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hidePivotFieldList="1" defaultThemeVersion="166925"/>
  <mc:AlternateContent xmlns:mc="http://schemas.openxmlformats.org/markup-compatibility/2006">
    <mc:Choice Requires="x15">
      <x15ac:absPath xmlns:x15ac="http://schemas.microsoft.com/office/spreadsheetml/2010/11/ac" url="https://d.docs.live.net/5BCC5891B12C9F72/Documents/"/>
    </mc:Choice>
  </mc:AlternateContent>
  <xr:revisionPtr revIDLastSave="5965" documentId="8_{BE844BF5-1765-4456-9DE9-B01F86D0804D}" xr6:coauthVersionLast="47" xr6:coauthVersionMax="47" xr10:uidLastSave="{89E43707-3A24-427E-AD6B-E23B94462DC1}"/>
  <bookViews>
    <workbookView xWindow="-108" yWindow="-108" windowWidth="23256" windowHeight="12456" activeTab="1" xr2:uid="{4FBB701D-ACB2-4E60-827C-D1845F63E963}"/>
  </bookViews>
  <sheets>
    <sheet name="Dashboard 1" sheetId="10" r:id="rId1"/>
    <sheet name="Dashboard 2" sheetId="13" r:id="rId2"/>
    <sheet name="Dashboard 3" sheetId="14" r:id="rId3"/>
    <sheet name="Swiggy sales dashboard" sheetId="1" r:id="rId4"/>
    <sheet name="Sheet1" sheetId="2" r:id="rId5"/>
  </sheets>
  <definedNames>
    <definedName name="_xlnm._FilterDatabase" localSheetId="3" hidden="1">'Swiggy sales dashboard'!$A$1:$V$10001</definedName>
    <definedName name="_xlcn.WorksheetConnection_SwiggysalesdashboardA1U100011" hidden="1">'Swiggy sales dashboard'!$A$1:$U$10001</definedName>
    <definedName name="_xlcn.WorksheetConnection_SwiggysalesdashboardA1W100011" hidden="1">'Swiggy sales dashboard'!$A$1:$W$10001</definedName>
    <definedName name="Slicer_Age_Group">#N/A</definedName>
    <definedName name="Slicer_City">#N/A</definedName>
    <definedName name="Slicer_City1">#N/A</definedName>
    <definedName name="Slicer_City2">#N/A</definedName>
    <definedName name="Slicer_Delivery_Fee">#N/A</definedName>
    <definedName name="Slicer_Delivery_Speed">#N/A</definedName>
    <definedName name="Slicer_Distance_Group">#N/A</definedName>
    <definedName name="Slicer_Food_Category">#N/A</definedName>
    <definedName name="Slicer_Food_Category1">#N/A</definedName>
    <definedName name="Slicer_Order_Type">#N/A</definedName>
    <definedName name="Slicer_Restaurant_Name">#N/A</definedName>
    <definedName name="Slicer_Restaurant_Name1">#N/A</definedName>
    <definedName name="Slicer_year">#N/A</definedName>
    <definedName name="Slicer_year1">#N/A</definedName>
  </definedNames>
  <calcPr calcId="191028"/>
  <pivotCaches>
    <pivotCache cacheId="144" r:id="rId6"/>
    <pivotCache cacheId="147" r:id="rId7"/>
    <pivotCache cacheId="150" r:id="rId8"/>
    <pivotCache cacheId="153" r:id="rId9"/>
    <pivotCache cacheId="156" r:id="rId10"/>
    <pivotCache cacheId="159" r:id="rId11"/>
    <pivotCache cacheId="162" r:id="rId12"/>
    <pivotCache cacheId="165" r:id="rId13"/>
    <pivotCache cacheId="168" r:id="rId14"/>
    <pivotCache cacheId="171" r:id="rId15"/>
    <pivotCache cacheId="174" r:id="rId16"/>
    <pivotCache cacheId="177" r:id="rId17"/>
    <pivotCache cacheId="180" r:id="rId18"/>
    <pivotCache cacheId="759" r:id="rId19"/>
    <pivotCache cacheId="810" r:id="rId20"/>
    <pivotCache cacheId="813" r:id="rId21"/>
    <pivotCache cacheId="816" r:id="rId22"/>
    <pivotCache cacheId="819" r:id="rId23"/>
    <pivotCache cacheId="822" r:id="rId24"/>
    <pivotCache cacheId="825" r:id="rId25"/>
    <pivotCache cacheId="828" r:id="rId26"/>
    <pivotCache cacheId="831" r:id="rId27"/>
    <pivotCache cacheId="941" r:id="rId28"/>
  </pivotCaches>
  <extLst>
    <ext xmlns:x14="http://schemas.microsoft.com/office/spreadsheetml/2009/9/main" uri="{876F7934-8845-4945-9796-88D515C7AA90}">
      <x14:pivotCaches>
        <pivotCache cacheId="23" r:id="rId29"/>
        <pivotCache cacheId="24" r:id="rId30"/>
      </x14:pivotCaches>
    </ext>
    <ext xmlns:x14="http://schemas.microsoft.com/office/spreadsheetml/2009/9/main" uri="{BBE1A952-AA13-448e-AADC-164F8A28A991}">
      <x14:slicerCaches>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Swiggy sales dashboard!$A$1:$W$10001"/>
          <x15:modelTable id="Range" name="Range" connection="WorksheetConnection_Swiggy sales dashboard!$A$1:$U$100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9996" i="1"/>
  <c r="W9997" i="1"/>
  <c r="W9998" i="1"/>
  <c r="W9999" i="1"/>
  <c r="W10000" i="1"/>
  <c r="W10001"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9996" i="1"/>
  <c r="V9997" i="1"/>
  <c r="V9998" i="1"/>
  <c r="V9999" i="1"/>
  <c r="V10000" i="1"/>
  <c r="V10001"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2" i="1"/>
  <c r="P3" i="1" a="1"/>
  <c r="P3" i="1" s="1"/>
  <c r="P4" i="1" a="1"/>
  <c r="P4" i="1" s="1"/>
  <c r="P5" i="1" a="1"/>
  <c r="P5" i="1" s="1"/>
  <c r="P6" i="1" a="1"/>
  <c r="P6" i="1"/>
  <c r="P7" i="1" a="1"/>
  <c r="P7" i="1" s="1"/>
  <c r="P8" i="1" a="1"/>
  <c r="P8" i="1"/>
  <c r="P9" i="1" a="1"/>
  <c r="P9" i="1" s="1"/>
  <c r="P10" i="1" a="1"/>
  <c r="P10" i="1" s="1"/>
  <c r="P11" i="1" a="1"/>
  <c r="P11" i="1" s="1"/>
  <c r="P12" i="1" a="1"/>
  <c r="P12" i="1"/>
  <c r="P13" i="1" a="1"/>
  <c r="P13" i="1" s="1"/>
  <c r="P14" i="1" a="1"/>
  <c r="P14" i="1" s="1"/>
  <c r="P15" i="1" a="1"/>
  <c r="P15" i="1" s="1"/>
  <c r="P16" i="1" a="1"/>
  <c r="P16" i="1" s="1"/>
  <c r="P17" i="1" a="1"/>
  <c r="P17" i="1" s="1"/>
  <c r="P18" i="1" a="1"/>
  <c r="P18" i="1"/>
  <c r="P19" i="1" a="1"/>
  <c r="P19" i="1"/>
  <c r="P20" i="1" a="1"/>
  <c r="P20" i="1"/>
  <c r="P21" i="1" a="1"/>
  <c r="P21" i="1" s="1"/>
  <c r="P22" i="1" a="1"/>
  <c r="P22" i="1" s="1"/>
  <c r="P23" i="1" a="1"/>
  <c r="P23" i="1" s="1"/>
  <c r="P24" i="1" a="1"/>
  <c r="P24" i="1"/>
  <c r="P25" i="1" a="1"/>
  <c r="P25" i="1" s="1"/>
  <c r="P26" i="1" a="1"/>
  <c r="P26" i="1"/>
  <c r="P27" i="1" a="1"/>
  <c r="P27" i="1" s="1"/>
  <c r="P28" i="1" a="1"/>
  <c r="P28" i="1" s="1"/>
  <c r="P29" i="1" a="1"/>
  <c r="P29" i="1" s="1"/>
  <c r="P30" i="1" a="1"/>
  <c r="P30" i="1"/>
  <c r="P31" i="1" a="1"/>
  <c r="P31" i="1" s="1"/>
  <c r="P32" i="1" a="1"/>
  <c r="P32" i="1"/>
  <c r="P33" i="1" a="1"/>
  <c r="P33" i="1" s="1"/>
  <c r="P34" i="1" a="1"/>
  <c r="P34" i="1" s="1"/>
  <c r="P35" i="1" a="1"/>
  <c r="P35" i="1" s="1"/>
  <c r="P36" i="1" a="1"/>
  <c r="P36" i="1"/>
  <c r="P37" i="1" a="1"/>
  <c r="P37" i="1" s="1"/>
  <c r="P38" i="1" a="1"/>
  <c r="P38" i="1" s="1"/>
  <c r="P39" i="1" a="1"/>
  <c r="P39" i="1" s="1"/>
  <c r="P40" i="1" a="1"/>
  <c r="P40" i="1" s="1"/>
  <c r="P41" i="1" a="1"/>
  <c r="P41" i="1" s="1"/>
  <c r="P42" i="1" a="1"/>
  <c r="P42" i="1"/>
  <c r="P43" i="1" a="1"/>
  <c r="P43" i="1" s="1"/>
  <c r="P44" i="1" a="1"/>
  <c r="P44" i="1"/>
  <c r="P45" i="1" a="1"/>
  <c r="P45" i="1" s="1"/>
  <c r="P46" i="1" a="1"/>
  <c r="P46" i="1" s="1"/>
  <c r="P47" i="1" a="1"/>
  <c r="P47" i="1" s="1"/>
  <c r="P48" i="1" a="1"/>
  <c r="P48" i="1"/>
  <c r="P49" i="1" a="1"/>
  <c r="P49" i="1"/>
  <c r="P50" i="1" a="1"/>
  <c r="P50" i="1" s="1"/>
  <c r="P51" i="1" a="1"/>
  <c r="P51" i="1" s="1"/>
  <c r="P52" i="1" a="1"/>
  <c r="P52" i="1" s="1"/>
  <c r="P53" i="1" a="1"/>
  <c r="P53" i="1" s="1"/>
  <c r="P54" i="1" a="1"/>
  <c r="P54" i="1"/>
  <c r="P55" i="1" a="1"/>
  <c r="P55" i="1" s="1"/>
  <c r="P56" i="1" a="1"/>
  <c r="P56" i="1"/>
  <c r="P57" i="1" a="1"/>
  <c r="P57" i="1" s="1"/>
  <c r="P58" i="1" a="1"/>
  <c r="P58" i="1" s="1"/>
  <c r="P59" i="1" a="1"/>
  <c r="P59" i="1" s="1"/>
  <c r="P60" i="1" a="1"/>
  <c r="P60" i="1"/>
  <c r="P61" i="1" a="1"/>
  <c r="P61" i="1" s="1"/>
  <c r="P62" i="1" a="1"/>
  <c r="P62" i="1" s="1"/>
  <c r="P63" i="1" a="1"/>
  <c r="P63" i="1" s="1"/>
  <c r="P64" i="1" a="1"/>
  <c r="P64" i="1" s="1"/>
  <c r="P65" i="1" a="1"/>
  <c r="P65" i="1" s="1"/>
  <c r="P66" i="1" a="1"/>
  <c r="P66" i="1"/>
  <c r="P67" i="1" a="1"/>
  <c r="P67" i="1"/>
  <c r="P68" i="1" a="1"/>
  <c r="P68" i="1"/>
  <c r="P69" i="1" a="1"/>
  <c r="P69" i="1" s="1"/>
  <c r="P70" i="1" a="1"/>
  <c r="P70" i="1" s="1"/>
  <c r="P71" i="1" a="1"/>
  <c r="P71" i="1" s="1"/>
  <c r="P72" i="1" a="1"/>
  <c r="P72" i="1"/>
  <c r="P73" i="1" a="1"/>
  <c r="P73" i="1" s="1"/>
  <c r="P74" i="1" a="1"/>
  <c r="P74" i="1" s="1"/>
  <c r="P75" i="1" a="1"/>
  <c r="P75" i="1" s="1"/>
  <c r="P76" i="1" a="1"/>
  <c r="P76" i="1" s="1"/>
  <c r="P77" i="1" a="1"/>
  <c r="P77" i="1" s="1"/>
  <c r="P78" i="1" a="1"/>
  <c r="P78" i="1"/>
  <c r="P79" i="1" a="1"/>
  <c r="P79" i="1" s="1"/>
  <c r="P80" i="1" a="1"/>
  <c r="P80" i="1"/>
  <c r="P81" i="1" a="1"/>
  <c r="P81" i="1" s="1"/>
  <c r="P82" i="1" a="1"/>
  <c r="P82" i="1" s="1"/>
  <c r="P83" i="1" a="1"/>
  <c r="P83" i="1" s="1"/>
  <c r="P84" i="1" a="1"/>
  <c r="P84" i="1"/>
  <c r="P85" i="1" a="1"/>
  <c r="P85" i="1" s="1"/>
  <c r="P86" i="1" a="1"/>
  <c r="P86" i="1" s="1"/>
  <c r="P87" i="1" a="1"/>
  <c r="P87" i="1" s="1"/>
  <c r="P88" i="1" a="1"/>
  <c r="P88" i="1" s="1"/>
  <c r="P89" i="1" a="1"/>
  <c r="P89" i="1" s="1"/>
  <c r="P90" i="1" a="1"/>
  <c r="P90" i="1"/>
  <c r="P91" i="1" a="1"/>
  <c r="P91" i="1" s="1"/>
  <c r="P92" i="1" a="1"/>
  <c r="P92" i="1"/>
  <c r="P93" i="1" a="1"/>
  <c r="P93" i="1" s="1"/>
  <c r="P94" i="1" a="1"/>
  <c r="P94" i="1" s="1"/>
  <c r="P95" i="1" a="1"/>
  <c r="P95" i="1" s="1"/>
  <c r="P96" i="1" a="1"/>
  <c r="P96" i="1"/>
  <c r="P97" i="1" a="1"/>
  <c r="P97" i="1"/>
  <c r="P98" i="1" a="1"/>
  <c r="P98" i="1"/>
  <c r="P99" i="1" a="1"/>
  <c r="P99" i="1" s="1"/>
  <c r="P100" i="1" a="1"/>
  <c r="P100" i="1" s="1"/>
  <c r="P101" i="1" a="1"/>
  <c r="P101" i="1" s="1"/>
  <c r="P102" i="1" a="1"/>
  <c r="P102" i="1"/>
  <c r="P103" i="1" a="1"/>
  <c r="P103" i="1" s="1"/>
  <c r="P104" i="1" a="1"/>
  <c r="P104" i="1"/>
  <c r="P105" i="1" a="1"/>
  <c r="P105" i="1" s="1"/>
  <c r="P106" i="1" a="1"/>
  <c r="P106" i="1" s="1"/>
  <c r="P107" i="1" a="1"/>
  <c r="P107" i="1" s="1"/>
  <c r="P108" i="1" a="1"/>
  <c r="P108" i="1"/>
  <c r="P109" i="1" a="1"/>
  <c r="P109" i="1" s="1"/>
  <c r="P110" i="1" a="1"/>
  <c r="P110" i="1" s="1"/>
  <c r="P111" i="1" a="1"/>
  <c r="P111" i="1" s="1"/>
  <c r="P112" i="1" a="1"/>
  <c r="P112" i="1" s="1"/>
  <c r="P113" i="1" a="1"/>
  <c r="P113" i="1" s="1"/>
  <c r="P114" i="1" a="1"/>
  <c r="P114" i="1"/>
  <c r="P115" i="1" a="1"/>
  <c r="P115" i="1"/>
  <c r="P116" i="1" a="1"/>
  <c r="P116" i="1"/>
  <c r="P117" i="1" a="1"/>
  <c r="P117" i="1" s="1"/>
  <c r="P118" i="1" a="1"/>
  <c r="P118" i="1" s="1"/>
  <c r="P119" i="1" a="1"/>
  <c r="P119" i="1" s="1"/>
  <c r="P120" i="1" a="1"/>
  <c r="P120" i="1"/>
  <c r="P121" i="1" a="1"/>
  <c r="P121" i="1" s="1"/>
  <c r="P122" i="1" a="1"/>
  <c r="P122" i="1"/>
  <c r="P123" i="1" a="1"/>
  <c r="P123" i="1" s="1"/>
  <c r="P124" i="1" a="1"/>
  <c r="P124" i="1" s="1"/>
  <c r="P125" i="1" a="1"/>
  <c r="P125" i="1" s="1"/>
  <c r="P126" i="1" a="1"/>
  <c r="P126" i="1"/>
  <c r="P127" i="1" a="1"/>
  <c r="P127" i="1" s="1"/>
  <c r="P128" i="1" a="1"/>
  <c r="P128" i="1"/>
  <c r="P129" i="1" a="1"/>
  <c r="P129" i="1" s="1"/>
  <c r="P130" i="1" a="1"/>
  <c r="P130" i="1" s="1"/>
  <c r="P131" i="1" a="1"/>
  <c r="P131" i="1" s="1"/>
  <c r="P132" i="1" a="1"/>
  <c r="P132" i="1"/>
  <c r="P133" i="1" a="1"/>
  <c r="P133" i="1" s="1"/>
  <c r="P134" i="1" a="1"/>
  <c r="P134" i="1" s="1"/>
  <c r="P135" i="1" a="1"/>
  <c r="P135" i="1" s="1"/>
  <c r="P136" i="1" a="1"/>
  <c r="P136" i="1" s="1"/>
  <c r="P137" i="1" a="1"/>
  <c r="P137" i="1" s="1"/>
  <c r="P138" i="1" a="1"/>
  <c r="P138" i="1"/>
  <c r="P139" i="1" a="1"/>
  <c r="P139" i="1" s="1"/>
  <c r="P140" i="1" a="1"/>
  <c r="P140" i="1"/>
  <c r="P141" i="1" a="1"/>
  <c r="P141" i="1" s="1"/>
  <c r="P142" i="1" a="1"/>
  <c r="P142" i="1" s="1"/>
  <c r="P143" i="1" a="1"/>
  <c r="P143" i="1" s="1"/>
  <c r="P144" i="1" a="1"/>
  <c r="P144" i="1"/>
  <c r="P145" i="1" a="1"/>
  <c r="P145" i="1"/>
  <c r="P146" i="1" a="1"/>
  <c r="P146" i="1" s="1"/>
  <c r="P147" i="1" a="1"/>
  <c r="P147" i="1" s="1"/>
  <c r="P148" i="1" a="1"/>
  <c r="P148" i="1" s="1"/>
  <c r="P149" i="1" a="1"/>
  <c r="P149" i="1" s="1"/>
  <c r="P150" i="1" a="1"/>
  <c r="P150" i="1"/>
  <c r="P151" i="1" a="1"/>
  <c r="P151" i="1" s="1"/>
  <c r="P152" i="1" a="1"/>
  <c r="P152" i="1"/>
  <c r="P153" i="1" a="1"/>
  <c r="P153" i="1" s="1"/>
  <c r="P154" i="1" a="1"/>
  <c r="P154" i="1" s="1"/>
  <c r="P155" i="1" a="1"/>
  <c r="P155" i="1" s="1"/>
  <c r="P156" i="1" a="1"/>
  <c r="P156" i="1"/>
  <c r="P157" i="1" a="1"/>
  <c r="P157" i="1" s="1"/>
  <c r="P158" i="1" a="1"/>
  <c r="P158" i="1" s="1"/>
  <c r="P159" i="1" a="1"/>
  <c r="P159" i="1" s="1"/>
  <c r="P160" i="1" a="1"/>
  <c r="P160" i="1" s="1"/>
  <c r="P161" i="1" a="1"/>
  <c r="P161" i="1" s="1"/>
  <c r="P162" i="1" a="1"/>
  <c r="P162" i="1"/>
  <c r="P163" i="1" a="1"/>
  <c r="P163" i="1"/>
  <c r="P164" i="1" a="1"/>
  <c r="P164" i="1" s="1"/>
  <c r="P165" i="1" a="1"/>
  <c r="P165" i="1" s="1"/>
  <c r="P166" i="1" a="1"/>
  <c r="P166" i="1" s="1"/>
  <c r="P167" i="1" a="1"/>
  <c r="P167" i="1" s="1"/>
  <c r="P168" i="1" a="1"/>
  <c r="P168" i="1"/>
  <c r="P169" i="1" a="1"/>
  <c r="P169" i="1"/>
  <c r="P170" i="1" a="1"/>
  <c r="P170" i="1"/>
  <c r="P171" i="1" a="1"/>
  <c r="P171" i="1" s="1"/>
  <c r="P172" i="1" a="1"/>
  <c r="P172" i="1" s="1"/>
  <c r="P173" i="1" a="1"/>
  <c r="P173" i="1" s="1"/>
  <c r="P174" i="1" a="1"/>
  <c r="P174" i="1"/>
  <c r="P175" i="1" a="1"/>
  <c r="P175" i="1" s="1"/>
  <c r="P176" i="1" a="1"/>
  <c r="P176" i="1" s="1"/>
  <c r="P177" i="1" a="1"/>
  <c r="P177" i="1" s="1"/>
  <c r="P178" i="1" a="1"/>
  <c r="P178" i="1" s="1"/>
  <c r="P179" i="1" a="1"/>
  <c r="P179" i="1" s="1"/>
  <c r="P180" i="1" a="1"/>
  <c r="P180" i="1"/>
  <c r="P181" i="1" a="1"/>
  <c r="P181" i="1" s="1"/>
  <c r="P182" i="1" a="1"/>
  <c r="P182" i="1"/>
  <c r="P183" i="1" a="1"/>
  <c r="P183" i="1" s="1"/>
  <c r="P184" i="1" a="1"/>
  <c r="P184" i="1" s="1"/>
  <c r="P185" i="1" a="1"/>
  <c r="P185" i="1" s="1"/>
  <c r="P186" i="1" a="1"/>
  <c r="P186" i="1"/>
  <c r="P187" i="1" a="1"/>
  <c r="P187" i="1" s="1"/>
  <c r="P188" i="1" a="1"/>
  <c r="P188" i="1"/>
  <c r="P189" i="1" a="1"/>
  <c r="P189" i="1" s="1"/>
  <c r="P190" i="1" a="1"/>
  <c r="P190" i="1" s="1"/>
  <c r="P191" i="1" a="1"/>
  <c r="P191" i="1" s="1"/>
  <c r="P192" i="1" a="1"/>
  <c r="P192" i="1"/>
  <c r="P193" i="1" a="1"/>
  <c r="P193" i="1" s="1"/>
  <c r="P194" i="1" a="1"/>
  <c r="P194" i="1"/>
  <c r="P195" i="1" a="1"/>
  <c r="P195" i="1" s="1"/>
  <c r="P196" i="1" a="1"/>
  <c r="P196" i="1" s="1"/>
  <c r="P197" i="1" a="1"/>
  <c r="P197" i="1" s="1"/>
  <c r="P198" i="1" a="1"/>
  <c r="P198" i="1"/>
  <c r="P199" i="1" a="1"/>
  <c r="P199" i="1" s="1"/>
  <c r="P200" i="1" a="1"/>
  <c r="P200" i="1"/>
  <c r="P201" i="1" a="1"/>
  <c r="P201" i="1" s="1"/>
  <c r="P202" i="1" a="1"/>
  <c r="P202" i="1" s="1"/>
  <c r="P203" i="1" a="1"/>
  <c r="P203" i="1" s="1"/>
  <c r="P204" i="1" a="1"/>
  <c r="P204" i="1"/>
  <c r="P205" i="1" a="1"/>
  <c r="P205" i="1"/>
  <c r="P206" i="1" a="1"/>
  <c r="P206" i="1" s="1"/>
  <c r="P207" i="1" a="1"/>
  <c r="P207" i="1" s="1"/>
  <c r="P208" i="1" a="1"/>
  <c r="P208" i="1" s="1"/>
  <c r="P209" i="1" a="1"/>
  <c r="P209" i="1" s="1"/>
  <c r="P210" i="1" a="1"/>
  <c r="P210" i="1"/>
  <c r="P211" i="1" a="1"/>
  <c r="P211" i="1"/>
  <c r="P212" i="1" a="1"/>
  <c r="P212" i="1"/>
  <c r="P213" i="1" a="1"/>
  <c r="P213" i="1" s="1"/>
  <c r="P214" i="1" a="1"/>
  <c r="P214" i="1" s="1"/>
  <c r="P215" i="1" a="1"/>
  <c r="P215" i="1" s="1"/>
  <c r="P216" i="1" a="1"/>
  <c r="P216" i="1"/>
  <c r="P217" i="1" a="1"/>
  <c r="P217" i="1"/>
  <c r="P218" i="1" a="1"/>
  <c r="P218" i="1" s="1"/>
  <c r="P219" i="1" a="1"/>
  <c r="P219" i="1" s="1"/>
  <c r="P220" i="1" a="1"/>
  <c r="P220" i="1" s="1"/>
  <c r="P221" i="1" a="1"/>
  <c r="P221" i="1" s="1"/>
  <c r="P222" i="1" a="1"/>
  <c r="P222" i="1"/>
  <c r="P223" i="1" a="1"/>
  <c r="P223" i="1" s="1"/>
  <c r="P224" i="1" a="1"/>
  <c r="P224" i="1"/>
  <c r="P225" i="1" a="1"/>
  <c r="P225" i="1" s="1"/>
  <c r="P226" i="1" a="1"/>
  <c r="P226" i="1" s="1"/>
  <c r="P227" i="1" a="1"/>
  <c r="P227" i="1" s="1"/>
  <c r="P228" i="1" a="1"/>
  <c r="P228" i="1"/>
  <c r="P229" i="1" a="1"/>
  <c r="P229" i="1"/>
  <c r="P230" i="1" a="1"/>
  <c r="P230" i="1" s="1"/>
  <c r="P231" i="1" a="1"/>
  <c r="P231" i="1" s="1"/>
  <c r="P232" i="1" a="1"/>
  <c r="P232" i="1" s="1"/>
  <c r="P233" i="1" a="1"/>
  <c r="P233" i="1" s="1"/>
  <c r="P234" i="1" a="1"/>
  <c r="P234" i="1"/>
  <c r="P235" i="1" a="1"/>
  <c r="P235" i="1" s="1"/>
  <c r="P236" i="1" a="1"/>
  <c r="P236" i="1" s="1"/>
  <c r="P237" i="1" a="1"/>
  <c r="P237" i="1" s="1"/>
  <c r="P238" i="1" a="1"/>
  <c r="P238" i="1" s="1"/>
  <c r="P239" i="1" a="1"/>
  <c r="P239" i="1" s="1"/>
  <c r="P240" i="1" a="1"/>
  <c r="P240" i="1"/>
  <c r="P241" i="1" a="1"/>
  <c r="P241" i="1"/>
  <c r="P242" i="1" a="1"/>
  <c r="P242" i="1" s="1"/>
  <c r="P243" i="1" a="1"/>
  <c r="P243" i="1" s="1"/>
  <c r="P244" i="1" a="1"/>
  <c r="P244" i="1" s="1"/>
  <c r="P245" i="1" a="1"/>
  <c r="P245" i="1" s="1"/>
  <c r="P246" i="1" a="1"/>
  <c r="P246" i="1"/>
  <c r="P247" i="1" a="1"/>
  <c r="P247" i="1" s="1"/>
  <c r="P248" i="1" a="1"/>
  <c r="P248" i="1"/>
  <c r="P249" i="1" a="1"/>
  <c r="P249" i="1" s="1"/>
  <c r="P250" i="1" a="1"/>
  <c r="P250" i="1" s="1"/>
  <c r="P251" i="1" a="1"/>
  <c r="P251" i="1" s="1"/>
  <c r="P252" i="1" a="1"/>
  <c r="P252" i="1"/>
  <c r="P253" i="1" a="1"/>
  <c r="P253" i="1" s="1"/>
  <c r="P254" i="1" a="1"/>
  <c r="P254" i="1"/>
  <c r="P255" i="1" a="1"/>
  <c r="P255" i="1" s="1"/>
  <c r="P256" i="1" a="1"/>
  <c r="P256" i="1" s="1"/>
  <c r="P257" i="1" a="1"/>
  <c r="P257" i="1" s="1"/>
  <c r="P258" i="1" a="1"/>
  <c r="P258" i="1"/>
  <c r="P259" i="1" a="1"/>
  <c r="P259" i="1"/>
  <c r="P260" i="1" a="1"/>
  <c r="P260" i="1"/>
  <c r="P261" i="1" a="1"/>
  <c r="P261" i="1" s="1"/>
  <c r="P262" i="1" a="1"/>
  <c r="P262" i="1" s="1"/>
  <c r="P263" i="1" a="1"/>
  <c r="P263" i="1" s="1"/>
  <c r="P264" i="1" a="1"/>
  <c r="P264" i="1"/>
  <c r="P265" i="1" a="1"/>
  <c r="P265" i="1"/>
  <c r="P266" i="1" a="1"/>
  <c r="P266" i="1"/>
  <c r="P267" i="1" a="1"/>
  <c r="P267" i="1" s="1"/>
  <c r="P268" i="1" a="1"/>
  <c r="P268" i="1" s="1"/>
  <c r="P269" i="1" a="1"/>
  <c r="P269" i="1" s="1"/>
  <c r="P270" i="1" a="1"/>
  <c r="P270" i="1"/>
  <c r="P271" i="1" a="1"/>
  <c r="P271" i="1" s="1"/>
  <c r="P272" i="1" a="1"/>
  <c r="P272" i="1" s="1"/>
  <c r="P273" i="1" a="1"/>
  <c r="P273" i="1" s="1"/>
  <c r="P274" i="1" a="1"/>
  <c r="P274" i="1" s="1"/>
  <c r="P275" i="1" a="1"/>
  <c r="P275" i="1" s="1"/>
  <c r="P276" i="1" a="1"/>
  <c r="P276" i="1"/>
  <c r="P277" i="1" a="1"/>
  <c r="P277" i="1"/>
  <c r="P278" i="1" a="1"/>
  <c r="P278" i="1"/>
  <c r="P279" i="1" a="1"/>
  <c r="P279" i="1" s="1"/>
  <c r="P280" i="1" a="1"/>
  <c r="P280" i="1" s="1"/>
  <c r="P281" i="1" a="1"/>
  <c r="P281" i="1" s="1"/>
  <c r="P282" i="1" a="1"/>
  <c r="P282" i="1"/>
  <c r="P283" i="1" a="1"/>
  <c r="P283" i="1" s="1"/>
  <c r="P284" i="1" a="1"/>
  <c r="P284" i="1" s="1"/>
  <c r="P285" i="1" a="1"/>
  <c r="P285" i="1" s="1"/>
  <c r="P286" i="1" a="1"/>
  <c r="P286" i="1" s="1"/>
  <c r="P287" i="1" a="1"/>
  <c r="P287" i="1" s="1"/>
  <c r="P288" i="1" a="1"/>
  <c r="P288" i="1"/>
  <c r="P289" i="1" a="1"/>
  <c r="P289" i="1"/>
  <c r="P290" i="1" a="1"/>
  <c r="P290" i="1"/>
  <c r="P291" i="1" a="1"/>
  <c r="P291" i="1" s="1"/>
  <c r="P292" i="1" a="1"/>
  <c r="P292" i="1" s="1"/>
  <c r="P293" i="1" a="1"/>
  <c r="P293" i="1" s="1"/>
  <c r="P294" i="1" a="1"/>
  <c r="P294" i="1" s="1"/>
  <c r="P295" i="1" a="1"/>
  <c r="P295" i="1" s="1"/>
  <c r="P296" i="1" a="1"/>
  <c r="P296" i="1" s="1"/>
  <c r="P297" i="1" a="1"/>
  <c r="P297" i="1" s="1"/>
  <c r="P298" i="1" a="1"/>
  <c r="P298" i="1" s="1"/>
  <c r="P299" i="1" a="1"/>
  <c r="P299" i="1" s="1"/>
  <c r="P300" i="1" a="1"/>
  <c r="P300" i="1" s="1"/>
  <c r="P301" i="1" a="1"/>
  <c r="P301" i="1" s="1"/>
  <c r="P302" i="1" a="1"/>
  <c r="P302" i="1" s="1"/>
  <c r="P303" i="1" a="1"/>
  <c r="P303" i="1" s="1"/>
  <c r="P304" i="1" a="1"/>
  <c r="P304" i="1" s="1"/>
  <c r="P305" i="1" a="1"/>
  <c r="P305" i="1" s="1"/>
  <c r="P306" i="1" a="1"/>
  <c r="P306" i="1"/>
  <c r="P307" i="1" a="1"/>
  <c r="P307" i="1"/>
  <c r="P308" i="1" a="1"/>
  <c r="P308" i="1" s="1"/>
  <c r="P309" i="1" a="1"/>
  <c r="P309" i="1" s="1"/>
  <c r="P310" i="1" a="1"/>
  <c r="P310" i="1" s="1"/>
  <c r="P311" i="1" a="1"/>
  <c r="P311" i="1" s="1"/>
  <c r="P312" i="1" a="1"/>
  <c r="P312" i="1"/>
  <c r="P313" i="1" a="1"/>
  <c r="P313" i="1" s="1"/>
  <c r="P314" i="1" a="1"/>
  <c r="P314" i="1"/>
  <c r="P315" i="1" a="1"/>
  <c r="P315" i="1" s="1"/>
  <c r="P316" i="1" a="1"/>
  <c r="P316" i="1" s="1"/>
  <c r="P317" i="1" a="1"/>
  <c r="P317" i="1" s="1"/>
  <c r="P318" i="1" a="1"/>
  <c r="P318" i="1"/>
  <c r="P319" i="1" a="1"/>
  <c r="P319" i="1" s="1"/>
  <c r="P320" i="1" a="1"/>
  <c r="P320" i="1"/>
  <c r="P321" i="1" a="1"/>
  <c r="P321" i="1" s="1"/>
  <c r="P322" i="1" a="1"/>
  <c r="P322" i="1" s="1"/>
  <c r="P323" i="1" a="1"/>
  <c r="P323" i="1" s="1"/>
  <c r="P324" i="1" a="1"/>
  <c r="P324" i="1" s="1"/>
  <c r="P325" i="1" a="1"/>
  <c r="P325" i="1"/>
  <c r="P326" i="1" a="1"/>
  <c r="P326" i="1"/>
  <c r="P327" i="1" a="1"/>
  <c r="P327" i="1" s="1"/>
  <c r="P328" i="1" a="1"/>
  <c r="P328" i="1" s="1"/>
  <c r="P329" i="1" a="1"/>
  <c r="P329" i="1" s="1"/>
  <c r="P330" i="1" a="1"/>
  <c r="P330" i="1" s="1"/>
  <c r="P331" i="1" a="1"/>
  <c r="P331" i="1"/>
  <c r="P332" i="1" a="1"/>
  <c r="P332" i="1" s="1"/>
  <c r="P333" i="1" a="1"/>
  <c r="P333" i="1" s="1"/>
  <c r="P334" i="1" a="1"/>
  <c r="P334" i="1" s="1"/>
  <c r="P335" i="1" a="1"/>
  <c r="P335" i="1" s="1"/>
  <c r="P336" i="1" a="1"/>
  <c r="P336" i="1"/>
  <c r="P337" i="1" a="1"/>
  <c r="P337" i="1" s="1"/>
  <c r="P338" i="1" a="1"/>
  <c r="P338" i="1"/>
  <c r="P339" i="1" a="1"/>
  <c r="P339" i="1" s="1"/>
  <c r="P340" i="1" a="1"/>
  <c r="P340" i="1" s="1"/>
  <c r="P341" i="1" a="1"/>
  <c r="P341" i="1" s="1"/>
  <c r="P342" i="1" a="1"/>
  <c r="P342" i="1" s="1"/>
  <c r="P343" i="1" a="1"/>
  <c r="P343" i="1" s="1"/>
  <c r="P344" i="1" a="1"/>
  <c r="P344" i="1"/>
  <c r="P345" i="1" a="1"/>
  <c r="P345" i="1" s="1"/>
  <c r="P346" i="1" a="1"/>
  <c r="P346" i="1" s="1"/>
  <c r="P347" i="1" a="1"/>
  <c r="P347" i="1" s="1"/>
  <c r="P348" i="1" a="1"/>
  <c r="P348" i="1"/>
  <c r="P349" i="1" a="1"/>
  <c r="P349" i="1"/>
  <c r="P350" i="1" a="1"/>
  <c r="P350" i="1" s="1"/>
  <c r="P351" i="1" a="1"/>
  <c r="P351" i="1" s="1"/>
  <c r="P352" i="1" a="1"/>
  <c r="P352" i="1" s="1"/>
  <c r="P353" i="1" a="1"/>
  <c r="P353" i="1" s="1"/>
  <c r="P354" i="1" a="1"/>
  <c r="P354" i="1" s="1"/>
  <c r="P355" i="1" a="1"/>
  <c r="P355" i="1"/>
  <c r="P356" i="1" a="1"/>
  <c r="P356" i="1" s="1"/>
  <c r="P357" i="1" a="1"/>
  <c r="P357" i="1" s="1"/>
  <c r="P358" i="1" a="1"/>
  <c r="P358" i="1" s="1"/>
  <c r="P359" i="1" a="1"/>
  <c r="P359" i="1" s="1"/>
  <c r="P360" i="1" a="1"/>
  <c r="P360" i="1"/>
  <c r="P361" i="1" a="1"/>
  <c r="P361" i="1"/>
  <c r="P362" i="1" a="1"/>
  <c r="P362" i="1" s="1"/>
  <c r="P363" i="1" a="1"/>
  <c r="P363" i="1" s="1"/>
  <c r="P364" i="1" a="1"/>
  <c r="P364" i="1" s="1"/>
  <c r="P365" i="1" a="1"/>
  <c r="P365" i="1" s="1"/>
  <c r="P366" i="1" a="1"/>
  <c r="P366" i="1"/>
  <c r="P367" i="1" a="1"/>
  <c r="P367" i="1" s="1"/>
  <c r="P368" i="1" a="1"/>
  <c r="P368" i="1" s="1"/>
  <c r="P369" i="1" a="1"/>
  <c r="P369" i="1" s="1"/>
  <c r="P370" i="1" a="1"/>
  <c r="P370" i="1" s="1"/>
  <c r="P371" i="1" a="1"/>
  <c r="P371" i="1" s="1"/>
  <c r="P372" i="1" a="1"/>
  <c r="P372" i="1"/>
  <c r="P373" i="1" a="1"/>
  <c r="P373" i="1"/>
  <c r="P374" i="1" a="1"/>
  <c r="P374" i="1" s="1"/>
  <c r="P375" i="1" a="1"/>
  <c r="P375" i="1" s="1"/>
  <c r="P376" i="1" a="1"/>
  <c r="P376" i="1" s="1"/>
  <c r="P377" i="1" a="1"/>
  <c r="P377" i="1" s="1"/>
  <c r="P378" i="1" a="1"/>
  <c r="P378" i="1"/>
  <c r="P379" i="1" a="1"/>
  <c r="P379" i="1" s="1"/>
  <c r="P380" i="1" a="1"/>
  <c r="P380" i="1"/>
  <c r="P381" i="1" a="1"/>
  <c r="P381" i="1" s="1"/>
  <c r="P382" i="1" a="1"/>
  <c r="P382" i="1" s="1"/>
  <c r="P383" i="1" a="1"/>
  <c r="P383" i="1" s="1"/>
  <c r="P384" i="1" a="1"/>
  <c r="P384" i="1"/>
  <c r="P385" i="1" a="1"/>
  <c r="P385" i="1"/>
  <c r="P386" i="1" a="1"/>
  <c r="P386" i="1" s="1"/>
  <c r="P387" i="1" a="1"/>
  <c r="P387" i="1" s="1"/>
  <c r="P388" i="1" a="1"/>
  <c r="P388" i="1" s="1"/>
  <c r="P389" i="1" a="1"/>
  <c r="P389" i="1" s="1"/>
  <c r="P390" i="1" a="1"/>
  <c r="P390" i="1" s="1"/>
  <c r="P391" i="1" a="1"/>
  <c r="P391" i="1" s="1"/>
  <c r="P392" i="1" a="1"/>
  <c r="P392" i="1"/>
  <c r="P393" i="1" a="1"/>
  <c r="P393" i="1" s="1"/>
  <c r="P394" i="1" a="1"/>
  <c r="P394" i="1" s="1"/>
  <c r="P395" i="1" a="1"/>
  <c r="P395" i="1" s="1"/>
  <c r="P396" i="1" a="1"/>
  <c r="P396" i="1" s="1"/>
  <c r="P397" i="1" a="1"/>
  <c r="P397" i="1"/>
  <c r="P398" i="1" a="1"/>
  <c r="P398" i="1" s="1"/>
  <c r="P399" i="1" a="1"/>
  <c r="P399" i="1" s="1"/>
  <c r="P400" i="1" a="1"/>
  <c r="P400" i="1" s="1"/>
  <c r="P401" i="1" a="1"/>
  <c r="P401" i="1" s="1"/>
  <c r="P402" i="1" a="1"/>
  <c r="P402" i="1"/>
  <c r="P403" i="1" a="1"/>
  <c r="P403" i="1" s="1"/>
  <c r="P404" i="1" a="1"/>
  <c r="P404" i="1"/>
  <c r="P405" i="1" a="1"/>
  <c r="P405" i="1" s="1"/>
  <c r="P406" i="1" a="1"/>
  <c r="P406" i="1" s="1"/>
  <c r="P407" i="1" a="1"/>
  <c r="P407" i="1" s="1"/>
  <c r="P408" i="1" a="1"/>
  <c r="P408" i="1"/>
  <c r="P409" i="1" a="1"/>
  <c r="P409" i="1" s="1"/>
  <c r="P410" i="1" a="1"/>
  <c r="P410" i="1"/>
  <c r="P411" i="1" a="1"/>
  <c r="P411" i="1" s="1"/>
  <c r="P412" i="1" a="1"/>
  <c r="P412" i="1" s="1"/>
  <c r="P413" i="1" a="1"/>
  <c r="P413" i="1" s="1"/>
  <c r="P414" i="1" a="1"/>
  <c r="P414" i="1"/>
  <c r="P415" i="1" a="1"/>
  <c r="P415" i="1" s="1"/>
  <c r="P416" i="1" a="1"/>
  <c r="P416" i="1" s="1"/>
  <c r="P417" i="1" a="1"/>
  <c r="P417" i="1" s="1"/>
  <c r="P418" i="1" a="1"/>
  <c r="P418" i="1" s="1"/>
  <c r="P419" i="1" a="1"/>
  <c r="P419" i="1" s="1"/>
  <c r="P420" i="1" a="1"/>
  <c r="P420" i="1" s="1"/>
  <c r="P421" i="1" a="1"/>
  <c r="P421" i="1"/>
  <c r="P422" i="1" a="1"/>
  <c r="P422" i="1"/>
  <c r="P423" i="1" a="1"/>
  <c r="P423" i="1" s="1"/>
  <c r="P424" i="1" a="1"/>
  <c r="P424" i="1" s="1"/>
  <c r="P425" i="1" a="1"/>
  <c r="P425" i="1" s="1"/>
  <c r="P426" i="1" a="1"/>
  <c r="P426" i="1" s="1"/>
  <c r="P427" i="1" a="1"/>
  <c r="P427" i="1"/>
  <c r="P428" i="1" a="1"/>
  <c r="P428" i="1" s="1"/>
  <c r="P429" i="1" a="1"/>
  <c r="P429" i="1" s="1"/>
  <c r="P430" i="1" a="1"/>
  <c r="P430" i="1" s="1"/>
  <c r="P431" i="1" a="1"/>
  <c r="P431" i="1" s="1"/>
  <c r="P432" i="1" a="1"/>
  <c r="P432" i="1"/>
  <c r="P433" i="1" a="1"/>
  <c r="P433" i="1"/>
  <c r="P434" i="1" a="1"/>
  <c r="P434" i="1"/>
  <c r="P435" i="1" a="1"/>
  <c r="P435" i="1" s="1"/>
  <c r="P436" i="1" a="1"/>
  <c r="P436" i="1" s="1"/>
  <c r="P437" i="1" a="1"/>
  <c r="P437" i="1" s="1"/>
  <c r="P438" i="1" a="1"/>
  <c r="P438" i="1"/>
  <c r="P439" i="1" a="1"/>
  <c r="P439" i="1" s="1"/>
  <c r="P440" i="1" a="1"/>
  <c r="P440" i="1"/>
  <c r="P441" i="1" a="1"/>
  <c r="P441" i="1" s="1"/>
  <c r="P442" i="1" a="1"/>
  <c r="P442" i="1" s="1"/>
  <c r="P443" i="1" a="1"/>
  <c r="P443" i="1" s="1"/>
  <c r="P444" i="1" a="1"/>
  <c r="P444" i="1"/>
  <c r="P445" i="1" a="1"/>
  <c r="P445" i="1" s="1"/>
  <c r="P446" i="1" a="1"/>
  <c r="P446" i="1"/>
  <c r="P447" i="1" a="1"/>
  <c r="P447" i="1" s="1"/>
  <c r="P448" i="1" a="1"/>
  <c r="P448" i="1" s="1"/>
  <c r="P449" i="1" a="1"/>
  <c r="P449" i="1" s="1"/>
  <c r="P450" i="1" a="1"/>
  <c r="P450" i="1"/>
  <c r="P451" i="1" a="1"/>
  <c r="P451" i="1"/>
  <c r="P452" i="1" a="1"/>
  <c r="P452" i="1" s="1"/>
  <c r="P453" i="1" a="1"/>
  <c r="P453" i="1" s="1"/>
  <c r="P454" i="1" a="1"/>
  <c r="P454" i="1" s="1"/>
  <c r="P455" i="1" a="1"/>
  <c r="P455" i="1" s="1"/>
  <c r="P456" i="1" a="1"/>
  <c r="P456" i="1"/>
  <c r="P457" i="1" a="1"/>
  <c r="P457" i="1" s="1"/>
  <c r="P458" i="1" a="1"/>
  <c r="P458" i="1" s="1"/>
  <c r="P459" i="1" a="1"/>
  <c r="P459" i="1" s="1"/>
  <c r="P460" i="1" a="1"/>
  <c r="P460" i="1" s="1"/>
  <c r="P461" i="1" a="1"/>
  <c r="P461" i="1" s="1"/>
  <c r="P462" i="1" a="1"/>
  <c r="P462" i="1"/>
  <c r="P463" i="1" a="1"/>
  <c r="P463" i="1" s="1"/>
  <c r="P464" i="1" a="1"/>
  <c r="P464" i="1"/>
  <c r="P465" i="1" a="1"/>
  <c r="P465" i="1" s="1"/>
  <c r="P466" i="1" a="1"/>
  <c r="P466" i="1" s="1"/>
  <c r="P467" i="1" a="1"/>
  <c r="P467" i="1" s="1"/>
  <c r="P468" i="1" a="1"/>
  <c r="P468" i="1"/>
  <c r="P469" i="1" a="1"/>
  <c r="P469" i="1" s="1"/>
  <c r="P470" i="1" a="1"/>
  <c r="P470" i="1"/>
  <c r="P471" i="1" a="1"/>
  <c r="P471" i="1" s="1"/>
  <c r="P472" i="1" a="1"/>
  <c r="P472" i="1" s="1"/>
  <c r="P473" i="1" a="1"/>
  <c r="P473" i="1" s="1"/>
  <c r="P474" i="1" a="1"/>
  <c r="P474" i="1" s="1"/>
  <c r="P475" i="1" a="1"/>
  <c r="P475" i="1" s="1"/>
  <c r="P476" i="1" a="1"/>
  <c r="P476" i="1"/>
  <c r="P477" i="1" a="1"/>
  <c r="P477" i="1" s="1"/>
  <c r="P478" i="1" a="1"/>
  <c r="P478" i="1" s="1"/>
  <c r="P479" i="1" a="1"/>
  <c r="P479" i="1" s="1"/>
  <c r="P480" i="1" a="1"/>
  <c r="P480" i="1"/>
  <c r="P481" i="1" a="1"/>
  <c r="P481" i="1" s="1"/>
  <c r="P482" i="1" a="1"/>
  <c r="P482" i="1"/>
  <c r="P483" i="1" a="1"/>
  <c r="P483" i="1" s="1"/>
  <c r="P484" i="1" a="1"/>
  <c r="P484" i="1" s="1"/>
  <c r="P485" i="1" a="1"/>
  <c r="P485" i="1" s="1"/>
  <c r="P486" i="1" a="1"/>
  <c r="P486" i="1" s="1"/>
  <c r="P487" i="1" a="1"/>
  <c r="P487" i="1" s="1"/>
  <c r="P488" i="1" a="1"/>
  <c r="P488" i="1" s="1"/>
  <c r="P489" i="1" a="1"/>
  <c r="P489" i="1" s="1"/>
  <c r="P490" i="1" a="1"/>
  <c r="P490" i="1" s="1"/>
  <c r="P491" i="1" a="1"/>
  <c r="P491" i="1" s="1"/>
  <c r="P492" i="1" a="1"/>
  <c r="P492" i="1" s="1"/>
  <c r="P493" i="1" a="1"/>
  <c r="P493" i="1"/>
  <c r="P494" i="1" a="1"/>
  <c r="P494" i="1" s="1"/>
  <c r="P495" i="1" a="1"/>
  <c r="P495" i="1" s="1"/>
  <c r="P496" i="1" a="1"/>
  <c r="P496" i="1" s="1"/>
  <c r="P497" i="1" a="1"/>
  <c r="P497" i="1" s="1"/>
  <c r="P498" i="1" a="1"/>
  <c r="P498" i="1" s="1"/>
  <c r="P499" i="1" a="1"/>
  <c r="P499" i="1"/>
  <c r="P500" i="1" a="1"/>
  <c r="P500" i="1"/>
  <c r="P501" i="1" a="1"/>
  <c r="P501" i="1" s="1"/>
  <c r="P502" i="1" a="1"/>
  <c r="P502" i="1" s="1"/>
  <c r="P503" i="1" a="1"/>
  <c r="P503" i="1" s="1"/>
  <c r="P504" i="1" a="1"/>
  <c r="P504" i="1"/>
  <c r="P505" i="1" a="1"/>
  <c r="P505" i="1"/>
  <c r="P506" i="1" a="1"/>
  <c r="P506" i="1" s="1"/>
  <c r="P507" i="1" a="1"/>
  <c r="P507" i="1" s="1"/>
  <c r="P508" i="1" a="1"/>
  <c r="P508" i="1" s="1"/>
  <c r="P509" i="1" a="1"/>
  <c r="P509" i="1" s="1"/>
  <c r="P510" i="1" a="1"/>
  <c r="P510" i="1" s="1"/>
  <c r="P511" i="1" a="1"/>
  <c r="P511" i="1" s="1"/>
  <c r="P512" i="1" a="1"/>
  <c r="P512" i="1"/>
  <c r="P513" i="1" a="1"/>
  <c r="P513" i="1"/>
  <c r="P514" i="1" a="1"/>
  <c r="P514" i="1" s="1"/>
  <c r="P515" i="1" a="1"/>
  <c r="P515" i="1" s="1"/>
  <c r="P516" i="1" a="1"/>
  <c r="P516" i="1"/>
  <c r="P517" i="1" a="1"/>
  <c r="P517" i="1" s="1"/>
  <c r="P518" i="1" a="1"/>
  <c r="P518" i="1"/>
  <c r="P519" i="1" a="1"/>
  <c r="P519" i="1"/>
  <c r="P520" i="1" a="1"/>
  <c r="P520" i="1"/>
  <c r="P521" i="1" a="1"/>
  <c r="P521" i="1"/>
  <c r="P522" i="1" a="1"/>
  <c r="P522" i="1"/>
  <c r="P523" i="1" a="1"/>
  <c r="P523" i="1" s="1"/>
  <c r="P524" i="1" a="1"/>
  <c r="P524" i="1" s="1"/>
  <c r="P525" i="1" a="1"/>
  <c r="P525" i="1"/>
  <c r="P526" i="1" a="1"/>
  <c r="P526" i="1"/>
  <c r="P527" i="1" a="1"/>
  <c r="P527" i="1" s="1"/>
  <c r="P528" i="1" a="1"/>
  <c r="P528" i="1" s="1"/>
  <c r="P529" i="1" a="1"/>
  <c r="P529" i="1" s="1"/>
  <c r="P530" i="1" a="1"/>
  <c r="P530" i="1" s="1"/>
  <c r="P531" i="1" a="1"/>
  <c r="P531" i="1"/>
  <c r="P532" i="1" a="1"/>
  <c r="P532" i="1" s="1"/>
  <c r="P533" i="1" a="1"/>
  <c r="P533" i="1" s="1"/>
  <c r="P534" i="1" a="1"/>
  <c r="P534" i="1"/>
  <c r="P535" i="1" a="1"/>
  <c r="P535" i="1" s="1"/>
  <c r="P536" i="1" a="1"/>
  <c r="P536" i="1"/>
  <c r="P537" i="1" a="1"/>
  <c r="P537" i="1" s="1"/>
  <c r="P538" i="1" a="1"/>
  <c r="P538" i="1"/>
  <c r="P539" i="1" a="1"/>
  <c r="P539" i="1" s="1"/>
  <c r="P540" i="1" a="1"/>
  <c r="P540" i="1" s="1"/>
  <c r="P541" i="1" a="1"/>
  <c r="P541" i="1" s="1"/>
  <c r="P542" i="1" a="1"/>
  <c r="P542" i="1"/>
  <c r="P543" i="1" a="1"/>
  <c r="P543" i="1" s="1"/>
  <c r="P544" i="1" a="1"/>
  <c r="P544" i="1"/>
  <c r="P545" i="1" a="1"/>
  <c r="P545" i="1"/>
  <c r="P546" i="1" a="1"/>
  <c r="P546" i="1"/>
  <c r="P547" i="1" a="1"/>
  <c r="P547" i="1" s="1"/>
  <c r="P548" i="1" a="1"/>
  <c r="P548" i="1" s="1"/>
  <c r="P549" i="1" a="1"/>
  <c r="P549" i="1"/>
  <c r="P550" i="1" a="1"/>
  <c r="P550" i="1" s="1"/>
  <c r="P551" i="1" a="1"/>
  <c r="P551" i="1"/>
  <c r="P552" i="1" a="1"/>
  <c r="P552" i="1"/>
  <c r="P553" i="1" a="1"/>
  <c r="P553" i="1" s="1"/>
  <c r="P554" i="1" a="1"/>
  <c r="P554" i="1"/>
  <c r="P555" i="1" a="1"/>
  <c r="P555" i="1"/>
  <c r="P556" i="1" a="1"/>
  <c r="P556" i="1" s="1"/>
  <c r="P557" i="1" a="1"/>
  <c r="P557" i="1"/>
  <c r="P558" i="1" a="1"/>
  <c r="P558" i="1"/>
  <c r="P559" i="1" a="1"/>
  <c r="P559" i="1" s="1"/>
  <c r="P560" i="1" a="1"/>
  <c r="P560" i="1" s="1"/>
  <c r="P561" i="1" a="1"/>
  <c r="P561" i="1" s="1"/>
  <c r="P562" i="1" a="1"/>
  <c r="P562" i="1"/>
  <c r="P563" i="1" a="1"/>
  <c r="P563" i="1" s="1"/>
  <c r="P564" i="1" a="1"/>
  <c r="P564" i="1"/>
  <c r="P565" i="1" a="1"/>
  <c r="P565" i="1" s="1"/>
  <c r="P566" i="1" a="1"/>
  <c r="P566" i="1" s="1"/>
  <c r="P567" i="1" a="1"/>
  <c r="P567" i="1"/>
  <c r="P568" i="1" a="1"/>
  <c r="P568" i="1"/>
  <c r="P569" i="1" a="1"/>
  <c r="P569" i="1" s="1"/>
  <c r="P570" i="1" a="1"/>
  <c r="P570" i="1"/>
  <c r="P571" i="1" a="1"/>
  <c r="P571" i="1" s="1"/>
  <c r="P572" i="1" a="1"/>
  <c r="P572" i="1"/>
  <c r="P573" i="1" a="1"/>
  <c r="P573" i="1" s="1"/>
  <c r="P574" i="1" a="1"/>
  <c r="P574" i="1" s="1"/>
  <c r="P575" i="1" a="1"/>
  <c r="P575" i="1"/>
  <c r="P576" i="1" a="1"/>
  <c r="P576" i="1" s="1"/>
  <c r="P577" i="1" a="1"/>
  <c r="P577" i="1" s="1"/>
  <c r="P578" i="1" a="1"/>
  <c r="P578" i="1" s="1"/>
  <c r="P579" i="1" a="1"/>
  <c r="P579" i="1" s="1"/>
  <c r="P580" i="1" a="1"/>
  <c r="P580" i="1"/>
  <c r="P581" i="1" a="1"/>
  <c r="P581" i="1"/>
  <c r="P582" i="1" a="1"/>
  <c r="P582" i="1" s="1"/>
  <c r="P583" i="1" a="1"/>
  <c r="P583" i="1" s="1"/>
  <c r="P584" i="1" a="1"/>
  <c r="P584" i="1"/>
  <c r="P585" i="1" a="1"/>
  <c r="P585" i="1" s="1"/>
  <c r="P586" i="1" a="1"/>
  <c r="P586" i="1" s="1"/>
  <c r="P587" i="1" a="1"/>
  <c r="P587" i="1" s="1"/>
  <c r="P588" i="1" a="1"/>
  <c r="P588" i="1"/>
  <c r="P589" i="1" a="1"/>
  <c r="P589" i="1" s="1"/>
  <c r="P590" i="1" a="1"/>
  <c r="P590" i="1"/>
  <c r="P591" i="1" a="1"/>
  <c r="P591" i="1"/>
  <c r="P592" i="1" a="1"/>
  <c r="P592" i="1"/>
  <c r="P593" i="1" a="1"/>
  <c r="P593" i="1"/>
  <c r="P594" i="1" a="1"/>
  <c r="P594" i="1"/>
  <c r="P595" i="1" a="1"/>
  <c r="P595" i="1" s="1"/>
  <c r="P596" i="1" a="1"/>
  <c r="P596" i="1" s="1"/>
  <c r="P597" i="1" a="1"/>
  <c r="P597" i="1"/>
  <c r="P598" i="1" a="1"/>
  <c r="P598" i="1"/>
  <c r="P599" i="1" a="1"/>
  <c r="P599" i="1" s="1"/>
  <c r="P600" i="1" a="1"/>
  <c r="P600" i="1" s="1"/>
  <c r="P601" i="1" a="1"/>
  <c r="P601" i="1" s="1"/>
  <c r="P602" i="1" a="1"/>
  <c r="P602" i="1" s="1"/>
  <c r="P603" i="1" a="1"/>
  <c r="P603" i="1"/>
  <c r="P604" i="1" a="1"/>
  <c r="P604" i="1"/>
  <c r="P605" i="1" a="1"/>
  <c r="P605" i="1"/>
  <c r="P606" i="1" a="1"/>
  <c r="P606" i="1"/>
  <c r="P607" i="1" a="1"/>
  <c r="P607" i="1" s="1"/>
  <c r="P608" i="1" a="1"/>
  <c r="P608" i="1"/>
  <c r="P609" i="1" a="1"/>
  <c r="P609" i="1" s="1"/>
  <c r="P610" i="1" a="1"/>
  <c r="P610" i="1"/>
  <c r="P611" i="1" a="1"/>
  <c r="P611" i="1"/>
  <c r="P612" i="1" a="1"/>
  <c r="P612" i="1" s="1"/>
  <c r="P613" i="1" a="1"/>
  <c r="P613" i="1" s="1"/>
  <c r="P614" i="1" a="1"/>
  <c r="P614" i="1"/>
  <c r="P615" i="1" a="1"/>
  <c r="P615" i="1" s="1"/>
  <c r="P616" i="1" a="1"/>
  <c r="P616" i="1"/>
  <c r="P617" i="1" a="1"/>
  <c r="P617" i="1" s="1"/>
  <c r="P618" i="1" a="1"/>
  <c r="P618" i="1"/>
  <c r="P619" i="1" a="1"/>
  <c r="P619" i="1" s="1"/>
  <c r="P620" i="1" a="1"/>
  <c r="P620" i="1" s="1"/>
  <c r="P621" i="1" a="1"/>
  <c r="P621" i="1"/>
  <c r="P622" i="1" a="1"/>
  <c r="P622" i="1" s="1"/>
  <c r="P623" i="1" a="1"/>
  <c r="P623" i="1"/>
  <c r="P624" i="1" a="1"/>
  <c r="P624" i="1" s="1"/>
  <c r="P625" i="1" a="1"/>
  <c r="P625" i="1" s="1"/>
  <c r="P626" i="1" a="1"/>
  <c r="P626" i="1"/>
  <c r="P627" i="1" a="1"/>
  <c r="P627" i="1"/>
  <c r="P628" i="1" a="1"/>
  <c r="P628" i="1" s="1"/>
  <c r="P629" i="1" a="1"/>
  <c r="P629" i="1"/>
  <c r="P630" i="1" a="1"/>
  <c r="P630" i="1"/>
  <c r="P631" i="1" a="1"/>
  <c r="P631" i="1" s="1"/>
  <c r="P632" i="1" a="1"/>
  <c r="P632" i="1" s="1"/>
  <c r="P633" i="1" a="1"/>
  <c r="P633" i="1" s="1"/>
  <c r="P634" i="1" a="1"/>
  <c r="P634" i="1"/>
  <c r="P635" i="1" a="1"/>
  <c r="P635" i="1" s="1"/>
  <c r="P636" i="1" a="1"/>
  <c r="P636" i="1"/>
  <c r="P637" i="1" a="1"/>
  <c r="P637" i="1" s="1"/>
  <c r="P638" i="1" a="1"/>
  <c r="P638" i="1"/>
  <c r="P639" i="1" a="1"/>
  <c r="P639" i="1"/>
  <c r="P640" i="1" a="1"/>
  <c r="P640" i="1"/>
  <c r="P641" i="1" a="1"/>
  <c r="P641" i="1" s="1"/>
  <c r="P642" i="1" a="1"/>
  <c r="P642" i="1"/>
  <c r="P643" i="1" a="1"/>
  <c r="P643" i="1" s="1"/>
  <c r="P644" i="1" a="1"/>
  <c r="P644" i="1"/>
  <c r="P645" i="1" a="1"/>
  <c r="P645" i="1" s="1"/>
  <c r="P646" i="1" a="1"/>
  <c r="P646" i="1" s="1"/>
  <c r="P647" i="1" a="1"/>
  <c r="P647" i="1"/>
  <c r="P648" i="1" a="1"/>
  <c r="P648" i="1" s="1"/>
  <c r="P649" i="1" a="1"/>
  <c r="P649" i="1" s="1"/>
  <c r="P650" i="1" a="1"/>
  <c r="P650" i="1"/>
  <c r="P651" i="1" a="1"/>
  <c r="P651" i="1" s="1"/>
  <c r="P652" i="1" a="1"/>
  <c r="P652" i="1"/>
  <c r="P653" i="1" a="1"/>
  <c r="P653" i="1"/>
  <c r="P654" i="1" a="1"/>
  <c r="P654" i="1" s="1"/>
  <c r="P655" i="1" a="1"/>
  <c r="P655" i="1" s="1"/>
  <c r="P656" i="1" a="1"/>
  <c r="P656" i="1"/>
  <c r="P657" i="1" a="1"/>
  <c r="P657" i="1"/>
  <c r="P658" i="1" a="1"/>
  <c r="P658" i="1" s="1"/>
  <c r="P659" i="1" a="1"/>
  <c r="P659" i="1" s="1"/>
  <c r="P660" i="1" a="1"/>
  <c r="P660" i="1"/>
  <c r="P661" i="1" a="1"/>
  <c r="P661" i="1" s="1"/>
  <c r="P662" i="1" a="1"/>
  <c r="P662" i="1"/>
  <c r="P663" i="1" a="1"/>
  <c r="P663" i="1"/>
  <c r="P664" i="1" a="1"/>
  <c r="P664" i="1" s="1"/>
  <c r="P665" i="1" a="1"/>
  <c r="P665" i="1"/>
  <c r="P666" i="1" a="1"/>
  <c r="P666" i="1"/>
  <c r="P667" i="1" a="1"/>
  <c r="P667" i="1" s="1"/>
  <c r="P668" i="1" a="1"/>
  <c r="P668" i="1" s="1"/>
  <c r="P669" i="1" a="1"/>
  <c r="P669" i="1"/>
  <c r="P670" i="1" a="1"/>
  <c r="P670" i="1"/>
  <c r="P671" i="1" a="1"/>
  <c r="P671" i="1" s="1"/>
  <c r="P672" i="1" a="1"/>
  <c r="P672" i="1" s="1"/>
  <c r="P673" i="1" a="1"/>
  <c r="P673" i="1" s="1"/>
  <c r="P674" i="1" a="1"/>
  <c r="P674" i="1" s="1"/>
  <c r="P675" i="1" a="1"/>
  <c r="P675" i="1"/>
  <c r="P676" i="1" a="1"/>
  <c r="P676" i="1"/>
  <c r="P677" i="1" a="1"/>
  <c r="P677" i="1" s="1"/>
  <c r="P678" i="1" a="1"/>
  <c r="P678" i="1"/>
  <c r="P679" i="1" a="1"/>
  <c r="P679" i="1" s="1"/>
  <c r="P680" i="1" a="1"/>
  <c r="P680" i="1"/>
  <c r="P681" i="1" a="1"/>
  <c r="P681" i="1" s="1"/>
  <c r="P682" i="1" a="1"/>
  <c r="P682" i="1"/>
  <c r="P683" i="1" a="1"/>
  <c r="P683" i="1"/>
  <c r="P684" i="1" a="1"/>
  <c r="P684" i="1" s="1"/>
  <c r="P685" i="1" a="1"/>
  <c r="P685" i="1" s="1"/>
  <c r="P686" i="1" a="1"/>
  <c r="P686" i="1"/>
  <c r="P687" i="1" a="1"/>
  <c r="P687" i="1" s="1"/>
  <c r="P688" i="1" a="1"/>
  <c r="P688" i="1"/>
  <c r="P689" i="1" a="1"/>
  <c r="P689" i="1" s="1"/>
  <c r="P690" i="1" a="1"/>
  <c r="P690" i="1"/>
  <c r="P691" i="1" a="1"/>
  <c r="P691" i="1" s="1"/>
  <c r="P692" i="1" a="1"/>
  <c r="P692" i="1" s="1"/>
  <c r="P693" i="1" a="1"/>
  <c r="P693" i="1"/>
  <c r="P694" i="1" a="1"/>
  <c r="P694" i="1" s="1"/>
  <c r="P695" i="1" a="1"/>
  <c r="P695" i="1"/>
  <c r="P696" i="1" a="1"/>
  <c r="P696" i="1"/>
  <c r="P697" i="1" a="1"/>
  <c r="P697" i="1" s="1"/>
  <c r="P698" i="1" a="1"/>
  <c r="P698" i="1"/>
  <c r="P699" i="1" a="1"/>
  <c r="P699" i="1"/>
  <c r="P700" i="1" a="1"/>
  <c r="P700" i="1" s="1"/>
  <c r="P701" i="1" a="1"/>
  <c r="P701" i="1"/>
  <c r="P702" i="1" a="1"/>
  <c r="P702" i="1" s="1"/>
  <c r="P703" i="1" a="1"/>
  <c r="P703" i="1" s="1"/>
  <c r="P704" i="1" a="1"/>
  <c r="P704" i="1" s="1"/>
  <c r="P705" i="1" a="1"/>
  <c r="P705" i="1" s="1"/>
  <c r="P706" i="1" a="1"/>
  <c r="P706" i="1"/>
  <c r="P707" i="1" a="1"/>
  <c r="P707" i="1" s="1"/>
  <c r="P708" i="1" a="1"/>
  <c r="P708" i="1"/>
  <c r="P709" i="1" a="1"/>
  <c r="P709" i="1" s="1"/>
  <c r="P710" i="1" a="1"/>
  <c r="P710" i="1" s="1"/>
  <c r="P711" i="1" a="1"/>
  <c r="P711" i="1"/>
  <c r="P712" i="1" a="1"/>
  <c r="P712" i="1"/>
  <c r="P713" i="1" a="1"/>
  <c r="P713" i="1" s="1"/>
  <c r="P714" i="1" a="1"/>
  <c r="P714" i="1"/>
  <c r="P715" i="1" a="1"/>
  <c r="P715" i="1" s="1"/>
  <c r="P716" i="1" a="1"/>
  <c r="P716" i="1"/>
  <c r="P717" i="1" a="1"/>
  <c r="P717" i="1" s="1"/>
  <c r="P718" i="1" a="1"/>
  <c r="P718" i="1" s="1"/>
  <c r="P719" i="1" a="1"/>
  <c r="P719" i="1"/>
  <c r="P720" i="1" a="1"/>
  <c r="P720" i="1" s="1"/>
  <c r="P721" i="1" a="1"/>
  <c r="P721" i="1" s="1"/>
  <c r="P722" i="1" a="1"/>
  <c r="P722" i="1"/>
  <c r="P723" i="1" a="1"/>
  <c r="P723" i="1" s="1"/>
  <c r="P724" i="1" a="1"/>
  <c r="P724" i="1"/>
  <c r="P725" i="1" a="1"/>
  <c r="P725" i="1"/>
  <c r="P726" i="1" a="1"/>
  <c r="P726" i="1" s="1"/>
  <c r="P727" i="1" a="1"/>
  <c r="P727" i="1" s="1"/>
  <c r="P728" i="1" a="1"/>
  <c r="P728" i="1"/>
  <c r="P729" i="1" a="1"/>
  <c r="P729" i="1"/>
  <c r="P730" i="1" a="1"/>
  <c r="P730" i="1" s="1"/>
  <c r="P731" i="1" a="1"/>
  <c r="P731" i="1" s="1"/>
  <c r="P732" i="1" a="1"/>
  <c r="P732" i="1"/>
  <c r="P733" i="1" a="1"/>
  <c r="P733" i="1" s="1"/>
  <c r="P734" i="1" a="1"/>
  <c r="P734" i="1"/>
  <c r="P735" i="1" a="1"/>
  <c r="P735" i="1"/>
  <c r="P736" i="1" a="1"/>
  <c r="P736" i="1"/>
  <c r="P737" i="1" a="1"/>
  <c r="P737" i="1"/>
  <c r="P738" i="1" a="1"/>
  <c r="P738" i="1"/>
  <c r="P739" i="1" a="1"/>
  <c r="P739" i="1" s="1"/>
  <c r="P740" i="1" a="1"/>
  <c r="P740" i="1" s="1"/>
  <c r="P741" i="1" a="1"/>
  <c r="P741" i="1"/>
  <c r="P742" i="1" a="1"/>
  <c r="P742" i="1"/>
  <c r="P743" i="1" a="1"/>
  <c r="P743" i="1" s="1"/>
  <c r="P744" i="1" a="1"/>
  <c r="P744" i="1" s="1"/>
  <c r="P745" i="1" a="1"/>
  <c r="P745" i="1" s="1"/>
  <c r="P746" i="1" a="1"/>
  <c r="P746" i="1" s="1"/>
  <c r="P747" i="1" a="1"/>
  <c r="P747" i="1"/>
  <c r="P748" i="1" a="1"/>
  <c r="P748" i="1" s="1"/>
  <c r="P749" i="1" a="1"/>
  <c r="P749" i="1" s="1"/>
  <c r="P750" i="1" a="1"/>
  <c r="P750" i="1"/>
  <c r="P751" i="1" a="1"/>
  <c r="P751" i="1" s="1"/>
  <c r="P752" i="1" a="1"/>
  <c r="P752" i="1"/>
  <c r="P753" i="1" a="1"/>
  <c r="P753" i="1" s="1"/>
  <c r="P754" i="1" a="1"/>
  <c r="P754" i="1"/>
  <c r="P755" i="1" a="1"/>
  <c r="P755" i="1"/>
  <c r="P756" i="1" a="1"/>
  <c r="P756" i="1" s="1"/>
  <c r="P757" i="1" a="1"/>
  <c r="P757" i="1" s="1"/>
  <c r="P758" i="1" a="1"/>
  <c r="P758" i="1"/>
  <c r="P759" i="1" a="1"/>
  <c r="P759" i="1" s="1"/>
  <c r="P760" i="1" a="1"/>
  <c r="P760" i="1"/>
  <c r="P761" i="1" a="1"/>
  <c r="P761" i="1" s="1"/>
  <c r="P762" i="1" a="1"/>
  <c r="P762" i="1"/>
  <c r="P763" i="1" a="1"/>
  <c r="P763" i="1" s="1"/>
  <c r="P764" i="1" a="1"/>
  <c r="P764" i="1" s="1"/>
  <c r="P765" i="1" a="1"/>
  <c r="P765" i="1"/>
  <c r="P766" i="1" a="1"/>
  <c r="P766" i="1" s="1"/>
  <c r="P767" i="1" a="1"/>
  <c r="P767" i="1"/>
  <c r="P768" i="1" a="1"/>
  <c r="P768" i="1"/>
  <c r="P769" i="1" a="1"/>
  <c r="P769" i="1" s="1"/>
  <c r="P770" i="1" a="1"/>
  <c r="P770" i="1"/>
  <c r="P771" i="1" a="1"/>
  <c r="P771" i="1"/>
  <c r="P772" i="1" a="1"/>
  <c r="P772" i="1" s="1"/>
  <c r="P773" i="1" a="1"/>
  <c r="P773" i="1"/>
  <c r="P774" i="1" a="1"/>
  <c r="P774" i="1"/>
  <c r="P775" i="1" a="1"/>
  <c r="P775" i="1" s="1"/>
  <c r="P776" i="1" a="1"/>
  <c r="P776" i="1" s="1"/>
  <c r="P777" i="1" a="1"/>
  <c r="P777" i="1" s="1"/>
  <c r="P778" i="1" a="1"/>
  <c r="P778" i="1"/>
  <c r="P779" i="1" a="1"/>
  <c r="P779" i="1" s="1"/>
  <c r="P780" i="1" a="1"/>
  <c r="P780" i="1"/>
  <c r="P781" i="1" a="1"/>
  <c r="P781" i="1" s="1"/>
  <c r="P782" i="1" a="1"/>
  <c r="P782" i="1" s="1"/>
  <c r="P783" i="1" a="1"/>
  <c r="P783" i="1"/>
  <c r="P784" i="1" a="1"/>
  <c r="P784" i="1"/>
  <c r="P785" i="1" a="1"/>
  <c r="P785" i="1" s="1"/>
  <c r="P786" i="1" a="1"/>
  <c r="P786" i="1"/>
  <c r="P787" i="1" a="1"/>
  <c r="P787" i="1" s="1"/>
  <c r="P788" i="1" a="1"/>
  <c r="P788" i="1"/>
  <c r="P789" i="1" a="1"/>
  <c r="P789" i="1" s="1"/>
  <c r="P790" i="1" a="1"/>
  <c r="P790" i="1" s="1"/>
  <c r="P791" i="1" a="1"/>
  <c r="P791" i="1"/>
  <c r="P792" i="1" a="1"/>
  <c r="P792" i="1" s="1"/>
  <c r="P793" i="1" a="1"/>
  <c r="P793" i="1" s="1"/>
  <c r="P794" i="1" a="1"/>
  <c r="P794" i="1" s="1"/>
  <c r="P795" i="1" a="1"/>
  <c r="P795" i="1" s="1"/>
  <c r="P796" i="1" a="1"/>
  <c r="P796" i="1"/>
  <c r="P797" i="1" a="1"/>
  <c r="P797" i="1"/>
  <c r="P798" i="1" a="1"/>
  <c r="P798" i="1" s="1"/>
  <c r="P799" i="1" a="1"/>
  <c r="P799" i="1" s="1"/>
  <c r="P800" i="1" a="1"/>
  <c r="P800" i="1"/>
  <c r="P801" i="1" a="1"/>
  <c r="P801" i="1"/>
  <c r="P802" i="1" a="1"/>
  <c r="P802" i="1" s="1"/>
  <c r="P803" i="1" a="1"/>
  <c r="P803" i="1" s="1"/>
  <c r="P804" i="1" a="1"/>
  <c r="P804" i="1"/>
  <c r="P805" i="1" a="1"/>
  <c r="P805" i="1" s="1"/>
  <c r="P806" i="1" a="1"/>
  <c r="P806" i="1"/>
  <c r="P807" i="1" a="1"/>
  <c r="P807" i="1" s="1"/>
  <c r="P808" i="1" a="1"/>
  <c r="P808" i="1"/>
  <c r="P809" i="1" a="1"/>
  <c r="P809" i="1"/>
  <c r="P810" i="1" a="1"/>
  <c r="P810" i="1"/>
  <c r="P811" i="1" a="1"/>
  <c r="P811" i="1" s="1"/>
  <c r="P812" i="1" a="1"/>
  <c r="P812" i="1" s="1"/>
  <c r="P813" i="1" a="1"/>
  <c r="P813" i="1"/>
  <c r="P814" i="1" a="1"/>
  <c r="P814" i="1" s="1"/>
  <c r="P815" i="1" a="1"/>
  <c r="P815" i="1" s="1"/>
  <c r="P816" i="1" a="1"/>
  <c r="P816" i="1" s="1"/>
  <c r="P817" i="1" a="1"/>
  <c r="P817" i="1" s="1"/>
  <c r="P818" i="1" a="1"/>
  <c r="P818" i="1" s="1"/>
  <c r="P819" i="1" a="1"/>
  <c r="P819" i="1"/>
  <c r="P820" i="1" a="1"/>
  <c r="P820" i="1" s="1"/>
  <c r="P821" i="1" a="1"/>
  <c r="P821" i="1"/>
  <c r="P822" i="1" a="1"/>
  <c r="P822" i="1"/>
  <c r="P823" i="1" a="1"/>
  <c r="P823" i="1" s="1"/>
  <c r="P824" i="1" a="1"/>
  <c r="P824" i="1"/>
  <c r="P825" i="1" a="1"/>
  <c r="P825" i="1" s="1"/>
  <c r="P826" i="1" a="1"/>
  <c r="P826" i="1"/>
  <c r="P827" i="1" a="1"/>
  <c r="P827" i="1" s="1"/>
  <c r="P828" i="1" a="1"/>
  <c r="P828" i="1" s="1"/>
  <c r="P829" i="1" a="1"/>
  <c r="P829" i="1" s="1"/>
  <c r="P830" i="1" a="1"/>
  <c r="P830" i="1"/>
  <c r="P831" i="1" a="1"/>
  <c r="P831" i="1" s="1"/>
  <c r="P832" i="1" a="1"/>
  <c r="P832" i="1"/>
  <c r="P833" i="1" a="1"/>
  <c r="P833" i="1" s="1"/>
  <c r="P834" i="1" a="1"/>
  <c r="P834" i="1"/>
  <c r="P835" i="1" a="1"/>
  <c r="P835" i="1" s="1"/>
  <c r="P836" i="1" a="1"/>
  <c r="P836" i="1" s="1"/>
  <c r="P837" i="1" a="1"/>
  <c r="P837" i="1"/>
  <c r="P838" i="1" a="1"/>
  <c r="P838" i="1" s="1"/>
  <c r="P839" i="1" a="1"/>
  <c r="P839" i="1"/>
  <c r="P840" i="1" a="1"/>
  <c r="P840" i="1"/>
  <c r="P841" i="1" a="1"/>
  <c r="P841" i="1" s="1"/>
  <c r="P842" i="1" a="1"/>
  <c r="P842" i="1"/>
  <c r="P843" i="1" a="1"/>
  <c r="P843" i="1"/>
  <c r="P844" i="1" a="1"/>
  <c r="P844" i="1" s="1"/>
  <c r="P845" i="1" a="1"/>
  <c r="P845" i="1"/>
  <c r="P846" i="1" a="1"/>
  <c r="P846" i="1" s="1"/>
  <c r="P847" i="1" a="1"/>
  <c r="P847" i="1" s="1"/>
  <c r="P848" i="1" a="1"/>
  <c r="P848" i="1" s="1"/>
  <c r="P849" i="1" a="1"/>
  <c r="P849" i="1" s="1"/>
  <c r="P850" i="1" a="1"/>
  <c r="P850" i="1"/>
  <c r="P851" i="1" a="1"/>
  <c r="P851" i="1" s="1"/>
  <c r="P852" i="1" a="1"/>
  <c r="P852" i="1"/>
  <c r="P853" i="1" a="1"/>
  <c r="P853" i="1" s="1"/>
  <c r="P854" i="1" a="1"/>
  <c r="P854" i="1" s="1"/>
  <c r="P855" i="1" a="1"/>
  <c r="P855" i="1"/>
  <c r="P856" i="1" a="1"/>
  <c r="P856" i="1"/>
  <c r="P857" i="1" a="1"/>
  <c r="P857" i="1" s="1"/>
  <c r="P858" i="1" a="1"/>
  <c r="P858" i="1"/>
  <c r="P859" i="1" a="1"/>
  <c r="P859" i="1" s="1"/>
  <c r="P860" i="1" a="1"/>
  <c r="P860" i="1"/>
  <c r="P861" i="1" a="1"/>
  <c r="P861" i="1" s="1"/>
  <c r="P862" i="1" a="1"/>
  <c r="P862" i="1" s="1"/>
  <c r="P863" i="1" a="1"/>
  <c r="P863" i="1"/>
  <c r="P864" i="1" a="1"/>
  <c r="P864" i="1" s="1"/>
  <c r="P865" i="1" a="1"/>
  <c r="P865" i="1" s="1"/>
  <c r="P866" i="1" a="1"/>
  <c r="P866" i="1"/>
  <c r="P867" i="1" a="1"/>
  <c r="P867" i="1" s="1"/>
  <c r="P868" i="1" a="1"/>
  <c r="P868" i="1"/>
  <c r="P869" i="1" a="1"/>
  <c r="P869" i="1"/>
  <c r="P870" i="1" a="1"/>
  <c r="P870" i="1" s="1"/>
  <c r="P871" i="1" a="1"/>
  <c r="P871" i="1" s="1"/>
  <c r="P872" i="1" a="1"/>
  <c r="P872" i="1"/>
  <c r="P873" i="1" a="1"/>
  <c r="P873" i="1"/>
  <c r="P874" i="1" a="1"/>
  <c r="P874" i="1" s="1"/>
  <c r="P875" i="1" a="1"/>
  <c r="P875" i="1" s="1"/>
  <c r="P876" i="1" a="1"/>
  <c r="P876" i="1"/>
  <c r="P877" i="1" a="1"/>
  <c r="P877" i="1" s="1"/>
  <c r="P878" i="1" a="1"/>
  <c r="P878" i="1"/>
  <c r="P879" i="1" a="1"/>
  <c r="P879" i="1" s="1"/>
  <c r="P880" i="1" a="1"/>
  <c r="P880" i="1" s="1"/>
  <c r="P881" i="1" a="1"/>
  <c r="P881" i="1"/>
  <c r="P882" i="1" a="1"/>
  <c r="P882" i="1"/>
  <c r="P883" i="1" a="1"/>
  <c r="P883" i="1" s="1"/>
  <c r="P884" i="1" a="1"/>
  <c r="P884" i="1" s="1"/>
  <c r="P885" i="1" a="1"/>
  <c r="P885" i="1"/>
  <c r="P886" i="1" a="1"/>
  <c r="P886" i="1" s="1"/>
  <c r="P887" i="1" a="1"/>
  <c r="P887" i="1" s="1"/>
  <c r="P888" i="1" a="1"/>
  <c r="P888" i="1" s="1"/>
  <c r="P889" i="1" a="1"/>
  <c r="P889" i="1" s="1"/>
  <c r="P890" i="1" a="1"/>
  <c r="P890" i="1" s="1"/>
  <c r="P891" i="1" a="1"/>
  <c r="P891" i="1"/>
  <c r="P892" i="1" a="1"/>
  <c r="P892" i="1"/>
  <c r="P893" i="1" a="1"/>
  <c r="P893" i="1"/>
  <c r="P894" i="1" a="1"/>
  <c r="P894" i="1"/>
  <c r="P895" i="1" a="1"/>
  <c r="P895" i="1"/>
  <c r="P896" i="1" a="1"/>
  <c r="P896" i="1" s="1"/>
  <c r="P897" i="1" a="1"/>
  <c r="P897" i="1"/>
  <c r="P898" i="1" a="1"/>
  <c r="P898" i="1"/>
  <c r="P899" i="1" a="1"/>
  <c r="P899" i="1"/>
  <c r="P900" i="1" a="1"/>
  <c r="P900" i="1"/>
  <c r="P901" i="1" a="1"/>
  <c r="P901" i="1"/>
  <c r="P902" i="1" a="1"/>
  <c r="P902" i="1" s="1"/>
  <c r="P903" i="1" a="1"/>
  <c r="P903" i="1"/>
  <c r="P904" i="1" a="1"/>
  <c r="P904" i="1"/>
  <c r="P905" i="1" a="1"/>
  <c r="P905" i="1"/>
  <c r="P906" i="1" a="1"/>
  <c r="P906" i="1"/>
  <c r="P907" i="1" a="1"/>
  <c r="P907" i="1"/>
  <c r="P908" i="1" a="1"/>
  <c r="P908" i="1" s="1"/>
  <c r="P909" i="1" a="1"/>
  <c r="P909" i="1"/>
  <c r="P910" i="1" a="1"/>
  <c r="P910" i="1" s="1"/>
  <c r="P911" i="1" a="1"/>
  <c r="P911" i="1"/>
  <c r="P912" i="1" a="1"/>
  <c r="P912" i="1"/>
  <c r="P913" i="1" a="1"/>
  <c r="P913" i="1"/>
  <c r="P914" i="1" a="1"/>
  <c r="P914" i="1" s="1"/>
  <c r="P915" i="1" a="1"/>
  <c r="P915" i="1"/>
  <c r="P916" i="1" a="1"/>
  <c r="P916" i="1" s="1"/>
  <c r="P917" i="1" a="1"/>
  <c r="P917" i="1"/>
  <c r="P918" i="1" a="1"/>
  <c r="P918" i="1"/>
  <c r="P919" i="1" a="1"/>
  <c r="P919" i="1"/>
  <c r="P920" i="1" a="1"/>
  <c r="P920" i="1" s="1"/>
  <c r="P921" i="1" a="1"/>
  <c r="P921" i="1"/>
  <c r="P922" i="1" a="1"/>
  <c r="P922" i="1"/>
  <c r="P923" i="1" a="1"/>
  <c r="P923" i="1" s="1"/>
  <c r="P924" i="1" a="1"/>
  <c r="P924" i="1"/>
  <c r="P925" i="1" a="1"/>
  <c r="P925" i="1"/>
  <c r="P926" i="1" a="1"/>
  <c r="P926" i="1" s="1"/>
  <c r="P927" i="1" a="1"/>
  <c r="P927" i="1"/>
  <c r="P928" i="1" a="1"/>
  <c r="P928" i="1" s="1"/>
  <c r="P929" i="1" a="1"/>
  <c r="P929" i="1" s="1"/>
  <c r="P930" i="1" a="1"/>
  <c r="P930" i="1"/>
  <c r="P931" i="1" a="1"/>
  <c r="P931" i="1"/>
  <c r="P932" i="1" a="1"/>
  <c r="P932" i="1" s="1"/>
  <c r="P933" i="1" a="1"/>
  <c r="P933" i="1"/>
  <c r="P934" i="1" a="1"/>
  <c r="P934" i="1"/>
  <c r="P935" i="1" a="1"/>
  <c r="P935" i="1"/>
  <c r="P936" i="1" a="1"/>
  <c r="P936" i="1"/>
  <c r="P937" i="1" a="1"/>
  <c r="P937" i="1"/>
  <c r="P938" i="1" a="1"/>
  <c r="P938" i="1" s="1"/>
  <c r="P939" i="1" a="1"/>
  <c r="P939" i="1"/>
  <c r="P940" i="1" a="1"/>
  <c r="P940" i="1"/>
  <c r="P941" i="1" a="1"/>
  <c r="P941" i="1" s="1"/>
  <c r="P942" i="1" a="1"/>
  <c r="P942" i="1"/>
  <c r="P943" i="1" a="1"/>
  <c r="P943" i="1"/>
  <c r="P944" i="1" a="1"/>
  <c r="P944" i="1" s="1"/>
  <c r="P945" i="1" a="1"/>
  <c r="P945" i="1"/>
  <c r="P946" i="1" a="1"/>
  <c r="P946" i="1" s="1"/>
  <c r="P947" i="1" a="1"/>
  <c r="P947" i="1"/>
  <c r="P948" i="1" a="1"/>
  <c r="P948" i="1"/>
  <c r="P949" i="1" a="1"/>
  <c r="P949" i="1"/>
  <c r="P950" i="1" a="1"/>
  <c r="P950" i="1" s="1"/>
  <c r="P951" i="1" a="1"/>
  <c r="P951" i="1"/>
  <c r="P952" i="1" a="1"/>
  <c r="P952" i="1"/>
  <c r="P953" i="1" a="1"/>
  <c r="P953" i="1"/>
  <c r="P954" i="1" a="1"/>
  <c r="P954" i="1"/>
  <c r="P955" i="1" a="1"/>
  <c r="P955" i="1"/>
  <c r="P956" i="1" a="1"/>
  <c r="P956" i="1" s="1"/>
  <c r="P957" i="1" a="1"/>
  <c r="P957" i="1"/>
  <c r="P958" i="1" a="1"/>
  <c r="P958" i="1"/>
  <c r="P959" i="1" a="1"/>
  <c r="P959" i="1" s="1"/>
  <c r="P960" i="1" a="1"/>
  <c r="P960" i="1"/>
  <c r="P961" i="1" a="1"/>
  <c r="P961" i="1"/>
  <c r="P962" i="1" a="1"/>
  <c r="P962" i="1" s="1"/>
  <c r="P963" i="1" a="1"/>
  <c r="P963" i="1"/>
  <c r="P964" i="1" a="1"/>
  <c r="P964" i="1"/>
  <c r="P965" i="1" a="1"/>
  <c r="P965" i="1"/>
  <c r="P966" i="1" a="1"/>
  <c r="P966" i="1"/>
  <c r="P967" i="1" a="1"/>
  <c r="P967" i="1"/>
  <c r="P968" i="1" a="1"/>
  <c r="P968" i="1" s="1"/>
  <c r="P969" i="1" a="1"/>
  <c r="P969" i="1"/>
  <c r="P970" i="1" a="1"/>
  <c r="P970" i="1"/>
  <c r="P971" i="1" a="1"/>
  <c r="P971" i="1"/>
  <c r="P972" i="1" a="1"/>
  <c r="P972" i="1"/>
  <c r="P973" i="1" a="1"/>
  <c r="P973" i="1"/>
  <c r="P974" i="1" a="1"/>
  <c r="P974" i="1" s="1"/>
  <c r="P975" i="1" a="1"/>
  <c r="P975" i="1"/>
  <c r="P976" i="1" a="1"/>
  <c r="P976" i="1"/>
  <c r="P977" i="1" a="1"/>
  <c r="P977" i="1"/>
  <c r="P978" i="1" a="1"/>
  <c r="P978" i="1"/>
  <c r="P979" i="1" a="1"/>
  <c r="P979" i="1"/>
  <c r="P980" i="1" a="1"/>
  <c r="P980" i="1" s="1"/>
  <c r="P981" i="1" a="1"/>
  <c r="P981" i="1"/>
  <c r="P982" i="1" a="1"/>
  <c r="P982" i="1" s="1"/>
  <c r="P983" i="1" a="1"/>
  <c r="P983" i="1"/>
  <c r="P984" i="1" a="1"/>
  <c r="P984" i="1"/>
  <c r="P985" i="1" a="1"/>
  <c r="P985" i="1"/>
  <c r="P986" i="1" a="1"/>
  <c r="P986" i="1" s="1"/>
  <c r="P987" i="1" a="1"/>
  <c r="P987" i="1"/>
  <c r="P988" i="1" a="1"/>
  <c r="P988" i="1" s="1"/>
  <c r="P989" i="1" a="1"/>
  <c r="P989" i="1"/>
  <c r="P990" i="1" a="1"/>
  <c r="P990" i="1"/>
  <c r="P991" i="1" a="1"/>
  <c r="P991" i="1"/>
  <c r="P992" i="1" a="1"/>
  <c r="P992" i="1" s="1"/>
  <c r="P993" i="1" a="1"/>
  <c r="P993" i="1"/>
  <c r="P994" i="1" a="1"/>
  <c r="P994" i="1"/>
  <c r="P995" i="1" a="1"/>
  <c r="P995" i="1" s="1"/>
  <c r="P996" i="1" a="1"/>
  <c r="P996" i="1"/>
  <c r="P997" i="1" a="1"/>
  <c r="P997" i="1"/>
  <c r="P998" i="1" a="1"/>
  <c r="P998" i="1" s="1"/>
  <c r="P999" i="1" a="1"/>
  <c r="P999" i="1"/>
  <c r="P1000" i="1" a="1"/>
  <c r="P1000" i="1" s="1"/>
  <c r="P1001" i="1" a="1"/>
  <c r="P1001" i="1"/>
  <c r="P1002" i="1" a="1"/>
  <c r="P1002" i="1"/>
  <c r="P1003" i="1" a="1"/>
  <c r="P1003" i="1"/>
  <c r="P1004" i="1" a="1"/>
  <c r="P1004" i="1" s="1"/>
  <c r="P1005" i="1" a="1"/>
  <c r="P1005" i="1"/>
  <c r="P1006" i="1" a="1"/>
  <c r="P1006" i="1"/>
  <c r="P1007" i="1" a="1"/>
  <c r="P1007" i="1"/>
  <c r="P1008" i="1" a="1"/>
  <c r="P1008" i="1"/>
  <c r="P1009" i="1" a="1"/>
  <c r="P1009" i="1"/>
  <c r="P1010" i="1" a="1"/>
  <c r="P1010" i="1" s="1"/>
  <c r="P1011" i="1" a="1"/>
  <c r="P1011" i="1"/>
  <c r="P1012" i="1" a="1"/>
  <c r="P1012" i="1"/>
  <c r="P1013" i="1" a="1"/>
  <c r="P1013" i="1" s="1"/>
  <c r="P1014" i="1" a="1"/>
  <c r="P1014" i="1" s="1"/>
  <c r="P1015" i="1" a="1"/>
  <c r="P1015" i="1" s="1"/>
  <c r="P1016" i="1" a="1"/>
  <c r="P1016" i="1" s="1"/>
  <c r="P1017" i="1" a="1"/>
  <c r="P1017" i="1"/>
  <c r="P1018" i="1" a="1"/>
  <c r="P1018" i="1"/>
  <c r="P1019" i="1" a="1"/>
  <c r="P1019" i="1" s="1"/>
  <c r="P1020" i="1" a="1"/>
  <c r="P1020" i="1" s="1"/>
  <c r="P1021" i="1" a="1"/>
  <c r="P1021" i="1" s="1"/>
  <c r="P1022" i="1" a="1"/>
  <c r="P1022" i="1" s="1"/>
  <c r="P1023" i="1" a="1"/>
  <c r="P1023" i="1"/>
  <c r="P1024" i="1" a="1"/>
  <c r="P1024" i="1"/>
  <c r="P1025" i="1" a="1"/>
  <c r="P1025" i="1" s="1"/>
  <c r="P1026" i="1" a="1"/>
  <c r="P1026" i="1" s="1"/>
  <c r="P1027" i="1" a="1"/>
  <c r="P1027" i="1" s="1"/>
  <c r="P1028" i="1" a="1"/>
  <c r="P1028" i="1" s="1"/>
  <c r="P1029" i="1" a="1"/>
  <c r="P1029" i="1"/>
  <c r="P1030" i="1" a="1"/>
  <c r="P1030" i="1" s="1"/>
  <c r="P1031" i="1" a="1"/>
  <c r="P1031" i="1" s="1"/>
  <c r="P1032" i="1" a="1"/>
  <c r="P1032" i="1" s="1"/>
  <c r="P1033" i="1" a="1"/>
  <c r="P1033" i="1" s="1"/>
  <c r="P1034" i="1" a="1"/>
  <c r="P1034" i="1" s="1"/>
  <c r="P1035" i="1" a="1"/>
  <c r="P1035" i="1"/>
  <c r="P1036" i="1" a="1"/>
  <c r="P1036" i="1" s="1"/>
  <c r="P1037" i="1" a="1"/>
  <c r="P1037" i="1"/>
  <c r="P1038" i="1" a="1"/>
  <c r="P1038" i="1" s="1"/>
  <c r="P1039" i="1" a="1"/>
  <c r="P1039" i="1" s="1"/>
  <c r="P1040" i="1" a="1"/>
  <c r="P1040" i="1" s="1"/>
  <c r="P1041" i="1" a="1"/>
  <c r="P1041" i="1"/>
  <c r="P1042" i="1" a="1"/>
  <c r="P1042" i="1" s="1"/>
  <c r="P1043" i="1" a="1"/>
  <c r="P1043" i="1" s="1"/>
  <c r="P1044" i="1" a="1"/>
  <c r="P1044" i="1" s="1"/>
  <c r="P1045" i="1" a="1"/>
  <c r="P1045" i="1" s="1"/>
  <c r="P1046" i="1" a="1"/>
  <c r="P1046" i="1" s="1"/>
  <c r="P1047" i="1" a="1"/>
  <c r="P1047" i="1"/>
  <c r="P1048" i="1" a="1"/>
  <c r="P1048" i="1"/>
  <c r="P1049" i="1" a="1"/>
  <c r="P1049" i="1" s="1"/>
  <c r="P1050" i="1" a="1"/>
  <c r="P1050" i="1" s="1"/>
  <c r="P1051" i="1" a="1"/>
  <c r="P1051" i="1" s="1"/>
  <c r="P1052" i="1" a="1"/>
  <c r="P1052" i="1" s="1"/>
  <c r="P1053" i="1" a="1"/>
  <c r="P1053" i="1"/>
  <c r="P1054" i="1" a="1"/>
  <c r="P1054" i="1"/>
  <c r="P1055" i="1" a="1"/>
  <c r="P1055" i="1" s="1"/>
  <c r="P1056" i="1" a="1"/>
  <c r="P1056" i="1" s="1"/>
  <c r="P1057" i="1" a="1"/>
  <c r="P1057" i="1" s="1"/>
  <c r="P1058" i="1" a="1"/>
  <c r="P1058" i="1" s="1"/>
  <c r="P1059" i="1" a="1"/>
  <c r="P1059" i="1"/>
  <c r="P1060" i="1" a="1"/>
  <c r="P1060" i="1" s="1"/>
  <c r="P1061" i="1" a="1"/>
  <c r="P1061" i="1"/>
  <c r="P1062" i="1" a="1"/>
  <c r="P1062" i="1" s="1"/>
  <c r="P1063" i="1" a="1"/>
  <c r="P1063" i="1" s="1"/>
  <c r="P1064" i="1" a="1"/>
  <c r="P1064" i="1" s="1"/>
  <c r="P1065" i="1" a="1"/>
  <c r="P1065" i="1"/>
  <c r="P1066" i="1" a="1"/>
  <c r="P1066" i="1"/>
  <c r="P1067" i="1" a="1"/>
  <c r="P1067" i="1"/>
  <c r="P1068" i="1" a="1"/>
  <c r="P1068" i="1" s="1"/>
  <c r="P1069" i="1" a="1"/>
  <c r="P1069" i="1" s="1"/>
  <c r="P1070" i="1" a="1"/>
  <c r="P1070" i="1" s="1"/>
  <c r="P1071" i="1" a="1"/>
  <c r="P1071" i="1"/>
  <c r="P1072" i="1" a="1"/>
  <c r="P1072" i="1"/>
  <c r="P1073" i="1" a="1"/>
  <c r="P1073" i="1"/>
  <c r="P1074" i="1" a="1"/>
  <c r="P1074" i="1" s="1"/>
  <c r="P1075" i="1" a="1"/>
  <c r="P1075" i="1" s="1"/>
  <c r="P1076" i="1" a="1"/>
  <c r="P1076" i="1" s="1"/>
  <c r="P1077" i="1" a="1"/>
  <c r="P1077" i="1"/>
  <c r="P1078" i="1" a="1"/>
  <c r="P1078" i="1"/>
  <c r="P1079" i="1" a="1"/>
  <c r="P1079" i="1" s="1"/>
  <c r="P1080" i="1" a="1"/>
  <c r="P1080" i="1" s="1"/>
  <c r="P1081" i="1" a="1"/>
  <c r="P1081" i="1" s="1"/>
  <c r="P1082" i="1" a="1"/>
  <c r="P1082" i="1" s="1"/>
  <c r="P1083" i="1" a="1"/>
  <c r="P1083" i="1"/>
  <c r="P1084" i="1" a="1"/>
  <c r="P1084" i="1"/>
  <c r="P1085" i="1" a="1"/>
  <c r="P1085" i="1" s="1"/>
  <c r="P1086" i="1" a="1"/>
  <c r="P1086" i="1" s="1"/>
  <c r="P1087" i="1" a="1"/>
  <c r="P1087" i="1" s="1"/>
  <c r="P1088" i="1" a="1"/>
  <c r="P1088" i="1" s="1"/>
  <c r="P1089" i="1" a="1"/>
  <c r="P1089" i="1"/>
  <c r="P1090" i="1" a="1"/>
  <c r="P1090" i="1"/>
  <c r="P1091" i="1" a="1"/>
  <c r="P1091" i="1"/>
  <c r="P1092" i="1" a="1"/>
  <c r="P1092" i="1" s="1"/>
  <c r="P1093" i="1" a="1"/>
  <c r="P1093" i="1" s="1"/>
  <c r="P1094" i="1" a="1"/>
  <c r="P1094" i="1" s="1"/>
  <c r="P1095" i="1" a="1"/>
  <c r="P1095" i="1"/>
  <c r="P1096" i="1" a="1"/>
  <c r="P1096" i="1"/>
  <c r="P1097" i="1" a="1"/>
  <c r="P1097" i="1"/>
  <c r="P1098" i="1" a="1"/>
  <c r="P1098" i="1" s="1"/>
  <c r="P1099" i="1" a="1"/>
  <c r="P1099" i="1" s="1"/>
  <c r="P1100" i="1" a="1"/>
  <c r="P1100" i="1" s="1"/>
  <c r="P1101" i="1" a="1"/>
  <c r="P1101" i="1"/>
  <c r="P1102" i="1" a="1"/>
  <c r="P1102" i="1"/>
  <c r="P1103" i="1" a="1"/>
  <c r="P1103" i="1" s="1"/>
  <c r="P1104" i="1" a="1"/>
  <c r="P1104" i="1" s="1"/>
  <c r="P1105" i="1" a="1"/>
  <c r="P1105" i="1" s="1"/>
  <c r="P1106" i="1" a="1"/>
  <c r="P1106" i="1" s="1"/>
  <c r="P1107" i="1" a="1"/>
  <c r="P1107" i="1"/>
  <c r="P1108" i="1" a="1"/>
  <c r="P1108" i="1"/>
  <c r="P1109" i="1" a="1"/>
  <c r="P1109" i="1"/>
  <c r="P1110" i="1" a="1"/>
  <c r="P1110" i="1" s="1"/>
  <c r="P1111" i="1" a="1"/>
  <c r="P1111" i="1" s="1"/>
  <c r="P1112" i="1" a="1"/>
  <c r="P1112" i="1" s="1"/>
  <c r="P1113" i="1" a="1"/>
  <c r="P1113" i="1"/>
  <c r="P1114" i="1" a="1"/>
  <c r="P1114" i="1"/>
  <c r="P1115" i="1" a="1"/>
  <c r="P1115" i="1" s="1"/>
  <c r="P1116" i="1" a="1"/>
  <c r="P1116" i="1" s="1"/>
  <c r="P1117" i="1" a="1"/>
  <c r="P1117" i="1" s="1"/>
  <c r="P1118" i="1" a="1"/>
  <c r="P1118" i="1" s="1"/>
  <c r="P1119" i="1" a="1"/>
  <c r="P1119" i="1"/>
  <c r="P1120" i="1" a="1"/>
  <c r="P1120" i="1"/>
  <c r="P1121" i="1" a="1"/>
  <c r="P1121" i="1"/>
  <c r="P1122" i="1" a="1"/>
  <c r="P1122" i="1" s="1"/>
  <c r="P1123" i="1" a="1"/>
  <c r="P1123" i="1" s="1"/>
  <c r="P1124" i="1" a="1"/>
  <c r="P1124" i="1" s="1"/>
  <c r="P1125" i="1" a="1"/>
  <c r="P1125" i="1"/>
  <c r="P1126" i="1" a="1"/>
  <c r="P1126" i="1" s="1"/>
  <c r="P1127" i="1" a="1"/>
  <c r="P1127" i="1" s="1"/>
  <c r="P1128" i="1" a="1"/>
  <c r="P1128" i="1" s="1"/>
  <c r="P1129" i="1" a="1"/>
  <c r="P1129" i="1" s="1"/>
  <c r="P1130" i="1" a="1"/>
  <c r="P1130" i="1" s="1"/>
  <c r="P1131" i="1" a="1"/>
  <c r="P1131" i="1"/>
  <c r="P1132" i="1" a="1"/>
  <c r="P1132" i="1"/>
  <c r="P1133" i="1" a="1"/>
  <c r="P1133" i="1"/>
  <c r="P1134" i="1" a="1"/>
  <c r="P1134" i="1" s="1"/>
  <c r="P1135" i="1" a="1"/>
  <c r="P1135" i="1" s="1"/>
  <c r="P1136" i="1" a="1"/>
  <c r="P1136" i="1" s="1"/>
  <c r="P1137" i="1" a="1"/>
  <c r="P1137" i="1"/>
  <c r="P1138" i="1" a="1"/>
  <c r="P1138" i="1"/>
  <c r="P1139" i="1" a="1"/>
  <c r="P1139" i="1"/>
  <c r="P1140" i="1" a="1"/>
  <c r="P1140" i="1" s="1"/>
  <c r="P1141" i="1" a="1"/>
  <c r="P1141" i="1" s="1"/>
  <c r="P1142" i="1" a="1"/>
  <c r="P1142" i="1" s="1"/>
  <c r="P1143" i="1" a="1"/>
  <c r="P1143" i="1"/>
  <c r="P1144" i="1" a="1"/>
  <c r="P1144" i="1"/>
  <c r="P1145" i="1" a="1"/>
  <c r="P1145" i="1" s="1"/>
  <c r="P1146" i="1" a="1"/>
  <c r="P1146" i="1" s="1"/>
  <c r="P1147" i="1" a="1"/>
  <c r="P1147" i="1" s="1"/>
  <c r="P1148" i="1" a="1"/>
  <c r="P1148" i="1" s="1"/>
  <c r="P1149" i="1" a="1"/>
  <c r="P1149" i="1"/>
  <c r="P1150" i="1" a="1"/>
  <c r="P1150" i="1"/>
  <c r="P1151" i="1" a="1"/>
  <c r="P1151" i="1" s="1"/>
  <c r="P1152" i="1" a="1"/>
  <c r="P1152" i="1" s="1"/>
  <c r="P1153" i="1" a="1"/>
  <c r="P1153" i="1" s="1"/>
  <c r="P1154" i="1" a="1"/>
  <c r="P1154" i="1" s="1"/>
  <c r="P1155" i="1" a="1"/>
  <c r="P1155" i="1"/>
  <c r="P1156" i="1" a="1"/>
  <c r="P1156" i="1"/>
  <c r="P1157" i="1" a="1"/>
  <c r="P1157" i="1"/>
  <c r="P1158" i="1" a="1"/>
  <c r="P1158" i="1" s="1"/>
  <c r="P1159" i="1" a="1"/>
  <c r="P1159" i="1" s="1"/>
  <c r="P1160" i="1" a="1"/>
  <c r="P1160" i="1" s="1"/>
  <c r="P1161" i="1" a="1"/>
  <c r="P1161" i="1"/>
  <c r="P1162" i="1" a="1"/>
  <c r="P1162" i="1" s="1"/>
  <c r="P1163" i="1" a="1"/>
  <c r="P1163" i="1"/>
  <c r="P1164" i="1" a="1"/>
  <c r="P1164" i="1" s="1"/>
  <c r="P1165" i="1" a="1"/>
  <c r="P1165" i="1" s="1"/>
  <c r="P1166" i="1" a="1"/>
  <c r="P1166" i="1" s="1"/>
  <c r="P1167" i="1" a="1"/>
  <c r="P1167" i="1"/>
  <c r="P1168" i="1" a="1"/>
  <c r="P1168" i="1"/>
  <c r="P1169" i="1" a="1"/>
  <c r="P1169" i="1"/>
  <c r="P1170" i="1" a="1"/>
  <c r="P1170" i="1" s="1"/>
  <c r="P1171" i="1" a="1"/>
  <c r="P1171" i="1" s="1"/>
  <c r="P1172" i="1" a="1"/>
  <c r="P1172" i="1" s="1"/>
  <c r="P1173" i="1" a="1"/>
  <c r="P1173" i="1"/>
  <c r="P1174" i="1" a="1"/>
  <c r="P1174" i="1"/>
  <c r="P1175" i="1" a="1"/>
  <c r="P1175" i="1" s="1"/>
  <c r="P1176" i="1" a="1"/>
  <c r="P1176" i="1" s="1"/>
  <c r="P1177" i="1" a="1"/>
  <c r="P1177" i="1" s="1"/>
  <c r="P1178" i="1" a="1"/>
  <c r="P1178" i="1" s="1"/>
  <c r="P1179" i="1" a="1"/>
  <c r="P1179" i="1"/>
  <c r="P1180" i="1" a="1"/>
  <c r="P1180" i="1"/>
  <c r="P1181" i="1" a="1"/>
  <c r="P1181" i="1" s="1"/>
  <c r="P1182" i="1" a="1"/>
  <c r="P1182" i="1" s="1"/>
  <c r="P1183" i="1" a="1"/>
  <c r="P1183" i="1" s="1"/>
  <c r="P1184" i="1" a="1"/>
  <c r="P1184" i="1" s="1"/>
  <c r="P1185" i="1" a="1"/>
  <c r="P1185" i="1"/>
  <c r="P1186" i="1" a="1"/>
  <c r="P1186" i="1"/>
  <c r="P1187" i="1" a="1"/>
  <c r="P1187" i="1"/>
  <c r="P1188" i="1" a="1"/>
  <c r="P1188" i="1" s="1"/>
  <c r="P1189" i="1" a="1"/>
  <c r="P1189" i="1" s="1"/>
  <c r="P1190" i="1" a="1"/>
  <c r="P1190" i="1" s="1"/>
  <c r="P1191" i="1" a="1"/>
  <c r="P1191" i="1"/>
  <c r="P1192" i="1" a="1"/>
  <c r="P1192" i="1"/>
  <c r="P1193" i="1" a="1"/>
  <c r="P1193" i="1" s="1"/>
  <c r="P1194" i="1" a="1"/>
  <c r="P1194" i="1" s="1"/>
  <c r="P1195" i="1" a="1"/>
  <c r="P1195" i="1" s="1"/>
  <c r="P1196" i="1" a="1"/>
  <c r="P1196" i="1"/>
  <c r="P1197" i="1" a="1"/>
  <c r="P1197" i="1"/>
  <c r="P1198" i="1" a="1"/>
  <c r="P1198" i="1" s="1"/>
  <c r="P1199" i="1" a="1"/>
  <c r="P1199" i="1"/>
  <c r="P1200" i="1" a="1"/>
  <c r="P1200" i="1" s="1"/>
  <c r="P1201" i="1" a="1"/>
  <c r="P1201" i="1" s="1"/>
  <c r="P1202" i="1" a="1"/>
  <c r="P1202" i="1"/>
  <c r="P1203" i="1" a="1"/>
  <c r="P1203" i="1"/>
  <c r="P1204" i="1" a="1"/>
  <c r="P1204" i="1" s="1"/>
  <c r="P1205" i="1" a="1"/>
  <c r="P1205" i="1" s="1"/>
  <c r="P1206" i="1" a="1"/>
  <c r="P1206" i="1" s="1"/>
  <c r="P1207" i="1" a="1"/>
  <c r="P1207" i="1" s="1"/>
  <c r="P1208" i="1" a="1"/>
  <c r="P1208" i="1"/>
  <c r="P1209" i="1" a="1"/>
  <c r="P1209" i="1"/>
  <c r="P1210" i="1" a="1"/>
  <c r="P1210" i="1" s="1"/>
  <c r="P1211" i="1" a="1"/>
  <c r="P1211" i="1"/>
  <c r="P1212" i="1" a="1"/>
  <c r="P1212" i="1" s="1"/>
  <c r="P1213" i="1" a="1"/>
  <c r="P1213" i="1"/>
  <c r="P1214" i="1" a="1"/>
  <c r="P1214" i="1" s="1"/>
  <c r="P1215" i="1" a="1"/>
  <c r="P1215" i="1"/>
  <c r="P1216" i="1" a="1"/>
  <c r="P1216" i="1" s="1"/>
  <c r="P1217" i="1" a="1"/>
  <c r="P1217" i="1" s="1"/>
  <c r="P1218" i="1" a="1"/>
  <c r="P1218" i="1" s="1"/>
  <c r="P1219" i="1" a="1"/>
  <c r="P1219" i="1" s="1"/>
  <c r="P1220" i="1" a="1"/>
  <c r="P1220" i="1" s="1"/>
  <c r="P1221" i="1" a="1"/>
  <c r="P1221" i="1"/>
  <c r="P1222" i="1" a="1"/>
  <c r="P1222" i="1" s="1"/>
  <c r="P1223" i="1" a="1"/>
  <c r="P1223" i="1"/>
  <c r="P1224" i="1" a="1"/>
  <c r="P1224" i="1"/>
  <c r="P1225" i="1" a="1"/>
  <c r="P1225" i="1" s="1"/>
  <c r="P1226" i="1" a="1"/>
  <c r="P1226" i="1"/>
  <c r="P1227" i="1" a="1"/>
  <c r="P1227" i="1"/>
  <c r="P1228" i="1" a="1"/>
  <c r="P1228" i="1" s="1"/>
  <c r="P1229" i="1" a="1"/>
  <c r="P1229" i="1"/>
  <c r="P1230" i="1" a="1"/>
  <c r="P1230" i="1"/>
  <c r="P1231" i="1" a="1"/>
  <c r="P1231" i="1"/>
  <c r="P1232" i="1" a="1"/>
  <c r="P1232" i="1" s="1"/>
  <c r="P1233" i="1" a="1"/>
  <c r="P1233" i="1"/>
  <c r="P1234" i="1" a="1"/>
  <c r="P1234" i="1" s="1"/>
  <c r="P1235" i="1" a="1"/>
  <c r="P1235" i="1"/>
  <c r="P1236" i="1" a="1"/>
  <c r="P1236" i="1" s="1"/>
  <c r="P1237" i="1" a="1"/>
  <c r="P1237" i="1"/>
  <c r="P1238" i="1" a="1"/>
  <c r="P1238" i="1" s="1"/>
  <c r="P1239" i="1" a="1"/>
  <c r="P1239" i="1"/>
  <c r="P1240" i="1" a="1"/>
  <c r="P1240" i="1" s="1"/>
  <c r="P1241" i="1" a="1"/>
  <c r="P1241" i="1"/>
  <c r="P1242" i="1" a="1"/>
  <c r="P1242" i="1"/>
  <c r="P1243" i="1" a="1"/>
  <c r="P1243" i="1" s="1"/>
  <c r="P1244" i="1" a="1"/>
  <c r="P1244" i="1"/>
  <c r="P1245" i="1" a="1"/>
  <c r="P1245" i="1"/>
  <c r="P1246" i="1" a="1"/>
  <c r="P1246" i="1" s="1"/>
  <c r="P1247" i="1" a="1"/>
  <c r="P1247" i="1" s="1"/>
  <c r="P1248" i="1" a="1"/>
  <c r="P1248" i="1"/>
  <c r="P1249" i="1" a="1"/>
  <c r="P1249" i="1" s="1"/>
  <c r="P1250" i="1" a="1"/>
  <c r="P1250" i="1" s="1"/>
  <c r="P1251" i="1" a="1"/>
  <c r="P1251" i="1"/>
  <c r="P1252" i="1" a="1"/>
  <c r="P1252" i="1" s="1"/>
  <c r="P1253" i="1" a="1"/>
  <c r="P1253" i="1" s="1"/>
  <c r="P1254" i="1" a="1"/>
  <c r="P1254" i="1"/>
  <c r="P1255" i="1" a="1"/>
  <c r="P1255" i="1"/>
  <c r="P1256" i="1" a="1"/>
  <c r="P1256" i="1" s="1"/>
  <c r="P1257" i="1" a="1"/>
  <c r="P1257" i="1"/>
  <c r="P1258" i="1" a="1"/>
  <c r="P1258" i="1" s="1"/>
  <c r="P1259" i="1" a="1"/>
  <c r="P1259" i="1"/>
  <c r="P1260" i="1" a="1"/>
  <c r="P1260" i="1" s="1"/>
  <c r="P1261" i="1" a="1"/>
  <c r="P1261" i="1"/>
  <c r="P1262" i="1" a="1"/>
  <c r="P1262" i="1"/>
  <c r="P1263" i="1" a="1"/>
  <c r="P1263" i="1"/>
  <c r="P1264" i="1" a="1"/>
  <c r="P1264" i="1" s="1"/>
  <c r="P1265" i="1" a="1"/>
  <c r="P1265" i="1" s="1"/>
  <c r="P1266" i="1" a="1"/>
  <c r="P1266" i="1" s="1"/>
  <c r="P1267" i="1" a="1"/>
  <c r="P1267" i="1"/>
  <c r="P1268" i="1" a="1"/>
  <c r="P1268" i="1"/>
  <c r="P1269" i="1" a="1"/>
  <c r="P1269" i="1"/>
  <c r="P1270" i="1" a="1"/>
  <c r="P1270" i="1" s="1"/>
  <c r="P1271" i="1" a="1"/>
  <c r="P1271" i="1" s="1"/>
  <c r="P1272" i="1" a="1"/>
  <c r="P1272" i="1"/>
  <c r="P1273" i="1" a="1"/>
  <c r="P1273" i="1" s="1"/>
  <c r="P1274" i="1" a="1"/>
  <c r="P1274" i="1"/>
  <c r="P1275" i="1" a="1"/>
  <c r="P1275" i="1"/>
  <c r="P1276" i="1" a="1"/>
  <c r="P1276" i="1" s="1"/>
  <c r="P1277" i="1" a="1"/>
  <c r="P1277" i="1" s="1"/>
  <c r="P1278" i="1" a="1"/>
  <c r="P1278" i="1" s="1"/>
  <c r="P1279" i="1" a="1"/>
  <c r="P1279" i="1" s="1"/>
  <c r="P1280" i="1" a="1"/>
  <c r="P1280" i="1"/>
  <c r="P1281" i="1" a="1"/>
  <c r="P1281" i="1"/>
  <c r="P1282" i="1" a="1"/>
  <c r="P1282" i="1" s="1"/>
  <c r="P1283" i="1" a="1"/>
  <c r="P1283" i="1"/>
  <c r="P1284" i="1" a="1"/>
  <c r="P1284" i="1" s="1"/>
  <c r="P1285" i="1" a="1"/>
  <c r="P1285" i="1"/>
  <c r="P1286" i="1" a="1"/>
  <c r="P1286" i="1" s="1"/>
  <c r="P1287" i="1" a="1"/>
  <c r="P1287" i="1"/>
  <c r="P1288" i="1" a="1"/>
  <c r="P1288" i="1" s="1"/>
  <c r="P1289" i="1" a="1"/>
  <c r="P1289" i="1"/>
  <c r="P1290" i="1" a="1"/>
  <c r="P1290" i="1"/>
  <c r="P1291" i="1" a="1"/>
  <c r="P1291" i="1" s="1"/>
  <c r="P1292" i="1" a="1"/>
  <c r="P1292" i="1" s="1"/>
  <c r="P1293" i="1" a="1"/>
  <c r="P1293" i="1"/>
  <c r="P1294" i="1" a="1"/>
  <c r="P1294" i="1" s="1"/>
  <c r="P1295" i="1" a="1"/>
  <c r="P1295" i="1"/>
  <c r="P1296" i="1" a="1"/>
  <c r="P1296" i="1" s="1"/>
  <c r="P1297" i="1" a="1"/>
  <c r="P1297" i="1" s="1"/>
  <c r="P1298" i="1" a="1"/>
  <c r="P1298" i="1"/>
  <c r="P1299" i="1" a="1"/>
  <c r="P1299" i="1"/>
  <c r="P1300" i="1" a="1"/>
  <c r="P1300" i="1" s="1"/>
  <c r="P1301" i="1" a="1"/>
  <c r="P1301" i="1"/>
  <c r="P1302" i="1" a="1"/>
  <c r="P1302" i="1"/>
  <c r="P1303" i="1" a="1"/>
  <c r="P1303" i="1" s="1"/>
  <c r="P1304" i="1" a="1"/>
  <c r="P1304" i="1" s="1"/>
  <c r="P1305" i="1" a="1"/>
  <c r="P1305" i="1"/>
  <c r="P1306" i="1" a="1"/>
  <c r="P1306" i="1" s="1"/>
  <c r="P1307" i="1" a="1"/>
  <c r="P1307" i="1"/>
  <c r="P1308" i="1" a="1"/>
  <c r="P1308" i="1"/>
  <c r="P1309" i="1" a="1"/>
  <c r="P1309" i="1"/>
  <c r="P1310" i="1" a="1"/>
  <c r="P1310" i="1" s="1"/>
  <c r="P1311" i="1" a="1"/>
  <c r="P1311" i="1"/>
  <c r="P1312" i="1" a="1"/>
  <c r="P1312" i="1" s="1"/>
  <c r="P1313" i="1" a="1"/>
  <c r="P1313" i="1"/>
  <c r="P1314" i="1" a="1"/>
  <c r="P1314" i="1"/>
  <c r="P1315" i="1" a="1"/>
  <c r="P1315" i="1"/>
  <c r="P1316" i="1" a="1"/>
  <c r="P1316" i="1"/>
  <c r="P1317" i="1" a="1"/>
  <c r="P1317" i="1"/>
  <c r="P1318" i="1" a="1"/>
  <c r="P1318" i="1" s="1"/>
  <c r="P1319" i="1" a="1"/>
  <c r="P1319" i="1" s="1"/>
  <c r="P1320" i="1" a="1"/>
  <c r="P1320" i="1"/>
  <c r="P1321" i="1" a="1"/>
  <c r="P1321" i="1"/>
  <c r="P1322" i="1" a="1"/>
  <c r="P1322" i="1"/>
  <c r="P1323" i="1" a="1"/>
  <c r="P1323" i="1"/>
  <c r="P1324" i="1" a="1"/>
  <c r="P1324" i="1" s="1"/>
  <c r="P1325" i="1" a="1"/>
  <c r="P1325" i="1" s="1"/>
  <c r="P1326" i="1" a="1"/>
  <c r="P1326" i="1"/>
  <c r="P1327" i="1" a="1"/>
  <c r="P1327" i="1"/>
  <c r="P1328" i="1" a="1"/>
  <c r="P1328" i="1"/>
  <c r="P1329" i="1" a="1"/>
  <c r="P1329" i="1"/>
  <c r="P1330" i="1" a="1"/>
  <c r="P1330" i="1" s="1"/>
  <c r="P1331" i="1" a="1"/>
  <c r="P1331" i="1"/>
  <c r="P1332" i="1" a="1"/>
  <c r="P1332" i="1" s="1"/>
  <c r="P1333" i="1" a="1"/>
  <c r="P1333" i="1"/>
  <c r="P1334" i="1" a="1"/>
  <c r="P1334" i="1" s="1"/>
  <c r="P1335" i="1" a="1"/>
  <c r="P1335" i="1"/>
  <c r="P1336" i="1" a="1"/>
  <c r="P1336" i="1" s="1"/>
  <c r="P1337" i="1" a="1"/>
  <c r="P1337" i="1" s="1"/>
  <c r="P1338" i="1" a="1"/>
  <c r="P1338" i="1" s="1"/>
  <c r="P1339" i="1" a="1"/>
  <c r="P1339" i="1"/>
  <c r="P1340" i="1" a="1"/>
  <c r="P1340" i="1"/>
  <c r="P1341" i="1" a="1"/>
  <c r="P1341" i="1"/>
  <c r="P1342" i="1" a="1"/>
  <c r="P1342" i="1" s="1"/>
  <c r="P1343" i="1" a="1"/>
  <c r="P1343" i="1" s="1"/>
  <c r="P1344" i="1" a="1"/>
  <c r="P1344" i="1"/>
  <c r="P1345" i="1" a="1"/>
  <c r="P1345" i="1" s="1"/>
  <c r="P1346" i="1" a="1"/>
  <c r="P1346" i="1"/>
  <c r="P1347" i="1" a="1"/>
  <c r="P1347" i="1"/>
  <c r="P1348" i="1" a="1"/>
  <c r="P1348" i="1" s="1"/>
  <c r="P1349" i="1" a="1"/>
  <c r="P1349" i="1"/>
  <c r="P1350" i="1" a="1"/>
  <c r="P1350" i="1" s="1"/>
  <c r="P1351" i="1" a="1"/>
  <c r="P1351" i="1" s="1"/>
  <c r="P1352" i="1" a="1"/>
  <c r="P1352" i="1"/>
  <c r="P1353" i="1" a="1"/>
  <c r="P1353" i="1"/>
  <c r="P1354" i="1" a="1"/>
  <c r="P1354" i="1" s="1"/>
  <c r="P1355" i="1" a="1"/>
  <c r="P1355" i="1" s="1"/>
  <c r="P1356" i="1" a="1"/>
  <c r="P1356" i="1" s="1"/>
  <c r="P1357" i="1" a="1"/>
  <c r="P1357" i="1"/>
  <c r="P1358" i="1" a="1"/>
  <c r="P1358" i="1" s="1"/>
  <c r="P1359" i="1" a="1"/>
  <c r="P1359" i="1"/>
  <c r="P1360" i="1" a="1"/>
  <c r="P1360" i="1" s="1"/>
  <c r="P1361" i="1" a="1"/>
  <c r="P1361" i="1"/>
  <c r="P1362" i="1" a="1"/>
  <c r="P1362" i="1"/>
  <c r="P1363" i="1" a="1"/>
  <c r="P1363" i="1" s="1"/>
  <c r="P1364" i="1" a="1"/>
  <c r="P1364" i="1" s="1"/>
  <c r="P1365" i="1" a="1"/>
  <c r="P1365" i="1"/>
  <c r="P1366" i="1" a="1"/>
  <c r="P1366" i="1" s="1"/>
  <c r="P1367" i="1" a="1"/>
  <c r="P1367" i="1"/>
  <c r="P1368" i="1" a="1"/>
  <c r="P1368" i="1"/>
  <c r="P1369" i="1" a="1"/>
  <c r="P1369" i="1" s="1"/>
  <c r="P1370" i="1" a="1"/>
  <c r="P1370" i="1"/>
  <c r="P1371" i="1" a="1"/>
  <c r="P1371" i="1"/>
  <c r="P1372" i="1" a="1"/>
  <c r="P1372" i="1" s="1"/>
  <c r="P1373" i="1" a="1"/>
  <c r="P1373" i="1"/>
  <c r="P1374" i="1" a="1"/>
  <c r="P1374" i="1"/>
  <c r="P1375" i="1" a="1"/>
  <c r="P1375" i="1"/>
  <c r="P1376" i="1" a="1"/>
  <c r="P1376" i="1" s="1"/>
  <c r="P1377" i="1" a="1"/>
  <c r="P1377" i="1"/>
  <c r="P1378" i="1" a="1"/>
  <c r="P1378" i="1" s="1"/>
  <c r="P1379" i="1" a="1"/>
  <c r="P1379" i="1"/>
  <c r="P1380" i="1" a="1"/>
  <c r="P1380" i="1"/>
  <c r="P1381" i="1" a="1"/>
  <c r="P1381" i="1" s="1"/>
  <c r="P1382" i="1" a="1"/>
  <c r="P1382" i="1" s="1"/>
  <c r="P1383" i="1" a="1"/>
  <c r="P1383" i="1"/>
  <c r="P1384" i="1" a="1"/>
  <c r="P1384" i="1" s="1"/>
  <c r="P1385" i="1" a="1"/>
  <c r="P1385" i="1"/>
  <c r="P1386" i="1" a="1"/>
  <c r="P1386" i="1"/>
  <c r="P1387" i="1" a="1"/>
  <c r="P1387" i="1" s="1"/>
  <c r="P1388" i="1" a="1"/>
  <c r="P1388" i="1" s="1"/>
  <c r="P1389" i="1" a="1"/>
  <c r="P1389" i="1"/>
  <c r="P1390" i="1" a="1"/>
  <c r="P1390" i="1" s="1"/>
  <c r="P1391" i="1" a="1"/>
  <c r="P1391" i="1" s="1"/>
  <c r="P1392" i="1" a="1"/>
  <c r="P1392" i="1"/>
  <c r="P1393" i="1" a="1"/>
  <c r="P1393" i="1"/>
  <c r="P1394" i="1" a="1"/>
  <c r="P1394" i="1"/>
  <c r="P1395" i="1" a="1"/>
  <c r="P1395" i="1"/>
  <c r="P1396" i="1" a="1"/>
  <c r="P1396" i="1" s="1"/>
  <c r="P1397" i="1" a="1"/>
  <c r="P1397" i="1" s="1"/>
  <c r="P1398" i="1" a="1"/>
  <c r="P1398" i="1"/>
  <c r="P1399" i="1" a="1"/>
  <c r="P1399" i="1"/>
  <c r="P1400" i="1" a="1"/>
  <c r="P1400" i="1"/>
  <c r="P1401" i="1" a="1"/>
  <c r="P1401" i="1"/>
  <c r="P1402" i="1" a="1"/>
  <c r="P1402" i="1" s="1"/>
  <c r="P1403" i="1" a="1"/>
  <c r="P1403" i="1"/>
  <c r="P1404" i="1" a="1"/>
  <c r="P1404" i="1" s="1"/>
  <c r="P1405" i="1" a="1"/>
  <c r="P1405" i="1"/>
  <c r="P1406" i="1" a="1"/>
  <c r="P1406" i="1" s="1"/>
  <c r="P1407" i="1" a="1"/>
  <c r="P1407" i="1"/>
  <c r="P1408" i="1" a="1"/>
  <c r="P1408" i="1" s="1"/>
  <c r="P1409" i="1" a="1"/>
  <c r="P1409" i="1" s="1"/>
  <c r="P1410" i="1" a="1"/>
  <c r="P1410" i="1" s="1"/>
  <c r="P1411" i="1" a="1"/>
  <c r="P1411" i="1"/>
  <c r="P1412" i="1" a="1"/>
  <c r="P1412" i="1"/>
  <c r="P1413" i="1" a="1"/>
  <c r="P1413" i="1"/>
  <c r="P1414" i="1" a="1"/>
  <c r="P1414" i="1" s="1"/>
  <c r="P1415" i="1" a="1"/>
  <c r="P1415" i="1" s="1"/>
  <c r="P1416" i="1" a="1"/>
  <c r="P1416" i="1"/>
  <c r="P1417" i="1" a="1"/>
  <c r="P1417" i="1" s="1"/>
  <c r="P1418" i="1" a="1"/>
  <c r="P1418" i="1"/>
  <c r="P1419" i="1" a="1"/>
  <c r="P1419" i="1"/>
  <c r="P1420" i="1" a="1"/>
  <c r="P1420" i="1" s="1"/>
  <c r="P1421" i="1" a="1"/>
  <c r="P1421" i="1"/>
  <c r="P1422" i="1" a="1"/>
  <c r="P1422" i="1" s="1"/>
  <c r="P1423" i="1" a="1"/>
  <c r="P1423" i="1" s="1"/>
  <c r="P1424" i="1" a="1"/>
  <c r="P1424" i="1"/>
  <c r="P1425" i="1" a="1"/>
  <c r="P1425" i="1"/>
  <c r="P1426" i="1" a="1"/>
  <c r="P1426" i="1" s="1"/>
  <c r="P1427" i="1" a="1"/>
  <c r="P1427" i="1"/>
  <c r="P1428" i="1" a="1"/>
  <c r="P1428" i="1" s="1"/>
  <c r="P1429" i="1" a="1"/>
  <c r="P1429" i="1"/>
  <c r="P1430" i="1" a="1"/>
  <c r="P1430" i="1" s="1"/>
  <c r="P1431" i="1" a="1"/>
  <c r="P1431" i="1"/>
  <c r="P1432" i="1" a="1"/>
  <c r="P1432" i="1" s="1"/>
  <c r="P1433" i="1" a="1"/>
  <c r="P1433" i="1" s="1"/>
  <c r="P1434" i="1" a="1"/>
  <c r="P1434" i="1" s="1"/>
  <c r="P1435" i="1" a="1"/>
  <c r="P1435" i="1" s="1"/>
  <c r="P1436" i="1" a="1"/>
  <c r="P1436" i="1" s="1"/>
  <c r="P1437" i="1" a="1"/>
  <c r="P1437" i="1"/>
  <c r="P1438" i="1" a="1"/>
  <c r="P1438" i="1" s="1"/>
  <c r="P1439" i="1" a="1"/>
  <c r="P1439" i="1"/>
  <c r="P1440" i="1" a="1"/>
  <c r="P1440" i="1" s="1"/>
  <c r="P1441" i="1" a="1"/>
  <c r="P1441" i="1" s="1"/>
  <c r="P1442" i="1" a="1"/>
  <c r="P1442" i="1"/>
  <c r="P1443" i="1" a="1"/>
  <c r="P1443" i="1"/>
  <c r="P1444" i="1" a="1"/>
  <c r="P1444" i="1" s="1"/>
  <c r="P1445" i="1" a="1"/>
  <c r="P1445" i="1"/>
  <c r="P1446" i="1" a="1"/>
  <c r="P1446" i="1"/>
  <c r="P1447" i="1" a="1"/>
  <c r="P1447" i="1" s="1"/>
  <c r="P1448" i="1" a="1"/>
  <c r="P1448" i="1" s="1"/>
  <c r="P1449" i="1" a="1"/>
  <c r="P1449" i="1"/>
  <c r="P1450" i="1" a="1"/>
  <c r="P1450" i="1" s="1"/>
  <c r="P1451" i="1" a="1"/>
  <c r="P1451" i="1"/>
  <c r="P1452" i="1" a="1"/>
  <c r="P1452" i="1" s="1"/>
  <c r="P1453" i="1" a="1"/>
  <c r="P1453" i="1"/>
  <c r="P1454" i="1" a="1"/>
  <c r="P1454" i="1" s="1"/>
  <c r="P1455" i="1" a="1"/>
  <c r="P1455" i="1"/>
  <c r="P1456" i="1" a="1"/>
  <c r="P1456" i="1" s="1"/>
  <c r="P1457" i="1" a="1"/>
  <c r="P1457" i="1"/>
  <c r="P1458" i="1" a="1"/>
  <c r="P1458" i="1"/>
  <c r="P1459" i="1" a="1"/>
  <c r="P1459" i="1" s="1"/>
  <c r="P1460" i="1" a="1"/>
  <c r="P1460" i="1"/>
  <c r="P1461" i="1" a="1"/>
  <c r="P1461" i="1"/>
  <c r="P1462" i="1" a="1"/>
  <c r="P1462" i="1" s="1"/>
  <c r="P1463" i="1" a="1"/>
  <c r="P1463" i="1" s="1"/>
  <c r="P1464" i="1" a="1"/>
  <c r="P1464" i="1"/>
  <c r="P1465" i="1" a="1"/>
  <c r="P1465" i="1" s="1"/>
  <c r="P1466" i="1" a="1"/>
  <c r="P1466" i="1" s="1"/>
  <c r="P1467" i="1" a="1"/>
  <c r="P1467" i="1"/>
  <c r="P1468" i="1" a="1"/>
  <c r="P1468" i="1" s="1"/>
  <c r="P1469" i="1" a="1"/>
  <c r="P1469" i="1" s="1"/>
  <c r="P1470" i="1" a="1"/>
  <c r="P1470" i="1"/>
  <c r="P1471" i="1" a="1"/>
  <c r="P1471" i="1"/>
  <c r="P1472" i="1" a="1"/>
  <c r="P1472" i="1" s="1"/>
  <c r="P1473" i="1" a="1"/>
  <c r="P1473" i="1"/>
  <c r="P1474" i="1" a="1"/>
  <c r="P1474" i="1" s="1"/>
  <c r="P1475" i="1" a="1"/>
  <c r="P1475" i="1"/>
  <c r="P1476" i="1" a="1"/>
  <c r="P1476" i="1" s="1"/>
  <c r="P1477" i="1" a="1"/>
  <c r="P1477" i="1"/>
  <c r="P1478" i="1" a="1"/>
  <c r="P1478" i="1"/>
  <c r="P1479" i="1" a="1"/>
  <c r="P1479" i="1"/>
  <c r="P1480" i="1" a="1"/>
  <c r="P1480" i="1" s="1"/>
  <c r="P1481" i="1" a="1"/>
  <c r="P1481" i="1" s="1"/>
  <c r="P1482" i="1" a="1"/>
  <c r="P1482" i="1" s="1"/>
  <c r="P1483" i="1" a="1"/>
  <c r="P1483" i="1"/>
  <c r="P1484" i="1" a="1"/>
  <c r="P1484" i="1"/>
  <c r="P1485" i="1" a="1"/>
  <c r="P1485" i="1"/>
  <c r="P1486" i="1" a="1"/>
  <c r="P1486" i="1" s="1"/>
  <c r="P1487" i="1" a="1"/>
  <c r="P1487" i="1" s="1"/>
  <c r="P1488" i="1" a="1"/>
  <c r="P1488" i="1" s="1"/>
  <c r="P1489" i="1" a="1"/>
  <c r="P1489" i="1" s="1"/>
  <c r="P1490" i="1" a="1"/>
  <c r="P1490" i="1"/>
  <c r="P1491" i="1" a="1"/>
  <c r="P1491" i="1"/>
  <c r="P1492" i="1" a="1"/>
  <c r="P1492" i="1" s="1"/>
  <c r="P1493" i="1" a="1"/>
  <c r="P1493" i="1" s="1"/>
  <c r="P1494" i="1" a="1"/>
  <c r="P1494" i="1" s="1"/>
  <c r="P1495" i="1" a="1"/>
  <c r="P1495" i="1" s="1"/>
  <c r="P1496" i="1" a="1"/>
  <c r="P1496" i="1"/>
  <c r="P1497" i="1" a="1"/>
  <c r="P1497" i="1"/>
  <c r="P1498" i="1" a="1"/>
  <c r="P1498" i="1" s="1"/>
  <c r="P1499" i="1" a="1"/>
  <c r="P1499" i="1"/>
  <c r="P1500" i="1" a="1"/>
  <c r="P1500" i="1" s="1"/>
  <c r="P1501" i="1" a="1"/>
  <c r="P1501" i="1" s="1"/>
  <c r="P1502" i="1" a="1"/>
  <c r="P1502" i="1" s="1"/>
  <c r="P1503" i="1" a="1"/>
  <c r="P1503" i="1"/>
  <c r="P1504" i="1" a="1"/>
  <c r="P1504" i="1" s="1"/>
  <c r="P1505" i="1" a="1"/>
  <c r="P1505" i="1" s="1"/>
  <c r="P1506" i="1" a="1"/>
  <c r="P1506" i="1"/>
  <c r="P1507" i="1" a="1"/>
  <c r="P1507" i="1" s="1"/>
  <c r="P1508" i="1" a="1"/>
  <c r="P1508" i="1" s="1"/>
  <c r="P1509" i="1" a="1"/>
  <c r="P1509" i="1"/>
  <c r="P1510" i="1" a="1"/>
  <c r="P1510" i="1" s="1"/>
  <c r="P1511" i="1" a="1"/>
  <c r="P1511" i="1"/>
  <c r="P1512" i="1" a="1"/>
  <c r="P1512" i="1"/>
  <c r="P1513" i="1" a="1"/>
  <c r="P1513" i="1" s="1"/>
  <c r="P1514" i="1" a="1"/>
  <c r="P1514" i="1" s="1"/>
  <c r="P1515" i="1" a="1"/>
  <c r="P1515" i="1"/>
  <c r="P1516" i="1" a="1"/>
  <c r="P1516" i="1" s="1"/>
  <c r="P1517" i="1" a="1"/>
  <c r="P1517" i="1"/>
  <c r="P1518" i="1" a="1"/>
  <c r="P1518" i="1" s="1"/>
  <c r="P1519" i="1" a="1"/>
  <c r="P1519" i="1"/>
  <c r="P1520" i="1" a="1"/>
  <c r="P1520" i="1" s="1"/>
  <c r="P1521" i="1" a="1"/>
  <c r="P1521" i="1"/>
  <c r="P1522" i="1" a="1"/>
  <c r="P1522" i="1" s="1"/>
  <c r="P1523" i="1" a="1"/>
  <c r="P1523" i="1"/>
  <c r="P1524" i="1" a="1"/>
  <c r="P1524" i="1" s="1"/>
  <c r="P1525" i="1" a="1"/>
  <c r="P1525" i="1" s="1"/>
  <c r="P1526" i="1" a="1"/>
  <c r="P1526" i="1" s="1"/>
  <c r="P1527" i="1" a="1"/>
  <c r="P1527" i="1"/>
  <c r="P1528" i="1" a="1"/>
  <c r="P1528" i="1" s="1"/>
  <c r="P1529" i="1" a="1"/>
  <c r="P1529" i="1"/>
  <c r="P1530" i="1" a="1"/>
  <c r="P1530" i="1"/>
  <c r="P1531" i="1" a="1"/>
  <c r="P1531" i="1" s="1"/>
  <c r="P1532" i="1" a="1"/>
  <c r="P1532" i="1" s="1"/>
  <c r="P1533" i="1" a="1"/>
  <c r="P1533" i="1" s="1"/>
  <c r="P1534" i="1" a="1"/>
  <c r="P1534" i="1" s="1"/>
  <c r="P1535" i="1" a="1"/>
  <c r="P1535" i="1" s="1"/>
  <c r="P1536" i="1" a="1"/>
  <c r="P1536" i="1"/>
  <c r="P1537" i="1" a="1"/>
  <c r="P1537" i="1"/>
  <c r="P1538" i="1" a="1"/>
  <c r="P1538" i="1" s="1"/>
  <c r="P1539" i="1" a="1"/>
  <c r="P1539" i="1" s="1"/>
  <c r="P1540" i="1" a="1"/>
  <c r="P1540" i="1" s="1"/>
  <c r="P1541" i="1" a="1"/>
  <c r="P1541" i="1" s="1"/>
  <c r="P1542" i="1" a="1"/>
  <c r="P1542" i="1"/>
  <c r="P1543" i="1" a="1"/>
  <c r="P1543" i="1"/>
  <c r="P1544" i="1" a="1"/>
  <c r="P1544" i="1"/>
  <c r="P1545" i="1" a="1"/>
  <c r="P1545" i="1" s="1"/>
  <c r="P1546" i="1" a="1"/>
  <c r="P1546" i="1" s="1"/>
  <c r="P1547" i="1" a="1"/>
  <c r="P1547" i="1" s="1"/>
  <c r="P1548" i="1" a="1"/>
  <c r="P1548" i="1" s="1"/>
  <c r="P1549" i="1" a="1"/>
  <c r="P1549" i="1"/>
  <c r="P1550" i="1" a="1"/>
  <c r="P1550" i="1"/>
  <c r="P1551" i="1" a="1"/>
  <c r="P1551" i="1" s="1"/>
  <c r="P1552" i="1" a="1"/>
  <c r="P1552" i="1" s="1"/>
  <c r="P1553" i="1" a="1"/>
  <c r="P1553" i="1" s="1"/>
  <c r="P1554" i="1" a="1"/>
  <c r="P1554" i="1" s="1"/>
  <c r="P1555" i="1" a="1"/>
  <c r="P1555" i="1"/>
  <c r="P1556" i="1" a="1"/>
  <c r="P1556" i="1"/>
  <c r="P1557" i="1" a="1"/>
  <c r="P1557" i="1"/>
  <c r="P1558" i="1" a="1"/>
  <c r="P1558" i="1" s="1"/>
  <c r="P1559" i="1" a="1"/>
  <c r="P1559" i="1" s="1"/>
  <c r="P1560" i="1" a="1"/>
  <c r="P1560" i="1" s="1"/>
  <c r="P1561" i="1" a="1"/>
  <c r="P1561" i="1" s="1"/>
  <c r="P1562" i="1" a="1"/>
  <c r="P1562" i="1"/>
  <c r="P1563" i="1" a="1"/>
  <c r="P1563" i="1" s="1"/>
  <c r="P1564" i="1" a="1"/>
  <c r="P1564" i="1" s="1"/>
  <c r="P1565" i="1" a="1"/>
  <c r="P1565" i="1"/>
  <c r="P1566" i="1" a="1"/>
  <c r="P1566" i="1" s="1"/>
  <c r="P1567" i="1" a="1"/>
  <c r="P1567" i="1" s="1"/>
  <c r="P1568" i="1" a="1"/>
  <c r="P1568" i="1"/>
  <c r="P1569" i="1" a="1"/>
  <c r="P1569" i="1"/>
  <c r="P1570" i="1" a="1"/>
  <c r="P1570" i="1" s="1"/>
  <c r="P1571" i="1" a="1"/>
  <c r="P1571" i="1" s="1"/>
  <c r="P1572" i="1" a="1"/>
  <c r="P1572" i="1" s="1"/>
  <c r="P1573" i="1" a="1"/>
  <c r="P1573" i="1" s="1"/>
  <c r="P1574" i="1" a="1"/>
  <c r="P1574" i="1" s="1"/>
  <c r="P1575" i="1" a="1"/>
  <c r="P1575" i="1"/>
  <c r="P1576" i="1" a="1"/>
  <c r="P1576" i="1" s="1"/>
  <c r="P1577" i="1" a="1"/>
  <c r="P1577" i="1"/>
  <c r="P1578" i="1" a="1"/>
  <c r="P1578" i="1" s="1"/>
  <c r="P1579" i="1" a="1"/>
  <c r="P1579" i="1" s="1"/>
  <c r="P1580" i="1" a="1"/>
  <c r="P1580" i="1" s="1"/>
  <c r="P1581" i="1" a="1"/>
  <c r="P1581" i="1"/>
  <c r="P1582" i="1" a="1"/>
  <c r="P1582" i="1" s="1"/>
  <c r="P1583" i="1" a="1"/>
  <c r="P1583" i="1" s="1"/>
  <c r="P1584" i="1" a="1"/>
  <c r="P1584" i="1" s="1"/>
  <c r="P1585" i="1" a="1"/>
  <c r="P1585" i="1" s="1"/>
  <c r="P1586" i="1" a="1"/>
  <c r="P1586" i="1" s="1"/>
  <c r="P1587" i="1" a="1"/>
  <c r="P1587" i="1" s="1"/>
  <c r="P1588" i="1" a="1"/>
  <c r="P1588" i="1" s="1"/>
  <c r="P1589" i="1" a="1"/>
  <c r="P1589" i="1"/>
  <c r="P1590" i="1" a="1"/>
  <c r="P1590" i="1"/>
  <c r="P1591" i="1" a="1"/>
  <c r="P1591" i="1"/>
  <c r="P1592" i="1" a="1"/>
  <c r="P1592" i="1" s="1"/>
  <c r="P1593" i="1" a="1"/>
  <c r="P1593" i="1" s="1"/>
  <c r="P1594" i="1" a="1"/>
  <c r="P1594" i="1"/>
  <c r="P1595" i="1" a="1"/>
  <c r="P1595" i="1"/>
  <c r="P1596" i="1" a="1"/>
  <c r="P1596" i="1" s="1"/>
  <c r="P1597" i="1" a="1"/>
  <c r="P1597" i="1"/>
  <c r="P1598" i="1" a="1"/>
  <c r="P1598" i="1" s="1"/>
  <c r="P1599" i="1" a="1"/>
  <c r="P1599" i="1" s="1"/>
  <c r="P1600" i="1" a="1"/>
  <c r="P1600" i="1"/>
  <c r="P1601" i="1" a="1"/>
  <c r="P1601" i="1"/>
  <c r="P1602" i="1" a="1"/>
  <c r="P1602" i="1" s="1"/>
  <c r="P1603" i="1" a="1"/>
  <c r="P1603" i="1" s="1"/>
  <c r="P1604" i="1" a="1"/>
  <c r="P1604" i="1" s="1"/>
  <c r="P1605" i="1" a="1"/>
  <c r="P1605" i="1" s="1"/>
  <c r="P1606" i="1" a="1"/>
  <c r="P1606" i="1"/>
  <c r="P1607" i="1" a="1"/>
  <c r="P1607" i="1"/>
  <c r="P1608" i="1" a="1"/>
  <c r="P1608" i="1"/>
  <c r="P1609" i="1" a="1"/>
  <c r="P1609" i="1"/>
  <c r="P1610" i="1" a="1"/>
  <c r="P1610" i="1" s="1"/>
  <c r="P1611" i="1" a="1"/>
  <c r="P1611" i="1" s="1"/>
  <c r="P1612" i="1" a="1"/>
  <c r="P1612" i="1"/>
  <c r="P1613" i="1" a="1"/>
  <c r="P1613" i="1"/>
  <c r="P1614" i="1" a="1"/>
  <c r="P1614" i="1" s="1"/>
  <c r="P1615" i="1" a="1"/>
  <c r="P1615" i="1"/>
  <c r="P1616" i="1" a="1"/>
  <c r="P1616" i="1" s="1"/>
  <c r="P1617" i="1" a="1"/>
  <c r="P1617" i="1" s="1"/>
  <c r="P1618" i="1" a="1"/>
  <c r="P1618" i="1"/>
  <c r="P1619" i="1" a="1"/>
  <c r="P1619" i="1"/>
  <c r="P1620" i="1" a="1"/>
  <c r="P1620" i="1"/>
  <c r="P1621" i="1" a="1"/>
  <c r="P1621" i="1" s="1"/>
  <c r="P1622" i="1" a="1"/>
  <c r="P1622" i="1" s="1"/>
  <c r="P1623" i="1" a="1"/>
  <c r="P1623" i="1" s="1"/>
  <c r="P1624" i="1" a="1"/>
  <c r="P1624" i="1"/>
  <c r="P1625" i="1" a="1"/>
  <c r="P1625" i="1"/>
  <c r="P1626" i="1" a="1"/>
  <c r="P1626" i="1"/>
  <c r="P1627" i="1" a="1"/>
  <c r="P1627" i="1"/>
  <c r="P1628" i="1" a="1"/>
  <c r="P1628" i="1" s="1"/>
  <c r="P1629" i="1" a="1"/>
  <c r="P1629" i="1" s="1"/>
  <c r="P1630" i="1" a="1"/>
  <c r="P1630" i="1"/>
  <c r="P1631" i="1" a="1"/>
  <c r="P1631" i="1"/>
  <c r="P1632" i="1" a="1"/>
  <c r="P1632" i="1" s="1"/>
  <c r="P1633" i="1" a="1"/>
  <c r="P1633" i="1"/>
  <c r="P1634" i="1" a="1"/>
  <c r="P1634" i="1" s="1"/>
  <c r="P1635" i="1" a="1"/>
  <c r="P1635" i="1" s="1"/>
  <c r="P1636" i="1" a="1"/>
  <c r="P1636" i="1"/>
  <c r="P1637" i="1" a="1"/>
  <c r="P1637" i="1"/>
  <c r="P1638" i="1" a="1"/>
  <c r="P1638" i="1" s="1"/>
  <c r="P1639" i="1" a="1"/>
  <c r="P1639" i="1" s="1"/>
  <c r="P1640" i="1" a="1"/>
  <c r="P1640" i="1" s="1"/>
  <c r="P1641" i="1" a="1"/>
  <c r="P1641" i="1" s="1"/>
  <c r="P1642" i="1" a="1"/>
  <c r="P1642" i="1"/>
  <c r="P1643" i="1" a="1"/>
  <c r="P1643" i="1"/>
  <c r="P1644" i="1" a="1"/>
  <c r="P1644" i="1"/>
  <c r="P1645" i="1" a="1"/>
  <c r="P1645" i="1"/>
  <c r="P1646" i="1" a="1"/>
  <c r="P1646" i="1" s="1"/>
  <c r="P1647" i="1" a="1"/>
  <c r="P1647" i="1" s="1"/>
  <c r="P1648" i="1" a="1"/>
  <c r="P1648" i="1"/>
  <c r="P1649" i="1" a="1"/>
  <c r="P1649" i="1"/>
  <c r="P1650" i="1" a="1"/>
  <c r="P1650" i="1" s="1"/>
  <c r="P1651" i="1" a="1"/>
  <c r="P1651" i="1"/>
  <c r="P1652" i="1" a="1"/>
  <c r="P1652" i="1" s="1"/>
  <c r="P1653" i="1" a="1"/>
  <c r="P1653" i="1" s="1"/>
  <c r="P1654" i="1" a="1"/>
  <c r="P1654" i="1"/>
  <c r="P1655" i="1" a="1"/>
  <c r="P1655" i="1"/>
  <c r="P1656" i="1" a="1"/>
  <c r="P1656" i="1"/>
  <c r="P1657" i="1" a="1"/>
  <c r="P1657" i="1" s="1"/>
  <c r="P1658" i="1" a="1"/>
  <c r="P1658" i="1" s="1"/>
  <c r="P1659" i="1" a="1"/>
  <c r="P1659" i="1" s="1"/>
  <c r="P1660" i="1" a="1"/>
  <c r="P1660" i="1"/>
  <c r="P1661" i="1" a="1"/>
  <c r="P1661" i="1"/>
  <c r="P1662" i="1" a="1"/>
  <c r="P1662" i="1"/>
  <c r="P1663" i="1" a="1"/>
  <c r="P1663" i="1"/>
  <c r="P1664" i="1" a="1"/>
  <c r="P1664" i="1" s="1"/>
  <c r="P1665" i="1" a="1"/>
  <c r="P1665" i="1" s="1"/>
  <c r="P1666" i="1" a="1"/>
  <c r="P1666" i="1"/>
  <c r="P1667" i="1" a="1"/>
  <c r="P1667" i="1"/>
  <c r="P1668" i="1" a="1"/>
  <c r="P1668" i="1" s="1"/>
  <c r="P1669" i="1" a="1"/>
  <c r="P1669" i="1"/>
  <c r="P1670" i="1" a="1"/>
  <c r="P1670" i="1" s="1"/>
  <c r="P1671" i="1" a="1"/>
  <c r="P1671" i="1" s="1"/>
  <c r="P1672" i="1" a="1"/>
  <c r="P1672" i="1"/>
  <c r="P1673" i="1" a="1"/>
  <c r="P1673" i="1"/>
  <c r="P1674" i="1" a="1"/>
  <c r="P1674" i="1"/>
  <c r="P1675" i="1" a="1"/>
  <c r="P1675" i="1" s="1"/>
  <c r="P1676" i="1" a="1"/>
  <c r="P1676" i="1" s="1"/>
  <c r="P1677" i="1" a="1"/>
  <c r="P1677" i="1" s="1"/>
  <c r="P1678" i="1" a="1"/>
  <c r="P1678" i="1"/>
  <c r="P1679" i="1" a="1"/>
  <c r="P1679" i="1"/>
  <c r="P1680" i="1" a="1"/>
  <c r="P1680" i="1"/>
  <c r="P1681" i="1" a="1"/>
  <c r="P1681" i="1"/>
  <c r="P1682" i="1" a="1"/>
  <c r="P1682" i="1" s="1"/>
  <c r="P1683" i="1" a="1"/>
  <c r="P1683" i="1" s="1"/>
  <c r="P1684" i="1" a="1"/>
  <c r="P1684" i="1"/>
  <c r="P1685" i="1" a="1"/>
  <c r="P1685" i="1"/>
  <c r="P1686" i="1" a="1"/>
  <c r="P1686" i="1" s="1"/>
  <c r="P1687" i="1" a="1"/>
  <c r="P1687" i="1"/>
  <c r="P1688" i="1" a="1"/>
  <c r="P1688" i="1" s="1"/>
  <c r="P1689" i="1" a="1"/>
  <c r="P1689" i="1" s="1"/>
  <c r="P1690" i="1" a="1"/>
  <c r="P1690" i="1"/>
  <c r="P1691" i="1" a="1"/>
  <c r="P1691" i="1"/>
  <c r="P1692" i="1" a="1"/>
  <c r="P1692" i="1" s="1"/>
  <c r="P1693" i="1" a="1"/>
  <c r="P1693" i="1" s="1"/>
  <c r="P1694" i="1" a="1"/>
  <c r="P1694" i="1" s="1"/>
  <c r="P1695" i="1" a="1"/>
  <c r="P1695" i="1" s="1"/>
  <c r="P1696" i="1" a="1"/>
  <c r="P1696" i="1"/>
  <c r="P1697" i="1" a="1"/>
  <c r="P1697" i="1"/>
  <c r="P1698" i="1" a="1"/>
  <c r="P1698" i="1"/>
  <c r="P1699" i="1" a="1"/>
  <c r="P1699" i="1"/>
  <c r="P1700" i="1" a="1"/>
  <c r="P1700" i="1" s="1"/>
  <c r="P1701" i="1" a="1"/>
  <c r="P1701" i="1" s="1"/>
  <c r="P1702" i="1" a="1"/>
  <c r="P1702" i="1"/>
  <c r="P1703" i="1" a="1"/>
  <c r="P1703" i="1"/>
  <c r="P1704" i="1" a="1"/>
  <c r="P1704" i="1" s="1"/>
  <c r="P1705" i="1" a="1"/>
  <c r="P1705" i="1"/>
  <c r="P1706" i="1" a="1"/>
  <c r="P1706" i="1" s="1"/>
  <c r="P1707" i="1" a="1"/>
  <c r="P1707" i="1" s="1"/>
  <c r="P1708" i="1" a="1"/>
  <c r="P1708" i="1"/>
  <c r="P1709" i="1" a="1"/>
  <c r="P1709" i="1"/>
  <c r="P1710" i="1" a="1"/>
  <c r="P1710" i="1"/>
  <c r="P1711" i="1" a="1"/>
  <c r="P1711" i="1" s="1"/>
  <c r="P1712" i="1" a="1"/>
  <c r="P1712" i="1" s="1"/>
  <c r="P1713" i="1" a="1"/>
  <c r="P1713" i="1" s="1"/>
  <c r="P1714" i="1" a="1"/>
  <c r="P1714" i="1"/>
  <c r="P1715" i="1" a="1"/>
  <c r="P1715" i="1"/>
  <c r="P1716" i="1" a="1"/>
  <c r="P1716" i="1"/>
  <c r="P1717" i="1" a="1"/>
  <c r="P1717" i="1" s="1"/>
  <c r="P1718" i="1" a="1"/>
  <c r="P1718" i="1" s="1"/>
  <c r="P1719" i="1" a="1"/>
  <c r="P1719" i="1" s="1"/>
  <c r="P1720" i="1" a="1"/>
  <c r="P1720" i="1"/>
  <c r="P1721" i="1" a="1"/>
  <c r="P1721" i="1"/>
  <c r="P1722" i="1" a="1"/>
  <c r="P1722" i="1" s="1"/>
  <c r="P1723" i="1" a="1"/>
  <c r="P1723" i="1"/>
  <c r="P1724" i="1" a="1"/>
  <c r="P1724" i="1" s="1"/>
  <c r="P1725" i="1" a="1"/>
  <c r="P1725" i="1" s="1"/>
  <c r="P1726" i="1" a="1"/>
  <c r="P1726" i="1"/>
  <c r="P1727" i="1" a="1"/>
  <c r="P1727" i="1"/>
  <c r="P1728" i="1" a="1"/>
  <c r="P1728" i="1" s="1"/>
  <c r="P1729" i="1" a="1"/>
  <c r="P1729" i="1" s="1"/>
  <c r="P1730" i="1" a="1"/>
  <c r="P1730" i="1" s="1"/>
  <c r="P1731" i="1" a="1"/>
  <c r="P1731" i="1" s="1"/>
  <c r="P1732" i="1" a="1"/>
  <c r="P1732" i="1"/>
  <c r="P1733" i="1" a="1"/>
  <c r="P1733" i="1"/>
  <c r="P1734" i="1" a="1"/>
  <c r="P1734" i="1"/>
  <c r="P1735" i="1" a="1"/>
  <c r="P1735" i="1"/>
  <c r="P1736" i="1" a="1"/>
  <c r="P1736" i="1" s="1"/>
  <c r="P1737" i="1" a="1"/>
  <c r="P1737" i="1" s="1"/>
  <c r="P1738" i="1" a="1"/>
  <c r="P1738" i="1"/>
  <c r="P1739" i="1" a="1"/>
  <c r="P1739" i="1"/>
  <c r="P1740" i="1" a="1"/>
  <c r="P1740" i="1" s="1"/>
  <c r="P1741" i="1" a="1"/>
  <c r="P1741" i="1"/>
  <c r="P1742" i="1" a="1"/>
  <c r="P1742" i="1" s="1"/>
  <c r="P1743" i="1" a="1"/>
  <c r="P1743" i="1" s="1"/>
  <c r="P1744" i="1" a="1"/>
  <c r="P1744" i="1"/>
  <c r="P1745" i="1" a="1"/>
  <c r="P1745" i="1"/>
  <c r="P1746" i="1" a="1"/>
  <c r="P1746" i="1" s="1"/>
  <c r="P1747" i="1" a="1"/>
  <c r="P1747" i="1" s="1"/>
  <c r="P1748" i="1" a="1"/>
  <c r="P1748" i="1" s="1"/>
  <c r="P1749" i="1" a="1"/>
  <c r="P1749" i="1" s="1"/>
  <c r="P1750" i="1" a="1"/>
  <c r="P1750" i="1"/>
  <c r="P1751" i="1" a="1"/>
  <c r="P1751" i="1"/>
  <c r="P1752" i="1" a="1"/>
  <c r="P1752" i="1"/>
  <c r="P1753" i="1" a="1"/>
  <c r="P1753" i="1"/>
  <c r="P1754" i="1" a="1"/>
  <c r="P1754" i="1" s="1"/>
  <c r="P1755" i="1" a="1"/>
  <c r="P1755" i="1" s="1"/>
  <c r="P1756" i="1" a="1"/>
  <c r="P1756" i="1"/>
  <c r="P1757" i="1" a="1"/>
  <c r="P1757" i="1"/>
  <c r="P1758" i="1" a="1"/>
  <c r="P1758" i="1" s="1"/>
  <c r="P1759" i="1" a="1"/>
  <c r="P1759" i="1"/>
  <c r="P1760" i="1" a="1"/>
  <c r="P1760" i="1" s="1"/>
  <c r="P1761" i="1" a="1"/>
  <c r="P1761" i="1" s="1"/>
  <c r="P1762" i="1" a="1"/>
  <c r="P1762" i="1"/>
  <c r="P1763" i="1" a="1"/>
  <c r="P1763" i="1"/>
  <c r="P1764" i="1" a="1"/>
  <c r="P1764" i="1" s="1"/>
  <c r="P1765" i="1" a="1"/>
  <c r="P1765" i="1" s="1"/>
  <c r="P1766" i="1" a="1"/>
  <c r="P1766" i="1" s="1"/>
  <c r="P1767" i="1" a="1"/>
  <c r="P1767" i="1" s="1"/>
  <c r="P1768" i="1" a="1"/>
  <c r="P1768" i="1"/>
  <c r="P1769" i="1" a="1"/>
  <c r="P1769" i="1"/>
  <c r="P1770" i="1" a="1"/>
  <c r="P1770" i="1"/>
  <c r="P1771" i="1" a="1"/>
  <c r="P1771" i="1"/>
  <c r="P1772" i="1" a="1"/>
  <c r="P1772" i="1" s="1"/>
  <c r="P1773" i="1" a="1"/>
  <c r="P1773" i="1" s="1"/>
  <c r="P1774" i="1" a="1"/>
  <c r="P1774" i="1"/>
  <c r="P1775" i="1" a="1"/>
  <c r="P1775" i="1"/>
  <c r="P1776" i="1" a="1"/>
  <c r="P1776" i="1" s="1"/>
  <c r="P1777" i="1" a="1"/>
  <c r="P1777" i="1"/>
  <c r="P1778" i="1" a="1"/>
  <c r="P1778" i="1" s="1"/>
  <c r="P1779" i="1" a="1"/>
  <c r="P1779" i="1" s="1"/>
  <c r="P1780" i="1" a="1"/>
  <c r="P1780" i="1"/>
  <c r="P1781" i="1" a="1"/>
  <c r="P1781" i="1"/>
  <c r="P1782" i="1" a="1"/>
  <c r="P1782" i="1"/>
  <c r="P1783" i="1" a="1"/>
  <c r="P1783" i="1" s="1"/>
  <c r="P1784" i="1" a="1"/>
  <c r="P1784" i="1" s="1"/>
  <c r="P1785" i="1" a="1"/>
  <c r="P1785" i="1" s="1"/>
  <c r="P1786" i="1" a="1"/>
  <c r="P1786" i="1"/>
  <c r="P1787" i="1" a="1"/>
  <c r="P1787" i="1"/>
  <c r="P1788" i="1" a="1"/>
  <c r="P1788" i="1"/>
  <c r="P1789" i="1" a="1"/>
  <c r="P1789" i="1"/>
  <c r="P1790" i="1" a="1"/>
  <c r="P1790" i="1" s="1"/>
  <c r="P1791" i="1" a="1"/>
  <c r="P1791" i="1" s="1"/>
  <c r="P1792" i="1" a="1"/>
  <c r="P1792" i="1"/>
  <c r="P1793" i="1" a="1"/>
  <c r="P1793" i="1"/>
  <c r="P1794" i="1" a="1"/>
  <c r="P1794" i="1" s="1"/>
  <c r="P1795" i="1" a="1"/>
  <c r="P1795" i="1"/>
  <c r="P1796" i="1" a="1"/>
  <c r="P1796" i="1" s="1"/>
  <c r="P1797" i="1" a="1"/>
  <c r="P1797" i="1" s="1"/>
  <c r="P1798" i="1" a="1"/>
  <c r="P1798" i="1"/>
  <c r="P1799" i="1" a="1"/>
  <c r="P1799" i="1"/>
  <c r="P1800" i="1" a="1"/>
  <c r="P1800" i="1" s="1"/>
  <c r="P1801" i="1" a="1"/>
  <c r="P1801" i="1" s="1"/>
  <c r="P1802" i="1" a="1"/>
  <c r="P1802" i="1" s="1"/>
  <c r="P1803" i="1" a="1"/>
  <c r="P1803" i="1" s="1"/>
  <c r="P1804" i="1" a="1"/>
  <c r="P1804" i="1"/>
  <c r="P1805" i="1" a="1"/>
  <c r="P1805" i="1" s="1"/>
  <c r="P1806" i="1" a="1"/>
  <c r="P1806" i="1"/>
  <c r="P1807" i="1" a="1"/>
  <c r="P1807" i="1" s="1"/>
  <c r="P1808" i="1" a="1"/>
  <c r="P1808" i="1" s="1"/>
  <c r="P1809" i="1" a="1"/>
  <c r="P1809" i="1" s="1"/>
  <c r="P1810" i="1" a="1"/>
  <c r="P1810" i="1"/>
  <c r="P1811" i="1" a="1"/>
  <c r="P1811" i="1" s="1"/>
  <c r="P1812" i="1" a="1"/>
  <c r="P1812" i="1" s="1"/>
  <c r="P1813" i="1" a="1"/>
  <c r="P1813" i="1"/>
  <c r="P1814" i="1" a="1"/>
  <c r="P1814" i="1" s="1"/>
  <c r="P1815" i="1" a="1"/>
  <c r="P1815" i="1" s="1"/>
  <c r="P1816" i="1" a="1"/>
  <c r="P1816" i="1"/>
  <c r="P1817" i="1" a="1"/>
  <c r="P1817" i="1"/>
  <c r="P1818" i="1" a="1"/>
  <c r="P1818" i="1" s="1"/>
  <c r="P1819" i="1" a="1"/>
  <c r="P1819" i="1" s="1"/>
  <c r="P1820" i="1" a="1"/>
  <c r="P1820" i="1" s="1"/>
  <c r="P1821" i="1" a="1"/>
  <c r="P1821" i="1" s="1"/>
  <c r="P1822" i="1" a="1"/>
  <c r="P1822" i="1"/>
  <c r="P1823" i="1" a="1"/>
  <c r="P1823" i="1" s="1"/>
  <c r="P1824" i="1" a="1"/>
  <c r="P1824" i="1"/>
  <c r="P1825" i="1" a="1"/>
  <c r="P1825" i="1"/>
  <c r="P1826" i="1" a="1"/>
  <c r="P1826" i="1" s="1"/>
  <c r="P1827" i="1" a="1"/>
  <c r="P1827" i="1" s="1"/>
  <c r="P1828" i="1" a="1"/>
  <c r="P1828" i="1"/>
  <c r="P1829" i="1" a="1"/>
  <c r="P1829" i="1"/>
  <c r="P1830" i="1" a="1"/>
  <c r="P1830" i="1" s="1"/>
  <c r="P1831" i="1" a="1"/>
  <c r="P1831" i="1"/>
  <c r="P1832" i="1" a="1"/>
  <c r="P1832" i="1" s="1"/>
  <c r="P1833" i="1" a="1"/>
  <c r="P1833" i="1" s="1"/>
  <c r="P1834" i="1" a="1"/>
  <c r="P1834" i="1"/>
  <c r="P1835" i="1" a="1"/>
  <c r="P1835" i="1"/>
  <c r="P1836" i="1" a="1"/>
  <c r="P1836" i="1"/>
  <c r="P1837" i="1" a="1"/>
  <c r="P1837" i="1" s="1"/>
  <c r="P1838" i="1" a="1"/>
  <c r="P1838" i="1" s="1"/>
  <c r="P1839" i="1" a="1"/>
  <c r="P1839" i="1" s="1"/>
  <c r="P1840" i="1" a="1"/>
  <c r="P1840" i="1"/>
  <c r="P1841" i="1" a="1"/>
  <c r="P1841" i="1" s="1"/>
  <c r="P1842" i="1" a="1"/>
  <c r="P1842" i="1"/>
  <c r="P1843" i="1" a="1"/>
  <c r="P1843" i="1" s="1"/>
  <c r="P1844" i="1" a="1"/>
  <c r="P1844" i="1" s="1"/>
  <c r="P1845" i="1" a="1"/>
  <c r="P1845" i="1" s="1"/>
  <c r="P1846" i="1" a="1"/>
  <c r="P1846" i="1"/>
  <c r="P1847" i="1" a="1"/>
  <c r="P1847" i="1" s="1"/>
  <c r="P1848" i="1" a="1"/>
  <c r="P1848" i="1" s="1"/>
  <c r="P1849" i="1" a="1"/>
  <c r="P1849" i="1"/>
  <c r="P1850" i="1" a="1"/>
  <c r="P1850" i="1" s="1"/>
  <c r="P1851" i="1" a="1"/>
  <c r="P1851" i="1" s="1"/>
  <c r="P1852" i="1" a="1"/>
  <c r="P1852" i="1"/>
  <c r="P1853" i="1" a="1"/>
  <c r="P1853" i="1"/>
  <c r="P1854" i="1" a="1"/>
  <c r="P1854" i="1"/>
  <c r="P1855" i="1" a="1"/>
  <c r="P1855" i="1" s="1"/>
  <c r="P1856" i="1" a="1"/>
  <c r="P1856" i="1" s="1"/>
  <c r="P1857" i="1" a="1"/>
  <c r="P1857" i="1" s="1"/>
  <c r="P1858" i="1" a="1"/>
  <c r="P1858" i="1"/>
  <c r="P1859" i="1" a="1"/>
  <c r="P1859" i="1" s="1"/>
  <c r="P1860" i="1" a="1"/>
  <c r="P1860" i="1"/>
  <c r="P1861" i="1" a="1"/>
  <c r="P1861" i="1"/>
  <c r="P1862" i="1" a="1"/>
  <c r="P1862" i="1" s="1"/>
  <c r="P1863" i="1" a="1"/>
  <c r="P1863" i="1" s="1"/>
  <c r="P1864" i="1" a="1"/>
  <c r="P1864" i="1"/>
  <c r="P1865" i="1" a="1"/>
  <c r="P1865" i="1"/>
  <c r="P1866" i="1" a="1"/>
  <c r="P1866" i="1" s="1"/>
  <c r="P1867" i="1" a="1"/>
  <c r="P1867" i="1"/>
  <c r="P1868" i="1" a="1"/>
  <c r="P1868" i="1" s="1"/>
  <c r="P1869" i="1" a="1"/>
  <c r="P1869" i="1" s="1"/>
  <c r="P1870" i="1" a="1"/>
  <c r="P1870" i="1"/>
  <c r="P1871" i="1" a="1"/>
  <c r="P1871" i="1"/>
  <c r="P1872" i="1" a="1"/>
  <c r="P1872" i="1" s="1"/>
  <c r="P1873" i="1" a="1"/>
  <c r="P1873" i="1" s="1"/>
  <c r="P1874" i="1" a="1"/>
  <c r="P1874" i="1" s="1"/>
  <c r="P1875" i="1" a="1"/>
  <c r="P1875" i="1" s="1"/>
  <c r="P1876" i="1" a="1"/>
  <c r="P1876" i="1"/>
  <c r="P1877" i="1" a="1"/>
  <c r="P1877" i="1" s="1"/>
  <c r="P1878" i="1" a="1"/>
  <c r="P1878" i="1"/>
  <c r="P1879" i="1" a="1"/>
  <c r="P1879" i="1" s="1"/>
  <c r="P1880" i="1" a="1"/>
  <c r="P1880" i="1" s="1"/>
  <c r="P1881" i="1" a="1"/>
  <c r="P1881" i="1" s="1"/>
  <c r="P1882" i="1" a="1"/>
  <c r="P1882" i="1"/>
  <c r="P1883" i="1" a="1"/>
  <c r="P1883" i="1"/>
  <c r="P1884" i="1" a="1"/>
  <c r="P1884" i="1" s="1"/>
  <c r="P1885" i="1" a="1"/>
  <c r="P1885" i="1"/>
  <c r="P1886" i="1" a="1"/>
  <c r="P1886" i="1" s="1"/>
  <c r="P1887" i="1" a="1"/>
  <c r="P1887" i="1" s="1"/>
  <c r="P1888" i="1" a="1"/>
  <c r="P1888" i="1"/>
  <c r="P1889" i="1" a="1"/>
  <c r="P1889" i="1"/>
  <c r="P1890" i="1" a="1"/>
  <c r="P1890" i="1"/>
  <c r="P1891" i="1" a="1"/>
  <c r="P1891" i="1" s="1"/>
  <c r="P1892" i="1" a="1"/>
  <c r="P1892" i="1" s="1"/>
  <c r="P1893" i="1" a="1"/>
  <c r="P1893" i="1" s="1"/>
  <c r="P1894" i="1" a="1"/>
  <c r="P1894" i="1"/>
  <c r="P1895" i="1" a="1"/>
  <c r="P1895" i="1" s="1"/>
  <c r="P1896" i="1" a="1"/>
  <c r="P1896" i="1"/>
  <c r="P1897" i="1" a="1"/>
  <c r="P1897" i="1"/>
  <c r="P1898" i="1" a="1"/>
  <c r="P1898" i="1" s="1"/>
  <c r="P1899" i="1" a="1"/>
  <c r="P1899" i="1" s="1"/>
  <c r="P1900" i="1" a="1"/>
  <c r="P1900" i="1"/>
  <c r="P1901" i="1" a="1"/>
  <c r="P1901" i="1"/>
  <c r="P1902" i="1" a="1"/>
  <c r="P1902" i="1" s="1"/>
  <c r="P1903" i="1" a="1"/>
  <c r="P1903" i="1"/>
  <c r="P1904" i="1" a="1"/>
  <c r="P1904" i="1" s="1"/>
  <c r="P1905" i="1" a="1"/>
  <c r="P1905" i="1" s="1"/>
  <c r="P1906" i="1" a="1"/>
  <c r="P1906" i="1"/>
  <c r="P1907" i="1" a="1"/>
  <c r="P1907" i="1"/>
  <c r="P1908" i="1" a="1"/>
  <c r="P1908" i="1"/>
  <c r="P1909" i="1" a="1"/>
  <c r="P1909" i="1" s="1"/>
  <c r="P1910" i="1" a="1"/>
  <c r="P1910" i="1" s="1"/>
  <c r="P1911" i="1" a="1"/>
  <c r="P1911" i="1" s="1"/>
  <c r="P1912" i="1" a="1"/>
  <c r="P1912" i="1"/>
  <c r="P1913" i="1" a="1"/>
  <c r="P1913" i="1" s="1"/>
  <c r="P1914" i="1" a="1"/>
  <c r="P1914" i="1"/>
  <c r="P1915" i="1" a="1"/>
  <c r="P1915" i="1"/>
  <c r="P1916" i="1" a="1"/>
  <c r="P1916" i="1" s="1"/>
  <c r="P1917" i="1" a="1"/>
  <c r="P1917" i="1" s="1"/>
  <c r="P1918" i="1" a="1"/>
  <c r="P1918" i="1"/>
  <c r="P1919" i="1" a="1"/>
  <c r="P1919" i="1" s="1"/>
  <c r="P1920" i="1" a="1"/>
  <c r="P1920" i="1" s="1"/>
  <c r="P1921" i="1" a="1"/>
  <c r="P1921" i="1"/>
  <c r="P1922" i="1" a="1"/>
  <c r="P1922" i="1" s="1"/>
  <c r="P1923" i="1" a="1"/>
  <c r="P1923" i="1" s="1"/>
  <c r="P1924" i="1" a="1"/>
  <c r="P1924" i="1"/>
  <c r="P1925" i="1" a="1"/>
  <c r="P1925" i="1"/>
  <c r="P1926" i="1" a="1"/>
  <c r="P1926" i="1"/>
  <c r="P1927" i="1" a="1"/>
  <c r="P1927" i="1" s="1"/>
  <c r="P1928" i="1" a="1"/>
  <c r="P1928" i="1" s="1"/>
  <c r="P1929" i="1" a="1"/>
  <c r="P1929" i="1" s="1"/>
  <c r="P1930" i="1" a="1"/>
  <c r="P1930" i="1"/>
  <c r="P1931" i="1" a="1"/>
  <c r="P1931" i="1" s="1"/>
  <c r="P1932" i="1" a="1"/>
  <c r="P1932" i="1"/>
  <c r="P1933" i="1" a="1"/>
  <c r="P1933" i="1"/>
  <c r="P1934" i="1" a="1"/>
  <c r="P1934" i="1" s="1"/>
  <c r="P1935" i="1" a="1"/>
  <c r="P1935" i="1" s="1"/>
  <c r="P1936" i="1" a="1"/>
  <c r="P1936" i="1"/>
  <c r="P1937" i="1" a="1"/>
  <c r="P1937" i="1" s="1"/>
  <c r="P1938" i="1" a="1"/>
  <c r="P1938" i="1" s="1"/>
  <c r="P1939" i="1" a="1"/>
  <c r="P1939" i="1"/>
  <c r="P1940" i="1" a="1"/>
  <c r="P1940" i="1" s="1"/>
  <c r="P1941" i="1" a="1"/>
  <c r="P1941" i="1" s="1"/>
  <c r="P1942" i="1" a="1"/>
  <c r="P1942" i="1"/>
  <c r="P1943" i="1" a="1"/>
  <c r="P1943" i="1"/>
  <c r="P1944" i="1" a="1"/>
  <c r="P1944" i="1" s="1"/>
  <c r="P1945" i="1" a="1"/>
  <c r="P1945" i="1" s="1"/>
  <c r="P1946" i="1" a="1"/>
  <c r="P1946" i="1" s="1"/>
  <c r="P1947" i="1" a="1"/>
  <c r="P1947" i="1" s="1"/>
  <c r="P1948" i="1" a="1"/>
  <c r="P1948" i="1"/>
  <c r="P1949" i="1" a="1"/>
  <c r="P1949" i="1" s="1"/>
  <c r="P1950" i="1" a="1"/>
  <c r="P1950" i="1"/>
  <c r="P1951" i="1" a="1"/>
  <c r="P1951" i="1" s="1"/>
  <c r="P1952" i="1" a="1"/>
  <c r="P1952" i="1" s="1"/>
  <c r="P1953" i="1" a="1"/>
  <c r="P1953" i="1" s="1"/>
  <c r="P1954" i="1" a="1"/>
  <c r="P1954" i="1"/>
  <c r="P1955" i="1" a="1"/>
  <c r="P1955" i="1" s="1"/>
  <c r="P1956" i="1" a="1"/>
  <c r="P1956" i="1" s="1"/>
  <c r="P1957" i="1" a="1"/>
  <c r="P1957" i="1"/>
  <c r="P1958" i="1" a="1"/>
  <c r="P1958" i="1" s="1"/>
  <c r="P1959" i="1" a="1"/>
  <c r="P1959" i="1" s="1"/>
  <c r="P1960" i="1" a="1"/>
  <c r="P1960" i="1"/>
  <c r="P1961" i="1" a="1"/>
  <c r="P1961" i="1"/>
  <c r="P1962" i="1" a="1"/>
  <c r="P1962" i="1" s="1"/>
  <c r="P1963" i="1" a="1"/>
  <c r="P1963" i="1" s="1"/>
  <c r="P1964" i="1" a="1"/>
  <c r="P1964" i="1" s="1"/>
  <c r="P1965" i="1" a="1"/>
  <c r="P1965" i="1" s="1"/>
  <c r="P1966" i="1" a="1"/>
  <c r="P1966" i="1"/>
  <c r="P1967" i="1" a="1"/>
  <c r="P1967" i="1" s="1"/>
  <c r="P1968" i="1" a="1"/>
  <c r="P1968" i="1"/>
  <c r="P1969" i="1" a="1"/>
  <c r="P1969" i="1" s="1"/>
  <c r="P1970" i="1" a="1"/>
  <c r="P1970" i="1" s="1"/>
  <c r="P1971" i="1" a="1"/>
  <c r="P1971" i="1" s="1"/>
  <c r="P1972" i="1" a="1"/>
  <c r="P1972" i="1"/>
  <c r="P1973" i="1" a="1"/>
  <c r="P1973" i="1"/>
  <c r="P1974" i="1" a="1"/>
  <c r="P1974" i="1" s="1"/>
  <c r="P1975" i="1" a="1"/>
  <c r="P1975" i="1"/>
  <c r="P1976" i="1" a="1"/>
  <c r="P1976" i="1" s="1"/>
  <c r="P1977" i="1" a="1"/>
  <c r="P1977" i="1" s="1"/>
  <c r="P1978" i="1" a="1"/>
  <c r="P1978" i="1"/>
  <c r="P1979" i="1" a="1"/>
  <c r="P1979" i="1"/>
  <c r="P1980" i="1" a="1"/>
  <c r="P1980" i="1"/>
  <c r="P1981" i="1" a="1"/>
  <c r="P1981" i="1" s="1"/>
  <c r="P1982" i="1" a="1"/>
  <c r="P1982" i="1" s="1"/>
  <c r="P1983" i="1" a="1"/>
  <c r="P1983" i="1" s="1"/>
  <c r="P1984" i="1" a="1"/>
  <c r="P1984" i="1"/>
  <c r="P1985" i="1" a="1"/>
  <c r="P1985" i="1" s="1"/>
  <c r="P1986" i="1" a="1"/>
  <c r="P1986" i="1"/>
  <c r="P1987" i="1" a="1"/>
  <c r="P1987" i="1" s="1"/>
  <c r="P1988" i="1" a="1"/>
  <c r="P1988" i="1" s="1"/>
  <c r="P1989" i="1" a="1"/>
  <c r="P1989" i="1" s="1"/>
  <c r="P1990" i="1" a="1"/>
  <c r="P1990" i="1"/>
  <c r="P1991" i="1" a="1"/>
  <c r="P1991" i="1" s="1"/>
  <c r="P1992" i="1" a="1"/>
  <c r="P1992" i="1" s="1"/>
  <c r="P1993" i="1" a="1"/>
  <c r="P1993" i="1"/>
  <c r="P1994" i="1" a="1"/>
  <c r="P1994" i="1" s="1"/>
  <c r="P1995" i="1" a="1"/>
  <c r="P1995" i="1" s="1"/>
  <c r="P1996" i="1" a="1"/>
  <c r="P1996" i="1"/>
  <c r="P1997" i="1" a="1"/>
  <c r="P1997" i="1"/>
  <c r="P1998" i="1" a="1"/>
  <c r="P1998" i="1"/>
  <c r="P1999" i="1" a="1"/>
  <c r="P1999" i="1" s="1"/>
  <c r="P2000" i="1" a="1"/>
  <c r="P2000" i="1" s="1"/>
  <c r="P2001" i="1" a="1"/>
  <c r="P2001" i="1" s="1"/>
  <c r="P2002" i="1" a="1"/>
  <c r="P2002" i="1"/>
  <c r="P2003" i="1" a="1"/>
  <c r="P2003" i="1" s="1"/>
  <c r="P2004" i="1" a="1"/>
  <c r="P2004" i="1"/>
  <c r="P2005" i="1" a="1"/>
  <c r="P2005" i="1"/>
  <c r="P2006" i="1" a="1"/>
  <c r="P2006" i="1" s="1"/>
  <c r="P2007" i="1" a="1"/>
  <c r="P2007" i="1" s="1"/>
  <c r="P2008" i="1" a="1"/>
  <c r="P2008" i="1"/>
  <c r="P2009" i="1" a="1"/>
  <c r="P2009" i="1" s="1"/>
  <c r="P2010" i="1" a="1"/>
  <c r="P2010" i="1" s="1"/>
  <c r="P2011" i="1" a="1"/>
  <c r="P2011" i="1"/>
  <c r="P2012" i="1" a="1"/>
  <c r="P2012" i="1" s="1"/>
  <c r="P2013" i="1" a="1"/>
  <c r="P2013" i="1" s="1"/>
  <c r="P2014" i="1" a="1"/>
  <c r="P2014" i="1"/>
  <c r="P2015" i="1" a="1"/>
  <c r="P2015" i="1"/>
  <c r="P2016" i="1" a="1"/>
  <c r="P2016" i="1"/>
  <c r="P2017" i="1" a="1"/>
  <c r="P2017" i="1" s="1"/>
  <c r="P2018" i="1" a="1"/>
  <c r="P2018" i="1" s="1"/>
  <c r="P2019" i="1" a="1"/>
  <c r="P2019" i="1" s="1"/>
  <c r="P2020" i="1" a="1"/>
  <c r="P2020" i="1"/>
  <c r="P2021" i="1" a="1"/>
  <c r="P2021" i="1" s="1"/>
  <c r="P2022" i="1" a="1"/>
  <c r="P2022" i="1"/>
  <c r="P2023" i="1" a="1"/>
  <c r="P2023" i="1" s="1"/>
  <c r="P2024" i="1" a="1"/>
  <c r="P2024" i="1" s="1"/>
  <c r="P2025" i="1" a="1"/>
  <c r="P2025" i="1" s="1"/>
  <c r="P2026" i="1" a="1"/>
  <c r="P2026" i="1"/>
  <c r="P2027" i="1" a="1"/>
  <c r="P2027" i="1"/>
  <c r="P2028" i="1" a="1"/>
  <c r="P2028" i="1" s="1"/>
  <c r="P2029" i="1" a="1"/>
  <c r="P2029" i="1"/>
  <c r="P2030" i="1" a="1"/>
  <c r="P2030" i="1" s="1"/>
  <c r="P2031" i="1" a="1"/>
  <c r="P2031" i="1" s="1"/>
  <c r="P2032" i="1" a="1"/>
  <c r="P2032" i="1"/>
  <c r="P2033" i="1" a="1"/>
  <c r="P2033" i="1"/>
  <c r="P2034" i="1" a="1"/>
  <c r="P2034" i="1" s="1"/>
  <c r="P2035" i="1" a="1"/>
  <c r="P2035" i="1" s="1"/>
  <c r="P2036" i="1" a="1"/>
  <c r="P2036" i="1" s="1"/>
  <c r="P2037" i="1" a="1"/>
  <c r="P2037" i="1" s="1"/>
  <c r="P2038" i="1" a="1"/>
  <c r="P2038" i="1"/>
  <c r="P2039" i="1" a="1"/>
  <c r="P2039" i="1" s="1"/>
  <c r="P2040" i="1" a="1"/>
  <c r="P2040" i="1"/>
  <c r="P2041" i="1" a="1"/>
  <c r="P2041" i="1" s="1"/>
  <c r="P2042" i="1" a="1"/>
  <c r="P2042" i="1" s="1"/>
  <c r="P2043" i="1" a="1"/>
  <c r="P2043" i="1" s="1"/>
  <c r="P2044" i="1" a="1"/>
  <c r="P2044" i="1"/>
  <c r="P2045" i="1" a="1"/>
  <c r="P2045" i="1"/>
  <c r="P2046" i="1" a="1"/>
  <c r="P2046" i="1" s="1"/>
  <c r="P2047" i="1" a="1"/>
  <c r="P2047" i="1"/>
  <c r="P2048" i="1" a="1"/>
  <c r="P2048" i="1" s="1"/>
  <c r="P2049" i="1" a="1"/>
  <c r="P2049" i="1" s="1"/>
  <c r="P2050" i="1" a="1"/>
  <c r="P2050" i="1"/>
  <c r="P2051" i="1" a="1"/>
  <c r="P2051" i="1"/>
  <c r="P2052" i="1" a="1"/>
  <c r="P2052" i="1" s="1"/>
  <c r="P2053" i="1" a="1"/>
  <c r="P2053" i="1" s="1"/>
  <c r="P2054" i="1" a="1"/>
  <c r="P2054" i="1" s="1"/>
  <c r="P2055" i="1" a="1"/>
  <c r="P2055" i="1" s="1"/>
  <c r="P2056" i="1" a="1"/>
  <c r="P2056" i="1"/>
  <c r="P2057" i="1" a="1"/>
  <c r="P2057" i="1" s="1"/>
  <c r="P2058" i="1" a="1"/>
  <c r="P2058" i="1"/>
  <c r="P2059" i="1" a="1"/>
  <c r="P2059" i="1" s="1"/>
  <c r="P2060" i="1" a="1"/>
  <c r="P2060" i="1" s="1"/>
  <c r="P2061" i="1" a="1"/>
  <c r="P2061" i="1" s="1"/>
  <c r="P2062" i="1" a="1"/>
  <c r="P2062" i="1"/>
  <c r="P2063" i="1" a="1"/>
  <c r="P2063" i="1" s="1"/>
  <c r="P2064" i="1" a="1"/>
  <c r="P2064" i="1" s="1"/>
  <c r="P2065" i="1" a="1"/>
  <c r="P2065" i="1"/>
  <c r="P2066" i="1" a="1"/>
  <c r="P2066" i="1" s="1"/>
  <c r="P2067" i="1" a="1"/>
  <c r="P2067" i="1" s="1"/>
  <c r="P2068" i="1" a="1"/>
  <c r="P2068" i="1"/>
  <c r="P2069" i="1" a="1"/>
  <c r="P2069" i="1"/>
  <c r="P2070" i="1" a="1"/>
  <c r="P2070" i="1"/>
  <c r="P2071" i="1" a="1"/>
  <c r="P2071" i="1" s="1"/>
  <c r="P2072" i="1" a="1"/>
  <c r="P2072" i="1" s="1"/>
  <c r="P2073" i="1" a="1"/>
  <c r="P2073" i="1" s="1"/>
  <c r="P2074" i="1" a="1"/>
  <c r="P2074" i="1"/>
  <c r="P2075" i="1" a="1"/>
  <c r="P2075" i="1" s="1"/>
  <c r="P2076" i="1" a="1"/>
  <c r="P2076" i="1"/>
  <c r="P2077" i="1" a="1"/>
  <c r="P2077" i="1"/>
  <c r="P2078" i="1" a="1"/>
  <c r="P2078" i="1" s="1"/>
  <c r="P2079" i="1" a="1"/>
  <c r="P2079" i="1" s="1"/>
  <c r="P2080" i="1" a="1"/>
  <c r="P2080" i="1" s="1"/>
  <c r="P2081" i="1" a="1"/>
  <c r="P2081" i="1"/>
  <c r="P2082" i="1" a="1"/>
  <c r="P2082" i="1"/>
  <c r="P2083" i="1" a="1"/>
  <c r="P2083" i="1"/>
  <c r="P2084" i="1" a="1"/>
  <c r="P2084" i="1" s="1"/>
  <c r="P2085" i="1" a="1"/>
  <c r="P2085" i="1" s="1"/>
  <c r="P2086" i="1" a="1"/>
  <c r="P2086" i="1" s="1"/>
  <c r="P2087" i="1" a="1"/>
  <c r="P2087" i="1" s="1"/>
  <c r="P2088" i="1" a="1"/>
  <c r="P2088" i="1"/>
  <c r="P2089" i="1" a="1"/>
  <c r="P2089" i="1"/>
  <c r="P2090" i="1" a="1"/>
  <c r="P2090" i="1" s="1"/>
  <c r="P2091" i="1" a="1"/>
  <c r="P2091" i="1" s="1"/>
  <c r="P2092" i="1" a="1"/>
  <c r="P2092" i="1" s="1"/>
  <c r="P2093" i="1" a="1"/>
  <c r="P2093" i="1" s="1"/>
  <c r="P2094" i="1" a="1"/>
  <c r="P2094" i="1" s="1"/>
  <c r="P2095" i="1" a="1"/>
  <c r="P2095" i="1" s="1"/>
  <c r="P2096" i="1" a="1"/>
  <c r="P2096" i="1" s="1"/>
  <c r="P2097" i="1" a="1"/>
  <c r="P2097" i="1" s="1"/>
  <c r="P2098" i="1" a="1"/>
  <c r="P2098" i="1" s="1"/>
  <c r="P2099" i="1" a="1"/>
  <c r="P2099" i="1" s="1"/>
  <c r="P2100" i="1" a="1"/>
  <c r="P2100" i="1"/>
  <c r="P2101" i="1" a="1"/>
  <c r="P2101" i="1"/>
  <c r="P2102" i="1" a="1"/>
  <c r="P2102" i="1" s="1"/>
  <c r="P2103" i="1" a="1"/>
  <c r="P2103" i="1" s="1"/>
  <c r="P2104" i="1" a="1"/>
  <c r="P2104" i="1" s="1"/>
  <c r="P2105" i="1" a="1"/>
  <c r="P2105" i="1"/>
  <c r="P2106" i="1" a="1"/>
  <c r="P2106" i="1" s="1"/>
  <c r="P2107" i="1" a="1"/>
  <c r="P2107" i="1"/>
  <c r="P2108" i="1" a="1"/>
  <c r="P2108" i="1" s="1"/>
  <c r="P2109" i="1" a="1"/>
  <c r="P2109" i="1" s="1"/>
  <c r="P2110" i="1" a="1"/>
  <c r="P2110" i="1" s="1"/>
  <c r="P2111" i="1" a="1"/>
  <c r="P2111" i="1" s="1"/>
  <c r="P2112" i="1" a="1"/>
  <c r="P2112" i="1"/>
  <c r="P2113" i="1" a="1"/>
  <c r="P2113" i="1" s="1"/>
  <c r="P2114" i="1" a="1"/>
  <c r="P2114" i="1" s="1"/>
  <c r="P2115" i="1" a="1"/>
  <c r="P2115" i="1" s="1"/>
  <c r="P2116" i="1" a="1"/>
  <c r="P2116" i="1" s="1"/>
  <c r="P2117" i="1" a="1"/>
  <c r="P2117" i="1" s="1"/>
  <c r="P2118" i="1" a="1"/>
  <c r="P2118" i="1" s="1"/>
  <c r="P2119" i="1" a="1"/>
  <c r="P2119" i="1" s="1"/>
  <c r="P2120" i="1" a="1"/>
  <c r="P2120" i="1" s="1"/>
  <c r="P2121" i="1" a="1"/>
  <c r="P2121" i="1" s="1"/>
  <c r="P2122" i="1" a="1"/>
  <c r="P2122" i="1" s="1"/>
  <c r="P2123" i="1" a="1"/>
  <c r="P2123" i="1" s="1"/>
  <c r="P2124" i="1" a="1"/>
  <c r="P2124" i="1"/>
  <c r="P2125" i="1" a="1"/>
  <c r="P2125" i="1"/>
  <c r="P2126" i="1" a="1"/>
  <c r="P2126" i="1" s="1"/>
  <c r="P2127" i="1" a="1"/>
  <c r="P2127" i="1" s="1"/>
  <c r="P2128" i="1" a="1"/>
  <c r="P2128" i="1" s="1"/>
  <c r="P2129" i="1" a="1"/>
  <c r="P2129" i="1"/>
  <c r="P2130" i="1" a="1"/>
  <c r="P2130" i="1" s="1"/>
  <c r="P2131" i="1" a="1"/>
  <c r="P2131" i="1"/>
  <c r="P2132" i="1" a="1"/>
  <c r="P2132" i="1" s="1"/>
  <c r="P2133" i="1" a="1"/>
  <c r="P2133" i="1" s="1"/>
  <c r="P2134" i="1" a="1"/>
  <c r="P2134" i="1" s="1"/>
  <c r="P2135" i="1" a="1"/>
  <c r="P2135" i="1" s="1"/>
  <c r="P2136" i="1" a="1"/>
  <c r="P2136" i="1"/>
  <c r="P2137" i="1" a="1"/>
  <c r="P2137" i="1"/>
  <c r="P2138" i="1" a="1"/>
  <c r="P2138" i="1" s="1"/>
  <c r="P2139" i="1" a="1"/>
  <c r="P2139" i="1" s="1"/>
  <c r="P2140" i="1" a="1"/>
  <c r="P2140" i="1" s="1"/>
  <c r="P2141" i="1" a="1"/>
  <c r="P2141" i="1"/>
  <c r="P2142" i="1" a="1"/>
  <c r="P2142" i="1" s="1"/>
  <c r="P2143" i="1" a="1"/>
  <c r="P2143" i="1" s="1"/>
  <c r="P2144" i="1" a="1"/>
  <c r="P2144" i="1" s="1"/>
  <c r="P2145" i="1" a="1"/>
  <c r="P2145" i="1" s="1"/>
  <c r="P2146" i="1" a="1"/>
  <c r="P2146" i="1" s="1"/>
  <c r="P2147" i="1" a="1"/>
  <c r="P2147" i="1" s="1"/>
  <c r="P2148" i="1" a="1"/>
  <c r="P2148" i="1"/>
  <c r="P2149" i="1" a="1"/>
  <c r="P2149" i="1"/>
  <c r="P2150" i="1" a="1"/>
  <c r="P2150" i="1" s="1"/>
  <c r="P2151" i="1" a="1"/>
  <c r="P2151" i="1" s="1"/>
  <c r="P2152" i="1" a="1"/>
  <c r="P2152" i="1" s="1"/>
  <c r="P2153" i="1" a="1"/>
  <c r="P2153" i="1"/>
  <c r="P2154" i="1" a="1"/>
  <c r="P2154" i="1"/>
  <c r="P2155" i="1" a="1"/>
  <c r="P2155" i="1"/>
  <c r="P2156" i="1" a="1"/>
  <c r="P2156" i="1" s="1"/>
  <c r="P2157" i="1" a="1"/>
  <c r="P2157" i="1" s="1"/>
  <c r="P2158" i="1" a="1"/>
  <c r="P2158" i="1" s="1"/>
  <c r="P2159" i="1" a="1"/>
  <c r="P2159" i="1" s="1"/>
  <c r="P2160" i="1" a="1"/>
  <c r="P2160" i="1"/>
  <c r="P2161" i="1" a="1"/>
  <c r="P2161" i="1"/>
  <c r="P2162" i="1" a="1"/>
  <c r="P2162" i="1" s="1"/>
  <c r="P2163" i="1" a="1"/>
  <c r="P2163" i="1" s="1"/>
  <c r="P2164" i="1" a="1"/>
  <c r="P2164" i="1" s="1"/>
  <c r="P2165" i="1" a="1"/>
  <c r="P2165" i="1" s="1"/>
  <c r="P2166" i="1" a="1"/>
  <c r="P2166" i="1" s="1"/>
  <c r="P2167" i="1" a="1"/>
  <c r="P2167" i="1" s="1"/>
  <c r="P2168" i="1" a="1"/>
  <c r="P2168" i="1" s="1"/>
  <c r="P2169" i="1" a="1"/>
  <c r="P2169" i="1" s="1"/>
  <c r="P2170" i="1" a="1"/>
  <c r="P2170" i="1" s="1"/>
  <c r="P2171" i="1" a="1"/>
  <c r="P2171" i="1" s="1"/>
  <c r="P2172" i="1" a="1"/>
  <c r="P2172" i="1"/>
  <c r="P2173" i="1" a="1"/>
  <c r="P2173" i="1" s="1"/>
  <c r="P2174" i="1" a="1"/>
  <c r="P2174" i="1" s="1"/>
  <c r="P2175" i="1" a="1"/>
  <c r="P2175" i="1" s="1"/>
  <c r="P2176" i="1" a="1"/>
  <c r="P2176" i="1" s="1"/>
  <c r="P2177" i="1" a="1"/>
  <c r="P2177" i="1"/>
  <c r="P2178" i="1" a="1"/>
  <c r="P2178" i="1" s="1"/>
  <c r="P2179" i="1" a="1"/>
  <c r="P2179" i="1"/>
  <c r="P2180" i="1" a="1"/>
  <c r="P2180" i="1" s="1"/>
  <c r="P2181" i="1" a="1"/>
  <c r="P2181" i="1" s="1"/>
  <c r="P2182" i="1" a="1"/>
  <c r="P2182" i="1" s="1"/>
  <c r="P2183" i="1" a="1"/>
  <c r="P2183" i="1" s="1"/>
  <c r="P2184" i="1" a="1"/>
  <c r="P2184" i="1"/>
  <c r="P2185" i="1" a="1"/>
  <c r="P2185" i="1"/>
  <c r="P2186" i="1" a="1"/>
  <c r="P2186" i="1" s="1"/>
  <c r="P2187" i="1" a="1"/>
  <c r="P2187" i="1" s="1"/>
  <c r="P2188" i="1" a="1"/>
  <c r="P2188" i="1" s="1"/>
  <c r="P2189" i="1" a="1"/>
  <c r="P2189" i="1" s="1"/>
  <c r="P2190" i="1" a="1"/>
  <c r="P2190" i="1" s="1"/>
  <c r="P2191" i="1" a="1"/>
  <c r="P2191" i="1" s="1"/>
  <c r="P2192" i="1" a="1"/>
  <c r="P2192" i="1" s="1"/>
  <c r="P2193" i="1" a="1"/>
  <c r="P2193" i="1" s="1"/>
  <c r="P2194" i="1" a="1"/>
  <c r="P2194" i="1" s="1"/>
  <c r="P2195" i="1" a="1"/>
  <c r="P2195" i="1" s="1"/>
  <c r="P2196" i="1" a="1"/>
  <c r="P2196" i="1"/>
  <c r="P2197" i="1" a="1"/>
  <c r="P2197" i="1"/>
  <c r="P2198" i="1" a="1"/>
  <c r="P2198" i="1" s="1"/>
  <c r="P2199" i="1" a="1"/>
  <c r="P2199" i="1" s="1"/>
  <c r="P2200" i="1" a="1"/>
  <c r="P2200" i="1" s="1"/>
  <c r="P2201" i="1" a="1"/>
  <c r="P2201" i="1"/>
  <c r="P2202" i="1" a="1"/>
  <c r="P2202" i="1" s="1"/>
  <c r="P2203" i="1" a="1"/>
  <c r="P2203" i="1"/>
  <c r="P2204" i="1" a="1"/>
  <c r="P2204" i="1" s="1"/>
  <c r="P2205" i="1" a="1"/>
  <c r="P2205" i="1" s="1"/>
  <c r="P2206" i="1" a="1"/>
  <c r="P2206" i="1" s="1"/>
  <c r="P2207" i="1" a="1"/>
  <c r="P2207" i="1" s="1"/>
  <c r="P2208" i="1" a="1"/>
  <c r="P2208" i="1"/>
  <c r="P2209" i="1" a="1"/>
  <c r="P2209" i="1" s="1"/>
  <c r="P2210" i="1" a="1"/>
  <c r="P2210" i="1" s="1"/>
  <c r="P2211" i="1" a="1"/>
  <c r="P2211" i="1" s="1"/>
  <c r="P2212" i="1" a="1"/>
  <c r="P2212" i="1" s="1"/>
  <c r="P2213" i="1" a="1"/>
  <c r="P2213" i="1" s="1"/>
  <c r="P2214" i="1" a="1"/>
  <c r="P2214" i="1" s="1"/>
  <c r="P2215" i="1" a="1"/>
  <c r="P2215" i="1" s="1"/>
  <c r="P2216" i="1" a="1"/>
  <c r="P2216" i="1" s="1"/>
  <c r="P2217" i="1" a="1"/>
  <c r="P2217" i="1" s="1"/>
  <c r="P2218" i="1" a="1"/>
  <c r="P2218" i="1" s="1"/>
  <c r="P2219" i="1" a="1"/>
  <c r="P2219" i="1" s="1"/>
  <c r="P2220" i="1" a="1"/>
  <c r="P2220" i="1"/>
  <c r="P2221" i="1" a="1"/>
  <c r="P2221" i="1"/>
  <c r="P2222" i="1" a="1"/>
  <c r="P2222" i="1" s="1"/>
  <c r="P2223" i="1" a="1"/>
  <c r="P2223" i="1" s="1"/>
  <c r="P2224" i="1" a="1"/>
  <c r="P2224" i="1" s="1"/>
  <c r="P2225" i="1" a="1"/>
  <c r="P2225" i="1"/>
  <c r="P2226" i="1" a="1"/>
  <c r="P2226" i="1"/>
  <c r="P2227" i="1" a="1"/>
  <c r="P2227" i="1"/>
  <c r="P2228" i="1" a="1"/>
  <c r="P2228" i="1" s="1"/>
  <c r="P2229" i="1" a="1"/>
  <c r="P2229" i="1" s="1"/>
  <c r="P2230" i="1" a="1"/>
  <c r="P2230" i="1" s="1"/>
  <c r="P2231" i="1" a="1"/>
  <c r="P2231" i="1" s="1"/>
  <c r="P2232" i="1" a="1"/>
  <c r="P2232" i="1"/>
  <c r="P2233" i="1" a="1"/>
  <c r="P2233" i="1"/>
  <c r="P2234" i="1" a="1"/>
  <c r="P2234" i="1" s="1"/>
  <c r="P2235" i="1" a="1"/>
  <c r="P2235" i="1" s="1"/>
  <c r="P2236" i="1" a="1"/>
  <c r="P2236" i="1" s="1"/>
  <c r="P2237" i="1" a="1"/>
  <c r="P2237" i="1" s="1"/>
  <c r="P2238" i="1" a="1"/>
  <c r="P2238" i="1" s="1"/>
  <c r="P2239" i="1" a="1"/>
  <c r="P2239" i="1" s="1"/>
  <c r="P2240" i="1" a="1"/>
  <c r="P2240" i="1" s="1"/>
  <c r="P2241" i="1" a="1"/>
  <c r="P2241" i="1" s="1"/>
  <c r="P2242" i="1" a="1"/>
  <c r="P2242" i="1" s="1"/>
  <c r="P2243" i="1" a="1"/>
  <c r="P2243" i="1" s="1"/>
  <c r="P2244" i="1" a="1"/>
  <c r="P2244" i="1"/>
  <c r="P2245" i="1" a="1"/>
  <c r="P2245" i="1" s="1"/>
  <c r="P2246" i="1" a="1"/>
  <c r="P2246" i="1" s="1"/>
  <c r="P2247" i="1" a="1"/>
  <c r="P2247" i="1" s="1"/>
  <c r="P2248" i="1" a="1"/>
  <c r="P2248" i="1" s="1"/>
  <c r="P2249" i="1" a="1"/>
  <c r="P2249" i="1"/>
  <c r="P2250" i="1" a="1"/>
  <c r="P2250" i="1" s="1"/>
  <c r="P2251" i="1" a="1"/>
  <c r="P2251" i="1"/>
  <c r="P2252" i="1" a="1"/>
  <c r="P2252" i="1" s="1"/>
  <c r="P2253" i="1" a="1"/>
  <c r="P2253" i="1" s="1"/>
  <c r="P2254" i="1" a="1"/>
  <c r="P2254" i="1" s="1"/>
  <c r="P2255" i="1" a="1"/>
  <c r="P2255" i="1" s="1"/>
  <c r="P2256" i="1" a="1"/>
  <c r="P2256" i="1"/>
  <c r="P2257" i="1" a="1"/>
  <c r="P2257" i="1" s="1"/>
  <c r="P2258" i="1" a="1"/>
  <c r="P2258" i="1" s="1"/>
  <c r="P2259" i="1" a="1"/>
  <c r="P2259" i="1" s="1"/>
  <c r="P2260" i="1" a="1"/>
  <c r="P2260" i="1" s="1"/>
  <c r="P2261" i="1" a="1"/>
  <c r="P2261" i="1" s="1"/>
  <c r="P2262" i="1" a="1"/>
  <c r="P2262" i="1" s="1"/>
  <c r="P2263" i="1" a="1"/>
  <c r="P2263" i="1" s="1"/>
  <c r="P2264" i="1" a="1"/>
  <c r="P2264" i="1" s="1"/>
  <c r="P2265" i="1" a="1"/>
  <c r="P2265" i="1" s="1"/>
  <c r="P2266" i="1" a="1"/>
  <c r="P2266" i="1" s="1"/>
  <c r="P2267" i="1" a="1"/>
  <c r="P2267" i="1" s="1"/>
  <c r="P2268" i="1" a="1"/>
  <c r="P2268" i="1"/>
  <c r="P2269" i="1" a="1"/>
  <c r="P2269" i="1"/>
  <c r="P2270" i="1" a="1"/>
  <c r="P2270" i="1" s="1"/>
  <c r="P2271" i="1" a="1"/>
  <c r="P2271" i="1" s="1"/>
  <c r="P2272" i="1" a="1"/>
  <c r="P2272" i="1" s="1"/>
  <c r="P2273" i="1" a="1"/>
  <c r="P2273" i="1"/>
  <c r="P2274" i="1" a="1"/>
  <c r="P2274" i="1" s="1"/>
  <c r="P2275" i="1" a="1"/>
  <c r="P2275" i="1"/>
  <c r="P2276" i="1" a="1"/>
  <c r="P2276" i="1" s="1"/>
  <c r="P2277" i="1" a="1"/>
  <c r="P2277" i="1" s="1"/>
  <c r="P2278" i="1" a="1"/>
  <c r="P2278" i="1" s="1"/>
  <c r="P2279" i="1" a="1"/>
  <c r="P2279" i="1" s="1"/>
  <c r="P2280" i="1" a="1"/>
  <c r="P2280" i="1"/>
  <c r="P2281" i="1" a="1"/>
  <c r="P2281" i="1"/>
  <c r="P2282" i="1" a="1"/>
  <c r="P2282" i="1" s="1"/>
  <c r="P2283" i="1" a="1"/>
  <c r="P2283" i="1" s="1"/>
  <c r="P2284" i="1" a="1"/>
  <c r="P2284" i="1" s="1"/>
  <c r="P2285" i="1" a="1"/>
  <c r="P2285" i="1"/>
  <c r="P2286" i="1" a="1"/>
  <c r="P2286" i="1" s="1"/>
  <c r="P2287" i="1" a="1"/>
  <c r="P2287" i="1" s="1"/>
  <c r="P2288" i="1" a="1"/>
  <c r="P2288" i="1" s="1"/>
  <c r="P2289" i="1" a="1"/>
  <c r="P2289" i="1" s="1"/>
  <c r="P2290" i="1" a="1"/>
  <c r="P2290" i="1" s="1"/>
  <c r="P2291" i="1" a="1"/>
  <c r="P2291" i="1" s="1"/>
  <c r="P2292" i="1" a="1"/>
  <c r="P2292" i="1"/>
  <c r="P2293" i="1" a="1"/>
  <c r="P2293" i="1"/>
  <c r="P2294" i="1" a="1"/>
  <c r="P2294" i="1" s="1"/>
  <c r="P2295" i="1" a="1"/>
  <c r="P2295" i="1" s="1"/>
  <c r="P2296" i="1" a="1"/>
  <c r="P2296" i="1" s="1"/>
  <c r="P2297" i="1" a="1"/>
  <c r="P2297" i="1"/>
  <c r="P2298" i="1" a="1"/>
  <c r="P2298" i="1"/>
  <c r="P2299" i="1" a="1"/>
  <c r="P2299" i="1"/>
  <c r="P2300" i="1" a="1"/>
  <c r="P2300" i="1" s="1"/>
  <c r="P2301" i="1" a="1"/>
  <c r="P2301" i="1" s="1"/>
  <c r="P2302" i="1" a="1"/>
  <c r="P2302" i="1" s="1"/>
  <c r="P2303" i="1" a="1"/>
  <c r="P2303" i="1" s="1"/>
  <c r="P2304" i="1" a="1"/>
  <c r="P2304" i="1"/>
  <c r="P2305" i="1" a="1"/>
  <c r="P2305" i="1"/>
  <c r="P2306" i="1" a="1"/>
  <c r="P2306" i="1" s="1"/>
  <c r="P2307" i="1" a="1"/>
  <c r="P2307" i="1" s="1"/>
  <c r="P2308" i="1" a="1"/>
  <c r="P2308" i="1" s="1"/>
  <c r="P2309" i="1" a="1"/>
  <c r="P2309" i="1" s="1"/>
  <c r="P2310" i="1" a="1"/>
  <c r="P2310" i="1" s="1"/>
  <c r="P2311" i="1" a="1"/>
  <c r="P2311" i="1" s="1"/>
  <c r="P2312" i="1" a="1"/>
  <c r="P2312" i="1" s="1"/>
  <c r="P2313" i="1" a="1"/>
  <c r="P2313" i="1" s="1"/>
  <c r="P2314" i="1" a="1"/>
  <c r="P2314" i="1" s="1"/>
  <c r="P2315" i="1" a="1"/>
  <c r="P2315" i="1" s="1"/>
  <c r="P2316" i="1" a="1"/>
  <c r="P2316" i="1"/>
  <c r="P2317" i="1" a="1"/>
  <c r="P2317" i="1"/>
  <c r="P2318" i="1" a="1"/>
  <c r="P2318" i="1" s="1"/>
  <c r="P2319" i="1" a="1"/>
  <c r="P2319" i="1" s="1"/>
  <c r="P2320" i="1" a="1"/>
  <c r="P2320" i="1" s="1"/>
  <c r="P2321" i="1" a="1"/>
  <c r="P2321" i="1"/>
  <c r="P2322" i="1" a="1"/>
  <c r="P2322" i="1" s="1"/>
  <c r="P2323" i="1" a="1"/>
  <c r="P2323" i="1"/>
  <c r="P2324" i="1" a="1"/>
  <c r="P2324" i="1" s="1"/>
  <c r="P2325" i="1" a="1"/>
  <c r="P2325" i="1" s="1"/>
  <c r="P2326" i="1" a="1"/>
  <c r="P2326" i="1" s="1"/>
  <c r="P2327" i="1" a="1"/>
  <c r="P2327" i="1" s="1"/>
  <c r="P2328" i="1" a="1"/>
  <c r="P2328" i="1"/>
  <c r="P2329" i="1" a="1"/>
  <c r="P2329" i="1" s="1"/>
  <c r="P2330" i="1" a="1"/>
  <c r="P2330" i="1" s="1"/>
  <c r="P2331" i="1" a="1"/>
  <c r="P2331" i="1" s="1"/>
  <c r="P2332" i="1" a="1"/>
  <c r="P2332" i="1" s="1"/>
  <c r="P2333" i="1" a="1"/>
  <c r="P2333" i="1" s="1"/>
  <c r="P2334" i="1" a="1"/>
  <c r="P2334" i="1" s="1"/>
  <c r="P2335" i="1" a="1"/>
  <c r="P2335" i="1" s="1"/>
  <c r="P2336" i="1" a="1"/>
  <c r="P2336" i="1" s="1"/>
  <c r="P2337" i="1" a="1"/>
  <c r="P2337" i="1" s="1"/>
  <c r="P2338" i="1" a="1"/>
  <c r="P2338" i="1" s="1"/>
  <c r="P2339" i="1" a="1"/>
  <c r="P2339" i="1" s="1"/>
  <c r="P2340" i="1" a="1"/>
  <c r="P2340" i="1"/>
  <c r="P2341" i="1" a="1"/>
  <c r="P2341" i="1"/>
  <c r="P2342" i="1" a="1"/>
  <c r="P2342" i="1" s="1"/>
  <c r="P2343" i="1" a="1"/>
  <c r="P2343" i="1" s="1"/>
  <c r="P2344" i="1" a="1"/>
  <c r="P2344" i="1" s="1"/>
  <c r="P2345" i="1" a="1"/>
  <c r="P2345" i="1"/>
  <c r="P2346" i="1" a="1"/>
  <c r="P2346" i="1" s="1"/>
  <c r="P2347" i="1" a="1"/>
  <c r="P2347" i="1"/>
  <c r="P2348" i="1" a="1"/>
  <c r="P2348" i="1" s="1"/>
  <c r="P2349" i="1" a="1"/>
  <c r="P2349" i="1" s="1"/>
  <c r="P2350" i="1" a="1"/>
  <c r="P2350" i="1" s="1"/>
  <c r="P2351" i="1" a="1"/>
  <c r="P2351" i="1" s="1"/>
  <c r="P2352" i="1" a="1"/>
  <c r="P2352" i="1"/>
  <c r="P2353" i="1" a="1"/>
  <c r="P2353" i="1"/>
  <c r="P2354" i="1" a="1"/>
  <c r="P2354" i="1" s="1"/>
  <c r="P2355" i="1" a="1"/>
  <c r="P2355" i="1" s="1"/>
  <c r="P2356" i="1" a="1"/>
  <c r="P2356" i="1" s="1"/>
  <c r="P2357" i="1" a="1"/>
  <c r="P2357" i="1"/>
  <c r="P2358" i="1" a="1"/>
  <c r="P2358" i="1" s="1"/>
  <c r="P2359" i="1" a="1"/>
  <c r="P2359" i="1" s="1"/>
  <c r="P2360" i="1" a="1"/>
  <c r="P2360" i="1" s="1"/>
  <c r="P2361" i="1" a="1"/>
  <c r="P2361" i="1" s="1"/>
  <c r="P2362" i="1" a="1"/>
  <c r="P2362" i="1" s="1"/>
  <c r="P2363" i="1" a="1"/>
  <c r="P2363" i="1" s="1"/>
  <c r="P2364" i="1" a="1"/>
  <c r="P2364" i="1" s="1"/>
  <c r="P2365" i="1" a="1"/>
  <c r="P2365" i="1"/>
  <c r="P2366" i="1" a="1"/>
  <c r="P2366" i="1" s="1"/>
  <c r="P2367" i="1" a="1"/>
  <c r="P2367" i="1" s="1"/>
  <c r="P2368" i="1" a="1"/>
  <c r="P2368" i="1" s="1"/>
  <c r="P2369" i="1" a="1"/>
  <c r="P2369" i="1"/>
  <c r="P2370" i="1" a="1"/>
  <c r="P2370" i="1"/>
  <c r="P2371" i="1" a="1"/>
  <c r="P2371" i="1"/>
  <c r="P2372" i="1" a="1"/>
  <c r="P2372" i="1" s="1"/>
  <c r="P2373" i="1" a="1"/>
  <c r="P2373" i="1" s="1"/>
  <c r="P2374" i="1" a="1"/>
  <c r="P2374" i="1" s="1"/>
  <c r="P2375" i="1" a="1"/>
  <c r="P2375" i="1" s="1"/>
  <c r="P2376" i="1" a="1"/>
  <c r="P2376" i="1"/>
  <c r="P2377" i="1" a="1"/>
  <c r="P2377" i="1"/>
  <c r="P2378" i="1" a="1"/>
  <c r="P2378" i="1" s="1"/>
  <c r="P2379" i="1" a="1"/>
  <c r="P2379" i="1" s="1"/>
  <c r="P2380" i="1" a="1"/>
  <c r="P2380" i="1" s="1"/>
  <c r="P2381" i="1" a="1"/>
  <c r="P2381" i="1" s="1"/>
  <c r="P2382" i="1" a="1"/>
  <c r="P2382" i="1" s="1"/>
  <c r="P2383" i="1" a="1"/>
  <c r="P2383" i="1" s="1"/>
  <c r="P2384" i="1" a="1"/>
  <c r="P2384" i="1" s="1"/>
  <c r="P2385" i="1" a="1"/>
  <c r="P2385" i="1" s="1"/>
  <c r="P2386" i="1" a="1"/>
  <c r="P2386" i="1" s="1"/>
  <c r="P2387" i="1" a="1"/>
  <c r="P2387" i="1"/>
  <c r="P2388" i="1" a="1"/>
  <c r="P2388" i="1"/>
  <c r="P2389" i="1" a="1"/>
  <c r="P2389" i="1"/>
  <c r="P2390" i="1" a="1"/>
  <c r="P2390" i="1" s="1"/>
  <c r="P2391" i="1" a="1"/>
  <c r="P2391" i="1" s="1"/>
  <c r="P2392" i="1" a="1"/>
  <c r="P2392" i="1" s="1"/>
  <c r="P2393" i="1" a="1"/>
  <c r="P2393" i="1"/>
  <c r="P2394" i="1" a="1"/>
  <c r="P2394" i="1" s="1"/>
  <c r="P2395" i="1" a="1"/>
  <c r="P2395" i="1" s="1"/>
  <c r="P2396" i="1" a="1"/>
  <c r="P2396" i="1" s="1"/>
  <c r="P2397" i="1" a="1"/>
  <c r="P2397" i="1" s="1"/>
  <c r="P2398" i="1" a="1"/>
  <c r="P2398" i="1" s="1"/>
  <c r="P2399" i="1" a="1"/>
  <c r="P2399" i="1" s="1"/>
  <c r="P2400" i="1" a="1"/>
  <c r="P2400" i="1"/>
  <c r="P2401" i="1" a="1"/>
  <c r="P2401" i="1" s="1"/>
  <c r="P2402" i="1" a="1"/>
  <c r="P2402" i="1" s="1"/>
  <c r="P2403" i="1" a="1"/>
  <c r="P2403" i="1" s="1"/>
  <c r="P2404" i="1" a="1"/>
  <c r="P2404" i="1" s="1"/>
  <c r="P2405" i="1" a="1"/>
  <c r="P2405" i="1"/>
  <c r="P2406" i="1" a="1"/>
  <c r="P2406" i="1" s="1"/>
  <c r="P2407" i="1" a="1"/>
  <c r="P2407" i="1" s="1"/>
  <c r="P2408" i="1" a="1"/>
  <c r="P2408" i="1" s="1"/>
  <c r="P2409" i="1" a="1"/>
  <c r="P2409" i="1" s="1"/>
  <c r="P2410" i="1" a="1"/>
  <c r="P2410" i="1" s="1"/>
  <c r="P2411" i="1" a="1"/>
  <c r="P2411" i="1" s="1"/>
  <c r="P2412" i="1" a="1"/>
  <c r="P2412" i="1" s="1"/>
  <c r="P2413" i="1" a="1"/>
  <c r="P2413" i="1" s="1"/>
  <c r="P2414" i="1" a="1"/>
  <c r="P2414" i="1" s="1"/>
  <c r="P2415" i="1" a="1"/>
  <c r="P2415" i="1" s="1"/>
  <c r="P2416" i="1" a="1"/>
  <c r="P2416" i="1" s="1"/>
  <c r="P2417" i="1" a="1"/>
  <c r="P2417" i="1" s="1"/>
  <c r="P2418" i="1" a="1"/>
  <c r="P2418" i="1"/>
  <c r="P2419" i="1" a="1"/>
  <c r="P2419" i="1" s="1"/>
  <c r="P2420" i="1" a="1"/>
  <c r="P2420" i="1" s="1"/>
  <c r="P2421" i="1" a="1"/>
  <c r="P2421" i="1" s="1"/>
  <c r="P2422" i="1" a="1"/>
  <c r="P2422" i="1" s="1"/>
  <c r="P2423" i="1" a="1"/>
  <c r="P2423" i="1" s="1"/>
  <c r="P2424" i="1" a="1"/>
  <c r="P2424" i="1"/>
  <c r="P2425" i="1" a="1"/>
  <c r="P2425" i="1" s="1"/>
  <c r="P2426" i="1" a="1"/>
  <c r="P2426" i="1" s="1"/>
  <c r="P2427" i="1" a="1"/>
  <c r="P2427" i="1" s="1"/>
  <c r="P2428" i="1" a="1"/>
  <c r="P2428" i="1" s="1"/>
  <c r="P2429" i="1" a="1"/>
  <c r="P2429" i="1" s="1"/>
  <c r="P2430" i="1" a="1"/>
  <c r="P2430" i="1" s="1"/>
  <c r="P2431" i="1" a="1"/>
  <c r="P2431" i="1" s="1"/>
  <c r="P2432" i="1" a="1"/>
  <c r="P2432" i="1" s="1"/>
  <c r="P2433" i="1" a="1"/>
  <c r="P2433" i="1" s="1"/>
  <c r="P2434" i="1" a="1"/>
  <c r="P2434" i="1" s="1"/>
  <c r="P2435" i="1" a="1"/>
  <c r="P2435" i="1" s="1"/>
  <c r="P2436" i="1" a="1"/>
  <c r="P2436" i="1"/>
  <c r="P2437" i="1" a="1"/>
  <c r="P2437" i="1" s="1"/>
  <c r="P2438" i="1" a="1"/>
  <c r="P2438" i="1" s="1"/>
  <c r="P2439" i="1" a="1"/>
  <c r="P2439" i="1" s="1"/>
  <c r="P2440" i="1" a="1"/>
  <c r="P2440" i="1" s="1"/>
  <c r="P2441" i="1" a="1"/>
  <c r="P2441" i="1" s="1"/>
  <c r="P2442" i="1" a="1"/>
  <c r="P2442" i="1" s="1"/>
  <c r="P2443" i="1" a="1"/>
  <c r="P2443" i="1"/>
  <c r="P2444" i="1" a="1"/>
  <c r="P2444" i="1" s="1"/>
  <c r="P2445" i="1" a="1"/>
  <c r="P2445" i="1" s="1"/>
  <c r="P2446" i="1" a="1"/>
  <c r="P2446" i="1" s="1"/>
  <c r="P2447" i="1" a="1"/>
  <c r="P2447" i="1" s="1"/>
  <c r="P2448" i="1" a="1"/>
  <c r="P2448" i="1"/>
  <c r="P2449" i="1" a="1"/>
  <c r="P2449" i="1"/>
  <c r="P2450" i="1" a="1"/>
  <c r="P2450" i="1" s="1"/>
  <c r="P2451" i="1" a="1"/>
  <c r="P2451" i="1" s="1"/>
  <c r="P2452" i="1" a="1"/>
  <c r="P2452" i="1" s="1"/>
  <c r="P2453" i="1" a="1"/>
  <c r="P2453" i="1"/>
  <c r="P2454" i="1" a="1"/>
  <c r="P2454" i="1" s="1"/>
  <c r="P2455" i="1" a="1"/>
  <c r="P2455" i="1" s="1"/>
  <c r="P2456" i="1" a="1"/>
  <c r="P2456" i="1" s="1"/>
  <c r="P2457" i="1" a="1"/>
  <c r="P2457" i="1" s="1"/>
  <c r="P2458" i="1" a="1"/>
  <c r="P2458" i="1" s="1"/>
  <c r="P2459" i="1" a="1"/>
  <c r="P2459" i="1"/>
  <c r="P2460" i="1" a="1"/>
  <c r="P2460" i="1" s="1"/>
  <c r="P2461" i="1" a="1"/>
  <c r="P2461" i="1" s="1"/>
  <c r="P2462" i="1" a="1"/>
  <c r="P2462" i="1" s="1"/>
  <c r="P2463" i="1" a="1"/>
  <c r="P2463" i="1" s="1"/>
  <c r="P2464" i="1" a="1"/>
  <c r="P2464" i="1"/>
  <c r="P2465" i="1" a="1"/>
  <c r="P2465" i="1"/>
  <c r="P2466" i="1" a="1"/>
  <c r="P2466" i="1" s="1"/>
  <c r="P2467" i="1" a="1"/>
  <c r="P2467" i="1" s="1"/>
  <c r="P2468" i="1" a="1"/>
  <c r="P2468" i="1" s="1"/>
  <c r="P2469" i="1" a="1"/>
  <c r="P2469" i="1"/>
  <c r="P2470" i="1" a="1"/>
  <c r="P2470" i="1" s="1"/>
  <c r="P2471" i="1" a="1"/>
  <c r="P2471" i="1"/>
  <c r="P2472" i="1" a="1"/>
  <c r="P2472" i="1"/>
  <c r="P2473" i="1" a="1"/>
  <c r="P2473" i="1" s="1"/>
  <c r="P2474" i="1" a="1"/>
  <c r="P2474" i="1" s="1"/>
  <c r="P2475" i="1" a="1"/>
  <c r="P2475" i="1" s="1"/>
  <c r="P2476" i="1" a="1"/>
  <c r="P2476" i="1" s="1"/>
  <c r="P2477" i="1" a="1"/>
  <c r="P2477" i="1" s="1"/>
  <c r="P2478" i="1" a="1"/>
  <c r="P2478" i="1"/>
  <c r="P2479" i="1" a="1"/>
  <c r="P2479" i="1" s="1"/>
  <c r="P2480" i="1" a="1"/>
  <c r="P2480" i="1" s="1"/>
  <c r="P2481" i="1" a="1"/>
  <c r="P2481" i="1" s="1"/>
  <c r="P2482" i="1" a="1"/>
  <c r="P2482" i="1" s="1"/>
  <c r="P2483" i="1" a="1"/>
  <c r="P2483" i="1" s="1"/>
  <c r="P2484" i="1" a="1"/>
  <c r="P2484" i="1" s="1"/>
  <c r="P2485" i="1" a="1"/>
  <c r="P2485" i="1"/>
  <c r="P2486" i="1" a="1"/>
  <c r="P2486" i="1" s="1"/>
  <c r="P2487" i="1" a="1"/>
  <c r="P2487" i="1"/>
  <c r="P2488" i="1" a="1"/>
  <c r="P2488" i="1" s="1"/>
  <c r="P2489" i="1" a="1"/>
  <c r="P2489" i="1"/>
  <c r="P2490" i="1" a="1"/>
  <c r="P2490" i="1"/>
  <c r="P2491" i="1" a="1"/>
  <c r="P2491" i="1" s="1"/>
  <c r="P2492" i="1" a="1"/>
  <c r="P2492" i="1" s="1"/>
  <c r="P2493" i="1" a="1"/>
  <c r="P2493" i="1"/>
  <c r="P2494" i="1" a="1"/>
  <c r="P2494" i="1" s="1"/>
  <c r="P2495" i="1" a="1"/>
  <c r="P2495" i="1" s="1"/>
  <c r="P2496" i="1" a="1"/>
  <c r="P2496" i="1"/>
  <c r="P2497" i="1" a="1"/>
  <c r="P2497" i="1" s="1"/>
  <c r="P2498" i="1" a="1"/>
  <c r="P2498" i="1" s="1"/>
  <c r="P2499" i="1" a="1"/>
  <c r="P2499" i="1" s="1"/>
  <c r="P2500" i="1" a="1"/>
  <c r="P2500" i="1"/>
  <c r="P2501" i="1" a="1"/>
  <c r="P2501" i="1" s="1"/>
  <c r="P2502" i="1" a="1"/>
  <c r="P2502" i="1"/>
  <c r="P2503" i="1" a="1"/>
  <c r="P2503" i="1"/>
  <c r="P2504" i="1" a="1"/>
  <c r="P2504" i="1" s="1"/>
  <c r="P2505" i="1" a="1"/>
  <c r="P2505" i="1"/>
  <c r="P2506" i="1" a="1"/>
  <c r="P2506" i="1"/>
  <c r="P2507" i="1" a="1"/>
  <c r="P2507" i="1"/>
  <c r="P2508" i="1" a="1"/>
  <c r="P2508" i="1" s="1"/>
  <c r="P2509" i="1" a="1"/>
  <c r="P2509" i="1"/>
  <c r="P2510" i="1" a="1"/>
  <c r="P2510" i="1" s="1"/>
  <c r="P2511" i="1" a="1"/>
  <c r="P2511" i="1" s="1"/>
  <c r="P2512" i="1" a="1"/>
  <c r="P2512" i="1" s="1"/>
  <c r="P2513" i="1" a="1"/>
  <c r="P2513" i="1" s="1"/>
  <c r="P2514" i="1" a="1"/>
  <c r="P2514" i="1" s="1"/>
  <c r="P2515" i="1" a="1"/>
  <c r="P2515" i="1"/>
  <c r="P2516" i="1" a="1"/>
  <c r="P2516" i="1" s="1"/>
  <c r="P2517" i="1" a="1"/>
  <c r="P2517" i="1" s="1"/>
  <c r="P2518" i="1" a="1"/>
  <c r="P2518" i="1"/>
  <c r="P2519" i="1" a="1"/>
  <c r="P2519" i="1"/>
  <c r="P2520" i="1" a="1"/>
  <c r="P2520" i="1"/>
  <c r="P2521" i="1" a="1"/>
  <c r="P2521" i="1" s="1"/>
  <c r="P2522" i="1" a="1"/>
  <c r="P2522" i="1" s="1"/>
  <c r="P2523" i="1" a="1"/>
  <c r="P2523" i="1" s="1"/>
  <c r="P2524" i="1" a="1"/>
  <c r="P2524" i="1" s="1"/>
  <c r="P2525" i="1" a="1"/>
  <c r="P2525" i="1" s="1"/>
  <c r="P2526" i="1" a="1"/>
  <c r="P2526" i="1" s="1"/>
  <c r="P2527" i="1" a="1"/>
  <c r="P2527" i="1" s="1"/>
  <c r="P2528" i="1" a="1"/>
  <c r="P2528" i="1" s="1"/>
  <c r="P2529" i="1" a="1"/>
  <c r="P2529" i="1"/>
  <c r="P2530" i="1" a="1"/>
  <c r="P2530" i="1" s="1"/>
  <c r="P2531" i="1" a="1"/>
  <c r="P2531" i="1"/>
  <c r="P2532" i="1" a="1"/>
  <c r="P2532" i="1"/>
  <c r="P2533" i="1" a="1"/>
  <c r="P2533" i="1" s="1"/>
  <c r="P2534" i="1" a="1"/>
  <c r="P2534" i="1" s="1"/>
  <c r="P2535" i="1" a="1"/>
  <c r="P2535" i="1"/>
  <c r="P2536" i="1" a="1"/>
  <c r="P2536" i="1"/>
  <c r="P2537" i="1" a="1"/>
  <c r="P2537" i="1" s="1"/>
  <c r="P2538" i="1" a="1"/>
  <c r="P2538" i="1" s="1"/>
  <c r="P2539" i="1" a="1"/>
  <c r="P2539" i="1" s="1"/>
  <c r="P2540" i="1" a="1"/>
  <c r="P2540" i="1" s="1"/>
  <c r="P2541" i="1" a="1"/>
  <c r="P2541" i="1" s="1"/>
  <c r="P2542" i="1" a="1"/>
  <c r="P2542" i="1" s="1"/>
  <c r="P2543" i="1" a="1"/>
  <c r="P2543" i="1" s="1"/>
  <c r="P2544" i="1" a="1"/>
  <c r="P2544" i="1"/>
  <c r="P2545" i="1" a="1"/>
  <c r="P2545" i="1"/>
  <c r="P2546" i="1" a="1"/>
  <c r="P2546" i="1" s="1"/>
  <c r="P2547" i="1" a="1"/>
  <c r="P2547" i="1" s="1"/>
  <c r="P2548" i="1" a="1"/>
  <c r="P2548" i="1"/>
  <c r="P2549" i="1" a="1"/>
  <c r="P2549" i="1" s="1"/>
  <c r="P2550" i="1" a="1"/>
  <c r="P2550" i="1" s="1"/>
  <c r="P2551" i="1" a="1"/>
  <c r="P2551" i="1" s="1"/>
  <c r="P2552" i="1" a="1"/>
  <c r="P2552" i="1" s="1"/>
  <c r="P2553" i="1" a="1"/>
  <c r="P2553" i="1" s="1"/>
  <c r="P2554" i="1" a="1"/>
  <c r="P2554" i="1" s="1"/>
  <c r="P2555" i="1" a="1"/>
  <c r="P2555" i="1"/>
  <c r="P2556" i="1" a="1"/>
  <c r="P2556" i="1" s="1"/>
  <c r="P2557" i="1" a="1"/>
  <c r="P2557" i="1"/>
  <c r="P2558" i="1" a="1"/>
  <c r="P2558" i="1" s="1"/>
  <c r="P2559" i="1" a="1"/>
  <c r="P2559" i="1" s="1"/>
  <c r="P2560" i="1" a="1"/>
  <c r="P2560" i="1" s="1"/>
  <c r="P2561" i="1" a="1"/>
  <c r="P2561" i="1"/>
  <c r="P2562" i="1" a="1"/>
  <c r="P2562" i="1" s="1"/>
  <c r="P2563" i="1" a="1"/>
  <c r="P2563" i="1" s="1"/>
  <c r="P2564" i="1" a="1"/>
  <c r="P2564" i="1" s="1"/>
  <c r="P2565" i="1" a="1"/>
  <c r="P2565" i="1"/>
  <c r="P2566" i="1" a="1"/>
  <c r="P2566" i="1" s="1"/>
  <c r="P2567" i="1" a="1"/>
  <c r="P2567" i="1" s="1"/>
  <c r="P2568" i="1" a="1"/>
  <c r="P2568" i="1"/>
  <c r="P2569" i="1" a="1"/>
  <c r="P2569" i="1" s="1"/>
  <c r="P2570" i="1" a="1"/>
  <c r="P2570" i="1" s="1"/>
  <c r="P2571" i="1" a="1"/>
  <c r="P2571" i="1" s="1"/>
  <c r="P2572" i="1" a="1"/>
  <c r="P2572" i="1" s="1"/>
  <c r="P2573" i="1" a="1"/>
  <c r="P2573" i="1" s="1"/>
  <c r="P2574" i="1" a="1"/>
  <c r="P2574" i="1"/>
  <c r="P2575" i="1" a="1"/>
  <c r="P2575" i="1" s="1"/>
  <c r="P2576" i="1" a="1"/>
  <c r="P2576" i="1" s="1"/>
  <c r="P2577" i="1" a="1"/>
  <c r="P2577" i="1"/>
  <c r="P2578" i="1" a="1"/>
  <c r="P2578" i="1"/>
  <c r="P2579" i="1" a="1"/>
  <c r="P2579" i="1" s="1"/>
  <c r="P2580" i="1" a="1"/>
  <c r="P2580" i="1" s="1"/>
  <c r="P2581" i="1" a="1"/>
  <c r="P2581" i="1" s="1"/>
  <c r="P2582" i="1" a="1"/>
  <c r="P2582" i="1" s="1"/>
  <c r="P2583" i="1" a="1"/>
  <c r="P2583" i="1" s="1"/>
  <c r="P2584" i="1" a="1"/>
  <c r="P2584" i="1" s="1"/>
  <c r="P2585" i="1" a="1"/>
  <c r="P2585" i="1" s="1"/>
  <c r="P2586" i="1" a="1"/>
  <c r="P2586" i="1" s="1"/>
  <c r="P2587" i="1" a="1"/>
  <c r="P2587" i="1"/>
  <c r="P2588" i="1" a="1"/>
  <c r="P2588" i="1" s="1"/>
  <c r="P2589" i="1" a="1"/>
  <c r="P2589" i="1" s="1"/>
  <c r="P2590" i="1" a="1"/>
  <c r="P2590" i="1"/>
  <c r="P2591" i="1" a="1"/>
  <c r="P2591" i="1"/>
  <c r="P2592" i="1" a="1"/>
  <c r="P2592" i="1"/>
  <c r="P2593" i="1" a="1"/>
  <c r="P2593" i="1" s="1"/>
  <c r="P2594" i="1" a="1"/>
  <c r="P2594" i="1" s="1"/>
  <c r="P2595" i="1" a="1"/>
  <c r="P2595" i="1"/>
  <c r="P2596" i="1" a="1"/>
  <c r="P2596" i="1" s="1"/>
  <c r="P2597" i="1" a="1"/>
  <c r="P2597" i="1" s="1"/>
  <c r="P2598" i="1" a="1"/>
  <c r="P2598" i="1" s="1"/>
  <c r="P2599" i="1" a="1"/>
  <c r="P2599" i="1" s="1"/>
  <c r="P2600" i="1" a="1"/>
  <c r="P2600" i="1" s="1"/>
  <c r="P2601" i="1" a="1"/>
  <c r="P2601" i="1"/>
  <c r="P2602" i="1" a="1"/>
  <c r="P2602" i="1" s="1"/>
  <c r="P2603" i="1" a="1"/>
  <c r="P2603" i="1"/>
  <c r="P2604" i="1" a="1"/>
  <c r="P2604" i="1"/>
  <c r="P2605" i="1" a="1"/>
  <c r="P2605" i="1"/>
  <c r="P2606" i="1" a="1"/>
  <c r="P2606" i="1" s="1"/>
  <c r="P2607" i="1" a="1"/>
  <c r="P2607" i="1"/>
  <c r="P2608" i="1" a="1"/>
  <c r="P2608" i="1"/>
  <c r="P2609" i="1" a="1"/>
  <c r="P2609" i="1" s="1"/>
  <c r="P2610" i="1" a="1"/>
  <c r="P2610" i="1" s="1"/>
  <c r="P2611" i="1" a="1"/>
  <c r="P2611" i="1"/>
  <c r="P2612" i="1" a="1"/>
  <c r="P2612" i="1" s="1"/>
  <c r="P2613" i="1" a="1"/>
  <c r="P2613" i="1" s="1"/>
  <c r="P2614" i="1" a="1"/>
  <c r="P2614" i="1" s="1"/>
  <c r="P2615" i="1" a="1"/>
  <c r="P2615" i="1" s="1"/>
  <c r="P2616" i="1" a="1"/>
  <c r="P2616" i="1"/>
  <c r="P2617" i="1" a="1"/>
  <c r="P2617" i="1"/>
  <c r="P2618" i="1" a="1"/>
  <c r="P2618" i="1" s="1"/>
  <c r="P2619" i="1" a="1"/>
  <c r="P2619" i="1" s="1"/>
  <c r="P2620" i="1" a="1"/>
  <c r="P2620" i="1"/>
  <c r="P2621" i="1" a="1"/>
  <c r="P2621" i="1" s="1"/>
  <c r="P2622" i="1" a="1"/>
  <c r="P2622" i="1" s="1"/>
  <c r="P2623" i="1" a="1"/>
  <c r="P2623" i="1" s="1"/>
  <c r="P2624" i="1" a="1"/>
  <c r="P2624" i="1" s="1"/>
  <c r="P2625" i="1" a="1"/>
  <c r="P2625" i="1"/>
  <c r="P2626" i="1" a="1"/>
  <c r="P2626" i="1" s="1"/>
  <c r="P2627" i="1" a="1"/>
  <c r="P2627" i="1" s="1"/>
  <c r="P2628" i="1" a="1"/>
  <c r="P2628" i="1" s="1"/>
  <c r="P2629" i="1" a="1"/>
  <c r="P2629" i="1"/>
  <c r="P2630" i="1" a="1"/>
  <c r="P2630" i="1" s="1"/>
  <c r="P2631" i="1" a="1"/>
  <c r="P2631" i="1"/>
  <c r="P2632" i="1" a="1"/>
  <c r="P2632" i="1" s="1"/>
  <c r="P2633" i="1" a="1"/>
  <c r="P2633" i="1"/>
  <c r="P2634" i="1" a="1"/>
  <c r="P2634" i="1"/>
  <c r="P2635" i="1" a="1"/>
  <c r="P2635" i="1" s="1"/>
  <c r="P2636" i="1" a="1"/>
  <c r="P2636" i="1" s="1"/>
  <c r="P2637" i="1" a="1"/>
  <c r="P2637" i="1"/>
  <c r="P2638" i="1" a="1"/>
  <c r="P2638" i="1" s="1"/>
  <c r="P2639" i="1" a="1"/>
  <c r="P2639" i="1" s="1"/>
  <c r="P2640" i="1" a="1"/>
  <c r="P2640" i="1"/>
  <c r="P2641" i="1" a="1"/>
  <c r="P2641" i="1" s="1"/>
  <c r="P2642" i="1" a="1"/>
  <c r="P2642" i="1" s="1"/>
  <c r="P2643" i="1" a="1"/>
  <c r="P2643" i="1" s="1"/>
  <c r="P2644" i="1" a="1"/>
  <c r="P2644" i="1"/>
  <c r="P2645" i="1" a="1"/>
  <c r="P2645" i="1" s="1"/>
  <c r="P2646" i="1" a="1"/>
  <c r="P2646" i="1"/>
  <c r="P2647" i="1" a="1"/>
  <c r="P2647" i="1"/>
  <c r="P2648" i="1" a="1"/>
  <c r="P2648" i="1" s="1"/>
  <c r="P2649" i="1" a="1"/>
  <c r="P2649" i="1"/>
  <c r="P2650" i="1" a="1"/>
  <c r="P2650" i="1"/>
  <c r="P2651" i="1" a="1"/>
  <c r="P2651" i="1"/>
  <c r="P2652" i="1" a="1"/>
  <c r="P2652" i="1" s="1"/>
  <c r="P2653" i="1" a="1"/>
  <c r="P2653" i="1" s="1"/>
  <c r="P2654" i="1" a="1"/>
  <c r="P2654" i="1" s="1"/>
  <c r="P2655" i="1" a="1"/>
  <c r="P2655" i="1" s="1"/>
  <c r="P2656" i="1" a="1"/>
  <c r="P2656" i="1" s="1"/>
  <c r="P2657" i="1" a="1"/>
  <c r="P2657" i="1"/>
  <c r="P2658" i="1" a="1"/>
  <c r="P2658" i="1" s="1"/>
  <c r="P2659" i="1" a="1"/>
  <c r="P2659" i="1"/>
  <c r="P2660" i="1" a="1"/>
  <c r="P2660" i="1" s="1"/>
  <c r="P2661" i="1" a="1"/>
  <c r="P2661" i="1" s="1"/>
  <c r="P2662" i="1" a="1"/>
  <c r="P2662" i="1"/>
  <c r="P2663" i="1" a="1"/>
  <c r="P2663" i="1"/>
  <c r="P2664" i="1" a="1"/>
  <c r="P2664" i="1"/>
  <c r="P2665" i="1" a="1"/>
  <c r="P2665" i="1" s="1"/>
  <c r="P2666" i="1" a="1"/>
  <c r="P2666" i="1" s="1"/>
  <c r="P2667" i="1" a="1"/>
  <c r="P2667" i="1" s="1"/>
  <c r="P2668" i="1" a="1"/>
  <c r="P2668" i="1" s="1"/>
  <c r="P2669" i="1" a="1"/>
  <c r="P2669" i="1" s="1"/>
  <c r="P2670" i="1" a="1"/>
  <c r="P2670" i="1"/>
  <c r="P2671" i="1" a="1"/>
  <c r="P2671" i="1" s="1"/>
  <c r="P2672" i="1" a="1"/>
  <c r="P2672" i="1" s="1"/>
  <c r="P2673" i="1" a="1"/>
  <c r="P2673" i="1"/>
  <c r="P2674" i="1" a="1"/>
  <c r="P2674" i="1" s="1"/>
  <c r="P2675" i="1" a="1"/>
  <c r="P2675" i="1"/>
  <c r="P2676" i="1" a="1"/>
  <c r="P2676" i="1"/>
  <c r="P2677" i="1" a="1"/>
  <c r="P2677" i="1"/>
  <c r="P2678" i="1" a="1"/>
  <c r="P2678" i="1" s="1"/>
  <c r="P2679" i="1" a="1"/>
  <c r="P2679" i="1"/>
  <c r="P2680" i="1" a="1"/>
  <c r="P2680" i="1"/>
  <c r="P2681" i="1" a="1"/>
  <c r="P2681" i="1" s="1"/>
  <c r="P2682" i="1" a="1"/>
  <c r="P2682" i="1" s="1"/>
  <c r="P2683" i="1" a="1"/>
  <c r="P2683" i="1" s="1"/>
  <c r="P2684" i="1" a="1"/>
  <c r="P2684" i="1" s="1"/>
  <c r="P2685" i="1" a="1"/>
  <c r="P2685" i="1" s="1"/>
  <c r="P2686" i="1" a="1"/>
  <c r="P2686" i="1"/>
  <c r="P2687" i="1" a="1"/>
  <c r="P2687" i="1" s="1"/>
  <c r="P2688" i="1" a="1"/>
  <c r="P2688" i="1"/>
  <c r="P2689" i="1" a="1"/>
  <c r="P2689" i="1"/>
  <c r="P2690" i="1" a="1"/>
  <c r="P2690" i="1" s="1"/>
  <c r="P2691" i="1" a="1"/>
  <c r="P2691" i="1" s="1"/>
  <c r="P2692" i="1" a="1"/>
  <c r="P2692" i="1"/>
  <c r="P2693" i="1" a="1"/>
  <c r="P2693" i="1"/>
  <c r="P2694" i="1" a="1"/>
  <c r="P2694" i="1" s="1"/>
  <c r="P2695" i="1" a="1"/>
  <c r="P2695" i="1" s="1"/>
  <c r="P2696" i="1" a="1"/>
  <c r="P2696" i="1" s="1"/>
  <c r="P2697" i="1" a="1"/>
  <c r="P2697" i="1"/>
  <c r="P2698" i="1" a="1"/>
  <c r="P2698" i="1" s="1"/>
  <c r="P2699" i="1" a="1"/>
  <c r="P2699" i="1" s="1"/>
  <c r="P2700" i="1" a="1"/>
  <c r="P2700" i="1" s="1"/>
  <c r="P2701" i="1" a="1"/>
  <c r="P2701" i="1"/>
  <c r="P2702" i="1" a="1"/>
  <c r="P2702" i="1" s="1"/>
  <c r="P2703" i="1" a="1"/>
  <c r="P2703" i="1" s="1"/>
  <c r="P2704" i="1" a="1"/>
  <c r="P2704" i="1" s="1"/>
  <c r="P2705" i="1" a="1"/>
  <c r="P2705" i="1"/>
  <c r="P2706" i="1" a="1"/>
  <c r="P2706" i="1"/>
  <c r="P2707" i="1" a="1"/>
  <c r="P2707" i="1" s="1"/>
  <c r="P2708" i="1" a="1"/>
  <c r="P2708" i="1" s="1"/>
  <c r="P2709" i="1" a="1"/>
  <c r="P2709" i="1"/>
  <c r="P2710" i="1" a="1"/>
  <c r="P2710" i="1"/>
  <c r="P2711" i="1" a="1"/>
  <c r="P2711" i="1" s="1"/>
  <c r="P2712" i="1" a="1"/>
  <c r="P2712" i="1" s="1"/>
  <c r="P2713" i="1" a="1"/>
  <c r="P2713" i="1" s="1"/>
  <c r="P2714" i="1" a="1"/>
  <c r="P2714" i="1" s="1"/>
  <c r="P2715" i="1" a="1"/>
  <c r="P2715" i="1" s="1"/>
  <c r="P2716" i="1" a="1"/>
  <c r="P2716" i="1" s="1"/>
  <c r="P2717" i="1" a="1"/>
  <c r="P2717" i="1" s="1"/>
  <c r="P2718" i="1" a="1"/>
  <c r="P2718" i="1"/>
  <c r="P2719" i="1" a="1"/>
  <c r="P2719" i="1" s="1"/>
  <c r="P2720" i="1" a="1"/>
  <c r="P2720" i="1" s="1"/>
  <c r="P2721" i="1" a="1"/>
  <c r="P2721" i="1"/>
  <c r="P2722" i="1" a="1"/>
  <c r="P2722" i="1"/>
  <c r="P2723" i="1" a="1"/>
  <c r="P2723" i="1" s="1"/>
  <c r="P2724" i="1" a="1"/>
  <c r="P2724" i="1" s="1"/>
  <c r="P2725" i="1" a="1"/>
  <c r="P2725" i="1"/>
  <c r="P2726" i="1" a="1"/>
  <c r="P2726" i="1" s="1"/>
  <c r="P2727" i="1" a="1"/>
  <c r="P2727" i="1" s="1"/>
  <c r="P2728" i="1" a="1"/>
  <c r="P2728" i="1" s="1"/>
  <c r="P2729" i="1" a="1"/>
  <c r="P2729" i="1"/>
  <c r="P2730" i="1" a="1"/>
  <c r="P2730" i="1" s="1"/>
  <c r="P2731" i="1" a="1"/>
  <c r="P2731" i="1"/>
  <c r="P2732" i="1" a="1"/>
  <c r="P2732" i="1" s="1"/>
  <c r="P2733" i="1" a="1"/>
  <c r="P2733" i="1" s="1"/>
  <c r="P2734" i="1" a="1"/>
  <c r="P2734" i="1"/>
  <c r="P2735" i="1" a="1"/>
  <c r="P2735" i="1"/>
  <c r="P2736" i="1" a="1"/>
  <c r="P2736" i="1" s="1"/>
  <c r="P2737" i="1" a="1"/>
  <c r="P2737" i="1" s="1"/>
  <c r="P2738" i="1" a="1"/>
  <c r="P2738" i="1" s="1"/>
  <c r="P2739" i="1" a="1"/>
  <c r="P2739" i="1"/>
  <c r="P2740" i="1" a="1"/>
  <c r="P2740" i="1" s="1"/>
  <c r="P2741" i="1" a="1"/>
  <c r="P2741" i="1" s="1"/>
  <c r="P2742" i="1" a="1"/>
  <c r="P2742" i="1"/>
  <c r="P2743" i="1" a="1"/>
  <c r="P2743" i="1" s="1"/>
  <c r="P2744" i="1" a="1"/>
  <c r="P2744" i="1" s="1"/>
  <c r="P2745" i="1" a="1"/>
  <c r="P2745" i="1" s="1"/>
  <c r="P2746" i="1" a="1"/>
  <c r="P2746" i="1" s="1"/>
  <c r="P2747" i="1" a="1"/>
  <c r="P2747" i="1"/>
  <c r="P2748" i="1" a="1"/>
  <c r="P2748" i="1"/>
  <c r="P2749" i="1" a="1"/>
  <c r="P2749" i="1" s="1"/>
  <c r="P2750" i="1" a="1"/>
  <c r="P2750" i="1" s="1"/>
  <c r="P2751" i="1" a="1"/>
  <c r="P2751" i="1"/>
  <c r="P2752" i="1" a="1"/>
  <c r="P2752" i="1" s="1"/>
  <c r="P2753" i="1" a="1"/>
  <c r="P2753" i="1" s="1"/>
  <c r="P2754" i="1" a="1"/>
  <c r="P2754" i="1" s="1"/>
  <c r="P2755" i="1" a="1"/>
  <c r="P2755" i="1"/>
  <c r="P2756" i="1" a="1"/>
  <c r="P2756" i="1" s="1"/>
  <c r="P2757" i="1" a="1"/>
  <c r="P2757" i="1" s="1"/>
  <c r="P2758" i="1" a="1"/>
  <c r="P2758" i="1"/>
  <c r="P2759" i="1" a="1"/>
  <c r="P2759" i="1" s="1"/>
  <c r="P2760" i="1" a="1"/>
  <c r="P2760" i="1"/>
  <c r="P2761" i="1" a="1"/>
  <c r="P2761" i="1"/>
  <c r="P2762" i="1" a="1"/>
  <c r="P2762" i="1" s="1"/>
  <c r="P2763" i="1" a="1"/>
  <c r="P2763" i="1" s="1"/>
  <c r="P2764" i="1" a="1"/>
  <c r="P2764" i="1"/>
  <c r="P2765" i="1" a="1"/>
  <c r="P2765" i="1" s="1"/>
  <c r="P2766" i="1" a="1"/>
  <c r="P2766" i="1" s="1"/>
  <c r="P2767" i="1" a="1"/>
  <c r="P2767" i="1" s="1"/>
  <c r="P2768" i="1" a="1"/>
  <c r="P2768" i="1" s="1"/>
  <c r="P2769" i="1" a="1"/>
  <c r="P2769" i="1" s="1"/>
  <c r="P2770" i="1" a="1"/>
  <c r="P2770" i="1" s="1"/>
  <c r="P2771" i="1" a="1"/>
  <c r="P2771" i="1" s="1"/>
  <c r="P2772" i="1" a="1"/>
  <c r="P2772" i="1" s="1"/>
  <c r="P2773" i="1" a="1"/>
  <c r="P2773" i="1"/>
  <c r="P2774" i="1" a="1"/>
  <c r="P2774" i="1" s="1"/>
  <c r="P2775" i="1" a="1"/>
  <c r="P2775" i="1"/>
  <c r="P2776" i="1" a="1"/>
  <c r="P2776" i="1" s="1"/>
  <c r="P2777" i="1" a="1"/>
  <c r="P2777" i="1"/>
  <c r="P2778" i="1" a="1"/>
  <c r="P2778" i="1"/>
  <c r="P2779" i="1" a="1"/>
  <c r="P2779" i="1" s="1"/>
  <c r="P2780" i="1" a="1"/>
  <c r="P2780" i="1" s="1"/>
  <c r="P2781" i="1" a="1"/>
  <c r="P2781" i="1"/>
  <c r="P2782" i="1" a="1"/>
  <c r="P2782" i="1"/>
  <c r="P2783" i="1" a="1"/>
  <c r="P2783" i="1" s="1"/>
  <c r="P2784" i="1" a="1"/>
  <c r="P2784" i="1"/>
  <c r="P2785" i="1" a="1"/>
  <c r="P2785" i="1" s="1"/>
  <c r="P2786" i="1" a="1"/>
  <c r="P2786" i="1" s="1"/>
  <c r="P2787" i="1" a="1"/>
  <c r="P2787" i="1" s="1"/>
  <c r="P2788" i="1" a="1"/>
  <c r="P2788" i="1" s="1"/>
  <c r="P2789" i="1" a="1"/>
  <c r="P2789" i="1" s="1"/>
  <c r="P2790" i="1" a="1"/>
  <c r="P2790" i="1"/>
  <c r="P2791" i="1" a="1"/>
  <c r="P2791" i="1"/>
  <c r="P2792" i="1" a="1"/>
  <c r="P2792" i="1" s="1"/>
  <c r="P2793" i="1" a="1"/>
  <c r="P2793" i="1"/>
  <c r="P2794" i="1" a="1"/>
  <c r="P2794" i="1"/>
  <c r="P2795" i="1" a="1"/>
  <c r="P2795" i="1" s="1"/>
  <c r="P2796" i="1" a="1"/>
  <c r="P2796" i="1" s="1"/>
  <c r="P2797" i="1" a="1"/>
  <c r="P2797" i="1" s="1"/>
  <c r="P2798" i="1" a="1"/>
  <c r="P2798" i="1" s="1"/>
  <c r="P2799" i="1" a="1"/>
  <c r="P2799" i="1"/>
  <c r="P2800" i="1" a="1"/>
  <c r="P2800" i="1"/>
  <c r="P2801" i="1" a="1"/>
  <c r="P2801" i="1"/>
  <c r="P2802" i="1" a="1"/>
  <c r="P2802" i="1" s="1"/>
  <c r="P2803" i="1" a="1"/>
  <c r="P2803" i="1" s="1"/>
  <c r="P2804" i="1" a="1"/>
  <c r="P2804" i="1" s="1"/>
  <c r="P2805" i="1" a="1"/>
  <c r="P2805" i="1"/>
  <c r="P2806" i="1" a="1"/>
  <c r="P2806" i="1"/>
  <c r="P2807" i="1" a="1"/>
  <c r="P2807" i="1" s="1"/>
  <c r="P2808" i="1" a="1"/>
  <c r="P2808" i="1" s="1"/>
  <c r="P2809" i="1" a="1"/>
  <c r="P2809" i="1" s="1"/>
  <c r="P2810" i="1" a="1"/>
  <c r="P2810" i="1" s="1"/>
  <c r="P2811" i="1" a="1"/>
  <c r="P2811" i="1"/>
  <c r="P2812" i="1" a="1"/>
  <c r="P2812" i="1"/>
  <c r="P2813" i="1" a="1"/>
  <c r="P2813" i="1" s="1"/>
  <c r="P2814" i="1" a="1"/>
  <c r="P2814" i="1" s="1"/>
  <c r="P2815" i="1" a="1"/>
  <c r="P2815" i="1"/>
  <c r="P2816" i="1" a="1"/>
  <c r="P2816" i="1" s="1"/>
  <c r="P2817" i="1" a="1"/>
  <c r="P2817" i="1"/>
  <c r="P2818" i="1" a="1"/>
  <c r="P2818" i="1"/>
  <c r="P2819" i="1" a="1"/>
  <c r="P2819" i="1"/>
  <c r="P2820" i="1" a="1"/>
  <c r="P2820" i="1" s="1"/>
  <c r="P2821" i="1" a="1"/>
  <c r="P2821" i="1"/>
  <c r="P2822" i="1" a="1"/>
  <c r="P2822" i="1" s="1"/>
  <c r="P2823" i="1" a="1"/>
  <c r="P2823" i="1"/>
  <c r="P2824" i="1" a="1"/>
  <c r="P2824" i="1"/>
  <c r="P2825" i="1" a="1"/>
  <c r="P2825" i="1"/>
  <c r="P2826" i="1" a="1"/>
  <c r="P2826" i="1" s="1"/>
  <c r="P2827" i="1" a="1"/>
  <c r="P2827" i="1" s="1"/>
  <c r="P2828" i="1" a="1"/>
  <c r="P2828" i="1" s="1"/>
  <c r="P2829" i="1" a="1"/>
  <c r="P2829" i="1"/>
  <c r="P2830" i="1" a="1"/>
  <c r="P2830" i="1"/>
  <c r="P2831" i="1" a="1"/>
  <c r="P2831" i="1" s="1"/>
  <c r="P2832" i="1" a="1"/>
  <c r="P2832" i="1" s="1"/>
  <c r="P2833" i="1" a="1"/>
  <c r="P2833" i="1" s="1"/>
  <c r="P2834" i="1" a="1"/>
  <c r="P2834" i="1" s="1"/>
  <c r="P2835" i="1" a="1"/>
  <c r="P2835" i="1"/>
  <c r="P2836" i="1" a="1"/>
  <c r="P2836" i="1"/>
  <c r="P2837" i="1" a="1"/>
  <c r="P2837" i="1"/>
  <c r="P2838" i="1" a="1"/>
  <c r="P2838" i="1" s="1"/>
  <c r="P2839" i="1" a="1"/>
  <c r="P2839" i="1" s="1"/>
  <c r="P2840" i="1" a="1"/>
  <c r="P2840" i="1" s="1"/>
  <c r="P2841" i="1" a="1"/>
  <c r="P2841" i="1"/>
  <c r="P2842" i="1" a="1"/>
  <c r="P2842" i="1"/>
  <c r="P2843" i="1" a="1"/>
  <c r="P2843" i="1" s="1"/>
  <c r="P2844" i="1" a="1"/>
  <c r="P2844" i="1" s="1"/>
  <c r="P2845" i="1" a="1"/>
  <c r="P2845" i="1"/>
  <c r="P2846" i="1" a="1"/>
  <c r="P2846" i="1" s="1"/>
  <c r="P2847" i="1" a="1"/>
  <c r="P2847" i="1"/>
  <c r="P2848" i="1" a="1"/>
  <c r="P2848" i="1"/>
  <c r="P2849" i="1" a="1"/>
  <c r="P2849" i="1" s="1"/>
  <c r="P2850" i="1" a="1"/>
  <c r="P2850" i="1" s="1"/>
  <c r="P2851" i="1" a="1"/>
  <c r="P2851" i="1"/>
  <c r="P2852" i="1" a="1"/>
  <c r="P2852" i="1" s="1"/>
  <c r="P2853" i="1" a="1"/>
  <c r="P2853" i="1"/>
  <c r="P2854" i="1" a="1"/>
  <c r="P2854" i="1"/>
  <c r="P2855" i="1" a="1"/>
  <c r="P2855" i="1"/>
  <c r="P2856" i="1" a="1"/>
  <c r="P2856" i="1" s="1"/>
  <c r="P2857" i="1" a="1"/>
  <c r="P2857" i="1"/>
  <c r="P2858" i="1" a="1"/>
  <c r="P2858" i="1" s="1"/>
  <c r="P2859" i="1" a="1"/>
  <c r="P2859" i="1"/>
  <c r="P2860" i="1" a="1"/>
  <c r="P2860" i="1"/>
  <c r="P2861" i="1" a="1"/>
  <c r="P2861" i="1"/>
  <c r="P2862" i="1" a="1"/>
  <c r="P2862" i="1" s="1"/>
  <c r="P2863" i="1" a="1"/>
  <c r="P2863" i="1"/>
  <c r="P2864" i="1" a="1"/>
  <c r="P2864" i="1" s="1"/>
  <c r="P2865" i="1" a="1"/>
  <c r="P2865" i="1"/>
  <c r="P2866" i="1" a="1"/>
  <c r="P2866" i="1"/>
  <c r="P2867" i="1" a="1"/>
  <c r="P2867" i="1"/>
  <c r="P2868" i="1" a="1"/>
  <c r="P2868" i="1" s="1"/>
  <c r="P2869" i="1" a="1"/>
  <c r="P2869" i="1" s="1"/>
  <c r="P2870" i="1" a="1"/>
  <c r="P2870" i="1" s="1"/>
  <c r="P2871" i="1" a="1"/>
  <c r="P2871" i="1"/>
  <c r="P2872" i="1" a="1"/>
  <c r="P2872" i="1"/>
  <c r="P2873" i="1" a="1"/>
  <c r="P2873" i="1"/>
  <c r="P2874" i="1" a="1"/>
  <c r="P2874" i="1" s="1"/>
  <c r="P2875" i="1" a="1"/>
  <c r="P2875" i="1" s="1"/>
  <c r="P2876" i="1" a="1"/>
  <c r="P2876" i="1" s="1"/>
  <c r="P2877" i="1" a="1"/>
  <c r="P2877" i="1"/>
  <c r="P2878" i="1" a="1"/>
  <c r="P2878" i="1"/>
  <c r="P2879" i="1" a="1"/>
  <c r="P2879" i="1" s="1"/>
  <c r="P2880" i="1" a="1"/>
  <c r="P2880" i="1" s="1"/>
  <c r="P2881" i="1" a="1"/>
  <c r="P2881" i="1" s="1"/>
  <c r="P2882" i="1" a="1"/>
  <c r="P2882" i="1" s="1"/>
  <c r="P2883" i="1" a="1"/>
  <c r="P2883" i="1"/>
  <c r="P2884" i="1" a="1"/>
  <c r="P2884" i="1"/>
  <c r="P2885" i="1" a="1"/>
  <c r="P2885" i="1" s="1"/>
  <c r="P2886" i="1" a="1"/>
  <c r="P2886" i="1" s="1"/>
  <c r="P2887" i="1" a="1"/>
  <c r="P2887" i="1"/>
  <c r="P2888" i="1" a="1"/>
  <c r="P2888" i="1" s="1"/>
  <c r="P2889" i="1" a="1"/>
  <c r="P2889" i="1"/>
  <c r="P2890" i="1" a="1"/>
  <c r="P2890" i="1"/>
  <c r="P2891" i="1" a="1"/>
  <c r="P2891" i="1"/>
  <c r="P2892" i="1" a="1"/>
  <c r="P2892" i="1" s="1"/>
  <c r="P2893" i="1" a="1"/>
  <c r="P2893" i="1"/>
  <c r="P2894" i="1" a="1"/>
  <c r="P2894" i="1" s="1"/>
  <c r="P2895" i="1" a="1"/>
  <c r="P2895" i="1"/>
  <c r="P2896" i="1" a="1"/>
  <c r="P2896" i="1"/>
  <c r="P2897" i="1" a="1"/>
  <c r="P2897" i="1"/>
  <c r="P2898" i="1" a="1"/>
  <c r="P2898" i="1" s="1"/>
  <c r="P2899" i="1" a="1"/>
  <c r="P2899" i="1"/>
  <c r="P2900" i="1" a="1"/>
  <c r="P2900" i="1" s="1"/>
  <c r="P2901" i="1" a="1"/>
  <c r="P2901" i="1"/>
  <c r="P2902" i="1" a="1"/>
  <c r="P2902" i="1"/>
  <c r="P2903" i="1" a="1"/>
  <c r="P2903" i="1" s="1"/>
  <c r="P2904" i="1" a="1"/>
  <c r="P2904" i="1" s="1"/>
  <c r="P2905" i="1" a="1"/>
  <c r="P2905" i="1" s="1"/>
  <c r="P2906" i="1" a="1"/>
  <c r="P2906" i="1" s="1"/>
  <c r="P2907" i="1" a="1"/>
  <c r="P2907" i="1"/>
  <c r="P2908" i="1" a="1"/>
  <c r="P2908" i="1"/>
  <c r="P2909" i="1" a="1"/>
  <c r="P2909" i="1"/>
  <c r="P2910" i="1" a="1"/>
  <c r="P2910" i="1" s="1"/>
  <c r="P2911" i="1" a="1"/>
  <c r="P2911" i="1" s="1"/>
  <c r="P2912" i="1" a="1"/>
  <c r="P2912" i="1" s="1"/>
  <c r="P2913" i="1" a="1"/>
  <c r="P2913" i="1"/>
  <c r="P2914" i="1" a="1"/>
  <c r="P2914" i="1"/>
  <c r="P2915" i="1" a="1"/>
  <c r="P2915" i="1" s="1"/>
  <c r="P2916" i="1" a="1"/>
  <c r="P2916" i="1" s="1"/>
  <c r="P2917" i="1" a="1"/>
  <c r="P2917" i="1" s="1"/>
  <c r="P2918" i="1" a="1"/>
  <c r="P2918" i="1" s="1"/>
  <c r="P2919" i="1" a="1"/>
  <c r="P2919" i="1"/>
  <c r="P2920" i="1" a="1"/>
  <c r="P2920" i="1"/>
  <c r="P2921" i="1" a="1"/>
  <c r="P2921" i="1" s="1"/>
  <c r="P2922" i="1" a="1"/>
  <c r="P2922" i="1" s="1"/>
  <c r="P2923" i="1" a="1"/>
  <c r="P2923" i="1"/>
  <c r="P2924" i="1" a="1"/>
  <c r="P2924" i="1" s="1"/>
  <c r="P2925" i="1" a="1"/>
  <c r="P2925" i="1"/>
  <c r="P2926" i="1" a="1"/>
  <c r="P2926" i="1"/>
  <c r="P2927" i="1" a="1"/>
  <c r="P2927" i="1"/>
  <c r="P2928" i="1" a="1"/>
  <c r="P2928" i="1" s="1"/>
  <c r="P2929" i="1" a="1"/>
  <c r="P2929" i="1"/>
  <c r="P2930" i="1" a="1"/>
  <c r="P2930" i="1" s="1"/>
  <c r="P2931" i="1" a="1"/>
  <c r="P2931" i="1"/>
  <c r="P2932" i="1" a="1"/>
  <c r="P2932" i="1"/>
  <c r="P2933" i="1" a="1"/>
  <c r="P2933" i="1"/>
  <c r="P2934" i="1" a="1"/>
  <c r="P2934" i="1" s="1"/>
  <c r="P2935" i="1" a="1"/>
  <c r="P2935" i="1" s="1"/>
  <c r="P2936" i="1" a="1"/>
  <c r="P2936" i="1" s="1"/>
  <c r="P2937" i="1" a="1"/>
  <c r="P2937" i="1"/>
  <c r="P2938" i="1" a="1"/>
  <c r="P2938" i="1"/>
  <c r="P2939" i="1" a="1"/>
  <c r="P2939" i="1" s="1"/>
  <c r="P2940" i="1" a="1"/>
  <c r="P2940" i="1" s="1"/>
  <c r="P2941" i="1" a="1"/>
  <c r="P2941" i="1" s="1"/>
  <c r="P2942" i="1" a="1"/>
  <c r="P2942" i="1" s="1"/>
  <c r="P2943" i="1" a="1"/>
  <c r="P2943" i="1"/>
  <c r="P2944" i="1" a="1"/>
  <c r="P2944" i="1"/>
  <c r="P2945" i="1" a="1"/>
  <c r="P2945" i="1"/>
  <c r="P2946" i="1" a="1"/>
  <c r="P2946" i="1" s="1"/>
  <c r="P2947" i="1" a="1"/>
  <c r="P2947" i="1" s="1"/>
  <c r="P2948" i="1" a="1"/>
  <c r="P2948" i="1" s="1"/>
  <c r="P2949" i="1" a="1"/>
  <c r="P2949" i="1"/>
  <c r="P2950" i="1" a="1"/>
  <c r="P2950" i="1"/>
  <c r="P2951" i="1" a="1"/>
  <c r="P2951" i="1" s="1"/>
  <c r="P2952" i="1" a="1"/>
  <c r="P2952" i="1" s="1"/>
  <c r="P2953" i="1" a="1"/>
  <c r="P2953" i="1"/>
  <c r="P2954" i="1" a="1"/>
  <c r="P2954" i="1" s="1"/>
  <c r="P2955" i="1" a="1"/>
  <c r="P2955" i="1"/>
  <c r="P2956" i="1" a="1"/>
  <c r="P2956" i="1"/>
  <c r="P2957" i="1" a="1"/>
  <c r="P2957" i="1" s="1"/>
  <c r="P2958" i="1" a="1"/>
  <c r="P2958" i="1" s="1"/>
  <c r="P2959" i="1" a="1"/>
  <c r="P2959" i="1"/>
  <c r="P2960" i="1" a="1"/>
  <c r="P2960" i="1" s="1"/>
  <c r="P2961" i="1" a="1"/>
  <c r="P2961" i="1"/>
  <c r="P2962" i="1" a="1"/>
  <c r="P2962" i="1"/>
  <c r="P2963" i="1" a="1"/>
  <c r="P2963" i="1"/>
  <c r="P2964" i="1" a="1"/>
  <c r="P2964" i="1" s="1"/>
  <c r="P2965" i="1" a="1"/>
  <c r="P2965" i="1"/>
  <c r="P2966" i="1" a="1"/>
  <c r="P2966" i="1" s="1"/>
  <c r="P2967" i="1" a="1"/>
  <c r="P2967" i="1"/>
  <c r="P2968" i="1" a="1"/>
  <c r="P2968" i="1"/>
  <c r="P2969" i="1" a="1"/>
  <c r="P2969" i="1"/>
  <c r="P2970" i="1" a="1"/>
  <c r="P2970" i="1" s="1"/>
  <c r="P2971" i="1" a="1"/>
  <c r="P2971" i="1"/>
  <c r="P2972" i="1" a="1"/>
  <c r="P2972" i="1" s="1"/>
  <c r="P2973" i="1" a="1"/>
  <c r="P2973" i="1"/>
  <c r="P2974" i="1" a="1"/>
  <c r="P2974" i="1"/>
  <c r="P2975" i="1" a="1"/>
  <c r="P2975" i="1"/>
  <c r="P2976" i="1" a="1"/>
  <c r="P2976" i="1" s="1"/>
  <c r="P2977" i="1" a="1"/>
  <c r="P2977" i="1" s="1"/>
  <c r="P2978" i="1" a="1"/>
  <c r="P2978" i="1" s="1"/>
  <c r="P2979" i="1" a="1"/>
  <c r="P2979" i="1" s="1"/>
  <c r="P2980" i="1" a="1"/>
  <c r="P2980" i="1"/>
  <c r="P2981" i="1" a="1"/>
  <c r="P2981" i="1"/>
  <c r="P2982" i="1" a="1"/>
  <c r="P2982" i="1" s="1"/>
  <c r="P2983" i="1" a="1"/>
  <c r="P2983" i="1"/>
  <c r="P2984" i="1" a="1"/>
  <c r="P2984" i="1" s="1"/>
  <c r="P2985" i="1" a="1"/>
  <c r="P2985" i="1" s="1"/>
  <c r="P2986" i="1" a="1"/>
  <c r="P2986" i="1"/>
  <c r="P2987" i="1" a="1"/>
  <c r="P2987" i="1" s="1"/>
  <c r="P2988" i="1" a="1"/>
  <c r="P2988" i="1" s="1"/>
  <c r="P2989" i="1" a="1"/>
  <c r="P2989" i="1"/>
  <c r="P2990" i="1" a="1"/>
  <c r="P2990" i="1" s="1"/>
  <c r="P2991" i="1" a="1"/>
  <c r="P2991" i="1" s="1"/>
  <c r="P2992" i="1" a="1"/>
  <c r="P2992" i="1" s="1"/>
  <c r="P2993" i="1" a="1"/>
  <c r="P2993" i="1" s="1"/>
  <c r="P2994" i="1" a="1"/>
  <c r="P2994" i="1" s="1"/>
  <c r="P2995" i="1" a="1"/>
  <c r="P2995" i="1" s="1"/>
  <c r="P2996" i="1" a="1"/>
  <c r="P2996" i="1" s="1"/>
  <c r="P2997" i="1" a="1"/>
  <c r="P2997" i="1" s="1"/>
  <c r="P2998" i="1" a="1"/>
  <c r="P2998" i="1"/>
  <c r="P2999" i="1" a="1"/>
  <c r="P2999" i="1" s="1"/>
  <c r="P3000" i="1" a="1"/>
  <c r="P3000" i="1" s="1"/>
  <c r="P3001" i="1" a="1"/>
  <c r="P3001" i="1" s="1"/>
  <c r="P3002" i="1" a="1"/>
  <c r="P3002" i="1" s="1"/>
  <c r="P3003" i="1" a="1"/>
  <c r="P3003" i="1" s="1"/>
  <c r="P3004" i="1" a="1"/>
  <c r="P3004" i="1"/>
  <c r="P3005" i="1" a="1"/>
  <c r="P3005" i="1"/>
  <c r="P3006" i="1" a="1"/>
  <c r="P3006" i="1" s="1"/>
  <c r="P3007" i="1" a="1"/>
  <c r="P3007" i="1"/>
  <c r="P3008" i="1" a="1"/>
  <c r="P3008" i="1" s="1"/>
  <c r="P3009" i="1" a="1"/>
  <c r="P3009" i="1" s="1"/>
  <c r="P3010" i="1" a="1"/>
  <c r="P3010" i="1"/>
  <c r="P3011" i="1" a="1"/>
  <c r="P3011" i="1" s="1"/>
  <c r="P3012" i="1" a="1"/>
  <c r="P3012" i="1" s="1"/>
  <c r="P3013" i="1" a="1"/>
  <c r="P3013" i="1" s="1"/>
  <c r="P3014" i="1" a="1"/>
  <c r="P3014" i="1" s="1"/>
  <c r="P3015" i="1" a="1"/>
  <c r="P3015" i="1" s="1"/>
  <c r="P3016" i="1" a="1"/>
  <c r="P3016" i="1" s="1"/>
  <c r="P3017" i="1" a="1"/>
  <c r="P3017" i="1" s="1"/>
  <c r="P3018" i="1" a="1"/>
  <c r="P3018" i="1" s="1"/>
  <c r="P3019" i="1" a="1"/>
  <c r="P3019" i="1" s="1"/>
  <c r="P3020" i="1" a="1"/>
  <c r="P3020" i="1" s="1"/>
  <c r="P3021" i="1" a="1"/>
  <c r="P3021" i="1" s="1"/>
  <c r="P3022" i="1" a="1"/>
  <c r="P3022" i="1"/>
  <c r="P3023" i="1" a="1"/>
  <c r="P3023" i="1"/>
  <c r="P3024" i="1" a="1"/>
  <c r="P3024" i="1" s="1"/>
  <c r="P3025" i="1" a="1"/>
  <c r="P3025" i="1" s="1"/>
  <c r="P3026" i="1" a="1"/>
  <c r="P3026" i="1" s="1"/>
  <c r="P3027" i="1" a="1"/>
  <c r="P3027" i="1" s="1"/>
  <c r="P3028" i="1" a="1"/>
  <c r="P3028" i="1"/>
  <c r="P3029" i="1" a="1"/>
  <c r="P3029" i="1" s="1"/>
  <c r="P3030" i="1" a="1"/>
  <c r="P3030" i="1" s="1"/>
  <c r="P3031" i="1" a="1"/>
  <c r="P3031" i="1"/>
  <c r="P3032" i="1" a="1"/>
  <c r="P3032" i="1" s="1"/>
  <c r="P3033" i="1" a="1"/>
  <c r="P3033" i="1" s="1"/>
  <c r="P3034" i="1" a="1"/>
  <c r="P3034" i="1"/>
  <c r="P3035" i="1" a="1"/>
  <c r="P3035" i="1" s="1"/>
  <c r="P3036" i="1" a="1"/>
  <c r="P3036" i="1" s="1"/>
  <c r="P3037" i="1" a="1"/>
  <c r="P3037" i="1" s="1"/>
  <c r="P3038" i="1" a="1"/>
  <c r="P3038" i="1" s="1"/>
  <c r="P3039" i="1" a="1"/>
  <c r="P3039" i="1" s="1"/>
  <c r="P3040" i="1" a="1"/>
  <c r="P3040" i="1" s="1"/>
  <c r="P3041" i="1" a="1"/>
  <c r="P3041" i="1" s="1"/>
  <c r="P3042" i="1" a="1"/>
  <c r="P3042" i="1" s="1"/>
  <c r="P3043" i="1" a="1"/>
  <c r="P3043" i="1" s="1"/>
  <c r="P3044" i="1" a="1"/>
  <c r="P3044" i="1" s="1"/>
  <c r="P3045" i="1" a="1"/>
  <c r="P3045" i="1" s="1"/>
  <c r="P3046" i="1" a="1"/>
  <c r="P3046" i="1"/>
  <c r="P3047" i="1" a="1"/>
  <c r="P3047" i="1"/>
  <c r="P3048" i="1" a="1"/>
  <c r="P3048" i="1" s="1"/>
  <c r="P3049" i="1" a="1"/>
  <c r="P3049" i="1" s="1"/>
  <c r="P3050" i="1" a="1"/>
  <c r="P3050" i="1" s="1"/>
  <c r="P3051" i="1" a="1"/>
  <c r="P3051" i="1" s="1"/>
  <c r="P3052" i="1" a="1"/>
  <c r="P3052" i="1"/>
  <c r="P3053" i="1" a="1"/>
  <c r="P3053" i="1" s="1"/>
  <c r="P3054" i="1" a="1"/>
  <c r="P3054" i="1" s="1"/>
  <c r="P3055" i="1" a="1"/>
  <c r="P3055" i="1" s="1"/>
  <c r="P3056" i="1" a="1"/>
  <c r="P3056" i="1" s="1"/>
  <c r="P3057" i="1" a="1"/>
  <c r="P3057" i="1" s="1"/>
  <c r="P3058" i="1" a="1"/>
  <c r="P3058" i="1"/>
  <c r="P3059" i="1" a="1"/>
  <c r="P3059" i="1" s="1"/>
  <c r="P3060" i="1" a="1"/>
  <c r="P3060" i="1" s="1"/>
  <c r="P3061" i="1" a="1"/>
  <c r="P3061" i="1" s="1"/>
  <c r="P3062" i="1" a="1"/>
  <c r="P3062" i="1" s="1"/>
  <c r="P3063" i="1" a="1"/>
  <c r="P3063" i="1" s="1"/>
  <c r="P3064" i="1" a="1"/>
  <c r="P3064" i="1" s="1"/>
  <c r="P3065" i="1" a="1"/>
  <c r="P3065" i="1" s="1"/>
  <c r="P3066" i="1" a="1"/>
  <c r="P3066" i="1" s="1"/>
  <c r="P3067" i="1" a="1"/>
  <c r="P3067" i="1" s="1"/>
  <c r="P3068" i="1" a="1"/>
  <c r="P3068" i="1" s="1"/>
  <c r="P3069" i="1" a="1"/>
  <c r="P3069" i="1" s="1"/>
  <c r="P3070" i="1" a="1"/>
  <c r="P3070" i="1"/>
  <c r="P3071" i="1" a="1"/>
  <c r="P3071" i="1"/>
  <c r="P3072" i="1" a="1"/>
  <c r="P3072" i="1" s="1"/>
  <c r="P3073" i="1" a="1"/>
  <c r="P3073" i="1" s="1"/>
  <c r="P3074" i="1" a="1"/>
  <c r="P3074" i="1" s="1"/>
  <c r="P3075" i="1" a="1"/>
  <c r="P3075" i="1" s="1"/>
  <c r="P3076" i="1" a="1"/>
  <c r="P3076" i="1"/>
  <c r="P3077" i="1" a="1"/>
  <c r="P3077" i="1" s="1"/>
  <c r="P3078" i="1" a="1"/>
  <c r="P3078" i="1" s="1"/>
  <c r="P3079" i="1" a="1"/>
  <c r="P3079" i="1" s="1"/>
  <c r="P3080" i="1" a="1"/>
  <c r="P3080" i="1" s="1"/>
  <c r="P3081" i="1" a="1"/>
  <c r="P3081" i="1" s="1"/>
  <c r="P3082" i="1" a="1"/>
  <c r="P3082" i="1"/>
  <c r="P3083" i="1" a="1"/>
  <c r="P3083" i="1" s="1"/>
  <c r="P3084" i="1" a="1"/>
  <c r="P3084" i="1" s="1"/>
  <c r="P3085" i="1" a="1"/>
  <c r="P3085" i="1" s="1"/>
  <c r="P3086" i="1" a="1"/>
  <c r="P3086" i="1" s="1"/>
  <c r="P3087" i="1" a="1"/>
  <c r="P3087" i="1" s="1"/>
  <c r="P3088" i="1" a="1"/>
  <c r="P3088" i="1" s="1"/>
  <c r="P3089" i="1" a="1"/>
  <c r="P3089" i="1" s="1"/>
  <c r="P3090" i="1" a="1"/>
  <c r="P3090" i="1" s="1"/>
  <c r="P3091" i="1" a="1"/>
  <c r="P3091" i="1" s="1"/>
  <c r="P3092" i="1" a="1"/>
  <c r="P3092" i="1" s="1"/>
  <c r="P3093" i="1" a="1"/>
  <c r="P3093" i="1" s="1"/>
  <c r="P3094" i="1" a="1"/>
  <c r="P3094" i="1"/>
  <c r="P3095" i="1" a="1"/>
  <c r="P3095" i="1" s="1"/>
  <c r="P3096" i="1" a="1"/>
  <c r="P3096" i="1" s="1"/>
  <c r="P3097" i="1" a="1"/>
  <c r="P3097" i="1" s="1"/>
  <c r="P3098" i="1" a="1"/>
  <c r="P3098" i="1" s="1"/>
  <c r="P3099" i="1" a="1"/>
  <c r="P3099" i="1" s="1"/>
  <c r="P3100" i="1" a="1"/>
  <c r="P3100" i="1"/>
  <c r="P3101" i="1" a="1"/>
  <c r="P3101" i="1" s="1"/>
  <c r="P3102" i="1" a="1"/>
  <c r="P3102" i="1" s="1"/>
  <c r="P3103" i="1" a="1"/>
  <c r="P3103" i="1" s="1"/>
  <c r="P3104" i="1" a="1"/>
  <c r="P3104" i="1" s="1"/>
  <c r="P3105" i="1" a="1"/>
  <c r="P3105" i="1" s="1"/>
  <c r="P3106" i="1" a="1"/>
  <c r="P3106" i="1"/>
  <c r="P3107" i="1" a="1"/>
  <c r="P3107" i="1" s="1"/>
  <c r="P3108" i="1" a="1"/>
  <c r="P3108" i="1" s="1"/>
  <c r="P3109" i="1" a="1"/>
  <c r="P3109" i="1" s="1"/>
  <c r="P3110" i="1" a="1"/>
  <c r="P3110" i="1" s="1"/>
  <c r="P3111" i="1" a="1"/>
  <c r="P3111" i="1" s="1"/>
  <c r="P3112" i="1" a="1"/>
  <c r="P3112" i="1" s="1"/>
  <c r="P3113" i="1" a="1"/>
  <c r="P3113" i="1" s="1"/>
  <c r="P3114" i="1" a="1"/>
  <c r="P3114" i="1" s="1"/>
  <c r="P3115" i="1" a="1"/>
  <c r="P3115" i="1" s="1"/>
  <c r="P3116" i="1" a="1"/>
  <c r="P3116" i="1" s="1"/>
  <c r="P3117" i="1" a="1"/>
  <c r="P3117" i="1" s="1"/>
  <c r="P3118" i="1" a="1"/>
  <c r="P3118" i="1"/>
  <c r="P3119" i="1" a="1"/>
  <c r="P3119" i="1" s="1"/>
  <c r="P3120" i="1" a="1"/>
  <c r="P3120" i="1" s="1"/>
  <c r="P3121" i="1" a="1"/>
  <c r="P3121" i="1" s="1"/>
  <c r="P3122" i="1" a="1"/>
  <c r="P3122" i="1" s="1"/>
  <c r="P3123" i="1" a="1"/>
  <c r="P3123" i="1" s="1"/>
  <c r="P3124" i="1" a="1"/>
  <c r="P3124" i="1"/>
  <c r="P3125" i="1" a="1"/>
  <c r="P3125" i="1" s="1"/>
  <c r="P3126" i="1" a="1"/>
  <c r="P3126" i="1" s="1"/>
  <c r="P3127" i="1" a="1"/>
  <c r="P3127" i="1" s="1"/>
  <c r="P3128" i="1" a="1"/>
  <c r="P3128" i="1" s="1"/>
  <c r="P3129" i="1" a="1"/>
  <c r="P3129" i="1" s="1"/>
  <c r="P3130" i="1" a="1"/>
  <c r="P3130" i="1"/>
  <c r="P3131" i="1" a="1"/>
  <c r="P3131" i="1" s="1"/>
  <c r="P3132" i="1" a="1"/>
  <c r="P3132" i="1" s="1"/>
  <c r="P3133" i="1" a="1"/>
  <c r="P3133" i="1" s="1"/>
  <c r="P3134" i="1" a="1"/>
  <c r="P3134" i="1" s="1"/>
  <c r="P3135" i="1" a="1"/>
  <c r="P3135" i="1" s="1"/>
  <c r="P3136" i="1" a="1"/>
  <c r="P3136" i="1" s="1"/>
  <c r="P3137" i="1" a="1"/>
  <c r="P3137" i="1" s="1"/>
  <c r="P3138" i="1" a="1"/>
  <c r="P3138" i="1" s="1"/>
  <c r="P3139" i="1" a="1"/>
  <c r="P3139" i="1" s="1"/>
  <c r="P3140" i="1" a="1"/>
  <c r="P3140" i="1" s="1"/>
  <c r="P3141" i="1" a="1"/>
  <c r="P3141" i="1" s="1"/>
  <c r="P3142" i="1" a="1"/>
  <c r="P3142" i="1"/>
  <c r="P3143" i="1" a="1"/>
  <c r="P3143" i="1" s="1"/>
  <c r="P3144" i="1" a="1"/>
  <c r="P3144" i="1" s="1"/>
  <c r="P3145" i="1" a="1"/>
  <c r="P3145" i="1" s="1"/>
  <c r="P3146" i="1" a="1"/>
  <c r="P3146" i="1" s="1"/>
  <c r="P3147" i="1" a="1"/>
  <c r="P3147" i="1" s="1"/>
  <c r="P3148" i="1" a="1"/>
  <c r="P3148" i="1"/>
  <c r="P3149" i="1" a="1"/>
  <c r="P3149" i="1" s="1"/>
  <c r="P3150" i="1" a="1"/>
  <c r="P3150" i="1" s="1"/>
  <c r="P3151" i="1" a="1"/>
  <c r="P3151" i="1" s="1"/>
  <c r="P3152" i="1" a="1"/>
  <c r="P3152" i="1" s="1"/>
  <c r="P3153" i="1" a="1"/>
  <c r="P3153" i="1" s="1"/>
  <c r="P3154" i="1" a="1"/>
  <c r="P3154" i="1"/>
  <c r="P3155" i="1" a="1"/>
  <c r="P3155" i="1" s="1"/>
  <c r="P3156" i="1" a="1"/>
  <c r="P3156" i="1" s="1"/>
  <c r="P3157" i="1" a="1"/>
  <c r="P3157" i="1" s="1"/>
  <c r="P3158" i="1" a="1"/>
  <c r="P3158" i="1" s="1"/>
  <c r="P3159" i="1" a="1"/>
  <c r="P3159" i="1" s="1"/>
  <c r="P3160" i="1" a="1"/>
  <c r="P3160" i="1" s="1"/>
  <c r="P3161" i="1" a="1"/>
  <c r="P3161" i="1" s="1"/>
  <c r="P3162" i="1" a="1"/>
  <c r="P3162" i="1" s="1"/>
  <c r="P3163" i="1" a="1"/>
  <c r="P3163" i="1" s="1"/>
  <c r="P3164" i="1" a="1"/>
  <c r="P3164" i="1" s="1"/>
  <c r="P3165" i="1" a="1"/>
  <c r="P3165" i="1" s="1"/>
  <c r="P3166" i="1" a="1"/>
  <c r="P3166" i="1"/>
  <c r="P3167" i="1" a="1"/>
  <c r="P3167" i="1" s="1"/>
  <c r="P3168" i="1" a="1"/>
  <c r="P3168" i="1" s="1"/>
  <c r="P3169" i="1" a="1"/>
  <c r="P3169" i="1" s="1"/>
  <c r="P3170" i="1" a="1"/>
  <c r="P3170" i="1" s="1"/>
  <c r="P3171" i="1" a="1"/>
  <c r="P3171" i="1" s="1"/>
  <c r="P3172" i="1" a="1"/>
  <c r="P3172" i="1"/>
  <c r="P3173" i="1" a="1"/>
  <c r="P3173" i="1" s="1"/>
  <c r="P3174" i="1" a="1"/>
  <c r="P3174" i="1" s="1"/>
  <c r="P3175" i="1" a="1"/>
  <c r="P3175" i="1"/>
  <c r="P3176" i="1" a="1"/>
  <c r="P3176" i="1" s="1"/>
  <c r="P3177" i="1" a="1"/>
  <c r="P3177" i="1" s="1"/>
  <c r="P3178" i="1" a="1"/>
  <c r="P3178" i="1"/>
  <c r="P3179" i="1" a="1"/>
  <c r="P3179" i="1" s="1"/>
  <c r="P3180" i="1" a="1"/>
  <c r="P3180" i="1" s="1"/>
  <c r="P3181" i="1" a="1"/>
  <c r="P3181" i="1" s="1"/>
  <c r="P3182" i="1" a="1"/>
  <c r="P3182" i="1" s="1"/>
  <c r="P3183" i="1" a="1"/>
  <c r="P3183" i="1" s="1"/>
  <c r="P3184" i="1" a="1"/>
  <c r="P3184" i="1" s="1"/>
  <c r="P3185" i="1" a="1"/>
  <c r="P3185" i="1" s="1"/>
  <c r="P3186" i="1" a="1"/>
  <c r="P3186" i="1" s="1"/>
  <c r="P3187" i="1" a="1"/>
  <c r="P3187" i="1" s="1"/>
  <c r="P3188" i="1" a="1"/>
  <c r="P3188" i="1" s="1"/>
  <c r="P3189" i="1" a="1"/>
  <c r="P3189" i="1" s="1"/>
  <c r="P3190" i="1" a="1"/>
  <c r="P3190" i="1"/>
  <c r="P3191" i="1" a="1"/>
  <c r="P3191" i="1" s="1"/>
  <c r="P3192" i="1" a="1"/>
  <c r="P3192" i="1" s="1"/>
  <c r="P3193" i="1" a="1"/>
  <c r="P3193" i="1" s="1"/>
  <c r="P3194" i="1" a="1"/>
  <c r="P3194" i="1" s="1"/>
  <c r="P3195" i="1" a="1"/>
  <c r="P3195" i="1" s="1"/>
  <c r="P3196" i="1" a="1"/>
  <c r="P3196" i="1"/>
  <c r="P3197" i="1" a="1"/>
  <c r="P3197" i="1" s="1"/>
  <c r="P3198" i="1" a="1"/>
  <c r="P3198" i="1" s="1"/>
  <c r="P3199" i="1" a="1"/>
  <c r="P3199" i="1"/>
  <c r="P3200" i="1" a="1"/>
  <c r="P3200" i="1" s="1"/>
  <c r="P3201" i="1" a="1"/>
  <c r="P3201" i="1" s="1"/>
  <c r="P3202" i="1" a="1"/>
  <c r="P3202" i="1"/>
  <c r="P3203" i="1" a="1"/>
  <c r="P3203" i="1" s="1"/>
  <c r="P3204" i="1" a="1"/>
  <c r="P3204" i="1" s="1"/>
  <c r="P3205" i="1" a="1"/>
  <c r="P3205" i="1" s="1"/>
  <c r="P3206" i="1" a="1"/>
  <c r="P3206" i="1" s="1"/>
  <c r="P3207" i="1" a="1"/>
  <c r="P3207" i="1" s="1"/>
  <c r="P3208" i="1" a="1"/>
  <c r="P3208" i="1" s="1"/>
  <c r="P3209" i="1" a="1"/>
  <c r="P3209" i="1" s="1"/>
  <c r="P3210" i="1" a="1"/>
  <c r="P3210" i="1" s="1"/>
  <c r="P3211" i="1" a="1"/>
  <c r="P3211" i="1" s="1"/>
  <c r="P3212" i="1" a="1"/>
  <c r="P3212" i="1" s="1"/>
  <c r="P3213" i="1" a="1"/>
  <c r="P3213" i="1" s="1"/>
  <c r="P3214" i="1" a="1"/>
  <c r="P3214" i="1"/>
  <c r="P3215" i="1" a="1"/>
  <c r="P3215" i="1"/>
  <c r="P3216" i="1" a="1"/>
  <c r="P3216" i="1" s="1"/>
  <c r="P3217" i="1" a="1"/>
  <c r="P3217" i="1" s="1"/>
  <c r="P3218" i="1" a="1"/>
  <c r="P3218" i="1" s="1"/>
  <c r="P3219" i="1" a="1"/>
  <c r="P3219" i="1" s="1"/>
  <c r="P3220" i="1" a="1"/>
  <c r="P3220" i="1"/>
  <c r="P3221" i="1" a="1"/>
  <c r="P3221" i="1" s="1"/>
  <c r="P3222" i="1" a="1"/>
  <c r="P3222" i="1" s="1"/>
  <c r="P3223" i="1" a="1"/>
  <c r="P3223" i="1"/>
  <c r="P3224" i="1" a="1"/>
  <c r="P3224" i="1" s="1"/>
  <c r="P3225" i="1" a="1"/>
  <c r="P3225" i="1" s="1"/>
  <c r="P3226" i="1" a="1"/>
  <c r="P3226" i="1"/>
  <c r="P3227" i="1" a="1"/>
  <c r="P3227" i="1" s="1"/>
  <c r="P3228" i="1" a="1"/>
  <c r="P3228" i="1" s="1"/>
  <c r="P3229" i="1" a="1"/>
  <c r="P3229" i="1" s="1"/>
  <c r="P3230" i="1" a="1"/>
  <c r="P3230" i="1" s="1"/>
  <c r="P3231" i="1" a="1"/>
  <c r="P3231" i="1" s="1"/>
  <c r="P3232" i="1" a="1"/>
  <c r="P3232" i="1" s="1"/>
  <c r="P3233" i="1" a="1"/>
  <c r="P3233" i="1" s="1"/>
  <c r="P3234" i="1" a="1"/>
  <c r="P3234" i="1" s="1"/>
  <c r="P3235" i="1" a="1"/>
  <c r="P3235" i="1" s="1"/>
  <c r="P3236" i="1" a="1"/>
  <c r="P3236" i="1" s="1"/>
  <c r="P3237" i="1" a="1"/>
  <c r="P3237" i="1" s="1"/>
  <c r="P3238" i="1" a="1"/>
  <c r="P3238" i="1"/>
  <c r="P3239" i="1" a="1"/>
  <c r="P3239" i="1"/>
  <c r="P3240" i="1" a="1"/>
  <c r="P3240" i="1" s="1"/>
  <c r="P3241" i="1" a="1"/>
  <c r="P3241" i="1" s="1"/>
  <c r="P3242" i="1" a="1"/>
  <c r="P3242" i="1" s="1"/>
  <c r="P3243" i="1" a="1"/>
  <c r="P3243" i="1" s="1"/>
  <c r="P3244" i="1" a="1"/>
  <c r="P3244" i="1"/>
  <c r="P3245" i="1" a="1"/>
  <c r="P3245" i="1" s="1"/>
  <c r="P3246" i="1" a="1"/>
  <c r="P3246" i="1" s="1"/>
  <c r="P3247" i="1" a="1"/>
  <c r="P3247" i="1" s="1"/>
  <c r="P3248" i="1" a="1"/>
  <c r="P3248" i="1" s="1"/>
  <c r="P3249" i="1" a="1"/>
  <c r="P3249" i="1" s="1"/>
  <c r="P3250" i="1" a="1"/>
  <c r="P3250" i="1"/>
  <c r="P3251" i="1" a="1"/>
  <c r="P3251" i="1" s="1"/>
  <c r="P3252" i="1" a="1"/>
  <c r="P3252" i="1" s="1"/>
  <c r="P3253" i="1" a="1"/>
  <c r="P3253" i="1" s="1"/>
  <c r="P3254" i="1" a="1"/>
  <c r="P3254" i="1" s="1"/>
  <c r="P3255" i="1" a="1"/>
  <c r="P3255" i="1" s="1"/>
  <c r="P3256" i="1" a="1"/>
  <c r="P3256" i="1" s="1"/>
  <c r="P3257" i="1" a="1"/>
  <c r="P3257" i="1" s="1"/>
  <c r="P3258" i="1" a="1"/>
  <c r="P3258" i="1" s="1"/>
  <c r="P3259" i="1" a="1"/>
  <c r="P3259" i="1" s="1"/>
  <c r="P3260" i="1" a="1"/>
  <c r="P3260" i="1" s="1"/>
  <c r="P3261" i="1" a="1"/>
  <c r="P3261" i="1" s="1"/>
  <c r="P3262" i="1" a="1"/>
  <c r="P3262" i="1"/>
  <c r="P3263" i="1" a="1"/>
  <c r="P3263" i="1"/>
  <c r="P3264" i="1" a="1"/>
  <c r="P3264" i="1" s="1"/>
  <c r="P3265" i="1" a="1"/>
  <c r="P3265" i="1" s="1"/>
  <c r="P3266" i="1" a="1"/>
  <c r="P3266" i="1" s="1"/>
  <c r="P3267" i="1" a="1"/>
  <c r="P3267" i="1" s="1"/>
  <c r="P3268" i="1" a="1"/>
  <c r="P3268" i="1" s="1"/>
  <c r="P3269" i="1" a="1"/>
  <c r="P3269" i="1"/>
  <c r="P3270" i="1" a="1"/>
  <c r="P3270" i="1" s="1"/>
  <c r="P3271" i="1" a="1"/>
  <c r="P3271" i="1" s="1"/>
  <c r="P3272" i="1" a="1"/>
  <c r="P3272" i="1" s="1"/>
  <c r="P3273" i="1" a="1"/>
  <c r="P3273" i="1"/>
  <c r="P3274" i="1" a="1"/>
  <c r="P3274" i="1" s="1"/>
  <c r="P3275" i="1" a="1"/>
  <c r="P3275" i="1" s="1"/>
  <c r="P3276" i="1" a="1"/>
  <c r="P3276" i="1" s="1"/>
  <c r="P3277" i="1" a="1"/>
  <c r="P3277" i="1" s="1"/>
  <c r="P3278" i="1" a="1"/>
  <c r="P3278" i="1" s="1"/>
  <c r="P3279" i="1" a="1"/>
  <c r="P3279" i="1"/>
  <c r="P3280" i="1" a="1"/>
  <c r="P3280" i="1"/>
  <c r="P3281" i="1" a="1"/>
  <c r="P3281" i="1" s="1"/>
  <c r="P3282" i="1" a="1"/>
  <c r="P3282" i="1" s="1"/>
  <c r="P3283" i="1" a="1"/>
  <c r="P3283" i="1" s="1"/>
  <c r="P3284" i="1" a="1"/>
  <c r="P3284" i="1" s="1"/>
  <c r="P3285" i="1" a="1"/>
  <c r="P3285" i="1" s="1"/>
  <c r="P3286" i="1" a="1"/>
  <c r="P3286" i="1"/>
  <c r="P3287" i="1" a="1"/>
  <c r="P3287" i="1"/>
  <c r="P3288" i="1" a="1"/>
  <c r="P3288" i="1" s="1"/>
  <c r="P3289" i="1" a="1"/>
  <c r="P3289" i="1"/>
  <c r="P3290" i="1" a="1"/>
  <c r="P3290" i="1" s="1"/>
  <c r="P3291" i="1" a="1"/>
  <c r="P3291" i="1"/>
  <c r="P3292" i="1" a="1"/>
  <c r="P3292" i="1" s="1"/>
  <c r="P3293" i="1" a="1"/>
  <c r="P3293" i="1"/>
  <c r="P3294" i="1" a="1"/>
  <c r="P3294" i="1" s="1"/>
  <c r="P3295" i="1" a="1"/>
  <c r="P3295" i="1"/>
  <c r="P3296" i="1" a="1"/>
  <c r="P3296" i="1" s="1"/>
  <c r="P3297" i="1" a="1"/>
  <c r="P3297" i="1" s="1"/>
  <c r="P3298" i="1" a="1"/>
  <c r="P3298" i="1"/>
  <c r="P3299" i="1" a="1"/>
  <c r="P3299" i="1"/>
  <c r="P3300" i="1" a="1"/>
  <c r="P3300" i="1" s="1"/>
  <c r="P3301" i="1" a="1"/>
  <c r="P3301" i="1" s="1"/>
  <c r="P3302" i="1" a="1"/>
  <c r="P3302" i="1" s="1"/>
  <c r="P3303" i="1" a="1"/>
  <c r="P3303" i="1" s="1"/>
  <c r="P3304" i="1" a="1"/>
  <c r="P3304" i="1" s="1"/>
  <c r="P3305" i="1" a="1"/>
  <c r="P3305" i="1"/>
  <c r="P3306" i="1" a="1"/>
  <c r="P3306" i="1" s="1"/>
  <c r="P3307" i="1" a="1"/>
  <c r="P3307" i="1" s="1"/>
  <c r="P3308" i="1" a="1"/>
  <c r="P3308" i="1" s="1"/>
  <c r="P3309" i="1" a="1"/>
  <c r="P3309" i="1"/>
  <c r="P3310" i="1" a="1"/>
  <c r="P3310" i="1" s="1"/>
  <c r="P3311" i="1" a="1"/>
  <c r="P3311" i="1" s="1"/>
  <c r="P3312" i="1" a="1"/>
  <c r="P3312" i="1" s="1"/>
  <c r="P3313" i="1" a="1"/>
  <c r="P3313" i="1"/>
  <c r="P3314" i="1" a="1"/>
  <c r="P3314" i="1" s="1"/>
  <c r="P3315" i="1" a="1"/>
  <c r="P3315" i="1"/>
  <c r="P3316" i="1" a="1"/>
  <c r="P3316" i="1"/>
  <c r="P3317" i="1" a="1"/>
  <c r="P3317" i="1" s="1"/>
  <c r="P3318" i="1" a="1"/>
  <c r="P3318" i="1" s="1"/>
  <c r="P3319" i="1" a="1"/>
  <c r="P3319" i="1" s="1"/>
  <c r="P3320" i="1" a="1"/>
  <c r="P3320" i="1" s="1"/>
  <c r="P3321" i="1" a="1"/>
  <c r="P3321" i="1"/>
  <c r="P3322" i="1" a="1"/>
  <c r="P3322" i="1"/>
  <c r="P3323" i="1" a="1"/>
  <c r="P3323" i="1"/>
  <c r="P3324" i="1" a="1"/>
  <c r="P3324" i="1" s="1"/>
  <c r="P3325" i="1" a="1"/>
  <c r="P3325" i="1"/>
  <c r="P3326" i="1" a="1"/>
  <c r="P3326" i="1" s="1"/>
  <c r="P3327" i="1" a="1"/>
  <c r="P3327" i="1"/>
  <c r="P3328" i="1" a="1"/>
  <c r="P3328" i="1"/>
  <c r="P3329" i="1" a="1"/>
  <c r="P3329" i="1"/>
  <c r="P3330" i="1" a="1"/>
  <c r="P3330" i="1" s="1"/>
  <c r="P3331" i="1" a="1"/>
  <c r="P3331" i="1"/>
  <c r="P3332" i="1" a="1"/>
  <c r="P3332" i="1" s="1"/>
  <c r="P3333" i="1" a="1"/>
  <c r="P3333" i="1" s="1"/>
  <c r="P3334" i="1" a="1"/>
  <c r="P3334" i="1"/>
  <c r="P3335" i="1" a="1"/>
  <c r="P3335" i="1" s="1"/>
  <c r="P3336" i="1" a="1"/>
  <c r="P3336" i="1" s="1"/>
  <c r="P3337" i="1" a="1"/>
  <c r="P3337" i="1" s="1"/>
  <c r="P3338" i="1" a="1"/>
  <c r="P3338" i="1" s="1"/>
  <c r="P3339" i="1" a="1"/>
  <c r="P3339" i="1" s="1"/>
  <c r="P3340" i="1" a="1"/>
  <c r="P3340" i="1" s="1"/>
  <c r="P3341" i="1" a="1"/>
  <c r="P3341" i="1"/>
  <c r="P3342" i="1" a="1"/>
  <c r="P3342" i="1" s="1"/>
  <c r="P3343" i="1" a="1"/>
  <c r="P3343" i="1" s="1"/>
  <c r="P3344" i="1" a="1"/>
  <c r="P3344" i="1" s="1"/>
  <c r="P3345" i="1" a="1"/>
  <c r="P3345" i="1"/>
  <c r="P3346" i="1" a="1"/>
  <c r="P3346" i="1" s="1"/>
  <c r="P3347" i="1" a="1"/>
  <c r="P3347" i="1" s="1"/>
  <c r="P3348" i="1" a="1"/>
  <c r="P3348" i="1" s="1"/>
  <c r="P3349" i="1" a="1"/>
  <c r="P3349" i="1" s="1"/>
  <c r="P3350" i="1" a="1"/>
  <c r="P3350" i="1" s="1"/>
  <c r="P3351" i="1" a="1"/>
  <c r="P3351" i="1"/>
  <c r="P3352" i="1" a="1"/>
  <c r="P3352" i="1"/>
  <c r="P3353" i="1" a="1"/>
  <c r="P3353" i="1" s="1"/>
  <c r="P3354" i="1" a="1"/>
  <c r="P3354" i="1" s="1"/>
  <c r="P3355" i="1" a="1"/>
  <c r="P3355" i="1" s="1"/>
  <c r="P3356" i="1" a="1"/>
  <c r="P3356" i="1" s="1"/>
  <c r="P3357" i="1" a="1"/>
  <c r="P3357" i="1" s="1"/>
  <c r="P3358" i="1" a="1"/>
  <c r="P3358" i="1"/>
  <c r="P3359" i="1" a="1"/>
  <c r="P3359" i="1"/>
  <c r="P3360" i="1" a="1"/>
  <c r="P3360" i="1" s="1"/>
  <c r="P3361" i="1" a="1"/>
  <c r="P3361" i="1"/>
  <c r="P3362" i="1" a="1"/>
  <c r="P3362" i="1" s="1"/>
  <c r="P3363" i="1" a="1"/>
  <c r="P3363" i="1"/>
  <c r="P3364" i="1" a="1"/>
  <c r="P3364" i="1" s="1"/>
  <c r="P3365" i="1" a="1"/>
  <c r="P3365" i="1"/>
  <c r="P3366" i="1" a="1"/>
  <c r="P3366" i="1" s="1"/>
  <c r="P3367" i="1" a="1"/>
  <c r="P3367" i="1"/>
  <c r="P3368" i="1" a="1"/>
  <c r="P3368" i="1" s="1"/>
  <c r="P3369" i="1" a="1"/>
  <c r="P3369" i="1" s="1"/>
  <c r="P3370" i="1" a="1"/>
  <c r="P3370" i="1"/>
  <c r="P3371" i="1" a="1"/>
  <c r="P3371" i="1" s="1"/>
  <c r="P3372" i="1" a="1"/>
  <c r="P3372" i="1" s="1"/>
  <c r="P3373" i="1" a="1"/>
  <c r="P3373" i="1" s="1"/>
  <c r="P3374" i="1" a="1"/>
  <c r="P3374" i="1" s="1"/>
  <c r="P3375" i="1" a="1"/>
  <c r="P3375" i="1" s="1"/>
  <c r="P3376" i="1" a="1"/>
  <c r="P3376" i="1" s="1"/>
  <c r="P3377" i="1" a="1"/>
  <c r="P3377" i="1"/>
  <c r="P3378" i="1" a="1"/>
  <c r="P3378" i="1" s="1"/>
  <c r="P3379" i="1" a="1"/>
  <c r="P3379" i="1" s="1"/>
  <c r="P3380" i="1" a="1"/>
  <c r="P3380" i="1" s="1"/>
  <c r="P3381" i="1" a="1"/>
  <c r="P3381" i="1"/>
  <c r="P3382" i="1" a="1"/>
  <c r="P3382" i="1" s="1"/>
  <c r="P3383" i="1" a="1"/>
  <c r="P3383" i="1" s="1"/>
  <c r="P3384" i="1" a="1"/>
  <c r="P3384" i="1" s="1"/>
  <c r="P3385" i="1" a="1"/>
  <c r="P3385" i="1"/>
  <c r="P3386" i="1" a="1"/>
  <c r="P3386" i="1" s="1"/>
  <c r="P3387" i="1" a="1"/>
  <c r="P3387" i="1"/>
  <c r="P3388" i="1" a="1"/>
  <c r="P3388" i="1"/>
  <c r="P3389" i="1" a="1"/>
  <c r="P3389" i="1" s="1"/>
  <c r="P3390" i="1" a="1"/>
  <c r="P3390" i="1" s="1"/>
  <c r="P3391" i="1" a="1"/>
  <c r="P3391" i="1" s="1"/>
  <c r="P3392" i="1" a="1"/>
  <c r="P3392" i="1" s="1"/>
  <c r="P3393" i="1" a="1"/>
  <c r="P3393" i="1" s="1"/>
  <c r="P3394" i="1" a="1"/>
  <c r="P3394" i="1"/>
  <c r="P3395" i="1" a="1"/>
  <c r="P3395" i="1"/>
  <c r="P3396" i="1" a="1"/>
  <c r="P3396" i="1" s="1"/>
  <c r="P3397" i="1" a="1"/>
  <c r="P3397" i="1"/>
  <c r="P3398" i="1" a="1"/>
  <c r="P3398" i="1" s="1"/>
  <c r="P3399" i="1" a="1"/>
  <c r="P3399" i="1"/>
  <c r="P3400" i="1" a="1"/>
  <c r="P3400" i="1" s="1"/>
  <c r="P3401" i="1" a="1"/>
  <c r="P3401" i="1"/>
  <c r="P3402" i="1" a="1"/>
  <c r="P3402" i="1" s="1"/>
  <c r="P3403" i="1" a="1"/>
  <c r="P3403" i="1" s="1"/>
  <c r="P3404" i="1" a="1"/>
  <c r="P3404" i="1" s="1"/>
  <c r="P3405" i="1" a="1"/>
  <c r="P3405" i="1" s="1"/>
  <c r="P3406" i="1" a="1"/>
  <c r="P3406" i="1"/>
  <c r="P3407" i="1" a="1"/>
  <c r="P3407" i="1"/>
  <c r="P3408" i="1" a="1"/>
  <c r="P3408" i="1" s="1"/>
  <c r="P3409" i="1" a="1"/>
  <c r="P3409" i="1" s="1"/>
  <c r="P3410" i="1" a="1"/>
  <c r="P3410" i="1" s="1"/>
  <c r="P3411" i="1" a="1"/>
  <c r="P3411" i="1" s="1"/>
  <c r="P3412" i="1" a="1"/>
  <c r="P3412" i="1" s="1"/>
  <c r="P3413" i="1" a="1"/>
  <c r="P3413" i="1"/>
  <c r="P3414" i="1" a="1"/>
  <c r="P3414" i="1" s="1"/>
  <c r="P3415" i="1" a="1"/>
  <c r="P3415" i="1" s="1"/>
  <c r="P3416" i="1" a="1"/>
  <c r="P3416" i="1" s="1"/>
  <c r="P3417" i="1" a="1"/>
  <c r="P3417" i="1"/>
  <c r="P3418" i="1" a="1"/>
  <c r="P3418" i="1" s="1"/>
  <c r="P3419" i="1" a="1"/>
  <c r="P3419" i="1" s="1"/>
  <c r="P3420" i="1" a="1"/>
  <c r="P3420" i="1" s="1"/>
  <c r="P3421" i="1" a="1"/>
  <c r="P3421" i="1"/>
  <c r="P3422" i="1" a="1"/>
  <c r="P3422" i="1" s="1"/>
  <c r="P3423" i="1" a="1"/>
  <c r="P3423" i="1"/>
  <c r="P3424" i="1" a="1"/>
  <c r="P3424" i="1"/>
  <c r="P3425" i="1" a="1"/>
  <c r="P3425" i="1" s="1"/>
  <c r="P3426" i="1" a="1"/>
  <c r="P3426" i="1" s="1"/>
  <c r="P3427" i="1" a="1"/>
  <c r="P3427" i="1" s="1"/>
  <c r="P3428" i="1" a="1"/>
  <c r="P3428" i="1" s="1"/>
  <c r="P3429" i="1" a="1"/>
  <c r="P3429" i="1" s="1"/>
  <c r="P3430" i="1" a="1"/>
  <c r="P3430" i="1"/>
  <c r="P3431" i="1" a="1"/>
  <c r="P3431" i="1"/>
  <c r="P3432" i="1" a="1"/>
  <c r="P3432" i="1" s="1"/>
  <c r="P3433" i="1" a="1"/>
  <c r="P3433" i="1"/>
  <c r="P3434" i="1" a="1"/>
  <c r="P3434" i="1" s="1"/>
  <c r="P3435" i="1" a="1"/>
  <c r="P3435" i="1"/>
  <c r="P3436" i="1" a="1"/>
  <c r="P3436" i="1" s="1"/>
  <c r="P3437" i="1" a="1"/>
  <c r="P3437" i="1"/>
  <c r="P3438" i="1" a="1"/>
  <c r="P3438" i="1" s="1"/>
  <c r="P3439" i="1" a="1"/>
  <c r="P3439" i="1" s="1"/>
  <c r="P3440" i="1" a="1"/>
  <c r="P3440" i="1" s="1"/>
  <c r="P3441" i="1" a="1"/>
  <c r="P3441" i="1" s="1"/>
  <c r="P3442" i="1" a="1"/>
  <c r="P3442" i="1"/>
  <c r="P3443" i="1" a="1"/>
  <c r="P3443" i="1"/>
  <c r="P3444" i="1" a="1"/>
  <c r="P3444" i="1" s="1"/>
  <c r="P3445" i="1" a="1"/>
  <c r="P3445" i="1" s="1"/>
  <c r="P3446" i="1" a="1"/>
  <c r="P3446" i="1" s="1"/>
  <c r="P3447" i="1" a="1"/>
  <c r="P3447" i="1" s="1"/>
  <c r="P3448" i="1" a="1"/>
  <c r="P3448" i="1" s="1"/>
  <c r="P3449" i="1" a="1"/>
  <c r="P3449" i="1"/>
  <c r="P3450" i="1" a="1"/>
  <c r="P3450" i="1" s="1"/>
  <c r="P3451" i="1" a="1"/>
  <c r="P3451" i="1" s="1"/>
  <c r="P3452" i="1" a="1"/>
  <c r="P3452" i="1" s="1"/>
  <c r="P3453" i="1" a="1"/>
  <c r="P3453" i="1"/>
  <c r="P3454" i="1" a="1"/>
  <c r="P3454" i="1" s="1"/>
  <c r="P3455" i="1" a="1"/>
  <c r="P3455" i="1" s="1"/>
  <c r="P3456" i="1" a="1"/>
  <c r="P3456" i="1" s="1"/>
  <c r="P3457" i="1" a="1"/>
  <c r="P3457" i="1"/>
  <c r="P3458" i="1" a="1"/>
  <c r="P3458" i="1" s="1"/>
  <c r="P3459" i="1" a="1"/>
  <c r="P3459" i="1"/>
  <c r="P3460" i="1" a="1"/>
  <c r="P3460" i="1"/>
  <c r="P3461" i="1" a="1"/>
  <c r="P3461" i="1" s="1"/>
  <c r="P3462" i="1" a="1"/>
  <c r="P3462" i="1" s="1"/>
  <c r="P3463" i="1" a="1"/>
  <c r="P3463" i="1" s="1"/>
  <c r="P3464" i="1" a="1"/>
  <c r="P3464" i="1" s="1"/>
  <c r="P3465" i="1" a="1"/>
  <c r="P3465" i="1"/>
  <c r="P3466" i="1" a="1"/>
  <c r="P3466" i="1"/>
  <c r="P3467" i="1" a="1"/>
  <c r="P3467" i="1"/>
  <c r="P3468" i="1" a="1"/>
  <c r="P3468" i="1" s="1"/>
  <c r="P3469" i="1" a="1"/>
  <c r="P3469" i="1"/>
  <c r="P3470" i="1" a="1"/>
  <c r="P3470" i="1" s="1"/>
  <c r="P3471" i="1" a="1"/>
  <c r="P3471" i="1"/>
  <c r="P3472" i="1" a="1"/>
  <c r="P3472" i="1"/>
  <c r="P3473" i="1" a="1"/>
  <c r="P3473" i="1"/>
  <c r="P3474" i="1" a="1"/>
  <c r="P3474" i="1" s="1"/>
  <c r="P3475" i="1" a="1"/>
  <c r="P3475" i="1"/>
  <c r="P3476" i="1" a="1"/>
  <c r="P3476" i="1" s="1"/>
  <c r="P3477" i="1" a="1"/>
  <c r="P3477" i="1" s="1"/>
  <c r="P3478" i="1" a="1"/>
  <c r="P3478" i="1"/>
  <c r="P3479" i="1" a="1"/>
  <c r="P3479" i="1" s="1"/>
  <c r="P3480" i="1" a="1"/>
  <c r="P3480" i="1" s="1"/>
  <c r="P3481" i="1" a="1"/>
  <c r="P3481" i="1" s="1"/>
  <c r="P3482" i="1" a="1"/>
  <c r="P3482" i="1" s="1"/>
  <c r="P3483" i="1" a="1"/>
  <c r="P3483" i="1" s="1"/>
  <c r="P3484" i="1" a="1"/>
  <c r="P3484" i="1" s="1"/>
  <c r="P3485" i="1" a="1"/>
  <c r="P3485" i="1"/>
  <c r="P3486" i="1" a="1"/>
  <c r="P3486" i="1" s="1"/>
  <c r="P3487" i="1" a="1"/>
  <c r="P3487" i="1" s="1"/>
  <c r="P3488" i="1" a="1"/>
  <c r="P3488" i="1" s="1"/>
  <c r="P3489" i="1" a="1"/>
  <c r="P3489" i="1"/>
  <c r="P3490" i="1" a="1"/>
  <c r="P3490" i="1" s="1"/>
  <c r="P3491" i="1" a="1"/>
  <c r="P3491" i="1" s="1"/>
  <c r="P3492" i="1" a="1"/>
  <c r="P3492" i="1" s="1"/>
  <c r="P3493" i="1" a="1"/>
  <c r="P3493" i="1" s="1"/>
  <c r="P3494" i="1" a="1"/>
  <c r="P3494" i="1" s="1"/>
  <c r="P3495" i="1" a="1"/>
  <c r="P3495" i="1"/>
  <c r="P3496" i="1" a="1"/>
  <c r="P3496" i="1"/>
  <c r="P3497" i="1" a="1"/>
  <c r="P3497" i="1" s="1"/>
  <c r="P3498" i="1" a="1"/>
  <c r="P3498" i="1" s="1"/>
  <c r="P3499" i="1" a="1"/>
  <c r="P3499" i="1" s="1"/>
  <c r="P3500" i="1" a="1"/>
  <c r="P3500" i="1" s="1"/>
  <c r="P3501" i="1" a="1"/>
  <c r="P3501" i="1" s="1"/>
  <c r="P3502" i="1" a="1"/>
  <c r="P3502" i="1"/>
  <c r="P3503" i="1" a="1"/>
  <c r="P3503" i="1"/>
  <c r="P3504" i="1" a="1"/>
  <c r="P3504" i="1" s="1"/>
  <c r="P3505" i="1" a="1"/>
  <c r="P3505" i="1"/>
  <c r="P3506" i="1" a="1"/>
  <c r="P3506" i="1" s="1"/>
  <c r="P3507" i="1" a="1"/>
  <c r="P3507" i="1"/>
  <c r="P3508" i="1" a="1"/>
  <c r="P3508" i="1" s="1"/>
  <c r="P3509" i="1" a="1"/>
  <c r="P3509" i="1"/>
  <c r="P3510" i="1" a="1"/>
  <c r="P3510" i="1" s="1"/>
  <c r="P3511" i="1" a="1"/>
  <c r="P3511" i="1"/>
  <c r="P3512" i="1" a="1"/>
  <c r="P3512" i="1" s="1"/>
  <c r="P3513" i="1" a="1"/>
  <c r="P3513" i="1" s="1"/>
  <c r="P3514" i="1" a="1"/>
  <c r="P3514" i="1"/>
  <c r="P3515" i="1" a="1"/>
  <c r="P3515" i="1" s="1"/>
  <c r="P3516" i="1" a="1"/>
  <c r="P3516" i="1" s="1"/>
  <c r="P3517" i="1" a="1"/>
  <c r="P3517" i="1" s="1"/>
  <c r="P3518" i="1" a="1"/>
  <c r="P3518" i="1" s="1"/>
  <c r="P3519" i="1" a="1"/>
  <c r="P3519" i="1" s="1"/>
  <c r="P3520" i="1" a="1"/>
  <c r="P3520" i="1" s="1"/>
  <c r="P3521" i="1" a="1"/>
  <c r="P3521" i="1"/>
  <c r="P3522" i="1" a="1"/>
  <c r="P3522" i="1" s="1"/>
  <c r="P3523" i="1" a="1"/>
  <c r="P3523" i="1" s="1"/>
  <c r="P3524" i="1" a="1"/>
  <c r="P3524" i="1" s="1"/>
  <c r="P3525" i="1" a="1"/>
  <c r="P3525" i="1"/>
  <c r="P3526" i="1" a="1"/>
  <c r="P3526" i="1" s="1"/>
  <c r="P3527" i="1" a="1"/>
  <c r="P3527" i="1" s="1"/>
  <c r="P3528" i="1" a="1"/>
  <c r="P3528" i="1" s="1"/>
  <c r="P3529" i="1" a="1"/>
  <c r="P3529" i="1"/>
  <c r="P3530" i="1" a="1"/>
  <c r="P3530" i="1" s="1"/>
  <c r="P3531" i="1" a="1"/>
  <c r="P3531" i="1"/>
  <c r="P3532" i="1" a="1"/>
  <c r="P3532" i="1"/>
  <c r="P3533" i="1" a="1"/>
  <c r="P3533" i="1" s="1"/>
  <c r="P3534" i="1" a="1"/>
  <c r="P3534" i="1" s="1"/>
  <c r="P3535" i="1" a="1"/>
  <c r="P3535" i="1" s="1"/>
  <c r="P3536" i="1" a="1"/>
  <c r="P3536" i="1" s="1"/>
  <c r="P3537" i="1" a="1"/>
  <c r="P3537" i="1" s="1"/>
  <c r="P3538" i="1" a="1"/>
  <c r="P3538" i="1"/>
  <c r="P3539" i="1" a="1"/>
  <c r="P3539" i="1"/>
  <c r="P3540" i="1" a="1"/>
  <c r="P3540" i="1" s="1"/>
  <c r="P3541" i="1" a="1"/>
  <c r="P3541" i="1"/>
  <c r="P3542" i="1" a="1"/>
  <c r="P3542" i="1" s="1"/>
  <c r="P3543" i="1" a="1"/>
  <c r="P3543" i="1"/>
  <c r="P3544" i="1" a="1"/>
  <c r="P3544" i="1" s="1"/>
  <c r="P3545" i="1" a="1"/>
  <c r="P3545" i="1"/>
  <c r="P3546" i="1" a="1"/>
  <c r="P3546" i="1" s="1"/>
  <c r="P3547" i="1" a="1"/>
  <c r="P3547" i="1" s="1"/>
  <c r="P3548" i="1" a="1"/>
  <c r="P3548" i="1" s="1"/>
  <c r="P3549" i="1" a="1"/>
  <c r="P3549" i="1" s="1"/>
  <c r="P3550" i="1" a="1"/>
  <c r="P3550" i="1"/>
  <c r="P3551" i="1" a="1"/>
  <c r="P3551" i="1"/>
  <c r="P3552" i="1" a="1"/>
  <c r="P3552" i="1" s="1"/>
  <c r="P3553" i="1" a="1"/>
  <c r="P3553" i="1" s="1"/>
  <c r="P3554" i="1" a="1"/>
  <c r="P3554" i="1" s="1"/>
  <c r="P3555" i="1" a="1"/>
  <c r="P3555" i="1"/>
  <c r="P3556" i="1" a="1"/>
  <c r="P3556" i="1" s="1"/>
  <c r="P3557" i="1" a="1"/>
  <c r="P3557" i="1"/>
  <c r="P3558" i="1" a="1"/>
  <c r="P3558" i="1" s="1"/>
  <c r="P3559" i="1" a="1"/>
  <c r="P3559" i="1" s="1"/>
  <c r="P3560" i="1" a="1"/>
  <c r="P3560" i="1" s="1"/>
  <c r="P3561" i="1" a="1"/>
  <c r="P3561" i="1"/>
  <c r="P3562" i="1" a="1"/>
  <c r="P3562" i="1" s="1"/>
  <c r="P3563" i="1" a="1"/>
  <c r="P3563" i="1" s="1"/>
  <c r="P3564" i="1" a="1"/>
  <c r="P3564" i="1" s="1"/>
  <c r="P3565" i="1" a="1"/>
  <c r="P3565" i="1" s="1"/>
  <c r="P3566" i="1" a="1"/>
  <c r="P3566" i="1" s="1"/>
  <c r="P3567" i="1" a="1"/>
  <c r="P3567" i="1"/>
  <c r="P3568" i="1" a="1"/>
  <c r="P3568" i="1" s="1"/>
  <c r="P3569" i="1" a="1"/>
  <c r="P3569" i="1"/>
  <c r="P3570" i="1" a="1"/>
  <c r="P3570" i="1" s="1"/>
  <c r="P3571" i="1" a="1"/>
  <c r="P3571" i="1" s="1"/>
  <c r="P3572" i="1" a="1"/>
  <c r="P3572" i="1"/>
  <c r="P3573" i="1" a="1"/>
  <c r="P3573" i="1"/>
  <c r="P3574" i="1" a="1"/>
  <c r="P3574" i="1" s="1"/>
  <c r="P3575" i="1" a="1"/>
  <c r="P3575" i="1"/>
  <c r="P3576" i="1" a="1"/>
  <c r="P3576" i="1" s="1"/>
  <c r="P3577" i="1" a="1"/>
  <c r="P3577" i="1" s="1"/>
  <c r="P3578" i="1" a="1"/>
  <c r="P3578" i="1" s="1"/>
  <c r="P3579" i="1" a="1"/>
  <c r="P3579" i="1"/>
  <c r="P3580" i="1" a="1"/>
  <c r="P3580" i="1" s="1"/>
  <c r="P3581" i="1" a="1"/>
  <c r="P3581" i="1" s="1"/>
  <c r="P3582" i="1" a="1"/>
  <c r="P3582" i="1" s="1"/>
  <c r="P3583" i="1" a="1"/>
  <c r="P3583" i="1" s="1"/>
  <c r="P3584" i="1" a="1"/>
  <c r="P3584" i="1" s="1"/>
  <c r="P3585" i="1" a="1"/>
  <c r="P3585" i="1"/>
  <c r="P3586" i="1" a="1"/>
  <c r="P3586" i="1" s="1"/>
  <c r="P3587" i="1" a="1"/>
  <c r="P3587" i="1" s="1"/>
  <c r="P3588" i="1" a="1"/>
  <c r="P3588" i="1" s="1"/>
  <c r="P3589" i="1" a="1"/>
  <c r="P3589" i="1" s="1"/>
  <c r="P3590" i="1" a="1"/>
  <c r="P3590" i="1" s="1"/>
  <c r="P3591" i="1" a="1"/>
  <c r="P3591" i="1"/>
  <c r="P3592" i="1" a="1"/>
  <c r="P3592" i="1" s="1"/>
  <c r="P3593" i="1" a="1"/>
  <c r="P3593" i="1"/>
  <c r="P3594" i="1" a="1"/>
  <c r="P3594" i="1" s="1"/>
  <c r="P3595" i="1" a="1"/>
  <c r="P3595" i="1" s="1"/>
  <c r="P3596" i="1" a="1"/>
  <c r="P3596" i="1"/>
  <c r="P3597" i="1" a="1"/>
  <c r="P3597" i="1"/>
  <c r="P3598" i="1" a="1"/>
  <c r="P3598" i="1" s="1"/>
  <c r="P3599" i="1" a="1"/>
  <c r="P3599" i="1"/>
  <c r="P3600" i="1" a="1"/>
  <c r="P3600" i="1" s="1"/>
  <c r="P3601" i="1" a="1"/>
  <c r="P3601" i="1" s="1"/>
  <c r="P3602" i="1" a="1"/>
  <c r="P3602" i="1" s="1"/>
  <c r="P3603" i="1" a="1"/>
  <c r="P3603" i="1"/>
  <c r="P3604" i="1" a="1"/>
  <c r="P3604" i="1" s="1"/>
  <c r="P3605" i="1" a="1"/>
  <c r="P3605" i="1" s="1"/>
  <c r="P3606" i="1" a="1"/>
  <c r="P3606" i="1" s="1"/>
  <c r="P3607" i="1" a="1"/>
  <c r="P3607" i="1" s="1"/>
  <c r="P3608" i="1" a="1"/>
  <c r="P3608" i="1" s="1"/>
  <c r="P3609" i="1" a="1"/>
  <c r="P3609" i="1"/>
  <c r="P3610" i="1" a="1"/>
  <c r="P3610" i="1" s="1"/>
  <c r="P3611" i="1" a="1"/>
  <c r="P3611" i="1" s="1"/>
  <c r="P3612" i="1" a="1"/>
  <c r="P3612" i="1" s="1"/>
  <c r="P3613" i="1" a="1"/>
  <c r="P3613" i="1" s="1"/>
  <c r="P3614" i="1" a="1"/>
  <c r="P3614" i="1" s="1"/>
  <c r="P3615" i="1" a="1"/>
  <c r="P3615" i="1"/>
  <c r="P3616" i="1" a="1"/>
  <c r="P3616" i="1" s="1"/>
  <c r="P3617" i="1" a="1"/>
  <c r="P3617" i="1"/>
  <c r="P3618" i="1" a="1"/>
  <c r="P3618" i="1" s="1"/>
  <c r="P3619" i="1" a="1"/>
  <c r="P3619" i="1" s="1"/>
  <c r="P3620" i="1" a="1"/>
  <c r="P3620" i="1"/>
  <c r="P3621" i="1" a="1"/>
  <c r="P3621" i="1"/>
  <c r="P3622" i="1" a="1"/>
  <c r="P3622" i="1" s="1"/>
  <c r="P3623" i="1" a="1"/>
  <c r="P3623" i="1"/>
  <c r="P3624" i="1" a="1"/>
  <c r="P3624" i="1" s="1"/>
  <c r="P3625" i="1" a="1"/>
  <c r="P3625" i="1" s="1"/>
  <c r="P3626" i="1" a="1"/>
  <c r="P3626" i="1" s="1"/>
  <c r="P3627" i="1" a="1"/>
  <c r="P3627" i="1" s="1"/>
  <c r="P3628" i="1" a="1"/>
  <c r="P3628" i="1" s="1"/>
  <c r="P3629" i="1" a="1"/>
  <c r="P3629" i="1"/>
  <c r="P3630" i="1" a="1"/>
  <c r="P3630" i="1" s="1"/>
  <c r="P3631" i="1" a="1"/>
  <c r="P3631" i="1" s="1"/>
  <c r="P3632" i="1" a="1"/>
  <c r="P3632" i="1" s="1"/>
  <c r="P3633" i="1" a="1"/>
  <c r="P3633" i="1"/>
  <c r="P3634" i="1" a="1"/>
  <c r="P3634" i="1" s="1"/>
  <c r="P3635" i="1" a="1"/>
  <c r="P3635" i="1" s="1"/>
  <c r="P3636" i="1" a="1"/>
  <c r="P3636" i="1" s="1"/>
  <c r="P3637" i="1" a="1"/>
  <c r="P3637" i="1" s="1"/>
  <c r="P3638" i="1" a="1"/>
  <c r="P3638" i="1"/>
  <c r="P3639" i="1" a="1"/>
  <c r="P3639" i="1"/>
  <c r="P3640" i="1" a="1"/>
  <c r="P3640" i="1" s="1"/>
  <c r="P3641" i="1" a="1"/>
  <c r="P3641" i="1"/>
  <c r="P3642" i="1" a="1"/>
  <c r="P3642" i="1" s="1"/>
  <c r="P3643" i="1" a="1"/>
  <c r="P3643" i="1" s="1"/>
  <c r="P3644" i="1" a="1"/>
  <c r="P3644" i="1"/>
  <c r="P3645" i="1" a="1"/>
  <c r="P3645" i="1" s="1"/>
  <c r="P3646" i="1" a="1"/>
  <c r="P3646" i="1" s="1"/>
  <c r="P3647" i="1" a="1"/>
  <c r="P3647" i="1"/>
  <c r="P3648" i="1" a="1"/>
  <c r="P3648" i="1" s="1"/>
  <c r="P3649" i="1" a="1"/>
  <c r="P3649" i="1" s="1"/>
  <c r="P3650" i="1" a="1"/>
  <c r="P3650" i="1" s="1"/>
  <c r="P3651" i="1" a="1"/>
  <c r="P3651" i="1" s="1"/>
  <c r="P3652" i="1" a="1"/>
  <c r="P3652" i="1" s="1"/>
  <c r="P3653" i="1" a="1"/>
  <c r="P3653" i="1"/>
  <c r="P3654" i="1" a="1"/>
  <c r="P3654" i="1" s="1"/>
  <c r="P3655" i="1" a="1"/>
  <c r="P3655" i="1" s="1"/>
  <c r="P3656" i="1" a="1"/>
  <c r="P3656" i="1" s="1"/>
  <c r="P3657" i="1" a="1"/>
  <c r="P3657" i="1"/>
  <c r="P3658" i="1" a="1"/>
  <c r="P3658" i="1" s="1"/>
  <c r="P3659" i="1" a="1"/>
  <c r="P3659" i="1" s="1"/>
  <c r="P3660" i="1" a="1"/>
  <c r="P3660" i="1" s="1"/>
  <c r="P3661" i="1" a="1"/>
  <c r="P3661" i="1" s="1"/>
  <c r="P3662" i="1" a="1"/>
  <c r="P3662" i="1"/>
  <c r="P3663" i="1" a="1"/>
  <c r="P3663" i="1"/>
  <c r="P3664" i="1" a="1"/>
  <c r="P3664" i="1" s="1"/>
  <c r="P3665" i="1" a="1"/>
  <c r="P3665" i="1"/>
  <c r="P3666" i="1" a="1"/>
  <c r="P3666" i="1" s="1"/>
  <c r="P3667" i="1" a="1"/>
  <c r="P3667" i="1" s="1"/>
  <c r="P3668" i="1" a="1"/>
  <c r="P3668" i="1"/>
  <c r="P3669" i="1" a="1"/>
  <c r="P3669" i="1" s="1"/>
  <c r="P3670" i="1" a="1"/>
  <c r="P3670" i="1" s="1"/>
  <c r="P3671" i="1" a="1"/>
  <c r="P3671" i="1"/>
  <c r="P3672" i="1" a="1"/>
  <c r="P3672" i="1" s="1"/>
  <c r="P3673" i="1" a="1"/>
  <c r="P3673" i="1" s="1"/>
  <c r="P3674" i="1" a="1"/>
  <c r="P3674" i="1" s="1"/>
  <c r="P3675" i="1" a="1"/>
  <c r="P3675" i="1" s="1"/>
  <c r="P3676" i="1" a="1"/>
  <c r="P3676" i="1" s="1"/>
  <c r="P3677" i="1" a="1"/>
  <c r="P3677" i="1" s="1"/>
  <c r="P3678" i="1" a="1"/>
  <c r="P3678" i="1" s="1"/>
  <c r="P3679" i="1" a="1"/>
  <c r="P3679" i="1" s="1"/>
  <c r="P3680" i="1" a="1"/>
  <c r="P3680" i="1" s="1"/>
  <c r="P3681" i="1" a="1"/>
  <c r="P3681" i="1"/>
  <c r="P3682" i="1" a="1"/>
  <c r="P3682" i="1" s="1"/>
  <c r="P3683" i="1" a="1"/>
  <c r="P3683" i="1" s="1"/>
  <c r="P3684" i="1" a="1"/>
  <c r="P3684" i="1" s="1"/>
  <c r="P3685" i="1" a="1"/>
  <c r="P3685" i="1" s="1"/>
  <c r="P3686" i="1" a="1"/>
  <c r="P3686" i="1" s="1"/>
  <c r="P3687" i="1" a="1"/>
  <c r="P3687" i="1"/>
  <c r="P3688" i="1" a="1"/>
  <c r="P3688" i="1" s="1"/>
  <c r="P3689" i="1" a="1"/>
  <c r="P3689" i="1"/>
  <c r="P3690" i="1" a="1"/>
  <c r="P3690" i="1" s="1"/>
  <c r="P3691" i="1" a="1"/>
  <c r="P3691" i="1" s="1"/>
  <c r="P3692" i="1" a="1"/>
  <c r="P3692" i="1"/>
  <c r="P3693" i="1" a="1"/>
  <c r="P3693" i="1" s="1"/>
  <c r="P3694" i="1" a="1"/>
  <c r="P3694" i="1" s="1"/>
  <c r="P3695" i="1" a="1"/>
  <c r="P3695" i="1"/>
  <c r="P3696" i="1" a="1"/>
  <c r="P3696" i="1" s="1"/>
  <c r="P3697" i="1" a="1"/>
  <c r="P3697" i="1" s="1"/>
  <c r="P3698" i="1" a="1"/>
  <c r="P3698" i="1" s="1"/>
  <c r="P3699" i="1" a="1"/>
  <c r="P3699" i="1" s="1"/>
  <c r="P3700" i="1" a="1"/>
  <c r="P3700" i="1" s="1"/>
  <c r="P3701" i="1" a="1"/>
  <c r="P3701" i="1"/>
  <c r="P3702" i="1" a="1"/>
  <c r="P3702" i="1" s="1"/>
  <c r="P3703" i="1" a="1"/>
  <c r="P3703" i="1" s="1"/>
  <c r="P3704" i="1" a="1"/>
  <c r="P3704" i="1" s="1"/>
  <c r="P3705" i="1" a="1"/>
  <c r="P3705" i="1"/>
  <c r="P3706" i="1" a="1"/>
  <c r="P3706" i="1" s="1"/>
  <c r="P3707" i="1" a="1"/>
  <c r="P3707" i="1" s="1"/>
  <c r="P3708" i="1" a="1"/>
  <c r="P3708" i="1" s="1"/>
  <c r="P3709" i="1" a="1"/>
  <c r="P3709" i="1" s="1"/>
  <c r="P3710" i="1" a="1"/>
  <c r="P3710" i="1"/>
  <c r="P3711" i="1" a="1"/>
  <c r="P3711" i="1"/>
  <c r="P3712" i="1" a="1"/>
  <c r="P3712" i="1" s="1"/>
  <c r="P3713" i="1" a="1"/>
  <c r="P3713" i="1"/>
  <c r="P3714" i="1" a="1"/>
  <c r="P3714" i="1" s="1"/>
  <c r="P3715" i="1" a="1"/>
  <c r="P3715" i="1" s="1"/>
  <c r="P3716" i="1" a="1"/>
  <c r="P3716" i="1"/>
  <c r="P3717" i="1" a="1"/>
  <c r="P3717" i="1" s="1"/>
  <c r="P3718" i="1" a="1"/>
  <c r="P3718" i="1" s="1"/>
  <c r="P3719" i="1" a="1"/>
  <c r="P3719" i="1" s="1"/>
  <c r="P3720" i="1" a="1"/>
  <c r="P3720" i="1" s="1"/>
  <c r="P3721" i="1" a="1"/>
  <c r="P3721" i="1" s="1"/>
  <c r="P3722" i="1" a="1"/>
  <c r="P3722" i="1" s="1"/>
  <c r="P3723" i="1" a="1"/>
  <c r="P3723" i="1" s="1"/>
  <c r="P3724" i="1" a="1"/>
  <c r="P3724" i="1" s="1"/>
  <c r="P3725" i="1" a="1"/>
  <c r="P3725" i="1" s="1"/>
  <c r="P3726" i="1" a="1"/>
  <c r="P3726" i="1" s="1"/>
  <c r="P3727" i="1" a="1"/>
  <c r="P3727" i="1" s="1"/>
  <c r="P3728" i="1" a="1"/>
  <c r="P3728" i="1" s="1"/>
  <c r="P3729" i="1" a="1"/>
  <c r="P3729" i="1"/>
  <c r="P3730" i="1" a="1"/>
  <c r="P3730" i="1" s="1"/>
  <c r="P3731" i="1" a="1"/>
  <c r="P3731" i="1" s="1"/>
  <c r="P3732" i="1" a="1"/>
  <c r="P3732" i="1" s="1"/>
  <c r="P3733" i="1" a="1"/>
  <c r="P3733" i="1" s="1"/>
  <c r="P3734" i="1" a="1"/>
  <c r="P3734" i="1" s="1"/>
  <c r="P3735" i="1" a="1"/>
  <c r="P3735" i="1" s="1"/>
  <c r="P3736" i="1" a="1"/>
  <c r="P3736" i="1" s="1"/>
  <c r="P3737" i="1" a="1"/>
  <c r="P3737" i="1"/>
  <c r="P3738" i="1" a="1"/>
  <c r="P3738" i="1" s="1"/>
  <c r="P3739" i="1" a="1"/>
  <c r="P3739" i="1" s="1"/>
  <c r="P3740" i="1" a="1"/>
  <c r="P3740" i="1"/>
  <c r="P3741" i="1" a="1"/>
  <c r="P3741" i="1" s="1"/>
  <c r="P3742" i="1" a="1"/>
  <c r="P3742" i="1" s="1"/>
  <c r="P3743" i="1" a="1"/>
  <c r="P3743" i="1" s="1"/>
  <c r="P3744" i="1" a="1"/>
  <c r="P3744" i="1" s="1"/>
  <c r="P3745" i="1" a="1"/>
  <c r="P3745" i="1" s="1"/>
  <c r="P3746" i="1" a="1"/>
  <c r="P3746" i="1" s="1"/>
  <c r="P3747" i="1" a="1"/>
  <c r="P3747" i="1" s="1"/>
  <c r="P3748" i="1" a="1"/>
  <c r="P3748" i="1" s="1"/>
  <c r="P3749" i="1" a="1"/>
  <c r="P3749" i="1"/>
  <c r="P3750" i="1" a="1"/>
  <c r="P3750" i="1" s="1"/>
  <c r="P3751" i="1" a="1"/>
  <c r="P3751" i="1" s="1"/>
  <c r="P3752" i="1" a="1"/>
  <c r="P3752" i="1" s="1"/>
  <c r="P3753" i="1" a="1"/>
  <c r="P3753" i="1"/>
  <c r="P3754" i="1" a="1"/>
  <c r="P3754" i="1" s="1"/>
  <c r="P3755" i="1" a="1"/>
  <c r="P3755" i="1" s="1"/>
  <c r="P3756" i="1" a="1"/>
  <c r="P3756" i="1" s="1"/>
  <c r="P3757" i="1" a="1"/>
  <c r="P3757" i="1" s="1"/>
  <c r="P3758" i="1" a="1"/>
  <c r="P3758" i="1"/>
  <c r="P3759" i="1" a="1"/>
  <c r="P3759" i="1" s="1"/>
  <c r="P3760" i="1" a="1"/>
  <c r="P3760" i="1" s="1"/>
  <c r="P3761" i="1" a="1"/>
  <c r="P3761" i="1"/>
  <c r="P3762" i="1" a="1"/>
  <c r="P3762" i="1" s="1"/>
  <c r="P3763" i="1" a="1"/>
  <c r="P3763" i="1" s="1"/>
  <c r="P3764" i="1" a="1"/>
  <c r="P3764" i="1"/>
  <c r="P3765" i="1" a="1"/>
  <c r="P3765" i="1" s="1"/>
  <c r="P3766" i="1" a="1"/>
  <c r="P3766" i="1" s="1"/>
  <c r="P3767" i="1" a="1"/>
  <c r="P3767" i="1" s="1"/>
  <c r="P3768" i="1" a="1"/>
  <c r="P3768" i="1" s="1"/>
  <c r="P3769" i="1" a="1"/>
  <c r="P3769" i="1" s="1"/>
  <c r="P3770" i="1" a="1"/>
  <c r="P3770" i="1" s="1"/>
  <c r="P3771" i="1" a="1"/>
  <c r="P3771" i="1" s="1"/>
  <c r="P3772" i="1" a="1"/>
  <c r="P3772" i="1" s="1"/>
  <c r="P3773" i="1" a="1"/>
  <c r="P3773" i="1" s="1"/>
  <c r="P3774" i="1" a="1"/>
  <c r="P3774" i="1" s="1"/>
  <c r="P3775" i="1" a="1"/>
  <c r="P3775" i="1" s="1"/>
  <c r="P3776" i="1" a="1"/>
  <c r="P3776" i="1" s="1"/>
  <c r="P3777" i="1" a="1"/>
  <c r="P3777" i="1"/>
  <c r="P3778" i="1" a="1"/>
  <c r="P3778" i="1" s="1"/>
  <c r="P3779" i="1" a="1"/>
  <c r="P3779" i="1" s="1"/>
  <c r="P3780" i="1" a="1"/>
  <c r="P3780" i="1" s="1"/>
  <c r="P3781" i="1" a="1"/>
  <c r="P3781" i="1" s="1"/>
  <c r="P3782" i="1" a="1"/>
  <c r="P3782" i="1" s="1"/>
  <c r="P3783" i="1" a="1"/>
  <c r="P3783" i="1" s="1"/>
  <c r="P3784" i="1" a="1"/>
  <c r="P3784" i="1" s="1"/>
  <c r="P3785" i="1" a="1"/>
  <c r="P3785" i="1"/>
  <c r="P3786" i="1" a="1"/>
  <c r="P3786" i="1" s="1"/>
  <c r="P3787" i="1" a="1"/>
  <c r="P3787" i="1" s="1"/>
  <c r="P3788" i="1" a="1"/>
  <c r="P3788" i="1"/>
  <c r="P3789" i="1" a="1"/>
  <c r="P3789" i="1" s="1"/>
  <c r="P3790" i="1" a="1"/>
  <c r="P3790" i="1" s="1"/>
  <c r="P3791" i="1" a="1"/>
  <c r="P3791" i="1" s="1"/>
  <c r="P3792" i="1" a="1"/>
  <c r="P3792" i="1" s="1"/>
  <c r="P3793" i="1" a="1"/>
  <c r="P3793" i="1" s="1"/>
  <c r="P3794" i="1" a="1"/>
  <c r="P3794" i="1" s="1"/>
  <c r="P3795" i="1" a="1"/>
  <c r="P3795" i="1" s="1"/>
  <c r="P3796" i="1" a="1"/>
  <c r="P3796" i="1" s="1"/>
  <c r="P3797" i="1" a="1"/>
  <c r="P3797" i="1" s="1"/>
  <c r="P3798" i="1" a="1"/>
  <c r="P3798" i="1" s="1"/>
  <c r="P3799" i="1" a="1"/>
  <c r="P3799" i="1" s="1"/>
  <c r="P3800" i="1" a="1"/>
  <c r="P3800" i="1" s="1"/>
  <c r="P3801" i="1" a="1"/>
  <c r="P3801" i="1"/>
  <c r="P3802" i="1" a="1"/>
  <c r="P3802" i="1" s="1"/>
  <c r="P3803" i="1" a="1"/>
  <c r="P3803" i="1" s="1"/>
  <c r="P3804" i="1" a="1"/>
  <c r="P3804" i="1" s="1"/>
  <c r="P3805" i="1" a="1"/>
  <c r="P3805" i="1" s="1"/>
  <c r="P3806" i="1" a="1"/>
  <c r="P3806" i="1"/>
  <c r="P3807" i="1" a="1"/>
  <c r="P3807" i="1" s="1"/>
  <c r="P3808" i="1" a="1"/>
  <c r="P3808" i="1" s="1"/>
  <c r="P3809" i="1" a="1"/>
  <c r="P3809" i="1"/>
  <c r="P3810" i="1" a="1"/>
  <c r="P3810" i="1" s="1"/>
  <c r="P3811" i="1" a="1"/>
  <c r="P3811" i="1" s="1"/>
  <c r="P3812" i="1" a="1"/>
  <c r="P3812" i="1"/>
  <c r="P3813" i="1" a="1"/>
  <c r="P3813" i="1" s="1"/>
  <c r="P3814" i="1" a="1"/>
  <c r="P3814" i="1" s="1"/>
  <c r="P3815" i="1" a="1"/>
  <c r="P3815" i="1" s="1"/>
  <c r="P3816" i="1" a="1"/>
  <c r="P3816" i="1" s="1"/>
  <c r="P3817" i="1" a="1"/>
  <c r="P3817" i="1" s="1"/>
  <c r="P3818" i="1" a="1"/>
  <c r="P3818" i="1" s="1"/>
  <c r="P3819" i="1" a="1"/>
  <c r="P3819" i="1" s="1"/>
  <c r="P3820" i="1" a="1"/>
  <c r="P3820" i="1" s="1"/>
  <c r="P3821" i="1" a="1"/>
  <c r="P3821" i="1" s="1"/>
  <c r="P3822" i="1" a="1"/>
  <c r="P3822" i="1" s="1"/>
  <c r="P3823" i="1" a="1"/>
  <c r="P3823" i="1" s="1"/>
  <c r="P3824" i="1" a="1"/>
  <c r="P3824" i="1" s="1"/>
  <c r="P3825" i="1" a="1"/>
  <c r="P3825" i="1"/>
  <c r="P3826" i="1" a="1"/>
  <c r="P3826" i="1" s="1"/>
  <c r="P3827" i="1" a="1"/>
  <c r="P3827" i="1" s="1"/>
  <c r="P3828" i="1" a="1"/>
  <c r="P3828" i="1" s="1"/>
  <c r="P3829" i="1" a="1"/>
  <c r="P3829" i="1" s="1"/>
  <c r="P3830" i="1" a="1"/>
  <c r="P3830" i="1" s="1"/>
  <c r="P3831" i="1" a="1"/>
  <c r="P3831" i="1" s="1"/>
  <c r="P3832" i="1" a="1"/>
  <c r="P3832" i="1" s="1"/>
  <c r="P3833" i="1" a="1"/>
  <c r="P3833" i="1"/>
  <c r="P3834" i="1" a="1"/>
  <c r="P3834" i="1" s="1"/>
  <c r="P3835" i="1" a="1"/>
  <c r="P3835" i="1" s="1"/>
  <c r="P3836" i="1" a="1"/>
  <c r="P3836" i="1"/>
  <c r="P3837" i="1" a="1"/>
  <c r="P3837" i="1" s="1"/>
  <c r="P3838" i="1" a="1"/>
  <c r="P3838" i="1" s="1"/>
  <c r="P3839" i="1" a="1"/>
  <c r="P3839" i="1" s="1"/>
  <c r="P3840" i="1" a="1"/>
  <c r="P3840" i="1" s="1"/>
  <c r="P3841" i="1" a="1"/>
  <c r="P3841" i="1" s="1"/>
  <c r="P3842" i="1" a="1"/>
  <c r="P3842" i="1" s="1"/>
  <c r="P3843" i="1" a="1"/>
  <c r="P3843" i="1" s="1"/>
  <c r="P3844" i="1" a="1"/>
  <c r="P3844" i="1" s="1"/>
  <c r="P3845" i="1" a="1"/>
  <c r="P3845" i="1"/>
  <c r="P3846" i="1" a="1"/>
  <c r="P3846" i="1" s="1"/>
  <c r="P3847" i="1" a="1"/>
  <c r="P3847" i="1" s="1"/>
  <c r="P3848" i="1" a="1"/>
  <c r="P3848" i="1" s="1"/>
  <c r="P3849" i="1" a="1"/>
  <c r="P3849" i="1"/>
  <c r="P3850" i="1" a="1"/>
  <c r="P3850" i="1" s="1"/>
  <c r="P3851" i="1" a="1"/>
  <c r="P3851" i="1" s="1"/>
  <c r="P3852" i="1" a="1"/>
  <c r="P3852" i="1" s="1"/>
  <c r="P3853" i="1" a="1"/>
  <c r="P3853" i="1" s="1"/>
  <c r="P3854" i="1" a="1"/>
  <c r="P3854" i="1"/>
  <c r="P3855" i="1" a="1"/>
  <c r="P3855" i="1" s="1"/>
  <c r="P3856" i="1" a="1"/>
  <c r="P3856" i="1" s="1"/>
  <c r="P3857" i="1" a="1"/>
  <c r="P3857" i="1"/>
  <c r="P3858" i="1" a="1"/>
  <c r="P3858" i="1" s="1"/>
  <c r="P3859" i="1" a="1"/>
  <c r="P3859" i="1" s="1"/>
  <c r="P3860" i="1" a="1"/>
  <c r="P3860" i="1"/>
  <c r="P3861" i="1" a="1"/>
  <c r="P3861" i="1" s="1"/>
  <c r="P3862" i="1" a="1"/>
  <c r="P3862" i="1" s="1"/>
  <c r="P3863" i="1" a="1"/>
  <c r="P3863" i="1" s="1"/>
  <c r="P3864" i="1" a="1"/>
  <c r="P3864" i="1" s="1"/>
  <c r="P3865" i="1" a="1"/>
  <c r="P3865" i="1" s="1"/>
  <c r="P3866" i="1" a="1"/>
  <c r="P3866" i="1" s="1"/>
  <c r="P3867" i="1" a="1"/>
  <c r="P3867" i="1" s="1"/>
  <c r="P3868" i="1" a="1"/>
  <c r="P3868" i="1" s="1"/>
  <c r="P3869" i="1" a="1"/>
  <c r="P3869" i="1" s="1"/>
  <c r="P3870" i="1" a="1"/>
  <c r="P3870" i="1" s="1"/>
  <c r="P3871" i="1" a="1"/>
  <c r="P3871" i="1" s="1"/>
  <c r="P3872" i="1" a="1"/>
  <c r="P3872" i="1" s="1"/>
  <c r="P3873" i="1" a="1"/>
  <c r="P3873" i="1"/>
  <c r="P3874" i="1" a="1"/>
  <c r="P3874" i="1" s="1"/>
  <c r="P3875" i="1" a="1"/>
  <c r="P3875" i="1" s="1"/>
  <c r="P3876" i="1" a="1"/>
  <c r="P3876" i="1" s="1"/>
  <c r="P3877" i="1" a="1"/>
  <c r="P3877" i="1" s="1"/>
  <c r="P3878" i="1" a="1"/>
  <c r="P3878" i="1" s="1"/>
  <c r="P3879" i="1" a="1"/>
  <c r="P3879" i="1" s="1"/>
  <c r="P3880" i="1" a="1"/>
  <c r="P3880" i="1" s="1"/>
  <c r="P3881" i="1" a="1"/>
  <c r="P3881" i="1"/>
  <c r="P3882" i="1" a="1"/>
  <c r="P3882" i="1" s="1"/>
  <c r="P3883" i="1" a="1"/>
  <c r="P3883" i="1" s="1"/>
  <c r="P3884" i="1" a="1"/>
  <c r="P3884" i="1"/>
  <c r="P3885" i="1" a="1"/>
  <c r="P3885" i="1" s="1"/>
  <c r="P3886" i="1" a="1"/>
  <c r="P3886" i="1" s="1"/>
  <c r="P3887" i="1" a="1"/>
  <c r="P3887" i="1" s="1"/>
  <c r="P3888" i="1" a="1"/>
  <c r="P3888" i="1" s="1"/>
  <c r="P3889" i="1" a="1"/>
  <c r="P3889" i="1" s="1"/>
  <c r="P3890" i="1" a="1"/>
  <c r="P3890" i="1" s="1"/>
  <c r="P3891" i="1" a="1"/>
  <c r="P3891" i="1" s="1"/>
  <c r="P3892" i="1" a="1"/>
  <c r="P3892" i="1" s="1"/>
  <c r="P3893" i="1" a="1"/>
  <c r="P3893" i="1"/>
  <c r="P3894" i="1" a="1"/>
  <c r="P3894" i="1" s="1"/>
  <c r="P3895" i="1" a="1"/>
  <c r="P3895" i="1" s="1"/>
  <c r="P3896" i="1" a="1"/>
  <c r="P3896" i="1" s="1"/>
  <c r="P3897" i="1" a="1"/>
  <c r="P3897" i="1"/>
  <c r="P3898" i="1" a="1"/>
  <c r="P3898" i="1" s="1"/>
  <c r="P3899" i="1" a="1"/>
  <c r="P3899" i="1" s="1"/>
  <c r="P3900" i="1" a="1"/>
  <c r="P3900" i="1" s="1"/>
  <c r="P3901" i="1" a="1"/>
  <c r="P3901" i="1" s="1"/>
  <c r="P3902" i="1" a="1"/>
  <c r="P3902" i="1"/>
  <c r="P3903" i="1" a="1"/>
  <c r="P3903" i="1" s="1"/>
  <c r="P3904" i="1" a="1"/>
  <c r="P3904" i="1" s="1"/>
  <c r="P3905" i="1" a="1"/>
  <c r="P3905" i="1" s="1"/>
  <c r="P3906" i="1" a="1"/>
  <c r="P3906" i="1" s="1"/>
  <c r="P3907" i="1" a="1"/>
  <c r="P3907" i="1" s="1"/>
  <c r="P3908" i="1" a="1"/>
  <c r="P3908" i="1"/>
  <c r="P3909" i="1" a="1"/>
  <c r="P3909" i="1" s="1"/>
  <c r="P3910" i="1" a="1"/>
  <c r="P3910" i="1" s="1"/>
  <c r="P3911" i="1" a="1"/>
  <c r="P3911" i="1" s="1"/>
  <c r="P3912" i="1" a="1"/>
  <c r="P3912" i="1" s="1"/>
  <c r="P3913" i="1" a="1"/>
  <c r="P3913" i="1" s="1"/>
  <c r="P3914" i="1" a="1"/>
  <c r="P3914" i="1" s="1"/>
  <c r="P3915" i="1" a="1"/>
  <c r="P3915" i="1" s="1"/>
  <c r="P3916" i="1" a="1"/>
  <c r="P3916" i="1" s="1"/>
  <c r="P3917" i="1" a="1"/>
  <c r="P3917" i="1" s="1"/>
  <c r="P3918" i="1" a="1"/>
  <c r="P3918" i="1" s="1"/>
  <c r="P3919" i="1" a="1"/>
  <c r="P3919" i="1" s="1"/>
  <c r="P3920" i="1" a="1"/>
  <c r="P3920" i="1" s="1"/>
  <c r="P3921" i="1" a="1"/>
  <c r="P3921" i="1" s="1"/>
  <c r="P3922" i="1" a="1"/>
  <c r="P3922" i="1" s="1"/>
  <c r="P3923" i="1" a="1"/>
  <c r="P3923" i="1" s="1"/>
  <c r="P3924" i="1" a="1"/>
  <c r="P3924" i="1" s="1"/>
  <c r="P3925" i="1" a="1"/>
  <c r="P3925" i="1" s="1"/>
  <c r="P3926" i="1" a="1"/>
  <c r="P3926" i="1" s="1"/>
  <c r="P3927" i="1" a="1"/>
  <c r="P3927" i="1" s="1"/>
  <c r="P3928" i="1" a="1"/>
  <c r="P3928" i="1" s="1"/>
  <c r="P3929" i="1" a="1"/>
  <c r="P3929" i="1" s="1"/>
  <c r="P3930" i="1" a="1"/>
  <c r="P3930" i="1" s="1"/>
  <c r="P3931" i="1" a="1"/>
  <c r="P3931" i="1" s="1"/>
  <c r="P3932" i="1" a="1"/>
  <c r="P3932" i="1"/>
  <c r="P3933" i="1" a="1"/>
  <c r="P3933" i="1" s="1"/>
  <c r="P3934" i="1" a="1"/>
  <c r="P3934" i="1" s="1"/>
  <c r="P3935" i="1" a="1"/>
  <c r="P3935" i="1" s="1"/>
  <c r="P3936" i="1" a="1"/>
  <c r="P3936" i="1" s="1"/>
  <c r="P3937" i="1" a="1"/>
  <c r="P3937" i="1" s="1"/>
  <c r="P3938" i="1" a="1"/>
  <c r="P3938" i="1" s="1"/>
  <c r="P3939" i="1" a="1"/>
  <c r="P3939" i="1" s="1"/>
  <c r="P3940" i="1" a="1"/>
  <c r="P3940" i="1" s="1"/>
  <c r="P3941" i="1" a="1"/>
  <c r="P3941" i="1"/>
  <c r="P3942" i="1" a="1"/>
  <c r="P3942" i="1" s="1"/>
  <c r="P3943" i="1" a="1"/>
  <c r="P3943" i="1" s="1"/>
  <c r="P3944" i="1" a="1"/>
  <c r="P3944" i="1" s="1"/>
  <c r="P3945" i="1" a="1"/>
  <c r="P3945" i="1" s="1"/>
  <c r="P3946" i="1" a="1"/>
  <c r="P3946" i="1" s="1"/>
  <c r="P3947" i="1" a="1"/>
  <c r="P3947" i="1" s="1"/>
  <c r="P3948" i="1" a="1"/>
  <c r="P3948" i="1" s="1"/>
  <c r="P3949" i="1" a="1"/>
  <c r="P3949" i="1" s="1"/>
  <c r="P3950" i="1" a="1"/>
  <c r="P3950" i="1"/>
  <c r="P3951" i="1" a="1"/>
  <c r="P3951" i="1" s="1"/>
  <c r="P3952" i="1" a="1"/>
  <c r="P3952" i="1" s="1"/>
  <c r="P3953" i="1" a="1"/>
  <c r="P3953" i="1" s="1"/>
  <c r="P3954" i="1" a="1"/>
  <c r="P3954" i="1" s="1"/>
  <c r="P3955" i="1" a="1"/>
  <c r="P3955" i="1" s="1"/>
  <c r="P3956" i="1" a="1"/>
  <c r="P3956" i="1"/>
  <c r="P3957" i="1" a="1"/>
  <c r="P3957" i="1"/>
  <c r="P3958" i="1" a="1"/>
  <c r="P3958" i="1" s="1"/>
  <c r="P3959" i="1" a="1"/>
  <c r="P3959" i="1" s="1"/>
  <c r="P3960" i="1" a="1"/>
  <c r="P3960" i="1" s="1"/>
  <c r="P3961" i="1" a="1"/>
  <c r="P3961" i="1" s="1"/>
  <c r="P3962" i="1" a="1"/>
  <c r="P3962" i="1" s="1"/>
  <c r="P3963" i="1" a="1"/>
  <c r="P3963" i="1" s="1"/>
  <c r="P3964" i="1" a="1"/>
  <c r="P3964" i="1" s="1"/>
  <c r="P3965" i="1" a="1"/>
  <c r="P3965" i="1" s="1"/>
  <c r="P3966" i="1" a="1"/>
  <c r="P3966" i="1" s="1"/>
  <c r="P3967" i="1" a="1"/>
  <c r="P3967" i="1" s="1"/>
  <c r="P3968" i="1" a="1"/>
  <c r="P3968" i="1" s="1"/>
  <c r="P3969" i="1" a="1"/>
  <c r="P3969" i="1" s="1"/>
  <c r="P3970" i="1" a="1"/>
  <c r="P3970" i="1" s="1"/>
  <c r="P3971" i="1" a="1"/>
  <c r="P3971" i="1" s="1"/>
  <c r="P3972" i="1" a="1"/>
  <c r="P3972" i="1" s="1"/>
  <c r="P3973" i="1" a="1"/>
  <c r="P3973" i="1" s="1"/>
  <c r="P3974" i="1" a="1"/>
  <c r="P3974" i="1"/>
  <c r="P3975" i="1" a="1"/>
  <c r="P3975" i="1" s="1"/>
  <c r="P3976" i="1" a="1"/>
  <c r="P3976" i="1" s="1"/>
  <c r="P3977" i="1" a="1"/>
  <c r="P3977" i="1" s="1"/>
  <c r="P3978" i="1" a="1"/>
  <c r="P3978" i="1" s="1"/>
  <c r="P3979" i="1" a="1"/>
  <c r="P3979" i="1" s="1"/>
  <c r="P3980" i="1" a="1"/>
  <c r="P3980" i="1"/>
  <c r="P3981" i="1" a="1"/>
  <c r="P3981" i="1" s="1"/>
  <c r="P3982" i="1" a="1"/>
  <c r="P3982" i="1" s="1"/>
  <c r="P3983" i="1" a="1"/>
  <c r="P3983" i="1" s="1"/>
  <c r="P3984" i="1" a="1"/>
  <c r="P3984" i="1" s="1"/>
  <c r="P3985" i="1" a="1"/>
  <c r="P3985" i="1" s="1"/>
  <c r="P3986" i="1" a="1"/>
  <c r="P3986" i="1" s="1"/>
  <c r="P3987" i="1" a="1"/>
  <c r="P3987" i="1" s="1"/>
  <c r="P3988" i="1" a="1"/>
  <c r="P3988" i="1" s="1"/>
  <c r="P3989" i="1" a="1"/>
  <c r="P3989" i="1" s="1"/>
  <c r="P3990" i="1" a="1"/>
  <c r="P3990" i="1" s="1"/>
  <c r="P3991" i="1" a="1"/>
  <c r="P3991" i="1" s="1"/>
  <c r="P3992" i="1" a="1"/>
  <c r="P3992" i="1" s="1"/>
  <c r="P3993" i="1" a="1"/>
  <c r="P3993" i="1" s="1"/>
  <c r="P3994" i="1" a="1"/>
  <c r="P3994" i="1" s="1"/>
  <c r="P3995" i="1" a="1"/>
  <c r="P3995" i="1" s="1"/>
  <c r="P3996" i="1" a="1"/>
  <c r="P3996" i="1" s="1"/>
  <c r="P3997" i="1" a="1"/>
  <c r="P3997" i="1" s="1"/>
  <c r="P3998" i="1" a="1"/>
  <c r="P3998" i="1" s="1"/>
  <c r="P3999" i="1" a="1"/>
  <c r="P3999" i="1" s="1"/>
  <c r="P4000" i="1" a="1"/>
  <c r="P4000" i="1" s="1"/>
  <c r="P4001" i="1" a="1"/>
  <c r="P4001" i="1" s="1"/>
  <c r="P4002" i="1" a="1"/>
  <c r="P4002" i="1" s="1"/>
  <c r="P4003" i="1" a="1"/>
  <c r="P4003" i="1" s="1"/>
  <c r="P4004" i="1" a="1"/>
  <c r="P4004" i="1"/>
  <c r="P4005" i="1" a="1"/>
  <c r="P4005" i="1" s="1"/>
  <c r="P4006" i="1" a="1"/>
  <c r="P4006" i="1" s="1"/>
  <c r="P4007" i="1" a="1"/>
  <c r="P4007" i="1" s="1"/>
  <c r="P4008" i="1" a="1"/>
  <c r="P4008" i="1" s="1"/>
  <c r="P4009" i="1" a="1"/>
  <c r="P4009" i="1" s="1"/>
  <c r="P4010" i="1" a="1"/>
  <c r="P4010" i="1" s="1"/>
  <c r="P4011" i="1" a="1"/>
  <c r="P4011" i="1" s="1"/>
  <c r="P4012" i="1" a="1"/>
  <c r="P4012" i="1" s="1"/>
  <c r="P4013" i="1" a="1"/>
  <c r="P4013" i="1"/>
  <c r="P4014" i="1" a="1"/>
  <c r="P4014" i="1" s="1"/>
  <c r="P4015" i="1" a="1"/>
  <c r="P4015" i="1" s="1"/>
  <c r="P4016" i="1" a="1"/>
  <c r="P4016" i="1" s="1"/>
  <c r="P4017" i="1" a="1"/>
  <c r="P4017" i="1" s="1"/>
  <c r="P4018" i="1" a="1"/>
  <c r="P4018" i="1" s="1"/>
  <c r="P4019" i="1" a="1"/>
  <c r="P4019" i="1" s="1"/>
  <c r="P4020" i="1" a="1"/>
  <c r="P4020" i="1" s="1"/>
  <c r="P4021" i="1" a="1"/>
  <c r="P4021" i="1" s="1"/>
  <c r="P4022" i="1" a="1"/>
  <c r="P4022" i="1"/>
  <c r="P4023" i="1" a="1"/>
  <c r="P4023" i="1" s="1"/>
  <c r="P4024" i="1" a="1"/>
  <c r="P4024" i="1" s="1"/>
  <c r="P4025" i="1" a="1"/>
  <c r="P4025" i="1" s="1"/>
  <c r="P4026" i="1" a="1"/>
  <c r="P4026" i="1" s="1"/>
  <c r="P4027" i="1" a="1"/>
  <c r="P4027" i="1" s="1"/>
  <c r="P4028" i="1" a="1"/>
  <c r="P4028" i="1"/>
  <c r="P4029" i="1" a="1"/>
  <c r="P4029" i="1"/>
  <c r="P4030" i="1" a="1"/>
  <c r="P4030" i="1" s="1"/>
  <c r="P4031" i="1" a="1"/>
  <c r="P4031" i="1" s="1"/>
  <c r="P4032" i="1" a="1"/>
  <c r="P4032" i="1" s="1"/>
  <c r="P4033" i="1" a="1"/>
  <c r="P4033" i="1" s="1"/>
  <c r="P4034" i="1" a="1"/>
  <c r="P4034" i="1" s="1"/>
  <c r="P4035" i="1" a="1"/>
  <c r="P4035" i="1" s="1"/>
  <c r="P4036" i="1" a="1"/>
  <c r="P4036" i="1" s="1"/>
  <c r="P4037" i="1" a="1"/>
  <c r="P4037" i="1" s="1"/>
  <c r="P4038" i="1" a="1"/>
  <c r="P4038" i="1" s="1"/>
  <c r="P4039" i="1" a="1"/>
  <c r="P4039" i="1" s="1"/>
  <c r="P4040" i="1" a="1"/>
  <c r="P4040" i="1" s="1"/>
  <c r="P4041" i="1" a="1"/>
  <c r="P4041" i="1" s="1"/>
  <c r="P4042" i="1" a="1"/>
  <c r="P4042" i="1" s="1"/>
  <c r="P4043" i="1" a="1"/>
  <c r="P4043" i="1" s="1"/>
  <c r="P4044" i="1" a="1"/>
  <c r="P4044" i="1" s="1"/>
  <c r="P4045" i="1" a="1"/>
  <c r="P4045" i="1" s="1"/>
  <c r="P4046" i="1" a="1"/>
  <c r="P4046" i="1"/>
  <c r="P4047" i="1" a="1"/>
  <c r="P4047" i="1" s="1"/>
  <c r="P4048" i="1" a="1"/>
  <c r="P4048" i="1" s="1"/>
  <c r="P4049" i="1" a="1"/>
  <c r="P4049" i="1" s="1"/>
  <c r="P4050" i="1" a="1"/>
  <c r="P4050" i="1"/>
  <c r="P4051" i="1" a="1"/>
  <c r="P4051" i="1" s="1"/>
  <c r="P4052" i="1" a="1"/>
  <c r="P4052" i="1"/>
  <c r="P4053" i="1" a="1"/>
  <c r="P4053" i="1" s="1"/>
  <c r="P4054" i="1" a="1"/>
  <c r="P4054" i="1" s="1"/>
  <c r="P4055" i="1" a="1"/>
  <c r="P4055" i="1" s="1"/>
  <c r="P4056" i="1" a="1"/>
  <c r="P4056" i="1" s="1"/>
  <c r="P4057" i="1" a="1"/>
  <c r="P4057" i="1" s="1"/>
  <c r="P4058" i="1" a="1"/>
  <c r="P4058" i="1" s="1"/>
  <c r="P4059" i="1" a="1"/>
  <c r="P4059" i="1"/>
  <c r="P4060" i="1" a="1"/>
  <c r="P4060" i="1" s="1"/>
  <c r="P4061" i="1" a="1"/>
  <c r="P4061" i="1" s="1"/>
  <c r="P4062" i="1" a="1"/>
  <c r="P4062" i="1" s="1"/>
  <c r="P4063" i="1" a="1"/>
  <c r="P4063" i="1" s="1"/>
  <c r="P4064" i="1" a="1"/>
  <c r="P4064" i="1" s="1"/>
  <c r="P4065" i="1" a="1"/>
  <c r="P4065" i="1" s="1"/>
  <c r="P4066" i="1" a="1"/>
  <c r="P4066" i="1" s="1"/>
  <c r="P4067" i="1" a="1"/>
  <c r="P4067" i="1" s="1"/>
  <c r="P4068" i="1" a="1"/>
  <c r="P4068" i="1" s="1"/>
  <c r="P4069" i="1" a="1"/>
  <c r="P4069" i="1" s="1"/>
  <c r="P4070" i="1" a="1"/>
  <c r="P4070" i="1"/>
  <c r="P4071" i="1" a="1"/>
  <c r="P4071" i="1" s="1"/>
  <c r="P4072" i="1" a="1"/>
  <c r="P4072" i="1" s="1"/>
  <c r="P4073" i="1" a="1"/>
  <c r="P4073" i="1"/>
  <c r="P4074" i="1" a="1"/>
  <c r="P4074" i="1"/>
  <c r="P4075" i="1" a="1"/>
  <c r="P4075" i="1" s="1"/>
  <c r="P4076" i="1" a="1"/>
  <c r="P4076" i="1" s="1"/>
  <c r="P4077" i="1" a="1"/>
  <c r="P4077" i="1"/>
  <c r="P4078" i="1" a="1"/>
  <c r="P4078" i="1" s="1"/>
  <c r="P4079" i="1" a="1"/>
  <c r="P4079" i="1"/>
  <c r="P4080" i="1" a="1"/>
  <c r="P4080" i="1"/>
  <c r="P4081" i="1" a="1"/>
  <c r="P4081" i="1" s="1"/>
  <c r="P4082" i="1" a="1"/>
  <c r="P4082" i="1"/>
  <c r="P4083" i="1" a="1"/>
  <c r="P4083" i="1" s="1"/>
  <c r="P4084" i="1" a="1"/>
  <c r="P4084" i="1" s="1"/>
  <c r="P4085" i="1" a="1"/>
  <c r="P4085" i="1" s="1"/>
  <c r="P4086" i="1" a="1"/>
  <c r="P4086" i="1"/>
  <c r="P4087" i="1" a="1"/>
  <c r="P4087" i="1" s="1"/>
  <c r="P4088" i="1" a="1"/>
  <c r="P4088" i="1"/>
  <c r="P4089" i="1" a="1"/>
  <c r="P4089" i="1" s="1"/>
  <c r="P4090" i="1" a="1"/>
  <c r="P4090" i="1" s="1"/>
  <c r="P4091" i="1" a="1"/>
  <c r="P4091" i="1" s="1"/>
  <c r="P4092" i="1" a="1"/>
  <c r="P4092" i="1" s="1"/>
  <c r="P4093" i="1" a="1"/>
  <c r="P4093" i="1" s="1"/>
  <c r="P4094" i="1" a="1"/>
  <c r="P4094" i="1" s="1"/>
  <c r="P4095" i="1" a="1"/>
  <c r="P4095" i="1"/>
  <c r="P4096" i="1" a="1"/>
  <c r="P4096" i="1" s="1"/>
  <c r="P4097" i="1" a="1"/>
  <c r="P4097" i="1" s="1"/>
  <c r="P4098" i="1" a="1"/>
  <c r="P4098" i="1" s="1"/>
  <c r="P4099" i="1" a="1"/>
  <c r="P4099" i="1" s="1"/>
  <c r="P4100" i="1" a="1"/>
  <c r="P4100" i="1" s="1"/>
  <c r="P4101" i="1" a="1"/>
  <c r="P4101" i="1" s="1"/>
  <c r="P4102" i="1" a="1"/>
  <c r="P4102" i="1" s="1"/>
  <c r="P4103" i="1" a="1"/>
  <c r="P4103" i="1" s="1"/>
  <c r="P4104" i="1" a="1"/>
  <c r="P4104" i="1" s="1"/>
  <c r="P4105" i="1" a="1"/>
  <c r="P4105" i="1" s="1"/>
  <c r="P4106" i="1" a="1"/>
  <c r="P4106" i="1"/>
  <c r="P4107" i="1" a="1"/>
  <c r="P4107" i="1" s="1"/>
  <c r="P4108" i="1" a="1"/>
  <c r="P4108" i="1" s="1"/>
  <c r="P4109" i="1" a="1"/>
  <c r="P4109" i="1"/>
  <c r="P4110" i="1" a="1"/>
  <c r="P4110" i="1"/>
  <c r="P4111" i="1" a="1"/>
  <c r="P4111" i="1" s="1"/>
  <c r="P4112" i="1" a="1"/>
  <c r="P4112" i="1" s="1"/>
  <c r="P4113" i="1" a="1"/>
  <c r="P4113" i="1"/>
  <c r="P4114" i="1" a="1"/>
  <c r="P4114" i="1" s="1"/>
  <c r="P4115" i="1" a="1"/>
  <c r="P4115" i="1"/>
  <c r="P4116" i="1" a="1"/>
  <c r="P4116" i="1"/>
  <c r="P4117" i="1" a="1"/>
  <c r="P4117" i="1" s="1"/>
  <c r="P4118" i="1" a="1"/>
  <c r="P4118" i="1"/>
  <c r="P4119" i="1" a="1"/>
  <c r="P4119" i="1" s="1"/>
  <c r="P4120" i="1" a="1"/>
  <c r="P4120" i="1" s="1"/>
  <c r="P4121" i="1" a="1"/>
  <c r="P4121" i="1" s="1"/>
  <c r="P4122" i="1" a="1"/>
  <c r="P4122" i="1"/>
  <c r="P4123" i="1" a="1"/>
  <c r="P4123" i="1" s="1"/>
  <c r="P4124" i="1" a="1"/>
  <c r="P4124" i="1"/>
  <c r="P4125" i="1" a="1"/>
  <c r="P4125" i="1"/>
  <c r="P4126" i="1" a="1"/>
  <c r="P4126" i="1" s="1"/>
  <c r="P4127" i="1" a="1"/>
  <c r="P4127" i="1" s="1"/>
  <c r="P4128" i="1" a="1"/>
  <c r="P4128" i="1" s="1"/>
  <c r="P4129" i="1" a="1"/>
  <c r="P4129" i="1" s="1"/>
  <c r="P4130" i="1" a="1"/>
  <c r="P4130" i="1" s="1"/>
  <c r="P4131" i="1" a="1"/>
  <c r="P4131" i="1"/>
  <c r="P4132" i="1" a="1"/>
  <c r="P4132" i="1" s="1"/>
  <c r="P4133" i="1" a="1"/>
  <c r="P4133" i="1" s="1"/>
  <c r="P4134" i="1" a="1"/>
  <c r="P4134" i="1" s="1"/>
  <c r="P4135" i="1" a="1"/>
  <c r="P4135" i="1" s="1"/>
  <c r="P4136" i="1" a="1"/>
  <c r="P4136" i="1" s="1"/>
  <c r="P4137" i="1" a="1"/>
  <c r="P4137" i="1" s="1"/>
  <c r="P4138" i="1" a="1"/>
  <c r="P4138" i="1" s="1"/>
  <c r="P4139" i="1" a="1"/>
  <c r="P4139" i="1" s="1"/>
  <c r="P4140" i="1" a="1"/>
  <c r="P4140" i="1" s="1"/>
  <c r="P4141" i="1" a="1"/>
  <c r="P4141" i="1" s="1"/>
  <c r="P4142" i="1" a="1"/>
  <c r="P4142" i="1"/>
  <c r="P4143" i="1" a="1"/>
  <c r="P4143" i="1" s="1"/>
  <c r="P4144" i="1" a="1"/>
  <c r="P4144" i="1" s="1"/>
  <c r="P4145" i="1" a="1"/>
  <c r="P4145" i="1"/>
  <c r="P4146" i="1" a="1"/>
  <c r="P4146" i="1"/>
  <c r="P4147" i="1" a="1"/>
  <c r="P4147" i="1" s="1"/>
  <c r="P4148" i="1" a="1"/>
  <c r="P4148" i="1" s="1"/>
  <c r="P4149" i="1" a="1"/>
  <c r="P4149" i="1"/>
  <c r="P4150" i="1" a="1"/>
  <c r="P4150" i="1" s="1"/>
  <c r="P4151" i="1" a="1"/>
  <c r="P4151" i="1"/>
  <c r="P4152" i="1" a="1"/>
  <c r="P4152" i="1"/>
  <c r="P4153" i="1" a="1"/>
  <c r="P4153" i="1" s="1"/>
  <c r="P4154" i="1" a="1"/>
  <c r="P4154" i="1"/>
  <c r="P4155" i="1" a="1"/>
  <c r="P4155" i="1" s="1"/>
  <c r="P4156" i="1" a="1"/>
  <c r="P4156" i="1" s="1"/>
  <c r="P4157" i="1" a="1"/>
  <c r="P4157" i="1" s="1"/>
  <c r="P4158" i="1" a="1"/>
  <c r="P4158" i="1"/>
  <c r="P4159" i="1" a="1"/>
  <c r="P4159" i="1" s="1"/>
  <c r="P4160" i="1" a="1"/>
  <c r="P4160" i="1"/>
  <c r="P4161" i="1" a="1"/>
  <c r="P4161" i="1" s="1"/>
  <c r="P4162" i="1" a="1"/>
  <c r="P4162" i="1" s="1"/>
  <c r="P4163" i="1" a="1"/>
  <c r="P4163" i="1" s="1"/>
  <c r="P4164" i="1" a="1"/>
  <c r="P4164" i="1" s="1"/>
  <c r="P4165" i="1" a="1"/>
  <c r="P4165" i="1" s="1"/>
  <c r="P4166" i="1" a="1"/>
  <c r="P4166" i="1" s="1"/>
  <c r="P4167" i="1" a="1"/>
  <c r="P4167" i="1"/>
  <c r="P4168" i="1" a="1"/>
  <c r="P4168" i="1" s="1"/>
  <c r="P4169" i="1" a="1"/>
  <c r="P4169" i="1" s="1"/>
  <c r="P4170" i="1" a="1"/>
  <c r="P4170" i="1" s="1"/>
  <c r="P4171" i="1" a="1"/>
  <c r="P4171" i="1" s="1"/>
  <c r="P4172" i="1" a="1"/>
  <c r="P4172" i="1" s="1"/>
  <c r="P4173" i="1" a="1"/>
  <c r="P4173" i="1" s="1"/>
  <c r="P4174" i="1" a="1"/>
  <c r="P4174" i="1" s="1"/>
  <c r="P4175" i="1" a="1"/>
  <c r="P4175" i="1" s="1"/>
  <c r="P4176" i="1" a="1"/>
  <c r="P4176" i="1" s="1"/>
  <c r="P4177" i="1" a="1"/>
  <c r="P4177" i="1" s="1"/>
  <c r="P4178" i="1" a="1"/>
  <c r="P4178" i="1"/>
  <c r="P4179" i="1" a="1"/>
  <c r="P4179" i="1" s="1"/>
  <c r="P4180" i="1" a="1"/>
  <c r="P4180" i="1" s="1"/>
  <c r="P4181" i="1" a="1"/>
  <c r="P4181" i="1"/>
  <c r="P4182" i="1" a="1"/>
  <c r="P4182" i="1"/>
  <c r="P4183" i="1" a="1"/>
  <c r="P4183" i="1" s="1"/>
  <c r="P4184" i="1" a="1"/>
  <c r="P4184" i="1" s="1"/>
  <c r="P4185" i="1" a="1"/>
  <c r="P4185" i="1"/>
  <c r="P4186" i="1" a="1"/>
  <c r="P4186" i="1" s="1"/>
  <c r="P4187" i="1" a="1"/>
  <c r="P4187" i="1"/>
  <c r="P4188" i="1" a="1"/>
  <c r="P4188" i="1"/>
  <c r="P4189" i="1" a="1"/>
  <c r="P4189" i="1" s="1"/>
  <c r="P4190" i="1" a="1"/>
  <c r="P4190" i="1"/>
  <c r="P4191" i="1" a="1"/>
  <c r="P4191" i="1" s="1"/>
  <c r="P4192" i="1" a="1"/>
  <c r="P4192" i="1" s="1"/>
  <c r="P4193" i="1" a="1"/>
  <c r="P4193" i="1" s="1"/>
  <c r="P4194" i="1" a="1"/>
  <c r="P4194" i="1"/>
  <c r="P4195" i="1" a="1"/>
  <c r="P4195" i="1" s="1"/>
  <c r="P4196" i="1" a="1"/>
  <c r="P4196" i="1"/>
  <c r="P4197" i="1" a="1"/>
  <c r="P4197" i="1" s="1"/>
  <c r="P4198" i="1" a="1"/>
  <c r="P4198" i="1" s="1"/>
  <c r="P4199" i="1" a="1"/>
  <c r="P4199" i="1" s="1"/>
  <c r="P4200" i="1" a="1"/>
  <c r="P4200" i="1" s="1"/>
  <c r="P4201" i="1" a="1"/>
  <c r="P4201" i="1" s="1"/>
  <c r="P4202" i="1" a="1"/>
  <c r="P4202" i="1" s="1"/>
  <c r="P4203" i="1" a="1"/>
  <c r="P4203" i="1"/>
  <c r="P4204" i="1" a="1"/>
  <c r="P4204" i="1" s="1"/>
  <c r="P4205" i="1" a="1"/>
  <c r="P4205" i="1" s="1"/>
  <c r="P4206" i="1" a="1"/>
  <c r="P4206" i="1" s="1"/>
  <c r="P4207" i="1" a="1"/>
  <c r="P4207" i="1" s="1"/>
  <c r="P4208" i="1" a="1"/>
  <c r="P4208" i="1" s="1"/>
  <c r="P4209" i="1" a="1"/>
  <c r="P4209" i="1" s="1"/>
  <c r="P4210" i="1" a="1"/>
  <c r="P4210" i="1" s="1"/>
  <c r="P4211" i="1" a="1"/>
  <c r="P4211" i="1" s="1"/>
  <c r="P4212" i="1" a="1"/>
  <c r="P4212" i="1" s="1"/>
  <c r="P4213" i="1" a="1"/>
  <c r="P4213" i="1" s="1"/>
  <c r="P4214" i="1" a="1"/>
  <c r="P4214" i="1"/>
  <c r="P4215" i="1" a="1"/>
  <c r="P4215" i="1" s="1"/>
  <c r="P4216" i="1" a="1"/>
  <c r="P4216" i="1" s="1"/>
  <c r="P4217" i="1" a="1"/>
  <c r="P4217" i="1"/>
  <c r="P4218" i="1" a="1"/>
  <c r="P4218" i="1"/>
  <c r="P4219" i="1" a="1"/>
  <c r="P4219" i="1" s="1"/>
  <c r="P4220" i="1" a="1"/>
  <c r="P4220" i="1" s="1"/>
  <c r="P4221" i="1" a="1"/>
  <c r="P4221" i="1"/>
  <c r="P4222" i="1" a="1"/>
  <c r="P4222" i="1" s="1"/>
  <c r="P4223" i="1" a="1"/>
  <c r="P4223" i="1"/>
  <c r="P4224" i="1" a="1"/>
  <c r="P4224" i="1"/>
  <c r="P4225" i="1" a="1"/>
  <c r="P4225" i="1" s="1"/>
  <c r="P4226" i="1" a="1"/>
  <c r="P4226" i="1"/>
  <c r="P4227" i="1" a="1"/>
  <c r="P4227" i="1" s="1"/>
  <c r="P4228" i="1" a="1"/>
  <c r="P4228" i="1" s="1"/>
  <c r="P4229" i="1" a="1"/>
  <c r="P4229" i="1" s="1"/>
  <c r="P4230" i="1" a="1"/>
  <c r="P4230" i="1"/>
  <c r="P4231" i="1" a="1"/>
  <c r="P4231" i="1" s="1"/>
  <c r="P4232" i="1" a="1"/>
  <c r="P4232" i="1"/>
  <c r="P4233" i="1" a="1"/>
  <c r="P4233" i="1" s="1"/>
  <c r="P4234" i="1" a="1"/>
  <c r="P4234" i="1" s="1"/>
  <c r="P4235" i="1" a="1"/>
  <c r="P4235" i="1" s="1"/>
  <c r="P4236" i="1" a="1"/>
  <c r="P4236" i="1" s="1"/>
  <c r="P4237" i="1" a="1"/>
  <c r="P4237" i="1" s="1"/>
  <c r="P4238" i="1" a="1"/>
  <c r="P4238" i="1" s="1"/>
  <c r="P4239" i="1" a="1"/>
  <c r="P4239" i="1"/>
  <c r="P4240" i="1" a="1"/>
  <c r="P4240" i="1" s="1"/>
  <c r="P4241" i="1" a="1"/>
  <c r="P4241" i="1" s="1"/>
  <c r="P4242" i="1" a="1"/>
  <c r="P4242" i="1" s="1"/>
  <c r="P4243" i="1" a="1"/>
  <c r="P4243" i="1" s="1"/>
  <c r="P4244" i="1" a="1"/>
  <c r="P4244" i="1" s="1"/>
  <c r="P4245" i="1" a="1"/>
  <c r="P4245" i="1" s="1"/>
  <c r="P4246" i="1" a="1"/>
  <c r="P4246" i="1" s="1"/>
  <c r="P4247" i="1" a="1"/>
  <c r="P4247" i="1" s="1"/>
  <c r="P4248" i="1" a="1"/>
  <c r="P4248" i="1" s="1"/>
  <c r="P4249" i="1" a="1"/>
  <c r="P4249" i="1" s="1"/>
  <c r="P4250" i="1" a="1"/>
  <c r="P4250" i="1"/>
  <c r="P4251" i="1" a="1"/>
  <c r="P4251" i="1" s="1"/>
  <c r="P4252" i="1" a="1"/>
  <c r="P4252" i="1" s="1"/>
  <c r="P4253" i="1" a="1"/>
  <c r="P4253" i="1"/>
  <c r="P4254" i="1" a="1"/>
  <c r="P4254" i="1"/>
  <c r="P4255" i="1" a="1"/>
  <c r="P4255" i="1" s="1"/>
  <c r="P4256" i="1" a="1"/>
  <c r="P4256" i="1" s="1"/>
  <c r="P4257" i="1" a="1"/>
  <c r="P4257" i="1"/>
  <c r="P4258" i="1" a="1"/>
  <c r="P4258" i="1" s="1"/>
  <c r="P4259" i="1" a="1"/>
  <c r="P4259" i="1"/>
  <c r="P4260" i="1" a="1"/>
  <c r="P4260" i="1"/>
  <c r="P4261" i="1" a="1"/>
  <c r="P4261" i="1" s="1"/>
  <c r="P4262" i="1" a="1"/>
  <c r="P4262" i="1"/>
  <c r="P4263" i="1" a="1"/>
  <c r="P4263" i="1" s="1"/>
  <c r="P4264" i="1" a="1"/>
  <c r="P4264" i="1" s="1"/>
  <c r="P4265" i="1" a="1"/>
  <c r="P4265" i="1" s="1"/>
  <c r="P4266" i="1" a="1"/>
  <c r="P4266" i="1"/>
  <c r="P4267" i="1" a="1"/>
  <c r="P4267" i="1" s="1"/>
  <c r="P4268" i="1" a="1"/>
  <c r="P4268" i="1"/>
  <c r="P4269" i="1" a="1"/>
  <c r="P4269" i="1" s="1"/>
  <c r="P4270" i="1" a="1"/>
  <c r="P4270" i="1" s="1"/>
  <c r="P4271" i="1" a="1"/>
  <c r="P4271" i="1" s="1"/>
  <c r="P4272" i="1" a="1"/>
  <c r="P4272" i="1" s="1"/>
  <c r="P4273" i="1" a="1"/>
  <c r="P4273" i="1" s="1"/>
  <c r="P4274" i="1" a="1"/>
  <c r="P4274" i="1" s="1"/>
  <c r="P4275" i="1" a="1"/>
  <c r="P4275" i="1"/>
  <c r="P4276" i="1" a="1"/>
  <c r="P4276" i="1" s="1"/>
  <c r="P4277" i="1" a="1"/>
  <c r="P4277" i="1" s="1"/>
  <c r="P4278" i="1" a="1"/>
  <c r="P4278" i="1" s="1"/>
  <c r="P4279" i="1" a="1"/>
  <c r="P4279" i="1" s="1"/>
  <c r="P4280" i="1" a="1"/>
  <c r="P4280" i="1" s="1"/>
  <c r="P4281" i="1" a="1"/>
  <c r="P4281" i="1" s="1"/>
  <c r="P4282" i="1" a="1"/>
  <c r="P4282" i="1" s="1"/>
  <c r="P4283" i="1" a="1"/>
  <c r="P4283" i="1" s="1"/>
  <c r="P4284" i="1" a="1"/>
  <c r="P4284" i="1" s="1"/>
  <c r="P4285" i="1" a="1"/>
  <c r="P4285" i="1" s="1"/>
  <c r="P4286" i="1" a="1"/>
  <c r="P4286" i="1" s="1"/>
  <c r="P4287" i="1" a="1"/>
  <c r="P4287" i="1"/>
  <c r="P4288" i="1" a="1"/>
  <c r="P4288" i="1" s="1"/>
  <c r="P4289" i="1" a="1"/>
  <c r="P4289" i="1"/>
  <c r="P4290" i="1" a="1"/>
  <c r="P4290" i="1"/>
  <c r="P4291" i="1" a="1"/>
  <c r="P4291" i="1" s="1"/>
  <c r="P4292" i="1" a="1"/>
  <c r="P4292" i="1"/>
  <c r="P4293" i="1" a="1"/>
  <c r="P4293" i="1" s="1"/>
  <c r="P4294" i="1" a="1"/>
  <c r="P4294" i="1" s="1"/>
  <c r="P4295" i="1" a="1"/>
  <c r="P4295" i="1"/>
  <c r="P4296" i="1" a="1"/>
  <c r="P4296" i="1" s="1"/>
  <c r="P4297" i="1" a="1"/>
  <c r="P4297" i="1" s="1"/>
  <c r="P4298" i="1" a="1"/>
  <c r="P4298" i="1" s="1"/>
  <c r="P4299" i="1" a="1"/>
  <c r="P4299" i="1" s="1"/>
  <c r="P4300" i="1" a="1"/>
  <c r="P4300" i="1" s="1"/>
  <c r="P4301" i="1" a="1"/>
  <c r="P4301" i="1" s="1"/>
  <c r="P4302" i="1" a="1"/>
  <c r="P4302" i="1"/>
  <c r="P4303" i="1" a="1"/>
  <c r="P4303" i="1" s="1"/>
  <c r="P4304" i="1" a="1"/>
  <c r="P4304" i="1" s="1"/>
  <c r="P4305" i="1" a="1"/>
  <c r="P4305" i="1"/>
  <c r="P4306" i="1" a="1"/>
  <c r="P4306" i="1" s="1"/>
  <c r="P4307" i="1" a="1"/>
  <c r="P4307" i="1"/>
  <c r="P4308" i="1" a="1"/>
  <c r="P4308" i="1"/>
  <c r="P4309" i="1" a="1"/>
  <c r="P4309" i="1" s="1"/>
  <c r="P4310" i="1" a="1"/>
  <c r="P4310" i="1" s="1"/>
  <c r="P4311" i="1" a="1"/>
  <c r="P4311" i="1" s="1"/>
  <c r="P4312" i="1" a="1"/>
  <c r="P4312" i="1" s="1"/>
  <c r="P4313" i="1" a="1"/>
  <c r="P4313" i="1" s="1"/>
  <c r="P4314" i="1" a="1"/>
  <c r="P4314" i="1" s="1"/>
  <c r="P4315" i="1" a="1"/>
  <c r="P4315" i="1"/>
  <c r="P4316" i="1" a="1"/>
  <c r="P4316" i="1"/>
  <c r="P4317" i="1" a="1"/>
  <c r="P4317" i="1" s="1"/>
  <c r="P4318" i="1" a="1"/>
  <c r="P4318" i="1" s="1"/>
  <c r="P4319" i="1" a="1"/>
  <c r="P4319" i="1" s="1"/>
  <c r="P4320" i="1" a="1"/>
  <c r="P4320" i="1"/>
  <c r="P4321" i="1" a="1"/>
  <c r="P4321" i="1"/>
  <c r="P4322" i="1" a="1"/>
  <c r="P4322" i="1" s="1"/>
  <c r="P4323" i="1" a="1"/>
  <c r="P4323" i="1" s="1"/>
  <c r="P4324" i="1" a="1"/>
  <c r="P4324" i="1" s="1"/>
  <c r="P4325" i="1" a="1"/>
  <c r="P4325" i="1"/>
  <c r="P4326" i="1" a="1"/>
  <c r="P4326" i="1" s="1"/>
  <c r="P4327" i="1" a="1"/>
  <c r="P4327" i="1" s="1"/>
  <c r="P4328" i="1" a="1"/>
  <c r="P4328" i="1"/>
  <c r="P4329" i="1" a="1"/>
  <c r="P4329" i="1"/>
  <c r="P4330" i="1" a="1"/>
  <c r="P4330" i="1" s="1"/>
  <c r="P4331" i="1" a="1"/>
  <c r="P4331" i="1" s="1"/>
  <c r="P4332" i="1" a="1"/>
  <c r="P4332" i="1" s="1"/>
  <c r="P4333" i="1" a="1"/>
  <c r="P4333" i="1"/>
  <c r="P4334" i="1" a="1"/>
  <c r="P4334" i="1"/>
  <c r="P4335" i="1" a="1"/>
  <c r="P4335" i="1"/>
  <c r="P4336" i="1" a="1"/>
  <c r="P4336" i="1" s="1"/>
  <c r="P4337" i="1" a="1"/>
  <c r="P4337" i="1" s="1"/>
  <c r="P4338" i="1" a="1"/>
  <c r="P4338" i="1"/>
  <c r="P4339" i="1" a="1"/>
  <c r="P4339" i="1" s="1"/>
  <c r="P4340" i="1" a="1"/>
  <c r="P4340" i="1" s="1"/>
  <c r="P4341" i="1" a="1"/>
  <c r="P4341" i="1"/>
  <c r="P4342" i="1" a="1"/>
  <c r="P4342" i="1" s="1"/>
  <c r="P4343" i="1" a="1"/>
  <c r="P4343" i="1" s="1"/>
  <c r="P4344" i="1" a="1"/>
  <c r="P4344" i="1" s="1"/>
  <c r="P4345" i="1" a="1"/>
  <c r="P4345" i="1" s="1"/>
  <c r="P4346" i="1" a="1"/>
  <c r="P4346" i="1"/>
  <c r="P4347" i="1" a="1"/>
  <c r="P4347" i="1"/>
  <c r="P4348" i="1" a="1"/>
  <c r="P4348" i="1" s="1"/>
  <c r="P4349" i="1" a="1"/>
  <c r="P4349" i="1"/>
  <c r="P4350" i="1" a="1"/>
  <c r="P4350" i="1" s="1"/>
  <c r="P4351" i="1" a="1"/>
  <c r="P4351" i="1"/>
  <c r="P4352" i="1" a="1"/>
  <c r="P4352" i="1" s="1"/>
  <c r="P4353" i="1" a="1"/>
  <c r="P4353" i="1" s="1"/>
  <c r="P4354" i="1" a="1"/>
  <c r="P4354" i="1" s="1"/>
  <c r="P4355" i="1" a="1"/>
  <c r="P4355" i="1"/>
  <c r="P4356" i="1" a="1"/>
  <c r="P4356" i="1" s="1"/>
  <c r="P4357" i="1" a="1"/>
  <c r="P4357" i="1" s="1"/>
  <c r="P4358" i="1" a="1"/>
  <c r="P4358" i="1" s="1"/>
  <c r="P4359" i="1" a="1"/>
  <c r="P4359" i="1"/>
  <c r="P4360" i="1" a="1"/>
  <c r="P4360" i="1" s="1"/>
  <c r="P4361" i="1" a="1"/>
  <c r="P4361" i="1"/>
  <c r="P4362" i="1" a="1"/>
  <c r="P4362" i="1" s="1"/>
  <c r="P4363" i="1" a="1"/>
  <c r="P4363" i="1" s="1"/>
  <c r="P4364" i="1" a="1"/>
  <c r="P4364" i="1"/>
  <c r="P4365" i="1" a="1"/>
  <c r="P4365" i="1" s="1"/>
  <c r="P4366" i="1" a="1"/>
  <c r="P4366" i="1" s="1"/>
  <c r="P4367" i="1" a="1"/>
  <c r="P4367" i="1"/>
  <c r="P4368" i="1" a="1"/>
  <c r="P4368" i="1" s="1"/>
  <c r="P4369" i="1" a="1"/>
  <c r="P4369" i="1" s="1"/>
  <c r="P4370" i="1" a="1"/>
  <c r="P4370" i="1" s="1"/>
  <c r="P4371" i="1" a="1"/>
  <c r="P4371" i="1" s="1"/>
  <c r="P4372" i="1" a="1"/>
  <c r="P4372" i="1" s="1"/>
  <c r="P4373" i="1" a="1"/>
  <c r="P4373" i="1" s="1"/>
  <c r="P4374" i="1" a="1"/>
  <c r="P4374" i="1"/>
  <c r="P4375" i="1" a="1"/>
  <c r="P4375" i="1"/>
  <c r="P4376" i="1" a="1"/>
  <c r="P4376" i="1" s="1"/>
  <c r="P4377" i="1" a="1"/>
  <c r="P4377" i="1"/>
  <c r="P4378" i="1" a="1"/>
  <c r="P4378" i="1" s="1"/>
  <c r="P4379" i="1" a="1"/>
  <c r="P4379" i="1"/>
  <c r="P4380" i="1" a="1"/>
  <c r="P4380" i="1"/>
  <c r="P4381" i="1" a="1"/>
  <c r="P4381" i="1" s="1"/>
  <c r="P4382" i="1" a="1"/>
  <c r="P4382" i="1" s="1"/>
  <c r="P4383" i="1" a="1"/>
  <c r="P4383" i="1" s="1"/>
  <c r="P4384" i="1" a="1"/>
  <c r="P4384" i="1" s="1"/>
  <c r="P4385" i="1" a="1"/>
  <c r="P4385" i="1"/>
  <c r="P4386" i="1" a="1"/>
  <c r="P4386" i="1" s="1"/>
  <c r="P4387" i="1" a="1"/>
  <c r="P4387" i="1"/>
  <c r="P4388" i="1" a="1"/>
  <c r="P4388" i="1"/>
  <c r="P4389" i="1" a="1"/>
  <c r="P4389" i="1" s="1"/>
  <c r="P4390" i="1" a="1"/>
  <c r="P4390" i="1"/>
  <c r="P4391" i="1" a="1"/>
  <c r="P4391" i="1" s="1"/>
  <c r="P4392" i="1" a="1"/>
  <c r="P4392" i="1" s="1"/>
  <c r="P4393" i="1" a="1"/>
  <c r="P4393" i="1"/>
  <c r="P4394" i="1" a="1"/>
  <c r="P4394" i="1"/>
  <c r="P4395" i="1" a="1"/>
  <c r="P4395" i="1" s="1"/>
  <c r="P4396" i="1" a="1"/>
  <c r="P4396" i="1"/>
  <c r="P4397" i="1" a="1"/>
  <c r="P4397" i="1" s="1"/>
  <c r="P4398" i="1" a="1"/>
  <c r="P4398" i="1" s="1"/>
  <c r="P4399" i="1" a="1"/>
  <c r="P4399" i="1"/>
  <c r="P4400" i="1" a="1"/>
  <c r="P4400" i="1" s="1"/>
  <c r="P4401" i="1" a="1"/>
  <c r="P4401" i="1" s="1"/>
  <c r="P4402" i="1" a="1"/>
  <c r="P4402" i="1"/>
  <c r="P4403" i="1" a="1"/>
  <c r="P4403" i="1" s="1"/>
  <c r="P4404" i="1" a="1"/>
  <c r="P4404" i="1" s="1"/>
  <c r="P4405" i="1" a="1"/>
  <c r="P4405" i="1"/>
  <c r="P4406" i="1" a="1"/>
  <c r="P4406" i="1"/>
  <c r="P4407" i="1" a="1"/>
  <c r="P4407" i="1" s="1"/>
  <c r="P4408" i="1" a="1"/>
  <c r="P4408" i="1"/>
  <c r="P4409" i="1" a="1"/>
  <c r="P4409" i="1" s="1"/>
  <c r="P4410" i="1" a="1"/>
  <c r="P4410" i="1" s="1"/>
  <c r="P4411" i="1" a="1"/>
  <c r="P4411" i="1"/>
  <c r="P4412" i="1" a="1"/>
  <c r="P4412" i="1"/>
  <c r="P4413" i="1" a="1"/>
  <c r="P4413" i="1" s="1"/>
  <c r="P4414" i="1" a="1"/>
  <c r="P4414" i="1"/>
  <c r="P4415" i="1" a="1"/>
  <c r="P4415" i="1" s="1"/>
  <c r="P4416" i="1" a="1"/>
  <c r="P4416" i="1" s="1"/>
  <c r="P4417" i="1" a="1"/>
  <c r="P4417" i="1"/>
  <c r="P4418" i="1" a="1"/>
  <c r="P4418" i="1"/>
  <c r="P4419" i="1" a="1"/>
  <c r="P4419" i="1" s="1"/>
  <c r="P4420" i="1" a="1"/>
  <c r="P4420" i="1"/>
  <c r="P4421" i="1" a="1"/>
  <c r="P4421" i="1" s="1"/>
  <c r="P4422" i="1" a="1"/>
  <c r="P4422" i="1" s="1"/>
  <c r="P4423" i="1" a="1"/>
  <c r="P4423" i="1"/>
  <c r="P4424" i="1" a="1"/>
  <c r="P4424" i="1" s="1"/>
  <c r="P4425" i="1" a="1"/>
  <c r="P4425" i="1" s="1"/>
  <c r="P4426" i="1" a="1"/>
  <c r="P4426" i="1"/>
  <c r="P4427" i="1" a="1"/>
  <c r="P4427" i="1" s="1"/>
  <c r="P4428" i="1" a="1"/>
  <c r="P4428" i="1" s="1"/>
  <c r="P4429" i="1" a="1"/>
  <c r="P4429" i="1"/>
  <c r="P4430" i="1" a="1"/>
  <c r="P4430" i="1"/>
  <c r="P4431" i="1" a="1"/>
  <c r="P4431" i="1" s="1"/>
  <c r="P4432" i="1" a="1"/>
  <c r="P4432" i="1"/>
  <c r="P4433" i="1" a="1"/>
  <c r="P4433" i="1" s="1"/>
  <c r="P4434" i="1" a="1"/>
  <c r="P4434" i="1" s="1"/>
  <c r="P4435" i="1" a="1"/>
  <c r="P4435" i="1"/>
  <c r="P4436" i="1" a="1"/>
  <c r="P4436" i="1"/>
  <c r="P4437" i="1" a="1"/>
  <c r="P4437" i="1" s="1"/>
  <c r="P4438" i="1" a="1"/>
  <c r="P4438" i="1"/>
  <c r="P4439" i="1" a="1"/>
  <c r="P4439" i="1" s="1"/>
  <c r="P4440" i="1" a="1"/>
  <c r="P4440" i="1" s="1"/>
  <c r="P4441" i="1" a="1"/>
  <c r="P4441" i="1"/>
  <c r="P4442" i="1" a="1"/>
  <c r="P4442" i="1"/>
  <c r="P4443" i="1" a="1"/>
  <c r="P4443" i="1" s="1"/>
  <c r="P4444" i="1" a="1"/>
  <c r="P4444" i="1"/>
  <c r="P4445" i="1" a="1"/>
  <c r="P4445" i="1" s="1"/>
  <c r="P4446" i="1" a="1"/>
  <c r="P4446" i="1" s="1"/>
  <c r="P4447" i="1" a="1"/>
  <c r="P4447" i="1"/>
  <c r="P4448" i="1" a="1"/>
  <c r="P4448" i="1" s="1"/>
  <c r="P4449" i="1" a="1"/>
  <c r="P4449" i="1" s="1"/>
  <c r="P4450" i="1" a="1"/>
  <c r="P4450" i="1"/>
  <c r="P4451" i="1" a="1"/>
  <c r="P4451" i="1" s="1"/>
  <c r="P4452" i="1" a="1"/>
  <c r="P4452" i="1" s="1"/>
  <c r="P4453" i="1" a="1"/>
  <c r="P4453" i="1"/>
  <c r="P4454" i="1" a="1"/>
  <c r="P4454" i="1"/>
  <c r="P4455" i="1" a="1"/>
  <c r="P4455" i="1" s="1"/>
  <c r="P4456" i="1" a="1"/>
  <c r="P4456" i="1"/>
  <c r="P4457" i="1" a="1"/>
  <c r="P4457" i="1" s="1"/>
  <c r="P4458" i="1" a="1"/>
  <c r="P4458" i="1" s="1"/>
  <c r="P4459" i="1" a="1"/>
  <c r="P4459" i="1"/>
  <c r="P4460" i="1" a="1"/>
  <c r="P4460" i="1"/>
  <c r="P4461" i="1" a="1"/>
  <c r="P4461" i="1" s="1"/>
  <c r="P4462" i="1" a="1"/>
  <c r="P4462" i="1"/>
  <c r="P4463" i="1" a="1"/>
  <c r="P4463" i="1" s="1"/>
  <c r="P4464" i="1" a="1"/>
  <c r="P4464" i="1" s="1"/>
  <c r="P4465" i="1" a="1"/>
  <c r="P4465" i="1"/>
  <c r="P4466" i="1" a="1"/>
  <c r="P4466" i="1"/>
  <c r="P4467" i="1" a="1"/>
  <c r="P4467" i="1" s="1"/>
  <c r="P4468" i="1" a="1"/>
  <c r="P4468" i="1"/>
  <c r="P4469" i="1" a="1"/>
  <c r="P4469" i="1" s="1"/>
  <c r="P4470" i="1" a="1"/>
  <c r="P4470" i="1" s="1"/>
  <c r="P4471" i="1" a="1"/>
  <c r="P4471" i="1"/>
  <c r="P4472" i="1" a="1"/>
  <c r="P4472" i="1" s="1"/>
  <c r="P4473" i="1" a="1"/>
  <c r="P4473" i="1" s="1"/>
  <c r="P4474" i="1" a="1"/>
  <c r="P4474" i="1"/>
  <c r="P4475" i="1" a="1"/>
  <c r="P4475" i="1" s="1"/>
  <c r="P4476" i="1" a="1"/>
  <c r="P4476" i="1" s="1"/>
  <c r="P4477" i="1" a="1"/>
  <c r="P4477" i="1"/>
  <c r="P4478" i="1" a="1"/>
  <c r="P4478" i="1"/>
  <c r="P4479" i="1" a="1"/>
  <c r="P4479" i="1" s="1"/>
  <c r="P4480" i="1" a="1"/>
  <c r="P4480" i="1"/>
  <c r="P4481" i="1" a="1"/>
  <c r="P4481" i="1" s="1"/>
  <c r="P4482" i="1" a="1"/>
  <c r="P4482" i="1" s="1"/>
  <c r="P4483" i="1" a="1"/>
  <c r="P4483" i="1"/>
  <c r="P4484" i="1" a="1"/>
  <c r="P4484" i="1"/>
  <c r="P4485" i="1" a="1"/>
  <c r="P4485" i="1" s="1"/>
  <c r="P4486" i="1" a="1"/>
  <c r="P4486" i="1"/>
  <c r="P4487" i="1" a="1"/>
  <c r="P4487" i="1" s="1"/>
  <c r="P4488" i="1" a="1"/>
  <c r="P4488" i="1" s="1"/>
  <c r="P4489" i="1" a="1"/>
  <c r="P4489" i="1"/>
  <c r="P4490" i="1" a="1"/>
  <c r="P4490" i="1"/>
  <c r="P4491" i="1" a="1"/>
  <c r="P4491" i="1" s="1"/>
  <c r="P4492" i="1" a="1"/>
  <c r="P4492" i="1"/>
  <c r="P4493" i="1" a="1"/>
  <c r="P4493" i="1" s="1"/>
  <c r="P4494" i="1" a="1"/>
  <c r="P4494" i="1" s="1"/>
  <c r="P4495" i="1" a="1"/>
  <c r="P4495" i="1"/>
  <c r="P4496" i="1" a="1"/>
  <c r="P4496" i="1" s="1"/>
  <c r="P4497" i="1" a="1"/>
  <c r="P4497" i="1" s="1"/>
  <c r="P4498" i="1" a="1"/>
  <c r="P4498" i="1"/>
  <c r="P4499" i="1" a="1"/>
  <c r="P4499" i="1" s="1"/>
  <c r="P4500" i="1" a="1"/>
  <c r="P4500" i="1" s="1"/>
  <c r="P4501" i="1" a="1"/>
  <c r="P4501" i="1"/>
  <c r="P4502" i="1" a="1"/>
  <c r="P4502" i="1"/>
  <c r="P4503" i="1" a="1"/>
  <c r="P4503" i="1" s="1"/>
  <c r="P4504" i="1" a="1"/>
  <c r="P4504" i="1"/>
  <c r="P4505" i="1" a="1"/>
  <c r="P4505" i="1" s="1"/>
  <c r="P4506" i="1" a="1"/>
  <c r="P4506" i="1" s="1"/>
  <c r="P4507" i="1" a="1"/>
  <c r="P4507" i="1"/>
  <c r="P4508" i="1" a="1"/>
  <c r="P4508" i="1"/>
  <c r="P4509" i="1" a="1"/>
  <c r="P4509" i="1" s="1"/>
  <c r="P4510" i="1" a="1"/>
  <c r="P4510" i="1"/>
  <c r="P4511" i="1" a="1"/>
  <c r="P4511" i="1" s="1"/>
  <c r="P4512" i="1" a="1"/>
  <c r="P4512" i="1" s="1"/>
  <c r="P4513" i="1" a="1"/>
  <c r="P4513" i="1"/>
  <c r="P4514" i="1" a="1"/>
  <c r="P4514" i="1"/>
  <c r="P4515" i="1" a="1"/>
  <c r="P4515" i="1" s="1"/>
  <c r="P4516" i="1" a="1"/>
  <c r="P4516" i="1"/>
  <c r="P4517" i="1" a="1"/>
  <c r="P4517" i="1" s="1"/>
  <c r="P4518" i="1" a="1"/>
  <c r="P4518" i="1" s="1"/>
  <c r="P4519" i="1" a="1"/>
  <c r="P4519" i="1"/>
  <c r="P4520" i="1" a="1"/>
  <c r="P4520" i="1" s="1"/>
  <c r="P4521" i="1" a="1"/>
  <c r="P4521" i="1" s="1"/>
  <c r="P4522" i="1" a="1"/>
  <c r="P4522" i="1"/>
  <c r="P4523" i="1" a="1"/>
  <c r="P4523" i="1" s="1"/>
  <c r="P4524" i="1" a="1"/>
  <c r="P4524" i="1" s="1"/>
  <c r="P4525" i="1" a="1"/>
  <c r="P4525" i="1"/>
  <c r="P4526" i="1" a="1"/>
  <c r="P4526" i="1"/>
  <c r="P4527" i="1" a="1"/>
  <c r="P4527" i="1" s="1"/>
  <c r="P4528" i="1" a="1"/>
  <c r="P4528" i="1"/>
  <c r="P4529" i="1" a="1"/>
  <c r="P4529" i="1" s="1"/>
  <c r="P4530" i="1" a="1"/>
  <c r="P4530" i="1" s="1"/>
  <c r="P4531" i="1" a="1"/>
  <c r="P4531" i="1"/>
  <c r="P4532" i="1" a="1"/>
  <c r="P4532" i="1"/>
  <c r="P4533" i="1" a="1"/>
  <c r="P4533" i="1" s="1"/>
  <c r="P4534" i="1" a="1"/>
  <c r="P4534" i="1"/>
  <c r="P4535" i="1" a="1"/>
  <c r="P4535" i="1" s="1"/>
  <c r="P4536" i="1" a="1"/>
  <c r="P4536" i="1" s="1"/>
  <c r="P4537" i="1" a="1"/>
  <c r="P4537" i="1"/>
  <c r="P4538" i="1" a="1"/>
  <c r="P4538" i="1"/>
  <c r="P4539" i="1" a="1"/>
  <c r="P4539" i="1" s="1"/>
  <c r="P4540" i="1" a="1"/>
  <c r="P4540" i="1"/>
  <c r="P4541" i="1" a="1"/>
  <c r="P4541" i="1" s="1"/>
  <c r="P4542" i="1" a="1"/>
  <c r="P4542" i="1" s="1"/>
  <c r="P4543" i="1" a="1"/>
  <c r="P4543" i="1"/>
  <c r="P4544" i="1" a="1"/>
  <c r="P4544" i="1" s="1"/>
  <c r="P4545" i="1" a="1"/>
  <c r="P4545" i="1" s="1"/>
  <c r="P4546" i="1" a="1"/>
  <c r="P4546" i="1"/>
  <c r="P4547" i="1" a="1"/>
  <c r="P4547" i="1" s="1"/>
  <c r="P4548" i="1" a="1"/>
  <c r="P4548" i="1" s="1"/>
  <c r="P4549" i="1" a="1"/>
  <c r="P4549" i="1"/>
  <c r="P4550" i="1" a="1"/>
  <c r="P4550" i="1"/>
  <c r="P4551" i="1" a="1"/>
  <c r="P4551" i="1" s="1"/>
  <c r="P4552" i="1" a="1"/>
  <c r="P4552" i="1"/>
  <c r="P4553" i="1" a="1"/>
  <c r="P4553" i="1" s="1"/>
  <c r="P4554" i="1" a="1"/>
  <c r="P4554" i="1" s="1"/>
  <c r="P4555" i="1" a="1"/>
  <c r="P4555" i="1"/>
  <c r="P4556" i="1" a="1"/>
  <c r="P4556" i="1"/>
  <c r="P4557" i="1" a="1"/>
  <c r="P4557" i="1" s="1"/>
  <c r="P4558" i="1" a="1"/>
  <c r="P4558" i="1"/>
  <c r="P4559" i="1" a="1"/>
  <c r="P4559" i="1" s="1"/>
  <c r="P4560" i="1" a="1"/>
  <c r="P4560" i="1" s="1"/>
  <c r="P4561" i="1" a="1"/>
  <c r="P4561" i="1"/>
  <c r="P4562" i="1" a="1"/>
  <c r="P4562" i="1"/>
  <c r="P4563" i="1" a="1"/>
  <c r="P4563" i="1" s="1"/>
  <c r="P4564" i="1" a="1"/>
  <c r="P4564" i="1"/>
  <c r="P4565" i="1" a="1"/>
  <c r="P4565" i="1" s="1"/>
  <c r="P4566" i="1" a="1"/>
  <c r="P4566" i="1" s="1"/>
  <c r="P4567" i="1" a="1"/>
  <c r="P4567" i="1"/>
  <c r="P4568" i="1" a="1"/>
  <c r="P4568" i="1" s="1"/>
  <c r="P4569" i="1" a="1"/>
  <c r="P4569" i="1" s="1"/>
  <c r="P4570" i="1" a="1"/>
  <c r="P4570" i="1"/>
  <c r="P4571" i="1" a="1"/>
  <c r="P4571" i="1" s="1"/>
  <c r="P4572" i="1" a="1"/>
  <c r="P4572" i="1" s="1"/>
  <c r="P4573" i="1" a="1"/>
  <c r="P4573" i="1" s="1"/>
  <c r="P4574" i="1" a="1"/>
  <c r="P4574" i="1"/>
  <c r="P4575" i="1" a="1"/>
  <c r="P4575" i="1" s="1"/>
  <c r="P4576" i="1" a="1"/>
  <c r="P4576" i="1"/>
  <c r="P4577" i="1" a="1"/>
  <c r="P4577" i="1" s="1"/>
  <c r="P4578" i="1" a="1"/>
  <c r="P4578" i="1" s="1"/>
  <c r="P4579" i="1" a="1"/>
  <c r="P4579" i="1" s="1"/>
  <c r="P4580" i="1" a="1"/>
  <c r="P4580" i="1"/>
  <c r="P4581" i="1" a="1"/>
  <c r="P4581" i="1" s="1"/>
  <c r="P4582" i="1" a="1"/>
  <c r="P4582" i="1"/>
  <c r="P4583" i="1" a="1"/>
  <c r="P4583" i="1" s="1"/>
  <c r="P4584" i="1" a="1"/>
  <c r="P4584" i="1" s="1"/>
  <c r="P4585" i="1" a="1"/>
  <c r="P4585" i="1" s="1"/>
  <c r="P4586" i="1" a="1"/>
  <c r="P4586" i="1"/>
  <c r="P4587" i="1" a="1"/>
  <c r="P4587" i="1" s="1"/>
  <c r="P4588" i="1" a="1"/>
  <c r="P4588" i="1"/>
  <c r="P4589" i="1" a="1"/>
  <c r="P4589" i="1" s="1"/>
  <c r="P4590" i="1" a="1"/>
  <c r="P4590" i="1" s="1"/>
  <c r="P4591" i="1" a="1"/>
  <c r="P4591" i="1"/>
  <c r="P4592" i="1" a="1"/>
  <c r="P4592" i="1" s="1"/>
  <c r="P4593" i="1" a="1"/>
  <c r="P4593" i="1" s="1"/>
  <c r="P4594" i="1" a="1"/>
  <c r="P4594" i="1"/>
  <c r="P4595" i="1" a="1"/>
  <c r="P4595" i="1" s="1"/>
  <c r="P4596" i="1" a="1"/>
  <c r="P4596" i="1" s="1"/>
  <c r="P4597" i="1" a="1"/>
  <c r="P4597" i="1" s="1"/>
  <c r="P4598" i="1" a="1"/>
  <c r="P4598" i="1"/>
  <c r="P4599" i="1" a="1"/>
  <c r="P4599" i="1" s="1"/>
  <c r="P4600" i="1" a="1"/>
  <c r="P4600" i="1"/>
  <c r="P4601" i="1" a="1"/>
  <c r="P4601" i="1" s="1"/>
  <c r="P4602" i="1" a="1"/>
  <c r="P4602" i="1" s="1"/>
  <c r="P4603" i="1" a="1"/>
  <c r="P4603" i="1" s="1"/>
  <c r="P4604" i="1" a="1"/>
  <c r="P4604" i="1"/>
  <c r="P4605" i="1" a="1"/>
  <c r="P4605" i="1" s="1"/>
  <c r="P4606" i="1" a="1"/>
  <c r="P4606" i="1"/>
  <c r="P4607" i="1" a="1"/>
  <c r="P4607" i="1" s="1"/>
  <c r="P4608" i="1" a="1"/>
  <c r="P4608" i="1" s="1"/>
  <c r="P4609" i="1" a="1"/>
  <c r="P4609" i="1" s="1"/>
  <c r="P4610" i="1" a="1"/>
  <c r="P4610" i="1"/>
  <c r="P4611" i="1" a="1"/>
  <c r="P4611" i="1" s="1"/>
  <c r="P4612" i="1" a="1"/>
  <c r="P4612" i="1"/>
  <c r="P4613" i="1" a="1"/>
  <c r="P4613" i="1" s="1"/>
  <c r="P4614" i="1" a="1"/>
  <c r="P4614" i="1" s="1"/>
  <c r="P4615" i="1" a="1"/>
  <c r="P4615" i="1"/>
  <c r="P4616" i="1" a="1"/>
  <c r="P4616" i="1" s="1"/>
  <c r="P4617" i="1" a="1"/>
  <c r="P4617" i="1" s="1"/>
  <c r="P4618" i="1" a="1"/>
  <c r="P4618" i="1"/>
  <c r="P4619" i="1" a="1"/>
  <c r="P4619" i="1" s="1"/>
  <c r="P4620" i="1" a="1"/>
  <c r="P4620" i="1" s="1"/>
  <c r="P4621" i="1" a="1"/>
  <c r="P4621" i="1" s="1"/>
  <c r="P4622" i="1" a="1"/>
  <c r="P4622" i="1"/>
  <c r="P4623" i="1" a="1"/>
  <c r="P4623" i="1" s="1"/>
  <c r="P4624" i="1" a="1"/>
  <c r="P4624" i="1"/>
  <c r="P4625" i="1" a="1"/>
  <c r="P4625" i="1" s="1"/>
  <c r="P4626" i="1" a="1"/>
  <c r="P4626" i="1" s="1"/>
  <c r="P4627" i="1" a="1"/>
  <c r="P4627" i="1" s="1"/>
  <c r="P4628" i="1" a="1"/>
  <c r="P4628" i="1"/>
  <c r="P4629" i="1" a="1"/>
  <c r="P4629" i="1" s="1"/>
  <c r="P4630" i="1" a="1"/>
  <c r="P4630" i="1" s="1"/>
  <c r="P4631" i="1" a="1"/>
  <c r="P4631" i="1" s="1"/>
  <c r="P4632" i="1" a="1"/>
  <c r="P4632" i="1" s="1"/>
  <c r="P4633" i="1" a="1"/>
  <c r="P4633" i="1" s="1"/>
  <c r="P4634" i="1" a="1"/>
  <c r="P4634" i="1"/>
  <c r="P4635" i="1" a="1"/>
  <c r="P4635" i="1" s="1"/>
  <c r="P4636" i="1" a="1"/>
  <c r="P4636" i="1" s="1"/>
  <c r="P4637" i="1" a="1"/>
  <c r="P4637" i="1" s="1"/>
  <c r="P4638" i="1" a="1"/>
  <c r="P4638" i="1" s="1"/>
  <c r="P4639" i="1" a="1"/>
  <c r="P4639" i="1"/>
  <c r="P4640" i="1" a="1"/>
  <c r="P4640" i="1"/>
  <c r="P4641" i="1" a="1"/>
  <c r="P4641" i="1" s="1"/>
  <c r="P4642" i="1" a="1"/>
  <c r="P4642" i="1" s="1"/>
  <c r="P4643" i="1" a="1"/>
  <c r="P4643" i="1" s="1"/>
  <c r="P4644" i="1" a="1"/>
  <c r="P4644" i="1" s="1"/>
  <c r="P4645" i="1" a="1"/>
  <c r="P4645" i="1" s="1"/>
  <c r="P4646" i="1" a="1"/>
  <c r="P4646" i="1"/>
  <c r="P4647" i="1" a="1"/>
  <c r="P4647" i="1" s="1"/>
  <c r="P4648" i="1" a="1"/>
  <c r="P4648" i="1" s="1"/>
  <c r="P4649" i="1" a="1"/>
  <c r="P4649" i="1" s="1"/>
  <c r="P4650" i="1" a="1"/>
  <c r="P4650" i="1" s="1"/>
  <c r="P4651" i="1" a="1"/>
  <c r="P4651" i="1" s="1"/>
  <c r="P4652" i="1" a="1"/>
  <c r="P4652" i="1"/>
  <c r="P4653" i="1" a="1"/>
  <c r="P4653" i="1" s="1"/>
  <c r="P4654" i="1" a="1"/>
  <c r="P4654" i="1" s="1"/>
  <c r="P4655" i="1" a="1"/>
  <c r="P4655" i="1" s="1"/>
  <c r="P4656" i="1" a="1"/>
  <c r="P4656" i="1" s="1"/>
  <c r="P4657" i="1" a="1"/>
  <c r="P4657" i="1"/>
  <c r="P4658" i="1" a="1"/>
  <c r="P4658" i="1"/>
  <c r="P4659" i="1" a="1"/>
  <c r="P4659" i="1" s="1"/>
  <c r="P4660" i="1" a="1"/>
  <c r="P4660" i="1" s="1"/>
  <c r="P4661" i="1" a="1"/>
  <c r="P4661" i="1" s="1"/>
  <c r="P4662" i="1" a="1"/>
  <c r="P4662" i="1" s="1"/>
  <c r="P4663" i="1" a="1"/>
  <c r="P4663" i="1" s="1"/>
  <c r="P4664" i="1" a="1"/>
  <c r="P4664" i="1"/>
  <c r="P4665" i="1" a="1"/>
  <c r="P4665" i="1" s="1"/>
  <c r="P4666" i="1" a="1"/>
  <c r="P4666" i="1" s="1"/>
  <c r="P4667" i="1" a="1"/>
  <c r="P4667" i="1" s="1"/>
  <c r="P4668" i="1" a="1"/>
  <c r="P4668" i="1" s="1"/>
  <c r="P4669" i="1" a="1"/>
  <c r="P4669" i="1" s="1"/>
  <c r="P4670" i="1" a="1"/>
  <c r="P4670" i="1"/>
  <c r="P4671" i="1" a="1"/>
  <c r="P4671" i="1" s="1"/>
  <c r="P4672" i="1" a="1"/>
  <c r="P4672" i="1" s="1"/>
  <c r="P4673" i="1" a="1"/>
  <c r="P4673" i="1" s="1"/>
  <c r="P4674" i="1" a="1"/>
  <c r="P4674" i="1" s="1"/>
  <c r="P4675" i="1" a="1"/>
  <c r="P4675" i="1"/>
  <c r="P4676" i="1" a="1"/>
  <c r="P4676" i="1"/>
  <c r="P4677" i="1" a="1"/>
  <c r="P4677" i="1" s="1"/>
  <c r="P4678" i="1" a="1"/>
  <c r="P4678" i="1" s="1"/>
  <c r="P4679" i="1" a="1"/>
  <c r="P4679" i="1" s="1"/>
  <c r="P4680" i="1" a="1"/>
  <c r="P4680" i="1" s="1"/>
  <c r="P4681" i="1" a="1"/>
  <c r="P4681" i="1" s="1"/>
  <c r="P4682" i="1" a="1"/>
  <c r="P4682" i="1"/>
  <c r="P4683" i="1" a="1"/>
  <c r="P4683" i="1" s="1"/>
  <c r="P4684" i="1" a="1"/>
  <c r="P4684" i="1" s="1"/>
  <c r="P4685" i="1" a="1"/>
  <c r="P4685" i="1" s="1"/>
  <c r="P4686" i="1" a="1"/>
  <c r="P4686" i="1" s="1"/>
  <c r="P4687" i="1" a="1"/>
  <c r="P4687" i="1" s="1"/>
  <c r="P4688" i="1" a="1"/>
  <c r="P4688" i="1"/>
  <c r="P4689" i="1" a="1"/>
  <c r="P4689" i="1" s="1"/>
  <c r="P4690" i="1" a="1"/>
  <c r="P4690" i="1" s="1"/>
  <c r="P4691" i="1" a="1"/>
  <c r="P4691" i="1" s="1"/>
  <c r="P4692" i="1" a="1"/>
  <c r="P4692" i="1" s="1"/>
  <c r="P4693" i="1" a="1"/>
  <c r="P4693" i="1"/>
  <c r="P4694" i="1" a="1"/>
  <c r="P4694" i="1"/>
  <c r="P4695" i="1" a="1"/>
  <c r="P4695" i="1" s="1"/>
  <c r="P4696" i="1" a="1"/>
  <c r="P4696" i="1" s="1"/>
  <c r="P4697" i="1" a="1"/>
  <c r="P4697" i="1" s="1"/>
  <c r="P4698" i="1" a="1"/>
  <c r="P4698" i="1" s="1"/>
  <c r="P4699" i="1" a="1"/>
  <c r="P4699" i="1" s="1"/>
  <c r="P4700" i="1" a="1"/>
  <c r="P4700" i="1"/>
  <c r="P4701" i="1" a="1"/>
  <c r="P4701" i="1" s="1"/>
  <c r="P4702" i="1" a="1"/>
  <c r="P4702" i="1" s="1"/>
  <c r="P4703" i="1" a="1"/>
  <c r="P4703" i="1" s="1"/>
  <c r="P4704" i="1" a="1"/>
  <c r="P4704" i="1" s="1"/>
  <c r="P4705" i="1" a="1"/>
  <c r="P4705" i="1" s="1"/>
  <c r="P4706" i="1" a="1"/>
  <c r="P4706" i="1"/>
  <c r="P4707" i="1" a="1"/>
  <c r="P4707" i="1" s="1"/>
  <c r="P4708" i="1" a="1"/>
  <c r="P4708" i="1" s="1"/>
  <c r="P4709" i="1" a="1"/>
  <c r="P4709" i="1" s="1"/>
  <c r="P4710" i="1" a="1"/>
  <c r="P4710" i="1" s="1"/>
  <c r="P4711" i="1" a="1"/>
  <c r="P4711" i="1"/>
  <c r="P4712" i="1" a="1"/>
  <c r="P4712" i="1"/>
  <c r="P4713" i="1" a="1"/>
  <c r="P4713" i="1" s="1"/>
  <c r="P4714" i="1" a="1"/>
  <c r="P4714" i="1" s="1"/>
  <c r="P4715" i="1" a="1"/>
  <c r="P4715" i="1" s="1"/>
  <c r="P4716" i="1" a="1"/>
  <c r="P4716" i="1" s="1"/>
  <c r="P4717" i="1" a="1"/>
  <c r="P4717" i="1" s="1"/>
  <c r="P4718" i="1" a="1"/>
  <c r="P4718" i="1"/>
  <c r="P4719" i="1" a="1"/>
  <c r="P4719" i="1" s="1"/>
  <c r="P4720" i="1" a="1"/>
  <c r="P4720" i="1" s="1"/>
  <c r="P4721" i="1" a="1"/>
  <c r="P4721" i="1" s="1"/>
  <c r="P4722" i="1" a="1"/>
  <c r="P4722" i="1" s="1"/>
  <c r="P4723" i="1" a="1"/>
  <c r="P4723" i="1" s="1"/>
  <c r="P4724" i="1" a="1"/>
  <c r="P4724" i="1"/>
  <c r="P4725" i="1" a="1"/>
  <c r="P4725" i="1" s="1"/>
  <c r="P4726" i="1" a="1"/>
  <c r="P4726" i="1" s="1"/>
  <c r="P4727" i="1" a="1"/>
  <c r="P4727" i="1" s="1"/>
  <c r="P4728" i="1" a="1"/>
  <c r="P4728" i="1" s="1"/>
  <c r="P4729" i="1" a="1"/>
  <c r="P4729" i="1"/>
  <c r="P4730" i="1" a="1"/>
  <c r="P4730" i="1"/>
  <c r="P4731" i="1" a="1"/>
  <c r="P4731" i="1" s="1"/>
  <c r="P4732" i="1" a="1"/>
  <c r="P4732" i="1" s="1"/>
  <c r="P4733" i="1" a="1"/>
  <c r="P4733" i="1" s="1"/>
  <c r="P4734" i="1" a="1"/>
  <c r="P4734" i="1" s="1"/>
  <c r="P4735" i="1" a="1"/>
  <c r="P4735" i="1" s="1"/>
  <c r="P4736" i="1" a="1"/>
  <c r="P4736" i="1"/>
  <c r="P4737" i="1" a="1"/>
  <c r="P4737" i="1" s="1"/>
  <c r="P4738" i="1" a="1"/>
  <c r="P4738" i="1" s="1"/>
  <c r="P4739" i="1" a="1"/>
  <c r="P4739" i="1" s="1"/>
  <c r="P4740" i="1" a="1"/>
  <c r="P4740" i="1" s="1"/>
  <c r="P4741" i="1" a="1"/>
  <c r="P4741" i="1" s="1"/>
  <c r="P4742" i="1" a="1"/>
  <c r="P4742" i="1"/>
  <c r="P4743" i="1" a="1"/>
  <c r="P4743" i="1" s="1"/>
  <c r="P4744" i="1" a="1"/>
  <c r="P4744" i="1" s="1"/>
  <c r="P4745" i="1" a="1"/>
  <c r="P4745" i="1" s="1"/>
  <c r="P4746" i="1" a="1"/>
  <c r="P4746" i="1" s="1"/>
  <c r="P4747" i="1" a="1"/>
  <c r="P4747" i="1"/>
  <c r="P4748" i="1" a="1"/>
  <c r="P4748" i="1"/>
  <c r="P4749" i="1" a="1"/>
  <c r="P4749" i="1" s="1"/>
  <c r="P4750" i="1" a="1"/>
  <c r="P4750" i="1" s="1"/>
  <c r="P4751" i="1" a="1"/>
  <c r="P4751" i="1" s="1"/>
  <c r="P4752" i="1" a="1"/>
  <c r="P4752" i="1" s="1"/>
  <c r="P4753" i="1" a="1"/>
  <c r="P4753" i="1" s="1"/>
  <c r="P4754" i="1" a="1"/>
  <c r="P4754" i="1"/>
  <c r="P4755" i="1" a="1"/>
  <c r="P4755" i="1" s="1"/>
  <c r="P4756" i="1" a="1"/>
  <c r="P4756" i="1" s="1"/>
  <c r="P4757" i="1" a="1"/>
  <c r="P4757" i="1" s="1"/>
  <c r="P4758" i="1" a="1"/>
  <c r="P4758" i="1" s="1"/>
  <c r="P4759" i="1" a="1"/>
  <c r="P4759" i="1" s="1"/>
  <c r="P4760" i="1" a="1"/>
  <c r="P4760" i="1" s="1"/>
  <c r="P4761" i="1" a="1"/>
  <c r="P4761" i="1" s="1"/>
  <c r="P4762" i="1" a="1"/>
  <c r="P4762" i="1" s="1"/>
  <c r="P4763" i="1" a="1"/>
  <c r="P4763" i="1" s="1"/>
  <c r="P4764" i="1" a="1"/>
  <c r="P4764" i="1" s="1"/>
  <c r="P4765" i="1" a="1"/>
  <c r="P4765" i="1"/>
  <c r="P4766" i="1" a="1"/>
  <c r="P4766" i="1"/>
  <c r="P4767" i="1" a="1"/>
  <c r="P4767" i="1" s="1"/>
  <c r="P4768" i="1" a="1"/>
  <c r="P4768" i="1" s="1"/>
  <c r="P4769" i="1" a="1"/>
  <c r="P4769" i="1" s="1"/>
  <c r="P4770" i="1" a="1"/>
  <c r="P4770" i="1" s="1"/>
  <c r="P4771" i="1" a="1"/>
  <c r="P4771" i="1" s="1"/>
  <c r="P4772" i="1" a="1"/>
  <c r="P4772" i="1"/>
  <c r="P4773" i="1" a="1"/>
  <c r="P4773" i="1" s="1"/>
  <c r="P4774" i="1" a="1"/>
  <c r="P4774" i="1" s="1"/>
  <c r="P4775" i="1" a="1"/>
  <c r="P4775" i="1" s="1"/>
  <c r="P4776" i="1" a="1"/>
  <c r="P4776" i="1" s="1"/>
  <c r="P4777" i="1" a="1"/>
  <c r="P4777" i="1" s="1"/>
  <c r="P4778" i="1" a="1"/>
  <c r="P4778" i="1" s="1"/>
  <c r="P4779" i="1" a="1"/>
  <c r="P4779" i="1" s="1"/>
  <c r="P4780" i="1" a="1"/>
  <c r="P4780" i="1" s="1"/>
  <c r="P4781" i="1" a="1"/>
  <c r="P4781" i="1" s="1"/>
  <c r="P4782" i="1" a="1"/>
  <c r="P4782" i="1" s="1"/>
  <c r="P4783" i="1" a="1"/>
  <c r="P4783" i="1"/>
  <c r="P4784" i="1" a="1"/>
  <c r="P4784" i="1"/>
  <c r="P4785" i="1" a="1"/>
  <c r="P4785" i="1" s="1"/>
  <c r="P4786" i="1" a="1"/>
  <c r="P4786" i="1" s="1"/>
  <c r="P4787" i="1" a="1"/>
  <c r="P4787" i="1" s="1"/>
  <c r="P4788" i="1" a="1"/>
  <c r="P4788" i="1" s="1"/>
  <c r="P4789" i="1" a="1"/>
  <c r="P4789" i="1" s="1"/>
  <c r="P4790" i="1" a="1"/>
  <c r="P4790" i="1"/>
  <c r="P4791" i="1" a="1"/>
  <c r="P4791" i="1" s="1"/>
  <c r="P4792" i="1" a="1"/>
  <c r="P4792" i="1" s="1"/>
  <c r="P4793" i="1" a="1"/>
  <c r="P4793" i="1" s="1"/>
  <c r="P4794" i="1" a="1"/>
  <c r="P4794" i="1" s="1"/>
  <c r="P4795" i="1" a="1"/>
  <c r="P4795" i="1" s="1"/>
  <c r="P4796" i="1" a="1"/>
  <c r="P4796" i="1" s="1"/>
  <c r="P4797" i="1" a="1"/>
  <c r="P4797" i="1" s="1"/>
  <c r="P4798" i="1" a="1"/>
  <c r="P4798" i="1" s="1"/>
  <c r="P4799" i="1" a="1"/>
  <c r="P4799" i="1" s="1"/>
  <c r="P4800" i="1" a="1"/>
  <c r="P4800" i="1" s="1"/>
  <c r="P4801" i="1" a="1"/>
  <c r="P4801" i="1"/>
  <c r="P4802" i="1" a="1"/>
  <c r="P4802" i="1"/>
  <c r="P4803" i="1" a="1"/>
  <c r="P4803" i="1" s="1"/>
  <c r="P4804" i="1" a="1"/>
  <c r="P4804" i="1" s="1"/>
  <c r="P4805" i="1" a="1"/>
  <c r="P4805" i="1" s="1"/>
  <c r="P4806" i="1" a="1"/>
  <c r="P4806" i="1" s="1"/>
  <c r="P4807" i="1" a="1"/>
  <c r="P4807" i="1" s="1"/>
  <c r="P4808" i="1" a="1"/>
  <c r="P4808" i="1"/>
  <c r="P4809" i="1" a="1"/>
  <c r="P4809" i="1" s="1"/>
  <c r="P4810" i="1" a="1"/>
  <c r="P4810" i="1" s="1"/>
  <c r="P4811" i="1" a="1"/>
  <c r="P4811" i="1" s="1"/>
  <c r="P4812" i="1" a="1"/>
  <c r="P4812" i="1" s="1"/>
  <c r="P4813" i="1" a="1"/>
  <c r="P4813" i="1" s="1"/>
  <c r="P4814" i="1" a="1"/>
  <c r="P4814" i="1" s="1"/>
  <c r="P4815" i="1" a="1"/>
  <c r="P4815" i="1" s="1"/>
  <c r="P4816" i="1" a="1"/>
  <c r="P4816" i="1" s="1"/>
  <c r="P4817" i="1" a="1"/>
  <c r="P4817" i="1" s="1"/>
  <c r="P4818" i="1" a="1"/>
  <c r="P4818" i="1" s="1"/>
  <c r="P4819" i="1" a="1"/>
  <c r="P4819" i="1" s="1"/>
  <c r="P4820" i="1" a="1"/>
  <c r="P4820" i="1"/>
  <c r="P4821" i="1" a="1"/>
  <c r="P4821" i="1" s="1"/>
  <c r="P4822" i="1" a="1"/>
  <c r="P4822" i="1" s="1"/>
  <c r="P4823" i="1" a="1"/>
  <c r="P4823" i="1" s="1"/>
  <c r="P4824" i="1" a="1"/>
  <c r="P4824" i="1" s="1"/>
  <c r="P4825" i="1" a="1"/>
  <c r="P4825" i="1" s="1"/>
  <c r="P4826" i="1" a="1"/>
  <c r="P4826" i="1"/>
  <c r="P4827" i="1" a="1"/>
  <c r="P4827" i="1" s="1"/>
  <c r="P4828" i="1" a="1"/>
  <c r="P4828" i="1" s="1"/>
  <c r="P4829" i="1" a="1"/>
  <c r="P4829" i="1" s="1"/>
  <c r="P4830" i="1" a="1"/>
  <c r="P4830" i="1" s="1"/>
  <c r="P4831" i="1" a="1"/>
  <c r="P4831" i="1" s="1"/>
  <c r="P4832" i="1" a="1"/>
  <c r="P4832" i="1" s="1"/>
  <c r="P4833" i="1" a="1"/>
  <c r="P4833" i="1" s="1"/>
  <c r="P4834" i="1" a="1"/>
  <c r="P4834" i="1" s="1"/>
  <c r="P4835" i="1" a="1"/>
  <c r="P4835" i="1" s="1"/>
  <c r="P4836" i="1" a="1"/>
  <c r="P4836" i="1" s="1"/>
  <c r="P4837" i="1" a="1"/>
  <c r="P4837" i="1" s="1"/>
  <c r="P4838" i="1" a="1"/>
  <c r="P4838" i="1"/>
  <c r="P4839" i="1" a="1"/>
  <c r="P4839" i="1" s="1"/>
  <c r="P4840" i="1" a="1"/>
  <c r="P4840" i="1" s="1"/>
  <c r="P4841" i="1" a="1"/>
  <c r="P4841" i="1" s="1"/>
  <c r="P4842" i="1" a="1"/>
  <c r="P4842" i="1" s="1"/>
  <c r="P4843" i="1" a="1"/>
  <c r="P4843" i="1" s="1"/>
  <c r="P4844" i="1" a="1"/>
  <c r="P4844" i="1"/>
  <c r="P4845" i="1" a="1"/>
  <c r="P4845" i="1" s="1"/>
  <c r="P4846" i="1" a="1"/>
  <c r="P4846" i="1" s="1"/>
  <c r="P4847" i="1" a="1"/>
  <c r="P4847" i="1" s="1"/>
  <c r="P4848" i="1" a="1"/>
  <c r="P4848" i="1" s="1"/>
  <c r="P4849" i="1" a="1"/>
  <c r="P4849" i="1" s="1"/>
  <c r="P4850" i="1" a="1"/>
  <c r="P4850" i="1" s="1"/>
  <c r="P4851" i="1" a="1"/>
  <c r="P4851" i="1" s="1"/>
  <c r="P4852" i="1" a="1"/>
  <c r="P4852" i="1" s="1"/>
  <c r="P4853" i="1" a="1"/>
  <c r="P4853" i="1" s="1"/>
  <c r="P4854" i="1" a="1"/>
  <c r="P4854" i="1" s="1"/>
  <c r="P4855" i="1" a="1"/>
  <c r="P4855" i="1" s="1"/>
  <c r="P4856" i="1" a="1"/>
  <c r="P4856" i="1"/>
  <c r="P4857" i="1" a="1"/>
  <c r="P4857" i="1" s="1"/>
  <c r="P4858" i="1" a="1"/>
  <c r="P4858" i="1" s="1"/>
  <c r="P4859" i="1" a="1"/>
  <c r="P4859" i="1" s="1"/>
  <c r="P4860" i="1" a="1"/>
  <c r="P4860" i="1" s="1"/>
  <c r="P4861" i="1" a="1"/>
  <c r="P4861" i="1" s="1"/>
  <c r="P4862" i="1" a="1"/>
  <c r="P4862" i="1"/>
  <c r="P4863" i="1" a="1"/>
  <c r="P4863" i="1" s="1"/>
  <c r="P4864" i="1" a="1"/>
  <c r="P4864" i="1" s="1"/>
  <c r="P4865" i="1" a="1"/>
  <c r="P4865" i="1" s="1"/>
  <c r="P4866" i="1" a="1"/>
  <c r="P4866" i="1" s="1"/>
  <c r="P4867" i="1" a="1"/>
  <c r="P4867" i="1" s="1"/>
  <c r="P4868" i="1" a="1"/>
  <c r="P4868" i="1" s="1"/>
  <c r="P4869" i="1" a="1"/>
  <c r="P4869" i="1" s="1"/>
  <c r="P4870" i="1" a="1"/>
  <c r="P4870" i="1" s="1"/>
  <c r="P4871" i="1" a="1"/>
  <c r="P4871" i="1" s="1"/>
  <c r="P4872" i="1" a="1"/>
  <c r="P4872" i="1" s="1"/>
  <c r="P4873" i="1" a="1"/>
  <c r="P4873" i="1" s="1"/>
  <c r="P4874" i="1" a="1"/>
  <c r="P4874" i="1"/>
  <c r="P4875" i="1" a="1"/>
  <c r="P4875" i="1" s="1"/>
  <c r="P4876" i="1" a="1"/>
  <c r="P4876" i="1" s="1"/>
  <c r="P4877" i="1" a="1"/>
  <c r="P4877" i="1" s="1"/>
  <c r="P4878" i="1" a="1"/>
  <c r="P4878" i="1" s="1"/>
  <c r="P4879" i="1" a="1"/>
  <c r="P4879" i="1" s="1"/>
  <c r="P4880" i="1" a="1"/>
  <c r="P4880" i="1"/>
  <c r="P4881" i="1" a="1"/>
  <c r="P4881" i="1" s="1"/>
  <c r="P4882" i="1" a="1"/>
  <c r="P4882" i="1" s="1"/>
  <c r="P4883" i="1" a="1"/>
  <c r="P4883" i="1" s="1"/>
  <c r="P4884" i="1" a="1"/>
  <c r="P4884" i="1" s="1"/>
  <c r="P4885" i="1" a="1"/>
  <c r="P4885" i="1" s="1"/>
  <c r="P4886" i="1" a="1"/>
  <c r="P4886" i="1" s="1"/>
  <c r="P4887" i="1" a="1"/>
  <c r="P4887" i="1" s="1"/>
  <c r="P4888" i="1" a="1"/>
  <c r="P4888" i="1" s="1"/>
  <c r="P4889" i="1" a="1"/>
  <c r="P4889" i="1" s="1"/>
  <c r="P4890" i="1" a="1"/>
  <c r="P4890" i="1" s="1"/>
  <c r="P4891" i="1" a="1"/>
  <c r="P4891" i="1" s="1"/>
  <c r="P4892" i="1" a="1"/>
  <c r="P4892" i="1"/>
  <c r="P4893" i="1" a="1"/>
  <c r="P4893" i="1" s="1"/>
  <c r="P4894" i="1" a="1"/>
  <c r="P4894" i="1" s="1"/>
  <c r="P4895" i="1" a="1"/>
  <c r="P4895" i="1" s="1"/>
  <c r="P4896" i="1" a="1"/>
  <c r="P4896" i="1" s="1"/>
  <c r="P4897" i="1" a="1"/>
  <c r="P4897" i="1" s="1"/>
  <c r="P4898" i="1" a="1"/>
  <c r="P4898" i="1"/>
  <c r="P4899" i="1" a="1"/>
  <c r="P4899" i="1" s="1"/>
  <c r="P4900" i="1" a="1"/>
  <c r="P4900" i="1" s="1"/>
  <c r="P4901" i="1" a="1"/>
  <c r="P4901" i="1" s="1"/>
  <c r="P4902" i="1" a="1"/>
  <c r="P4902" i="1" s="1"/>
  <c r="P4903" i="1" a="1"/>
  <c r="P4903" i="1" s="1"/>
  <c r="P4904" i="1" a="1"/>
  <c r="P4904" i="1" s="1"/>
  <c r="P4905" i="1" a="1"/>
  <c r="P4905" i="1" s="1"/>
  <c r="P4906" i="1" a="1"/>
  <c r="P4906" i="1" s="1"/>
  <c r="P4907" i="1" a="1"/>
  <c r="P4907" i="1" s="1"/>
  <c r="P4908" i="1" a="1"/>
  <c r="P4908" i="1" s="1"/>
  <c r="P4909" i="1" a="1"/>
  <c r="P4909" i="1" s="1"/>
  <c r="P4910" i="1" a="1"/>
  <c r="P4910" i="1"/>
  <c r="P4911" i="1" a="1"/>
  <c r="P4911" i="1" s="1"/>
  <c r="P4912" i="1" a="1"/>
  <c r="P4912" i="1" s="1"/>
  <c r="P4913" i="1" a="1"/>
  <c r="P4913" i="1" s="1"/>
  <c r="P4914" i="1" a="1"/>
  <c r="P4914" i="1" s="1"/>
  <c r="P4915" i="1" a="1"/>
  <c r="P4915" i="1" s="1"/>
  <c r="P4916" i="1" a="1"/>
  <c r="P4916" i="1"/>
  <c r="P4917" i="1" a="1"/>
  <c r="P4917" i="1" s="1"/>
  <c r="P4918" i="1" a="1"/>
  <c r="P4918" i="1" s="1"/>
  <c r="P4919" i="1" a="1"/>
  <c r="P4919" i="1" s="1"/>
  <c r="P4920" i="1" a="1"/>
  <c r="P4920" i="1" s="1"/>
  <c r="P4921" i="1" a="1"/>
  <c r="P4921" i="1" s="1"/>
  <c r="P4922" i="1" a="1"/>
  <c r="P4922" i="1" s="1"/>
  <c r="P4923" i="1" a="1"/>
  <c r="P4923" i="1" s="1"/>
  <c r="P4924" i="1" a="1"/>
  <c r="P4924" i="1" s="1"/>
  <c r="P4925" i="1" a="1"/>
  <c r="P4925" i="1" s="1"/>
  <c r="P4926" i="1" a="1"/>
  <c r="P4926" i="1" s="1"/>
  <c r="P4927" i="1" a="1"/>
  <c r="P4927" i="1" s="1"/>
  <c r="P4928" i="1" a="1"/>
  <c r="P4928" i="1"/>
  <c r="P4929" i="1" a="1"/>
  <c r="P4929" i="1" s="1"/>
  <c r="P4930" i="1" a="1"/>
  <c r="P4930" i="1" s="1"/>
  <c r="P4931" i="1" a="1"/>
  <c r="P4931" i="1" s="1"/>
  <c r="P4932" i="1" a="1"/>
  <c r="P4932" i="1" s="1"/>
  <c r="P4933" i="1" a="1"/>
  <c r="P4933" i="1" s="1"/>
  <c r="P4934" i="1" a="1"/>
  <c r="P4934" i="1"/>
  <c r="P4935" i="1" a="1"/>
  <c r="P4935" i="1" s="1"/>
  <c r="P4936" i="1" a="1"/>
  <c r="P4936" i="1" s="1"/>
  <c r="P4937" i="1" a="1"/>
  <c r="P4937" i="1" s="1"/>
  <c r="P4938" i="1" a="1"/>
  <c r="P4938" i="1" s="1"/>
  <c r="P4939" i="1" a="1"/>
  <c r="P4939" i="1" s="1"/>
  <c r="P4940" i="1" a="1"/>
  <c r="P4940" i="1" s="1"/>
  <c r="P4941" i="1" a="1"/>
  <c r="P4941" i="1" s="1"/>
  <c r="P4942" i="1" a="1"/>
  <c r="P4942" i="1" s="1"/>
  <c r="P4943" i="1" a="1"/>
  <c r="P4943" i="1" s="1"/>
  <c r="P4944" i="1" a="1"/>
  <c r="P4944" i="1" s="1"/>
  <c r="P4945" i="1" a="1"/>
  <c r="P4945" i="1" s="1"/>
  <c r="P4946" i="1" a="1"/>
  <c r="P4946" i="1"/>
  <c r="P4947" i="1" a="1"/>
  <c r="P4947" i="1" s="1"/>
  <c r="P4948" i="1" a="1"/>
  <c r="P4948" i="1" s="1"/>
  <c r="P4949" i="1" a="1"/>
  <c r="P4949" i="1" s="1"/>
  <c r="P4950" i="1" a="1"/>
  <c r="P4950" i="1" s="1"/>
  <c r="P4951" i="1" a="1"/>
  <c r="P4951" i="1" s="1"/>
  <c r="P4952" i="1" a="1"/>
  <c r="P4952" i="1"/>
  <c r="P4953" i="1" a="1"/>
  <c r="P4953" i="1" s="1"/>
  <c r="P4954" i="1" a="1"/>
  <c r="P4954" i="1" s="1"/>
  <c r="P4955" i="1" a="1"/>
  <c r="P4955" i="1" s="1"/>
  <c r="P4956" i="1" a="1"/>
  <c r="P4956" i="1" s="1"/>
  <c r="P4957" i="1" a="1"/>
  <c r="P4957" i="1" s="1"/>
  <c r="P4958" i="1" a="1"/>
  <c r="P4958" i="1" s="1"/>
  <c r="P4959" i="1" a="1"/>
  <c r="P4959" i="1" s="1"/>
  <c r="P4960" i="1" a="1"/>
  <c r="P4960" i="1" s="1"/>
  <c r="P4961" i="1" a="1"/>
  <c r="P4961" i="1" s="1"/>
  <c r="P4962" i="1" a="1"/>
  <c r="P4962" i="1" s="1"/>
  <c r="P4963" i="1" a="1"/>
  <c r="P4963" i="1" s="1"/>
  <c r="P4964" i="1" a="1"/>
  <c r="P4964" i="1"/>
  <c r="P4965" i="1" a="1"/>
  <c r="P4965" i="1" s="1"/>
  <c r="P4966" i="1" a="1"/>
  <c r="P4966" i="1" s="1"/>
  <c r="P4967" i="1" a="1"/>
  <c r="P4967" i="1" s="1"/>
  <c r="P4968" i="1" a="1"/>
  <c r="P4968" i="1" s="1"/>
  <c r="P4969" i="1" a="1"/>
  <c r="P4969" i="1" s="1"/>
  <c r="P4970" i="1" a="1"/>
  <c r="P4970" i="1"/>
  <c r="P4971" i="1" a="1"/>
  <c r="P4971" i="1" s="1"/>
  <c r="P4972" i="1" a="1"/>
  <c r="P4972" i="1" s="1"/>
  <c r="P4973" i="1" a="1"/>
  <c r="P4973" i="1" s="1"/>
  <c r="P4974" i="1" a="1"/>
  <c r="P4974" i="1" s="1"/>
  <c r="P4975" i="1" a="1"/>
  <c r="P4975" i="1" s="1"/>
  <c r="P4976" i="1" a="1"/>
  <c r="P4976" i="1" s="1"/>
  <c r="P4977" i="1" a="1"/>
  <c r="P4977" i="1" s="1"/>
  <c r="P4978" i="1" a="1"/>
  <c r="P4978" i="1" s="1"/>
  <c r="P4979" i="1" a="1"/>
  <c r="P4979" i="1" s="1"/>
  <c r="P4980" i="1" a="1"/>
  <c r="P4980" i="1" s="1"/>
  <c r="P4981" i="1" a="1"/>
  <c r="P4981" i="1" s="1"/>
  <c r="P4982" i="1" a="1"/>
  <c r="P4982" i="1"/>
  <c r="P4983" i="1" a="1"/>
  <c r="P4983" i="1" s="1"/>
  <c r="P4984" i="1" a="1"/>
  <c r="P4984" i="1" s="1"/>
  <c r="P4985" i="1" a="1"/>
  <c r="P4985" i="1" s="1"/>
  <c r="P4986" i="1" a="1"/>
  <c r="P4986" i="1" s="1"/>
  <c r="P4987" i="1" a="1"/>
  <c r="P4987" i="1" s="1"/>
  <c r="P4988" i="1" a="1"/>
  <c r="P4988" i="1"/>
  <c r="P4989" i="1" a="1"/>
  <c r="P4989" i="1" s="1"/>
  <c r="P4990" i="1" a="1"/>
  <c r="P4990" i="1" s="1"/>
  <c r="P4991" i="1" a="1"/>
  <c r="P4991" i="1" s="1"/>
  <c r="P4992" i="1" a="1"/>
  <c r="P4992" i="1" s="1"/>
  <c r="P4993" i="1" a="1"/>
  <c r="P4993" i="1" s="1"/>
  <c r="P4994" i="1" a="1"/>
  <c r="P4994" i="1" s="1"/>
  <c r="P4995" i="1" a="1"/>
  <c r="P4995" i="1" s="1"/>
  <c r="P4996" i="1" a="1"/>
  <c r="P4996" i="1" s="1"/>
  <c r="P4997" i="1" a="1"/>
  <c r="P4997" i="1" s="1"/>
  <c r="P4998" i="1" a="1"/>
  <c r="P4998" i="1" s="1"/>
  <c r="P4999" i="1" a="1"/>
  <c r="P4999" i="1" s="1"/>
  <c r="P5000" i="1" a="1"/>
  <c r="P5000" i="1"/>
  <c r="P5001" i="1" a="1"/>
  <c r="P5001" i="1" s="1"/>
  <c r="P5002" i="1" a="1"/>
  <c r="P5002" i="1" s="1"/>
  <c r="P5003" i="1" a="1"/>
  <c r="P5003" i="1" s="1"/>
  <c r="P5004" i="1" a="1"/>
  <c r="P5004" i="1" s="1"/>
  <c r="P5005" i="1" a="1"/>
  <c r="P5005" i="1" s="1"/>
  <c r="P5006" i="1" a="1"/>
  <c r="P5006" i="1"/>
  <c r="P5007" i="1" a="1"/>
  <c r="P5007" i="1" s="1"/>
  <c r="P5008" i="1" a="1"/>
  <c r="P5008" i="1" s="1"/>
  <c r="P5009" i="1" a="1"/>
  <c r="P5009" i="1" s="1"/>
  <c r="P5010" i="1" a="1"/>
  <c r="P5010" i="1" s="1"/>
  <c r="P5011" i="1" a="1"/>
  <c r="P5011" i="1" s="1"/>
  <c r="P5012" i="1" a="1"/>
  <c r="P5012" i="1" s="1"/>
  <c r="P5013" i="1" a="1"/>
  <c r="P5013" i="1" s="1"/>
  <c r="P5014" i="1" a="1"/>
  <c r="P5014" i="1" s="1"/>
  <c r="P5015" i="1" a="1"/>
  <c r="P5015" i="1" s="1"/>
  <c r="P5016" i="1" a="1"/>
  <c r="P5016" i="1" s="1"/>
  <c r="P5017" i="1" a="1"/>
  <c r="P5017" i="1" s="1"/>
  <c r="P5018" i="1" a="1"/>
  <c r="P5018" i="1"/>
  <c r="P5019" i="1" a="1"/>
  <c r="P5019" i="1" s="1"/>
  <c r="P5020" i="1" a="1"/>
  <c r="P5020" i="1" s="1"/>
  <c r="P5021" i="1" a="1"/>
  <c r="P5021" i="1" s="1"/>
  <c r="P5022" i="1" a="1"/>
  <c r="P5022" i="1" s="1"/>
  <c r="P5023" i="1" a="1"/>
  <c r="P5023" i="1" s="1"/>
  <c r="P5024" i="1" a="1"/>
  <c r="P5024" i="1"/>
  <c r="P5025" i="1" a="1"/>
  <c r="P5025" i="1" s="1"/>
  <c r="P5026" i="1" a="1"/>
  <c r="P5026" i="1"/>
  <c r="P5027" i="1" a="1"/>
  <c r="P5027" i="1" s="1"/>
  <c r="P5028" i="1" a="1"/>
  <c r="P5028" i="1" s="1"/>
  <c r="P5029" i="1" a="1"/>
  <c r="P5029" i="1" s="1"/>
  <c r="P5030" i="1" a="1"/>
  <c r="P5030" i="1"/>
  <c r="P5031" i="1" a="1"/>
  <c r="P5031" i="1" s="1"/>
  <c r="P5032" i="1" a="1"/>
  <c r="P5032" i="1"/>
  <c r="P5033" i="1" a="1"/>
  <c r="P5033" i="1" s="1"/>
  <c r="P5034" i="1" a="1"/>
  <c r="P5034" i="1" s="1"/>
  <c r="P5035" i="1" a="1"/>
  <c r="P5035" i="1"/>
  <c r="P5036" i="1" a="1"/>
  <c r="P5036" i="1" s="1"/>
  <c r="P5037" i="1" a="1"/>
  <c r="P5037" i="1" s="1"/>
  <c r="P5038" i="1" a="1"/>
  <c r="P5038" i="1"/>
  <c r="P5039" i="1" a="1"/>
  <c r="P5039" i="1" s="1"/>
  <c r="P5040" i="1" a="1"/>
  <c r="P5040" i="1" s="1"/>
  <c r="P5041" i="1" a="1"/>
  <c r="P5041" i="1" s="1"/>
  <c r="P5042" i="1" a="1"/>
  <c r="P5042" i="1"/>
  <c r="P5043" i="1" a="1"/>
  <c r="P5043" i="1" s="1"/>
  <c r="P5044" i="1" a="1"/>
  <c r="P5044" i="1" s="1"/>
  <c r="P5045" i="1" a="1"/>
  <c r="P5045" i="1" s="1"/>
  <c r="P5046" i="1" a="1"/>
  <c r="P5046" i="1" s="1"/>
  <c r="P5047" i="1" a="1"/>
  <c r="P5047" i="1" s="1"/>
  <c r="P5048" i="1" a="1"/>
  <c r="P5048" i="1"/>
  <c r="P5049" i="1" a="1"/>
  <c r="P5049" i="1" s="1"/>
  <c r="P5050" i="1" a="1"/>
  <c r="P5050" i="1"/>
  <c r="P5051" i="1" a="1"/>
  <c r="P5051" i="1" s="1"/>
  <c r="P5052" i="1" a="1"/>
  <c r="P5052" i="1" s="1"/>
  <c r="P5053" i="1" a="1"/>
  <c r="P5053" i="1" s="1"/>
  <c r="P5054" i="1" a="1"/>
  <c r="P5054" i="1"/>
  <c r="P5055" i="1" a="1"/>
  <c r="P5055" i="1" s="1"/>
  <c r="P5056" i="1" a="1"/>
  <c r="P5056" i="1"/>
  <c r="P5057" i="1" a="1"/>
  <c r="P5057" i="1" s="1"/>
  <c r="P5058" i="1" a="1"/>
  <c r="P5058" i="1" s="1"/>
  <c r="P5059" i="1" a="1"/>
  <c r="P5059" i="1"/>
  <c r="P5060" i="1" a="1"/>
  <c r="P5060" i="1" s="1"/>
  <c r="P5061" i="1" a="1"/>
  <c r="P5061" i="1" s="1"/>
  <c r="P5062" i="1" a="1"/>
  <c r="P5062" i="1"/>
  <c r="P5063" i="1" a="1"/>
  <c r="P5063" i="1" s="1"/>
  <c r="P5064" i="1" a="1"/>
  <c r="P5064" i="1" s="1"/>
  <c r="P5065" i="1" a="1"/>
  <c r="P5065" i="1" s="1"/>
  <c r="P5066" i="1" a="1"/>
  <c r="P5066" i="1"/>
  <c r="P5067" i="1" a="1"/>
  <c r="P5067" i="1" s="1"/>
  <c r="P5068" i="1" a="1"/>
  <c r="P5068" i="1" s="1"/>
  <c r="P5069" i="1" a="1"/>
  <c r="P5069" i="1" s="1"/>
  <c r="P5070" i="1" a="1"/>
  <c r="P5070" i="1" s="1"/>
  <c r="P5071" i="1" a="1"/>
  <c r="P5071" i="1" s="1"/>
  <c r="P5072" i="1" a="1"/>
  <c r="P5072" i="1" s="1"/>
  <c r="P5073" i="1" a="1"/>
  <c r="P5073" i="1" s="1"/>
  <c r="P5074" i="1" a="1"/>
  <c r="P5074" i="1"/>
  <c r="P5075" i="1" a="1"/>
  <c r="P5075" i="1" s="1"/>
  <c r="P5076" i="1" a="1"/>
  <c r="P5076" i="1" s="1"/>
  <c r="P5077" i="1" a="1"/>
  <c r="P5077" i="1" s="1"/>
  <c r="P5078" i="1" a="1"/>
  <c r="P5078" i="1"/>
  <c r="P5079" i="1" a="1"/>
  <c r="P5079" i="1" s="1"/>
  <c r="P5080" i="1" a="1"/>
  <c r="P5080" i="1" s="1"/>
  <c r="P5081" i="1" a="1"/>
  <c r="P5081" i="1" s="1"/>
  <c r="P5082" i="1" a="1"/>
  <c r="P5082" i="1" s="1"/>
  <c r="P5083" i="1" a="1"/>
  <c r="P5083" i="1"/>
  <c r="P5084" i="1" a="1"/>
  <c r="P5084" i="1" s="1"/>
  <c r="P5085" i="1" a="1"/>
  <c r="P5085" i="1" s="1"/>
  <c r="P5086" i="1" a="1"/>
  <c r="P5086" i="1"/>
  <c r="P5087" i="1" a="1"/>
  <c r="P5087" i="1" s="1"/>
  <c r="P5088" i="1" a="1"/>
  <c r="P5088" i="1" s="1"/>
  <c r="P5089" i="1" a="1"/>
  <c r="P5089" i="1" s="1"/>
  <c r="P5090" i="1" a="1"/>
  <c r="P5090" i="1"/>
  <c r="P5091" i="1" a="1"/>
  <c r="P5091" i="1" s="1"/>
  <c r="P5092" i="1" a="1"/>
  <c r="P5092" i="1" s="1"/>
  <c r="P5093" i="1" a="1"/>
  <c r="P5093" i="1" s="1"/>
  <c r="P5094" i="1" a="1"/>
  <c r="P5094" i="1" s="1"/>
  <c r="P5095" i="1" a="1"/>
  <c r="P5095" i="1" s="1"/>
  <c r="P5096" i="1" a="1"/>
  <c r="P5096" i="1" s="1"/>
  <c r="P5097" i="1" a="1"/>
  <c r="P5097" i="1" s="1"/>
  <c r="P5098" i="1" a="1"/>
  <c r="P5098" i="1"/>
  <c r="P5099" i="1" a="1"/>
  <c r="P5099" i="1" s="1"/>
  <c r="P5100" i="1" a="1"/>
  <c r="P5100" i="1" s="1"/>
  <c r="P5101" i="1" a="1"/>
  <c r="P5101" i="1" s="1"/>
  <c r="P5102" i="1" a="1"/>
  <c r="P5102" i="1"/>
  <c r="P5103" i="1" a="1"/>
  <c r="P5103" i="1" s="1"/>
  <c r="P5104" i="1" a="1"/>
  <c r="P5104" i="1" s="1"/>
  <c r="P5105" i="1" a="1"/>
  <c r="P5105" i="1" s="1"/>
  <c r="P5106" i="1" a="1"/>
  <c r="P5106" i="1" s="1"/>
  <c r="P5107" i="1" a="1"/>
  <c r="P5107" i="1"/>
  <c r="P5108" i="1" a="1"/>
  <c r="P5108" i="1" s="1"/>
  <c r="P5109" i="1" a="1"/>
  <c r="P5109" i="1" s="1"/>
  <c r="P5110" i="1" a="1"/>
  <c r="P5110" i="1"/>
  <c r="P5111" i="1" a="1"/>
  <c r="P5111" i="1" s="1"/>
  <c r="P5112" i="1" a="1"/>
  <c r="P5112" i="1" s="1"/>
  <c r="P5113" i="1" a="1"/>
  <c r="P5113" i="1" s="1"/>
  <c r="P5114" i="1" a="1"/>
  <c r="P5114" i="1"/>
  <c r="P5115" i="1" a="1"/>
  <c r="P5115" i="1" s="1"/>
  <c r="P5116" i="1" a="1"/>
  <c r="P5116" i="1" s="1"/>
  <c r="P5117" i="1" a="1"/>
  <c r="P5117" i="1" s="1"/>
  <c r="P5118" i="1" a="1"/>
  <c r="P5118" i="1" s="1"/>
  <c r="P5119" i="1" a="1"/>
  <c r="P5119" i="1" s="1"/>
  <c r="P5120" i="1" a="1"/>
  <c r="P5120" i="1" s="1"/>
  <c r="P5121" i="1" a="1"/>
  <c r="P5121" i="1" s="1"/>
  <c r="P5122" i="1" a="1"/>
  <c r="P5122" i="1"/>
  <c r="P5123" i="1" a="1"/>
  <c r="P5123" i="1" s="1"/>
  <c r="P5124" i="1" a="1"/>
  <c r="P5124" i="1" s="1"/>
  <c r="P5125" i="1" a="1"/>
  <c r="P5125" i="1" s="1"/>
  <c r="P5126" i="1" a="1"/>
  <c r="P5126" i="1"/>
  <c r="P5127" i="1" a="1"/>
  <c r="P5127" i="1"/>
  <c r="P5128" i="1" a="1"/>
  <c r="P5128" i="1" s="1"/>
  <c r="P5129" i="1" a="1"/>
  <c r="P5129" i="1"/>
  <c r="P5130" i="1" a="1"/>
  <c r="P5130" i="1" s="1"/>
  <c r="P5131" i="1" a="1"/>
  <c r="P5131" i="1" s="1"/>
  <c r="P5132" i="1" a="1"/>
  <c r="P5132" i="1"/>
  <c r="P5133" i="1" a="1"/>
  <c r="P5133" i="1" s="1"/>
  <c r="P5134" i="1" a="1"/>
  <c r="P5134" i="1" s="1"/>
  <c r="P5135" i="1" a="1"/>
  <c r="P5135" i="1"/>
  <c r="P5136" i="1" a="1"/>
  <c r="P5136" i="1" s="1"/>
  <c r="P5137" i="1" a="1"/>
  <c r="P5137" i="1"/>
  <c r="P5138" i="1" a="1"/>
  <c r="P5138" i="1" s="1"/>
  <c r="P5139" i="1" a="1"/>
  <c r="P5139" i="1"/>
  <c r="P5140" i="1" a="1"/>
  <c r="P5140" i="1"/>
  <c r="P5141" i="1" a="1"/>
  <c r="P5141" i="1" s="1"/>
  <c r="P5142" i="1" a="1"/>
  <c r="P5142" i="1" s="1"/>
  <c r="P5143" i="1" a="1"/>
  <c r="P5143" i="1"/>
  <c r="P5144" i="1" a="1"/>
  <c r="P5144" i="1" s="1"/>
  <c r="P5145" i="1" a="1"/>
  <c r="P5145" i="1"/>
  <c r="P5146" i="1" a="1"/>
  <c r="P5146" i="1" s="1"/>
  <c r="P5147" i="1" a="1"/>
  <c r="P5147" i="1" s="1"/>
  <c r="P5148" i="1" a="1"/>
  <c r="P5148" i="1" s="1"/>
  <c r="P5149" i="1" a="1"/>
  <c r="P5149" i="1"/>
  <c r="P5150" i="1" a="1"/>
  <c r="P5150" i="1"/>
  <c r="P5151" i="1" a="1"/>
  <c r="P5151" i="1" s="1"/>
  <c r="P5152" i="1" a="1"/>
  <c r="P5152" i="1"/>
  <c r="P5153" i="1" a="1"/>
  <c r="P5153" i="1"/>
  <c r="P5154" i="1" a="1"/>
  <c r="P5154" i="1" s="1"/>
  <c r="P5155" i="1" a="1"/>
  <c r="P5155" i="1" s="1"/>
  <c r="P5156" i="1" a="1"/>
  <c r="P5156" i="1"/>
  <c r="P5157" i="1" a="1"/>
  <c r="P5157" i="1" s="1"/>
  <c r="P5158" i="1" a="1"/>
  <c r="P5158" i="1"/>
  <c r="P5159" i="1" a="1"/>
  <c r="P5159" i="1" s="1"/>
  <c r="P5160" i="1" a="1"/>
  <c r="P5160" i="1" s="1"/>
  <c r="P5161" i="1" a="1"/>
  <c r="P5161" i="1" s="1"/>
  <c r="P5162" i="1" a="1"/>
  <c r="P5162" i="1"/>
  <c r="P5163" i="1" a="1"/>
  <c r="P5163" i="1" s="1"/>
  <c r="P5164" i="1" a="1"/>
  <c r="P5164" i="1" s="1"/>
  <c r="P5165" i="1" a="1"/>
  <c r="P5165" i="1"/>
  <c r="P5166" i="1" a="1"/>
  <c r="P5166" i="1" s="1"/>
  <c r="P5167" i="1" a="1"/>
  <c r="P5167" i="1" s="1"/>
  <c r="P5168" i="1" a="1"/>
  <c r="P5168" i="1" s="1"/>
  <c r="P5169" i="1" a="1"/>
  <c r="P5169" i="1"/>
  <c r="P5170" i="1" a="1"/>
  <c r="P5170" i="1" s="1"/>
  <c r="P5171" i="1" a="1"/>
  <c r="P5171" i="1"/>
  <c r="P5172" i="1" a="1"/>
  <c r="P5172" i="1" s="1"/>
  <c r="P5173" i="1" a="1"/>
  <c r="P5173" i="1"/>
  <c r="P5174" i="1" a="1"/>
  <c r="P5174" i="1" s="1"/>
  <c r="P5175" i="1" a="1"/>
  <c r="P5175" i="1"/>
  <c r="P5176" i="1" a="1"/>
  <c r="P5176" i="1"/>
  <c r="P5177" i="1" a="1"/>
  <c r="P5177" i="1" s="1"/>
  <c r="P5178" i="1" a="1"/>
  <c r="P5178" i="1" s="1"/>
  <c r="P5179" i="1" a="1"/>
  <c r="P5179" i="1" s="1"/>
  <c r="P5180" i="1" a="1"/>
  <c r="P5180" i="1" s="1"/>
  <c r="P5181" i="1" a="1"/>
  <c r="P5181" i="1"/>
  <c r="P5182" i="1" a="1"/>
  <c r="P5182" i="1"/>
  <c r="P5183" i="1" a="1"/>
  <c r="P5183" i="1" s="1"/>
  <c r="P5184" i="1" a="1"/>
  <c r="P5184" i="1" s="1"/>
  <c r="P5185" i="1" a="1"/>
  <c r="P5185" i="1"/>
  <c r="P5186" i="1" a="1"/>
  <c r="P5186" i="1"/>
  <c r="P5187" i="1" a="1"/>
  <c r="P5187" i="1" s="1"/>
  <c r="P5188" i="1" a="1"/>
  <c r="P5188" i="1"/>
  <c r="P5189" i="1" a="1"/>
  <c r="P5189" i="1" s="1"/>
  <c r="P5190" i="1" a="1"/>
  <c r="P5190" i="1" s="1"/>
  <c r="P5191" i="1" a="1"/>
  <c r="P5191" i="1"/>
  <c r="P5192" i="1" a="1"/>
  <c r="P5192" i="1" s="1"/>
  <c r="P5193" i="1" a="1"/>
  <c r="P5193" i="1" s="1"/>
  <c r="P5194" i="1" a="1"/>
  <c r="P5194" i="1" s="1"/>
  <c r="P5195" i="1" a="1"/>
  <c r="P5195" i="1"/>
  <c r="P5196" i="1" a="1"/>
  <c r="P5196" i="1" s="1"/>
  <c r="P5197" i="1" a="1"/>
  <c r="P5197" i="1" s="1"/>
  <c r="P5198" i="1" a="1"/>
  <c r="P5198" i="1"/>
  <c r="P5199" i="1" a="1"/>
  <c r="P5199" i="1"/>
  <c r="P5200" i="1" a="1"/>
  <c r="P5200" i="1" s="1"/>
  <c r="P5201" i="1" a="1"/>
  <c r="P5201" i="1"/>
  <c r="P5202" i="1" a="1"/>
  <c r="P5202" i="1" s="1"/>
  <c r="P5203" i="1" a="1"/>
  <c r="P5203" i="1" s="1"/>
  <c r="P5204" i="1" a="1"/>
  <c r="P5204" i="1"/>
  <c r="P5205" i="1" a="1"/>
  <c r="P5205" i="1" s="1"/>
  <c r="P5206" i="1" a="1"/>
  <c r="P5206" i="1" s="1"/>
  <c r="P5207" i="1" a="1"/>
  <c r="P5207" i="1" s="1"/>
  <c r="P5208" i="1" a="1"/>
  <c r="P5208" i="1" s="1"/>
  <c r="P5209" i="1" a="1"/>
  <c r="P5209" i="1"/>
  <c r="P5210" i="1" a="1"/>
  <c r="P5210" i="1" s="1"/>
  <c r="P5211" i="1" a="1"/>
  <c r="P5211" i="1"/>
  <c r="P5212" i="1" a="1"/>
  <c r="P5212" i="1"/>
  <c r="P5213" i="1" a="1"/>
  <c r="P5213" i="1" s="1"/>
  <c r="P5214" i="1" a="1"/>
  <c r="P5214" i="1" s="1"/>
  <c r="P5215" i="1" a="1"/>
  <c r="P5215" i="1"/>
  <c r="P5216" i="1" a="1"/>
  <c r="P5216" i="1" s="1"/>
  <c r="P5217" i="1" a="1"/>
  <c r="P5217" i="1"/>
  <c r="P5218" i="1" a="1"/>
  <c r="P5218" i="1" s="1"/>
  <c r="P5219" i="1" a="1"/>
  <c r="P5219" i="1" s="1"/>
  <c r="P5220" i="1" a="1"/>
  <c r="P5220" i="1" s="1"/>
  <c r="P5221" i="1" a="1"/>
  <c r="P5221" i="1"/>
  <c r="P5222" i="1" a="1"/>
  <c r="P5222" i="1" s="1"/>
  <c r="P5223" i="1" a="1"/>
  <c r="P5223" i="1" s="1"/>
  <c r="P5224" i="1" a="1"/>
  <c r="P5224" i="1"/>
  <c r="P5225" i="1" a="1"/>
  <c r="P5225" i="1"/>
  <c r="P5226" i="1" a="1"/>
  <c r="P5226" i="1" s="1"/>
  <c r="P5227" i="1" a="1"/>
  <c r="P5227" i="1" s="1"/>
  <c r="P5228" i="1" a="1"/>
  <c r="P5228" i="1"/>
  <c r="P5229" i="1" a="1"/>
  <c r="P5229" i="1" s="1"/>
  <c r="P5230" i="1" a="1"/>
  <c r="P5230" i="1"/>
  <c r="P5231" i="1" a="1"/>
  <c r="P5231" i="1" s="1"/>
  <c r="P5232" i="1" a="1"/>
  <c r="P5232" i="1" s="1"/>
  <c r="P5233" i="1" a="1"/>
  <c r="P5233" i="1" s="1"/>
  <c r="P5234" i="1" a="1"/>
  <c r="P5234" i="1"/>
  <c r="P5235" i="1" a="1"/>
  <c r="P5235" i="1"/>
  <c r="P5236" i="1" a="1"/>
  <c r="P5236" i="1" s="1"/>
  <c r="P5237" i="1" a="1"/>
  <c r="P5237" i="1"/>
  <c r="P5238" i="1" a="1"/>
  <c r="P5238" i="1" s="1"/>
  <c r="P5239" i="1" a="1"/>
  <c r="P5239" i="1" s="1"/>
  <c r="P5240" i="1" a="1"/>
  <c r="P5240" i="1" s="1"/>
  <c r="P5241" i="1" a="1"/>
  <c r="P5241" i="1"/>
  <c r="P5242" i="1" a="1"/>
  <c r="P5242" i="1" s="1"/>
  <c r="P5243" i="1" a="1"/>
  <c r="P5243" i="1"/>
  <c r="P5244" i="1" a="1"/>
  <c r="P5244" i="1" s="1"/>
  <c r="P5245" i="1" a="1"/>
  <c r="P5245" i="1"/>
  <c r="P5246" i="1" a="1"/>
  <c r="P5246" i="1" s="1"/>
  <c r="P5247" i="1" a="1"/>
  <c r="P5247" i="1"/>
  <c r="P5248" i="1" a="1"/>
  <c r="P5248" i="1"/>
  <c r="P5249" i="1" a="1"/>
  <c r="P5249" i="1" s="1"/>
  <c r="P5250" i="1" a="1"/>
  <c r="P5250" i="1" s="1"/>
  <c r="P5251" i="1" a="1"/>
  <c r="P5251" i="1" s="1"/>
  <c r="P5252" i="1" a="1"/>
  <c r="P5252" i="1" s="1"/>
  <c r="P5253" i="1" a="1"/>
  <c r="P5253" i="1" s="1"/>
  <c r="P5254" i="1" a="1"/>
  <c r="P5254" i="1"/>
  <c r="P5255" i="1" a="1"/>
  <c r="P5255" i="1" s="1"/>
  <c r="P5256" i="1" a="1"/>
  <c r="P5256" i="1" s="1"/>
  <c r="P5257" i="1" a="1"/>
  <c r="P5257" i="1"/>
  <c r="P5258" i="1" a="1"/>
  <c r="P5258" i="1"/>
  <c r="P5259" i="1" a="1"/>
  <c r="P5259" i="1" s="1"/>
  <c r="P5260" i="1" a="1"/>
  <c r="P5260" i="1"/>
  <c r="P5261" i="1" a="1"/>
  <c r="P5261" i="1"/>
  <c r="P5262" i="1" a="1"/>
  <c r="P5262" i="1" s="1"/>
  <c r="P5263" i="1" a="1"/>
  <c r="P5263" i="1"/>
  <c r="P5264" i="1" a="1"/>
  <c r="P5264" i="1" s="1"/>
  <c r="P5265" i="1" a="1"/>
  <c r="P5265" i="1" s="1"/>
  <c r="P5266" i="1" a="1"/>
  <c r="P5266" i="1" s="1"/>
  <c r="P5267" i="1" a="1"/>
  <c r="P5267" i="1"/>
  <c r="P5268" i="1" a="1"/>
  <c r="P5268" i="1" s="1"/>
  <c r="P5269" i="1" a="1"/>
  <c r="P5269" i="1" s="1"/>
  <c r="P5270" i="1" a="1"/>
  <c r="P5270" i="1"/>
  <c r="P5271" i="1" a="1"/>
  <c r="P5271" i="1"/>
  <c r="P5272" i="1" a="1"/>
  <c r="P5272" i="1" s="1"/>
  <c r="P5273" i="1" a="1"/>
  <c r="P5273" i="1"/>
  <c r="P5274" i="1" a="1"/>
  <c r="P5274" i="1" s="1"/>
  <c r="P5275" i="1" a="1"/>
  <c r="P5275" i="1" s="1"/>
  <c r="P5276" i="1" a="1"/>
  <c r="P5276" i="1"/>
  <c r="P5277" i="1" a="1"/>
  <c r="P5277" i="1" s="1"/>
  <c r="P5278" i="1" a="1"/>
  <c r="P5278" i="1" s="1"/>
  <c r="P5279" i="1" a="1"/>
  <c r="P5279" i="1" s="1"/>
  <c r="P5280" i="1" a="1"/>
  <c r="P5280" i="1" s="1"/>
  <c r="P5281" i="1" a="1"/>
  <c r="P5281" i="1" s="1"/>
  <c r="P5282" i="1" a="1"/>
  <c r="P5282" i="1" s="1"/>
  <c r="P5283" i="1" a="1"/>
  <c r="P5283" i="1"/>
  <c r="P5284" i="1" a="1"/>
  <c r="P5284" i="1"/>
  <c r="P5285" i="1" a="1"/>
  <c r="P5285" i="1" s="1"/>
  <c r="P5286" i="1" a="1"/>
  <c r="P5286" i="1" s="1"/>
  <c r="P5287" i="1" a="1"/>
  <c r="P5287" i="1"/>
  <c r="P5288" i="1" a="1"/>
  <c r="P5288" i="1" s="1"/>
  <c r="P5289" i="1" a="1"/>
  <c r="P5289" i="1"/>
  <c r="P5290" i="1" a="1"/>
  <c r="P5290" i="1" s="1"/>
  <c r="P5291" i="1" a="1"/>
  <c r="P5291" i="1" s="1"/>
  <c r="P5292" i="1" a="1"/>
  <c r="P5292" i="1" s="1"/>
  <c r="P5293" i="1" a="1"/>
  <c r="P5293" i="1"/>
  <c r="P5294" i="1" a="1"/>
  <c r="P5294" i="1" s="1"/>
  <c r="P5295" i="1" a="1"/>
  <c r="P5295" i="1" s="1"/>
  <c r="P5296" i="1" a="1"/>
  <c r="P5296" i="1"/>
  <c r="P5297" i="1" a="1"/>
  <c r="P5297" i="1"/>
  <c r="P5298" i="1" a="1"/>
  <c r="P5298" i="1" s="1"/>
  <c r="P5299" i="1" a="1"/>
  <c r="P5299" i="1" s="1"/>
  <c r="P5300" i="1" a="1"/>
  <c r="P5300" i="1"/>
  <c r="P5301" i="1" a="1"/>
  <c r="P5301" i="1" s="1"/>
  <c r="P5302" i="1" a="1"/>
  <c r="P5302" i="1"/>
  <c r="P5303" i="1" a="1"/>
  <c r="P5303" i="1" s="1"/>
  <c r="P5304" i="1" a="1"/>
  <c r="P5304" i="1" s="1"/>
  <c r="P5305" i="1" a="1"/>
  <c r="P5305" i="1" s="1"/>
  <c r="P5306" i="1" a="1"/>
  <c r="P5306" i="1"/>
  <c r="P5307" i="1" a="1"/>
  <c r="P5307" i="1"/>
  <c r="P5308" i="1" a="1"/>
  <c r="P5308" i="1" s="1"/>
  <c r="P5309" i="1" a="1"/>
  <c r="P5309" i="1"/>
  <c r="P5310" i="1" a="1"/>
  <c r="P5310" i="1" s="1"/>
  <c r="P5311" i="1" a="1"/>
  <c r="P5311" i="1" s="1"/>
  <c r="P5312" i="1" a="1"/>
  <c r="P5312" i="1" s="1"/>
  <c r="P5313" i="1" a="1"/>
  <c r="P5313" i="1"/>
  <c r="P5314" i="1" a="1"/>
  <c r="P5314" i="1" s="1"/>
  <c r="P5315" i="1" a="1"/>
  <c r="P5315" i="1"/>
  <c r="P5316" i="1" a="1"/>
  <c r="P5316" i="1" s="1"/>
  <c r="P5317" i="1" a="1"/>
  <c r="P5317" i="1"/>
  <c r="P5318" i="1" a="1"/>
  <c r="P5318" i="1" s="1"/>
  <c r="P5319" i="1" a="1"/>
  <c r="P5319" i="1"/>
  <c r="P5320" i="1" a="1"/>
  <c r="P5320" i="1"/>
  <c r="P5321" i="1" a="1"/>
  <c r="P5321" i="1" s="1"/>
  <c r="P5322" i="1" a="1"/>
  <c r="P5322" i="1" s="1"/>
  <c r="P5323" i="1" a="1"/>
  <c r="P5323" i="1" s="1"/>
  <c r="P5324" i="1" a="1"/>
  <c r="P5324" i="1" s="1"/>
  <c r="P5325" i="1" a="1"/>
  <c r="P5325" i="1" s="1"/>
  <c r="P5326" i="1" a="1"/>
  <c r="P5326" i="1"/>
  <c r="P5327" i="1" a="1"/>
  <c r="P5327" i="1" s="1"/>
  <c r="P5328" i="1" a="1"/>
  <c r="P5328" i="1" s="1"/>
  <c r="P5329" i="1" a="1"/>
  <c r="P5329" i="1"/>
  <c r="P5330" i="1" a="1"/>
  <c r="P5330" i="1"/>
  <c r="P5331" i="1" a="1"/>
  <c r="P5331" i="1" s="1"/>
  <c r="P5332" i="1" a="1"/>
  <c r="P5332" i="1"/>
  <c r="P5333" i="1" a="1"/>
  <c r="P5333" i="1" s="1"/>
  <c r="P5334" i="1" a="1"/>
  <c r="P5334" i="1" s="1"/>
  <c r="P5335" i="1" a="1"/>
  <c r="P5335" i="1"/>
  <c r="P5336" i="1" a="1"/>
  <c r="P5336" i="1" s="1"/>
  <c r="P5337" i="1" a="1"/>
  <c r="P5337" i="1" s="1"/>
  <c r="P5338" i="1" a="1"/>
  <c r="P5338" i="1" s="1"/>
  <c r="P5339" i="1" a="1"/>
  <c r="P5339" i="1"/>
  <c r="P5340" i="1" a="1"/>
  <c r="P5340" i="1" s="1"/>
  <c r="P5341" i="1" a="1"/>
  <c r="P5341" i="1" s="1"/>
  <c r="P5342" i="1" a="1"/>
  <c r="P5342" i="1"/>
  <c r="P5343" i="1" a="1"/>
  <c r="P5343" i="1"/>
  <c r="P5344" i="1" a="1"/>
  <c r="P5344" i="1" s="1"/>
  <c r="P5345" i="1" a="1"/>
  <c r="P5345" i="1"/>
  <c r="P5346" i="1" a="1"/>
  <c r="P5346" i="1" s="1"/>
  <c r="P5347" i="1" a="1"/>
  <c r="P5347" i="1" s="1"/>
  <c r="P5348" i="1" a="1"/>
  <c r="P5348" i="1"/>
  <c r="P5349" i="1" a="1"/>
  <c r="P5349" i="1" s="1"/>
  <c r="P5350" i="1" a="1"/>
  <c r="P5350" i="1" s="1"/>
  <c r="P5351" i="1" a="1"/>
  <c r="P5351" i="1" s="1"/>
  <c r="P5352" i="1" a="1"/>
  <c r="P5352" i="1" s="1"/>
  <c r="P5353" i="1" a="1"/>
  <c r="P5353" i="1"/>
  <c r="P5354" i="1" a="1"/>
  <c r="P5354" i="1" s="1"/>
  <c r="P5355" i="1" a="1"/>
  <c r="P5355" i="1"/>
  <c r="P5356" i="1" a="1"/>
  <c r="P5356" i="1"/>
  <c r="P5357" i="1" a="1"/>
  <c r="P5357" i="1" s="1"/>
  <c r="P5358" i="1" a="1"/>
  <c r="P5358" i="1" s="1"/>
  <c r="P5359" i="1" a="1"/>
  <c r="P5359" i="1" s="1"/>
  <c r="P5360" i="1" a="1"/>
  <c r="P5360" i="1" s="1"/>
  <c r="P5361" i="1" a="1"/>
  <c r="P5361" i="1"/>
  <c r="P5362" i="1" a="1"/>
  <c r="P5362" i="1" s="1"/>
  <c r="P5363" i="1" a="1"/>
  <c r="P5363" i="1" s="1"/>
  <c r="P5364" i="1" a="1"/>
  <c r="P5364" i="1" s="1"/>
  <c r="P5365" i="1" a="1"/>
  <c r="P5365" i="1"/>
  <c r="P5366" i="1" a="1"/>
  <c r="P5366" i="1" s="1"/>
  <c r="P5367" i="1" a="1"/>
  <c r="P5367" i="1" s="1"/>
  <c r="P5368" i="1" a="1"/>
  <c r="P5368" i="1"/>
  <c r="P5369" i="1" a="1"/>
  <c r="P5369" i="1"/>
  <c r="P5370" i="1" a="1"/>
  <c r="P5370" i="1" s="1"/>
  <c r="P5371" i="1" a="1"/>
  <c r="P5371" i="1" s="1"/>
  <c r="P5372" i="1" a="1"/>
  <c r="P5372" i="1" s="1"/>
  <c r="P5373" i="1" a="1"/>
  <c r="P5373" i="1" s="1"/>
  <c r="P5374" i="1" a="1"/>
  <c r="P5374" i="1"/>
  <c r="P5375" i="1" a="1"/>
  <c r="P5375" i="1" s="1"/>
  <c r="P5376" i="1" a="1"/>
  <c r="P5376" i="1" s="1"/>
  <c r="P5377" i="1" a="1"/>
  <c r="P5377" i="1" s="1"/>
  <c r="P5378" i="1" a="1"/>
  <c r="P5378" i="1"/>
  <c r="P5379" i="1" a="1"/>
  <c r="P5379" i="1"/>
  <c r="P5380" i="1" a="1"/>
  <c r="P5380" i="1" s="1"/>
  <c r="P5381" i="1" a="1"/>
  <c r="P5381" i="1"/>
  <c r="P5382" i="1" a="1"/>
  <c r="P5382" i="1" s="1"/>
  <c r="P5383" i="1" a="1"/>
  <c r="P5383" i="1" s="1"/>
  <c r="P5384" i="1" a="1"/>
  <c r="P5384" i="1" s="1"/>
  <c r="P5385" i="1" a="1"/>
  <c r="P5385" i="1" s="1"/>
  <c r="P5386" i="1" a="1"/>
  <c r="P5386" i="1" s="1"/>
  <c r="P5387" i="1" a="1"/>
  <c r="P5387" i="1"/>
  <c r="P5388" i="1" a="1"/>
  <c r="P5388" i="1" s="1"/>
  <c r="P5389" i="1" a="1"/>
  <c r="P5389" i="1"/>
  <c r="P5390" i="1" a="1"/>
  <c r="P5390" i="1" s="1"/>
  <c r="P5391" i="1" a="1"/>
  <c r="P5391" i="1"/>
  <c r="P5392" i="1" a="1"/>
  <c r="P5392" i="1" s="1"/>
  <c r="P5393" i="1" a="1"/>
  <c r="P5393" i="1" s="1"/>
  <c r="P5394" i="1" a="1"/>
  <c r="P5394" i="1" s="1"/>
  <c r="P5395" i="1" a="1"/>
  <c r="P5395" i="1" s="1"/>
  <c r="P5396" i="1" a="1"/>
  <c r="P5396" i="1" s="1"/>
  <c r="P5397" i="1" a="1"/>
  <c r="P5397" i="1" s="1"/>
  <c r="P5398" i="1" a="1"/>
  <c r="P5398" i="1" s="1"/>
  <c r="P5399" i="1" a="1"/>
  <c r="P5399" i="1" s="1"/>
  <c r="P5400" i="1" a="1"/>
  <c r="P5400" i="1" s="1"/>
  <c r="P5401" i="1" a="1"/>
  <c r="P5401" i="1"/>
  <c r="P5402" i="1" a="1"/>
  <c r="P5402" i="1"/>
  <c r="P5403" i="1" a="1"/>
  <c r="P5403" i="1" s="1"/>
  <c r="P5404" i="1" a="1"/>
  <c r="P5404" i="1"/>
  <c r="P5405" i="1" a="1"/>
  <c r="P5405" i="1"/>
  <c r="P5406" i="1" a="1"/>
  <c r="P5406" i="1" s="1"/>
  <c r="P5407" i="1" a="1"/>
  <c r="P5407" i="1"/>
  <c r="P5408" i="1" a="1"/>
  <c r="P5408" i="1" s="1"/>
  <c r="P5409" i="1" a="1"/>
  <c r="P5409" i="1" s="1"/>
  <c r="P5410" i="1" a="1"/>
  <c r="P5410" i="1" s="1"/>
  <c r="P5411" i="1" a="1"/>
  <c r="P5411" i="1"/>
  <c r="P5412" i="1" a="1"/>
  <c r="P5412" i="1" s="1"/>
  <c r="P5413" i="1" a="1"/>
  <c r="P5413" i="1" s="1"/>
  <c r="P5414" i="1" a="1"/>
  <c r="P5414" i="1"/>
  <c r="P5415" i="1" a="1"/>
  <c r="P5415" i="1"/>
  <c r="P5416" i="1" a="1"/>
  <c r="P5416" i="1" s="1"/>
  <c r="P5417" i="1" a="1"/>
  <c r="P5417" i="1"/>
  <c r="P5418" i="1" a="1"/>
  <c r="P5418" i="1" s="1"/>
  <c r="P5419" i="1" a="1"/>
  <c r="P5419" i="1" s="1"/>
  <c r="P5420" i="1" a="1"/>
  <c r="P5420" i="1"/>
  <c r="P5421" i="1" a="1"/>
  <c r="P5421" i="1" s="1"/>
  <c r="P5422" i="1" a="1"/>
  <c r="P5422" i="1" s="1"/>
  <c r="P5423" i="1" a="1"/>
  <c r="P5423" i="1" s="1"/>
  <c r="P5424" i="1" a="1"/>
  <c r="P5424" i="1" s="1"/>
  <c r="P5425" i="1" a="1"/>
  <c r="P5425" i="1" s="1"/>
  <c r="P5426" i="1" a="1"/>
  <c r="P5426" i="1" s="1"/>
  <c r="P5427" i="1" a="1"/>
  <c r="P5427" i="1"/>
  <c r="P5428" i="1" a="1"/>
  <c r="P5428" i="1"/>
  <c r="P5429" i="1" a="1"/>
  <c r="P5429" i="1" s="1"/>
  <c r="P5430" i="1" a="1"/>
  <c r="P5430" i="1" s="1"/>
  <c r="P5431" i="1" a="1"/>
  <c r="P5431" i="1"/>
  <c r="P5432" i="1" a="1"/>
  <c r="P5432" i="1" s="1"/>
  <c r="P5433" i="1" a="1"/>
  <c r="P5433" i="1"/>
  <c r="P5434" i="1" a="1"/>
  <c r="P5434" i="1" s="1"/>
  <c r="P5435" i="1" a="1"/>
  <c r="P5435" i="1" s="1"/>
  <c r="P5436" i="1" a="1"/>
  <c r="P5436" i="1" s="1"/>
  <c r="P5437" i="1" a="1"/>
  <c r="P5437" i="1"/>
  <c r="P5438" i="1" a="1"/>
  <c r="P5438" i="1" s="1"/>
  <c r="P5439" i="1" a="1"/>
  <c r="P5439" i="1" s="1"/>
  <c r="P5440" i="1" a="1"/>
  <c r="P5440" i="1"/>
  <c r="P5441" i="1" a="1"/>
  <c r="P5441" i="1"/>
  <c r="P5442" i="1" a="1"/>
  <c r="P5442" i="1" s="1"/>
  <c r="P5443" i="1" a="1"/>
  <c r="P5443" i="1" s="1"/>
  <c r="P5444" i="1" a="1"/>
  <c r="P5444" i="1" s="1"/>
  <c r="P5445" i="1" a="1"/>
  <c r="P5445" i="1" s="1"/>
  <c r="P5446" i="1" a="1"/>
  <c r="P5446" i="1"/>
  <c r="P5447" i="1" a="1"/>
  <c r="P5447" i="1" s="1"/>
  <c r="P5448" i="1" a="1"/>
  <c r="P5448" i="1" s="1"/>
  <c r="P5449" i="1" a="1"/>
  <c r="P5449" i="1" s="1"/>
  <c r="P5450" i="1" a="1"/>
  <c r="P5450" i="1"/>
  <c r="P5451" i="1" a="1"/>
  <c r="P5451" i="1"/>
  <c r="P5452" i="1" a="1"/>
  <c r="P5452" i="1" s="1"/>
  <c r="P5453" i="1" a="1"/>
  <c r="P5453" i="1"/>
  <c r="P5454" i="1" a="1"/>
  <c r="P5454" i="1" s="1"/>
  <c r="P5455" i="1" a="1"/>
  <c r="P5455" i="1" s="1"/>
  <c r="P5456" i="1" a="1"/>
  <c r="P5456" i="1"/>
  <c r="P5457" i="1" a="1"/>
  <c r="P5457" i="1"/>
  <c r="P5458" i="1" a="1"/>
  <c r="P5458" i="1" s="1"/>
  <c r="P5459" i="1" a="1"/>
  <c r="P5459" i="1"/>
  <c r="P5460" i="1" a="1"/>
  <c r="P5460" i="1" s="1"/>
  <c r="P5461" i="1" a="1"/>
  <c r="P5461" i="1"/>
  <c r="P5462" i="1" a="1"/>
  <c r="P5462" i="1" s="1"/>
  <c r="P5463" i="1" a="1"/>
  <c r="P5463" i="1"/>
  <c r="P5464" i="1" a="1"/>
  <c r="P5464" i="1" s="1"/>
  <c r="P5465" i="1" a="1"/>
  <c r="P5465" i="1" s="1"/>
  <c r="P5466" i="1" a="1"/>
  <c r="P5466" i="1" s="1"/>
  <c r="P5467" i="1" a="1"/>
  <c r="P5467" i="1" s="1"/>
  <c r="P5468" i="1" a="1"/>
  <c r="P5468" i="1" s="1"/>
  <c r="P5469" i="1" a="1"/>
  <c r="P5469" i="1" s="1"/>
  <c r="P5470" i="1" a="1"/>
  <c r="P5470" i="1"/>
  <c r="P5471" i="1" a="1"/>
  <c r="P5471" i="1" s="1"/>
  <c r="P5472" i="1" a="1"/>
  <c r="P5472" i="1" s="1"/>
  <c r="P5473" i="1" a="1"/>
  <c r="P5473" i="1"/>
  <c r="P5474" i="1" a="1"/>
  <c r="P5474" i="1"/>
  <c r="P5475" i="1" a="1"/>
  <c r="P5475" i="1" s="1"/>
  <c r="P5476" i="1" a="1"/>
  <c r="P5476" i="1"/>
  <c r="P5477" i="1" a="1"/>
  <c r="P5477" i="1" s="1"/>
  <c r="P5478" i="1" a="1"/>
  <c r="P5478" i="1" s="1"/>
  <c r="P5479" i="1" a="1"/>
  <c r="P5479" i="1"/>
  <c r="P5480" i="1" a="1"/>
  <c r="P5480" i="1" s="1"/>
  <c r="P5481" i="1" a="1"/>
  <c r="P5481" i="1" s="1"/>
  <c r="P5482" i="1" a="1"/>
  <c r="P5482" i="1" s="1"/>
  <c r="P5483" i="1" a="1"/>
  <c r="P5483" i="1" s="1"/>
  <c r="P5484" i="1" a="1"/>
  <c r="P5484" i="1" s="1"/>
  <c r="P5485" i="1" a="1"/>
  <c r="P5485" i="1" s="1"/>
  <c r="P5486" i="1" a="1"/>
  <c r="P5486" i="1"/>
  <c r="P5487" i="1" a="1"/>
  <c r="P5487" i="1"/>
  <c r="P5488" i="1" a="1"/>
  <c r="P5488" i="1" s="1"/>
  <c r="P5489" i="1" a="1"/>
  <c r="P5489" i="1"/>
  <c r="P5490" i="1" a="1"/>
  <c r="P5490" i="1" s="1"/>
  <c r="P5491" i="1" a="1"/>
  <c r="P5491" i="1" s="1"/>
  <c r="P5492" i="1" a="1"/>
  <c r="P5492" i="1"/>
  <c r="P5493" i="1" a="1"/>
  <c r="P5493" i="1" s="1"/>
  <c r="P5494" i="1" a="1"/>
  <c r="P5494" i="1" s="1"/>
  <c r="P5495" i="1" a="1"/>
  <c r="P5495" i="1" s="1"/>
  <c r="P5496" i="1" a="1"/>
  <c r="P5496" i="1" s="1"/>
  <c r="P5497" i="1" a="1"/>
  <c r="P5497" i="1" s="1"/>
  <c r="P5498" i="1" a="1"/>
  <c r="P5498" i="1" s="1"/>
  <c r="P5499" i="1" a="1"/>
  <c r="P5499" i="1"/>
  <c r="P5500" i="1" a="1"/>
  <c r="P5500" i="1"/>
  <c r="P5501" i="1" a="1"/>
  <c r="P5501" i="1" s="1"/>
  <c r="P5502" i="1" a="1"/>
  <c r="P5502" i="1" s="1"/>
  <c r="P5503" i="1" a="1"/>
  <c r="P5503" i="1" s="1"/>
  <c r="P5504" i="1" a="1"/>
  <c r="P5504" i="1" s="1"/>
  <c r="P5505" i="1" a="1"/>
  <c r="P5505" i="1" s="1"/>
  <c r="P5506" i="1" a="1"/>
  <c r="P5506" i="1" s="1"/>
  <c r="P5507" i="1" a="1"/>
  <c r="P5507" i="1" s="1"/>
  <c r="P5508" i="1" a="1"/>
  <c r="P5508" i="1" s="1"/>
  <c r="P5509" i="1" a="1"/>
  <c r="P5509" i="1"/>
  <c r="P5510" i="1" a="1"/>
  <c r="P5510" i="1"/>
  <c r="P5511" i="1" a="1"/>
  <c r="P5511" i="1" s="1"/>
  <c r="P5512" i="1" a="1"/>
  <c r="P5512" i="1"/>
  <c r="P5513" i="1" a="1"/>
  <c r="P5513" i="1"/>
  <c r="P5514" i="1" a="1"/>
  <c r="P5514" i="1" s="1"/>
  <c r="P5515" i="1" a="1"/>
  <c r="P5515" i="1" s="1"/>
  <c r="P5516" i="1" a="1"/>
  <c r="P5516" i="1" s="1"/>
  <c r="P5517" i="1" a="1"/>
  <c r="P5517" i="1" s="1"/>
  <c r="P5518" i="1" a="1"/>
  <c r="P5518" i="1" s="1"/>
  <c r="P5519" i="1" a="1"/>
  <c r="P5519" i="1" s="1"/>
  <c r="P5520" i="1" a="1"/>
  <c r="P5520" i="1" s="1"/>
  <c r="P5521" i="1" a="1"/>
  <c r="P5521" i="1" s="1"/>
  <c r="P5522" i="1" a="1"/>
  <c r="P5522" i="1"/>
  <c r="P5523" i="1" a="1"/>
  <c r="P5523" i="1" s="1"/>
  <c r="P5524" i="1" a="1"/>
  <c r="P5524" i="1" s="1"/>
  <c r="P5525" i="1" a="1"/>
  <c r="P5525" i="1"/>
  <c r="P5526" i="1" a="1"/>
  <c r="P5526" i="1" s="1"/>
  <c r="P5527" i="1" a="1"/>
  <c r="P5527" i="1" s="1"/>
  <c r="P5528" i="1" a="1"/>
  <c r="P5528" i="1" s="1"/>
  <c r="P5529" i="1" a="1"/>
  <c r="P5529" i="1" s="1"/>
  <c r="P5530" i="1" a="1"/>
  <c r="P5530" i="1" s="1"/>
  <c r="P5531" i="1" a="1"/>
  <c r="P5531" i="1" s="1"/>
  <c r="P5532" i="1" a="1"/>
  <c r="P5532" i="1" s="1"/>
  <c r="P5533" i="1" a="1"/>
  <c r="P5533" i="1"/>
  <c r="P5534" i="1" a="1"/>
  <c r="P5534" i="1" s="1"/>
  <c r="P5535" i="1" a="1"/>
  <c r="P5535" i="1"/>
  <c r="P5536" i="1" a="1"/>
  <c r="P5536" i="1" s="1"/>
  <c r="P5537" i="1" a="1"/>
  <c r="P5537" i="1" s="1"/>
  <c r="P5538" i="1" a="1"/>
  <c r="P5538" i="1" s="1"/>
  <c r="P5539" i="1" a="1"/>
  <c r="P5539" i="1" s="1"/>
  <c r="P5540" i="1" a="1"/>
  <c r="P5540" i="1" s="1"/>
  <c r="P5541" i="1" a="1"/>
  <c r="P5541" i="1" s="1"/>
  <c r="P5542" i="1" a="1"/>
  <c r="P5542" i="1"/>
  <c r="P5543" i="1" a="1"/>
  <c r="P5543" i="1" s="1"/>
  <c r="P5544" i="1" a="1"/>
  <c r="P5544" i="1" s="1"/>
  <c r="P5545" i="1" a="1"/>
  <c r="P5545" i="1"/>
  <c r="P5546" i="1" a="1"/>
  <c r="P5546" i="1"/>
  <c r="P5547" i="1" a="1"/>
  <c r="P5547" i="1" s="1"/>
  <c r="P5548" i="1" a="1"/>
  <c r="P5548" i="1"/>
  <c r="P5549" i="1" a="1"/>
  <c r="P5549" i="1" s="1"/>
  <c r="P5550" i="1" a="1"/>
  <c r="P5550" i="1" s="1"/>
  <c r="P5551" i="1" a="1"/>
  <c r="P5551" i="1" s="1"/>
  <c r="P5552" i="1" a="1"/>
  <c r="P5552" i="1" s="1"/>
  <c r="P5553" i="1" a="1"/>
  <c r="P5553" i="1" s="1"/>
  <c r="P5554" i="1" a="1"/>
  <c r="P5554" i="1" s="1"/>
  <c r="P5555" i="1" a="1"/>
  <c r="P5555" i="1"/>
  <c r="P5556" i="1" a="1"/>
  <c r="P5556" i="1" s="1"/>
  <c r="P5557" i="1" a="1"/>
  <c r="P5557" i="1" s="1"/>
  <c r="P5558" i="1" a="1"/>
  <c r="P5558" i="1"/>
  <c r="P5559" i="1" a="1"/>
  <c r="P5559" i="1"/>
  <c r="P5560" i="1" a="1"/>
  <c r="P5560" i="1" s="1"/>
  <c r="P5561" i="1" a="1"/>
  <c r="P5561" i="1"/>
  <c r="P5562" i="1" a="1"/>
  <c r="P5562" i="1" s="1"/>
  <c r="P5563" i="1" a="1"/>
  <c r="P5563" i="1" s="1"/>
  <c r="P5564" i="1" a="1"/>
  <c r="P5564" i="1" s="1"/>
  <c r="P5565" i="1" a="1"/>
  <c r="P5565" i="1" s="1"/>
  <c r="P5566" i="1" a="1"/>
  <c r="P5566" i="1" s="1"/>
  <c r="P5567" i="1" a="1"/>
  <c r="P5567" i="1" s="1"/>
  <c r="P5568" i="1" a="1"/>
  <c r="P5568" i="1" s="1"/>
  <c r="P5569" i="1" a="1"/>
  <c r="P5569" i="1"/>
  <c r="P5570" i="1" a="1"/>
  <c r="P5570" i="1" s="1"/>
  <c r="P5571" i="1" a="1"/>
  <c r="P5571" i="1"/>
  <c r="P5572" i="1" a="1"/>
  <c r="P5572" i="1"/>
  <c r="P5573" i="1" a="1"/>
  <c r="P5573" i="1" s="1"/>
  <c r="P5574" i="1" a="1"/>
  <c r="P5574" i="1" s="1"/>
  <c r="P5575" i="1" a="1"/>
  <c r="P5575" i="1"/>
  <c r="P5576" i="1" a="1"/>
  <c r="P5576" i="1" s="1"/>
  <c r="P5577" i="1" a="1"/>
  <c r="P5577" i="1" s="1"/>
  <c r="P5578" i="1" a="1"/>
  <c r="P5578" i="1" s="1"/>
  <c r="P5579" i="1" a="1"/>
  <c r="P5579" i="1" s="1"/>
  <c r="P5580" i="1" a="1"/>
  <c r="P5580" i="1" s="1"/>
  <c r="P5581" i="1" a="1"/>
  <c r="P5581" i="1"/>
  <c r="P5582" i="1" a="1"/>
  <c r="P5582" i="1"/>
  <c r="P5583" i="1" a="1"/>
  <c r="P5583" i="1" s="1"/>
  <c r="P5584" i="1" a="1"/>
  <c r="P5584" i="1"/>
  <c r="P5585" i="1" a="1"/>
  <c r="P5585" i="1"/>
  <c r="P5586" i="1" a="1"/>
  <c r="P5586" i="1" s="1"/>
  <c r="P5587" i="1" a="1"/>
  <c r="P5587" i="1" s="1"/>
  <c r="P5588" i="1" a="1"/>
  <c r="P5588" i="1"/>
  <c r="P5589" i="1" a="1"/>
  <c r="P5589" i="1" s="1"/>
  <c r="P5590" i="1" a="1"/>
  <c r="P5590" i="1" s="1"/>
  <c r="P5591" i="1" a="1"/>
  <c r="P5591" i="1" s="1"/>
  <c r="P5592" i="1" a="1"/>
  <c r="P5592" i="1" s="1"/>
  <c r="P5593" i="1" a="1"/>
  <c r="P5593" i="1" s="1"/>
  <c r="P5594" i="1" a="1"/>
  <c r="P5594" i="1"/>
  <c r="P5595" i="1" a="1"/>
  <c r="P5595" i="1"/>
  <c r="P5596" i="1" a="1"/>
  <c r="P5596" i="1" s="1"/>
  <c r="P5597" i="1" a="1"/>
  <c r="P5597" i="1"/>
  <c r="P5598" i="1" a="1"/>
  <c r="P5598" i="1" s="1"/>
  <c r="P5599" i="1" a="1"/>
  <c r="P5599" i="1"/>
  <c r="P5600" i="1" a="1"/>
  <c r="P5600" i="1" s="1"/>
  <c r="P5601" i="1" a="1"/>
  <c r="P5601" i="1"/>
  <c r="P5602" i="1" a="1"/>
  <c r="P5602" i="1" s="1"/>
  <c r="P5603" i="1" a="1"/>
  <c r="P5603" i="1" s="1"/>
  <c r="P5604" i="1" a="1"/>
  <c r="P5604" i="1" s="1"/>
  <c r="P5605" i="1" a="1"/>
  <c r="P5605" i="1"/>
  <c r="P5606" i="1" a="1"/>
  <c r="P5606" i="1" s="1"/>
  <c r="P5607" i="1" a="1"/>
  <c r="P5607" i="1"/>
  <c r="P5608" i="1" a="1"/>
  <c r="P5608" i="1" s="1"/>
  <c r="P5609" i="1" a="1"/>
  <c r="P5609" i="1" s="1"/>
  <c r="P5610" i="1" a="1"/>
  <c r="P5610" i="1" s="1"/>
  <c r="P5611" i="1" a="1"/>
  <c r="P5611" i="1" s="1"/>
  <c r="P5612" i="1" a="1"/>
  <c r="P5612" i="1"/>
  <c r="P5613" i="1" a="1"/>
  <c r="P5613" i="1" s="1"/>
  <c r="P5614" i="1" a="1"/>
  <c r="P5614" i="1" s="1"/>
  <c r="P5615" i="1" a="1"/>
  <c r="P5615" i="1"/>
  <c r="P5616" i="1" a="1"/>
  <c r="P5616" i="1" s="1"/>
  <c r="P5617" i="1" a="1"/>
  <c r="P5617" i="1"/>
  <c r="P5618" i="1" a="1"/>
  <c r="P5618" i="1"/>
  <c r="P5619" i="1" a="1"/>
  <c r="P5619" i="1" s="1"/>
  <c r="P5620" i="1" a="1"/>
  <c r="P5620" i="1"/>
  <c r="P5621" i="1" a="1"/>
  <c r="P5621" i="1" s="1"/>
  <c r="P5622" i="1" a="1"/>
  <c r="P5622" i="1" s="1"/>
  <c r="P5623" i="1" a="1"/>
  <c r="P5623" i="1" s="1"/>
  <c r="P5624" i="1" a="1"/>
  <c r="P5624" i="1" s="1"/>
  <c r="P5625" i="1" a="1"/>
  <c r="P5625" i="1"/>
  <c r="P5626" i="1" a="1"/>
  <c r="P5626" i="1" s="1"/>
  <c r="P5627" i="1" a="1"/>
  <c r="P5627" i="1"/>
  <c r="P5628" i="1" a="1"/>
  <c r="P5628" i="1" s="1"/>
  <c r="P5629" i="1" a="1"/>
  <c r="P5629" i="1" s="1"/>
  <c r="P5630" i="1" a="1"/>
  <c r="P5630" i="1"/>
  <c r="P5631" i="1" a="1"/>
  <c r="P5631" i="1"/>
  <c r="P5632" i="1" a="1"/>
  <c r="P5632" i="1" s="1"/>
  <c r="P5633" i="1" a="1"/>
  <c r="P5633" i="1"/>
  <c r="P5634" i="1" a="1"/>
  <c r="P5634" i="1" s="1"/>
  <c r="P5635" i="1" a="1"/>
  <c r="P5635" i="1"/>
  <c r="P5636" i="1" a="1"/>
  <c r="P5636" i="1" s="1"/>
  <c r="P5637" i="1" a="1"/>
  <c r="P5637" i="1" s="1"/>
  <c r="P5638" i="1" a="1"/>
  <c r="P5638" i="1" s="1"/>
  <c r="P5639" i="1" a="1"/>
  <c r="P5639" i="1" s="1"/>
  <c r="P5640" i="1" a="1"/>
  <c r="P5640" i="1" s="1"/>
  <c r="P5641" i="1" a="1"/>
  <c r="P5641" i="1" s="1"/>
  <c r="P5642" i="1" a="1"/>
  <c r="P5642" i="1" s="1"/>
  <c r="P5643" i="1" a="1"/>
  <c r="P5643" i="1"/>
  <c r="P5644" i="1" a="1"/>
  <c r="P5644" i="1"/>
  <c r="P5645" i="1" a="1"/>
  <c r="P5645" i="1" s="1"/>
  <c r="P5646" i="1" a="1"/>
  <c r="P5646" i="1" s="1"/>
  <c r="P5647" i="1" a="1"/>
  <c r="P5647" i="1"/>
  <c r="P5648" i="1" a="1"/>
  <c r="P5648" i="1"/>
  <c r="P5649" i="1" a="1"/>
  <c r="P5649" i="1" s="1"/>
  <c r="P5650" i="1" a="1"/>
  <c r="P5650" i="1" s="1"/>
  <c r="P5651" i="1" a="1"/>
  <c r="P5651" i="1" s="1"/>
  <c r="P5652" i="1" a="1"/>
  <c r="P5652" i="1" s="1"/>
  <c r="P5653" i="1" a="1"/>
  <c r="P5653" i="1"/>
  <c r="P5654" i="1" a="1"/>
  <c r="P5654" i="1" s="1"/>
  <c r="P5655" i="1" a="1"/>
  <c r="P5655" i="1" s="1"/>
  <c r="P5656" i="1" a="1"/>
  <c r="P5656" i="1"/>
  <c r="P5657" i="1" a="1"/>
  <c r="P5657" i="1"/>
  <c r="P5658" i="1" a="1"/>
  <c r="P5658" i="1" s="1"/>
  <c r="P5659" i="1" a="1"/>
  <c r="P5659" i="1"/>
  <c r="P5660" i="1" a="1"/>
  <c r="P5660" i="1" s="1"/>
  <c r="P5661" i="1" a="1"/>
  <c r="P5661" i="1" s="1"/>
  <c r="P5662" i="1" a="1"/>
  <c r="P5662" i="1" s="1"/>
  <c r="P5663" i="1" a="1"/>
  <c r="P5663" i="1" s="1"/>
  <c r="P5664" i="1" a="1"/>
  <c r="P5664" i="1" s="1"/>
  <c r="P5665" i="1" a="1"/>
  <c r="P5665" i="1"/>
  <c r="P5666" i="1" a="1"/>
  <c r="P5666" i="1" s="1"/>
  <c r="P5667" i="1" a="1"/>
  <c r="P5667" i="1"/>
  <c r="P5668" i="1" a="1"/>
  <c r="P5668" i="1" s="1"/>
  <c r="P5669" i="1" a="1"/>
  <c r="P5669" i="1"/>
  <c r="P5670" i="1" a="1"/>
  <c r="P5670" i="1"/>
  <c r="P5671" i="1" a="1"/>
  <c r="P5671" i="1" s="1"/>
  <c r="P5672" i="1" a="1"/>
  <c r="P5672" i="1"/>
  <c r="P5673" i="1" a="1"/>
  <c r="P5673" i="1"/>
  <c r="P5674" i="1" a="1"/>
  <c r="P5674" i="1" s="1"/>
  <c r="P5675" i="1" a="1"/>
  <c r="P5675" i="1"/>
  <c r="P5676" i="1" a="1"/>
  <c r="P5676" i="1"/>
  <c r="P5677" i="1" a="1"/>
  <c r="P5677" i="1" s="1"/>
  <c r="P5678" i="1" a="1"/>
  <c r="P5678" i="1"/>
  <c r="P5679" i="1" a="1"/>
  <c r="P5679" i="1" s="1"/>
  <c r="P5680" i="1" a="1"/>
  <c r="P5680" i="1" s="1"/>
  <c r="P5681" i="1" a="1"/>
  <c r="P5681" i="1"/>
  <c r="P5682" i="1" a="1"/>
  <c r="P5682" i="1"/>
  <c r="P5683" i="1" a="1"/>
  <c r="P5683" i="1"/>
  <c r="P5684" i="1" a="1"/>
  <c r="P5684" i="1" s="1"/>
  <c r="P5685" i="1" a="1"/>
  <c r="P5685" i="1"/>
  <c r="P5686" i="1" a="1"/>
  <c r="P5686" i="1" s="1"/>
  <c r="P5687" i="1" a="1"/>
  <c r="P5687" i="1"/>
  <c r="P5688" i="1" a="1"/>
  <c r="P5688" i="1"/>
  <c r="P5689" i="1" a="1"/>
  <c r="P5689" i="1"/>
  <c r="P5690" i="1" a="1"/>
  <c r="P5690" i="1" s="1"/>
  <c r="P5691" i="1" a="1"/>
  <c r="P5691" i="1"/>
  <c r="P5692" i="1" a="1"/>
  <c r="P5692" i="1" s="1"/>
  <c r="P5693" i="1" a="1"/>
  <c r="P5693" i="1"/>
  <c r="P5694" i="1" a="1"/>
  <c r="P5694" i="1"/>
  <c r="P5695" i="1" a="1"/>
  <c r="P5695" i="1" s="1"/>
  <c r="P5696" i="1" a="1"/>
  <c r="P5696" i="1"/>
  <c r="P5697" i="1" a="1"/>
  <c r="P5697" i="1" s="1"/>
  <c r="P5698" i="1" a="1"/>
  <c r="P5698" i="1" s="1"/>
  <c r="P5699" i="1" a="1"/>
  <c r="P5699" i="1"/>
  <c r="P5700" i="1" a="1"/>
  <c r="P5700" i="1"/>
  <c r="P5701" i="1" a="1"/>
  <c r="P5701" i="1"/>
  <c r="P5702" i="1" a="1"/>
  <c r="P5702" i="1"/>
  <c r="P5703" i="1" a="1"/>
  <c r="P5703" i="1" s="1"/>
  <c r="P5704" i="1" a="1"/>
  <c r="P5704" i="1" s="1"/>
  <c r="P5705" i="1" a="1"/>
  <c r="P5705" i="1"/>
  <c r="P5706" i="1" a="1"/>
  <c r="P5706" i="1"/>
  <c r="P5707" i="1" a="1"/>
  <c r="P5707" i="1" s="1"/>
  <c r="P5708" i="1" a="1"/>
  <c r="P5708" i="1" s="1"/>
  <c r="P5709" i="1" a="1"/>
  <c r="P5709" i="1"/>
  <c r="P5710" i="1" a="1"/>
  <c r="P5710" i="1" s="1"/>
  <c r="P5711" i="1" a="1"/>
  <c r="P5711" i="1"/>
  <c r="P5712" i="1" a="1"/>
  <c r="P5712" i="1"/>
  <c r="P5713" i="1" a="1"/>
  <c r="P5713" i="1"/>
  <c r="P5714" i="1" a="1"/>
  <c r="P5714" i="1"/>
  <c r="P5715" i="1" a="1"/>
  <c r="P5715" i="1"/>
  <c r="P5716" i="1" a="1"/>
  <c r="P5716" i="1" s="1"/>
  <c r="P5717" i="1" a="1"/>
  <c r="P5717" i="1"/>
  <c r="P5718" i="1" a="1"/>
  <c r="P5718" i="1"/>
  <c r="P5719" i="1" a="1"/>
  <c r="P5719" i="1"/>
  <c r="P5720" i="1" a="1"/>
  <c r="P5720" i="1" s="1"/>
  <c r="P5721" i="1" a="1"/>
  <c r="P5721" i="1" s="1"/>
  <c r="P5722" i="1" a="1"/>
  <c r="P5722" i="1" s="1"/>
  <c r="P5723" i="1" a="1"/>
  <c r="P5723" i="1"/>
  <c r="P5724" i="1" a="1"/>
  <c r="P5724" i="1"/>
  <c r="P5725" i="1" a="1"/>
  <c r="P5725" i="1" s="1"/>
  <c r="P5726" i="1" a="1"/>
  <c r="P5726" i="1"/>
  <c r="P5727" i="1" a="1"/>
  <c r="P5727" i="1"/>
  <c r="P5728" i="1" a="1"/>
  <c r="P5728" i="1" s="1"/>
  <c r="P5729" i="1" a="1"/>
  <c r="P5729" i="1"/>
  <c r="P5730" i="1" a="1"/>
  <c r="P5730" i="1"/>
  <c r="P5731" i="1" a="1"/>
  <c r="P5731" i="1"/>
  <c r="P5732" i="1" a="1"/>
  <c r="P5732" i="1"/>
  <c r="P5733" i="1" a="1"/>
  <c r="P5733" i="1" s="1"/>
  <c r="P5734" i="1" a="1"/>
  <c r="P5734" i="1" s="1"/>
  <c r="P5735" i="1" a="1"/>
  <c r="P5735" i="1"/>
  <c r="P5736" i="1" a="1"/>
  <c r="P5736" i="1"/>
  <c r="P5737" i="1" a="1"/>
  <c r="P5737" i="1"/>
  <c r="P5738" i="1" a="1"/>
  <c r="P5738" i="1" s="1"/>
  <c r="P5739" i="1" a="1"/>
  <c r="P5739" i="1"/>
  <c r="P5740" i="1" a="1"/>
  <c r="P5740" i="1" s="1"/>
  <c r="P5741" i="1" a="1"/>
  <c r="P5741" i="1"/>
  <c r="P5742" i="1" a="1"/>
  <c r="P5742" i="1"/>
  <c r="P5743" i="1" a="1"/>
  <c r="P5743" i="1" s="1"/>
  <c r="P5744" i="1" a="1"/>
  <c r="P5744" i="1"/>
  <c r="P5745" i="1" a="1"/>
  <c r="P5745" i="1"/>
  <c r="P5746" i="1" a="1"/>
  <c r="P5746" i="1" s="1"/>
  <c r="P5747" i="1" a="1"/>
  <c r="P5747" i="1"/>
  <c r="P5748" i="1" a="1"/>
  <c r="P5748" i="1"/>
  <c r="P5749" i="1" a="1"/>
  <c r="P5749" i="1" s="1"/>
  <c r="P5750" i="1" a="1"/>
  <c r="P5750" i="1"/>
  <c r="P5751" i="1" a="1"/>
  <c r="P5751" i="1" s="1"/>
  <c r="P5752" i="1" a="1"/>
  <c r="P5752" i="1" s="1"/>
  <c r="P5753" i="1" a="1"/>
  <c r="P5753" i="1"/>
  <c r="P5754" i="1" a="1"/>
  <c r="P5754" i="1"/>
  <c r="P5755" i="1" a="1"/>
  <c r="P5755" i="1"/>
  <c r="P5756" i="1" a="1"/>
  <c r="P5756" i="1" s="1"/>
  <c r="P5757" i="1" a="1"/>
  <c r="P5757" i="1"/>
  <c r="P5758" i="1" a="1"/>
  <c r="P5758" i="1" s="1"/>
  <c r="P5759" i="1" a="1"/>
  <c r="P5759" i="1"/>
  <c r="P5760" i="1" a="1"/>
  <c r="P5760" i="1"/>
  <c r="P5761" i="1" a="1"/>
  <c r="P5761" i="1"/>
  <c r="P5762" i="1" a="1"/>
  <c r="P5762" i="1" s="1"/>
  <c r="P5763" i="1" a="1"/>
  <c r="P5763" i="1"/>
  <c r="P5764" i="1" a="1"/>
  <c r="P5764" i="1" s="1"/>
  <c r="P5765" i="1" a="1"/>
  <c r="P5765" i="1"/>
  <c r="P5766" i="1" a="1"/>
  <c r="P5766" i="1"/>
  <c r="P5767" i="1" a="1"/>
  <c r="P5767" i="1" s="1"/>
  <c r="P5768" i="1" a="1"/>
  <c r="P5768" i="1"/>
  <c r="P5769" i="1" a="1"/>
  <c r="P5769" i="1" s="1"/>
  <c r="P5770" i="1" a="1"/>
  <c r="P5770" i="1" s="1"/>
  <c r="P5771" i="1" a="1"/>
  <c r="P5771" i="1"/>
  <c r="P5772" i="1" a="1"/>
  <c r="P5772" i="1"/>
  <c r="P5773" i="1" a="1"/>
  <c r="P5773" i="1"/>
  <c r="P5774" i="1" a="1"/>
  <c r="P5774" i="1"/>
  <c r="P5775" i="1" a="1"/>
  <c r="P5775" i="1" s="1"/>
  <c r="P5776" i="1" a="1"/>
  <c r="P5776" i="1" s="1"/>
  <c r="P5777" i="1" a="1"/>
  <c r="P5777" i="1"/>
  <c r="P5778" i="1" a="1"/>
  <c r="P5778" i="1"/>
  <c r="P5779" i="1" a="1"/>
  <c r="P5779" i="1" s="1"/>
  <c r="P5780" i="1" a="1"/>
  <c r="P5780" i="1" s="1"/>
  <c r="P5781" i="1" a="1"/>
  <c r="P5781" i="1"/>
  <c r="P5782" i="1" a="1"/>
  <c r="P5782" i="1" s="1"/>
  <c r="P5783" i="1" a="1"/>
  <c r="P5783" i="1"/>
  <c r="P5784" i="1" a="1"/>
  <c r="P5784" i="1" s="1"/>
  <c r="P5785" i="1" a="1"/>
  <c r="P5785" i="1"/>
  <c r="P5786" i="1" a="1"/>
  <c r="P5786" i="1"/>
  <c r="P5787" i="1" a="1"/>
  <c r="P5787" i="1"/>
  <c r="P5788" i="1" a="1"/>
  <c r="P5788" i="1" s="1"/>
  <c r="P5789" i="1" a="1"/>
  <c r="P5789" i="1"/>
  <c r="P5790" i="1" a="1"/>
  <c r="P5790" i="1"/>
  <c r="P5791" i="1" a="1"/>
  <c r="P5791" i="1"/>
  <c r="P5792" i="1" a="1"/>
  <c r="P5792" i="1" s="1"/>
  <c r="P5793" i="1" a="1"/>
  <c r="P5793" i="1" s="1"/>
  <c r="P5794" i="1" a="1"/>
  <c r="P5794" i="1" s="1"/>
  <c r="P5795" i="1" a="1"/>
  <c r="P5795" i="1"/>
  <c r="P5796" i="1" a="1"/>
  <c r="P5796" i="1"/>
  <c r="P5797" i="1" a="1"/>
  <c r="P5797" i="1" s="1"/>
  <c r="P5798" i="1" a="1"/>
  <c r="P5798" i="1"/>
  <c r="P5799" i="1" a="1"/>
  <c r="P5799" i="1"/>
  <c r="P5800" i="1" a="1"/>
  <c r="P5800" i="1" s="1"/>
  <c r="P5801" i="1" a="1"/>
  <c r="P5801" i="1"/>
  <c r="P5802" i="1" a="1"/>
  <c r="P5802" i="1" s="1"/>
  <c r="P5803" i="1" a="1"/>
  <c r="P5803" i="1"/>
  <c r="P5804" i="1" a="1"/>
  <c r="P5804" i="1"/>
  <c r="P5805" i="1" a="1"/>
  <c r="P5805" i="1" s="1"/>
  <c r="P5806" i="1" a="1"/>
  <c r="P5806" i="1" s="1"/>
  <c r="P5807" i="1" a="1"/>
  <c r="P5807" i="1"/>
  <c r="P5808" i="1" a="1"/>
  <c r="P5808" i="1" s="1"/>
  <c r="P5809" i="1" a="1"/>
  <c r="P5809" i="1"/>
  <c r="P5810" i="1" a="1"/>
  <c r="P5810" i="1" s="1"/>
  <c r="P5811" i="1" a="1"/>
  <c r="P5811" i="1"/>
  <c r="P5812" i="1" a="1"/>
  <c r="P5812" i="1" s="1"/>
  <c r="P5813" i="1" a="1"/>
  <c r="P5813" i="1" s="1"/>
  <c r="P5814" i="1" a="1"/>
  <c r="P5814" i="1"/>
  <c r="P5815" i="1" a="1"/>
  <c r="P5815" i="1" s="1"/>
  <c r="P5816" i="1" a="1"/>
  <c r="P5816" i="1"/>
  <c r="P5817" i="1" a="1"/>
  <c r="P5817" i="1"/>
  <c r="P5818" i="1" a="1"/>
  <c r="P5818" i="1" s="1"/>
  <c r="P5819" i="1" a="1"/>
  <c r="P5819" i="1"/>
  <c r="P5820" i="1" a="1"/>
  <c r="P5820" i="1"/>
  <c r="P5821" i="1" a="1"/>
  <c r="P5821" i="1" s="1"/>
  <c r="P5822" i="1" a="1"/>
  <c r="P5822" i="1"/>
  <c r="P5823" i="1" a="1"/>
  <c r="P5823" i="1" s="1"/>
  <c r="P5824" i="1" a="1"/>
  <c r="P5824" i="1" s="1"/>
  <c r="P5825" i="1" a="1"/>
  <c r="P5825" i="1" s="1"/>
  <c r="P5826" i="1" a="1"/>
  <c r="P5826" i="1" s="1"/>
  <c r="P5827" i="1" a="1"/>
  <c r="P5827" i="1"/>
  <c r="P5828" i="1" a="1"/>
  <c r="P5828" i="1" s="1"/>
  <c r="P5829" i="1" a="1"/>
  <c r="P5829" i="1"/>
  <c r="P5830" i="1" a="1"/>
  <c r="P5830" i="1" s="1"/>
  <c r="P5831" i="1" a="1"/>
  <c r="P5831" i="1"/>
  <c r="P5832" i="1" a="1"/>
  <c r="P5832" i="1"/>
  <c r="P5833" i="1" a="1"/>
  <c r="P5833" i="1"/>
  <c r="P5834" i="1" a="1"/>
  <c r="P5834" i="1"/>
  <c r="P5835" i="1" a="1"/>
  <c r="P5835" i="1"/>
  <c r="P5836" i="1" a="1"/>
  <c r="P5836" i="1" s="1"/>
  <c r="P5837" i="1" a="1"/>
  <c r="P5837" i="1"/>
  <c r="P5838" i="1" a="1"/>
  <c r="P5838" i="1" s="1"/>
  <c r="P5839" i="1" a="1"/>
  <c r="P5839" i="1" s="1"/>
  <c r="P5840" i="1" a="1"/>
  <c r="P5840" i="1"/>
  <c r="P5841" i="1" a="1"/>
  <c r="P5841" i="1" s="1"/>
  <c r="P5842" i="1" a="1"/>
  <c r="P5842" i="1" s="1"/>
  <c r="P5843" i="1" a="1"/>
  <c r="P5843" i="1" s="1"/>
  <c r="P5844" i="1" a="1"/>
  <c r="P5844" i="1"/>
  <c r="P5845" i="1" a="1"/>
  <c r="P5845" i="1"/>
  <c r="P5846" i="1" a="1"/>
  <c r="P5846" i="1" s="1"/>
  <c r="P5847" i="1" a="1"/>
  <c r="P5847" i="1" s="1"/>
  <c r="P5848" i="1" a="1"/>
  <c r="P5848" i="1" s="1"/>
  <c r="P5849" i="1" a="1"/>
  <c r="P5849" i="1"/>
  <c r="P5850" i="1" a="1"/>
  <c r="P5850" i="1"/>
  <c r="P5851" i="1" a="1"/>
  <c r="P5851" i="1" s="1"/>
  <c r="P5852" i="1" a="1"/>
  <c r="P5852" i="1" s="1"/>
  <c r="P5853" i="1" a="1"/>
  <c r="P5853" i="1"/>
  <c r="P5854" i="1" a="1"/>
  <c r="P5854" i="1" s="1"/>
  <c r="P5855" i="1" a="1"/>
  <c r="P5855" i="1"/>
  <c r="P5856" i="1" a="1"/>
  <c r="P5856" i="1" s="1"/>
  <c r="P5857" i="1" a="1"/>
  <c r="P5857" i="1"/>
  <c r="P5858" i="1" a="1"/>
  <c r="P5858" i="1"/>
  <c r="P5859" i="1" a="1"/>
  <c r="P5859" i="1" s="1"/>
  <c r="P5860" i="1" a="1"/>
  <c r="P5860" i="1" s="1"/>
  <c r="P5861" i="1" a="1"/>
  <c r="P5861" i="1" s="1"/>
  <c r="P5862" i="1" a="1"/>
  <c r="P5862" i="1"/>
  <c r="P5863" i="1" a="1"/>
  <c r="P5863" i="1"/>
  <c r="P5864" i="1" a="1"/>
  <c r="P5864" i="1" s="1"/>
  <c r="P5865" i="1" a="1"/>
  <c r="P5865" i="1" s="1"/>
  <c r="P5866" i="1" a="1"/>
  <c r="P5866" i="1" s="1"/>
  <c r="P5867" i="1" a="1"/>
  <c r="P5867" i="1"/>
  <c r="P5868" i="1" a="1"/>
  <c r="P5868" i="1"/>
  <c r="P5869" i="1" a="1"/>
  <c r="P5869" i="1" s="1"/>
  <c r="P5870" i="1" a="1"/>
  <c r="P5870" i="1"/>
  <c r="P5871" i="1" a="1"/>
  <c r="P5871" i="1"/>
  <c r="P5872" i="1" a="1"/>
  <c r="P5872" i="1" s="1"/>
  <c r="P5873" i="1" a="1"/>
  <c r="P5873" i="1"/>
  <c r="P5874" i="1" a="1"/>
  <c r="P5874" i="1" s="1"/>
  <c r="P5875" i="1" a="1"/>
  <c r="P5875" i="1"/>
  <c r="P5876" i="1" a="1"/>
  <c r="P5876" i="1"/>
  <c r="P5877" i="1" a="1"/>
  <c r="P5877" i="1" s="1"/>
  <c r="P5878" i="1" a="1"/>
  <c r="P5878" i="1" s="1"/>
  <c r="P5879" i="1" a="1"/>
  <c r="P5879" i="1"/>
  <c r="P5880" i="1" a="1"/>
  <c r="P5880" i="1" s="1"/>
  <c r="P5881" i="1" a="1"/>
  <c r="P5881" i="1"/>
  <c r="P5882" i="1" a="1"/>
  <c r="P5882" i="1" s="1"/>
  <c r="P5883" i="1" a="1"/>
  <c r="P5883" i="1"/>
  <c r="P5884" i="1" a="1"/>
  <c r="P5884" i="1" s="1"/>
  <c r="P5885" i="1" a="1"/>
  <c r="P5885" i="1" s="1"/>
  <c r="P5886" i="1" a="1"/>
  <c r="P5886" i="1"/>
  <c r="P5887" i="1" a="1"/>
  <c r="P5887" i="1" s="1"/>
  <c r="P5888" i="1" a="1"/>
  <c r="P5888" i="1"/>
  <c r="P5889" i="1" a="1"/>
  <c r="P5889" i="1"/>
  <c r="P5890" i="1" a="1"/>
  <c r="P5890" i="1" s="1"/>
  <c r="P5891" i="1" a="1"/>
  <c r="P5891" i="1"/>
  <c r="P5892" i="1" a="1"/>
  <c r="P5892" i="1"/>
  <c r="P5893" i="1" a="1"/>
  <c r="P5893" i="1"/>
  <c r="P5894" i="1" a="1"/>
  <c r="P5894" i="1"/>
  <c r="P5895" i="1" a="1"/>
  <c r="P5895" i="1" s="1"/>
  <c r="P5896" i="1" a="1"/>
  <c r="P5896" i="1" s="1"/>
  <c r="P5897" i="1" a="1"/>
  <c r="P5897" i="1" s="1"/>
  <c r="P5898" i="1" a="1"/>
  <c r="P5898" i="1" s="1"/>
  <c r="P5899" i="1" a="1"/>
  <c r="P5899" i="1"/>
  <c r="P5900" i="1" a="1"/>
  <c r="P5900" i="1" s="1"/>
  <c r="P5901" i="1" a="1"/>
  <c r="P5901" i="1"/>
  <c r="P5902" i="1" a="1"/>
  <c r="P5902" i="1" s="1"/>
  <c r="P5903" i="1" a="1"/>
  <c r="P5903" i="1"/>
  <c r="P5904" i="1" a="1"/>
  <c r="P5904" i="1"/>
  <c r="P5905" i="1" a="1"/>
  <c r="P5905" i="1"/>
  <c r="P5906" i="1" a="1"/>
  <c r="P5906" i="1" s="1"/>
  <c r="P5907" i="1" a="1"/>
  <c r="P5907" i="1"/>
  <c r="P5908" i="1" a="1"/>
  <c r="P5908" i="1" s="1"/>
  <c r="P5909" i="1" a="1"/>
  <c r="P5909" i="1"/>
  <c r="P5910" i="1" a="1"/>
  <c r="P5910" i="1" s="1"/>
  <c r="P5911" i="1" a="1"/>
  <c r="P5911" i="1" s="1"/>
  <c r="P5912" i="1" a="1"/>
  <c r="P5912" i="1"/>
  <c r="P5913" i="1" a="1"/>
  <c r="P5913" i="1" s="1"/>
  <c r="P5914" i="1" a="1"/>
  <c r="P5914" i="1" s="1"/>
  <c r="P5915" i="1" a="1"/>
  <c r="P5915" i="1" s="1"/>
  <c r="P5916" i="1" a="1"/>
  <c r="P5916" i="1"/>
  <c r="P5917" i="1" a="1"/>
  <c r="P5917" i="1"/>
  <c r="P5918" i="1" a="1"/>
  <c r="P5918" i="1"/>
  <c r="P5919" i="1" a="1"/>
  <c r="P5919" i="1"/>
  <c r="P5920" i="1" a="1"/>
  <c r="P5920" i="1" s="1"/>
  <c r="P5921" i="1" a="1"/>
  <c r="P5921" i="1"/>
  <c r="P5922" i="1" a="1"/>
  <c r="P5922" i="1"/>
  <c r="P5923" i="1" a="1"/>
  <c r="P5923" i="1" s="1"/>
  <c r="P5924" i="1" a="1"/>
  <c r="P5924" i="1" s="1"/>
  <c r="P5925" i="1" a="1"/>
  <c r="P5925" i="1"/>
  <c r="P5926" i="1" a="1"/>
  <c r="P5926" i="1" s="1"/>
  <c r="P5927" i="1" a="1"/>
  <c r="P5927" i="1"/>
  <c r="P5928" i="1" a="1"/>
  <c r="P5928" i="1" s="1"/>
  <c r="P5929" i="1" a="1"/>
  <c r="P5929" i="1"/>
  <c r="P5930" i="1" a="1"/>
  <c r="P5930" i="1"/>
  <c r="P5931" i="1" a="1"/>
  <c r="P5931" i="1"/>
  <c r="P5932" i="1" a="1"/>
  <c r="P5932" i="1" s="1"/>
  <c r="P5933" i="1" a="1"/>
  <c r="P5933" i="1" s="1"/>
  <c r="P5934" i="1" a="1"/>
  <c r="P5934" i="1"/>
  <c r="P5935" i="1" a="1"/>
  <c r="P5935" i="1"/>
  <c r="P5936" i="1" a="1"/>
  <c r="P5936" i="1" s="1"/>
  <c r="P5937" i="1" a="1"/>
  <c r="P5937" i="1" s="1"/>
  <c r="P5938" i="1" a="1"/>
  <c r="P5938" i="1" s="1"/>
  <c r="P5939" i="1" a="1"/>
  <c r="P5939" i="1" s="1"/>
  <c r="P5940" i="1" a="1"/>
  <c r="P5940" i="1"/>
  <c r="P5941" i="1" a="1"/>
  <c r="P5941" i="1" s="1"/>
  <c r="P5942" i="1" a="1"/>
  <c r="P5942" i="1"/>
  <c r="P5943" i="1" a="1"/>
  <c r="P5943" i="1"/>
  <c r="P5944" i="1" a="1"/>
  <c r="P5944" i="1" s="1"/>
  <c r="P5945" i="1" a="1"/>
  <c r="P5945" i="1"/>
  <c r="P5946" i="1" a="1"/>
  <c r="P5946" i="1" s="1"/>
  <c r="P5947" i="1" a="1"/>
  <c r="P5947" i="1"/>
  <c r="P5948" i="1" a="1"/>
  <c r="P5948" i="1"/>
  <c r="P5949" i="1" a="1"/>
  <c r="P5949" i="1" s="1"/>
  <c r="P5950" i="1" a="1"/>
  <c r="P5950" i="1" s="1"/>
  <c r="P5951" i="1" a="1"/>
  <c r="P5951" i="1" s="1"/>
  <c r="P5952" i="1" a="1"/>
  <c r="P5952" i="1"/>
  <c r="P5953" i="1" a="1"/>
  <c r="P5953" i="1"/>
  <c r="P5954" i="1" a="1"/>
  <c r="P5954" i="1" s="1"/>
  <c r="P5955" i="1" a="1"/>
  <c r="P5955" i="1"/>
  <c r="P5956" i="1" a="1"/>
  <c r="P5956" i="1" s="1"/>
  <c r="P5957" i="1" a="1"/>
  <c r="P5957" i="1" s="1"/>
  <c r="P5958" i="1" a="1"/>
  <c r="P5958" i="1"/>
  <c r="P5959" i="1" a="1"/>
  <c r="P5959" i="1" s="1"/>
  <c r="P5960" i="1" a="1"/>
  <c r="P5960" i="1"/>
  <c r="P5961" i="1" a="1"/>
  <c r="P5961" i="1"/>
  <c r="P5962" i="1" a="1"/>
  <c r="P5962" i="1" s="1"/>
  <c r="P5963" i="1" a="1"/>
  <c r="P5963" i="1"/>
  <c r="P5964" i="1" a="1"/>
  <c r="P5964" i="1" s="1"/>
  <c r="P5965" i="1" a="1"/>
  <c r="P5965" i="1"/>
  <c r="P5966" i="1" a="1"/>
  <c r="P5966" i="1"/>
  <c r="P5967" i="1" a="1"/>
  <c r="P5967" i="1" s="1"/>
  <c r="P5968" i="1" a="1"/>
  <c r="P5968" i="1" s="1"/>
  <c r="P5969" i="1" a="1"/>
  <c r="P5969" i="1" s="1"/>
  <c r="P5970" i="1" a="1"/>
  <c r="P5970" i="1"/>
  <c r="P5971" i="1" a="1"/>
  <c r="P5971" i="1"/>
  <c r="P5972" i="1" a="1"/>
  <c r="P5972" i="1" s="1"/>
  <c r="P5973" i="1" a="1"/>
  <c r="P5973" i="1"/>
  <c r="P5974" i="1" a="1"/>
  <c r="P5974" i="1" s="1"/>
  <c r="P5975" i="1" a="1"/>
  <c r="P5975" i="1"/>
  <c r="P5976" i="1" a="1"/>
  <c r="P5976" i="1"/>
  <c r="P5977" i="1" a="1"/>
  <c r="P5977" i="1"/>
  <c r="P5978" i="1" a="1"/>
  <c r="P5978" i="1" s="1"/>
  <c r="P5979" i="1" a="1"/>
  <c r="P5979" i="1"/>
  <c r="P5980" i="1" a="1"/>
  <c r="P5980" i="1" s="1"/>
  <c r="P5981" i="1" a="1"/>
  <c r="P5981" i="1"/>
  <c r="P5982" i="1" a="1"/>
  <c r="P5982" i="1" s="1"/>
  <c r="P5983" i="1" a="1"/>
  <c r="P5983" i="1"/>
  <c r="P5984" i="1" a="1"/>
  <c r="P5984" i="1"/>
  <c r="P5985" i="1" a="1"/>
  <c r="P5985" i="1" s="1"/>
  <c r="P5986" i="1" a="1"/>
  <c r="P5986" i="1" s="1"/>
  <c r="P5987" i="1" a="1"/>
  <c r="P5987" i="1" s="1"/>
  <c r="P5988" i="1" a="1"/>
  <c r="P5988" i="1"/>
  <c r="P5989" i="1" a="1"/>
  <c r="P5989" i="1"/>
  <c r="P5990" i="1" a="1"/>
  <c r="P5990" i="1"/>
  <c r="P5991" i="1" a="1"/>
  <c r="P5991" i="1" s="1"/>
  <c r="P5992" i="1" a="1"/>
  <c r="P5992" i="1" s="1"/>
  <c r="P5993" i="1" a="1"/>
  <c r="P5993" i="1"/>
  <c r="P5994" i="1" a="1"/>
  <c r="P5994" i="1"/>
  <c r="P5995" i="1" a="1"/>
  <c r="P5995" i="1" s="1"/>
  <c r="P5996" i="1" a="1"/>
  <c r="P5996" i="1"/>
  <c r="P5997" i="1" a="1"/>
  <c r="P5997" i="1"/>
  <c r="P5998" i="1" a="1"/>
  <c r="P5998" i="1" s="1"/>
  <c r="P5999" i="1" a="1"/>
  <c r="P5999" i="1"/>
  <c r="P6000" i="1" a="1"/>
  <c r="P6000" i="1" s="1"/>
  <c r="P6001" i="1" a="1"/>
  <c r="P6001" i="1"/>
  <c r="P6002" i="1" a="1"/>
  <c r="P6002" i="1"/>
  <c r="P6003" i="1" a="1"/>
  <c r="P6003" i="1" s="1"/>
  <c r="P6004" i="1" a="1"/>
  <c r="P6004" i="1" s="1"/>
  <c r="P6005" i="1" a="1"/>
  <c r="P6005" i="1" s="1"/>
  <c r="P6006" i="1" a="1"/>
  <c r="P6006" i="1"/>
  <c r="P6007" i="1" a="1"/>
  <c r="P6007" i="1"/>
  <c r="P6008" i="1" a="1"/>
  <c r="P6008" i="1" s="1"/>
  <c r="P6009" i="1" a="1"/>
  <c r="P6009" i="1"/>
  <c r="P6010" i="1" a="1"/>
  <c r="P6010" i="1" s="1"/>
  <c r="P6011" i="1" a="1"/>
  <c r="P6011" i="1" s="1"/>
  <c r="P6012" i="1" a="1"/>
  <c r="P6012" i="1"/>
  <c r="P6013" i="1" a="1"/>
  <c r="P6013" i="1" s="1"/>
  <c r="P6014" i="1" a="1"/>
  <c r="P6014" i="1"/>
  <c r="P6015" i="1" a="1"/>
  <c r="P6015" i="1"/>
  <c r="P6016" i="1" a="1"/>
  <c r="P6016" i="1" s="1"/>
  <c r="P6017" i="1" a="1"/>
  <c r="P6017" i="1"/>
  <c r="P6018" i="1" a="1"/>
  <c r="P6018" i="1" s="1"/>
  <c r="P6019" i="1" a="1"/>
  <c r="P6019" i="1"/>
  <c r="P6020" i="1" a="1"/>
  <c r="P6020" i="1"/>
  <c r="P6021" i="1" a="1"/>
  <c r="P6021" i="1" s="1"/>
  <c r="P6022" i="1" a="1"/>
  <c r="P6022" i="1" s="1"/>
  <c r="P6023" i="1" a="1"/>
  <c r="P6023" i="1" s="1"/>
  <c r="P6024" i="1" a="1"/>
  <c r="P6024" i="1" s="1"/>
  <c r="P6025" i="1" a="1"/>
  <c r="P6025" i="1"/>
  <c r="P6026" i="1" a="1"/>
  <c r="P6026" i="1" s="1"/>
  <c r="P6027" i="1" a="1"/>
  <c r="P6027" i="1"/>
  <c r="P6028" i="1" a="1"/>
  <c r="P6028" i="1" s="1"/>
  <c r="P6029" i="1" a="1"/>
  <c r="P6029" i="1"/>
  <c r="P6030" i="1" a="1"/>
  <c r="P6030" i="1"/>
  <c r="P6031" i="1" a="1"/>
  <c r="P6031" i="1" s="1"/>
  <c r="P6032" i="1" a="1"/>
  <c r="P6032" i="1"/>
  <c r="P6033" i="1" a="1"/>
  <c r="P6033" i="1"/>
  <c r="P6034" i="1" a="1"/>
  <c r="P6034" i="1" s="1"/>
  <c r="P6035" i="1" a="1"/>
  <c r="P6035" i="1"/>
  <c r="P6036" i="1" a="1"/>
  <c r="P6036" i="1" s="1"/>
  <c r="P6037" i="1" a="1"/>
  <c r="P6037" i="1" s="1"/>
  <c r="P6038" i="1" a="1"/>
  <c r="P6038" i="1"/>
  <c r="P6039" i="1" a="1"/>
  <c r="P6039" i="1" s="1"/>
  <c r="P6040" i="1" a="1"/>
  <c r="P6040" i="1" s="1"/>
  <c r="P6041" i="1" a="1"/>
  <c r="P6041" i="1" s="1"/>
  <c r="P6042" i="1" a="1"/>
  <c r="P6042" i="1"/>
  <c r="P6043" i="1" a="1"/>
  <c r="P6043" i="1"/>
  <c r="P6044" i="1" a="1"/>
  <c r="P6044" i="1" s="1"/>
  <c r="P6045" i="1" a="1"/>
  <c r="P6045" i="1"/>
  <c r="P6046" i="1" a="1"/>
  <c r="P6046" i="1" s="1"/>
  <c r="P6047" i="1" a="1"/>
  <c r="P6047" i="1"/>
  <c r="P6048" i="1" a="1"/>
  <c r="P6048" i="1"/>
  <c r="P6049" i="1" a="1"/>
  <c r="P6049" i="1" s="1"/>
  <c r="P6050" i="1" a="1"/>
  <c r="P6050" i="1"/>
  <c r="P6051" i="1" a="1"/>
  <c r="P6051" i="1"/>
  <c r="P6052" i="1" a="1"/>
  <c r="P6052" i="1" s="1"/>
  <c r="P6053" i="1" a="1"/>
  <c r="P6053" i="1"/>
  <c r="P6054" i="1" a="1"/>
  <c r="P6054" i="1" s="1"/>
  <c r="P6055" i="1" a="1"/>
  <c r="P6055" i="1"/>
  <c r="P6056" i="1" a="1"/>
  <c r="P6056" i="1"/>
  <c r="P6057" i="1" a="1"/>
  <c r="P6057" i="1" s="1"/>
  <c r="P6058" i="1" a="1"/>
  <c r="P6058" i="1" s="1"/>
  <c r="P6059" i="1" a="1"/>
  <c r="P6059" i="1" s="1"/>
  <c r="P6060" i="1" a="1"/>
  <c r="P6060" i="1"/>
  <c r="P6061" i="1" a="1"/>
  <c r="P6061" i="1"/>
  <c r="P6062" i="1" a="1"/>
  <c r="P6062" i="1"/>
  <c r="P6063" i="1" a="1"/>
  <c r="P6063" i="1" s="1"/>
  <c r="P6064" i="1" a="1"/>
  <c r="P6064" i="1" s="1"/>
  <c r="P6065" i="1" a="1"/>
  <c r="P6065" i="1"/>
  <c r="P6066" i="1" a="1"/>
  <c r="P6066" i="1"/>
  <c r="P6067" i="1" a="1"/>
  <c r="P6067" i="1" s="1"/>
  <c r="P6068" i="1" a="1"/>
  <c r="P6068" i="1"/>
  <c r="P6069" i="1" a="1"/>
  <c r="P6069" i="1"/>
  <c r="P6070" i="1" a="1"/>
  <c r="P6070" i="1" s="1"/>
  <c r="P6071" i="1" a="1"/>
  <c r="P6071" i="1"/>
  <c r="P6072" i="1" a="1"/>
  <c r="P6072" i="1"/>
  <c r="P6073" i="1" a="1"/>
  <c r="P6073" i="1" s="1"/>
  <c r="P6074" i="1" a="1"/>
  <c r="P6074" i="1"/>
  <c r="P6075" i="1" a="1"/>
  <c r="P6075" i="1"/>
  <c r="P6076" i="1" a="1"/>
  <c r="P6076" i="1" s="1"/>
  <c r="P6077" i="1" a="1"/>
  <c r="P6077" i="1"/>
  <c r="P6078" i="1" a="1"/>
  <c r="P6078" i="1"/>
  <c r="P6079" i="1" a="1"/>
  <c r="P6079" i="1" s="1"/>
  <c r="P6080" i="1" a="1"/>
  <c r="P6080" i="1"/>
  <c r="P6081" i="1" a="1"/>
  <c r="P6081" i="1"/>
  <c r="P6082" i="1" a="1"/>
  <c r="P6082" i="1" s="1"/>
  <c r="P6083" i="1" a="1"/>
  <c r="P6083" i="1"/>
  <c r="P6084" i="1" a="1"/>
  <c r="P6084" i="1"/>
  <c r="P6085" i="1" a="1"/>
  <c r="P6085" i="1" s="1"/>
  <c r="P6086" i="1" a="1"/>
  <c r="P6086" i="1" s="1"/>
  <c r="P6087" i="1" a="1"/>
  <c r="P6087" i="1"/>
  <c r="P6088" i="1" a="1"/>
  <c r="P6088" i="1" s="1"/>
  <c r="P6089" i="1" a="1"/>
  <c r="P6089" i="1"/>
  <c r="P6090" i="1" a="1"/>
  <c r="P6090" i="1"/>
  <c r="P6091" i="1" a="1"/>
  <c r="P6091" i="1" s="1"/>
  <c r="P6092" i="1" a="1"/>
  <c r="P6092" i="1" s="1"/>
  <c r="P6093" i="1" a="1"/>
  <c r="P6093" i="1"/>
  <c r="P6094" i="1" a="1"/>
  <c r="P6094" i="1" s="1"/>
  <c r="P6095" i="1" a="1"/>
  <c r="P6095" i="1"/>
  <c r="P6096" i="1" a="1"/>
  <c r="P6096" i="1"/>
  <c r="P6097" i="1" a="1"/>
  <c r="P6097" i="1" s="1"/>
  <c r="P6098" i="1" a="1"/>
  <c r="P6098" i="1" s="1"/>
  <c r="P6099" i="1" a="1"/>
  <c r="P6099" i="1"/>
  <c r="P6100" i="1" a="1"/>
  <c r="P6100" i="1" s="1"/>
  <c r="P6101" i="1" a="1"/>
  <c r="P6101" i="1"/>
  <c r="P6102" i="1" a="1"/>
  <c r="P6102" i="1"/>
  <c r="P6103" i="1" a="1"/>
  <c r="P6103" i="1" s="1"/>
  <c r="P6104" i="1" a="1"/>
  <c r="P6104" i="1" s="1"/>
  <c r="P6105" i="1" a="1"/>
  <c r="P6105" i="1"/>
  <c r="P6106" i="1" a="1"/>
  <c r="P6106" i="1" s="1"/>
  <c r="P6107" i="1" a="1"/>
  <c r="P6107" i="1"/>
  <c r="P6108" i="1" a="1"/>
  <c r="P6108" i="1"/>
  <c r="P6109" i="1" a="1"/>
  <c r="P6109" i="1" s="1"/>
  <c r="P6110" i="1" a="1"/>
  <c r="P6110" i="1" s="1"/>
  <c r="P6111" i="1" a="1"/>
  <c r="P6111" i="1"/>
  <c r="P6112" i="1" a="1"/>
  <c r="P6112" i="1" s="1"/>
  <c r="P6113" i="1" a="1"/>
  <c r="P6113" i="1"/>
  <c r="P6114" i="1" a="1"/>
  <c r="P6114" i="1"/>
  <c r="P6115" i="1" a="1"/>
  <c r="P6115" i="1" s="1"/>
  <c r="P6116" i="1" a="1"/>
  <c r="P6116" i="1" s="1"/>
  <c r="P6117" i="1" a="1"/>
  <c r="P6117" i="1"/>
  <c r="P6118" i="1" a="1"/>
  <c r="P6118" i="1" s="1"/>
  <c r="P6119" i="1" a="1"/>
  <c r="P6119" i="1"/>
  <c r="P6120" i="1" a="1"/>
  <c r="P6120" i="1"/>
  <c r="P6121" i="1" a="1"/>
  <c r="P6121" i="1" s="1"/>
  <c r="P6122" i="1" a="1"/>
  <c r="P6122" i="1" s="1"/>
  <c r="P6123" i="1" a="1"/>
  <c r="P6123" i="1"/>
  <c r="P6124" i="1" a="1"/>
  <c r="P6124" i="1" s="1"/>
  <c r="P6125" i="1" a="1"/>
  <c r="P6125" i="1"/>
  <c r="P6126" i="1" a="1"/>
  <c r="P6126" i="1"/>
  <c r="P6127" i="1" a="1"/>
  <c r="P6127" i="1" s="1"/>
  <c r="P6128" i="1" a="1"/>
  <c r="P6128" i="1" s="1"/>
  <c r="P6129" i="1" a="1"/>
  <c r="P6129" i="1"/>
  <c r="P6130" i="1" a="1"/>
  <c r="P6130" i="1" s="1"/>
  <c r="P6131" i="1" a="1"/>
  <c r="P6131" i="1"/>
  <c r="P6132" i="1" a="1"/>
  <c r="P6132" i="1"/>
  <c r="P6133" i="1" a="1"/>
  <c r="P6133" i="1" s="1"/>
  <c r="P6134" i="1" a="1"/>
  <c r="P6134" i="1" s="1"/>
  <c r="P6135" i="1" a="1"/>
  <c r="P6135" i="1"/>
  <c r="P6136" i="1" a="1"/>
  <c r="P6136" i="1" s="1"/>
  <c r="P6137" i="1" a="1"/>
  <c r="P6137" i="1"/>
  <c r="P6138" i="1" a="1"/>
  <c r="P6138" i="1"/>
  <c r="P6139" i="1" a="1"/>
  <c r="P6139" i="1" s="1"/>
  <c r="P6140" i="1" a="1"/>
  <c r="P6140" i="1" s="1"/>
  <c r="P6141" i="1" a="1"/>
  <c r="P6141" i="1"/>
  <c r="P6142" i="1" a="1"/>
  <c r="P6142" i="1" s="1"/>
  <c r="P6143" i="1" a="1"/>
  <c r="P6143" i="1"/>
  <c r="P6144" i="1" a="1"/>
  <c r="P6144" i="1"/>
  <c r="P6145" i="1" a="1"/>
  <c r="P6145" i="1" s="1"/>
  <c r="P6146" i="1" a="1"/>
  <c r="P6146" i="1" s="1"/>
  <c r="P6147" i="1" a="1"/>
  <c r="P6147" i="1"/>
  <c r="P6148" i="1" a="1"/>
  <c r="P6148" i="1" s="1"/>
  <c r="P6149" i="1" a="1"/>
  <c r="P6149" i="1" s="1"/>
  <c r="P6150" i="1" a="1"/>
  <c r="P6150" i="1"/>
  <c r="P6151" i="1" a="1"/>
  <c r="P6151" i="1" s="1"/>
  <c r="P6152" i="1" a="1"/>
  <c r="P6152" i="1" s="1"/>
  <c r="P6153" i="1" a="1"/>
  <c r="P6153" i="1"/>
  <c r="P6154" i="1" a="1"/>
  <c r="P6154" i="1" s="1"/>
  <c r="P6155" i="1" a="1"/>
  <c r="P6155" i="1" s="1"/>
  <c r="P6156" i="1" a="1"/>
  <c r="P6156" i="1"/>
  <c r="P6157" i="1" a="1"/>
  <c r="P6157" i="1" s="1"/>
  <c r="P6158" i="1" a="1"/>
  <c r="P6158" i="1" s="1"/>
  <c r="P6159" i="1" a="1"/>
  <c r="P6159" i="1"/>
  <c r="P6160" i="1" a="1"/>
  <c r="P6160" i="1" s="1"/>
  <c r="P6161" i="1" a="1"/>
  <c r="P6161" i="1"/>
  <c r="P6162" i="1" a="1"/>
  <c r="P6162" i="1"/>
  <c r="P6163" i="1" a="1"/>
  <c r="P6163" i="1" s="1"/>
  <c r="P6164" i="1" a="1"/>
  <c r="P6164" i="1" s="1"/>
  <c r="P6165" i="1" a="1"/>
  <c r="P6165" i="1"/>
  <c r="P6166" i="1" a="1"/>
  <c r="P6166" i="1" s="1"/>
  <c r="P6167" i="1" a="1"/>
  <c r="P6167" i="1"/>
  <c r="P6168" i="1" a="1"/>
  <c r="P6168" i="1"/>
  <c r="P6169" i="1" a="1"/>
  <c r="P6169" i="1" s="1"/>
  <c r="P6170" i="1" a="1"/>
  <c r="P6170" i="1" s="1"/>
  <c r="P6171" i="1" a="1"/>
  <c r="P6171" i="1"/>
  <c r="P6172" i="1" a="1"/>
  <c r="P6172" i="1" s="1"/>
  <c r="P6173" i="1" a="1"/>
  <c r="P6173" i="1" s="1"/>
  <c r="P6174" i="1" a="1"/>
  <c r="P6174" i="1"/>
  <c r="P6175" i="1" a="1"/>
  <c r="P6175" i="1" s="1"/>
  <c r="P6176" i="1" a="1"/>
  <c r="P6176" i="1" s="1"/>
  <c r="P6177" i="1" a="1"/>
  <c r="P6177" i="1"/>
  <c r="P6178" i="1" a="1"/>
  <c r="P6178" i="1" s="1"/>
  <c r="P6179" i="1" a="1"/>
  <c r="P6179" i="1" s="1"/>
  <c r="P6180" i="1" a="1"/>
  <c r="P6180" i="1"/>
  <c r="P6181" i="1" a="1"/>
  <c r="P6181" i="1" s="1"/>
  <c r="P6182" i="1" a="1"/>
  <c r="P6182" i="1" s="1"/>
  <c r="P6183" i="1" a="1"/>
  <c r="P6183" i="1"/>
  <c r="P6184" i="1" a="1"/>
  <c r="P6184" i="1" s="1"/>
  <c r="P6185" i="1" a="1"/>
  <c r="P6185" i="1"/>
  <c r="P6186" i="1" a="1"/>
  <c r="P6186" i="1"/>
  <c r="P6187" i="1" a="1"/>
  <c r="P6187" i="1" s="1"/>
  <c r="P6188" i="1" a="1"/>
  <c r="P6188" i="1" s="1"/>
  <c r="P6189" i="1" a="1"/>
  <c r="P6189" i="1" s="1"/>
  <c r="P6190" i="1" a="1"/>
  <c r="P6190" i="1" s="1"/>
  <c r="P6191" i="1" a="1"/>
  <c r="P6191" i="1"/>
  <c r="P6192" i="1" a="1"/>
  <c r="P6192" i="1"/>
  <c r="P6193" i="1" a="1"/>
  <c r="P6193" i="1" s="1"/>
  <c r="P6194" i="1" a="1"/>
  <c r="P6194" i="1" s="1"/>
  <c r="P6195" i="1" a="1"/>
  <c r="P6195" i="1" s="1"/>
  <c r="P6196" i="1" a="1"/>
  <c r="P6196" i="1" s="1"/>
  <c r="P6197" i="1" a="1"/>
  <c r="P6197" i="1" s="1"/>
  <c r="P6198" i="1" a="1"/>
  <c r="P6198" i="1"/>
  <c r="P6199" i="1" a="1"/>
  <c r="P6199" i="1" s="1"/>
  <c r="P6200" i="1" a="1"/>
  <c r="P6200" i="1" s="1"/>
  <c r="P6201" i="1" a="1"/>
  <c r="P6201" i="1"/>
  <c r="P6202" i="1" a="1"/>
  <c r="P6202" i="1" s="1"/>
  <c r="P6203" i="1" a="1"/>
  <c r="P6203" i="1"/>
  <c r="P6204" i="1" a="1"/>
  <c r="P6204" i="1"/>
  <c r="P6205" i="1" a="1"/>
  <c r="P6205" i="1" s="1"/>
  <c r="P6206" i="1" a="1"/>
  <c r="P6206" i="1" s="1"/>
  <c r="P6207" i="1" a="1"/>
  <c r="P6207" i="1"/>
  <c r="P6208" i="1" a="1"/>
  <c r="P6208" i="1" s="1"/>
  <c r="P6209" i="1" a="1"/>
  <c r="P6209" i="1"/>
  <c r="P6210" i="1" a="1"/>
  <c r="P6210" i="1"/>
  <c r="P6211" i="1" a="1"/>
  <c r="P6211" i="1" s="1"/>
  <c r="P6212" i="1" a="1"/>
  <c r="P6212" i="1" s="1"/>
  <c r="P6213" i="1" a="1"/>
  <c r="P6213" i="1" s="1"/>
  <c r="P6214" i="1" a="1"/>
  <c r="P6214" i="1" s="1"/>
  <c r="P6215" i="1" a="1"/>
  <c r="P6215" i="1"/>
  <c r="P6216" i="1" a="1"/>
  <c r="P6216" i="1"/>
  <c r="P6217" i="1" a="1"/>
  <c r="P6217" i="1" s="1"/>
  <c r="P6218" i="1" a="1"/>
  <c r="P6218" i="1" s="1"/>
  <c r="P6219" i="1" a="1"/>
  <c r="P6219" i="1" s="1"/>
  <c r="P6220" i="1" a="1"/>
  <c r="P6220" i="1" s="1"/>
  <c r="P6221" i="1" a="1"/>
  <c r="P6221" i="1" s="1"/>
  <c r="P6222" i="1" a="1"/>
  <c r="P6222" i="1"/>
  <c r="P6223" i="1" a="1"/>
  <c r="P6223" i="1" s="1"/>
  <c r="P6224" i="1" a="1"/>
  <c r="P6224" i="1" s="1"/>
  <c r="P6225" i="1" a="1"/>
  <c r="P6225" i="1"/>
  <c r="P6226" i="1" a="1"/>
  <c r="P6226" i="1" s="1"/>
  <c r="P6227" i="1" a="1"/>
  <c r="P6227" i="1"/>
  <c r="P6228" i="1" a="1"/>
  <c r="P6228" i="1"/>
  <c r="P6229" i="1" a="1"/>
  <c r="P6229" i="1" s="1"/>
  <c r="P6230" i="1" a="1"/>
  <c r="P6230" i="1" s="1"/>
  <c r="P6231" i="1" a="1"/>
  <c r="P6231" i="1"/>
  <c r="P6232" i="1" a="1"/>
  <c r="P6232" i="1" s="1"/>
  <c r="P6233" i="1" a="1"/>
  <c r="P6233" i="1"/>
  <c r="P6234" i="1" a="1"/>
  <c r="P6234" i="1"/>
  <c r="P6235" i="1" a="1"/>
  <c r="P6235" i="1" s="1"/>
  <c r="P6236" i="1" a="1"/>
  <c r="P6236" i="1" s="1"/>
  <c r="P6237" i="1" a="1"/>
  <c r="P6237" i="1" s="1"/>
  <c r="P6238" i="1" a="1"/>
  <c r="P6238" i="1" s="1"/>
  <c r="P6239" i="1" a="1"/>
  <c r="P6239" i="1"/>
  <c r="P6240" i="1" a="1"/>
  <c r="P6240" i="1"/>
  <c r="P6241" i="1" a="1"/>
  <c r="P6241" i="1" s="1"/>
  <c r="P6242" i="1" a="1"/>
  <c r="P6242" i="1" s="1"/>
  <c r="P6243" i="1" a="1"/>
  <c r="P6243" i="1" s="1"/>
  <c r="P6244" i="1" a="1"/>
  <c r="P6244" i="1" s="1"/>
  <c r="P6245" i="1" a="1"/>
  <c r="P6245" i="1" s="1"/>
  <c r="P6246" i="1" a="1"/>
  <c r="P6246" i="1" s="1"/>
  <c r="P6247" i="1" a="1"/>
  <c r="P6247" i="1" s="1"/>
  <c r="P6248" i="1" a="1"/>
  <c r="P6248" i="1" s="1"/>
  <c r="P6249" i="1" a="1"/>
  <c r="P6249" i="1"/>
  <c r="P6250" i="1" a="1"/>
  <c r="P6250" i="1" s="1"/>
  <c r="P6251" i="1" a="1"/>
  <c r="P6251" i="1" s="1"/>
  <c r="P6252" i="1" a="1"/>
  <c r="P6252" i="1"/>
  <c r="P6253" i="1" a="1"/>
  <c r="P6253" i="1" s="1"/>
  <c r="P6254" i="1" a="1"/>
  <c r="P6254" i="1" s="1"/>
  <c r="P6255" i="1" a="1"/>
  <c r="P6255" i="1"/>
  <c r="P6256" i="1" a="1"/>
  <c r="P6256" i="1" s="1"/>
  <c r="P6257" i="1" a="1"/>
  <c r="P6257" i="1"/>
  <c r="P6258" i="1" a="1"/>
  <c r="P6258" i="1" s="1"/>
  <c r="P6259" i="1" a="1"/>
  <c r="P6259" i="1" s="1"/>
  <c r="P6260" i="1" a="1"/>
  <c r="P6260" i="1" s="1"/>
  <c r="P6261" i="1" a="1"/>
  <c r="P6261" i="1" s="1"/>
  <c r="P6262" i="1" a="1"/>
  <c r="P6262" i="1" s="1"/>
  <c r="P6263" i="1" a="1"/>
  <c r="P6263" i="1"/>
  <c r="P6264" i="1" a="1"/>
  <c r="P6264" i="1"/>
  <c r="P6265" i="1" a="1"/>
  <c r="P6265" i="1" s="1"/>
  <c r="P6266" i="1" a="1"/>
  <c r="P6266" i="1" s="1"/>
  <c r="P6267" i="1" a="1"/>
  <c r="P6267" i="1" s="1"/>
  <c r="P6268" i="1" a="1"/>
  <c r="P6268" i="1" s="1"/>
  <c r="P6269" i="1" a="1"/>
  <c r="P6269" i="1" s="1"/>
  <c r="P6270" i="1" a="1"/>
  <c r="P6270" i="1" s="1"/>
  <c r="P6271" i="1" a="1"/>
  <c r="P6271" i="1" s="1"/>
  <c r="P6272" i="1" a="1"/>
  <c r="P6272" i="1" s="1"/>
  <c r="P6273" i="1" a="1"/>
  <c r="P6273" i="1"/>
  <c r="P6274" i="1" a="1"/>
  <c r="P6274" i="1" s="1"/>
  <c r="P6275" i="1" a="1"/>
  <c r="P6275" i="1"/>
  <c r="P6276" i="1" a="1"/>
  <c r="P6276" i="1"/>
  <c r="P6277" i="1" a="1"/>
  <c r="P6277" i="1" s="1"/>
  <c r="P6278" i="1" a="1"/>
  <c r="P6278" i="1" s="1"/>
  <c r="P6279" i="1" a="1"/>
  <c r="P6279" i="1"/>
  <c r="P6280" i="1" a="1"/>
  <c r="P6280" i="1" s="1"/>
  <c r="P6281" i="1" a="1"/>
  <c r="P6281" i="1"/>
  <c r="P6282" i="1" a="1"/>
  <c r="P6282" i="1" s="1"/>
  <c r="P6283" i="1" a="1"/>
  <c r="P6283" i="1" s="1"/>
  <c r="P6284" i="1" a="1"/>
  <c r="P6284" i="1" s="1"/>
  <c r="P6285" i="1" a="1"/>
  <c r="P6285" i="1" s="1"/>
  <c r="P6286" i="1" a="1"/>
  <c r="P6286" i="1" s="1"/>
  <c r="P6287" i="1" a="1"/>
  <c r="P6287" i="1"/>
  <c r="P6288" i="1" a="1"/>
  <c r="P6288" i="1" s="1"/>
  <c r="P6289" i="1" a="1"/>
  <c r="P6289" i="1" s="1"/>
  <c r="P6290" i="1" a="1"/>
  <c r="P6290" i="1" s="1"/>
  <c r="P6291" i="1" a="1"/>
  <c r="P6291" i="1" s="1"/>
  <c r="P6292" i="1" a="1"/>
  <c r="P6292" i="1" s="1"/>
  <c r="P6293" i="1" a="1"/>
  <c r="P6293" i="1" s="1"/>
  <c r="P6294" i="1" a="1"/>
  <c r="P6294" i="1" s="1"/>
  <c r="P6295" i="1" a="1"/>
  <c r="P6295" i="1" s="1"/>
  <c r="P6296" i="1" a="1"/>
  <c r="P6296" i="1" s="1"/>
  <c r="P6297" i="1" a="1"/>
  <c r="P6297" i="1"/>
  <c r="P6298" i="1" a="1"/>
  <c r="P6298" i="1" s="1"/>
  <c r="P6299" i="1" a="1"/>
  <c r="P6299" i="1"/>
  <c r="P6300" i="1" a="1"/>
  <c r="P6300" i="1"/>
  <c r="P6301" i="1" a="1"/>
  <c r="P6301" i="1" s="1"/>
  <c r="P6302" i="1" a="1"/>
  <c r="P6302" i="1" s="1"/>
  <c r="P6303" i="1" a="1"/>
  <c r="P6303" i="1"/>
  <c r="P6304" i="1" a="1"/>
  <c r="P6304" i="1" s="1"/>
  <c r="P6305" i="1" a="1"/>
  <c r="P6305" i="1"/>
  <c r="P6306" i="1" a="1"/>
  <c r="P6306" i="1" s="1"/>
  <c r="P6307" i="1" a="1"/>
  <c r="P6307" i="1" s="1"/>
  <c r="P6308" i="1" a="1"/>
  <c r="P6308" i="1" s="1"/>
  <c r="P6309" i="1" a="1"/>
  <c r="P6309" i="1" s="1"/>
  <c r="P6310" i="1" a="1"/>
  <c r="P6310" i="1" s="1"/>
  <c r="P6311" i="1" a="1"/>
  <c r="P6311" i="1"/>
  <c r="P6312" i="1" a="1"/>
  <c r="P6312" i="1" s="1"/>
  <c r="P6313" i="1" a="1"/>
  <c r="P6313" i="1" s="1"/>
  <c r="P6314" i="1" a="1"/>
  <c r="P6314" i="1" s="1"/>
  <c r="P6315" i="1" a="1"/>
  <c r="P6315" i="1"/>
  <c r="P6316" i="1" a="1"/>
  <c r="P6316" i="1" s="1"/>
  <c r="P6317" i="1" a="1"/>
  <c r="P6317" i="1" s="1"/>
  <c r="P6318" i="1" a="1"/>
  <c r="P6318" i="1" s="1"/>
  <c r="P6319" i="1" a="1"/>
  <c r="P6319" i="1" s="1"/>
  <c r="P6320" i="1" a="1"/>
  <c r="P6320" i="1" s="1"/>
  <c r="P6321" i="1" a="1"/>
  <c r="P6321" i="1"/>
  <c r="P6322" i="1" a="1"/>
  <c r="P6322" i="1" s="1"/>
  <c r="P6323" i="1" a="1"/>
  <c r="P6323" i="1"/>
  <c r="P6324" i="1" a="1"/>
  <c r="P6324" i="1"/>
  <c r="P6325" i="1" a="1"/>
  <c r="P6325" i="1" s="1"/>
  <c r="P6326" i="1" a="1"/>
  <c r="P6326" i="1" s="1"/>
  <c r="P6327" i="1" a="1"/>
  <c r="P6327" i="1"/>
  <c r="P6328" i="1" a="1"/>
  <c r="P6328" i="1" s="1"/>
  <c r="P6329" i="1" a="1"/>
  <c r="P6329" i="1"/>
  <c r="P6330" i="1" a="1"/>
  <c r="P6330" i="1" s="1"/>
  <c r="P6331" i="1" a="1"/>
  <c r="P6331" i="1" s="1"/>
  <c r="P6332" i="1" a="1"/>
  <c r="P6332" i="1" s="1"/>
  <c r="P6333" i="1" a="1"/>
  <c r="P6333" i="1" s="1"/>
  <c r="P6334" i="1" a="1"/>
  <c r="P6334" i="1" s="1"/>
  <c r="P6335" i="1" a="1"/>
  <c r="P6335" i="1"/>
  <c r="P6336" i="1" a="1"/>
  <c r="P6336" i="1" s="1"/>
  <c r="P6337" i="1" a="1"/>
  <c r="P6337" i="1" s="1"/>
  <c r="P6338" i="1" a="1"/>
  <c r="P6338" i="1" s="1"/>
  <c r="P6339" i="1" a="1"/>
  <c r="P6339" i="1" s="1"/>
  <c r="P6340" i="1" a="1"/>
  <c r="P6340" i="1" s="1"/>
  <c r="P6341" i="1" a="1"/>
  <c r="P6341" i="1" s="1"/>
  <c r="P6342" i="1" a="1"/>
  <c r="P6342" i="1" s="1"/>
  <c r="P6343" i="1" a="1"/>
  <c r="P6343" i="1" s="1"/>
  <c r="P6344" i="1" a="1"/>
  <c r="P6344" i="1" s="1"/>
  <c r="P6345" i="1" a="1"/>
  <c r="P6345" i="1"/>
  <c r="P6346" i="1" a="1"/>
  <c r="P6346" i="1" s="1"/>
  <c r="P6347" i="1" a="1"/>
  <c r="P6347" i="1"/>
  <c r="P6348" i="1" a="1"/>
  <c r="P6348" i="1"/>
  <c r="P6349" i="1" a="1"/>
  <c r="P6349" i="1" s="1"/>
  <c r="P6350" i="1" a="1"/>
  <c r="P6350" i="1" s="1"/>
  <c r="P6351" i="1" a="1"/>
  <c r="P6351" i="1"/>
  <c r="P6352" i="1" a="1"/>
  <c r="P6352" i="1" s="1"/>
  <c r="P6353" i="1" a="1"/>
  <c r="P6353" i="1"/>
  <c r="P6354" i="1" a="1"/>
  <c r="P6354" i="1" s="1"/>
  <c r="P6355" i="1" a="1"/>
  <c r="P6355" i="1" s="1"/>
  <c r="P6356" i="1" a="1"/>
  <c r="P6356" i="1" s="1"/>
  <c r="P6357" i="1" a="1"/>
  <c r="P6357" i="1" s="1"/>
  <c r="P6358" i="1" a="1"/>
  <c r="P6358" i="1" s="1"/>
  <c r="P6359" i="1" a="1"/>
  <c r="P6359" i="1"/>
  <c r="P6360" i="1" a="1"/>
  <c r="P6360" i="1" s="1"/>
  <c r="P6361" i="1" a="1"/>
  <c r="P6361" i="1" s="1"/>
  <c r="P6362" i="1" a="1"/>
  <c r="P6362" i="1" s="1"/>
  <c r="P6363" i="1" a="1"/>
  <c r="P6363" i="1" s="1"/>
  <c r="P6364" i="1" a="1"/>
  <c r="P6364" i="1" s="1"/>
  <c r="P6365" i="1" a="1"/>
  <c r="P6365" i="1" s="1"/>
  <c r="P6366" i="1" a="1"/>
  <c r="P6366" i="1" s="1"/>
  <c r="P6367" i="1" a="1"/>
  <c r="P6367" i="1" s="1"/>
  <c r="P6368" i="1" a="1"/>
  <c r="P6368" i="1" s="1"/>
  <c r="P6369" i="1" a="1"/>
  <c r="P6369" i="1"/>
  <c r="P6370" i="1" a="1"/>
  <c r="P6370" i="1" s="1"/>
  <c r="P6371" i="1" a="1"/>
  <c r="P6371" i="1"/>
  <c r="P6372" i="1" a="1"/>
  <c r="P6372" i="1"/>
  <c r="P6373" i="1" a="1"/>
  <c r="P6373" i="1" s="1"/>
  <c r="P6374" i="1" a="1"/>
  <c r="P6374" i="1" s="1"/>
  <c r="P6375" i="1" a="1"/>
  <c r="P6375" i="1"/>
  <c r="P6376" i="1" a="1"/>
  <c r="P6376" i="1" s="1"/>
  <c r="P6377" i="1" a="1"/>
  <c r="P6377" i="1"/>
  <c r="P6378" i="1" a="1"/>
  <c r="P6378" i="1" s="1"/>
  <c r="P6379" i="1" a="1"/>
  <c r="P6379" i="1" s="1"/>
  <c r="P6380" i="1" a="1"/>
  <c r="P6380" i="1" s="1"/>
  <c r="P6381" i="1" a="1"/>
  <c r="P6381" i="1" s="1"/>
  <c r="P6382" i="1" a="1"/>
  <c r="P6382" i="1" s="1"/>
  <c r="P6383" i="1" a="1"/>
  <c r="P6383" i="1"/>
  <c r="P6384" i="1" a="1"/>
  <c r="P6384" i="1" s="1"/>
  <c r="P6385" i="1" a="1"/>
  <c r="P6385" i="1" s="1"/>
  <c r="P6386" i="1" a="1"/>
  <c r="P6386" i="1" s="1"/>
  <c r="P6387" i="1" a="1"/>
  <c r="P6387" i="1"/>
  <c r="P6388" i="1" a="1"/>
  <c r="P6388" i="1" s="1"/>
  <c r="P6389" i="1" a="1"/>
  <c r="P6389" i="1" s="1"/>
  <c r="P6390" i="1" a="1"/>
  <c r="P6390" i="1" s="1"/>
  <c r="P6391" i="1" a="1"/>
  <c r="P6391" i="1" s="1"/>
  <c r="P6392" i="1" a="1"/>
  <c r="P6392" i="1" s="1"/>
  <c r="P6393" i="1" a="1"/>
  <c r="P6393" i="1"/>
  <c r="P6394" i="1" a="1"/>
  <c r="P6394" i="1" s="1"/>
  <c r="P6395" i="1" a="1"/>
  <c r="P6395" i="1"/>
  <c r="P6396" i="1" a="1"/>
  <c r="P6396" i="1"/>
  <c r="P6397" i="1" a="1"/>
  <c r="P6397" i="1" s="1"/>
  <c r="P6398" i="1" a="1"/>
  <c r="P6398" i="1" s="1"/>
  <c r="P6399" i="1" a="1"/>
  <c r="P6399" i="1"/>
  <c r="P6400" i="1" a="1"/>
  <c r="P6400" i="1" s="1"/>
  <c r="P6401" i="1" a="1"/>
  <c r="P6401" i="1"/>
  <c r="P6402" i="1" a="1"/>
  <c r="P6402" i="1" s="1"/>
  <c r="P6403" i="1" a="1"/>
  <c r="P6403" i="1" s="1"/>
  <c r="P6404" i="1" a="1"/>
  <c r="P6404" i="1" s="1"/>
  <c r="P6405" i="1" a="1"/>
  <c r="P6405" i="1" s="1"/>
  <c r="P6406" i="1" a="1"/>
  <c r="P6406" i="1" s="1"/>
  <c r="P6407" i="1" a="1"/>
  <c r="P6407" i="1"/>
  <c r="P6408" i="1" a="1"/>
  <c r="P6408" i="1" s="1"/>
  <c r="P6409" i="1" a="1"/>
  <c r="P6409" i="1" s="1"/>
  <c r="P6410" i="1" a="1"/>
  <c r="P6410" i="1" s="1"/>
  <c r="P6411" i="1" a="1"/>
  <c r="P6411" i="1" s="1"/>
  <c r="P6412" i="1" a="1"/>
  <c r="P6412" i="1" s="1"/>
  <c r="P6413" i="1" a="1"/>
  <c r="P6413" i="1" s="1"/>
  <c r="P6414" i="1" a="1"/>
  <c r="P6414" i="1" s="1"/>
  <c r="P6415" i="1" a="1"/>
  <c r="P6415" i="1" s="1"/>
  <c r="P6416" i="1" a="1"/>
  <c r="P6416" i="1" s="1"/>
  <c r="P6417" i="1" a="1"/>
  <c r="P6417" i="1"/>
  <c r="P6418" i="1" a="1"/>
  <c r="P6418" i="1" s="1"/>
  <c r="P6419" i="1" a="1"/>
  <c r="P6419" i="1"/>
  <c r="P6420" i="1" a="1"/>
  <c r="P6420" i="1"/>
  <c r="P6421" i="1" a="1"/>
  <c r="P6421" i="1" s="1"/>
  <c r="P6422" i="1" a="1"/>
  <c r="P6422" i="1" s="1"/>
  <c r="P6423" i="1" a="1"/>
  <c r="P6423" i="1"/>
  <c r="P6424" i="1" a="1"/>
  <c r="P6424" i="1" s="1"/>
  <c r="P6425" i="1" a="1"/>
  <c r="P6425" i="1"/>
  <c r="P6426" i="1" a="1"/>
  <c r="P6426" i="1" s="1"/>
  <c r="P6427" i="1" a="1"/>
  <c r="P6427" i="1" s="1"/>
  <c r="P6428" i="1" a="1"/>
  <c r="P6428" i="1" s="1"/>
  <c r="P6429" i="1" a="1"/>
  <c r="P6429" i="1" s="1"/>
  <c r="P6430" i="1" a="1"/>
  <c r="P6430" i="1" s="1"/>
  <c r="P6431" i="1" a="1"/>
  <c r="P6431" i="1"/>
  <c r="P6432" i="1" a="1"/>
  <c r="P6432" i="1" s="1"/>
  <c r="P6433" i="1" a="1"/>
  <c r="P6433" i="1" s="1"/>
  <c r="P6434" i="1" a="1"/>
  <c r="P6434" i="1" s="1"/>
  <c r="P6435" i="1" a="1"/>
  <c r="P6435" i="1"/>
  <c r="P6436" i="1" a="1"/>
  <c r="P6436" i="1" s="1"/>
  <c r="P6437" i="1" a="1"/>
  <c r="P6437" i="1" s="1"/>
  <c r="P6438" i="1" a="1"/>
  <c r="P6438" i="1" s="1"/>
  <c r="P6439" i="1" a="1"/>
  <c r="P6439" i="1" s="1"/>
  <c r="P6440" i="1" a="1"/>
  <c r="P6440" i="1" s="1"/>
  <c r="P6441" i="1" a="1"/>
  <c r="P6441" i="1"/>
  <c r="P6442" i="1" a="1"/>
  <c r="P6442" i="1" s="1"/>
  <c r="P6443" i="1" a="1"/>
  <c r="P6443" i="1"/>
  <c r="P6444" i="1" a="1"/>
  <c r="P6444" i="1"/>
  <c r="P6445" i="1" a="1"/>
  <c r="P6445" i="1" s="1"/>
  <c r="P6446" i="1" a="1"/>
  <c r="P6446" i="1" s="1"/>
  <c r="P6447" i="1" a="1"/>
  <c r="P6447" i="1" s="1"/>
  <c r="P6448" i="1" a="1"/>
  <c r="P6448" i="1"/>
  <c r="P6449" i="1" a="1"/>
  <c r="P6449" i="1"/>
  <c r="P6450" i="1" a="1"/>
  <c r="P6450" i="1" s="1"/>
  <c r="P6451" i="1" a="1"/>
  <c r="P6451" i="1" s="1"/>
  <c r="P6452" i="1" a="1"/>
  <c r="P6452" i="1" s="1"/>
  <c r="P6453" i="1" a="1"/>
  <c r="P6453" i="1" s="1"/>
  <c r="P6454" i="1" a="1"/>
  <c r="P6454" i="1"/>
  <c r="P6455" i="1" a="1"/>
  <c r="P6455" i="1" s="1"/>
  <c r="P6456" i="1" a="1"/>
  <c r="P6456" i="1" s="1"/>
  <c r="P6457" i="1" a="1"/>
  <c r="P6457" i="1" s="1"/>
  <c r="P6458" i="1" a="1"/>
  <c r="P6458" i="1" s="1"/>
  <c r="P6459" i="1" a="1"/>
  <c r="P6459" i="1"/>
  <c r="P6460" i="1" a="1"/>
  <c r="P6460" i="1"/>
  <c r="P6461" i="1" a="1"/>
  <c r="P6461" i="1"/>
  <c r="P6462" i="1" a="1"/>
  <c r="P6462" i="1" s="1"/>
  <c r="P6463" i="1" a="1"/>
  <c r="P6463" i="1" s="1"/>
  <c r="P6464" i="1" a="1"/>
  <c r="P6464" i="1" s="1"/>
  <c r="P6465" i="1" a="1"/>
  <c r="P6465" i="1" s="1"/>
  <c r="P6466" i="1" a="1"/>
  <c r="P6466" i="1"/>
  <c r="P6467" i="1" a="1"/>
  <c r="P6467" i="1" s="1"/>
  <c r="P6468" i="1" a="1"/>
  <c r="P6468" i="1" s="1"/>
  <c r="P6469" i="1" a="1"/>
  <c r="P6469" i="1" s="1"/>
  <c r="P6470" i="1" a="1"/>
  <c r="P6470" i="1" s="1"/>
  <c r="P6471" i="1" a="1"/>
  <c r="P6471" i="1" s="1"/>
  <c r="P6472" i="1" a="1"/>
  <c r="P6472" i="1"/>
  <c r="P6473" i="1" a="1"/>
  <c r="P6473" i="1"/>
  <c r="P6474" i="1" a="1"/>
  <c r="P6474" i="1" s="1"/>
  <c r="P6475" i="1" a="1"/>
  <c r="P6475" i="1" s="1"/>
  <c r="P6476" i="1" a="1"/>
  <c r="P6476" i="1" s="1"/>
  <c r="P6477" i="1" a="1"/>
  <c r="P6477" i="1" s="1"/>
  <c r="P6478" i="1" a="1"/>
  <c r="P6478" i="1"/>
  <c r="P6479" i="1" a="1"/>
  <c r="P6479" i="1" s="1"/>
  <c r="P6480" i="1" a="1"/>
  <c r="P6480" i="1" s="1"/>
  <c r="P6481" i="1" a="1"/>
  <c r="P6481" i="1" s="1"/>
  <c r="P6482" i="1" a="1"/>
  <c r="P6482" i="1" s="1"/>
  <c r="P6483" i="1" a="1"/>
  <c r="P6483" i="1"/>
  <c r="P6484" i="1" a="1"/>
  <c r="P6484" i="1"/>
  <c r="P6485" i="1" a="1"/>
  <c r="P6485" i="1"/>
  <c r="P6486" i="1" a="1"/>
  <c r="P6486" i="1" s="1"/>
  <c r="P6487" i="1" a="1"/>
  <c r="P6487" i="1" s="1"/>
  <c r="P6488" i="1" a="1"/>
  <c r="P6488" i="1" s="1"/>
  <c r="P6489" i="1" a="1"/>
  <c r="P6489" i="1" s="1"/>
  <c r="P6490" i="1" a="1"/>
  <c r="P6490" i="1"/>
  <c r="P6491" i="1" a="1"/>
  <c r="P6491" i="1" s="1"/>
  <c r="P6492" i="1" a="1"/>
  <c r="P6492" i="1" s="1"/>
  <c r="P6493" i="1" a="1"/>
  <c r="P6493" i="1" s="1"/>
  <c r="P6494" i="1" a="1"/>
  <c r="P6494" i="1" s="1"/>
  <c r="P6495" i="1" a="1"/>
  <c r="P6495" i="1" s="1"/>
  <c r="P6496" i="1" a="1"/>
  <c r="P6496" i="1"/>
  <c r="P6497" i="1" a="1"/>
  <c r="P6497" i="1"/>
  <c r="P6498" i="1" a="1"/>
  <c r="P6498" i="1" s="1"/>
  <c r="P6499" i="1" a="1"/>
  <c r="P6499" i="1" s="1"/>
  <c r="P6500" i="1" a="1"/>
  <c r="P6500" i="1" s="1"/>
  <c r="P6501" i="1" a="1"/>
  <c r="P6501" i="1" s="1"/>
  <c r="P6502" i="1" a="1"/>
  <c r="P6502" i="1"/>
  <c r="P6503" i="1" a="1"/>
  <c r="P6503" i="1" s="1"/>
  <c r="P6504" i="1" a="1"/>
  <c r="P6504" i="1" s="1"/>
  <c r="P6505" i="1" a="1"/>
  <c r="P6505" i="1" s="1"/>
  <c r="P6506" i="1" a="1"/>
  <c r="P6506" i="1" s="1"/>
  <c r="P6507" i="1" a="1"/>
  <c r="P6507" i="1"/>
  <c r="P6508" i="1" a="1"/>
  <c r="P6508" i="1"/>
  <c r="P6509" i="1" a="1"/>
  <c r="P6509" i="1"/>
  <c r="P6510" i="1" a="1"/>
  <c r="P6510" i="1" s="1"/>
  <c r="P6511" i="1" a="1"/>
  <c r="P6511" i="1" s="1"/>
  <c r="P6512" i="1" a="1"/>
  <c r="P6512" i="1" s="1"/>
  <c r="P6513" i="1" a="1"/>
  <c r="P6513" i="1" s="1"/>
  <c r="P6514" i="1" a="1"/>
  <c r="P6514" i="1"/>
  <c r="P6515" i="1" a="1"/>
  <c r="P6515" i="1" s="1"/>
  <c r="P6516" i="1" a="1"/>
  <c r="P6516" i="1" s="1"/>
  <c r="P6517" i="1" a="1"/>
  <c r="P6517" i="1" s="1"/>
  <c r="P6518" i="1" a="1"/>
  <c r="P6518" i="1" s="1"/>
  <c r="P6519" i="1" a="1"/>
  <c r="P6519" i="1" s="1"/>
  <c r="P6520" i="1" a="1"/>
  <c r="P6520" i="1"/>
  <c r="P6521" i="1" a="1"/>
  <c r="P6521" i="1"/>
  <c r="P6522" i="1" a="1"/>
  <c r="P6522" i="1" s="1"/>
  <c r="P6523" i="1" a="1"/>
  <c r="P6523" i="1" s="1"/>
  <c r="P6524" i="1" a="1"/>
  <c r="P6524" i="1" s="1"/>
  <c r="P6525" i="1" a="1"/>
  <c r="P6525" i="1" s="1"/>
  <c r="P6526" i="1" a="1"/>
  <c r="P6526" i="1"/>
  <c r="P6527" i="1" a="1"/>
  <c r="P6527" i="1" s="1"/>
  <c r="P6528" i="1" a="1"/>
  <c r="P6528" i="1" s="1"/>
  <c r="P6529" i="1" a="1"/>
  <c r="P6529" i="1" s="1"/>
  <c r="P6530" i="1" a="1"/>
  <c r="P6530" i="1" s="1"/>
  <c r="P6531" i="1" a="1"/>
  <c r="P6531" i="1"/>
  <c r="P6532" i="1" a="1"/>
  <c r="P6532" i="1"/>
  <c r="P6533" i="1" a="1"/>
  <c r="P6533" i="1"/>
  <c r="P6534" i="1" a="1"/>
  <c r="P6534" i="1" s="1"/>
  <c r="P6535" i="1" a="1"/>
  <c r="P6535" i="1" s="1"/>
  <c r="P6536" i="1" a="1"/>
  <c r="P6536" i="1" s="1"/>
  <c r="P6537" i="1" a="1"/>
  <c r="P6537" i="1" s="1"/>
  <c r="P6538" i="1" a="1"/>
  <c r="P6538" i="1" s="1"/>
  <c r="P6539" i="1" a="1"/>
  <c r="P6539" i="1" s="1"/>
  <c r="P6540" i="1" a="1"/>
  <c r="P6540" i="1" s="1"/>
  <c r="P6541" i="1" a="1"/>
  <c r="P6541" i="1" s="1"/>
  <c r="P6542" i="1" a="1"/>
  <c r="P6542" i="1" s="1"/>
  <c r="P6543" i="1" a="1"/>
  <c r="P6543" i="1" s="1"/>
  <c r="P6544" i="1" a="1"/>
  <c r="P6544" i="1"/>
  <c r="P6545" i="1" a="1"/>
  <c r="P6545" i="1"/>
  <c r="P6546" i="1" a="1"/>
  <c r="P6546" i="1" s="1"/>
  <c r="P6547" i="1" a="1"/>
  <c r="P6547" i="1" s="1"/>
  <c r="P6548" i="1" a="1"/>
  <c r="P6548" i="1" s="1"/>
  <c r="P6549" i="1" a="1"/>
  <c r="P6549" i="1" s="1"/>
  <c r="P6550" i="1" a="1"/>
  <c r="P6550" i="1" s="1"/>
  <c r="P6551" i="1" a="1"/>
  <c r="P6551" i="1" s="1"/>
  <c r="P6552" i="1" a="1"/>
  <c r="P6552" i="1" s="1"/>
  <c r="P6553" i="1" a="1"/>
  <c r="P6553" i="1" s="1"/>
  <c r="P6554" i="1" a="1"/>
  <c r="P6554" i="1" s="1"/>
  <c r="P6555" i="1" a="1"/>
  <c r="P6555" i="1"/>
  <c r="P6556" i="1" a="1"/>
  <c r="P6556" i="1"/>
  <c r="P6557" i="1" a="1"/>
  <c r="P6557" i="1"/>
  <c r="P6558" i="1" a="1"/>
  <c r="P6558" i="1" s="1"/>
  <c r="P6559" i="1" a="1"/>
  <c r="P6559" i="1" s="1"/>
  <c r="P6560" i="1" a="1"/>
  <c r="P6560" i="1" s="1"/>
  <c r="P6561" i="1" a="1"/>
  <c r="P6561" i="1" s="1"/>
  <c r="P6562" i="1" a="1"/>
  <c r="P6562" i="1" s="1"/>
  <c r="P6563" i="1" a="1"/>
  <c r="P6563" i="1" s="1"/>
  <c r="P6564" i="1" a="1"/>
  <c r="P6564" i="1" s="1"/>
  <c r="P6565" i="1" a="1"/>
  <c r="P6565" i="1" s="1"/>
  <c r="P6566" i="1" a="1"/>
  <c r="P6566" i="1" s="1"/>
  <c r="P6567" i="1" a="1"/>
  <c r="P6567" i="1" s="1"/>
  <c r="P6568" i="1" a="1"/>
  <c r="P6568" i="1" s="1"/>
  <c r="P6569" i="1" a="1"/>
  <c r="P6569" i="1"/>
  <c r="P6570" i="1" a="1"/>
  <c r="P6570" i="1" s="1"/>
  <c r="P6571" i="1" a="1"/>
  <c r="P6571" i="1" s="1"/>
  <c r="P6572" i="1" a="1"/>
  <c r="P6572" i="1" s="1"/>
  <c r="P6573" i="1" a="1"/>
  <c r="P6573" i="1" s="1"/>
  <c r="P6574" i="1" a="1"/>
  <c r="P6574" i="1" s="1"/>
  <c r="P6575" i="1" a="1"/>
  <c r="P6575" i="1" s="1"/>
  <c r="P6576" i="1" a="1"/>
  <c r="P6576" i="1" s="1"/>
  <c r="P6577" i="1" a="1"/>
  <c r="P6577" i="1" s="1"/>
  <c r="P6578" i="1" a="1"/>
  <c r="P6578" i="1" s="1"/>
  <c r="P6579" i="1" a="1"/>
  <c r="P6579" i="1"/>
  <c r="P6580" i="1" a="1"/>
  <c r="P6580" i="1"/>
  <c r="P6581" i="1" a="1"/>
  <c r="P6581" i="1"/>
  <c r="P6582" i="1" a="1"/>
  <c r="P6582" i="1" s="1"/>
  <c r="P6583" i="1" a="1"/>
  <c r="P6583" i="1" s="1"/>
  <c r="P6584" i="1" a="1"/>
  <c r="P6584" i="1" s="1"/>
  <c r="P6585" i="1" a="1"/>
  <c r="P6585" i="1" s="1"/>
  <c r="P6586" i="1" a="1"/>
  <c r="P6586" i="1" s="1"/>
  <c r="P6587" i="1" a="1"/>
  <c r="P6587" i="1" s="1"/>
  <c r="P6588" i="1" a="1"/>
  <c r="P6588" i="1" s="1"/>
  <c r="P6589" i="1" a="1"/>
  <c r="P6589" i="1" s="1"/>
  <c r="P6590" i="1" a="1"/>
  <c r="P6590" i="1" s="1"/>
  <c r="P6591" i="1" a="1"/>
  <c r="P6591" i="1" s="1"/>
  <c r="P6592" i="1" a="1"/>
  <c r="P6592" i="1"/>
  <c r="P6593" i="1" a="1"/>
  <c r="P6593" i="1"/>
  <c r="P6594" i="1" a="1"/>
  <c r="P6594" i="1" s="1"/>
  <c r="P6595" i="1" a="1"/>
  <c r="P6595" i="1" s="1"/>
  <c r="P6596" i="1" a="1"/>
  <c r="P6596" i="1" s="1"/>
  <c r="P6597" i="1" a="1"/>
  <c r="P6597" i="1" s="1"/>
  <c r="P6598" i="1" a="1"/>
  <c r="P6598" i="1"/>
  <c r="P6599" i="1" a="1"/>
  <c r="P6599" i="1" s="1"/>
  <c r="P6600" i="1" a="1"/>
  <c r="P6600" i="1" s="1"/>
  <c r="P6601" i="1" a="1"/>
  <c r="P6601" i="1" s="1"/>
  <c r="P6602" i="1" a="1"/>
  <c r="P6602" i="1" s="1"/>
  <c r="P6603" i="1" a="1"/>
  <c r="P6603" i="1"/>
  <c r="P6604" i="1" a="1"/>
  <c r="P6604" i="1"/>
  <c r="P6605" i="1" a="1"/>
  <c r="P6605" i="1"/>
  <c r="P6606" i="1" a="1"/>
  <c r="P6606" i="1" s="1"/>
  <c r="P6607" i="1" a="1"/>
  <c r="P6607" i="1" s="1"/>
  <c r="P6608" i="1" a="1"/>
  <c r="P6608" i="1" s="1"/>
  <c r="P6609" i="1" a="1"/>
  <c r="P6609" i="1" s="1"/>
  <c r="P6610" i="1" a="1"/>
  <c r="P6610" i="1" s="1"/>
  <c r="P6611" i="1" a="1"/>
  <c r="P6611" i="1" s="1"/>
  <c r="P6612" i="1" a="1"/>
  <c r="P6612" i="1" s="1"/>
  <c r="P6613" i="1" a="1"/>
  <c r="P6613" i="1" s="1"/>
  <c r="P6614" i="1" a="1"/>
  <c r="P6614" i="1" s="1"/>
  <c r="P6615" i="1" a="1"/>
  <c r="P6615" i="1" s="1"/>
  <c r="P6616" i="1" a="1"/>
  <c r="P6616" i="1"/>
  <c r="P6617" i="1" a="1"/>
  <c r="P6617" i="1"/>
  <c r="P6618" i="1" a="1"/>
  <c r="P6618" i="1" s="1"/>
  <c r="P6619" i="1" a="1"/>
  <c r="P6619" i="1" s="1"/>
  <c r="P6620" i="1" a="1"/>
  <c r="P6620" i="1" s="1"/>
  <c r="P6621" i="1" a="1"/>
  <c r="P6621" i="1" s="1"/>
  <c r="P6622" i="1" a="1"/>
  <c r="P6622" i="1" s="1"/>
  <c r="P6623" i="1" a="1"/>
  <c r="P6623" i="1" s="1"/>
  <c r="P6624" i="1" a="1"/>
  <c r="P6624" i="1" s="1"/>
  <c r="P6625" i="1" a="1"/>
  <c r="P6625" i="1" s="1"/>
  <c r="P6626" i="1" a="1"/>
  <c r="P6626" i="1" s="1"/>
  <c r="P6627" i="1" a="1"/>
  <c r="P6627" i="1"/>
  <c r="P6628" i="1" a="1"/>
  <c r="P6628" i="1"/>
  <c r="P6629" i="1" a="1"/>
  <c r="P6629" i="1"/>
  <c r="P6630" i="1" a="1"/>
  <c r="P6630" i="1" s="1"/>
  <c r="P6631" i="1" a="1"/>
  <c r="P6631" i="1" s="1"/>
  <c r="P6632" i="1" a="1"/>
  <c r="P6632" i="1" s="1"/>
  <c r="P6633" i="1" a="1"/>
  <c r="P6633" i="1" s="1"/>
  <c r="P6634" i="1" a="1"/>
  <c r="P6634" i="1" s="1"/>
  <c r="P6635" i="1" a="1"/>
  <c r="P6635" i="1" s="1"/>
  <c r="P6636" i="1" a="1"/>
  <c r="P6636" i="1" s="1"/>
  <c r="P6637" i="1" a="1"/>
  <c r="P6637" i="1" s="1"/>
  <c r="P6638" i="1" a="1"/>
  <c r="P6638" i="1" s="1"/>
  <c r="P6639" i="1" a="1"/>
  <c r="P6639" i="1" s="1"/>
  <c r="P6640" i="1" a="1"/>
  <c r="P6640" i="1"/>
  <c r="P6641" i="1" a="1"/>
  <c r="P6641" i="1"/>
  <c r="P6642" i="1" a="1"/>
  <c r="P6642" i="1" s="1"/>
  <c r="P6643" i="1" a="1"/>
  <c r="P6643" i="1" s="1"/>
  <c r="P6644" i="1" a="1"/>
  <c r="P6644" i="1" s="1"/>
  <c r="P6645" i="1" a="1"/>
  <c r="P6645" i="1" s="1"/>
  <c r="P6646" i="1" a="1"/>
  <c r="P6646" i="1" s="1"/>
  <c r="P6647" i="1" a="1"/>
  <c r="P6647" i="1" s="1"/>
  <c r="P6648" i="1" a="1"/>
  <c r="P6648" i="1" s="1"/>
  <c r="P6649" i="1" a="1"/>
  <c r="P6649" i="1" s="1"/>
  <c r="P6650" i="1" a="1"/>
  <c r="P6650" i="1" s="1"/>
  <c r="P6651" i="1" a="1"/>
  <c r="P6651" i="1"/>
  <c r="P6652" i="1" a="1"/>
  <c r="P6652" i="1"/>
  <c r="P6653" i="1" a="1"/>
  <c r="P6653" i="1"/>
  <c r="P6654" i="1" a="1"/>
  <c r="P6654" i="1" s="1"/>
  <c r="P6655" i="1" a="1"/>
  <c r="P6655" i="1" s="1"/>
  <c r="P6656" i="1" a="1"/>
  <c r="P6656" i="1" s="1"/>
  <c r="P6657" i="1" a="1"/>
  <c r="P6657" i="1" s="1"/>
  <c r="P6658" i="1" a="1"/>
  <c r="P6658" i="1" s="1"/>
  <c r="P6659" i="1" a="1"/>
  <c r="P6659" i="1" s="1"/>
  <c r="P6660" i="1" a="1"/>
  <c r="P6660" i="1" s="1"/>
  <c r="P6661" i="1" a="1"/>
  <c r="P6661" i="1" s="1"/>
  <c r="P6662" i="1" a="1"/>
  <c r="P6662" i="1" s="1"/>
  <c r="P6663" i="1" a="1"/>
  <c r="P6663" i="1" s="1"/>
  <c r="P6664" i="1" a="1"/>
  <c r="P6664" i="1"/>
  <c r="P6665" i="1" a="1"/>
  <c r="P6665" i="1"/>
  <c r="P6666" i="1" a="1"/>
  <c r="P6666" i="1" s="1"/>
  <c r="P6667" i="1" a="1"/>
  <c r="P6667" i="1" s="1"/>
  <c r="P6668" i="1" a="1"/>
  <c r="P6668" i="1" s="1"/>
  <c r="P6669" i="1" a="1"/>
  <c r="P6669" i="1" s="1"/>
  <c r="P6670" i="1" a="1"/>
  <c r="P6670" i="1"/>
  <c r="P6671" i="1" a="1"/>
  <c r="P6671" i="1" s="1"/>
  <c r="P6672" i="1" a="1"/>
  <c r="P6672" i="1" s="1"/>
  <c r="P6673" i="1" a="1"/>
  <c r="P6673" i="1" s="1"/>
  <c r="P6674" i="1" a="1"/>
  <c r="P6674" i="1" s="1"/>
  <c r="P6675" i="1" a="1"/>
  <c r="P6675" i="1"/>
  <c r="P6676" i="1" a="1"/>
  <c r="P6676" i="1"/>
  <c r="P6677" i="1" a="1"/>
  <c r="P6677" i="1"/>
  <c r="P6678" i="1" a="1"/>
  <c r="P6678" i="1" s="1"/>
  <c r="P6679" i="1" a="1"/>
  <c r="P6679" i="1" s="1"/>
  <c r="P6680" i="1" a="1"/>
  <c r="P6680" i="1" s="1"/>
  <c r="P6681" i="1" a="1"/>
  <c r="P6681" i="1" s="1"/>
  <c r="P6682" i="1" a="1"/>
  <c r="P6682" i="1" s="1"/>
  <c r="P6683" i="1" a="1"/>
  <c r="P6683" i="1" s="1"/>
  <c r="P6684" i="1" a="1"/>
  <c r="P6684" i="1" s="1"/>
  <c r="P6685" i="1" a="1"/>
  <c r="P6685" i="1" s="1"/>
  <c r="P6686" i="1" a="1"/>
  <c r="P6686" i="1" s="1"/>
  <c r="P6687" i="1" a="1"/>
  <c r="P6687" i="1" s="1"/>
  <c r="P6688" i="1" a="1"/>
  <c r="P6688" i="1"/>
  <c r="P6689" i="1" a="1"/>
  <c r="P6689" i="1"/>
  <c r="P6690" i="1" a="1"/>
  <c r="P6690" i="1" s="1"/>
  <c r="P6691" i="1" a="1"/>
  <c r="P6691" i="1" s="1"/>
  <c r="P6692" i="1" a="1"/>
  <c r="P6692" i="1" s="1"/>
  <c r="P6693" i="1" a="1"/>
  <c r="P6693" i="1" s="1"/>
  <c r="P6694" i="1" a="1"/>
  <c r="P6694" i="1" s="1"/>
  <c r="P6695" i="1" a="1"/>
  <c r="P6695" i="1" s="1"/>
  <c r="P6696" i="1" a="1"/>
  <c r="P6696" i="1" s="1"/>
  <c r="P6697" i="1" a="1"/>
  <c r="P6697" i="1" s="1"/>
  <c r="P6698" i="1" a="1"/>
  <c r="P6698" i="1" s="1"/>
  <c r="P6699" i="1" a="1"/>
  <c r="P6699" i="1"/>
  <c r="P6700" i="1" a="1"/>
  <c r="P6700" i="1"/>
  <c r="P6701" i="1" a="1"/>
  <c r="P6701" i="1"/>
  <c r="P6702" i="1" a="1"/>
  <c r="P6702" i="1" s="1"/>
  <c r="P6703" i="1" a="1"/>
  <c r="P6703" i="1" s="1"/>
  <c r="P6704" i="1" a="1"/>
  <c r="P6704" i="1" s="1"/>
  <c r="P6705" i="1" a="1"/>
  <c r="P6705" i="1" s="1"/>
  <c r="P6706" i="1" a="1"/>
  <c r="P6706" i="1" s="1"/>
  <c r="P6707" i="1" a="1"/>
  <c r="P6707" i="1" s="1"/>
  <c r="P6708" i="1" a="1"/>
  <c r="P6708" i="1" s="1"/>
  <c r="P6709" i="1" a="1"/>
  <c r="P6709" i="1" s="1"/>
  <c r="P6710" i="1" a="1"/>
  <c r="P6710" i="1" s="1"/>
  <c r="P6711" i="1" a="1"/>
  <c r="P6711" i="1" s="1"/>
  <c r="P6712" i="1" a="1"/>
  <c r="P6712" i="1"/>
  <c r="P6713" i="1" a="1"/>
  <c r="P6713" i="1"/>
  <c r="P6714" i="1" a="1"/>
  <c r="P6714" i="1" s="1"/>
  <c r="P6715" i="1" a="1"/>
  <c r="P6715" i="1" s="1"/>
  <c r="P6716" i="1" a="1"/>
  <c r="P6716" i="1" s="1"/>
  <c r="P6717" i="1" a="1"/>
  <c r="P6717" i="1" s="1"/>
  <c r="P6718" i="1" a="1"/>
  <c r="P6718" i="1" s="1"/>
  <c r="P6719" i="1" a="1"/>
  <c r="P6719" i="1" s="1"/>
  <c r="P6720" i="1" a="1"/>
  <c r="P6720" i="1" s="1"/>
  <c r="P6721" i="1" a="1"/>
  <c r="P6721" i="1" s="1"/>
  <c r="P6722" i="1" a="1"/>
  <c r="P6722" i="1" s="1"/>
  <c r="P6723" i="1" a="1"/>
  <c r="P6723" i="1"/>
  <c r="P6724" i="1" a="1"/>
  <c r="P6724" i="1"/>
  <c r="P6725" i="1" a="1"/>
  <c r="P6725" i="1"/>
  <c r="P6726" i="1" a="1"/>
  <c r="P6726" i="1" s="1"/>
  <c r="P6727" i="1" a="1"/>
  <c r="P6727" i="1" s="1"/>
  <c r="P6728" i="1" a="1"/>
  <c r="P6728" i="1" s="1"/>
  <c r="P6729" i="1" a="1"/>
  <c r="P6729" i="1" s="1"/>
  <c r="P6730" i="1" a="1"/>
  <c r="P6730" i="1" s="1"/>
  <c r="P6731" i="1" a="1"/>
  <c r="P6731" i="1" s="1"/>
  <c r="P6732" i="1" a="1"/>
  <c r="P6732" i="1" s="1"/>
  <c r="P6733" i="1" a="1"/>
  <c r="P6733" i="1" s="1"/>
  <c r="P6734" i="1" a="1"/>
  <c r="P6734" i="1" s="1"/>
  <c r="P6735" i="1" a="1"/>
  <c r="P6735" i="1" s="1"/>
  <c r="P6736" i="1" a="1"/>
  <c r="P6736" i="1" s="1"/>
  <c r="P6737" i="1" a="1"/>
  <c r="P6737" i="1"/>
  <c r="P6738" i="1" a="1"/>
  <c r="P6738" i="1" s="1"/>
  <c r="P6739" i="1" a="1"/>
  <c r="P6739" i="1" s="1"/>
  <c r="P6740" i="1" a="1"/>
  <c r="P6740" i="1" s="1"/>
  <c r="P6741" i="1" a="1"/>
  <c r="P6741" i="1" s="1"/>
  <c r="P6742" i="1" a="1"/>
  <c r="P6742" i="1" s="1"/>
  <c r="P6743" i="1" a="1"/>
  <c r="P6743" i="1"/>
  <c r="P6744" i="1" a="1"/>
  <c r="P6744" i="1" s="1"/>
  <c r="P6745" i="1" a="1"/>
  <c r="P6745" i="1" s="1"/>
  <c r="P6746" i="1" a="1"/>
  <c r="P6746" i="1" s="1"/>
  <c r="P6747" i="1" a="1"/>
  <c r="P6747" i="1"/>
  <c r="P6748" i="1" a="1"/>
  <c r="P6748" i="1"/>
  <c r="P6749" i="1" a="1"/>
  <c r="P6749" i="1"/>
  <c r="P6750" i="1" a="1"/>
  <c r="P6750" i="1" s="1"/>
  <c r="P6751" i="1" a="1"/>
  <c r="P6751" i="1" s="1"/>
  <c r="P6752" i="1" a="1"/>
  <c r="P6752" i="1" s="1"/>
  <c r="P6753" i="1" a="1"/>
  <c r="P6753" i="1" s="1"/>
  <c r="P6754" i="1" a="1"/>
  <c r="P6754" i="1" s="1"/>
  <c r="P6755" i="1" a="1"/>
  <c r="P6755" i="1" s="1"/>
  <c r="P6756" i="1" a="1"/>
  <c r="P6756" i="1" s="1"/>
  <c r="P6757" i="1" a="1"/>
  <c r="P6757" i="1" s="1"/>
  <c r="P6758" i="1" a="1"/>
  <c r="P6758" i="1" s="1"/>
  <c r="P6759" i="1" a="1"/>
  <c r="P6759" i="1" s="1"/>
  <c r="P6760" i="1" a="1"/>
  <c r="P6760" i="1" s="1"/>
  <c r="P6761" i="1" a="1"/>
  <c r="P6761" i="1"/>
  <c r="P6762" i="1" a="1"/>
  <c r="P6762" i="1" s="1"/>
  <c r="P6763" i="1" a="1"/>
  <c r="P6763" i="1" s="1"/>
  <c r="P6764" i="1" a="1"/>
  <c r="P6764" i="1" s="1"/>
  <c r="P6765" i="1" a="1"/>
  <c r="P6765" i="1" s="1"/>
  <c r="P6766" i="1" a="1"/>
  <c r="P6766" i="1"/>
  <c r="P6767" i="1" a="1"/>
  <c r="P6767" i="1"/>
  <c r="P6768" i="1" a="1"/>
  <c r="P6768" i="1" s="1"/>
  <c r="P6769" i="1" a="1"/>
  <c r="P6769" i="1" s="1"/>
  <c r="P6770" i="1" a="1"/>
  <c r="P6770" i="1" s="1"/>
  <c r="P6771" i="1" a="1"/>
  <c r="P6771" i="1"/>
  <c r="P6772" i="1" a="1"/>
  <c r="P6772" i="1"/>
  <c r="P6773" i="1" a="1"/>
  <c r="P6773" i="1"/>
  <c r="P6774" i="1" a="1"/>
  <c r="P6774" i="1" s="1"/>
  <c r="P6775" i="1" a="1"/>
  <c r="P6775" i="1" s="1"/>
  <c r="P6776" i="1" a="1"/>
  <c r="P6776" i="1" s="1"/>
  <c r="P6777" i="1" a="1"/>
  <c r="P6777" i="1" s="1"/>
  <c r="P6778" i="1" a="1"/>
  <c r="P6778" i="1" s="1"/>
  <c r="P6779" i="1" a="1"/>
  <c r="P6779" i="1" s="1"/>
  <c r="P6780" i="1" a="1"/>
  <c r="P6780" i="1" s="1"/>
  <c r="P6781" i="1" a="1"/>
  <c r="P6781" i="1" s="1"/>
  <c r="P6782" i="1" a="1"/>
  <c r="P6782" i="1" s="1"/>
  <c r="P6783" i="1" a="1"/>
  <c r="P6783" i="1" s="1"/>
  <c r="P6784" i="1" a="1"/>
  <c r="P6784" i="1" s="1"/>
  <c r="P6785" i="1" a="1"/>
  <c r="P6785" i="1"/>
  <c r="P6786" i="1" a="1"/>
  <c r="P6786" i="1" s="1"/>
  <c r="P6787" i="1" a="1"/>
  <c r="P6787" i="1" s="1"/>
  <c r="P6788" i="1" a="1"/>
  <c r="P6788" i="1" s="1"/>
  <c r="P6789" i="1" a="1"/>
  <c r="P6789" i="1" s="1"/>
  <c r="P6790" i="1" a="1"/>
  <c r="P6790" i="1" s="1"/>
  <c r="P6791" i="1" a="1"/>
  <c r="P6791" i="1"/>
  <c r="P6792" i="1" a="1"/>
  <c r="P6792" i="1" s="1"/>
  <c r="P6793" i="1" a="1"/>
  <c r="P6793" i="1" s="1"/>
  <c r="P6794" i="1" a="1"/>
  <c r="P6794" i="1" s="1"/>
  <c r="P6795" i="1" a="1"/>
  <c r="P6795" i="1"/>
  <c r="P6796" i="1" a="1"/>
  <c r="P6796" i="1"/>
  <c r="P6797" i="1" a="1"/>
  <c r="P6797" i="1"/>
  <c r="P6798" i="1" a="1"/>
  <c r="P6798" i="1" s="1"/>
  <c r="P6799" i="1" a="1"/>
  <c r="P6799" i="1" s="1"/>
  <c r="P6800" i="1" a="1"/>
  <c r="P6800" i="1" s="1"/>
  <c r="P6801" i="1" a="1"/>
  <c r="P6801" i="1" s="1"/>
  <c r="P6802" i="1" a="1"/>
  <c r="P6802" i="1" s="1"/>
  <c r="P6803" i="1" a="1"/>
  <c r="P6803" i="1" s="1"/>
  <c r="P6804" i="1" a="1"/>
  <c r="P6804" i="1" s="1"/>
  <c r="P6805" i="1" a="1"/>
  <c r="P6805" i="1" s="1"/>
  <c r="P6806" i="1" a="1"/>
  <c r="P6806" i="1" s="1"/>
  <c r="P6807" i="1" a="1"/>
  <c r="P6807" i="1" s="1"/>
  <c r="P6808" i="1" a="1"/>
  <c r="P6808" i="1" s="1"/>
  <c r="P6809" i="1" a="1"/>
  <c r="P6809" i="1"/>
  <c r="P6810" i="1" a="1"/>
  <c r="P6810" i="1" s="1"/>
  <c r="P6811" i="1" a="1"/>
  <c r="P6811" i="1" s="1"/>
  <c r="P6812" i="1" a="1"/>
  <c r="P6812" i="1" s="1"/>
  <c r="P6813" i="1" a="1"/>
  <c r="P6813" i="1" s="1"/>
  <c r="P6814" i="1" a="1"/>
  <c r="P6814" i="1"/>
  <c r="P6815" i="1" a="1"/>
  <c r="P6815" i="1"/>
  <c r="P6816" i="1" a="1"/>
  <c r="P6816" i="1" s="1"/>
  <c r="P6817" i="1" a="1"/>
  <c r="P6817" i="1" s="1"/>
  <c r="P6818" i="1" a="1"/>
  <c r="P6818" i="1" s="1"/>
  <c r="P6819" i="1" a="1"/>
  <c r="P6819" i="1"/>
  <c r="P6820" i="1" a="1"/>
  <c r="P6820" i="1"/>
  <c r="P6821" i="1" a="1"/>
  <c r="P6821" i="1"/>
  <c r="P6822" i="1" a="1"/>
  <c r="P6822" i="1" s="1"/>
  <c r="P6823" i="1" a="1"/>
  <c r="P6823" i="1" s="1"/>
  <c r="P6824" i="1" a="1"/>
  <c r="P6824" i="1" s="1"/>
  <c r="P6825" i="1" a="1"/>
  <c r="P6825" i="1" s="1"/>
  <c r="P6826" i="1" a="1"/>
  <c r="P6826" i="1" s="1"/>
  <c r="P6827" i="1" a="1"/>
  <c r="P6827" i="1" s="1"/>
  <c r="P6828" i="1" a="1"/>
  <c r="P6828" i="1" s="1"/>
  <c r="P6829" i="1" a="1"/>
  <c r="P6829" i="1" s="1"/>
  <c r="P6830" i="1" a="1"/>
  <c r="P6830" i="1" s="1"/>
  <c r="P6831" i="1" a="1"/>
  <c r="P6831" i="1" s="1"/>
  <c r="P6832" i="1" a="1"/>
  <c r="P6832" i="1" s="1"/>
  <c r="P6833" i="1" a="1"/>
  <c r="P6833" i="1"/>
  <c r="P6834" i="1" a="1"/>
  <c r="P6834" i="1" s="1"/>
  <c r="P6835" i="1" a="1"/>
  <c r="P6835" i="1" s="1"/>
  <c r="P6836" i="1" a="1"/>
  <c r="P6836" i="1" s="1"/>
  <c r="P6837" i="1" a="1"/>
  <c r="P6837" i="1" s="1"/>
  <c r="P6838" i="1" a="1"/>
  <c r="P6838" i="1" s="1"/>
  <c r="P6839" i="1" a="1"/>
  <c r="P6839" i="1"/>
  <c r="P6840" i="1" a="1"/>
  <c r="P6840" i="1" s="1"/>
  <c r="P6841" i="1" a="1"/>
  <c r="P6841" i="1" s="1"/>
  <c r="P6842" i="1" a="1"/>
  <c r="P6842" i="1" s="1"/>
  <c r="P6843" i="1" a="1"/>
  <c r="P6843" i="1"/>
  <c r="P6844" i="1" a="1"/>
  <c r="P6844" i="1"/>
  <c r="P6845" i="1" a="1"/>
  <c r="P6845" i="1"/>
  <c r="P6846" i="1" a="1"/>
  <c r="P6846" i="1" s="1"/>
  <c r="P6847" i="1" a="1"/>
  <c r="P6847" i="1" s="1"/>
  <c r="P6848" i="1" a="1"/>
  <c r="P6848" i="1" s="1"/>
  <c r="P6849" i="1" a="1"/>
  <c r="P6849" i="1" s="1"/>
  <c r="P6850" i="1" a="1"/>
  <c r="P6850" i="1" s="1"/>
  <c r="P6851" i="1" a="1"/>
  <c r="P6851" i="1" s="1"/>
  <c r="P6852" i="1" a="1"/>
  <c r="P6852" i="1" s="1"/>
  <c r="P6853" i="1" a="1"/>
  <c r="P6853" i="1" s="1"/>
  <c r="P6854" i="1" a="1"/>
  <c r="P6854" i="1" s="1"/>
  <c r="P6855" i="1" a="1"/>
  <c r="P6855" i="1" s="1"/>
  <c r="P6856" i="1" a="1"/>
  <c r="P6856" i="1" s="1"/>
  <c r="P6857" i="1" a="1"/>
  <c r="P6857" i="1"/>
  <c r="P6858" i="1" a="1"/>
  <c r="P6858" i="1" s="1"/>
  <c r="P6859" i="1" a="1"/>
  <c r="P6859" i="1" s="1"/>
  <c r="P6860" i="1" a="1"/>
  <c r="P6860" i="1" s="1"/>
  <c r="P6861" i="1" a="1"/>
  <c r="P6861" i="1" s="1"/>
  <c r="P6862" i="1" a="1"/>
  <c r="P6862" i="1"/>
  <c r="P6863" i="1" a="1"/>
  <c r="P6863" i="1"/>
  <c r="P6864" i="1" a="1"/>
  <c r="P6864" i="1" s="1"/>
  <c r="P6865" i="1" a="1"/>
  <c r="P6865" i="1" s="1"/>
  <c r="P6866" i="1" a="1"/>
  <c r="P6866" i="1" s="1"/>
  <c r="P6867" i="1" a="1"/>
  <c r="P6867" i="1" s="1"/>
  <c r="P6868" i="1" a="1"/>
  <c r="P6868" i="1"/>
  <c r="P6869" i="1" a="1"/>
  <c r="P6869" i="1"/>
  <c r="P6870" i="1" a="1"/>
  <c r="P6870" i="1" s="1"/>
  <c r="P6871" i="1" a="1"/>
  <c r="P6871" i="1" s="1"/>
  <c r="P6872" i="1" a="1"/>
  <c r="P6872" i="1" s="1"/>
  <c r="P6873" i="1" a="1"/>
  <c r="P6873" i="1" s="1"/>
  <c r="P6874" i="1" a="1"/>
  <c r="P6874" i="1" s="1"/>
  <c r="P6875" i="1" a="1"/>
  <c r="P6875" i="1" s="1"/>
  <c r="P6876" i="1" a="1"/>
  <c r="P6876" i="1" s="1"/>
  <c r="P6877" i="1" a="1"/>
  <c r="P6877" i="1" s="1"/>
  <c r="P6878" i="1" a="1"/>
  <c r="P6878" i="1" s="1"/>
  <c r="P6879" i="1" a="1"/>
  <c r="P6879" i="1" s="1"/>
  <c r="P6880" i="1" a="1"/>
  <c r="P6880" i="1" s="1"/>
  <c r="P6881" i="1" a="1"/>
  <c r="P6881" i="1"/>
  <c r="P6882" i="1" a="1"/>
  <c r="P6882" i="1" s="1"/>
  <c r="P6883" i="1" a="1"/>
  <c r="P6883" i="1" s="1"/>
  <c r="P6884" i="1" a="1"/>
  <c r="P6884" i="1"/>
  <c r="P6885" i="1" a="1"/>
  <c r="P6885" i="1"/>
  <c r="P6886" i="1" a="1"/>
  <c r="P6886" i="1" s="1"/>
  <c r="P6887" i="1" a="1"/>
  <c r="P6887" i="1" s="1"/>
  <c r="P6888" i="1" a="1"/>
  <c r="P6888" i="1"/>
  <c r="P6889" i="1" a="1"/>
  <c r="P6889" i="1" s="1"/>
  <c r="P6890" i="1" a="1"/>
  <c r="P6890" i="1"/>
  <c r="P6891" i="1" a="1"/>
  <c r="P6891" i="1"/>
  <c r="P6892" i="1" a="1"/>
  <c r="P6892" i="1" s="1"/>
  <c r="P6893" i="1" a="1"/>
  <c r="P6893" i="1" s="1"/>
  <c r="P6894" i="1" a="1"/>
  <c r="P6894" i="1"/>
  <c r="P6895" i="1" a="1"/>
  <c r="P6895" i="1" s="1"/>
  <c r="P6896" i="1" a="1"/>
  <c r="P6896" i="1"/>
  <c r="P6897" i="1" a="1"/>
  <c r="P6897" i="1"/>
  <c r="P6898" i="1" a="1"/>
  <c r="P6898" i="1" s="1"/>
  <c r="P6899" i="1" a="1"/>
  <c r="P6899" i="1" s="1"/>
  <c r="P6900" i="1" a="1"/>
  <c r="P6900" i="1"/>
  <c r="P6901" i="1" a="1"/>
  <c r="P6901" i="1" s="1"/>
  <c r="P6902" i="1" a="1"/>
  <c r="P6902" i="1"/>
  <c r="P6903" i="1" a="1"/>
  <c r="P6903" i="1"/>
  <c r="P6904" i="1" a="1"/>
  <c r="P6904" i="1" s="1"/>
  <c r="P6905" i="1" a="1"/>
  <c r="P6905" i="1" s="1"/>
  <c r="P6906" i="1" a="1"/>
  <c r="P6906" i="1"/>
  <c r="P6907" i="1" a="1"/>
  <c r="P6907" i="1" s="1"/>
  <c r="P6908" i="1" a="1"/>
  <c r="P6908" i="1"/>
  <c r="P6909" i="1" a="1"/>
  <c r="P6909" i="1"/>
  <c r="P6910" i="1" a="1"/>
  <c r="P6910" i="1" s="1"/>
  <c r="P6911" i="1" a="1"/>
  <c r="P6911" i="1" s="1"/>
  <c r="P6912" i="1" a="1"/>
  <c r="P6912" i="1"/>
  <c r="P6913" i="1" a="1"/>
  <c r="P6913" i="1" s="1"/>
  <c r="P6914" i="1" a="1"/>
  <c r="P6914" i="1" s="1"/>
  <c r="P6915" i="1" a="1"/>
  <c r="P6915" i="1"/>
  <c r="P6916" i="1" a="1"/>
  <c r="P6916" i="1" s="1"/>
  <c r="P6917" i="1" a="1"/>
  <c r="P6917" i="1" s="1"/>
  <c r="P6918" i="1" a="1"/>
  <c r="P6918" i="1"/>
  <c r="P6919" i="1" a="1"/>
  <c r="P6919" i="1" s="1"/>
  <c r="P6920" i="1" a="1"/>
  <c r="P6920" i="1" s="1"/>
  <c r="P6921" i="1" a="1"/>
  <c r="P6921" i="1"/>
  <c r="P6922" i="1" a="1"/>
  <c r="P6922" i="1" s="1"/>
  <c r="P6923" i="1" a="1"/>
  <c r="P6923" i="1" s="1"/>
  <c r="P6924" i="1" a="1"/>
  <c r="P6924" i="1"/>
  <c r="P6925" i="1" a="1"/>
  <c r="P6925" i="1" s="1"/>
  <c r="P6926" i="1" a="1"/>
  <c r="P6926" i="1" s="1"/>
  <c r="P6927" i="1" a="1"/>
  <c r="P6927" i="1"/>
  <c r="P6928" i="1" a="1"/>
  <c r="P6928" i="1" s="1"/>
  <c r="P6929" i="1" a="1"/>
  <c r="P6929" i="1"/>
  <c r="P6930" i="1" a="1"/>
  <c r="P6930" i="1"/>
  <c r="P6931" i="1" a="1"/>
  <c r="P6931" i="1" s="1"/>
  <c r="P6932" i="1" a="1"/>
  <c r="P6932" i="1" s="1"/>
  <c r="P6933" i="1" a="1"/>
  <c r="P6933" i="1"/>
  <c r="P6934" i="1" a="1"/>
  <c r="P6934" i="1" s="1"/>
  <c r="P6935" i="1" a="1"/>
  <c r="P6935" i="1"/>
  <c r="P6936" i="1" a="1"/>
  <c r="P6936" i="1"/>
  <c r="P6937" i="1" a="1"/>
  <c r="P6937" i="1" s="1"/>
  <c r="P6938" i="1" a="1"/>
  <c r="P6938" i="1" s="1"/>
  <c r="P6939" i="1" a="1"/>
  <c r="P6939" i="1"/>
  <c r="P6940" i="1" a="1"/>
  <c r="P6940" i="1" s="1"/>
  <c r="P6941" i="1" a="1"/>
  <c r="P6941" i="1"/>
  <c r="P6942" i="1" a="1"/>
  <c r="P6942" i="1"/>
  <c r="P6943" i="1" a="1"/>
  <c r="P6943" i="1" s="1"/>
  <c r="P6944" i="1" a="1"/>
  <c r="P6944" i="1" s="1"/>
  <c r="P6945" i="1" a="1"/>
  <c r="P6945" i="1"/>
  <c r="P6946" i="1" a="1"/>
  <c r="P6946" i="1" s="1"/>
  <c r="P6947" i="1" a="1"/>
  <c r="P6947" i="1"/>
  <c r="P6948" i="1" a="1"/>
  <c r="P6948" i="1"/>
  <c r="P6949" i="1" a="1"/>
  <c r="P6949" i="1" s="1"/>
  <c r="P6950" i="1" a="1"/>
  <c r="P6950" i="1" s="1"/>
  <c r="P6951" i="1" a="1"/>
  <c r="P6951" i="1"/>
  <c r="P6952" i="1" a="1"/>
  <c r="P6952" i="1" s="1"/>
  <c r="P6953" i="1" a="1"/>
  <c r="P6953" i="1" s="1"/>
  <c r="P6954" i="1" a="1"/>
  <c r="P6954" i="1"/>
  <c r="P6955" i="1" a="1"/>
  <c r="P6955" i="1" s="1"/>
  <c r="P6956" i="1" a="1"/>
  <c r="P6956" i="1" s="1"/>
  <c r="P6957" i="1" a="1"/>
  <c r="P6957" i="1"/>
  <c r="P6958" i="1" a="1"/>
  <c r="P6958" i="1" s="1"/>
  <c r="P6959" i="1" a="1"/>
  <c r="P6959" i="1" s="1"/>
  <c r="P6960" i="1" a="1"/>
  <c r="P6960" i="1"/>
  <c r="P6961" i="1" a="1"/>
  <c r="P6961" i="1" s="1"/>
  <c r="P6962" i="1" a="1"/>
  <c r="P6962" i="1" s="1"/>
  <c r="P6963" i="1" a="1"/>
  <c r="P6963" i="1"/>
  <c r="P6964" i="1" a="1"/>
  <c r="P6964" i="1" s="1"/>
  <c r="P6965" i="1" a="1"/>
  <c r="P6965" i="1" s="1"/>
  <c r="P6966" i="1" a="1"/>
  <c r="P6966" i="1"/>
  <c r="P6967" i="1" a="1"/>
  <c r="P6967" i="1" s="1"/>
  <c r="P6968" i="1" a="1"/>
  <c r="P6968" i="1" s="1"/>
  <c r="P6969" i="1" a="1"/>
  <c r="P6969" i="1"/>
  <c r="P6970" i="1" a="1"/>
  <c r="P6970" i="1" s="1"/>
  <c r="P6971" i="1" a="1"/>
  <c r="P6971" i="1" s="1"/>
  <c r="P6972" i="1" a="1"/>
  <c r="P6972" i="1"/>
  <c r="P6973" i="1" a="1"/>
  <c r="P6973" i="1" s="1"/>
  <c r="P6974" i="1" a="1"/>
  <c r="P6974" i="1" s="1"/>
  <c r="P6975" i="1" a="1"/>
  <c r="P6975" i="1"/>
  <c r="P6976" i="1" a="1"/>
  <c r="P6976" i="1" s="1"/>
  <c r="P6977" i="1" a="1"/>
  <c r="P6977" i="1" s="1"/>
  <c r="P6978" i="1" a="1"/>
  <c r="P6978" i="1"/>
  <c r="P6979" i="1" a="1"/>
  <c r="P6979" i="1" s="1"/>
  <c r="P6980" i="1" a="1"/>
  <c r="P6980" i="1" s="1"/>
  <c r="P6981" i="1" a="1"/>
  <c r="P6981" i="1"/>
  <c r="P6982" i="1" a="1"/>
  <c r="P6982" i="1" s="1"/>
  <c r="P6983" i="1" a="1"/>
  <c r="P6983" i="1" s="1"/>
  <c r="P6984" i="1" a="1"/>
  <c r="P6984" i="1"/>
  <c r="P6985" i="1" a="1"/>
  <c r="P6985" i="1" s="1"/>
  <c r="P6986" i="1" a="1"/>
  <c r="P6986" i="1" s="1"/>
  <c r="P6987" i="1" a="1"/>
  <c r="P6987" i="1"/>
  <c r="P6988" i="1" a="1"/>
  <c r="P6988" i="1" s="1"/>
  <c r="P6989" i="1" a="1"/>
  <c r="P6989" i="1" s="1"/>
  <c r="P6990" i="1" a="1"/>
  <c r="P6990" i="1"/>
  <c r="P6991" i="1" a="1"/>
  <c r="P6991" i="1" s="1"/>
  <c r="P6992" i="1" a="1"/>
  <c r="P6992" i="1" s="1"/>
  <c r="P6993" i="1" a="1"/>
  <c r="P6993" i="1"/>
  <c r="P6994" i="1" a="1"/>
  <c r="P6994" i="1" s="1"/>
  <c r="P6995" i="1" a="1"/>
  <c r="P6995" i="1" s="1"/>
  <c r="P6996" i="1" a="1"/>
  <c r="P6996" i="1"/>
  <c r="P6997" i="1" a="1"/>
  <c r="P6997" i="1" s="1"/>
  <c r="P6998" i="1" a="1"/>
  <c r="P6998" i="1" s="1"/>
  <c r="P6999" i="1" a="1"/>
  <c r="P6999" i="1"/>
  <c r="P7000" i="1" a="1"/>
  <c r="P7000" i="1" s="1"/>
  <c r="P7001" i="1" a="1"/>
  <c r="P7001" i="1" s="1"/>
  <c r="P7002" i="1" a="1"/>
  <c r="P7002" i="1"/>
  <c r="P7003" i="1" a="1"/>
  <c r="P7003" i="1" s="1"/>
  <c r="P7004" i="1" a="1"/>
  <c r="P7004" i="1" s="1"/>
  <c r="P7005" i="1" a="1"/>
  <c r="P7005" i="1"/>
  <c r="P7006" i="1" a="1"/>
  <c r="P7006" i="1" s="1"/>
  <c r="P7007" i="1" a="1"/>
  <c r="P7007" i="1" s="1"/>
  <c r="P7008" i="1" a="1"/>
  <c r="P7008" i="1"/>
  <c r="P7009" i="1" a="1"/>
  <c r="P7009" i="1" s="1"/>
  <c r="P7010" i="1" a="1"/>
  <c r="P7010" i="1" s="1"/>
  <c r="P7011" i="1" a="1"/>
  <c r="P7011" i="1"/>
  <c r="P7012" i="1" a="1"/>
  <c r="P7012" i="1" s="1"/>
  <c r="P7013" i="1" a="1"/>
  <c r="P7013" i="1" s="1"/>
  <c r="P7014" i="1" a="1"/>
  <c r="P7014" i="1"/>
  <c r="P7015" i="1" a="1"/>
  <c r="P7015" i="1" s="1"/>
  <c r="P7016" i="1" a="1"/>
  <c r="P7016" i="1" s="1"/>
  <c r="P7017" i="1" a="1"/>
  <c r="P7017" i="1"/>
  <c r="P7018" i="1" a="1"/>
  <c r="P7018" i="1" s="1"/>
  <c r="P7019" i="1" a="1"/>
  <c r="P7019" i="1" s="1"/>
  <c r="P7020" i="1" a="1"/>
  <c r="P7020" i="1"/>
  <c r="P7021" i="1" a="1"/>
  <c r="P7021" i="1" s="1"/>
  <c r="P7022" i="1" a="1"/>
  <c r="P7022" i="1" s="1"/>
  <c r="P7023" i="1" a="1"/>
  <c r="P7023" i="1"/>
  <c r="P7024" i="1" a="1"/>
  <c r="P7024" i="1" s="1"/>
  <c r="P7025" i="1" a="1"/>
  <c r="P7025" i="1" s="1"/>
  <c r="P7026" i="1" a="1"/>
  <c r="P7026" i="1"/>
  <c r="P7027" i="1" a="1"/>
  <c r="P7027" i="1" s="1"/>
  <c r="P7028" i="1" a="1"/>
  <c r="P7028" i="1" s="1"/>
  <c r="P7029" i="1" a="1"/>
  <c r="P7029" i="1"/>
  <c r="P7030" i="1" a="1"/>
  <c r="P7030" i="1" s="1"/>
  <c r="P7031" i="1" a="1"/>
  <c r="P7031" i="1" s="1"/>
  <c r="P7032" i="1" a="1"/>
  <c r="P7032" i="1"/>
  <c r="P7033" i="1" a="1"/>
  <c r="P7033" i="1" s="1"/>
  <c r="P7034" i="1" a="1"/>
  <c r="P7034" i="1" s="1"/>
  <c r="P7035" i="1" a="1"/>
  <c r="P7035" i="1"/>
  <c r="P7036" i="1" a="1"/>
  <c r="P7036" i="1" s="1"/>
  <c r="P7037" i="1" a="1"/>
  <c r="P7037" i="1" s="1"/>
  <c r="P7038" i="1" a="1"/>
  <c r="P7038" i="1"/>
  <c r="P7039" i="1" a="1"/>
  <c r="P7039" i="1" s="1"/>
  <c r="P7040" i="1" a="1"/>
  <c r="P7040" i="1" s="1"/>
  <c r="P7041" i="1" a="1"/>
  <c r="P7041" i="1"/>
  <c r="P7042" i="1" a="1"/>
  <c r="P7042" i="1" s="1"/>
  <c r="P7043" i="1" a="1"/>
  <c r="P7043" i="1" s="1"/>
  <c r="P7044" i="1" a="1"/>
  <c r="P7044" i="1"/>
  <c r="P7045" i="1" a="1"/>
  <c r="P7045" i="1" s="1"/>
  <c r="P7046" i="1" a="1"/>
  <c r="P7046" i="1" s="1"/>
  <c r="P7047" i="1" a="1"/>
  <c r="P7047" i="1"/>
  <c r="P7048" i="1" a="1"/>
  <c r="P7048" i="1" s="1"/>
  <c r="P7049" i="1" a="1"/>
  <c r="P7049" i="1" s="1"/>
  <c r="P7050" i="1" a="1"/>
  <c r="P7050" i="1"/>
  <c r="P7051" i="1" a="1"/>
  <c r="P7051" i="1" s="1"/>
  <c r="P7052" i="1" a="1"/>
  <c r="P7052" i="1" s="1"/>
  <c r="P7053" i="1" a="1"/>
  <c r="P7053" i="1"/>
  <c r="P7054" i="1" a="1"/>
  <c r="P7054" i="1" s="1"/>
  <c r="P7055" i="1" a="1"/>
  <c r="P7055" i="1" s="1"/>
  <c r="P7056" i="1" a="1"/>
  <c r="P7056" i="1"/>
  <c r="P7057" i="1" a="1"/>
  <c r="P7057" i="1" s="1"/>
  <c r="P7058" i="1" a="1"/>
  <c r="P7058" i="1" s="1"/>
  <c r="P7059" i="1" a="1"/>
  <c r="P7059" i="1"/>
  <c r="P7060" i="1" a="1"/>
  <c r="P7060" i="1" s="1"/>
  <c r="P7061" i="1" a="1"/>
  <c r="P7061" i="1" s="1"/>
  <c r="P7062" i="1" a="1"/>
  <c r="P7062" i="1"/>
  <c r="P7063" i="1" a="1"/>
  <c r="P7063" i="1" s="1"/>
  <c r="P7064" i="1" a="1"/>
  <c r="P7064" i="1" s="1"/>
  <c r="P7065" i="1" a="1"/>
  <c r="P7065" i="1"/>
  <c r="P7066" i="1" a="1"/>
  <c r="P7066" i="1" s="1"/>
  <c r="P7067" i="1" a="1"/>
  <c r="P7067" i="1" s="1"/>
  <c r="P7068" i="1" a="1"/>
  <c r="P7068" i="1"/>
  <c r="P7069" i="1" a="1"/>
  <c r="P7069" i="1" s="1"/>
  <c r="P7070" i="1" a="1"/>
  <c r="P7070" i="1" s="1"/>
  <c r="P7071" i="1" a="1"/>
  <c r="P7071" i="1"/>
  <c r="P7072" i="1" a="1"/>
  <c r="P7072" i="1" s="1"/>
  <c r="P7073" i="1" a="1"/>
  <c r="P7073" i="1" s="1"/>
  <c r="P7074" i="1" a="1"/>
  <c r="P7074" i="1"/>
  <c r="P7075" i="1" a="1"/>
  <c r="P7075" i="1" s="1"/>
  <c r="P7076" i="1" a="1"/>
  <c r="P7076" i="1" s="1"/>
  <c r="P7077" i="1" a="1"/>
  <c r="P7077" i="1"/>
  <c r="P7078" i="1" a="1"/>
  <c r="P7078" i="1" s="1"/>
  <c r="P7079" i="1" a="1"/>
  <c r="P7079" i="1" s="1"/>
  <c r="P7080" i="1" a="1"/>
  <c r="P7080" i="1"/>
  <c r="P7081" i="1" a="1"/>
  <c r="P7081" i="1" s="1"/>
  <c r="P7082" i="1" a="1"/>
  <c r="P7082" i="1" s="1"/>
  <c r="P7083" i="1" a="1"/>
  <c r="P7083" i="1"/>
  <c r="P7084" i="1" a="1"/>
  <c r="P7084" i="1" s="1"/>
  <c r="P7085" i="1" a="1"/>
  <c r="P7085" i="1" s="1"/>
  <c r="P7086" i="1" a="1"/>
  <c r="P7086" i="1"/>
  <c r="P7087" i="1" a="1"/>
  <c r="P7087" i="1" s="1"/>
  <c r="P7088" i="1" a="1"/>
  <c r="P7088" i="1" s="1"/>
  <c r="P7089" i="1" a="1"/>
  <c r="P7089" i="1"/>
  <c r="P7090" i="1" a="1"/>
  <c r="P7090" i="1" s="1"/>
  <c r="P7091" i="1" a="1"/>
  <c r="P7091" i="1" s="1"/>
  <c r="P7092" i="1" a="1"/>
  <c r="P7092" i="1"/>
  <c r="P7093" i="1" a="1"/>
  <c r="P7093" i="1" s="1"/>
  <c r="P7094" i="1" a="1"/>
  <c r="P7094" i="1" s="1"/>
  <c r="P7095" i="1" a="1"/>
  <c r="P7095" i="1"/>
  <c r="P7096" i="1" a="1"/>
  <c r="P7096" i="1" s="1"/>
  <c r="P7097" i="1" a="1"/>
  <c r="P7097" i="1" s="1"/>
  <c r="P7098" i="1" a="1"/>
  <c r="P7098" i="1"/>
  <c r="P7099" i="1" a="1"/>
  <c r="P7099" i="1" s="1"/>
  <c r="P7100" i="1" a="1"/>
  <c r="P7100" i="1" s="1"/>
  <c r="P7101" i="1" a="1"/>
  <c r="P7101" i="1"/>
  <c r="P7102" i="1" a="1"/>
  <c r="P7102" i="1" s="1"/>
  <c r="P7103" i="1" a="1"/>
  <c r="P7103" i="1" s="1"/>
  <c r="P7104" i="1" a="1"/>
  <c r="P7104" i="1"/>
  <c r="P7105" i="1" a="1"/>
  <c r="P7105" i="1" s="1"/>
  <c r="P7106" i="1" a="1"/>
  <c r="P7106" i="1" s="1"/>
  <c r="P7107" i="1" a="1"/>
  <c r="P7107" i="1"/>
  <c r="P7108" i="1" a="1"/>
  <c r="P7108" i="1" s="1"/>
  <c r="P7109" i="1" a="1"/>
  <c r="P7109" i="1" s="1"/>
  <c r="P7110" i="1" a="1"/>
  <c r="P7110" i="1"/>
  <c r="P7111" i="1" a="1"/>
  <c r="P7111" i="1" s="1"/>
  <c r="P7112" i="1" a="1"/>
  <c r="P7112" i="1" s="1"/>
  <c r="P7113" i="1" a="1"/>
  <c r="P7113" i="1"/>
  <c r="P7114" i="1" a="1"/>
  <c r="P7114" i="1" s="1"/>
  <c r="P7115" i="1" a="1"/>
  <c r="P7115" i="1" s="1"/>
  <c r="P7116" i="1" a="1"/>
  <c r="P7116" i="1"/>
  <c r="P7117" i="1" a="1"/>
  <c r="P7117" i="1" s="1"/>
  <c r="P7118" i="1" a="1"/>
  <c r="P7118" i="1" s="1"/>
  <c r="P7119" i="1" a="1"/>
  <c r="P7119" i="1"/>
  <c r="P7120" i="1" a="1"/>
  <c r="P7120" i="1" s="1"/>
  <c r="P7121" i="1" a="1"/>
  <c r="P7121" i="1" s="1"/>
  <c r="P7122" i="1" a="1"/>
  <c r="P7122" i="1"/>
  <c r="P7123" i="1" a="1"/>
  <c r="P7123" i="1" s="1"/>
  <c r="P7124" i="1" a="1"/>
  <c r="P7124" i="1" s="1"/>
  <c r="P7125" i="1" a="1"/>
  <c r="P7125" i="1"/>
  <c r="P7126" i="1" a="1"/>
  <c r="P7126" i="1" s="1"/>
  <c r="P7127" i="1" a="1"/>
  <c r="P7127" i="1" s="1"/>
  <c r="P7128" i="1" a="1"/>
  <c r="P7128" i="1"/>
  <c r="P7129" i="1" a="1"/>
  <c r="P7129" i="1" s="1"/>
  <c r="P7130" i="1" a="1"/>
  <c r="P7130" i="1" s="1"/>
  <c r="P7131" i="1" a="1"/>
  <c r="P7131" i="1"/>
  <c r="P7132" i="1" a="1"/>
  <c r="P7132" i="1" s="1"/>
  <c r="P7133" i="1" a="1"/>
  <c r="P7133" i="1" s="1"/>
  <c r="P7134" i="1" a="1"/>
  <c r="P7134" i="1"/>
  <c r="P7135" i="1" a="1"/>
  <c r="P7135" i="1" s="1"/>
  <c r="P7136" i="1" a="1"/>
  <c r="P7136" i="1" s="1"/>
  <c r="P7137" i="1" a="1"/>
  <c r="P7137" i="1"/>
  <c r="P7138" i="1" a="1"/>
  <c r="P7138" i="1" s="1"/>
  <c r="P7139" i="1" a="1"/>
  <c r="P7139" i="1" s="1"/>
  <c r="P7140" i="1" a="1"/>
  <c r="P7140" i="1"/>
  <c r="P7141" i="1" a="1"/>
  <c r="P7141" i="1" s="1"/>
  <c r="P7142" i="1" a="1"/>
  <c r="P7142" i="1" s="1"/>
  <c r="P7143" i="1" a="1"/>
  <c r="P7143" i="1"/>
  <c r="P7144" i="1" a="1"/>
  <c r="P7144" i="1" s="1"/>
  <c r="P7145" i="1" a="1"/>
  <c r="P7145" i="1" s="1"/>
  <c r="P7146" i="1" a="1"/>
  <c r="P7146" i="1"/>
  <c r="P7147" i="1" a="1"/>
  <c r="P7147" i="1" s="1"/>
  <c r="P7148" i="1" a="1"/>
  <c r="P7148" i="1" s="1"/>
  <c r="P7149" i="1" a="1"/>
  <c r="P7149" i="1"/>
  <c r="P7150" i="1" a="1"/>
  <c r="P7150" i="1" s="1"/>
  <c r="P7151" i="1" a="1"/>
  <c r="P7151" i="1" s="1"/>
  <c r="P7152" i="1" a="1"/>
  <c r="P7152" i="1"/>
  <c r="P7153" i="1" a="1"/>
  <c r="P7153" i="1" s="1"/>
  <c r="P7154" i="1" a="1"/>
  <c r="P7154" i="1" s="1"/>
  <c r="P7155" i="1" a="1"/>
  <c r="P7155" i="1"/>
  <c r="P7156" i="1" a="1"/>
  <c r="P7156" i="1" s="1"/>
  <c r="P7157" i="1" a="1"/>
  <c r="P7157" i="1" s="1"/>
  <c r="P7158" i="1" a="1"/>
  <c r="P7158" i="1"/>
  <c r="P7159" i="1" a="1"/>
  <c r="P7159" i="1" s="1"/>
  <c r="P7160" i="1" a="1"/>
  <c r="P7160" i="1" s="1"/>
  <c r="P7161" i="1" a="1"/>
  <c r="P7161" i="1"/>
  <c r="P7162" i="1" a="1"/>
  <c r="P7162" i="1" s="1"/>
  <c r="P7163" i="1" a="1"/>
  <c r="P7163" i="1" s="1"/>
  <c r="P7164" i="1" a="1"/>
  <c r="P7164" i="1"/>
  <c r="P7165" i="1" a="1"/>
  <c r="P7165" i="1" s="1"/>
  <c r="P7166" i="1" a="1"/>
  <c r="P7166" i="1" s="1"/>
  <c r="P7167" i="1" a="1"/>
  <c r="P7167" i="1"/>
  <c r="P7168" i="1" a="1"/>
  <c r="P7168" i="1" s="1"/>
  <c r="P7169" i="1" a="1"/>
  <c r="P7169" i="1" s="1"/>
  <c r="P7170" i="1" a="1"/>
  <c r="P7170" i="1"/>
  <c r="P7171" i="1" a="1"/>
  <c r="P7171" i="1" s="1"/>
  <c r="P7172" i="1" a="1"/>
  <c r="P7172" i="1" s="1"/>
  <c r="P7173" i="1" a="1"/>
  <c r="P7173" i="1"/>
  <c r="P7174" i="1" a="1"/>
  <c r="P7174" i="1" s="1"/>
  <c r="P7175" i="1" a="1"/>
  <c r="P7175" i="1" s="1"/>
  <c r="P7176" i="1" a="1"/>
  <c r="P7176" i="1"/>
  <c r="P7177" i="1" a="1"/>
  <c r="P7177" i="1" s="1"/>
  <c r="P7178" i="1" a="1"/>
  <c r="P7178" i="1" s="1"/>
  <c r="P7179" i="1" a="1"/>
  <c r="P7179" i="1"/>
  <c r="P7180" i="1" a="1"/>
  <c r="P7180" i="1" s="1"/>
  <c r="P7181" i="1" a="1"/>
  <c r="P7181" i="1" s="1"/>
  <c r="P7182" i="1" a="1"/>
  <c r="P7182" i="1"/>
  <c r="P7183" i="1" a="1"/>
  <c r="P7183" i="1" s="1"/>
  <c r="P7184" i="1" a="1"/>
  <c r="P7184" i="1" s="1"/>
  <c r="P7185" i="1" a="1"/>
  <c r="P7185" i="1"/>
  <c r="P7186" i="1" a="1"/>
  <c r="P7186" i="1" s="1"/>
  <c r="P7187" i="1" a="1"/>
  <c r="P7187" i="1" s="1"/>
  <c r="P7188" i="1" a="1"/>
  <c r="P7188" i="1"/>
  <c r="P7189" i="1" a="1"/>
  <c r="P7189" i="1" s="1"/>
  <c r="P7190" i="1" a="1"/>
  <c r="P7190" i="1" s="1"/>
  <c r="P7191" i="1" a="1"/>
  <c r="P7191" i="1"/>
  <c r="P7192" i="1" a="1"/>
  <c r="P7192" i="1" s="1"/>
  <c r="P7193" i="1" a="1"/>
  <c r="P7193" i="1" s="1"/>
  <c r="P7194" i="1" a="1"/>
  <c r="P7194" i="1"/>
  <c r="P7195" i="1" a="1"/>
  <c r="P7195" i="1" s="1"/>
  <c r="P7196" i="1" a="1"/>
  <c r="P7196" i="1" s="1"/>
  <c r="P7197" i="1" a="1"/>
  <c r="P7197" i="1"/>
  <c r="P7198" i="1" a="1"/>
  <c r="P7198" i="1" s="1"/>
  <c r="P7199" i="1" a="1"/>
  <c r="P7199" i="1" s="1"/>
  <c r="P7200" i="1" a="1"/>
  <c r="P7200" i="1"/>
  <c r="P7201" i="1" a="1"/>
  <c r="P7201" i="1" s="1"/>
  <c r="P7202" i="1" a="1"/>
  <c r="P7202" i="1" s="1"/>
  <c r="P7203" i="1" a="1"/>
  <c r="P7203" i="1"/>
  <c r="P7204" i="1" a="1"/>
  <c r="P7204" i="1" s="1"/>
  <c r="P7205" i="1" a="1"/>
  <c r="P7205" i="1" s="1"/>
  <c r="P7206" i="1" a="1"/>
  <c r="P7206" i="1"/>
  <c r="P7207" i="1" a="1"/>
  <c r="P7207" i="1" s="1"/>
  <c r="P7208" i="1" a="1"/>
  <c r="P7208" i="1" s="1"/>
  <c r="P7209" i="1" a="1"/>
  <c r="P7209" i="1"/>
  <c r="P7210" i="1" a="1"/>
  <c r="P7210" i="1" s="1"/>
  <c r="P7211" i="1" a="1"/>
  <c r="P7211" i="1" s="1"/>
  <c r="P7212" i="1" a="1"/>
  <c r="P7212" i="1"/>
  <c r="P7213" i="1" a="1"/>
  <c r="P7213" i="1" s="1"/>
  <c r="P7214" i="1" a="1"/>
  <c r="P7214" i="1" s="1"/>
  <c r="P7215" i="1" a="1"/>
  <c r="P7215" i="1"/>
  <c r="P7216" i="1" a="1"/>
  <c r="P7216" i="1" s="1"/>
  <c r="P7217" i="1" a="1"/>
  <c r="P7217" i="1" s="1"/>
  <c r="P7218" i="1" a="1"/>
  <c r="P7218" i="1"/>
  <c r="P7219" i="1" a="1"/>
  <c r="P7219" i="1" s="1"/>
  <c r="P7220" i="1" a="1"/>
  <c r="P7220" i="1" s="1"/>
  <c r="P7221" i="1" a="1"/>
  <c r="P7221" i="1"/>
  <c r="P7222" i="1" a="1"/>
  <c r="P7222" i="1" s="1"/>
  <c r="P7223" i="1" a="1"/>
  <c r="P7223" i="1" s="1"/>
  <c r="P7224" i="1" a="1"/>
  <c r="P7224" i="1"/>
  <c r="P7225" i="1" a="1"/>
  <c r="P7225" i="1" s="1"/>
  <c r="P7226" i="1" a="1"/>
  <c r="P7226" i="1" s="1"/>
  <c r="P7227" i="1" a="1"/>
  <c r="P7227" i="1"/>
  <c r="P7228" i="1" a="1"/>
  <c r="P7228" i="1" s="1"/>
  <c r="P7229" i="1" a="1"/>
  <c r="P7229" i="1" s="1"/>
  <c r="P7230" i="1" a="1"/>
  <c r="P7230" i="1"/>
  <c r="P7231" i="1" a="1"/>
  <c r="P7231" i="1" s="1"/>
  <c r="P7232" i="1" a="1"/>
  <c r="P7232" i="1" s="1"/>
  <c r="P7233" i="1" a="1"/>
  <c r="P7233" i="1"/>
  <c r="P7234" i="1" a="1"/>
  <c r="P7234" i="1" s="1"/>
  <c r="P7235" i="1" a="1"/>
  <c r="P7235" i="1" s="1"/>
  <c r="P7236" i="1" a="1"/>
  <c r="P7236" i="1"/>
  <c r="P7237" i="1" a="1"/>
  <c r="P7237" i="1" s="1"/>
  <c r="P7238" i="1" a="1"/>
  <c r="P7238" i="1" s="1"/>
  <c r="P7239" i="1" a="1"/>
  <c r="P7239" i="1"/>
  <c r="P7240" i="1" a="1"/>
  <c r="P7240" i="1" s="1"/>
  <c r="P7241" i="1" a="1"/>
  <c r="P7241" i="1" s="1"/>
  <c r="P7242" i="1" a="1"/>
  <c r="P7242" i="1"/>
  <c r="P7243" i="1" a="1"/>
  <c r="P7243" i="1" s="1"/>
  <c r="P7244" i="1" a="1"/>
  <c r="P7244" i="1" s="1"/>
  <c r="P7245" i="1" a="1"/>
  <c r="P7245" i="1"/>
  <c r="P7246" i="1" a="1"/>
  <c r="P7246" i="1" s="1"/>
  <c r="P7247" i="1" a="1"/>
  <c r="P7247" i="1" s="1"/>
  <c r="P7248" i="1" a="1"/>
  <c r="P7248" i="1"/>
  <c r="P7249" i="1" a="1"/>
  <c r="P7249" i="1" s="1"/>
  <c r="P7250" i="1" a="1"/>
  <c r="P7250" i="1" s="1"/>
  <c r="P7251" i="1" a="1"/>
  <c r="P7251" i="1"/>
  <c r="P7252" i="1" a="1"/>
  <c r="P7252" i="1" s="1"/>
  <c r="P7253" i="1" a="1"/>
  <c r="P7253" i="1" s="1"/>
  <c r="P7254" i="1" a="1"/>
  <c r="P7254" i="1"/>
  <c r="P7255" i="1" a="1"/>
  <c r="P7255" i="1" s="1"/>
  <c r="P7256" i="1" a="1"/>
  <c r="P7256" i="1" s="1"/>
  <c r="P7257" i="1" a="1"/>
  <c r="P7257" i="1"/>
  <c r="P7258" i="1" a="1"/>
  <c r="P7258" i="1" s="1"/>
  <c r="P7259" i="1" a="1"/>
  <c r="P7259" i="1" s="1"/>
  <c r="P7260" i="1" a="1"/>
  <c r="P7260" i="1"/>
  <c r="P7261" i="1" a="1"/>
  <c r="P7261" i="1" s="1"/>
  <c r="P7262" i="1" a="1"/>
  <c r="P7262" i="1" s="1"/>
  <c r="P7263" i="1" a="1"/>
  <c r="P7263" i="1"/>
  <c r="P7264" i="1" a="1"/>
  <c r="P7264" i="1" s="1"/>
  <c r="P7265" i="1" a="1"/>
  <c r="P7265" i="1" s="1"/>
  <c r="P7266" i="1" a="1"/>
  <c r="P7266" i="1"/>
  <c r="P7267" i="1" a="1"/>
  <c r="P7267" i="1" s="1"/>
  <c r="P7268" i="1" a="1"/>
  <c r="P7268" i="1" s="1"/>
  <c r="P7269" i="1" a="1"/>
  <c r="P7269" i="1"/>
  <c r="P7270" i="1" a="1"/>
  <c r="P7270" i="1" s="1"/>
  <c r="P7271" i="1" a="1"/>
  <c r="P7271" i="1" s="1"/>
  <c r="P7272" i="1" a="1"/>
  <c r="P7272" i="1"/>
  <c r="P7273" i="1" a="1"/>
  <c r="P7273" i="1" s="1"/>
  <c r="P7274" i="1" a="1"/>
  <c r="P7274" i="1" s="1"/>
  <c r="P7275" i="1" a="1"/>
  <c r="P7275" i="1"/>
  <c r="P7276" i="1" a="1"/>
  <c r="P7276" i="1" s="1"/>
  <c r="P7277" i="1" a="1"/>
  <c r="P7277" i="1" s="1"/>
  <c r="P7278" i="1" a="1"/>
  <c r="P7278" i="1"/>
  <c r="P7279" i="1" a="1"/>
  <c r="P7279" i="1" s="1"/>
  <c r="P7280" i="1" a="1"/>
  <c r="P7280" i="1" s="1"/>
  <c r="P7281" i="1" a="1"/>
  <c r="P7281" i="1"/>
  <c r="P7282" i="1" a="1"/>
  <c r="P7282" i="1" s="1"/>
  <c r="P7283" i="1" a="1"/>
  <c r="P7283" i="1" s="1"/>
  <c r="P7284" i="1" a="1"/>
  <c r="P7284" i="1"/>
  <c r="P7285" i="1" a="1"/>
  <c r="P7285" i="1" s="1"/>
  <c r="P7286" i="1" a="1"/>
  <c r="P7286" i="1" s="1"/>
  <c r="P7287" i="1" a="1"/>
  <c r="P7287" i="1"/>
  <c r="P7288" i="1" a="1"/>
  <c r="P7288" i="1" s="1"/>
  <c r="P7289" i="1" a="1"/>
  <c r="P7289" i="1" s="1"/>
  <c r="P7290" i="1" a="1"/>
  <c r="P7290" i="1"/>
  <c r="P7291" i="1" a="1"/>
  <c r="P7291" i="1" s="1"/>
  <c r="P7292" i="1" a="1"/>
  <c r="P7292" i="1" s="1"/>
  <c r="P7293" i="1" a="1"/>
  <c r="P7293" i="1"/>
  <c r="P7294" i="1" a="1"/>
  <c r="P7294" i="1" s="1"/>
  <c r="P7295" i="1" a="1"/>
  <c r="P7295" i="1" s="1"/>
  <c r="P7296" i="1" a="1"/>
  <c r="P7296" i="1"/>
  <c r="P7297" i="1" a="1"/>
  <c r="P7297" i="1" s="1"/>
  <c r="P7298" i="1" a="1"/>
  <c r="P7298" i="1" s="1"/>
  <c r="P7299" i="1" a="1"/>
  <c r="P7299" i="1"/>
  <c r="P7300" i="1" a="1"/>
  <c r="P7300" i="1" s="1"/>
  <c r="P7301" i="1" a="1"/>
  <c r="P7301" i="1" s="1"/>
  <c r="P7302" i="1" a="1"/>
  <c r="P7302" i="1"/>
  <c r="P7303" i="1" a="1"/>
  <c r="P7303" i="1" s="1"/>
  <c r="P7304" i="1" a="1"/>
  <c r="P7304" i="1" s="1"/>
  <c r="P7305" i="1" a="1"/>
  <c r="P7305" i="1"/>
  <c r="P7306" i="1" a="1"/>
  <c r="P7306" i="1" s="1"/>
  <c r="P7307" i="1" a="1"/>
  <c r="P7307" i="1" s="1"/>
  <c r="P7308" i="1" a="1"/>
  <c r="P7308" i="1"/>
  <c r="P7309" i="1" a="1"/>
  <c r="P7309" i="1" s="1"/>
  <c r="P7310" i="1" a="1"/>
  <c r="P7310" i="1" s="1"/>
  <c r="P7311" i="1" a="1"/>
  <c r="P7311" i="1"/>
  <c r="P7312" i="1" a="1"/>
  <c r="P7312" i="1" s="1"/>
  <c r="P7313" i="1" a="1"/>
  <c r="P7313" i="1" s="1"/>
  <c r="P7314" i="1" a="1"/>
  <c r="P7314" i="1"/>
  <c r="P7315" i="1" a="1"/>
  <c r="P7315" i="1" s="1"/>
  <c r="P7316" i="1" a="1"/>
  <c r="P7316" i="1" s="1"/>
  <c r="P7317" i="1" a="1"/>
  <c r="P7317" i="1"/>
  <c r="P7318" i="1" a="1"/>
  <c r="P7318" i="1" s="1"/>
  <c r="P7319" i="1" a="1"/>
  <c r="P7319" i="1" s="1"/>
  <c r="P7320" i="1" a="1"/>
  <c r="P7320" i="1"/>
  <c r="P7321" i="1" a="1"/>
  <c r="P7321" i="1" s="1"/>
  <c r="P7322" i="1" a="1"/>
  <c r="P7322" i="1" s="1"/>
  <c r="P7323" i="1" a="1"/>
  <c r="P7323" i="1"/>
  <c r="P7324" i="1" a="1"/>
  <c r="P7324" i="1" s="1"/>
  <c r="P7325" i="1" a="1"/>
  <c r="P7325" i="1" s="1"/>
  <c r="P7326" i="1" a="1"/>
  <c r="P7326" i="1"/>
  <c r="P7327" i="1" a="1"/>
  <c r="P7327" i="1" s="1"/>
  <c r="P7328" i="1" a="1"/>
  <c r="P7328" i="1" s="1"/>
  <c r="P7329" i="1" a="1"/>
  <c r="P7329" i="1"/>
  <c r="P7330" i="1" a="1"/>
  <c r="P7330" i="1" s="1"/>
  <c r="P7331" i="1" a="1"/>
  <c r="P7331" i="1" s="1"/>
  <c r="P7332" i="1" a="1"/>
  <c r="P7332" i="1"/>
  <c r="P7333" i="1" a="1"/>
  <c r="P7333" i="1" s="1"/>
  <c r="P7334" i="1" a="1"/>
  <c r="P7334" i="1" s="1"/>
  <c r="P7335" i="1" a="1"/>
  <c r="P7335" i="1"/>
  <c r="P7336" i="1" a="1"/>
  <c r="P7336" i="1" s="1"/>
  <c r="P7337" i="1" a="1"/>
  <c r="P7337" i="1" s="1"/>
  <c r="P7338" i="1" a="1"/>
  <c r="P7338" i="1"/>
  <c r="P7339" i="1" a="1"/>
  <c r="P7339" i="1" s="1"/>
  <c r="P7340" i="1" a="1"/>
  <c r="P7340" i="1" s="1"/>
  <c r="P7341" i="1" a="1"/>
  <c r="P7341" i="1"/>
  <c r="P7342" i="1" a="1"/>
  <c r="P7342" i="1" s="1"/>
  <c r="P7343" i="1" a="1"/>
  <c r="P7343" i="1" s="1"/>
  <c r="P7344" i="1" a="1"/>
  <c r="P7344" i="1"/>
  <c r="P7345" i="1" a="1"/>
  <c r="P7345" i="1" s="1"/>
  <c r="P7346" i="1" a="1"/>
  <c r="P7346" i="1" s="1"/>
  <c r="P7347" i="1" a="1"/>
  <c r="P7347" i="1"/>
  <c r="P7348" i="1" a="1"/>
  <c r="P7348" i="1" s="1"/>
  <c r="P7349" i="1" a="1"/>
  <c r="P7349" i="1" s="1"/>
  <c r="P7350" i="1" a="1"/>
  <c r="P7350" i="1"/>
  <c r="P7351" i="1" a="1"/>
  <c r="P7351" i="1" s="1"/>
  <c r="P7352" i="1" a="1"/>
  <c r="P7352" i="1" s="1"/>
  <c r="P7353" i="1" a="1"/>
  <c r="P7353" i="1"/>
  <c r="P7354" i="1" a="1"/>
  <c r="P7354" i="1" s="1"/>
  <c r="P7355" i="1" a="1"/>
  <c r="P7355" i="1" s="1"/>
  <c r="P7356" i="1" a="1"/>
  <c r="P7356" i="1"/>
  <c r="P7357" i="1" a="1"/>
  <c r="P7357" i="1" s="1"/>
  <c r="P7358" i="1" a="1"/>
  <c r="P7358" i="1" s="1"/>
  <c r="P7359" i="1" a="1"/>
  <c r="P7359" i="1"/>
  <c r="P7360" i="1" a="1"/>
  <c r="P7360" i="1" s="1"/>
  <c r="P7361" i="1" a="1"/>
  <c r="P7361" i="1" s="1"/>
  <c r="P7362" i="1" a="1"/>
  <c r="P7362" i="1"/>
  <c r="P7363" i="1" a="1"/>
  <c r="P7363" i="1" s="1"/>
  <c r="P7364" i="1" a="1"/>
  <c r="P7364" i="1" s="1"/>
  <c r="P7365" i="1" a="1"/>
  <c r="P7365" i="1"/>
  <c r="P7366" i="1" a="1"/>
  <c r="P7366" i="1" s="1"/>
  <c r="P7367" i="1" a="1"/>
  <c r="P7367" i="1" s="1"/>
  <c r="P7368" i="1" a="1"/>
  <c r="P7368" i="1"/>
  <c r="P7369" i="1" a="1"/>
  <c r="P7369" i="1" s="1"/>
  <c r="P7370" i="1" a="1"/>
  <c r="P7370" i="1" s="1"/>
  <c r="P7371" i="1" a="1"/>
  <c r="P7371" i="1"/>
  <c r="P7372" i="1" a="1"/>
  <c r="P7372" i="1" s="1"/>
  <c r="P7373" i="1" a="1"/>
  <c r="P7373" i="1" s="1"/>
  <c r="P7374" i="1" a="1"/>
  <c r="P7374" i="1"/>
  <c r="P7375" i="1" a="1"/>
  <c r="P7375" i="1" s="1"/>
  <c r="P7376" i="1" a="1"/>
  <c r="P7376" i="1" s="1"/>
  <c r="P7377" i="1" a="1"/>
  <c r="P7377" i="1"/>
  <c r="P7378" i="1" a="1"/>
  <c r="P7378" i="1" s="1"/>
  <c r="P7379" i="1" a="1"/>
  <c r="P7379" i="1" s="1"/>
  <c r="P7380" i="1" a="1"/>
  <c r="P7380" i="1"/>
  <c r="P7381" i="1" a="1"/>
  <c r="P7381" i="1" s="1"/>
  <c r="P7382" i="1" a="1"/>
  <c r="P7382" i="1" s="1"/>
  <c r="P7383" i="1" a="1"/>
  <c r="P7383" i="1"/>
  <c r="P7384" i="1" a="1"/>
  <c r="P7384" i="1" s="1"/>
  <c r="P7385" i="1" a="1"/>
  <c r="P7385" i="1" s="1"/>
  <c r="P7386" i="1" a="1"/>
  <c r="P7386" i="1"/>
  <c r="P7387" i="1" a="1"/>
  <c r="P7387" i="1" s="1"/>
  <c r="P7388" i="1" a="1"/>
  <c r="P7388" i="1" s="1"/>
  <c r="P7389" i="1" a="1"/>
  <c r="P7389" i="1"/>
  <c r="P7390" i="1" a="1"/>
  <c r="P7390" i="1" s="1"/>
  <c r="P7391" i="1" a="1"/>
  <c r="P7391" i="1" s="1"/>
  <c r="P7392" i="1" a="1"/>
  <c r="P7392" i="1"/>
  <c r="P7393" i="1" a="1"/>
  <c r="P7393" i="1" s="1"/>
  <c r="P7394" i="1" a="1"/>
  <c r="P7394" i="1" s="1"/>
  <c r="P7395" i="1" a="1"/>
  <c r="P7395" i="1"/>
  <c r="P7396" i="1" a="1"/>
  <c r="P7396" i="1" s="1"/>
  <c r="P7397" i="1" a="1"/>
  <c r="P7397" i="1" s="1"/>
  <c r="P7398" i="1" a="1"/>
  <c r="P7398" i="1"/>
  <c r="P7399" i="1" a="1"/>
  <c r="P7399" i="1" s="1"/>
  <c r="P7400" i="1" a="1"/>
  <c r="P7400" i="1" s="1"/>
  <c r="P7401" i="1" a="1"/>
  <c r="P7401" i="1"/>
  <c r="P7402" i="1" a="1"/>
  <c r="P7402" i="1" s="1"/>
  <c r="P7403" i="1" a="1"/>
  <c r="P7403" i="1" s="1"/>
  <c r="P7404" i="1" a="1"/>
  <c r="P7404" i="1"/>
  <c r="P7405" i="1" a="1"/>
  <c r="P7405" i="1" s="1"/>
  <c r="P7406" i="1" a="1"/>
  <c r="P7406" i="1" s="1"/>
  <c r="P7407" i="1" a="1"/>
  <c r="P7407" i="1"/>
  <c r="P7408" i="1" a="1"/>
  <c r="P7408" i="1" s="1"/>
  <c r="P7409" i="1" a="1"/>
  <c r="P7409" i="1" s="1"/>
  <c r="P7410" i="1" a="1"/>
  <c r="P7410" i="1"/>
  <c r="P7411" i="1" a="1"/>
  <c r="P7411" i="1" s="1"/>
  <c r="P7412" i="1" a="1"/>
  <c r="P7412" i="1" s="1"/>
  <c r="P7413" i="1" a="1"/>
  <c r="P7413" i="1"/>
  <c r="P7414" i="1" a="1"/>
  <c r="P7414" i="1" s="1"/>
  <c r="P7415" i="1" a="1"/>
  <c r="P7415" i="1" s="1"/>
  <c r="P7416" i="1" a="1"/>
  <c r="P7416" i="1"/>
  <c r="P7417" i="1" a="1"/>
  <c r="P7417" i="1" s="1"/>
  <c r="P7418" i="1" a="1"/>
  <c r="P7418" i="1" s="1"/>
  <c r="P7419" i="1" a="1"/>
  <c r="P7419" i="1"/>
  <c r="P7420" i="1" a="1"/>
  <c r="P7420" i="1" s="1"/>
  <c r="P7421" i="1" a="1"/>
  <c r="P7421" i="1" s="1"/>
  <c r="P7422" i="1" a="1"/>
  <c r="P7422" i="1"/>
  <c r="P7423" i="1" a="1"/>
  <c r="P7423" i="1" s="1"/>
  <c r="P7424" i="1" a="1"/>
  <c r="P7424" i="1" s="1"/>
  <c r="P7425" i="1" a="1"/>
  <c r="P7425" i="1"/>
  <c r="P7426" i="1" a="1"/>
  <c r="P7426" i="1" s="1"/>
  <c r="P7427" i="1" a="1"/>
  <c r="P7427" i="1" s="1"/>
  <c r="P7428" i="1" a="1"/>
  <c r="P7428" i="1"/>
  <c r="P7429" i="1" a="1"/>
  <c r="P7429" i="1" s="1"/>
  <c r="P7430" i="1" a="1"/>
  <c r="P7430" i="1" s="1"/>
  <c r="P7431" i="1" a="1"/>
  <c r="P7431" i="1"/>
  <c r="P7432" i="1" a="1"/>
  <c r="P7432" i="1" s="1"/>
  <c r="P7433" i="1" a="1"/>
  <c r="P7433" i="1" s="1"/>
  <c r="P7434" i="1" a="1"/>
  <c r="P7434" i="1"/>
  <c r="P7435" i="1" a="1"/>
  <c r="P7435" i="1" s="1"/>
  <c r="P7436" i="1" a="1"/>
  <c r="P7436" i="1" s="1"/>
  <c r="P7437" i="1" a="1"/>
  <c r="P7437" i="1"/>
  <c r="P7438" i="1" a="1"/>
  <c r="P7438" i="1" s="1"/>
  <c r="P7439" i="1" a="1"/>
  <c r="P7439" i="1" s="1"/>
  <c r="P7440" i="1" a="1"/>
  <c r="P7440" i="1"/>
  <c r="P7441" i="1" a="1"/>
  <c r="P7441" i="1" s="1"/>
  <c r="P7442" i="1" a="1"/>
  <c r="P7442" i="1" s="1"/>
  <c r="P7443" i="1" a="1"/>
  <c r="P7443" i="1" s="1"/>
  <c r="P7444" i="1" a="1"/>
  <c r="P7444" i="1" s="1"/>
  <c r="P7445" i="1" a="1"/>
  <c r="P7445" i="1" s="1"/>
  <c r="P7446" i="1" a="1"/>
  <c r="P7446" i="1"/>
  <c r="P7447" i="1" a="1"/>
  <c r="P7447" i="1" s="1"/>
  <c r="P7448" i="1" a="1"/>
  <c r="P7448" i="1" s="1"/>
  <c r="P7449" i="1" a="1"/>
  <c r="P7449" i="1"/>
  <c r="P7450" i="1" a="1"/>
  <c r="P7450" i="1" s="1"/>
  <c r="P7451" i="1" a="1"/>
  <c r="P7451" i="1" s="1"/>
  <c r="P7452" i="1" a="1"/>
  <c r="P7452" i="1"/>
  <c r="P7453" i="1" a="1"/>
  <c r="P7453" i="1" s="1"/>
  <c r="P7454" i="1" a="1"/>
  <c r="P7454" i="1" s="1"/>
  <c r="P7455" i="1" a="1"/>
  <c r="P7455" i="1" s="1"/>
  <c r="P7456" i="1" a="1"/>
  <c r="P7456" i="1" s="1"/>
  <c r="P7457" i="1" a="1"/>
  <c r="P7457" i="1" s="1"/>
  <c r="P7458" i="1" a="1"/>
  <c r="P7458" i="1"/>
  <c r="P7459" i="1" a="1"/>
  <c r="P7459" i="1" s="1"/>
  <c r="P7460" i="1" a="1"/>
  <c r="P7460" i="1" s="1"/>
  <c r="P7461" i="1" a="1"/>
  <c r="P7461" i="1" s="1"/>
  <c r="P7462" i="1" a="1"/>
  <c r="P7462" i="1" s="1"/>
  <c r="P7463" i="1" a="1"/>
  <c r="P7463" i="1" s="1"/>
  <c r="P7464" i="1" a="1"/>
  <c r="P7464" i="1"/>
  <c r="P7465" i="1" a="1"/>
  <c r="P7465" i="1" s="1"/>
  <c r="P7466" i="1" a="1"/>
  <c r="P7466" i="1" s="1"/>
  <c r="P7467" i="1" a="1"/>
  <c r="P7467" i="1"/>
  <c r="P7468" i="1" a="1"/>
  <c r="P7468" i="1" s="1"/>
  <c r="P7469" i="1" a="1"/>
  <c r="P7469" i="1" s="1"/>
  <c r="P7470" i="1" a="1"/>
  <c r="P7470" i="1"/>
  <c r="P7471" i="1" a="1"/>
  <c r="P7471" i="1" s="1"/>
  <c r="P7472" i="1" a="1"/>
  <c r="P7472" i="1" s="1"/>
  <c r="P7473" i="1" a="1"/>
  <c r="P7473" i="1" s="1"/>
  <c r="P7474" i="1" a="1"/>
  <c r="P7474" i="1" s="1"/>
  <c r="P7475" i="1" a="1"/>
  <c r="P7475" i="1" s="1"/>
  <c r="P7476" i="1" a="1"/>
  <c r="P7476" i="1"/>
  <c r="P7477" i="1" a="1"/>
  <c r="P7477" i="1" s="1"/>
  <c r="P7478" i="1" a="1"/>
  <c r="P7478" i="1" s="1"/>
  <c r="P7479" i="1" a="1"/>
  <c r="P7479" i="1" s="1"/>
  <c r="P7480" i="1" a="1"/>
  <c r="P7480" i="1" s="1"/>
  <c r="P7481" i="1" a="1"/>
  <c r="P7481" i="1" s="1"/>
  <c r="P7482" i="1" a="1"/>
  <c r="P7482" i="1"/>
  <c r="P7483" i="1" a="1"/>
  <c r="P7483" i="1" s="1"/>
  <c r="P7484" i="1" a="1"/>
  <c r="P7484" i="1" s="1"/>
  <c r="P7485" i="1" a="1"/>
  <c r="P7485" i="1"/>
  <c r="P7486" i="1" a="1"/>
  <c r="P7486" i="1" s="1"/>
  <c r="P7487" i="1" a="1"/>
  <c r="P7487" i="1" s="1"/>
  <c r="P7488" i="1" a="1"/>
  <c r="P7488" i="1"/>
  <c r="P7489" i="1" a="1"/>
  <c r="P7489" i="1" s="1"/>
  <c r="P7490" i="1" a="1"/>
  <c r="P7490" i="1" s="1"/>
  <c r="P7491" i="1" a="1"/>
  <c r="P7491" i="1" s="1"/>
  <c r="P7492" i="1" a="1"/>
  <c r="P7492" i="1" s="1"/>
  <c r="P7493" i="1" a="1"/>
  <c r="P7493" i="1" s="1"/>
  <c r="P7494" i="1" a="1"/>
  <c r="P7494" i="1" s="1"/>
  <c r="P7495" i="1" a="1"/>
  <c r="P7495" i="1" s="1"/>
  <c r="P7496" i="1" a="1"/>
  <c r="P7496" i="1" s="1"/>
  <c r="P7497" i="1" a="1"/>
  <c r="P7497" i="1" s="1"/>
  <c r="P7498" i="1" a="1"/>
  <c r="P7498" i="1" s="1"/>
  <c r="P7499" i="1" a="1"/>
  <c r="P7499" i="1" s="1"/>
  <c r="P7500" i="1" a="1"/>
  <c r="P7500" i="1" s="1"/>
  <c r="P7501" i="1" a="1"/>
  <c r="P7501" i="1" s="1"/>
  <c r="P7502" i="1" a="1"/>
  <c r="P7502" i="1" s="1"/>
  <c r="P7503" i="1" a="1"/>
  <c r="P7503" i="1" s="1"/>
  <c r="P7504" i="1" a="1"/>
  <c r="P7504" i="1" s="1"/>
  <c r="P7505" i="1" a="1"/>
  <c r="P7505" i="1" s="1"/>
  <c r="P7506" i="1" a="1"/>
  <c r="P7506" i="1"/>
  <c r="P7507" i="1" a="1"/>
  <c r="P7507" i="1" s="1"/>
  <c r="P7508" i="1" a="1"/>
  <c r="P7508" i="1" s="1"/>
  <c r="P7509" i="1" a="1"/>
  <c r="P7509" i="1" s="1"/>
  <c r="P7510" i="1" a="1"/>
  <c r="P7510" i="1" s="1"/>
  <c r="P7511" i="1" a="1"/>
  <c r="P7511" i="1" s="1"/>
  <c r="P7512" i="1" a="1"/>
  <c r="P7512" i="1" s="1"/>
  <c r="P7513" i="1" a="1"/>
  <c r="P7513" i="1" s="1"/>
  <c r="P7514" i="1" a="1"/>
  <c r="P7514" i="1" s="1"/>
  <c r="P7515" i="1" a="1"/>
  <c r="P7515" i="1"/>
  <c r="P7516" i="1" a="1"/>
  <c r="P7516" i="1" s="1"/>
  <c r="P7517" i="1" a="1"/>
  <c r="P7517" i="1" s="1"/>
  <c r="P7518" i="1" a="1"/>
  <c r="P7518" i="1" s="1"/>
  <c r="P7519" i="1" a="1"/>
  <c r="P7519" i="1" s="1"/>
  <c r="P7520" i="1" a="1"/>
  <c r="P7520" i="1" s="1"/>
  <c r="P7521" i="1" a="1"/>
  <c r="P7521" i="1" s="1"/>
  <c r="P7522" i="1" a="1"/>
  <c r="P7522" i="1" s="1"/>
  <c r="P7523" i="1" a="1"/>
  <c r="P7523" i="1" s="1"/>
  <c r="P7524" i="1" a="1"/>
  <c r="P7524" i="1" s="1"/>
  <c r="P7525" i="1" a="1"/>
  <c r="P7525" i="1" s="1"/>
  <c r="P7526" i="1" a="1"/>
  <c r="P7526" i="1" s="1"/>
  <c r="P7527" i="1" a="1"/>
  <c r="P7527" i="1" s="1"/>
  <c r="P7528" i="1" a="1"/>
  <c r="P7528" i="1" s="1"/>
  <c r="P7529" i="1" a="1"/>
  <c r="P7529" i="1" s="1"/>
  <c r="P7530" i="1" a="1"/>
  <c r="P7530" i="1" s="1"/>
  <c r="P7531" i="1" a="1"/>
  <c r="P7531" i="1" s="1"/>
  <c r="P7532" i="1" a="1"/>
  <c r="P7532" i="1" s="1"/>
  <c r="P7533" i="1" a="1"/>
  <c r="P7533" i="1" s="1"/>
  <c r="P7534" i="1" a="1"/>
  <c r="P7534" i="1" s="1"/>
  <c r="P7535" i="1" a="1"/>
  <c r="P7535" i="1" s="1"/>
  <c r="P7536" i="1" a="1"/>
  <c r="P7536" i="1" s="1"/>
  <c r="P7537" i="1" a="1"/>
  <c r="P7537" i="1" s="1"/>
  <c r="P7538" i="1" a="1"/>
  <c r="P7538" i="1" s="1"/>
  <c r="P7539" i="1" a="1"/>
  <c r="P7539" i="1" s="1"/>
  <c r="P7540" i="1" a="1"/>
  <c r="P7540" i="1" s="1"/>
  <c r="P7541" i="1" a="1"/>
  <c r="P7541" i="1" s="1"/>
  <c r="P7542" i="1" a="1"/>
  <c r="P7542" i="1" s="1"/>
  <c r="P7543" i="1" a="1"/>
  <c r="P7543" i="1" s="1"/>
  <c r="P7544" i="1" a="1"/>
  <c r="P7544" i="1" s="1"/>
  <c r="P7545" i="1" a="1"/>
  <c r="P7545" i="1" s="1"/>
  <c r="P7546" i="1" a="1"/>
  <c r="P7546" i="1" s="1"/>
  <c r="P7547" i="1" a="1"/>
  <c r="P7547" i="1" s="1"/>
  <c r="P7548" i="1" a="1"/>
  <c r="P7548" i="1" s="1"/>
  <c r="P7549" i="1" a="1"/>
  <c r="P7549" i="1" s="1"/>
  <c r="P7550" i="1" a="1"/>
  <c r="P7550" i="1" s="1"/>
  <c r="P7551" i="1" a="1"/>
  <c r="P7551" i="1" s="1"/>
  <c r="P7552" i="1" a="1"/>
  <c r="P7552" i="1" s="1"/>
  <c r="P7553" i="1" a="1"/>
  <c r="P7553" i="1" s="1"/>
  <c r="P7554" i="1" a="1"/>
  <c r="P7554" i="1" s="1"/>
  <c r="P7555" i="1" a="1"/>
  <c r="P7555" i="1" s="1"/>
  <c r="P7556" i="1" a="1"/>
  <c r="P7556" i="1" s="1"/>
  <c r="P7557" i="1" a="1"/>
  <c r="P7557" i="1" s="1"/>
  <c r="P7558" i="1" a="1"/>
  <c r="P7558" i="1" s="1"/>
  <c r="P7559" i="1" a="1"/>
  <c r="P7559" i="1" s="1"/>
  <c r="P7560" i="1" a="1"/>
  <c r="P7560" i="1"/>
  <c r="P7561" i="1" a="1"/>
  <c r="P7561" i="1" s="1"/>
  <c r="P7562" i="1" a="1"/>
  <c r="P7562" i="1" s="1"/>
  <c r="P7563" i="1" a="1"/>
  <c r="P7563" i="1" s="1"/>
  <c r="P7564" i="1" a="1"/>
  <c r="P7564" i="1" s="1"/>
  <c r="P7565" i="1" a="1"/>
  <c r="P7565" i="1" s="1"/>
  <c r="P7566" i="1" a="1"/>
  <c r="P7566" i="1" s="1"/>
  <c r="P7567" i="1" a="1"/>
  <c r="P7567" i="1" s="1"/>
  <c r="P7568" i="1" a="1"/>
  <c r="P7568" i="1" s="1"/>
  <c r="P7569" i="1" a="1"/>
  <c r="P7569" i="1"/>
  <c r="P7570" i="1" a="1"/>
  <c r="P7570" i="1" s="1"/>
  <c r="P7571" i="1" a="1"/>
  <c r="P7571" i="1" s="1"/>
  <c r="P7572" i="1" a="1"/>
  <c r="P7572" i="1" s="1"/>
  <c r="P7573" i="1" a="1"/>
  <c r="P7573" i="1" s="1"/>
  <c r="P7574" i="1" a="1"/>
  <c r="P7574" i="1" s="1"/>
  <c r="P7575" i="1" a="1"/>
  <c r="P7575" i="1" s="1"/>
  <c r="P7576" i="1" a="1"/>
  <c r="P7576" i="1" s="1"/>
  <c r="P7577" i="1" a="1"/>
  <c r="P7577" i="1" s="1"/>
  <c r="P7578" i="1" a="1"/>
  <c r="P7578" i="1" s="1"/>
  <c r="P7579" i="1" a="1"/>
  <c r="P7579" i="1" s="1"/>
  <c r="P7580" i="1" a="1"/>
  <c r="P7580" i="1" s="1"/>
  <c r="P7581" i="1" a="1"/>
  <c r="P7581" i="1" s="1"/>
  <c r="P7582" i="1" a="1"/>
  <c r="P7582" i="1" s="1"/>
  <c r="P7583" i="1" a="1"/>
  <c r="P7583" i="1" s="1"/>
  <c r="P7584" i="1" a="1"/>
  <c r="P7584" i="1" s="1"/>
  <c r="P7585" i="1" a="1"/>
  <c r="P7585" i="1" s="1"/>
  <c r="P7586" i="1" a="1"/>
  <c r="P7586" i="1" s="1"/>
  <c r="P7587" i="1" a="1"/>
  <c r="P7587" i="1" s="1"/>
  <c r="P7588" i="1" a="1"/>
  <c r="P7588" i="1" s="1"/>
  <c r="P7589" i="1" a="1"/>
  <c r="P7589" i="1" s="1"/>
  <c r="P7590" i="1" a="1"/>
  <c r="P7590" i="1" s="1"/>
  <c r="P7591" i="1" a="1"/>
  <c r="P7591" i="1" s="1"/>
  <c r="P7592" i="1" a="1"/>
  <c r="P7592" i="1" s="1"/>
  <c r="P7593" i="1" a="1"/>
  <c r="P7593" i="1" s="1"/>
  <c r="P7594" i="1" a="1"/>
  <c r="P7594" i="1" s="1"/>
  <c r="P7595" i="1" a="1"/>
  <c r="P7595" i="1" s="1"/>
  <c r="P7596" i="1" a="1"/>
  <c r="P7596" i="1" s="1"/>
  <c r="P7597" i="1" a="1"/>
  <c r="P7597" i="1" s="1"/>
  <c r="P7598" i="1" a="1"/>
  <c r="P7598" i="1" s="1"/>
  <c r="P7599" i="1" a="1"/>
  <c r="P7599" i="1" s="1"/>
  <c r="P7600" i="1" a="1"/>
  <c r="P7600" i="1" s="1"/>
  <c r="P7601" i="1" a="1"/>
  <c r="P7601" i="1" s="1"/>
  <c r="P7602" i="1" a="1"/>
  <c r="P7602" i="1" s="1"/>
  <c r="P7603" i="1" a="1"/>
  <c r="P7603" i="1" s="1"/>
  <c r="P7604" i="1" a="1"/>
  <c r="P7604" i="1" s="1"/>
  <c r="P7605" i="1" a="1"/>
  <c r="P7605" i="1" s="1"/>
  <c r="P7606" i="1" a="1"/>
  <c r="P7606" i="1" s="1"/>
  <c r="P7607" i="1" a="1"/>
  <c r="P7607" i="1" s="1"/>
  <c r="P7608" i="1" a="1"/>
  <c r="P7608" i="1" s="1"/>
  <c r="P7609" i="1" a="1"/>
  <c r="P7609" i="1" s="1"/>
  <c r="P7610" i="1" a="1"/>
  <c r="P7610" i="1" s="1"/>
  <c r="P7611" i="1" a="1"/>
  <c r="P7611" i="1" s="1"/>
  <c r="P7612" i="1" a="1"/>
  <c r="P7612" i="1" s="1"/>
  <c r="P7613" i="1" a="1"/>
  <c r="P7613" i="1" s="1"/>
  <c r="P7614" i="1" a="1"/>
  <c r="P7614" i="1"/>
  <c r="P7615" i="1" a="1"/>
  <c r="P7615" i="1" s="1"/>
  <c r="P7616" i="1" a="1"/>
  <c r="P7616" i="1" s="1"/>
  <c r="P7617" i="1" a="1"/>
  <c r="P7617" i="1" s="1"/>
  <c r="P7618" i="1" a="1"/>
  <c r="P7618" i="1" s="1"/>
  <c r="P7619" i="1" a="1"/>
  <c r="P7619" i="1" s="1"/>
  <c r="P7620" i="1" a="1"/>
  <c r="P7620" i="1" s="1"/>
  <c r="P7621" i="1" a="1"/>
  <c r="P7621" i="1" s="1"/>
  <c r="P7622" i="1" a="1"/>
  <c r="P7622" i="1" s="1"/>
  <c r="P7623" i="1" a="1"/>
  <c r="P7623" i="1"/>
  <c r="P7624" i="1" a="1"/>
  <c r="P7624" i="1" s="1"/>
  <c r="P7625" i="1" a="1"/>
  <c r="P7625" i="1" s="1"/>
  <c r="P7626" i="1" a="1"/>
  <c r="P7626" i="1" s="1"/>
  <c r="P7627" i="1" a="1"/>
  <c r="P7627" i="1" s="1"/>
  <c r="P7628" i="1" a="1"/>
  <c r="P7628" i="1" s="1"/>
  <c r="P7629" i="1" a="1"/>
  <c r="P7629" i="1" s="1"/>
  <c r="P7630" i="1" a="1"/>
  <c r="P7630" i="1" s="1"/>
  <c r="P7631" i="1" a="1"/>
  <c r="P7631" i="1" s="1"/>
  <c r="P7632" i="1" a="1"/>
  <c r="P7632" i="1" s="1"/>
  <c r="P7633" i="1" a="1"/>
  <c r="P7633" i="1" s="1"/>
  <c r="P7634" i="1" a="1"/>
  <c r="P7634" i="1" s="1"/>
  <c r="P7635" i="1" a="1"/>
  <c r="P7635" i="1" s="1"/>
  <c r="P7636" i="1" a="1"/>
  <c r="P7636" i="1" s="1"/>
  <c r="P7637" i="1" a="1"/>
  <c r="P7637" i="1" s="1"/>
  <c r="P7638" i="1" a="1"/>
  <c r="P7638" i="1" s="1"/>
  <c r="P7639" i="1" a="1"/>
  <c r="P7639" i="1" s="1"/>
  <c r="P7640" i="1" a="1"/>
  <c r="P7640" i="1" s="1"/>
  <c r="P7641" i="1" a="1"/>
  <c r="P7641" i="1" s="1"/>
  <c r="P7642" i="1" a="1"/>
  <c r="P7642" i="1" s="1"/>
  <c r="P7643" i="1" a="1"/>
  <c r="P7643" i="1" s="1"/>
  <c r="P7644" i="1" a="1"/>
  <c r="P7644" i="1" s="1"/>
  <c r="P7645" i="1" a="1"/>
  <c r="P7645" i="1" s="1"/>
  <c r="P7646" i="1" a="1"/>
  <c r="P7646" i="1" s="1"/>
  <c r="P7647" i="1" a="1"/>
  <c r="P7647" i="1" s="1"/>
  <c r="P7648" i="1" a="1"/>
  <c r="P7648" i="1" s="1"/>
  <c r="P7649" i="1" a="1"/>
  <c r="P7649" i="1" s="1"/>
  <c r="P7650" i="1" a="1"/>
  <c r="P7650" i="1" s="1"/>
  <c r="P7651" i="1" a="1"/>
  <c r="P7651" i="1" s="1"/>
  <c r="P7652" i="1" a="1"/>
  <c r="P7652" i="1" s="1"/>
  <c r="P7653" i="1" a="1"/>
  <c r="P7653" i="1" s="1"/>
  <c r="P7654" i="1" a="1"/>
  <c r="P7654" i="1" s="1"/>
  <c r="P7655" i="1" a="1"/>
  <c r="P7655" i="1" s="1"/>
  <c r="P7656" i="1" a="1"/>
  <c r="P7656" i="1" s="1"/>
  <c r="P7657" i="1" a="1"/>
  <c r="P7657" i="1" s="1"/>
  <c r="P7658" i="1" a="1"/>
  <c r="P7658" i="1" s="1"/>
  <c r="P7659" i="1" a="1"/>
  <c r="P7659" i="1" s="1"/>
  <c r="P7660" i="1" a="1"/>
  <c r="P7660" i="1" s="1"/>
  <c r="P7661" i="1" a="1"/>
  <c r="P7661" i="1" s="1"/>
  <c r="P7662" i="1" a="1"/>
  <c r="P7662" i="1" s="1"/>
  <c r="P7663" i="1" a="1"/>
  <c r="P7663" i="1" s="1"/>
  <c r="P7664" i="1" a="1"/>
  <c r="P7664" i="1" s="1"/>
  <c r="P7665" i="1" a="1"/>
  <c r="P7665" i="1" s="1"/>
  <c r="P7666" i="1" a="1"/>
  <c r="P7666" i="1" s="1"/>
  <c r="P7667" i="1" a="1"/>
  <c r="P7667" i="1" s="1"/>
  <c r="P7668" i="1" a="1"/>
  <c r="P7668" i="1"/>
  <c r="P7669" i="1" a="1"/>
  <c r="P7669" i="1" s="1"/>
  <c r="P7670" i="1" a="1"/>
  <c r="P7670" i="1" s="1"/>
  <c r="P7671" i="1" a="1"/>
  <c r="P7671" i="1" s="1"/>
  <c r="P7672" i="1" a="1"/>
  <c r="P7672" i="1" s="1"/>
  <c r="P7673" i="1" a="1"/>
  <c r="P7673" i="1" s="1"/>
  <c r="P7674" i="1" a="1"/>
  <c r="P7674" i="1" s="1"/>
  <c r="P7675" i="1" a="1"/>
  <c r="P7675" i="1" s="1"/>
  <c r="P7676" i="1" a="1"/>
  <c r="P7676" i="1" s="1"/>
  <c r="P7677" i="1" a="1"/>
  <c r="P7677" i="1"/>
  <c r="P7678" i="1" a="1"/>
  <c r="P7678" i="1" s="1"/>
  <c r="P7679" i="1" a="1"/>
  <c r="P7679" i="1" s="1"/>
  <c r="P7680" i="1" a="1"/>
  <c r="P7680" i="1" s="1"/>
  <c r="P7681" i="1" a="1"/>
  <c r="P7681" i="1" s="1"/>
  <c r="P7682" i="1" a="1"/>
  <c r="P7682" i="1" s="1"/>
  <c r="P7683" i="1" a="1"/>
  <c r="P7683" i="1" s="1"/>
  <c r="P7684" i="1" a="1"/>
  <c r="P7684" i="1" s="1"/>
  <c r="P7685" i="1" a="1"/>
  <c r="P7685" i="1" s="1"/>
  <c r="P7686" i="1" a="1"/>
  <c r="P7686" i="1" s="1"/>
  <c r="P7687" i="1" a="1"/>
  <c r="P7687" i="1" s="1"/>
  <c r="P7688" i="1" a="1"/>
  <c r="P7688" i="1" s="1"/>
  <c r="P7689" i="1" a="1"/>
  <c r="P7689" i="1" s="1"/>
  <c r="P7690" i="1" a="1"/>
  <c r="P7690" i="1" s="1"/>
  <c r="P7691" i="1" a="1"/>
  <c r="P7691" i="1" s="1"/>
  <c r="P7692" i="1" a="1"/>
  <c r="P7692" i="1" s="1"/>
  <c r="P7693" i="1" a="1"/>
  <c r="P7693" i="1" s="1"/>
  <c r="P7694" i="1" a="1"/>
  <c r="P7694" i="1" s="1"/>
  <c r="P7695" i="1" a="1"/>
  <c r="P7695" i="1" s="1"/>
  <c r="P7696" i="1" a="1"/>
  <c r="P7696" i="1" s="1"/>
  <c r="P7697" i="1" a="1"/>
  <c r="P7697" i="1" s="1"/>
  <c r="P7698" i="1" a="1"/>
  <c r="P7698" i="1" s="1"/>
  <c r="P7699" i="1" a="1"/>
  <c r="P7699" i="1" s="1"/>
  <c r="P7700" i="1" a="1"/>
  <c r="P7700" i="1" s="1"/>
  <c r="P7701" i="1" a="1"/>
  <c r="P7701" i="1" s="1"/>
  <c r="P7702" i="1" a="1"/>
  <c r="P7702" i="1" s="1"/>
  <c r="P7703" i="1" a="1"/>
  <c r="P7703" i="1" s="1"/>
  <c r="P7704" i="1" a="1"/>
  <c r="P7704" i="1" s="1"/>
  <c r="P7705" i="1" a="1"/>
  <c r="P7705" i="1" s="1"/>
  <c r="P7706" i="1" a="1"/>
  <c r="P7706" i="1" s="1"/>
  <c r="P7707" i="1" a="1"/>
  <c r="P7707" i="1" s="1"/>
  <c r="P7708" i="1" a="1"/>
  <c r="P7708" i="1" s="1"/>
  <c r="P7709" i="1" a="1"/>
  <c r="P7709" i="1" s="1"/>
  <c r="P7710" i="1" a="1"/>
  <c r="P7710" i="1" s="1"/>
  <c r="P7711" i="1" a="1"/>
  <c r="P7711" i="1" s="1"/>
  <c r="P7712" i="1" a="1"/>
  <c r="P7712" i="1" s="1"/>
  <c r="P7713" i="1" a="1"/>
  <c r="P7713" i="1" s="1"/>
  <c r="P7714" i="1" a="1"/>
  <c r="P7714" i="1" s="1"/>
  <c r="P7715" i="1" a="1"/>
  <c r="P7715" i="1" s="1"/>
  <c r="P7716" i="1" a="1"/>
  <c r="P7716" i="1" s="1"/>
  <c r="P7717" i="1" a="1"/>
  <c r="P7717" i="1" s="1"/>
  <c r="P7718" i="1" a="1"/>
  <c r="P7718" i="1" s="1"/>
  <c r="P7719" i="1" a="1"/>
  <c r="P7719" i="1" s="1"/>
  <c r="P7720" i="1" a="1"/>
  <c r="P7720" i="1" s="1"/>
  <c r="P7721" i="1" a="1"/>
  <c r="P7721" i="1" s="1"/>
  <c r="P7722" i="1" a="1"/>
  <c r="P7722" i="1"/>
  <c r="P7723" i="1" a="1"/>
  <c r="P7723" i="1" s="1"/>
  <c r="P7724" i="1" a="1"/>
  <c r="P7724" i="1" s="1"/>
  <c r="P7725" i="1" a="1"/>
  <c r="P7725" i="1" s="1"/>
  <c r="P7726" i="1" a="1"/>
  <c r="P7726" i="1" s="1"/>
  <c r="P7727" i="1" a="1"/>
  <c r="P7727" i="1" s="1"/>
  <c r="P7728" i="1" a="1"/>
  <c r="P7728" i="1" s="1"/>
  <c r="P7729" i="1" a="1"/>
  <c r="P7729" i="1" s="1"/>
  <c r="P7730" i="1" a="1"/>
  <c r="P7730" i="1" s="1"/>
  <c r="P7731" i="1" a="1"/>
  <c r="P7731" i="1"/>
  <c r="P7732" i="1" a="1"/>
  <c r="P7732" i="1" s="1"/>
  <c r="P7733" i="1" a="1"/>
  <c r="P7733" i="1" s="1"/>
  <c r="P7734" i="1" a="1"/>
  <c r="P7734" i="1" s="1"/>
  <c r="P7735" i="1" a="1"/>
  <c r="P7735" i="1" s="1"/>
  <c r="P7736" i="1" a="1"/>
  <c r="P7736" i="1" s="1"/>
  <c r="P7737" i="1" a="1"/>
  <c r="P7737" i="1" s="1"/>
  <c r="P7738" i="1" a="1"/>
  <c r="P7738" i="1" s="1"/>
  <c r="P7739" i="1" a="1"/>
  <c r="P7739" i="1" s="1"/>
  <c r="P7740" i="1" a="1"/>
  <c r="P7740" i="1" s="1"/>
  <c r="P7741" i="1" a="1"/>
  <c r="P7741" i="1" s="1"/>
  <c r="P7742" i="1" a="1"/>
  <c r="P7742" i="1" s="1"/>
  <c r="P7743" i="1" a="1"/>
  <c r="P7743" i="1" s="1"/>
  <c r="P7744" i="1" a="1"/>
  <c r="P7744" i="1" s="1"/>
  <c r="P7745" i="1" a="1"/>
  <c r="P7745" i="1" s="1"/>
  <c r="P7746" i="1" a="1"/>
  <c r="P7746" i="1" s="1"/>
  <c r="P7747" i="1" a="1"/>
  <c r="P7747" i="1" s="1"/>
  <c r="P7748" i="1" a="1"/>
  <c r="P7748" i="1" s="1"/>
  <c r="P7749" i="1" a="1"/>
  <c r="P7749" i="1" s="1"/>
  <c r="P7750" i="1" a="1"/>
  <c r="P7750" i="1" s="1"/>
  <c r="P7751" i="1" a="1"/>
  <c r="P7751" i="1" s="1"/>
  <c r="P7752" i="1" a="1"/>
  <c r="P7752" i="1" s="1"/>
  <c r="P7753" i="1" a="1"/>
  <c r="P7753" i="1" s="1"/>
  <c r="P7754" i="1" a="1"/>
  <c r="P7754" i="1" s="1"/>
  <c r="P7755" i="1" a="1"/>
  <c r="P7755" i="1" s="1"/>
  <c r="P7756" i="1" a="1"/>
  <c r="P7756" i="1" s="1"/>
  <c r="P7757" i="1" a="1"/>
  <c r="P7757" i="1" s="1"/>
  <c r="P7758" i="1" a="1"/>
  <c r="P7758" i="1" s="1"/>
  <c r="P7759" i="1" a="1"/>
  <c r="P7759" i="1" s="1"/>
  <c r="P7760" i="1" a="1"/>
  <c r="P7760" i="1" s="1"/>
  <c r="P7761" i="1" a="1"/>
  <c r="P7761" i="1" s="1"/>
  <c r="P7762" i="1" a="1"/>
  <c r="P7762" i="1" s="1"/>
  <c r="P7763" i="1" a="1"/>
  <c r="P7763" i="1" s="1"/>
  <c r="P7764" i="1" a="1"/>
  <c r="P7764" i="1" s="1"/>
  <c r="P7765" i="1" a="1"/>
  <c r="P7765" i="1" s="1"/>
  <c r="P7766" i="1" a="1"/>
  <c r="P7766" i="1" s="1"/>
  <c r="P7767" i="1" a="1"/>
  <c r="P7767" i="1" s="1"/>
  <c r="P7768" i="1" a="1"/>
  <c r="P7768" i="1" s="1"/>
  <c r="P7769" i="1" a="1"/>
  <c r="P7769" i="1" s="1"/>
  <c r="P7770" i="1" a="1"/>
  <c r="P7770" i="1"/>
  <c r="P7771" i="1" a="1"/>
  <c r="P7771" i="1" s="1"/>
  <c r="P7772" i="1" a="1"/>
  <c r="P7772" i="1" s="1"/>
  <c r="P7773" i="1" a="1"/>
  <c r="P7773" i="1"/>
  <c r="P7774" i="1" a="1"/>
  <c r="P7774" i="1"/>
  <c r="P7775" i="1" a="1"/>
  <c r="P7775" i="1" s="1"/>
  <c r="P7776" i="1" a="1"/>
  <c r="P7776" i="1" s="1"/>
  <c r="P7777" i="1" a="1"/>
  <c r="P7777" i="1" s="1"/>
  <c r="P7778" i="1" a="1"/>
  <c r="P7778" i="1" s="1"/>
  <c r="P7779" i="1" a="1"/>
  <c r="P7779" i="1" s="1"/>
  <c r="P7780" i="1" a="1"/>
  <c r="P7780" i="1" s="1"/>
  <c r="P7781" i="1" a="1"/>
  <c r="P7781" i="1" s="1"/>
  <c r="P7782" i="1" a="1"/>
  <c r="P7782" i="1"/>
  <c r="P7783" i="1" a="1"/>
  <c r="P7783" i="1" s="1"/>
  <c r="P7784" i="1" a="1"/>
  <c r="P7784" i="1" s="1"/>
  <c r="P7785" i="1" a="1"/>
  <c r="P7785" i="1" s="1"/>
  <c r="P7786" i="1" a="1"/>
  <c r="P7786" i="1"/>
  <c r="P7787" i="1" a="1"/>
  <c r="P7787" i="1" s="1"/>
  <c r="P7788" i="1" a="1"/>
  <c r="P7788" i="1" s="1"/>
  <c r="P7789" i="1" a="1"/>
  <c r="P7789" i="1" s="1"/>
  <c r="P7790" i="1" a="1"/>
  <c r="P7790" i="1" s="1"/>
  <c r="P7791" i="1" a="1"/>
  <c r="P7791" i="1" s="1"/>
  <c r="P7792" i="1" a="1"/>
  <c r="P7792" i="1" s="1"/>
  <c r="P7793" i="1" a="1"/>
  <c r="P7793" i="1" s="1"/>
  <c r="P7794" i="1" a="1"/>
  <c r="P7794" i="1"/>
  <c r="P7795" i="1" a="1"/>
  <c r="P7795" i="1" s="1"/>
  <c r="P7796" i="1" a="1"/>
  <c r="P7796" i="1" s="1"/>
  <c r="P7797" i="1" a="1"/>
  <c r="P7797" i="1"/>
  <c r="P7798" i="1" a="1"/>
  <c r="P7798" i="1"/>
  <c r="P7799" i="1" a="1"/>
  <c r="P7799" i="1" s="1"/>
  <c r="P7800" i="1" a="1"/>
  <c r="P7800" i="1" s="1"/>
  <c r="P7801" i="1" a="1"/>
  <c r="P7801" i="1" s="1"/>
  <c r="P7802" i="1" a="1"/>
  <c r="P7802" i="1" s="1"/>
  <c r="P7803" i="1" a="1"/>
  <c r="P7803" i="1" s="1"/>
  <c r="P7804" i="1" a="1"/>
  <c r="P7804" i="1" s="1"/>
  <c r="P7805" i="1" a="1"/>
  <c r="P7805" i="1" s="1"/>
  <c r="P7806" i="1" a="1"/>
  <c r="P7806" i="1"/>
  <c r="P7807" i="1" a="1"/>
  <c r="P7807" i="1" s="1"/>
  <c r="P7808" i="1" a="1"/>
  <c r="P7808" i="1" s="1"/>
  <c r="P7809" i="1" a="1"/>
  <c r="P7809" i="1" s="1"/>
  <c r="P7810" i="1" a="1"/>
  <c r="P7810" i="1" s="1"/>
  <c r="P7811" i="1" a="1"/>
  <c r="P7811" i="1" s="1"/>
  <c r="P7812" i="1" a="1"/>
  <c r="P7812" i="1"/>
  <c r="P7813" i="1" a="1"/>
  <c r="P7813" i="1" s="1"/>
  <c r="P7814" i="1" a="1"/>
  <c r="P7814" i="1" s="1"/>
  <c r="P7815" i="1" a="1"/>
  <c r="P7815" i="1" s="1"/>
  <c r="P7816" i="1" a="1"/>
  <c r="P7816" i="1" s="1"/>
  <c r="P7817" i="1" a="1"/>
  <c r="P7817" i="1" s="1"/>
  <c r="P7818" i="1" a="1"/>
  <c r="P7818" i="1" s="1"/>
  <c r="P7819" i="1" a="1"/>
  <c r="P7819" i="1" s="1"/>
  <c r="P7820" i="1" a="1"/>
  <c r="P7820" i="1" s="1"/>
  <c r="P7821" i="1" a="1"/>
  <c r="P7821" i="1" s="1"/>
  <c r="P7822" i="1" a="1"/>
  <c r="P7822" i="1" s="1"/>
  <c r="P7823" i="1" a="1"/>
  <c r="P7823" i="1" s="1"/>
  <c r="P7824" i="1" a="1"/>
  <c r="P7824" i="1"/>
  <c r="P7825" i="1" a="1"/>
  <c r="P7825" i="1" s="1"/>
  <c r="P7826" i="1" a="1"/>
  <c r="P7826" i="1" s="1"/>
  <c r="P7827" i="1" a="1"/>
  <c r="P7827" i="1" s="1"/>
  <c r="P7828" i="1" a="1"/>
  <c r="P7828" i="1" s="1"/>
  <c r="P7829" i="1" a="1"/>
  <c r="P7829" i="1" s="1"/>
  <c r="P7830" i="1" a="1"/>
  <c r="P7830" i="1" s="1"/>
  <c r="P7831" i="1" a="1"/>
  <c r="P7831" i="1"/>
  <c r="P7832" i="1" a="1"/>
  <c r="P7832" i="1" s="1"/>
  <c r="P7833" i="1" a="1"/>
  <c r="P7833" i="1" s="1"/>
  <c r="P7834" i="1" a="1"/>
  <c r="P7834" i="1" s="1"/>
  <c r="P7835" i="1" a="1"/>
  <c r="P7835" i="1" s="1"/>
  <c r="P7836" i="1" a="1"/>
  <c r="P7836" i="1" s="1"/>
  <c r="P7837" i="1" a="1"/>
  <c r="P7837" i="1" s="1"/>
  <c r="P7838" i="1" a="1"/>
  <c r="P7838" i="1" s="1"/>
  <c r="P7839" i="1" a="1"/>
  <c r="P7839" i="1" s="1"/>
  <c r="P7840" i="1" a="1"/>
  <c r="P7840" i="1" s="1"/>
  <c r="P7841" i="1" a="1"/>
  <c r="P7841" i="1" s="1"/>
  <c r="P7842" i="1" a="1"/>
  <c r="P7842" i="1"/>
  <c r="P7843" i="1" a="1"/>
  <c r="P7843" i="1" s="1"/>
  <c r="P7844" i="1" a="1"/>
  <c r="P7844" i="1" s="1"/>
  <c r="P7845" i="1" a="1"/>
  <c r="P7845" i="1" s="1"/>
  <c r="P7846" i="1" a="1"/>
  <c r="P7846" i="1" s="1"/>
  <c r="P7847" i="1" a="1"/>
  <c r="P7847" i="1" s="1"/>
  <c r="P7848" i="1" a="1"/>
  <c r="P7848" i="1" s="1"/>
  <c r="P7849" i="1" a="1"/>
  <c r="P7849" i="1"/>
  <c r="P7850" i="1" a="1"/>
  <c r="P7850" i="1" s="1"/>
  <c r="P7851" i="1" a="1"/>
  <c r="P7851" i="1" s="1"/>
  <c r="P7852" i="1" a="1"/>
  <c r="P7852" i="1" s="1"/>
  <c r="P7853" i="1" a="1"/>
  <c r="P7853" i="1" s="1"/>
  <c r="P7854" i="1" a="1"/>
  <c r="P7854" i="1" s="1"/>
  <c r="P7855" i="1" a="1"/>
  <c r="P7855" i="1" s="1"/>
  <c r="P7856" i="1" a="1"/>
  <c r="P7856" i="1" s="1"/>
  <c r="P7857" i="1" a="1"/>
  <c r="P7857" i="1" s="1"/>
  <c r="P7858" i="1" a="1"/>
  <c r="P7858" i="1" s="1"/>
  <c r="P7859" i="1" a="1"/>
  <c r="P7859" i="1" s="1"/>
  <c r="P7860" i="1" a="1"/>
  <c r="P7860" i="1"/>
  <c r="P7861" i="1" a="1"/>
  <c r="P7861" i="1" s="1"/>
  <c r="P7862" i="1" a="1"/>
  <c r="P7862" i="1" s="1"/>
  <c r="P7863" i="1" a="1"/>
  <c r="P7863" i="1" s="1"/>
  <c r="P7864" i="1" a="1"/>
  <c r="P7864" i="1" s="1"/>
  <c r="P7865" i="1" a="1"/>
  <c r="P7865" i="1" s="1"/>
  <c r="P7866" i="1" a="1"/>
  <c r="P7866" i="1" s="1"/>
  <c r="P7867" i="1" a="1"/>
  <c r="P7867" i="1"/>
  <c r="P7868" i="1" a="1"/>
  <c r="P7868" i="1" s="1"/>
  <c r="P7869" i="1" a="1"/>
  <c r="P7869" i="1" s="1"/>
  <c r="P7870" i="1" a="1"/>
  <c r="P7870" i="1" s="1"/>
  <c r="P7871" i="1" a="1"/>
  <c r="P7871" i="1" s="1"/>
  <c r="P7872" i="1" a="1"/>
  <c r="P7872" i="1" s="1"/>
  <c r="P7873" i="1" a="1"/>
  <c r="P7873" i="1" s="1"/>
  <c r="P7874" i="1" a="1"/>
  <c r="P7874" i="1" s="1"/>
  <c r="P7875" i="1" a="1"/>
  <c r="P7875" i="1" s="1"/>
  <c r="P7876" i="1" a="1"/>
  <c r="P7876" i="1" s="1"/>
  <c r="P7877" i="1" a="1"/>
  <c r="P7877" i="1" s="1"/>
  <c r="P7878" i="1" a="1"/>
  <c r="P7878" i="1"/>
  <c r="P7879" i="1" a="1"/>
  <c r="P7879" i="1" s="1"/>
  <c r="P7880" i="1" a="1"/>
  <c r="P7880" i="1" s="1"/>
  <c r="P7881" i="1" a="1"/>
  <c r="P7881" i="1" s="1"/>
  <c r="P7882" i="1" a="1"/>
  <c r="P7882" i="1" s="1"/>
  <c r="P7883" i="1" a="1"/>
  <c r="P7883" i="1" s="1"/>
  <c r="P7884" i="1" a="1"/>
  <c r="P7884" i="1" s="1"/>
  <c r="P7885" i="1" a="1"/>
  <c r="P7885" i="1"/>
  <c r="P7886" i="1" a="1"/>
  <c r="P7886" i="1" s="1"/>
  <c r="P7887" i="1" a="1"/>
  <c r="P7887" i="1" s="1"/>
  <c r="P7888" i="1" a="1"/>
  <c r="P7888" i="1" s="1"/>
  <c r="P7889" i="1" a="1"/>
  <c r="P7889" i="1" s="1"/>
  <c r="P7890" i="1" a="1"/>
  <c r="P7890" i="1" s="1"/>
  <c r="P7891" i="1" a="1"/>
  <c r="P7891" i="1" s="1"/>
  <c r="P7892" i="1" a="1"/>
  <c r="P7892" i="1" s="1"/>
  <c r="P7893" i="1" a="1"/>
  <c r="P7893" i="1" s="1"/>
  <c r="P7894" i="1" a="1"/>
  <c r="P7894" i="1" s="1"/>
  <c r="P7895" i="1" a="1"/>
  <c r="P7895" i="1" s="1"/>
  <c r="P7896" i="1" a="1"/>
  <c r="P7896" i="1"/>
  <c r="P7897" i="1" a="1"/>
  <c r="P7897" i="1" s="1"/>
  <c r="P7898" i="1" a="1"/>
  <c r="P7898" i="1" s="1"/>
  <c r="P7899" i="1" a="1"/>
  <c r="P7899" i="1" s="1"/>
  <c r="P7900" i="1" a="1"/>
  <c r="P7900" i="1" s="1"/>
  <c r="P7901" i="1" a="1"/>
  <c r="P7901" i="1" s="1"/>
  <c r="P7902" i="1" a="1"/>
  <c r="P7902" i="1" s="1"/>
  <c r="P7903" i="1" a="1"/>
  <c r="P7903" i="1" s="1"/>
  <c r="P7904" i="1" a="1"/>
  <c r="P7904" i="1" s="1"/>
  <c r="P7905" i="1" a="1"/>
  <c r="P7905" i="1" s="1"/>
  <c r="P7906" i="1" a="1"/>
  <c r="P7906" i="1" s="1"/>
  <c r="P7907" i="1" a="1"/>
  <c r="P7907" i="1" s="1"/>
  <c r="P7908" i="1" a="1"/>
  <c r="P7908" i="1" s="1"/>
  <c r="P7909" i="1" a="1"/>
  <c r="P7909" i="1" s="1"/>
  <c r="P7910" i="1" a="1"/>
  <c r="P7910" i="1" s="1"/>
  <c r="P7911" i="1" a="1"/>
  <c r="P7911" i="1" s="1"/>
  <c r="P7912" i="1" a="1"/>
  <c r="P7912" i="1" s="1"/>
  <c r="P7913" i="1" a="1"/>
  <c r="P7913" i="1" s="1"/>
  <c r="P7914" i="1" a="1"/>
  <c r="P7914" i="1"/>
  <c r="P7915" i="1" a="1"/>
  <c r="P7915" i="1" s="1"/>
  <c r="P7916" i="1" a="1"/>
  <c r="P7916" i="1" s="1"/>
  <c r="P7917" i="1" a="1"/>
  <c r="P7917" i="1" s="1"/>
  <c r="P7918" i="1" a="1"/>
  <c r="P7918" i="1" s="1"/>
  <c r="P7919" i="1" a="1"/>
  <c r="P7919" i="1" s="1"/>
  <c r="P7920" i="1" a="1"/>
  <c r="P7920" i="1" s="1"/>
  <c r="P7921" i="1" a="1"/>
  <c r="P7921" i="1" s="1"/>
  <c r="P7922" i="1" a="1"/>
  <c r="P7922" i="1" s="1"/>
  <c r="P7923" i="1" a="1"/>
  <c r="P7923" i="1" s="1"/>
  <c r="P7924" i="1" a="1"/>
  <c r="P7924" i="1" s="1"/>
  <c r="P7925" i="1" a="1"/>
  <c r="P7925" i="1" s="1"/>
  <c r="P7926" i="1" a="1"/>
  <c r="P7926" i="1" s="1"/>
  <c r="P7927" i="1" a="1"/>
  <c r="P7927" i="1" s="1"/>
  <c r="P7928" i="1" a="1"/>
  <c r="P7928" i="1" s="1"/>
  <c r="P7929" i="1" a="1"/>
  <c r="P7929" i="1" s="1"/>
  <c r="P7930" i="1" a="1"/>
  <c r="P7930" i="1" s="1"/>
  <c r="P7931" i="1" a="1"/>
  <c r="P7931" i="1" s="1"/>
  <c r="P7932" i="1" a="1"/>
  <c r="P7932" i="1"/>
  <c r="P7933" i="1" a="1"/>
  <c r="P7933" i="1" s="1"/>
  <c r="P7934" i="1" a="1"/>
  <c r="P7934" i="1" s="1"/>
  <c r="P7935" i="1" a="1"/>
  <c r="P7935" i="1" s="1"/>
  <c r="P7936" i="1" a="1"/>
  <c r="P7936" i="1" s="1"/>
  <c r="P7937" i="1" a="1"/>
  <c r="P7937" i="1" s="1"/>
  <c r="P7938" i="1" a="1"/>
  <c r="P7938" i="1" s="1"/>
  <c r="P7939" i="1" a="1"/>
  <c r="P7939" i="1" s="1"/>
  <c r="P7940" i="1" a="1"/>
  <c r="P7940" i="1" s="1"/>
  <c r="P7941" i="1" a="1"/>
  <c r="P7941" i="1" s="1"/>
  <c r="P7942" i="1" a="1"/>
  <c r="P7942" i="1" s="1"/>
  <c r="P7943" i="1" a="1"/>
  <c r="P7943" i="1" s="1"/>
  <c r="P7944" i="1" a="1"/>
  <c r="P7944" i="1" s="1"/>
  <c r="P7945" i="1" a="1"/>
  <c r="P7945" i="1" s="1"/>
  <c r="P7946" i="1" a="1"/>
  <c r="P7946" i="1" s="1"/>
  <c r="P7947" i="1" a="1"/>
  <c r="P7947" i="1" s="1"/>
  <c r="P7948" i="1" a="1"/>
  <c r="P7948" i="1" s="1"/>
  <c r="P7949" i="1" a="1"/>
  <c r="P7949" i="1" s="1"/>
  <c r="P7950" i="1" a="1"/>
  <c r="P7950" i="1"/>
  <c r="P7951" i="1" a="1"/>
  <c r="P7951" i="1" s="1"/>
  <c r="P7952" i="1" a="1"/>
  <c r="P7952" i="1" s="1"/>
  <c r="P7953" i="1" a="1"/>
  <c r="P7953" i="1" s="1"/>
  <c r="P7954" i="1" a="1"/>
  <c r="P7954" i="1" s="1"/>
  <c r="P7955" i="1" a="1"/>
  <c r="P7955" i="1" s="1"/>
  <c r="P7956" i="1" a="1"/>
  <c r="P7956" i="1" s="1"/>
  <c r="P7957" i="1" a="1"/>
  <c r="P7957" i="1" s="1"/>
  <c r="P7958" i="1" a="1"/>
  <c r="P7958" i="1" s="1"/>
  <c r="P7959" i="1" a="1"/>
  <c r="P7959" i="1" s="1"/>
  <c r="P7960" i="1" a="1"/>
  <c r="P7960" i="1" s="1"/>
  <c r="P7961" i="1" a="1"/>
  <c r="P7961" i="1" s="1"/>
  <c r="P7962" i="1" a="1"/>
  <c r="P7962" i="1" s="1"/>
  <c r="P7963" i="1" a="1"/>
  <c r="P7963" i="1" s="1"/>
  <c r="P7964" i="1" a="1"/>
  <c r="P7964" i="1" s="1"/>
  <c r="P7965" i="1" a="1"/>
  <c r="P7965" i="1" s="1"/>
  <c r="P7966" i="1" a="1"/>
  <c r="P7966" i="1" s="1"/>
  <c r="P7967" i="1" a="1"/>
  <c r="P7967" i="1" s="1"/>
  <c r="P7968" i="1" a="1"/>
  <c r="P7968" i="1"/>
  <c r="P7969" i="1" a="1"/>
  <c r="P7969" i="1" s="1"/>
  <c r="P7970" i="1" a="1"/>
  <c r="P7970" i="1" s="1"/>
  <c r="P7971" i="1" a="1"/>
  <c r="P7971" i="1" s="1"/>
  <c r="P7972" i="1" a="1"/>
  <c r="P7972" i="1" s="1"/>
  <c r="P7973" i="1" a="1"/>
  <c r="P7973" i="1" s="1"/>
  <c r="P7974" i="1" a="1"/>
  <c r="P7974" i="1" s="1"/>
  <c r="P7975" i="1" a="1"/>
  <c r="P7975" i="1" s="1"/>
  <c r="P7976" i="1" a="1"/>
  <c r="P7976" i="1" s="1"/>
  <c r="P7977" i="1" a="1"/>
  <c r="P7977" i="1" s="1"/>
  <c r="P7978" i="1" a="1"/>
  <c r="P7978" i="1" s="1"/>
  <c r="P7979" i="1" a="1"/>
  <c r="P7979" i="1" s="1"/>
  <c r="P7980" i="1" a="1"/>
  <c r="P7980" i="1" s="1"/>
  <c r="P7981" i="1" a="1"/>
  <c r="P7981" i="1" s="1"/>
  <c r="P7982" i="1" a="1"/>
  <c r="P7982" i="1" s="1"/>
  <c r="P7983" i="1" a="1"/>
  <c r="P7983" i="1" s="1"/>
  <c r="P7984" i="1" a="1"/>
  <c r="P7984" i="1" s="1"/>
  <c r="P7985" i="1" a="1"/>
  <c r="P7985" i="1" s="1"/>
  <c r="P7986" i="1" a="1"/>
  <c r="P7986" i="1"/>
  <c r="P7987" i="1" a="1"/>
  <c r="P7987" i="1" s="1"/>
  <c r="P7988" i="1" a="1"/>
  <c r="P7988" i="1" s="1"/>
  <c r="P7989" i="1" a="1"/>
  <c r="P7989" i="1" s="1"/>
  <c r="P7990" i="1" a="1"/>
  <c r="P7990" i="1" s="1"/>
  <c r="P7991" i="1" a="1"/>
  <c r="P7991" i="1" s="1"/>
  <c r="P7992" i="1" a="1"/>
  <c r="P7992" i="1" s="1"/>
  <c r="P7993" i="1" a="1"/>
  <c r="P7993" i="1" s="1"/>
  <c r="P7994" i="1" a="1"/>
  <c r="P7994" i="1" s="1"/>
  <c r="P7995" i="1" a="1"/>
  <c r="P7995" i="1" s="1"/>
  <c r="P7996" i="1" a="1"/>
  <c r="P7996" i="1" s="1"/>
  <c r="P7997" i="1" a="1"/>
  <c r="P7997" i="1" s="1"/>
  <c r="P7998" i="1" a="1"/>
  <c r="P7998" i="1" s="1"/>
  <c r="P7999" i="1" a="1"/>
  <c r="P7999" i="1" s="1"/>
  <c r="P8000" i="1" a="1"/>
  <c r="P8000" i="1" s="1"/>
  <c r="P8001" i="1" a="1"/>
  <c r="P8001" i="1" s="1"/>
  <c r="P8002" i="1" a="1"/>
  <c r="P8002" i="1" s="1"/>
  <c r="P8003" i="1" a="1"/>
  <c r="P8003" i="1" s="1"/>
  <c r="P8004" i="1" a="1"/>
  <c r="P8004" i="1"/>
  <c r="P8005" i="1" a="1"/>
  <c r="P8005" i="1" s="1"/>
  <c r="P8006" i="1" a="1"/>
  <c r="P8006" i="1" s="1"/>
  <c r="P8007" i="1" a="1"/>
  <c r="P8007" i="1" s="1"/>
  <c r="P8008" i="1" a="1"/>
  <c r="P8008" i="1" s="1"/>
  <c r="P8009" i="1" a="1"/>
  <c r="P8009" i="1" s="1"/>
  <c r="P8010" i="1" a="1"/>
  <c r="P8010" i="1" s="1"/>
  <c r="P8011" i="1" a="1"/>
  <c r="P8011" i="1" s="1"/>
  <c r="P8012" i="1" a="1"/>
  <c r="P8012" i="1" s="1"/>
  <c r="P8013" i="1" a="1"/>
  <c r="P8013" i="1" s="1"/>
  <c r="P8014" i="1" a="1"/>
  <c r="P8014" i="1" s="1"/>
  <c r="P8015" i="1" a="1"/>
  <c r="P8015" i="1" s="1"/>
  <c r="P8016" i="1" a="1"/>
  <c r="P8016" i="1" s="1"/>
  <c r="P8017" i="1" a="1"/>
  <c r="P8017" i="1" s="1"/>
  <c r="P8018" i="1" a="1"/>
  <c r="P8018" i="1" s="1"/>
  <c r="P8019" i="1" a="1"/>
  <c r="P8019" i="1" s="1"/>
  <c r="P8020" i="1" a="1"/>
  <c r="P8020" i="1" s="1"/>
  <c r="P8021" i="1" a="1"/>
  <c r="P8021" i="1" s="1"/>
  <c r="P8022" i="1" a="1"/>
  <c r="P8022" i="1"/>
  <c r="P8023" i="1" a="1"/>
  <c r="P8023" i="1" s="1"/>
  <c r="P8024" i="1" a="1"/>
  <c r="P8024" i="1" s="1"/>
  <c r="P8025" i="1" a="1"/>
  <c r="P8025" i="1" s="1"/>
  <c r="P8026" i="1" a="1"/>
  <c r="P8026" i="1" s="1"/>
  <c r="P8027" i="1" a="1"/>
  <c r="P8027" i="1" s="1"/>
  <c r="P8028" i="1" a="1"/>
  <c r="P8028" i="1" s="1"/>
  <c r="P8029" i="1" a="1"/>
  <c r="P8029" i="1" s="1"/>
  <c r="P8030" i="1" a="1"/>
  <c r="P8030" i="1" s="1"/>
  <c r="P8031" i="1" a="1"/>
  <c r="P8031" i="1" s="1"/>
  <c r="P8032" i="1" a="1"/>
  <c r="P8032" i="1" s="1"/>
  <c r="P8033" i="1" a="1"/>
  <c r="P8033" i="1" s="1"/>
  <c r="P8034" i="1" a="1"/>
  <c r="P8034" i="1" s="1"/>
  <c r="P8035" i="1" a="1"/>
  <c r="P8035" i="1" s="1"/>
  <c r="P8036" i="1" a="1"/>
  <c r="P8036" i="1" s="1"/>
  <c r="P8037" i="1" a="1"/>
  <c r="P8037" i="1" s="1"/>
  <c r="P8038" i="1" a="1"/>
  <c r="P8038" i="1" s="1"/>
  <c r="P8039" i="1" a="1"/>
  <c r="P8039" i="1" s="1"/>
  <c r="P8040" i="1" a="1"/>
  <c r="P8040" i="1"/>
  <c r="P8041" i="1" a="1"/>
  <c r="P8041" i="1" s="1"/>
  <c r="P8042" i="1" a="1"/>
  <c r="P8042" i="1" s="1"/>
  <c r="P8043" i="1" a="1"/>
  <c r="P8043" i="1" s="1"/>
  <c r="P8044" i="1" a="1"/>
  <c r="P8044" i="1" s="1"/>
  <c r="P8045" i="1" a="1"/>
  <c r="P8045" i="1" s="1"/>
  <c r="P8046" i="1" a="1"/>
  <c r="P8046" i="1" s="1"/>
  <c r="P8047" i="1" a="1"/>
  <c r="P8047" i="1" s="1"/>
  <c r="P8048" i="1" a="1"/>
  <c r="P8048" i="1" s="1"/>
  <c r="P8049" i="1" a="1"/>
  <c r="P8049" i="1" s="1"/>
  <c r="P8050" i="1" a="1"/>
  <c r="P8050" i="1" s="1"/>
  <c r="P8051" i="1" a="1"/>
  <c r="P8051" i="1" s="1"/>
  <c r="P8052" i="1" a="1"/>
  <c r="P8052" i="1" s="1"/>
  <c r="P8053" i="1" a="1"/>
  <c r="P8053" i="1" s="1"/>
  <c r="P8054" i="1" a="1"/>
  <c r="P8054" i="1" s="1"/>
  <c r="P8055" i="1" a="1"/>
  <c r="P8055" i="1" s="1"/>
  <c r="P8056" i="1" a="1"/>
  <c r="P8056" i="1" s="1"/>
  <c r="P8057" i="1" a="1"/>
  <c r="P8057" i="1" s="1"/>
  <c r="P8058" i="1" a="1"/>
  <c r="P8058" i="1"/>
  <c r="P8059" i="1" a="1"/>
  <c r="P8059" i="1" s="1"/>
  <c r="P8060" i="1" a="1"/>
  <c r="P8060" i="1" s="1"/>
  <c r="P8061" i="1" a="1"/>
  <c r="P8061" i="1" s="1"/>
  <c r="P8062" i="1" a="1"/>
  <c r="P8062" i="1" s="1"/>
  <c r="P8063" i="1" a="1"/>
  <c r="P8063" i="1" s="1"/>
  <c r="P8064" i="1" a="1"/>
  <c r="P8064" i="1" s="1"/>
  <c r="P8065" i="1" a="1"/>
  <c r="P8065" i="1" s="1"/>
  <c r="P8066" i="1" a="1"/>
  <c r="P8066" i="1" s="1"/>
  <c r="P8067" i="1" a="1"/>
  <c r="P8067" i="1" s="1"/>
  <c r="P8068" i="1" a="1"/>
  <c r="P8068" i="1" s="1"/>
  <c r="P8069" i="1" a="1"/>
  <c r="P8069" i="1" s="1"/>
  <c r="P8070" i="1" a="1"/>
  <c r="P8070" i="1" s="1"/>
  <c r="P8071" i="1" a="1"/>
  <c r="P8071" i="1" s="1"/>
  <c r="P8072" i="1" a="1"/>
  <c r="P8072" i="1" s="1"/>
  <c r="P8073" i="1" a="1"/>
  <c r="P8073" i="1" s="1"/>
  <c r="P8074" i="1" a="1"/>
  <c r="P8074" i="1" s="1"/>
  <c r="P8075" i="1" a="1"/>
  <c r="P8075" i="1" s="1"/>
  <c r="P8076" i="1" a="1"/>
  <c r="P8076" i="1"/>
  <c r="P8077" i="1" a="1"/>
  <c r="P8077" i="1" s="1"/>
  <c r="P8078" i="1" a="1"/>
  <c r="P8078" i="1" s="1"/>
  <c r="P8079" i="1" a="1"/>
  <c r="P8079" i="1" s="1"/>
  <c r="P8080" i="1" a="1"/>
  <c r="P8080" i="1" s="1"/>
  <c r="P8081" i="1" a="1"/>
  <c r="P8081" i="1" s="1"/>
  <c r="P8082" i="1" a="1"/>
  <c r="P8082" i="1" s="1"/>
  <c r="P8083" i="1" a="1"/>
  <c r="P8083" i="1" s="1"/>
  <c r="P8084" i="1" a="1"/>
  <c r="P8084" i="1" s="1"/>
  <c r="P8085" i="1" a="1"/>
  <c r="P8085" i="1" s="1"/>
  <c r="P8086" i="1" a="1"/>
  <c r="P8086" i="1" s="1"/>
  <c r="P8087" i="1" a="1"/>
  <c r="P8087" i="1" s="1"/>
  <c r="P8088" i="1" a="1"/>
  <c r="P8088" i="1" s="1"/>
  <c r="P8089" i="1" a="1"/>
  <c r="P8089" i="1" s="1"/>
  <c r="P8090" i="1" a="1"/>
  <c r="P8090" i="1" s="1"/>
  <c r="P8091" i="1" a="1"/>
  <c r="P8091" i="1" s="1"/>
  <c r="P8092" i="1" a="1"/>
  <c r="P8092" i="1" s="1"/>
  <c r="P8093" i="1" a="1"/>
  <c r="P8093" i="1" s="1"/>
  <c r="P8094" i="1" a="1"/>
  <c r="P8094" i="1"/>
  <c r="P8095" i="1" a="1"/>
  <c r="P8095" i="1" s="1"/>
  <c r="P8096" i="1" a="1"/>
  <c r="P8096" i="1" s="1"/>
  <c r="P8097" i="1" a="1"/>
  <c r="P8097" i="1" s="1"/>
  <c r="P8098" i="1" a="1"/>
  <c r="P8098" i="1" s="1"/>
  <c r="P8099" i="1" a="1"/>
  <c r="P8099" i="1" s="1"/>
  <c r="P8100" i="1" a="1"/>
  <c r="P8100" i="1" s="1"/>
  <c r="P8101" i="1" a="1"/>
  <c r="P8101" i="1" s="1"/>
  <c r="P8102" i="1" a="1"/>
  <c r="P8102" i="1" s="1"/>
  <c r="P8103" i="1" a="1"/>
  <c r="P8103" i="1" s="1"/>
  <c r="P8104" i="1" a="1"/>
  <c r="P8104" i="1" s="1"/>
  <c r="P8105" i="1" a="1"/>
  <c r="P8105" i="1" s="1"/>
  <c r="P8106" i="1" a="1"/>
  <c r="P8106" i="1" s="1"/>
  <c r="P8107" i="1" a="1"/>
  <c r="P8107" i="1" s="1"/>
  <c r="P8108" i="1" a="1"/>
  <c r="P8108" i="1" s="1"/>
  <c r="P8109" i="1" a="1"/>
  <c r="P8109" i="1" s="1"/>
  <c r="P8110" i="1" a="1"/>
  <c r="P8110" i="1" s="1"/>
  <c r="P8111" i="1" a="1"/>
  <c r="P8111" i="1" s="1"/>
  <c r="P8112" i="1" a="1"/>
  <c r="P8112" i="1"/>
  <c r="P8113" i="1" a="1"/>
  <c r="P8113" i="1" s="1"/>
  <c r="P8114" i="1" a="1"/>
  <c r="P8114" i="1" s="1"/>
  <c r="P8115" i="1" a="1"/>
  <c r="P8115" i="1" s="1"/>
  <c r="P8116" i="1" a="1"/>
  <c r="P8116" i="1" s="1"/>
  <c r="P8117" i="1" a="1"/>
  <c r="P8117" i="1" s="1"/>
  <c r="P8118" i="1" a="1"/>
  <c r="P8118" i="1" s="1"/>
  <c r="P8119" i="1" a="1"/>
  <c r="P8119" i="1" s="1"/>
  <c r="P8120" i="1" a="1"/>
  <c r="P8120" i="1" s="1"/>
  <c r="P8121" i="1" a="1"/>
  <c r="P8121" i="1" s="1"/>
  <c r="P8122" i="1" a="1"/>
  <c r="P8122" i="1" s="1"/>
  <c r="P8123" i="1" a="1"/>
  <c r="P8123" i="1" s="1"/>
  <c r="P8124" i="1" a="1"/>
  <c r="P8124" i="1" s="1"/>
  <c r="P8125" i="1" a="1"/>
  <c r="P8125" i="1" s="1"/>
  <c r="P8126" i="1" a="1"/>
  <c r="P8126" i="1" s="1"/>
  <c r="P8127" i="1" a="1"/>
  <c r="P8127" i="1" s="1"/>
  <c r="P8128" i="1" a="1"/>
  <c r="P8128" i="1" s="1"/>
  <c r="P8129" i="1" a="1"/>
  <c r="P8129" i="1" s="1"/>
  <c r="P8130" i="1" a="1"/>
  <c r="P8130" i="1"/>
  <c r="P8131" i="1" a="1"/>
  <c r="P8131" i="1" s="1"/>
  <c r="P8132" i="1" a="1"/>
  <c r="P8132" i="1" s="1"/>
  <c r="P8133" i="1" a="1"/>
  <c r="P8133" i="1" s="1"/>
  <c r="P8134" i="1" a="1"/>
  <c r="P8134" i="1" s="1"/>
  <c r="P8135" i="1" a="1"/>
  <c r="P8135" i="1" s="1"/>
  <c r="P8136" i="1" a="1"/>
  <c r="P8136" i="1" s="1"/>
  <c r="P8137" i="1" a="1"/>
  <c r="P8137" i="1" s="1"/>
  <c r="P8138" i="1" a="1"/>
  <c r="P8138" i="1" s="1"/>
  <c r="P8139" i="1" a="1"/>
  <c r="P8139" i="1" s="1"/>
  <c r="P8140" i="1" a="1"/>
  <c r="P8140" i="1" s="1"/>
  <c r="P8141" i="1" a="1"/>
  <c r="P8141" i="1" s="1"/>
  <c r="P8142" i="1" a="1"/>
  <c r="P8142" i="1" s="1"/>
  <c r="P8143" i="1" a="1"/>
  <c r="P8143" i="1" s="1"/>
  <c r="P8144" i="1" a="1"/>
  <c r="P8144" i="1" s="1"/>
  <c r="P8145" i="1" a="1"/>
  <c r="P8145" i="1" s="1"/>
  <c r="P8146" i="1" a="1"/>
  <c r="P8146" i="1" s="1"/>
  <c r="P8147" i="1" a="1"/>
  <c r="P8147" i="1" s="1"/>
  <c r="P8148" i="1" a="1"/>
  <c r="P8148" i="1"/>
  <c r="P8149" i="1" a="1"/>
  <c r="P8149" i="1" s="1"/>
  <c r="P8150" i="1" a="1"/>
  <c r="P8150" i="1" s="1"/>
  <c r="P8151" i="1" a="1"/>
  <c r="P8151" i="1" s="1"/>
  <c r="P8152" i="1" a="1"/>
  <c r="P8152" i="1" s="1"/>
  <c r="P8153" i="1" a="1"/>
  <c r="P8153" i="1" s="1"/>
  <c r="P8154" i="1" a="1"/>
  <c r="P8154" i="1" s="1"/>
  <c r="P8155" i="1" a="1"/>
  <c r="P8155" i="1" s="1"/>
  <c r="P8156" i="1" a="1"/>
  <c r="P8156" i="1" s="1"/>
  <c r="P8157" i="1" a="1"/>
  <c r="P8157" i="1" s="1"/>
  <c r="P8158" i="1" a="1"/>
  <c r="P8158" i="1" s="1"/>
  <c r="P8159" i="1" a="1"/>
  <c r="P8159" i="1" s="1"/>
  <c r="P8160" i="1" a="1"/>
  <c r="P8160" i="1" s="1"/>
  <c r="P8161" i="1" a="1"/>
  <c r="P8161" i="1" s="1"/>
  <c r="P8162" i="1" a="1"/>
  <c r="P8162" i="1" s="1"/>
  <c r="P8163" i="1" a="1"/>
  <c r="P8163" i="1" s="1"/>
  <c r="P8164" i="1" a="1"/>
  <c r="P8164" i="1" s="1"/>
  <c r="P8165" i="1" a="1"/>
  <c r="P8165" i="1" s="1"/>
  <c r="P8166" i="1" a="1"/>
  <c r="P8166" i="1"/>
  <c r="P8167" i="1" a="1"/>
  <c r="P8167" i="1" s="1"/>
  <c r="P8168" i="1" a="1"/>
  <c r="P8168" i="1" s="1"/>
  <c r="P8169" i="1" a="1"/>
  <c r="P8169" i="1" s="1"/>
  <c r="P8170" i="1" a="1"/>
  <c r="P8170" i="1" s="1"/>
  <c r="P8171" i="1" a="1"/>
  <c r="P8171" i="1" s="1"/>
  <c r="P8172" i="1" a="1"/>
  <c r="P8172" i="1" s="1"/>
  <c r="P8173" i="1" a="1"/>
  <c r="P8173" i="1" s="1"/>
  <c r="P8174" i="1" a="1"/>
  <c r="P8174" i="1" s="1"/>
  <c r="P8175" i="1" a="1"/>
  <c r="P8175" i="1" s="1"/>
  <c r="P8176" i="1" a="1"/>
  <c r="P8176" i="1" s="1"/>
  <c r="P8177" i="1" a="1"/>
  <c r="P8177" i="1" s="1"/>
  <c r="P8178" i="1" a="1"/>
  <c r="P8178" i="1" s="1"/>
  <c r="P8179" i="1" a="1"/>
  <c r="P8179" i="1" s="1"/>
  <c r="P8180" i="1" a="1"/>
  <c r="P8180" i="1" s="1"/>
  <c r="P8181" i="1" a="1"/>
  <c r="P8181" i="1" s="1"/>
  <c r="P8182" i="1" a="1"/>
  <c r="P8182" i="1" s="1"/>
  <c r="P8183" i="1" a="1"/>
  <c r="P8183" i="1" s="1"/>
  <c r="P8184" i="1" a="1"/>
  <c r="P8184" i="1"/>
  <c r="P8185" i="1" a="1"/>
  <c r="P8185" i="1" s="1"/>
  <c r="P8186" i="1" a="1"/>
  <c r="P8186" i="1" s="1"/>
  <c r="P8187" i="1" a="1"/>
  <c r="P8187" i="1" s="1"/>
  <c r="P8188" i="1" a="1"/>
  <c r="P8188" i="1" s="1"/>
  <c r="P8189" i="1" a="1"/>
  <c r="P8189" i="1" s="1"/>
  <c r="P8190" i="1" a="1"/>
  <c r="P8190" i="1" s="1"/>
  <c r="P8191" i="1" a="1"/>
  <c r="P8191" i="1" s="1"/>
  <c r="P8192" i="1" a="1"/>
  <c r="P8192" i="1" s="1"/>
  <c r="P8193" i="1" a="1"/>
  <c r="P8193" i="1" s="1"/>
  <c r="P8194" i="1" a="1"/>
  <c r="P8194" i="1" s="1"/>
  <c r="P8195" i="1" a="1"/>
  <c r="P8195" i="1" s="1"/>
  <c r="P8196" i="1" a="1"/>
  <c r="P8196" i="1" s="1"/>
  <c r="P8197" i="1" a="1"/>
  <c r="P8197" i="1" s="1"/>
  <c r="P8198" i="1" a="1"/>
  <c r="P8198" i="1" s="1"/>
  <c r="P8199" i="1" a="1"/>
  <c r="P8199" i="1" s="1"/>
  <c r="P8200" i="1" a="1"/>
  <c r="P8200" i="1" s="1"/>
  <c r="P8201" i="1" a="1"/>
  <c r="P8201" i="1" s="1"/>
  <c r="P8202" i="1" a="1"/>
  <c r="P8202" i="1"/>
  <c r="P8203" i="1" a="1"/>
  <c r="P8203" i="1" s="1"/>
  <c r="P8204" i="1" a="1"/>
  <c r="P8204" i="1" s="1"/>
  <c r="P8205" i="1" a="1"/>
  <c r="P8205" i="1" s="1"/>
  <c r="P8206" i="1" a="1"/>
  <c r="P8206" i="1" s="1"/>
  <c r="P8207" i="1" a="1"/>
  <c r="P8207" i="1" s="1"/>
  <c r="P8208" i="1" a="1"/>
  <c r="P8208" i="1" s="1"/>
  <c r="P8209" i="1" a="1"/>
  <c r="P8209" i="1" s="1"/>
  <c r="P8210" i="1" a="1"/>
  <c r="P8210" i="1" s="1"/>
  <c r="P8211" i="1" a="1"/>
  <c r="P8211" i="1" s="1"/>
  <c r="P8212" i="1" a="1"/>
  <c r="P8212" i="1" s="1"/>
  <c r="P8213" i="1" a="1"/>
  <c r="P8213" i="1" s="1"/>
  <c r="P8214" i="1" a="1"/>
  <c r="P8214" i="1" s="1"/>
  <c r="P8215" i="1" a="1"/>
  <c r="P8215" i="1" s="1"/>
  <c r="P8216" i="1" a="1"/>
  <c r="P8216" i="1" s="1"/>
  <c r="P8217" i="1" a="1"/>
  <c r="P8217" i="1" s="1"/>
  <c r="P8218" i="1" a="1"/>
  <c r="P8218" i="1" s="1"/>
  <c r="P8219" i="1" a="1"/>
  <c r="P8219" i="1" s="1"/>
  <c r="P8220" i="1" a="1"/>
  <c r="P8220" i="1"/>
  <c r="P8221" i="1" a="1"/>
  <c r="P8221" i="1" s="1"/>
  <c r="P8222" i="1" a="1"/>
  <c r="P8222" i="1" s="1"/>
  <c r="P8223" i="1" a="1"/>
  <c r="P8223" i="1" s="1"/>
  <c r="P8224" i="1" a="1"/>
  <c r="P8224" i="1" s="1"/>
  <c r="P8225" i="1" a="1"/>
  <c r="P8225" i="1" s="1"/>
  <c r="P8226" i="1" a="1"/>
  <c r="P8226" i="1" s="1"/>
  <c r="P8227" i="1" a="1"/>
  <c r="P8227" i="1" s="1"/>
  <c r="P8228" i="1" a="1"/>
  <c r="P8228" i="1" s="1"/>
  <c r="P8229" i="1" a="1"/>
  <c r="P8229" i="1" s="1"/>
  <c r="P8230" i="1" a="1"/>
  <c r="P8230" i="1" s="1"/>
  <c r="P8231" i="1" a="1"/>
  <c r="P8231" i="1" s="1"/>
  <c r="P8232" i="1" a="1"/>
  <c r="P8232" i="1" s="1"/>
  <c r="P8233" i="1" a="1"/>
  <c r="P8233" i="1" s="1"/>
  <c r="P8234" i="1" a="1"/>
  <c r="P8234" i="1" s="1"/>
  <c r="P8235" i="1" a="1"/>
  <c r="P8235" i="1" s="1"/>
  <c r="P8236" i="1" a="1"/>
  <c r="P8236" i="1" s="1"/>
  <c r="P8237" i="1" a="1"/>
  <c r="P8237" i="1" s="1"/>
  <c r="P8238" i="1" a="1"/>
  <c r="P8238" i="1"/>
  <c r="P8239" i="1" a="1"/>
  <c r="P8239" i="1" s="1"/>
  <c r="P8240" i="1" a="1"/>
  <c r="P8240" i="1" s="1"/>
  <c r="P8241" i="1" a="1"/>
  <c r="P8241" i="1" s="1"/>
  <c r="P8242" i="1" a="1"/>
  <c r="P8242" i="1" s="1"/>
  <c r="P8243" i="1" a="1"/>
  <c r="P8243" i="1" s="1"/>
  <c r="P8244" i="1" a="1"/>
  <c r="P8244" i="1" s="1"/>
  <c r="P8245" i="1" a="1"/>
  <c r="P8245" i="1" s="1"/>
  <c r="P8246" i="1" a="1"/>
  <c r="P8246" i="1" s="1"/>
  <c r="P8247" i="1" a="1"/>
  <c r="P8247" i="1" s="1"/>
  <c r="P8248" i="1" a="1"/>
  <c r="P8248" i="1" s="1"/>
  <c r="P8249" i="1" a="1"/>
  <c r="P8249" i="1" s="1"/>
  <c r="P8250" i="1" a="1"/>
  <c r="P8250" i="1" s="1"/>
  <c r="P8251" i="1" a="1"/>
  <c r="P8251" i="1" s="1"/>
  <c r="P8252" i="1" a="1"/>
  <c r="P8252" i="1" s="1"/>
  <c r="P8253" i="1" a="1"/>
  <c r="P8253" i="1" s="1"/>
  <c r="P8254" i="1" a="1"/>
  <c r="P8254" i="1" s="1"/>
  <c r="P8255" i="1" a="1"/>
  <c r="P8255" i="1" s="1"/>
  <c r="P8256" i="1" a="1"/>
  <c r="P8256" i="1"/>
  <c r="P8257" i="1" a="1"/>
  <c r="P8257" i="1" s="1"/>
  <c r="P8258" i="1" a="1"/>
  <c r="P8258" i="1" s="1"/>
  <c r="P8259" i="1" a="1"/>
  <c r="P8259" i="1" s="1"/>
  <c r="P8260" i="1" a="1"/>
  <c r="P8260" i="1" s="1"/>
  <c r="P8261" i="1" a="1"/>
  <c r="P8261" i="1" s="1"/>
  <c r="P8262" i="1" a="1"/>
  <c r="P8262" i="1" s="1"/>
  <c r="P8263" i="1" a="1"/>
  <c r="P8263" i="1" s="1"/>
  <c r="P8264" i="1" a="1"/>
  <c r="P8264" i="1" s="1"/>
  <c r="P8265" i="1" a="1"/>
  <c r="P8265" i="1" s="1"/>
  <c r="P8266" i="1" a="1"/>
  <c r="P8266" i="1" s="1"/>
  <c r="P8267" i="1" a="1"/>
  <c r="P8267" i="1" s="1"/>
  <c r="P8268" i="1" a="1"/>
  <c r="P8268" i="1" s="1"/>
  <c r="P8269" i="1" a="1"/>
  <c r="P8269" i="1" s="1"/>
  <c r="P8270" i="1" a="1"/>
  <c r="P8270" i="1" s="1"/>
  <c r="P8271" i="1" a="1"/>
  <c r="P8271" i="1" s="1"/>
  <c r="P8272" i="1" a="1"/>
  <c r="P8272" i="1" s="1"/>
  <c r="P8273" i="1" a="1"/>
  <c r="P8273" i="1" s="1"/>
  <c r="P8274" i="1" a="1"/>
  <c r="P8274" i="1"/>
  <c r="P8275" i="1" a="1"/>
  <c r="P8275" i="1" s="1"/>
  <c r="P8276" i="1" a="1"/>
  <c r="P8276" i="1" s="1"/>
  <c r="P8277" i="1" a="1"/>
  <c r="P8277" i="1" s="1"/>
  <c r="P8278" i="1" a="1"/>
  <c r="P8278" i="1" s="1"/>
  <c r="P8279" i="1" a="1"/>
  <c r="P8279" i="1" s="1"/>
  <c r="P8280" i="1" a="1"/>
  <c r="P8280" i="1" s="1"/>
  <c r="P8281" i="1" a="1"/>
  <c r="P8281" i="1" s="1"/>
  <c r="P8282" i="1" a="1"/>
  <c r="P8282" i="1" s="1"/>
  <c r="P8283" i="1" a="1"/>
  <c r="P8283" i="1" s="1"/>
  <c r="P8284" i="1" a="1"/>
  <c r="P8284" i="1" s="1"/>
  <c r="P8285" i="1" a="1"/>
  <c r="P8285" i="1" s="1"/>
  <c r="P8286" i="1" a="1"/>
  <c r="P8286" i="1" s="1"/>
  <c r="P8287" i="1" a="1"/>
  <c r="P8287" i="1" s="1"/>
  <c r="P8288" i="1" a="1"/>
  <c r="P8288" i="1" s="1"/>
  <c r="P8289" i="1" a="1"/>
  <c r="P8289" i="1" s="1"/>
  <c r="P8290" i="1" a="1"/>
  <c r="P8290" i="1" s="1"/>
  <c r="P8291" i="1" a="1"/>
  <c r="P8291" i="1" s="1"/>
  <c r="P8292" i="1" a="1"/>
  <c r="P8292" i="1"/>
  <c r="P8293" i="1" a="1"/>
  <c r="P8293" i="1" s="1"/>
  <c r="P8294" i="1" a="1"/>
  <c r="P8294" i="1" s="1"/>
  <c r="P8295" i="1" a="1"/>
  <c r="P8295" i="1" s="1"/>
  <c r="P8296" i="1" a="1"/>
  <c r="P8296" i="1" s="1"/>
  <c r="P8297" i="1" a="1"/>
  <c r="P8297" i="1" s="1"/>
  <c r="P8298" i="1" a="1"/>
  <c r="P8298" i="1" s="1"/>
  <c r="P8299" i="1" a="1"/>
  <c r="P8299" i="1" s="1"/>
  <c r="P8300" i="1" a="1"/>
  <c r="P8300" i="1" s="1"/>
  <c r="P8301" i="1" a="1"/>
  <c r="P8301" i="1" s="1"/>
  <c r="P8302" i="1" a="1"/>
  <c r="P8302" i="1" s="1"/>
  <c r="P8303" i="1" a="1"/>
  <c r="P8303" i="1" s="1"/>
  <c r="P8304" i="1" a="1"/>
  <c r="P8304" i="1" s="1"/>
  <c r="P8305" i="1" a="1"/>
  <c r="P8305" i="1" s="1"/>
  <c r="P8306" i="1" a="1"/>
  <c r="P8306" i="1" s="1"/>
  <c r="P8307" i="1" a="1"/>
  <c r="P8307" i="1" s="1"/>
  <c r="P8308" i="1" a="1"/>
  <c r="P8308" i="1" s="1"/>
  <c r="P8309" i="1" a="1"/>
  <c r="P8309" i="1" s="1"/>
  <c r="P8310" i="1" a="1"/>
  <c r="P8310" i="1"/>
  <c r="P8311" i="1" a="1"/>
  <c r="P8311" i="1" s="1"/>
  <c r="P8312" i="1" a="1"/>
  <c r="P8312" i="1" s="1"/>
  <c r="P8313" i="1" a="1"/>
  <c r="P8313" i="1" s="1"/>
  <c r="P8314" i="1" a="1"/>
  <c r="P8314" i="1" s="1"/>
  <c r="P8315" i="1" a="1"/>
  <c r="P8315" i="1" s="1"/>
  <c r="P8316" i="1" a="1"/>
  <c r="P8316" i="1" s="1"/>
  <c r="P8317" i="1" a="1"/>
  <c r="P8317" i="1" s="1"/>
  <c r="P8318" i="1" a="1"/>
  <c r="P8318" i="1" s="1"/>
  <c r="P8319" i="1" a="1"/>
  <c r="P8319" i="1" s="1"/>
  <c r="P8320" i="1" a="1"/>
  <c r="P8320" i="1" s="1"/>
  <c r="P8321" i="1" a="1"/>
  <c r="P8321" i="1" s="1"/>
  <c r="P8322" i="1" a="1"/>
  <c r="P8322" i="1" s="1"/>
  <c r="P8323" i="1" a="1"/>
  <c r="P8323" i="1" s="1"/>
  <c r="P8324" i="1" a="1"/>
  <c r="P8324" i="1" s="1"/>
  <c r="P8325" i="1" a="1"/>
  <c r="P8325" i="1" s="1"/>
  <c r="P8326" i="1" a="1"/>
  <c r="P8326" i="1" s="1"/>
  <c r="P8327" i="1" a="1"/>
  <c r="P8327" i="1" s="1"/>
  <c r="P8328" i="1" a="1"/>
  <c r="P8328" i="1"/>
  <c r="P8329" i="1" a="1"/>
  <c r="P8329" i="1" s="1"/>
  <c r="P8330" i="1" a="1"/>
  <c r="P8330" i="1" s="1"/>
  <c r="P8331" i="1" a="1"/>
  <c r="P8331" i="1" s="1"/>
  <c r="P8332" i="1" a="1"/>
  <c r="P8332" i="1" s="1"/>
  <c r="P8333" i="1" a="1"/>
  <c r="P8333" i="1" s="1"/>
  <c r="P8334" i="1" a="1"/>
  <c r="P8334" i="1" s="1"/>
  <c r="P8335" i="1" a="1"/>
  <c r="P8335" i="1" s="1"/>
  <c r="P8336" i="1" a="1"/>
  <c r="P8336" i="1" s="1"/>
  <c r="P8337" i="1" a="1"/>
  <c r="P8337" i="1" s="1"/>
  <c r="P8338" i="1" a="1"/>
  <c r="P8338" i="1" s="1"/>
  <c r="P8339" i="1" a="1"/>
  <c r="P8339" i="1" s="1"/>
  <c r="P8340" i="1" a="1"/>
  <c r="P8340" i="1" s="1"/>
  <c r="P8341" i="1" a="1"/>
  <c r="P8341" i="1" s="1"/>
  <c r="P8342" i="1" a="1"/>
  <c r="P8342" i="1" s="1"/>
  <c r="P8343" i="1" a="1"/>
  <c r="P8343" i="1" s="1"/>
  <c r="P8344" i="1" a="1"/>
  <c r="P8344" i="1" s="1"/>
  <c r="P8345" i="1" a="1"/>
  <c r="P8345" i="1" s="1"/>
  <c r="P8346" i="1" a="1"/>
  <c r="P8346" i="1"/>
  <c r="P8347" i="1" a="1"/>
  <c r="P8347" i="1" s="1"/>
  <c r="P8348" i="1" a="1"/>
  <c r="P8348" i="1" s="1"/>
  <c r="P8349" i="1" a="1"/>
  <c r="P8349" i="1" s="1"/>
  <c r="P8350" i="1" a="1"/>
  <c r="P8350" i="1" s="1"/>
  <c r="P8351" i="1" a="1"/>
  <c r="P8351" i="1" s="1"/>
  <c r="P8352" i="1" a="1"/>
  <c r="P8352" i="1" s="1"/>
  <c r="P8353" i="1" a="1"/>
  <c r="P8353" i="1" s="1"/>
  <c r="P8354" i="1" a="1"/>
  <c r="P8354" i="1" s="1"/>
  <c r="P8355" i="1" a="1"/>
  <c r="P8355" i="1" s="1"/>
  <c r="P8356" i="1" a="1"/>
  <c r="P8356" i="1" s="1"/>
  <c r="P8357" i="1" a="1"/>
  <c r="P8357" i="1" s="1"/>
  <c r="P8358" i="1" a="1"/>
  <c r="P8358" i="1" s="1"/>
  <c r="P8359" i="1" a="1"/>
  <c r="P8359" i="1" s="1"/>
  <c r="P8360" i="1" a="1"/>
  <c r="P8360" i="1" s="1"/>
  <c r="P8361" i="1" a="1"/>
  <c r="P8361" i="1" s="1"/>
  <c r="P8362" i="1" a="1"/>
  <c r="P8362" i="1" s="1"/>
  <c r="P8363" i="1" a="1"/>
  <c r="P8363" i="1" s="1"/>
  <c r="P8364" i="1" a="1"/>
  <c r="P8364" i="1"/>
  <c r="P8365" i="1" a="1"/>
  <c r="P8365" i="1" s="1"/>
  <c r="P8366" i="1" a="1"/>
  <c r="P8366" i="1" s="1"/>
  <c r="P8367" i="1" a="1"/>
  <c r="P8367" i="1" s="1"/>
  <c r="P8368" i="1" a="1"/>
  <c r="P8368" i="1" s="1"/>
  <c r="P8369" i="1" a="1"/>
  <c r="P8369" i="1" s="1"/>
  <c r="P8370" i="1" a="1"/>
  <c r="P8370" i="1" s="1"/>
  <c r="P8371" i="1" a="1"/>
  <c r="P8371" i="1" s="1"/>
  <c r="P8372" i="1" a="1"/>
  <c r="P8372" i="1" s="1"/>
  <c r="P8373" i="1" a="1"/>
  <c r="P8373" i="1" s="1"/>
  <c r="P8374" i="1" a="1"/>
  <c r="P8374" i="1" s="1"/>
  <c r="P8375" i="1" a="1"/>
  <c r="P8375" i="1" s="1"/>
  <c r="P8376" i="1" a="1"/>
  <c r="P8376" i="1" s="1"/>
  <c r="P8377" i="1" a="1"/>
  <c r="P8377" i="1" s="1"/>
  <c r="P8378" i="1" a="1"/>
  <c r="P8378" i="1" s="1"/>
  <c r="P8379" i="1" a="1"/>
  <c r="P8379" i="1" s="1"/>
  <c r="P8380" i="1" a="1"/>
  <c r="P8380" i="1" s="1"/>
  <c r="P8381" i="1" a="1"/>
  <c r="P8381" i="1" s="1"/>
  <c r="P8382" i="1" a="1"/>
  <c r="P8382" i="1"/>
  <c r="P8383" i="1" a="1"/>
  <c r="P8383" i="1" s="1"/>
  <c r="P8384" i="1" a="1"/>
  <c r="P8384" i="1" s="1"/>
  <c r="P8385" i="1" a="1"/>
  <c r="P8385" i="1" s="1"/>
  <c r="P8386" i="1" a="1"/>
  <c r="P8386" i="1" s="1"/>
  <c r="P8387" i="1" a="1"/>
  <c r="P8387" i="1" s="1"/>
  <c r="P8388" i="1" a="1"/>
  <c r="P8388" i="1" s="1"/>
  <c r="P8389" i="1" a="1"/>
  <c r="P8389" i="1" s="1"/>
  <c r="P8390" i="1" a="1"/>
  <c r="P8390" i="1" s="1"/>
  <c r="P8391" i="1" a="1"/>
  <c r="P8391" i="1" s="1"/>
  <c r="P8392" i="1" a="1"/>
  <c r="P8392" i="1" s="1"/>
  <c r="P8393" i="1" a="1"/>
  <c r="P8393" i="1" s="1"/>
  <c r="P8394" i="1" a="1"/>
  <c r="P8394" i="1" s="1"/>
  <c r="P8395" i="1" a="1"/>
  <c r="P8395" i="1" s="1"/>
  <c r="P8396" i="1" a="1"/>
  <c r="P8396" i="1" s="1"/>
  <c r="P8397" i="1" a="1"/>
  <c r="P8397" i="1" s="1"/>
  <c r="P8398" i="1" a="1"/>
  <c r="P8398" i="1" s="1"/>
  <c r="P8399" i="1" a="1"/>
  <c r="P8399" i="1" s="1"/>
  <c r="P8400" i="1" a="1"/>
  <c r="P8400" i="1"/>
  <c r="P8401" i="1" a="1"/>
  <c r="P8401" i="1" s="1"/>
  <c r="P8402" i="1" a="1"/>
  <c r="P8402" i="1" s="1"/>
  <c r="P8403" i="1" a="1"/>
  <c r="P8403" i="1" s="1"/>
  <c r="P8404" i="1" a="1"/>
  <c r="P8404" i="1" s="1"/>
  <c r="P8405" i="1" a="1"/>
  <c r="P8405" i="1" s="1"/>
  <c r="P8406" i="1" a="1"/>
  <c r="P8406" i="1" s="1"/>
  <c r="P8407" i="1" a="1"/>
  <c r="P8407" i="1" s="1"/>
  <c r="P8408" i="1" a="1"/>
  <c r="P8408" i="1" s="1"/>
  <c r="P8409" i="1" a="1"/>
  <c r="P8409" i="1" s="1"/>
  <c r="P8410" i="1" a="1"/>
  <c r="P8410" i="1" s="1"/>
  <c r="P8411" i="1" a="1"/>
  <c r="P8411" i="1" s="1"/>
  <c r="P8412" i="1" a="1"/>
  <c r="P8412" i="1" s="1"/>
  <c r="P8413" i="1" a="1"/>
  <c r="P8413" i="1" s="1"/>
  <c r="P8414" i="1" a="1"/>
  <c r="P8414" i="1" s="1"/>
  <c r="P8415" i="1" a="1"/>
  <c r="P8415" i="1" s="1"/>
  <c r="P8416" i="1" a="1"/>
  <c r="P8416" i="1" s="1"/>
  <c r="P8417" i="1" a="1"/>
  <c r="P8417" i="1" s="1"/>
  <c r="P8418" i="1" a="1"/>
  <c r="P8418" i="1"/>
  <c r="P8419" i="1" a="1"/>
  <c r="P8419" i="1" s="1"/>
  <c r="P8420" i="1" a="1"/>
  <c r="P8420" i="1" s="1"/>
  <c r="P8421" i="1" a="1"/>
  <c r="P8421" i="1" s="1"/>
  <c r="P8422" i="1" a="1"/>
  <c r="P8422" i="1" s="1"/>
  <c r="P8423" i="1" a="1"/>
  <c r="P8423" i="1" s="1"/>
  <c r="P8424" i="1" a="1"/>
  <c r="P8424" i="1" s="1"/>
  <c r="P8425" i="1" a="1"/>
  <c r="P8425" i="1" s="1"/>
  <c r="P8426" i="1" a="1"/>
  <c r="P8426" i="1" s="1"/>
  <c r="P8427" i="1" a="1"/>
  <c r="P8427" i="1" s="1"/>
  <c r="P8428" i="1" a="1"/>
  <c r="P8428" i="1" s="1"/>
  <c r="P8429" i="1" a="1"/>
  <c r="P8429" i="1" s="1"/>
  <c r="P8430" i="1" a="1"/>
  <c r="P8430" i="1" s="1"/>
  <c r="P8431" i="1" a="1"/>
  <c r="P8431" i="1" s="1"/>
  <c r="P8432" i="1" a="1"/>
  <c r="P8432" i="1" s="1"/>
  <c r="P8433" i="1" a="1"/>
  <c r="P8433" i="1" s="1"/>
  <c r="P8434" i="1" a="1"/>
  <c r="P8434" i="1" s="1"/>
  <c r="P8435" i="1" a="1"/>
  <c r="P8435" i="1" s="1"/>
  <c r="P8436" i="1" a="1"/>
  <c r="P8436" i="1"/>
  <c r="P8437" i="1" a="1"/>
  <c r="P8437" i="1" s="1"/>
  <c r="P8438" i="1" a="1"/>
  <c r="P8438" i="1" s="1"/>
  <c r="P8439" i="1" a="1"/>
  <c r="P8439" i="1" s="1"/>
  <c r="P8440" i="1" a="1"/>
  <c r="P8440" i="1" s="1"/>
  <c r="P8441" i="1" a="1"/>
  <c r="P8441" i="1" s="1"/>
  <c r="P8442" i="1" a="1"/>
  <c r="P8442" i="1" s="1"/>
  <c r="P8443" i="1" a="1"/>
  <c r="P8443" i="1" s="1"/>
  <c r="P8444" i="1" a="1"/>
  <c r="P8444" i="1" s="1"/>
  <c r="P8445" i="1" a="1"/>
  <c r="P8445" i="1" s="1"/>
  <c r="P8446" i="1" a="1"/>
  <c r="P8446" i="1" s="1"/>
  <c r="P8447" i="1" a="1"/>
  <c r="P8447" i="1" s="1"/>
  <c r="P8448" i="1" a="1"/>
  <c r="P8448" i="1" s="1"/>
  <c r="P8449" i="1" a="1"/>
  <c r="P8449" i="1" s="1"/>
  <c r="P8450" i="1" a="1"/>
  <c r="P8450" i="1" s="1"/>
  <c r="P8451" i="1" a="1"/>
  <c r="P8451" i="1" s="1"/>
  <c r="P8452" i="1" a="1"/>
  <c r="P8452" i="1" s="1"/>
  <c r="P8453" i="1" a="1"/>
  <c r="P8453" i="1" s="1"/>
  <c r="P8454" i="1" a="1"/>
  <c r="P8454" i="1"/>
  <c r="P8455" i="1" a="1"/>
  <c r="P8455" i="1" s="1"/>
  <c r="P8456" i="1" a="1"/>
  <c r="P8456" i="1" s="1"/>
  <c r="P8457" i="1" a="1"/>
  <c r="P8457" i="1" s="1"/>
  <c r="P8458" i="1" a="1"/>
  <c r="P8458" i="1" s="1"/>
  <c r="P8459" i="1" a="1"/>
  <c r="P8459" i="1" s="1"/>
  <c r="P8460" i="1" a="1"/>
  <c r="P8460" i="1" s="1"/>
  <c r="P8461" i="1" a="1"/>
  <c r="P8461" i="1" s="1"/>
  <c r="P8462" i="1" a="1"/>
  <c r="P8462" i="1" s="1"/>
  <c r="P8463" i="1" a="1"/>
  <c r="P8463" i="1" s="1"/>
  <c r="P8464" i="1" a="1"/>
  <c r="P8464" i="1" s="1"/>
  <c r="P8465" i="1" a="1"/>
  <c r="P8465" i="1" s="1"/>
  <c r="P8466" i="1" a="1"/>
  <c r="P8466" i="1" s="1"/>
  <c r="P8467" i="1" a="1"/>
  <c r="P8467" i="1" s="1"/>
  <c r="P8468" i="1" a="1"/>
  <c r="P8468" i="1" s="1"/>
  <c r="P8469" i="1" a="1"/>
  <c r="P8469" i="1" s="1"/>
  <c r="P8470" i="1" a="1"/>
  <c r="P8470" i="1" s="1"/>
  <c r="P8471" i="1" a="1"/>
  <c r="P8471" i="1" s="1"/>
  <c r="P8472" i="1" a="1"/>
  <c r="P8472" i="1"/>
  <c r="P8473" i="1" a="1"/>
  <c r="P8473" i="1" s="1"/>
  <c r="P8474" i="1" a="1"/>
  <c r="P8474" i="1" s="1"/>
  <c r="P8475" i="1" a="1"/>
  <c r="P8475" i="1" s="1"/>
  <c r="P8476" i="1" a="1"/>
  <c r="P8476" i="1" s="1"/>
  <c r="P8477" i="1" a="1"/>
  <c r="P8477" i="1" s="1"/>
  <c r="P8478" i="1" a="1"/>
  <c r="P8478" i="1" s="1"/>
  <c r="P8479" i="1" a="1"/>
  <c r="P8479" i="1" s="1"/>
  <c r="P8480" i="1" a="1"/>
  <c r="P8480" i="1" s="1"/>
  <c r="P8481" i="1" a="1"/>
  <c r="P8481" i="1" s="1"/>
  <c r="P8482" i="1" a="1"/>
  <c r="P8482" i="1" s="1"/>
  <c r="P8483" i="1" a="1"/>
  <c r="P8483" i="1" s="1"/>
  <c r="P8484" i="1" a="1"/>
  <c r="P8484" i="1" s="1"/>
  <c r="P8485" i="1" a="1"/>
  <c r="P8485" i="1" s="1"/>
  <c r="P8486" i="1" a="1"/>
  <c r="P8486" i="1" s="1"/>
  <c r="P8487" i="1" a="1"/>
  <c r="P8487" i="1" s="1"/>
  <c r="P8488" i="1" a="1"/>
  <c r="P8488" i="1" s="1"/>
  <c r="P8489" i="1" a="1"/>
  <c r="P8489" i="1" s="1"/>
  <c r="P8490" i="1" a="1"/>
  <c r="P8490" i="1"/>
  <c r="P8491" i="1" a="1"/>
  <c r="P8491" i="1" s="1"/>
  <c r="P8492" i="1" a="1"/>
  <c r="P8492" i="1" s="1"/>
  <c r="P8493" i="1" a="1"/>
  <c r="P8493" i="1" s="1"/>
  <c r="P8494" i="1" a="1"/>
  <c r="P8494" i="1" s="1"/>
  <c r="P8495" i="1" a="1"/>
  <c r="P8495" i="1" s="1"/>
  <c r="P8496" i="1" a="1"/>
  <c r="P8496" i="1" s="1"/>
  <c r="P8497" i="1" a="1"/>
  <c r="P8497" i="1" s="1"/>
  <c r="P8498" i="1" a="1"/>
  <c r="P8498" i="1" s="1"/>
  <c r="P8499" i="1" a="1"/>
  <c r="P8499" i="1" s="1"/>
  <c r="P8500" i="1" a="1"/>
  <c r="P8500" i="1" s="1"/>
  <c r="P8501" i="1" a="1"/>
  <c r="P8501" i="1" s="1"/>
  <c r="P8502" i="1" a="1"/>
  <c r="P8502" i="1" s="1"/>
  <c r="P8503" i="1" a="1"/>
  <c r="P8503" i="1" s="1"/>
  <c r="P8504" i="1" a="1"/>
  <c r="P8504" i="1" s="1"/>
  <c r="P8505" i="1" a="1"/>
  <c r="P8505" i="1" s="1"/>
  <c r="P8506" i="1" a="1"/>
  <c r="P8506" i="1" s="1"/>
  <c r="P8507" i="1" a="1"/>
  <c r="P8507" i="1" s="1"/>
  <c r="P8508" i="1" a="1"/>
  <c r="P8508" i="1"/>
  <c r="P8509" i="1" a="1"/>
  <c r="P8509" i="1" s="1"/>
  <c r="P8510" i="1" a="1"/>
  <c r="P8510" i="1" s="1"/>
  <c r="P8511" i="1" a="1"/>
  <c r="P8511" i="1" s="1"/>
  <c r="P8512" i="1" a="1"/>
  <c r="P8512" i="1" s="1"/>
  <c r="P8513" i="1" a="1"/>
  <c r="P8513" i="1" s="1"/>
  <c r="P8514" i="1" a="1"/>
  <c r="P8514" i="1" s="1"/>
  <c r="P8515" i="1" a="1"/>
  <c r="P8515" i="1" s="1"/>
  <c r="P8516" i="1" a="1"/>
  <c r="P8516" i="1" s="1"/>
  <c r="P8517" i="1" a="1"/>
  <c r="P8517" i="1" s="1"/>
  <c r="P8518" i="1" a="1"/>
  <c r="P8518" i="1" s="1"/>
  <c r="P8519" i="1" a="1"/>
  <c r="P8519" i="1" s="1"/>
  <c r="P8520" i="1" a="1"/>
  <c r="P8520" i="1" s="1"/>
  <c r="P8521" i="1" a="1"/>
  <c r="P8521" i="1" s="1"/>
  <c r="P8522" i="1" a="1"/>
  <c r="P8522" i="1" s="1"/>
  <c r="P8523" i="1" a="1"/>
  <c r="P8523" i="1" s="1"/>
  <c r="P8524" i="1" a="1"/>
  <c r="P8524" i="1" s="1"/>
  <c r="P8525" i="1" a="1"/>
  <c r="P8525" i="1" s="1"/>
  <c r="P8526" i="1" a="1"/>
  <c r="P8526" i="1" s="1"/>
  <c r="P8527" i="1" a="1"/>
  <c r="P8527" i="1" s="1"/>
  <c r="P8528" i="1" a="1"/>
  <c r="P8528" i="1" s="1"/>
  <c r="P8529" i="1" a="1"/>
  <c r="P8529" i="1" s="1"/>
  <c r="P8530" i="1" a="1"/>
  <c r="P8530" i="1" s="1"/>
  <c r="P8531" i="1" a="1"/>
  <c r="P8531" i="1" s="1"/>
  <c r="P8532" i="1" a="1"/>
  <c r="P8532" i="1" s="1"/>
  <c r="P8533" i="1" a="1"/>
  <c r="P8533" i="1" s="1"/>
  <c r="P8534" i="1" a="1"/>
  <c r="P8534" i="1" s="1"/>
  <c r="P8535" i="1" a="1"/>
  <c r="P8535" i="1" s="1"/>
  <c r="P8536" i="1" a="1"/>
  <c r="P8536" i="1" s="1"/>
  <c r="P8537" i="1" a="1"/>
  <c r="P8537" i="1" s="1"/>
  <c r="P8538" i="1" a="1"/>
  <c r="P8538" i="1" s="1"/>
  <c r="P8539" i="1" a="1"/>
  <c r="P8539" i="1" s="1"/>
  <c r="P8540" i="1" a="1"/>
  <c r="P8540" i="1" s="1"/>
  <c r="P8541" i="1" a="1"/>
  <c r="P8541" i="1" s="1"/>
  <c r="P8542" i="1" a="1"/>
  <c r="P8542" i="1" s="1"/>
  <c r="P8543" i="1" a="1"/>
  <c r="P8543" i="1" s="1"/>
  <c r="P8544" i="1" a="1"/>
  <c r="P8544" i="1" s="1"/>
  <c r="P8545" i="1" a="1"/>
  <c r="P8545" i="1" s="1"/>
  <c r="P8546" i="1" a="1"/>
  <c r="P8546" i="1" s="1"/>
  <c r="P8547" i="1" a="1"/>
  <c r="P8547" i="1" s="1"/>
  <c r="P8548" i="1" a="1"/>
  <c r="P8548" i="1" s="1"/>
  <c r="P8549" i="1" a="1"/>
  <c r="P8549" i="1" s="1"/>
  <c r="P8550" i="1" a="1"/>
  <c r="P8550" i="1" s="1"/>
  <c r="P8551" i="1" a="1"/>
  <c r="P8551" i="1" s="1"/>
  <c r="P8552" i="1" a="1"/>
  <c r="P8552" i="1" s="1"/>
  <c r="P8553" i="1" a="1"/>
  <c r="P8553" i="1" s="1"/>
  <c r="P8554" i="1" a="1"/>
  <c r="P8554" i="1" s="1"/>
  <c r="P8555" i="1" a="1"/>
  <c r="P8555" i="1"/>
  <c r="P8556" i="1" a="1"/>
  <c r="P8556" i="1"/>
  <c r="P8557" i="1" a="1"/>
  <c r="P8557" i="1"/>
  <c r="P8558" i="1" a="1"/>
  <c r="P8558" i="1" s="1"/>
  <c r="P8559" i="1" a="1"/>
  <c r="P8559" i="1" s="1"/>
  <c r="P8560" i="1" a="1"/>
  <c r="P8560" i="1" s="1"/>
  <c r="P8561" i="1" a="1"/>
  <c r="P8561" i="1" s="1"/>
  <c r="P8562" i="1" a="1"/>
  <c r="P8562" i="1" s="1"/>
  <c r="P8563" i="1" a="1"/>
  <c r="P8563" i="1" s="1"/>
  <c r="P8564" i="1" a="1"/>
  <c r="P8564" i="1" s="1"/>
  <c r="P8565" i="1" a="1"/>
  <c r="P8565" i="1" s="1"/>
  <c r="P8566" i="1" a="1"/>
  <c r="P8566" i="1" s="1"/>
  <c r="P8567" i="1" a="1"/>
  <c r="P8567" i="1"/>
  <c r="P8568" i="1" a="1"/>
  <c r="P8568" i="1"/>
  <c r="P8569" i="1" a="1"/>
  <c r="P8569" i="1" s="1"/>
  <c r="P8570" i="1" a="1"/>
  <c r="P8570" i="1" s="1"/>
  <c r="P8571" i="1" a="1"/>
  <c r="P8571" i="1" s="1"/>
  <c r="P8572" i="1" a="1"/>
  <c r="P8572" i="1" s="1"/>
  <c r="P8573" i="1" a="1"/>
  <c r="P8573" i="1" s="1"/>
  <c r="P8574" i="1" a="1"/>
  <c r="P8574" i="1" s="1"/>
  <c r="P8575" i="1" a="1"/>
  <c r="P8575" i="1" s="1"/>
  <c r="P8576" i="1" a="1"/>
  <c r="P8576" i="1" s="1"/>
  <c r="P8577" i="1" a="1"/>
  <c r="P8577" i="1" s="1"/>
  <c r="P8578" i="1" a="1"/>
  <c r="P8578" i="1" s="1"/>
  <c r="P8579" i="1" a="1"/>
  <c r="P8579" i="1"/>
  <c r="P8580" i="1" a="1"/>
  <c r="P8580" i="1"/>
  <c r="P8581" i="1" a="1"/>
  <c r="P8581" i="1"/>
  <c r="P8582" i="1" a="1"/>
  <c r="P8582" i="1" s="1"/>
  <c r="P8583" i="1" a="1"/>
  <c r="P8583" i="1" s="1"/>
  <c r="P8584" i="1" a="1"/>
  <c r="P8584" i="1" s="1"/>
  <c r="P8585" i="1" a="1"/>
  <c r="P8585" i="1" s="1"/>
  <c r="P8586" i="1" a="1"/>
  <c r="P8586" i="1" s="1"/>
  <c r="P8587" i="1" a="1"/>
  <c r="P8587" i="1" s="1"/>
  <c r="P8588" i="1" a="1"/>
  <c r="P8588" i="1" s="1"/>
  <c r="P8589" i="1" a="1"/>
  <c r="P8589" i="1" s="1"/>
  <c r="P8590" i="1" a="1"/>
  <c r="P8590" i="1" s="1"/>
  <c r="P8591" i="1" a="1"/>
  <c r="P8591" i="1"/>
  <c r="P8592" i="1" a="1"/>
  <c r="P8592" i="1"/>
  <c r="P8593" i="1" a="1"/>
  <c r="P8593" i="1" s="1"/>
  <c r="P8594" i="1" a="1"/>
  <c r="P8594" i="1" s="1"/>
  <c r="P8595" i="1" a="1"/>
  <c r="P8595" i="1" s="1"/>
  <c r="P8596" i="1" a="1"/>
  <c r="P8596" i="1" s="1"/>
  <c r="P8597" i="1" a="1"/>
  <c r="P8597" i="1" s="1"/>
  <c r="P8598" i="1" a="1"/>
  <c r="P8598" i="1" s="1"/>
  <c r="P8599" i="1" a="1"/>
  <c r="P8599" i="1" s="1"/>
  <c r="P8600" i="1" a="1"/>
  <c r="P8600" i="1" s="1"/>
  <c r="P8601" i="1" a="1"/>
  <c r="P8601" i="1" s="1"/>
  <c r="P8602" i="1" a="1"/>
  <c r="P8602" i="1" s="1"/>
  <c r="P8603" i="1" a="1"/>
  <c r="P8603" i="1" s="1"/>
  <c r="P8604" i="1" a="1"/>
  <c r="P8604" i="1"/>
  <c r="P8605" i="1" a="1"/>
  <c r="P8605" i="1"/>
  <c r="P8606" i="1" a="1"/>
  <c r="P8606" i="1" s="1"/>
  <c r="P8607" i="1" a="1"/>
  <c r="P8607" i="1" s="1"/>
  <c r="P8608" i="1" a="1"/>
  <c r="P8608" i="1" s="1"/>
  <c r="P8609" i="1" a="1"/>
  <c r="P8609" i="1"/>
  <c r="P8610" i="1" a="1"/>
  <c r="P8610" i="1"/>
  <c r="P8611" i="1" a="1"/>
  <c r="P8611" i="1" s="1"/>
  <c r="P8612" i="1" a="1"/>
  <c r="P8612" i="1" s="1"/>
  <c r="P8613" i="1" a="1"/>
  <c r="P8613" i="1" s="1"/>
  <c r="P8614" i="1" a="1"/>
  <c r="P8614" i="1" s="1"/>
  <c r="P8615" i="1" a="1"/>
  <c r="P8615" i="1"/>
  <c r="P8616" i="1" a="1"/>
  <c r="P8616" i="1"/>
  <c r="P8617" i="1" a="1"/>
  <c r="P8617" i="1"/>
  <c r="P8618" i="1" a="1"/>
  <c r="P8618" i="1" s="1"/>
  <c r="P8619" i="1" a="1"/>
  <c r="P8619" i="1" s="1"/>
  <c r="P8620" i="1" a="1"/>
  <c r="P8620" i="1" s="1"/>
  <c r="P8621" i="1" a="1"/>
  <c r="P8621" i="1" s="1"/>
  <c r="P8622" i="1" a="1"/>
  <c r="P8622" i="1" s="1"/>
  <c r="P8623" i="1" a="1"/>
  <c r="P8623" i="1" s="1"/>
  <c r="P8624" i="1" a="1"/>
  <c r="P8624" i="1" s="1"/>
  <c r="P8625" i="1" a="1"/>
  <c r="P8625" i="1" s="1"/>
  <c r="P8626" i="1" a="1"/>
  <c r="P8626" i="1" s="1"/>
  <c r="P8627" i="1" a="1"/>
  <c r="P8627" i="1" s="1"/>
  <c r="P8628" i="1" a="1"/>
  <c r="P8628" i="1" s="1"/>
  <c r="P8629" i="1" a="1"/>
  <c r="P8629" i="1" s="1"/>
  <c r="P8630" i="1" a="1"/>
  <c r="P8630" i="1" s="1"/>
  <c r="P8631" i="1" a="1"/>
  <c r="P8631" i="1" s="1"/>
  <c r="P8632" i="1" a="1"/>
  <c r="P8632" i="1" s="1"/>
  <c r="P8633" i="1" a="1"/>
  <c r="P8633" i="1" s="1"/>
  <c r="P8634" i="1" a="1"/>
  <c r="P8634" i="1" s="1"/>
  <c r="P8635" i="1" a="1"/>
  <c r="P8635" i="1" s="1"/>
  <c r="P8636" i="1" a="1"/>
  <c r="P8636" i="1" s="1"/>
  <c r="P8637" i="1" a="1"/>
  <c r="P8637" i="1"/>
  <c r="P8638" i="1" a="1"/>
  <c r="P8638" i="1"/>
  <c r="P8639" i="1" a="1"/>
  <c r="P8639" i="1" s="1"/>
  <c r="P8640" i="1" a="1"/>
  <c r="P8640" i="1" s="1"/>
  <c r="P8641" i="1" a="1"/>
  <c r="P8641" i="1" s="1"/>
  <c r="P8642" i="1" a="1"/>
  <c r="P8642" i="1" s="1"/>
  <c r="P8643" i="1" a="1"/>
  <c r="P8643" i="1" s="1"/>
  <c r="P8644" i="1" a="1"/>
  <c r="P8644" i="1" s="1"/>
  <c r="P8645" i="1" a="1"/>
  <c r="P8645" i="1" s="1"/>
  <c r="P8646" i="1" a="1"/>
  <c r="P8646" i="1" s="1"/>
  <c r="P8647" i="1" a="1"/>
  <c r="P8647" i="1" s="1"/>
  <c r="P8648" i="1" a="1"/>
  <c r="P8648" i="1" s="1"/>
  <c r="P8649" i="1" a="1"/>
  <c r="P8649" i="1" s="1"/>
  <c r="P8650" i="1" a="1"/>
  <c r="P8650" i="1" s="1"/>
  <c r="P8651" i="1" a="1"/>
  <c r="P8651" i="1" s="1"/>
  <c r="P8652" i="1" a="1"/>
  <c r="P8652" i="1" s="1"/>
  <c r="P8653" i="1" a="1"/>
  <c r="P8653" i="1" s="1"/>
  <c r="P8654" i="1" a="1"/>
  <c r="P8654" i="1" s="1"/>
  <c r="P8655" i="1" a="1"/>
  <c r="P8655" i="1"/>
  <c r="P8656" i="1" a="1"/>
  <c r="P8656" i="1"/>
  <c r="P8657" i="1" a="1"/>
  <c r="P8657" i="1" s="1"/>
  <c r="P8658" i="1" a="1"/>
  <c r="P8658" i="1" s="1"/>
  <c r="P8659" i="1" a="1"/>
  <c r="P8659" i="1" s="1"/>
  <c r="P8660" i="1" a="1"/>
  <c r="P8660" i="1" s="1"/>
  <c r="P8661" i="1" a="1"/>
  <c r="P8661" i="1" s="1"/>
  <c r="P8662" i="1" a="1"/>
  <c r="P8662" i="1" s="1"/>
  <c r="P8663" i="1" a="1"/>
  <c r="P8663" i="1" s="1"/>
  <c r="P8664" i="1" a="1"/>
  <c r="P8664" i="1" s="1"/>
  <c r="P8665" i="1" a="1"/>
  <c r="P8665" i="1" s="1"/>
  <c r="P8666" i="1" a="1"/>
  <c r="P8666" i="1" s="1"/>
  <c r="P8667" i="1" a="1"/>
  <c r="P8667" i="1" s="1"/>
  <c r="P8668" i="1" a="1"/>
  <c r="P8668" i="1" s="1"/>
  <c r="P8669" i="1" a="1"/>
  <c r="P8669" i="1" s="1"/>
  <c r="P8670" i="1" a="1"/>
  <c r="P8670" i="1" s="1"/>
  <c r="P8671" i="1" a="1"/>
  <c r="P8671" i="1" s="1"/>
  <c r="P8672" i="1" a="1"/>
  <c r="P8672" i="1" s="1"/>
  <c r="P8673" i="1" a="1"/>
  <c r="P8673" i="1"/>
  <c r="P8674" i="1" a="1"/>
  <c r="P8674" i="1"/>
  <c r="P8675" i="1" a="1"/>
  <c r="P8675" i="1" s="1"/>
  <c r="P8676" i="1" a="1"/>
  <c r="P8676" i="1" s="1"/>
  <c r="P8677" i="1" a="1"/>
  <c r="P8677" i="1" s="1"/>
  <c r="P8678" i="1" a="1"/>
  <c r="P8678" i="1" s="1"/>
  <c r="P8679" i="1" a="1"/>
  <c r="P8679" i="1" s="1"/>
  <c r="P8680" i="1" a="1"/>
  <c r="P8680" i="1" s="1"/>
  <c r="P8681" i="1" a="1"/>
  <c r="P8681" i="1" s="1"/>
  <c r="P8682" i="1" a="1"/>
  <c r="P8682" i="1" s="1"/>
  <c r="P8683" i="1" a="1"/>
  <c r="P8683" i="1" s="1"/>
  <c r="P8684" i="1" a="1"/>
  <c r="P8684" i="1" s="1"/>
  <c r="P8685" i="1" a="1"/>
  <c r="P8685" i="1" s="1"/>
  <c r="P8686" i="1" a="1"/>
  <c r="P8686" i="1" s="1"/>
  <c r="P8687" i="1" a="1"/>
  <c r="P8687" i="1" s="1"/>
  <c r="P8688" i="1" a="1"/>
  <c r="P8688" i="1" s="1"/>
  <c r="P8689" i="1" a="1"/>
  <c r="P8689" i="1" s="1"/>
  <c r="P8690" i="1" a="1"/>
  <c r="P8690" i="1" s="1"/>
  <c r="P8691" i="1" a="1"/>
  <c r="P8691" i="1"/>
  <c r="P8692" i="1" a="1"/>
  <c r="P8692" i="1"/>
  <c r="P8693" i="1" a="1"/>
  <c r="P8693" i="1" s="1"/>
  <c r="P8694" i="1" a="1"/>
  <c r="P8694" i="1" s="1"/>
  <c r="P8695" i="1" a="1"/>
  <c r="P8695" i="1" s="1"/>
  <c r="P8696" i="1" a="1"/>
  <c r="P8696" i="1" s="1"/>
  <c r="P8697" i="1" a="1"/>
  <c r="P8697" i="1" s="1"/>
  <c r="P8698" i="1" a="1"/>
  <c r="P8698" i="1" s="1"/>
  <c r="P8699" i="1" a="1"/>
  <c r="P8699" i="1" s="1"/>
  <c r="P8700" i="1" a="1"/>
  <c r="P8700" i="1" s="1"/>
  <c r="P8701" i="1" a="1"/>
  <c r="P8701" i="1" s="1"/>
  <c r="P8702" i="1" a="1"/>
  <c r="P8702" i="1" s="1"/>
  <c r="P8703" i="1" a="1"/>
  <c r="P8703" i="1" s="1"/>
  <c r="P8704" i="1" a="1"/>
  <c r="P8704" i="1" s="1"/>
  <c r="P8705" i="1" a="1"/>
  <c r="P8705" i="1" s="1"/>
  <c r="P8706" i="1" a="1"/>
  <c r="P8706" i="1" s="1"/>
  <c r="P8707" i="1" a="1"/>
  <c r="P8707" i="1" s="1"/>
  <c r="P8708" i="1" a="1"/>
  <c r="P8708" i="1" s="1"/>
  <c r="P8709" i="1" a="1"/>
  <c r="P8709" i="1"/>
  <c r="P8710" i="1" a="1"/>
  <c r="P8710" i="1"/>
  <c r="P8711" i="1" a="1"/>
  <c r="P8711" i="1" s="1"/>
  <c r="P8712" i="1" a="1"/>
  <c r="P8712" i="1" s="1"/>
  <c r="P8713" i="1" a="1"/>
  <c r="P8713" i="1" s="1"/>
  <c r="P8714" i="1" a="1"/>
  <c r="P8714" i="1" s="1"/>
  <c r="P8715" i="1" a="1"/>
  <c r="P8715" i="1" s="1"/>
  <c r="P8716" i="1" a="1"/>
  <c r="P8716" i="1" s="1"/>
  <c r="P8717" i="1" a="1"/>
  <c r="P8717" i="1" s="1"/>
  <c r="P8718" i="1" a="1"/>
  <c r="P8718" i="1" s="1"/>
  <c r="P8719" i="1" a="1"/>
  <c r="P8719" i="1" s="1"/>
  <c r="P8720" i="1" a="1"/>
  <c r="P8720" i="1" s="1"/>
  <c r="P8721" i="1" a="1"/>
  <c r="P8721" i="1" s="1"/>
  <c r="P8722" i="1" a="1"/>
  <c r="P8722" i="1" s="1"/>
  <c r="P8723" i="1" a="1"/>
  <c r="P8723" i="1" s="1"/>
  <c r="P8724" i="1" a="1"/>
  <c r="P8724" i="1" s="1"/>
  <c r="P8725" i="1" a="1"/>
  <c r="P8725" i="1" s="1"/>
  <c r="P8726" i="1" a="1"/>
  <c r="P8726" i="1" s="1"/>
  <c r="P8727" i="1" a="1"/>
  <c r="P8727" i="1"/>
  <c r="P8728" i="1" a="1"/>
  <c r="P8728" i="1"/>
  <c r="P8729" i="1" a="1"/>
  <c r="P8729" i="1" s="1"/>
  <c r="P8730" i="1" a="1"/>
  <c r="P8730" i="1" s="1"/>
  <c r="P8731" i="1" a="1"/>
  <c r="P8731" i="1" s="1"/>
  <c r="P8732" i="1" a="1"/>
  <c r="P8732" i="1" s="1"/>
  <c r="P8733" i="1" a="1"/>
  <c r="P8733" i="1" s="1"/>
  <c r="P8734" i="1" a="1"/>
  <c r="P8734" i="1" s="1"/>
  <c r="P8735" i="1" a="1"/>
  <c r="P8735" i="1" s="1"/>
  <c r="P8736" i="1" a="1"/>
  <c r="P8736" i="1" s="1"/>
  <c r="P8737" i="1" a="1"/>
  <c r="P8737" i="1" s="1"/>
  <c r="P8738" i="1" a="1"/>
  <c r="P8738" i="1" s="1"/>
  <c r="P8739" i="1" a="1"/>
  <c r="P8739" i="1" s="1"/>
  <c r="P8740" i="1" a="1"/>
  <c r="P8740" i="1" s="1"/>
  <c r="P8741" i="1" a="1"/>
  <c r="P8741" i="1" s="1"/>
  <c r="P8742" i="1" a="1"/>
  <c r="P8742" i="1" s="1"/>
  <c r="P8743" i="1" a="1"/>
  <c r="P8743" i="1" s="1"/>
  <c r="P8744" i="1" a="1"/>
  <c r="P8744" i="1" s="1"/>
  <c r="P8745" i="1" a="1"/>
  <c r="P8745" i="1"/>
  <c r="P8746" i="1" a="1"/>
  <c r="P8746" i="1"/>
  <c r="P8747" i="1" a="1"/>
  <c r="P8747" i="1" s="1"/>
  <c r="P8748" i="1" a="1"/>
  <c r="P8748" i="1" s="1"/>
  <c r="P8749" i="1" a="1"/>
  <c r="P8749" i="1" s="1"/>
  <c r="P8750" i="1" a="1"/>
  <c r="P8750" i="1" s="1"/>
  <c r="P8751" i="1" a="1"/>
  <c r="P8751" i="1" s="1"/>
  <c r="P8752" i="1" a="1"/>
  <c r="P8752" i="1" s="1"/>
  <c r="P8753" i="1" a="1"/>
  <c r="P8753" i="1" s="1"/>
  <c r="P8754" i="1" a="1"/>
  <c r="P8754" i="1" s="1"/>
  <c r="P8755" i="1" a="1"/>
  <c r="P8755" i="1" s="1"/>
  <c r="P8756" i="1" a="1"/>
  <c r="P8756" i="1" s="1"/>
  <c r="P8757" i="1" a="1"/>
  <c r="P8757" i="1" s="1"/>
  <c r="P8758" i="1" a="1"/>
  <c r="P8758" i="1" s="1"/>
  <c r="P8759" i="1" a="1"/>
  <c r="P8759" i="1" s="1"/>
  <c r="P8760" i="1" a="1"/>
  <c r="P8760" i="1" s="1"/>
  <c r="P8761" i="1" a="1"/>
  <c r="P8761" i="1" s="1"/>
  <c r="P8762" i="1" a="1"/>
  <c r="P8762" i="1" s="1"/>
  <c r="P8763" i="1" a="1"/>
  <c r="P8763" i="1"/>
  <c r="P8764" i="1" a="1"/>
  <c r="P8764" i="1"/>
  <c r="P8765" i="1" a="1"/>
  <c r="P8765" i="1" s="1"/>
  <c r="P8766" i="1" a="1"/>
  <c r="P8766" i="1" s="1"/>
  <c r="P8767" i="1" a="1"/>
  <c r="P8767" i="1" s="1"/>
  <c r="P8768" i="1" a="1"/>
  <c r="P8768" i="1" s="1"/>
  <c r="P8769" i="1" a="1"/>
  <c r="P8769" i="1" s="1"/>
  <c r="P8770" i="1" a="1"/>
  <c r="P8770" i="1" s="1"/>
  <c r="P8771" i="1" a="1"/>
  <c r="P8771" i="1" s="1"/>
  <c r="P8772" i="1" a="1"/>
  <c r="P8772" i="1" s="1"/>
  <c r="P8773" i="1" a="1"/>
  <c r="P8773" i="1" s="1"/>
  <c r="P8774" i="1" a="1"/>
  <c r="P8774" i="1" s="1"/>
  <c r="P8775" i="1" a="1"/>
  <c r="P8775" i="1" s="1"/>
  <c r="P8776" i="1" a="1"/>
  <c r="P8776" i="1" s="1"/>
  <c r="P8777" i="1" a="1"/>
  <c r="P8777" i="1" s="1"/>
  <c r="P8778" i="1" a="1"/>
  <c r="P8778" i="1" s="1"/>
  <c r="P8779" i="1" a="1"/>
  <c r="P8779" i="1" s="1"/>
  <c r="P8780" i="1" a="1"/>
  <c r="P8780" i="1" s="1"/>
  <c r="P8781" i="1" a="1"/>
  <c r="P8781" i="1"/>
  <c r="P8782" i="1" a="1"/>
  <c r="P8782" i="1"/>
  <c r="P8783" i="1" a="1"/>
  <c r="P8783" i="1" s="1"/>
  <c r="P8784" i="1" a="1"/>
  <c r="P8784" i="1" s="1"/>
  <c r="P8785" i="1" a="1"/>
  <c r="P8785" i="1" s="1"/>
  <c r="P8786" i="1" a="1"/>
  <c r="P8786" i="1" s="1"/>
  <c r="P8787" i="1" a="1"/>
  <c r="P8787" i="1" s="1"/>
  <c r="P8788" i="1" a="1"/>
  <c r="P8788" i="1" s="1"/>
  <c r="P8789" i="1" a="1"/>
  <c r="P8789" i="1" s="1"/>
  <c r="P8790" i="1" a="1"/>
  <c r="P8790" i="1" s="1"/>
  <c r="P8791" i="1" a="1"/>
  <c r="P8791" i="1" s="1"/>
  <c r="P8792" i="1" a="1"/>
  <c r="P8792" i="1" s="1"/>
  <c r="P8793" i="1" a="1"/>
  <c r="P8793" i="1" s="1"/>
  <c r="P8794" i="1" a="1"/>
  <c r="P8794" i="1" s="1"/>
  <c r="P8795" i="1" a="1"/>
  <c r="P8795" i="1" s="1"/>
  <c r="P8796" i="1" a="1"/>
  <c r="P8796" i="1" s="1"/>
  <c r="P8797" i="1" a="1"/>
  <c r="P8797" i="1" s="1"/>
  <c r="P8798" i="1" a="1"/>
  <c r="P8798" i="1" s="1"/>
  <c r="P8799" i="1" a="1"/>
  <c r="P8799" i="1"/>
  <c r="P8800" i="1" a="1"/>
  <c r="P8800" i="1"/>
  <c r="P8801" i="1" a="1"/>
  <c r="P8801" i="1" s="1"/>
  <c r="P8802" i="1" a="1"/>
  <c r="P8802" i="1" s="1"/>
  <c r="P8803" i="1" a="1"/>
  <c r="P8803" i="1" s="1"/>
  <c r="P8804" i="1" a="1"/>
  <c r="P8804" i="1" s="1"/>
  <c r="P8805" i="1" a="1"/>
  <c r="P8805" i="1" s="1"/>
  <c r="P8806" i="1" a="1"/>
  <c r="P8806" i="1" s="1"/>
  <c r="P8807" i="1" a="1"/>
  <c r="P8807" i="1" s="1"/>
  <c r="P8808" i="1" a="1"/>
  <c r="P8808" i="1" s="1"/>
  <c r="P8809" i="1" a="1"/>
  <c r="P8809" i="1" s="1"/>
  <c r="P8810" i="1" a="1"/>
  <c r="P8810" i="1" s="1"/>
  <c r="P8811" i="1" a="1"/>
  <c r="P8811" i="1" s="1"/>
  <c r="P8812" i="1" a="1"/>
  <c r="P8812" i="1" s="1"/>
  <c r="P8813" i="1" a="1"/>
  <c r="P8813" i="1" s="1"/>
  <c r="P8814" i="1" a="1"/>
  <c r="P8814" i="1" s="1"/>
  <c r="P8815" i="1" a="1"/>
  <c r="P8815" i="1" s="1"/>
  <c r="P8816" i="1" a="1"/>
  <c r="P8816" i="1" s="1"/>
  <c r="P8817" i="1" a="1"/>
  <c r="P8817" i="1"/>
  <c r="P8818" i="1" a="1"/>
  <c r="P8818" i="1"/>
  <c r="P8819" i="1" a="1"/>
  <c r="P8819" i="1" s="1"/>
  <c r="P8820" i="1" a="1"/>
  <c r="P8820" i="1" s="1"/>
  <c r="P8821" i="1" a="1"/>
  <c r="P8821" i="1" s="1"/>
  <c r="P8822" i="1" a="1"/>
  <c r="P8822" i="1" s="1"/>
  <c r="P8823" i="1" a="1"/>
  <c r="P8823" i="1" s="1"/>
  <c r="P8824" i="1" a="1"/>
  <c r="P8824" i="1" s="1"/>
  <c r="P8825" i="1" a="1"/>
  <c r="P8825" i="1" s="1"/>
  <c r="P8826" i="1" a="1"/>
  <c r="P8826" i="1" s="1"/>
  <c r="P8827" i="1" a="1"/>
  <c r="P8827" i="1" s="1"/>
  <c r="P8828" i="1" a="1"/>
  <c r="P8828" i="1" s="1"/>
  <c r="P8829" i="1" a="1"/>
  <c r="P8829" i="1" s="1"/>
  <c r="P8830" i="1" a="1"/>
  <c r="P8830" i="1" s="1"/>
  <c r="P8831" i="1" a="1"/>
  <c r="P8831" i="1" s="1"/>
  <c r="P8832" i="1" a="1"/>
  <c r="P8832" i="1" s="1"/>
  <c r="P8833" i="1" a="1"/>
  <c r="P8833" i="1" s="1"/>
  <c r="P8834" i="1" a="1"/>
  <c r="P8834" i="1" s="1"/>
  <c r="P8835" i="1" a="1"/>
  <c r="P8835" i="1"/>
  <c r="P8836" i="1" a="1"/>
  <c r="P8836" i="1" s="1"/>
  <c r="P8837" i="1" a="1"/>
  <c r="P8837" i="1" s="1"/>
  <c r="P8838" i="1" a="1"/>
  <c r="P8838" i="1" s="1"/>
  <c r="P8839" i="1" a="1"/>
  <c r="P8839" i="1" s="1"/>
  <c r="P8840" i="1" a="1"/>
  <c r="P8840" i="1" s="1"/>
  <c r="P8841" i="1" a="1"/>
  <c r="P8841" i="1" s="1"/>
  <c r="P8842" i="1" a="1"/>
  <c r="P8842" i="1" s="1"/>
  <c r="P8843" i="1" a="1"/>
  <c r="P8843" i="1" s="1"/>
  <c r="P8844" i="1" a="1"/>
  <c r="P8844" i="1" s="1"/>
  <c r="P8845" i="1" a="1"/>
  <c r="P8845" i="1" s="1"/>
  <c r="P8846" i="1" a="1"/>
  <c r="P8846" i="1" s="1"/>
  <c r="P8847" i="1" a="1"/>
  <c r="P8847" i="1" s="1"/>
  <c r="P8848" i="1" a="1"/>
  <c r="P8848" i="1" s="1"/>
  <c r="P8849" i="1" a="1"/>
  <c r="P8849" i="1" s="1"/>
  <c r="P8850" i="1" a="1"/>
  <c r="P8850" i="1" s="1"/>
  <c r="P8851" i="1" a="1"/>
  <c r="P8851" i="1" s="1"/>
  <c r="P8852" i="1" a="1"/>
  <c r="P8852" i="1" s="1"/>
  <c r="P8853" i="1" a="1"/>
  <c r="P8853" i="1"/>
  <c r="P8854" i="1" a="1"/>
  <c r="P8854" i="1" s="1"/>
  <c r="P8855" i="1" a="1"/>
  <c r="P8855" i="1" s="1"/>
  <c r="P8856" i="1" a="1"/>
  <c r="P8856" i="1" s="1"/>
  <c r="P8857" i="1" a="1"/>
  <c r="P8857" i="1" s="1"/>
  <c r="P8858" i="1" a="1"/>
  <c r="P8858" i="1" s="1"/>
  <c r="P8859" i="1" a="1"/>
  <c r="P8859" i="1" s="1"/>
  <c r="P8860" i="1" a="1"/>
  <c r="P8860" i="1" s="1"/>
  <c r="P8861" i="1" a="1"/>
  <c r="P8861" i="1" s="1"/>
  <c r="P8862" i="1" a="1"/>
  <c r="P8862" i="1" s="1"/>
  <c r="P8863" i="1" a="1"/>
  <c r="P8863" i="1" s="1"/>
  <c r="P8864" i="1" a="1"/>
  <c r="P8864" i="1" s="1"/>
  <c r="P8865" i="1" a="1"/>
  <c r="P8865" i="1" s="1"/>
  <c r="P8866" i="1" a="1"/>
  <c r="P8866" i="1" s="1"/>
  <c r="P8867" i="1" a="1"/>
  <c r="P8867" i="1" s="1"/>
  <c r="P8868" i="1" a="1"/>
  <c r="P8868" i="1" s="1"/>
  <c r="P8869" i="1" a="1"/>
  <c r="P8869" i="1" s="1"/>
  <c r="P8870" i="1" a="1"/>
  <c r="P8870" i="1" s="1"/>
  <c r="P8871" i="1" a="1"/>
  <c r="P8871" i="1"/>
  <c r="P8872" i="1" a="1"/>
  <c r="P8872" i="1" s="1"/>
  <c r="P8873" i="1" a="1"/>
  <c r="P8873" i="1" s="1"/>
  <c r="P8874" i="1" a="1"/>
  <c r="P8874" i="1" s="1"/>
  <c r="P8875" i="1" a="1"/>
  <c r="P8875" i="1" s="1"/>
  <c r="P8876" i="1" a="1"/>
  <c r="P8876" i="1" s="1"/>
  <c r="P8877" i="1" a="1"/>
  <c r="P8877" i="1" s="1"/>
  <c r="P8878" i="1" a="1"/>
  <c r="P8878" i="1" s="1"/>
  <c r="P8879" i="1" a="1"/>
  <c r="P8879" i="1" s="1"/>
  <c r="P8880" i="1" a="1"/>
  <c r="P8880" i="1" s="1"/>
  <c r="P8881" i="1" a="1"/>
  <c r="P8881" i="1" s="1"/>
  <c r="P8882" i="1" a="1"/>
  <c r="P8882" i="1" s="1"/>
  <c r="P8883" i="1" a="1"/>
  <c r="P8883" i="1" s="1"/>
  <c r="P8884" i="1" a="1"/>
  <c r="P8884" i="1" s="1"/>
  <c r="P8885" i="1" a="1"/>
  <c r="P8885" i="1" s="1"/>
  <c r="P8886" i="1" a="1"/>
  <c r="P8886" i="1" s="1"/>
  <c r="P8887" i="1" a="1"/>
  <c r="P8887" i="1" s="1"/>
  <c r="P8888" i="1" a="1"/>
  <c r="P8888" i="1" s="1"/>
  <c r="P8889" i="1" a="1"/>
  <c r="P8889" i="1"/>
  <c r="P8890" i="1" a="1"/>
  <c r="P8890" i="1" s="1"/>
  <c r="P8891" i="1" a="1"/>
  <c r="P8891" i="1" s="1"/>
  <c r="P8892" i="1" a="1"/>
  <c r="P8892" i="1" s="1"/>
  <c r="P8893" i="1" a="1"/>
  <c r="P8893" i="1" s="1"/>
  <c r="P8894" i="1" a="1"/>
  <c r="P8894" i="1" s="1"/>
  <c r="P8895" i="1" a="1"/>
  <c r="P8895" i="1" s="1"/>
  <c r="P8896" i="1" a="1"/>
  <c r="P8896" i="1" s="1"/>
  <c r="P8897" i="1" a="1"/>
  <c r="P8897" i="1" s="1"/>
  <c r="P8898" i="1" a="1"/>
  <c r="P8898" i="1" s="1"/>
  <c r="P8899" i="1" a="1"/>
  <c r="P8899" i="1" s="1"/>
  <c r="P8900" i="1" a="1"/>
  <c r="P8900" i="1" s="1"/>
  <c r="P8901" i="1" a="1"/>
  <c r="P8901" i="1"/>
  <c r="P8902" i="1" a="1"/>
  <c r="P8902" i="1"/>
  <c r="P8903" i="1" a="1"/>
  <c r="P8903" i="1"/>
  <c r="P8904" i="1" a="1"/>
  <c r="P8904" i="1" s="1"/>
  <c r="P8905" i="1" a="1"/>
  <c r="P8905" i="1"/>
  <c r="P8906" i="1" a="1"/>
  <c r="P8906" i="1" s="1"/>
  <c r="P8907" i="1" a="1"/>
  <c r="P8907" i="1" s="1"/>
  <c r="P8908" i="1" a="1"/>
  <c r="P8908" i="1" s="1"/>
  <c r="P8909" i="1" a="1"/>
  <c r="P8909" i="1" s="1"/>
  <c r="P8910" i="1" a="1"/>
  <c r="P8910" i="1" s="1"/>
  <c r="P8911" i="1" a="1"/>
  <c r="P8911" i="1" s="1"/>
  <c r="P8912" i="1" a="1"/>
  <c r="P8912" i="1" s="1"/>
  <c r="P8913" i="1" a="1"/>
  <c r="P8913" i="1" s="1"/>
  <c r="P8914" i="1" a="1"/>
  <c r="P8914" i="1"/>
  <c r="P8915" i="1" a="1"/>
  <c r="P8915" i="1"/>
  <c r="P8916" i="1" a="1"/>
  <c r="P8916" i="1" s="1"/>
  <c r="P8917" i="1" a="1"/>
  <c r="P8917" i="1"/>
  <c r="P8918" i="1" a="1"/>
  <c r="P8918" i="1"/>
  <c r="P8919" i="1" a="1"/>
  <c r="P8919" i="1" s="1"/>
  <c r="P8920" i="1" a="1"/>
  <c r="P8920" i="1" s="1"/>
  <c r="P8921" i="1" a="1"/>
  <c r="P8921" i="1" s="1"/>
  <c r="P8922" i="1" a="1"/>
  <c r="P8922" i="1" s="1"/>
  <c r="P8923" i="1" a="1"/>
  <c r="P8923" i="1"/>
  <c r="P8924" i="1" a="1"/>
  <c r="P8924" i="1" s="1"/>
  <c r="P8925" i="1" a="1"/>
  <c r="P8925" i="1"/>
  <c r="P8926" i="1" a="1"/>
  <c r="P8926" i="1" s="1"/>
  <c r="P8927" i="1" a="1"/>
  <c r="P8927" i="1"/>
  <c r="P8928" i="1" a="1"/>
  <c r="P8928" i="1" s="1"/>
  <c r="P8929" i="1" a="1"/>
  <c r="P8929" i="1" s="1"/>
  <c r="P8930" i="1" a="1"/>
  <c r="P8930" i="1"/>
  <c r="P8931" i="1" a="1"/>
  <c r="P8931" i="1"/>
  <c r="P8932" i="1" a="1"/>
  <c r="P8932" i="1" s="1"/>
  <c r="P8933" i="1" a="1"/>
  <c r="P8933" i="1" s="1"/>
  <c r="P8934" i="1" a="1"/>
  <c r="P8934" i="1" s="1"/>
  <c r="P8935" i="1" a="1"/>
  <c r="P8935" i="1"/>
  <c r="P8936" i="1" a="1"/>
  <c r="P8936" i="1"/>
  <c r="P8937" i="1" a="1"/>
  <c r="P8937" i="1" s="1"/>
  <c r="P8938" i="1" a="1"/>
  <c r="P8938" i="1"/>
  <c r="P8939" i="1" a="1"/>
  <c r="P8939" i="1" s="1"/>
  <c r="P8940" i="1" a="1"/>
  <c r="P8940" i="1" s="1"/>
  <c r="P8941" i="1" a="1"/>
  <c r="P8941" i="1" s="1"/>
  <c r="P8942" i="1" a="1"/>
  <c r="P8942" i="1" s="1"/>
  <c r="P8943" i="1" a="1"/>
  <c r="P8943" i="1" s="1"/>
  <c r="P8944" i="1" a="1"/>
  <c r="P8944" i="1"/>
  <c r="P8945" i="1" a="1"/>
  <c r="P8945" i="1" s="1"/>
  <c r="P8946" i="1" a="1"/>
  <c r="P8946" i="1" s="1"/>
  <c r="P8947" i="1" a="1"/>
  <c r="P8947" i="1"/>
  <c r="P8948" i="1" a="1"/>
  <c r="P8948" i="1"/>
  <c r="P8949" i="1" a="1"/>
  <c r="P8949" i="1"/>
  <c r="P8950" i="1" a="1"/>
  <c r="P8950" i="1" s="1"/>
  <c r="P8951" i="1" a="1"/>
  <c r="P8951" i="1" s="1"/>
  <c r="P8952" i="1" a="1"/>
  <c r="P8952" i="1" s="1"/>
  <c r="P8953" i="1" a="1"/>
  <c r="P8953" i="1" s="1"/>
  <c r="P8954" i="1" a="1"/>
  <c r="P8954" i="1" s="1"/>
  <c r="P8955" i="1" a="1"/>
  <c r="P8955" i="1" s="1"/>
  <c r="P8956" i="1" a="1"/>
  <c r="P8956" i="1" s="1"/>
  <c r="P8957" i="1" a="1"/>
  <c r="P8957" i="1"/>
  <c r="P8958" i="1" a="1"/>
  <c r="P8958" i="1" s="1"/>
  <c r="P8959" i="1" a="1"/>
  <c r="P8959" i="1"/>
  <c r="P8960" i="1" a="1"/>
  <c r="P8960" i="1"/>
  <c r="P8961" i="1" a="1"/>
  <c r="P8961" i="1"/>
  <c r="P8962" i="1" a="1"/>
  <c r="P8962" i="1"/>
  <c r="P8963" i="1" a="1"/>
  <c r="P8963" i="1" s="1"/>
  <c r="P8964" i="1" a="1"/>
  <c r="P8964" i="1" s="1"/>
  <c r="P8965" i="1" a="1"/>
  <c r="P8965" i="1" s="1"/>
  <c r="P8966" i="1" a="1"/>
  <c r="P8966" i="1" s="1"/>
  <c r="P8967" i="1" a="1"/>
  <c r="P8967" i="1" s="1"/>
  <c r="P8968" i="1" a="1"/>
  <c r="P8968" i="1" s="1"/>
  <c r="P8969" i="1" a="1"/>
  <c r="P8969" i="1" s="1"/>
  <c r="P8970" i="1" a="1"/>
  <c r="P8970" i="1" s="1"/>
  <c r="P8971" i="1" a="1"/>
  <c r="P8971" i="1" s="1"/>
  <c r="P8972" i="1" a="1"/>
  <c r="P8972" i="1" s="1"/>
  <c r="P8973" i="1" a="1"/>
  <c r="P8973" i="1"/>
  <c r="P8974" i="1" a="1"/>
  <c r="P8974" i="1"/>
  <c r="P8975" i="1" a="1"/>
  <c r="P8975" i="1"/>
  <c r="P8976" i="1" a="1"/>
  <c r="P8976" i="1" s="1"/>
  <c r="P8977" i="1" a="1"/>
  <c r="P8977" i="1"/>
  <c r="P8978" i="1" a="1"/>
  <c r="P8978" i="1" s="1"/>
  <c r="P8979" i="1" a="1"/>
  <c r="P8979" i="1" s="1"/>
  <c r="P8980" i="1" a="1"/>
  <c r="P8980" i="1" s="1"/>
  <c r="P8981" i="1" a="1"/>
  <c r="P8981" i="1" s="1"/>
  <c r="P8982" i="1" a="1"/>
  <c r="P8982" i="1" s="1"/>
  <c r="P8983" i="1" a="1"/>
  <c r="P8983" i="1" s="1"/>
  <c r="P8984" i="1" a="1"/>
  <c r="P8984" i="1"/>
  <c r="P8985" i="1" a="1"/>
  <c r="P8985" i="1"/>
  <c r="P8986" i="1" a="1"/>
  <c r="P8986" i="1"/>
  <c r="P8987" i="1" a="1"/>
  <c r="P8987" i="1"/>
  <c r="P8988" i="1" a="1"/>
  <c r="P8988" i="1" s="1"/>
  <c r="P8989" i="1" a="1"/>
  <c r="P8989" i="1" s="1"/>
  <c r="P8990" i="1" a="1"/>
  <c r="P8990" i="1"/>
  <c r="P8991" i="1" a="1"/>
  <c r="P8991" i="1" s="1"/>
  <c r="P8992" i="1" a="1"/>
  <c r="P8992" i="1" s="1"/>
  <c r="P8993" i="1" a="1"/>
  <c r="P8993" i="1" s="1"/>
  <c r="P8994" i="1" a="1"/>
  <c r="P8994" i="1" s="1"/>
  <c r="P8995" i="1" a="1"/>
  <c r="P8995" i="1"/>
  <c r="P8996" i="1" a="1"/>
  <c r="P8996" i="1" s="1"/>
  <c r="P8997" i="1" a="1"/>
  <c r="P8997" i="1" s="1"/>
  <c r="P8998" i="1" a="1"/>
  <c r="P8998" i="1" s="1"/>
  <c r="P8999" i="1" a="1"/>
  <c r="P8999" i="1"/>
  <c r="P9000" i="1" a="1"/>
  <c r="P9000" i="1" s="1"/>
  <c r="P9001" i="1" a="1"/>
  <c r="P9001" i="1" s="1"/>
  <c r="P9002" i="1" a="1"/>
  <c r="P9002" i="1" s="1"/>
  <c r="P9003" i="1" a="1"/>
  <c r="P9003" i="1"/>
  <c r="P9004" i="1" a="1"/>
  <c r="P9004" i="1" s="1"/>
  <c r="P9005" i="1" a="1"/>
  <c r="P9005" i="1" s="1"/>
  <c r="P9006" i="1" a="1"/>
  <c r="P9006" i="1" s="1"/>
  <c r="P9007" i="1" a="1"/>
  <c r="P9007" i="1"/>
  <c r="P9008" i="1" a="1"/>
  <c r="P9008" i="1"/>
  <c r="P9009" i="1" a="1"/>
  <c r="P9009" i="1" s="1"/>
  <c r="P9010" i="1" a="1"/>
  <c r="P9010" i="1"/>
  <c r="P9011" i="1" a="1"/>
  <c r="P9011" i="1" s="1"/>
  <c r="P9012" i="1" a="1"/>
  <c r="P9012" i="1" s="1"/>
  <c r="P9013" i="1" a="1"/>
  <c r="P9013" i="1" s="1"/>
  <c r="P9014" i="1" a="1"/>
  <c r="P9014" i="1" s="1"/>
  <c r="P9015" i="1" a="1"/>
  <c r="P9015" i="1"/>
  <c r="P9016" i="1" a="1"/>
  <c r="P9016" i="1" s="1"/>
  <c r="P9017" i="1" a="1"/>
  <c r="P9017" i="1" s="1"/>
  <c r="P9018" i="1" a="1"/>
  <c r="P9018" i="1" s="1"/>
  <c r="P9019" i="1" a="1"/>
  <c r="P9019" i="1"/>
  <c r="P9020" i="1" a="1"/>
  <c r="P9020" i="1"/>
  <c r="P9021" i="1" a="1"/>
  <c r="P9021" i="1"/>
  <c r="P9022" i="1" a="1"/>
  <c r="P9022" i="1"/>
  <c r="P9023" i="1" a="1"/>
  <c r="P9023" i="1" s="1"/>
  <c r="P9024" i="1" a="1"/>
  <c r="P9024" i="1" s="1"/>
  <c r="P9025" i="1" a="1"/>
  <c r="P9025" i="1" s="1"/>
  <c r="P9026" i="1" a="1"/>
  <c r="P9026" i="1" s="1"/>
  <c r="P9027" i="1" a="1"/>
  <c r="P9027" i="1" s="1"/>
  <c r="P9028" i="1" a="1"/>
  <c r="P9028" i="1" s="1"/>
  <c r="P9029" i="1" a="1"/>
  <c r="P9029" i="1" s="1"/>
  <c r="P9030" i="1" a="1"/>
  <c r="P9030" i="1" s="1"/>
  <c r="P9031" i="1" a="1"/>
  <c r="P9031" i="1" s="1"/>
  <c r="P9032" i="1" a="1"/>
  <c r="P9032" i="1"/>
  <c r="P9033" i="1" a="1"/>
  <c r="P9033" i="1"/>
  <c r="P9034" i="1" a="1"/>
  <c r="P9034" i="1"/>
  <c r="P9035" i="1" a="1"/>
  <c r="P9035" i="1"/>
  <c r="P9036" i="1" a="1"/>
  <c r="P9036" i="1" s="1"/>
  <c r="P9037" i="1" a="1"/>
  <c r="P9037" i="1"/>
  <c r="P9038" i="1" a="1"/>
  <c r="P9038" i="1" s="1"/>
  <c r="P9039" i="1" a="1"/>
  <c r="P9039" i="1" s="1"/>
  <c r="P9040" i="1" a="1"/>
  <c r="P9040" i="1" s="1"/>
  <c r="P9041" i="1" a="1"/>
  <c r="P9041" i="1" s="1"/>
  <c r="P9042" i="1" a="1"/>
  <c r="P9042" i="1" s="1"/>
  <c r="P9043" i="1" a="1"/>
  <c r="P9043" i="1" s="1"/>
  <c r="P9044" i="1" a="1"/>
  <c r="P9044" i="1" s="1"/>
  <c r="P9045" i="1" a="1"/>
  <c r="P9045" i="1"/>
  <c r="P9046" i="1" a="1"/>
  <c r="P9046" i="1"/>
  <c r="P9047" i="1" a="1"/>
  <c r="P9047" i="1"/>
  <c r="P9048" i="1" a="1"/>
  <c r="P9048" i="1" s="1"/>
  <c r="P9049" i="1" a="1"/>
  <c r="P9049" i="1"/>
  <c r="P9050" i="1" a="1"/>
  <c r="P9050" i="1"/>
  <c r="P9051" i="1" a="1"/>
  <c r="P9051" i="1" s="1"/>
  <c r="P9052" i="1" a="1"/>
  <c r="P9052" i="1" s="1"/>
  <c r="P9053" i="1" a="1"/>
  <c r="P9053" i="1" s="1"/>
  <c r="P9054" i="1" a="1"/>
  <c r="P9054" i="1" s="1"/>
  <c r="P9055" i="1" a="1"/>
  <c r="P9055" i="1" s="1"/>
  <c r="P9056" i="1" a="1"/>
  <c r="P9056" i="1" s="1"/>
  <c r="P9057" i="1" a="1"/>
  <c r="P9057" i="1"/>
  <c r="P9058" i="1" a="1"/>
  <c r="P9058" i="1"/>
  <c r="P9059" i="1" a="1"/>
  <c r="P9059" i="1"/>
  <c r="P9060" i="1" a="1"/>
  <c r="P9060" i="1" s="1"/>
  <c r="P9061" i="1" a="1"/>
  <c r="P9061" i="1" s="1"/>
  <c r="P9062" i="1" a="1"/>
  <c r="P9062" i="1"/>
  <c r="P9063" i="1" a="1"/>
  <c r="P9063" i="1" s="1"/>
  <c r="P9064" i="1" a="1"/>
  <c r="P9064" i="1" s="1"/>
  <c r="P9065" i="1" a="1"/>
  <c r="P9065" i="1" s="1"/>
  <c r="P9066" i="1" a="1"/>
  <c r="P9066" i="1" s="1"/>
  <c r="P9067" i="1" a="1"/>
  <c r="P9067" i="1"/>
  <c r="P9068" i="1" a="1"/>
  <c r="P9068" i="1" s="1"/>
  <c r="P9069" i="1" a="1"/>
  <c r="P9069" i="1" s="1"/>
  <c r="P9070" i="1" a="1"/>
  <c r="P9070" i="1" s="1"/>
  <c r="P9071" i="1" a="1"/>
  <c r="P9071" i="1"/>
  <c r="P9072" i="1" a="1"/>
  <c r="P9072" i="1" s="1"/>
  <c r="P9073" i="1" a="1"/>
  <c r="P9073" i="1" s="1"/>
  <c r="P9074" i="1" a="1"/>
  <c r="P9074" i="1"/>
  <c r="P9075" i="1" a="1"/>
  <c r="P9075" i="1" s="1"/>
  <c r="P9076" i="1" a="1"/>
  <c r="P9076" i="1" s="1"/>
  <c r="P9077" i="1" a="1"/>
  <c r="P9077" i="1" s="1"/>
  <c r="P9078" i="1" a="1"/>
  <c r="P9078" i="1" s="1"/>
  <c r="P9079" i="1" a="1"/>
  <c r="P9079" i="1"/>
  <c r="P9080" i="1" a="1"/>
  <c r="P9080" i="1"/>
  <c r="P9081" i="1" a="1"/>
  <c r="P9081" i="1"/>
  <c r="P9082" i="1" a="1"/>
  <c r="P9082" i="1" s="1"/>
  <c r="P9083" i="1" a="1"/>
  <c r="P9083" i="1" s="1"/>
  <c r="P9084" i="1" a="1"/>
  <c r="P9084" i="1" s="1"/>
  <c r="P9085" i="1" a="1"/>
  <c r="P9085" i="1" s="1"/>
  <c r="P9086" i="1" a="1"/>
  <c r="P9086" i="1" s="1"/>
  <c r="P9087" i="1" a="1"/>
  <c r="P9087" i="1" s="1"/>
  <c r="P9088" i="1" a="1"/>
  <c r="P9088" i="1" s="1"/>
  <c r="P9089" i="1" a="1"/>
  <c r="P9089" i="1"/>
  <c r="P9090" i="1" a="1"/>
  <c r="P9090" i="1" s="1"/>
  <c r="P9091" i="1" a="1"/>
  <c r="P9091" i="1"/>
  <c r="P9092" i="1" a="1"/>
  <c r="P9092" i="1"/>
  <c r="P9093" i="1" a="1"/>
  <c r="P9093" i="1"/>
  <c r="P9094" i="1" a="1"/>
  <c r="P9094" i="1"/>
  <c r="P9095" i="1" a="1"/>
  <c r="P9095" i="1"/>
  <c r="P9096" i="1" a="1"/>
  <c r="P9096" i="1" s="1"/>
  <c r="P9097" i="1" a="1"/>
  <c r="P9097" i="1" s="1"/>
  <c r="P9098" i="1" a="1"/>
  <c r="P9098" i="1" s="1"/>
  <c r="P9099" i="1" a="1"/>
  <c r="P9099" i="1" s="1"/>
  <c r="P9100" i="1" a="1"/>
  <c r="P9100" i="1" s="1"/>
  <c r="P9101" i="1" a="1"/>
  <c r="P9101" i="1"/>
  <c r="P9102" i="1" a="1"/>
  <c r="P9102" i="1" s="1"/>
  <c r="P9103" i="1" a="1"/>
  <c r="P9103" i="1" s="1"/>
  <c r="P9104" i="1" a="1"/>
  <c r="P9104" i="1"/>
  <c r="P9105" i="1" a="1"/>
  <c r="P9105" i="1"/>
  <c r="P9106" i="1" a="1"/>
  <c r="P9106" i="1"/>
  <c r="P9107" i="1" a="1"/>
  <c r="P9107" i="1" s="1"/>
  <c r="P9108" i="1" a="1"/>
  <c r="P9108" i="1" s="1"/>
  <c r="P9109" i="1" a="1"/>
  <c r="P9109" i="1"/>
  <c r="P9110" i="1" a="1"/>
  <c r="P9110" i="1" s="1"/>
  <c r="P9111" i="1" a="1"/>
  <c r="P9111" i="1" s="1"/>
  <c r="P9112" i="1" a="1"/>
  <c r="P9112" i="1" s="1"/>
  <c r="P9113" i="1" a="1"/>
  <c r="P9113" i="1" s="1"/>
  <c r="P9114" i="1" a="1"/>
  <c r="P9114" i="1" s="1"/>
  <c r="P9115" i="1" a="1"/>
  <c r="P9115" i="1" s="1"/>
  <c r="P9116" i="1" a="1"/>
  <c r="P9116" i="1"/>
  <c r="P9117" i="1" a="1"/>
  <c r="P9117" i="1"/>
  <c r="P9118" i="1" a="1"/>
  <c r="P9118" i="1"/>
  <c r="P9119" i="1" a="1"/>
  <c r="P9119" i="1"/>
  <c r="P9120" i="1" a="1"/>
  <c r="P9120" i="1" s="1"/>
  <c r="P9121" i="1" a="1"/>
  <c r="P9121" i="1" s="1"/>
  <c r="P9122" i="1" a="1"/>
  <c r="P9122" i="1" s="1"/>
  <c r="P9123" i="1" a="1"/>
  <c r="P9123" i="1" s="1"/>
  <c r="P9124" i="1" a="1"/>
  <c r="P9124" i="1" s="1"/>
  <c r="P9125" i="1" a="1"/>
  <c r="P9125" i="1" s="1"/>
  <c r="P9126" i="1" a="1"/>
  <c r="P9126" i="1" s="1"/>
  <c r="P9127" i="1" a="1"/>
  <c r="P9127" i="1"/>
  <c r="P9128" i="1" a="1"/>
  <c r="P9128" i="1" s="1"/>
  <c r="P9129" i="1" a="1"/>
  <c r="P9129" i="1" s="1"/>
  <c r="P9130" i="1" a="1"/>
  <c r="P9130" i="1"/>
  <c r="P9131" i="1" a="1"/>
  <c r="P9131" i="1"/>
  <c r="P9132" i="1" a="1"/>
  <c r="P9132" i="1" s="1"/>
  <c r="P9133" i="1" a="1"/>
  <c r="P9133" i="1"/>
  <c r="P9134" i="1" a="1"/>
  <c r="P9134" i="1" s="1"/>
  <c r="P9135" i="1" a="1"/>
  <c r="P9135" i="1"/>
  <c r="P9136" i="1" a="1"/>
  <c r="P9136" i="1" s="1"/>
  <c r="P9137" i="1" a="1"/>
  <c r="P9137" i="1" s="1"/>
  <c r="P9138" i="1" a="1"/>
  <c r="P9138" i="1" s="1"/>
  <c r="P9139" i="1" a="1"/>
  <c r="P9139" i="1"/>
  <c r="P9140" i="1" a="1"/>
  <c r="P9140" i="1" s="1"/>
  <c r="P9141" i="1" a="1"/>
  <c r="P9141" i="1"/>
  <c r="P9142" i="1" a="1"/>
  <c r="P9142" i="1" s="1"/>
  <c r="P9143" i="1" a="1"/>
  <c r="P9143" i="1"/>
  <c r="P9144" i="1" a="1"/>
  <c r="P9144" i="1" s="1"/>
  <c r="P9145" i="1" a="1"/>
  <c r="P9145" i="1" s="1"/>
  <c r="P9146" i="1" a="1"/>
  <c r="P9146" i="1" s="1"/>
  <c r="P9147" i="1" a="1"/>
  <c r="P9147" i="1" s="1"/>
  <c r="P9148" i="1" a="1"/>
  <c r="P9148" i="1"/>
  <c r="P9149" i="1" a="1"/>
  <c r="P9149" i="1" s="1"/>
  <c r="P9150" i="1" a="1"/>
  <c r="P9150" i="1" s="1"/>
  <c r="P9151" i="1" a="1"/>
  <c r="P9151" i="1"/>
  <c r="P9152" i="1" a="1"/>
  <c r="P9152" i="1"/>
  <c r="P9153" i="1" a="1"/>
  <c r="P9153" i="1" s="1"/>
  <c r="P9154" i="1" a="1"/>
  <c r="P9154" i="1" s="1"/>
  <c r="P9155" i="1" a="1"/>
  <c r="P9155" i="1"/>
  <c r="P9156" i="1" a="1"/>
  <c r="P9156" i="1" s="1"/>
  <c r="P9157" i="1" a="1"/>
  <c r="P9157" i="1" s="1"/>
  <c r="P9158" i="1" a="1"/>
  <c r="P9158" i="1" s="1"/>
  <c r="P9159" i="1" a="1"/>
  <c r="P9159" i="1"/>
  <c r="P9160" i="1" a="1"/>
  <c r="P9160" i="1"/>
  <c r="P9161" i="1" a="1"/>
  <c r="P9161" i="1"/>
  <c r="P9162" i="1" a="1"/>
  <c r="P9162" i="1" s="1"/>
  <c r="P9163" i="1" a="1"/>
  <c r="P9163" i="1"/>
  <c r="P9164" i="1" a="1"/>
  <c r="P9164" i="1"/>
  <c r="P9165" i="1" a="1"/>
  <c r="P9165" i="1"/>
  <c r="P9166" i="1" a="1"/>
  <c r="P9166" i="1" s="1"/>
  <c r="P9167" i="1" a="1"/>
  <c r="P9167" i="1" s="1"/>
  <c r="P9168" i="1" a="1"/>
  <c r="P9168" i="1" s="1"/>
  <c r="P9169" i="1" a="1"/>
  <c r="P9169" i="1" s="1"/>
  <c r="P9170" i="1" a="1"/>
  <c r="P9170" i="1" s="1"/>
  <c r="P9171" i="1" a="1"/>
  <c r="P9171" i="1" s="1"/>
  <c r="P9172" i="1" a="1"/>
  <c r="P9172" i="1" s="1"/>
  <c r="P9173" i="1" a="1"/>
  <c r="P9173" i="1" s="1"/>
  <c r="P9174" i="1" a="1"/>
  <c r="P9174" i="1" s="1"/>
  <c r="P9175" i="1" a="1"/>
  <c r="P9175" i="1"/>
  <c r="P9176" i="1" a="1"/>
  <c r="P9176" i="1"/>
  <c r="P9177" i="1" a="1"/>
  <c r="P9177" i="1"/>
  <c r="P9178" i="1" a="1"/>
  <c r="P9178" i="1"/>
  <c r="P9179" i="1" a="1"/>
  <c r="P9179" i="1"/>
  <c r="P9180" i="1" a="1"/>
  <c r="P9180" i="1" s="1"/>
  <c r="P9181" i="1" a="1"/>
  <c r="P9181" i="1" s="1"/>
  <c r="P9182" i="1" a="1"/>
  <c r="P9182" i="1" s="1"/>
  <c r="P9183" i="1" a="1"/>
  <c r="P9183" i="1" s="1"/>
  <c r="P9184" i="1" a="1"/>
  <c r="P9184" i="1" s="1"/>
  <c r="P9185" i="1" a="1"/>
  <c r="P9185" i="1"/>
  <c r="P9186" i="1" a="1"/>
  <c r="P9186" i="1" s="1"/>
  <c r="P9187" i="1" a="1"/>
  <c r="P9187" i="1" s="1"/>
  <c r="P9188" i="1" a="1"/>
  <c r="P9188" i="1" s="1"/>
  <c r="P9189" i="1" a="1"/>
  <c r="P9189" i="1"/>
  <c r="P9190" i="1" a="1"/>
  <c r="P9190" i="1"/>
  <c r="P9191" i="1" a="1"/>
  <c r="P9191" i="1"/>
  <c r="P9192" i="1" a="1"/>
  <c r="P9192" i="1" s="1"/>
  <c r="P9193" i="1" a="1"/>
  <c r="P9193" i="1"/>
  <c r="P9194" i="1" a="1"/>
  <c r="P9194" i="1"/>
  <c r="P9195" i="1" a="1"/>
  <c r="P9195" i="1" s="1"/>
  <c r="P9196" i="1" a="1"/>
  <c r="P9196" i="1" s="1"/>
  <c r="P9197" i="1" a="1"/>
  <c r="P9197" i="1" s="1"/>
  <c r="P9198" i="1" a="1"/>
  <c r="P9198" i="1" s="1"/>
  <c r="P9199" i="1" a="1"/>
  <c r="P9199" i="1"/>
  <c r="P9200" i="1" a="1"/>
  <c r="P9200" i="1"/>
  <c r="P9201" i="1" a="1"/>
  <c r="P9201" i="1"/>
  <c r="P9202" i="1" a="1"/>
  <c r="P9202" i="1"/>
  <c r="P9203" i="1" a="1"/>
  <c r="P9203" i="1"/>
  <c r="P9204" i="1" a="1"/>
  <c r="P9204" i="1" s="1"/>
  <c r="P9205" i="1" a="1"/>
  <c r="P9205" i="1" s="1"/>
  <c r="P9206" i="1" a="1"/>
  <c r="P9206" i="1" s="1"/>
  <c r="P9207" i="1" a="1"/>
  <c r="P9207" i="1"/>
  <c r="P9208" i="1" a="1"/>
  <c r="P9208" i="1" s="1"/>
  <c r="P9209" i="1" a="1"/>
  <c r="P9209" i="1" s="1"/>
  <c r="P9210" i="1" a="1"/>
  <c r="P9210" i="1" s="1"/>
  <c r="P9211" i="1" a="1"/>
  <c r="P9211" i="1"/>
  <c r="P9212" i="1" a="1"/>
  <c r="P9212" i="1"/>
  <c r="P9213" i="1" a="1"/>
  <c r="P9213" i="1"/>
  <c r="P9214" i="1" a="1"/>
  <c r="P9214" i="1"/>
  <c r="P9215" i="1" a="1"/>
  <c r="P9215" i="1"/>
  <c r="P9216" i="1" a="1"/>
  <c r="P9216" i="1" s="1"/>
  <c r="P9217" i="1" a="1"/>
  <c r="P9217" i="1" s="1"/>
  <c r="P9218" i="1" a="1"/>
  <c r="P9218" i="1"/>
  <c r="P9219" i="1" a="1"/>
  <c r="P9219" i="1"/>
  <c r="P9220" i="1" a="1"/>
  <c r="P9220" i="1"/>
  <c r="P9221" i="1" a="1"/>
  <c r="P9221" i="1"/>
  <c r="P9222" i="1" a="1"/>
  <c r="P9222" i="1" s="1"/>
  <c r="P9223" i="1" a="1"/>
  <c r="P9223" i="1"/>
  <c r="P9224" i="1" a="1"/>
  <c r="P9224" i="1"/>
  <c r="P9225" i="1" a="1"/>
  <c r="P9225" i="1" s="1"/>
  <c r="P9226" i="1" a="1"/>
  <c r="P9226" i="1" s="1"/>
  <c r="P9227" i="1" a="1"/>
  <c r="P9227" i="1" s="1"/>
  <c r="P9228" i="1" a="1"/>
  <c r="P9228" i="1" s="1"/>
  <c r="P9229" i="1" a="1"/>
  <c r="P9229" i="1" s="1"/>
  <c r="P9230" i="1" a="1"/>
  <c r="P9230" i="1" s="1"/>
  <c r="P9231" i="1" a="1"/>
  <c r="P9231" i="1"/>
  <c r="P9232" i="1" a="1"/>
  <c r="P9232" i="1"/>
  <c r="P9233" i="1" a="1"/>
  <c r="P9233" i="1"/>
  <c r="P9234" i="1" a="1"/>
  <c r="P9234" i="1" s="1"/>
  <c r="P9235" i="1" a="1"/>
  <c r="P9235" i="1" s="1"/>
  <c r="P9236" i="1" a="1"/>
  <c r="P9236" i="1"/>
  <c r="P9237" i="1" a="1"/>
  <c r="P9237" i="1"/>
  <c r="P9238" i="1" a="1"/>
  <c r="P9238" i="1"/>
  <c r="P9239" i="1" a="1"/>
  <c r="P9239" i="1" s="1"/>
  <c r="P9240" i="1" a="1"/>
  <c r="P9240" i="1" s="1"/>
  <c r="P9241" i="1" a="1"/>
  <c r="P9241" i="1"/>
  <c r="P9242" i="1" a="1"/>
  <c r="P9242" i="1" s="1"/>
  <c r="P9243" i="1" a="1"/>
  <c r="P9243" i="1" s="1"/>
  <c r="P9244" i="1" a="1"/>
  <c r="P9244" i="1" s="1"/>
  <c r="P9245" i="1" a="1"/>
  <c r="P9245" i="1" s="1"/>
  <c r="P9246" i="1" a="1"/>
  <c r="P9246" i="1" s="1"/>
  <c r="P9247" i="1" a="1"/>
  <c r="P9247" i="1" s="1"/>
  <c r="P9248" i="1" a="1"/>
  <c r="P9248" i="1" s="1"/>
  <c r="P9249" i="1" a="1"/>
  <c r="P9249" i="1"/>
  <c r="P9250" i="1" a="1"/>
  <c r="P9250" i="1"/>
  <c r="P9251" i="1" a="1"/>
  <c r="P9251" i="1"/>
  <c r="P9252" i="1" a="1"/>
  <c r="P9252" i="1" s="1"/>
  <c r="P9253" i="1" a="1"/>
  <c r="P9253" i="1" s="1"/>
  <c r="P9254" i="1" a="1"/>
  <c r="P9254" i="1"/>
  <c r="P9255" i="1" a="1"/>
  <c r="P9255" i="1" s="1"/>
  <c r="P9256" i="1" a="1"/>
  <c r="P9256" i="1" s="1"/>
  <c r="P9257" i="1" a="1"/>
  <c r="P9257" i="1"/>
  <c r="P9258" i="1" a="1"/>
  <c r="P9258" i="1" s="1"/>
  <c r="P9259" i="1" a="1"/>
  <c r="P9259" i="1"/>
  <c r="P9260" i="1" a="1"/>
  <c r="P9260" i="1"/>
  <c r="P9261" i="1" a="1"/>
  <c r="P9261" i="1" s="1"/>
  <c r="P9262" i="1" a="1"/>
  <c r="P9262" i="1"/>
  <c r="P9263" i="1" a="1"/>
  <c r="P9263" i="1"/>
  <c r="P9264" i="1" a="1"/>
  <c r="P9264" i="1" s="1"/>
  <c r="P9265" i="1" a="1"/>
  <c r="P9265" i="1"/>
  <c r="P9266" i="1" a="1"/>
  <c r="P9266" i="1"/>
  <c r="P9267" i="1" a="1"/>
  <c r="P9267" i="1"/>
  <c r="P9268" i="1" a="1"/>
  <c r="P9268" i="1" s="1"/>
  <c r="P9269" i="1" a="1"/>
  <c r="P9269" i="1" s="1"/>
  <c r="P9270" i="1" a="1"/>
  <c r="P9270" i="1" s="1"/>
  <c r="P9271" i="1" a="1"/>
  <c r="P9271" i="1" s="1"/>
  <c r="P9272" i="1" a="1"/>
  <c r="P9272" i="1"/>
  <c r="P9273" i="1" a="1"/>
  <c r="P9273" i="1"/>
  <c r="P9274" i="1" a="1"/>
  <c r="P9274" i="1"/>
  <c r="P9275" i="1" a="1"/>
  <c r="P9275" i="1"/>
  <c r="P9276" i="1" a="1"/>
  <c r="P9276" i="1" s="1"/>
  <c r="P9277" i="1" a="1"/>
  <c r="P9277" i="1"/>
  <c r="P9278" i="1" a="1"/>
  <c r="P9278" i="1"/>
  <c r="P9279" i="1" a="1"/>
  <c r="P9279" i="1" s="1"/>
  <c r="P9280" i="1" a="1"/>
  <c r="P9280" i="1" s="1"/>
  <c r="P9281" i="1" a="1"/>
  <c r="P9281" i="1" s="1"/>
  <c r="P9282" i="1" a="1"/>
  <c r="P9282" i="1" s="1"/>
  <c r="P9283" i="1" a="1"/>
  <c r="P9283" i="1"/>
  <c r="P9284" i="1" a="1"/>
  <c r="P9284" i="1"/>
  <c r="P9285" i="1" a="1"/>
  <c r="P9285" i="1"/>
  <c r="P9286" i="1" a="1"/>
  <c r="P9286" i="1" s="1"/>
  <c r="P9287" i="1" a="1"/>
  <c r="P9287" i="1" s="1"/>
  <c r="P9288" i="1" a="1"/>
  <c r="P9288" i="1" s="1"/>
  <c r="P9289" i="1" a="1"/>
  <c r="P9289" i="1" s="1"/>
  <c r="P9290" i="1" a="1"/>
  <c r="P9290" i="1"/>
  <c r="P9291" i="1" a="1"/>
  <c r="P9291" i="1"/>
  <c r="P9292" i="1" a="1"/>
  <c r="P9292" i="1"/>
  <c r="P9293" i="1" a="1"/>
  <c r="P9293" i="1" s="1"/>
  <c r="P9294" i="1" a="1"/>
  <c r="P9294" i="1" s="1"/>
  <c r="P9295" i="1" a="1"/>
  <c r="P9295" i="1"/>
  <c r="P9296" i="1" a="1"/>
  <c r="P9296" i="1"/>
  <c r="P9297" i="1" a="1"/>
  <c r="P9297" i="1" s="1"/>
  <c r="P9298" i="1" a="1"/>
  <c r="P9298" i="1" s="1"/>
  <c r="P9299" i="1" a="1"/>
  <c r="P9299" i="1" s="1"/>
  <c r="P9300" i="1" a="1"/>
  <c r="P9300" i="1" s="1"/>
  <c r="P9301" i="1" a="1"/>
  <c r="P9301" i="1" s="1"/>
  <c r="P9302" i="1" a="1"/>
  <c r="P9302" i="1" s="1"/>
  <c r="P9303" i="1" a="1"/>
  <c r="P9303" i="1" s="1"/>
  <c r="P9304" i="1" a="1"/>
  <c r="P9304" i="1"/>
  <c r="P9305" i="1" a="1"/>
  <c r="P9305" i="1"/>
  <c r="P9306" i="1" a="1"/>
  <c r="P9306" i="1" s="1"/>
  <c r="P9307" i="1" a="1"/>
  <c r="P9307" i="1" s="1"/>
  <c r="P9308" i="1" a="1"/>
  <c r="P9308" i="1"/>
  <c r="P9309" i="1" a="1"/>
  <c r="P9309" i="1"/>
  <c r="P9310" i="1" a="1"/>
  <c r="P9310" i="1"/>
  <c r="P9311" i="1" a="1"/>
  <c r="P9311" i="1" s="1"/>
  <c r="P9312" i="1" a="1"/>
  <c r="P9312" i="1" s="1"/>
  <c r="P9313" i="1" a="1"/>
  <c r="P9313" i="1"/>
  <c r="P9314" i="1" a="1"/>
  <c r="P9314" i="1" s="1"/>
  <c r="P9315" i="1" a="1"/>
  <c r="P9315" i="1" s="1"/>
  <c r="P9316" i="1" a="1"/>
  <c r="P9316" i="1"/>
  <c r="P9317" i="1" a="1"/>
  <c r="P9317" i="1"/>
  <c r="P9318" i="1" a="1"/>
  <c r="P9318" i="1" s="1"/>
  <c r="P9319" i="1" a="1"/>
  <c r="P9319" i="1" s="1"/>
  <c r="P9320" i="1" a="1"/>
  <c r="P9320" i="1" s="1"/>
  <c r="P9321" i="1" a="1"/>
  <c r="P9321" i="1"/>
  <c r="P9322" i="1" a="1"/>
  <c r="P9322" i="1"/>
  <c r="P9323" i="1" a="1"/>
  <c r="P9323" i="1"/>
  <c r="P9324" i="1" a="1"/>
  <c r="P9324" i="1" s="1"/>
  <c r="P9325" i="1" a="1"/>
  <c r="P9325" i="1"/>
  <c r="P9326" i="1" a="1"/>
  <c r="P9326" i="1"/>
  <c r="P9327" i="1" a="1"/>
  <c r="P9327" i="1" s="1"/>
  <c r="P9328" i="1" a="1"/>
  <c r="P9328" i="1" s="1"/>
  <c r="P9329" i="1" a="1"/>
  <c r="P9329" i="1" s="1"/>
  <c r="P9330" i="1" a="1"/>
  <c r="P9330" i="1" s="1"/>
  <c r="P9331" i="1" a="1"/>
  <c r="P9331" i="1"/>
  <c r="P9332" i="1" a="1"/>
  <c r="P9332" i="1" s="1"/>
  <c r="P9333" i="1" a="1"/>
  <c r="P9333" i="1" s="1"/>
  <c r="P9334" i="1" a="1"/>
  <c r="P9334" i="1"/>
  <c r="P9335" i="1" a="1"/>
  <c r="P9335" i="1"/>
  <c r="P9336" i="1" a="1"/>
  <c r="P9336" i="1" s="1"/>
  <c r="P9337" i="1" a="1"/>
  <c r="P9337" i="1"/>
  <c r="P9338" i="1" a="1"/>
  <c r="P9338" i="1"/>
  <c r="P9339" i="1" a="1"/>
  <c r="P9339" i="1" s="1"/>
  <c r="P9340" i="1" a="1"/>
  <c r="P9340" i="1" s="1"/>
  <c r="P9341" i="1" a="1"/>
  <c r="P9341" i="1" s="1"/>
  <c r="P9342" i="1" a="1"/>
  <c r="P9342" i="1" s="1"/>
  <c r="P9343" i="1" a="1"/>
  <c r="P9343" i="1"/>
  <c r="P9344" i="1" a="1"/>
  <c r="P9344" i="1" s="1"/>
  <c r="P9345" i="1" a="1"/>
  <c r="P9345" i="1" s="1"/>
  <c r="P9346" i="1" a="1"/>
  <c r="P9346" i="1"/>
  <c r="P9347" i="1" a="1"/>
  <c r="P9347" i="1"/>
  <c r="P9348" i="1" a="1"/>
  <c r="P9348" i="1" s="1"/>
  <c r="P9349" i="1" a="1"/>
  <c r="P9349" i="1"/>
  <c r="P9350" i="1" a="1"/>
  <c r="P9350" i="1" s="1"/>
  <c r="P9351" i="1" a="1"/>
  <c r="P9351" i="1"/>
  <c r="P9352" i="1" a="1"/>
  <c r="P9352" i="1"/>
  <c r="P9353" i="1" a="1"/>
  <c r="P9353" i="1" s="1"/>
  <c r="P9354" i="1" a="1"/>
  <c r="P9354" i="1" s="1"/>
  <c r="P9355" i="1" a="1"/>
  <c r="P9355" i="1" s="1"/>
  <c r="P9356" i="1" a="1"/>
  <c r="P9356" i="1" s="1"/>
  <c r="P9357" i="1" a="1"/>
  <c r="P9357" i="1" s="1"/>
  <c r="P9358" i="1" a="1"/>
  <c r="P9358" i="1"/>
  <c r="P9359" i="1" a="1"/>
  <c r="P9359" i="1"/>
  <c r="P9360" i="1" a="1"/>
  <c r="P9360" i="1" s="1"/>
  <c r="P9361" i="1" a="1"/>
  <c r="P9361" i="1"/>
  <c r="P9362" i="1" a="1"/>
  <c r="P9362" i="1"/>
  <c r="P9363" i="1" a="1"/>
  <c r="P9363" i="1"/>
  <c r="P9364" i="1" a="1"/>
  <c r="P9364" i="1"/>
  <c r="P9365" i="1" a="1"/>
  <c r="P9365" i="1" s="1"/>
  <c r="P9366" i="1" a="1"/>
  <c r="P9366" i="1" s="1"/>
  <c r="P9367" i="1" a="1"/>
  <c r="P9367" i="1" s="1"/>
  <c r="P9368" i="1" a="1"/>
  <c r="P9368" i="1" s="1"/>
  <c r="P9369" i="1" a="1"/>
  <c r="P9369" i="1" s="1"/>
  <c r="P9370" i="1" a="1"/>
  <c r="P9370" i="1" s="1"/>
  <c r="P9371" i="1" a="1"/>
  <c r="P9371" i="1" s="1"/>
  <c r="P9372" i="1" a="1"/>
  <c r="P9372" i="1" s="1"/>
  <c r="P9373" i="1" a="1"/>
  <c r="P9373" i="1" s="1"/>
  <c r="P9374" i="1" a="1"/>
  <c r="P9374" i="1"/>
  <c r="P9375" i="1" a="1"/>
  <c r="P9375" i="1"/>
  <c r="P9376" i="1" a="1"/>
  <c r="P9376" i="1"/>
  <c r="P9377" i="1" a="1"/>
  <c r="P9377" i="1"/>
  <c r="P9378" i="1" a="1"/>
  <c r="P9378" i="1" s="1"/>
  <c r="P9379" i="1" a="1"/>
  <c r="P9379" i="1"/>
  <c r="P9380" i="1" a="1"/>
  <c r="P9380" i="1" s="1"/>
  <c r="P9381" i="1" a="1"/>
  <c r="P9381" i="1" s="1"/>
  <c r="P9382" i="1" a="1"/>
  <c r="P9382" i="1" s="1"/>
  <c r="P9383" i="1" a="1"/>
  <c r="P9383" i="1" s="1"/>
  <c r="P9384" i="1" a="1"/>
  <c r="P9384" i="1" s="1"/>
  <c r="P9385" i="1" a="1"/>
  <c r="P9385" i="1"/>
  <c r="P9386" i="1" a="1"/>
  <c r="P9386" i="1"/>
  <c r="P9387" i="1" a="1"/>
  <c r="P9387" i="1"/>
  <c r="P9388" i="1" a="1"/>
  <c r="P9388" i="1"/>
  <c r="P9389" i="1" a="1"/>
  <c r="P9389" i="1"/>
  <c r="P9390" i="1" a="1"/>
  <c r="P9390" i="1" s="1"/>
  <c r="P9391" i="1" a="1"/>
  <c r="P9391" i="1" s="1"/>
  <c r="P9392" i="1" a="1"/>
  <c r="P9392" i="1" s="1"/>
  <c r="P9393" i="1" a="1"/>
  <c r="P9393" i="1" s="1"/>
  <c r="P9394" i="1" a="1"/>
  <c r="P9394" i="1" s="1"/>
  <c r="P9395" i="1" a="1"/>
  <c r="P9395" i="1"/>
  <c r="P9396" i="1" a="1"/>
  <c r="P9396" i="1" s="1"/>
  <c r="P9397" i="1" a="1"/>
  <c r="P9397" i="1"/>
  <c r="P9398" i="1" a="1"/>
  <c r="P9398" i="1"/>
  <c r="P9399" i="1" a="1"/>
  <c r="P9399" i="1"/>
  <c r="P9400" i="1" a="1"/>
  <c r="P9400" i="1"/>
  <c r="P9401" i="1" a="1"/>
  <c r="P9401" i="1"/>
  <c r="P9402" i="1" a="1"/>
  <c r="P9402" i="1" s="1"/>
  <c r="P9403" i="1" a="1"/>
  <c r="P9403" i="1" s="1"/>
  <c r="P9404" i="1" a="1"/>
  <c r="P9404" i="1" s="1"/>
  <c r="P9405" i="1" a="1"/>
  <c r="P9405" i="1" s="1"/>
  <c r="P9406" i="1" a="1"/>
  <c r="P9406" i="1" s="1"/>
  <c r="P9407" i="1" a="1"/>
  <c r="P9407" i="1" s="1"/>
  <c r="P9408" i="1" a="1"/>
  <c r="P9408" i="1" s="1"/>
  <c r="P9409" i="1" a="1"/>
  <c r="P9409" i="1" s="1"/>
  <c r="P9410" i="1" a="1"/>
  <c r="P9410" i="1"/>
  <c r="P9411" i="1" a="1"/>
  <c r="P9411" i="1"/>
  <c r="P9412" i="1" a="1"/>
  <c r="P9412" i="1"/>
  <c r="P9413" i="1" a="1"/>
  <c r="P9413" i="1"/>
  <c r="P9414" i="1" a="1"/>
  <c r="P9414" i="1" s="1"/>
  <c r="P9415" i="1" a="1"/>
  <c r="P9415" i="1"/>
  <c r="P9416" i="1" a="1"/>
  <c r="P9416" i="1"/>
  <c r="P9417" i="1" a="1"/>
  <c r="P9417" i="1" s="1"/>
  <c r="P9418" i="1" a="1"/>
  <c r="P9418" i="1" s="1"/>
  <c r="P9419" i="1" a="1"/>
  <c r="P9419" i="1" s="1"/>
  <c r="P9420" i="1" a="1"/>
  <c r="P9420" i="1" s="1"/>
  <c r="P9421" i="1" a="1"/>
  <c r="P9421" i="1"/>
  <c r="P9422" i="1" a="1"/>
  <c r="P9422" i="1"/>
  <c r="P9423" i="1" a="1"/>
  <c r="P9423" i="1"/>
  <c r="P9424" i="1" a="1"/>
  <c r="P9424" i="1" s="1"/>
  <c r="P9425" i="1" a="1"/>
  <c r="P9425" i="1" s="1"/>
  <c r="P9426" i="1" a="1"/>
  <c r="P9426" i="1" s="1"/>
  <c r="P9427" i="1" a="1"/>
  <c r="P9427" i="1" s="1"/>
  <c r="P9428" i="1" a="1"/>
  <c r="P9428" i="1" s="1"/>
  <c r="P9429" i="1" a="1"/>
  <c r="P9429" i="1"/>
  <c r="P9430" i="1" a="1"/>
  <c r="P9430" i="1"/>
  <c r="P9431" i="1" a="1"/>
  <c r="P9431" i="1" s="1"/>
  <c r="P9432" i="1" a="1"/>
  <c r="P9432" i="1" s="1"/>
  <c r="P9433" i="1" a="1"/>
  <c r="P9433" i="1"/>
  <c r="P9434" i="1" a="1"/>
  <c r="P9434" i="1"/>
  <c r="P9435" i="1" a="1"/>
  <c r="P9435" i="1"/>
  <c r="P9436" i="1" a="1"/>
  <c r="P9436" i="1" s="1"/>
  <c r="P9437" i="1" a="1"/>
  <c r="P9437" i="1"/>
  <c r="P9438" i="1" a="1"/>
  <c r="P9438" i="1" s="1"/>
  <c r="P9439" i="1" a="1"/>
  <c r="P9439" i="1" s="1"/>
  <c r="P9440" i="1" a="1"/>
  <c r="P9440" i="1" s="1"/>
  <c r="P9441" i="1" a="1"/>
  <c r="P9441" i="1" s="1"/>
  <c r="P9442" i="1" a="1"/>
  <c r="P9442" i="1" s="1"/>
  <c r="P9443" i="1" a="1"/>
  <c r="P9443" i="1"/>
  <c r="P9444" i="1" a="1"/>
  <c r="P9444" i="1" s="1"/>
  <c r="P9445" i="1" a="1"/>
  <c r="P9445" i="1"/>
  <c r="P9446" i="1" a="1"/>
  <c r="P9446" i="1"/>
  <c r="P9447" i="1" a="1"/>
  <c r="P9447" i="1"/>
  <c r="P9448" i="1" a="1"/>
  <c r="P9448" i="1"/>
  <c r="P9449" i="1" a="1"/>
  <c r="P9449" i="1"/>
  <c r="P9450" i="1" a="1"/>
  <c r="P9450" i="1" s="1"/>
  <c r="P9451" i="1" a="1"/>
  <c r="P9451" i="1"/>
  <c r="P9452" i="1" a="1"/>
  <c r="P9452" i="1" s="1"/>
  <c r="P9453" i="1" a="1"/>
  <c r="P9453" i="1" s="1"/>
  <c r="P9454" i="1" a="1"/>
  <c r="P9454" i="1" s="1"/>
  <c r="P9455" i="1" a="1"/>
  <c r="P9455" i="1" s="1"/>
  <c r="P9456" i="1" a="1"/>
  <c r="P9456" i="1" s="1"/>
  <c r="P9457" i="1" a="1"/>
  <c r="P9457" i="1"/>
  <c r="P9458" i="1" a="1"/>
  <c r="P9458" i="1" s="1"/>
  <c r="P9459" i="1" a="1"/>
  <c r="P9459" i="1"/>
  <c r="P9460" i="1" a="1"/>
  <c r="P9460" i="1"/>
  <c r="P9461" i="1" a="1"/>
  <c r="P9461" i="1"/>
  <c r="P9462" i="1" a="1"/>
  <c r="P9462" i="1" s="1"/>
  <c r="P9463" i="1" a="1"/>
  <c r="P9463" i="1" s="1"/>
  <c r="P9464" i="1" a="1"/>
  <c r="P9464" i="1"/>
  <c r="P9465" i="1" a="1"/>
  <c r="P9465" i="1" s="1"/>
  <c r="P9466" i="1" a="1"/>
  <c r="P9466" i="1" s="1"/>
  <c r="P9467" i="1" a="1"/>
  <c r="P9467" i="1" s="1"/>
  <c r="P9468" i="1" a="1"/>
  <c r="P9468" i="1" s="1"/>
  <c r="P9469" i="1" a="1"/>
  <c r="P9469" i="1"/>
  <c r="P9470" i="1" a="1"/>
  <c r="P9470" i="1"/>
  <c r="P9471" i="1" a="1"/>
  <c r="P9471" i="1"/>
  <c r="P9472" i="1" a="1"/>
  <c r="P9472" i="1"/>
  <c r="P9473" i="1" a="1"/>
  <c r="P9473" i="1"/>
  <c r="P9474" i="1" a="1"/>
  <c r="P9474" i="1" s="1"/>
  <c r="P9475" i="1" a="1"/>
  <c r="P9475" i="1" s="1"/>
  <c r="P9476" i="1" a="1"/>
  <c r="P9476" i="1" s="1"/>
  <c r="P9477" i="1" a="1"/>
  <c r="P9477" i="1" s="1"/>
  <c r="P9478" i="1" a="1"/>
  <c r="P9478" i="1" s="1"/>
  <c r="P9479" i="1" a="1"/>
  <c r="P9479" i="1" s="1"/>
  <c r="P9480" i="1" a="1"/>
  <c r="P9480" i="1" s="1"/>
  <c r="P9481" i="1" a="1"/>
  <c r="P9481" i="1"/>
  <c r="P9482" i="1" a="1"/>
  <c r="P9482" i="1"/>
  <c r="P9483" i="1" a="1"/>
  <c r="P9483" i="1"/>
  <c r="P9484" i="1" a="1"/>
  <c r="P9484" i="1"/>
  <c r="P9485" i="1" a="1"/>
  <c r="P9485" i="1"/>
  <c r="P9486" i="1" a="1"/>
  <c r="P9486" i="1" s="1"/>
  <c r="P9487" i="1" a="1"/>
  <c r="P9487" i="1"/>
  <c r="P9488" i="1" a="1"/>
  <c r="P9488" i="1" s="1"/>
  <c r="P9489" i="1" a="1"/>
  <c r="P9489" i="1" s="1"/>
  <c r="P9490" i="1" a="1"/>
  <c r="P9490" i="1" s="1"/>
  <c r="P9491" i="1" a="1"/>
  <c r="P9491" i="1" s="1"/>
  <c r="P9492" i="1" a="1"/>
  <c r="P9492" i="1" s="1"/>
  <c r="P9493" i="1" a="1"/>
  <c r="P9493" i="1"/>
  <c r="P9494" i="1" a="1"/>
  <c r="P9494" i="1"/>
  <c r="P9495" i="1" a="1"/>
  <c r="P9495" i="1" s="1"/>
  <c r="P9496" i="1" a="1"/>
  <c r="P9496" i="1" s="1"/>
  <c r="P9497" i="1" a="1"/>
  <c r="P9497" i="1" s="1"/>
  <c r="P9498" i="1" a="1"/>
  <c r="P9498" i="1" s="1"/>
  <c r="P9499" i="1" a="1"/>
  <c r="P9499" i="1" s="1"/>
  <c r="P9500" i="1" a="1"/>
  <c r="P9500" i="1"/>
  <c r="P9501" i="1" a="1"/>
  <c r="P9501" i="1"/>
  <c r="P9502" i="1" a="1"/>
  <c r="P9502" i="1" s="1"/>
  <c r="P9503" i="1" a="1"/>
  <c r="P9503" i="1" s="1"/>
  <c r="P9504" i="1" a="1"/>
  <c r="P9504" i="1" s="1"/>
  <c r="P9505" i="1" a="1"/>
  <c r="P9505" i="1"/>
  <c r="P9506" i="1" a="1"/>
  <c r="P9506" i="1"/>
  <c r="P9507" i="1" a="1"/>
  <c r="P9507" i="1" s="1"/>
  <c r="P9508" i="1" a="1"/>
  <c r="P9508" i="1"/>
  <c r="P9509" i="1" a="1"/>
  <c r="P9509" i="1"/>
  <c r="P9510" i="1" a="1"/>
  <c r="P9510" i="1" s="1"/>
  <c r="P9511" i="1" a="1"/>
  <c r="P9511" i="1" s="1"/>
  <c r="P9512" i="1" a="1"/>
  <c r="P9512" i="1" s="1"/>
  <c r="P9513" i="1" a="1"/>
  <c r="P9513" i="1" s="1"/>
  <c r="P9514" i="1" a="1"/>
  <c r="P9514" i="1"/>
  <c r="P9515" i="1" a="1"/>
  <c r="P9515" i="1"/>
  <c r="P9516" i="1" a="1"/>
  <c r="P9516" i="1" s="1"/>
  <c r="P9517" i="1" a="1"/>
  <c r="P9517" i="1"/>
  <c r="P9518" i="1" a="1"/>
  <c r="P9518" i="1"/>
  <c r="P9519" i="1" a="1"/>
  <c r="P9519" i="1"/>
  <c r="P9520" i="1" a="1"/>
  <c r="P9520" i="1"/>
  <c r="P9521" i="1" a="1"/>
  <c r="P9521" i="1" s="1"/>
  <c r="P9522" i="1" a="1"/>
  <c r="P9522" i="1" s="1"/>
  <c r="P9523" i="1" a="1"/>
  <c r="P9523" i="1" s="1"/>
  <c r="P9524" i="1" a="1"/>
  <c r="P9524" i="1" s="1"/>
  <c r="P9525" i="1" a="1"/>
  <c r="P9525" i="1" s="1"/>
  <c r="P9526" i="1" a="1"/>
  <c r="P9526" i="1" s="1"/>
  <c r="P9527" i="1" a="1"/>
  <c r="P9527" i="1" s="1"/>
  <c r="P9528" i="1" a="1"/>
  <c r="P9528" i="1" s="1"/>
  <c r="P9529" i="1" a="1"/>
  <c r="P9529" i="1" s="1"/>
  <c r="P9530" i="1" a="1"/>
  <c r="P9530" i="1"/>
  <c r="P9531" i="1" a="1"/>
  <c r="P9531" i="1"/>
  <c r="P9532" i="1" a="1"/>
  <c r="P9532" i="1"/>
  <c r="P9533" i="1" a="1"/>
  <c r="P9533" i="1"/>
  <c r="P9534" i="1" a="1"/>
  <c r="P9534" i="1" s="1"/>
  <c r="P9535" i="1" a="1"/>
  <c r="P9535" i="1"/>
  <c r="P9536" i="1" a="1"/>
  <c r="P9536" i="1"/>
  <c r="P9537" i="1" a="1"/>
  <c r="P9537" i="1" s="1"/>
  <c r="P9538" i="1" a="1"/>
  <c r="P9538" i="1" s="1"/>
  <c r="P9539" i="1" a="1"/>
  <c r="P9539" i="1" s="1"/>
  <c r="P9540" i="1" a="1"/>
  <c r="P9540" i="1" s="1"/>
  <c r="P9541" i="1" a="1"/>
  <c r="P9541" i="1"/>
  <c r="P9542" i="1" a="1"/>
  <c r="P9542" i="1"/>
  <c r="P9543" i="1" a="1"/>
  <c r="P9543" i="1" s="1"/>
  <c r="P9544" i="1" a="1"/>
  <c r="P9544" i="1"/>
  <c r="P9545" i="1" a="1"/>
  <c r="P9545" i="1"/>
  <c r="P9546" i="1" a="1"/>
  <c r="P9546" i="1" s="1"/>
  <c r="P9547" i="1" a="1"/>
  <c r="P9547" i="1" s="1"/>
  <c r="P9548" i="1" a="1"/>
  <c r="P9548" i="1" s="1"/>
  <c r="P9549" i="1" a="1"/>
  <c r="P9549" i="1"/>
  <c r="P9550" i="1" a="1"/>
  <c r="P9550" i="1" s="1"/>
  <c r="P9551" i="1" a="1"/>
  <c r="P9551" i="1" s="1"/>
  <c r="P9552" i="1" a="1"/>
  <c r="P9552" i="1" s="1"/>
  <c r="P9553" i="1" a="1"/>
  <c r="P9553" i="1"/>
  <c r="P9554" i="1" a="1"/>
  <c r="P9554" i="1"/>
  <c r="P9555" i="1" a="1"/>
  <c r="P9555" i="1"/>
  <c r="P9556" i="1" a="1"/>
  <c r="P9556" i="1"/>
  <c r="P9557" i="1" a="1"/>
  <c r="P9557" i="1"/>
  <c r="P9558" i="1" a="1"/>
  <c r="P9558" i="1" s="1"/>
  <c r="P9559" i="1" a="1"/>
  <c r="P9559" i="1" s="1"/>
  <c r="P9560" i="1" a="1"/>
  <c r="P9560" i="1" s="1"/>
  <c r="P9561" i="1" a="1"/>
  <c r="P9561" i="1" s="1"/>
  <c r="P9562" i="1" a="1"/>
  <c r="P9562" i="1" s="1"/>
  <c r="P9563" i="1" a="1"/>
  <c r="P9563" i="1" s="1"/>
  <c r="P9564" i="1" a="1"/>
  <c r="P9564" i="1" s="1"/>
  <c r="P9565" i="1" a="1"/>
  <c r="P9565" i="1"/>
  <c r="P9566" i="1" a="1"/>
  <c r="P9566" i="1" s="1"/>
  <c r="P9567" i="1" a="1"/>
  <c r="P9567" i="1" s="1"/>
  <c r="P9568" i="1" a="1"/>
  <c r="P9568" i="1" s="1"/>
  <c r="P9569" i="1" a="1"/>
  <c r="P9569" i="1" s="1"/>
  <c r="P9570" i="1" a="1"/>
  <c r="P9570" i="1" s="1"/>
  <c r="P9571" i="1" a="1"/>
  <c r="P9571" i="1" s="1"/>
  <c r="P9572" i="1" a="1"/>
  <c r="P9572" i="1"/>
  <c r="P9573" i="1" a="1"/>
  <c r="P9573" i="1" s="1"/>
  <c r="P9574" i="1" a="1"/>
  <c r="P9574" i="1" s="1"/>
  <c r="P9575" i="1" a="1"/>
  <c r="P9575" i="1" s="1"/>
  <c r="P9576" i="1" a="1"/>
  <c r="P9576" i="1" s="1"/>
  <c r="P9577" i="1" a="1"/>
  <c r="P9577" i="1" s="1"/>
  <c r="P9578" i="1" a="1"/>
  <c r="P9578" i="1"/>
  <c r="P9579" i="1" a="1"/>
  <c r="P9579" i="1"/>
  <c r="P9580" i="1" a="1"/>
  <c r="P9580" i="1" s="1"/>
  <c r="P9581" i="1" a="1"/>
  <c r="P9581" i="1" s="1"/>
  <c r="P9582" i="1" a="1"/>
  <c r="P9582" i="1" s="1"/>
  <c r="P9583" i="1" a="1"/>
  <c r="P9583" i="1" s="1"/>
  <c r="P9584" i="1" a="1"/>
  <c r="P9584" i="1" s="1"/>
  <c r="P9585" i="1" a="1"/>
  <c r="P9585" i="1"/>
  <c r="P9586" i="1" a="1"/>
  <c r="P9586" i="1"/>
  <c r="P9587" i="1" a="1"/>
  <c r="P9587" i="1" s="1"/>
  <c r="P9588" i="1" a="1"/>
  <c r="P9588" i="1" s="1"/>
  <c r="P9589" i="1" a="1"/>
  <c r="P9589" i="1" s="1"/>
  <c r="P9590" i="1" a="1"/>
  <c r="P9590" i="1" s="1"/>
  <c r="P9591" i="1" a="1"/>
  <c r="P9591" i="1" s="1"/>
  <c r="P9592" i="1" a="1"/>
  <c r="P9592" i="1"/>
  <c r="P9593" i="1" a="1"/>
  <c r="P9593" i="1"/>
  <c r="P9594" i="1" a="1"/>
  <c r="P9594" i="1" s="1"/>
  <c r="P9595" i="1" a="1"/>
  <c r="P9595" i="1" s="1"/>
  <c r="P9596" i="1" a="1"/>
  <c r="P9596" i="1" s="1"/>
  <c r="P9597" i="1" a="1"/>
  <c r="P9597" i="1" s="1"/>
  <c r="P9598" i="1" a="1"/>
  <c r="P9598" i="1" s="1"/>
  <c r="P9599" i="1" a="1"/>
  <c r="P9599" i="1"/>
  <c r="P9600" i="1" a="1"/>
  <c r="P9600" i="1" s="1"/>
  <c r="P9601" i="1" a="1"/>
  <c r="P9601" i="1" s="1"/>
  <c r="P9602" i="1" a="1"/>
  <c r="P9602" i="1" s="1"/>
  <c r="P9603" i="1" a="1"/>
  <c r="P9603" i="1" s="1"/>
  <c r="P9604" i="1" a="1"/>
  <c r="P9604" i="1" s="1"/>
  <c r="P9605" i="1" a="1"/>
  <c r="P9605" i="1" s="1"/>
  <c r="P9606" i="1" a="1"/>
  <c r="P9606" i="1" s="1"/>
  <c r="P9607" i="1" a="1"/>
  <c r="P9607" i="1" s="1"/>
  <c r="P9608" i="1" a="1"/>
  <c r="P9608" i="1"/>
  <c r="P9609" i="1" a="1"/>
  <c r="P9609" i="1" s="1"/>
  <c r="P9610" i="1" a="1"/>
  <c r="P9610" i="1" s="1"/>
  <c r="P9611" i="1" a="1"/>
  <c r="P9611" i="1" s="1"/>
  <c r="P9612" i="1" a="1"/>
  <c r="P9612" i="1" s="1"/>
  <c r="P9613" i="1" a="1"/>
  <c r="P9613" i="1" s="1"/>
  <c r="P9614" i="1" a="1"/>
  <c r="P9614" i="1"/>
  <c r="P9615" i="1" a="1"/>
  <c r="P9615" i="1"/>
  <c r="P9616" i="1" a="1"/>
  <c r="P9616" i="1" s="1"/>
  <c r="P9617" i="1" a="1"/>
  <c r="P9617" i="1" s="1"/>
  <c r="P9618" i="1" a="1"/>
  <c r="P9618" i="1" s="1"/>
  <c r="P9619" i="1" a="1"/>
  <c r="P9619" i="1" s="1"/>
  <c r="P9620" i="1" a="1"/>
  <c r="P9620" i="1" s="1"/>
  <c r="P9621" i="1" a="1"/>
  <c r="P9621" i="1"/>
  <c r="P9622" i="1" a="1"/>
  <c r="P9622" i="1"/>
  <c r="P9623" i="1" a="1"/>
  <c r="P9623" i="1" s="1"/>
  <c r="P9624" i="1" a="1"/>
  <c r="P9624" i="1" s="1"/>
  <c r="P9625" i="1" a="1"/>
  <c r="P9625" i="1" s="1"/>
  <c r="P9626" i="1" a="1"/>
  <c r="P9626" i="1" s="1"/>
  <c r="P9627" i="1" a="1"/>
  <c r="P9627" i="1" s="1"/>
  <c r="P9628" i="1" a="1"/>
  <c r="P9628" i="1"/>
  <c r="P9629" i="1" a="1"/>
  <c r="P9629" i="1"/>
  <c r="P9630" i="1" a="1"/>
  <c r="P9630" i="1" s="1"/>
  <c r="P9631" i="1" a="1"/>
  <c r="P9631" i="1" s="1"/>
  <c r="P9632" i="1" a="1"/>
  <c r="P9632" i="1" s="1"/>
  <c r="P9633" i="1" a="1"/>
  <c r="P9633" i="1" s="1"/>
  <c r="P9634" i="1" a="1"/>
  <c r="P9634" i="1" s="1"/>
  <c r="P9635" i="1" a="1"/>
  <c r="P9635" i="1"/>
  <c r="P9636" i="1" a="1"/>
  <c r="P9636" i="1" s="1"/>
  <c r="P9637" i="1" a="1"/>
  <c r="P9637" i="1" s="1"/>
  <c r="P9638" i="1" a="1"/>
  <c r="P9638" i="1" s="1"/>
  <c r="P9639" i="1" a="1"/>
  <c r="P9639" i="1" s="1"/>
  <c r="P9640" i="1" a="1"/>
  <c r="P9640" i="1" s="1"/>
  <c r="P9641" i="1" a="1"/>
  <c r="P9641" i="1" s="1"/>
  <c r="P9642" i="1" a="1"/>
  <c r="P9642" i="1" s="1"/>
  <c r="P9643" i="1" a="1"/>
  <c r="P9643" i="1" s="1"/>
  <c r="P9644" i="1" a="1"/>
  <c r="P9644" i="1"/>
  <c r="P9645" i="1" a="1"/>
  <c r="P9645" i="1" s="1"/>
  <c r="P9646" i="1" a="1"/>
  <c r="P9646" i="1" s="1"/>
  <c r="P9647" i="1" a="1"/>
  <c r="P9647" i="1" s="1"/>
  <c r="P9648" i="1" a="1"/>
  <c r="P9648" i="1" s="1"/>
  <c r="P9649" i="1" a="1"/>
  <c r="P9649" i="1" s="1"/>
  <c r="P9650" i="1" a="1"/>
  <c r="P9650" i="1"/>
  <c r="P9651" i="1" a="1"/>
  <c r="P9651" i="1"/>
  <c r="P9652" i="1" a="1"/>
  <c r="P9652" i="1" s="1"/>
  <c r="P9653" i="1" a="1"/>
  <c r="P9653" i="1" s="1"/>
  <c r="P9654" i="1" a="1"/>
  <c r="P9654" i="1" s="1"/>
  <c r="P9655" i="1" a="1"/>
  <c r="P9655" i="1" s="1"/>
  <c r="P9656" i="1" a="1"/>
  <c r="P9656" i="1" s="1"/>
  <c r="P9657" i="1" a="1"/>
  <c r="P9657" i="1"/>
  <c r="P9658" i="1" a="1"/>
  <c r="P9658" i="1"/>
  <c r="P9659" i="1" a="1"/>
  <c r="P9659" i="1" s="1"/>
  <c r="P9660" i="1" a="1"/>
  <c r="P9660" i="1" s="1"/>
  <c r="P9661" i="1" a="1"/>
  <c r="P9661" i="1" s="1"/>
  <c r="P9662" i="1" a="1"/>
  <c r="P9662" i="1" s="1"/>
  <c r="P9663" i="1" a="1"/>
  <c r="P9663" i="1" s="1"/>
  <c r="P9664" i="1" a="1"/>
  <c r="P9664" i="1"/>
  <c r="P9665" i="1" a="1"/>
  <c r="P9665" i="1"/>
  <c r="P9666" i="1" a="1"/>
  <c r="P9666" i="1" s="1"/>
  <c r="P9667" i="1" a="1"/>
  <c r="P9667" i="1" s="1"/>
  <c r="P9668" i="1" a="1"/>
  <c r="P9668" i="1" s="1"/>
  <c r="P9669" i="1" a="1"/>
  <c r="P9669" i="1" s="1"/>
  <c r="P9670" i="1" a="1"/>
  <c r="P9670" i="1" s="1"/>
  <c r="P9671" i="1" a="1"/>
  <c r="P9671" i="1"/>
  <c r="P9672" i="1" a="1"/>
  <c r="P9672" i="1" s="1"/>
  <c r="P9673" i="1" a="1"/>
  <c r="P9673" i="1" s="1"/>
  <c r="P9674" i="1" a="1"/>
  <c r="P9674" i="1" s="1"/>
  <c r="P9675" i="1" a="1"/>
  <c r="P9675" i="1" s="1"/>
  <c r="P9676" i="1" a="1"/>
  <c r="P9676" i="1" s="1"/>
  <c r="P9677" i="1" a="1"/>
  <c r="P9677" i="1" s="1"/>
  <c r="P9678" i="1" a="1"/>
  <c r="P9678" i="1" s="1"/>
  <c r="P9679" i="1" a="1"/>
  <c r="P9679" i="1" s="1"/>
  <c r="P9680" i="1" a="1"/>
  <c r="P9680" i="1"/>
  <c r="P9681" i="1" a="1"/>
  <c r="P9681" i="1" s="1"/>
  <c r="P9682" i="1" a="1"/>
  <c r="P9682" i="1" s="1"/>
  <c r="P9683" i="1" a="1"/>
  <c r="P9683" i="1" s="1"/>
  <c r="P9684" i="1" a="1"/>
  <c r="P9684" i="1" s="1"/>
  <c r="P9685" i="1" a="1"/>
  <c r="P9685" i="1" s="1"/>
  <c r="P9686" i="1" a="1"/>
  <c r="P9686" i="1"/>
  <c r="P9687" i="1" a="1"/>
  <c r="P9687" i="1"/>
  <c r="P9688" i="1" a="1"/>
  <c r="P9688" i="1" s="1"/>
  <c r="P9689" i="1" a="1"/>
  <c r="P9689" i="1" s="1"/>
  <c r="P9690" i="1" a="1"/>
  <c r="P9690" i="1" s="1"/>
  <c r="P9691" i="1" a="1"/>
  <c r="P9691" i="1" s="1"/>
  <c r="P9692" i="1" a="1"/>
  <c r="P9692" i="1" s="1"/>
  <c r="P9693" i="1" a="1"/>
  <c r="P9693" i="1"/>
  <c r="P9694" i="1" a="1"/>
  <c r="P9694" i="1"/>
  <c r="P9695" i="1" a="1"/>
  <c r="P9695" i="1" s="1"/>
  <c r="P9696" i="1" a="1"/>
  <c r="P9696" i="1" s="1"/>
  <c r="P9697" i="1" a="1"/>
  <c r="P9697" i="1" s="1"/>
  <c r="P9698" i="1" a="1"/>
  <c r="P9698" i="1" s="1"/>
  <c r="P9699" i="1" a="1"/>
  <c r="P9699" i="1" s="1"/>
  <c r="P9700" i="1" a="1"/>
  <c r="P9700" i="1"/>
  <c r="P9701" i="1" a="1"/>
  <c r="P9701" i="1"/>
  <c r="P9702" i="1" a="1"/>
  <c r="P9702" i="1" s="1"/>
  <c r="P9703" i="1" a="1"/>
  <c r="P9703" i="1" s="1"/>
  <c r="P9704" i="1" a="1"/>
  <c r="P9704" i="1" s="1"/>
  <c r="P9705" i="1" a="1"/>
  <c r="P9705" i="1" s="1"/>
  <c r="P9706" i="1" a="1"/>
  <c r="P9706" i="1" s="1"/>
  <c r="P9707" i="1" a="1"/>
  <c r="P9707" i="1"/>
  <c r="P9708" i="1" a="1"/>
  <c r="P9708" i="1" s="1"/>
  <c r="P9709" i="1" a="1"/>
  <c r="P9709" i="1" s="1"/>
  <c r="P9710" i="1" a="1"/>
  <c r="P9710" i="1" s="1"/>
  <c r="P9711" i="1" a="1"/>
  <c r="P9711" i="1" s="1"/>
  <c r="P9712" i="1" a="1"/>
  <c r="P9712" i="1" s="1"/>
  <c r="P9713" i="1" a="1"/>
  <c r="P9713" i="1" s="1"/>
  <c r="P9714" i="1" a="1"/>
  <c r="P9714" i="1" s="1"/>
  <c r="P9715" i="1" a="1"/>
  <c r="P9715" i="1" s="1"/>
  <c r="P9716" i="1" a="1"/>
  <c r="P9716" i="1"/>
  <c r="P9717" i="1" a="1"/>
  <c r="P9717" i="1" s="1"/>
  <c r="P9718" i="1" a="1"/>
  <c r="P9718" i="1" s="1"/>
  <c r="P9719" i="1" a="1"/>
  <c r="P9719" i="1" s="1"/>
  <c r="P9720" i="1" a="1"/>
  <c r="P9720" i="1" s="1"/>
  <c r="P9721" i="1" a="1"/>
  <c r="P9721" i="1" s="1"/>
  <c r="P9722" i="1" a="1"/>
  <c r="P9722" i="1"/>
  <c r="P9723" i="1" a="1"/>
  <c r="P9723" i="1"/>
  <c r="P9724" i="1" a="1"/>
  <c r="P9724" i="1" s="1"/>
  <c r="P9725" i="1" a="1"/>
  <c r="P9725" i="1" s="1"/>
  <c r="P9726" i="1" a="1"/>
  <c r="P9726" i="1" s="1"/>
  <c r="P9727" i="1" a="1"/>
  <c r="P9727" i="1" s="1"/>
  <c r="P9728" i="1" a="1"/>
  <c r="P9728" i="1" s="1"/>
  <c r="P9729" i="1" a="1"/>
  <c r="P9729" i="1"/>
  <c r="P9730" i="1" a="1"/>
  <c r="P9730" i="1"/>
  <c r="P9731" i="1" a="1"/>
  <c r="P9731" i="1" s="1"/>
  <c r="P9732" i="1" a="1"/>
  <c r="P9732" i="1" s="1"/>
  <c r="P9733" i="1" a="1"/>
  <c r="P9733" i="1" s="1"/>
  <c r="P9734" i="1" a="1"/>
  <c r="P9734" i="1" s="1"/>
  <c r="P9735" i="1" a="1"/>
  <c r="P9735" i="1" s="1"/>
  <c r="P9736" i="1" a="1"/>
  <c r="P9736" i="1" s="1"/>
  <c r="P9737" i="1" a="1"/>
  <c r="P9737" i="1"/>
  <c r="P9738" i="1" a="1"/>
  <c r="P9738" i="1" s="1"/>
  <c r="P9739" i="1" a="1"/>
  <c r="P9739" i="1" s="1"/>
  <c r="P9740" i="1" a="1"/>
  <c r="P9740" i="1" s="1"/>
  <c r="P9741" i="1" a="1"/>
  <c r="P9741" i="1" s="1"/>
  <c r="P9742" i="1" a="1"/>
  <c r="P9742" i="1" s="1"/>
  <c r="P9743" i="1" a="1"/>
  <c r="P9743" i="1" s="1"/>
  <c r="P9744" i="1" a="1"/>
  <c r="P9744" i="1" s="1"/>
  <c r="P9745" i="1" a="1"/>
  <c r="P9745" i="1" s="1"/>
  <c r="P9746" i="1" a="1"/>
  <c r="P9746" i="1" s="1"/>
  <c r="P9747" i="1" a="1"/>
  <c r="P9747" i="1" s="1"/>
  <c r="P9748" i="1" a="1"/>
  <c r="P9748" i="1" s="1"/>
  <c r="P9749" i="1" a="1"/>
  <c r="P9749" i="1" s="1"/>
  <c r="P9750" i="1" a="1"/>
  <c r="P9750" i="1" s="1"/>
  <c r="P9751" i="1" a="1"/>
  <c r="P9751" i="1" s="1"/>
  <c r="P9752" i="1" a="1"/>
  <c r="P9752" i="1"/>
  <c r="P9753" i="1" a="1"/>
  <c r="P9753" i="1" s="1"/>
  <c r="P9754" i="1" a="1"/>
  <c r="P9754" i="1" s="1"/>
  <c r="P9755" i="1" a="1"/>
  <c r="P9755" i="1" s="1"/>
  <c r="P9756" i="1" a="1"/>
  <c r="P9756" i="1" s="1"/>
  <c r="P9757" i="1" a="1"/>
  <c r="P9757" i="1" s="1"/>
  <c r="P9758" i="1" a="1"/>
  <c r="P9758" i="1" s="1"/>
  <c r="P9759" i="1" a="1"/>
  <c r="P9759" i="1"/>
  <c r="P9760" i="1" a="1"/>
  <c r="P9760" i="1" s="1"/>
  <c r="P9761" i="1" a="1"/>
  <c r="P9761" i="1" s="1"/>
  <c r="P9762" i="1" a="1"/>
  <c r="P9762" i="1" s="1"/>
  <c r="P9763" i="1" a="1"/>
  <c r="P9763" i="1" s="1"/>
  <c r="P9764" i="1" a="1"/>
  <c r="P9764" i="1" s="1"/>
  <c r="P9765" i="1" a="1"/>
  <c r="P9765" i="1" s="1"/>
  <c r="P9766" i="1" a="1"/>
  <c r="P9766" i="1"/>
  <c r="P9767" i="1" a="1"/>
  <c r="P9767" i="1" s="1"/>
  <c r="P9768" i="1" a="1"/>
  <c r="P9768" i="1" s="1"/>
  <c r="P9769" i="1" a="1"/>
  <c r="P9769" i="1" s="1"/>
  <c r="P9770" i="1" a="1"/>
  <c r="P9770" i="1" s="1"/>
  <c r="P9771" i="1" a="1"/>
  <c r="P9771" i="1" s="1"/>
  <c r="P9772" i="1" a="1"/>
  <c r="P9772" i="1" s="1"/>
  <c r="P9773" i="1" a="1"/>
  <c r="P9773" i="1"/>
  <c r="P9774" i="1" a="1"/>
  <c r="P9774" i="1" s="1"/>
  <c r="P9775" i="1" a="1"/>
  <c r="P9775" i="1" s="1"/>
  <c r="P9776" i="1" a="1"/>
  <c r="P9776" i="1" s="1"/>
  <c r="P9777" i="1" a="1"/>
  <c r="P9777" i="1" s="1"/>
  <c r="P9778" i="1" a="1"/>
  <c r="P9778" i="1" s="1"/>
  <c r="P9779" i="1" a="1"/>
  <c r="P9779" i="1" s="1"/>
  <c r="P9780" i="1" a="1"/>
  <c r="P9780" i="1" s="1"/>
  <c r="P9781" i="1" a="1"/>
  <c r="P9781" i="1" s="1"/>
  <c r="P9782" i="1" a="1"/>
  <c r="P9782" i="1" s="1"/>
  <c r="P9783" i="1" a="1"/>
  <c r="P9783" i="1" s="1"/>
  <c r="P9784" i="1" a="1"/>
  <c r="P9784" i="1" s="1"/>
  <c r="P9785" i="1" a="1"/>
  <c r="P9785" i="1" s="1"/>
  <c r="P9786" i="1" a="1"/>
  <c r="P9786" i="1" s="1"/>
  <c r="P9787" i="1" a="1"/>
  <c r="P9787" i="1" s="1"/>
  <c r="P9788" i="1" a="1"/>
  <c r="P9788" i="1"/>
  <c r="P9789" i="1" a="1"/>
  <c r="P9789" i="1" s="1"/>
  <c r="P9790" i="1" a="1"/>
  <c r="P9790" i="1" s="1"/>
  <c r="P9791" i="1" a="1"/>
  <c r="P9791" i="1" s="1"/>
  <c r="P9792" i="1" a="1"/>
  <c r="P9792" i="1" s="1"/>
  <c r="P9793" i="1" a="1"/>
  <c r="P9793" i="1" s="1"/>
  <c r="P9794" i="1" a="1"/>
  <c r="P9794" i="1" s="1"/>
  <c r="P9795" i="1" a="1"/>
  <c r="P9795" i="1"/>
  <c r="P9796" i="1" a="1"/>
  <c r="P9796" i="1" s="1"/>
  <c r="P9797" i="1" a="1"/>
  <c r="P9797" i="1" s="1"/>
  <c r="P9798" i="1" a="1"/>
  <c r="P9798" i="1" s="1"/>
  <c r="P9799" i="1" a="1"/>
  <c r="P9799" i="1" s="1"/>
  <c r="P9800" i="1" a="1"/>
  <c r="P9800" i="1" s="1"/>
  <c r="P9801" i="1" a="1"/>
  <c r="P9801" i="1" s="1"/>
  <c r="P9802" i="1" a="1"/>
  <c r="P9802" i="1"/>
  <c r="P9803" i="1" a="1"/>
  <c r="P9803" i="1" s="1"/>
  <c r="P9804" i="1" a="1"/>
  <c r="P9804" i="1" s="1"/>
  <c r="P9805" i="1" a="1"/>
  <c r="P9805" i="1" s="1"/>
  <c r="P9806" i="1" a="1"/>
  <c r="P9806" i="1" s="1"/>
  <c r="P9807" i="1" a="1"/>
  <c r="P9807" i="1" s="1"/>
  <c r="P9808" i="1" a="1"/>
  <c r="P9808" i="1" s="1"/>
  <c r="P9809" i="1" a="1"/>
  <c r="P9809" i="1"/>
  <c r="P9810" i="1" a="1"/>
  <c r="P9810" i="1" s="1"/>
  <c r="P9811" i="1" a="1"/>
  <c r="P9811" i="1" s="1"/>
  <c r="P9812" i="1" a="1"/>
  <c r="P9812" i="1" s="1"/>
  <c r="P9813" i="1" a="1"/>
  <c r="P9813" i="1" s="1"/>
  <c r="P9814" i="1" a="1"/>
  <c r="P9814" i="1" s="1"/>
  <c r="P9815" i="1" a="1"/>
  <c r="P9815" i="1" s="1"/>
  <c r="P9816" i="1" a="1"/>
  <c r="P9816" i="1" s="1"/>
  <c r="P9817" i="1" a="1"/>
  <c r="P9817" i="1" s="1"/>
  <c r="P9818" i="1" a="1"/>
  <c r="P9818" i="1" s="1"/>
  <c r="P9819" i="1" a="1"/>
  <c r="P9819" i="1" s="1"/>
  <c r="P9820" i="1" a="1"/>
  <c r="P9820" i="1" s="1"/>
  <c r="P9821" i="1" a="1"/>
  <c r="P9821" i="1" s="1"/>
  <c r="P9822" i="1" a="1"/>
  <c r="P9822" i="1" s="1"/>
  <c r="P9823" i="1" a="1"/>
  <c r="P9823" i="1" s="1"/>
  <c r="P9824" i="1" a="1"/>
  <c r="P9824" i="1"/>
  <c r="P9825" i="1" a="1"/>
  <c r="P9825" i="1" s="1"/>
  <c r="P9826" i="1" a="1"/>
  <c r="P9826" i="1" s="1"/>
  <c r="P9827" i="1" a="1"/>
  <c r="P9827" i="1" s="1"/>
  <c r="P9828" i="1" a="1"/>
  <c r="P9828" i="1" s="1"/>
  <c r="P9829" i="1" a="1"/>
  <c r="P9829" i="1" s="1"/>
  <c r="P9830" i="1" a="1"/>
  <c r="P9830" i="1" s="1"/>
  <c r="P9831" i="1" a="1"/>
  <c r="P9831" i="1"/>
  <c r="P9832" i="1" a="1"/>
  <c r="P9832" i="1" s="1"/>
  <c r="P9833" i="1" a="1"/>
  <c r="P9833" i="1" s="1"/>
  <c r="P9834" i="1" a="1"/>
  <c r="P9834" i="1" s="1"/>
  <c r="P9835" i="1" a="1"/>
  <c r="P9835" i="1" s="1"/>
  <c r="P9836" i="1" a="1"/>
  <c r="P9836" i="1" s="1"/>
  <c r="P9837" i="1" a="1"/>
  <c r="P9837" i="1" s="1"/>
  <c r="P9838" i="1" a="1"/>
  <c r="P9838" i="1"/>
  <c r="P9839" i="1" a="1"/>
  <c r="P9839" i="1" s="1"/>
  <c r="P9840" i="1" a="1"/>
  <c r="P9840" i="1" s="1"/>
  <c r="P9841" i="1" a="1"/>
  <c r="P9841" i="1" s="1"/>
  <c r="P9842" i="1" a="1"/>
  <c r="P9842" i="1" s="1"/>
  <c r="P9843" i="1" a="1"/>
  <c r="P9843" i="1" s="1"/>
  <c r="P9844" i="1" a="1"/>
  <c r="P9844" i="1" s="1"/>
  <c r="P9845" i="1" a="1"/>
  <c r="P9845" i="1"/>
  <c r="P9846" i="1" a="1"/>
  <c r="P9846" i="1" s="1"/>
  <c r="P9847" i="1" a="1"/>
  <c r="P9847" i="1" s="1"/>
  <c r="P9848" i="1" a="1"/>
  <c r="P9848" i="1" s="1"/>
  <c r="P9849" i="1" a="1"/>
  <c r="P9849" i="1" s="1"/>
  <c r="P9850" i="1" a="1"/>
  <c r="P9850" i="1" s="1"/>
  <c r="P9851" i="1" a="1"/>
  <c r="P9851" i="1" s="1"/>
  <c r="P9852" i="1" a="1"/>
  <c r="P9852" i="1" s="1"/>
  <c r="P9853" i="1" a="1"/>
  <c r="P9853" i="1" s="1"/>
  <c r="P9854" i="1" a="1"/>
  <c r="P9854" i="1" s="1"/>
  <c r="P9855" i="1" a="1"/>
  <c r="P9855" i="1" s="1"/>
  <c r="P9856" i="1" a="1"/>
  <c r="P9856" i="1" s="1"/>
  <c r="P9857" i="1" a="1"/>
  <c r="P9857" i="1" s="1"/>
  <c r="P9858" i="1" a="1"/>
  <c r="P9858" i="1" s="1"/>
  <c r="P9859" i="1" a="1"/>
  <c r="P9859" i="1" s="1"/>
  <c r="P9860" i="1" a="1"/>
  <c r="P9860" i="1"/>
  <c r="P9861" i="1" a="1"/>
  <c r="P9861" i="1" s="1"/>
  <c r="P9862" i="1" a="1"/>
  <c r="P9862" i="1" s="1"/>
  <c r="P9863" i="1" a="1"/>
  <c r="P9863" i="1" s="1"/>
  <c r="P9864" i="1" a="1"/>
  <c r="P9864" i="1" s="1"/>
  <c r="P9865" i="1" a="1"/>
  <c r="P9865" i="1" s="1"/>
  <c r="P9866" i="1" a="1"/>
  <c r="P9866" i="1" s="1"/>
  <c r="P9867" i="1" a="1"/>
  <c r="P9867" i="1"/>
  <c r="P9868" i="1" a="1"/>
  <c r="P9868" i="1" s="1"/>
  <c r="P9869" i="1" a="1"/>
  <c r="P9869" i="1" s="1"/>
  <c r="P9870" i="1" a="1"/>
  <c r="P9870" i="1" s="1"/>
  <c r="P9871" i="1" a="1"/>
  <c r="P9871" i="1" s="1"/>
  <c r="P9872" i="1" a="1"/>
  <c r="P9872" i="1" s="1"/>
  <c r="P9873" i="1" a="1"/>
  <c r="P9873" i="1" s="1"/>
  <c r="P9874" i="1" a="1"/>
  <c r="P9874" i="1"/>
  <c r="P9875" i="1" a="1"/>
  <c r="P9875" i="1" s="1"/>
  <c r="P9876" i="1" a="1"/>
  <c r="P9876" i="1" s="1"/>
  <c r="P9877" i="1" a="1"/>
  <c r="P9877" i="1" s="1"/>
  <c r="P9878" i="1" a="1"/>
  <c r="P9878" i="1" s="1"/>
  <c r="P9879" i="1" a="1"/>
  <c r="P9879" i="1" s="1"/>
  <c r="P9880" i="1" a="1"/>
  <c r="P9880" i="1" s="1"/>
  <c r="P9881" i="1" a="1"/>
  <c r="P9881" i="1"/>
  <c r="P9882" i="1" a="1"/>
  <c r="P9882" i="1" s="1"/>
  <c r="P9883" i="1" a="1"/>
  <c r="P9883" i="1" s="1"/>
  <c r="P9884" i="1" a="1"/>
  <c r="P9884" i="1" s="1"/>
  <c r="P9885" i="1" a="1"/>
  <c r="P9885" i="1" s="1"/>
  <c r="P9886" i="1" a="1"/>
  <c r="P9886" i="1" s="1"/>
  <c r="P9887" i="1" a="1"/>
  <c r="P9887" i="1" s="1"/>
  <c r="P9888" i="1" a="1"/>
  <c r="P9888" i="1" s="1"/>
  <c r="P9889" i="1" a="1"/>
  <c r="P9889" i="1" s="1"/>
  <c r="P9890" i="1" a="1"/>
  <c r="P9890" i="1" s="1"/>
  <c r="P9891" i="1" a="1"/>
  <c r="P9891" i="1" s="1"/>
  <c r="P9892" i="1" a="1"/>
  <c r="P9892" i="1" s="1"/>
  <c r="P9893" i="1" a="1"/>
  <c r="P9893" i="1" s="1"/>
  <c r="P9894" i="1" a="1"/>
  <c r="P9894" i="1" s="1"/>
  <c r="P9895" i="1" a="1"/>
  <c r="P9895" i="1"/>
  <c r="P9896" i="1" a="1"/>
  <c r="P9896" i="1"/>
  <c r="P9897" i="1" a="1"/>
  <c r="P9897" i="1"/>
  <c r="P9898" i="1" a="1"/>
  <c r="P9898" i="1"/>
  <c r="P9899" i="1" a="1"/>
  <c r="P9899" i="1"/>
  <c r="P9900" i="1" a="1"/>
  <c r="P9900" i="1"/>
  <c r="P9901" i="1" a="1"/>
  <c r="P9901" i="1"/>
  <c r="P9902" i="1" a="1"/>
  <c r="P9902" i="1"/>
  <c r="P9903" i="1" a="1"/>
  <c r="P9903" i="1"/>
  <c r="P9904" i="1" a="1"/>
  <c r="P9904" i="1"/>
  <c r="P9905" i="1" a="1"/>
  <c r="P9905" i="1"/>
  <c r="P9906" i="1" a="1"/>
  <c r="P9906" i="1"/>
  <c r="P9907" i="1" a="1"/>
  <c r="P9907" i="1"/>
  <c r="P9908" i="1" a="1"/>
  <c r="P9908" i="1"/>
  <c r="P9909" i="1" a="1"/>
  <c r="P9909" i="1"/>
  <c r="P9910" i="1" a="1"/>
  <c r="P9910" i="1"/>
  <c r="P9911" i="1" a="1"/>
  <c r="P9911" i="1"/>
  <c r="P9912" i="1" a="1"/>
  <c r="P9912" i="1"/>
  <c r="P9913" i="1" a="1"/>
  <c r="P9913" i="1"/>
  <c r="P9914" i="1" a="1"/>
  <c r="P9914" i="1"/>
  <c r="P9915" i="1" a="1"/>
  <c r="P9915" i="1"/>
  <c r="P9916" i="1" a="1"/>
  <c r="P9916" i="1"/>
  <c r="P9917" i="1" a="1"/>
  <c r="P9917" i="1"/>
  <c r="P9918" i="1" a="1"/>
  <c r="P9918" i="1"/>
  <c r="P9919" i="1" a="1"/>
  <c r="P9919" i="1"/>
  <c r="P9920" i="1" a="1"/>
  <c r="P9920" i="1"/>
  <c r="P9921" i="1" a="1"/>
  <c r="P9921" i="1"/>
  <c r="P9922" i="1" a="1"/>
  <c r="P9922" i="1"/>
  <c r="P9923" i="1" a="1"/>
  <c r="P9923" i="1"/>
  <c r="P9924" i="1" a="1"/>
  <c r="P9924" i="1"/>
  <c r="P9925" i="1" a="1"/>
  <c r="P9925" i="1"/>
  <c r="P9926" i="1" a="1"/>
  <c r="P9926" i="1"/>
  <c r="P9927" i="1" a="1"/>
  <c r="P9927" i="1"/>
  <c r="P9928" i="1" a="1"/>
  <c r="P9928" i="1"/>
  <c r="P9929" i="1" a="1"/>
  <c r="P9929" i="1"/>
  <c r="P9930" i="1" a="1"/>
  <c r="P9930" i="1"/>
  <c r="P9931" i="1" a="1"/>
  <c r="P9931" i="1"/>
  <c r="P9932" i="1" a="1"/>
  <c r="P9932" i="1"/>
  <c r="P9933" i="1" a="1"/>
  <c r="P9933" i="1"/>
  <c r="P9934" i="1" a="1"/>
  <c r="P9934" i="1"/>
  <c r="P9935" i="1" a="1"/>
  <c r="P9935" i="1"/>
  <c r="P9936" i="1" a="1"/>
  <c r="P9936" i="1"/>
  <c r="P9937" i="1" a="1"/>
  <c r="P9937" i="1"/>
  <c r="P9938" i="1" a="1"/>
  <c r="P9938" i="1"/>
  <c r="P9939" i="1" a="1"/>
  <c r="P9939" i="1"/>
  <c r="P9940" i="1" a="1"/>
  <c r="P9940" i="1"/>
  <c r="P9941" i="1" a="1"/>
  <c r="P9941" i="1"/>
  <c r="P9942" i="1" a="1"/>
  <c r="P9942" i="1"/>
  <c r="P9943" i="1" a="1"/>
  <c r="P9943" i="1"/>
  <c r="P9944" i="1" a="1"/>
  <c r="P9944" i="1"/>
  <c r="P9945" i="1" a="1"/>
  <c r="P9945" i="1"/>
  <c r="P9946" i="1" a="1"/>
  <c r="P9946" i="1"/>
  <c r="P9947" i="1" a="1"/>
  <c r="P9947" i="1"/>
  <c r="P9948" i="1" a="1"/>
  <c r="P9948" i="1"/>
  <c r="P9949" i="1" a="1"/>
  <c r="P9949" i="1"/>
  <c r="P9950" i="1" a="1"/>
  <c r="P9950" i="1"/>
  <c r="P9951" i="1" a="1"/>
  <c r="P9951" i="1"/>
  <c r="P9952" i="1" a="1"/>
  <c r="P9952" i="1"/>
  <c r="P9953" i="1" a="1"/>
  <c r="P9953" i="1"/>
  <c r="P9954" i="1" a="1"/>
  <c r="P9954" i="1"/>
  <c r="P9955" i="1" a="1"/>
  <c r="P9955" i="1"/>
  <c r="P9956" i="1" a="1"/>
  <c r="P9956" i="1"/>
  <c r="P9957" i="1" a="1"/>
  <c r="P9957" i="1"/>
  <c r="P9958" i="1" a="1"/>
  <c r="P9958" i="1"/>
  <c r="P9959" i="1" a="1"/>
  <c r="P9959" i="1"/>
  <c r="P9960" i="1" a="1"/>
  <c r="P9960" i="1"/>
  <c r="P9961" i="1" a="1"/>
  <c r="P9961" i="1"/>
  <c r="P9962" i="1" a="1"/>
  <c r="P9962" i="1"/>
  <c r="P9963" i="1" a="1"/>
  <c r="P9963" i="1"/>
  <c r="P9964" i="1" a="1"/>
  <c r="P9964" i="1"/>
  <c r="P9965" i="1" a="1"/>
  <c r="P9965" i="1"/>
  <c r="P9966" i="1" a="1"/>
  <c r="P9966" i="1"/>
  <c r="P9967" i="1" a="1"/>
  <c r="P9967" i="1"/>
  <c r="P9968" i="1" a="1"/>
  <c r="P9968" i="1"/>
  <c r="P9969" i="1" a="1"/>
  <c r="P9969" i="1"/>
  <c r="P9970" i="1" a="1"/>
  <c r="P9970" i="1"/>
  <c r="P9971" i="1" a="1"/>
  <c r="P9971" i="1"/>
  <c r="P9972" i="1" a="1"/>
  <c r="P9972" i="1"/>
  <c r="P9973" i="1" a="1"/>
  <c r="P9973" i="1"/>
  <c r="P9974" i="1" a="1"/>
  <c r="P9974" i="1"/>
  <c r="P9975" i="1" a="1"/>
  <c r="P9975" i="1"/>
  <c r="P9976" i="1" a="1"/>
  <c r="P9976" i="1"/>
  <c r="P9977" i="1" a="1"/>
  <c r="P9977" i="1"/>
  <c r="P9978" i="1" a="1"/>
  <c r="P9978" i="1"/>
  <c r="P9979" i="1" a="1"/>
  <c r="P9979" i="1"/>
  <c r="P9980" i="1" a="1"/>
  <c r="P9980" i="1"/>
  <c r="P9981" i="1" a="1"/>
  <c r="P9981" i="1"/>
  <c r="P9982" i="1" a="1"/>
  <c r="P9982" i="1"/>
  <c r="P9983" i="1" a="1"/>
  <c r="P9983" i="1"/>
  <c r="P9984" i="1" a="1"/>
  <c r="P9984" i="1"/>
  <c r="P9985" i="1" a="1"/>
  <c r="P9985" i="1"/>
  <c r="P9986" i="1" a="1"/>
  <c r="P9986" i="1"/>
  <c r="P9987" i="1" a="1"/>
  <c r="P9987" i="1"/>
  <c r="P9988" i="1" a="1"/>
  <c r="P9988" i="1"/>
  <c r="P9989" i="1" a="1"/>
  <c r="P9989" i="1"/>
  <c r="P9990" i="1" a="1"/>
  <c r="P9990" i="1"/>
  <c r="P9991" i="1" a="1"/>
  <c r="P9991" i="1"/>
  <c r="P9992" i="1" a="1"/>
  <c r="P9992" i="1"/>
  <c r="P9993" i="1" a="1"/>
  <c r="P9993" i="1"/>
  <c r="P9994" i="1" a="1"/>
  <c r="P9994" i="1"/>
  <c r="P9995" i="1" a="1"/>
  <c r="P9995" i="1"/>
  <c r="P9996" i="1" a="1"/>
  <c r="P9996" i="1"/>
  <c r="P9997" i="1" a="1"/>
  <c r="P9997" i="1"/>
  <c r="P9998" i="1" a="1"/>
  <c r="P9998" i="1"/>
  <c r="P9999" i="1" a="1"/>
  <c r="P9999" i="1"/>
  <c r="P10000" i="1" a="1"/>
  <c r="P10000" i="1"/>
  <c r="P10001" i="1" a="1"/>
  <c r="P10001" i="1"/>
  <c r="P2" i="1" a="1"/>
  <c r="P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C187C5-43B5-4D72-98E1-9932FE7AE54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88018F1-B551-4F0E-AB17-3CD3BA9B5DB1}" name="WorksheetConnection_Swiggy sales dashboard!$A$1:$U$10001" type="102" refreshedVersion="8" minRefreshableVersion="5">
    <extLst>
      <ext xmlns:x15="http://schemas.microsoft.com/office/spreadsheetml/2010/11/main" uri="{DE250136-89BD-433C-8126-D09CA5730AF9}">
        <x15:connection id="Range" autoDelete="1">
          <x15:rangePr sourceName="_xlcn.WorksheetConnection_SwiggysalesdashboardA1U100011"/>
        </x15:connection>
      </ext>
    </extLst>
  </connection>
  <connection id="3" xr16:uid="{FE07AA3F-6ED7-4D1C-829C-2A1D5606D9F7}" name="WorksheetConnection_Swiggy sales dashboard!$A$1:$W$10001" type="102" refreshedVersion="8" minRefreshableVersion="5">
    <extLst>
      <ext xmlns:x15="http://schemas.microsoft.com/office/spreadsheetml/2010/11/main" uri="{DE250136-89BD-433C-8126-D09CA5730AF9}">
        <x15:connection id="Range 1" autoDelete="1">
          <x15:rangePr sourceName="_xlcn.WorksheetConnection_SwiggysalesdashboardA1W1000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<sst xmlns="http://schemas.openxmlformats.org/spreadsheetml/2006/main" count="60320" uniqueCount="115">
  <si>
    <t>Row Labels</t>
  </si>
  <si>
    <t>Sum of Order_ID</t>
  </si>
  <si>
    <t>Count of Order_ID</t>
  </si>
  <si>
    <t>18-24</t>
  </si>
  <si>
    <t>Female</t>
  </si>
  <si>
    <t>Bangalore</t>
  </si>
  <si>
    <t>25-35</t>
  </si>
  <si>
    <t>Male</t>
  </si>
  <si>
    <t>Chennai</t>
  </si>
  <si>
    <t>36-50</t>
  </si>
  <si>
    <t>Grand Total</t>
  </si>
  <si>
    <t>Delhi</t>
  </si>
  <si>
    <t>50+</t>
  </si>
  <si>
    <t>Hyderabad</t>
  </si>
  <si>
    <t>Sum of Order_Value</t>
  </si>
  <si>
    <t>Mumbai</t>
  </si>
  <si>
    <t>Pune</t>
  </si>
  <si>
    <t>Average of Order_Value</t>
  </si>
  <si>
    <t>Bawarchi</t>
  </si>
  <si>
    <t>Burger King</t>
  </si>
  <si>
    <t>Distinct Count of Customer_ID</t>
  </si>
  <si>
    <t>Biryani</t>
  </si>
  <si>
    <t>Dominos</t>
  </si>
  <si>
    <t>Burger</t>
  </si>
  <si>
    <t>KFC</t>
  </si>
  <si>
    <t>Chinese</t>
  </si>
  <si>
    <t>McDonalds</t>
  </si>
  <si>
    <t>Pizza</t>
  </si>
  <si>
    <t>Paradise</t>
  </si>
  <si>
    <t>Sandwich</t>
  </si>
  <si>
    <t>Pizza Hut</t>
  </si>
  <si>
    <t>South Indian</t>
  </si>
  <si>
    <t>Subway</t>
  </si>
  <si>
    <t>COD</t>
  </si>
  <si>
    <t>Online</t>
  </si>
  <si>
    <t>Delivery Speed</t>
  </si>
  <si>
    <t>(All)</t>
  </si>
  <si>
    <t>Average of Delivery_Time_Min</t>
  </si>
  <si>
    <t>Count of Delivery Speed</t>
  </si>
  <si>
    <t>0-5</t>
  </si>
  <si>
    <t>10-15</t>
  </si>
  <si>
    <t>5-10</t>
  </si>
  <si>
    <t>Fast</t>
  </si>
  <si>
    <t>Medium</t>
  </si>
  <si>
    <t>Slow</t>
  </si>
  <si>
    <t>Average of Customer_Rating</t>
  </si>
  <si>
    <t>Average of Delivery_Fee</t>
  </si>
  <si>
    <t>Card</t>
  </si>
  <si>
    <t>UPI</t>
  </si>
  <si>
    <t>Wallet</t>
  </si>
  <si>
    <t>Cash</t>
  </si>
  <si>
    <t>Order_ID</t>
  </si>
  <si>
    <t>Customer_ID</t>
  </si>
  <si>
    <t>Customer_Age</t>
  </si>
  <si>
    <t>Gender</t>
  </si>
  <si>
    <t>City</t>
  </si>
  <si>
    <t>Restaurant_Name</t>
  </si>
  <si>
    <t>Food_Category</t>
  </si>
  <si>
    <t>Order_Date</t>
  </si>
  <si>
    <t>Order_Type</t>
  </si>
  <si>
    <t>Delivery_Time_Min</t>
  </si>
  <si>
    <t>Distance_KM</t>
  </si>
  <si>
    <t>Order_Value</t>
  </si>
  <si>
    <t>Delivery_Fee</t>
  </si>
  <si>
    <t>Payment_Mode</t>
  </si>
  <si>
    <t>Customer_Rating</t>
  </si>
  <si>
    <t>Age Group</t>
  </si>
  <si>
    <t>Repeat customer</t>
  </si>
  <si>
    <t>order value categorey</t>
  </si>
  <si>
    <t>Rating categeory</t>
  </si>
  <si>
    <t>Month</t>
  </si>
  <si>
    <t>year</t>
  </si>
  <si>
    <t>Distance Group</t>
  </si>
  <si>
    <t>S.No</t>
  </si>
  <si>
    <t>Questions</t>
  </si>
  <si>
    <t>Answers</t>
  </si>
  <si>
    <t>Which age group places the highest number of orders?</t>
  </si>
  <si>
    <t xml:space="preserve">36-35  </t>
  </si>
  <si>
    <t>Which gender places more orders on the platform?</t>
  </si>
  <si>
    <t>Which city has the highest number of orders?</t>
  </si>
  <si>
    <t>Which food category is most preferred by customers?</t>
  </si>
  <si>
    <t>Which restaurants receive the highest number of orders?</t>
  </si>
  <si>
    <t>Do younger customers place higher value orders compared to others?</t>
  </si>
  <si>
    <t>Yes</t>
  </si>
  <si>
    <t>Which cities have higher order frequency per customer?</t>
  </si>
  <si>
    <t>What is the distribution of order types (Online vs COD)?</t>
  </si>
  <si>
    <t>Online -50.81%, COD-49.19%</t>
  </si>
  <si>
    <t>Who are the high-value customers based on order value?</t>
  </si>
  <si>
    <t>87705-6.49%</t>
  </si>
  <si>
    <t>What is the average delivery time across different cities?</t>
  </si>
  <si>
    <t>Which cities experience the highest delivery delays?</t>
  </si>
  <si>
    <t>How does delivery distance impact delivery time?</t>
  </si>
  <si>
    <t>If delivery Distance increases ,the delivery time increases</t>
  </si>
  <si>
    <t>Which restaurants contribute most to delivery delays?</t>
  </si>
  <si>
    <t>What percentage of orders fall under fast, medium, and slow delivery?</t>
  </si>
  <si>
    <t>Fast-16.01% ,Medium-21.33% ,High-62.66%</t>
  </si>
  <si>
    <t>How are orders distributed across different delivery distance ranges?</t>
  </si>
  <si>
    <t>The majority of orders fall in  5-10 km range,showing moderate-distance deliveries dominates demand</t>
  </si>
  <si>
    <t>Does faster delivery result in better customer ratings?</t>
  </si>
  <si>
    <t>No faster delivery doesn't result better rating</t>
  </si>
  <si>
    <t>Where are operational bottlenecks causing delivery delays?</t>
  </si>
  <si>
    <t>Bangalore shows the highest avg delivery compare to others cities,indicating operational bottlenecks</t>
  </si>
  <si>
    <t>Which cities require additional delivery partners based on delays?</t>
  </si>
  <si>
    <t>Bangalore and Hyderabad need additional delivery partners</t>
  </si>
  <si>
    <t>Which cities generate the highest total revenue?</t>
  </si>
  <si>
    <t>What is the distribution of payment modes used by customers?</t>
  </si>
  <si>
    <t>How does delivery fee vary with delivery distance?</t>
  </si>
  <si>
    <t>Delivery Fee increases as delivery distance</t>
  </si>
  <si>
    <t>How do customer ratings vary across cities?</t>
  </si>
  <si>
    <t>Banglore has the highest avg customer rating,while Pune has the lowest</t>
  </si>
  <si>
    <t>What is the relationship between delivery time and customer ratings?</t>
  </si>
  <si>
    <t>There is no relation between delivery time and customer rating</t>
  </si>
  <si>
    <t>Which restaurants receive the highest customer ratings?</t>
  </si>
  <si>
    <t>Which areas should be prioritized for service improvement?</t>
  </si>
  <si>
    <t>Pune should be prioritized for improvement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</si>
</sst>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 #,##0.00_ ;_ * \-#,##0.00_ ;_ * &quot;-&quot;??_ ;_ @_ "/>
    <numFmt numFmtId="164" formatCode="_(* #,##0.00_);_(* \(#,##0.00\);_(* &quot;-&quot;??_);_(@_)"/>
    <numFmt numFmtId="165" formatCode="_ * #,##0_ ;_ * \-#,##0_ ;_ * &quot;-&quot;??_ ;_ @_ "/>
    <numFmt numFmtId="166" formatCode="_(* #,##0_);_(* \(#,##0\);_(* &quot;-&quot;??_);_(@_)"/>
    <numFmt numFmtId="167" formatCode="0.000"/>
    <numFmt numFmtId="170" formatCode="_(* #,##0.000_);_(* \(#,##0.000\);_(* &quot;-&quot;??_);_(@_)"/>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Calibri"/>
      <family val="2"/>
      <scheme val="minor"/>
    </font>
    <font>
      <b/>
      <sz val="20"/>
      <color theme="8" tint="-0.499984740745262"/>
      <name val="Calibri"/>
      <family val="2"/>
      <scheme val="minor"/>
    </font>
    <font>
      <sz val="10"/>
      <name val="Segoe UI"/>
      <family val="2"/>
    </font>
    <font>
      <sz val="10"/>
      <color theme="1"/>
      <name val="Calibri"/>
      <family val="2"/>
      <scheme val="minor"/>
    </font>
    <font>
      <sz val="36"/>
      <color theme="1"/>
      <name val="Calibri"/>
      <family val="2"/>
      <scheme val="minor"/>
    </font>
    <font>
      <sz val="11"/>
      <color rgb="FFFF6699"/>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8">
    <xf numFmtId="0" fontId="0" fillId="0" borderId="0" xfId="0"/>
    <xf numFmtId="14" fontId="0" fillId="0" borderId="0" xfId="0" applyNumberFormat="1"/>
    <xf numFmtId="0" fontId="0" fillId="33" borderId="0" xfId="0" applyFill="1"/>
    <xf numFmtId="0" fontId="19" fillId="33" borderId="0" xfId="0" applyFont="1" applyFill="1" applyAlignment="1">
      <alignment horizontal="center"/>
    </xf>
    <xf numFmtId="0" fontId="20" fillId="0" borderId="0" xfId="0" applyFont="1" applyAlignment="1">
      <alignment horizontal="left" vertical="top" wrapText="1"/>
    </xf>
    <xf numFmtId="0" fontId="0" fillId="0" borderId="0" xfId="0" applyAlignment="1">
      <alignment vertical="top" wrapText="1"/>
    </xf>
    <xf numFmtId="0" fontId="21" fillId="0" borderId="0" xfId="0" applyFont="1" applyAlignment="1">
      <alignment vertical="top" wrapText="1"/>
    </xf>
    <xf numFmtId="0" fontId="18" fillId="33" borderId="0" xfId="0" applyFont="1" applyFill="1" applyAlignment="1">
      <alignment horizontal="center" vertical="center"/>
    </xf>
    <xf numFmtId="0" fontId="0" fillId="0" borderId="0" xfId="0" pivotButton="1"/>
    <xf numFmtId="0" fontId="0" fillId="0" borderId="0" xfId="0" applyAlignment="1">
      <alignment horizontal="left"/>
    </xf>
    <xf numFmtId="10" fontId="0" fillId="0" borderId="0" xfId="0" applyNumberFormat="1"/>
    <xf numFmtId="43" fontId="0" fillId="0" borderId="0" xfId="42" applyFont="1"/>
    <xf numFmtId="2" fontId="0" fillId="0" borderId="0" xfId="42" applyNumberFormat="1" applyFont="1"/>
    <xf numFmtId="43" fontId="0" fillId="0" borderId="0" xfId="0" applyNumberFormat="1"/>
    <xf numFmtId="165" fontId="0" fillId="0" borderId="0" xfId="0" applyNumberFormat="1"/>
    <xf numFmtId="9" fontId="0" fillId="0" borderId="0" xfId="0" applyNumberFormat="1"/>
    <xf numFmtId="0" fontId="22" fillId="0" borderId="0" xfId="0" applyFont="1"/>
    <xf numFmtId="0" fontId="0" fillId="0" borderId="0" xfId="0" applyAlignment="1">
      <alignment horizontal="left" wrapText="1"/>
    </xf>
    <xf numFmtId="10" fontId="0" fillId="0" borderId="0" xfId="0" applyNumberFormat="1" applyAlignment="1">
      <alignment wrapText="1"/>
    </xf>
    <xf numFmtId="0" fontId="0" fillId="0" borderId="0" xfId="0" applyAlignment="1">
      <alignment wrapText="1"/>
    </xf>
    <xf numFmtId="0" fontId="0" fillId="0" borderId="0" xfId="0" applyAlignment="1">
      <alignment horizontal="left" vertical="center" wrapText="1"/>
    </xf>
    <xf numFmtId="0" fontId="0" fillId="0" borderId="0" xfId="0" applyAlignment="1">
      <alignment vertical="center" wrapText="1"/>
    </xf>
    <xf numFmtId="0" fontId="23" fillId="0" borderId="0" xfId="0" applyFont="1"/>
    <xf numFmtId="164" fontId="0" fillId="0" borderId="0" xfId="0" applyNumberFormat="1"/>
    <xf numFmtId="166" fontId="0" fillId="0" borderId="0" xfId="0" applyNumberFormat="1"/>
    <xf numFmtId="2" fontId="0" fillId="0" borderId="0" xfId="0" applyNumberFormat="1"/>
    <xf numFmtId="167" fontId="0" fillId="0" borderId="0" xfId="0" applyNumberFormat="1"/>
    <xf numFmtId="17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54">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71" formatCode="_ * #,##0.000_ ;_ * \-#,##0.000_ ;_ * &quot;-&quot;??_ ;_ @_ "/>
    </dxf>
    <dxf>
      <numFmt numFmtId="167"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71" formatCode="_ * #,##0.000_ ;_ * \-#,##0.000_ ;_ * &quot;-&quot;??_ ;_ @_ "/>
    </dxf>
    <dxf>
      <numFmt numFmtId="167"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3" formatCode="0%"/>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71" formatCode="_ * #,##0.000_ ;_ * \-#,##0.000_ ;_ * &quot;-&quot;??_ ;_ @_ "/>
    </dxf>
    <dxf>
      <numFmt numFmtId="167" formatCode="0.000"/>
    </dxf>
    <dxf>
      <numFmt numFmtId="13" formatCode="0%"/>
    </dxf>
    <dxf>
      <numFmt numFmtId="13" formatCode="0%"/>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71" formatCode="_ * #,##0.000_ ;_ * \-#,##0.000_ ;_ * &quot;-&quot;??_ ;_ @_ "/>
    </dxf>
    <dxf>
      <numFmt numFmtId="167"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71" formatCode="_ * #,##0.000_ ;_ * \-#,##0.000_ ;_ * &quot;-&quot;??_ ;_ @_ "/>
    </dxf>
    <dxf>
      <numFmt numFmtId="167"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71" formatCode="_ * #,##0.000_ ;_ * \-#,##0.000_ ;_ * &quot;-&quot;??_ ;_ @_ "/>
    </dxf>
    <dxf>
      <numFmt numFmtId="167"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71" formatCode="_ * #,##0.000_ ;_ * \-#,##0.000_ ;_ * &quot;-&quot;??_ ;_ @_ "/>
    </dxf>
    <dxf>
      <numFmt numFmtId="167"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3"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71" formatCode="_ * #,##0.000_ ;_ * \-#,##0.000_ ;_ * &quot;-&quot;??_ ;_ @_ "/>
    </dxf>
    <dxf>
      <numFmt numFmtId="167"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3" formatCode="0%"/>
    </dxf>
    <dxf>
      <numFmt numFmtId="164" formatCode="_(* #,##0.00_);_(* \(#,##0.00\);_(* &quot;-&quot;??_);_(@_)"/>
    </dxf>
    <dxf>
      <numFmt numFmtId="164" formatCode="_(* #,##0.00_);_(* \(#,##0.00\);_(* &quot;-&quot;??_);_(@_)"/>
    </dxf>
    <dxf>
      <numFmt numFmtId="164" formatCode="_(* #,##0.00_);_(* \(#,##0.00\);_(* &quot;-&quot;??_);_(@_)"/>
    </dxf>
    <dxf>
      <numFmt numFmtId="164" formatCode="_(* #,##0.00_);_(* \(#,##0.00\);_(* &quot;-&quot;??_);_(@_)"/>
    </dxf>
    <dxf>
      <numFmt numFmtId="164" formatCode="_(* #,##0.00_);_(* \(#,##0.00\);_(* &quot;-&quot;??_);_(@_)"/>
    </dxf>
    <dxf>
      <numFmt numFmtId="164" formatCode="_(* #,##0.00_);_(* \(#,##0.00\);_(* &quot;-&quot;??_);_(@_)"/>
    </dxf>
    <dxf>
      <numFmt numFmtId="2" formatCode="0.00"/>
    </dxf>
    <dxf>
      <numFmt numFmtId="2" formatCode="0.00"/>
    </dxf>
    <dxf>
      <numFmt numFmtId="164" formatCode="_(* #,##0.00_);_(* \(#,##0.00\);_(* &quot;-&quot;??_);_(@_)"/>
    </dxf>
    <dxf>
      <numFmt numFmtId="2" formatCode="0.00"/>
    </dxf>
    <dxf>
      <numFmt numFmtId="2" formatCode="0.00"/>
    </dxf>
    <dxf>
      <numFmt numFmtId="2"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70" formatCode="_(* #,##0.000_);_(* \(#,##0.000\);_(* &quot;-&quot;??_);_(@_)"/>
    </dxf>
    <dxf>
      <numFmt numFmtId="164" formatCode="_(* #,##0.00_);_(* \(#,##0.00\);_(* &quot;-&quot;??_);_(@_)"/>
    </dxf>
    <dxf>
      <numFmt numFmtId="2" formatCode="0.00"/>
    </dxf>
    <dxf>
      <numFmt numFmtId="164" formatCode="_(* #,##0.00_);_(* \(#,##0.00\);_(* &quot;-&quot;??_);_(@_)"/>
    </dxf>
    <dxf>
      <numFmt numFmtId="167" formatCode="0.000"/>
    </dxf>
    <dxf>
      <numFmt numFmtId="167" formatCode="0.000"/>
    </dxf>
    <dxf>
      <numFmt numFmtId="167" formatCode="0.000"/>
    </dxf>
    <dxf>
      <numFmt numFmtId="167" formatCode="0.000"/>
    </dxf>
    <dxf>
      <numFmt numFmtId="167" formatCode="0.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2" formatCode="0.00"/>
    </dxf>
    <dxf>
      <numFmt numFmtId="164" formatCode="_(* #,##0.00_);_(* \(#,##0.00\);_(* &quot;-&quot;??_);_(@_)"/>
    </dxf>
    <dxf>
      <numFmt numFmtId="168" formatCode="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_(* #,##0.00_);_(* \(#,##0.00\);_(* &quot;-&quot;??_);_(@_)"/>
    </dxf>
    <dxf>
      <numFmt numFmtId="35" formatCode="_ * #,##0.00_ ;_ * \-#,##0.00_ ;_ * &quot;-&quot;??_ ;_ @_ "/>
    </dxf>
    <dxf>
      <numFmt numFmtId="35" formatCode="_ * #,##0.00_ ;_ * \-#,##0.00_ ;_ * &quot;-&quot;??_ ;_ @_ "/>
    </dxf>
    <dxf>
      <numFmt numFmtId="35" formatCode="_ * #,##0.00_ ;_ * \-#,##0.00_ ;_ * &quot;-&quot;??_ ;_ @_ "/>
    </dxf>
    <dxf>
      <numFmt numFmtId="166" formatCode="_(* #,##0_);_(* \(#,##0\);_(* &quot;-&quot;??_);_(@_)"/>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4" formatCode="_(* #,##0.00_);_(* \(#,##0.00\);_(* &quot;-&quot;??_);_(@_)"/>
    </dxf>
    <dxf>
      <numFmt numFmtId="164" formatCode="_(* #,##0.00_);_(* \(#,##0.00\);_(* &quot;-&quot;??_);_(@_)"/>
    </dxf>
    <dxf>
      <numFmt numFmtId="164" formatCode="_(* #,##0.00_);_(* \(#,##0.00\);_(* &quot;-&quot;??_);_(@_)"/>
    </dxf>
    <dxf>
      <numFmt numFmtId="164" formatCode="_(* #,##0.00_);_(* \(#,##0.00\);_(* &quot;-&quot;??_);_(@_)"/>
    </dxf>
    <dxf>
      <numFmt numFmtId="164" formatCode="_(* #,##0.00_);_(* \(#,##0.00\);_(* &quot;-&quot;??_);_(@_)"/>
    </dxf>
    <dxf>
      <numFmt numFmtId="164" formatCode="_(* #,##0.00_);_(* \(#,##0.00\);_(* &quot;-&quot;??_);_(@_)"/>
    </dxf>
    <dxf>
      <numFmt numFmtId="164" formatCode="_(* #,##0.00_);_(* \(#,##0.00\);_(* &quot;-&quot;??_);_(@_)"/>
    </dxf>
    <dxf>
      <numFmt numFmtId="13" formatCode="0%"/>
    </dxf>
    <dxf>
      <numFmt numFmtId="13" formatCode="0%"/>
    </dxf>
    <dxf>
      <numFmt numFmtId="165" formatCode="_ * #,##0_ ;_ * \-#,##0_ ;_ * &quot;-&quot;??_ ;_ @_ "/>
    </dxf>
    <dxf>
      <numFmt numFmtId="13" formatCode="0%"/>
    </dxf>
    <dxf>
      <numFmt numFmtId="164" formatCode="_(* #,##0.00_);_(* \(#,##0.00\);_(* &quot;-&quot;??_);_(@_)"/>
    </dxf>
    <dxf>
      <numFmt numFmtId="35" formatCode="_ * #,##0.00_ ;_ * \-#,##0.00_ ;_ * &quot;-&quot;??_ ;_ @_ "/>
    </dxf>
    <dxf>
      <numFmt numFmtId="13" formatCode="0%"/>
    </dxf>
    <dxf>
      <numFmt numFmtId="13" formatCode="0%"/>
    </dxf>
    <dxf>
      <numFmt numFmtId="166" formatCode="_(* #,##0_);_(* \(#,##0\);_(* &quot;-&quot;??_);_(@_)"/>
    </dxf>
    <dxf>
      <numFmt numFmtId="13" formatCode="0%"/>
    </dxf>
    <dxf>
      <numFmt numFmtId="13" formatCode="0%"/>
    </dxf>
    <dxf>
      <numFmt numFmtId="13" formatCode="0%"/>
    </dxf>
    <dxf>
      <numFmt numFmtId="2" formatCode="0.00"/>
    </dxf>
    <dxf>
      <numFmt numFmtId="2" formatCode="0.00"/>
    </dxf>
    <dxf>
      <numFmt numFmtId="2" formatCode="0.00"/>
    </dxf>
    <dxf>
      <numFmt numFmtId="2" formatCode="0.00"/>
    </dxf>
    <dxf>
      <numFmt numFmtId="35" formatCode="_ * #,##0.00_ ;_ * \-#,##0.00_ ;_ * &quot;-&quot;??_ ;_ @_ "/>
    </dxf>
    <dxf>
      <numFmt numFmtId="13" formatCode="0%"/>
    </dxf>
    <dxf>
      <numFmt numFmtId="164" formatCode="_(* #,##0.00_);_(* \(#,##0.00\);_(* &quot;-&quot;??_);_(@_)"/>
    </dxf>
    <dxf>
      <numFmt numFmtId="35" formatCode="_ * #,##0.00_ ;_ * \-#,##0.00_ ;_ * &quot;-&quot;??_ ;_ @_ "/>
    </dxf>
    <dxf>
      <font>
        <sz val="16"/>
      </font>
    </dxf>
    <dxf>
      <font>
        <sz val="10"/>
      </font>
    </dxf>
    <dxf>
      <font>
        <sz val="10"/>
      </font>
    </dxf>
    <dxf>
      <font>
        <sz val="10"/>
      </font>
    </dxf>
  </dxfs>
  <tableStyles count="5" defaultTableStyle="TableStyleMedium2" defaultPivotStyle="PivotStyleLight16">
    <tableStyle name="Slicer Style 1" pivot="0" table="0" count="1" xr9:uid="{37E6168F-EB11-4CCF-ADCF-D530D12C3689}">
      <tableStyleElement type="headerRow" dxfId="453"/>
    </tableStyle>
    <tableStyle name="Slicer Style 2" pivot="0" table="0" count="1" xr9:uid="{23FCF41A-A764-40DB-95E2-EA1081C48FA5}">
      <tableStyleElement type="headerRow" dxfId="452"/>
    </tableStyle>
    <tableStyle name="Slicer Style 3" pivot="0" table="0" count="1" xr9:uid="{D8E098B1-5C38-4B2E-8FCC-CD61A097B276}">
      <tableStyleElement type="headerRow" dxfId="451"/>
    </tableStyle>
    <tableStyle name="Slicer Style 4" pivot="0" table="0" count="1" xr9:uid="{64F3A1C1-474E-4E15-96CF-11CC05F1B763}">
      <tableStyleElement type="headerRow" dxfId="450"/>
    </tableStyle>
    <tableStyle name="Slicer Style 5" pivot="0" table="0" count="0" xr9:uid="{6598F862-EA52-4358-AAF2-42F9592BCD93}"/>
  </tableStyles>
  <colors>
    <mruColors>
      <color rgb="FFF0904E"/>
      <color rgb="FFFF7C80"/>
      <color rgb="FFF1A27F"/>
      <color rgb="FFFF5050"/>
      <color rgb="FF3366CC"/>
      <color rgb="FFFF9999"/>
      <color rgb="FFFF6699"/>
      <color rgb="FF9C5BCD"/>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21.xml"/><Relationship Id="rId39" Type="http://schemas.microsoft.com/office/2007/relationships/slicerCache" Target="slicerCaches/slicerCache9.xml"/><Relationship Id="rId21" Type="http://schemas.openxmlformats.org/officeDocument/2006/relationships/pivotCacheDefinition" Target="pivotCache/pivotCacheDefinition16.xml"/><Relationship Id="rId34" Type="http://schemas.microsoft.com/office/2007/relationships/slicerCache" Target="slicerCaches/slicerCache4.xml"/><Relationship Id="rId42" Type="http://schemas.microsoft.com/office/2007/relationships/slicerCache" Target="slicerCaches/slicerCache12.xml"/><Relationship Id="rId47" Type="http://schemas.openxmlformats.org/officeDocument/2006/relationships/styles" Target="styles.xml"/><Relationship Id="rId50" Type="http://schemas.openxmlformats.org/officeDocument/2006/relationships/powerPivotData" Target="model/item.data"/><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pivotCacheDefinition" Target="pivotCache/pivotCacheDefinition24.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microsoft.com/office/2007/relationships/slicerCache" Target="slicerCaches/slicerCache2.xml"/><Relationship Id="rId37" Type="http://schemas.microsoft.com/office/2007/relationships/slicerCache" Target="slicerCaches/slicerCache7.xml"/><Relationship Id="rId40" Type="http://schemas.microsoft.com/office/2007/relationships/slicerCache" Target="slicerCaches/slicerCache10.xml"/><Relationship Id="rId45" Type="http://schemas.openxmlformats.org/officeDocument/2006/relationships/theme" Target="theme/theme1.xml"/><Relationship Id="rId53"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microsoft.com/office/2007/relationships/slicerCache" Target="slicerCaches/slicerCache1.xml"/><Relationship Id="rId44" Type="http://schemas.microsoft.com/office/2007/relationships/slicerCache" Target="slicerCaches/slicerCache1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pivotCacheDefinition" Target="pivotCache/pivotCacheDefinition22.xml"/><Relationship Id="rId30" Type="http://schemas.openxmlformats.org/officeDocument/2006/relationships/pivotCacheDefinition" Target="pivotCache/pivotCacheDefinition25.xml"/><Relationship Id="rId35" Type="http://schemas.microsoft.com/office/2007/relationships/slicerCache" Target="slicerCaches/slicerCache5.xml"/><Relationship Id="rId43" Type="http://schemas.microsoft.com/office/2007/relationships/slicerCache" Target="slicerCaches/slicerCache13.xml"/><Relationship Id="rId48" Type="http://schemas.openxmlformats.org/officeDocument/2006/relationships/sharedStrings" Target="sharedStrings.xml"/><Relationship Id="rId8" Type="http://schemas.openxmlformats.org/officeDocument/2006/relationships/pivotCacheDefinition" Target="pivotCache/pivotCacheDefinition3.xml"/><Relationship Id="rId51" Type="http://schemas.microsoft.com/office/2017/10/relationships/person" Target="persons/person.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microsoft.com/office/2007/relationships/slicerCache" Target="slicerCaches/slicerCache3.xml"/><Relationship Id="rId38" Type="http://schemas.microsoft.com/office/2007/relationships/slicerCache" Target="slicerCaches/slicerCache8.xml"/><Relationship Id="rId46" Type="http://schemas.openxmlformats.org/officeDocument/2006/relationships/connections" Target="connections.xml"/><Relationship Id="rId20" Type="http://schemas.openxmlformats.org/officeDocument/2006/relationships/pivotCacheDefinition" Target="pivotCache/pivotCacheDefinition15.xml"/><Relationship Id="rId41"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pivotCacheDefinition" Target="pivotCache/pivotCacheDefinition23.xml"/><Relationship Id="rId36" Type="http://schemas.microsoft.com/office/2007/relationships/slicerCache" Target="slicerCaches/slicerCache6.xml"/><Relationship Id="rId4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[saranya.xlsx]Dashboard 1!PivotTable8</c:name>
    <c:fmtId val="2"/>
  </c:pivotSource>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IN" sz="1800">
                <a:solidFill>
                  <a:sysClr val="windowText" lastClr="000000"/>
                </a:solidFill>
              </a:rPr>
              <a:t>ORDERS BY AGE  </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5"/>
          </a:solidFill>
          <a:ln>
            <a:noFill/>
          </a:ln>
          <a:effectLst/>
          <a:sp3d/>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sp3d/>
        </c:spPr>
        <c:dLbl>
          <c:idx val="0"/>
          <c:layout>
            <c:manualLayout>
              <c:x val="-1.0185067526415994E-16"/>
              <c:y val="-3.7037037037037035E-2"/>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dLbl>
          <c:idx val="0"/>
          <c:layout>
            <c:manualLayout>
              <c:x val="0"/>
              <c:y val="-3.7037037037037014E-2"/>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a:sp3d/>
        </c:spPr>
        <c:dLbl>
          <c:idx val="0"/>
          <c:layout>
            <c:manualLayout>
              <c:x val="0"/>
              <c:y val="-3.7037037037037035E-2"/>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a:sp3d/>
        </c:spPr>
        <c:dLbl>
          <c:idx val="0"/>
          <c:layout>
            <c:manualLayout>
              <c:x val="-5.5555555555555809E-3"/>
              <c:y val="-4.6296296296296384E-2"/>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'Dashboard 1'!$B$3</c:f>
              <c:strCache>
                <c:ptCount val="1"/>
                <c:pt idx="0">
                  <c:v>Total</c:v>
                </c:pt>
              </c:strCache>
            </c:strRef>
          </c:tx>
          <c:spPr>
            <a:solidFill>
              <a:schemeClr val="accent5"/>
            </a:solidFill>
            <a:ln>
              <a:noFill/>
            </a:ln>
            <a:effectLst/>
            <a:sp3d/>
          </c:spPr>
          <c:invertIfNegative val="0"/>
          <c:dPt>
            <c:idx val="0"/>
            <c:invertIfNegative val="0"/>
            <c:bubble3D val="0"/>
            <c:extLst>
              <c:ext xmlns:c16="http://schemas.microsoft.com/office/drawing/2014/chart" uri="{C3380CC4-5D6E-409C-BE32-E72D297353CC}">
                <c16:uniqueId val="{00000005-6498-47DA-BAE0-5A8FFC1EFE1D}"/>
              </c:ext>
            </c:extLst>
          </c:dPt>
          <c:dPt>
            <c:idx val="1"/>
            <c:invertIfNegative val="0"/>
            <c:bubble3D val="0"/>
            <c:extLst>
              <c:ext xmlns:c16="http://schemas.microsoft.com/office/drawing/2014/chart" uri="{C3380CC4-5D6E-409C-BE32-E72D297353CC}">
                <c16:uniqueId val="{00000004-6498-47DA-BAE0-5A8FFC1EFE1D}"/>
              </c:ext>
            </c:extLst>
          </c:dPt>
          <c:dPt>
            <c:idx val="2"/>
            <c:invertIfNegative val="0"/>
            <c:bubble3D val="0"/>
            <c:extLst>
              <c:ext xmlns:c16="http://schemas.microsoft.com/office/drawing/2014/chart" uri="{C3380CC4-5D6E-409C-BE32-E72D297353CC}">
                <c16:uniqueId val="{00000003-6498-47DA-BAE0-5A8FFC1EFE1D}"/>
              </c:ext>
            </c:extLst>
          </c:dPt>
          <c:dPt>
            <c:idx val="3"/>
            <c:invertIfNegative val="0"/>
            <c:bubble3D val="0"/>
            <c:extLst>
              <c:ext xmlns:c16="http://schemas.microsoft.com/office/drawing/2014/chart" uri="{C3380CC4-5D6E-409C-BE32-E72D297353CC}">
                <c16:uniqueId val="{00000002-6498-47DA-BAE0-5A8FFC1EFE1D}"/>
              </c:ext>
            </c:extLst>
          </c:dPt>
          <c:dLbls>
            <c:dLbl>
              <c:idx val="0"/>
              <c:layout>
                <c:manualLayout>
                  <c:x val="-5.5555555555555809E-3"/>
                  <c:y val="-4.62962962962963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98-47DA-BAE0-5A8FFC1EFE1D}"/>
                </c:ext>
              </c:extLst>
            </c:dLbl>
            <c:dLbl>
              <c:idx val="1"/>
              <c:layout>
                <c:manualLayout>
                  <c:x val="0"/>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498-47DA-BAE0-5A8FFC1EFE1D}"/>
                </c:ext>
              </c:extLst>
            </c:dLbl>
            <c:dLbl>
              <c:idx val="2"/>
              <c:layout>
                <c:manualLayout>
                  <c:x val="0"/>
                  <c:y val="-3.70370370370370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98-47DA-BAE0-5A8FFC1EFE1D}"/>
                </c:ext>
              </c:extLst>
            </c:dLbl>
            <c:dLbl>
              <c:idx val="3"/>
              <c:layout>
                <c:manualLayout>
                  <c:x val="-1.0185067526415994E-16"/>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98-47DA-BAE0-5A8FFC1EFE1D}"/>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1'!$A$4:$A$8</c:f>
              <c:strCache>
                <c:ptCount val="4"/>
                <c:pt idx="0">
                  <c:v>18-24</c:v>
                </c:pt>
                <c:pt idx="1">
                  <c:v>25-35</c:v>
                </c:pt>
                <c:pt idx="2">
                  <c:v>36-50</c:v>
                </c:pt>
                <c:pt idx="3">
                  <c:v>50+</c:v>
                </c:pt>
              </c:strCache>
            </c:strRef>
          </c:cat>
          <c:val>
            <c:numRef>
              <c:f>'Dashboard 1'!$B$4:$B$8</c:f>
              <c:numCache>
                <c:formatCode>0.00%</c:formatCode>
                <c:ptCount val="4"/>
                <c:pt idx="0">
                  <c:v>0.14634494269013001</c:v>
                </c:pt>
                <c:pt idx="1">
                  <c:v>0.23070196256036152</c:v>
                </c:pt>
                <c:pt idx="2">
                  <c:v>0.32375739127488323</c:v>
                </c:pt>
                <c:pt idx="3">
                  <c:v>0.29919570347462521</c:v>
                </c:pt>
              </c:numCache>
            </c:numRef>
          </c:val>
          <c:extLst>
            <c:ext xmlns:c16="http://schemas.microsoft.com/office/drawing/2014/chart" uri="{C3380CC4-5D6E-409C-BE32-E72D297353CC}">
              <c16:uniqueId val="{00000000-6498-47DA-BAE0-5A8FFC1EFE1D}"/>
            </c:ext>
          </c:extLst>
        </c:ser>
        <c:dLbls>
          <c:showLegendKey val="0"/>
          <c:showVal val="1"/>
          <c:showCatName val="0"/>
          <c:showSerName val="0"/>
          <c:showPercent val="0"/>
          <c:showBubbleSize val="0"/>
        </c:dLbls>
        <c:gapWidth val="150"/>
        <c:shape val="box"/>
        <c:axId val="1404529631"/>
        <c:axId val="1404527711"/>
        <c:axId val="0"/>
      </c:bar3DChart>
      <c:catAx>
        <c:axId val="140452963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404527711"/>
        <c:crosses val="autoZero"/>
        <c:auto val="1"/>
        <c:lblAlgn val="ctr"/>
        <c:lblOffset val="100"/>
        <c:noMultiLvlLbl val="0"/>
      </c:catAx>
      <c:valAx>
        <c:axId val="1404527711"/>
        <c:scaling>
          <c:orientation val="minMax"/>
        </c:scaling>
        <c:delete val="1"/>
        <c:axPos val="l"/>
        <c:numFmt formatCode="0.00%" sourceLinked="1"/>
        <c:majorTickMark val="out"/>
        <c:minorTickMark val="none"/>
        <c:tickLblPos val="nextTo"/>
        <c:crossAx val="14045296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a:scene3d>
      <a:camera prst="orthographicFront"/>
      <a:lightRig rig="threePt" dir="t"/>
    </a:scene3d>
    <a:sp3d>
      <a:bevelT prst="relaxedInse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[saranya.xlsx]Dashboard 1!PivotTable9</c:name>
    <c:fmtId val="4"/>
  </c:pivotSource>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IN" sz="1800">
                <a:solidFill>
                  <a:sysClr val="windowText" lastClr="000000"/>
                </a:solidFill>
              </a:rPr>
              <a:t>ORDERS BY GENDER</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5"/>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hade val="76000"/>
            </a:schemeClr>
          </a:solidFill>
          <a:ln w="25400">
            <a:solidFill>
              <a:schemeClr val="lt1"/>
            </a:solidFill>
          </a:ln>
          <a:effectLst/>
          <a:sp3d contourW="25400">
            <a:contourClr>
              <a:schemeClr val="lt1"/>
            </a:contourClr>
          </a:sp3d>
        </c:spPr>
        <c:dLbl>
          <c:idx val="0"/>
          <c:layout>
            <c:manualLayout>
              <c:x val="3.3172784750037231E-2"/>
              <c:y val="-0.19280234945945435"/>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tint val="77000"/>
            </a:schemeClr>
          </a:solidFill>
          <a:ln w="25400">
            <a:solidFill>
              <a:schemeClr val="lt1"/>
            </a:solidFill>
          </a:ln>
          <a:effectLst/>
          <a:sp3d contourW="25400">
            <a:contourClr>
              <a:schemeClr val="lt1"/>
            </a:contourClr>
          </a:sp3d>
        </c:spPr>
        <c:dLbl>
          <c:idx val="0"/>
          <c:layout>
            <c:manualLayout>
              <c:x val="6.1289831317961861E-2"/>
              <c:y val="-0.29178516831347306"/>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 1'!$E$3</c:f>
              <c:strCache>
                <c:ptCount val="1"/>
                <c:pt idx="0">
                  <c:v>Total</c:v>
                </c:pt>
              </c:strCache>
            </c:strRef>
          </c:tx>
          <c:dPt>
            <c:idx val="0"/>
            <c:bubble3D val="0"/>
            <c:spPr>
              <a:solidFill>
                <a:schemeClr val="accent5">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EB7D-42E8-801E-B9052C4B5A49}"/>
              </c:ext>
            </c:extLst>
          </c:dPt>
          <c:dPt>
            <c:idx val="1"/>
            <c:bubble3D val="0"/>
            <c:spPr>
              <a:solidFill>
                <a:schemeClr val="accent5">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EB7D-42E8-801E-B9052C4B5A49}"/>
              </c:ext>
            </c:extLst>
          </c:dPt>
          <c:dLbls>
            <c:dLbl>
              <c:idx val="0"/>
              <c:layout>
                <c:manualLayout>
                  <c:x val="3.3172784750037231E-2"/>
                  <c:y val="-0.1928023494594543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B7D-42E8-801E-B9052C4B5A49}"/>
                </c:ext>
              </c:extLst>
            </c:dLbl>
            <c:dLbl>
              <c:idx val="1"/>
              <c:layout>
                <c:manualLayout>
                  <c:x val="6.1289831317961861E-2"/>
                  <c:y val="-0.2917851683134730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B7D-42E8-801E-B9052C4B5A49}"/>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1'!$D$4:$D$6</c:f>
              <c:strCache>
                <c:ptCount val="2"/>
                <c:pt idx="0">
                  <c:v>Female</c:v>
                </c:pt>
                <c:pt idx="1">
                  <c:v>Male</c:v>
                </c:pt>
              </c:strCache>
            </c:strRef>
          </c:cat>
          <c:val>
            <c:numRef>
              <c:f>'Dashboard 1'!$E$4:$E$6</c:f>
              <c:numCache>
                <c:formatCode>0.00%</c:formatCode>
                <c:ptCount val="2"/>
                <c:pt idx="0">
                  <c:v>0.50149999999999995</c:v>
                </c:pt>
                <c:pt idx="1">
                  <c:v>0.4985</c:v>
                </c:pt>
              </c:numCache>
            </c:numRef>
          </c:val>
          <c:extLst>
            <c:ext xmlns:c16="http://schemas.microsoft.com/office/drawing/2014/chart" uri="{C3380CC4-5D6E-409C-BE32-E72D297353CC}">
              <c16:uniqueId val="{00000000-33C3-432E-B96D-BDBF010187B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a:scene3d>
      <a:camera prst="orthographicFront"/>
      <a:lightRig rig="threePt" dir="t"/>
    </a:scene3d>
    <a:sp3d>
      <a:bevelT prst="relaxedInse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[saranya.xlsx]Dashboard 1!PivotTable10</c:name>
    <c:fmtId val="18"/>
  </c:pivotSource>
  <c:chart>
    <c:title>
      <c:tx>
        <c:rich>
          <a:bodyPr rot="0" spcFirstLastPara="1" vertOverflow="ellipsis" vert="horz" wrap="square" anchor="ctr" anchorCtr="1"/>
          <a:lstStyle/>
          <a:p>
            <a:pPr>
              <a:defRPr sz="1800" b="0" i="0" u="none" strike="noStrike" kern="1200" baseline="0">
                <a:solidFill>
                  <a:sysClr val="windowText" lastClr="000000"/>
                </a:solidFill>
                <a:latin typeface="+mn-lt"/>
                <a:ea typeface="+mn-ea"/>
                <a:cs typeface="+mn-cs"/>
              </a:defRPr>
            </a:pPr>
            <a:r>
              <a:rPr lang="en-US" sz="1800" b="0">
                <a:solidFill>
                  <a:sysClr val="windowText" lastClr="000000"/>
                </a:solidFill>
              </a:rPr>
              <a:t>ORDERS BY CITY</a:t>
            </a:r>
          </a:p>
        </c:rich>
      </c:tx>
      <c:layout>
        <c:manualLayout>
          <c:xMode val="edge"/>
          <c:yMode val="edge"/>
          <c:x val="0.46117741181280136"/>
          <c:y val="1.6804160506171298E-2"/>
        </c:manualLayout>
      </c:layout>
      <c:overlay val="0"/>
      <c:spPr>
        <a:no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7344321753540173"/>
          <c:y val="0.18634353280982038"/>
          <c:w val="0.85334951881014875"/>
          <c:h val="0.73474254775405401"/>
        </c:manualLayout>
      </c:layout>
      <c:barChart>
        <c:barDir val="bar"/>
        <c:grouping val="clustered"/>
        <c:varyColors val="0"/>
        <c:ser>
          <c:idx val="0"/>
          <c:order val="0"/>
          <c:tx>
            <c:strRef>
              <c:f>'Dashboard 1'!$H$3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1'!$G$4:$G$10</c:f>
              <c:strCache>
                <c:ptCount val="6"/>
                <c:pt idx="0">
                  <c:v>Bangalore</c:v>
                </c:pt>
                <c:pt idx="1">
                  <c:v>Chennai</c:v>
                </c:pt>
                <c:pt idx="2">
                  <c:v>Delhi</c:v>
                </c:pt>
                <c:pt idx="3">
                  <c:v>Hyderabad</c:v>
                </c:pt>
                <c:pt idx="4">
                  <c:v>Mumbai</c:v>
                </c:pt>
                <c:pt idx="5">
                  <c:v>Pune</c:v>
                </c:pt>
              </c:strCache>
            </c:strRef>
          </c:cat>
          <c:val>
            <c:numRef>
              <c:f>'Dashboard 1'!$H$4:$H$10</c:f>
              <c:numCache>
                <c:formatCode>0.00%</c:formatCode>
                <c:ptCount val="6"/>
                <c:pt idx="0">
                  <c:v>0.16839999999999999</c:v>
                </c:pt>
                <c:pt idx="1">
                  <c:v>0.16139999999999999</c:v>
                </c:pt>
                <c:pt idx="2">
                  <c:v>0.1661</c:v>
                </c:pt>
                <c:pt idx="3">
                  <c:v>0.1721</c:v>
                </c:pt>
                <c:pt idx="4">
                  <c:v>0.16700000000000001</c:v>
                </c:pt>
                <c:pt idx="5">
                  <c:v>0.16500000000000001</c:v>
                </c:pt>
              </c:numCache>
            </c:numRef>
          </c:val>
          <c:extLst>
            <c:ext xmlns:c16="http://schemas.microsoft.com/office/drawing/2014/chart" uri="{C3380CC4-5D6E-409C-BE32-E72D297353CC}">
              <c16:uniqueId val="{00000000-8DB8-4147-A6C4-C756A864F243}"/>
            </c:ext>
          </c:extLst>
        </c:ser>
        <c:dLbls>
          <c:dLblPos val="outEnd"/>
          <c:showLegendKey val="0"/>
          <c:showVal val="1"/>
          <c:showCatName val="0"/>
          <c:showSerName val="0"/>
          <c:showPercent val="0"/>
          <c:showBubbleSize val="0"/>
        </c:dLbls>
        <c:gapWidth val="150"/>
        <c:axId val="469890639"/>
        <c:axId val="469892559"/>
      </c:barChart>
      <c:catAx>
        <c:axId val="46989063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469892559"/>
        <c:crosses val="autoZero"/>
        <c:auto val="1"/>
        <c:lblAlgn val="ctr"/>
        <c:lblOffset val="100"/>
        <c:noMultiLvlLbl val="0"/>
      </c:catAx>
      <c:valAx>
        <c:axId val="469892559"/>
        <c:scaling>
          <c:orientation val="minMax"/>
        </c:scaling>
        <c:delete val="1"/>
        <c:axPos val="b"/>
        <c:numFmt formatCode="0.00%" sourceLinked="1"/>
        <c:majorTickMark val="none"/>
        <c:minorTickMark val="none"/>
        <c:tickLblPos val="nextTo"/>
        <c:crossAx val="469890639"/>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a:scene3d>
      <a:camera prst="orthographicFront"/>
      <a:lightRig rig="threePt" dir="t"/>
    </a:scene3d>
    <a:sp3d>
      <a:bevelT prst="relaxedInse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[saranya.xlsx]Dashboard 1!PivotTable11</c:name>
    <c:fmtId val="7"/>
  </c:pivotSource>
  <c:chart>
    <c:title>
      <c:tx>
        <c:rich>
          <a:bodyPr rot="0" spcFirstLastPara="1" vertOverflow="ellipsis" vert="horz" wrap="square" anchor="ctr" anchorCtr="1"/>
          <a:lstStyle/>
          <a:p>
            <a:pPr>
              <a:defRPr sz="1800" b="0" i="0" u="none" strike="noStrike" kern="1200" cap="all" spc="50" baseline="0">
                <a:solidFill>
                  <a:sysClr val="windowText" lastClr="000000"/>
                </a:solidFill>
                <a:latin typeface="+mn-lt"/>
                <a:ea typeface="+mn-ea"/>
                <a:cs typeface="+mn-cs"/>
              </a:defRPr>
            </a:pPr>
            <a:r>
              <a:rPr lang="en-IN" sz="1800" b="0">
                <a:solidFill>
                  <a:sysClr val="windowText" lastClr="000000"/>
                </a:solidFill>
              </a:rPr>
              <a:t>FOOD CATEGORY </a:t>
            </a:r>
          </a:p>
        </c:rich>
      </c:tx>
      <c:overlay val="0"/>
      <c:spPr>
        <a:noFill/>
        <a:ln>
          <a:noFill/>
        </a:ln>
        <a:effectLst/>
      </c:spPr>
      <c:txPr>
        <a:bodyPr rot="0" spcFirstLastPara="1" vertOverflow="ellipsis" vert="horz" wrap="square" anchor="ctr" anchorCtr="1"/>
        <a:lstStyle/>
        <a:p>
          <a:pPr>
            <a:defRPr sz="1800" b="0" i="0" u="none" strike="noStrike" kern="1200" cap="all" spc="50" baseline="0">
              <a:solidFill>
                <a:sysClr val="windowText" lastClr="000000"/>
              </a:solidFill>
              <a:latin typeface="+mn-lt"/>
              <a:ea typeface="+mn-ea"/>
              <a:cs typeface="+mn-cs"/>
            </a:defRPr>
          </a:pPr>
          <a:endParaRPr lang="en-IN"/>
        </a:p>
      </c:txPr>
    </c:title>
    <c:autoTitleDeleted val="0"/>
    <c:pivotFmts>
      <c:pivotFmt>
        <c:idx val="0"/>
        <c:spPr>
          <a:solidFill>
            <a:schemeClr val="accent5"/>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5">
              <a:shade val="5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4222642857261994"/>
              <c:y val="-0.11115615530193776"/>
            </c:manualLayout>
          </c:layout>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scene3d>
            <a:camera prst="orthographicFront"/>
            <a:lightRig rig="brightRoom" dir="t"/>
          </a:scene3d>
          <a:sp3d prstMaterial="flat">
            <a:bevelT w="50800" h="101600" prst="angle"/>
            <a:contourClr>
              <a:srgbClr val="000000"/>
            </a:contourClr>
          </a:sp3d>
        </c:spPr>
        <c:dLbl>
          <c:idx val="0"/>
          <c:layout>
            <c:manualLayout>
              <c:x val="-3.3287036474442963E-2"/>
              <c:y val="-0.16168168043918218"/>
            </c:manualLayout>
          </c:layout>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5">
              <a:tint val="7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6340908814726546"/>
              <c:y val="-1.0105105027448887E-2"/>
            </c:manualLayout>
          </c:layout>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5"/>
          </a:solidFill>
          <a:ln>
            <a:noFill/>
          </a:ln>
          <a:effectLst/>
          <a:scene3d>
            <a:camera prst="orthographicFront"/>
            <a:lightRig rig="brightRoom" dir="t"/>
          </a:scene3d>
          <a:sp3d prstMaterial="flat">
            <a:bevelT w="50800" h="101600" prst="angle"/>
            <a:contourClr>
              <a:srgbClr val="000000"/>
            </a:contourClr>
          </a:sp3d>
        </c:spPr>
        <c:dLbl>
          <c:idx val="0"/>
          <c:layout>
            <c:manualLayout>
              <c:x val="-0.184591747721911"/>
              <c:y val="9.5998497760764329E-2"/>
            </c:manualLayout>
          </c:layout>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5">
              <a:shade val="9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5130471124746803"/>
              <c:y val="0.14147147038428443"/>
            </c:manualLayout>
          </c:layout>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5">
              <a:shade val="7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718896745047718"/>
              <c:y val="-2.9849085842367055E-2"/>
            </c:manualLayout>
          </c:layout>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'Dashboard 1'!$B$13</c:f>
              <c:strCache>
                <c:ptCount val="1"/>
                <c:pt idx="0">
                  <c:v>Total</c:v>
                </c:pt>
              </c:strCache>
            </c:strRef>
          </c:tx>
          <c:dPt>
            <c:idx val="0"/>
            <c:bubble3D val="0"/>
            <c:spPr>
              <a:solidFill>
                <a:schemeClr val="accent5">
                  <a:shade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544D-48B4-8C9F-EAEFAB6F1EB1}"/>
              </c:ext>
            </c:extLst>
          </c:dPt>
          <c:dPt>
            <c:idx val="1"/>
            <c:bubble3D val="0"/>
            <c:spPr>
              <a:solidFill>
                <a:schemeClr val="accent5">
                  <a:shade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B2D-47BB-8F4B-0351A16B0BEB}"/>
              </c:ext>
            </c:extLst>
          </c:dPt>
          <c:dPt>
            <c:idx val="2"/>
            <c:bubble3D val="0"/>
            <c:spPr>
              <a:solidFill>
                <a:schemeClr val="accent5">
                  <a:shade val="9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544D-48B4-8C9F-EAEFAB6F1EB1}"/>
              </c:ext>
            </c:extLst>
          </c:dPt>
          <c:dPt>
            <c:idx val="3"/>
            <c:bubble3D val="0"/>
            <c:spPr>
              <a:solidFill>
                <a:schemeClr val="accent5">
                  <a:tint val="9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44D-48B4-8C9F-EAEFAB6F1EB1}"/>
              </c:ext>
            </c:extLst>
          </c:dPt>
          <c:dPt>
            <c:idx val="4"/>
            <c:bubble3D val="0"/>
            <c:spPr>
              <a:solidFill>
                <a:schemeClr val="accent5">
                  <a:tint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544D-48B4-8C9F-EAEFAB6F1EB1}"/>
              </c:ext>
            </c:extLst>
          </c:dPt>
          <c:dPt>
            <c:idx val="5"/>
            <c:bubble3D val="0"/>
            <c:spPr>
              <a:solidFill>
                <a:schemeClr val="accent5">
                  <a:tint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44D-48B4-8C9F-EAEFAB6F1EB1}"/>
              </c:ext>
            </c:extLst>
          </c:dPt>
          <c:dLbls>
            <c:dLbl>
              <c:idx val="0"/>
              <c:layout>
                <c:manualLayout>
                  <c:x val="0.14222642857261994"/>
                  <c:y val="-0.1111561553019377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44D-48B4-8C9F-EAEFAB6F1EB1}"/>
                </c:ext>
              </c:extLst>
            </c:dLbl>
            <c:dLbl>
              <c:idx val="1"/>
              <c:layout>
                <c:manualLayout>
                  <c:x val="0.13718896745047718"/>
                  <c:y val="-2.984908584236705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B2D-47BB-8F4B-0351A16B0BEB}"/>
                </c:ext>
              </c:extLst>
            </c:dLbl>
            <c:dLbl>
              <c:idx val="2"/>
              <c:layout>
                <c:manualLayout>
                  <c:x val="0.15130471124746803"/>
                  <c:y val="0.1414714703842844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44D-48B4-8C9F-EAEFAB6F1EB1}"/>
                </c:ext>
              </c:extLst>
            </c:dLbl>
            <c:dLbl>
              <c:idx val="3"/>
              <c:layout>
                <c:manualLayout>
                  <c:x val="-0.184591747721911"/>
                  <c:y val="9.599849776076432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44D-48B4-8C9F-EAEFAB6F1EB1}"/>
                </c:ext>
              </c:extLst>
            </c:dLbl>
            <c:dLbl>
              <c:idx val="4"/>
              <c:layout>
                <c:manualLayout>
                  <c:x val="-0.16340908814726546"/>
                  <c:y val="-1.010510502744888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44D-48B4-8C9F-EAEFAB6F1EB1}"/>
                </c:ext>
              </c:extLst>
            </c:dLbl>
            <c:dLbl>
              <c:idx val="5"/>
              <c:layout>
                <c:manualLayout>
                  <c:x val="-3.3287036474442963E-2"/>
                  <c:y val="-0.1616816804391821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44D-48B4-8C9F-EAEFAB6F1EB1}"/>
                </c:ext>
              </c:extLst>
            </c:dLbl>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1'!$A$14:$A$20</c:f>
              <c:strCache>
                <c:ptCount val="6"/>
                <c:pt idx="0">
                  <c:v>Biryani</c:v>
                </c:pt>
                <c:pt idx="1">
                  <c:v>Burger</c:v>
                </c:pt>
                <c:pt idx="2">
                  <c:v>Chinese</c:v>
                </c:pt>
                <c:pt idx="3">
                  <c:v>Pizza</c:v>
                </c:pt>
                <c:pt idx="4">
                  <c:v>Sandwich</c:v>
                </c:pt>
                <c:pt idx="5">
                  <c:v>South Indian</c:v>
                </c:pt>
              </c:strCache>
            </c:strRef>
          </c:cat>
          <c:val>
            <c:numRef>
              <c:f>'Dashboard 1'!$B$14:$B$20</c:f>
              <c:numCache>
                <c:formatCode>0.00%</c:formatCode>
                <c:ptCount val="6"/>
                <c:pt idx="0">
                  <c:v>0.1666</c:v>
                </c:pt>
                <c:pt idx="1">
                  <c:v>0.16819999999999999</c:v>
                </c:pt>
                <c:pt idx="2">
                  <c:v>0.16120000000000001</c:v>
                </c:pt>
                <c:pt idx="3">
                  <c:v>0.1741</c:v>
                </c:pt>
                <c:pt idx="4">
                  <c:v>0.15970000000000001</c:v>
                </c:pt>
                <c:pt idx="5">
                  <c:v>0.17019999999999999</c:v>
                </c:pt>
              </c:numCache>
            </c:numRef>
          </c:val>
          <c:extLst>
            <c:ext xmlns:c16="http://schemas.microsoft.com/office/drawing/2014/chart" uri="{C3380CC4-5D6E-409C-BE32-E72D297353CC}">
              <c16:uniqueId val="{00000000-544D-48B4-8C9F-EAEFAB6F1EB1}"/>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a:scene3d>
      <a:camera prst="orthographicFront"/>
      <a:lightRig rig="threePt" dir="t"/>
    </a:scene3d>
    <a:sp3d>
      <a:bevelT prst="relaxedInse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[saranya.xlsx]Dashboard 1!PivotTable12</c:name>
    <c:fmtId val="12"/>
  </c:pivotSource>
  <c:chart>
    <c:title>
      <c:tx>
        <c:rich>
          <a:bodyPr rot="0" spcFirstLastPara="1" vertOverflow="ellipsis" vert="horz" wrap="square" anchor="ctr" anchorCtr="1"/>
          <a:lstStyle/>
          <a:p>
            <a:pPr>
              <a:defRPr sz="1800" b="0" i="0" u="none" strike="noStrike" kern="1200" cap="none" baseline="0">
                <a:solidFill>
                  <a:sysClr val="windowText" lastClr="000000"/>
                </a:solidFill>
                <a:latin typeface="+mn-lt"/>
                <a:ea typeface="+mn-ea"/>
                <a:cs typeface="+mn-cs"/>
              </a:defRPr>
            </a:pPr>
            <a:r>
              <a:rPr lang="en-IN" sz="1800" b="0">
                <a:solidFill>
                  <a:sysClr val="windowText" lastClr="000000"/>
                </a:solidFill>
              </a:rPr>
              <a:t>REVENUE BY RESTURANT</a:t>
            </a:r>
          </a:p>
        </c:rich>
      </c:tx>
      <c:overlay val="0"/>
      <c:spPr>
        <a:noFill/>
        <a:ln>
          <a:noFill/>
        </a:ln>
        <a:effectLst/>
      </c:spPr>
      <c:txPr>
        <a:bodyPr rot="0" spcFirstLastPara="1" vertOverflow="ellipsis" vert="horz" wrap="square" anchor="ctr" anchorCtr="1"/>
        <a:lstStyle/>
        <a:p>
          <a:pPr>
            <a:defRPr sz="1800" b="0" i="0" u="none" strike="noStrike" kern="1200" cap="none" baseline="0">
              <a:solidFill>
                <a:sysClr val="windowText" lastClr="000000"/>
              </a:solidFill>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miter lim="800000"/>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1'!$E$11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miter lim="800000"/>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'Dashboard 1'!$D$12:$D$20</c:f>
              <c:strCache>
                <c:ptCount val="8"/>
                <c:pt idx="0">
                  <c:v>Bawarchi</c:v>
                </c:pt>
                <c:pt idx="1">
                  <c:v>Burger King</c:v>
                </c:pt>
                <c:pt idx="2">
                  <c:v>Dominos</c:v>
                </c:pt>
                <c:pt idx="3">
                  <c:v>KFC</c:v>
                </c:pt>
                <c:pt idx="4">
                  <c:v>McDonalds</c:v>
                </c:pt>
                <c:pt idx="5">
                  <c:v>Paradise</c:v>
                </c:pt>
                <c:pt idx="6">
                  <c:v>Pizza Hut</c:v>
                </c:pt>
                <c:pt idx="7">
                  <c:v>Subway</c:v>
                </c:pt>
              </c:strCache>
            </c:strRef>
          </c:cat>
          <c:val>
            <c:numRef>
              <c:f>'Dashboard 1'!$E$12:$E$20</c:f>
              <c:numCache>
                <c:formatCode>0.00%</c:formatCode>
                <c:ptCount val="8"/>
                <c:pt idx="0">
                  <c:v>0.12670000000000001</c:v>
                </c:pt>
                <c:pt idx="1">
                  <c:v>0.13109999999999999</c:v>
                </c:pt>
                <c:pt idx="2">
                  <c:v>0.1208</c:v>
                </c:pt>
                <c:pt idx="3">
                  <c:v>0.12609999999999999</c:v>
                </c:pt>
                <c:pt idx="4">
                  <c:v>0.1222</c:v>
                </c:pt>
                <c:pt idx="5">
                  <c:v>0.12230000000000001</c:v>
                </c:pt>
                <c:pt idx="6">
                  <c:v>0.13139999999999999</c:v>
                </c:pt>
                <c:pt idx="7">
                  <c:v>0.11940000000000001</c:v>
                </c:pt>
              </c:numCache>
            </c:numRef>
          </c:val>
          <c:extLst>
            <c:ext xmlns:c16="http://schemas.microsoft.com/office/drawing/2014/chart" uri="{C3380CC4-5D6E-409C-BE32-E72D297353CC}">
              <c16:uniqueId val="{00000000-52C9-403B-B2DE-028530009A95}"/>
            </c:ext>
          </c:extLst>
        </c:ser>
        <c:dLbls>
          <c:dLblPos val="outEnd"/>
          <c:showLegendKey val="0"/>
          <c:showVal val="1"/>
          <c:showCatName val="0"/>
          <c:showSerName val="0"/>
          <c:showPercent val="0"/>
          <c:showBubbleSize val="0"/>
        </c:dLbls>
        <c:gapWidth val="182"/>
        <c:overlap val="-50"/>
        <c:axId val="1293819567"/>
        <c:axId val="1293814287"/>
      </c:barChart>
      <c:catAx>
        <c:axId val="1293819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293814287"/>
        <c:crosses val="autoZero"/>
        <c:auto val="1"/>
        <c:lblAlgn val="ctr"/>
        <c:lblOffset val="100"/>
        <c:noMultiLvlLbl val="0"/>
      </c:catAx>
      <c:valAx>
        <c:axId val="1293814287"/>
        <c:scaling>
          <c:orientation val="minMax"/>
        </c:scaling>
        <c:delete val="1"/>
        <c:axPos val="b"/>
        <c:numFmt formatCode="0.00%" sourceLinked="1"/>
        <c:majorTickMark val="none"/>
        <c:minorTickMark val="none"/>
        <c:tickLblPos val="nextTo"/>
        <c:crossAx val="12938195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a:scene3d>
      <a:camera prst="orthographicFront"/>
      <a:lightRig rig="threePt" dir="t"/>
    </a:scene3d>
    <a:sp3d>
      <a:bevelT prst="relaxedInse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[saranya.xlsx]Dashboard 1!PivotTable13</c:name>
    <c:fmtId val="0"/>
  </c:pivotSource>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IN" sz="1800">
                <a:solidFill>
                  <a:sysClr val="windowText" lastClr="000000"/>
                </a:solidFill>
              </a:rPr>
              <a:t>CUSTOMER SPENDS</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dLbl>
          <c:idx val="0"/>
          <c:layout>
            <c:manualLayout>
              <c:x val="3.111791117278126E-2"/>
              <c:y val="-0.30583294183818077"/>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00755402302857"/>
                  <c:h val="0.1307229039024686"/>
                </c:manualLayout>
              </c15:layout>
            </c:ext>
          </c:extLst>
        </c:dLbl>
      </c:pivotFmt>
      <c:pivotFmt>
        <c:idx val="2"/>
        <c:spPr>
          <a:solidFill>
            <a:schemeClr val="accent5">
              <a:lumMod val="60000"/>
              <a:lumOff val="40000"/>
            </a:schemeClr>
          </a:solidFill>
          <a:ln>
            <a:noFill/>
          </a:ln>
          <a:effectLst/>
        </c:spPr>
        <c:dLbl>
          <c:idx val="0"/>
          <c:layout>
            <c:manualLayout>
              <c:x val="-1.0112098072614491E-2"/>
              <c:y val="-0.47299190033271116"/>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889715979601012"/>
                  <c:h val="0.14544395163923307"/>
                </c:manualLayout>
              </c15:layout>
            </c:ext>
          </c:extLst>
        </c:dLbl>
      </c:pivotFmt>
      <c:pivotFmt>
        <c:idx val="3"/>
        <c:spPr>
          <a:solidFill>
            <a:schemeClr val="accent5">
              <a:lumMod val="60000"/>
              <a:lumOff val="40000"/>
            </a:schemeClr>
          </a:solidFill>
          <a:ln>
            <a:noFill/>
          </a:ln>
          <a:effectLst/>
        </c:spPr>
        <c:dLbl>
          <c:idx val="0"/>
          <c:layout>
            <c:manualLayout>
              <c:x val="3.5039016297770897E-2"/>
              <c:y val="-0.33056082538460096"/>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031072115623659"/>
                  <c:h val="0.11600185616570413"/>
                </c:manualLayout>
              </c15:layout>
            </c:ext>
          </c:extLst>
        </c:dLbl>
      </c:pivotFmt>
      <c:pivotFmt>
        <c:idx val="4"/>
        <c:spPr>
          <a:solidFill>
            <a:schemeClr val="accent5">
              <a:lumMod val="60000"/>
              <a:lumOff val="40000"/>
            </a:schemeClr>
          </a:solidFill>
          <a:ln>
            <a:noFill/>
          </a:ln>
          <a:effectLst/>
        </c:spPr>
        <c:dLbl>
          <c:idx val="0"/>
          <c:layout>
            <c:manualLayout>
              <c:x val="2.5903832491796928E-2"/>
              <c:y val="-0.4320963355915437"/>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00755402302857"/>
                  <c:h val="0.11600185616570413"/>
                </c:manualLayout>
              </c15:layout>
            </c:ext>
          </c:extLst>
        </c:dLbl>
      </c:pivotFmt>
    </c:pivotFmts>
    <c:plotArea>
      <c:layout/>
      <c:areaChart>
        <c:grouping val="stacked"/>
        <c:varyColors val="0"/>
        <c:ser>
          <c:idx val="0"/>
          <c:order val="0"/>
          <c:tx>
            <c:strRef>
              <c:f>'Dashboard 1'!$H$13</c:f>
              <c:strCache>
                <c:ptCount val="1"/>
                <c:pt idx="0">
                  <c:v>Total</c:v>
                </c:pt>
              </c:strCache>
            </c:strRef>
          </c:tx>
          <c:spPr>
            <a:solidFill>
              <a:schemeClr val="accent5">
                <a:lumMod val="60000"/>
                <a:lumOff val="40000"/>
              </a:schemeClr>
            </a:solidFill>
            <a:ln>
              <a:noFill/>
            </a:ln>
            <a:effectLst/>
          </c:spPr>
          <c:dPt>
            <c:idx val="0"/>
            <c:bubble3D val="0"/>
            <c:extLst>
              <c:ext xmlns:c16="http://schemas.microsoft.com/office/drawing/2014/chart" uri="{C3380CC4-5D6E-409C-BE32-E72D297353CC}">
                <c16:uniqueId val="{00000005-037D-4191-8515-025DB0B1CF35}"/>
              </c:ext>
            </c:extLst>
          </c:dPt>
          <c:dPt>
            <c:idx val="1"/>
            <c:bubble3D val="0"/>
            <c:extLst>
              <c:ext xmlns:c16="http://schemas.microsoft.com/office/drawing/2014/chart" uri="{C3380CC4-5D6E-409C-BE32-E72D297353CC}">
                <c16:uniqueId val="{00000004-037D-4191-8515-025DB0B1CF35}"/>
              </c:ext>
            </c:extLst>
          </c:dPt>
          <c:dPt>
            <c:idx val="2"/>
            <c:bubble3D val="0"/>
            <c:extLst>
              <c:ext xmlns:c16="http://schemas.microsoft.com/office/drawing/2014/chart" uri="{C3380CC4-5D6E-409C-BE32-E72D297353CC}">
                <c16:uniqueId val="{00000002-037D-4191-8515-025DB0B1CF35}"/>
              </c:ext>
            </c:extLst>
          </c:dPt>
          <c:dPt>
            <c:idx val="3"/>
            <c:bubble3D val="0"/>
            <c:extLst>
              <c:ext xmlns:c16="http://schemas.microsoft.com/office/drawing/2014/chart" uri="{C3380CC4-5D6E-409C-BE32-E72D297353CC}">
                <c16:uniqueId val="{00000003-037D-4191-8515-025DB0B1CF35}"/>
              </c:ext>
            </c:extLst>
          </c:dPt>
          <c:dLbls>
            <c:dLbl>
              <c:idx val="0"/>
              <c:layout>
                <c:manualLayout>
                  <c:x val="2.5903832491796928E-2"/>
                  <c:y val="-0.4320963355915437"/>
                </c:manualLayout>
              </c:layout>
              <c:showLegendKey val="0"/>
              <c:showVal val="1"/>
              <c:showCatName val="0"/>
              <c:showSerName val="0"/>
              <c:showPercent val="0"/>
              <c:showBubbleSize val="0"/>
              <c:extLst>
                <c:ext xmlns:c15="http://schemas.microsoft.com/office/drawing/2012/chart" uri="{CE6537A1-D6FC-4f65-9D91-7224C49458BB}">
                  <c15:layout>
                    <c:manualLayout>
                      <c:w val="0.2300755402302857"/>
                      <c:h val="0.11600185616570413"/>
                    </c:manualLayout>
                  </c15:layout>
                </c:ext>
                <c:ext xmlns:c16="http://schemas.microsoft.com/office/drawing/2014/chart" uri="{C3380CC4-5D6E-409C-BE32-E72D297353CC}">
                  <c16:uniqueId val="{00000005-037D-4191-8515-025DB0B1CF35}"/>
                </c:ext>
              </c:extLst>
            </c:dLbl>
            <c:dLbl>
              <c:idx val="1"/>
              <c:layout>
                <c:manualLayout>
                  <c:x val="3.5039016297770897E-2"/>
                  <c:y val="-0.33056082538460096"/>
                </c:manualLayout>
              </c:layout>
              <c:showLegendKey val="0"/>
              <c:showVal val="1"/>
              <c:showCatName val="0"/>
              <c:showSerName val="0"/>
              <c:showPercent val="0"/>
              <c:showBubbleSize val="0"/>
              <c:extLst>
                <c:ext xmlns:c15="http://schemas.microsoft.com/office/drawing/2012/chart" uri="{CE6537A1-D6FC-4f65-9D91-7224C49458BB}">
                  <c15:layout>
                    <c:manualLayout>
                      <c:w val="0.22031072115623659"/>
                      <c:h val="0.11600185616570413"/>
                    </c:manualLayout>
                  </c15:layout>
                </c:ext>
                <c:ext xmlns:c16="http://schemas.microsoft.com/office/drawing/2014/chart" uri="{C3380CC4-5D6E-409C-BE32-E72D297353CC}">
                  <c16:uniqueId val="{00000004-037D-4191-8515-025DB0B1CF35}"/>
                </c:ext>
              </c:extLst>
            </c:dLbl>
            <c:dLbl>
              <c:idx val="2"/>
              <c:layout>
                <c:manualLayout>
                  <c:x val="3.111791117278126E-2"/>
                  <c:y val="-0.30583294183818077"/>
                </c:manualLayout>
              </c:layout>
              <c:showLegendKey val="0"/>
              <c:showVal val="1"/>
              <c:showCatName val="0"/>
              <c:showSerName val="0"/>
              <c:showPercent val="0"/>
              <c:showBubbleSize val="0"/>
              <c:extLst>
                <c:ext xmlns:c15="http://schemas.microsoft.com/office/drawing/2012/chart" uri="{CE6537A1-D6FC-4f65-9D91-7224C49458BB}">
                  <c15:layout>
                    <c:manualLayout>
                      <c:w val="0.2300755402302857"/>
                      <c:h val="0.1307229039024686"/>
                    </c:manualLayout>
                  </c15:layout>
                </c:ext>
                <c:ext xmlns:c16="http://schemas.microsoft.com/office/drawing/2014/chart" uri="{C3380CC4-5D6E-409C-BE32-E72D297353CC}">
                  <c16:uniqueId val="{00000002-037D-4191-8515-025DB0B1CF35}"/>
                </c:ext>
              </c:extLst>
            </c:dLbl>
            <c:dLbl>
              <c:idx val="3"/>
              <c:layout>
                <c:manualLayout>
                  <c:x val="-1.0112098072614491E-2"/>
                  <c:y val="-0.47299190033271116"/>
                </c:manualLayout>
              </c:layout>
              <c:showLegendKey val="0"/>
              <c:showVal val="1"/>
              <c:showCatName val="0"/>
              <c:showSerName val="0"/>
              <c:showPercent val="0"/>
              <c:showBubbleSize val="0"/>
              <c:extLst>
                <c:ext xmlns:c15="http://schemas.microsoft.com/office/drawing/2012/chart" uri="{CE6537A1-D6FC-4f65-9D91-7224C49458BB}">
                  <c15:layout>
                    <c:manualLayout>
                      <c:w val="0.20889715979601012"/>
                      <c:h val="0.14544395163923307"/>
                    </c:manualLayout>
                  </c15:layout>
                </c:ext>
                <c:ext xmlns:c16="http://schemas.microsoft.com/office/drawing/2014/chart" uri="{C3380CC4-5D6E-409C-BE32-E72D297353CC}">
                  <c16:uniqueId val="{00000003-037D-4191-8515-025DB0B1CF35}"/>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a:innerShdw blurRad="63500" dist="50800" dir="5400000">
                        <a:prstClr val="black">
                          <a:alpha val="50000"/>
                        </a:prstClr>
                      </a:innerShdw>
                    </a:effectLst>
                  </c:spPr>
                </c15:leaderLines>
              </c:ext>
            </c:extLst>
          </c:dLbls>
          <c:cat>
            <c:strRef>
              <c:f>'Dashboard 1'!$G$14:$G$18</c:f>
              <c:strCache>
                <c:ptCount val="4"/>
                <c:pt idx="0">
                  <c:v>18-24</c:v>
                </c:pt>
                <c:pt idx="1">
                  <c:v>25-35</c:v>
                </c:pt>
                <c:pt idx="2">
                  <c:v>36-50</c:v>
                </c:pt>
                <c:pt idx="3">
                  <c:v>50+</c:v>
                </c:pt>
              </c:strCache>
            </c:strRef>
          </c:cat>
          <c:val>
            <c:numRef>
              <c:f>'Dashboard 1'!$H$14:$H$18</c:f>
              <c:numCache>
                <c:formatCode>0.00</c:formatCode>
                <c:ptCount val="4"/>
                <c:pt idx="0">
                  <c:v>827.40428571428572</c:v>
                </c:pt>
                <c:pt idx="1">
                  <c:v>822.69313394018207</c:v>
                </c:pt>
                <c:pt idx="2">
                  <c:v>816.13438542310075</c:v>
                </c:pt>
                <c:pt idx="3">
                  <c:v>817.56015374331548</c:v>
                </c:pt>
              </c:numCache>
            </c:numRef>
          </c:val>
          <c:extLst>
            <c:ext xmlns:c16="http://schemas.microsoft.com/office/drawing/2014/chart" uri="{C3380CC4-5D6E-409C-BE32-E72D297353CC}">
              <c16:uniqueId val="{00000000-037D-4191-8515-025DB0B1CF35}"/>
            </c:ext>
          </c:extLst>
        </c:ser>
        <c:dLbls>
          <c:showLegendKey val="0"/>
          <c:showVal val="1"/>
          <c:showCatName val="0"/>
          <c:showSerName val="0"/>
          <c:showPercent val="0"/>
          <c:showBubbleSize val="0"/>
        </c:dLbls>
        <c:axId val="1462963487"/>
        <c:axId val="1462963007"/>
      </c:areaChart>
      <c:catAx>
        <c:axId val="1462963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462963007"/>
        <c:crosses val="autoZero"/>
        <c:auto val="1"/>
        <c:lblAlgn val="ctr"/>
        <c:lblOffset val="100"/>
        <c:noMultiLvlLbl val="0"/>
      </c:catAx>
      <c:valAx>
        <c:axId val="1462963007"/>
        <c:scaling>
          <c:orientation val="minMax"/>
        </c:scaling>
        <c:delete val="1"/>
        <c:axPos val="l"/>
        <c:numFmt formatCode="0.00" sourceLinked="1"/>
        <c:majorTickMark val="none"/>
        <c:minorTickMark val="none"/>
        <c:tickLblPos val="nextTo"/>
        <c:crossAx val="146296348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a:scene3d>
      <a:camera prst="orthographicFront"/>
      <a:lightRig rig="threePt" dir="t"/>
    </a:scene3d>
    <a:sp3d>
      <a:bevelT prst="relaxedInse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[saranya.xlsx]Dashboard 1!PivotTable14</c:name>
    <c:fmtId val="7"/>
  </c:pivotSource>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IN" sz="1800">
                <a:solidFill>
                  <a:sysClr val="windowText" lastClr="000000"/>
                </a:solidFill>
              </a:rPr>
              <a:t>FREQUENCY CUSTOMERS CITIES</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dLbl>
          <c:idx val="0"/>
          <c:layout>
            <c:manualLayout>
              <c:x val="1.1693335374296069E-2"/>
              <c:y val="-0.25087167581561132"/>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dLbl>
          <c:idx val="0"/>
          <c:layout>
            <c:manualLayout>
              <c:x val="5.8466676871480345E-3"/>
              <c:y val="-0.23262646302902137"/>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dLbl>
          <c:idx val="0"/>
          <c:layout>
            <c:manualLayout>
              <c:x val="2.9233338435739101E-3"/>
              <c:y val="-0.23262646302902137"/>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dLbl>
          <c:idx val="0"/>
          <c:layout>
            <c:manualLayout>
              <c:x val="0"/>
              <c:y val="-0.23262646302902137"/>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dLbl>
          <c:idx val="0"/>
          <c:layout>
            <c:manualLayout>
              <c:x val="-8.7700015307220526E-3"/>
              <c:y val="-0.23718776622566887"/>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c:spPr>
        <c:dLbl>
          <c:idx val="0"/>
          <c:layout>
            <c:manualLayout>
              <c:x val="8.7700015307220526E-3"/>
              <c:y val="-0.26455558540555374"/>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'Dashboard 1'!$B$23</c:f>
              <c:strCache>
                <c:ptCount val="1"/>
                <c:pt idx="0">
                  <c:v>Count of Order_ID</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1'!$A$24:$A$30</c:f>
              <c:strCache>
                <c:ptCount val="6"/>
                <c:pt idx="0">
                  <c:v>Bangalore</c:v>
                </c:pt>
                <c:pt idx="1">
                  <c:v>Chennai</c:v>
                </c:pt>
                <c:pt idx="2">
                  <c:v>Delhi</c:v>
                </c:pt>
                <c:pt idx="3">
                  <c:v>Hyderabad</c:v>
                </c:pt>
                <c:pt idx="4">
                  <c:v>Mumbai</c:v>
                </c:pt>
                <c:pt idx="5">
                  <c:v>Pune</c:v>
                </c:pt>
              </c:strCache>
            </c:strRef>
          </c:cat>
          <c:val>
            <c:numRef>
              <c:f>'Dashboard 1'!$B$24:$B$30</c:f>
              <c:numCache>
                <c:formatCode>0.00%</c:formatCode>
                <c:ptCount val="6"/>
                <c:pt idx="0">
                  <c:v>0.16839999999999999</c:v>
                </c:pt>
                <c:pt idx="1">
                  <c:v>0.16139999999999999</c:v>
                </c:pt>
                <c:pt idx="2">
                  <c:v>0.1661</c:v>
                </c:pt>
                <c:pt idx="3">
                  <c:v>0.1721</c:v>
                </c:pt>
                <c:pt idx="4">
                  <c:v>0.16700000000000001</c:v>
                </c:pt>
                <c:pt idx="5">
                  <c:v>0.16500000000000001</c:v>
                </c:pt>
              </c:numCache>
            </c:numRef>
          </c:val>
          <c:extLst>
            <c:ext xmlns:c16="http://schemas.microsoft.com/office/drawing/2014/chart" uri="{C3380CC4-5D6E-409C-BE32-E72D297353CC}">
              <c16:uniqueId val="{00000000-2AAF-4FFE-9651-6F33C32E51D7}"/>
            </c:ext>
          </c:extLst>
        </c:ser>
        <c:ser>
          <c:idx val="1"/>
          <c:order val="1"/>
          <c:tx>
            <c:strRef>
              <c:f>'Dashboard 1'!$C$23</c:f>
              <c:strCache>
                <c:ptCount val="1"/>
                <c:pt idx="0">
                  <c:v>Distinct Count of Customer_ID</c:v>
                </c:pt>
              </c:strCache>
            </c:strRef>
          </c:tx>
          <c:spPr>
            <a:solidFill>
              <a:schemeClr val="accent1">
                <a:lumMod val="60000"/>
                <a:lumOff val="40000"/>
              </a:schemeClr>
            </a:solidFill>
            <a:ln>
              <a:noFill/>
            </a:ln>
            <a:effectLst/>
          </c:spPr>
          <c:invertIfNegative val="0"/>
          <c:dPt>
            <c:idx val="0"/>
            <c:invertIfNegative val="0"/>
            <c:bubble3D val="0"/>
            <c:extLst>
              <c:ext xmlns:c16="http://schemas.microsoft.com/office/drawing/2014/chart" uri="{C3380CC4-5D6E-409C-BE32-E72D297353CC}">
                <c16:uniqueId val="{00000005-CA03-48FA-925F-2092A94E4B86}"/>
              </c:ext>
            </c:extLst>
          </c:dPt>
          <c:dPt>
            <c:idx val="1"/>
            <c:invertIfNegative val="0"/>
            <c:bubble3D val="0"/>
            <c:extLst>
              <c:ext xmlns:c16="http://schemas.microsoft.com/office/drawing/2014/chart" uri="{C3380CC4-5D6E-409C-BE32-E72D297353CC}">
                <c16:uniqueId val="{00000004-CA03-48FA-925F-2092A94E4B86}"/>
              </c:ext>
            </c:extLst>
          </c:dPt>
          <c:dPt>
            <c:idx val="2"/>
            <c:invertIfNegative val="0"/>
            <c:bubble3D val="0"/>
            <c:extLst>
              <c:ext xmlns:c16="http://schemas.microsoft.com/office/drawing/2014/chart" uri="{C3380CC4-5D6E-409C-BE32-E72D297353CC}">
                <c16:uniqueId val="{00000003-CA03-48FA-925F-2092A94E4B86}"/>
              </c:ext>
            </c:extLst>
          </c:dPt>
          <c:dPt>
            <c:idx val="3"/>
            <c:invertIfNegative val="0"/>
            <c:bubble3D val="0"/>
            <c:extLst>
              <c:ext xmlns:c16="http://schemas.microsoft.com/office/drawing/2014/chart" uri="{C3380CC4-5D6E-409C-BE32-E72D297353CC}">
                <c16:uniqueId val="{00000002-CA03-48FA-925F-2092A94E4B86}"/>
              </c:ext>
            </c:extLst>
          </c:dPt>
          <c:dPt>
            <c:idx val="4"/>
            <c:invertIfNegative val="0"/>
            <c:bubble3D val="0"/>
            <c:extLst>
              <c:ext xmlns:c16="http://schemas.microsoft.com/office/drawing/2014/chart" uri="{C3380CC4-5D6E-409C-BE32-E72D297353CC}">
                <c16:uniqueId val="{00000001-CA03-48FA-925F-2092A94E4B86}"/>
              </c:ext>
            </c:extLst>
          </c:dPt>
          <c:dPt>
            <c:idx val="5"/>
            <c:invertIfNegative val="0"/>
            <c:bubble3D val="0"/>
            <c:extLst>
              <c:ext xmlns:c16="http://schemas.microsoft.com/office/drawing/2014/chart" uri="{C3380CC4-5D6E-409C-BE32-E72D297353CC}">
                <c16:uniqueId val="{00000000-CA03-48FA-925F-2092A94E4B86}"/>
              </c:ext>
            </c:extLst>
          </c:dPt>
          <c:dLbls>
            <c:dLbl>
              <c:idx val="0"/>
              <c:layout>
                <c:manualLayout>
                  <c:x val="8.7700015307220526E-3"/>
                  <c:y val="-0.2645555854055537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03-48FA-925F-2092A94E4B86}"/>
                </c:ext>
              </c:extLst>
            </c:dLbl>
            <c:dLbl>
              <c:idx val="1"/>
              <c:layout>
                <c:manualLayout>
                  <c:x val="-8.7700015307220526E-3"/>
                  <c:y val="-0.2371877662256688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A03-48FA-925F-2092A94E4B86}"/>
                </c:ext>
              </c:extLst>
            </c:dLbl>
            <c:dLbl>
              <c:idx val="2"/>
              <c:layout>
                <c:manualLayout>
                  <c:x val="0"/>
                  <c:y val="-0.2326264630290213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03-48FA-925F-2092A94E4B86}"/>
                </c:ext>
              </c:extLst>
            </c:dLbl>
            <c:dLbl>
              <c:idx val="3"/>
              <c:layout>
                <c:manualLayout>
                  <c:x val="2.9233338435739101E-3"/>
                  <c:y val="-0.2326264630290213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03-48FA-925F-2092A94E4B86}"/>
                </c:ext>
              </c:extLst>
            </c:dLbl>
            <c:dLbl>
              <c:idx val="4"/>
              <c:layout>
                <c:manualLayout>
                  <c:x val="5.8466676871480345E-3"/>
                  <c:y val="-0.2326264630290213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A03-48FA-925F-2092A94E4B86}"/>
                </c:ext>
              </c:extLst>
            </c:dLbl>
            <c:dLbl>
              <c:idx val="5"/>
              <c:layout>
                <c:manualLayout>
                  <c:x val="1.1693335374296069E-2"/>
                  <c:y val="-0.2508716758156113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A03-48FA-925F-2092A94E4B86}"/>
                </c:ext>
              </c:extLst>
            </c:dLbl>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1'!$A$24:$A$30</c:f>
              <c:strCache>
                <c:ptCount val="6"/>
                <c:pt idx="0">
                  <c:v>Bangalore</c:v>
                </c:pt>
                <c:pt idx="1">
                  <c:v>Chennai</c:v>
                </c:pt>
                <c:pt idx="2">
                  <c:v>Delhi</c:v>
                </c:pt>
                <c:pt idx="3">
                  <c:v>Hyderabad</c:v>
                </c:pt>
                <c:pt idx="4">
                  <c:v>Mumbai</c:v>
                </c:pt>
                <c:pt idx="5">
                  <c:v>Pune</c:v>
                </c:pt>
              </c:strCache>
            </c:strRef>
          </c:cat>
          <c:val>
            <c:numRef>
              <c:f>'Dashboard 1'!$C$24:$C$30</c:f>
              <c:numCache>
                <c:formatCode>0.00%</c:formatCode>
                <c:ptCount val="6"/>
                <c:pt idx="0">
                  <c:v>0.17599325534829802</c:v>
                </c:pt>
                <c:pt idx="1">
                  <c:v>0.16882706291495417</c:v>
                </c:pt>
                <c:pt idx="2">
                  <c:v>0.1736747813257456</c:v>
                </c:pt>
                <c:pt idx="3">
                  <c:v>0.17957635156496995</c:v>
                </c:pt>
                <c:pt idx="4">
                  <c:v>0.17483401833702181</c:v>
                </c:pt>
                <c:pt idx="5">
                  <c:v>0.17272631468015598</c:v>
                </c:pt>
              </c:numCache>
            </c:numRef>
          </c:val>
          <c:extLst>
            <c:ext xmlns:c16="http://schemas.microsoft.com/office/drawing/2014/chart" uri="{C3380CC4-5D6E-409C-BE32-E72D297353CC}">
              <c16:uniqueId val="{00000001-2AAF-4FFE-9651-6F33C32E51D7}"/>
            </c:ext>
          </c:extLst>
        </c:ser>
        <c:dLbls>
          <c:dLblPos val="ctr"/>
          <c:showLegendKey val="0"/>
          <c:showVal val="1"/>
          <c:showCatName val="0"/>
          <c:showSerName val="0"/>
          <c:showPercent val="0"/>
          <c:showBubbleSize val="0"/>
        </c:dLbls>
        <c:gapWidth val="150"/>
        <c:overlap val="100"/>
        <c:axId val="1660046511"/>
        <c:axId val="1660048911"/>
      </c:barChart>
      <c:catAx>
        <c:axId val="166004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660048911"/>
        <c:crosses val="autoZero"/>
        <c:auto val="1"/>
        <c:lblAlgn val="ctr"/>
        <c:lblOffset val="100"/>
        <c:noMultiLvlLbl val="0"/>
      </c:catAx>
      <c:valAx>
        <c:axId val="1660048911"/>
        <c:scaling>
          <c:orientation val="minMax"/>
        </c:scaling>
        <c:delete val="1"/>
        <c:axPos val="l"/>
        <c:numFmt formatCode="0.00%" sourceLinked="1"/>
        <c:majorTickMark val="none"/>
        <c:minorTickMark val="none"/>
        <c:tickLblPos val="nextTo"/>
        <c:crossAx val="1660046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a:scene3d>
      <a:camera prst="orthographicFront"/>
      <a:lightRig rig="threePt" dir="t"/>
    </a:scene3d>
    <a:sp3d>
      <a:bevelT prst="relaxedInse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[saranya.xlsx]Dashboard 1!PivotTable15</c:name>
    <c:fmtId val="4"/>
  </c:pivotSource>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IN" sz="1800">
                <a:solidFill>
                  <a:sysClr val="windowText" lastClr="000000"/>
                </a:solidFill>
              </a:rPr>
              <a:t>PAYMENT MODE DISTRIBUTION</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hade val="76000"/>
            </a:schemeClr>
          </a:solidFill>
          <a:ln w="19050">
            <a:solidFill>
              <a:schemeClr val="lt1"/>
            </a:solidFill>
          </a:ln>
          <a:effectLst/>
        </c:spPr>
        <c:dLbl>
          <c:idx val="0"/>
          <c:layout>
            <c:manualLayout>
              <c:x val="2.141055218181805E-2"/>
              <c:y val="-0.26227601459740085"/>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tint val="77000"/>
            </a:schemeClr>
          </a:solidFill>
          <a:ln w="19050">
            <a:solidFill>
              <a:schemeClr val="lt1"/>
            </a:solidFill>
          </a:ln>
          <a:effectLst/>
        </c:spPr>
      </c:pivotFmt>
    </c:pivotFmts>
    <c:plotArea>
      <c:layout/>
      <c:ofPieChart>
        <c:ofPieType val="pie"/>
        <c:varyColors val="1"/>
        <c:ser>
          <c:idx val="0"/>
          <c:order val="0"/>
          <c:tx>
            <c:strRef>
              <c:f>'Dashboard 1'!$F$23</c:f>
              <c:strCache>
                <c:ptCount val="1"/>
                <c:pt idx="0">
                  <c:v>Total</c:v>
                </c:pt>
              </c:strCache>
            </c:strRef>
          </c:tx>
          <c:explosion val="4"/>
          <c:dPt>
            <c:idx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9E7A-4123-A960-C64D82290657}"/>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9E7A-4123-A960-C64D82290657}"/>
              </c:ext>
            </c:extLst>
          </c:dPt>
          <c:dPt>
            <c:idx val="2"/>
            <c:bubble3D val="0"/>
            <c:spPr>
              <a:solidFill>
                <a:schemeClr val="accent5">
                  <a:tint val="30000"/>
                </a:schemeClr>
              </a:solidFill>
              <a:ln w="19050">
                <a:solidFill>
                  <a:schemeClr val="lt1"/>
                </a:solidFill>
              </a:ln>
              <a:effectLst/>
            </c:spPr>
            <c:extLst>
              <c:ext xmlns:c16="http://schemas.microsoft.com/office/drawing/2014/chart" uri="{C3380CC4-5D6E-409C-BE32-E72D297353CC}">
                <c16:uniqueId val="{00000005-9E7A-4123-A960-C64D82290657}"/>
              </c:ext>
            </c:extLst>
          </c:dPt>
          <c:dLbls>
            <c:dLbl>
              <c:idx val="0"/>
              <c:layout>
                <c:manualLayout>
                  <c:x val="2.141055218181805E-2"/>
                  <c:y val="-0.2622760145974008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7A-4123-A960-C64D82290657}"/>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1'!$E$24:$E$26</c:f>
              <c:strCache>
                <c:ptCount val="2"/>
                <c:pt idx="0">
                  <c:v>COD</c:v>
                </c:pt>
                <c:pt idx="1">
                  <c:v>Online</c:v>
                </c:pt>
              </c:strCache>
            </c:strRef>
          </c:cat>
          <c:val>
            <c:numRef>
              <c:f>'Dashboard 1'!$F$24:$F$26</c:f>
              <c:numCache>
                <c:formatCode>0.00%</c:formatCode>
                <c:ptCount val="2"/>
                <c:pt idx="0">
                  <c:v>0.4919</c:v>
                </c:pt>
                <c:pt idx="1">
                  <c:v>0.5081</c:v>
                </c:pt>
              </c:numCache>
            </c:numRef>
          </c:val>
          <c:extLst>
            <c:ext xmlns:c16="http://schemas.microsoft.com/office/drawing/2014/chart" uri="{C3380CC4-5D6E-409C-BE32-E72D297353CC}">
              <c16:uniqueId val="{00000000-B403-4A32-81B2-EC6AF97BC073}"/>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a:scene3d>
      <a:camera prst="orthographicFront"/>
      <a:lightRig rig="threePt" dir="t"/>
    </a:scene3d>
    <a:sp3d>
      <a:bevelT prst="relaxedInse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[saranya.xlsx]Dashboard 1!PivotTable16</c:name>
    <c:fmtId val="0"/>
  </c:pivotSource>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IN" sz="1800">
                <a:solidFill>
                  <a:sysClr val="windowText" lastClr="000000"/>
                </a:solidFill>
              </a:rPr>
              <a:t>CUSTOMERS FREQUENCY</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dLbl>
          <c:idx val="0"/>
          <c:layout>
            <c:manualLayout>
              <c:x val="8.0810823887882201E-5"/>
              <c:y val="-0.36006673780800968"/>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dLbl>
          <c:idx val="0"/>
          <c:layout>
            <c:manualLayout>
              <c:x val="-3.3333678611698015E-3"/>
              <c:y val="-0.30825898207009894"/>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dLbl>
          <c:idx val="0"/>
          <c:layout>
            <c:manualLayout>
              <c:x val="-2.9411481910386825E-17"/>
              <c:y val="-0.43396338123009848"/>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dLbl>
          <c:idx val="0"/>
          <c:layout>
            <c:manualLayout>
              <c:x val="6.47826426376499E-3"/>
              <c:y val="-0.35483884773850422"/>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dLbl>
          <c:idx val="0"/>
          <c:layout>
            <c:manualLayout>
              <c:x val="-9.7416500954105173E-3"/>
              <c:y val="-0.43022667743297688"/>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60000"/>
              <a:lumOff val="40000"/>
            </a:schemeClr>
          </a:solidFill>
          <a:ln>
            <a:noFill/>
          </a:ln>
          <a:effectLst/>
        </c:spPr>
        <c:dLbl>
          <c:idx val="0"/>
          <c:layout>
            <c:manualLayout>
              <c:x val="-6.4967849198389561E-3"/>
              <c:y val="-0.34028685273741999"/>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60000"/>
              <a:lumOff val="40000"/>
            </a:schemeClr>
          </a:solidFill>
          <a:ln>
            <a:noFill/>
          </a:ln>
          <a:effectLst/>
        </c:spPr>
        <c:dLbl>
          <c:idx val="0"/>
          <c:layout>
            <c:manualLayout>
              <c:x val="-3.1646025336527577E-3"/>
              <c:y val="-0.4020228917243977"/>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60000"/>
              <a:lumOff val="40000"/>
            </a:schemeClr>
          </a:solidFill>
          <a:ln>
            <a:noFill/>
          </a:ln>
          <a:effectLst/>
        </c:spPr>
        <c:dLbl>
          <c:idx val="0"/>
          <c:layout>
            <c:manualLayout>
              <c:x val="-1.2520719859914672E-2"/>
              <c:y val="-0.46311373674659606"/>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60000"/>
              <a:lumOff val="40000"/>
            </a:schemeClr>
          </a:solidFill>
          <a:ln>
            <a:noFill/>
          </a:ln>
          <a:effectLst/>
        </c:spPr>
        <c:dLbl>
          <c:idx val="0"/>
          <c:layout>
            <c:manualLayout>
              <c:x val="-3.5157758948036197E-3"/>
              <c:y val="-0.34752878941782039"/>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lumMod val="60000"/>
              <a:lumOff val="40000"/>
            </a:schemeClr>
          </a:solidFill>
          <a:ln>
            <a:noFill/>
          </a:ln>
          <a:effectLst/>
        </c:spPr>
        <c:dLbl>
          <c:idx val="0"/>
          <c:layout>
            <c:manualLayout>
              <c:x val="-9.3252949161467397E-3"/>
              <c:y val="-0.4126680571565528"/>
            </c:manualLayout>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4642699968169502E-17"/>
              <c:y val="-0.390403709933117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2.9285399936339005E-17"/>
              <c:y val="-0.34392707779822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5.857079987267801E-17"/>
              <c:y val="-0.27885979280936979"/>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9.5844234252364068E-3"/>
              <c:y val="-0.35322240422520162"/>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5.857079987267801E-17"/>
              <c:y val="-0.27421212959588026"/>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6.3896156168243108E-3"/>
              <c:y val="-0.36251773065218057"/>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6.3896156168243108E-3"/>
              <c:y val="-0.26026913995541179"/>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0"/>
              <c:y val="-0.32533642494426457"/>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0"/>
              <c:y val="-0.23238316067447473"/>
            </c:manualLayout>
          </c:layout>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'Dashboard 1'!$I$23</c:f>
              <c:strCache>
                <c:ptCount val="1"/>
                <c:pt idx="0">
                  <c:v>Total</c:v>
                </c:pt>
              </c:strCache>
            </c:strRef>
          </c:tx>
          <c:spPr>
            <a:solidFill>
              <a:schemeClr val="accent5">
                <a:lumMod val="60000"/>
                <a:lumOff val="40000"/>
              </a:schemeClr>
            </a:solidFill>
            <a:ln>
              <a:noFill/>
            </a:ln>
            <a:effectLst/>
          </c:spPr>
          <c:invertIfNegative val="0"/>
          <c:dPt>
            <c:idx val="0"/>
            <c:invertIfNegative val="0"/>
            <c:bubble3D val="0"/>
            <c:extLst>
              <c:ext xmlns:c16="http://schemas.microsoft.com/office/drawing/2014/chart" uri="{C3380CC4-5D6E-409C-BE32-E72D297353CC}">
                <c16:uniqueId val="{00000002-3245-477F-94CF-7D30100EEA66}"/>
              </c:ext>
            </c:extLst>
          </c:dPt>
          <c:dPt>
            <c:idx val="1"/>
            <c:invertIfNegative val="0"/>
            <c:bubble3D val="0"/>
            <c:extLst>
              <c:ext xmlns:c16="http://schemas.microsoft.com/office/drawing/2014/chart" uri="{C3380CC4-5D6E-409C-BE32-E72D297353CC}">
                <c16:uniqueId val="{00000003-3245-477F-94CF-7D30100EEA66}"/>
              </c:ext>
            </c:extLst>
          </c:dPt>
          <c:dPt>
            <c:idx val="2"/>
            <c:invertIfNegative val="0"/>
            <c:bubble3D val="0"/>
            <c:extLst>
              <c:ext xmlns:c16="http://schemas.microsoft.com/office/drawing/2014/chart" uri="{C3380CC4-5D6E-409C-BE32-E72D297353CC}">
                <c16:uniqueId val="{00000004-3245-477F-94CF-7D30100EEA66}"/>
              </c:ext>
            </c:extLst>
          </c:dPt>
          <c:dPt>
            <c:idx val="3"/>
            <c:invertIfNegative val="0"/>
            <c:bubble3D val="0"/>
            <c:extLst>
              <c:ext xmlns:c16="http://schemas.microsoft.com/office/drawing/2014/chart" uri="{C3380CC4-5D6E-409C-BE32-E72D297353CC}">
                <c16:uniqueId val="{00000005-3245-477F-94CF-7D30100EEA66}"/>
              </c:ext>
            </c:extLst>
          </c:dPt>
          <c:dPt>
            <c:idx val="4"/>
            <c:invertIfNegative val="0"/>
            <c:bubble3D val="0"/>
            <c:extLst>
              <c:ext xmlns:c16="http://schemas.microsoft.com/office/drawing/2014/chart" uri="{C3380CC4-5D6E-409C-BE32-E72D297353CC}">
                <c16:uniqueId val="{00000006-3245-477F-94CF-7D30100EEA66}"/>
              </c:ext>
            </c:extLst>
          </c:dPt>
          <c:dPt>
            <c:idx val="5"/>
            <c:invertIfNegative val="0"/>
            <c:bubble3D val="0"/>
            <c:extLst>
              <c:ext xmlns:c16="http://schemas.microsoft.com/office/drawing/2014/chart" uri="{C3380CC4-5D6E-409C-BE32-E72D297353CC}">
                <c16:uniqueId val="{00000007-3245-477F-94CF-7D30100EEA66}"/>
              </c:ext>
            </c:extLst>
          </c:dPt>
          <c:dPt>
            <c:idx val="6"/>
            <c:invertIfNegative val="0"/>
            <c:bubble3D val="0"/>
            <c:extLst>
              <c:ext xmlns:c16="http://schemas.microsoft.com/office/drawing/2014/chart" uri="{C3380CC4-5D6E-409C-BE32-E72D297353CC}">
                <c16:uniqueId val="{00000008-3245-477F-94CF-7D30100EEA66}"/>
              </c:ext>
            </c:extLst>
          </c:dPt>
          <c:dPt>
            <c:idx val="7"/>
            <c:invertIfNegative val="0"/>
            <c:bubble3D val="0"/>
            <c:extLst>
              <c:ext xmlns:c16="http://schemas.microsoft.com/office/drawing/2014/chart" uri="{C3380CC4-5D6E-409C-BE32-E72D297353CC}">
                <c16:uniqueId val="{00000009-3245-477F-94CF-7D30100EEA66}"/>
              </c:ext>
            </c:extLst>
          </c:dPt>
          <c:dPt>
            <c:idx val="8"/>
            <c:invertIfNegative val="0"/>
            <c:bubble3D val="0"/>
            <c:extLst>
              <c:ext xmlns:c16="http://schemas.microsoft.com/office/drawing/2014/chart" uri="{C3380CC4-5D6E-409C-BE32-E72D297353CC}">
                <c16:uniqueId val="{0000000A-3245-477F-94CF-7D30100EEA66}"/>
              </c:ext>
            </c:extLst>
          </c:dPt>
          <c:dPt>
            <c:idx val="9"/>
            <c:invertIfNegative val="0"/>
            <c:bubble3D val="0"/>
            <c:extLst>
              <c:ext xmlns:c16="http://schemas.microsoft.com/office/drawing/2014/chart" uri="{C3380CC4-5D6E-409C-BE32-E72D297353CC}">
                <c16:uniqueId val="{0000000B-3245-477F-94CF-7D30100EEA66}"/>
              </c:ext>
            </c:extLst>
          </c:dPt>
          <c:dLbls>
            <c:dLbl>
              <c:idx val="0"/>
              <c:layout>
                <c:manualLayout>
                  <c:x val="8.0810823887882201E-5"/>
                  <c:y val="-0.3600667378080096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45-477F-94CF-7D30100EEA66}"/>
                </c:ext>
              </c:extLst>
            </c:dLbl>
            <c:dLbl>
              <c:idx val="1"/>
              <c:layout>
                <c:manualLayout>
                  <c:x val="-3.3333678611698015E-3"/>
                  <c:y val="-0.3082589820700989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45-477F-94CF-7D30100EEA66}"/>
                </c:ext>
              </c:extLst>
            </c:dLbl>
            <c:dLbl>
              <c:idx val="2"/>
              <c:layout>
                <c:manualLayout>
                  <c:x val="-2.9411481910386825E-17"/>
                  <c:y val="-0.4339633812300984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245-477F-94CF-7D30100EEA66}"/>
                </c:ext>
              </c:extLst>
            </c:dLbl>
            <c:dLbl>
              <c:idx val="3"/>
              <c:layout>
                <c:manualLayout>
                  <c:x val="6.47826426376499E-3"/>
                  <c:y val="-0.3548388477385042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245-477F-94CF-7D30100EEA66}"/>
                </c:ext>
              </c:extLst>
            </c:dLbl>
            <c:dLbl>
              <c:idx val="4"/>
              <c:layout>
                <c:manualLayout>
                  <c:x val="-9.7416500954105173E-3"/>
                  <c:y val="-0.4302266774329768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245-477F-94CF-7D30100EEA66}"/>
                </c:ext>
              </c:extLst>
            </c:dLbl>
            <c:dLbl>
              <c:idx val="5"/>
              <c:layout>
                <c:manualLayout>
                  <c:x val="-6.4967849198389561E-3"/>
                  <c:y val="-0.340286852737419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245-477F-94CF-7D30100EEA66}"/>
                </c:ext>
              </c:extLst>
            </c:dLbl>
            <c:dLbl>
              <c:idx val="6"/>
              <c:layout>
                <c:manualLayout>
                  <c:x val="-3.1646025336527577E-3"/>
                  <c:y val="-0.402022891724397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245-477F-94CF-7D30100EEA66}"/>
                </c:ext>
              </c:extLst>
            </c:dLbl>
            <c:dLbl>
              <c:idx val="7"/>
              <c:layout>
                <c:manualLayout>
                  <c:x val="-1.2520719859914672E-2"/>
                  <c:y val="-0.4631137367465960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245-477F-94CF-7D30100EEA66}"/>
                </c:ext>
              </c:extLst>
            </c:dLbl>
            <c:dLbl>
              <c:idx val="8"/>
              <c:layout>
                <c:manualLayout>
                  <c:x val="-3.5157758948036197E-3"/>
                  <c:y val="-0.3475287894178203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245-477F-94CF-7D30100EEA66}"/>
                </c:ext>
              </c:extLst>
            </c:dLbl>
            <c:dLbl>
              <c:idx val="9"/>
              <c:layout>
                <c:manualLayout>
                  <c:x val="-9.3252949161467397E-3"/>
                  <c:y val="-0.41266805715655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245-477F-94CF-7D30100EEA66}"/>
                </c:ext>
              </c:extLst>
            </c:dLbl>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1'!$H$24:$H$34</c:f>
              <c:strCache>
                <c:ptCount val="10"/>
                <c:pt idx="0">
                  <c:v>87705</c:v>
                </c:pt>
                <c:pt idx="1">
                  <c:v>56252</c:v>
                </c:pt>
                <c:pt idx="2">
                  <c:v>88205</c:v>
                </c:pt>
                <c:pt idx="3">
                  <c:v>62049</c:v>
                </c:pt>
                <c:pt idx="4">
                  <c:v>44750</c:v>
                </c:pt>
                <c:pt idx="5">
                  <c:v>20134</c:v>
                </c:pt>
                <c:pt idx="6">
                  <c:v>17400</c:v>
                </c:pt>
                <c:pt idx="7">
                  <c:v>26979</c:v>
                </c:pt>
                <c:pt idx="8">
                  <c:v>96349</c:v>
                </c:pt>
                <c:pt idx="9">
                  <c:v>28309</c:v>
                </c:pt>
              </c:strCache>
            </c:strRef>
          </c:cat>
          <c:val>
            <c:numRef>
              <c:f>'Dashboard 1'!$I$24:$I$34</c:f>
              <c:numCache>
                <c:formatCode>0.00%</c:formatCode>
                <c:ptCount val="10"/>
                <c:pt idx="0">
                  <c:v>0.12473861447186523</c:v>
                </c:pt>
                <c:pt idx="1">
                  <c:v>0.10246487076150899</c:v>
                </c:pt>
                <c:pt idx="2">
                  <c:v>9.9052734661081152E-2</c:v>
                </c:pt>
                <c:pt idx="3">
                  <c:v>9.8106934057610146E-2</c:v>
                </c:pt>
                <c:pt idx="4">
                  <c:v>9.7706921781732098E-2</c:v>
                </c:pt>
                <c:pt idx="5">
                  <c:v>9.7335855468275931E-2</c:v>
                </c:pt>
                <c:pt idx="6">
                  <c:v>9.6277409733934297E-2</c:v>
                </c:pt>
                <c:pt idx="7">
                  <c:v>9.5704419176595473E-2</c:v>
                </c:pt>
                <c:pt idx="8">
                  <c:v>9.4468112709300237E-2</c:v>
                </c:pt>
                <c:pt idx="9">
                  <c:v>9.414412717809649E-2</c:v>
                </c:pt>
              </c:numCache>
            </c:numRef>
          </c:val>
          <c:extLst>
            <c:ext xmlns:c16="http://schemas.microsoft.com/office/drawing/2014/chart" uri="{C3380CC4-5D6E-409C-BE32-E72D297353CC}">
              <c16:uniqueId val="{00000000-3245-477F-94CF-7D30100EEA66}"/>
            </c:ext>
          </c:extLst>
        </c:ser>
        <c:dLbls>
          <c:dLblPos val="ctr"/>
          <c:showLegendKey val="0"/>
          <c:showVal val="1"/>
          <c:showCatName val="0"/>
          <c:showSerName val="0"/>
          <c:showPercent val="0"/>
          <c:showBubbleSize val="0"/>
        </c:dLbls>
        <c:gapWidth val="150"/>
        <c:overlap val="100"/>
        <c:axId val="1479046431"/>
        <c:axId val="1479046911"/>
      </c:barChart>
      <c:catAx>
        <c:axId val="1479046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479046911"/>
        <c:crosses val="autoZero"/>
        <c:auto val="1"/>
        <c:lblAlgn val="ctr"/>
        <c:lblOffset val="100"/>
        <c:noMultiLvlLbl val="0"/>
      </c:catAx>
      <c:valAx>
        <c:axId val="1479046911"/>
        <c:scaling>
          <c:orientation val="minMax"/>
        </c:scaling>
        <c:delete val="1"/>
        <c:axPos val="l"/>
        <c:numFmt formatCode="0.00%" sourceLinked="1"/>
        <c:majorTickMark val="none"/>
        <c:minorTickMark val="none"/>
        <c:tickLblPos val="nextTo"/>
        <c:crossAx val="14790464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9525" cap="flat" cmpd="sng" algn="ctr">
      <a:noFill/>
      <a:round/>
    </a:ln>
    <a:effectLst/>
    <a:scene3d>
      <a:camera prst="orthographicFront"/>
      <a:lightRig rig="threePt" dir="t"/>
    </a:scene3d>
    <a:sp3d>
      <a:bevelT prst="relaxedInse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[saranya.xlsx]Dashboard 2!PivotTable1</c:name>
    <c:fmtId val="1"/>
  </c:pivotSource>
  <c:chart>
    <c:title>
      <c:tx>
        <c:rich>
          <a:bodyPr rot="0" spcFirstLastPara="1" vertOverflow="ellipsis" vert="horz" wrap="square" anchor="ctr" anchorCtr="1"/>
          <a:lstStyle/>
          <a:p>
            <a:pPr>
              <a:defRPr sz="1800" b="1" i="0" u="none" strike="noStrike" kern="1200" cap="none" spc="20" baseline="0">
                <a:solidFill>
                  <a:sysClr val="windowText" lastClr="000000"/>
                </a:solidFill>
                <a:latin typeface="+mn-lt"/>
                <a:ea typeface="+mn-ea"/>
                <a:cs typeface="+mn-cs"/>
              </a:defRPr>
            </a:pPr>
            <a:r>
              <a:rPr lang="en-IN" sz="2000" b="0">
                <a:solidFill>
                  <a:sysClr val="windowText" lastClr="000000"/>
                </a:solidFill>
              </a:rPr>
              <a:t>Avg Delivery time By city</a:t>
            </a:r>
          </a:p>
        </c:rich>
      </c:tx>
      <c:overlay val="0"/>
      <c:spPr>
        <a:noFill/>
        <a:ln>
          <a:noFill/>
        </a:ln>
        <a:effectLst/>
      </c:spPr>
      <c:txPr>
        <a:bodyPr rot="0" spcFirstLastPara="1" vertOverflow="ellipsis" vert="horz" wrap="square" anchor="ctr" anchorCtr="1"/>
        <a:lstStyle/>
        <a:p>
          <a:pPr>
            <a:defRPr sz="1800" b="1" i="0" u="none" strike="noStrike" kern="1200" cap="none" spc="2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cene3d>
            <a:camera prst="orthographicFront"/>
            <a:lightRig rig="threePt" dir="t"/>
          </a:scene3d>
          <a:sp3d>
            <a:bevelT w="165100" prst="coolSlant"/>
          </a:sp3d>
        </c:spPr>
        <c:dLbl>
          <c:idx val="0"/>
          <c:layout>
            <c:manualLayout>
              <c:x val="-5.5756483776620352E-3"/>
              <c:y val="-5.4257176882312859E-2"/>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2'!$B$3</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cene3d>
              <a:camera prst="orthographicFront"/>
              <a:lightRig rig="threePt" dir="t"/>
            </a:scene3d>
            <a:sp3d>
              <a:bevelT w="165100" prst="coolSlant"/>
            </a:sp3d>
          </c:spPr>
          <c:invertIfNegative val="0"/>
          <c:dPt>
            <c:idx val="5"/>
            <c:invertIfNegative val="0"/>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cene3d>
                <a:camera prst="orthographicFront"/>
                <a:lightRig rig="threePt" dir="t"/>
              </a:scene3d>
              <a:sp3d>
                <a:bevelT w="165100" prst="coolSlant"/>
              </a:sp3d>
            </c:spPr>
            <c:extLst>
              <c:ext xmlns:c16="http://schemas.microsoft.com/office/drawing/2014/chart" uri="{C3380CC4-5D6E-409C-BE32-E72D297353CC}">
                <c16:uniqueId val="{00000006-066C-4662-B9D2-EC67344584A3}"/>
              </c:ext>
            </c:extLst>
          </c:dPt>
          <c:dLbls>
            <c:dLbl>
              <c:idx val="5"/>
              <c:layout>
                <c:manualLayout>
                  <c:x val="-5.5756483776620352E-3"/>
                  <c:y val="-5.42571768823128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66C-4662-B9D2-EC67344584A3}"/>
                </c:ext>
              </c:extLst>
            </c:dLbl>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'Dashboard 2'!$A$4:$A$10</c:f>
              <c:strCache>
                <c:ptCount val="6"/>
                <c:pt idx="0">
                  <c:v>Bangalore</c:v>
                </c:pt>
                <c:pt idx="1">
                  <c:v>Chennai</c:v>
                </c:pt>
                <c:pt idx="2">
                  <c:v>Delhi</c:v>
                </c:pt>
                <c:pt idx="3">
                  <c:v>Hyderabad</c:v>
                </c:pt>
                <c:pt idx="4">
                  <c:v>Mumbai</c:v>
                </c:pt>
                <c:pt idx="5">
                  <c:v>Pune</c:v>
                </c:pt>
              </c:strCache>
            </c:strRef>
          </c:cat>
          <c:val>
            <c:numRef>
              <c:f>'Dashboard 2'!$B$4:$B$10</c:f>
              <c:numCache>
                <c:formatCode>0.00</c:formatCode>
                <c:ptCount val="6"/>
                <c:pt idx="0">
                  <c:v>54.790380047505941</c:v>
                </c:pt>
                <c:pt idx="1">
                  <c:v>54.277571251548949</c:v>
                </c:pt>
                <c:pt idx="2">
                  <c:v>53.387116195063214</c:v>
                </c:pt>
                <c:pt idx="3">
                  <c:v>54.729227193492157</c:v>
                </c:pt>
                <c:pt idx="4">
                  <c:v>54.507784431137722</c:v>
                </c:pt>
                <c:pt idx="5">
                  <c:v>54.605454545454542</c:v>
                </c:pt>
              </c:numCache>
            </c:numRef>
          </c:val>
          <c:extLst>
            <c:ext xmlns:c16="http://schemas.microsoft.com/office/drawing/2014/chart" uri="{C3380CC4-5D6E-409C-BE32-E72D297353CC}">
              <c16:uniqueId val="{00000000-36B3-4554-916D-ABCFCFBAD599}"/>
            </c:ext>
          </c:extLst>
        </c:ser>
        <c:dLbls>
          <c:dLblPos val="outEnd"/>
          <c:showLegendKey val="0"/>
          <c:showVal val="1"/>
          <c:showCatName val="0"/>
          <c:showSerName val="0"/>
          <c:showPercent val="0"/>
          <c:showBubbleSize val="0"/>
        </c:dLbls>
        <c:gapWidth val="100"/>
        <c:overlap val="-24"/>
        <c:axId val="1098590639"/>
        <c:axId val="1098590159"/>
      </c:barChart>
      <c:catAx>
        <c:axId val="109859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098590159"/>
        <c:crosses val="autoZero"/>
        <c:auto val="1"/>
        <c:lblAlgn val="ctr"/>
        <c:lblOffset val="100"/>
        <c:noMultiLvlLbl val="0"/>
      </c:catAx>
      <c:valAx>
        <c:axId val="1098590159"/>
        <c:scaling>
          <c:orientation val="minMax"/>
        </c:scaling>
        <c:delete val="1"/>
        <c:axPos val="l"/>
        <c:numFmt formatCode="0.00" sourceLinked="1"/>
        <c:majorTickMark val="none"/>
        <c:minorTickMark val="none"/>
        <c:tickLblPos val="nextTo"/>
        <c:crossAx val="10985906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w="9525" cap="flat" cmpd="sng" algn="ctr">
      <a:noFill/>
      <a:round/>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[saranya.xlsx]Dashboard 2!PivotTable2</c:name>
    <c:fmtId val="2"/>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en-US" sz="1800">
                <a:solidFill>
                  <a:sysClr val="windowText" lastClr="000000"/>
                </a:solidFill>
              </a:rPr>
              <a:t>Slow Delivery % By City</a:t>
            </a:r>
          </a:p>
        </c:rich>
      </c:tx>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65100" prst="coolSlan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0000"/>
                  <a:satMod val="103000"/>
                  <a:lumMod val="102000"/>
                  <a:tint val="94000"/>
                </a:schemeClr>
              </a:gs>
              <a:gs pos="50000">
                <a:schemeClr val="accent6">
                  <a:tint val="90000"/>
                  <a:satMod val="110000"/>
                  <a:lumMod val="100000"/>
                  <a:shade val="100000"/>
                </a:schemeClr>
              </a:gs>
              <a:gs pos="100000">
                <a:schemeClr val="accent6">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65100" prst="coolSlant"/>
          </a:sp3d>
        </c:spPr>
        <c:dLbl>
          <c:idx val="0"/>
          <c:layout>
            <c:manualLayout>
              <c:x val="-6.6837961689584252E-2"/>
              <c:y val="-0.17530776484232358"/>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70000"/>
                  <a:satMod val="103000"/>
                  <a:lumMod val="102000"/>
                  <a:tint val="94000"/>
                </a:schemeClr>
              </a:gs>
              <a:gs pos="50000">
                <a:schemeClr val="accent6">
                  <a:shade val="70000"/>
                  <a:satMod val="110000"/>
                  <a:lumMod val="100000"/>
                  <a:shade val="100000"/>
                </a:schemeClr>
              </a:gs>
              <a:gs pos="100000">
                <a:schemeClr val="accent6">
                  <a:shade val="7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65100" prst="coolSlant"/>
          </a:sp3d>
        </c:spPr>
        <c:dLbl>
          <c:idx val="0"/>
          <c:layout>
            <c:manualLayout>
              <c:x val="0.11143755399164469"/>
              <c:y val="-2.7335576711248338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70000"/>
                  <a:satMod val="103000"/>
                  <a:lumMod val="102000"/>
                  <a:tint val="94000"/>
                </a:schemeClr>
              </a:gs>
              <a:gs pos="50000">
                <a:schemeClr val="accent6">
                  <a:tint val="70000"/>
                  <a:satMod val="110000"/>
                  <a:lumMod val="100000"/>
                  <a:shade val="100000"/>
                </a:schemeClr>
              </a:gs>
              <a:gs pos="100000">
                <a:schemeClr val="accent6">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65100" prst="coolSlant"/>
          </a:sp3d>
        </c:spPr>
        <c:dLbl>
          <c:idx val="0"/>
          <c:layout>
            <c:manualLayout>
              <c:x val="-6.4106818245844674E-2"/>
              <c:y val="-9.9483672259315495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50000"/>
                  <a:satMod val="103000"/>
                  <a:lumMod val="102000"/>
                  <a:tint val="94000"/>
                </a:schemeClr>
              </a:gs>
              <a:gs pos="50000">
                <a:schemeClr val="accent6">
                  <a:tint val="50000"/>
                  <a:satMod val="110000"/>
                  <a:lumMod val="100000"/>
                  <a:shade val="100000"/>
                </a:schemeClr>
              </a:gs>
              <a:gs pos="100000">
                <a:schemeClr val="accent6">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65100" prst="coolSlant"/>
          </a:sp3d>
        </c:spPr>
      </c:pivotFmt>
      <c:pivotFmt>
        <c:idx val="5"/>
        <c:spPr>
          <a:gradFill rotWithShape="1">
            <a:gsLst>
              <a:gs pos="0">
                <a:schemeClr val="accent6">
                  <a:shade val="90000"/>
                  <a:satMod val="103000"/>
                  <a:lumMod val="102000"/>
                  <a:tint val="94000"/>
                </a:schemeClr>
              </a:gs>
              <a:gs pos="50000">
                <a:schemeClr val="accent6">
                  <a:shade val="90000"/>
                  <a:satMod val="110000"/>
                  <a:lumMod val="100000"/>
                  <a:shade val="100000"/>
                </a:schemeClr>
              </a:gs>
              <a:gs pos="100000">
                <a:schemeClr val="accent6">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65100" prst="coolSlant"/>
          </a:sp3d>
        </c:spPr>
      </c:pivotFmt>
      <c:pivotFmt>
        <c:idx val="6"/>
        <c:spPr>
          <a:gradFill rotWithShape="1">
            <a:gsLst>
              <a:gs pos="0">
                <a:schemeClr val="accent6">
                  <a:shade val="50000"/>
                  <a:satMod val="103000"/>
                  <a:lumMod val="102000"/>
                  <a:tint val="94000"/>
                </a:schemeClr>
              </a:gs>
              <a:gs pos="50000">
                <a:schemeClr val="accent6">
                  <a:shade val="50000"/>
                  <a:satMod val="110000"/>
                  <a:lumMod val="100000"/>
                  <a:shade val="100000"/>
                </a:schemeClr>
              </a:gs>
              <a:gs pos="100000">
                <a:schemeClr val="accent6">
                  <a:shade val="5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65100" prst="coolSlant"/>
          </a:sp3d>
        </c:spPr>
      </c:pivotFmt>
    </c:pivotFmts>
    <c:plotArea>
      <c:layout>
        <c:manualLayout>
          <c:layoutTarget val="inner"/>
          <c:xMode val="edge"/>
          <c:yMode val="edge"/>
          <c:x val="0.231300255878123"/>
          <c:y val="0.16380896644855114"/>
          <c:w val="0.4809270043969735"/>
          <c:h val="0.73794655244610596"/>
        </c:manualLayout>
      </c:layout>
      <c:pieChart>
        <c:varyColors val="1"/>
        <c:ser>
          <c:idx val="0"/>
          <c:order val="0"/>
          <c:tx>
            <c:strRef>
              <c:f>'Dashboard 2'!$E$3</c:f>
              <c:strCache>
                <c:ptCount val="1"/>
                <c:pt idx="0">
                  <c:v>Total</c:v>
                </c:pt>
              </c:strCache>
            </c:strRef>
          </c:tx>
          <c:spPr>
            <a:scene3d>
              <a:camera prst="orthographicFront"/>
              <a:lightRig rig="threePt" dir="t"/>
            </a:scene3d>
            <a:sp3d>
              <a:bevelT w="165100" prst="coolSlant"/>
            </a:sp3d>
          </c:spPr>
          <c:dPt>
            <c:idx val="0"/>
            <c:bubble3D val="0"/>
            <c:spPr>
              <a:gradFill rotWithShape="1">
                <a:gsLst>
                  <a:gs pos="0">
                    <a:schemeClr val="accent6">
                      <a:tint val="50000"/>
                      <a:satMod val="103000"/>
                      <a:lumMod val="102000"/>
                      <a:tint val="94000"/>
                    </a:schemeClr>
                  </a:gs>
                  <a:gs pos="50000">
                    <a:schemeClr val="accent6">
                      <a:tint val="50000"/>
                      <a:satMod val="110000"/>
                      <a:lumMod val="100000"/>
                      <a:shade val="100000"/>
                    </a:schemeClr>
                  </a:gs>
                  <a:gs pos="100000">
                    <a:schemeClr val="accent6">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65100" prst="coolSlant"/>
              </a:sp3d>
            </c:spPr>
          </c:dPt>
          <c:dPt>
            <c:idx val="1"/>
            <c:bubble3D val="0"/>
            <c:spPr>
              <a:gradFill rotWithShape="1">
                <a:gsLst>
                  <a:gs pos="0">
                    <a:schemeClr val="accent6">
                      <a:tint val="70000"/>
                      <a:satMod val="103000"/>
                      <a:lumMod val="102000"/>
                      <a:tint val="94000"/>
                    </a:schemeClr>
                  </a:gs>
                  <a:gs pos="50000">
                    <a:schemeClr val="accent6">
                      <a:tint val="70000"/>
                      <a:satMod val="110000"/>
                      <a:lumMod val="100000"/>
                      <a:shade val="100000"/>
                    </a:schemeClr>
                  </a:gs>
                  <a:gs pos="100000">
                    <a:schemeClr val="accent6">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65100" prst="coolSlant"/>
              </a:sp3d>
            </c:spPr>
            <c:extLst>
              <c:ext xmlns:c16="http://schemas.microsoft.com/office/drawing/2014/chart" uri="{C3380CC4-5D6E-409C-BE32-E72D297353CC}">
                <c16:uniqueId val="{00000004-2041-4D57-9BF1-B78519E7A4D0}"/>
              </c:ext>
            </c:extLst>
          </c:dPt>
          <c:dPt>
            <c:idx val="2"/>
            <c:bubble3D val="0"/>
            <c:spPr>
              <a:gradFill rotWithShape="1">
                <a:gsLst>
                  <a:gs pos="0">
                    <a:schemeClr val="accent6">
                      <a:tint val="90000"/>
                      <a:satMod val="103000"/>
                      <a:lumMod val="102000"/>
                      <a:tint val="94000"/>
                    </a:schemeClr>
                  </a:gs>
                  <a:gs pos="50000">
                    <a:schemeClr val="accent6">
                      <a:tint val="90000"/>
                      <a:satMod val="110000"/>
                      <a:lumMod val="100000"/>
                      <a:shade val="100000"/>
                    </a:schemeClr>
                  </a:gs>
                  <a:gs pos="100000">
                    <a:schemeClr val="accent6">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65100" prst="coolSlant"/>
              </a:sp3d>
            </c:spPr>
            <c:extLst>
              <c:ext xmlns:c16="http://schemas.microsoft.com/office/drawing/2014/chart" uri="{C3380CC4-5D6E-409C-BE32-E72D297353CC}">
                <c16:uniqueId val="{00000002-2041-4D57-9BF1-B78519E7A4D0}"/>
              </c:ext>
            </c:extLst>
          </c:dPt>
          <c:dPt>
            <c:idx val="3"/>
            <c:bubble3D val="0"/>
            <c:spPr>
              <a:gradFill rotWithShape="1">
                <a:gsLst>
                  <a:gs pos="0">
                    <a:schemeClr val="accent6">
                      <a:shade val="90000"/>
                      <a:satMod val="103000"/>
                      <a:lumMod val="102000"/>
                      <a:tint val="94000"/>
                    </a:schemeClr>
                  </a:gs>
                  <a:gs pos="50000">
                    <a:schemeClr val="accent6">
                      <a:shade val="90000"/>
                      <a:satMod val="110000"/>
                      <a:lumMod val="100000"/>
                      <a:shade val="100000"/>
                    </a:schemeClr>
                  </a:gs>
                  <a:gs pos="100000">
                    <a:schemeClr val="accent6">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65100" prst="coolSlant"/>
              </a:sp3d>
            </c:spPr>
          </c:dPt>
          <c:dPt>
            <c:idx val="4"/>
            <c:bubble3D val="0"/>
            <c:spPr>
              <a:gradFill rotWithShape="1">
                <a:gsLst>
                  <a:gs pos="0">
                    <a:schemeClr val="accent6">
                      <a:shade val="70000"/>
                      <a:satMod val="103000"/>
                      <a:lumMod val="102000"/>
                      <a:tint val="94000"/>
                    </a:schemeClr>
                  </a:gs>
                  <a:gs pos="50000">
                    <a:schemeClr val="accent6">
                      <a:shade val="70000"/>
                      <a:satMod val="110000"/>
                      <a:lumMod val="100000"/>
                      <a:shade val="100000"/>
                    </a:schemeClr>
                  </a:gs>
                  <a:gs pos="100000">
                    <a:schemeClr val="accent6">
                      <a:shade val="7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65100" prst="coolSlant"/>
              </a:sp3d>
            </c:spPr>
            <c:extLst>
              <c:ext xmlns:c16="http://schemas.microsoft.com/office/drawing/2014/chart" uri="{C3380CC4-5D6E-409C-BE32-E72D297353CC}">
                <c16:uniqueId val="{00000003-2041-4D57-9BF1-B78519E7A4D0}"/>
              </c:ext>
            </c:extLst>
          </c:dPt>
          <c:dPt>
            <c:idx val="5"/>
            <c:bubble3D val="0"/>
            <c:spPr>
              <a:gradFill rotWithShape="1">
                <a:gsLst>
                  <a:gs pos="0">
                    <a:schemeClr val="accent6">
                      <a:shade val="50000"/>
                      <a:satMod val="103000"/>
                      <a:lumMod val="102000"/>
                      <a:tint val="94000"/>
                    </a:schemeClr>
                  </a:gs>
                  <a:gs pos="50000">
                    <a:schemeClr val="accent6">
                      <a:shade val="50000"/>
                      <a:satMod val="110000"/>
                      <a:lumMod val="100000"/>
                      <a:shade val="100000"/>
                    </a:schemeClr>
                  </a:gs>
                  <a:gs pos="100000">
                    <a:schemeClr val="accent6">
                      <a:shade val="5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65100" prst="coolSlant"/>
              </a:sp3d>
            </c:spPr>
          </c:dPt>
          <c:dLbls>
            <c:dLbl>
              <c:idx val="1"/>
              <c:layout>
                <c:manualLayout>
                  <c:x val="-6.4106818245844674E-2"/>
                  <c:y val="-9.94836722593154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041-4D57-9BF1-B78519E7A4D0}"/>
                </c:ext>
              </c:extLst>
            </c:dLbl>
            <c:dLbl>
              <c:idx val="2"/>
              <c:layout>
                <c:manualLayout>
                  <c:x val="-6.6837961689584252E-2"/>
                  <c:y val="-0.175307764842323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041-4D57-9BF1-B78519E7A4D0}"/>
                </c:ext>
              </c:extLst>
            </c:dLbl>
            <c:dLbl>
              <c:idx val="4"/>
              <c:layout>
                <c:manualLayout>
                  <c:x val="0.11143755399164469"/>
                  <c:y val="-2.73355767112483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41-4D57-9BF1-B78519E7A4D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2'!$D$4:$D$10</c:f>
              <c:strCache>
                <c:ptCount val="6"/>
                <c:pt idx="0">
                  <c:v>Bangalore</c:v>
                </c:pt>
                <c:pt idx="1">
                  <c:v>Chennai</c:v>
                </c:pt>
                <c:pt idx="2">
                  <c:v>Delhi</c:v>
                </c:pt>
                <c:pt idx="3">
                  <c:v>Hyderabad</c:v>
                </c:pt>
                <c:pt idx="4">
                  <c:v>Mumbai</c:v>
                </c:pt>
                <c:pt idx="5">
                  <c:v>Pune</c:v>
                </c:pt>
              </c:strCache>
            </c:strRef>
          </c:cat>
          <c:val>
            <c:numRef>
              <c:f>'Dashboard 2'!$E$4:$E$10</c:f>
              <c:numCache>
                <c:formatCode>0.00%</c:formatCode>
                <c:ptCount val="6"/>
                <c:pt idx="0">
                  <c:v>0.16839999999999999</c:v>
                </c:pt>
                <c:pt idx="1">
                  <c:v>0.16139999999999999</c:v>
                </c:pt>
                <c:pt idx="2">
                  <c:v>0.1661</c:v>
                </c:pt>
                <c:pt idx="3">
                  <c:v>0.1721</c:v>
                </c:pt>
                <c:pt idx="4">
                  <c:v>0.16700000000000001</c:v>
                </c:pt>
                <c:pt idx="5">
                  <c:v>0.16500000000000001</c:v>
                </c:pt>
              </c:numCache>
            </c:numRef>
          </c:val>
          <c:extLst>
            <c:ext xmlns:c16="http://schemas.microsoft.com/office/drawing/2014/chart" uri="{C3380CC4-5D6E-409C-BE32-E72D297353CC}">
              <c16:uniqueId val="{00000000-2041-4D57-9BF1-B78519E7A4D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w="9525" cap="flat" cmpd="sng" algn="ctr">
      <a:noFill/>
      <a:round/>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[saranya.xlsx]Dashboard 2!PivotTable3</c:name>
    <c:fmtId val="4"/>
  </c:pivotSource>
  <c:chart>
    <c:title>
      <c:tx>
        <c:rich>
          <a:bodyPr rot="0" spcFirstLastPara="1" vertOverflow="ellipsis" vert="horz" wrap="square" anchor="ctr" anchorCtr="1"/>
          <a:lstStyle/>
          <a:p>
            <a:pPr>
              <a:defRPr sz="2400" b="0" i="0" u="none" strike="noStrike" kern="1200" spc="0" baseline="0">
                <a:solidFill>
                  <a:sysClr val="windowText" lastClr="000000"/>
                </a:solidFill>
                <a:latin typeface="+mn-lt"/>
                <a:ea typeface="+mn-ea"/>
                <a:cs typeface="+mn-cs"/>
              </a:defRPr>
            </a:pPr>
            <a:r>
              <a:rPr lang="en-US" sz="2400">
                <a:solidFill>
                  <a:sysClr val="windowText" lastClr="000000"/>
                </a:solidFill>
              </a:rPr>
              <a:t>Delivery Time Vs distance</a:t>
            </a:r>
          </a:p>
        </c:rich>
      </c:tx>
      <c:overlay val="0"/>
      <c:spPr>
        <a:noFill/>
        <a:ln>
          <a:noFill/>
        </a:ln>
        <a:effectLst/>
      </c:spPr>
      <c:txPr>
        <a:bodyPr rot="0" spcFirstLastPara="1" vertOverflow="ellipsis" vert="horz" wrap="square" anchor="ctr" anchorCtr="1"/>
        <a:lstStyle/>
        <a:p>
          <a:pPr>
            <a:defRPr sz="2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cene3d>
            <a:camera prst="orthographicFront"/>
            <a:lightRig rig="threePt" dir="t"/>
          </a:scene3d>
          <a:sp3d contourW="25400">
            <a:bevelT w="165100" prst="coolSlant"/>
            <a:contourClr>
              <a:schemeClr val="lt1"/>
            </a:contourClr>
          </a:sp3d>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25400">
            <a:solidFill>
              <a:schemeClr val="lt1"/>
            </a:solidFill>
          </a:ln>
          <a:effectLst/>
          <a:scene3d>
            <a:camera prst="orthographicFront"/>
            <a:lightRig rig="threePt" dir="t"/>
          </a:scene3d>
          <a:sp3d contourW="25400">
            <a:bevelT w="165100" prst="coolSlant"/>
            <a:contourClr>
              <a:schemeClr val="lt1"/>
            </a:contourClr>
          </a:sp3d>
        </c:spPr>
        <c:dLbl>
          <c:idx val="0"/>
          <c:layout>
            <c:manualLayout>
              <c:x val="-5.7086887008146849E-3"/>
              <c:y val="-1.3050017683959718E-2"/>
            </c:manualLayout>
          </c:layout>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w="25400">
            <a:solidFill>
              <a:schemeClr val="lt1"/>
            </a:solidFill>
          </a:ln>
          <a:effectLst/>
          <a:scene3d>
            <a:camera prst="orthographicFront"/>
            <a:lightRig rig="threePt" dir="t"/>
          </a:scene3d>
          <a:sp3d contourW="25400">
            <a:bevelT w="165100" prst="coolSlant"/>
            <a:contourClr>
              <a:schemeClr val="lt1"/>
            </a:contourClr>
          </a:sp3d>
        </c:spPr>
        <c:dLbl>
          <c:idx val="0"/>
          <c:layout>
            <c:manualLayout>
              <c:x val="4.1069403746569103E-2"/>
              <c:y val="-7.6572290165856927E-2"/>
            </c:manualLayout>
          </c:layout>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25400">
            <a:solidFill>
              <a:schemeClr val="lt1"/>
            </a:solidFill>
          </a:ln>
          <a:effectLst/>
          <a:scene3d>
            <a:camera prst="orthographicFront"/>
            <a:lightRig rig="threePt" dir="t"/>
          </a:scene3d>
          <a:sp3d contourW="25400">
            <a:bevelT w="165100" prst="coolSlant"/>
            <a:contourClr>
              <a:schemeClr val="lt1"/>
            </a:contourClr>
          </a:sp3d>
        </c:spPr>
        <c:dLbl>
          <c:idx val="0"/>
          <c:layout>
            <c:manualLayout>
              <c:x val="-6.9466171198454663E-2"/>
              <c:y val="-7.1844157778150078E-2"/>
            </c:manualLayout>
          </c:layout>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 2'!$H$3</c:f>
              <c:strCache>
                <c:ptCount val="1"/>
                <c:pt idx="0">
                  <c:v>Total</c:v>
                </c:pt>
              </c:strCache>
            </c:strRef>
          </c:tx>
          <c:spPr>
            <a:scene3d>
              <a:camera prst="orthographicFront"/>
              <a:lightRig rig="threePt" dir="t"/>
            </a:scene3d>
            <a:sp3d>
              <a:bevelT w="165100" prst="coolSlant"/>
              <a:contourClr>
                <a:srgbClr val="000000"/>
              </a:contourClr>
            </a:sp3d>
          </c:spPr>
          <c:dPt>
            <c:idx val="0"/>
            <c:bubble3D val="0"/>
            <c:spPr>
              <a:solidFill>
                <a:schemeClr val="accent6"/>
              </a:solidFill>
              <a:ln w="25400">
                <a:solidFill>
                  <a:schemeClr val="lt1"/>
                </a:solidFill>
              </a:ln>
              <a:effectLst/>
              <a:scene3d>
                <a:camera prst="orthographicFront"/>
                <a:lightRig rig="threePt" dir="t"/>
              </a:scene3d>
              <a:sp3d contourW="25400">
                <a:bevelT w="165100" prst="coolSlant"/>
                <a:contourClr>
                  <a:schemeClr val="lt1"/>
                </a:contourClr>
              </a:sp3d>
            </c:spPr>
            <c:extLst>
              <c:ext xmlns:c16="http://schemas.microsoft.com/office/drawing/2014/chart" uri="{C3380CC4-5D6E-409C-BE32-E72D297353CC}">
                <c16:uniqueId val="{00000004-F9C6-4141-8C25-01473BB0223A}"/>
              </c:ext>
            </c:extLst>
          </c:dPt>
          <c:dPt>
            <c:idx val="1"/>
            <c:bubble3D val="0"/>
            <c:spPr>
              <a:solidFill>
                <a:schemeClr val="accent6">
                  <a:lumMod val="60000"/>
                  <a:lumOff val="40000"/>
                </a:schemeClr>
              </a:solidFill>
              <a:ln w="25400">
                <a:solidFill>
                  <a:schemeClr val="lt1"/>
                </a:solidFill>
              </a:ln>
              <a:effectLst/>
              <a:scene3d>
                <a:camera prst="orthographicFront"/>
                <a:lightRig rig="threePt" dir="t"/>
              </a:scene3d>
              <a:sp3d contourW="25400">
                <a:bevelT w="165100" prst="coolSlant"/>
                <a:contourClr>
                  <a:schemeClr val="lt1"/>
                </a:contourClr>
              </a:sp3d>
            </c:spPr>
            <c:extLst>
              <c:ext xmlns:c16="http://schemas.microsoft.com/office/drawing/2014/chart" uri="{C3380CC4-5D6E-409C-BE32-E72D297353CC}">
                <c16:uniqueId val="{00000002-F9C6-4141-8C25-01473BB0223A}"/>
              </c:ext>
            </c:extLst>
          </c:dPt>
          <c:dPt>
            <c:idx val="2"/>
            <c:bubble3D val="0"/>
            <c:spPr>
              <a:solidFill>
                <a:schemeClr val="accent6">
                  <a:lumMod val="75000"/>
                </a:schemeClr>
              </a:solidFill>
              <a:ln w="25400">
                <a:solidFill>
                  <a:schemeClr val="lt1"/>
                </a:solidFill>
              </a:ln>
              <a:effectLst/>
              <a:scene3d>
                <a:camera prst="orthographicFront"/>
                <a:lightRig rig="threePt" dir="t"/>
              </a:scene3d>
              <a:sp3d contourW="25400">
                <a:bevelT w="165100" prst="coolSlant"/>
                <a:contourClr>
                  <a:schemeClr val="lt1"/>
                </a:contourClr>
              </a:sp3d>
            </c:spPr>
            <c:extLst>
              <c:ext xmlns:c16="http://schemas.microsoft.com/office/drawing/2014/chart" uri="{C3380CC4-5D6E-409C-BE32-E72D297353CC}">
                <c16:uniqueId val="{00000003-F9C6-4141-8C25-01473BB0223A}"/>
              </c:ext>
            </c:extLst>
          </c:dPt>
          <c:dLbls>
            <c:dLbl>
              <c:idx val="0"/>
              <c:layout>
                <c:manualLayout>
                  <c:x val="-6.9466171198454663E-2"/>
                  <c:y val="-7.184415777815007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9C6-4141-8C25-01473BB0223A}"/>
                </c:ext>
              </c:extLst>
            </c:dLbl>
            <c:dLbl>
              <c:idx val="1"/>
              <c:layout>
                <c:manualLayout>
                  <c:x val="-5.7086887008146849E-3"/>
                  <c:y val="-1.305001768395971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9C6-4141-8C25-01473BB0223A}"/>
                </c:ext>
              </c:extLst>
            </c:dLbl>
            <c:dLbl>
              <c:idx val="2"/>
              <c:layout>
                <c:manualLayout>
                  <c:x val="4.1069403746569103E-2"/>
                  <c:y val="-7.657229016585692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C6-4141-8C25-01473BB0223A}"/>
                </c:ext>
              </c:extLst>
            </c:dLbl>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2'!$G$4:$G$7</c:f>
              <c:strCache>
                <c:ptCount val="3"/>
                <c:pt idx="0">
                  <c:v>0-5</c:v>
                </c:pt>
                <c:pt idx="1">
                  <c:v>10-15</c:v>
                </c:pt>
                <c:pt idx="2">
                  <c:v>5-10</c:v>
                </c:pt>
              </c:strCache>
            </c:strRef>
          </c:cat>
          <c:val>
            <c:numRef>
              <c:f>'Dashboard 2'!$H$4:$H$7</c:f>
              <c:numCache>
                <c:formatCode>0.00%</c:formatCode>
                <c:ptCount val="3"/>
                <c:pt idx="0">
                  <c:v>0.99914404626528142</c:v>
                </c:pt>
                <c:pt idx="1">
                  <c:v>1.0059623918138676</c:v>
                </c:pt>
                <c:pt idx="2">
                  <c:v>0.99499287338174036</c:v>
                </c:pt>
              </c:numCache>
            </c:numRef>
          </c:val>
          <c:extLst>
            <c:ext xmlns:c16="http://schemas.microsoft.com/office/drawing/2014/chart" uri="{C3380CC4-5D6E-409C-BE32-E72D297353CC}">
              <c16:uniqueId val="{00000000-F9C6-4141-8C25-01473BB0223A}"/>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w="9525" cap="flat" cmpd="sng" algn="ctr">
      <a:noFill/>
      <a:round/>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[saranya.xlsx]Dashboard 2!PivotTable4</c:name>
    <c:fmtId val="26"/>
  </c:pivotSource>
  <c:chart>
    <c:title>
      <c:tx>
        <c:rich>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r>
              <a:rPr lang="en-US" sz="2000">
                <a:solidFill>
                  <a:sysClr val="windowText" lastClr="000000"/>
                </a:solidFill>
              </a:rPr>
              <a:t>Resturants Delays</a:t>
            </a:r>
          </a:p>
        </c:rich>
      </c:tx>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threePt" dir="t"/>
          </a:scene3d>
          <a:sp3d>
            <a:bevelT w="165100" prst="coolSlant"/>
          </a:sp3d>
        </c:spPr>
        <c:dLbl>
          <c:idx val="0"/>
          <c:layout>
            <c:manualLayout>
              <c:x val="1.0185067526415994E-16"/>
              <c:y val="-0.30092592592592599"/>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threePt" dir="t"/>
          </a:scene3d>
          <a:sp3d>
            <a:bevelT w="165100" prst="coolSlant"/>
          </a:sp3d>
        </c:spPr>
        <c:dLbl>
          <c:idx val="0"/>
          <c:layout>
            <c:manualLayout>
              <c:x val="-8.3333333333333332E-3"/>
              <c:y val="-0.22685185185185186"/>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cene3d>
            <a:camera prst="orthographicFront"/>
            <a:lightRig rig="threePt" dir="t"/>
          </a:scene3d>
          <a:sp3d>
            <a:bevelT w="165100" prst="coolSlant"/>
          </a:sp3d>
        </c:spPr>
        <c:dLbl>
          <c:idx val="0"/>
          <c:layout>
            <c:manualLayout>
              <c:x val="-1.0185067526415994E-16"/>
              <c:y val="-0.18055555555555555"/>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cene3d>
            <a:camera prst="orthographicFront"/>
            <a:lightRig rig="threePt" dir="t"/>
          </a:scene3d>
          <a:sp3d>
            <a:bevelT w="165100" prst="coolSlant"/>
          </a:sp3d>
        </c:spPr>
        <c:dLbl>
          <c:idx val="0"/>
          <c:layout>
            <c:manualLayout>
              <c:x val="2.777777777777676E-3"/>
              <c:y val="-0.32870370370370372"/>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cene3d>
            <a:camera prst="orthographicFront"/>
            <a:lightRig rig="threePt" dir="t"/>
          </a:scene3d>
          <a:sp3d>
            <a:bevelT w="165100" prst="coolSlant"/>
          </a:sp3d>
        </c:spPr>
        <c:dLbl>
          <c:idx val="0"/>
          <c:layout>
            <c:manualLayout>
              <c:x val="-5.0925337632079971E-17"/>
              <c:y val="-0.21759259259259259"/>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scene3d>
            <a:camera prst="orthographicFront"/>
            <a:lightRig rig="threePt" dir="t"/>
          </a:scene3d>
          <a:sp3d>
            <a:bevelT w="165100" prst="coolSlant"/>
          </a:sp3d>
        </c:spPr>
        <c:dLbl>
          <c:idx val="0"/>
          <c:layout>
            <c:manualLayout>
              <c:x val="0"/>
              <c:y val="-0.125"/>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threePt" dir="t"/>
          </a:scene3d>
          <a:sp3d>
            <a:bevelT w="165100" prst="coolSlant"/>
          </a:sp3d>
        </c:spPr>
        <c:dLbl>
          <c:idx val="0"/>
          <c:layout>
            <c:manualLayout>
              <c:x val="-2.7777777777777779E-3"/>
              <c:y val="-0.24074074074074073"/>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scene3d>
            <a:camera prst="orthographicFront"/>
            <a:lightRig rig="threePt" dir="t"/>
          </a:scene3d>
          <a:sp3d>
            <a:bevelT w="165100" prst="coolSlant"/>
          </a:sp3d>
        </c:spPr>
        <c:dLbl>
          <c:idx val="0"/>
          <c:layout>
            <c:manualLayout>
              <c:x val="0"/>
              <c:y val="-0.125"/>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'Dashboard 2'!$B$13</c:f>
              <c:strCache>
                <c:ptCount val="1"/>
                <c:pt idx="0">
                  <c:v>Total</c:v>
                </c:pt>
              </c:strCache>
            </c:strRef>
          </c:tx>
          <c:spPr>
            <a:solidFill>
              <a:schemeClr val="accent6"/>
            </a:solidFill>
            <a:ln>
              <a:noFill/>
            </a:ln>
            <a:effectLst/>
            <a:scene3d>
              <a:camera prst="orthographicFront"/>
              <a:lightRig rig="threePt" dir="t"/>
            </a:scene3d>
            <a:sp3d>
              <a:bevelT w="165100" prst="coolSlant"/>
            </a:sp3d>
          </c:spPr>
          <c:invertIfNegative val="0"/>
          <c:dPt>
            <c:idx val="0"/>
            <c:invertIfNegative val="0"/>
            <c:bubble3D val="0"/>
            <c:spPr>
              <a:solidFill>
                <a:schemeClr val="accent6"/>
              </a:solidFill>
              <a:ln>
                <a:noFill/>
              </a:ln>
              <a:effectLst/>
              <a:scene3d>
                <a:camera prst="orthographicFront"/>
                <a:lightRig rig="threePt" dir="t"/>
              </a:scene3d>
              <a:sp3d>
                <a:bevelT w="165100" prst="coolSlant"/>
              </a:sp3d>
            </c:spPr>
            <c:extLst>
              <c:ext xmlns:c16="http://schemas.microsoft.com/office/drawing/2014/chart" uri="{C3380CC4-5D6E-409C-BE32-E72D297353CC}">
                <c16:uniqueId val="{00000009-D0D2-433C-A6E9-1D014FA35C8C}"/>
              </c:ext>
            </c:extLst>
          </c:dPt>
          <c:dPt>
            <c:idx val="1"/>
            <c:invertIfNegative val="0"/>
            <c:bubble3D val="0"/>
            <c:spPr>
              <a:solidFill>
                <a:schemeClr val="accent6"/>
              </a:solidFill>
              <a:ln>
                <a:noFill/>
              </a:ln>
              <a:effectLst/>
              <a:scene3d>
                <a:camera prst="orthographicFront"/>
                <a:lightRig rig="threePt" dir="t"/>
              </a:scene3d>
              <a:sp3d>
                <a:bevelT w="165100" prst="coolSlant"/>
              </a:sp3d>
            </c:spPr>
            <c:extLst>
              <c:ext xmlns:c16="http://schemas.microsoft.com/office/drawing/2014/chart" uri="{C3380CC4-5D6E-409C-BE32-E72D297353CC}">
                <c16:uniqueId val="{00000008-D0D2-433C-A6E9-1D014FA35C8C}"/>
              </c:ext>
            </c:extLst>
          </c:dPt>
          <c:dPt>
            <c:idx val="2"/>
            <c:invertIfNegative val="0"/>
            <c:bubble3D val="0"/>
            <c:spPr>
              <a:solidFill>
                <a:schemeClr val="accent6"/>
              </a:solidFill>
              <a:ln>
                <a:noFill/>
              </a:ln>
              <a:effectLst/>
              <a:scene3d>
                <a:camera prst="orthographicFront"/>
                <a:lightRig rig="threePt" dir="t"/>
              </a:scene3d>
              <a:sp3d>
                <a:bevelT w="165100" prst="coolSlant"/>
              </a:sp3d>
            </c:spPr>
            <c:extLst>
              <c:ext xmlns:c16="http://schemas.microsoft.com/office/drawing/2014/chart" uri="{C3380CC4-5D6E-409C-BE32-E72D297353CC}">
                <c16:uniqueId val="{00000007-D0D2-433C-A6E9-1D014FA35C8C}"/>
              </c:ext>
            </c:extLst>
          </c:dPt>
          <c:dPt>
            <c:idx val="3"/>
            <c:invertIfNegative val="0"/>
            <c:bubble3D val="0"/>
            <c:spPr>
              <a:solidFill>
                <a:schemeClr val="accent6"/>
              </a:solidFill>
              <a:ln>
                <a:noFill/>
              </a:ln>
              <a:effectLst/>
              <a:scene3d>
                <a:camera prst="orthographicFront"/>
                <a:lightRig rig="threePt" dir="t"/>
              </a:scene3d>
              <a:sp3d>
                <a:bevelT w="165100" prst="coolSlant"/>
              </a:sp3d>
            </c:spPr>
            <c:extLst>
              <c:ext xmlns:c16="http://schemas.microsoft.com/office/drawing/2014/chart" uri="{C3380CC4-5D6E-409C-BE32-E72D297353CC}">
                <c16:uniqueId val="{00000006-D0D2-433C-A6E9-1D014FA35C8C}"/>
              </c:ext>
            </c:extLst>
          </c:dPt>
          <c:dPt>
            <c:idx val="4"/>
            <c:invertIfNegative val="0"/>
            <c:bubble3D val="0"/>
            <c:spPr>
              <a:solidFill>
                <a:schemeClr val="accent6"/>
              </a:solidFill>
              <a:ln>
                <a:noFill/>
              </a:ln>
              <a:effectLst/>
              <a:scene3d>
                <a:camera prst="orthographicFront"/>
                <a:lightRig rig="threePt" dir="t"/>
              </a:scene3d>
              <a:sp3d>
                <a:bevelT w="165100" prst="coolSlant"/>
              </a:sp3d>
            </c:spPr>
            <c:extLst>
              <c:ext xmlns:c16="http://schemas.microsoft.com/office/drawing/2014/chart" uri="{C3380CC4-5D6E-409C-BE32-E72D297353CC}">
                <c16:uniqueId val="{00000005-D0D2-433C-A6E9-1D014FA35C8C}"/>
              </c:ext>
            </c:extLst>
          </c:dPt>
          <c:dPt>
            <c:idx val="5"/>
            <c:invertIfNegative val="0"/>
            <c:bubble3D val="0"/>
            <c:spPr>
              <a:solidFill>
                <a:schemeClr val="accent6"/>
              </a:solidFill>
              <a:ln>
                <a:noFill/>
              </a:ln>
              <a:effectLst/>
              <a:scene3d>
                <a:camera prst="orthographicFront"/>
                <a:lightRig rig="threePt" dir="t"/>
              </a:scene3d>
              <a:sp3d>
                <a:bevelT w="165100" prst="coolSlant"/>
              </a:sp3d>
            </c:spPr>
            <c:extLst>
              <c:ext xmlns:c16="http://schemas.microsoft.com/office/drawing/2014/chart" uri="{C3380CC4-5D6E-409C-BE32-E72D297353CC}">
                <c16:uniqueId val="{00000004-D0D2-433C-A6E9-1D014FA35C8C}"/>
              </c:ext>
            </c:extLst>
          </c:dPt>
          <c:dPt>
            <c:idx val="6"/>
            <c:invertIfNegative val="0"/>
            <c:bubble3D val="0"/>
            <c:spPr>
              <a:solidFill>
                <a:schemeClr val="accent6"/>
              </a:solidFill>
              <a:ln>
                <a:noFill/>
              </a:ln>
              <a:effectLst/>
              <a:scene3d>
                <a:camera prst="orthographicFront"/>
                <a:lightRig rig="threePt" dir="t"/>
              </a:scene3d>
              <a:sp3d>
                <a:bevelT w="165100" prst="coolSlant"/>
              </a:sp3d>
            </c:spPr>
            <c:extLst>
              <c:ext xmlns:c16="http://schemas.microsoft.com/office/drawing/2014/chart" uri="{C3380CC4-5D6E-409C-BE32-E72D297353CC}">
                <c16:uniqueId val="{00000003-D0D2-433C-A6E9-1D014FA35C8C}"/>
              </c:ext>
            </c:extLst>
          </c:dPt>
          <c:dPt>
            <c:idx val="7"/>
            <c:invertIfNegative val="0"/>
            <c:bubble3D val="0"/>
            <c:spPr>
              <a:solidFill>
                <a:schemeClr val="accent6"/>
              </a:solidFill>
              <a:ln>
                <a:noFill/>
              </a:ln>
              <a:effectLst/>
              <a:scene3d>
                <a:camera prst="orthographicFront"/>
                <a:lightRig rig="threePt" dir="t"/>
              </a:scene3d>
              <a:sp3d>
                <a:bevelT w="165100" prst="coolSlant"/>
              </a:sp3d>
            </c:spPr>
            <c:extLst>
              <c:ext xmlns:c16="http://schemas.microsoft.com/office/drawing/2014/chart" uri="{C3380CC4-5D6E-409C-BE32-E72D297353CC}">
                <c16:uniqueId val="{00000002-D0D2-433C-A6E9-1D014FA35C8C}"/>
              </c:ext>
            </c:extLst>
          </c:dPt>
          <c:dLbls>
            <c:dLbl>
              <c:idx val="0"/>
              <c:layout>
                <c:manualLayout>
                  <c:x val="0"/>
                  <c:y val="-0.12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0D2-433C-A6E9-1D014FA35C8C}"/>
                </c:ext>
              </c:extLst>
            </c:dLbl>
            <c:dLbl>
              <c:idx val="1"/>
              <c:layout>
                <c:manualLayout>
                  <c:x val="-2.7777777777777779E-3"/>
                  <c:y val="-0.2407407407407407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0D2-433C-A6E9-1D014FA35C8C}"/>
                </c:ext>
              </c:extLst>
            </c:dLbl>
            <c:dLbl>
              <c:idx val="2"/>
              <c:layout>
                <c:manualLayout>
                  <c:x val="0"/>
                  <c:y val="-0.12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0D2-433C-A6E9-1D014FA35C8C}"/>
                </c:ext>
              </c:extLst>
            </c:dLbl>
            <c:dLbl>
              <c:idx val="3"/>
              <c:layout>
                <c:manualLayout>
                  <c:x val="-5.0925337632079971E-17"/>
                  <c:y val="-0.2175925925925925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0D2-433C-A6E9-1D014FA35C8C}"/>
                </c:ext>
              </c:extLst>
            </c:dLbl>
            <c:dLbl>
              <c:idx val="4"/>
              <c:layout>
                <c:manualLayout>
                  <c:x val="2.777777777777676E-3"/>
                  <c:y val="-0.3287037037037037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2-433C-A6E9-1D014FA35C8C}"/>
                </c:ext>
              </c:extLst>
            </c:dLbl>
            <c:dLbl>
              <c:idx val="5"/>
              <c:layout>
                <c:manualLayout>
                  <c:x val="-1.0185067526415994E-16"/>
                  <c:y val="-0.1805555555555555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0D2-433C-A6E9-1D014FA35C8C}"/>
                </c:ext>
              </c:extLst>
            </c:dLbl>
            <c:dLbl>
              <c:idx val="6"/>
              <c:layout>
                <c:manualLayout>
                  <c:x val="-8.3333333333333332E-3"/>
                  <c:y val="-0.2268518518518518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0D2-433C-A6E9-1D014FA35C8C}"/>
                </c:ext>
              </c:extLst>
            </c:dLbl>
            <c:dLbl>
              <c:idx val="7"/>
              <c:layout>
                <c:manualLayout>
                  <c:x val="1.0185067526415994E-16"/>
                  <c:y val="-0.300925925925925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0D2-433C-A6E9-1D014FA35C8C}"/>
                </c:ext>
              </c:extLst>
            </c:dLbl>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2'!$A$14:$A$22</c:f>
              <c:strCache>
                <c:ptCount val="8"/>
                <c:pt idx="0">
                  <c:v>Bawarchi</c:v>
                </c:pt>
                <c:pt idx="1">
                  <c:v>Burger King</c:v>
                </c:pt>
                <c:pt idx="2">
                  <c:v>Dominos</c:v>
                </c:pt>
                <c:pt idx="3">
                  <c:v>KFC</c:v>
                </c:pt>
                <c:pt idx="4">
                  <c:v>McDonalds</c:v>
                </c:pt>
                <c:pt idx="5">
                  <c:v>Paradise</c:v>
                </c:pt>
                <c:pt idx="6">
                  <c:v>Pizza Hut</c:v>
                </c:pt>
                <c:pt idx="7">
                  <c:v>Subway</c:v>
                </c:pt>
              </c:strCache>
            </c:strRef>
          </c:cat>
          <c:val>
            <c:numRef>
              <c:f>'Dashboard 2'!$B$14:$B$22</c:f>
              <c:numCache>
                <c:formatCode>0.00%</c:formatCode>
                <c:ptCount val="8"/>
                <c:pt idx="0">
                  <c:v>0.98372538486666605</c:v>
                </c:pt>
                <c:pt idx="1">
                  <c:v>1.0021256629200039</c:v>
                </c:pt>
                <c:pt idx="2">
                  <c:v>0.98256204057427643</c:v>
                </c:pt>
                <c:pt idx="3">
                  <c:v>0.99746104628967136</c:v>
                </c:pt>
                <c:pt idx="4">
                  <c:v>1.0268423085621534</c:v>
                </c:pt>
                <c:pt idx="5">
                  <c:v>0.98754488741136592</c:v>
                </c:pt>
                <c:pt idx="6">
                  <c:v>1.000635313658192</c:v>
                </c:pt>
                <c:pt idx="7">
                  <c:v>1.0198462046791388</c:v>
                </c:pt>
              </c:numCache>
            </c:numRef>
          </c:val>
          <c:extLst>
            <c:ext xmlns:c16="http://schemas.microsoft.com/office/drawing/2014/chart" uri="{C3380CC4-5D6E-409C-BE32-E72D297353CC}">
              <c16:uniqueId val="{00000000-D0D2-433C-A6E9-1D014FA35C8C}"/>
            </c:ext>
          </c:extLst>
        </c:ser>
        <c:dLbls>
          <c:dLblPos val="ctr"/>
          <c:showLegendKey val="0"/>
          <c:showVal val="1"/>
          <c:showCatName val="0"/>
          <c:showSerName val="0"/>
          <c:showPercent val="0"/>
          <c:showBubbleSize val="0"/>
        </c:dLbls>
        <c:gapWidth val="150"/>
        <c:overlap val="100"/>
        <c:axId val="1327734399"/>
        <c:axId val="1327736799"/>
      </c:barChart>
      <c:catAx>
        <c:axId val="132773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327736799"/>
        <c:crosses val="autoZero"/>
        <c:auto val="1"/>
        <c:lblAlgn val="ctr"/>
        <c:lblOffset val="100"/>
        <c:noMultiLvlLbl val="0"/>
      </c:catAx>
      <c:valAx>
        <c:axId val="1327736799"/>
        <c:scaling>
          <c:orientation val="minMax"/>
        </c:scaling>
        <c:delete val="1"/>
        <c:axPos val="l"/>
        <c:numFmt formatCode="0.00%" sourceLinked="1"/>
        <c:majorTickMark val="none"/>
        <c:minorTickMark val="none"/>
        <c:tickLblPos val="nextTo"/>
        <c:crossAx val="1327734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w="9525" cap="flat" cmpd="sng" algn="ctr">
      <a:noFill/>
      <a:round/>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[saranya.xlsx]Dashboard 2!PivotTable5</c:name>
    <c:fmtId val="7"/>
  </c:pivotSource>
  <c:chart>
    <c:title>
      <c:tx>
        <c:rich>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r>
              <a:rPr lang="en-US" sz="2000">
                <a:solidFill>
                  <a:sysClr val="windowText" lastClr="000000"/>
                </a:solidFill>
              </a:rPr>
              <a:t>Delivery Speed Distribution</a:t>
            </a:r>
          </a:p>
        </c:rich>
      </c:tx>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a:scene3d>
            <a:camera prst="orthographicFront"/>
            <a:lightRig rig="threePt" dir="t"/>
          </a:scene3d>
          <a:sp3d>
            <a:bevelT w="165100" prst="coolSlant"/>
          </a:sp3d>
        </c:spPr>
        <c:dLbl>
          <c:idx val="0"/>
          <c:layout>
            <c:manualLayout>
              <c:x val="6.6666666666666666E-2"/>
              <c:y val="-9.7222222222222224E-2"/>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w="19050">
            <a:solidFill>
              <a:schemeClr val="lt1"/>
            </a:solidFill>
          </a:ln>
          <a:effectLst/>
          <a:scene3d>
            <a:camera prst="orthographicFront"/>
            <a:lightRig rig="threePt" dir="t"/>
          </a:scene3d>
          <a:sp3d>
            <a:bevelT w="165100" prst="coolSlant"/>
          </a:sp3d>
        </c:spPr>
        <c:dLbl>
          <c:idx val="0"/>
          <c:layout>
            <c:manualLayout>
              <c:x val="9.166666666666666E-2"/>
              <c:y val="4.1666666666666664E-2"/>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a:scene3d>
            <a:camera prst="orthographicFront"/>
            <a:lightRig rig="threePt" dir="t"/>
          </a:scene3d>
          <a:sp3d>
            <a:bevelT w="165100" prst="coolSlant"/>
          </a:sp3d>
        </c:spPr>
        <c:dLbl>
          <c:idx val="0"/>
          <c:layout>
            <c:manualLayout>
              <c:x val="-0.11111111111111112"/>
              <c:y val="7.407407407407407E-2"/>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'Dashboard 2'!$E$13</c:f>
              <c:strCache>
                <c:ptCount val="1"/>
                <c:pt idx="0">
                  <c:v>Total</c:v>
                </c:pt>
              </c:strCache>
            </c:strRef>
          </c:tx>
          <c:spPr>
            <a:scene3d>
              <a:camera prst="orthographicFront"/>
              <a:lightRig rig="threePt" dir="t"/>
            </a:scene3d>
            <a:sp3d>
              <a:bevelT w="165100" prst="coolSlant"/>
            </a:sp3d>
          </c:spPr>
          <c:dPt>
            <c:idx val="0"/>
            <c:bubble3D val="0"/>
            <c:spPr>
              <a:solidFill>
                <a:schemeClr val="accent6">
                  <a:lumMod val="75000"/>
                </a:schemeClr>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2-961E-4B67-A0B1-4982D44CD35D}"/>
              </c:ext>
            </c:extLst>
          </c:dPt>
          <c:dPt>
            <c:idx val="1"/>
            <c:bubble3D val="0"/>
            <c:spPr>
              <a:solidFill>
                <a:schemeClr val="accent6">
                  <a:lumMod val="60000"/>
                  <a:lumOff val="40000"/>
                </a:schemeClr>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3-961E-4B67-A0B1-4982D44CD35D}"/>
              </c:ext>
            </c:extLst>
          </c:dPt>
          <c:dPt>
            <c:idx val="2"/>
            <c:bubble3D val="0"/>
            <c:spPr>
              <a:solidFill>
                <a:schemeClr val="accent6"/>
              </a:solidFill>
              <a:ln w="19050">
                <a:solidFill>
                  <a:schemeClr val="lt1"/>
                </a:solidFill>
              </a:ln>
              <a:effectLst/>
              <a:scene3d>
                <a:camera prst="orthographicFront"/>
                <a:lightRig rig="threePt" dir="t"/>
              </a:scene3d>
              <a:sp3d>
                <a:bevelT w="165100" prst="coolSlant"/>
              </a:sp3d>
            </c:spPr>
            <c:extLst>
              <c:ext xmlns:c16="http://schemas.microsoft.com/office/drawing/2014/chart" uri="{C3380CC4-5D6E-409C-BE32-E72D297353CC}">
                <c16:uniqueId val="{00000004-961E-4B67-A0B1-4982D44CD35D}"/>
              </c:ext>
            </c:extLst>
          </c:dPt>
          <c:dLbls>
            <c:dLbl>
              <c:idx val="0"/>
              <c:layout>
                <c:manualLayout>
                  <c:x val="6.6666666666666666E-2"/>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1E-4B67-A0B1-4982D44CD35D}"/>
                </c:ext>
              </c:extLst>
            </c:dLbl>
            <c:dLbl>
              <c:idx val="1"/>
              <c:layout>
                <c:manualLayout>
                  <c:x val="9.166666666666666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1E-4B67-A0B1-4982D44CD35D}"/>
                </c:ext>
              </c:extLst>
            </c:dLbl>
            <c:dLbl>
              <c:idx val="2"/>
              <c:layout>
                <c:manualLayout>
                  <c:x val="-0.1111111111111111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61E-4B67-A0B1-4982D44CD35D}"/>
                </c:ext>
              </c:extLst>
            </c:dLbl>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2'!$D$14:$D$17</c:f>
              <c:strCache>
                <c:ptCount val="3"/>
                <c:pt idx="0">
                  <c:v>Fast</c:v>
                </c:pt>
                <c:pt idx="1">
                  <c:v>Medium</c:v>
                </c:pt>
                <c:pt idx="2">
                  <c:v>Slow</c:v>
                </c:pt>
              </c:strCache>
            </c:strRef>
          </c:cat>
          <c:val>
            <c:numRef>
              <c:f>'Dashboard 2'!$E$14:$E$17</c:f>
              <c:numCache>
                <c:formatCode>0.00%</c:formatCode>
                <c:ptCount val="3"/>
                <c:pt idx="0">
                  <c:v>0.16009999999999999</c:v>
                </c:pt>
                <c:pt idx="1">
                  <c:v>0.21329999999999999</c:v>
                </c:pt>
                <c:pt idx="2">
                  <c:v>0.62660000000000005</c:v>
                </c:pt>
              </c:numCache>
            </c:numRef>
          </c:val>
          <c:extLst>
            <c:ext xmlns:c16="http://schemas.microsoft.com/office/drawing/2014/chart" uri="{C3380CC4-5D6E-409C-BE32-E72D297353CC}">
              <c16:uniqueId val="{00000000-961E-4B67-A0B1-4982D44CD35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w="9525" cap="flat" cmpd="sng" algn="ctr">
      <a:noFill/>
      <a:round/>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[saranya.xlsx]Dashboard 2!PivotTable6</c:name>
    <c:fmtId val="10"/>
  </c:pivotSource>
  <c:chart>
    <c:title>
      <c:tx>
        <c:rich>
          <a:bodyPr rot="0" spcFirstLastPara="1" vertOverflow="ellipsis" vert="horz" wrap="square" anchor="ctr" anchorCtr="1"/>
          <a:lstStyle/>
          <a:p>
            <a:pPr>
              <a:defRPr sz="1500" b="1" i="0" u="none" strike="noStrike" kern="1200" cap="all" spc="100" normalizeH="0" baseline="0">
                <a:solidFill>
                  <a:sysClr val="windowText" lastClr="000000"/>
                </a:solidFill>
                <a:latin typeface="+mn-lt"/>
                <a:ea typeface="+mn-ea"/>
                <a:cs typeface="+mn-cs"/>
              </a:defRPr>
            </a:pPr>
            <a:r>
              <a:rPr lang="en-US">
                <a:solidFill>
                  <a:sysClr val="windowText" lastClr="000000"/>
                </a:solidFill>
              </a:rPr>
              <a:t>Orders Distribution By Distance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ysClr val="windowText" lastClr="000000"/>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a:scene3d>
              <a:camera prst="orthographicFront"/>
              <a:lightRig rig="threePt" dir="t"/>
            </a:scene3d>
            <a:sp3d>
              <a:bevelT w="165100" prst="coolSlant"/>
            </a:sp3d>
          </c:spPr>
        </c:marker>
        <c:dLbl>
          <c:idx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lt1"/>
            </a:solidFill>
            <a:round/>
          </a:ln>
          <a:effectLst>
            <a:outerShdw dist="25400" dir="2700000" algn="tl" rotWithShape="0">
              <a:schemeClr val="accent6"/>
            </a:outerShdw>
          </a:effectLst>
        </c:spPr>
        <c:marker>
          <c:symbol val="circle"/>
          <c:size val="5"/>
        </c:marker>
        <c:dLbl>
          <c:idx val="0"/>
          <c:layout>
            <c:manualLayout>
              <c:x val="1.1111111111111112E-2"/>
              <c:y val="-6.9444444444444531E-2"/>
            </c:manualLayout>
          </c:layout>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6"/>
            </a:outerShdw>
          </a:effectLst>
        </c:spPr>
        <c:marker>
          <c:symbol val="circle"/>
          <c:size val="5"/>
        </c:marker>
        <c:dLbl>
          <c:idx val="0"/>
          <c:layout>
            <c:manualLayout>
              <c:x val="0"/>
              <c:y val="-5.5555555555555601E-2"/>
            </c:manualLayout>
          </c:layout>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lt1"/>
            </a:solidFill>
            <a:round/>
          </a:ln>
          <a:effectLst>
            <a:outerShdw dist="25400" dir="2700000" algn="tl" rotWithShape="0">
              <a:schemeClr val="accent6"/>
            </a:outerShdw>
          </a:effectLst>
        </c:spPr>
        <c:marker>
          <c:symbol val="circle"/>
          <c:size val="5"/>
        </c:marker>
        <c:dLbl>
          <c:idx val="0"/>
          <c:layout>
            <c:manualLayout>
              <c:x val="0"/>
              <c:y val="-4.6296296296296294E-2"/>
            </c:manualLayout>
          </c:layout>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2'!$I$13</c:f>
              <c:strCache>
                <c:ptCount val="1"/>
                <c:pt idx="0">
                  <c:v>Total</c:v>
                </c:pt>
              </c:strCache>
            </c:strRef>
          </c:tx>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a:scene3d>
                <a:camera prst="orthographicFront"/>
                <a:lightRig rig="threePt" dir="t"/>
              </a:scene3d>
              <a:sp3d>
                <a:bevelT w="165100" prst="coolSlant"/>
              </a:sp3d>
            </c:spPr>
          </c:marker>
          <c:dPt>
            <c:idx val="0"/>
            <c:marker>
              <c:symbol val="circle"/>
              <c:size val="5"/>
              <c:spPr>
                <a:solidFill>
                  <a:schemeClr val="accent6"/>
                </a:solidFill>
                <a:ln w="22225">
                  <a:solidFill>
                    <a:schemeClr val="lt1"/>
                  </a:solidFill>
                  <a:round/>
                </a:ln>
                <a:effectLst/>
                <a:scene3d>
                  <a:camera prst="orthographicFront"/>
                  <a:lightRig rig="threePt" dir="t"/>
                </a:scene3d>
                <a:sp3d>
                  <a:bevelT w="165100" prst="coolSlant"/>
                </a:sp3d>
              </c:spPr>
            </c:marker>
            <c:bubble3D val="0"/>
            <c:spPr>
              <a:ln w="34925" cap="rnd">
                <a:solidFill>
                  <a:schemeClr val="lt1"/>
                </a:solidFill>
                <a:round/>
              </a:ln>
              <a:effectLst>
                <a:outerShdw dist="25400" dir="2700000" algn="tl" rotWithShape="0">
                  <a:schemeClr val="accent6"/>
                </a:outerShdw>
              </a:effectLst>
            </c:spPr>
            <c:extLst>
              <c:ext xmlns:c16="http://schemas.microsoft.com/office/drawing/2014/chart" uri="{C3380CC4-5D6E-409C-BE32-E72D297353CC}">
                <c16:uniqueId val="{00000004-ECB6-4480-BD51-8243C62486C7}"/>
              </c:ext>
            </c:extLst>
          </c:dPt>
          <c:dPt>
            <c:idx val="1"/>
            <c:marker>
              <c:symbol val="circle"/>
              <c:size val="5"/>
              <c:spPr>
                <a:solidFill>
                  <a:schemeClr val="accent6"/>
                </a:solidFill>
                <a:ln w="22225">
                  <a:solidFill>
                    <a:schemeClr val="lt1"/>
                  </a:solidFill>
                  <a:round/>
                </a:ln>
                <a:effectLst/>
                <a:scene3d>
                  <a:camera prst="orthographicFront"/>
                  <a:lightRig rig="threePt" dir="t"/>
                </a:scene3d>
                <a:sp3d>
                  <a:bevelT w="165100" prst="coolSlant"/>
                </a:sp3d>
              </c:spPr>
            </c:marker>
            <c:bubble3D val="0"/>
            <c:spPr>
              <a:ln w="34925" cap="rnd">
                <a:solidFill>
                  <a:schemeClr val="lt1"/>
                </a:solidFill>
                <a:round/>
              </a:ln>
              <a:effectLst>
                <a:outerShdw dist="25400" dir="2700000" algn="tl" rotWithShape="0">
                  <a:schemeClr val="accent6"/>
                </a:outerShdw>
              </a:effectLst>
            </c:spPr>
            <c:extLst>
              <c:ext xmlns:c16="http://schemas.microsoft.com/office/drawing/2014/chart" uri="{C3380CC4-5D6E-409C-BE32-E72D297353CC}">
                <c16:uniqueId val="{00000003-ECB6-4480-BD51-8243C62486C7}"/>
              </c:ext>
            </c:extLst>
          </c:dPt>
          <c:dPt>
            <c:idx val="2"/>
            <c:marker>
              <c:symbol val="circle"/>
              <c:size val="5"/>
              <c:spPr>
                <a:solidFill>
                  <a:schemeClr val="accent6"/>
                </a:solidFill>
                <a:ln w="22225">
                  <a:solidFill>
                    <a:schemeClr val="lt1"/>
                  </a:solidFill>
                  <a:round/>
                </a:ln>
                <a:effectLst/>
                <a:scene3d>
                  <a:camera prst="orthographicFront"/>
                  <a:lightRig rig="threePt" dir="t"/>
                </a:scene3d>
                <a:sp3d>
                  <a:bevelT w="165100" prst="coolSlant"/>
                </a:sp3d>
              </c:spPr>
            </c:marker>
            <c:bubble3D val="0"/>
            <c:spPr>
              <a:ln w="34925" cap="rnd">
                <a:solidFill>
                  <a:schemeClr val="lt1"/>
                </a:solidFill>
                <a:round/>
              </a:ln>
              <a:effectLst>
                <a:outerShdw dist="25400" dir="2700000" algn="tl" rotWithShape="0">
                  <a:schemeClr val="accent6"/>
                </a:outerShdw>
              </a:effectLst>
            </c:spPr>
            <c:extLst>
              <c:ext xmlns:c16="http://schemas.microsoft.com/office/drawing/2014/chart" uri="{C3380CC4-5D6E-409C-BE32-E72D297353CC}">
                <c16:uniqueId val="{00000002-ECB6-4480-BD51-8243C62486C7}"/>
              </c:ext>
            </c:extLst>
          </c:dPt>
          <c:dLbls>
            <c:dLbl>
              <c:idx val="0"/>
              <c:layout>
                <c:manualLayout>
                  <c:x val="0"/>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CB6-4480-BD51-8243C62486C7}"/>
                </c:ext>
              </c:extLst>
            </c:dLbl>
            <c:dLbl>
              <c:idx val="1"/>
              <c:layout>
                <c:manualLayout>
                  <c:x val="0"/>
                  <c:y val="-5.5555555555555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B6-4480-BD51-8243C62486C7}"/>
                </c:ext>
              </c:extLst>
            </c:dLbl>
            <c:dLbl>
              <c:idx val="2"/>
              <c:layout>
                <c:manualLayout>
                  <c:x val="1.1111111111111112E-2"/>
                  <c:y val="-6.94444444444445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CB6-4480-BD51-8243C62486C7}"/>
                </c:ext>
              </c:extLst>
            </c:dLbl>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6">
                          <a:lumMod val="60000"/>
                          <a:lumOff val="40000"/>
                        </a:schemeClr>
                      </a:solidFill>
                    </a:ln>
                    <a:effectLst/>
                  </c:spPr>
                </c15:leaderLines>
              </c:ext>
            </c:extLst>
          </c:dLbls>
          <c:cat>
            <c:strRef>
              <c:f>'Dashboard 2'!$H$14:$H$17</c:f>
              <c:strCache>
                <c:ptCount val="3"/>
                <c:pt idx="0">
                  <c:v>5-10</c:v>
                </c:pt>
                <c:pt idx="1">
                  <c:v>10-15</c:v>
                </c:pt>
                <c:pt idx="2">
                  <c:v>0-5</c:v>
                </c:pt>
              </c:strCache>
            </c:strRef>
          </c:cat>
          <c:val>
            <c:numRef>
              <c:f>'Dashboard 2'!$I$14:$I$17</c:f>
              <c:numCache>
                <c:formatCode>0.00%</c:formatCode>
                <c:ptCount val="3"/>
                <c:pt idx="0">
                  <c:v>0.35620000000000002</c:v>
                </c:pt>
                <c:pt idx="1">
                  <c:v>0.34239999999999998</c:v>
                </c:pt>
                <c:pt idx="2">
                  <c:v>0.3014</c:v>
                </c:pt>
              </c:numCache>
            </c:numRef>
          </c:val>
          <c:smooth val="0"/>
          <c:extLst>
            <c:ext xmlns:c16="http://schemas.microsoft.com/office/drawing/2014/chart" uri="{C3380CC4-5D6E-409C-BE32-E72D297353CC}">
              <c16:uniqueId val="{00000000-ECB6-4480-BD51-8243C62486C7}"/>
            </c:ext>
          </c:extLst>
        </c:ser>
        <c:dLbls>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26801999"/>
        <c:axId val="426792879"/>
      </c:lineChart>
      <c:catAx>
        <c:axId val="42680199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1600" b="1" i="0" u="none" strike="noStrike" kern="1200" spc="100" baseline="0">
                <a:solidFill>
                  <a:sysClr val="windowText" lastClr="000000"/>
                </a:solidFill>
                <a:latin typeface="+mn-lt"/>
                <a:ea typeface="+mn-ea"/>
                <a:cs typeface="+mn-cs"/>
              </a:defRPr>
            </a:pPr>
            <a:endParaRPr lang="en-US"/>
          </a:p>
        </c:txPr>
        <c:crossAx val="426792879"/>
        <c:crosses val="autoZero"/>
        <c:auto val="1"/>
        <c:lblAlgn val="ctr"/>
        <c:lblOffset val="100"/>
        <c:noMultiLvlLbl val="0"/>
      </c:catAx>
      <c:valAx>
        <c:axId val="426792879"/>
        <c:scaling>
          <c:orientation val="minMax"/>
        </c:scaling>
        <c:delete val="1"/>
        <c:axPos val="l"/>
        <c:numFmt formatCode="0.00%" sourceLinked="1"/>
        <c:majorTickMark val="none"/>
        <c:minorTickMark val="none"/>
        <c:tickLblPos val="nextTo"/>
        <c:crossAx val="4268019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w="9525" cap="flat" cmpd="sng" algn="ctr">
      <a:noFill/>
      <a:round/>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[saranya.xlsx]Dashboard 2!PivotTable7</c:name>
    <c:fmtId val="0"/>
  </c:pivotSource>
  <c:chart>
    <c:title>
      <c:tx>
        <c:rich>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r>
              <a:rPr lang="en-US" sz="2000">
                <a:solidFill>
                  <a:sysClr val="windowText" lastClr="000000"/>
                </a:solidFill>
              </a:rPr>
              <a:t>Speed Vs Rating</a:t>
            </a:r>
          </a:p>
        </c:rich>
      </c:tx>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dLbl>
          <c:idx val="0"/>
          <c:layout>
            <c:manualLayout>
              <c:x val="-4.382172923735321E-2"/>
              <c:y val="-0.3739225931220716"/>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dLbl>
          <c:idx val="0"/>
          <c:layout>
            <c:manualLayout>
              <c:x val="9.1956620801212328E-4"/>
              <c:y val="-0.29929731299537693"/>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1.6443068737358346E-2"/>
              <c:y val="-0.44206412540104206"/>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'Dashboard 2'!$C$25</c:f>
              <c:strCache>
                <c:ptCount val="1"/>
                <c:pt idx="0">
                  <c:v>Total</c:v>
                </c:pt>
              </c:strCache>
            </c:strRef>
          </c:tx>
          <c:spPr>
            <a:solidFill>
              <a:schemeClr val="accent6">
                <a:lumMod val="75000"/>
              </a:schemeClr>
            </a:solidFill>
            <a:ln>
              <a:noFill/>
            </a:ln>
            <a:effectLst/>
          </c:spPr>
          <c:dPt>
            <c:idx val="0"/>
            <c:bubble3D val="0"/>
            <c:extLst>
              <c:ext xmlns:c16="http://schemas.microsoft.com/office/drawing/2014/chart" uri="{C3380CC4-5D6E-409C-BE32-E72D297353CC}">
                <c16:uniqueId val="{00000004-00FC-47AF-9330-DDB8128F54B7}"/>
              </c:ext>
            </c:extLst>
          </c:dPt>
          <c:dPt>
            <c:idx val="1"/>
            <c:bubble3D val="0"/>
            <c:extLst>
              <c:ext xmlns:c16="http://schemas.microsoft.com/office/drawing/2014/chart" uri="{C3380CC4-5D6E-409C-BE32-E72D297353CC}">
                <c16:uniqueId val="{00000003-00FC-47AF-9330-DDB8128F54B7}"/>
              </c:ext>
            </c:extLst>
          </c:dPt>
          <c:dPt>
            <c:idx val="2"/>
            <c:bubble3D val="0"/>
            <c:extLst>
              <c:ext xmlns:c16="http://schemas.microsoft.com/office/drawing/2014/chart" uri="{C3380CC4-5D6E-409C-BE32-E72D297353CC}">
                <c16:uniqueId val="{00000002-00FC-47AF-9330-DDB8128F54B7}"/>
              </c:ext>
            </c:extLst>
          </c:dPt>
          <c:dLbls>
            <c:dLbl>
              <c:idx val="0"/>
              <c:layout>
                <c:manualLayout>
                  <c:x val="1.6443068737358346E-2"/>
                  <c:y val="-0.442064125401042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0FC-47AF-9330-DDB8128F54B7}"/>
                </c:ext>
              </c:extLst>
            </c:dLbl>
            <c:dLbl>
              <c:idx val="1"/>
              <c:layout>
                <c:manualLayout>
                  <c:x val="9.1956620801212328E-4"/>
                  <c:y val="-0.299297312995376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FC-47AF-9330-DDB8128F54B7}"/>
                </c:ext>
              </c:extLst>
            </c:dLbl>
            <c:dLbl>
              <c:idx val="2"/>
              <c:layout>
                <c:manualLayout>
                  <c:x val="-4.382172923735321E-2"/>
                  <c:y val="-0.37392259312207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0FC-47AF-9330-DDB8128F54B7}"/>
                </c:ext>
              </c:extLst>
            </c:dLbl>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2'!$B$26:$B$29</c:f>
              <c:strCache>
                <c:ptCount val="3"/>
                <c:pt idx="0">
                  <c:v>Fast</c:v>
                </c:pt>
                <c:pt idx="1">
                  <c:v>Medium</c:v>
                </c:pt>
                <c:pt idx="2">
                  <c:v>Slow</c:v>
                </c:pt>
              </c:strCache>
            </c:strRef>
          </c:cat>
          <c:val>
            <c:numRef>
              <c:f>'Dashboard 2'!$C$26:$C$29</c:f>
              <c:numCache>
                <c:formatCode>0.00%</c:formatCode>
                <c:ptCount val="3"/>
                <c:pt idx="0">
                  <c:v>1.00024371547625</c:v>
                </c:pt>
                <c:pt idx="1">
                  <c:v>0.98687263555562821</c:v>
                </c:pt>
                <c:pt idx="2">
                  <c:v>1.0044063964063787</c:v>
                </c:pt>
              </c:numCache>
            </c:numRef>
          </c:val>
          <c:extLst>
            <c:ext xmlns:c16="http://schemas.microsoft.com/office/drawing/2014/chart" uri="{C3380CC4-5D6E-409C-BE32-E72D297353CC}">
              <c16:uniqueId val="{00000000-00FC-47AF-9330-DDB8128F54B7}"/>
            </c:ext>
          </c:extLst>
        </c:ser>
        <c:dLbls>
          <c:showLegendKey val="0"/>
          <c:showVal val="1"/>
          <c:showCatName val="0"/>
          <c:showSerName val="0"/>
          <c:showPercent val="0"/>
          <c:showBubbleSize val="0"/>
        </c:dLbls>
        <c:axId val="2062929007"/>
        <c:axId val="2062926607"/>
      </c:areaChart>
      <c:catAx>
        <c:axId val="20629290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crossAx val="2062926607"/>
        <c:crosses val="autoZero"/>
        <c:auto val="1"/>
        <c:lblAlgn val="ctr"/>
        <c:lblOffset val="100"/>
        <c:noMultiLvlLbl val="0"/>
      </c:catAx>
      <c:valAx>
        <c:axId val="2062926607"/>
        <c:scaling>
          <c:orientation val="minMax"/>
        </c:scaling>
        <c:delete val="1"/>
        <c:axPos val="l"/>
        <c:numFmt formatCode="0.00%" sourceLinked="1"/>
        <c:majorTickMark val="none"/>
        <c:minorTickMark val="none"/>
        <c:tickLblPos val="nextTo"/>
        <c:crossAx val="206292900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w="9525" cap="flat" cmpd="sng" algn="ctr">
      <a:noFill/>
      <a:round/>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[saranya.xlsx]Dashboard 2!PivotTable8</c:name>
    <c:fmtId val="10"/>
  </c:pivotSource>
  <c:chart>
    <c:title>
      <c:tx>
        <c:rich>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r>
              <a:rPr lang="en-IN" sz="2000">
                <a:solidFill>
                  <a:sysClr val="windowText" lastClr="000000"/>
                </a:solidFill>
              </a:rPr>
              <a:t>Delivery Bottlenecks Across Cities</a:t>
            </a:r>
          </a:p>
        </c:rich>
      </c:tx>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6"/>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a:sp3d/>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a:sp3d/>
        </c:spPr>
        <c:dLbl>
          <c:idx val="0"/>
          <c:layout>
            <c:manualLayout>
              <c:x val="-5.0880433312653779E-17"/>
              <c:y val="-3.2713674757628111E-2"/>
            </c:manualLayout>
          </c:layout>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a:sp3d/>
        </c:spPr>
        <c:dLbl>
          <c:idx val="0"/>
          <c:layout>
            <c:manualLayout>
              <c:x val="0"/>
              <c:y val="-2.8040292649395514E-2"/>
            </c:manualLayout>
          </c:layout>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a:sp3d/>
        </c:spPr>
        <c:dLbl>
          <c:idx val="0"/>
          <c:layout>
            <c:manualLayout>
              <c:x val="0"/>
              <c:y val="-2.3366910541162973E-2"/>
            </c:manualLayout>
          </c:layout>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a:sp3d/>
        </c:spPr>
        <c:dLbl>
          <c:idx val="0"/>
          <c:layout>
            <c:manualLayout>
              <c:x val="-2.7753284229687929E-3"/>
              <c:y val="-3.7387056865860684E-2"/>
            </c:manualLayout>
          </c:layout>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a:noFill/>
          </a:ln>
          <a:effectLst/>
          <a:sp3d/>
        </c:spPr>
        <c:dLbl>
          <c:idx val="0"/>
          <c:layout>
            <c:manualLayout>
              <c:x val="-5.0880433312653779E-17"/>
              <c:y val="-2.3366910541162928E-2"/>
            </c:manualLayout>
          </c:layout>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a:sp3d/>
        </c:spPr>
        <c:dLbl>
          <c:idx val="0"/>
          <c:layout>
            <c:manualLayout>
              <c:x val="2.7753284229687421E-3"/>
              <c:y val="-1.8693528432930342E-2"/>
            </c:manualLayout>
          </c:layout>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'Dashboard 2'!$F$25</c:f>
              <c:strCache>
                <c:ptCount val="1"/>
                <c:pt idx="0">
                  <c:v>Average of Delivery_Time_Min</c:v>
                </c:pt>
              </c:strCache>
            </c:strRef>
          </c:tx>
          <c:spPr>
            <a:solidFill>
              <a:schemeClr val="accent6"/>
            </a:solidFill>
            <a:ln>
              <a:noFill/>
            </a:ln>
            <a:effectLst/>
            <a:scene3d>
              <a:camera prst="orthographicFront"/>
              <a:lightRig rig="threePt" dir="t"/>
            </a:scene3d>
            <a:sp3d>
              <a:bevelT w="165100" prst="coolSlant"/>
            </a:sp3d>
          </c:spPr>
          <c:invertIfNegative val="0"/>
          <c:dLbls>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2'!$E$26:$E$32</c:f>
              <c:strCache>
                <c:ptCount val="6"/>
                <c:pt idx="0">
                  <c:v>Bangalore</c:v>
                </c:pt>
                <c:pt idx="1">
                  <c:v>Chennai</c:v>
                </c:pt>
                <c:pt idx="2">
                  <c:v>Delhi</c:v>
                </c:pt>
                <c:pt idx="3">
                  <c:v>Hyderabad</c:v>
                </c:pt>
                <c:pt idx="4">
                  <c:v>Mumbai</c:v>
                </c:pt>
                <c:pt idx="5">
                  <c:v>Pune</c:v>
                </c:pt>
              </c:strCache>
            </c:strRef>
          </c:cat>
          <c:val>
            <c:numRef>
              <c:f>'Dashboard 2'!$F$26:$F$32</c:f>
              <c:numCache>
                <c:formatCode>0.00%</c:formatCode>
                <c:ptCount val="6"/>
                <c:pt idx="0">
                  <c:v>1.0074298131607766</c:v>
                </c:pt>
                <c:pt idx="1">
                  <c:v>0.99800080629770638</c:v>
                </c:pt>
                <c:pt idx="2">
                  <c:v>0.98162802387849912</c:v>
                </c:pt>
                <c:pt idx="3">
                  <c:v>1.0063053966438635</c:v>
                </c:pt>
                <c:pt idx="4">
                  <c:v>1.0022337322292143</c:v>
                </c:pt>
                <c:pt idx="5">
                  <c:v>1.004029591008297</c:v>
                </c:pt>
              </c:numCache>
            </c:numRef>
          </c:val>
          <c:extLst>
            <c:ext xmlns:c16="http://schemas.microsoft.com/office/drawing/2014/chart" uri="{C3380CC4-5D6E-409C-BE32-E72D297353CC}">
              <c16:uniqueId val="{00000000-EB9F-4073-A935-31CEAF6C59C2}"/>
            </c:ext>
          </c:extLst>
        </c:ser>
        <c:ser>
          <c:idx val="1"/>
          <c:order val="1"/>
          <c:tx>
            <c:strRef>
              <c:f>'Dashboard 2'!$G$25</c:f>
              <c:strCache>
                <c:ptCount val="1"/>
                <c:pt idx="0">
                  <c:v>Count of Order_ID</c:v>
                </c:pt>
              </c:strCache>
            </c:strRef>
          </c:tx>
          <c:spPr>
            <a:solidFill>
              <a:schemeClr val="accent6">
                <a:lumMod val="60000"/>
                <a:lumOff val="40000"/>
              </a:schemeClr>
            </a:solidFill>
            <a:ln>
              <a:noFill/>
            </a:ln>
            <a:effectLst/>
            <a:sp3d/>
          </c:spPr>
          <c:invertIfNegative val="0"/>
          <c:dPt>
            <c:idx val="0"/>
            <c:invertIfNegative val="0"/>
            <c:bubble3D val="0"/>
            <c:spPr>
              <a:solidFill>
                <a:schemeClr val="accent6">
                  <a:lumMod val="60000"/>
                  <a:lumOff val="40000"/>
                </a:schemeClr>
              </a:solidFill>
              <a:ln>
                <a:noFill/>
              </a:ln>
              <a:effectLst/>
              <a:sp3d/>
            </c:spPr>
            <c:extLst>
              <c:ext xmlns:c16="http://schemas.microsoft.com/office/drawing/2014/chart" uri="{C3380CC4-5D6E-409C-BE32-E72D297353CC}">
                <c16:uniqueId val="{00000008-EB9F-4073-A935-31CEAF6C59C2}"/>
              </c:ext>
            </c:extLst>
          </c:dPt>
          <c:dPt>
            <c:idx val="1"/>
            <c:invertIfNegative val="0"/>
            <c:bubble3D val="0"/>
            <c:spPr>
              <a:solidFill>
                <a:schemeClr val="accent6">
                  <a:lumMod val="60000"/>
                  <a:lumOff val="40000"/>
                </a:schemeClr>
              </a:solidFill>
              <a:ln>
                <a:noFill/>
              </a:ln>
              <a:effectLst/>
              <a:sp3d/>
            </c:spPr>
            <c:extLst>
              <c:ext xmlns:c16="http://schemas.microsoft.com/office/drawing/2014/chart" uri="{C3380CC4-5D6E-409C-BE32-E72D297353CC}">
                <c16:uniqueId val="{00000007-EB9F-4073-A935-31CEAF6C59C2}"/>
              </c:ext>
            </c:extLst>
          </c:dPt>
          <c:dPt>
            <c:idx val="2"/>
            <c:invertIfNegative val="0"/>
            <c:bubble3D val="0"/>
            <c:spPr>
              <a:solidFill>
                <a:schemeClr val="accent6">
                  <a:lumMod val="60000"/>
                  <a:lumOff val="40000"/>
                </a:schemeClr>
              </a:solidFill>
              <a:ln>
                <a:noFill/>
              </a:ln>
              <a:effectLst/>
              <a:sp3d/>
            </c:spPr>
            <c:extLst>
              <c:ext xmlns:c16="http://schemas.microsoft.com/office/drawing/2014/chart" uri="{C3380CC4-5D6E-409C-BE32-E72D297353CC}">
                <c16:uniqueId val="{00000006-EB9F-4073-A935-31CEAF6C59C2}"/>
              </c:ext>
            </c:extLst>
          </c:dPt>
          <c:dPt>
            <c:idx val="3"/>
            <c:invertIfNegative val="0"/>
            <c:bubble3D val="0"/>
            <c:spPr>
              <a:solidFill>
                <a:schemeClr val="accent6">
                  <a:lumMod val="60000"/>
                  <a:lumOff val="40000"/>
                </a:schemeClr>
              </a:solidFill>
              <a:ln>
                <a:noFill/>
              </a:ln>
              <a:effectLst/>
              <a:sp3d/>
            </c:spPr>
            <c:extLst>
              <c:ext xmlns:c16="http://schemas.microsoft.com/office/drawing/2014/chart" uri="{C3380CC4-5D6E-409C-BE32-E72D297353CC}">
                <c16:uniqueId val="{00000005-EB9F-4073-A935-31CEAF6C59C2}"/>
              </c:ext>
            </c:extLst>
          </c:dPt>
          <c:dPt>
            <c:idx val="4"/>
            <c:invertIfNegative val="0"/>
            <c:bubble3D val="0"/>
            <c:spPr>
              <a:solidFill>
                <a:schemeClr val="accent6">
                  <a:lumMod val="60000"/>
                  <a:lumOff val="40000"/>
                </a:schemeClr>
              </a:solidFill>
              <a:ln>
                <a:noFill/>
              </a:ln>
              <a:effectLst/>
              <a:sp3d/>
            </c:spPr>
            <c:extLst>
              <c:ext xmlns:c16="http://schemas.microsoft.com/office/drawing/2014/chart" uri="{C3380CC4-5D6E-409C-BE32-E72D297353CC}">
                <c16:uniqueId val="{00000004-EB9F-4073-A935-31CEAF6C59C2}"/>
              </c:ext>
            </c:extLst>
          </c:dPt>
          <c:dPt>
            <c:idx val="5"/>
            <c:invertIfNegative val="0"/>
            <c:bubble3D val="0"/>
            <c:spPr>
              <a:solidFill>
                <a:schemeClr val="accent6">
                  <a:lumMod val="60000"/>
                  <a:lumOff val="40000"/>
                </a:schemeClr>
              </a:solidFill>
              <a:ln>
                <a:noFill/>
              </a:ln>
              <a:effectLst/>
              <a:sp3d/>
            </c:spPr>
            <c:extLst>
              <c:ext xmlns:c16="http://schemas.microsoft.com/office/drawing/2014/chart" uri="{C3380CC4-5D6E-409C-BE32-E72D297353CC}">
                <c16:uniqueId val="{00000003-EB9F-4073-A935-31CEAF6C59C2}"/>
              </c:ext>
            </c:extLst>
          </c:dPt>
          <c:dLbls>
            <c:dLbl>
              <c:idx val="0"/>
              <c:layout>
                <c:manualLayout>
                  <c:x val="2.7753284229687421E-3"/>
                  <c:y val="-1.86935284329303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B9F-4073-A935-31CEAF6C59C2}"/>
                </c:ext>
              </c:extLst>
            </c:dLbl>
            <c:dLbl>
              <c:idx val="1"/>
              <c:layout>
                <c:manualLayout>
                  <c:x val="-5.0880433312653779E-17"/>
                  <c:y val="-2.33669105411629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B9F-4073-A935-31CEAF6C59C2}"/>
                </c:ext>
              </c:extLst>
            </c:dLbl>
            <c:dLbl>
              <c:idx val="2"/>
              <c:layout>
                <c:manualLayout>
                  <c:x val="-2.7753284229687929E-3"/>
                  <c:y val="-3.73870568658606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B9F-4073-A935-31CEAF6C59C2}"/>
                </c:ext>
              </c:extLst>
            </c:dLbl>
            <c:dLbl>
              <c:idx val="3"/>
              <c:layout>
                <c:manualLayout>
                  <c:x val="0"/>
                  <c:y val="-2.33669105411629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B9F-4073-A935-31CEAF6C59C2}"/>
                </c:ext>
              </c:extLst>
            </c:dLbl>
            <c:dLbl>
              <c:idx val="4"/>
              <c:layout>
                <c:manualLayout>
                  <c:x val="0"/>
                  <c:y val="-2.80402926493955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9F-4073-A935-31CEAF6C59C2}"/>
                </c:ext>
              </c:extLst>
            </c:dLbl>
            <c:dLbl>
              <c:idx val="5"/>
              <c:layout>
                <c:manualLayout>
                  <c:x val="-5.0880433312653779E-17"/>
                  <c:y val="-3.27136747576281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B9F-4073-A935-31CEAF6C59C2}"/>
                </c:ext>
              </c:extLst>
            </c:dLbl>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2'!$E$26:$E$32</c:f>
              <c:strCache>
                <c:ptCount val="6"/>
                <c:pt idx="0">
                  <c:v>Bangalore</c:v>
                </c:pt>
                <c:pt idx="1">
                  <c:v>Chennai</c:v>
                </c:pt>
                <c:pt idx="2">
                  <c:v>Delhi</c:v>
                </c:pt>
                <c:pt idx="3">
                  <c:v>Hyderabad</c:v>
                </c:pt>
                <c:pt idx="4">
                  <c:v>Mumbai</c:v>
                </c:pt>
                <c:pt idx="5">
                  <c:v>Pune</c:v>
                </c:pt>
              </c:strCache>
            </c:strRef>
          </c:cat>
          <c:val>
            <c:numRef>
              <c:f>'Dashboard 2'!$G$26:$G$32</c:f>
              <c:numCache>
                <c:formatCode>0.00%</c:formatCode>
                <c:ptCount val="6"/>
                <c:pt idx="0">
                  <c:v>0.16839999999999999</c:v>
                </c:pt>
                <c:pt idx="1">
                  <c:v>0.16139999999999999</c:v>
                </c:pt>
                <c:pt idx="2">
                  <c:v>0.1661</c:v>
                </c:pt>
                <c:pt idx="3">
                  <c:v>0.1721</c:v>
                </c:pt>
                <c:pt idx="4">
                  <c:v>0.16700000000000001</c:v>
                </c:pt>
                <c:pt idx="5">
                  <c:v>0.16500000000000001</c:v>
                </c:pt>
              </c:numCache>
            </c:numRef>
          </c:val>
          <c:extLst>
            <c:ext xmlns:c16="http://schemas.microsoft.com/office/drawing/2014/chart" uri="{C3380CC4-5D6E-409C-BE32-E72D297353CC}">
              <c16:uniqueId val="{00000001-EB9F-4073-A935-31CEAF6C59C2}"/>
            </c:ext>
          </c:extLst>
        </c:ser>
        <c:dLbls>
          <c:showLegendKey val="0"/>
          <c:showVal val="1"/>
          <c:showCatName val="0"/>
          <c:showSerName val="0"/>
          <c:showPercent val="0"/>
          <c:showBubbleSize val="0"/>
        </c:dLbls>
        <c:gapWidth val="150"/>
        <c:shape val="box"/>
        <c:axId val="1851177631"/>
        <c:axId val="1851174271"/>
        <c:axId val="0"/>
      </c:bar3DChart>
      <c:catAx>
        <c:axId val="18511776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1851174271"/>
        <c:crosses val="autoZero"/>
        <c:auto val="1"/>
        <c:lblAlgn val="ctr"/>
        <c:lblOffset val="100"/>
        <c:noMultiLvlLbl val="0"/>
      </c:catAx>
      <c:valAx>
        <c:axId val="1851174271"/>
        <c:scaling>
          <c:orientation val="minMax"/>
        </c:scaling>
        <c:delete val="1"/>
        <c:axPos val="b"/>
        <c:numFmt formatCode="0.00%" sourceLinked="1"/>
        <c:majorTickMark val="none"/>
        <c:minorTickMark val="none"/>
        <c:tickLblPos val="nextTo"/>
        <c:crossAx val="18511776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w="9525" cap="flat" cmpd="sng" algn="ctr">
      <a:noFill/>
      <a:round/>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[saranya.xlsx]Dashboard 2!PivotTable9</c:name>
    <c:fmtId val="6"/>
  </c:pivotSource>
  <c:chart>
    <c:title>
      <c:tx>
        <c:rich>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r>
              <a:rPr lang="en-IN" sz="2000">
                <a:solidFill>
                  <a:sysClr val="windowText" lastClr="000000"/>
                </a:solidFill>
              </a:rPr>
              <a:t>Cities Requiring Additional Support</a:t>
            </a:r>
          </a:p>
        </c:rich>
      </c:tx>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dLbl>
          <c:idx val="0"/>
          <c:layout>
            <c:manualLayout>
              <c:x val="-1.1111111111111112E-2"/>
              <c:y val="0.11574074074074074"/>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dLbl>
          <c:idx val="0"/>
          <c:layout>
            <c:manualLayout>
              <c:x val="8.3333333333333332E-3"/>
              <c:y val="0.11574074074074074"/>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dLbl>
          <c:idx val="0"/>
          <c:layout>
            <c:manualLayout>
              <c:x val="-1.3888888888888888E-2"/>
              <c:y val="0.12962962962962962"/>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dLbl>
          <c:idx val="0"/>
          <c:layout>
            <c:manualLayout>
              <c:x val="-1.1111111111111112E-2"/>
              <c:y val="9.7222222222222307E-2"/>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sp3d/>
        </c:spPr>
        <c:dLbl>
          <c:idx val="0"/>
          <c:layout>
            <c:manualLayout>
              <c:x val="-5.5555555555555558E-3"/>
              <c:y val="6.9444444444444364E-2"/>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sp3d/>
        </c:spPr>
        <c:dLbl>
          <c:idx val="0"/>
          <c:layout>
            <c:manualLayout>
              <c:x val="-1.9444444444444445E-2"/>
              <c:y val="0.14351851851851843"/>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'Dashboard 2'!$J$25</c:f>
              <c:strCache>
                <c:ptCount val="1"/>
                <c:pt idx="0">
                  <c:v>Average of Delivery_Time_Min</c:v>
                </c:pt>
              </c:strCache>
            </c:strRef>
          </c:tx>
          <c:spPr>
            <a:solidFill>
              <a:schemeClr val="accent6"/>
            </a:solidFill>
            <a:ln>
              <a:noFill/>
            </a:ln>
            <a:effectLst/>
            <a:sp3d/>
          </c:spPr>
          <c:dPt>
            <c:idx val="0"/>
            <c:bubble3D val="0"/>
            <c:extLst>
              <c:ext xmlns:c16="http://schemas.microsoft.com/office/drawing/2014/chart" uri="{C3380CC4-5D6E-409C-BE32-E72D297353CC}">
                <c16:uniqueId val="{00000008-C716-4C56-A84A-A151D1C15D72}"/>
              </c:ext>
            </c:extLst>
          </c:dPt>
          <c:dPt>
            <c:idx val="1"/>
            <c:bubble3D val="0"/>
            <c:extLst>
              <c:ext xmlns:c16="http://schemas.microsoft.com/office/drawing/2014/chart" uri="{C3380CC4-5D6E-409C-BE32-E72D297353CC}">
                <c16:uniqueId val="{00000007-C716-4C56-A84A-A151D1C15D72}"/>
              </c:ext>
            </c:extLst>
          </c:dPt>
          <c:dPt>
            <c:idx val="2"/>
            <c:bubble3D val="0"/>
            <c:extLst>
              <c:ext xmlns:c16="http://schemas.microsoft.com/office/drawing/2014/chart" uri="{C3380CC4-5D6E-409C-BE32-E72D297353CC}">
                <c16:uniqueId val="{00000006-C716-4C56-A84A-A151D1C15D72}"/>
              </c:ext>
            </c:extLst>
          </c:dPt>
          <c:dPt>
            <c:idx val="3"/>
            <c:bubble3D val="0"/>
            <c:extLst>
              <c:ext xmlns:c16="http://schemas.microsoft.com/office/drawing/2014/chart" uri="{C3380CC4-5D6E-409C-BE32-E72D297353CC}">
                <c16:uniqueId val="{00000005-C716-4C56-A84A-A151D1C15D72}"/>
              </c:ext>
            </c:extLst>
          </c:dPt>
          <c:dPt>
            <c:idx val="4"/>
            <c:bubble3D val="0"/>
            <c:extLst>
              <c:ext xmlns:c16="http://schemas.microsoft.com/office/drawing/2014/chart" uri="{C3380CC4-5D6E-409C-BE32-E72D297353CC}">
                <c16:uniqueId val="{00000004-C716-4C56-A84A-A151D1C15D72}"/>
              </c:ext>
            </c:extLst>
          </c:dPt>
          <c:dPt>
            <c:idx val="5"/>
            <c:bubble3D val="0"/>
            <c:extLst>
              <c:ext xmlns:c16="http://schemas.microsoft.com/office/drawing/2014/chart" uri="{C3380CC4-5D6E-409C-BE32-E72D297353CC}">
                <c16:uniqueId val="{00000003-C716-4C56-A84A-A151D1C15D72}"/>
              </c:ext>
            </c:extLst>
          </c:dPt>
          <c:dLbls>
            <c:dLbl>
              <c:idx val="0"/>
              <c:layout>
                <c:manualLayout>
                  <c:x val="-1.9444444444444445E-2"/>
                  <c:y val="0.143518518518518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716-4C56-A84A-A151D1C15D72}"/>
                </c:ext>
              </c:extLst>
            </c:dLbl>
            <c:dLbl>
              <c:idx val="1"/>
              <c:layout>
                <c:manualLayout>
                  <c:x val="-5.5555555555555558E-3"/>
                  <c:y val="6.94444444444443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16-4C56-A84A-A151D1C15D72}"/>
                </c:ext>
              </c:extLst>
            </c:dLbl>
            <c:dLbl>
              <c:idx val="2"/>
              <c:layout>
                <c:manualLayout>
                  <c:x val="-1.1111111111111112E-2"/>
                  <c:y val="9.72222222222223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16-4C56-A84A-A151D1C15D72}"/>
                </c:ext>
              </c:extLst>
            </c:dLbl>
            <c:dLbl>
              <c:idx val="3"/>
              <c:layout>
                <c:manualLayout>
                  <c:x val="-1.3888888888888888E-2"/>
                  <c:y val="0.129629629629629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16-4C56-A84A-A151D1C15D72}"/>
                </c:ext>
              </c:extLst>
            </c:dLbl>
            <c:dLbl>
              <c:idx val="4"/>
              <c:layout>
                <c:manualLayout>
                  <c:x val="8.3333333333333332E-3"/>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16-4C56-A84A-A151D1C15D72}"/>
                </c:ext>
              </c:extLst>
            </c:dLbl>
            <c:dLbl>
              <c:idx val="5"/>
              <c:layout>
                <c:manualLayout>
                  <c:x val="-1.1111111111111112E-2"/>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16-4C56-A84A-A151D1C15D72}"/>
                </c:ext>
              </c:extLst>
            </c:dLbl>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2'!$I$26:$I$32</c:f>
              <c:strCache>
                <c:ptCount val="6"/>
                <c:pt idx="0">
                  <c:v>Bangalore</c:v>
                </c:pt>
                <c:pt idx="1">
                  <c:v>Chennai</c:v>
                </c:pt>
                <c:pt idx="2">
                  <c:v>Delhi</c:v>
                </c:pt>
                <c:pt idx="3">
                  <c:v>Hyderabad</c:v>
                </c:pt>
                <c:pt idx="4">
                  <c:v>Mumbai</c:v>
                </c:pt>
                <c:pt idx="5">
                  <c:v>Pune</c:v>
                </c:pt>
              </c:strCache>
            </c:strRef>
          </c:cat>
          <c:val>
            <c:numRef>
              <c:f>'Dashboard 2'!$J$26:$J$32</c:f>
              <c:numCache>
                <c:formatCode>0.00</c:formatCode>
                <c:ptCount val="6"/>
                <c:pt idx="0">
                  <c:v>54.790380047505941</c:v>
                </c:pt>
                <c:pt idx="1">
                  <c:v>54.277571251548949</c:v>
                </c:pt>
                <c:pt idx="2">
                  <c:v>53.387116195063214</c:v>
                </c:pt>
                <c:pt idx="3">
                  <c:v>54.729227193492157</c:v>
                </c:pt>
                <c:pt idx="4">
                  <c:v>54.507784431137722</c:v>
                </c:pt>
                <c:pt idx="5">
                  <c:v>54.605454545454542</c:v>
                </c:pt>
              </c:numCache>
            </c:numRef>
          </c:val>
          <c:extLst>
            <c:ext xmlns:c16="http://schemas.microsoft.com/office/drawing/2014/chart" uri="{C3380CC4-5D6E-409C-BE32-E72D297353CC}">
              <c16:uniqueId val="{00000000-C716-4C56-A84A-A151D1C15D72}"/>
            </c:ext>
          </c:extLst>
        </c:ser>
        <c:ser>
          <c:idx val="1"/>
          <c:order val="1"/>
          <c:tx>
            <c:strRef>
              <c:f>'Dashboard 2'!$K$25</c:f>
              <c:strCache>
                <c:ptCount val="1"/>
                <c:pt idx="0">
                  <c:v>Count of Order_ID</c:v>
                </c:pt>
              </c:strCache>
            </c:strRef>
          </c:tx>
          <c:spPr>
            <a:solidFill>
              <a:schemeClr val="accent6">
                <a:lumMod val="75000"/>
              </a:schemeClr>
            </a:solidFill>
            <a:ln>
              <a:noFill/>
            </a:ln>
            <a:effectLst/>
            <a:sp3d/>
          </c:spPr>
          <c:dLbls>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2'!$I$26:$I$32</c:f>
              <c:strCache>
                <c:ptCount val="6"/>
                <c:pt idx="0">
                  <c:v>Bangalore</c:v>
                </c:pt>
                <c:pt idx="1">
                  <c:v>Chennai</c:v>
                </c:pt>
                <c:pt idx="2">
                  <c:v>Delhi</c:v>
                </c:pt>
                <c:pt idx="3">
                  <c:v>Hyderabad</c:v>
                </c:pt>
                <c:pt idx="4">
                  <c:v>Mumbai</c:v>
                </c:pt>
                <c:pt idx="5">
                  <c:v>Pune</c:v>
                </c:pt>
              </c:strCache>
            </c:strRef>
          </c:cat>
          <c:val>
            <c:numRef>
              <c:f>'Dashboard 2'!$K$26:$K$32</c:f>
              <c:numCache>
                <c:formatCode>_ * #,##0_ ;_ * \-#,##0_ ;_ * "-"??_ ;_ @_ </c:formatCode>
                <c:ptCount val="6"/>
                <c:pt idx="0">
                  <c:v>1684</c:v>
                </c:pt>
                <c:pt idx="1">
                  <c:v>1614</c:v>
                </c:pt>
                <c:pt idx="2">
                  <c:v>1661</c:v>
                </c:pt>
                <c:pt idx="3">
                  <c:v>1721</c:v>
                </c:pt>
                <c:pt idx="4">
                  <c:v>1670</c:v>
                </c:pt>
                <c:pt idx="5">
                  <c:v>1650</c:v>
                </c:pt>
              </c:numCache>
            </c:numRef>
          </c:val>
          <c:extLst>
            <c:ext xmlns:c16="http://schemas.microsoft.com/office/drawing/2014/chart" uri="{C3380CC4-5D6E-409C-BE32-E72D297353CC}">
              <c16:uniqueId val="{00000001-C716-4C56-A84A-A151D1C15D72}"/>
            </c:ext>
          </c:extLst>
        </c:ser>
        <c:dLbls>
          <c:showLegendKey val="0"/>
          <c:showVal val="1"/>
          <c:showCatName val="0"/>
          <c:showSerName val="0"/>
          <c:showPercent val="0"/>
          <c:showBubbleSize val="0"/>
        </c:dLbls>
        <c:axId val="1307414655"/>
        <c:axId val="1307416575"/>
        <c:axId val="93204223"/>
      </c:area3DChart>
      <c:catAx>
        <c:axId val="1307414655"/>
        <c:scaling>
          <c:orientation val="minMax"/>
        </c:scaling>
        <c:delete val="1"/>
        <c:axPos val="b"/>
        <c:numFmt formatCode="General" sourceLinked="1"/>
        <c:majorTickMark val="out"/>
        <c:minorTickMark val="none"/>
        <c:tickLblPos val="nextTo"/>
        <c:crossAx val="1307416575"/>
        <c:crosses val="autoZero"/>
        <c:auto val="1"/>
        <c:lblAlgn val="ctr"/>
        <c:lblOffset val="100"/>
        <c:noMultiLvlLbl val="0"/>
      </c:catAx>
      <c:valAx>
        <c:axId val="1307416575"/>
        <c:scaling>
          <c:orientation val="minMax"/>
        </c:scaling>
        <c:delete val="1"/>
        <c:axPos val="l"/>
        <c:numFmt formatCode="0.00" sourceLinked="1"/>
        <c:majorTickMark val="none"/>
        <c:minorTickMark val="none"/>
        <c:tickLblPos val="nextTo"/>
        <c:crossAx val="1307414655"/>
        <c:crosses val="autoZero"/>
        <c:crossBetween val="midCat"/>
      </c:valAx>
      <c:serAx>
        <c:axId val="93204223"/>
        <c:scaling>
          <c:orientation val="minMax"/>
        </c:scaling>
        <c:delete val="1"/>
        <c:axPos val="b"/>
        <c:majorTickMark val="out"/>
        <c:minorTickMark val="none"/>
        <c:tickLblPos val="nextTo"/>
        <c:crossAx val="1307416575"/>
        <c:crosses val="autoZero"/>
      </c:ser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w="9525" cap="flat" cmpd="sng" algn="ctr">
      <a:noFill/>
      <a:round/>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[saranya.xlsx]Dashboard 3!PivotTable2</c:name>
    <c:fmtId val="8"/>
  </c:pivotSource>
  <c:chart>
    <c:title>
      <c:tx>
        <c:rich>
          <a:bodyPr rot="0" spcFirstLastPara="1" vertOverflow="ellipsis" vert="horz" wrap="square" anchor="ctr" anchorCtr="1"/>
          <a:lstStyle/>
          <a:p>
            <a:pPr>
              <a:defRPr sz="2000" b="1" i="0" u="none" strike="noStrike" kern="1200" cap="all" baseline="0">
                <a:solidFill>
                  <a:schemeClr val="lt1"/>
                </a:solidFill>
                <a:latin typeface="+mn-lt"/>
                <a:ea typeface="+mn-ea"/>
                <a:cs typeface="+mn-cs"/>
              </a:defRPr>
            </a:pPr>
            <a:r>
              <a:rPr lang="en-IN" sz="2000">
                <a:solidFill>
                  <a:sysClr val="windowText" lastClr="000000"/>
                </a:solidFill>
              </a:rPr>
              <a:t>payment</a:t>
            </a:r>
            <a:r>
              <a:rPr lang="en-IN" sz="2000" baseline="0">
                <a:solidFill>
                  <a:sysClr val="windowText" lastClr="000000"/>
                </a:solidFill>
              </a:rPr>
              <a:t> Mode</a:t>
            </a:r>
            <a:endParaRPr lang="en-IN" sz="2000">
              <a:solidFill>
                <a:sysClr val="windowText" lastClr="000000"/>
              </a:solidFill>
            </a:endParaRPr>
          </a:p>
        </c:rich>
      </c:tx>
      <c:overlay val="0"/>
      <c:spPr>
        <a:noFill/>
        <a:ln>
          <a:noFill/>
        </a:ln>
        <a:effectLst/>
      </c:spPr>
      <c:txPr>
        <a:bodyPr rot="0" spcFirstLastPara="1" vertOverflow="ellipsis" vert="horz" wrap="square" anchor="ctr" anchorCtr="1"/>
        <a:lstStyle/>
        <a:p>
          <a:pPr>
            <a:defRPr sz="2000" b="1" i="0" u="none" strike="noStrike" kern="1200" cap="all" baseline="0">
              <a:solidFill>
                <a:schemeClr val="lt1"/>
              </a:solidFill>
              <a:latin typeface="+mn-lt"/>
              <a:ea typeface="+mn-ea"/>
              <a:cs typeface="+mn-cs"/>
            </a:defRPr>
          </a:pPr>
          <a:endParaRPr lang="en-IN"/>
        </a:p>
      </c:txPr>
    </c:title>
    <c:autoTitleDeleted val="0"/>
    <c:pivotFmts>
      <c:pivotFmt>
        <c:idx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5"/>
          <c:y val="0.24062413923587764"/>
          <c:w val="0.81112964671354204"/>
          <c:h val="0.65420541155603862"/>
        </c:manualLayout>
      </c:layout>
      <c:pie3DChart>
        <c:varyColors val="1"/>
        <c:ser>
          <c:idx val="0"/>
          <c:order val="0"/>
          <c:tx>
            <c:strRef>
              <c:f>'Dashboard 3'!$E$3</c:f>
              <c:strCache>
                <c:ptCount val="1"/>
                <c:pt idx="0">
                  <c:v>Total</c:v>
                </c:pt>
              </c:strCache>
            </c:strRef>
          </c:tx>
          <c:dPt>
            <c:idx val="0"/>
            <c:bubble3D val="0"/>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13AA-45EE-810B-A9C00AD17F8C}"/>
              </c:ext>
            </c:extLst>
          </c:dPt>
          <c:dPt>
            <c:idx val="1"/>
            <c:bubble3D val="0"/>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13AA-45EE-810B-A9C00AD17F8C}"/>
              </c:ext>
            </c:extLst>
          </c:dPt>
          <c:dPt>
            <c:idx val="2"/>
            <c:bubble3D val="0"/>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C-13AA-45EE-810B-A9C00AD17F8C}"/>
              </c:ext>
            </c:extLst>
          </c:dPt>
          <c:dPt>
            <c:idx val="3"/>
            <c:bubble3D val="0"/>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13AA-45EE-810B-A9C00AD17F8C}"/>
              </c:ext>
            </c:extLst>
          </c:dPt>
          <c:dLbls>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A-13AA-45EE-810B-A9C00AD17F8C}"/>
                </c:ext>
              </c:extLst>
            </c:dLbl>
            <c:dLbl>
              <c:idx val="1"/>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13AA-45EE-810B-A9C00AD17F8C}"/>
                </c:ext>
              </c:extLst>
            </c:dLbl>
            <c:dLbl>
              <c:idx val="2"/>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C-13AA-45EE-810B-A9C00AD17F8C}"/>
                </c:ext>
              </c:extLst>
            </c:dLbl>
            <c:dLbl>
              <c:idx val="3"/>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13AA-45EE-810B-A9C00AD17F8C}"/>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3'!$D$4:$D$8</c:f>
              <c:strCache>
                <c:ptCount val="4"/>
                <c:pt idx="0">
                  <c:v>Card</c:v>
                </c:pt>
                <c:pt idx="1">
                  <c:v>UPI</c:v>
                </c:pt>
                <c:pt idx="2">
                  <c:v>Wallet</c:v>
                </c:pt>
                <c:pt idx="3">
                  <c:v>Cash</c:v>
                </c:pt>
              </c:strCache>
            </c:strRef>
          </c:cat>
          <c:val>
            <c:numRef>
              <c:f>'Dashboard 3'!$E$4:$E$8</c:f>
              <c:numCache>
                <c:formatCode>_ * #,##0_ ;_ * \-#,##0_ ;_ * "-"??_ ;_ @_ </c:formatCode>
                <c:ptCount val="4"/>
                <c:pt idx="0">
                  <c:v>2547</c:v>
                </c:pt>
                <c:pt idx="1">
                  <c:v>2496</c:v>
                </c:pt>
                <c:pt idx="2">
                  <c:v>2484</c:v>
                </c:pt>
                <c:pt idx="3">
                  <c:v>2473</c:v>
                </c:pt>
              </c:numCache>
            </c:numRef>
          </c:val>
          <c:extLst>
            <c:ext xmlns:c16="http://schemas.microsoft.com/office/drawing/2014/chart" uri="{C3380CC4-5D6E-409C-BE32-E72D297353CC}">
              <c16:uniqueId val="{00000008-13AA-45EE-810B-A9C00AD17F8C}"/>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9525" cap="flat" cmpd="sng" algn="ctr">
      <a:noFill/>
      <a:round/>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[saranya.xlsx]Dashboard 3!PivotTable3</c:name>
    <c:fmtId val="4"/>
  </c:pivotSource>
  <c:chart>
    <c:title>
      <c:tx>
        <c:rich>
          <a:bodyPr rot="0" spcFirstLastPara="1" vertOverflow="ellipsis" vert="horz" wrap="square" anchor="ctr" anchorCtr="1"/>
          <a:lstStyle/>
          <a:p>
            <a:pPr>
              <a:defRPr sz="20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sz="2000">
                <a:solidFill>
                  <a:sysClr val="windowText" lastClr="000000"/>
                </a:solidFill>
              </a:rPr>
              <a:t>DELIVERY</a:t>
            </a:r>
            <a:r>
              <a:rPr lang="en-US" sz="2000" baseline="0">
                <a:solidFill>
                  <a:sysClr val="windowText" lastClr="000000"/>
                </a:solidFill>
              </a:rPr>
              <a:t> FEE VS DISTANCE</a:t>
            </a:r>
            <a:endParaRPr lang="en-US" sz="2000">
              <a:solidFill>
                <a:sysClr val="windowText" lastClr="000000"/>
              </a:solidFill>
            </a:endParaRP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567825896762904E-2"/>
          <c:y val="0.15986111111111112"/>
          <c:w val="0.84772462817147853"/>
          <c:h val="0.70959135316418775"/>
        </c:manualLayout>
      </c:layout>
      <c:bar3DChart>
        <c:barDir val="bar"/>
        <c:grouping val="clustered"/>
        <c:varyColors val="0"/>
        <c:ser>
          <c:idx val="0"/>
          <c:order val="0"/>
          <c:tx>
            <c:strRef>
              <c:f>'Dashboard 3'!$H$3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 3'!$G$4:$G$7</c:f>
              <c:strCache>
                <c:ptCount val="3"/>
                <c:pt idx="0">
                  <c:v>0-5</c:v>
                </c:pt>
                <c:pt idx="1">
                  <c:v>5-10</c:v>
                </c:pt>
                <c:pt idx="2">
                  <c:v>10-15</c:v>
                </c:pt>
              </c:strCache>
            </c:strRef>
          </c:cat>
          <c:val>
            <c:numRef>
              <c:f>'Dashboard 3'!$H$4:$H$7</c:f>
              <c:numCache>
                <c:formatCode>0.00</c:formatCode>
                <c:ptCount val="3"/>
                <c:pt idx="0">
                  <c:v>70.092133377571329</c:v>
                </c:pt>
                <c:pt idx="1">
                  <c:v>69.977650196518809</c:v>
                </c:pt>
                <c:pt idx="2">
                  <c:v>69.847459112149537</c:v>
                </c:pt>
              </c:numCache>
            </c:numRef>
          </c:val>
          <c:extLst>
            <c:ext xmlns:c16="http://schemas.microsoft.com/office/drawing/2014/chart" uri="{C3380CC4-5D6E-409C-BE32-E72D297353CC}">
              <c16:uniqueId val="{00000000-F11C-4C34-B5DA-81EB376F58CB}"/>
            </c:ext>
          </c:extLst>
        </c:ser>
        <c:dLbls>
          <c:showLegendKey val="0"/>
          <c:showVal val="1"/>
          <c:showCatName val="0"/>
          <c:showSerName val="0"/>
          <c:showPercent val="0"/>
          <c:showBubbleSize val="0"/>
        </c:dLbls>
        <c:gapWidth val="150"/>
        <c:shape val="box"/>
        <c:axId val="1277671600"/>
        <c:axId val="1887179568"/>
        <c:axId val="0"/>
      </c:bar3DChart>
      <c:catAx>
        <c:axId val="1277671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887179568"/>
        <c:crosses val="autoZero"/>
        <c:auto val="1"/>
        <c:lblAlgn val="ctr"/>
        <c:lblOffset val="100"/>
        <c:noMultiLvlLbl val="0"/>
      </c:catAx>
      <c:valAx>
        <c:axId val="1887179568"/>
        <c:scaling>
          <c:orientation val="minMax"/>
        </c:scaling>
        <c:delete val="1"/>
        <c:axPos val="b"/>
        <c:numFmt formatCode="0.00" sourceLinked="1"/>
        <c:majorTickMark val="none"/>
        <c:minorTickMark val="none"/>
        <c:tickLblPos val="nextTo"/>
        <c:crossAx val="127767160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[saranya.xlsx]Dashboard 3!PivotTable4</c:name>
    <c:fmtId val="7"/>
  </c:pivotSource>
  <c:chart>
    <c:title>
      <c:tx>
        <c:rich>
          <a:bodyPr rot="0" spcFirstLastPara="1" vertOverflow="ellipsis" vert="horz" wrap="square" anchor="ctr" anchorCtr="1"/>
          <a:lstStyle/>
          <a:p>
            <a:pPr>
              <a:defRPr sz="2000" b="1" i="0" u="none" strike="noStrike" kern="1200" spc="0" baseline="0">
                <a:solidFill>
                  <a:schemeClr val="lt1"/>
                </a:solidFill>
                <a:latin typeface="+mn-lt"/>
                <a:ea typeface="+mn-ea"/>
                <a:cs typeface="+mn-cs"/>
              </a:defRPr>
            </a:pPr>
            <a:r>
              <a:rPr lang="en-US" sz="2000" b="1">
                <a:solidFill>
                  <a:sysClr val="windowText" lastClr="000000"/>
                </a:solidFill>
              </a:rPr>
              <a:t>CUSTOMER</a:t>
            </a:r>
            <a:r>
              <a:rPr lang="en-US" sz="2000" b="1" baseline="0">
                <a:solidFill>
                  <a:sysClr val="windowText" lastClr="000000"/>
                </a:solidFill>
              </a:rPr>
              <a:t> RATING ACROSS CITIES</a:t>
            </a:r>
            <a:endParaRPr lang="en-US" sz="2000" b="1">
              <a:solidFill>
                <a:sysClr val="windowText" lastClr="000000"/>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lt1"/>
              </a:solidFill>
              <a:latin typeface="+mn-lt"/>
              <a:ea typeface="+mn-ea"/>
              <a:cs typeface="+mn-cs"/>
            </a:defRPr>
          </a:pPr>
          <a:endParaRPr lang="en-US"/>
        </a:p>
      </c:txPr>
    </c:title>
    <c:autoTitleDeleted val="0"/>
    <c:pivotFmts>
      <c:pivotFmt>
        <c:idx val="0"/>
        <c:spPr>
          <a:solidFill>
            <a:srgbClr val="F1A27F"/>
          </a:solidFill>
          <a:ln>
            <a:noFill/>
          </a:ln>
          <a:effectLst>
            <a:innerShdw blurRad="114300">
              <a:prstClr val="black"/>
            </a:innerShdw>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1A27F"/>
          </a:solidFill>
          <a:ln>
            <a:noFill/>
          </a:ln>
          <a:effectLst>
            <a:innerShdw blurRad="114300">
              <a:prstClr val="black"/>
            </a:innerShdw>
          </a:effectLst>
          <a:scene3d>
            <a:camera prst="orthographicFront"/>
            <a:lightRig rig="threePt" dir="t"/>
          </a:scene3d>
          <a:sp3d>
            <a:bevelT w="165100" prst="coolSlant"/>
          </a:sp3d>
        </c:spPr>
        <c:dLbl>
          <c:idx val="0"/>
          <c:layout>
            <c:manualLayout>
              <c:x val="-2.7777777777777779E-3"/>
              <c:y val="-6.9444444444444489E-2"/>
            </c:manualLayout>
          </c:layout>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3'!$B$12</c:f>
              <c:strCache>
                <c:ptCount val="1"/>
                <c:pt idx="0">
                  <c:v>Total</c:v>
                </c:pt>
              </c:strCache>
            </c:strRef>
          </c:tx>
          <c:spPr>
            <a:solidFill>
              <a:srgbClr val="F1A27F"/>
            </a:solidFill>
            <a:ln>
              <a:noFill/>
            </a:ln>
            <a:effectLst>
              <a:innerShdw blurRad="114300">
                <a:prstClr val="black"/>
              </a:innerShdw>
            </a:effectLst>
            <a:scene3d>
              <a:camera prst="orthographicFront"/>
              <a:lightRig rig="threePt" dir="t"/>
            </a:scene3d>
            <a:sp3d>
              <a:bevelT w="165100" prst="coolSlant"/>
            </a:sp3d>
          </c:spPr>
          <c:invertIfNegative val="0"/>
          <c:dLbls>
            <c:dLbl>
              <c:idx val="2"/>
              <c:layout>
                <c:manualLayout>
                  <c:x val="-2.7777777777777779E-3"/>
                  <c:y val="-6.944444444444448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42-4E48-B044-238A48C1D851}"/>
                </c:ext>
              </c:extLst>
            </c:dLbl>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3'!$A$13:$A$19</c:f>
              <c:strCache>
                <c:ptCount val="6"/>
                <c:pt idx="0">
                  <c:v>Bangalore</c:v>
                </c:pt>
                <c:pt idx="1">
                  <c:v>Chennai</c:v>
                </c:pt>
                <c:pt idx="2">
                  <c:v>Delhi</c:v>
                </c:pt>
                <c:pt idx="3">
                  <c:v>Hyderabad</c:v>
                </c:pt>
                <c:pt idx="4">
                  <c:v>Mumbai</c:v>
                </c:pt>
                <c:pt idx="5">
                  <c:v>Pune</c:v>
                </c:pt>
              </c:strCache>
            </c:strRef>
          </c:cat>
          <c:val>
            <c:numRef>
              <c:f>'Dashboard 3'!$B$13:$B$19</c:f>
              <c:numCache>
                <c:formatCode>0.00</c:formatCode>
                <c:ptCount val="6"/>
                <c:pt idx="0">
                  <c:v>2.9934679334916865</c:v>
                </c:pt>
                <c:pt idx="1">
                  <c:v>2.9708798017348204</c:v>
                </c:pt>
                <c:pt idx="2">
                  <c:v>3.0036122817579773</c:v>
                </c:pt>
                <c:pt idx="3">
                  <c:v>2.9982568274259154</c:v>
                </c:pt>
                <c:pt idx="4">
                  <c:v>3.0467065868263474</c:v>
                </c:pt>
                <c:pt idx="5">
                  <c:v>2.94</c:v>
                </c:pt>
              </c:numCache>
            </c:numRef>
          </c:val>
          <c:extLst>
            <c:ext xmlns:c16="http://schemas.microsoft.com/office/drawing/2014/chart" uri="{C3380CC4-5D6E-409C-BE32-E72D297353CC}">
              <c16:uniqueId val="{00000001-5342-4E48-B044-238A48C1D851}"/>
            </c:ext>
          </c:extLst>
        </c:ser>
        <c:dLbls>
          <c:dLblPos val="outEnd"/>
          <c:showLegendKey val="0"/>
          <c:showVal val="1"/>
          <c:showCatName val="0"/>
          <c:showSerName val="0"/>
          <c:showPercent val="0"/>
          <c:showBubbleSize val="0"/>
        </c:dLbls>
        <c:gapWidth val="219"/>
        <c:overlap val="-27"/>
        <c:axId val="630703456"/>
        <c:axId val="630709216"/>
      </c:barChart>
      <c:catAx>
        <c:axId val="63070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630709216"/>
        <c:crosses val="autoZero"/>
        <c:auto val="1"/>
        <c:lblAlgn val="ctr"/>
        <c:lblOffset val="100"/>
        <c:noMultiLvlLbl val="0"/>
      </c:catAx>
      <c:valAx>
        <c:axId val="630709216"/>
        <c:scaling>
          <c:orientation val="minMax"/>
        </c:scaling>
        <c:delete val="1"/>
        <c:axPos val="l"/>
        <c:numFmt formatCode="0.00" sourceLinked="1"/>
        <c:majorTickMark val="none"/>
        <c:minorTickMark val="none"/>
        <c:tickLblPos val="nextTo"/>
        <c:crossAx val="6307034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9525" cap="flat" cmpd="sng" algn="ctr">
      <a:noFill/>
      <a:round/>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[saranya.xlsx]Dashboard 3!PivotTable1</c:name>
    <c:fmtId val="10"/>
  </c:pivotSource>
  <c:chart>
    <c:title>
      <c:tx>
        <c:rich>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r>
              <a:rPr lang="en-US" sz="2000">
                <a:solidFill>
                  <a:sysClr val="windowText" lastClr="000000"/>
                </a:solidFill>
              </a:rPr>
              <a:t>HIGHEST</a:t>
            </a:r>
            <a:r>
              <a:rPr lang="en-US" sz="2000" baseline="0">
                <a:solidFill>
                  <a:sysClr val="windowText" lastClr="000000"/>
                </a:solidFill>
              </a:rPr>
              <a:t> REVENUE CITIES</a:t>
            </a:r>
            <a:endParaRPr lang="en-US" sz="2000">
              <a:solidFill>
                <a:sysClr val="windowText" lastClr="000000"/>
              </a:solidFill>
            </a:endParaRPr>
          </a:p>
        </c:rich>
      </c:tx>
      <c:layout>
        <c:manualLayout>
          <c:xMode val="edge"/>
          <c:yMode val="edge"/>
          <c:x val="0.29291661619220677"/>
          <c:y val="1.6673285654738267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title>
    <c:autoTitleDeleted val="0"/>
    <c:pivotFmts>
      <c:pivotFmt>
        <c:idx val="0"/>
        <c:spPr>
          <a:solidFill>
            <a:srgbClr val="F1A27F"/>
          </a:solidFill>
          <a:ln>
            <a:noFill/>
          </a:ln>
          <a:effectLst>
            <a:innerShdw blurRad="114300">
              <a:prstClr val="black"/>
            </a:innerShdw>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1A27F"/>
          </a:solidFill>
          <a:ln>
            <a:noFill/>
          </a:ln>
          <a:effectLst>
            <a:innerShdw blurRad="114300">
              <a:prstClr val="black"/>
            </a:innerShdw>
          </a:effectLst>
          <a:scene3d>
            <a:camera prst="orthographicFront"/>
            <a:lightRig rig="threePt" dir="t"/>
          </a:scene3d>
          <a:sp3d>
            <a:bevelT w="165100" prst="coolSlant"/>
          </a:sp3d>
        </c:spPr>
        <c:dLbl>
          <c:idx val="0"/>
          <c:layout>
            <c:manualLayout>
              <c:x val="-4.3384878299781732E-3"/>
              <c:y val="-6.420839074529402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1A27F"/>
          </a:solidFill>
          <a:ln>
            <a:noFill/>
          </a:ln>
          <a:effectLst>
            <a:innerShdw blurRad="114300">
              <a:prstClr val="black"/>
            </a:innerShdw>
          </a:effectLst>
          <a:scene3d>
            <a:camera prst="orthographicFront"/>
            <a:lightRig rig="threePt" dir="t"/>
          </a:scene3d>
          <a:sp3d>
            <a:bevelT w="165100" prst="coolSlant"/>
          </a:sp3d>
        </c:spPr>
        <c:dLbl>
          <c:idx val="0"/>
          <c:layout>
            <c:manualLayout>
              <c:x val="0"/>
              <c:y val="-3.011472643715319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1A27F"/>
          </a:solidFill>
          <a:ln>
            <a:noFill/>
          </a:ln>
          <a:effectLst>
            <a:innerShdw blurRad="114300">
              <a:prstClr val="black"/>
            </a:innerShdw>
          </a:effectLst>
          <a:scene3d>
            <a:camera prst="orthographicFront"/>
            <a:lightRig rig="threePt" dir="t"/>
          </a:scene3d>
          <a:sp3d>
            <a:bevelT w="165100" prst="coolSlant"/>
          </a:sp3d>
        </c:spPr>
        <c:dLbl>
          <c:idx val="0"/>
          <c:layout>
            <c:manualLayout>
              <c:x val="0"/>
              <c:y val="-1.756692375500605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1A27F"/>
          </a:solidFill>
          <a:ln>
            <a:noFill/>
          </a:ln>
          <a:effectLst>
            <a:innerShdw blurRad="114300">
              <a:prstClr val="black"/>
            </a:innerShdw>
          </a:effectLst>
          <a:scene3d>
            <a:camera prst="orthographicFront"/>
            <a:lightRig rig="threePt" dir="t"/>
          </a:scene3d>
          <a:sp3d>
            <a:bevelT w="165100" prst="coolSlant"/>
          </a:sp3d>
        </c:spPr>
        <c:dLbl>
          <c:idx val="0"/>
          <c:layout>
            <c:manualLayout>
              <c:x val="-5.7226463129949193E-17"/>
              <c:y val="-1.254780268214716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1A27F"/>
          </a:solidFill>
          <a:ln>
            <a:noFill/>
          </a:ln>
          <a:effectLst>
            <a:innerShdw blurRad="114300">
              <a:prstClr val="black"/>
            </a:innerShdw>
          </a:effectLst>
          <a:scene3d>
            <a:camera prst="orthographicFront"/>
            <a:lightRig rig="threePt" dir="t"/>
          </a:scene3d>
          <a:sp3d>
            <a:bevelT w="165100" prst="coolSlant"/>
          </a:sp3d>
        </c:spPr>
        <c:dLbl>
          <c:idx val="0"/>
          <c:layout>
            <c:manualLayout>
              <c:x val="0"/>
              <c:y val="-1.756692375500607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1A27F"/>
          </a:solidFill>
          <a:ln>
            <a:noFill/>
          </a:ln>
          <a:effectLst>
            <a:innerShdw blurRad="114300">
              <a:prstClr val="black"/>
            </a:innerShdw>
          </a:effectLst>
          <a:scene3d>
            <a:camera prst="orthographicFront"/>
            <a:lightRig rig="threePt" dir="t"/>
          </a:scene3d>
          <a:sp3d>
            <a:bevelT w="165100" prst="coolSlant"/>
          </a:sp3d>
        </c:spPr>
        <c:dLbl>
          <c:idx val="0"/>
          <c:layout>
            <c:manualLayout>
              <c:x val="0"/>
              <c:y val="-2.509560536429432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 3'!$B$3</c:f>
              <c:strCache>
                <c:ptCount val="1"/>
                <c:pt idx="0">
                  <c:v>Total</c:v>
                </c:pt>
              </c:strCache>
            </c:strRef>
          </c:tx>
          <c:spPr>
            <a:solidFill>
              <a:srgbClr val="F1A27F"/>
            </a:solidFill>
            <a:ln>
              <a:noFill/>
            </a:ln>
            <a:effectLst>
              <a:innerShdw blurRad="114300">
                <a:prstClr val="black"/>
              </a:innerShdw>
            </a:effectLst>
            <a:scene3d>
              <a:camera prst="orthographicFront"/>
              <a:lightRig rig="threePt" dir="t"/>
            </a:scene3d>
            <a:sp3d>
              <a:bevelT w="165100" prst="coolSlant"/>
            </a:sp3d>
          </c:spPr>
          <c:invertIfNegative val="0"/>
          <c:dLbls>
            <c:dLbl>
              <c:idx val="0"/>
              <c:layout>
                <c:manualLayout>
                  <c:x val="-4.3384878299781732E-3"/>
                  <c:y val="-6.42083907452940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2F4-42C6-981B-AA3087A78091}"/>
                </c:ext>
              </c:extLst>
            </c:dLbl>
            <c:dLbl>
              <c:idx val="1"/>
              <c:layout>
                <c:manualLayout>
                  <c:x val="0"/>
                  <c:y val="-3.01147264371531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2F4-42C6-981B-AA3087A78091}"/>
                </c:ext>
              </c:extLst>
            </c:dLbl>
            <c:dLbl>
              <c:idx val="2"/>
              <c:layout>
                <c:manualLayout>
                  <c:x val="0"/>
                  <c:y val="-1.75669237550060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2F4-42C6-981B-AA3087A78091}"/>
                </c:ext>
              </c:extLst>
            </c:dLbl>
            <c:dLbl>
              <c:idx val="3"/>
              <c:layout>
                <c:manualLayout>
                  <c:x val="-5.7226463129949193E-17"/>
                  <c:y val="-1.25478026821471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2F4-42C6-981B-AA3087A78091}"/>
                </c:ext>
              </c:extLst>
            </c:dLbl>
            <c:dLbl>
              <c:idx val="4"/>
              <c:layout>
                <c:manualLayout>
                  <c:x val="0"/>
                  <c:y val="-1.75669237550060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2F4-42C6-981B-AA3087A78091}"/>
                </c:ext>
              </c:extLst>
            </c:dLbl>
            <c:dLbl>
              <c:idx val="5"/>
              <c:layout>
                <c:manualLayout>
                  <c:x val="0"/>
                  <c:y val="-2.50956053642943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2F4-42C6-981B-AA3087A78091}"/>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3'!$A$4:$A$10</c:f>
              <c:strCache>
                <c:ptCount val="6"/>
                <c:pt idx="0">
                  <c:v>Bangalore</c:v>
                </c:pt>
                <c:pt idx="1">
                  <c:v>Hyderabad</c:v>
                </c:pt>
                <c:pt idx="2">
                  <c:v>Mumbai</c:v>
                </c:pt>
                <c:pt idx="3">
                  <c:v>Delhi</c:v>
                </c:pt>
                <c:pt idx="4">
                  <c:v>Pune</c:v>
                </c:pt>
                <c:pt idx="5">
                  <c:v>Chennai</c:v>
                </c:pt>
              </c:strCache>
            </c:strRef>
          </c:cat>
          <c:val>
            <c:numRef>
              <c:f>'Dashboard 3'!$B$4:$B$10</c:f>
              <c:numCache>
                <c:formatCode>_(* #,##0.00_);_(* \(#,##0.00\);_(* "-"??_);_(@_)</c:formatCode>
                <c:ptCount val="6"/>
                <c:pt idx="0">
                  <c:v>1393086.19</c:v>
                </c:pt>
                <c:pt idx="1">
                  <c:v>1390117.41</c:v>
                </c:pt>
                <c:pt idx="2">
                  <c:v>1380717.78</c:v>
                </c:pt>
                <c:pt idx="3">
                  <c:v>1365016.7</c:v>
                </c:pt>
                <c:pt idx="4">
                  <c:v>1358942.93</c:v>
                </c:pt>
                <c:pt idx="5">
                  <c:v>1309347.6399999999</c:v>
                </c:pt>
              </c:numCache>
            </c:numRef>
          </c:val>
          <c:extLst>
            <c:ext xmlns:c16="http://schemas.microsoft.com/office/drawing/2014/chart" uri="{C3380CC4-5D6E-409C-BE32-E72D297353CC}">
              <c16:uniqueId val="{00000006-82F4-42C6-981B-AA3087A78091}"/>
            </c:ext>
          </c:extLst>
        </c:ser>
        <c:dLbls>
          <c:showLegendKey val="0"/>
          <c:showVal val="1"/>
          <c:showCatName val="0"/>
          <c:showSerName val="0"/>
          <c:showPercent val="0"/>
          <c:showBubbleSize val="0"/>
        </c:dLbls>
        <c:gapWidth val="150"/>
        <c:shape val="box"/>
        <c:axId val="1812525296"/>
        <c:axId val="1812532496"/>
        <c:axId val="0"/>
      </c:bar3DChart>
      <c:catAx>
        <c:axId val="18125252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812532496"/>
        <c:crosses val="autoZero"/>
        <c:auto val="1"/>
        <c:lblAlgn val="ctr"/>
        <c:lblOffset val="100"/>
        <c:noMultiLvlLbl val="0"/>
      </c:catAx>
      <c:valAx>
        <c:axId val="1812532496"/>
        <c:scaling>
          <c:orientation val="minMax"/>
        </c:scaling>
        <c:delete val="1"/>
        <c:axPos val="l"/>
        <c:numFmt formatCode="_(* #,##0.00_);_(* \(#,##0.00\);_(* &quot;-&quot;??_);_(@_)" sourceLinked="1"/>
        <c:majorTickMark val="none"/>
        <c:minorTickMark val="none"/>
        <c:tickLblPos val="nextTo"/>
        <c:crossAx val="18125252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9525" cap="flat" cmpd="sng" algn="ctr">
      <a:noFill/>
      <a:round/>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[saranya.xlsx]Dashboard 3!PivotTable5</c:name>
    <c:fmtId val="4"/>
  </c:pivotSource>
  <c:chart>
    <c:title>
      <c:tx>
        <c:rich>
          <a:bodyPr rot="0" spcFirstLastPara="1" vertOverflow="ellipsis" vert="horz" wrap="square" anchor="ctr" anchorCtr="1"/>
          <a:lstStyle/>
          <a:p>
            <a:pPr>
              <a:defRPr sz="2000" b="1" i="0" u="none" strike="noStrike" kern="1200" cap="all" spc="50" baseline="0">
                <a:solidFill>
                  <a:schemeClr val="lt1"/>
                </a:solidFill>
                <a:latin typeface="+mn-lt"/>
                <a:ea typeface="+mn-ea"/>
                <a:cs typeface="+mn-cs"/>
              </a:defRPr>
            </a:pPr>
            <a:r>
              <a:rPr lang="en-US" sz="2000">
                <a:solidFill>
                  <a:sysClr val="windowText" lastClr="000000"/>
                </a:solidFill>
              </a:rPr>
              <a:t>dELIVERY</a:t>
            </a:r>
            <a:r>
              <a:rPr lang="en-US" sz="2000" baseline="0">
                <a:solidFill>
                  <a:sysClr val="windowText" lastClr="000000"/>
                </a:solidFill>
              </a:rPr>
              <a:t> TIME VS RATING</a:t>
            </a:r>
            <a:endParaRPr lang="en-US" sz="2000">
              <a:solidFill>
                <a:sysClr val="windowText" lastClr="000000"/>
              </a:solidFill>
            </a:endParaRPr>
          </a:p>
        </c:rich>
      </c:tx>
      <c:overlay val="0"/>
      <c:spPr>
        <a:noFill/>
        <a:ln>
          <a:noFill/>
        </a:ln>
        <a:effectLst/>
      </c:spPr>
      <c:txPr>
        <a:bodyPr rot="0" spcFirstLastPara="1" vertOverflow="ellipsis" vert="horz" wrap="square" anchor="ctr" anchorCtr="1"/>
        <a:lstStyle/>
        <a:p>
          <a:pPr>
            <a:defRPr sz="2000" b="1" i="0" u="none" strike="noStrike" kern="1200" cap="all" spc="5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a:innerShdw blurRad="114300">
              <a:prstClr val="black"/>
            </a:innerShdw>
          </a:effectLst>
          <a:scene3d>
            <a:camera prst="orthographicFront"/>
            <a:lightRig rig="brightRoom" dir="t"/>
          </a:scene3d>
          <a:sp3d prstMaterial="flat">
            <a:bevelT w="50800" h="101600" prst="coolSlant"/>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tint val="65000"/>
            </a:schemeClr>
          </a:solidFill>
          <a:ln>
            <a:noFill/>
          </a:ln>
          <a:effectLst>
            <a:innerShdw blurRad="114300">
              <a:prstClr val="black"/>
            </a:innerShdw>
          </a:effectLst>
          <a:scene3d>
            <a:camera prst="orthographicFront"/>
            <a:lightRig rig="brightRoom" dir="t"/>
          </a:scene3d>
          <a:sp3d prstMaterial="flat">
            <a:bevelT w="50800" h="101600" prst="coolSlant"/>
            <a:contourClr>
              <a:srgbClr val="000000"/>
            </a:contourClr>
          </a:sp3d>
        </c:spPr>
      </c:pivotFmt>
      <c:pivotFmt>
        <c:idx val="2"/>
        <c:spPr>
          <a:solidFill>
            <a:schemeClr val="accent2">
              <a:shade val="65000"/>
            </a:schemeClr>
          </a:solidFill>
          <a:ln>
            <a:noFill/>
          </a:ln>
          <a:effectLst>
            <a:innerShdw blurRad="114300">
              <a:prstClr val="black"/>
            </a:innerShdw>
          </a:effectLst>
          <a:scene3d>
            <a:camera prst="orthographicFront"/>
            <a:lightRig rig="brightRoom" dir="t"/>
          </a:scene3d>
          <a:sp3d prstMaterial="flat">
            <a:bevelT w="50800" h="101600" prst="coolSlant"/>
            <a:contourClr>
              <a:srgbClr val="000000"/>
            </a:contourClr>
          </a:sp3d>
        </c:spPr>
      </c:pivotFmt>
      <c:pivotFmt>
        <c:idx val="3"/>
        <c:spPr>
          <a:solidFill>
            <a:schemeClr val="accent2"/>
          </a:solidFill>
          <a:ln>
            <a:noFill/>
          </a:ln>
          <a:effectLst>
            <a:innerShdw blurRad="114300">
              <a:prstClr val="black"/>
            </a:innerShdw>
          </a:effectLst>
          <a:scene3d>
            <a:camera prst="orthographicFront"/>
            <a:lightRig rig="brightRoom" dir="t"/>
          </a:scene3d>
          <a:sp3d prstMaterial="flat">
            <a:bevelT w="50800" h="101600" prst="coolSlant"/>
            <a:contourClr>
              <a:srgbClr val="000000"/>
            </a:contourClr>
          </a:sp3d>
        </c:spPr>
      </c:pivotFmt>
    </c:pivotFmts>
    <c:plotArea>
      <c:layout/>
      <c:doughnutChart>
        <c:varyColors val="1"/>
        <c:ser>
          <c:idx val="0"/>
          <c:order val="0"/>
          <c:tx>
            <c:strRef>
              <c:f>'Dashboard 3'!$E$12</c:f>
              <c:strCache>
                <c:ptCount val="1"/>
                <c:pt idx="0">
                  <c:v>Total</c:v>
                </c:pt>
              </c:strCache>
            </c:strRef>
          </c:tx>
          <c:spPr>
            <a:effectLst>
              <a:innerShdw blurRad="114300">
                <a:prstClr val="black"/>
              </a:innerShdw>
            </a:effectLst>
            <a:scene3d>
              <a:camera prst="orthographicFront"/>
              <a:lightRig rig="brightRoom" dir="t"/>
            </a:scene3d>
            <a:sp3d prstMaterial="flat">
              <a:bevelT w="50800" h="101600" prst="coolSlant"/>
              <a:contourClr>
                <a:srgbClr val="000000"/>
              </a:contourClr>
            </a:sp3d>
          </c:spPr>
          <c:dPt>
            <c:idx val="0"/>
            <c:bubble3D val="0"/>
            <c:spPr>
              <a:solidFill>
                <a:schemeClr val="accent2">
                  <a:tint val="65000"/>
                </a:schemeClr>
              </a:solidFill>
              <a:ln>
                <a:noFill/>
              </a:ln>
              <a:effectLst>
                <a:innerShdw blurRad="114300">
                  <a:prstClr val="black"/>
                </a:innerShdw>
              </a:effectLst>
              <a:scene3d>
                <a:camera prst="orthographicFront"/>
                <a:lightRig rig="brightRoom" dir="t"/>
              </a:scene3d>
              <a:sp3d prstMaterial="flat">
                <a:bevelT w="50800" h="101600" prst="coolSlant"/>
                <a:contourClr>
                  <a:srgbClr val="000000"/>
                </a:contourClr>
              </a:sp3d>
            </c:spPr>
          </c:dPt>
          <c:dPt>
            <c:idx val="1"/>
            <c:bubble3D val="0"/>
            <c:spPr>
              <a:solidFill>
                <a:schemeClr val="accent2"/>
              </a:solidFill>
              <a:ln>
                <a:noFill/>
              </a:ln>
              <a:effectLst>
                <a:innerShdw blurRad="114300">
                  <a:prstClr val="black"/>
                </a:innerShdw>
              </a:effectLst>
              <a:scene3d>
                <a:camera prst="orthographicFront"/>
                <a:lightRig rig="brightRoom" dir="t"/>
              </a:scene3d>
              <a:sp3d prstMaterial="flat">
                <a:bevelT w="50800" h="101600" prst="coolSlant"/>
                <a:contourClr>
                  <a:srgbClr val="000000"/>
                </a:contourClr>
              </a:sp3d>
            </c:spPr>
          </c:dPt>
          <c:dPt>
            <c:idx val="2"/>
            <c:bubble3D val="0"/>
            <c:spPr>
              <a:solidFill>
                <a:schemeClr val="accent2">
                  <a:shade val="65000"/>
                </a:schemeClr>
              </a:solidFill>
              <a:ln>
                <a:noFill/>
              </a:ln>
              <a:effectLst>
                <a:innerShdw blurRad="114300">
                  <a:prstClr val="black"/>
                </a:innerShdw>
              </a:effectLst>
              <a:scene3d>
                <a:camera prst="orthographicFront"/>
                <a:lightRig rig="brightRoom" dir="t"/>
              </a:scene3d>
              <a:sp3d prstMaterial="flat">
                <a:bevelT w="50800" h="101600" prst="coolSlant"/>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3'!$D$13:$D$16</c:f>
              <c:strCache>
                <c:ptCount val="3"/>
                <c:pt idx="0">
                  <c:v>Slow</c:v>
                </c:pt>
                <c:pt idx="1">
                  <c:v>Fast</c:v>
                </c:pt>
                <c:pt idx="2">
                  <c:v>Medium</c:v>
                </c:pt>
              </c:strCache>
            </c:strRef>
          </c:cat>
          <c:val>
            <c:numRef>
              <c:f>'Dashboard 3'!$E$13:$E$16</c:f>
              <c:numCache>
                <c:formatCode>_(* #,##0.00_);_(* \(#,##0.00\);_(* "-"??_);_(@_)</c:formatCode>
                <c:ptCount val="3"/>
                <c:pt idx="0">
                  <c:v>3.0055857006064475</c:v>
                </c:pt>
                <c:pt idx="1">
                  <c:v>2.9931292941911307</c:v>
                </c:pt>
                <c:pt idx="2">
                  <c:v>2.9531176746366619</c:v>
                </c:pt>
              </c:numCache>
            </c:numRef>
          </c:val>
          <c:extLst>
            <c:ext xmlns:c16="http://schemas.microsoft.com/office/drawing/2014/chart" uri="{C3380CC4-5D6E-409C-BE32-E72D297353CC}">
              <c16:uniqueId val="{00000006-AD4E-496D-A864-77BD5E2224C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9525" cap="flat" cmpd="sng" algn="ctr">
      <a:noFill/>
      <a:round/>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[saranya.xlsx]Dashboard 3!PivotTable6</c:name>
    <c:fmtId val="1"/>
  </c:pivotSource>
  <c:chart>
    <c:title>
      <c:tx>
        <c:rich>
          <a:bodyPr rot="0" spcFirstLastPara="1" vertOverflow="ellipsis" vert="horz" wrap="square" anchor="ctr" anchorCtr="1"/>
          <a:lstStyle/>
          <a:p>
            <a:pPr>
              <a:defRPr sz="2000" b="1" i="0" u="none" strike="noStrike" kern="1200" cap="all" spc="100" normalizeH="0" baseline="0">
                <a:solidFill>
                  <a:sysClr val="windowText" lastClr="000000"/>
                </a:solidFill>
                <a:latin typeface="+mn-lt"/>
                <a:ea typeface="+mn-ea"/>
                <a:cs typeface="+mn-cs"/>
              </a:defRPr>
            </a:pPr>
            <a:r>
              <a:rPr lang="en-US" sz="2000">
                <a:solidFill>
                  <a:sysClr val="windowText" lastClr="000000"/>
                </a:solidFill>
              </a:rPr>
              <a:t>hIGHEST</a:t>
            </a:r>
            <a:r>
              <a:rPr lang="en-US" sz="2000" baseline="0">
                <a:solidFill>
                  <a:sysClr val="windowText" lastClr="000000"/>
                </a:solidFill>
              </a:rPr>
              <a:t> RATED RESTURANT</a:t>
            </a:r>
            <a:endParaRPr lang="en-US" sz="2000">
              <a:solidFill>
                <a:sysClr val="windowText" lastClr="000000"/>
              </a:solidFill>
            </a:endParaRPr>
          </a:p>
        </c:rich>
      </c:tx>
      <c:overlay val="0"/>
      <c:spPr>
        <a:noFill/>
        <a:ln>
          <a:noFill/>
        </a:ln>
        <a:effectLst/>
      </c:spPr>
      <c:txPr>
        <a:bodyPr rot="0" spcFirstLastPara="1" vertOverflow="ellipsis" vert="horz" wrap="square" anchor="ctr" anchorCtr="1"/>
        <a:lstStyle/>
        <a:p>
          <a:pPr>
            <a:defRPr sz="2000" b="1" i="0" u="none" strike="noStrike" kern="1200" cap="all" spc="100" normalizeH="0" baseline="0">
              <a:solidFill>
                <a:sysClr val="windowText" lastClr="000000"/>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tx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lt1"/>
            </a:solidFill>
            <a:round/>
          </a:ln>
          <a:effectLst>
            <a:outerShdw dist="25400" dir="2700000" algn="tl" rotWithShape="0">
              <a:schemeClr val="accent1"/>
            </a:outerShdw>
          </a:effectLst>
        </c:spPr>
        <c:marker>
          <c:symbol val="none"/>
        </c:marker>
      </c:pivotFmt>
    </c:pivotFmts>
    <c:plotArea>
      <c:layout>
        <c:manualLayout>
          <c:layoutTarget val="inner"/>
          <c:xMode val="edge"/>
          <c:yMode val="edge"/>
          <c:x val="1.6781225515623339E-2"/>
          <c:y val="0.16747294888818662"/>
          <c:w val="0.93083773241687395"/>
          <c:h val="0.49483806830890298"/>
        </c:manualLayout>
      </c:layout>
      <c:lineChart>
        <c:grouping val="standard"/>
        <c:varyColors val="0"/>
        <c:ser>
          <c:idx val="0"/>
          <c:order val="0"/>
          <c:tx>
            <c:strRef>
              <c:f>'Dashboard 3'!$H$12</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tx1"/>
              </a:solidFill>
              <a:ln w="22225">
                <a:solidFill>
                  <a:schemeClr val="lt1"/>
                </a:solidFill>
                <a:round/>
              </a:ln>
              <a:effectLst/>
            </c:spPr>
          </c:marker>
          <c:dPt>
            <c:idx val="7"/>
            <c:marker>
              <c:symbol val="none"/>
            </c:marker>
            <c:bubble3D val="0"/>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'Dashboard 3'!$G$13:$G$21</c:f>
              <c:strCache>
                <c:ptCount val="8"/>
                <c:pt idx="0">
                  <c:v>Bawarchi</c:v>
                </c:pt>
                <c:pt idx="1">
                  <c:v>KFC</c:v>
                </c:pt>
                <c:pt idx="2">
                  <c:v>Dominos</c:v>
                </c:pt>
                <c:pt idx="3">
                  <c:v>McDonalds</c:v>
                </c:pt>
                <c:pt idx="4">
                  <c:v>Pizza Hut</c:v>
                </c:pt>
                <c:pt idx="5">
                  <c:v>Subway</c:v>
                </c:pt>
                <c:pt idx="6">
                  <c:v>Burger King</c:v>
                </c:pt>
                <c:pt idx="7">
                  <c:v>Paradise</c:v>
                </c:pt>
              </c:strCache>
            </c:strRef>
          </c:cat>
          <c:val>
            <c:numRef>
              <c:f>'Dashboard 3'!$H$13:$H$21</c:f>
              <c:numCache>
                <c:formatCode>0.00</c:formatCode>
                <c:ptCount val="8"/>
                <c:pt idx="0">
                  <c:v>3.0378847671665352</c:v>
                </c:pt>
                <c:pt idx="1">
                  <c:v>3.0277557494052338</c:v>
                </c:pt>
                <c:pt idx="2">
                  <c:v>3.0091059602649008</c:v>
                </c:pt>
                <c:pt idx="3">
                  <c:v>3.0081833060556464</c:v>
                </c:pt>
                <c:pt idx="4">
                  <c:v>2.9908675799086759</c:v>
                </c:pt>
                <c:pt idx="5">
                  <c:v>2.9773869346733668</c:v>
                </c:pt>
                <c:pt idx="6">
                  <c:v>2.9527078565980167</c:v>
                </c:pt>
                <c:pt idx="7">
                  <c:v>2.9354047424366314</c:v>
                </c:pt>
              </c:numCache>
            </c:numRef>
          </c:val>
          <c:smooth val="0"/>
          <c:extLst>
            <c:ext xmlns:c16="http://schemas.microsoft.com/office/drawing/2014/chart" uri="{C3380CC4-5D6E-409C-BE32-E72D297353CC}">
              <c16:uniqueId val="{00000001-F94A-4E51-B501-D56E905CD743}"/>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726744320"/>
        <c:axId val="1726732800"/>
      </c:lineChart>
      <c:catAx>
        <c:axId val="172674432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1400" b="0" i="0" u="none" strike="noStrike" kern="1200" spc="100" baseline="0">
                <a:solidFill>
                  <a:sysClr val="windowText" lastClr="000000"/>
                </a:solidFill>
                <a:latin typeface="+mn-lt"/>
                <a:ea typeface="+mn-ea"/>
                <a:cs typeface="+mn-cs"/>
              </a:defRPr>
            </a:pPr>
            <a:endParaRPr lang="en-US"/>
          </a:p>
        </c:txPr>
        <c:crossAx val="1726732800"/>
        <c:crosses val="autoZero"/>
        <c:auto val="1"/>
        <c:lblAlgn val="ctr"/>
        <c:lblOffset val="100"/>
        <c:noMultiLvlLbl val="0"/>
      </c:catAx>
      <c:valAx>
        <c:axId val="1726732800"/>
        <c:scaling>
          <c:orientation val="minMax"/>
        </c:scaling>
        <c:delete val="1"/>
        <c:axPos val="l"/>
        <c:numFmt formatCode="0.00" sourceLinked="1"/>
        <c:majorTickMark val="none"/>
        <c:minorTickMark val="none"/>
        <c:tickLblPos val="nextTo"/>
        <c:crossAx val="1726744320"/>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9525" cap="flat" cmpd="sng" algn="ctr">
      <a:noFill/>
      <a:round/>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[saranya.xlsx]Dashboard 3!PivotTable7</c:name>
    <c:fmtId val="6"/>
  </c:pivotSource>
  <c:chart>
    <c:title>
      <c:tx>
        <c:rich>
          <a:bodyPr rot="0" spcFirstLastPara="1" vertOverflow="ellipsis" vert="horz" wrap="square" anchor="ctr" anchorCtr="1"/>
          <a:lstStyle/>
          <a:p>
            <a:pPr>
              <a:defRPr sz="2000" b="1" i="0" u="none" strike="noStrike" kern="1200" spc="0" baseline="0">
                <a:solidFill>
                  <a:schemeClr val="lt1"/>
                </a:solidFill>
                <a:latin typeface="+mn-lt"/>
                <a:ea typeface="+mn-ea"/>
                <a:cs typeface="+mn-cs"/>
              </a:defRPr>
            </a:pPr>
            <a:r>
              <a:rPr lang="en-IN" sz="2000" b="1">
                <a:solidFill>
                  <a:sysClr val="windowText" lastClr="000000"/>
                </a:solidFill>
              </a:rPr>
              <a:t>SERVICE</a:t>
            </a:r>
            <a:r>
              <a:rPr lang="en-IN" sz="2000" b="1" baseline="0">
                <a:solidFill>
                  <a:sysClr val="windowText" lastClr="000000"/>
                </a:solidFill>
              </a:rPr>
              <a:t> IMPROVEMENT AREAS</a:t>
            </a:r>
            <a:endParaRPr lang="en-IN" sz="2000" b="1">
              <a:solidFill>
                <a:sysClr val="windowText" lastClr="000000"/>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lt1"/>
              </a:solidFill>
              <a:latin typeface="+mn-lt"/>
              <a:ea typeface="+mn-ea"/>
              <a:cs typeface="+mn-cs"/>
            </a:defRPr>
          </a:pPr>
          <a:endParaRPr lang="en-IN"/>
        </a:p>
      </c:txPr>
    </c:title>
    <c:autoTitleDeleted val="0"/>
    <c:pivotFmts>
      <c:pivotFmt>
        <c:idx val="0"/>
        <c:spPr>
          <a:solidFill>
            <a:schemeClr val="accent2"/>
          </a:solidFill>
          <a:ln w="25400">
            <a:noFill/>
          </a:ln>
          <a:effectLst/>
          <a:sp3d/>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noFill/>
          </a:ln>
          <a:effectLst/>
          <a:sp3d/>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'Dashboard 3'!$B$24</c:f>
              <c:strCache>
                <c:ptCount val="1"/>
                <c:pt idx="0">
                  <c:v>Average of Delivery_Time_Min</c:v>
                </c:pt>
              </c:strCache>
            </c:strRef>
          </c:tx>
          <c:spPr>
            <a:solidFill>
              <a:schemeClr val="accent2">
                <a:tint val="77000"/>
              </a:schemeClr>
            </a:solidFill>
            <a:ln w="25400">
              <a:noFill/>
            </a:ln>
            <a:effectLst/>
            <a:sp3d/>
          </c:spPr>
          <c:dLbls>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3'!$A$25:$A$31</c:f>
              <c:strCache>
                <c:ptCount val="6"/>
                <c:pt idx="0">
                  <c:v>Mumbai</c:v>
                </c:pt>
                <c:pt idx="1">
                  <c:v>Delhi</c:v>
                </c:pt>
                <c:pt idx="2">
                  <c:v>Hyderabad</c:v>
                </c:pt>
                <c:pt idx="3">
                  <c:v>Bangalore</c:v>
                </c:pt>
                <c:pt idx="4">
                  <c:v>Chennai</c:v>
                </c:pt>
                <c:pt idx="5">
                  <c:v>Pune</c:v>
                </c:pt>
              </c:strCache>
            </c:strRef>
          </c:cat>
          <c:val>
            <c:numRef>
              <c:f>'Dashboard 3'!$B$25:$B$31</c:f>
              <c:numCache>
                <c:formatCode>0.00</c:formatCode>
                <c:ptCount val="6"/>
                <c:pt idx="0">
                  <c:v>54.507784431137722</c:v>
                </c:pt>
                <c:pt idx="1">
                  <c:v>53.387116195063214</c:v>
                </c:pt>
                <c:pt idx="2">
                  <c:v>54.729227193492157</c:v>
                </c:pt>
                <c:pt idx="3">
                  <c:v>54.790380047505941</c:v>
                </c:pt>
                <c:pt idx="4">
                  <c:v>54.277571251548949</c:v>
                </c:pt>
                <c:pt idx="5">
                  <c:v>54.605454545454542</c:v>
                </c:pt>
              </c:numCache>
            </c:numRef>
          </c:val>
          <c:extLst>
            <c:ext xmlns:c16="http://schemas.microsoft.com/office/drawing/2014/chart" uri="{C3380CC4-5D6E-409C-BE32-E72D297353CC}">
              <c16:uniqueId val="{00000000-F9F5-48AB-8308-F01620FA98BA}"/>
            </c:ext>
          </c:extLst>
        </c:ser>
        <c:ser>
          <c:idx val="1"/>
          <c:order val="1"/>
          <c:tx>
            <c:strRef>
              <c:f>'Dashboard 3'!$C$24</c:f>
              <c:strCache>
                <c:ptCount val="1"/>
                <c:pt idx="0">
                  <c:v>Average of Customer_Rating</c:v>
                </c:pt>
              </c:strCache>
            </c:strRef>
          </c:tx>
          <c:spPr>
            <a:solidFill>
              <a:schemeClr val="accent2">
                <a:shade val="76000"/>
              </a:schemeClr>
            </a:solidFill>
            <a:ln w="25400">
              <a:noFill/>
            </a:ln>
            <a:effectLst/>
            <a:sp3d/>
          </c:spPr>
          <c:dLbls>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3'!$A$25:$A$31</c:f>
              <c:strCache>
                <c:ptCount val="6"/>
                <c:pt idx="0">
                  <c:v>Mumbai</c:v>
                </c:pt>
                <c:pt idx="1">
                  <c:v>Delhi</c:v>
                </c:pt>
                <c:pt idx="2">
                  <c:v>Hyderabad</c:v>
                </c:pt>
                <c:pt idx="3">
                  <c:v>Bangalore</c:v>
                </c:pt>
                <c:pt idx="4">
                  <c:v>Chennai</c:v>
                </c:pt>
                <c:pt idx="5">
                  <c:v>Pune</c:v>
                </c:pt>
              </c:strCache>
            </c:strRef>
          </c:cat>
          <c:val>
            <c:numRef>
              <c:f>'Dashboard 3'!$C$25:$C$31</c:f>
              <c:numCache>
                <c:formatCode>0.00</c:formatCode>
                <c:ptCount val="6"/>
                <c:pt idx="0">
                  <c:v>3.0467065868263474</c:v>
                </c:pt>
                <c:pt idx="1">
                  <c:v>3.0036122817579773</c:v>
                </c:pt>
                <c:pt idx="2">
                  <c:v>2.9982568274259154</c:v>
                </c:pt>
                <c:pt idx="3">
                  <c:v>2.9934679334916865</c:v>
                </c:pt>
                <c:pt idx="4">
                  <c:v>2.9708798017348204</c:v>
                </c:pt>
                <c:pt idx="5">
                  <c:v>2.94</c:v>
                </c:pt>
              </c:numCache>
            </c:numRef>
          </c:val>
          <c:extLst>
            <c:ext xmlns:c16="http://schemas.microsoft.com/office/drawing/2014/chart" uri="{C3380CC4-5D6E-409C-BE32-E72D297353CC}">
              <c16:uniqueId val="{00000001-F9F5-48AB-8308-F01620FA98BA}"/>
            </c:ext>
          </c:extLst>
        </c:ser>
        <c:dLbls>
          <c:showLegendKey val="0"/>
          <c:showVal val="1"/>
          <c:showCatName val="0"/>
          <c:showSerName val="0"/>
          <c:showPercent val="0"/>
          <c:showBubbleSize val="0"/>
        </c:dLbls>
        <c:axId val="713914464"/>
        <c:axId val="713914944"/>
        <c:axId val="0"/>
      </c:area3DChart>
      <c:catAx>
        <c:axId val="7139144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13914944"/>
        <c:crosses val="autoZero"/>
        <c:auto val="1"/>
        <c:lblAlgn val="ctr"/>
        <c:lblOffset val="100"/>
        <c:noMultiLvlLbl val="0"/>
      </c:catAx>
      <c:valAx>
        <c:axId val="713914944"/>
        <c:scaling>
          <c:orientation val="minMax"/>
        </c:scaling>
        <c:delete val="1"/>
        <c:axPos val="l"/>
        <c:numFmt formatCode="0.00" sourceLinked="1"/>
        <c:majorTickMark val="none"/>
        <c:minorTickMark val="none"/>
        <c:tickLblPos val="nextTo"/>
        <c:crossAx val="71391446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9525" cap="flat" cmpd="sng" algn="ctr">
      <a:noFill/>
      <a:round/>
    </a:ln>
    <a:effectLst/>
    <a:scene3d>
      <a:camera prst="orthographicFront"/>
      <a:lightRig rig="threePt" dir="t"/>
    </a:scene3d>
    <a:sp3d>
      <a:bevelT w="165100" prst="coolSlant"/>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2">
  <a:schemeClr val="accent2"/>
</cs:colorStyle>
</file>

<file path=xl/charts/colors20.xml><?xml version="1.0" encoding="utf-8"?>
<cs:colorStyle xmlns:cs="http://schemas.microsoft.com/office/drawing/2012/chartStyle" xmlns:a="http://schemas.openxmlformats.org/drawingml/2006/main" meth="withinLinearReversed" id="22">
  <a:schemeClr val="accent2"/>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Reversed" id="22">
  <a:schemeClr val="accent2"/>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4.svg"/><Relationship Id="rId18" Type="http://schemas.openxmlformats.org/officeDocument/2006/relationships/image" Target="../media/image9.png"/><Relationship Id="rId26" Type="http://schemas.openxmlformats.org/officeDocument/2006/relationships/image" Target="../media/image17.jpeg"/><Relationship Id="rId3" Type="http://schemas.openxmlformats.org/officeDocument/2006/relationships/chart" Target="../charts/chart3.xml"/><Relationship Id="rId21" Type="http://schemas.openxmlformats.org/officeDocument/2006/relationships/image" Target="../media/image12.svg"/><Relationship Id="rId7" Type="http://schemas.openxmlformats.org/officeDocument/2006/relationships/chart" Target="../charts/chart7.xml"/><Relationship Id="rId12" Type="http://schemas.openxmlformats.org/officeDocument/2006/relationships/image" Target="../media/image3.png"/><Relationship Id="rId17" Type="http://schemas.openxmlformats.org/officeDocument/2006/relationships/image" Target="../media/image8.svg"/><Relationship Id="rId25" Type="http://schemas.openxmlformats.org/officeDocument/2006/relationships/image" Target="../media/image16.svg"/><Relationship Id="rId2" Type="http://schemas.openxmlformats.org/officeDocument/2006/relationships/chart" Target="../charts/chart2.xml"/><Relationship Id="rId16" Type="http://schemas.openxmlformats.org/officeDocument/2006/relationships/image" Target="../media/image7.png"/><Relationship Id="rId20" Type="http://schemas.openxmlformats.org/officeDocument/2006/relationships/image" Target="../media/image11.png"/><Relationship Id="rId29" Type="http://schemas.openxmlformats.org/officeDocument/2006/relationships/hyperlink" Target="#'Dashboard 3'!A1"/><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2.svg"/><Relationship Id="rId24" Type="http://schemas.openxmlformats.org/officeDocument/2006/relationships/image" Target="../media/image15.png"/><Relationship Id="rId5" Type="http://schemas.openxmlformats.org/officeDocument/2006/relationships/chart" Target="../charts/chart5.xml"/><Relationship Id="rId15" Type="http://schemas.openxmlformats.org/officeDocument/2006/relationships/image" Target="../media/image6.svg"/><Relationship Id="rId23" Type="http://schemas.openxmlformats.org/officeDocument/2006/relationships/image" Target="../media/image14.svg"/><Relationship Id="rId28" Type="http://schemas.openxmlformats.org/officeDocument/2006/relationships/hyperlink" Target="#'Dashboard 2'!A1"/><Relationship Id="rId10" Type="http://schemas.openxmlformats.org/officeDocument/2006/relationships/image" Target="../media/image1.png"/><Relationship Id="rId19" Type="http://schemas.openxmlformats.org/officeDocument/2006/relationships/image" Target="../media/image10.sv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5.png"/><Relationship Id="rId22" Type="http://schemas.openxmlformats.org/officeDocument/2006/relationships/image" Target="../media/image13.png"/><Relationship Id="rId27" Type="http://schemas.openxmlformats.org/officeDocument/2006/relationships/hyperlink" Target="#'Dashboard 1'!A1"/></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hyperlink" Target="#'Dashboard 2'!A1"/><Relationship Id="rId18" Type="http://schemas.openxmlformats.org/officeDocument/2006/relationships/image" Target="../media/image23.svg"/><Relationship Id="rId26" Type="http://schemas.openxmlformats.org/officeDocument/2006/relationships/image" Target="../media/image29.png"/><Relationship Id="rId3" Type="http://schemas.openxmlformats.org/officeDocument/2006/relationships/chart" Target="../charts/chart12.xml"/><Relationship Id="rId21" Type="http://schemas.openxmlformats.org/officeDocument/2006/relationships/image" Target="../media/image26.png"/><Relationship Id="rId7" Type="http://schemas.openxmlformats.org/officeDocument/2006/relationships/chart" Target="../charts/chart16.xml"/><Relationship Id="rId12" Type="http://schemas.openxmlformats.org/officeDocument/2006/relationships/hyperlink" Target="#'Dashboard 1'!A1"/><Relationship Id="rId17" Type="http://schemas.openxmlformats.org/officeDocument/2006/relationships/image" Target="../media/image22.png"/><Relationship Id="rId25" Type="http://schemas.openxmlformats.org/officeDocument/2006/relationships/image" Target="../media/image28.jpeg"/><Relationship Id="rId2" Type="http://schemas.openxmlformats.org/officeDocument/2006/relationships/chart" Target="../charts/chart11.xml"/><Relationship Id="rId16" Type="http://schemas.openxmlformats.org/officeDocument/2006/relationships/image" Target="../media/image21.svg"/><Relationship Id="rId20" Type="http://schemas.openxmlformats.org/officeDocument/2006/relationships/image" Target="../media/image25.svg"/><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image" Target="../media/image19.svg"/><Relationship Id="rId24" Type="http://schemas.openxmlformats.org/officeDocument/2006/relationships/image" Target="../media/image10.svg"/><Relationship Id="rId5" Type="http://schemas.openxmlformats.org/officeDocument/2006/relationships/chart" Target="../charts/chart14.xml"/><Relationship Id="rId15" Type="http://schemas.openxmlformats.org/officeDocument/2006/relationships/image" Target="../media/image20.png"/><Relationship Id="rId23" Type="http://schemas.openxmlformats.org/officeDocument/2006/relationships/image" Target="../media/image9.png"/><Relationship Id="rId10" Type="http://schemas.openxmlformats.org/officeDocument/2006/relationships/image" Target="../media/image18.png"/><Relationship Id="rId19" Type="http://schemas.openxmlformats.org/officeDocument/2006/relationships/image" Target="../media/image24.png"/><Relationship Id="rId4" Type="http://schemas.openxmlformats.org/officeDocument/2006/relationships/chart" Target="../charts/chart13.xml"/><Relationship Id="rId9" Type="http://schemas.openxmlformats.org/officeDocument/2006/relationships/chart" Target="../charts/chart18.xml"/><Relationship Id="rId14" Type="http://schemas.openxmlformats.org/officeDocument/2006/relationships/hyperlink" Target="#'Dashboard 3'!A1"/><Relationship Id="rId22" Type="http://schemas.openxmlformats.org/officeDocument/2006/relationships/image" Target="../media/image27.svg"/><Relationship Id="rId27" Type="http://schemas.openxmlformats.org/officeDocument/2006/relationships/image" Target="../media/image30.sv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6.svg"/><Relationship Id="rId3" Type="http://schemas.openxmlformats.org/officeDocument/2006/relationships/chart" Target="../charts/chart21.xml"/><Relationship Id="rId7" Type="http://schemas.openxmlformats.org/officeDocument/2006/relationships/chart" Target="../charts/chart25.xml"/><Relationship Id="rId12" Type="http://schemas.openxmlformats.org/officeDocument/2006/relationships/image" Target="../media/image5.png"/><Relationship Id="rId17" Type="http://schemas.openxmlformats.org/officeDocument/2006/relationships/hyperlink" Target="#'Dashboard 3'!A1"/><Relationship Id="rId2" Type="http://schemas.openxmlformats.org/officeDocument/2006/relationships/chart" Target="../charts/chart20.xml"/><Relationship Id="rId16" Type="http://schemas.openxmlformats.org/officeDocument/2006/relationships/hyperlink" Target="#'Dashboard 2'!A1"/><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image" Target="../media/image32.svg"/><Relationship Id="rId5" Type="http://schemas.openxmlformats.org/officeDocument/2006/relationships/chart" Target="../charts/chart23.xml"/><Relationship Id="rId15" Type="http://schemas.openxmlformats.org/officeDocument/2006/relationships/hyperlink" Target="#'Dashboard 1'!A1"/><Relationship Id="rId10" Type="http://schemas.openxmlformats.org/officeDocument/2006/relationships/image" Target="../media/image31.png"/><Relationship Id="rId4" Type="http://schemas.openxmlformats.org/officeDocument/2006/relationships/chart" Target="../charts/chart22.xml"/><Relationship Id="rId9" Type="http://schemas.openxmlformats.org/officeDocument/2006/relationships/image" Target="../media/image14.svg"/><Relationship Id="rId14" Type="http://schemas.openxmlformats.org/officeDocument/2006/relationships/image" Target="../media/image33.jpeg"/></Relationships>
</file>

<file path=xl/drawings/drawing1.xml><?xml version="1.0" encoding="utf-8"?>
<xdr:wsDr xmlns:xdr="http://schemas.openxmlformats.org/drawingml/2006/spreadsheetDrawing" xmlns:a="http://schemas.openxmlformats.org/drawingml/2006/main">
  <xdr:twoCellAnchor>
    <xdr:from>
      <xdr:col>21</xdr:col>
      <xdr:colOff>531586</xdr:colOff>
      <xdr:row>9</xdr:row>
      <xdr:rowOff>149088</xdr:rowOff>
    </xdr:from>
    <xdr:to>
      <xdr:col>55</xdr:col>
      <xdr:colOff>279918</xdr:colOff>
      <xdr:row>74</xdr:row>
      <xdr:rowOff>164194</xdr:rowOff>
    </xdr:to>
    <xdr:sp macro="" textlink="">
      <xdr:nvSpPr>
        <xdr:cNvPr id="56" name="Rectangle 55">
          <a:extLst>
            <a:ext uri="{FF2B5EF4-FFF2-40B4-BE49-F238E27FC236}">
              <a16:creationId xmlns:a16="http://schemas.microsoft.com/office/drawing/2014/main" id="{D3A0EEC1-3862-68F2-4699-E2607B4772F9}"/>
            </a:ext>
          </a:extLst>
        </xdr:cNvPr>
        <xdr:cNvSpPr/>
      </xdr:nvSpPr>
      <xdr:spPr>
        <a:xfrm>
          <a:off x="26320524" y="2161244"/>
          <a:ext cx="20393769" cy="11623700"/>
        </a:xfrm>
        <a:prstGeom prst="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scene3d>
          <a:camera prst="orthographicFront"/>
          <a:lightRig rig="threePt" dir="t"/>
        </a:scene3d>
        <a:sp3d>
          <a:bevelT w="152400" h="50800" prst="softRound"/>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US" sz="1100">
            <a:solidFill>
              <a:schemeClr val="dk1"/>
            </a:solidFill>
            <a:latin typeface="+mn-lt"/>
            <a:ea typeface="+mn-lt"/>
            <a:cs typeface="+mn-lt"/>
          </a:endParaRPr>
        </a:p>
      </xdr:txBody>
    </xdr:sp>
    <xdr:clientData/>
  </xdr:twoCellAnchor>
  <xdr:twoCellAnchor editAs="oneCell">
    <xdr:from>
      <xdr:col>46</xdr:col>
      <xdr:colOff>119892</xdr:colOff>
      <xdr:row>18</xdr:row>
      <xdr:rowOff>170352</xdr:rowOff>
    </xdr:from>
    <xdr:to>
      <xdr:col>51</xdr:col>
      <xdr:colOff>409738</xdr:colOff>
      <xdr:row>28</xdr:row>
      <xdr:rowOff>24436</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1F8111EE-18C1-8EA3-ABDC-E8324F4031D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5970178" y="3835209"/>
              <a:ext cx="3374132" cy="16683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46</xdr:col>
      <xdr:colOff>152400</xdr:colOff>
      <xdr:row>28</xdr:row>
      <xdr:rowOff>113269</xdr:rowOff>
    </xdr:from>
    <xdr:to>
      <xdr:col>51</xdr:col>
      <xdr:colOff>427759</xdr:colOff>
      <xdr:row>38</xdr:row>
      <xdr:rowOff>100803</xdr:rowOff>
    </xdr:to>
    <mc:AlternateContent xmlns:mc="http://schemas.openxmlformats.org/markup-compatibility/2006" xmlns:a14="http://schemas.microsoft.com/office/drawing/2010/main">
      <mc:Choice Requires="a14">
        <xdr:graphicFrame macro="">
          <xdr:nvGraphicFramePr>
            <xdr:cNvPr id="3" name="Food_Category">
              <a:extLst>
                <a:ext uri="{FF2B5EF4-FFF2-40B4-BE49-F238E27FC236}">
                  <a16:creationId xmlns:a16="http://schemas.microsoft.com/office/drawing/2014/main" id="{37D59DBB-CDDA-3254-67F5-5150891483CC}"/>
                </a:ext>
              </a:extLst>
            </xdr:cNvPr>
            <xdr:cNvGraphicFramePr/>
          </xdr:nvGraphicFramePr>
          <xdr:xfrm>
            <a:off x="0" y="0"/>
            <a:ext cx="0" cy="0"/>
          </xdr:xfrm>
          <a:graphic>
            <a:graphicData uri="http://schemas.microsoft.com/office/drawing/2010/slicer">
              <sle:slicer xmlns:sle="http://schemas.microsoft.com/office/drawing/2010/slicer" name="Food_Category"/>
            </a:graphicData>
          </a:graphic>
        </xdr:graphicFrame>
      </mc:Choice>
      <mc:Fallback xmlns="">
        <xdr:sp macro="" textlink="">
          <xdr:nvSpPr>
            <xdr:cNvPr id="0" name=""/>
            <xdr:cNvSpPr>
              <a:spLocks noTextEdit="1"/>
            </xdr:cNvSpPr>
          </xdr:nvSpPr>
          <xdr:spPr>
            <a:xfrm>
              <a:off x="35333553" y="5576422"/>
              <a:ext cx="3310444" cy="17956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46</xdr:col>
      <xdr:colOff>207520</xdr:colOff>
      <xdr:row>39</xdr:row>
      <xdr:rowOff>5757</xdr:rowOff>
    </xdr:from>
    <xdr:to>
      <xdr:col>51</xdr:col>
      <xdr:colOff>436698</xdr:colOff>
      <xdr:row>49</xdr:row>
      <xdr:rowOff>11054</xdr:rowOff>
    </xdr:to>
    <mc:AlternateContent xmlns:mc="http://schemas.openxmlformats.org/markup-compatibility/2006" xmlns:a14="http://schemas.microsoft.com/office/drawing/2010/main">
      <mc:Choice Requires="a14">
        <xdr:graphicFrame macro="">
          <xdr:nvGraphicFramePr>
            <xdr:cNvPr id="4" name="Order_Type">
              <a:extLst>
                <a:ext uri="{FF2B5EF4-FFF2-40B4-BE49-F238E27FC236}">
                  <a16:creationId xmlns:a16="http://schemas.microsoft.com/office/drawing/2014/main" id="{5AB3679C-CDE3-5182-7DF1-B344636E2F4A}"/>
                </a:ext>
              </a:extLst>
            </xdr:cNvPr>
            <xdr:cNvGraphicFramePr/>
          </xdr:nvGraphicFramePr>
          <xdr:xfrm>
            <a:off x="0" y="0"/>
            <a:ext cx="0" cy="0"/>
          </xdr:xfrm>
          <a:graphic>
            <a:graphicData uri="http://schemas.microsoft.com/office/drawing/2010/slicer">
              <sle:slicer xmlns:sle="http://schemas.microsoft.com/office/drawing/2010/slicer" name="Order_Type"/>
            </a:graphicData>
          </a:graphic>
        </xdr:graphicFrame>
      </mc:Choice>
      <mc:Fallback xmlns="">
        <xdr:sp macro="" textlink="">
          <xdr:nvSpPr>
            <xdr:cNvPr id="0" name=""/>
            <xdr:cNvSpPr>
              <a:spLocks noTextEdit="1"/>
            </xdr:cNvSpPr>
          </xdr:nvSpPr>
          <xdr:spPr>
            <a:xfrm>
              <a:off x="34946905" y="7274065"/>
              <a:ext cx="3257639" cy="17637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46</xdr:col>
      <xdr:colOff>209349</xdr:colOff>
      <xdr:row>49</xdr:row>
      <xdr:rowOff>91966</xdr:rowOff>
    </xdr:from>
    <xdr:to>
      <xdr:col>51</xdr:col>
      <xdr:colOff>418898</xdr:colOff>
      <xdr:row>59</xdr:row>
      <xdr:rowOff>131884</xdr:rowOff>
    </xdr:to>
    <mc:AlternateContent xmlns:mc="http://schemas.openxmlformats.org/markup-compatibility/2006" xmlns:a14="http://schemas.microsoft.com/office/drawing/2010/main">
      <mc:Choice Requires="a14">
        <xdr:graphicFrame macro="">
          <xdr:nvGraphicFramePr>
            <xdr:cNvPr id="5" name="Age Group">
              <a:extLst>
                <a:ext uri="{FF2B5EF4-FFF2-40B4-BE49-F238E27FC236}">
                  <a16:creationId xmlns:a16="http://schemas.microsoft.com/office/drawing/2014/main" id="{98744D5E-DE45-2A15-0EFD-E5344EA0AEB8}"/>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36059635" y="9437921"/>
              <a:ext cx="3293835" cy="1797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46</xdr:col>
      <xdr:colOff>221828</xdr:colOff>
      <xdr:row>60</xdr:row>
      <xdr:rowOff>39414</xdr:rowOff>
    </xdr:from>
    <xdr:to>
      <xdr:col>51</xdr:col>
      <xdr:colOff>385395</xdr:colOff>
      <xdr:row>71</xdr:row>
      <xdr:rowOff>142141</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D5591593-F48F-C9A4-3A20-1B0F086F641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4961213" y="11000491"/>
              <a:ext cx="3192028" cy="2037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244929</xdr:colOff>
      <xdr:row>19</xdr:row>
      <xdr:rowOff>88260</xdr:rowOff>
    </xdr:from>
    <xdr:to>
      <xdr:col>29</xdr:col>
      <xdr:colOff>206828</xdr:colOff>
      <xdr:row>24</xdr:row>
      <xdr:rowOff>95250</xdr:rowOff>
    </xdr:to>
    <xdr:sp macro="" textlink="$L$5">
      <xdr:nvSpPr>
        <xdr:cNvPr id="8" name="Rectangle 7">
          <a:extLst>
            <a:ext uri="{FF2B5EF4-FFF2-40B4-BE49-F238E27FC236}">
              <a16:creationId xmlns:a16="http://schemas.microsoft.com/office/drawing/2014/main" id="{B19E62E9-E7AF-EE71-85F1-C265AD5525EB}"/>
            </a:ext>
          </a:extLst>
        </xdr:cNvPr>
        <xdr:cNvSpPr/>
      </xdr:nvSpPr>
      <xdr:spPr>
        <a:xfrm>
          <a:off x="25336500" y="3857439"/>
          <a:ext cx="3635828" cy="891454"/>
        </a:xfrm>
        <a:prstGeom prst="rect">
          <a:avLst/>
        </a:prstGeom>
        <a:scene3d>
          <a:camera prst="orthographicFront"/>
          <a:lightRig rig="threePt" dir="t"/>
        </a:scene3d>
        <a:sp3d>
          <a:bevelT w="152400" h="50800" prst="softRound"/>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2000" b="0" i="0" u="none" strike="noStrike">
              <a:solidFill>
                <a:srgbClr val="000000"/>
              </a:solidFill>
              <a:latin typeface="Calibri"/>
              <a:ea typeface="Calibri"/>
              <a:cs typeface="Calibri"/>
            </a:rPr>
            <a:t>        </a:t>
          </a:r>
          <a:fld id="{4F25B00B-47DA-4E4B-BCA8-801C1C796201}" type="TxLink">
            <a:rPr lang="en-US" sz="2000" b="0" i="0" u="none" strike="noStrike">
              <a:solidFill>
                <a:srgbClr val="000000"/>
              </a:solidFill>
              <a:latin typeface="Calibri"/>
              <a:ea typeface="Calibri"/>
              <a:cs typeface="Calibri"/>
            </a:rPr>
            <a:pPr algn="ctr"/>
            <a:t> 10,000 </a:t>
          </a:fld>
          <a:endParaRPr lang="en-US" sz="2000" b="0" i="0" u="none" strike="noStrike">
            <a:solidFill>
              <a:srgbClr val="000000"/>
            </a:solidFill>
            <a:latin typeface="Calibri"/>
            <a:ea typeface="Calibri"/>
            <a:cs typeface="Calibri"/>
          </a:endParaRPr>
        </a:p>
        <a:p>
          <a:pPr algn="ctr"/>
          <a:r>
            <a:rPr lang="en-US" sz="1600" b="0" i="0" u="none" strike="noStrike">
              <a:solidFill>
                <a:srgbClr val="000000"/>
              </a:solidFill>
              <a:latin typeface="Calibri"/>
              <a:ea typeface="Calibri"/>
              <a:cs typeface="Calibri"/>
            </a:rPr>
            <a:t>           Total Orders</a:t>
          </a:r>
        </a:p>
      </xdr:txBody>
    </xdr:sp>
    <xdr:clientData/>
  </xdr:twoCellAnchor>
  <xdr:twoCellAnchor>
    <xdr:from>
      <xdr:col>35</xdr:col>
      <xdr:colOff>190500</xdr:colOff>
      <xdr:row>19</xdr:row>
      <xdr:rowOff>41487</xdr:rowOff>
    </xdr:from>
    <xdr:to>
      <xdr:col>40</xdr:col>
      <xdr:colOff>505166</xdr:colOff>
      <xdr:row>24</xdr:row>
      <xdr:rowOff>68036</xdr:rowOff>
    </xdr:to>
    <xdr:sp macro="" textlink="$L$11">
      <xdr:nvSpPr>
        <xdr:cNvPr id="9" name="Rectangle 8">
          <a:extLst>
            <a:ext uri="{FF2B5EF4-FFF2-40B4-BE49-F238E27FC236}">
              <a16:creationId xmlns:a16="http://schemas.microsoft.com/office/drawing/2014/main" id="{6B89D414-4D69-B945-D028-9F1871804563}"/>
            </a:ext>
          </a:extLst>
        </xdr:cNvPr>
        <xdr:cNvSpPr/>
      </xdr:nvSpPr>
      <xdr:spPr>
        <a:xfrm>
          <a:off x="32629929" y="3810666"/>
          <a:ext cx="3376273" cy="911013"/>
        </a:xfrm>
        <a:prstGeom prst="rect">
          <a:avLst/>
        </a:prstGeom>
        <a:scene3d>
          <a:camera prst="orthographicFront"/>
          <a:lightRig rig="threePt" dir="t"/>
        </a:scene3d>
        <a:sp3d>
          <a:bevelT w="152400" h="50800" prst="softRound"/>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fld id="{5450409B-0773-41F0-B06A-16F2422CAB5F}" type="TxLink">
            <a:rPr lang="en-US" sz="2000" b="0" i="0" u="none" strike="noStrike">
              <a:solidFill>
                <a:srgbClr val="000000"/>
              </a:solidFill>
              <a:latin typeface="Calibri"/>
              <a:ea typeface="Calibri"/>
              <a:cs typeface="Calibri"/>
            </a:rPr>
            <a:pPr algn="ctr"/>
            <a:t> 819.72 </a:t>
          </a:fld>
          <a:endParaRPr lang="en-US" sz="2000" b="0" i="0" u="none" strike="noStrike">
            <a:solidFill>
              <a:srgbClr val="000000"/>
            </a:solidFill>
            <a:latin typeface="Calibri"/>
            <a:ea typeface="Calibri"/>
            <a:cs typeface="Calibri"/>
          </a:endParaRPr>
        </a:p>
        <a:p>
          <a:pPr algn="ctr"/>
          <a:r>
            <a:rPr lang="en-US" sz="1600" b="0" i="0" u="none" strike="noStrike">
              <a:solidFill>
                <a:srgbClr val="000000"/>
              </a:solidFill>
              <a:latin typeface="Calibri"/>
              <a:ea typeface="Calibri"/>
              <a:cs typeface="Calibri"/>
            </a:rPr>
            <a:t>Avg Order</a:t>
          </a:r>
          <a:r>
            <a:rPr lang="en-US" sz="1600" b="0" i="0" u="none" strike="noStrike" baseline="0">
              <a:solidFill>
                <a:srgbClr val="000000"/>
              </a:solidFill>
              <a:latin typeface="Calibri"/>
              <a:ea typeface="Calibri"/>
              <a:cs typeface="Calibri"/>
            </a:rPr>
            <a:t> </a:t>
          </a:r>
          <a:endParaRPr lang="en-US" sz="1600" b="0" i="0" u="none" strike="noStrike">
            <a:solidFill>
              <a:srgbClr val="000000"/>
            </a:solidFill>
            <a:latin typeface="Calibri"/>
            <a:ea typeface="Calibri"/>
            <a:cs typeface="Calibri"/>
          </a:endParaRPr>
        </a:p>
      </xdr:txBody>
    </xdr:sp>
    <xdr:clientData/>
  </xdr:twoCellAnchor>
  <xdr:twoCellAnchor>
    <xdr:from>
      <xdr:col>29</xdr:col>
      <xdr:colOff>340179</xdr:colOff>
      <xdr:row>19</xdr:row>
      <xdr:rowOff>51266</xdr:rowOff>
    </xdr:from>
    <xdr:to>
      <xdr:col>35</xdr:col>
      <xdr:colOff>42702</xdr:colOff>
      <xdr:row>24</xdr:row>
      <xdr:rowOff>54427</xdr:rowOff>
    </xdr:to>
    <xdr:sp macro="" textlink="">
      <xdr:nvSpPr>
        <xdr:cNvPr id="11" name="Rectangle 10">
          <a:extLst>
            <a:ext uri="{FF2B5EF4-FFF2-40B4-BE49-F238E27FC236}">
              <a16:creationId xmlns:a16="http://schemas.microsoft.com/office/drawing/2014/main" id="{2C79BE66-3EEB-AA4A-6917-EA25A82992FF}"/>
            </a:ext>
          </a:extLst>
        </xdr:cNvPr>
        <xdr:cNvSpPr/>
      </xdr:nvSpPr>
      <xdr:spPr>
        <a:xfrm>
          <a:off x="29105679" y="3820445"/>
          <a:ext cx="3376452" cy="887625"/>
        </a:xfrm>
        <a:prstGeom prst="rect">
          <a:avLst/>
        </a:prstGeom>
        <a:scene3d>
          <a:camera prst="orthographicFront"/>
          <a:lightRig rig="threePt" dir="t"/>
        </a:scene3d>
        <a:sp3d>
          <a:bevelT w="152400" h="50800" prst="softRound"/>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2800" b="0" i="0" u="none" strike="noStrike">
              <a:solidFill>
                <a:srgbClr val="000000"/>
              </a:solidFill>
              <a:latin typeface="Calibri"/>
              <a:ea typeface="Calibri"/>
              <a:cs typeface="Calibri"/>
            </a:rPr>
            <a:t> </a:t>
          </a:r>
          <a:r>
            <a:rPr lang="en-US" sz="2000" b="0" i="0" u="none" strike="noStrike">
              <a:solidFill>
                <a:srgbClr val="000000"/>
              </a:solidFill>
              <a:latin typeface="Calibri"/>
              <a:ea typeface="Calibri"/>
              <a:cs typeface="Calibri"/>
            </a:rPr>
            <a:t>81,97,228.65</a:t>
          </a:r>
        </a:p>
        <a:p>
          <a:pPr algn="ctr"/>
          <a:r>
            <a:rPr lang="en-US" sz="1600" b="0" i="0" u="none" strike="noStrike">
              <a:solidFill>
                <a:srgbClr val="000000"/>
              </a:solidFill>
              <a:latin typeface="Calibri"/>
              <a:ea typeface="Calibri"/>
              <a:cs typeface="Calibri"/>
            </a:rPr>
            <a:t>Total</a:t>
          </a:r>
          <a:r>
            <a:rPr lang="en-US" sz="1600" b="0" i="0" u="none" strike="noStrike" baseline="0">
              <a:solidFill>
                <a:srgbClr val="000000"/>
              </a:solidFill>
              <a:latin typeface="Calibri"/>
              <a:ea typeface="Calibri"/>
              <a:cs typeface="Calibri"/>
            </a:rPr>
            <a:t> Revenue</a:t>
          </a:r>
          <a:endParaRPr lang="en-US" sz="2000" b="0" i="0" u="none" strike="noStrike">
            <a:solidFill>
              <a:srgbClr val="000000"/>
            </a:solidFill>
            <a:latin typeface="Calibri"/>
            <a:ea typeface="Calibri"/>
            <a:cs typeface="Calibri"/>
          </a:endParaRPr>
        </a:p>
      </xdr:txBody>
    </xdr:sp>
    <xdr:clientData/>
  </xdr:twoCellAnchor>
  <xdr:twoCellAnchor>
    <xdr:from>
      <xdr:col>23</xdr:col>
      <xdr:colOff>225879</xdr:colOff>
      <xdr:row>24</xdr:row>
      <xdr:rowOff>166896</xdr:rowOff>
    </xdr:from>
    <xdr:to>
      <xdr:col>30</xdr:col>
      <xdr:colOff>489857</xdr:colOff>
      <xdr:row>40</xdr:row>
      <xdr:rowOff>81642</xdr:rowOff>
    </xdr:to>
    <xdr:graphicFrame macro="">
      <xdr:nvGraphicFramePr>
        <xdr:cNvPr id="12" name="Chart 11">
          <a:extLst>
            <a:ext uri="{FF2B5EF4-FFF2-40B4-BE49-F238E27FC236}">
              <a16:creationId xmlns:a16="http://schemas.microsoft.com/office/drawing/2014/main" id="{E9C0B89E-FC85-99C2-34A1-7EBF2298A9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598715</xdr:colOff>
      <xdr:row>24</xdr:row>
      <xdr:rowOff>151988</xdr:rowOff>
    </xdr:from>
    <xdr:to>
      <xdr:col>38</xdr:col>
      <xdr:colOff>54429</xdr:colOff>
      <xdr:row>40</xdr:row>
      <xdr:rowOff>108855</xdr:rowOff>
    </xdr:to>
    <xdr:graphicFrame macro="">
      <xdr:nvGraphicFramePr>
        <xdr:cNvPr id="13" name="Chart 12">
          <a:extLst>
            <a:ext uri="{FF2B5EF4-FFF2-40B4-BE49-F238E27FC236}">
              <a16:creationId xmlns:a16="http://schemas.microsoft.com/office/drawing/2014/main" id="{51FCDC65-B4A2-A708-861D-102955C68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108858</xdr:colOff>
      <xdr:row>24</xdr:row>
      <xdr:rowOff>151219</xdr:rowOff>
    </xdr:from>
    <xdr:to>
      <xdr:col>46</xdr:col>
      <xdr:colOff>1</xdr:colOff>
      <xdr:row>40</xdr:row>
      <xdr:rowOff>108856</xdr:rowOff>
    </xdr:to>
    <xdr:graphicFrame macro="">
      <xdr:nvGraphicFramePr>
        <xdr:cNvPr id="14" name="Chart 13">
          <a:extLst>
            <a:ext uri="{FF2B5EF4-FFF2-40B4-BE49-F238E27FC236}">
              <a16:creationId xmlns:a16="http://schemas.microsoft.com/office/drawing/2014/main" id="{0C6FBB87-2A5A-FBBC-8399-E124CC3A5A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231322</xdr:colOff>
      <xdr:row>40</xdr:row>
      <xdr:rowOff>162722</xdr:rowOff>
    </xdr:from>
    <xdr:to>
      <xdr:col>30</xdr:col>
      <xdr:colOff>462643</xdr:colOff>
      <xdr:row>55</xdr:row>
      <xdr:rowOff>136071</xdr:rowOff>
    </xdr:to>
    <xdr:graphicFrame macro="">
      <xdr:nvGraphicFramePr>
        <xdr:cNvPr id="15" name="Chart 14">
          <a:extLst>
            <a:ext uri="{FF2B5EF4-FFF2-40B4-BE49-F238E27FC236}">
              <a16:creationId xmlns:a16="http://schemas.microsoft.com/office/drawing/2014/main" id="{486829AB-17D0-5886-EC2F-DB436C50A7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585108</xdr:colOff>
      <xdr:row>40</xdr:row>
      <xdr:rowOff>160937</xdr:rowOff>
    </xdr:from>
    <xdr:to>
      <xdr:col>38</xdr:col>
      <xdr:colOff>108857</xdr:colOff>
      <xdr:row>55</xdr:row>
      <xdr:rowOff>95251</xdr:rowOff>
    </xdr:to>
    <xdr:graphicFrame macro="">
      <xdr:nvGraphicFramePr>
        <xdr:cNvPr id="16" name="Chart 15">
          <a:extLst>
            <a:ext uri="{FF2B5EF4-FFF2-40B4-BE49-F238E27FC236}">
              <a16:creationId xmlns:a16="http://schemas.microsoft.com/office/drawing/2014/main" id="{6CB16BE5-37C1-D8E2-4962-E18531650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38</xdr:col>
      <xdr:colOff>163285</xdr:colOff>
      <xdr:row>40</xdr:row>
      <xdr:rowOff>168387</xdr:rowOff>
    </xdr:from>
    <xdr:to>
      <xdr:col>46</xdr:col>
      <xdr:colOff>13607</xdr:colOff>
      <xdr:row>55</xdr:row>
      <xdr:rowOff>95250</xdr:rowOff>
    </xdr:to>
    <xdr:graphicFrame macro="">
      <xdr:nvGraphicFramePr>
        <xdr:cNvPr id="17" name="Chart 16">
          <a:extLst>
            <a:ext uri="{FF2B5EF4-FFF2-40B4-BE49-F238E27FC236}">
              <a16:creationId xmlns:a16="http://schemas.microsoft.com/office/drawing/2014/main" id="{7833B1E2-F129-A895-A2EE-1B4812AF3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244468</xdr:colOff>
      <xdr:row>56</xdr:row>
      <xdr:rowOff>46763</xdr:rowOff>
    </xdr:from>
    <xdr:to>
      <xdr:col>30</xdr:col>
      <xdr:colOff>489857</xdr:colOff>
      <xdr:row>71</xdr:row>
      <xdr:rowOff>87855</xdr:rowOff>
    </xdr:to>
    <xdr:graphicFrame macro="">
      <xdr:nvGraphicFramePr>
        <xdr:cNvPr id="18" name="Chart 17">
          <a:extLst>
            <a:ext uri="{FF2B5EF4-FFF2-40B4-BE49-F238E27FC236}">
              <a16:creationId xmlns:a16="http://schemas.microsoft.com/office/drawing/2014/main" id="{B81FCE63-A382-0D76-AE40-9226AD655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571501</xdr:colOff>
      <xdr:row>56</xdr:row>
      <xdr:rowOff>33130</xdr:rowOff>
    </xdr:from>
    <xdr:to>
      <xdr:col>38</xdr:col>
      <xdr:colOff>136071</xdr:colOff>
      <xdr:row>71</xdr:row>
      <xdr:rowOff>114300</xdr:rowOff>
    </xdr:to>
    <xdr:graphicFrame macro="">
      <xdr:nvGraphicFramePr>
        <xdr:cNvPr id="19" name="Chart 18">
          <a:extLst>
            <a:ext uri="{FF2B5EF4-FFF2-40B4-BE49-F238E27FC236}">
              <a16:creationId xmlns:a16="http://schemas.microsoft.com/office/drawing/2014/main" id="{A380BF33-6914-D246-8F69-8E3358066D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190501</xdr:colOff>
      <xdr:row>56</xdr:row>
      <xdr:rowOff>17281</xdr:rowOff>
    </xdr:from>
    <xdr:to>
      <xdr:col>46</xdr:col>
      <xdr:colOff>117680</xdr:colOff>
      <xdr:row>71</xdr:row>
      <xdr:rowOff>77889</xdr:rowOff>
    </xdr:to>
    <xdr:graphicFrame macro="">
      <xdr:nvGraphicFramePr>
        <xdr:cNvPr id="20" name="Chart 19">
          <a:extLst>
            <a:ext uri="{FF2B5EF4-FFF2-40B4-BE49-F238E27FC236}">
              <a16:creationId xmlns:a16="http://schemas.microsoft.com/office/drawing/2014/main" id="{C268D2A6-2A22-5816-1FAE-9ED296A55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52</xdr:col>
      <xdr:colOff>193997</xdr:colOff>
      <xdr:row>29</xdr:row>
      <xdr:rowOff>83794</xdr:rowOff>
    </xdr:from>
    <xdr:to>
      <xdr:col>55</xdr:col>
      <xdr:colOff>75015</xdr:colOff>
      <xdr:row>34</xdr:row>
      <xdr:rowOff>93998</xdr:rowOff>
    </xdr:to>
    <xdr:pic>
      <xdr:nvPicPr>
        <xdr:cNvPr id="26" name="Graphic 25" descr="Burger and drink with solid fill">
          <a:extLst>
            <a:ext uri="{FF2B5EF4-FFF2-40B4-BE49-F238E27FC236}">
              <a16:creationId xmlns:a16="http://schemas.microsoft.com/office/drawing/2014/main" id="{010428C9-8B60-B975-57CC-105B3A6166F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8968074" y="5593640"/>
          <a:ext cx="1727402" cy="889435"/>
        </a:xfrm>
        <a:prstGeom prst="rect">
          <a:avLst/>
        </a:prstGeom>
      </xdr:spPr>
    </xdr:pic>
    <xdr:clientData/>
  </xdr:twoCellAnchor>
  <xdr:twoCellAnchor editAs="oneCell">
    <xdr:from>
      <xdr:col>52</xdr:col>
      <xdr:colOff>87783</xdr:colOff>
      <xdr:row>18</xdr:row>
      <xdr:rowOff>39467</xdr:rowOff>
    </xdr:from>
    <xdr:to>
      <xdr:col>54</xdr:col>
      <xdr:colOff>425386</xdr:colOff>
      <xdr:row>25</xdr:row>
      <xdr:rowOff>146538</xdr:rowOff>
    </xdr:to>
    <xdr:pic>
      <xdr:nvPicPr>
        <xdr:cNvPr id="28" name="Graphic 27" descr="Marker with solid fill">
          <a:extLst>
            <a:ext uri="{FF2B5EF4-FFF2-40B4-BE49-F238E27FC236}">
              <a16:creationId xmlns:a16="http://schemas.microsoft.com/office/drawing/2014/main" id="{EFFC1274-5C56-395D-2280-A83E847F491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8861860" y="3615005"/>
          <a:ext cx="1568526" cy="1337995"/>
        </a:xfrm>
        <a:prstGeom prst="rect">
          <a:avLst/>
        </a:prstGeom>
      </xdr:spPr>
    </xdr:pic>
    <xdr:clientData/>
  </xdr:twoCellAnchor>
  <xdr:twoCellAnchor editAs="oneCell">
    <xdr:from>
      <xdr:col>52</xdr:col>
      <xdr:colOff>442350</xdr:colOff>
      <xdr:row>38</xdr:row>
      <xdr:rowOff>101006</xdr:rowOff>
    </xdr:from>
    <xdr:to>
      <xdr:col>54</xdr:col>
      <xdr:colOff>561135</xdr:colOff>
      <xdr:row>44</xdr:row>
      <xdr:rowOff>127479</xdr:rowOff>
    </xdr:to>
    <xdr:pic>
      <xdr:nvPicPr>
        <xdr:cNvPr id="30" name="Graphic 29" descr="Money with solid fill">
          <a:extLst>
            <a:ext uri="{FF2B5EF4-FFF2-40B4-BE49-F238E27FC236}">
              <a16:creationId xmlns:a16="http://schemas.microsoft.com/office/drawing/2014/main" id="{5D300F1E-5581-EAF1-4462-2AC57AE927C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39216427" y="7193468"/>
          <a:ext cx="1349708" cy="1081549"/>
        </a:xfrm>
        <a:prstGeom prst="rect">
          <a:avLst/>
        </a:prstGeom>
      </xdr:spPr>
    </xdr:pic>
    <xdr:clientData/>
  </xdr:twoCellAnchor>
  <xdr:twoCellAnchor editAs="oneCell">
    <xdr:from>
      <xdr:col>52</xdr:col>
      <xdr:colOff>331111</xdr:colOff>
      <xdr:row>51</xdr:row>
      <xdr:rowOff>160736</xdr:rowOff>
    </xdr:from>
    <xdr:to>
      <xdr:col>54</xdr:col>
      <xdr:colOff>521382</xdr:colOff>
      <xdr:row>57</xdr:row>
      <xdr:rowOff>55756</xdr:rowOff>
    </xdr:to>
    <xdr:pic>
      <xdr:nvPicPr>
        <xdr:cNvPr id="32" name="Graphic 31" descr="Users with solid fill">
          <a:extLst>
            <a:ext uri="{FF2B5EF4-FFF2-40B4-BE49-F238E27FC236}">
              <a16:creationId xmlns:a16="http://schemas.microsoft.com/office/drawing/2014/main" id="{AB076037-7AA6-CD15-D5F1-628C859D4FA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39397550" y="10048151"/>
          <a:ext cx="1416905" cy="1010142"/>
        </a:xfrm>
        <a:prstGeom prst="rect">
          <a:avLst/>
        </a:prstGeom>
      </xdr:spPr>
    </xdr:pic>
    <xdr:clientData/>
  </xdr:twoCellAnchor>
  <xdr:twoCellAnchor editAs="oneCell">
    <xdr:from>
      <xdr:col>53</xdr:col>
      <xdr:colOff>29854</xdr:colOff>
      <xdr:row>61</xdr:row>
      <xdr:rowOff>69896</xdr:rowOff>
    </xdr:from>
    <xdr:to>
      <xdr:col>54</xdr:col>
      <xdr:colOff>305187</xdr:colOff>
      <xdr:row>66</xdr:row>
      <xdr:rowOff>24580</xdr:rowOff>
    </xdr:to>
    <xdr:pic>
      <xdr:nvPicPr>
        <xdr:cNvPr id="34" name="Graphic 33" descr="Daily calendar with solid fill">
          <a:extLst>
            <a:ext uri="{FF2B5EF4-FFF2-40B4-BE49-F238E27FC236}">
              <a16:creationId xmlns:a16="http://schemas.microsoft.com/office/drawing/2014/main" id="{88C913F7-E5E6-C0FA-87F6-0C2CDDE1FE4D}"/>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9383467" y="10983702"/>
          <a:ext cx="889850" cy="815007"/>
        </a:xfrm>
        <a:prstGeom prst="rect">
          <a:avLst/>
        </a:prstGeom>
      </xdr:spPr>
    </xdr:pic>
    <xdr:clientData/>
  </xdr:twoCellAnchor>
  <xdr:twoCellAnchor editAs="oneCell">
    <xdr:from>
      <xdr:col>24</xdr:col>
      <xdr:colOff>64872</xdr:colOff>
      <xdr:row>20</xdr:row>
      <xdr:rowOff>22287</xdr:rowOff>
    </xdr:from>
    <xdr:to>
      <xdr:col>25</xdr:col>
      <xdr:colOff>374456</xdr:colOff>
      <xdr:row>24</xdr:row>
      <xdr:rowOff>9929</xdr:rowOff>
    </xdr:to>
    <xdr:pic>
      <xdr:nvPicPr>
        <xdr:cNvPr id="36" name="Graphic 35" descr="Bar chart with solid fill">
          <a:extLst>
            <a:ext uri="{FF2B5EF4-FFF2-40B4-BE49-F238E27FC236}">
              <a16:creationId xmlns:a16="http://schemas.microsoft.com/office/drawing/2014/main" id="{25388ECB-0F30-10F2-AB8D-8E4B9A45836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5768765" y="3968358"/>
          <a:ext cx="921905" cy="695214"/>
        </a:xfrm>
        <a:prstGeom prst="rect">
          <a:avLst/>
        </a:prstGeom>
      </xdr:spPr>
    </xdr:pic>
    <xdr:clientData/>
  </xdr:twoCellAnchor>
  <xdr:twoCellAnchor editAs="oneCell">
    <xdr:from>
      <xdr:col>30</xdr:col>
      <xdr:colOff>46624</xdr:colOff>
      <xdr:row>20</xdr:row>
      <xdr:rowOff>39389</xdr:rowOff>
    </xdr:from>
    <xdr:to>
      <xdr:col>31</xdr:col>
      <xdr:colOff>201081</xdr:colOff>
      <xdr:row>23</xdr:row>
      <xdr:rowOff>6438</xdr:rowOff>
    </xdr:to>
    <xdr:pic>
      <xdr:nvPicPr>
        <xdr:cNvPr id="38" name="Graphic 37" descr="Dollar with solid fill">
          <a:extLst>
            <a:ext uri="{FF2B5EF4-FFF2-40B4-BE49-F238E27FC236}">
              <a16:creationId xmlns:a16="http://schemas.microsoft.com/office/drawing/2014/main" id="{1187DE13-4BCE-743C-E98A-A12D88E860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9424445" y="3985460"/>
          <a:ext cx="766779" cy="497728"/>
        </a:xfrm>
        <a:prstGeom prst="rect">
          <a:avLst/>
        </a:prstGeom>
      </xdr:spPr>
    </xdr:pic>
    <xdr:clientData/>
  </xdr:twoCellAnchor>
  <xdr:twoCellAnchor editAs="oneCell">
    <xdr:from>
      <xdr:col>36</xdr:col>
      <xdr:colOff>232654</xdr:colOff>
      <xdr:row>19</xdr:row>
      <xdr:rowOff>102973</xdr:rowOff>
    </xdr:from>
    <xdr:to>
      <xdr:col>37</xdr:col>
      <xdr:colOff>438597</xdr:colOff>
      <xdr:row>23</xdr:row>
      <xdr:rowOff>70021</xdr:rowOff>
    </xdr:to>
    <xdr:pic>
      <xdr:nvPicPr>
        <xdr:cNvPr id="40" name="Graphic 39" descr="Checklist with solid fill">
          <a:extLst>
            <a:ext uri="{FF2B5EF4-FFF2-40B4-BE49-F238E27FC236}">
              <a16:creationId xmlns:a16="http://schemas.microsoft.com/office/drawing/2014/main" id="{AA6E09CC-9D3B-0672-506D-6C35887B2232}"/>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35129873" y="3901067"/>
          <a:ext cx="813162" cy="681423"/>
        </a:xfrm>
        <a:prstGeom prst="rect">
          <a:avLst/>
        </a:prstGeom>
      </xdr:spPr>
    </xdr:pic>
    <xdr:clientData/>
  </xdr:twoCellAnchor>
  <xdr:twoCellAnchor>
    <xdr:from>
      <xdr:col>28</xdr:col>
      <xdr:colOff>408214</xdr:colOff>
      <xdr:row>12</xdr:row>
      <xdr:rowOff>85599</xdr:rowOff>
    </xdr:from>
    <xdr:to>
      <xdr:col>51</xdr:col>
      <xdr:colOff>438150</xdr:colOff>
      <xdr:row>18</xdr:row>
      <xdr:rowOff>44410</xdr:rowOff>
    </xdr:to>
    <xdr:sp macro="" textlink="">
      <xdr:nvSpPr>
        <xdr:cNvPr id="43" name="Rectangle: Rounded Corners 42">
          <a:extLst>
            <a:ext uri="{FF2B5EF4-FFF2-40B4-BE49-F238E27FC236}">
              <a16:creationId xmlns:a16="http://schemas.microsoft.com/office/drawing/2014/main" id="{7163A2C2-8173-7772-F3E6-94F02ABA7F91}"/>
            </a:ext>
          </a:extLst>
        </xdr:cNvPr>
        <xdr:cNvSpPr/>
      </xdr:nvSpPr>
      <xdr:spPr>
        <a:xfrm>
          <a:off x="28561393" y="2616528"/>
          <a:ext cx="14113328" cy="1020168"/>
        </a:xfrm>
        <a:prstGeom prst="roundRect">
          <a:avLst/>
        </a:prstGeom>
        <a:scene3d>
          <a:camera prst="orthographicFront"/>
          <a:lightRig rig="threePt" dir="t"/>
        </a:scene3d>
        <a:sp3d>
          <a:bevelT prst="relaxedInset"/>
        </a:sp3d>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4400" b="1">
              <a:solidFill>
                <a:schemeClr val="tx1"/>
              </a:solidFill>
              <a:latin typeface="Aptos Narrow" panose="020B0004020202020204" pitchFamily="34" charset="0"/>
            </a:rPr>
            <a:t>Swiggy</a:t>
          </a:r>
          <a:r>
            <a:rPr lang="en-IN" sz="4400" b="1" baseline="0">
              <a:solidFill>
                <a:schemeClr val="tx1"/>
              </a:solidFill>
              <a:latin typeface="Aptos Narrow" panose="020B0004020202020204" pitchFamily="34" charset="0"/>
            </a:rPr>
            <a:t> Sales &amp; Revenue Overview</a:t>
          </a:r>
          <a:endParaRPr lang="en-IN" sz="4400" b="1">
            <a:solidFill>
              <a:schemeClr val="tx1"/>
            </a:solidFill>
            <a:latin typeface="Aptos Narrow" panose="020B0004020202020204" pitchFamily="34" charset="0"/>
          </a:endParaRPr>
        </a:p>
      </xdr:txBody>
    </xdr:sp>
    <xdr:clientData/>
  </xdr:twoCellAnchor>
  <xdr:twoCellAnchor editAs="oneCell">
    <xdr:from>
      <xdr:col>23</xdr:col>
      <xdr:colOff>503465</xdr:colOff>
      <xdr:row>12</xdr:row>
      <xdr:rowOff>46264</xdr:rowOff>
    </xdr:from>
    <xdr:to>
      <xdr:col>28</xdr:col>
      <xdr:colOff>274863</xdr:colOff>
      <xdr:row>18</xdr:row>
      <xdr:rowOff>160564</xdr:rowOff>
    </xdr:to>
    <xdr:pic>
      <xdr:nvPicPr>
        <xdr:cNvPr id="55" name="Picture 54">
          <a:extLst>
            <a:ext uri="{FF2B5EF4-FFF2-40B4-BE49-F238E27FC236}">
              <a16:creationId xmlns:a16="http://schemas.microsoft.com/office/drawing/2014/main" id="{D355231F-41A8-C652-A9A4-9799D7FBC086}"/>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5595036" y="2577193"/>
          <a:ext cx="2833006" cy="1175657"/>
        </a:xfrm>
        <a:prstGeom prst="rect">
          <a:avLst/>
        </a:prstGeom>
      </xdr:spPr>
    </xdr:pic>
    <xdr:clientData/>
  </xdr:twoCellAnchor>
  <xdr:twoCellAnchor>
    <xdr:from>
      <xdr:col>12</xdr:col>
      <xdr:colOff>160421</xdr:colOff>
      <xdr:row>19</xdr:row>
      <xdr:rowOff>160420</xdr:rowOff>
    </xdr:from>
    <xdr:to>
      <xdr:col>21</xdr:col>
      <xdr:colOff>26737</xdr:colOff>
      <xdr:row>27</xdr:row>
      <xdr:rowOff>13368</xdr:rowOff>
    </xdr:to>
    <xdr:sp macro="" textlink="">
      <xdr:nvSpPr>
        <xdr:cNvPr id="21" name="Rectangle: Rounded Corners 20">
          <a:hlinkClick xmlns:r="http://schemas.openxmlformats.org/officeDocument/2006/relationships" r:id="rId27"/>
          <a:extLst>
            <a:ext uri="{FF2B5EF4-FFF2-40B4-BE49-F238E27FC236}">
              <a16:creationId xmlns:a16="http://schemas.microsoft.com/office/drawing/2014/main" id="{314FB930-22A6-5F32-C790-3FCACA54CB96}"/>
            </a:ext>
          </a:extLst>
        </xdr:cNvPr>
        <xdr:cNvSpPr/>
      </xdr:nvSpPr>
      <xdr:spPr>
        <a:xfrm>
          <a:off x="13822947" y="4117473"/>
          <a:ext cx="6657474" cy="1350211"/>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IN" sz="3200">
              <a:solidFill>
                <a:schemeClr val="tx1"/>
              </a:solidFill>
            </a:rPr>
            <a:t>Swiggy</a:t>
          </a:r>
          <a:r>
            <a:rPr lang="en-IN" sz="3200" baseline="0">
              <a:solidFill>
                <a:schemeClr val="tx1"/>
              </a:solidFill>
            </a:rPr>
            <a:t> Sales &amp; Revenue Overview</a:t>
          </a:r>
          <a:endParaRPr lang="en-IN" sz="3200">
            <a:solidFill>
              <a:schemeClr val="tx1"/>
            </a:solidFill>
          </a:endParaRPr>
        </a:p>
      </xdr:txBody>
    </xdr:sp>
    <xdr:clientData/>
  </xdr:twoCellAnchor>
  <xdr:twoCellAnchor>
    <xdr:from>
      <xdr:col>12</xdr:col>
      <xdr:colOff>173790</xdr:colOff>
      <xdr:row>29</xdr:row>
      <xdr:rowOff>13367</xdr:rowOff>
    </xdr:from>
    <xdr:to>
      <xdr:col>21</xdr:col>
      <xdr:colOff>53474</xdr:colOff>
      <xdr:row>36</xdr:row>
      <xdr:rowOff>66841</xdr:rowOff>
    </xdr:to>
    <xdr:sp macro="" textlink="">
      <xdr:nvSpPr>
        <xdr:cNvPr id="22" name="Rectangle: Rounded Corners 21">
          <a:hlinkClick xmlns:r="http://schemas.openxmlformats.org/officeDocument/2006/relationships" r:id="rId28"/>
          <a:extLst>
            <a:ext uri="{FF2B5EF4-FFF2-40B4-BE49-F238E27FC236}">
              <a16:creationId xmlns:a16="http://schemas.microsoft.com/office/drawing/2014/main" id="{A3526B99-7653-F9D1-B063-60D534E2220B}"/>
            </a:ext>
          </a:extLst>
        </xdr:cNvPr>
        <xdr:cNvSpPr/>
      </xdr:nvSpPr>
      <xdr:spPr>
        <a:xfrm>
          <a:off x="13836316" y="5841999"/>
          <a:ext cx="6670842" cy="1363579"/>
        </a:xfrm>
        <a:prstGeom prst="roundRect">
          <a:avLst/>
        </a:prstGeom>
        <a:solidFill>
          <a:schemeClr val="accent5">
            <a:lumMod val="60000"/>
            <a:lumOff val="40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2800" b="0">
              <a:solidFill>
                <a:schemeClr val="tx1"/>
              </a:solidFill>
            </a:rPr>
            <a:t>Delivary</a:t>
          </a:r>
          <a:r>
            <a:rPr lang="en-IN" sz="2800" b="0" baseline="0">
              <a:solidFill>
                <a:schemeClr val="tx1"/>
              </a:solidFill>
            </a:rPr>
            <a:t> Performance &amp; Operational Efficiency</a:t>
          </a:r>
          <a:endParaRPr lang="en-IN" sz="2800" b="0">
            <a:solidFill>
              <a:schemeClr val="tx1"/>
            </a:solidFill>
          </a:endParaRPr>
        </a:p>
      </xdr:txBody>
    </xdr:sp>
    <xdr:clientData/>
  </xdr:twoCellAnchor>
  <xdr:twoCellAnchor>
    <xdr:from>
      <xdr:col>12</xdr:col>
      <xdr:colOff>213895</xdr:colOff>
      <xdr:row>37</xdr:row>
      <xdr:rowOff>173789</xdr:rowOff>
    </xdr:from>
    <xdr:to>
      <xdr:col>21</xdr:col>
      <xdr:colOff>0</xdr:colOff>
      <xdr:row>45</xdr:row>
      <xdr:rowOff>93579</xdr:rowOff>
    </xdr:to>
    <xdr:sp macro="" textlink="">
      <xdr:nvSpPr>
        <xdr:cNvPr id="24" name="Rectangle: Rounded Corners 23">
          <a:hlinkClick xmlns:r="http://schemas.openxmlformats.org/officeDocument/2006/relationships" r:id="rId29"/>
          <a:extLst>
            <a:ext uri="{FF2B5EF4-FFF2-40B4-BE49-F238E27FC236}">
              <a16:creationId xmlns:a16="http://schemas.microsoft.com/office/drawing/2014/main" id="{87C4EFB5-E297-2296-1269-1525128A973C}"/>
            </a:ext>
          </a:extLst>
        </xdr:cNvPr>
        <xdr:cNvSpPr/>
      </xdr:nvSpPr>
      <xdr:spPr>
        <a:xfrm>
          <a:off x="13876421" y="7499684"/>
          <a:ext cx="6577263" cy="1417053"/>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IN" sz="3200"/>
            <a:t>Customer</a:t>
          </a:r>
          <a:r>
            <a:rPr lang="en-IN" sz="3200" baseline="0"/>
            <a:t> &amp; Restaurant Insights</a:t>
          </a:r>
          <a:endParaRPr lang="en-IN" sz="3200"/>
        </a:p>
      </xdr:txBody>
    </xdr:sp>
    <xdr:clientData/>
  </xdr:twoCellAnchor>
  <xdr:twoCellAnchor>
    <xdr:from>
      <xdr:col>41</xdr:col>
      <xdr:colOff>27214</xdr:colOff>
      <xdr:row>19</xdr:row>
      <xdr:rowOff>35718</xdr:rowOff>
    </xdr:from>
    <xdr:to>
      <xdr:col>46</xdr:col>
      <xdr:colOff>11906</xdr:colOff>
      <xdr:row>24</xdr:row>
      <xdr:rowOff>54428</xdr:rowOff>
    </xdr:to>
    <xdr:sp macro="" textlink="$L$14">
      <xdr:nvSpPr>
        <xdr:cNvPr id="23" name="Rectangle 22">
          <a:extLst>
            <a:ext uri="{FF2B5EF4-FFF2-40B4-BE49-F238E27FC236}">
              <a16:creationId xmlns:a16="http://schemas.microsoft.com/office/drawing/2014/main" id="{BF252893-56A3-1411-30B0-3444D5C06AFE}"/>
            </a:ext>
          </a:extLst>
        </xdr:cNvPr>
        <xdr:cNvSpPr/>
      </xdr:nvSpPr>
      <xdr:spPr>
        <a:xfrm>
          <a:off x="36140571" y="3804897"/>
          <a:ext cx="3046299" cy="903174"/>
        </a:xfrm>
        <a:prstGeom prst="rect">
          <a:avLst/>
        </a:prstGeom>
        <a:scene3d>
          <a:camera prst="orthographicFront"/>
          <a:lightRig rig="threePt" dir="t"/>
        </a:scene3d>
        <a:sp3d>
          <a:bevelT w="152400" h="50800" prst="softRound"/>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fld id="{DA6B3144-56C2-4900-B9FF-A5D8192B2E33}" type="TxLink">
            <a:rPr lang="en-US" sz="2000" b="0" i="0" u="none" strike="noStrike">
              <a:solidFill>
                <a:srgbClr val="000000"/>
              </a:solidFill>
              <a:latin typeface="Calibri"/>
              <a:ea typeface="Calibri"/>
              <a:cs typeface="Calibri"/>
            </a:rPr>
            <a:pPr algn="ctr"/>
            <a:t> 9,489 </a:t>
          </a:fld>
          <a:endParaRPr lang="en-US" sz="2000" b="0" i="0" u="none" strike="noStrike">
            <a:solidFill>
              <a:srgbClr val="000000"/>
            </a:solidFill>
            <a:latin typeface="Calibri"/>
            <a:ea typeface="Calibri"/>
            <a:cs typeface="Calibri"/>
          </a:endParaRPr>
        </a:p>
        <a:p>
          <a:pPr algn="ctr"/>
          <a:r>
            <a:rPr lang="en-IN" sz="1800"/>
            <a:t>Total Customers</a:t>
          </a:r>
        </a:p>
      </xdr:txBody>
    </xdr:sp>
    <xdr:clientData/>
  </xdr:twoCellAnchor>
  <xdr:twoCellAnchor editAs="oneCell">
    <xdr:from>
      <xdr:col>41</xdr:col>
      <xdr:colOff>273844</xdr:colOff>
      <xdr:row>18</xdr:row>
      <xdr:rowOff>130969</xdr:rowOff>
    </xdr:from>
    <xdr:to>
      <xdr:col>42</xdr:col>
      <xdr:colOff>523875</xdr:colOff>
      <xdr:row>22</xdr:row>
      <xdr:rowOff>128588</xdr:rowOff>
    </xdr:to>
    <xdr:pic>
      <xdr:nvPicPr>
        <xdr:cNvPr id="27" name="Graphic 26" descr="Users with solid fill">
          <a:extLst>
            <a:ext uri="{FF2B5EF4-FFF2-40B4-BE49-F238E27FC236}">
              <a16:creationId xmlns:a16="http://schemas.microsoft.com/office/drawing/2014/main" id="{1B348FF8-9657-5151-79D7-EB6BE01125DD}"/>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38207157" y="3750469"/>
          <a:ext cx="857250" cy="7119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37</xdr:col>
      <xdr:colOff>354418</xdr:colOff>
      <xdr:row>17</xdr:row>
      <xdr:rowOff>87947</xdr:rowOff>
    </xdr:from>
    <xdr:to>
      <xdr:col>74</xdr:col>
      <xdr:colOff>254000</xdr:colOff>
      <xdr:row>86</xdr:row>
      <xdr:rowOff>177208</xdr:rowOff>
    </xdr:to>
    <xdr:sp macro="" textlink="">
      <xdr:nvSpPr>
        <xdr:cNvPr id="4" name="Rectangle 3">
          <a:extLst>
            <a:ext uri="{FF2B5EF4-FFF2-40B4-BE49-F238E27FC236}">
              <a16:creationId xmlns:a16="http://schemas.microsoft.com/office/drawing/2014/main" id="{CE3E35E9-C2AB-9AD4-3C21-2840131BE1FA}"/>
            </a:ext>
          </a:extLst>
        </xdr:cNvPr>
        <xdr:cNvSpPr/>
      </xdr:nvSpPr>
      <xdr:spPr>
        <a:xfrm>
          <a:off x="40279674" y="3100505"/>
          <a:ext cx="22192512" cy="12316703"/>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39</xdr:col>
      <xdr:colOff>88605</xdr:colOff>
      <xdr:row>33</xdr:row>
      <xdr:rowOff>33338</xdr:rowOff>
    </xdr:from>
    <xdr:to>
      <xdr:col>48</xdr:col>
      <xdr:colOff>372140</xdr:colOff>
      <xdr:row>49</xdr:row>
      <xdr:rowOff>141766</xdr:rowOff>
    </xdr:to>
    <xdr:graphicFrame macro="">
      <xdr:nvGraphicFramePr>
        <xdr:cNvPr id="8" name="Chart 7">
          <a:extLst>
            <a:ext uri="{FF2B5EF4-FFF2-40B4-BE49-F238E27FC236}">
              <a16:creationId xmlns:a16="http://schemas.microsoft.com/office/drawing/2014/main" id="{1A1E4C16-6668-6FB9-3E31-46A5728755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513907</xdr:colOff>
      <xdr:row>33</xdr:row>
      <xdr:rowOff>3921</xdr:rowOff>
    </xdr:from>
    <xdr:to>
      <xdr:col>57</xdr:col>
      <xdr:colOff>88604</xdr:colOff>
      <xdr:row>49</xdr:row>
      <xdr:rowOff>141767</xdr:rowOff>
    </xdr:to>
    <xdr:graphicFrame macro="">
      <xdr:nvGraphicFramePr>
        <xdr:cNvPr id="2" name="Chart 1">
          <a:extLst>
            <a:ext uri="{FF2B5EF4-FFF2-40B4-BE49-F238E27FC236}">
              <a16:creationId xmlns:a16="http://schemas.microsoft.com/office/drawing/2014/main" id="{BF3846B4-8379-2CF7-873E-3BF3545FB6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57</xdr:col>
      <xdr:colOff>124048</xdr:colOff>
      <xdr:row>32</xdr:row>
      <xdr:rowOff>174625</xdr:rowOff>
    </xdr:from>
    <xdr:to>
      <xdr:col>65</xdr:col>
      <xdr:colOff>425279</xdr:colOff>
      <xdr:row>49</xdr:row>
      <xdr:rowOff>141766</xdr:rowOff>
    </xdr:to>
    <xdr:graphicFrame macro="">
      <xdr:nvGraphicFramePr>
        <xdr:cNvPr id="3" name="Chart 2">
          <a:extLst>
            <a:ext uri="{FF2B5EF4-FFF2-40B4-BE49-F238E27FC236}">
              <a16:creationId xmlns:a16="http://schemas.microsoft.com/office/drawing/2014/main" id="{579F5BC7-CEE8-E0A9-61A4-27DD2353D9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70882</xdr:colOff>
      <xdr:row>50</xdr:row>
      <xdr:rowOff>39983</xdr:rowOff>
    </xdr:from>
    <xdr:to>
      <xdr:col>48</xdr:col>
      <xdr:colOff>377995</xdr:colOff>
      <xdr:row>67</xdr:row>
      <xdr:rowOff>124046</xdr:rowOff>
    </xdr:to>
    <xdr:graphicFrame macro="">
      <xdr:nvGraphicFramePr>
        <xdr:cNvPr id="12" name="Chart 11">
          <a:extLst>
            <a:ext uri="{FF2B5EF4-FFF2-40B4-BE49-F238E27FC236}">
              <a16:creationId xmlns:a16="http://schemas.microsoft.com/office/drawing/2014/main" id="{09EB81DF-1C9E-F0C3-3E49-F30BD0A970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48</xdr:col>
      <xdr:colOff>460744</xdr:colOff>
      <xdr:row>50</xdr:row>
      <xdr:rowOff>70884</xdr:rowOff>
    </xdr:from>
    <xdr:to>
      <xdr:col>57</xdr:col>
      <xdr:colOff>159489</xdr:colOff>
      <xdr:row>67</xdr:row>
      <xdr:rowOff>113526</xdr:rowOff>
    </xdr:to>
    <xdr:graphicFrame macro="">
      <xdr:nvGraphicFramePr>
        <xdr:cNvPr id="15" name="Chart 14">
          <a:extLst>
            <a:ext uri="{FF2B5EF4-FFF2-40B4-BE49-F238E27FC236}">
              <a16:creationId xmlns:a16="http://schemas.microsoft.com/office/drawing/2014/main" id="{C04BCA08-E5A1-EDAE-E2ED-34302FC72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57</xdr:col>
      <xdr:colOff>230372</xdr:colOff>
      <xdr:row>50</xdr:row>
      <xdr:rowOff>70884</xdr:rowOff>
    </xdr:from>
    <xdr:to>
      <xdr:col>65</xdr:col>
      <xdr:colOff>373445</xdr:colOff>
      <xdr:row>67</xdr:row>
      <xdr:rowOff>106325</xdr:rowOff>
    </xdr:to>
    <xdr:graphicFrame macro="">
      <xdr:nvGraphicFramePr>
        <xdr:cNvPr id="16" name="Chart 15">
          <a:extLst>
            <a:ext uri="{FF2B5EF4-FFF2-40B4-BE49-F238E27FC236}">
              <a16:creationId xmlns:a16="http://schemas.microsoft.com/office/drawing/2014/main" id="{2C33BC7E-58CE-CAAF-E5C4-E87ED1B4C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39</xdr:col>
      <xdr:colOff>88580</xdr:colOff>
      <xdr:row>68</xdr:row>
      <xdr:rowOff>18273</xdr:rowOff>
    </xdr:from>
    <xdr:to>
      <xdr:col>48</xdr:col>
      <xdr:colOff>372139</xdr:colOff>
      <xdr:row>84</xdr:row>
      <xdr:rowOff>88605</xdr:rowOff>
    </xdr:to>
    <xdr:graphicFrame macro="">
      <xdr:nvGraphicFramePr>
        <xdr:cNvPr id="17" name="Chart 16">
          <a:extLst>
            <a:ext uri="{FF2B5EF4-FFF2-40B4-BE49-F238E27FC236}">
              <a16:creationId xmlns:a16="http://schemas.microsoft.com/office/drawing/2014/main" id="{F2ADDA32-9294-2263-0EDB-AF6EA91765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48</xdr:col>
      <xdr:colOff>443024</xdr:colOff>
      <xdr:row>68</xdr:row>
      <xdr:rowOff>36965</xdr:rowOff>
    </xdr:from>
    <xdr:to>
      <xdr:col>57</xdr:col>
      <xdr:colOff>159490</xdr:colOff>
      <xdr:row>84</xdr:row>
      <xdr:rowOff>159489</xdr:rowOff>
    </xdr:to>
    <xdr:graphicFrame macro="">
      <xdr:nvGraphicFramePr>
        <xdr:cNvPr id="19" name="Chart 18">
          <a:extLst>
            <a:ext uri="{FF2B5EF4-FFF2-40B4-BE49-F238E27FC236}">
              <a16:creationId xmlns:a16="http://schemas.microsoft.com/office/drawing/2014/main" id="{1A57CA47-EFF9-B33E-FBFE-FDBC15594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57</xdr:col>
      <xdr:colOff>230372</xdr:colOff>
      <xdr:row>68</xdr:row>
      <xdr:rowOff>27154</xdr:rowOff>
    </xdr:from>
    <xdr:to>
      <xdr:col>65</xdr:col>
      <xdr:colOff>407582</xdr:colOff>
      <xdr:row>85</xdr:row>
      <xdr:rowOff>35442</xdr:rowOff>
    </xdr:to>
    <xdr:graphicFrame macro="">
      <xdr:nvGraphicFramePr>
        <xdr:cNvPr id="20" name="Chart 19">
          <a:extLst>
            <a:ext uri="{FF2B5EF4-FFF2-40B4-BE49-F238E27FC236}">
              <a16:creationId xmlns:a16="http://schemas.microsoft.com/office/drawing/2014/main" id="{494344DB-1F46-79C9-1FCE-0D9D6E220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65</xdr:col>
      <xdr:colOff>464060</xdr:colOff>
      <xdr:row>46</xdr:row>
      <xdr:rowOff>26246</xdr:rowOff>
    </xdr:from>
    <xdr:to>
      <xdr:col>70</xdr:col>
      <xdr:colOff>177209</xdr:colOff>
      <xdr:row>52</xdr:row>
      <xdr:rowOff>169766</xdr:rowOff>
    </xdr:to>
    <mc:AlternateContent xmlns:mc="http://schemas.openxmlformats.org/markup-compatibility/2006">
      <mc:Choice xmlns:a14="http://schemas.microsoft.com/office/drawing/2010/main" Requires="a14">
        <xdr:graphicFrame macro="">
          <xdr:nvGraphicFramePr>
            <xdr:cNvPr id="21" name="City 1">
              <a:extLst>
                <a:ext uri="{FF2B5EF4-FFF2-40B4-BE49-F238E27FC236}">
                  <a16:creationId xmlns:a16="http://schemas.microsoft.com/office/drawing/2014/main" id="{2D604213-B5CE-6CE0-0129-0B55BEFD86FA}"/>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57259641" y="8177874"/>
              <a:ext cx="2725708" cy="12067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65</xdr:col>
      <xdr:colOff>469199</xdr:colOff>
      <xdr:row>53</xdr:row>
      <xdr:rowOff>23289</xdr:rowOff>
    </xdr:from>
    <xdr:to>
      <xdr:col>70</xdr:col>
      <xdr:colOff>177209</xdr:colOff>
      <xdr:row>60</xdr:row>
      <xdr:rowOff>164805</xdr:rowOff>
    </xdr:to>
    <mc:AlternateContent xmlns:mc="http://schemas.openxmlformats.org/markup-compatibility/2006">
      <mc:Choice xmlns:a14="http://schemas.microsoft.com/office/drawing/2010/main" Requires="a14">
        <xdr:graphicFrame macro="">
          <xdr:nvGraphicFramePr>
            <xdr:cNvPr id="22" name="Restaurant_Name">
              <a:extLst>
                <a:ext uri="{FF2B5EF4-FFF2-40B4-BE49-F238E27FC236}">
                  <a16:creationId xmlns:a16="http://schemas.microsoft.com/office/drawing/2014/main" id="{52ABD82B-B821-8B4E-4A80-4114FD4A4640}"/>
                </a:ext>
              </a:extLst>
            </xdr:cNvPr>
            <xdr:cNvGraphicFramePr/>
          </xdr:nvGraphicFramePr>
          <xdr:xfrm>
            <a:off x="0" y="0"/>
            <a:ext cx="0" cy="0"/>
          </xdr:xfrm>
          <a:graphic>
            <a:graphicData uri="http://schemas.microsoft.com/office/drawing/2010/slicer">
              <sle:slicer xmlns:sle="http://schemas.microsoft.com/office/drawing/2010/slicer" name="Restaurant_Name"/>
            </a:graphicData>
          </a:graphic>
        </xdr:graphicFrame>
      </mc:Choice>
      <mc:Fallback>
        <xdr:sp macro="" textlink="">
          <xdr:nvSpPr>
            <xdr:cNvPr id="0" name=""/>
            <xdr:cNvSpPr>
              <a:spLocks noTextEdit="1"/>
            </xdr:cNvSpPr>
          </xdr:nvSpPr>
          <xdr:spPr>
            <a:xfrm>
              <a:off x="57264780" y="9415382"/>
              <a:ext cx="2720569" cy="13819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65</xdr:col>
      <xdr:colOff>491970</xdr:colOff>
      <xdr:row>76</xdr:row>
      <xdr:rowOff>69709</xdr:rowOff>
    </xdr:from>
    <xdr:to>
      <xdr:col>70</xdr:col>
      <xdr:colOff>141766</xdr:colOff>
      <xdr:row>85</xdr:row>
      <xdr:rowOff>0</xdr:rowOff>
    </xdr:to>
    <mc:AlternateContent xmlns:mc="http://schemas.openxmlformats.org/markup-compatibility/2006">
      <mc:Choice xmlns:a14="http://schemas.microsoft.com/office/drawing/2010/main" Requires="a14">
        <xdr:graphicFrame macro="">
          <xdr:nvGraphicFramePr>
            <xdr:cNvPr id="23" name="year 1">
              <a:extLst>
                <a:ext uri="{FF2B5EF4-FFF2-40B4-BE49-F238E27FC236}">
                  <a16:creationId xmlns:a16="http://schemas.microsoft.com/office/drawing/2014/main" id="{61F1BF1E-EE0F-0439-7985-A26D769B652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7287551" y="13537616"/>
              <a:ext cx="2662355" cy="1525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65</xdr:col>
      <xdr:colOff>448672</xdr:colOff>
      <xdr:row>61</xdr:row>
      <xdr:rowOff>140695</xdr:rowOff>
    </xdr:from>
    <xdr:to>
      <xdr:col>70</xdr:col>
      <xdr:colOff>124047</xdr:colOff>
      <xdr:row>68</xdr:row>
      <xdr:rowOff>70883</xdr:rowOff>
    </xdr:to>
    <mc:AlternateContent xmlns:mc="http://schemas.openxmlformats.org/markup-compatibility/2006">
      <mc:Choice xmlns:a14="http://schemas.microsoft.com/office/drawing/2010/main" Requires="a14">
        <xdr:graphicFrame macro="">
          <xdr:nvGraphicFramePr>
            <xdr:cNvPr id="24" name="Distance Group">
              <a:extLst>
                <a:ext uri="{FF2B5EF4-FFF2-40B4-BE49-F238E27FC236}">
                  <a16:creationId xmlns:a16="http://schemas.microsoft.com/office/drawing/2014/main" id="{B3455057-7456-9733-E870-F124B991B662}"/>
                </a:ext>
              </a:extLst>
            </xdr:cNvPr>
            <xdr:cNvGraphicFramePr/>
          </xdr:nvGraphicFramePr>
          <xdr:xfrm>
            <a:off x="0" y="0"/>
            <a:ext cx="0" cy="0"/>
          </xdr:xfrm>
          <a:graphic>
            <a:graphicData uri="http://schemas.microsoft.com/office/drawing/2010/slicer">
              <sle:slicer xmlns:sle="http://schemas.microsoft.com/office/drawing/2010/slicer" name="Distance Group"/>
            </a:graphicData>
          </a:graphic>
        </xdr:graphicFrame>
      </mc:Choice>
      <mc:Fallback>
        <xdr:sp macro="" textlink="">
          <xdr:nvSpPr>
            <xdr:cNvPr id="0" name=""/>
            <xdr:cNvSpPr>
              <a:spLocks noTextEdit="1"/>
            </xdr:cNvSpPr>
          </xdr:nvSpPr>
          <xdr:spPr>
            <a:xfrm>
              <a:off x="57244253" y="10950462"/>
              <a:ext cx="2687934" cy="11706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65</xdr:col>
      <xdr:colOff>475129</xdr:colOff>
      <xdr:row>68</xdr:row>
      <xdr:rowOff>141822</xdr:rowOff>
    </xdr:from>
    <xdr:to>
      <xdr:col>70</xdr:col>
      <xdr:colOff>124046</xdr:colOff>
      <xdr:row>75</xdr:row>
      <xdr:rowOff>159487</xdr:rowOff>
    </xdr:to>
    <mc:AlternateContent xmlns:mc="http://schemas.openxmlformats.org/markup-compatibility/2006">
      <mc:Choice xmlns:a14="http://schemas.microsoft.com/office/drawing/2010/main" Requires="a14">
        <xdr:graphicFrame macro="">
          <xdr:nvGraphicFramePr>
            <xdr:cNvPr id="25" name="Delivery Speed">
              <a:extLst>
                <a:ext uri="{FF2B5EF4-FFF2-40B4-BE49-F238E27FC236}">
                  <a16:creationId xmlns:a16="http://schemas.microsoft.com/office/drawing/2014/main" id="{976415AA-6A89-C278-91E4-4AD6057514B4}"/>
                </a:ext>
              </a:extLst>
            </xdr:cNvPr>
            <xdr:cNvGraphicFramePr/>
          </xdr:nvGraphicFramePr>
          <xdr:xfrm>
            <a:off x="0" y="0"/>
            <a:ext cx="0" cy="0"/>
          </xdr:xfrm>
          <a:graphic>
            <a:graphicData uri="http://schemas.microsoft.com/office/drawing/2010/slicer">
              <sle:slicer xmlns:sle="http://schemas.microsoft.com/office/drawing/2010/slicer" name="Delivery Speed"/>
            </a:graphicData>
          </a:graphic>
        </xdr:graphicFrame>
      </mc:Choice>
      <mc:Fallback>
        <xdr:sp macro="" textlink="">
          <xdr:nvSpPr>
            <xdr:cNvPr id="0" name=""/>
            <xdr:cNvSpPr>
              <a:spLocks noTextEdit="1"/>
            </xdr:cNvSpPr>
          </xdr:nvSpPr>
          <xdr:spPr>
            <a:xfrm>
              <a:off x="57270710" y="12192055"/>
              <a:ext cx="2661476" cy="12581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46</xdr:col>
      <xdr:colOff>230372</xdr:colOff>
      <xdr:row>21</xdr:row>
      <xdr:rowOff>44746</xdr:rowOff>
    </xdr:from>
    <xdr:to>
      <xdr:col>70</xdr:col>
      <xdr:colOff>248092</xdr:colOff>
      <xdr:row>32</xdr:row>
      <xdr:rowOff>77048</xdr:rowOff>
    </xdr:to>
    <xdr:sp macro="" textlink="">
      <xdr:nvSpPr>
        <xdr:cNvPr id="26" name="Rectangle: Rounded Corners 25">
          <a:extLst>
            <a:ext uri="{FF2B5EF4-FFF2-40B4-BE49-F238E27FC236}">
              <a16:creationId xmlns:a16="http://schemas.microsoft.com/office/drawing/2014/main" id="{BF8EB26B-6177-C989-C5DD-E28237F87FF8}"/>
            </a:ext>
          </a:extLst>
        </xdr:cNvPr>
        <xdr:cNvSpPr/>
      </xdr:nvSpPr>
      <xdr:spPr>
        <a:xfrm>
          <a:off x="45578232" y="3766141"/>
          <a:ext cx="14478000" cy="1981605"/>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a:innerShdw blurRad="114300">
            <a:prstClr val="black"/>
          </a:innerShdw>
        </a:effectLst>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4800" b="1">
              <a:solidFill>
                <a:schemeClr val="tx1"/>
              </a:solidFill>
              <a:effectLst/>
              <a:latin typeface="Aptos Narrow" panose="020B0004020202020204" pitchFamily="34" charset="0"/>
              <a:ea typeface="+mn-ea"/>
              <a:cs typeface="+mn-cs"/>
            </a:rPr>
            <a:t>Delivery</a:t>
          </a:r>
          <a:r>
            <a:rPr lang="en-IN" sz="4800" b="1" baseline="0">
              <a:solidFill>
                <a:schemeClr val="tx1"/>
              </a:solidFill>
              <a:effectLst/>
              <a:latin typeface="Aptos Narrow" panose="020B0004020202020204" pitchFamily="34" charset="0"/>
              <a:ea typeface="+mn-ea"/>
              <a:cs typeface="+mn-cs"/>
            </a:rPr>
            <a:t> Performance &amp; Operational Efficiency</a:t>
          </a:r>
          <a:endParaRPr lang="en-IN" sz="4800" b="1">
            <a:solidFill>
              <a:schemeClr val="tx1"/>
            </a:solidFill>
            <a:effectLst/>
            <a:latin typeface="Aptos Narrow" panose="020B0004020202020204" pitchFamily="34" charset="0"/>
          </a:endParaRPr>
        </a:p>
        <a:p>
          <a:pPr algn="ctr"/>
          <a:endParaRPr lang="en-IN" sz="4800" b="1">
            <a:solidFill>
              <a:schemeClr val="tx1"/>
            </a:solidFill>
            <a:latin typeface="Aptos Narrow" panose="020B0004020202020204" pitchFamily="34" charset="0"/>
          </a:endParaRPr>
        </a:p>
      </xdr:txBody>
    </xdr:sp>
    <xdr:clientData/>
  </xdr:twoCellAnchor>
  <xdr:twoCellAnchor>
    <xdr:from>
      <xdr:col>65</xdr:col>
      <xdr:colOff>515252</xdr:colOff>
      <xdr:row>39</xdr:row>
      <xdr:rowOff>53163</xdr:rowOff>
    </xdr:from>
    <xdr:to>
      <xdr:col>70</xdr:col>
      <xdr:colOff>248093</xdr:colOff>
      <xdr:row>45</xdr:row>
      <xdr:rowOff>65010</xdr:rowOff>
    </xdr:to>
    <xdr:sp macro="" textlink="$N$30">
      <xdr:nvSpPr>
        <xdr:cNvPr id="13" name="Rectangle: Rounded Corners 12">
          <a:extLst>
            <a:ext uri="{FF2B5EF4-FFF2-40B4-BE49-F238E27FC236}">
              <a16:creationId xmlns:a16="http://schemas.microsoft.com/office/drawing/2014/main" id="{3DC4F52E-28F5-F7B9-A3E3-30AFE9A195C7}"/>
            </a:ext>
          </a:extLst>
        </xdr:cNvPr>
        <xdr:cNvSpPr/>
      </xdr:nvSpPr>
      <xdr:spPr>
        <a:xfrm>
          <a:off x="57310833" y="6964326"/>
          <a:ext cx="2745400" cy="1075103"/>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CAF95BFF-7A73-4D05-B320-B977C2E41C09}" type="TxLink">
            <a:rPr lang="en-US" sz="2000" b="0" i="0" u="none" strike="noStrike">
              <a:solidFill>
                <a:srgbClr val="000000"/>
              </a:solidFill>
              <a:latin typeface="Calibri"/>
              <a:ea typeface="Calibri"/>
              <a:cs typeface="Calibri"/>
            </a:rPr>
            <a:pPr algn="ctr"/>
            <a:t> 10,000 </a:t>
          </a:fld>
          <a:endParaRPr lang="en-US" sz="2000" b="0" i="0" u="none" strike="noStrike">
            <a:solidFill>
              <a:srgbClr val="000000"/>
            </a:solidFill>
            <a:latin typeface="Calibri"/>
            <a:ea typeface="Calibri"/>
            <a:cs typeface="Calibri"/>
          </a:endParaRPr>
        </a:p>
        <a:p>
          <a:pPr algn="ctr"/>
          <a:r>
            <a:rPr lang="en-IN" sz="2000">
              <a:solidFill>
                <a:schemeClr val="tx1"/>
              </a:solidFill>
            </a:rPr>
            <a:t>Orders per Distance</a:t>
          </a:r>
        </a:p>
      </xdr:txBody>
    </xdr:sp>
    <xdr:clientData/>
  </xdr:twoCellAnchor>
  <xdr:twoCellAnchor editAs="oneCell">
    <xdr:from>
      <xdr:col>66</xdr:col>
      <xdr:colOff>1</xdr:colOff>
      <xdr:row>38</xdr:row>
      <xdr:rowOff>78665</xdr:rowOff>
    </xdr:from>
    <xdr:to>
      <xdr:col>67</xdr:col>
      <xdr:colOff>306513</xdr:colOff>
      <xdr:row>43</xdr:row>
      <xdr:rowOff>94076</xdr:rowOff>
    </xdr:to>
    <xdr:pic>
      <xdr:nvPicPr>
        <xdr:cNvPr id="18" name="Graphic 17" descr="Car with solid fill">
          <a:extLst>
            <a:ext uri="{FF2B5EF4-FFF2-40B4-BE49-F238E27FC236}">
              <a16:creationId xmlns:a16="http://schemas.microsoft.com/office/drawing/2014/main" id="{E54EAC4F-E6CE-DADA-1481-EBC7B88B933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3896055" y="4341746"/>
          <a:ext cx="924351" cy="942168"/>
        </a:xfrm>
        <a:prstGeom prst="rect">
          <a:avLst/>
        </a:prstGeom>
      </xdr:spPr>
    </xdr:pic>
    <xdr:clientData/>
  </xdr:twoCellAnchor>
  <xdr:twoCellAnchor>
    <xdr:from>
      <xdr:col>23</xdr:col>
      <xdr:colOff>615779</xdr:colOff>
      <xdr:row>31</xdr:row>
      <xdr:rowOff>0</xdr:rowOff>
    </xdr:from>
    <xdr:to>
      <xdr:col>36</xdr:col>
      <xdr:colOff>177629</xdr:colOff>
      <xdr:row>40</xdr:row>
      <xdr:rowOff>133350</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CD1F465C-B2DC-8C51-D0E1-8FCD5A2D93EE}"/>
            </a:ext>
          </a:extLst>
        </xdr:cNvPr>
        <xdr:cNvSpPr/>
      </xdr:nvSpPr>
      <xdr:spPr>
        <a:xfrm>
          <a:off x="27944806" y="4263081"/>
          <a:ext cx="7593742" cy="1801512"/>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lang="en-IN" sz="4000">
              <a:solidFill>
                <a:schemeClr val="tx1"/>
              </a:solidFill>
              <a:effectLst/>
              <a:latin typeface="+mn-lt"/>
              <a:ea typeface="+mn-ea"/>
              <a:cs typeface="+mn-cs"/>
            </a:rPr>
            <a:t>Swiggy</a:t>
          </a:r>
          <a:r>
            <a:rPr lang="en-IN" sz="4000" baseline="0">
              <a:solidFill>
                <a:schemeClr val="tx1"/>
              </a:solidFill>
              <a:effectLst/>
              <a:latin typeface="+mn-lt"/>
              <a:ea typeface="+mn-ea"/>
              <a:cs typeface="+mn-cs"/>
            </a:rPr>
            <a:t> Sales &amp; Revenue Overview</a:t>
          </a:r>
          <a:endParaRPr lang="en-IN" sz="4000">
            <a:solidFill>
              <a:schemeClr val="tx1"/>
            </a:solidFill>
            <a:effectLst/>
          </a:endParaRPr>
        </a:p>
        <a:p>
          <a:pPr algn="l"/>
          <a:endParaRPr lang="en-IN" sz="4000">
            <a:solidFill>
              <a:schemeClr val="tx1"/>
            </a:solidFill>
          </a:endParaRPr>
        </a:p>
      </xdr:txBody>
    </xdr:sp>
    <xdr:clientData/>
  </xdr:twoCellAnchor>
  <xdr:twoCellAnchor>
    <xdr:from>
      <xdr:col>24</xdr:col>
      <xdr:colOff>82379</xdr:colOff>
      <xdr:row>43</xdr:row>
      <xdr:rowOff>171451</xdr:rowOff>
    </xdr:from>
    <xdr:to>
      <xdr:col>36</xdr:col>
      <xdr:colOff>158579</xdr:colOff>
      <xdr:row>53</xdr:row>
      <xdr:rowOff>171450</xdr:rowOff>
    </xdr:to>
    <xdr:sp macro="" textlink="">
      <xdr:nvSpPr>
        <xdr:cNvPr id="14" name="Rectangle: Rounded Corners 13">
          <a:hlinkClick xmlns:r="http://schemas.openxmlformats.org/officeDocument/2006/relationships" r:id="rId13"/>
          <a:extLst>
            <a:ext uri="{FF2B5EF4-FFF2-40B4-BE49-F238E27FC236}">
              <a16:creationId xmlns:a16="http://schemas.microsoft.com/office/drawing/2014/main" id="{F2ABE0AD-E8C3-3BC7-0C7D-7FBB34ED0B5A}"/>
            </a:ext>
          </a:extLst>
        </xdr:cNvPr>
        <xdr:cNvSpPr/>
      </xdr:nvSpPr>
      <xdr:spPr>
        <a:xfrm>
          <a:off x="28029244" y="6658748"/>
          <a:ext cx="7490254" cy="1853513"/>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4000" b="0">
              <a:solidFill>
                <a:sysClr val="windowText" lastClr="000000"/>
              </a:solidFill>
              <a:effectLst/>
              <a:latin typeface="+mn-lt"/>
              <a:ea typeface="+mn-ea"/>
              <a:cs typeface="+mn-cs"/>
            </a:rPr>
            <a:t>Delivary</a:t>
          </a:r>
          <a:r>
            <a:rPr lang="en-IN" sz="4000" b="0" baseline="0">
              <a:solidFill>
                <a:sysClr val="windowText" lastClr="000000"/>
              </a:solidFill>
              <a:effectLst/>
              <a:latin typeface="+mn-lt"/>
              <a:ea typeface="+mn-ea"/>
              <a:cs typeface="+mn-cs"/>
            </a:rPr>
            <a:t> Performance &amp; Operational Efficiency</a:t>
          </a:r>
          <a:endParaRPr lang="en-IN" sz="4000" b="0">
            <a:solidFill>
              <a:sysClr val="windowText" lastClr="000000"/>
            </a:solidFill>
            <a:effectLst/>
          </a:endParaRPr>
        </a:p>
        <a:p>
          <a:pPr algn="ctr"/>
          <a:endParaRPr lang="en-IN" sz="4000" b="0">
            <a:solidFill>
              <a:sysClr val="windowText" lastClr="000000"/>
            </a:solidFill>
          </a:endParaRPr>
        </a:p>
      </xdr:txBody>
    </xdr:sp>
    <xdr:clientData/>
  </xdr:twoCellAnchor>
  <xdr:twoCellAnchor>
    <xdr:from>
      <xdr:col>24</xdr:col>
      <xdr:colOff>139529</xdr:colOff>
      <xdr:row>56</xdr:row>
      <xdr:rowOff>133350</xdr:rowOff>
    </xdr:from>
    <xdr:to>
      <xdr:col>36</xdr:col>
      <xdr:colOff>16991</xdr:colOff>
      <xdr:row>66</xdr:row>
      <xdr:rowOff>57151</xdr:rowOff>
    </xdr:to>
    <xdr:sp macro="" textlink="">
      <xdr:nvSpPr>
        <xdr:cNvPr id="27" name="Rectangle: Rounded Corners 26">
          <a:hlinkClick xmlns:r="http://schemas.openxmlformats.org/officeDocument/2006/relationships" r:id="rId14"/>
          <a:extLst>
            <a:ext uri="{FF2B5EF4-FFF2-40B4-BE49-F238E27FC236}">
              <a16:creationId xmlns:a16="http://schemas.microsoft.com/office/drawing/2014/main" id="{C96E2773-8DF7-BA40-7AC4-B4EDDCEA8C56}"/>
            </a:ext>
          </a:extLst>
        </xdr:cNvPr>
        <xdr:cNvSpPr/>
      </xdr:nvSpPr>
      <xdr:spPr>
        <a:xfrm>
          <a:off x="28086394" y="9030215"/>
          <a:ext cx="7291516" cy="1777314"/>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4000">
              <a:solidFill>
                <a:schemeClr val="dk1"/>
              </a:solidFill>
              <a:effectLst/>
              <a:latin typeface="+mn-lt"/>
              <a:ea typeface="+mn-ea"/>
              <a:cs typeface="+mn-cs"/>
            </a:rPr>
            <a:t>Customer</a:t>
          </a:r>
          <a:r>
            <a:rPr lang="en-IN" sz="4000" baseline="0">
              <a:solidFill>
                <a:schemeClr val="dk1"/>
              </a:solidFill>
              <a:effectLst/>
              <a:latin typeface="+mn-lt"/>
              <a:ea typeface="+mn-ea"/>
              <a:cs typeface="+mn-cs"/>
            </a:rPr>
            <a:t> &amp; Restaurant Insights</a:t>
          </a:r>
          <a:endParaRPr lang="en-IN" sz="4000">
            <a:effectLst/>
          </a:endParaRPr>
        </a:p>
        <a:p>
          <a:pPr algn="ctr"/>
          <a:endParaRPr lang="en-IN" sz="4000"/>
        </a:p>
      </xdr:txBody>
    </xdr:sp>
    <xdr:clientData/>
  </xdr:twoCellAnchor>
  <xdr:twoCellAnchor editAs="oneCell">
    <xdr:from>
      <xdr:col>70</xdr:col>
      <xdr:colOff>343822</xdr:colOff>
      <xdr:row>45</xdr:row>
      <xdr:rowOff>20594</xdr:rowOff>
    </xdr:from>
    <xdr:to>
      <xdr:col>72</xdr:col>
      <xdr:colOff>381000</xdr:colOff>
      <xdr:row>52</xdr:row>
      <xdr:rowOff>480</xdr:rowOff>
    </xdr:to>
    <xdr:pic>
      <xdr:nvPicPr>
        <xdr:cNvPr id="31" name="Graphic 30" descr="City with solid fill">
          <a:extLst>
            <a:ext uri="{FF2B5EF4-FFF2-40B4-BE49-F238E27FC236}">
              <a16:creationId xmlns:a16="http://schemas.microsoft.com/office/drawing/2014/main" id="{4B805407-B722-0711-1A04-1CE07B1F881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6711227" y="5581135"/>
          <a:ext cx="1272854" cy="1277345"/>
        </a:xfrm>
        <a:prstGeom prst="rect">
          <a:avLst/>
        </a:prstGeom>
      </xdr:spPr>
    </xdr:pic>
    <xdr:clientData/>
  </xdr:twoCellAnchor>
  <xdr:twoCellAnchor editAs="oneCell">
    <xdr:from>
      <xdr:col>70</xdr:col>
      <xdr:colOff>432487</xdr:colOff>
      <xdr:row>53</xdr:row>
      <xdr:rowOff>0</xdr:rowOff>
    </xdr:from>
    <xdr:to>
      <xdr:col>72</xdr:col>
      <xdr:colOff>214185</xdr:colOff>
      <xdr:row>58</xdr:row>
      <xdr:rowOff>90617</xdr:rowOff>
    </xdr:to>
    <xdr:pic>
      <xdr:nvPicPr>
        <xdr:cNvPr id="34" name="Graphic 33" descr="Fork and knife with solid fill">
          <a:extLst>
            <a:ext uri="{FF2B5EF4-FFF2-40B4-BE49-F238E27FC236}">
              <a16:creationId xmlns:a16="http://schemas.microsoft.com/office/drawing/2014/main" id="{57F4DCFF-6E12-DADD-54D8-BDC814A773D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6799892" y="7043351"/>
          <a:ext cx="1017374" cy="1017374"/>
        </a:xfrm>
        <a:prstGeom prst="rect">
          <a:avLst/>
        </a:prstGeom>
      </xdr:spPr>
    </xdr:pic>
    <xdr:clientData/>
  </xdr:twoCellAnchor>
  <xdr:twoCellAnchor editAs="oneCell">
    <xdr:from>
      <xdr:col>70</xdr:col>
      <xdr:colOff>308918</xdr:colOff>
      <xdr:row>59</xdr:row>
      <xdr:rowOff>41189</xdr:rowOff>
    </xdr:from>
    <xdr:to>
      <xdr:col>72</xdr:col>
      <xdr:colOff>535457</xdr:colOff>
      <xdr:row>67</xdr:row>
      <xdr:rowOff>20593</xdr:rowOff>
    </xdr:to>
    <xdr:pic>
      <xdr:nvPicPr>
        <xdr:cNvPr id="36" name="Graphic 35" descr="Map with pin with solid fill">
          <a:extLst>
            <a:ext uri="{FF2B5EF4-FFF2-40B4-BE49-F238E27FC236}">
              <a16:creationId xmlns:a16="http://schemas.microsoft.com/office/drawing/2014/main" id="{D441D6CD-7EF8-F67E-2390-B29D2EC2B43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56676323" y="8196648"/>
          <a:ext cx="1462215" cy="1462215"/>
        </a:xfrm>
        <a:prstGeom prst="rect">
          <a:avLst/>
        </a:prstGeom>
      </xdr:spPr>
    </xdr:pic>
    <xdr:clientData/>
  </xdr:twoCellAnchor>
  <xdr:twoCellAnchor editAs="oneCell">
    <xdr:from>
      <xdr:col>70</xdr:col>
      <xdr:colOff>432486</xdr:colOff>
      <xdr:row>66</xdr:row>
      <xdr:rowOff>82379</xdr:rowOff>
    </xdr:from>
    <xdr:to>
      <xdr:col>72</xdr:col>
      <xdr:colOff>494270</xdr:colOff>
      <xdr:row>73</xdr:row>
      <xdr:rowOff>82380</xdr:rowOff>
    </xdr:to>
    <xdr:pic>
      <xdr:nvPicPr>
        <xdr:cNvPr id="38" name="Graphic 37" descr="Truck with solid fill">
          <a:extLst>
            <a:ext uri="{FF2B5EF4-FFF2-40B4-BE49-F238E27FC236}">
              <a16:creationId xmlns:a16="http://schemas.microsoft.com/office/drawing/2014/main" id="{8E43A7B6-30DE-B3B9-EE50-4B07E93BAD3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56799891" y="9535298"/>
          <a:ext cx="1297460" cy="1297460"/>
        </a:xfrm>
        <a:prstGeom prst="rect">
          <a:avLst/>
        </a:prstGeom>
      </xdr:spPr>
    </xdr:pic>
    <xdr:clientData/>
  </xdr:twoCellAnchor>
  <xdr:twoCellAnchor editAs="oneCell">
    <xdr:from>
      <xdr:col>70</xdr:col>
      <xdr:colOff>535459</xdr:colOff>
      <xdr:row>73</xdr:row>
      <xdr:rowOff>102972</xdr:rowOff>
    </xdr:from>
    <xdr:to>
      <xdr:col>72</xdr:col>
      <xdr:colOff>370702</xdr:colOff>
      <xdr:row>79</xdr:row>
      <xdr:rowOff>61783</xdr:rowOff>
    </xdr:to>
    <xdr:pic>
      <xdr:nvPicPr>
        <xdr:cNvPr id="40" name="Graphic 39" descr="Daily calendar with solid fill">
          <a:extLst>
            <a:ext uri="{FF2B5EF4-FFF2-40B4-BE49-F238E27FC236}">
              <a16:creationId xmlns:a16="http://schemas.microsoft.com/office/drawing/2014/main" id="{CC616D43-C76C-2E9D-BBFE-ABBF7AD843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6902864" y="10853350"/>
          <a:ext cx="1070919" cy="1070919"/>
        </a:xfrm>
        <a:prstGeom prst="rect">
          <a:avLst/>
        </a:prstGeom>
      </xdr:spPr>
    </xdr:pic>
    <xdr:clientData/>
  </xdr:twoCellAnchor>
  <xdr:twoCellAnchor editAs="oneCell">
    <xdr:from>
      <xdr:col>39</xdr:col>
      <xdr:colOff>86390</xdr:colOff>
      <xdr:row>21</xdr:row>
      <xdr:rowOff>44746</xdr:rowOff>
    </xdr:from>
    <xdr:to>
      <xdr:col>46</xdr:col>
      <xdr:colOff>86391</xdr:colOff>
      <xdr:row>32</xdr:row>
      <xdr:rowOff>145755</xdr:rowOff>
    </xdr:to>
    <xdr:pic>
      <xdr:nvPicPr>
        <xdr:cNvPr id="29" name="Picture 28">
          <a:extLst>
            <a:ext uri="{FF2B5EF4-FFF2-40B4-BE49-F238E27FC236}">
              <a16:creationId xmlns:a16="http://schemas.microsoft.com/office/drawing/2014/main" id="{7D4CD513-4B1E-024A-56FC-1DA914589662}"/>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1216669" y="3766141"/>
          <a:ext cx="4217582" cy="2050312"/>
        </a:xfrm>
        <a:prstGeom prst="rect">
          <a:avLst/>
        </a:prstGeom>
      </xdr:spPr>
    </xdr:pic>
    <xdr:clientData/>
  </xdr:twoCellAnchor>
  <xdr:twoCellAnchor>
    <xdr:from>
      <xdr:col>65</xdr:col>
      <xdr:colOff>584792</xdr:colOff>
      <xdr:row>33</xdr:row>
      <xdr:rowOff>0</xdr:rowOff>
    </xdr:from>
    <xdr:to>
      <xdr:col>70</xdr:col>
      <xdr:colOff>283534</xdr:colOff>
      <xdr:row>38</xdr:row>
      <xdr:rowOff>141768</xdr:rowOff>
    </xdr:to>
    <xdr:sp macro="" textlink="$N$9">
      <xdr:nvSpPr>
        <xdr:cNvPr id="9" name="Rectangle: Rounded Corners 8">
          <a:extLst>
            <a:ext uri="{FF2B5EF4-FFF2-40B4-BE49-F238E27FC236}">
              <a16:creationId xmlns:a16="http://schemas.microsoft.com/office/drawing/2014/main" id="{1E46032F-F1B0-8EF0-8752-FF77FC1CC731}"/>
            </a:ext>
          </a:extLst>
        </xdr:cNvPr>
        <xdr:cNvSpPr/>
      </xdr:nvSpPr>
      <xdr:spPr>
        <a:xfrm>
          <a:off x="57380373" y="5847907"/>
          <a:ext cx="2711301" cy="1027814"/>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4DE6B7A9-060C-4E31-9D4B-9D890AAC7E4B}" type="TxLink">
            <a:rPr lang="en-US" sz="2000" b="0" i="0" u="none" strike="noStrike">
              <a:solidFill>
                <a:sysClr val="windowText" lastClr="000000"/>
              </a:solidFill>
              <a:latin typeface="Calibri"/>
              <a:ea typeface="Calibri"/>
              <a:cs typeface="Calibri"/>
            </a:rPr>
            <a:pPr algn="ctr"/>
            <a:t>54.386</a:t>
          </a:fld>
          <a:endParaRPr lang="en-US" sz="2000" b="0" i="0" u="none" strike="noStrike">
            <a:solidFill>
              <a:sysClr val="windowText" lastClr="000000"/>
            </a:solidFill>
            <a:latin typeface="Calibri"/>
            <a:ea typeface="Calibri"/>
            <a:cs typeface="Calibri"/>
          </a:endParaRPr>
        </a:p>
        <a:p>
          <a:pPr algn="ctr"/>
          <a:r>
            <a:rPr lang="en-IN" sz="2000" b="0">
              <a:solidFill>
                <a:sysClr val="windowText" lastClr="000000"/>
              </a:solidFill>
            </a:rPr>
            <a:t>Avg Delivery Time</a:t>
          </a:r>
        </a:p>
      </xdr:txBody>
    </xdr:sp>
    <xdr:clientData/>
  </xdr:twoCellAnchor>
  <xdr:twoCellAnchor editAs="oneCell">
    <xdr:from>
      <xdr:col>66</xdr:col>
      <xdr:colOff>106325</xdr:colOff>
      <xdr:row>33</xdr:row>
      <xdr:rowOff>28352</xdr:rowOff>
    </xdr:from>
    <xdr:to>
      <xdr:col>67</xdr:col>
      <xdr:colOff>124046</xdr:colOff>
      <xdr:row>36</xdr:row>
      <xdr:rowOff>116957</xdr:rowOff>
    </xdr:to>
    <xdr:pic>
      <xdr:nvPicPr>
        <xdr:cNvPr id="32" name="Graphic 31" descr="Stopwatch with solid fill">
          <a:extLst>
            <a:ext uri="{FF2B5EF4-FFF2-40B4-BE49-F238E27FC236}">
              <a16:creationId xmlns:a16="http://schemas.microsoft.com/office/drawing/2014/main" id="{42429991-ECB3-B81F-0BCB-B9CA9AACA79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7504418" y="5876259"/>
          <a:ext cx="620233" cy="6202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29</xdr:col>
      <xdr:colOff>451555</xdr:colOff>
      <xdr:row>12</xdr:row>
      <xdr:rowOff>19050</xdr:rowOff>
    </xdr:from>
    <xdr:to>
      <xdr:col>64</xdr:col>
      <xdr:colOff>406400</xdr:colOff>
      <xdr:row>95</xdr:row>
      <xdr:rowOff>101600</xdr:rowOff>
    </xdr:to>
    <xdr:sp macro="" textlink="">
      <xdr:nvSpPr>
        <xdr:cNvPr id="39" name="Rectangle 38">
          <a:extLst>
            <a:ext uri="{FF2B5EF4-FFF2-40B4-BE49-F238E27FC236}">
              <a16:creationId xmlns:a16="http://schemas.microsoft.com/office/drawing/2014/main" id="{EE584CE9-6638-EF72-4FB6-964E77CC0A66}"/>
            </a:ext>
          </a:extLst>
        </xdr:cNvPr>
        <xdr:cNvSpPr/>
      </xdr:nvSpPr>
      <xdr:spPr>
        <a:xfrm>
          <a:off x="30474355" y="2254250"/>
          <a:ext cx="21290845" cy="15542683"/>
        </a:xfrm>
        <a:prstGeom prst="rect">
          <a:avLst/>
        </a:prstGeom>
        <a:solidFill>
          <a:schemeClr val="accent2">
            <a:lumMod val="60000"/>
            <a:lumOff val="40000"/>
          </a:schemeClr>
        </a:solidFill>
        <a:effectLst>
          <a:innerShdw blurRad="63500" dist="50800" dir="5400000">
            <a:prstClr val="black">
              <a:alpha val="50000"/>
            </a:prstClr>
          </a:innerShdw>
        </a:effectLst>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433850</xdr:colOff>
      <xdr:row>25</xdr:row>
      <xdr:rowOff>117795</xdr:rowOff>
    </xdr:from>
    <xdr:to>
      <xdr:col>37</xdr:col>
      <xdr:colOff>365223</xdr:colOff>
      <xdr:row>32</xdr:row>
      <xdr:rowOff>8150</xdr:rowOff>
    </xdr:to>
    <xdr:sp macro="" textlink="$K$5">
      <xdr:nvSpPr>
        <xdr:cNvPr id="2" name="Rectangle: Rounded Corners 1">
          <a:extLst>
            <a:ext uri="{FF2B5EF4-FFF2-40B4-BE49-F238E27FC236}">
              <a16:creationId xmlns:a16="http://schemas.microsoft.com/office/drawing/2014/main" id="{00084B05-EA09-994E-DBDD-0CDD441CE8E7}"/>
            </a:ext>
          </a:extLst>
        </xdr:cNvPr>
        <xdr:cNvSpPr/>
      </xdr:nvSpPr>
      <xdr:spPr>
        <a:xfrm>
          <a:off x="24801285" y="2304404"/>
          <a:ext cx="2995938" cy="1165876"/>
        </a:xfrm>
        <a:prstGeom prst="roundRect">
          <a:avLst/>
        </a:prstGeom>
        <a:solidFill>
          <a:schemeClr val="accent2"/>
        </a:solidFill>
        <a:ln>
          <a:noFill/>
        </a:ln>
        <a:effectLst>
          <a:innerShdw blurRad="114300">
            <a:prstClr val="black"/>
          </a:innerShdw>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12D552E4-673F-4B63-8924-71277C122F0A}" type="TxLink">
            <a:rPr lang="en-US" sz="2400" b="0" i="0" u="none" strike="noStrike">
              <a:solidFill>
                <a:srgbClr val="000000"/>
              </a:solidFill>
              <a:latin typeface="Calibri"/>
              <a:ea typeface="Calibri"/>
              <a:cs typeface="Calibri"/>
            </a:rPr>
            <a:pPr algn="ctr"/>
            <a:t> 81,97,228.65 </a:t>
          </a:fld>
          <a:endParaRPr lang="en-IN" sz="2400" b="0" i="0" u="none" strike="noStrike">
            <a:solidFill>
              <a:schemeClr val="dk1"/>
            </a:solidFill>
            <a:latin typeface="+mn-lt"/>
            <a:ea typeface="+mn-ea"/>
            <a:cs typeface="+mn-cs"/>
          </a:endParaRPr>
        </a:p>
        <a:p>
          <a:pPr algn="ctr"/>
          <a:r>
            <a:rPr lang="en-US" sz="2400" b="0" i="0" u="none" strike="noStrike">
              <a:solidFill>
                <a:srgbClr val="000000"/>
              </a:solidFill>
              <a:latin typeface="Calibri"/>
              <a:ea typeface="Calibri"/>
              <a:cs typeface="Calibri"/>
            </a:rPr>
            <a:t>Highest revenue city</a:t>
          </a:r>
        </a:p>
      </xdr:txBody>
    </xdr:sp>
    <xdr:clientData/>
  </xdr:twoCellAnchor>
  <xdr:twoCellAnchor>
    <xdr:from>
      <xdr:col>37</xdr:col>
      <xdr:colOff>474606</xdr:colOff>
      <xdr:row>25</xdr:row>
      <xdr:rowOff>77042</xdr:rowOff>
    </xdr:from>
    <xdr:to>
      <xdr:col>42</xdr:col>
      <xdr:colOff>405978</xdr:colOff>
      <xdr:row>31</xdr:row>
      <xdr:rowOff>173804</xdr:rowOff>
    </xdr:to>
    <xdr:sp macro="" textlink="$L$14">
      <xdr:nvSpPr>
        <xdr:cNvPr id="5" name="Rectangle: Rounded Corners 4">
          <a:extLst>
            <a:ext uri="{FF2B5EF4-FFF2-40B4-BE49-F238E27FC236}">
              <a16:creationId xmlns:a16="http://schemas.microsoft.com/office/drawing/2014/main" id="{9182B62E-9365-7353-526E-725783594B24}"/>
            </a:ext>
          </a:extLst>
        </xdr:cNvPr>
        <xdr:cNvSpPr/>
      </xdr:nvSpPr>
      <xdr:spPr>
        <a:xfrm>
          <a:off x="27906606" y="2263651"/>
          <a:ext cx="2995937" cy="1190066"/>
        </a:xfrm>
        <a:prstGeom prst="roundRect">
          <a:avLst/>
        </a:prstGeom>
        <a:solidFill>
          <a:schemeClr val="accent2"/>
        </a:solidFill>
        <a:ln>
          <a:noFill/>
        </a:ln>
        <a:effectLst>
          <a:innerShdw blurRad="114300">
            <a:prstClr val="black"/>
          </a:innerShdw>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fld id="{4D9FA194-0335-4FBA-AF64-41A8C16FD363}" type="TxLink">
            <a:rPr lang="en-US" sz="2400" b="0" i="0" u="none" strike="noStrike">
              <a:solidFill>
                <a:sysClr val="windowText" lastClr="000000"/>
              </a:solidFill>
              <a:latin typeface="Calibri"/>
              <a:ea typeface="Calibri"/>
              <a:cs typeface="Calibri"/>
            </a:rPr>
            <a:pPr algn="ctr"/>
            <a:t> 2.992 </a:t>
          </a:fld>
          <a:endParaRPr lang="en-US" sz="2400" b="0" i="0" u="none" strike="noStrike">
            <a:solidFill>
              <a:sysClr val="windowText" lastClr="000000"/>
            </a:solidFill>
            <a:latin typeface="Calibri"/>
            <a:ea typeface="Calibri"/>
            <a:cs typeface="Calibri"/>
          </a:endParaRPr>
        </a:p>
        <a:p>
          <a:pPr algn="ctr"/>
          <a:r>
            <a:rPr lang="en-IN" sz="2400">
              <a:solidFill>
                <a:sysClr val="windowText" lastClr="000000"/>
              </a:solidFill>
            </a:rPr>
            <a:t>Avg Rating</a:t>
          </a:r>
          <a:r>
            <a:rPr lang="en-IN" sz="2400" baseline="0">
              <a:solidFill>
                <a:sysClr val="windowText" lastClr="000000"/>
              </a:solidFill>
            </a:rPr>
            <a:t> city</a:t>
          </a:r>
          <a:endParaRPr lang="en-IN" sz="2400">
            <a:solidFill>
              <a:sysClr val="windowText" lastClr="000000"/>
            </a:solidFill>
          </a:endParaRPr>
        </a:p>
      </xdr:txBody>
    </xdr:sp>
    <xdr:clientData/>
  </xdr:twoCellAnchor>
  <xdr:twoCellAnchor>
    <xdr:from>
      <xdr:col>42</xdr:col>
      <xdr:colOff>483547</xdr:colOff>
      <xdr:row>25</xdr:row>
      <xdr:rowOff>82825</xdr:rowOff>
    </xdr:from>
    <xdr:to>
      <xdr:col>47</xdr:col>
      <xdr:colOff>439111</xdr:colOff>
      <xdr:row>31</xdr:row>
      <xdr:rowOff>161182</xdr:rowOff>
    </xdr:to>
    <xdr:sp macro="" textlink="$H$7">
      <xdr:nvSpPr>
        <xdr:cNvPr id="6" name="Rectangle: Rounded Corners 5">
          <a:extLst>
            <a:ext uri="{FF2B5EF4-FFF2-40B4-BE49-F238E27FC236}">
              <a16:creationId xmlns:a16="http://schemas.microsoft.com/office/drawing/2014/main" id="{71E7535C-0FFE-0FA8-EB37-FA36931C0A71}"/>
            </a:ext>
          </a:extLst>
        </xdr:cNvPr>
        <xdr:cNvSpPr/>
      </xdr:nvSpPr>
      <xdr:spPr>
        <a:xfrm>
          <a:off x="30980112" y="2269434"/>
          <a:ext cx="3020129" cy="1171661"/>
        </a:xfrm>
        <a:prstGeom prst="roundRect">
          <a:avLst/>
        </a:prstGeom>
        <a:solidFill>
          <a:schemeClr val="accent2"/>
        </a:solidFill>
        <a:ln>
          <a:noFill/>
        </a:ln>
        <a:effectLst>
          <a:innerShdw blurRad="114300">
            <a:prstClr val="black"/>
          </a:innerShdw>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fld id="{94F1F953-CAC9-4F7D-85F1-049254842868}" type="TxLink">
            <a:rPr lang="en-US" sz="2400" b="0" i="0" u="none" strike="noStrike">
              <a:solidFill>
                <a:srgbClr val="000000"/>
              </a:solidFill>
              <a:latin typeface="Calibri"/>
              <a:ea typeface="Calibri"/>
              <a:cs typeface="Calibri"/>
            </a:rPr>
            <a:pPr algn="ctr"/>
            <a:t> 69.97 </a:t>
          </a:fld>
          <a:endParaRPr lang="en-US" sz="2400" b="0" i="0" u="none" strike="noStrike">
            <a:solidFill>
              <a:srgbClr val="000000"/>
            </a:solidFill>
            <a:latin typeface="Calibri"/>
            <a:ea typeface="Calibri"/>
            <a:cs typeface="Calibri"/>
          </a:endParaRPr>
        </a:p>
        <a:p>
          <a:pPr algn="ctr"/>
          <a:r>
            <a:rPr lang="en-US" sz="2400" b="0" i="0" u="none" strike="noStrike">
              <a:solidFill>
                <a:srgbClr val="000000"/>
              </a:solidFill>
              <a:latin typeface="Calibri"/>
              <a:ea typeface="Calibri"/>
              <a:cs typeface="Calibri"/>
            </a:rPr>
            <a:t>Avg Delivery Fee</a:t>
          </a:r>
          <a:endParaRPr lang="en-IN" sz="2400"/>
        </a:p>
      </xdr:txBody>
    </xdr:sp>
    <xdr:clientData/>
  </xdr:twoCellAnchor>
  <xdr:twoCellAnchor editAs="oneCell">
    <xdr:from>
      <xdr:col>56</xdr:col>
      <xdr:colOff>2158</xdr:colOff>
      <xdr:row>52</xdr:row>
      <xdr:rowOff>133626</xdr:rowOff>
    </xdr:from>
    <xdr:to>
      <xdr:col>61</xdr:col>
      <xdr:colOff>203200</xdr:colOff>
      <xdr:row>61</xdr:row>
      <xdr:rowOff>33866</xdr:rowOff>
    </xdr:to>
    <mc:AlternateContent xmlns:mc="http://schemas.openxmlformats.org/markup-compatibility/2006">
      <mc:Choice xmlns:a14="http://schemas.microsoft.com/office/drawing/2010/main" Requires="a14">
        <xdr:graphicFrame macro="">
          <xdr:nvGraphicFramePr>
            <xdr:cNvPr id="3" name="City 2">
              <a:extLst>
                <a:ext uri="{FF2B5EF4-FFF2-40B4-BE49-F238E27FC236}">
                  <a16:creationId xmlns:a16="http://schemas.microsoft.com/office/drawing/2014/main" id="{CF8B4B05-3861-AD42-9614-4CCADFAB6597}"/>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dr:sp macro="" textlink="">
          <xdr:nvSpPr>
            <xdr:cNvPr id="0" name=""/>
            <xdr:cNvSpPr>
              <a:spLocks noTextEdit="1"/>
            </xdr:cNvSpPr>
          </xdr:nvSpPr>
          <xdr:spPr>
            <a:xfrm>
              <a:off x="46484158" y="9819493"/>
              <a:ext cx="3249042" cy="1576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56</xdr:col>
      <xdr:colOff>41004</xdr:colOff>
      <xdr:row>80</xdr:row>
      <xdr:rowOff>133995</xdr:rowOff>
    </xdr:from>
    <xdr:to>
      <xdr:col>61</xdr:col>
      <xdr:colOff>215348</xdr:colOff>
      <xdr:row>90</xdr:row>
      <xdr:rowOff>84299</xdr:rowOff>
    </xdr:to>
    <mc:AlternateContent xmlns:mc="http://schemas.openxmlformats.org/markup-compatibility/2006">
      <mc:Choice xmlns:a14="http://schemas.microsoft.com/office/drawing/2010/main" Requires="a14">
        <xdr:graphicFrame macro="">
          <xdr:nvGraphicFramePr>
            <xdr:cNvPr id="4" name="Food_Category 1">
              <a:extLst>
                <a:ext uri="{FF2B5EF4-FFF2-40B4-BE49-F238E27FC236}">
                  <a16:creationId xmlns:a16="http://schemas.microsoft.com/office/drawing/2014/main" id="{D30FC0BF-6D7C-C652-0681-879B99321AE5}"/>
                </a:ext>
              </a:extLst>
            </xdr:cNvPr>
            <xdr:cNvGraphicFramePr/>
          </xdr:nvGraphicFramePr>
          <xdr:xfrm>
            <a:off x="0" y="0"/>
            <a:ext cx="0" cy="0"/>
          </xdr:xfrm>
          <a:graphic>
            <a:graphicData uri="http://schemas.microsoft.com/office/drawing/2010/slicer">
              <sle:slicer xmlns:sle="http://schemas.microsoft.com/office/drawing/2010/slicer" name="Food_Category 1"/>
            </a:graphicData>
          </a:graphic>
        </xdr:graphicFrame>
      </mc:Choice>
      <mc:Fallback>
        <xdr:sp macro="" textlink="">
          <xdr:nvSpPr>
            <xdr:cNvPr id="0" name=""/>
            <xdr:cNvSpPr>
              <a:spLocks noTextEdit="1"/>
            </xdr:cNvSpPr>
          </xdr:nvSpPr>
          <xdr:spPr>
            <a:xfrm>
              <a:off x="46523004" y="15035328"/>
              <a:ext cx="3222344" cy="18129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55</xdr:col>
      <xdr:colOff>604202</xdr:colOff>
      <xdr:row>61</xdr:row>
      <xdr:rowOff>83930</xdr:rowOff>
    </xdr:from>
    <xdr:to>
      <xdr:col>61</xdr:col>
      <xdr:colOff>203199</xdr:colOff>
      <xdr:row>69</xdr:row>
      <xdr:rowOff>101600</xdr:rowOff>
    </xdr:to>
    <mc:AlternateContent xmlns:mc="http://schemas.openxmlformats.org/markup-compatibility/2006">
      <mc:Choice xmlns:a14="http://schemas.microsoft.com/office/drawing/2010/main" Requires="a14">
        <xdr:graphicFrame macro="">
          <xdr:nvGraphicFramePr>
            <xdr:cNvPr id="7" name="Restaurant_Name 1">
              <a:extLst>
                <a:ext uri="{FF2B5EF4-FFF2-40B4-BE49-F238E27FC236}">
                  <a16:creationId xmlns:a16="http://schemas.microsoft.com/office/drawing/2014/main" id="{47BC9962-3AAB-D285-A58D-F3D3FE5E6633}"/>
                </a:ext>
              </a:extLst>
            </xdr:cNvPr>
            <xdr:cNvGraphicFramePr/>
          </xdr:nvGraphicFramePr>
          <xdr:xfrm>
            <a:off x="0" y="0"/>
            <a:ext cx="0" cy="0"/>
          </xdr:xfrm>
          <a:graphic>
            <a:graphicData uri="http://schemas.microsoft.com/office/drawing/2010/slicer">
              <sle:slicer xmlns:sle="http://schemas.microsoft.com/office/drawing/2010/slicer" name="Restaurant_Name 1"/>
            </a:graphicData>
          </a:graphic>
        </xdr:graphicFrame>
      </mc:Choice>
      <mc:Fallback>
        <xdr:sp macro="" textlink="">
          <xdr:nvSpPr>
            <xdr:cNvPr id="0" name=""/>
            <xdr:cNvSpPr>
              <a:spLocks noTextEdit="1"/>
            </xdr:cNvSpPr>
          </xdr:nvSpPr>
          <xdr:spPr>
            <a:xfrm>
              <a:off x="46476602" y="11446197"/>
              <a:ext cx="3256597" cy="1507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55</xdr:col>
      <xdr:colOff>609177</xdr:colOff>
      <xdr:row>69</xdr:row>
      <xdr:rowOff>151664</xdr:rowOff>
    </xdr:from>
    <xdr:to>
      <xdr:col>61</xdr:col>
      <xdr:colOff>203200</xdr:colOff>
      <xdr:row>80</xdr:row>
      <xdr:rowOff>67734</xdr:rowOff>
    </xdr:to>
    <mc:AlternateContent xmlns:mc="http://schemas.openxmlformats.org/markup-compatibility/2006">
      <mc:Choice xmlns:a14="http://schemas.microsoft.com/office/drawing/2010/main" Requires="a14">
        <xdr:graphicFrame macro="">
          <xdr:nvGraphicFramePr>
            <xdr:cNvPr id="8" name="Delivery_Fee">
              <a:extLst>
                <a:ext uri="{FF2B5EF4-FFF2-40B4-BE49-F238E27FC236}">
                  <a16:creationId xmlns:a16="http://schemas.microsoft.com/office/drawing/2014/main" id="{DCA335B1-2C91-99EA-28F7-1077E29AA980}"/>
                </a:ext>
              </a:extLst>
            </xdr:cNvPr>
            <xdr:cNvGraphicFramePr/>
          </xdr:nvGraphicFramePr>
          <xdr:xfrm>
            <a:off x="0" y="0"/>
            <a:ext cx="0" cy="0"/>
          </xdr:xfrm>
          <a:graphic>
            <a:graphicData uri="http://schemas.microsoft.com/office/drawing/2010/slicer">
              <sle:slicer xmlns:sle="http://schemas.microsoft.com/office/drawing/2010/slicer" name="Delivery_Fee"/>
            </a:graphicData>
          </a:graphic>
        </xdr:graphicFrame>
      </mc:Choice>
      <mc:Fallback>
        <xdr:sp macro="" textlink="">
          <xdr:nvSpPr>
            <xdr:cNvPr id="0" name=""/>
            <xdr:cNvSpPr>
              <a:spLocks noTextEdit="1"/>
            </xdr:cNvSpPr>
          </xdr:nvSpPr>
          <xdr:spPr>
            <a:xfrm>
              <a:off x="46481577" y="13004064"/>
              <a:ext cx="3251623" cy="19650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32</xdr:col>
      <xdr:colOff>444369</xdr:colOff>
      <xdr:row>32</xdr:row>
      <xdr:rowOff>66262</xdr:rowOff>
    </xdr:from>
    <xdr:to>
      <xdr:col>40</xdr:col>
      <xdr:colOff>170123</xdr:colOff>
      <xdr:row>52</xdr:row>
      <xdr:rowOff>24716</xdr:rowOff>
    </xdr:to>
    <xdr:graphicFrame macro="">
      <xdr:nvGraphicFramePr>
        <xdr:cNvPr id="10" name="Chart 9">
          <a:extLst>
            <a:ext uri="{FF2B5EF4-FFF2-40B4-BE49-F238E27FC236}">
              <a16:creationId xmlns:a16="http://schemas.microsoft.com/office/drawing/2014/main" id="{506AF42D-D950-5459-CB45-61FE035FBF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429381</xdr:colOff>
      <xdr:row>52</xdr:row>
      <xdr:rowOff>73778</xdr:rowOff>
    </xdr:from>
    <xdr:to>
      <xdr:col>44</xdr:col>
      <xdr:colOff>157239</xdr:colOff>
      <xdr:row>71</xdr:row>
      <xdr:rowOff>84667</xdr:rowOff>
    </xdr:to>
    <xdr:graphicFrame macro="">
      <xdr:nvGraphicFramePr>
        <xdr:cNvPr id="11" name="Chart 10">
          <a:extLst>
            <a:ext uri="{FF2B5EF4-FFF2-40B4-BE49-F238E27FC236}">
              <a16:creationId xmlns:a16="http://schemas.microsoft.com/office/drawing/2014/main" id="{ED2EDBB3-856B-5A73-E592-C5C94D298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44</xdr:col>
      <xdr:colOff>222250</xdr:colOff>
      <xdr:row>52</xdr:row>
      <xdr:rowOff>72573</xdr:rowOff>
    </xdr:from>
    <xdr:to>
      <xdr:col>55</xdr:col>
      <xdr:colOff>592666</xdr:colOff>
      <xdr:row>71</xdr:row>
      <xdr:rowOff>118534</xdr:rowOff>
    </xdr:to>
    <xdr:graphicFrame macro="">
      <xdr:nvGraphicFramePr>
        <xdr:cNvPr id="12" name="Chart 11">
          <a:extLst>
            <a:ext uri="{FF2B5EF4-FFF2-40B4-BE49-F238E27FC236}">
              <a16:creationId xmlns:a16="http://schemas.microsoft.com/office/drawing/2014/main" id="{3009B772-5753-539D-CC39-5E87E77602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559157</xdr:colOff>
      <xdr:row>25</xdr:row>
      <xdr:rowOff>133531</xdr:rowOff>
    </xdr:from>
    <xdr:to>
      <xdr:col>61</xdr:col>
      <xdr:colOff>234950</xdr:colOff>
      <xdr:row>52</xdr:row>
      <xdr:rowOff>58298</xdr:rowOff>
    </xdr:to>
    <xdr:graphicFrame macro="">
      <xdr:nvGraphicFramePr>
        <xdr:cNvPr id="13" name="Chart 12">
          <a:extLst>
            <a:ext uri="{FF2B5EF4-FFF2-40B4-BE49-F238E27FC236}">
              <a16:creationId xmlns:a16="http://schemas.microsoft.com/office/drawing/2014/main" id="{F23F0A96-A7FA-BC1E-C878-5435A83B70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259257</xdr:colOff>
      <xdr:row>32</xdr:row>
      <xdr:rowOff>73886</xdr:rowOff>
    </xdr:from>
    <xdr:to>
      <xdr:col>47</xdr:col>
      <xdr:colOff>410450</xdr:colOff>
      <xdr:row>52</xdr:row>
      <xdr:rowOff>23507</xdr:rowOff>
    </xdr:to>
    <xdr:graphicFrame macro="">
      <xdr:nvGraphicFramePr>
        <xdr:cNvPr id="14" name="Chart 13">
          <a:extLst>
            <a:ext uri="{FF2B5EF4-FFF2-40B4-BE49-F238E27FC236}">
              <a16:creationId xmlns:a16="http://schemas.microsoft.com/office/drawing/2014/main" id="{969FEFC7-5A8A-9273-BEE6-0957A96013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383416</xdr:colOff>
      <xdr:row>71</xdr:row>
      <xdr:rowOff>169334</xdr:rowOff>
    </xdr:from>
    <xdr:to>
      <xdr:col>44</xdr:col>
      <xdr:colOff>147561</xdr:colOff>
      <xdr:row>91</xdr:row>
      <xdr:rowOff>-1</xdr:rowOff>
    </xdr:to>
    <xdr:graphicFrame macro="">
      <xdr:nvGraphicFramePr>
        <xdr:cNvPr id="15" name="Chart 14">
          <a:extLst>
            <a:ext uri="{FF2B5EF4-FFF2-40B4-BE49-F238E27FC236}">
              <a16:creationId xmlns:a16="http://schemas.microsoft.com/office/drawing/2014/main" id="{771D07D1-612A-174B-4BE0-A1C6E27E6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44</xdr:col>
      <xdr:colOff>258838</xdr:colOff>
      <xdr:row>71</xdr:row>
      <xdr:rowOff>169334</xdr:rowOff>
    </xdr:from>
    <xdr:to>
      <xdr:col>55</xdr:col>
      <xdr:colOff>597506</xdr:colOff>
      <xdr:row>91</xdr:row>
      <xdr:rowOff>16933</xdr:rowOff>
    </xdr:to>
    <xdr:graphicFrame macro="">
      <xdr:nvGraphicFramePr>
        <xdr:cNvPr id="16" name="Chart 15">
          <a:extLst>
            <a:ext uri="{FF2B5EF4-FFF2-40B4-BE49-F238E27FC236}">
              <a16:creationId xmlns:a16="http://schemas.microsoft.com/office/drawing/2014/main" id="{FA2CAE2B-195C-C8C5-CC24-60110F4F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32</xdr:col>
      <xdr:colOff>559272</xdr:colOff>
      <xdr:row>26</xdr:row>
      <xdr:rowOff>77043</xdr:rowOff>
    </xdr:from>
    <xdr:to>
      <xdr:col>34</xdr:col>
      <xdr:colOff>55217</xdr:colOff>
      <xdr:row>29</xdr:row>
      <xdr:rowOff>1739</xdr:rowOff>
    </xdr:to>
    <xdr:pic>
      <xdr:nvPicPr>
        <xdr:cNvPr id="18" name="Graphic 17" descr="Dollar with solid fill">
          <a:extLst>
            <a:ext uri="{FF2B5EF4-FFF2-40B4-BE49-F238E27FC236}">
              <a16:creationId xmlns:a16="http://schemas.microsoft.com/office/drawing/2014/main" id="{E0F63F07-0CF7-0194-C2D8-5B7F6290C7B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4926707" y="2445869"/>
          <a:ext cx="721770" cy="461196"/>
        </a:xfrm>
        <a:prstGeom prst="rect">
          <a:avLst/>
        </a:prstGeom>
      </xdr:spPr>
    </xdr:pic>
    <xdr:clientData/>
  </xdr:twoCellAnchor>
  <xdr:twoCellAnchor editAs="oneCell">
    <xdr:from>
      <xdr:col>38</xdr:col>
      <xdr:colOff>199309</xdr:colOff>
      <xdr:row>25</xdr:row>
      <xdr:rowOff>40756</xdr:rowOff>
    </xdr:from>
    <xdr:to>
      <xdr:col>39</xdr:col>
      <xdr:colOff>283975</xdr:colOff>
      <xdr:row>28</xdr:row>
      <xdr:rowOff>161708</xdr:rowOff>
    </xdr:to>
    <xdr:pic>
      <xdr:nvPicPr>
        <xdr:cNvPr id="20" name="Graphic 19" descr="Star with solid fill">
          <a:extLst>
            <a:ext uri="{FF2B5EF4-FFF2-40B4-BE49-F238E27FC236}">
              <a16:creationId xmlns:a16="http://schemas.microsoft.com/office/drawing/2014/main" id="{426426EE-DE54-6025-0901-6FB26DA1B42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8244222" y="2227365"/>
          <a:ext cx="697579" cy="667604"/>
        </a:xfrm>
        <a:prstGeom prst="rect">
          <a:avLst/>
        </a:prstGeom>
      </xdr:spPr>
    </xdr:pic>
    <xdr:clientData/>
  </xdr:twoCellAnchor>
  <xdr:twoCellAnchor editAs="oneCell">
    <xdr:from>
      <xdr:col>43</xdr:col>
      <xdr:colOff>66788</xdr:colOff>
      <xdr:row>25</xdr:row>
      <xdr:rowOff>12095</xdr:rowOff>
    </xdr:from>
    <xdr:to>
      <xdr:col>44</xdr:col>
      <xdr:colOff>103073</xdr:colOff>
      <xdr:row>28</xdr:row>
      <xdr:rowOff>152400</xdr:rowOff>
    </xdr:to>
    <xdr:pic>
      <xdr:nvPicPr>
        <xdr:cNvPr id="22" name="Graphic 21" descr="Money with solid fill">
          <a:extLst>
            <a:ext uri="{FF2B5EF4-FFF2-40B4-BE49-F238E27FC236}">
              <a16:creationId xmlns:a16="http://schemas.microsoft.com/office/drawing/2014/main" id="{0D9A0706-B219-194D-1D6F-17A2B9090E1C}"/>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1176266" y="2198704"/>
          <a:ext cx="649198" cy="686957"/>
        </a:xfrm>
        <a:prstGeom prst="rect">
          <a:avLst/>
        </a:prstGeom>
      </xdr:spPr>
    </xdr:pic>
    <xdr:clientData/>
  </xdr:twoCellAnchor>
  <xdr:twoCellAnchor>
    <xdr:from>
      <xdr:col>39</xdr:col>
      <xdr:colOff>351065</xdr:colOff>
      <xdr:row>14</xdr:row>
      <xdr:rowOff>140607</xdr:rowOff>
    </xdr:from>
    <xdr:to>
      <xdr:col>61</xdr:col>
      <xdr:colOff>160565</xdr:colOff>
      <xdr:row>24</xdr:row>
      <xdr:rowOff>140608</xdr:rowOff>
    </xdr:to>
    <xdr:sp macro="" textlink="">
      <xdr:nvSpPr>
        <xdr:cNvPr id="23" name="Rectangle 22">
          <a:extLst>
            <a:ext uri="{FF2B5EF4-FFF2-40B4-BE49-F238E27FC236}">
              <a16:creationId xmlns:a16="http://schemas.microsoft.com/office/drawing/2014/main" id="{AB306B69-63BA-AEB7-5AB9-CAA471F5A033}"/>
            </a:ext>
          </a:extLst>
        </xdr:cNvPr>
        <xdr:cNvSpPr/>
      </xdr:nvSpPr>
      <xdr:spPr>
        <a:xfrm>
          <a:off x="30352094" y="2579007"/>
          <a:ext cx="13220700" cy="1741715"/>
        </a:xfrm>
        <a:prstGeom prst="rect">
          <a:avLst/>
        </a:prstGeom>
        <a:ln>
          <a:noFill/>
        </a:ln>
        <a:effectLst>
          <a:innerShdw blurRad="114300">
            <a:prstClr val="black"/>
          </a:innerShdw>
        </a:effectLst>
        <a:scene3d>
          <a:camera prst="orthographicFront">
            <a:rot lat="0" lon="0" rev="0"/>
          </a:camera>
          <a:lightRig rig="balanced" dir="t">
            <a:rot lat="0" lon="0" rev="8700000"/>
          </a:lightRig>
        </a:scene3d>
        <a:sp3d>
          <a:bevelT w="190500" h="38100"/>
        </a:sp3d>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5400" b="1">
              <a:solidFill>
                <a:sysClr val="windowText" lastClr="000000"/>
              </a:solidFill>
              <a:latin typeface="Aptos Narrow" panose="020B0004020202020204" pitchFamily="34" charset="0"/>
            </a:rPr>
            <a:t>Customer</a:t>
          </a:r>
          <a:r>
            <a:rPr lang="en-IN" sz="5400" b="1" baseline="0">
              <a:solidFill>
                <a:sysClr val="windowText" lastClr="000000"/>
              </a:solidFill>
              <a:latin typeface="Aptos Narrow" panose="020B0004020202020204" pitchFamily="34" charset="0"/>
            </a:rPr>
            <a:t> &amp; Restaurant Insights</a:t>
          </a:r>
          <a:endParaRPr lang="en-IN" sz="5400" b="1">
            <a:solidFill>
              <a:sysClr val="windowText" lastClr="000000"/>
            </a:solidFill>
            <a:latin typeface="Aptos Narrow" panose="020B0004020202020204" pitchFamily="34" charset="0"/>
          </a:endParaRPr>
        </a:p>
      </xdr:txBody>
    </xdr:sp>
    <xdr:clientData/>
  </xdr:twoCellAnchor>
  <xdr:twoCellAnchor editAs="oneCell">
    <xdr:from>
      <xdr:col>32</xdr:col>
      <xdr:colOff>555625</xdr:colOff>
      <xdr:row>15</xdr:row>
      <xdr:rowOff>0</xdr:rowOff>
    </xdr:from>
    <xdr:to>
      <xdr:col>39</xdr:col>
      <xdr:colOff>238125</xdr:colOff>
      <xdr:row>25</xdr:row>
      <xdr:rowOff>15875</xdr:rowOff>
    </xdr:to>
    <xdr:pic>
      <xdr:nvPicPr>
        <xdr:cNvPr id="25" name="Picture 24">
          <a:extLst>
            <a:ext uri="{FF2B5EF4-FFF2-40B4-BE49-F238E27FC236}">
              <a16:creationId xmlns:a16="http://schemas.microsoft.com/office/drawing/2014/main" id="{154134AF-F055-BA70-A862-5B8E4F8AF87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780875" y="381000"/>
          <a:ext cx="3905250" cy="1920875"/>
        </a:xfrm>
        <a:prstGeom prst="rect">
          <a:avLst/>
        </a:prstGeom>
      </xdr:spPr>
    </xdr:pic>
    <xdr:clientData/>
  </xdr:twoCellAnchor>
  <xdr:twoCellAnchor>
    <xdr:from>
      <xdr:col>14</xdr:col>
      <xdr:colOff>346366</xdr:colOff>
      <xdr:row>25</xdr:row>
      <xdr:rowOff>69274</xdr:rowOff>
    </xdr:from>
    <xdr:to>
      <xdr:col>26</xdr:col>
      <xdr:colOff>294409</xdr:colOff>
      <xdr:row>33</xdr:row>
      <xdr:rowOff>173183</xdr:rowOff>
    </xdr:to>
    <xdr:sp macro="" textlink="">
      <xdr:nvSpPr>
        <xdr:cNvPr id="32" name="Rectangle 31">
          <a:hlinkClick xmlns:r="http://schemas.openxmlformats.org/officeDocument/2006/relationships" r:id="rId15"/>
          <a:extLst>
            <a:ext uri="{FF2B5EF4-FFF2-40B4-BE49-F238E27FC236}">
              <a16:creationId xmlns:a16="http://schemas.microsoft.com/office/drawing/2014/main" id="{DAFDEF1B-A286-D072-BBE2-A3C6621F1E40}"/>
            </a:ext>
          </a:extLst>
        </xdr:cNvPr>
        <xdr:cNvSpPr/>
      </xdr:nvSpPr>
      <xdr:spPr>
        <a:xfrm>
          <a:off x="16746684" y="4831774"/>
          <a:ext cx="7221680" cy="1627909"/>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lang="en-IN" sz="4000">
              <a:solidFill>
                <a:schemeClr val="dk1"/>
              </a:solidFill>
              <a:effectLst/>
              <a:latin typeface="+mn-lt"/>
              <a:ea typeface="+mn-ea"/>
              <a:cs typeface="+mn-cs"/>
            </a:rPr>
            <a:t>Swiggy</a:t>
          </a:r>
          <a:r>
            <a:rPr lang="en-IN" sz="4000" baseline="0">
              <a:solidFill>
                <a:schemeClr val="dk1"/>
              </a:solidFill>
              <a:effectLst/>
              <a:latin typeface="+mn-lt"/>
              <a:ea typeface="+mn-ea"/>
              <a:cs typeface="+mn-cs"/>
            </a:rPr>
            <a:t> Sales &amp; Revenue Overview</a:t>
          </a:r>
          <a:endParaRPr lang="en-IN" sz="4000">
            <a:effectLst/>
          </a:endParaRPr>
        </a:p>
        <a:p>
          <a:pPr algn="l"/>
          <a:endParaRPr lang="en-IN" sz="4000">
            <a:solidFill>
              <a:sysClr val="windowText" lastClr="000000"/>
            </a:solidFill>
          </a:endParaRPr>
        </a:p>
      </xdr:txBody>
    </xdr:sp>
    <xdr:clientData/>
  </xdr:twoCellAnchor>
  <xdr:twoCellAnchor editAs="oneCell">
    <xdr:from>
      <xdr:col>62</xdr:col>
      <xdr:colOff>0</xdr:colOff>
      <xdr:row>17</xdr:row>
      <xdr:rowOff>0</xdr:rowOff>
    </xdr:from>
    <xdr:to>
      <xdr:col>62</xdr:col>
      <xdr:colOff>304800</xdr:colOff>
      <xdr:row>18</xdr:row>
      <xdr:rowOff>121920</xdr:rowOff>
    </xdr:to>
    <xdr:sp macro="" textlink="">
      <xdr:nvSpPr>
        <xdr:cNvPr id="3073" name="AutoShape 1">
          <a:extLst>
            <a:ext uri="{FF2B5EF4-FFF2-40B4-BE49-F238E27FC236}">
              <a16:creationId xmlns:a16="http://schemas.microsoft.com/office/drawing/2014/main" id="{85375A0A-D47D-16F7-B4E6-3824D6C515AF}"/>
            </a:ext>
          </a:extLst>
        </xdr:cNvPr>
        <xdr:cNvSpPr>
          <a:spLocks noChangeAspect="1" noChangeArrowheads="1"/>
        </xdr:cNvSpPr>
      </xdr:nvSpPr>
      <xdr:spPr bwMode="auto">
        <a:xfrm>
          <a:off x="45651420" y="3108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14</xdr:col>
      <xdr:colOff>329045</xdr:colOff>
      <xdr:row>35</xdr:row>
      <xdr:rowOff>69272</xdr:rowOff>
    </xdr:from>
    <xdr:to>
      <xdr:col>26</xdr:col>
      <xdr:colOff>294408</xdr:colOff>
      <xdr:row>43</xdr:row>
      <xdr:rowOff>121227</xdr:rowOff>
    </xdr:to>
    <xdr:sp macro="" textlink="">
      <xdr:nvSpPr>
        <xdr:cNvPr id="36" name="Rectangle 35">
          <a:hlinkClick xmlns:r="http://schemas.openxmlformats.org/officeDocument/2006/relationships" r:id="rId16"/>
          <a:extLst>
            <a:ext uri="{FF2B5EF4-FFF2-40B4-BE49-F238E27FC236}">
              <a16:creationId xmlns:a16="http://schemas.microsoft.com/office/drawing/2014/main" id="{5F051EA3-D87F-FC2D-DAA6-92DB75E16CE8}"/>
            </a:ext>
          </a:extLst>
        </xdr:cNvPr>
        <xdr:cNvSpPr/>
      </xdr:nvSpPr>
      <xdr:spPr>
        <a:xfrm>
          <a:off x="16729363" y="6736772"/>
          <a:ext cx="7239000" cy="157595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3600" b="0">
              <a:solidFill>
                <a:schemeClr val="dk1"/>
              </a:solidFill>
              <a:effectLst/>
              <a:latin typeface="+mn-lt"/>
              <a:ea typeface="+mn-ea"/>
              <a:cs typeface="+mn-cs"/>
            </a:rPr>
            <a:t>Delivary</a:t>
          </a:r>
          <a:r>
            <a:rPr lang="en-IN" sz="3600" b="0" baseline="0">
              <a:solidFill>
                <a:schemeClr val="dk1"/>
              </a:solidFill>
              <a:effectLst/>
              <a:latin typeface="+mn-lt"/>
              <a:ea typeface="+mn-ea"/>
              <a:cs typeface="+mn-cs"/>
            </a:rPr>
            <a:t> Performance &amp; Operational Efficiency</a:t>
          </a:r>
          <a:endParaRPr lang="en-IN" sz="3600">
            <a:effectLst/>
          </a:endParaRPr>
        </a:p>
        <a:p>
          <a:pPr algn="ctr"/>
          <a:endParaRPr lang="en-IN" sz="3600"/>
        </a:p>
      </xdr:txBody>
    </xdr:sp>
    <xdr:clientData/>
  </xdr:twoCellAnchor>
  <xdr:twoCellAnchor>
    <xdr:from>
      <xdr:col>14</xdr:col>
      <xdr:colOff>355600</xdr:colOff>
      <xdr:row>45</xdr:row>
      <xdr:rowOff>76200</xdr:rowOff>
    </xdr:from>
    <xdr:to>
      <xdr:col>26</xdr:col>
      <xdr:colOff>228600</xdr:colOff>
      <xdr:row>55</xdr:row>
      <xdr:rowOff>76200</xdr:rowOff>
    </xdr:to>
    <xdr:sp macro="" textlink="">
      <xdr:nvSpPr>
        <xdr:cNvPr id="37" name="Rectangle 36">
          <a:hlinkClick xmlns:r="http://schemas.openxmlformats.org/officeDocument/2006/relationships" r:id="rId17"/>
          <a:extLst>
            <a:ext uri="{FF2B5EF4-FFF2-40B4-BE49-F238E27FC236}">
              <a16:creationId xmlns:a16="http://schemas.microsoft.com/office/drawing/2014/main" id="{4D18E641-7796-0BBF-DB2E-8CECE5A897FF}"/>
            </a:ext>
          </a:extLst>
        </xdr:cNvPr>
        <xdr:cNvSpPr/>
      </xdr:nvSpPr>
      <xdr:spPr>
        <a:xfrm>
          <a:off x="16687800" y="8077200"/>
          <a:ext cx="7188200" cy="1778000"/>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4000">
              <a:solidFill>
                <a:sysClr val="windowText" lastClr="000000"/>
              </a:solidFill>
              <a:effectLst/>
              <a:latin typeface="+mn-lt"/>
              <a:ea typeface="+mn-ea"/>
              <a:cs typeface="+mn-cs"/>
            </a:rPr>
            <a:t>Customer</a:t>
          </a:r>
          <a:r>
            <a:rPr lang="en-IN" sz="4000" baseline="0">
              <a:solidFill>
                <a:sysClr val="windowText" lastClr="000000"/>
              </a:solidFill>
              <a:effectLst/>
              <a:latin typeface="+mn-lt"/>
              <a:ea typeface="+mn-ea"/>
              <a:cs typeface="+mn-cs"/>
            </a:rPr>
            <a:t> &amp; Restaurant Insights</a:t>
          </a:r>
          <a:endParaRPr lang="en-IN" sz="4000">
            <a:solidFill>
              <a:sysClr val="windowText" lastClr="000000"/>
            </a:solidFill>
            <a:effectLst/>
          </a:endParaRPr>
        </a:p>
        <a:p>
          <a:pPr algn="ctr"/>
          <a:endParaRPr lang="en-IN" sz="4000">
            <a:solidFill>
              <a:sysClr val="windowText" lastClr="000000"/>
            </a:solidFill>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2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44820486114" backgroundQuery="1" createdVersion="8" refreshedVersion="8" minRefreshableVersion="3" recordCount="0" supportSubquery="1" supportAdvancedDrill="1" xr:uid="{C72E7D0D-B703-42DB-A374-01DE2D30C4DE}">
  <cacheSource type="external" connectionId="1"/>
  <cacheFields count="2">
    <cacheField name="[Range].[City].[City]" caption="City" numFmtId="0" hierarchy="4" level="1">
      <sharedItems count="6">
        <s v="Bangalore"/>
        <s v="Chennai"/>
        <s v="Delhi"/>
        <s v="Hyderabad"/>
        <s v="Mumbai"/>
        <s v="Pune"/>
      </sharedItems>
    </cacheField>
    <cacheField name="[Measures].[Count of Order_ID]" caption="Count of Order_ID" numFmtId="0" hierarchy="50" level="32767"/>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2"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cacheHierarchy uniqueName="[Range 1].[Food_Category]" caption="Food_Category" attribute="1" defaultMemberUniqueName="[Range 1].[Food_Category].[All]" allUniqueName="[Range 1].[Food_Category].[All]" dimensionUniqueName="[Range 1]" displayFolder="" count="0"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4482083333" backgroundQuery="1" createdVersion="8" refreshedVersion="8" minRefreshableVersion="3" recordCount="0" supportSubquery="1" supportAdvancedDrill="1" xr:uid="{DA49C729-3F56-4E52-8192-0A83628703E0}">
  <cacheSource type="external" connectionId="1"/>
  <cacheFields count="2">
    <cacheField name="[Measures].[Sum of Order_Value]" caption="Sum of Order_Value" numFmtId="0" hierarchy="51" level="32767"/>
    <cacheField name="[Range].[City].[City]" caption="City" numFmtId="0" hierarchy="4"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1"/>
      </fieldsUsage>
    </cacheHierarchy>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2"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cacheHierarchy uniqueName="[Range 1].[Food_Category]" caption="Food_Category" attribute="1" defaultMemberUniqueName="[Range 1].[Food_Category].[All]" allUniqueName="[Range 1].[Food_Category].[All]" dimensionUniqueName="[Range 1]" displayFolder="" count="0"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44821412038" backgroundQuery="1" createdVersion="8" refreshedVersion="8" minRefreshableVersion="3" recordCount="0" supportSubquery="1" supportAdvancedDrill="1" xr:uid="{064F4340-A7AD-4777-9367-6A442B5E8EA8}">
  <cacheSource type="external" connectionId="1"/>
  <cacheFields count="3">
    <cacheField name="[Measures].[Count of Order_ID]" caption="Count of Order_ID" numFmtId="0" hierarchy="50" level="32767"/>
    <cacheField name="[Range].[Food_Category].[Food_Category]" caption="Food_Category" numFmtId="0" hierarchy="6" level="1">
      <sharedItems count="6">
        <s v="Biryani"/>
        <s v="Burger"/>
        <s v="Chinese"/>
        <s v="Pizza"/>
        <s v="Sandwich"/>
        <s v="South Indian"/>
      </sharedItems>
    </cacheField>
    <cacheField name="[Range].[City].[City]" caption="City" numFmtId="0" hierarchy="4"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2" memberValueDatatype="130" unbalanced="0">
      <fieldsUsage count="2">
        <fieldUsage x="-1"/>
        <fieldUsage x="1"/>
      </fieldsUsage>
    </cacheHierarchy>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2"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cacheHierarchy uniqueName="[Range 1].[Food_Category]" caption="Food_Category" attribute="1" defaultMemberUniqueName="[Range 1].[Food_Category].[All]" allUniqueName="[Range 1].[Food_Category].[All]" dimensionUniqueName="[Range 1]" displayFolder="" count="0"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44821875" backgroundQuery="1" createdVersion="8" refreshedVersion="8" minRefreshableVersion="3" recordCount="0" supportSubquery="1" supportAdvancedDrill="1" xr:uid="{C61FC457-A85A-4A5E-B442-A78CC004C11C}">
  <cacheSource type="external" connectionId="1"/>
  <cacheFields count="3">
    <cacheField name="[Measures].[Count of Order_ID]" caption="Count of Order_ID" numFmtId="0" hierarchy="50" level="32767"/>
    <cacheField name="[Range].[Restaurant_Name].[Restaurant_Name]" caption="Restaurant_Name" numFmtId="0" hierarchy="5" level="1">
      <sharedItems count="8">
        <s v="Bawarchi"/>
        <s v="Burger King"/>
        <s v="Dominos"/>
        <s v="KFC"/>
        <s v="McDonalds"/>
        <s v="Paradise"/>
        <s v="Pizza Hut"/>
        <s v="Subway"/>
      </sharedItems>
    </cacheField>
    <cacheField name="[Range].[City].[City]" caption="City" numFmtId="0" hierarchy="4"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Restaurant_Name]" caption="Restaurant_Name" attribute="1" defaultMemberUniqueName="[Range].[Restaurant_Name].[All]" allUniqueName="[Range].[Restaurant_Name].[All]" dimensionUniqueName="[Range]" displayFolder="" count="2" memberValueDatatype="130" unbalanced="0">
      <fieldsUsage count="2">
        <fieldUsage x="-1"/>
        <fieldUsage x="1"/>
      </fieldsUsage>
    </cacheHierarchy>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2"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cacheHierarchy uniqueName="[Range 1].[Food_Category]" caption="Food_Category" attribute="1" defaultMemberUniqueName="[Range 1].[Food_Category].[All]" allUniqueName="[Range 1].[Food_Category].[All]" dimensionUniqueName="[Range 1]" displayFolder="" count="0"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44822222223" backgroundQuery="1" createdVersion="8" refreshedVersion="8" minRefreshableVersion="3" recordCount="0" supportSubquery="1" supportAdvancedDrill="1" xr:uid="{A3E895DE-E6B6-4B3C-9896-CED8A436EF1F}">
  <cacheSource type="external" connectionId="1"/>
  <cacheFields count="3">
    <cacheField name="[Range].[Age Group].[Age Group]" caption="Age Group" numFmtId="0" hierarchy="15" level="1">
      <sharedItems count="4">
        <s v="18-24"/>
        <s v="25-35"/>
        <s v="36-50"/>
        <s v="50+"/>
      </sharedItems>
    </cacheField>
    <cacheField name="[Measures].[Average of Order_Value]" caption="Average of Order_Value" numFmtId="0" hierarchy="52" level="32767"/>
    <cacheField name="[Range].[City].[City]" caption="City" numFmtId="0" hierarchy="4"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2"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2" memberValueDatatype="130" unbalanced="0">
      <fieldsUsage count="2">
        <fieldUsage x="-1"/>
        <fieldUsage x="0"/>
      </fieldsUsage>
    </cacheHierarchy>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cacheHierarchy uniqueName="[Range 1].[Food_Category]" caption="Food_Category" attribute="1" defaultMemberUniqueName="[Range 1].[Food_Category].[All]" allUniqueName="[Range 1].[Food_Category].[All]" dimensionUniqueName="[Range 1]" displayFolder="" count="0"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oneField="1" hidden="1">
      <fieldsUsage count="1">
        <fieldUsage x="1"/>
      </fieldsUsage>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44822800923" backgroundQuery="1" createdVersion="8" refreshedVersion="8" minRefreshableVersion="3" recordCount="0" supportSubquery="1" supportAdvancedDrill="1" xr:uid="{55D25063-0952-408D-87A0-0C998504ACAB}">
  <cacheSource type="external" connectionId="1"/>
  <cacheFields count="3">
    <cacheField name="[Range].[City].[City]" caption="City" numFmtId="0" hierarchy="4" level="1">
      <sharedItems count="6">
        <s v="Bangalore"/>
        <s v="Chennai"/>
        <s v="Delhi"/>
        <s v="Hyderabad"/>
        <s v="Mumbai"/>
        <s v="Pune"/>
      </sharedItems>
    </cacheField>
    <cacheField name="[Measures].[Count of Order_ID]" caption="Count of Order_ID" numFmtId="0" hierarchy="50" level="32767"/>
    <cacheField name="[Measures].[Distinct Count of Customer_ID]" caption="Distinct Count of Customer_ID" numFmtId="0" hierarchy="53" level="32767"/>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2"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cacheHierarchy uniqueName="[Range 1].[Food_Category]" caption="Food_Category" attribute="1" defaultMemberUniqueName="[Range 1].[Food_Category].[All]" allUniqueName="[Range 1].[Food_Category].[All]" dimensionUniqueName="[Range 1]" displayFolder="" count="0"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44823263885" backgroundQuery="1" createdVersion="8" refreshedVersion="8" minRefreshableVersion="3" recordCount="0" supportSubquery="1" supportAdvancedDrill="1" xr:uid="{D25D529B-63DF-4167-B9C3-1C081F00BBDC}">
  <cacheSource type="external" connectionId="1"/>
  <cacheFields count="3">
    <cacheField name="[Measures].[Count of Order_ID]" caption="Count of Order_ID" numFmtId="0" hierarchy="50" level="32767"/>
    <cacheField name="[Range].[Order_Type].[Order_Type]" caption="Order_Type" numFmtId="0" hierarchy="8" level="1">
      <sharedItems count="2">
        <s v="COD"/>
        <s v="Online"/>
      </sharedItems>
    </cacheField>
    <cacheField name="[Range].[City].[City]" caption="City" numFmtId="0" hierarchy="4"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2" memberValueDatatype="130" unbalanced="0">
      <fieldsUsage count="2">
        <fieldUsage x="-1"/>
        <fieldUsage x="1"/>
      </fieldsUsage>
    </cacheHierarchy>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cacheHierarchy uniqueName="[Range 1].[Food_Category]" caption="Food_Category" attribute="1" defaultMemberUniqueName="[Range 1].[Food_Category].[All]" allUniqueName="[Range 1].[Food_Category].[All]" dimensionUniqueName="[Range 1]" displayFolder="" count="0"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44825000002" backgroundQuery="1" createdVersion="8" refreshedVersion="8" minRefreshableVersion="3" recordCount="0" supportSubquery="1" supportAdvancedDrill="1" xr:uid="{569927F7-A703-45F1-AFC1-62A2A5379F22}">
  <cacheSource type="external" connectionId="1"/>
  <cacheFields count="3">
    <cacheField name="[Range].[Customer_ID].[Customer_ID]" caption="Customer_ID" numFmtId="0" hierarchy="1" level="1">
      <sharedItems containsSemiMixedTypes="0" containsString="0" containsNumber="1" containsInteger="1" minValue="12286" maxValue="96732" count="19">
        <n v="17400"/>
        <n v="20134"/>
        <n v="26979"/>
        <n v="28309"/>
        <n v="44750"/>
        <n v="56252"/>
        <n v="62049"/>
        <n v="87705"/>
        <n v="88205"/>
        <n v="96349"/>
        <n v="12286" u="1"/>
        <n v="12596" u="1"/>
        <n v="37427" u="1"/>
        <n v="42978" u="1"/>
        <n v="49751" u="1"/>
        <n v="73303" u="1"/>
        <n v="77854" u="1"/>
        <n v="80935" u="1"/>
        <n v="96732" u="1"/>
      </sharedItems>
      <extLst>
        <ext xmlns:x15="http://schemas.microsoft.com/office/spreadsheetml/2010/11/main" uri="{4F2E5C28-24EA-4eb8-9CBF-B6C8F9C3D259}">
          <x15:cachedUniqueNames>
            <x15:cachedUniqueName index="0" name="[Range].[Customer_ID].&amp;[17400]"/>
            <x15:cachedUniqueName index="1" name="[Range].[Customer_ID].&amp;[20134]"/>
            <x15:cachedUniqueName index="2" name="[Range].[Customer_ID].&amp;[26979]"/>
            <x15:cachedUniqueName index="3" name="[Range].[Customer_ID].&amp;[28309]"/>
            <x15:cachedUniqueName index="4" name="[Range].[Customer_ID].&amp;[44750]"/>
            <x15:cachedUniqueName index="5" name="[Range].[Customer_ID].&amp;[56252]"/>
            <x15:cachedUniqueName index="6" name="[Range].[Customer_ID].&amp;[62049]"/>
            <x15:cachedUniqueName index="7" name="[Range].[Customer_ID].&amp;[87705]"/>
            <x15:cachedUniqueName index="8" name="[Range].[Customer_ID].&amp;[88205]"/>
            <x15:cachedUniqueName index="9" name="[Range].[Customer_ID].&amp;[96349]"/>
            <x15:cachedUniqueName index="10" name="[Range].[Customer_ID].&amp;[12286]"/>
            <x15:cachedUniqueName index="11" name="[Range].[Customer_ID].&amp;[12596]"/>
            <x15:cachedUniqueName index="12" name="[Range].[Customer_ID].&amp;[37427]"/>
            <x15:cachedUniqueName index="13" name="[Range].[Customer_ID].&amp;[42978]"/>
            <x15:cachedUniqueName index="14" name="[Range].[Customer_ID].&amp;[49751]"/>
            <x15:cachedUniqueName index="15" name="[Range].[Customer_ID].&amp;[73303]"/>
            <x15:cachedUniqueName index="16" name="[Range].[Customer_ID].&amp;[77854]"/>
            <x15:cachedUniqueName index="17" name="[Range].[Customer_ID].&amp;[80935]"/>
            <x15:cachedUniqueName index="18" name="[Range].[Customer_ID].&amp;[96732]"/>
          </x15:cachedUniqueNames>
        </ext>
      </extLst>
    </cacheField>
    <cacheField name="[Measures].[Sum of Order_Value]" caption="Sum of Order_Value" numFmtId="0" hierarchy="51" level="32767"/>
    <cacheField name="[Range].[City].[City]" caption="City" numFmtId="0" hierarchy="4" level="1">
      <sharedItems count="6">
        <s v="Bangalore"/>
        <s v="Chennai"/>
        <s v="Delhi"/>
        <s v="Hyderabad"/>
        <s v="Mumbai"/>
        <s v="Pune"/>
      </sharedItems>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2" memberValueDatatype="20" unbalanced="0">
      <fieldsUsage count="2">
        <fieldUsage x="-1"/>
        <fieldUsage x="0"/>
      </fieldsUsage>
    </cacheHierarchy>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2"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cacheHierarchy uniqueName="[Range 1].[Food_Category]" caption="Food_Category" attribute="1" defaultMemberUniqueName="[Range 1].[Food_Category].[All]" allUniqueName="[Range 1].[Food_Category].[All]" dimensionUniqueName="[Range 1]" displayFolder="" count="0"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44825347225" backgroundQuery="1" createdVersion="8" refreshedVersion="8" minRefreshableVersion="3" recordCount="0" supportSubquery="1" supportAdvancedDrill="1" xr:uid="{C363815F-6C8C-453E-B63A-7A93FFBCCD65}">
  <cacheSource type="external" connectionId="1"/>
  <cacheFields count="2">
    <cacheField name="[Measures].[Count of Order_ID]" caption="Count of Order_ID" numFmtId="0" hierarchy="50" level="32767"/>
    <cacheField name="[Range].[City].[City]" caption="City" numFmtId="0" hierarchy="4"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1"/>
      </fieldsUsage>
    </cacheHierarchy>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2"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Restaurant_Name]" caption="Restaurant_Name" attribute="1" defaultMemberUniqueName="[Range 1].[Restaurant_Name].[All]" allUniqueName="[Range 1].[Restaurant_Name].[All]" dimensionUniqueName="[Range 1]" displayFolder="" count="0" memberValueDatatype="130" unbalanced="0"/>
    <cacheHierarchy uniqueName="[Range 1].[Food_Category]" caption="Food_Category" attribute="1" defaultMemberUniqueName="[Range 1].[Food_Category].[All]" allUniqueName="[Range 1].[Food_Category].[All]" dimensionUniqueName="[Range 1]" displayFolder="" count="0"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44825694448" backgroundQuery="1" createdVersion="8" refreshedVersion="8" minRefreshableVersion="3" recordCount="0" supportSubquery="1" supportAdvancedDrill="1" xr:uid="{64EB7B1F-F253-4BD5-93DF-59DB17048DCC}">
  <cacheSource type="external" connectionId="1"/>
  <cacheFields count="2">
    <cacheField name="[Measures].[Average of Order_Value]" caption="Average of Order_Value" numFmtId="0" hierarchy="52" level="32767"/>
    <cacheField name="[Range].[City].[City]" caption="City" numFmtId="0" hierarchy="4"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1"/>
      </fieldsUsage>
    </cacheHierarchy>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2"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cacheHierarchy uniqueName="[Range 1].[Food_Category]" caption="Food_Category" attribute="1" defaultMemberUniqueName="[Range 1].[Food_Category].[All]" allUniqueName="[Range 1].[Food_Category].[All]" dimensionUniqueName="[Range 1]" displayFolder="" count="0"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44825925925" backgroundQuery="1" createdVersion="8" refreshedVersion="8" minRefreshableVersion="3" recordCount="0" supportSubquery="1" supportAdvancedDrill="1" xr:uid="{A3A46DC8-2535-431E-833D-7DEDAC477223}">
  <cacheSource type="external" connectionId="1"/>
  <cacheFields count="2">
    <cacheField name="[Measures].[Distinct Count of Customer_ID]" caption="Distinct Count of Customer_ID" numFmtId="0" hierarchy="53" level="32767"/>
    <cacheField name="[Range].[City].[City]" caption="City" numFmtId="0" hierarchy="4"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1"/>
      </fieldsUsage>
    </cacheHierarchy>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2"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cacheHierarchy uniqueName="[Range 1].[Food_Category]" caption="Food_Category" attribute="1" defaultMemberUniqueName="[Range 1].[Food_Category].[All]" allUniqueName="[Range 1].[Food_Category].[All]" dimensionUniqueName="[Range 1]" displayFolder="" count="0"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44826388887" backgroundQuery="1" createdVersion="8" refreshedVersion="8" minRefreshableVersion="3" recordCount="0" supportSubquery="1" supportAdvancedDrill="1" xr:uid="{614ABB8A-7BDE-47B8-A667-4C43CDD4C9E9}">
  <cacheSource type="external" connectionId="1"/>
  <cacheFields count="3">
    <cacheField name="[Range].[Age Group].[Age Group]" caption="Age Group" numFmtId="0" hierarchy="15" level="1">
      <sharedItems count="4">
        <s v="18-24"/>
        <s v="25-35"/>
        <s v="36-50"/>
        <s v="50+"/>
      </sharedItems>
    </cacheField>
    <cacheField name="[Measures].[Sum of Order_ID]" caption="Sum of Order_ID" numFmtId="0" hierarchy="49" level="32767"/>
    <cacheField name="[Range].[City].[City]" caption="City" numFmtId="0" hierarchy="4"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2"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2" memberValueDatatype="130" unbalanced="0">
      <fieldsUsage count="2">
        <fieldUsage x="-1"/>
        <fieldUsage x="0"/>
      </fieldsUsage>
    </cacheHierarchy>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cacheHierarchy uniqueName="[Range 1].[Food_Category]" caption="Food_Category" attribute="1" defaultMemberUniqueName="[Range 1].[Food_Category].[All]" allUniqueName="[Range 1].[Food_Category].[All]" dimensionUniqueName="[Range 1]" displayFolder="" count="0"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44826967595" backgroundQuery="1" createdVersion="8" refreshedVersion="8" minRefreshableVersion="3" recordCount="0" supportSubquery="1" supportAdvancedDrill="1" xr:uid="{104061A0-DFF1-44CC-80A0-C3A0FDCEB368}">
  <cacheSource type="external" connectionId="1"/>
  <cacheFields count="3">
    <cacheField name="[Range].[Gender].[Gender]" caption="Gender" numFmtId="0" hierarchy="3" level="1">
      <sharedItems count="2">
        <s v="Female"/>
        <s v="Male"/>
      </sharedItems>
    </cacheField>
    <cacheField name="[Measures].[Count of Order_ID]" caption="Count of Order_ID" numFmtId="0" hierarchy="50" level="32767"/>
    <cacheField name="[Range].[City].[City]" caption="City" numFmtId="0" hierarchy="4"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2"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cacheHierarchy uniqueName="[Range 1].[Food_Category]" caption="Food_Category" attribute="1" defaultMemberUniqueName="[Range 1].[Food_Category].[All]" allUniqueName="[Range 1].[Food_Category].[All]" dimensionUniqueName="[Range 1]" displayFolder="" count="0"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56136111107" backgroundQuery="1" createdVersion="8" refreshedVersion="8" minRefreshableVersion="3" recordCount="0" supportSubquery="1" supportAdvancedDrill="1" xr:uid="{A3F5F707-F1F9-4200-90E9-99B855238DA7}">
  <cacheSource type="external" connectionId="1"/>
  <cacheFields count="2">
    <cacheField name="[Range 1].[City].[City]" caption="City" numFmtId="0" hierarchy="25" level="1">
      <sharedItems count="6">
        <s v="Bangalore"/>
        <s v="Chennai"/>
        <s v="Delhi"/>
        <s v="Hyderabad"/>
        <s v="Mumbai"/>
        <s v="Pune"/>
      </sharedItems>
    </cacheField>
    <cacheField name="[Measures].[Sum of Order_Value 2]" caption="Sum of Order_Value 2" numFmtId="0" hierarchy="56" level="32767"/>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0"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fieldsUsage count="2">
        <fieldUsage x="-1"/>
        <fieldUsage x="0"/>
      </fieldsUsage>
    </cacheHierarchy>
    <cacheHierarchy uniqueName="[Range 1].[Restaurant_Name]" caption="Restaurant_Name" attribute="1" defaultMemberUniqueName="[Range 1].[Restaurant_Name].[All]" allUniqueName="[Range 1].[Restaurant_Name].[All]" dimensionUniqueName="[Range 1]" displayFolder="" count="0" memberValueDatatype="130" unbalanced="0"/>
    <cacheHierarchy uniqueName="[Range 1].[Food_Category]" caption="Food_Category" attribute="1" defaultMemberUniqueName="[Range 1].[Food_Category].[All]" allUniqueName="[Range 1].[Food_Category].[All]" dimensionUniqueName="[Range 1]" displayFolder="" count="2"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2"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56565740739" backgroundQuery="1" createdVersion="8" refreshedVersion="8" minRefreshableVersion="3" recordCount="0" supportSubquery="1" supportAdvancedDrill="1" xr:uid="{D3FF95B8-F40B-4984-8FDA-4F2292135724}">
  <cacheSource type="external" connectionId="1"/>
  <cacheFields count="3">
    <cacheField name="[Range 1].[Distance Group].[Distance Group]" caption="Distance Group" numFmtId="0" hierarchy="42" level="1">
      <sharedItems count="3">
        <s v="0-5"/>
        <s v="10-15"/>
        <s v="5-10"/>
      </sharedItems>
    </cacheField>
    <cacheField name="[Measures].[Average of Delivery_Fee]" caption="Average of Delivery_Fee" numFmtId="0" hierarchy="60" level="32767"/>
    <cacheField name="[Range 1].[Restaurant_Name].[Restaurant_Name]" caption="Restaurant_Name" numFmtId="0" hierarchy="26"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0"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fieldsUsage count="2">
        <fieldUsage x="-1"/>
        <fieldUsage x="2"/>
      </fieldsUsage>
    </cacheHierarchy>
    <cacheHierarchy uniqueName="[Range 1].[Food_Category]" caption="Food_Category" attribute="1" defaultMemberUniqueName="[Range 1].[Food_Category].[All]" allUniqueName="[Range 1].[Food_Category].[All]" dimensionUniqueName="[Range 1]" displayFolder="" count="2"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2"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2" memberValueDatatype="130" unbalanced="0">
      <fieldsUsage count="2">
        <fieldUsage x="-1"/>
        <fieldUsage x="0"/>
      </fieldsUsage>
    </cacheHierarchy>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56566898148" backgroundQuery="1" createdVersion="8" refreshedVersion="8" minRefreshableVersion="3" recordCount="0" supportSubquery="1" supportAdvancedDrill="1" xr:uid="{15C34B75-BBD9-470F-8C4F-E0113809D305}">
  <cacheSource type="external" connectionId="1"/>
  <cacheFields count="3">
    <cacheField name="[Range 1].[Payment_Mode].[Payment_Mode]" caption="Payment_Mode" numFmtId="0" hierarchy="34" level="1">
      <sharedItems count="4">
        <s v="Card"/>
        <s v="Cash"/>
        <s v="UPI"/>
        <s v="Wallet"/>
      </sharedItems>
    </cacheField>
    <cacheField name="[Measures].[Count of Order_ID 2]" caption="Count of Order_ID 2" numFmtId="0" hierarchy="58" level="32767"/>
    <cacheField name="[Range 1].[Restaurant_Name].[Restaurant_Name]" caption="Restaurant_Name" numFmtId="0" hierarchy="26"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0"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fieldsUsage count="2">
        <fieldUsage x="-1"/>
        <fieldUsage x="2"/>
      </fieldsUsage>
    </cacheHierarchy>
    <cacheHierarchy uniqueName="[Range 1].[Food_Category]" caption="Food_Category" attribute="1" defaultMemberUniqueName="[Range 1].[Food_Category].[All]" allUniqueName="[Range 1].[Food_Category].[All]" dimensionUniqueName="[Range 1]" displayFolder="" count="2"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2" memberValueDatatype="5" unbalanced="0"/>
    <cacheHierarchy uniqueName="[Range 1].[Payment_Mode]" caption="Payment_Mode" attribute="1" defaultMemberUniqueName="[Range 1].[Payment_Mode].[All]" allUniqueName="[Range 1].[Payment_Mode].[All]" dimensionUniqueName="[Range 1]" displayFolder="" count="2" memberValueDatatype="130" unbalanced="0">
      <fieldsUsage count="2">
        <fieldUsage x="-1"/>
        <fieldUsage x="0"/>
      </fieldsUsage>
    </cacheHierarchy>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56567824072" backgroundQuery="1" createdVersion="8" refreshedVersion="8" minRefreshableVersion="3" recordCount="0" supportSubquery="1" supportAdvancedDrill="1" xr:uid="{8CE22895-8320-47F6-A1AA-37B7991EF2F6}">
  <cacheSource type="external" connectionId="1"/>
  <cacheFields count="3">
    <cacheField name="[Range 1].[City].[City]" caption="City" numFmtId="0" hierarchy="25" level="1">
      <sharedItems count="6">
        <s v="Bangalore"/>
        <s v="Chennai"/>
        <s v="Delhi"/>
        <s v="Hyderabad"/>
        <s v="Mumbai"/>
        <s v="Pune"/>
      </sharedItems>
    </cacheField>
    <cacheField name="[Measures].[Average of Customer_Rating]" caption="Average of Customer_Rating" numFmtId="0" hierarchy="62" level="32767"/>
    <cacheField name="[Range 1].[Restaurant_Name].[Restaurant_Name]" caption="Restaurant_Name" numFmtId="0" hierarchy="26"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0"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fieldsUsage count="2">
        <fieldUsage x="-1"/>
        <fieldUsage x="0"/>
      </fieldsUsage>
    </cacheHierarchy>
    <cacheHierarchy uniqueName="[Range 1].[Restaurant_Name]" caption="Restaurant_Name" attribute="1" defaultMemberUniqueName="[Range 1].[Restaurant_Name].[All]" allUniqueName="[Range 1].[Restaurant_Name].[All]" dimensionUniqueName="[Range 1]" displayFolder="" count="2" memberValueDatatype="130" unbalanced="0">
      <fieldsUsage count="2">
        <fieldUsage x="-1"/>
        <fieldUsage x="2"/>
      </fieldsUsage>
    </cacheHierarchy>
    <cacheHierarchy uniqueName="[Range 1].[Food_Category]" caption="Food_Category" attribute="1" defaultMemberUniqueName="[Range 1].[Food_Category].[All]" allUniqueName="[Range 1].[Food_Category].[All]" dimensionUniqueName="[Range 1]" displayFolder="" count="2"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2"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56568518518" backgroundQuery="1" createdVersion="8" refreshedVersion="8" minRefreshableVersion="3" recordCount="0" supportSubquery="1" supportAdvancedDrill="1" xr:uid="{DF2BA60E-2A14-4D9D-B0E2-9A15D6ADB46B}">
  <cacheSource type="external" connectionId="1"/>
  <cacheFields count="3">
    <cacheField name="[Measures].[Average of Customer_Rating]" caption="Average of Customer_Rating" numFmtId="0" hierarchy="62" level="32767"/>
    <cacheField name="[Range 1].[Delivery Speed].[Delivery Speed]" caption="Delivery Speed" numFmtId="0" hierarchy="43" level="1">
      <sharedItems count="3">
        <s v="Fast"/>
        <s v="Medium"/>
        <s v="Slow"/>
      </sharedItems>
    </cacheField>
    <cacheField name="[Range 1].[Restaurant_Name].[Restaurant_Name]" caption="Restaurant_Name" numFmtId="0" hierarchy="26"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0"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fieldsUsage count="2">
        <fieldUsage x="-1"/>
        <fieldUsage x="2"/>
      </fieldsUsage>
    </cacheHierarchy>
    <cacheHierarchy uniqueName="[Range 1].[Food_Category]" caption="Food_Category" attribute="1" defaultMemberUniqueName="[Range 1].[Food_Category].[All]" allUniqueName="[Range 1].[Food_Category].[All]" dimensionUniqueName="[Range 1]" displayFolder="" count="2"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2"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56569444442" backgroundQuery="1" createdVersion="8" refreshedVersion="8" minRefreshableVersion="3" recordCount="0" supportSubquery="1" supportAdvancedDrill="1" xr:uid="{D3068171-A4D5-4EE0-A240-3CC618B3C5B4}">
  <cacheSource type="external" connectionId="1"/>
  <cacheFields count="3">
    <cacheField name="[Measures].[Average of Customer_Rating]" caption="Average of Customer_Rating" numFmtId="0" hierarchy="62" level="32767"/>
    <cacheField name="[Range 1].[Delivery Speed].[Delivery Speed]" caption="Delivery Speed" numFmtId="0" hierarchy="43" level="1">
      <sharedItems count="3">
        <s v="Fast"/>
        <s v="Medium"/>
        <s v="Slow"/>
      </sharedItems>
    </cacheField>
    <cacheField name="[Range 1].[Restaurant_Name].[Restaurant_Name]" caption="Restaurant_Name" numFmtId="0" hierarchy="26" level="1">
      <sharedItems count="8">
        <s v="Bawarchi"/>
        <s v="Burger King"/>
        <s v="Dominos"/>
        <s v="KFC"/>
        <s v="McDonalds"/>
        <s v="Paradise"/>
        <s v="Pizza Hut"/>
        <s v="Subway"/>
      </sharedItems>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0"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fieldsUsage count="2">
        <fieldUsage x="-1"/>
        <fieldUsage x="2"/>
      </fieldsUsage>
    </cacheHierarchy>
    <cacheHierarchy uniqueName="[Range 1].[Food_Category]" caption="Food_Category" attribute="1" defaultMemberUniqueName="[Range 1].[Food_Category].[All]" allUniqueName="[Range 1].[Food_Category].[All]" dimensionUniqueName="[Range 1]" displayFolder="" count="2"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2"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56570138888" backgroundQuery="1" createdVersion="8" refreshedVersion="8" minRefreshableVersion="3" recordCount="0" supportSubquery="1" supportAdvancedDrill="1" xr:uid="{A6722B31-60F5-48BF-841D-6E8FC2DC6745}">
  <cacheSource type="external" connectionId="1"/>
  <cacheFields count="4">
    <cacheField name="[Range 1].[City].[City]" caption="City" numFmtId="0" hierarchy="25" level="1">
      <sharedItems count="6">
        <s v="Bangalore"/>
        <s v="Chennai"/>
        <s v="Delhi"/>
        <s v="Hyderabad"/>
        <s v="Mumbai"/>
        <s v="Pune"/>
      </sharedItems>
    </cacheField>
    <cacheField name="[Measures].[Average of Delivery_Time_Min 2]" caption="Average of Delivery_Time_Min 2" numFmtId="0" hierarchy="64" level="32767"/>
    <cacheField name="[Measures].[Average of Customer_Rating]" caption="Average of Customer_Rating" numFmtId="0" hierarchy="62" level="32767"/>
    <cacheField name="[Range 1].[Restaurant_Name].[Restaurant_Name]" caption="Restaurant_Name" numFmtId="0" hierarchy="26"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0"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fieldsUsage count="2">
        <fieldUsage x="-1"/>
        <fieldUsage x="0"/>
      </fieldsUsage>
    </cacheHierarchy>
    <cacheHierarchy uniqueName="[Range 1].[Restaurant_Name]" caption="Restaurant_Name" attribute="1" defaultMemberUniqueName="[Range 1].[Restaurant_Name].[All]" allUniqueName="[Range 1].[Restaurant_Name].[All]" dimensionUniqueName="[Range 1]" displayFolder="" count="2" memberValueDatatype="130" unbalanced="0">
      <fieldsUsage count="2">
        <fieldUsage x="-1"/>
        <fieldUsage x="3"/>
      </fieldsUsage>
    </cacheHierarchy>
    <cacheHierarchy uniqueName="[Range 1].[Food_Category]" caption="Food_Category" attribute="1" defaultMemberUniqueName="[Range 1].[Food_Category].[All]" allUniqueName="[Range 1].[Food_Category].[All]" dimensionUniqueName="[Range 1]" displayFolder="" count="2"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2"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oneField="1" hidden="1">
      <fieldsUsage count="1">
        <fieldUsage x="1"/>
      </fieldsUsage>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5657060185" backgroundQuery="1" createdVersion="8" refreshedVersion="8" minRefreshableVersion="3" recordCount="0" supportSubquery="1" supportAdvancedDrill="1" xr:uid="{50EB3ECC-CBB9-4C53-8BF4-C076322E02B0}">
  <cacheSource type="external" connectionId="1"/>
  <cacheFields count="3">
    <cacheField name="[Range 1].[City].[City]" caption="City" numFmtId="0" hierarchy="25" level="1">
      <sharedItems count="6">
        <s v="Bangalore"/>
        <s v="Chennai"/>
        <s v="Delhi"/>
        <s v="Hyderabad"/>
        <s v="Mumbai"/>
        <s v="Pune"/>
      </sharedItems>
    </cacheField>
    <cacheField name="[Measures].[Sum of Order_Value 2]" caption="Sum of Order_Value 2" numFmtId="0" hierarchy="56" level="32767"/>
    <cacheField name="[Range 1].[Restaurant_Name].[Restaurant_Name]" caption="Restaurant_Name" numFmtId="0" hierarchy="26"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0"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fieldsUsage count="2">
        <fieldUsage x="-1"/>
        <fieldUsage x="0"/>
      </fieldsUsage>
    </cacheHierarchy>
    <cacheHierarchy uniqueName="[Range 1].[Restaurant_Name]" caption="Restaurant_Name" attribute="1" defaultMemberUniqueName="[Range 1].[Restaurant_Name].[All]" allUniqueName="[Range 1].[Restaurant_Name].[All]" dimensionUniqueName="[Range 1]" displayFolder="" count="2" memberValueDatatype="130" unbalanced="0">
      <fieldsUsage count="2">
        <fieldUsage x="-1"/>
        <fieldUsage x="2"/>
      </fieldsUsage>
    </cacheHierarchy>
    <cacheHierarchy uniqueName="[Range 1].[Food_Category]" caption="Food_Category" attribute="1" defaultMemberUniqueName="[Range 1].[Food_Category].[All]" allUniqueName="[Range 1].[Food_Category].[All]" dimensionUniqueName="[Range 1]" displayFolder="" count="2"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2"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70.756571180558" backgroundQuery="1" createdVersion="8" refreshedVersion="8" minRefreshableVersion="3" recordCount="0" supportSubquery="1" supportAdvancedDrill="1" xr:uid="{A92578F0-E5E9-4720-8C92-CC73E9D95D7F}">
  <cacheSource type="external" connectionId="1"/>
  <cacheFields count="3">
    <cacheField name="[Range 1].[City].[City]" caption="City" numFmtId="0" hierarchy="25" level="1">
      <sharedItems count="6">
        <s v="Bangalore"/>
        <s v="Chennai"/>
        <s v="Delhi"/>
        <s v="Hyderabad"/>
        <s v="Mumbai"/>
        <s v="Pune"/>
      </sharedItems>
    </cacheField>
    <cacheField name="[Measures].[Average of Customer_Rating]" caption="Average of Customer_Rating" numFmtId="0" hierarchy="62" level="32767"/>
    <cacheField name="[Range 1].[Restaurant_Name].[Restaurant_Name]" caption="Restaurant_Name" numFmtId="0" hierarchy="26" level="1">
      <sharedItems containsSemiMixedTypes="0" containsNonDate="0" containsString="0"/>
    </cacheField>
  </cacheFields>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0"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fieldsUsage count="2">
        <fieldUsage x="-1"/>
        <fieldUsage x="0"/>
      </fieldsUsage>
    </cacheHierarchy>
    <cacheHierarchy uniqueName="[Range 1].[Restaurant_Name]" caption="Restaurant_Name" attribute="1" defaultMemberUniqueName="[Range 1].[Restaurant_Name].[All]" allUniqueName="[Range 1].[Restaurant_Name].[All]" dimensionUniqueName="[Range 1]" displayFolder="" count="2" memberValueDatatype="130" unbalanced="0">
      <fieldsUsage count="2">
        <fieldUsage x="-1"/>
        <fieldUsage x="2"/>
      </fieldsUsage>
    </cacheHierarchy>
    <cacheHierarchy uniqueName="[Range 1].[Food_Category]" caption="Food_Category" attribute="1" defaultMemberUniqueName="[Range 1].[Food_Category].[All]" allUniqueName="[Range 1].[Food_Category].[All]" dimensionUniqueName="[Range 1]" displayFolder="" count="2"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2"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NYA" refreshedDate="46070.784429861109" createdVersion="8" refreshedVersion="8" minRefreshableVersion="3" recordCount="10000" xr:uid="{308B7F84-DB4A-4FD9-86C9-90366C66D68C}">
  <cacheSource type="worksheet">
    <worksheetSource ref="A1:W10001" sheet="Swiggy sales dashboard"/>
  </cacheSource>
  <cacheFields count="23">
    <cacheField name="Order_ID" numFmtId="0">
      <sharedItems containsSemiMixedTypes="0" containsString="0" containsNumber="1" containsInteger="1" minValue="600001" maxValue="610000"/>
    </cacheField>
    <cacheField name="Customer_ID" numFmtId="0">
      <sharedItems containsSemiMixedTypes="0" containsString="0" containsNumber="1" containsInteger="1" minValue="10008" maxValue="99990"/>
    </cacheField>
    <cacheField name="Customer_Age" numFmtId="0">
      <sharedItems containsSemiMixedTypes="0" containsString="0" containsNumber="1" containsInteger="1" minValue="18" maxValue="64"/>
    </cacheField>
    <cacheField name="Gender" numFmtId="0">
      <sharedItems/>
    </cacheField>
    <cacheField name="City" numFmtId="0">
      <sharedItems count="6">
        <s v="Mumbai"/>
        <s v="Chennai"/>
        <s v="Pune"/>
        <s v="Hyderabad"/>
        <s v="Delhi"/>
        <s v="Bangalore"/>
      </sharedItems>
    </cacheField>
    <cacheField name="Restaurant_Name" numFmtId="0">
      <sharedItems count="8">
        <s v="Bawarchi"/>
        <s v="KFC"/>
        <s v="Dominos"/>
        <s v="Paradise"/>
        <s v="Pizza Hut"/>
        <s v="Subway"/>
        <s v="Burger King"/>
        <s v="McDonalds"/>
      </sharedItems>
    </cacheField>
    <cacheField name="Food_Category" numFmtId="0">
      <sharedItems/>
    </cacheField>
    <cacheField name="Order_Date" numFmtId="14">
      <sharedItems containsSemiMixedTypes="0" containsNonDate="0" containsDate="1" containsString="0" minDate="2022-01-01T00:00:00" maxDate="2024-12-31T00:00:00"/>
    </cacheField>
    <cacheField name="Order_Type" numFmtId="0">
      <sharedItems/>
    </cacheField>
    <cacheField name="Delivery_Time_Min" numFmtId="0">
      <sharedItems containsSemiMixedTypes="0" containsString="0" containsNumber="1" containsInteger="1" minValue="20" maxValue="89"/>
    </cacheField>
    <cacheField name="Distance_KM" numFmtId="0">
      <sharedItems containsSemiMixedTypes="0" containsString="0" containsNumber="1" minValue="1" maxValue="15"/>
    </cacheField>
    <cacheField name="Order_Value" numFmtId="0">
      <sharedItems containsSemiMixedTypes="0" containsString="0" containsNumber="1" minValue="150.06" maxValue="1499.84"/>
    </cacheField>
    <cacheField name="Delivery_Fee" numFmtId="0">
      <sharedItems containsSemiMixedTypes="0" containsString="0" containsNumber="1" minValue="20" maxValue="120"/>
    </cacheField>
    <cacheField name="Payment_Mode" numFmtId="0">
      <sharedItems/>
    </cacheField>
    <cacheField name="Customer_Rating" numFmtId="0">
      <sharedItems containsSemiMixedTypes="0" containsString="0" containsNumber="1" containsInteger="1" minValue="1" maxValue="5"/>
    </cacheField>
    <cacheField name="Age Group" numFmtId="0">
      <sharedItems/>
    </cacheField>
    <cacheField name="Repeat customer" numFmtId="0">
      <sharedItems/>
    </cacheField>
    <cacheField name="order value categorey" numFmtId="0">
      <sharedItems/>
    </cacheField>
    <cacheField name="Rating categeory" numFmtId="0">
      <sharedItems/>
    </cacheField>
    <cacheField name="Month" numFmtId="0">
      <sharedItems/>
    </cacheField>
    <cacheField name="year" numFmtId="0">
      <sharedItems containsSemiMixedTypes="0" containsString="0" containsNumber="1" containsInteger="1" minValue="2022" maxValue="2024" count="3">
        <n v="2023"/>
        <n v="2024"/>
        <n v="2022"/>
      </sharedItems>
    </cacheField>
    <cacheField name="Distance Group" numFmtId="0">
      <sharedItems count="3">
        <s v="5-10"/>
        <s v="10-15"/>
        <s v="0-5"/>
      </sharedItems>
    </cacheField>
    <cacheField name="Delivery Speed" numFmtId="0">
      <sharedItems count="3">
        <s v="Medium"/>
        <s v="Slow"/>
        <s v="Fast"/>
      </sharedItems>
    </cacheField>
  </cacheFields>
  <extLst>
    <ext xmlns:x14="http://schemas.microsoft.com/office/spreadsheetml/2009/9/main" uri="{725AE2AE-9491-48be-B2B4-4EB974FC3084}">
      <x14:pivotCacheDefinition pivotCacheId="8090415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64.775475810187" backgroundQuery="1" createdVersion="3" refreshedVersion="8" minRefreshableVersion="3" recordCount="0" supportSubquery="1" supportAdvancedDrill="1" xr:uid="{C943CDFA-8144-4915-97CB-D698E24A5908}">
  <cacheSource type="external" connectionId="1">
    <extLst>
      <ext xmlns:x14="http://schemas.microsoft.com/office/spreadsheetml/2009/9/main" uri="{F057638F-6D5F-4e77-A914-E7F072B9BCA8}">
        <x14:sourceConnection name="ThisWorkbookDataModel"/>
      </ext>
    </extLst>
  </cacheSource>
  <cacheFields count="0"/>
  <cacheHierarchies count="56">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0"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cacheHierarchy uniqueName="[Range 1].[Food_Category]" caption="Food_Category" attribute="1" defaultMemberUniqueName="[Range 1].[Food_Category].[All]" allUniqueName="[Range 1].[Food_Category].[All]" dimensionUniqueName="[Range 1]" displayFolder="" count="2"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2"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licerData="1" pivotCacheId="2020319287"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NYA" refreshedDate="46068.912768634262" backgroundQuery="1" createdVersion="3" refreshedVersion="8" minRefreshableVersion="3" recordCount="0" supportSubquery="1" supportAdvancedDrill="1" xr:uid="{11EC4EAA-3EB8-42F2-850F-4C8C97AEC2BE}">
  <cacheSource type="external" connectionId="1">
    <extLst>
      <ext xmlns:x14="http://schemas.microsoft.com/office/spreadsheetml/2009/9/main" uri="{F057638F-6D5F-4e77-A914-E7F072B9BCA8}">
        <x14:sourceConnection name="ThisWorkbookDataModel"/>
      </ext>
    </extLst>
  </cacheSource>
  <cacheFields count="0"/>
  <cacheHierarchies count="65">
    <cacheHierarchy uniqueName="[Range].[Order_ID]" caption="Order_ID" attribute="1" defaultMemberUniqueName="[Range].[Order_ID].[All]" allUniqueName="[Range].[Order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Customer_Age]" caption="Customer_Age" attribute="1" defaultMemberUniqueName="[Range].[Customer_Age].[All]" allUniqueName="[Range].[Customer_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Food_Category]" caption="Food_Category" attribute="1" defaultMemberUniqueName="[Range].[Food_Category].[All]" allUniqueName="[Range].[Food_Category].[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Order_Type]" caption="Order_Type" attribute="1" defaultMemberUniqueName="[Range].[Order_Type].[All]" allUniqueName="[Range].[Order_Type].[All]" dimensionUniqueName="[Range]" displayFolder="" count="0" memberValueDatatype="130" unbalanced="0"/>
    <cacheHierarchy uniqueName="[Range].[Delivery_Time_Min]" caption="Delivery_Time_Min" attribute="1" defaultMemberUniqueName="[Range].[Delivery_Time_Min].[All]" allUniqueName="[Range].[Delivery_Time_Min].[All]" dimensionUniqueName="[Range]" displayFolder="" count="0" memberValueDatatype="20" unbalanced="0"/>
    <cacheHierarchy uniqueName="[Range].[Distance_KM]" caption="Distance_KM" attribute="1" defaultMemberUniqueName="[Range].[Distance_KM].[All]" allUniqueName="[Range].[Distance_KM].[All]" dimensionUniqueName="[Range]" displayFolder="" count="0" memberValueDatatype="5" unbalanced="0"/>
    <cacheHierarchy uniqueName="[Range].[Order_Value]" caption="Order_Value" attribute="1" defaultMemberUniqueName="[Range].[Order_Value].[All]" allUniqueName="[Range].[Order_Value].[All]" dimensionUniqueName="[Range]" displayFolder="" count="0" memberValueDatatype="5" unbalanced="0"/>
    <cacheHierarchy uniqueName="[Range].[Delivery_Fee]" caption="Delivery_Fee" attribute="1" defaultMemberUniqueName="[Range].[Delivery_Fee].[All]" allUniqueName="[Range].[Delivery_Fe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Customer_Rating]" caption="Customer_Rating" attribute="1" defaultMemberUniqueName="[Range].[Customer_Rating].[All]" allUniqueName="[Range].[Customer_Rating].[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Repeat customer]" caption="Repeat customer" attribute="1" defaultMemberUniqueName="[Range].[Repeat customer].[All]" allUniqueName="[Range].[Repeat customer].[All]" dimensionUniqueName="[Range]" displayFolder="" count="0" memberValueDatatype="130" unbalanced="0"/>
    <cacheHierarchy uniqueName="[Range].[order value categorey]" caption="order value categorey" attribute="1" defaultMemberUniqueName="[Range].[order value categorey].[All]" allUniqueName="[Range].[order value categorey].[All]" dimensionUniqueName="[Range]" displayFolder="" count="0" memberValueDatatype="130" unbalanced="0"/>
    <cacheHierarchy uniqueName="[Range].[Rating categeory]" caption="Rating categeory" attribute="1" defaultMemberUniqueName="[Range].[Rating categeory].[All]" allUniqueName="[Range].[Rating categeor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 1].[Order_ID]" caption="Order_ID" attribute="1" defaultMemberUniqueName="[Range 1].[Order_ID].[All]" allUniqueName="[Range 1].[Order_ID].[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Customer_Age]" caption="Customer_Age" attribute="1" defaultMemberUniqueName="[Range 1].[Customer_Age].[All]" allUniqueName="[Range 1].[Customer_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cacheHierarchy uniqueName="[Range 1].[Restaurant_Name]" caption="Restaurant_Name" attribute="1" defaultMemberUniqueName="[Range 1].[Restaurant_Name].[All]" allUniqueName="[Range 1].[Restaurant_Name].[All]" dimensionUniqueName="[Range 1]" displayFolder="" count="2" memberValueDatatype="130" unbalanced="0"/>
    <cacheHierarchy uniqueName="[Range 1].[Food_Category]" caption="Food_Category" attribute="1" defaultMemberUniqueName="[Range 1].[Food_Category].[All]" allUniqueName="[Range 1].[Food_Category].[All]" dimensionUniqueName="[Range 1]" displayFolder="" count="2" memberValueDatatype="130"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Order_Type]" caption="Order_Type" attribute="1" defaultMemberUniqueName="[Range 1].[Order_Type].[All]" allUniqueName="[Range 1].[Order_Type].[All]" dimensionUniqueName="[Range 1]" displayFolder="" count="0" memberValueDatatype="130" unbalanced="0"/>
    <cacheHierarchy uniqueName="[Range 1].[Delivery_Time_Min]" caption="Delivery_Time_Min" attribute="1" defaultMemberUniqueName="[Range 1].[Delivery_Time_Min].[All]" allUniqueName="[Range 1].[Delivery_Time_Min].[All]" dimensionUniqueName="[Range 1]" displayFolder="" count="0" memberValueDatatype="20" unbalanced="0"/>
    <cacheHierarchy uniqueName="[Range 1].[Distance_KM]" caption="Distance_KM" attribute="1" defaultMemberUniqueName="[Range 1].[Distance_KM].[All]" allUniqueName="[Range 1].[Distance_KM].[All]" dimensionUniqueName="[Range 1]" displayFolder="" count="0" memberValueDatatype="5" unbalanced="0"/>
    <cacheHierarchy uniqueName="[Range 1].[Order_Value]" caption="Order_Value" attribute="1" defaultMemberUniqueName="[Range 1].[Order_Value].[All]" allUniqueName="[Range 1].[Order_Value].[All]" dimensionUniqueName="[Range 1]" displayFolder="" count="0" memberValueDatatype="5" unbalanced="0"/>
    <cacheHierarchy uniqueName="[Range 1].[Delivery_Fee]" caption="Delivery_Fee" attribute="1" defaultMemberUniqueName="[Range 1].[Delivery_Fee].[All]" allUniqueName="[Range 1].[Delivery_Fee].[All]" dimensionUniqueName="[Range 1]" displayFolder="" count="2"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Customer_Rating]" caption="Customer_Rating" attribute="1" defaultMemberUniqueName="[Range 1].[Customer_Rating].[All]" allUniqueName="[Range 1].[Customer_Rating].[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Repeat customer]" caption="Repeat customer" attribute="1" defaultMemberUniqueName="[Range 1].[Repeat customer].[All]" allUniqueName="[Range 1].[Repeat customer].[All]" dimensionUniqueName="[Range 1]" displayFolder="" count="0" memberValueDatatype="130" unbalanced="0"/>
    <cacheHierarchy uniqueName="[Range 1].[order value categorey]" caption="order value categorey" attribute="1" defaultMemberUniqueName="[Range 1].[order value categorey].[All]" allUniqueName="[Range 1].[order value categorey].[All]" dimensionUniqueName="[Range 1]" displayFolder="" count="0" memberValueDatatype="130" unbalanced="0"/>
    <cacheHierarchy uniqueName="[Range 1].[Rating categeory]" caption="Rating categeory" attribute="1" defaultMemberUniqueName="[Range 1].[Rating categeory].[All]" allUniqueName="[Range 1].[Rating categeor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Distance Group]" caption="Distance Group" attribute="1" defaultMemberUniqueName="[Range 1].[Distance Group].[All]" allUniqueName="[Range 1].[Distance Group].[All]" dimensionUniqueName="[Range 1]" displayFolder="" count="0" memberValueDatatype="130" unbalanced="0"/>
    <cacheHierarchy uniqueName="[Range 1].[Delivery Speed]" caption="Delivery Speed" attribute="1" defaultMemberUniqueName="[Range 1].[Delivery Speed].[All]" allUniqueName="[Range 1].[Delivery Speed].[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Sum of Order_Value]" caption="Sum of Order_Value" measure="1" displayFolder="" measureGroup="Range" count="0" hidden="1">
      <extLst>
        <ext xmlns:x15="http://schemas.microsoft.com/office/spreadsheetml/2010/11/main" uri="{B97F6D7D-B522-45F9-BDA1-12C45D357490}">
          <x15:cacheHierarchy aggregatedColumn="11"/>
        </ext>
      </extLst>
    </cacheHierarchy>
    <cacheHierarchy uniqueName="[Measures].[Average of Order_Value]" caption="Average of Order_Value"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1"/>
        </ext>
      </extLst>
    </cacheHierarchy>
    <cacheHierarchy uniqueName="[Measures].[Sum of Delivery_Time_Min]" caption="Sum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Average of Delivery_Time_Min]" caption="Average of Delivery_Time_Min" measure="1" displayFolder="" measureGroup="Range" count="0" hidden="1">
      <extLst>
        <ext xmlns:x15="http://schemas.microsoft.com/office/spreadsheetml/2010/11/main" uri="{B97F6D7D-B522-45F9-BDA1-12C45D357490}">
          <x15:cacheHierarchy aggregatedColumn="9"/>
        </ext>
      </extLst>
    </cacheHierarchy>
    <cacheHierarchy uniqueName="[Measures].[Sum of Order_Value 2]" caption="Sum of Order_Value 2" measure="1" displayFolder="" measureGroup="Range 1" count="0" hidden="1">
      <extLst>
        <ext xmlns:x15="http://schemas.microsoft.com/office/spreadsheetml/2010/11/main" uri="{B97F6D7D-B522-45F9-BDA1-12C45D357490}">
          <x15:cacheHierarchy aggregatedColumn="32"/>
        </ext>
      </extLst>
    </cacheHierarchy>
    <cacheHierarchy uniqueName="[Measures].[Sum of Order_ID 2]" caption="Sum of Order_ID 2" measure="1" displayFolder="" measureGroup="Range 1" count="0" hidden="1">
      <extLst>
        <ext xmlns:x15="http://schemas.microsoft.com/office/spreadsheetml/2010/11/main" uri="{B97F6D7D-B522-45F9-BDA1-12C45D357490}">
          <x15:cacheHierarchy aggregatedColumn="21"/>
        </ext>
      </extLst>
    </cacheHierarchy>
    <cacheHierarchy uniqueName="[Measures].[Count of Order_ID 2]" caption="Count of Order_ID 2" measure="1" displayFolder="" measureGroup="Range 1" count="0" hidden="1">
      <extLst>
        <ext xmlns:x15="http://schemas.microsoft.com/office/spreadsheetml/2010/11/main" uri="{B97F6D7D-B522-45F9-BDA1-12C45D357490}">
          <x15:cacheHierarchy aggregatedColumn="21"/>
        </ext>
      </extLst>
    </cacheHierarchy>
    <cacheHierarchy uniqueName="[Measures].[Sum of Delivery_Fee]" caption="Sum of Delivery_Fee" measure="1" displayFolder="" measureGroup="Range 1" count="0" hidden="1">
      <extLst>
        <ext xmlns:x15="http://schemas.microsoft.com/office/spreadsheetml/2010/11/main" uri="{B97F6D7D-B522-45F9-BDA1-12C45D357490}">
          <x15:cacheHierarchy aggregatedColumn="33"/>
        </ext>
      </extLst>
    </cacheHierarchy>
    <cacheHierarchy uniqueName="[Measures].[Average of Delivery_Fee]" caption="Average of Delivery_Fee" measure="1" displayFolder="" measureGroup="Range 1" count="0" hidden="1">
      <extLst>
        <ext xmlns:x15="http://schemas.microsoft.com/office/spreadsheetml/2010/11/main" uri="{B97F6D7D-B522-45F9-BDA1-12C45D357490}">
          <x15:cacheHierarchy aggregatedColumn="33"/>
        </ext>
      </extLst>
    </cacheHierarchy>
    <cacheHierarchy uniqueName="[Measures].[Sum of Customer_Rating]" caption="Sum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Average of Customer_Rating]" caption="Average of Customer_Rating" measure="1" displayFolder="" measureGroup="Range 1" count="0" hidden="1">
      <extLst>
        <ext xmlns:x15="http://schemas.microsoft.com/office/spreadsheetml/2010/11/main" uri="{B97F6D7D-B522-45F9-BDA1-12C45D357490}">
          <x15:cacheHierarchy aggregatedColumn="35"/>
        </ext>
      </extLst>
    </cacheHierarchy>
    <cacheHierarchy uniqueName="[Measures].[Sum of Delivery_Time_Min 2]" caption="Sum of Delivery_Time_Min 2" measure="1" displayFolder="" measureGroup="Range 1" count="0" hidden="1">
      <extLst>
        <ext xmlns:x15="http://schemas.microsoft.com/office/spreadsheetml/2010/11/main" uri="{B97F6D7D-B522-45F9-BDA1-12C45D357490}">
          <x15:cacheHierarchy aggregatedColumn="30"/>
        </ext>
      </extLst>
    </cacheHierarchy>
    <cacheHierarchy uniqueName="[Measures].[Average of Delivery_Time_Min 2]" caption="Average of Delivery_Time_Min 2" measure="1" displayFolder="" measureGroup="Range 1"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208840234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600001"/>
    <n v="30175"/>
    <n v="41"/>
    <s v="Female"/>
    <x v="0"/>
    <x v="0"/>
    <s v="Sandwich"/>
    <d v="2023-04-27T00:00:00"/>
    <s v="COD"/>
    <n v="37"/>
    <n v="6.4"/>
    <n v="1369.6"/>
    <n v="77.73"/>
    <s v="Cash"/>
    <n v="3"/>
    <s v="36-50"/>
    <s v="new"/>
    <s v="high value"/>
    <s v="medium"/>
    <s v="Apr"/>
    <x v="0"/>
    <x v="0"/>
    <x v="0"/>
  </r>
  <r>
    <n v="600002"/>
    <n v="29135"/>
    <n v="42"/>
    <s v="Male"/>
    <x v="1"/>
    <x v="1"/>
    <s v="Pizza"/>
    <d v="2024-07-06T00:00:00"/>
    <s v="Online"/>
    <n v="53"/>
    <n v="12.5"/>
    <n v="1171.22"/>
    <n v="23.44"/>
    <s v="Card"/>
    <n v="4"/>
    <s v="36-50"/>
    <s v="new"/>
    <s v="high value"/>
    <s v="medium"/>
    <s v="Jul"/>
    <x v="1"/>
    <x v="1"/>
    <x v="1"/>
  </r>
  <r>
    <n v="600003"/>
    <n v="18354"/>
    <n v="30"/>
    <s v="Male"/>
    <x v="2"/>
    <x v="2"/>
    <s v="Biryani"/>
    <d v="2024-09-29T00:00:00"/>
    <s v="COD"/>
    <n v="25"/>
    <n v="13.5"/>
    <n v="985.27"/>
    <n v="50.62"/>
    <s v="UPI"/>
    <n v="2"/>
    <s v="25-35"/>
    <s v="repeat"/>
    <s v="high value"/>
    <s v="Low"/>
    <s v="Sep"/>
    <x v="1"/>
    <x v="1"/>
    <x v="2"/>
  </r>
  <r>
    <n v="600004"/>
    <n v="24601"/>
    <n v="48"/>
    <s v="Male"/>
    <x v="1"/>
    <x v="3"/>
    <s v="Biryani"/>
    <d v="2024-10-30T00:00:00"/>
    <s v="COD"/>
    <n v="40"/>
    <n v="5.7"/>
    <n v="400.99"/>
    <n v="45.99"/>
    <s v="Cash"/>
    <n v="5"/>
    <s v="36-50"/>
    <s v="new"/>
    <s v="medium"/>
    <s v="High"/>
    <s v="Oct"/>
    <x v="1"/>
    <x v="0"/>
    <x v="0"/>
  </r>
  <r>
    <n v="600005"/>
    <n v="69045"/>
    <n v="45"/>
    <s v="Female"/>
    <x v="3"/>
    <x v="4"/>
    <s v="Pizza"/>
    <d v="2022-04-02T00:00:00"/>
    <s v="Online"/>
    <n v="37"/>
    <n v="3.7"/>
    <n v="761.46"/>
    <n v="76.39"/>
    <s v="Wallet"/>
    <n v="1"/>
    <s v="36-50"/>
    <s v="new"/>
    <s v="high value"/>
    <s v="Low"/>
    <s v="Apr"/>
    <x v="2"/>
    <x v="2"/>
    <x v="0"/>
  </r>
  <r>
    <n v="600006"/>
    <n v="43864"/>
    <n v="23"/>
    <s v="Female"/>
    <x v="2"/>
    <x v="5"/>
    <s v="Burger"/>
    <d v="2022-04-14T00:00:00"/>
    <s v="COD"/>
    <n v="78"/>
    <n v="1.6"/>
    <n v="643.79"/>
    <n v="20.010000000000002"/>
    <s v="Card"/>
    <n v="4"/>
    <s v="18-24"/>
    <s v="new"/>
    <s v="high value"/>
    <s v="medium"/>
    <s v="Apr"/>
    <x v="2"/>
    <x v="2"/>
    <x v="1"/>
  </r>
  <r>
    <n v="600007"/>
    <n v="54473"/>
    <n v="32"/>
    <s v="Female"/>
    <x v="4"/>
    <x v="0"/>
    <s v="Pizza"/>
    <d v="2023-05-21T00:00:00"/>
    <s v="COD"/>
    <n v="22"/>
    <n v="5.0999999999999996"/>
    <n v="513.37"/>
    <n v="58.71"/>
    <s v="Wallet"/>
    <n v="1"/>
    <s v="25-35"/>
    <s v="new"/>
    <s v="high value"/>
    <s v="Low"/>
    <s v="May"/>
    <x v="0"/>
    <x v="0"/>
    <x v="2"/>
  </r>
  <r>
    <n v="600008"/>
    <n v="94262"/>
    <n v="64"/>
    <s v="Male"/>
    <x v="1"/>
    <x v="4"/>
    <s v="Biryani"/>
    <d v="2022-11-29T00:00:00"/>
    <s v="COD"/>
    <n v="52"/>
    <n v="7.6"/>
    <n v="668.08"/>
    <n v="41.57"/>
    <s v="Card"/>
    <n v="4"/>
    <s v="50+"/>
    <s v="new"/>
    <s v="high value"/>
    <s v="medium"/>
    <s v="Nov"/>
    <x v="2"/>
    <x v="0"/>
    <x v="1"/>
  </r>
  <r>
    <n v="600009"/>
    <n v="82121"/>
    <n v="50"/>
    <s v="Female"/>
    <x v="1"/>
    <x v="5"/>
    <s v="Chinese"/>
    <d v="2022-08-11T00:00:00"/>
    <s v="Online"/>
    <n v="32"/>
    <n v="9.6999999999999993"/>
    <n v="280.45999999999998"/>
    <n v="76.78"/>
    <s v="UPI"/>
    <n v="1"/>
    <s v="36-50"/>
    <s v="new"/>
    <s v="medium"/>
    <s v="Low"/>
    <s v="Aug"/>
    <x v="2"/>
    <x v="0"/>
    <x v="0"/>
  </r>
  <r>
    <n v="600010"/>
    <n v="22639"/>
    <n v="45"/>
    <s v="Female"/>
    <x v="3"/>
    <x v="0"/>
    <s v="Biryani"/>
    <d v="2023-07-27T00:00:00"/>
    <s v="Online"/>
    <n v="43"/>
    <n v="14.1"/>
    <n v="570.91"/>
    <n v="93.76"/>
    <s v="Card"/>
    <n v="4"/>
    <s v="36-50"/>
    <s v="new"/>
    <s v="high value"/>
    <s v="medium"/>
    <s v="Jul"/>
    <x v="0"/>
    <x v="1"/>
    <x v="0"/>
  </r>
  <r>
    <n v="600011"/>
    <n v="45210"/>
    <n v="53"/>
    <s v="Female"/>
    <x v="1"/>
    <x v="4"/>
    <s v="South Indian"/>
    <d v="2023-11-23T00:00:00"/>
    <s v="COD"/>
    <n v="43"/>
    <n v="8.9"/>
    <n v="201.42"/>
    <n v="48.77"/>
    <s v="Cash"/>
    <n v="2"/>
    <s v="50+"/>
    <s v="new"/>
    <s v="low"/>
    <s v="Low"/>
    <s v="Nov"/>
    <x v="0"/>
    <x v="0"/>
    <x v="0"/>
  </r>
  <r>
    <n v="600012"/>
    <n v="36271"/>
    <n v="20"/>
    <s v="Female"/>
    <x v="0"/>
    <x v="0"/>
    <s v="Biryani"/>
    <d v="2024-01-10T00:00:00"/>
    <s v="Online"/>
    <n v="36"/>
    <n v="9.6"/>
    <n v="730.2"/>
    <n v="48.05"/>
    <s v="Card"/>
    <n v="3"/>
    <s v="18-24"/>
    <s v="new"/>
    <s v="high value"/>
    <s v="medium"/>
    <s v="Jan"/>
    <x v="1"/>
    <x v="0"/>
    <x v="0"/>
  </r>
  <r>
    <n v="600013"/>
    <n v="70677"/>
    <n v="49"/>
    <s v="Male"/>
    <x v="0"/>
    <x v="0"/>
    <s v="South Indian"/>
    <d v="2023-12-26T00:00:00"/>
    <s v="Online"/>
    <n v="36"/>
    <n v="3.1"/>
    <n v="784.88"/>
    <n v="45.25"/>
    <s v="UPI"/>
    <n v="1"/>
    <s v="36-50"/>
    <s v="new"/>
    <s v="high value"/>
    <s v="Low"/>
    <s v="Dec"/>
    <x v="0"/>
    <x v="2"/>
    <x v="0"/>
  </r>
  <r>
    <n v="600014"/>
    <n v="42459"/>
    <n v="28"/>
    <s v="Male"/>
    <x v="4"/>
    <x v="6"/>
    <s v="Chinese"/>
    <d v="2022-11-17T00:00:00"/>
    <s v="Online"/>
    <n v="27"/>
    <n v="10.8"/>
    <n v="1024.78"/>
    <n v="86.18"/>
    <s v="Cash"/>
    <n v="1"/>
    <s v="25-35"/>
    <s v="new"/>
    <s v="high value"/>
    <s v="Low"/>
    <s v="Nov"/>
    <x v="2"/>
    <x v="1"/>
    <x v="2"/>
  </r>
  <r>
    <n v="600015"/>
    <n v="78756"/>
    <n v="46"/>
    <s v="Male"/>
    <x v="3"/>
    <x v="7"/>
    <s v="Biryani"/>
    <d v="2022-12-21T00:00:00"/>
    <s v="COD"/>
    <n v="44"/>
    <n v="1.2"/>
    <n v="201.66"/>
    <n v="115.45"/>
    <s v="Card"/>
    <n v="2"/>
    <s v="36-50"/>
    <s v="new"/>
    <s v="low"/>
    <s v="Low"/>
    <s v="Dec"/>
    <x v="2"/>
    <x v="2"/>
    <x v="0"/>
  </r>
  <r>
    <n v="600016"/>
    <n v="38298"/>
    <n v="51"/>
    <s v="Male"/>
    <x v="4"/>
    <x v="2"/>
    <s v="Burger"/>
    <d v="2022-04-12T00:00:00"/>
    <s v="COD"/>
    <n v="56"/>
    <n v="2.8"/>
    <n v="1200.3699999999999"/>
    <n v="79.5"/>
    <s v="Card"/>
    <n v="3"/>
    <s v="50+"/>
    <s v="new"/>
    <s v="high value"/>
    <s v="medium"/>
    <s v="Apr"/>
    <x v="2"/>
    <x v="2"/>
    <x v="1"/>
  </r>
  <r>
    <n v="600017"/>
    <n v="49292"/>
    <n v="38"/>
    <s v="Male"/>
    <x v="2"/>
    <x v="3"/>
    <s v="South Indian"/>
    <d v="2022-06-27T00:00:00"/>
    <s v="COD"/>
    <n v="63"/>
    <n v="12.7"/>
    <n v="1136.0999999999999"/>
    <n v="60.76"/>
    <s v="Wallet"/>
    <n v="1"/>
    <s v="36-50"/>
    <s v="new"/>
    <s v="high value"/>
    <s v="Low"/>
    <s v="Jun"/>
    <x v="2"/>
    <x v="1"/>
    <x v="1"/>
  </r>
  <r>
    <n v="600018"/>
    <n v="68647"/>
    <n v="61"/>
    <s v="Female"/>
    <x v="2"/>
    <x v="6"/>
    <s v="Chinese"/>
    <d v="2022-04-16T00:00:00"/>
    <s v="Online"/>
    <n v="85"/>
    <n v="1.2"/>
    <n v="257.16000000000003"/>
    <n v="115.21"/>
    <s v="Cash"/>
    <n v="4"/>
    <s v="50+"/>
    <s v="new"/>
    <s v="medium"/>
    <s v="medium"/>
    <s v="Apr"/>
    <x v="2"/>
    <x v="2"/>
    <x v="1"/>
  </r>
  <r>
    <n v="600019"/>
    <n v="20621"/>
    <n v="61"/>
    <s v="Male"/>
    <x v="4"/>
    <x v="7"/>
    <s v="South Indian"/>
    <d v="2022-08-01T00:00:00"/>
    <s v="Online"/>
    <n v="61"/>
    <n v="8.9"/>
    <n v="210.89"/>
    <n v="39.409999999999997"/>
    <s v="Cash"/>
    <n v="1"/>
    <s v="50+"/>
    <s v="new"/>
    <s v="low"/>
    <s v="Low"/>
    <s v="Aug"/>
    <x v="2"/>
    <x v="0"/>
    <x v="1"/>
  </r>
  <r>
    <n v="600020"/>
    <n v="50660"/>
    <n v="41"/>
    <s v="Male"/>
    <x v="5"/>
    <x v="6"/>
    <s v="Pizza"/>
    <d v="2022-09-04T00:00:00"/>
    <s v="COD"/>
    <n v="42"/>
    <n v="11.2"/>
    <n v="1378.55"/>
    <n v="79.63"/>
    <s v="Wallet"/>
    <n v="2"/>
    <s v="36-50"/>
    <s v="new"/>
    <s v="high value"/>
    <s v="Low"/>
    <s v="Sep"/>
    <x v="2"/>
    <x v="1"/>
    <x v="0"/>
  </r>
  <r>
    <n v="600021"/>
    <n v="82807"/>
    <n v="27"/>
    <s v="Female"/>
    <x v="2"/>
    <x v="5"/>
    <s v="Pizza"/>
    <d v="2023-07-24T00:00:00"/>
    <s v="Online"/>
    <n v="76"/>
    <n v="4.9000000000000004"/>
    <n v="502.41"/>
    <n v="68.260000000000005"/>
    <s v="UPI"/>
    <n v="1"/>
    <s v="25-35"/>
    <s v="repeat"/>
    <s v="high value"/>
    <s v="Low"/>
    <s v="Jul"/>
    <x v="0"/>
    <x v="2"/>
    <x v="1"/>
  </r>
  <r>
    <n v="600022"/>
    <n v="55146"/>
    <n v="37"/>
    <s v="Female"/>
    <x v="5"/>
    <x v="5"/>
    <s v="Pizza"/>
    <d v="2023-08-10T00:00:00"/>
    <s v="COD"/>
    <n v="35"/>
    <n v="12.7"/>
    <n v="519.16999999999996"/>
    <n v="81.94"/>
    <s v="UPI"/>
    <n v="2"/>
    <s v="36-50"/>
    <s v="new"/>
    <s v="high value"/>
    <s v="Low"/>
    <s v="Aug"/>
    <x v="0"/>
    <x v="1"/>
    <x v="0"/>
  </r>
  <r>
    <n v="600023"/>
    <n v="11439"/>
    <n v="31"/>
    <s v="Female"/>
    <x v="2"/>
    <x v="2"/>
    <s v="Chinese"/>
    <d v="2023-09-12T00:00:00"/>
    <s v="Online"/>
    <n v="43"/>
    <n v="5.5"/>
    <n v="1072.43"/>
    <n v="88.57"/>
    <s v="Card"/>
    <n v="3"/>
    <s v="25-35"/>
    <s v="new"/>
    <s v="high value"/>
    <s v="medium"/>
    <s v="Sep"/>
    <x v="0"/>
    <x v="0"/>
    <x v="0"/>
  </r>
  <r>
    <n v="600024"/>
    <n v="71279"/>
    <n v="35"/>
    <s v="Female"/>
    <x v="2"/>
    <x v="2"/>
    <s v="Chinese"/>
    <d v="2023-03-20T00:00:00"/>
    <s v="Online"/>
    <n v="79"/>
    <n v="13.8"/>
    <n v="969.38"/>
    <n v="69.31"/>
    <s v="UPI"/>
    <n v="4"/>
    <s v="25-35"/>
    <s v="new"/>
    <s v="high value"/>
    <s v="medium"/>
    <s v="Mar"/>
    <x v="0"/>
    <x v="1"/>
    <x v="1"/>
  </r>
  <r>
    <n v="600025"/>
    <n v="18195"/>
    <n v="45"/>
    <s v="Female"/>
    <x v="3"/>
    <x v="7"/>
    <s v="Biryani"/>
    <d v="2024-12-04T00:00:00"/>
    <s v="Online"/>
    <n v="59"/>
    <n v="4.3"/>
    <n v="831.65"/>
    <n v="78.22"/>
    <s v="Wallet"/>
    <n v="1"/>
    <s v="36-50"/>
    <s v="new"/>
    <s v="high value"/>
    <s v="Low"/>
    <s v="Dec"/>
    <x v="1"/>
    <x v="2"/>
    <x v="1"/>
  </r>
  <r>
    <n v="600026"/>
    <n v="53220"/>
    <n v="31"/>
    <s v="Female"/>
    <x v="2"/>
    <x v="3"/>
    <s v="South Indian"/>
    <d v="2023-07-03T00:00:00"/>
    <s v="Online"/>
    <n v="45"/>
    <n v="6"/>
    <n v="620.17999999999995"/>
    <n v="50.7"/>
    <s v="Wallet"/>
    <n v="1"/>
    <s v="25-35"/>
    <s v="new"/>
    <s v="high value"/>
    <s v="Low"/>
    <s v="Jul"/>
    <x v="0"/>
    <x v="0"/>
    <x v="0"/>
  </r>
  <r>
    <n v="600027"/>
    <n v="13059"/>
    <n v="45"/>
    <s v="Female"/>
    <x v="0"/>
    <x v="7"/>
    <s v="Pizza"/>
    <d v="2024-08-14T00:00:00"/>
    <s v="COD"/>
    <n v="73"/>
    <n v="9.9"/>
    <n v="315.45999999999998"/>
    <n v="38.83"/>
    <s v="Wallet"/>
    <n v="1"/>
    <s v="36-50"/>
    <s v="new"/>
    <s v="medium"/>
    <s v="Low"/>
    <s v="Aug"/>
    <x v="1"/>
    <x v="0"/>
    <x v="1"/>
  </r>
  <r>
    <n v="600028"/>
    <n v="91417"/>
    <n v="42"/>
    <s v="Female"/>
    <x v="0"/>
    <x v="1"/>
    <s v="Pizza"/>
    <d v="2024-05-11T00:00:00"/>
    <s v="COD"/>
    <n v="86"/>
    <n v="14.9"/>
    <n v="417.91"/>
    <n v="90.74"/>
    <s v="UPI"/>
    <n v="2"/>
    <s v="36-50"/>
    <s v="repeat"/>
    <s v="medium"/>
    <s v="Low"/>
    <s v="May"/>
    <x v="1"/>
    <x v="1"/>
    <x v="1"/>
  </r>
  <r>
    <n v="600029"/>
    <n v="84628"/>
    <n v="41"/>
    <s v="Female"/>
    <x v="1"/>
    <x v="7"/>
    <s v="Pizza"/>
    <d v="2024-05-31T00:00:00"/>
    <s v="Online"/>
    <n v="24"/>
    <n v="5.9"/>
    <n v="359.51"/>
    <n v="38.92"/>
    <s v="Wallet"/>
    <n v="4"/>
    <s v="36-50"/>
    <s v="new"/>
    <s v="medium"/>
    <s v="medium"/>
    <s v="May"/>
    <x v="1"/>
    <x v="0"/>
    <x v="2"/>
  </r>
  <r>
    <n v="600030"/>
    <n v="76313"/>
    <n v="62"/>
    <s v="Male"/>
    <x v="2"/>
    <x v="0"/>
    <s v="Biryani"/>
    <d v="2024-05-09T00:00:00"/>
    <s v="Online"/>
    <n v="31"/>
    <n v="9.1"/>
    <n v="513.71"/>
    <n v="52.14"/>
    <s v="UPI"/>
    <n v="2"/>
    <s v="50+"/>
    <s v="new"/>
    <s v="high value"/>
    <s v="Low"/>
    <s v="May"/>
    <x v="1"/>
    <x v="0"/>
    <x v="0"/>
  </r>
  <r>
    <n v="600031"/>
    <n v="42309"/>
    <n v="54"/>
    <s v="Male"/>
    <x v="1"/>
    <x v="6"/>
    <s v="Biryani"/>
    <d v="2024-06-28T00:00:00"/>
    <s v="COD"/>
    <n v="72"/>
    <n v="9.6999999999999993"/>
    <n v="507.75"/>
    <n v="30.67"/>
    <s v="Card"/>
    <n v="3"/>
    <s v="50+"/>
    <s v="new"/>
    <s v="high value"/>
    <s v="medium"/>
    <s v="Jun"/>
    <x v="1"/>
    <x v="0"/>
    <x v="1"/>
  </r>
  <r>
    <n v="600032"/>
    <n v="94761"/>
    <n v="29"/>
    <s v="Male"/>
    <x v="1"/>
    <x v="0"/>
    <s v="Burger"/>
    <d v="2023-03-16T00:00:00"/>
    <s v="Online"/>
    <n v="79"/>
    <n v="3.4"/>
    <n v="451.44"/>
    <n v="62.94"/>
    <s v="Card"/>
    <n v="1"/>
    <s v="25-35"/>
    <s v="new"/>
    <s v="medium"/>
    <s v="Low"/>
    <s v="Mar"/>
    <x v="0"/>
    <x v="2"/>
    <x v="1"/>
  </r>
  <r>
    <n v="600033"/>
    <n v="93311"/>
    <n v="34"/>
    <s v="Male"/>
    <x v="2"/>
    <x v="3"/>
    <s v="Biryani"/>
    <d v="2023-07-22T00:00:00"/>
    <s v="Online"/>
    <n v="73"/>
    <n v="12.7"/>
    <n v="1442.98"/>
    <n v="116.25"/>
    <s v="Card"/>
    <n v="3"/>
    <s v="25-35"/>
    <s v="new"/>
    <s v="high value"/>
    <s v="medium"/>
    <s v="Jul"/>
    <x v="0"/>
    <x v="1"/>
    <x v="1"/>
  </r>
  <r>
    <n v="600034"/>
    <n v="76716"/>
    <n v="38"/>
    <s v="Female"/>
    <x v="1"/>
    <x v="7"/>
    <s v="South Indian"/>
    <d v="2023-03-04T00:00:00"/>
    <s v="COD"/>
    <n v="53"/>
    <n v="12.6"/>
    <n v="1054.95"/>
    <n v="79.349999999999994"/>
    <s v="Wallet"/>
    <n v="3"/>
    <s v="36-50"/>
    <s v="new"/>
    <s v="high value"/>
    <s v="medium"/>
    <s v="Mar"/>
    <x v="0"/>
    <x v="1"/>
    <x v="1"/>
  </r>
  <r>
    <n v="600035"/>
    <n v="27208"/>
    <n v="52"/>
    <s v="Female"/>
    <x v="0"/>
    <x v="7"/>
    <s v="Burger"/>
    <d v="2024-05-13T00:00:00"/>
    <s v="Online"/>
    <n v="87"/>
    <n v="3.9"/>
    <n v="465.06"/>
    <n v="39.61"/>
    <s v="Cash"/>
    <n v="4"/>
    <s v="50+"/>
    <s v="new"/>
    <s v="medium"/>
    <s v="medium"/>
    <s v="May"/>
    <x v="1"/>
    <x v="2"/>
    <x v="1"/>
  </r>
  <r>
    <n v="600036"/>
    <n v="53620"/>
    <n v="61"/>
    <s v="Male"/>
    <x v="2"/>
    <x v="0"/>
    <s v="South Indian"/>
    <d v="2024-01-09T00:00:00"/>
    <s v="COD"/>
    <n v="27"/>
    <n v="5.5"/>
    <n v="965.38"/>
    <n v="80.61"/>
    <s v="Cash"/>
    <n v="1"/>
    <s v="50+"/>
    <s v="new"/>
    <s v="high value"/>
    <s v="Low"/>
    <s v="Jan"/>
    <x v="1"/>
    <x v="0"/>
    <x v="2"/>
  </r>
  <r>
    <n v="600037"/>
    <n v="57393"/>
    <n v="26"/>
    <s v="Female"/>
    <x v="3"/>
    <x v="7"/>
    <s v="Biryani"/>
    <d v="2024-08-24T00:00:00"/>
    <s v="COD"/>
    <n v="64"/>
    <n v="1.5"/>
    <n v="350.08"/>
    <n v="46.85"/>
    <s v="UPI"/>
    <n v="3"/>
    <s v="25-35"/>
    <s v="new"/>
    <s v="medium"/>
    <s v="medium"/>
    <s v="Aug"/>
    <x v="1"/>
    <x v="2"/>
    <x v="1"/>
  </r>
  <r>
    <n v="600038"/>
    <n v="16615"/>
    <n v="31"/>
    <s v="Male"/>
    <x v="0"/>
    <x v="2"/>
    <s v="Burger"/>
    <d v="2023-05-30T00:00:00"/>
    <s v="Online"/>
    <n v="78"/>
    <n v="11.6"/>
    <n v="421.31"/>
    <n v="69.05"/>
    <s v="Card"/>
    <n v="2"/>
    <s v="25-35"/>
    <s v="new"/>
    <s v="medium"/>
    <s v="Low"/>
    <s v="May"/>
    <x v="0"/>
    <x v="1"/>
    <x v="1"/>
  </r>
  <r>
    <n v="600039"/>
    <n v="34897"/>
    <n v="37"/>
    <s v="Female"/>
    <x v="0"/>
    <x v="5"/>
    <s v="South Indian"/>
    <d v="2024-02-18T00:00:00"/>
    <s v="Online"/>
    <n v="57"/>
    <n v="5"/>
    <n v="474.41"/>
    <n v="92.8"/>
    <s v="Wallet"/>
    <n v="4"/>
    <s v="36-50"/>
    <s v="new"/>
    <s v="medium"/>
    <s v="medium"/>
    <s v="Feb"/>
    <x v="1"/>
    <x v="2"/>
    <x v="1"/>
  </r>
  <r>
    <n v="600040"/>
    <n v="82087"/>
    <n v="42"/>
    <s v="Male"/>
    <x v="0"/>
    <x v="6"/>
    <s v="Burger"/>
    <d v="2022-10-17T00:00:00"/>
    <s v="COD"/>
    <n v="44"/>
    <n v="1.1000000000000001"/>
    <n v="666.37"/>
    <n v="42.49"/>
    <s v="Cash"/>
    <n v="1"/>
    <s v="36-50"/>
    <s v="new"/>
    <s v="high value"/>
    <s v="Low"/>
    <s v="Oct"/>
    <x v="2"/>
    <x v="2"/>
    <x v="0"/>
  </r>
  <r>
    <n v="600041"/>
    <n v="79635"/>
    <n v="36"/>
    <s v="Male"/>
    <x v="2"/>
    <x v="3"/>
    <s v="Sandwich"/>
    <d v="2024-11-27T00:00:00"/>
    <s v="Online"/>
    <n v="64"/>
    <n v="3.1"/>
    <n v="723.78"/>
    <n v="48.54"/>
    <s v="UPI"/>
    <n v="4"/>
    <s v="36-50"/>
    <s v="new"/>
    <s v="high value"/>
    <s v="medium"/>
    <s v="Nov"/>
    <x v="1"/>
    <x v="2"/>
    <x v="1"/>
  </r>
  <r>
    <n v="600042"/>
    <n v="35012"/>
    <n v="49"/>
    <s v="Female"/>
    <x v="1"/>
    <x v="6"/>
    <s v="Chinese"/>
    <d v="2023-01-07T00:00:00"/>
    <s v="Online"/>
    <n v="82"/>
    <n v="3.4"/>
    <n v="490.11"/>
    <n v="50.33"/>
    <s v="Card"/>
    <n v="2"/>
    <s v="36-50"/>
    <s v="new"/>
    <s v="medium"/>
    <s v="Low"/>
    <s v="Jan"/>
    <x v="0"/>
    <x v="2"/>
    <x v="1"/>
  </r>
  <r>
    <n v="600043"/>
    <n v="29590"/>
    <n v="57"/>
    <s v="Female"/>
    <x v="4"/>
    <x v="2"/>
    <s v="Burger"/>
    <d v="2024-09-08T00:00:00"/>
    <s v="COD"/>
    <n v="21"/>
    <n v="11.5"/>
    <n v="649.45000000000005"/>
    <n v="64.27"/>
    <s v="Card"/>
    <n v="2"/>
    <s v="50+"/>
    <s v="new"/>
    <s v="high value"/>
    <s v="Low"/>
    <s v="Sep"/>
    <x v="1"/>
    <x v="1"/>
    <x v="2"/>
  </r>
  <r>
    <n v="600044"/>
    <n v="99364"/>
    <n v="26"/>
    <s v="Male"/>
    <x v="4"/>
    <x v="2"/>
    <s v="South Indian"/>
    <d v="2022-06-03T00:00:00"/>
    <s v="COD"/>
    <n v="65"/>
    <n v="7.7"/>
    <n v="634.69000000000005"/>
    <n v="61.1"/>
    <s v="UPI"/>
    <n v="5"/>
    <s v="25-35"/>
    <s v="new"/>
    <s v="high value"/>
    <s v="High"/>
    <s v="Jun"/>
    <x v="2"/>
    <x v="0"/>
    <x v="1"/>
  </r>
  <r>
    <n v="600045"/>
    <n v="96675"/>
    <n v="20"/>
    <s v="Male"/>
    <x v="0"/>
    <x v="3"/>
    <s v="Chinese"/>
    <d v="2024-02-13T00:00:00"/>
    <s v="Online"/>
    <n v="49"/>
    <n v="8.6999999999999993"/>
    <n v="938.82"/>
    <n v="37.35"/>
    <s v="UPI"/>
    <n v="4"/>
    <s v="18-24"/>
    <s v="new"/>
    <s v="high value"/>
    <s v="medium"/>
    <s v="Feb"/>
    <x v="1"/>
    <x v="0"/>
    <x v="1"/>
  </r>
  <r>
    <n v="600046"/>
    <n v="57118"/>
    <n v="42"/>
    <s v="Female"/>
    <x v="4"/>
    <x v="3"/>
    <s v="Chinese"/>
    <d v="2022-04-05T00:00:00"/>
    <s v="Online"/>
    <n v="23"/>
    <n v="7.8"/>
    <n v="444.51"/>
    <n v="91.2"/>
    <s v="UPI"/>
    <n v="2"/>
    <s v="36-50"/>
    <s v="new"/>
    <s v="medium"/>
    <s v="Low"/>
    <s v="Apr"/>
    <x v="2"/>
    <x v="0"/>
    <x v="2"/>
  </r>
  <r>
    <n v="600047"/>
    <n v="67274"/>
    <n v="28"/>
    <s v="Female"/>
    <x v="5"/>
    <x v="5"/>
    <s v="Sandwich"/>
    <d v="2022-07-05T00:00:00"/>
    <s v="Online"/>
    <n v="34"/>
    <n v="2.4"/>
    <n v="795.95"/>
    <n v="36.049999999999997"/>
    <s v="Card"/>
    <n v="4"/>
    <s v="25-35"/>
    <s v="new"/>
    <s v="high value"/>
    <s v="medium"/>
    <s v="Jul"/>
    <x v="2"/>
    <x v="2"/>
    <x v="0"/>
  </r>
  <r>
    <n v="600048"/>
    <n v="38236"/>
    <n v="18"/>
    <s v="Male"/>
    <x v="1"/>
    <x v="3"/>
    <s v="Burger"/>
    <d v="2023-05-09T00:00:00"/>
    <s v="Online"/>
    <n v="75"/>
    <n v="6.8"/>
    <n v="170.12"/>
    <n v="28.79"/>
    <s v="Card"/>
    <n v="3"/>
    <s v="18-24"/>
    <s v="new"/>
    <s v="low"/>
    <s v="medium"/>
    <s v="May"/>
    <x v="0"/>
    <x v="0"/>
    <x v="1"/>
  </r>
  <r>
    <n v="600049"/>
    <n v="17378"/>
    <n v="51"/>
    <s v="Male"/>
    <x v="5"/>
    <x v="4"/>
    <s v="Chinese"/>
    <d v="2023-09-26T00:00:00"/>
    <s v="Online"/>
    <n v="25"/>
    <n v="8.5"/>
    <n v="568.23"/>
    <n v="41.51"/>
    <s v="Cash"/>
    <n v="3"/>
    <s v="50+"/>
    <s v="new"/>
    <s v="high value"/>
    <s v="medium"/>
    <s v="Sep"/>
    <x v="0"/>
    <x v="0"/>
    <x v="2"/>
  </r>
  <r>
    <n v="600050"/>
    <n v="11736"/>
    <n v="23"/>
    <s v="Male"/>
    <x v="5"/>
    <x v="4"/>
    <s v="Pizza"/>
    <d v="2024-01-11T00:00:00"/>
    <s v="COD"/>
    <n v="89"/>
    <n v="6.6"/>
    <n v="1109.67"/>
    <n v="53.06"/>
    <s v="Wallet"/>
    <n v="2"/>
    <s v="18-24"/>
    <s v="new"/>
    <s v="high value"/>
    <s v="Low"/>
    <s v="Jan"/>
    <x v="1"/>
    <x v="0"/>
    <x v="1"/>
  </r>
  <r>
    <n v="600051"/>
    <n v="93398"/>
    <n v="22"/>
    <s v="Female"/>
    <x v="5"/>
    <x v="3"/>
    <s v="Burger"/>
    <d v="2024-05-12T00:00:00"/>
    <s v="Online"/>
    <n v="76"/>
    <n v="15"/>
    <n v="625.58000000000004"/>
    <n v="42.73"/>
    <s v="Wallet"/>
    <n v="3"/>
    <s v="18-24"/>
    <s v="new"/>
    <s v="high value"/>
    <s v="medium"/>
    <s v="May"/>
    <x v="1"/>
    <x v="1"/>
    <x v="1"/>
  </r>
  <r>
    <n v="600052"/>
    <n v="95676"/>
    <n v="64"/>
    <s v="Female"/>
    <x v="1"/>
    <x v="7"/>
    <s v="Sandwich"/>
    <d v="2023-11-12T00:00:00"/>
    <s v="COD"/>
    <n v="50"/>
    <n v="5.8"/>
    <n v="762.76"/>
    <n v="108.62"/>
    <s v="UPI"/>
    <n v="1"/>
    <s v="50+"/>
    <s v="repeat"/>
    <s v="high value"/>
    <s v="Low"/>
    <s v="Nov"/>
    <x v="0"/>
    <x v="0"/>
    <x v="1"/>
  </r>
  <r>
    <n v="600053"/>
    <n v="35335"/>
    <n v="20"/>
    <s v="Female"/>
    <x v="5"/>
    <x v="6"/>
    <s v="Burger"/>
    <d v="2022-06-03T00:00:00"/>
    <s v="Online"/>
    <n v="74"/>
    <n v="6.2"/>
    <n v="524.70000000000005"/>
    <n v="100.48"/>
    <s v="Card"/>
    <n v="1"/>
    <s v="18-24"/>
    <s v="new"/>
    <s v="high value"/>
    <s v="Low"/>
    <s v="Jun"/>
    <x v="2"/>
    <x v="0"/>
    <x v="1"/>
  </r>
  <r>
    <n v="600054"/>
    <n v="51958"/>
    <n v="28"/>
    <s v="Female"/>
    <x v="5"/>
    <x v="4"/>
    <s v="Burger"/>
    <d v="2023-04-18T00:00:00"/>
    <s v="COD"/>
    <n v="36"/>
    <n v="10.199999999999999"/>
    <n v="672.09"/>
    <n v="26.82"/>
    <s v="Wallet"/>
    <n v="2"/>
    <s v="25-35"/>
    <s v="new"/>
    <s v="high value"/>
    <s v="Low"/>
    <s v="Apr"/>
    <x v="0"/>
    <x v="1"/>
    <x v="0"/>
  </r>
  <r>
    <n v="600055"/>
    <n v="54434"/>
    <n v="37"/>
    <s v="Female"/>
    <x v="5"/>
    <x v="6"/>
    <s v="Pizza"/>
    <d v="2024-12-02T00:00:00"/>
    <s v="COD"/>
    <n v="86"/>
    <n v="3.6"/>
    <n v="398.92"/>
    <n v="105.55"/>
    <s v="Wallet"/>
    <n v="2"/>
    <s v="36-50"/>
    <s v="new"/>
    <s v="medium"/>
    <s v="Low"/>
    <s v="Dec"/>
    <x v="1"/>
    <x v="2"/>
    <x v="1"/>
  </r>
  <r>
    <n v="600056"/>
    <n v="93996"/>
    <n v="23"/>
    <s v="Female"/>
    <x v="2"/>
    <x v="4"/>
    <s v="Burger"/>
    <d v="2023-03-18T00:00:00"/>
    <s v="Online"/>
    <n v="47"/>
    <n v="13.8"/>
    <n v="758.81"/>
    <n v="91.75"/>
    <s v="Cash"/>
    <n v="2"/>
    <s v="18-24"/>
    <s v="new"/>
    <s v="high value"/>
    <s v="Low"/>
    <s v="Mar"/>
    <x v="0"/>
    <x v="1"/>
    <x v="1"/>
  </r>
  <r>
    <n v="600057"/>
    <n v="85941"/>
    <n v="51"/>
    <s v="Female"/>
    <x v="0"/>
    <x v="4"/>
    <s v="Sandwich"/>
    <d v="2023-11-19T00:00:00"/>
    <s v="COD"/>
    <n v="84"/>
    <n v="9.8000000000000007"/>
    <n v="1473.84"/>
    <n v="64.06"/>
    <s v="Cash"/>
    <n v="2"/>
    <s v="50+"/>
    <s v="new"/>
    <s v="high value"/>
    <s v="Low"/>
    <s v="Nov"/>
    <x v="0"/>
    <x v="0"/>
    <x v="1"/>
  </r>
  <r>
    <n v="600058"/>
    <n v="57143"/>
    <n v="28"/>
    <s v="Female"/>
    <x v="1"/>
    <x v="3"/>
    <s v="Pizza"/>
    <d v="2024-04-06T00:00:00"/>
    <s v="COD"/>
    <n v="77"/>
    <n v="12.3"/>
    <n v="197.62"/>
    <n v="61.31"/>
    <s v="Wallet"/>
    <n v="1"/>
    <s v="25-35"/>
    <s v="new"/>
    <s v="low"/>
    <s v="Low"/>
    <s v="Apr"/>
    <x v="1"/>
    <x v="1"/>
    <x v="1"/>
  </r>
  <r>
    <n v="600059"/>
    <n v="75415"/>
    <n v="60"/>
    <s v="Female"/>
    <x v="0"/>
    <x v="7"/>
    <s v="South Indian"/>
    <d v="2022-03-21T00:00:00"/>
    <s v="Online"/>
    <n v="58"/>
    <n v="2.9"/>
    <n v="248.83"/>
    <n v="55.81"/>
    <s v="Card"/>
    <n v="5"/>
    <s v="50+"/>
    <s v="new"/>
    <s v="low"/>
    <s v="High"/>
    <s v="Mar"/>
    <x v="2"/>
    <x v="2"/>
    <x v="1"/>
  </r>
  <r>
    <n v="600060"/>
    <n v="14289"/>
    <n v="19"/>
    <s v="Female"/>
    <x v="0"/>
    <x v="1"/>
    <s v="Biryani"/>
    <d v="2022-11-19T00:00:00"/>
    <s v="Online"/>
    <n v="74"/>
    <n v="10.8"/>
    <n v="1019.23"/>
    <n v="80.33"/>
    <s v="Cash"/>
    <n v="4"/>
    <s v="18-24"/>
    <s v="new"/>
    <s v="high value"/>
    <s v="medium"/>
    <s v="Nov"/>
    <x v="2"/>
    <x v="1"/>
    <x v="1"/>
  </r>
  <r>
    <n v="600061"/>
    <n v="22395"/>
    <n v="39"/>
    <s v="Female"/>
    <x v="2"/>
    <x v="4"/>
    <s v="Chinese"/>
    <d v="2022-04-03T00:00:00"/>
    <s v="COD"/>
    <n v="28"/>
    <n v="1.8"/>
    <n v="1132.33"/>
    <n v="78.03"/>
    <s v="Card"/>
    <n v="4"/>
    <s v="36-50"/>
    <s v="new"/>
    <s v="high value"/>
    <s v="medium"/>
    <s v="Apr"/>
    <x v="2"/>
    <x v="2"/>
    <x v="2"/>
  </r>
  <r>
    <n v="600062"/>
    <n v="33759"/>
    <n v="33"/>
    <s v="Female"/>
    <x v="2"/>
    <x v="0"/>
    <s v="Burger"/>
    <d v="2022-04-10T00:00:00"/>
    <s v="COD"/>
    <n v="49"/>
    <n v="13.8"/>
    <n v="1189.6400000000001"/>
    <n v="98.23"/>
    <s v="Cash"/>
    <n v="2"/>
    <s v="25-35"/>
    <s v="new"/>
    <s v="high value"/>
    <s v="Low"/>
    <s v="Apr"/>
    <x v="2"/>
    <x v="1"/>
    <x v="1"/>
  </r>
  <r>
    <n v="600063"/>
    <n v="43376"/>
    <n v="59"/>
    <s v="Female"/>
    <x v="0"/>
    <x v="3"/>
    <s v="Burger"/>
    <d v="2023-01-25T00:00:00"/>
    <s v="COD"/>
    <n v="80"/>
    <n v="3.4"/>
    <n v="1155.3"/>
    <n v="70.34"/>
    <s v="Wallet"/>
    <n v="3"/>
    <s v="50+"/>
    <s v="new"/>
    <s v="high value"/>
    <s v="medium"/>
    <s v="Jan"/>
    <x v="0"/>
    <x v="2"/>
    <x v="1"/>
  </r>
  <r>
    <n v="600064"/>
    <n v="29625"/>
    <n v="21"/>
    <s v="Male"/>
    <x v="1"/>
    <x v="6"/>
    <s v="Pizza"/>
    <d v="2022-04-06T00:00:00"/>
    <s v="Online"/>
    <n v="83"/>
    <n v="6.9"/>
    <n v="759.46"/>
    <n v="39.94"/>
    <s v="Wallet"/>
    <n v="2"/>
    <s v="18-24"/>
    <s v="new"/>
    <s v="high value"/>
    <s v="Low"/>
    <s v="Apr"/>
    <x v="2"/>
    <x v="0"/>
    <x v="1"/>
  </r>
  <r>
    <n v="600065"/>
    <n v="20711"/>
    <n v="22"/>
    <s v="Male"/>
    <x v="5"/>
    <x v="1"/>
    <s v="Pizza"/>
    <d v="2023-09-11T00:00:00"/>
    <s v="COD"/>
    <n v="40"/>
    <n v="12.2"/>
    <n v="1113.1500000000001"/>
    <n v="25.61"/>
    <s v="UPI"/>
    <n v="4"/>
    <s v="18-24"/>
    <s v="new"/>
    <s v="high value"/>
    <s v="medium"/>
    <s v="Sep"/>
    <x v="0"/>
    <x v="1"/>
    <x v="0"/>
  </r>
  <r>
    <n v="600066"/>
    <n v="49377"/>
    <n v="45"/>
    <s v="Male"/>
    <x v="3"/>
    <x v="6"/>
    <s v="Chinese"/>
    <d v="2022-08-27T00:00:00"/>
    <s v="Online"/>
    <n v="57"/>
    <n v="11.6"/>
    <n v="891.68"/>
    <n v="115.28"/>
    <s v="Wallet"/>
    <n v="5"/>
    <s v="36-50"/>
    <s v="new"/>
    <s v="high value"/>
    <s v="High"/>
    <s v="Aug"/>
    <x v="2"/>
    <x v="1"/>
    <x v="1"/>
  </r>
  <r>
    <n v="600067"/>
    <n v="43137"/>
    <n v="63"/>
    <s v="Female"/>
    <x v="2"/>
    <x v="4"/>
    <s v="Pizza"/>
    <d v="2023-08-24T00:00:00"/>
    <s v="COD"/>
    <n v="54"/>
    <n v="12.3"/>
    <n v="883.46"/>
    <n v="116.57"/>
    <s v="Wallet"/>
    <n v="3"/>
    <s v="50+"/>
    <s v="new"/>
    <s v="high value"/>
    <s v="medium"/>
    <s v="Aug"/>
    <x v="0"/>
    <x v="1"/>
    <x v="1"/>
  </r>
  <r>
    <n v="600068"/>
    <n v="22548"/>
    <n v="58"/>
    <s v="Male"/>
    <x v="3"/>
    <x v="0"/>
    <s v="Burger"/>
    <d v="2022-08-07T00:00:00"/>
    <s v="COD"/>
    <n v="33"/>
    <n v="9.1999999999999993"/>
    <n v="662.45"/>
    <n v="106.1"/>
    <s v="Wallet"/>
    <n v="2"/>
    <s v="50+"/>
    <s v="new"/>
    <s v="high value"/>
    <s v="Low"/>
    <s v="Aug"/>
    <x v="2"/>
    <x v="0"/>
    <x v="0"/>
  </r>
  <r>
    <n v="600069"/>
    <n v="17354"/>
    <n v="41"/>
    <s v="Female"/>
    <x v="1"/>
    <x v="2"/>
    <s v="Sandwich"/>
    <d v="2022-03-21T00:00:00"/>
    <s v="COD"/>
    <n v="68"/>
    <n v="13.3"/>
    <n v="1143.92"/>
    <n v="90.23"/>
    <s v="Wallet"/>
    <n v="3"/>
    <s v="36-50"/>
    <s v="new"/>
    <s v="high value"/>
    <s v="medium"/>
    <s v="Mar"/>
    <x v="2"/>
    <x v="1"/>
    <x v="1"/>
  </r>
  <r>
    <n v="600070"/>
    <n v="92401"/>
    <n v="37"/>
    <s v="Male"/>
    <x v="3"/>
    <x v="6"/>
    <s v="Sandwich"/>
    <d v="2022-06-28T00:00:00"/>
    <s v="Online"/>
    <n v="29"/>
    <n v="7.6"/>
    <n v="775.39"/>
    <n v="65.739999999999995"/>
    <s v="Wallet"/>
    <n v="2"/>
    <s v="36-50"/>
    <s v="new"/>
    <s v="high value"/>
    <s v="Low"/>
    <s v="Jun"/>
    <x v="2"/>
    <x v="0"/>
    <x v="2"/>
  </r>
  <r>
    <n v="600071"/>
    <n v="62636"/>
    <n v="25"/>
    <s v="Female"/>
    <x v="2"/>
    <x v="6"/>
    <s v="Sandwich"/>
    <d v="2022-05-01T00:00:00"/>
    <s v="COD"/>
    <n v="51"/>
    <n v="13.6"/>
    <n v="844.26"/>
    <n v="28.12"/>
    <s v="Card"/>
    <n v="5"/>
    <s v="25-35"/>
    <s v="new"/>
    <s v="high value"/>
    <s v="High"/>
    <s v="May"/>
    <x v="2"/>
    <x v="1"/>
    <x v="1"/>
  </r>
  <r>
    <n v="600072"/>
    <n v="59500"/>
    <n v="61"/>
    <s v="Female"/>
    <x v="1"/>
    <x v="0"/>
    <s v="Burger"/>
    <d v="2024-10-13T00:00:00"/>
    <s v="COD"/>
    <n v="30"/>
    <n v="1.4"/>
    <n v="1395.57"/>
    <n v="65.42"/>
    <s v="UPI"/>
    <n v="4"/>
    <s v="50+"/>
    <s v="new"/>
    <s v="high value"/>
    <s v="medium"/>
    <s v="Oct"/>
    <x v="1"/>
    <x v="2"/>
    <x v="2"/>
  </r>
  <r>
    <n v="600073"/>
    <n v="29530"/>
    <n v="41"/>
    <s v="Male"/>
    <x v="1"/>
    <x v="3"/>
    <s v="Burger"/>
    <d v="2024-07-20T00:00:00"/>
    <s v="COD"/>
    <n v="32"/>
    <n v="10.1"/>
    <n v="220.67"/>
    <n v="119.77"/>
    <s v="Card"/>
    <n v="5"/>
    <s v="36-50"/>
    <s v="new"/>
    <s v="low"/>
    <s v="High"/>
    <s v="Jul"/>
    <x v="1"/>
    <x v="1"/>
    <x v="0"/>
  </r>
  <r>
    <n v="600074"/>
    <n v="84814"/>
    <n v="52"/>
    <s v="Female"/>
    <x v="0"/>
    <x v="0"/>
    <s v="Burger"/>
    <d v="2022-10-22T00:00:00"/>
    <s v="Online"/>
    <n v="34"/>
    <n v="4"/>
    <n v="845.07"/>
    <n v="21.81"/>
    <s v="UPI"/>
    <n v="3"/>
    <s v="50+"/>
    <s v="new"/>
    <s v="high value"/>
    <s v="medium"/>
    <s v="Oct"/>
    <x v="2"/>
    <x v="2"/>
    <x v="0"/>
  </r>
  <r>
    <n v="600075"/>
    <n v="59834"/>
    <n v="33"/>
    <s v="Female"/>
    <x v="4"/>
    <x v="6"/>
    <s v="Sandwich"/>
    <d v="2023-03-29T00:00:00"/>
    <s v="COD"/>
    <n v="52"/>
    <n v="3.4"/>
    <n v="687.45"/>
    <n v="24.17"/>
    <s v="UPI"/>
    <n v="5"/>
    <s v="25-35"/>
    <s v="new"/>
    <s v="high value"/>
    <s v="High"/>
    <s v="Mar"/>
    <x v="0"/>
    <x v="2"/>
    <x v="1"/>
  </r>
  <r>
    <n v="600076"/>
    <n v="48231"/>
    <n v="39"/>
    <s v="Female"/>
    <x v="2"/>
    <x v="1"/>
    <s v="Pizza"/>
    <d v="2024-04-18T00:00:00"/>
    <s v="COD"/>
    <n v="88"/>
    <n v="8.4"/>
    <n v="728.14"/>
    <n v="28.7"/>
    <s v="UPI"/>
    <n v="1"/>
    <s v="36-50"/>
    <s v="new"/>
    <s v="high value"/>
    <s v="Low"/>
    <s v="Apr"/>
    <x v="1"/>
    <x v="0"/>
    <x v="1"/>
  </r>
  <r>
    <n v="600077"/>
    <n v="80925"/>
    <n v="41"/>
    <s v="Female"/>
    <x v="4"/>
    <x v="6"/>
    <s v="Burger"/>
    <d v="2024-02-11T00:00:00"/>
    <s v="COD"/>
    <n v="81"/>
    <n v="7.2"/>
    <n v="842.57"/>
    <n v="88.1"/>
    <s v="Card"/>
    <n v="2"/>
    <s v="36-50"/>
    <s v="new"/>
    <s v="high value"/>
    <s v="Low"/>
    <s v="Feb"/>
    <x v="1"/>
    <x v="0"/>
    <x v="1"/>
  </r>
  <r>
    <n v="600078"/>
    <n v="22507"/>
    <n v="20"/>
    <s v="Female"/>
    <x v="5"/>
    <x v="5"/>
    <s v="Burger"/>
    <d v="2023-09-04T00:00:00"/>
    <s v="Online"/>
    <n v="76"/>
    <n v="12.7"/>
    <n v="155"/>
    <n v="37.36"/>
    <s v="Card"/>
    <n v="3"/>
    <s v="18-24"/>
    <s v="new"/>
    <s v="low"/>
    <s v="medium"/>
    <s v="Sep"/>
    <x v="0"/>
    <x v="1"/>
    <x v="1"/>
  </r>
  <r>
    <n v="600079"/>
    <n v="24481"/>
    <n v="29"/>
    <s v="Male"/>
    <x v="2"/>
    <x v="5"/>
    <s v="Pizza"/>
    <d v="2022-10-24T00:00:00"/>
    <s v="COD"/>
    <n v="31"/>
    <n v="2.1"/>
    <n v="1441.24"/>
    <n v="43.69"/>
    <s v="UPI"/>
    <n v="1"/>
    <s v="25-35"/>
    <s v="new"/>
    <s v="high value"/>
    <s v="Low"/>
    <s v="Oct"/>
    <x v="2"/>
    <x v="2"/>
    <x v="0"/>
  </r>
  <r>
    <n v="600080"/>
    <n v="15955"/>
    <n v="21"/>
    <s v="Male"/>
    <x v="1"/>
    <x v="5"/>
    <s v="Pizza"/>
    <d v="2022-09-03T00:00:00"/>
    <s v="Online"/>
    <n v="46"/>
    <n v="3.6"/>
    <n v="1182.08"/>
    <n v="52.39"/>
    <s v="UPI"/>
    <n v="1"/>
    <s v="18-24"/>
    <s v="new"/>
    <s v="high value"/>
    <s v="Low"/>
    <s v="Sep"/>
    <x v="2"/>
    <x v="2"/>
    <x v="1"/>
  </r>
  <r>
    <n v="600081"/>
    <n v="38710"/>
    <n v="52"/>
    <s v="Male"/>
    <x v="4"/>
    <x v="0"/>
    <s v="Biryani"/>
    <d v="2023-08-18T00:00:00"/>
    <s v="Online"/>
    <n v="46"/>
    <n v="12.5"/>
    <n v="502.72"/>
    <n v="114.92"/>
    <s v="UPI"/>
    <n v="4"/>
    <s v="50+"/>
    <s v="new"/>
    <s v="high value"/>
    <s v="medium"/>
    <s v="Aug"/>
    <x v="0"/>
    <x v="1"/>
    <x v="1"/>
  </r>
  <r>
    <n v="600082"/>
    <n v="69815"/>
    <n v="56"/>
    <s v="Female"/>
    <x v="4"/>
    <x v="7"/>
    <s v="Sandwich"/>
    <d v="2023-09-20T00:00:00"/>
    <s v="Online"/>
    <n v="73"/>
    <n v="10.3"/>
    <n v="964.07"/>
    <n v="26.54"/>
    <s v="UPI"/>
    <n v="2"/>
    <s v="50+"/>
    <s v="new"/>
    <s v="high value"/>
    <s v="Low"/>
    <s v="Sep"/>
    <x v="0"/>
    <x v="1"/>
    <x v="1"/>
  </r>
  <r>
    <n v="600083"/>
    <n v="49304"/>
    <n v="50"/>
    <s v="Female"/>
    <x v="5"/>
    <x v="4"/>
    <s v="South Indian"/>
    <d v="2022-10-12T00:00:00"/>
    <s v="Online"/>
    <n v="87"/>
    <n v="14.3"/>
    <n v="1041.1199999999999"/>
    <n v="85.57"/>
    <s v="Wallet"/>
    <n v="5"/>
    <s v="36-50"/>
    <s v="new"/>
    <s v="high value"/>
    <s v="High"/>
    <s v="Oct"/>
    <x v="2"/>
    <x v="1"/>
    <x v="1"/>
  </r>
  <r>
    <n v="600084"/>
    <n v="15090"/>
    <n v="47"/>
    <s v="Male"/>
    <x v="4"/>
    <x v="7"/>
    <s v="Pizza"/>
    <d v="2022-10-05T00:00:00"/>
    <s v="Online"/>
    <n v="63"/>
    <n v="13.4"/>
    <n v="1325.73"/>
    <n v="20.78"/>
    <s v="Card"/>
    <n v="4"/>
    <s v="36-50"/>
    <s v="new"/>
    <s v="high value"/>
    <s v="medium"/>
    <s v="Oct"/>
    <x v="2"/>
    <x v="1"/>
    <x v="1"/>
  </r>
  <r>
    <n v="600085"/>
    <n v="22530"/>
    <n v="20"/>
    <s v="Female"/>
    <x v="3"/>
    <x v="6"/>
    <s v="Pizza"/>
    <d v="2023-10-20T00:00:00"/>
    <s v="COD"/>
    <n v="62"/>
    <n v="6.9"/>
    <n v="1060.57"/>
    <n v="84.03"/>
    <s v="Card"/>
    <n v="2"/>
    <s v="18-24"/>
    <s v="new"/>
    <s v="high value"/>
    <s v="Low"/>
    <s v="Oct"/>
    <x v="0"/>
    <x v="0"/>
    <x v="1"/>
  </r>
  <r>
    <n v="600086"/>
    <n v="76907"/>
    <n v="39"/>
    <s v="Female"/>
    <x v="4"/>
    <x v="1"/>
    <s v="South Indian"/>
    <d v="2023-04-05T00:00:00"/>
    <s v="Online"/>
    <n v="41"/>
    <n v="3.8"/>
    <n v="294.70999999999998"/>
    <n v="116.23"/>
    <s v="UPI"/>
    <n v="2"/>
    <s v="36-50"/>
    <s v="new"/>
    <s v="medium"/>
    <s v="Low"/>
    <s v="Apr"/>
    <x v="0"/>
    <x v="2"/>
    <x v="0"/>
  </r>
  <r>
    <n v="600087"/>
    <n v="24173"/>
    <n v="46"/>
    <s v="Male"/>
    <x v="5"/>
    <x v="4"/>
    <s v="Biryani"/>
    <d v="2023-01-23T00:00:00"/>
    <s v="COD"/>
    <n v="39"/>
    <n v="8.5"/>
    <n v="785.81"/>
    <n v="93.17"/>
    <s v="Card"/>
    <n v="4"/>
    <s v="36-50"/>
    <s v="new"/>
    <s v="high value"/>
    <s v="medium"/>
    <s v="Jan"/>
    <x v="0"/>
    <x v="0"/>
    <x v="0"/>
  </r>
  <r>
    <n v="600088"/>
    <n v="20294"/>
    <n v="19"/>
    <s v="Male"/>
    <x v="4"/>
    <x v="4"/>
    <s v="Sandwich"/>
    <d v="2024-11-22T00:00:00"/>
    <s v="Online"/>
    <n v="52"/>
    <n v="9.1999999999999993"/>
    <n v="989.92"/>
    <n v="60.97"/>
    <s v="Wallet"/>
    <n v="2"/>
    <s v="18-24"/>
    <s v="new"/>
    <s v="high value"/>
    <s v="Low"/>
    <s v="Nov"/>
    <x v="1"/>
    <x v="0"/>
    <x v="1"/>
  </r>
  <r>
    <n v="600089"/>
    <n v="24839"/>
    <n v="42"/>
    <s v="Female"/>
    <x v="2"/>
    <x v="1"/>
    <s v="Pizza"/>
    <d v="2024-07-13T00:00:00"/>
    <s v="COD"/>
    <n v="38"/>
    <n v="1.1000000000000001"/>
    <n v="1125.04"/>
    <n v="108"/>
    <s v="Wallet"/>
    <n v="2"/>
    <s v="36-50"/>
    <s v="new"/>
    <s v="high value"/>
    <s v="Low"/>
    <s v="Jul"/>
    <x v="1"/>
    <x v="2"/>
    <x v="0"/>
  </r>
  <r>
    <n v="600090"/>
    <n v="98031"/>
    <n v="34"/>
    <s v="Female"/>
    <x v="4"/>
    <x v="6"/>
    <s v="Biryani"/>
    <d v="2024-01-28T00:00:00"/>
    <s v="COD"/>
    <n v="74"/>
    <n v="4.5"/>
    <n v="313.24"/>
    <n v="74.400000000000006"/>
    <s v="Card"/>
    <n v="1"/>
    <s v="25-35"/>
    <s v="repeat"/>
    <s v="medium"/>
    <s v="Low"/>
    <s v="Jan"/>
    <x v="1"/>
    <x v="2"/>
    <x v="1"/>
  </r>
  <r>
    <n v="600091"/>
    <n v="54191"/>
    <n v="30"/>
    <s v="Male"/>
    <x v="2"/>
    <x v="4"/>
    <s v="Pizza"/>
    <d v="2022-02-23T00:00:00"/>
    <s v="Online"/>
    <n v="77"/>
    <n v="10.6"/>
    <n v="1052.57"/>
    <n v="90.49"/>
    <s v="Cash"/>
    <n v="4"/>
    <s v="25-35"/>
    <s v="new"/>
    <s v="high value"/>
    <s v="medium"/>
    <s v="Feb"/>
    <x v="2"/>
    <x v="1"/>
    <x v="1"/>
  </r>
  <r>
    <n v="600092"/>
    <n v="79515"/>
    <n v="62"/>
    <s v="Male"/>
    <x v="2"/>
    <x v="0"/>
    <s v="Burger"/>
    <d v="2023-08-01T00:00:00"/>
    <s v="COD"/>
    <n v="27"/>
    <n v="3.9"/>
    <n v="626.71"/>
    <n v="94.66"/>
    <s v="Cash"/>
    <n v="2"/>
    <s v="50+"/>
    <s v="repeat"/>
    <s v="high value"/>
    <s v="Low"/>
    <s v="Aug"/>
    <x v="0"/>
    <x v="2"/>
    <x v="2"/>
  </r>
  <r>
    <n v="600093"/>
    <n v="60537"/>
    <n v="25"/>
    <s v="Male"/>
    <x v="3"/>
    <x v="0"/>
    <s v="Burger"/>
    <d v="2022-06-30T00:00:00"/>
    <s v="Online"/>
    <n v="64"/>
    <n v="1.9"/>
    <n v="398.8"/>
    <n v="51.63"/>
    <s v="Cash"/>
    <n v="1"/>
    <s v="25-35"/>
    <s v="repeat"/>
    <s v="medium"/>
    <s v="Low"/>
    <s v="Jun"/>
    <x v="2"/>
    <x v="2"/>
    <x v="1"/>
  </r>
  <r>
    <n v="600094"/>
    <n v="85045"/>
    <n v="51"/>
    <s v="Female"/>
    <x v="4"/>
    <x v="7"/>
    <s v="South Indian"/>
    <d v="2023-03-08T00:00:00"/>
    <s v="Online"/>
    <n v="79"/>
    <n v="15"/>
    <n v="244.95"/>
    <n v="110.18"/>
    <s v="Wallet"/>
    <n v="2"/>
    <s v="50+"/>
    <s v="repeat"/>
    <s v="low"/>
    <s v="Low"/>
    <s v="Mar"/>
    <x v="0"/>
    <x v="1"/>
    <x v="1"/>
  </r>
  <r>
    <n v="600095"/>
    <n v="61609"/>
    <n v="33"/>
    <s v="Male"/>
    <x v="0"/>
    <x v="3"/>
    <s v="Pizza"/>
    <d v="2023-07-29T00:00:00"/>
    <s v="COD"/>
    <n v="73"/>
    <n v="1.4"/>
    <n v="1252.44"/>
    <n v="83.26"/>
    <s v="Card"/>
    <n v="2"/>
    <s v="25-35"/>
    <s v="new"/>
    <s v="high value"/>
    <s v="Low"/>
    <s v="Jul"/>
    <x v="0"/>
    <x v="2"/>
    <x v="1"/>
  </r>
  <r>
    <n v="600096"/>
    <n v="80298"/>
    <n v="44"/>
    <s v="Female"/>
    <x v="0"/>
    <x v="4"/>
    <s v="Biryani"/>
    <d v="2024-05-11T00:00:00"/>
    <s v="Online"/>
    <n v="20"/>
    <n v="5.5"/>
    <n v="571.54999999999995"/>
    <n v="80.34"/>
    <s v="UPI"/>
    <n v="2"/>
    <s v="36-50"/>
    <s v="new"/>
    <s v="high value"/>
    <s v="Low"/>
    <s v="May"/>
    <x v="1"/>
    <x v="0"/>
    <x v="2"/>
  </r>
  <r>
    <n v="600097"/>
    <n v="35120"/>
    <n v="24"/>
    <s v="Female"/>
    <x v="3"/>
    <x v="5"/>
    <s v="Biryani"/>
    <d v="2023-01-11T00:00:00"/>
    <s v="Online"/>
    <n v="84"/>
    <n v="14.4"/>
    <n v="688.43"/>
    <n v="30.74"/>
    <s v="Card"/>
    <n v="4"/>
    <s v="18-24"/>
    <s v="new"/>
    <s v="high value"/>
    <s v="medium"/>
    <s v="Jan"/>
    <x v="0"/>
    <x v="1"/>
    <x v="1"/>
  </r>
  <r>
    <n v="600098"/>
    <n v="73049"/>
    <n v="34"/>
    <s v="Male"/>
    <x v="5"/>
    <x v="1"/>
    <s v="Biryani"/>
    <d v="2022-08-05T00:00:00"/>
    <s v="Online"/>
    <n v="43"/>
    <n v="4.5"/>
    <n v="1143.52"/>
    <n v="70.959999999999994"/>
    <s v="Wallet"/>
    <n v="4"/>
    <s v="25-35"/>
    <s v="new"/>
    <s v="high value"/>
    <s v="medium"/>
    <s v="Aug"/>
    <x v="2"/>
    <x v="2"/>
    <x v="0"/>
  </r>
  <r>
    <n v="600099"/>
    <n v="57922"/>
    <n v="44"/>
    <s v="Male"/>
    <x v="3"/>
    <x v="3"/>
    <s v="Sandwich"/>
    <d v="2022-10-02T00:00:00"/>
    <s v="COD"/>
    <n v="80"/>
    <n v="8.6"/>
    <n v="1488.13"/>
    <n v="48.19"/>
    <s v="UPI"/>
    <n v="2"/>
    <s v="36-50"/>
    <s v="new"/>
    <s v="high value"/>
    <s v="Low"/>
    <s v="Oct"/>
    <x v="2"/>
    <x v="0"/>
    <x v="1"/>
  </r>
  <r>
    <n v="600100"/>
    <n v="67413"/>
    <n v="48"/>
    <s v="Male"/>
    <x v="3"/>
    <x v="0"/>
    <s v="Sandwich"/>
    <d v="2023-07-09T00:00:00"/>
    <s v="COD"/>
    <n v="42"/>
    <n v="3.9"/>
    <n v="1172.51"/>
    <n v="25.97"/>
    <s v="Card"/>
    <n v="2"/>
    <s v="36-50"/>
    <s v="new"/>
    <s v="high value"/>
    <s v="Low"/>
    <s v="Jul"/>
    <x v="0"/>
    <x v="2"/>
    <x v="0"/>
  </r>
  <r>
    <n v="600101"/>
    <n v="55654"/>
    <n v="48"/>
    <s v="Female"/>
    <x v="1"/>
    <x v="6"/>
    <s v="South Indian"/>
    <d v="2022-12-26T00:00:00"/>
    <s v="Online"/>
    <n v="68"/>
    <n v="2"/>
    <n v="722.04"/>
    <n v="58.91"/>
    <s v="Cash"/>
    <n v="3"/>
    <s v="36-50"/>
    <s v="new"/>
    <s v="high value"/>
    <s v="medium"/>
    <s v="Dec"/>
    <x v="2"/>
    <x v="2"/>
    <x v="1"/>
  </r>
  <r>
    <n v="600102"/>
    <n v="62885"/>
    <n v="29"/>
    <s v="Female"/>
    <x v="1"/>
    <x v="5"/>
    <s v="South Indian"/>
    <d v="2024-11-11T00:00:00"/>
    <s v="Online"/>
    <n v="26"/>
    <n v="10.9"/>
    <n v="1166.71"/>
    <n v="24.92"/>
    <s v="Card"/>
    <n v="4"/>
    <s v="25-35"/>
    <s v="new"/>
    <s v="high value"/>
    <s v="medium"/>
    <s v="Nov"/>
    <x v="1"/>
    <x v="1"/>
    <x v="2"/>
  </r>
  <r>
    <n v="600103"/>
    <n v="21808"/>
    <n v="41"/>
    <s v="Female"/>
    <x v="2"/>
    <x v="0"/>
    <s v="Burger"/>
    <d v="2024-01-10T00:00:00"/>
    <s v="COD"/>
    <n v="85"/>
    <n v="9.3000000000000007"/>
    <n v="1216.1500000000001"/>
    <n v="41.74"/>
    <s v="UPI"/>
    <n v="3"/>
    <s v="36-50"/>
    <s v="new"/>
    <s v="high value"/>
    <s v="medium"/>
    <s v="Jan"/>
    <x v="1"/>
    <x v="0"/>
    <x v="1"/>
  </r>
  <r>
    <n v="600104"/>
    <n v="45409"/>
    <n v="37"/>
    <s v="Female"/>
    <x v="5"/>
    <x v="3"/>
    <s v="Burger"/>
    <d v="2022-07-07T00:00:00"/>
    <s v="Online"/>
    <n v="49"/>
    <n v="14.5"/>
    <n v="225.87"/>
    <n v="44.19"/>
    <s v="UPI"/>
    <n v="3"/>
    <s v="36-50"/>
    <s v="new"/>
    <s v="low"/>
    <s v="medium"/>
    <s v="Jul"/>
    <x v="2"/>
    <x v="1"/>
    <x v="1"/>
  </r>
  <r>
    <n v="600105"/>
    <n v="11600"/>
    <n v="58"/>
    <s v="Male"/>
    <x v="5"/>
    <x v="2"/>
    <s v="Burger"/>
    <d v="2024-02-16T00:00:00"/>
    <s v="COD"/>
    <n v="86"/>
    <n v="4.4000000000000004"/>
    <n v="976"/>
    <n v="113.91"/>
    <s v="Cash"/>
    <n v="4"/>
    <s v="50+"/>
    <s v="repeat"/>
    <s v="high value"/>
    <s v="medium"/>
    <s v="Feb"/>
    <x v="1"/>
    <x v="2"/>
    <x v="1"/>
  </r>
  <r>
    <n v="600106"/>
    <n v="40299"/>
    <n v="50"/>
    <s v="Female"/>
    <x v="1"/>
    <x v="4"/>
    <s v="Sandwich"/>
    <d v="2022-02-21T00:00:00"/>
    <s v="COD"/>
    <n v="60"/>
    <n v="1.1000000000000001"/>
    <n v="1317.05"/>
    <n v="31.95"/>
    <s v="Wallet"/>
    <n v="3"/>
    <s v="36-50"/>
    <s v="new"/>
    <s v="high value"/>
    <s v="medium"/>
    <s v="Feb"/>
    <x v="2"/>
    <x v="2"/>
    <x v="1"/>
  </r>
  <r>
    <n v="600107"/>
    <n v="10673"/>
    <n v="26"/>
    <s v="Male"/>
    <x v="2"/>
    <x v="5"/>
    <s v="Pizza"/>
    <d v="2022-12-15T00:00:00"/>
    <s v="COD"/>
    <n v="20"/>
    <n v="7.6"/>
    <n v="1470.76"/>
    <n v="81.5"/>
    <s v="Cash"/>
    <n v="2"/>
    <s v="25-35"/>
    <s v="new"/>
    <s v="high value"/>
    <s v="Low"/>
    <s v="Dec"/>
    <x v="2"/>
    <x v="0"/>
    <x v="2"/>
  </r>
  <r>
    <n v="600108"/>
    <n v="16752"/>
    <n v="23"/>
    <s v="Female"/>
    <x v="5"/>
    <x v="0"/>
    <s v="Chinese"/>
    <d v="2023-07-11T00:00:00"/>
    <s v="Online"/>
    <n v="44"/>
    <n v="6.9"/>
    <n v="886.38"/>
    <n v="99.75"/>
    <s v="Cash"/>
    <n v="3"/>
    <s v="18-24"/>
    <s v="new"/>
    <s v="high value"/>
    <s v="medium"/>
    <s v="Jul"/>
    <x v="0"/>
    <x v="0"/>
    <x v="0"/>
  </r>
  <r>
    <n v="600109"/>
    <n v="56570"/>
    <n v="44"/>
    <s v="Male"/>
    <x v="4"/>
    <x v="1"/>
    <s v="South Indian"/>
    <d v="2023-12-22T00:00:00"/>
    <s v="COD"/>
    <n v="79"/>
    <n v="3.3"/>
    <n v="440.02"/>
    <n v="111.64"/>
    <s v="Wallet"/>
    <n v="5"/>
    <s v="36-50"/>
    <s v="new"/>
    <s v="medium"/>
    <s v="High"/>
    <s v="Dec"/>
    <x v="0"/>
    <x v="2"/>
    <x v="1"/>
  </r>
  <r>
    <n v="600110"/>
    <n v="66273"/>
    <n v="42"/>
    <s v="Male"/>
    <x v="5"/>
    <x v="5"/>
    <s v="Sandwich"/>
    <d v="2022-11-21T00:00:00"/>
    <s v="COD"/>
    <n v="71"/>
    <n v="5.3"/>
    <n v="1379.77"/>
    <n v="97.84"/>
    <s v="Wallet"/>
    <n v="5"/>
    <s v="36-50"/>
    <s v="new"/>
    <s v="high value"/>
    <s v="High"/>
    <s v="Nov"/>
    <x v="2"/>
    <x v="0"/>
    <x v="1"/>
  </r>
  <r>
    <n v="600111"/>
    <n v="28755"/>
    <n v="64"/>
    <s v="Male"/>
    <x v="5"/>
    <x v="6"/>
    <s v="South Indian"/>
    <d v="2024-02-04T00:00:00"/>
    <s v="COD"/>
    <n v="34"/>
    <n v="6"/>
    <n v="468.71"/>
    <n v="94.6"/>
    <s v="Wallet"/>
    <n v="4"/>
    <s v="50+"/>
    <s v="new"/>
    <s v="medium"/>
    <s v="medium"/>
    <s v="Feb"/>
    <x v="1"/>
    <x v="0"/>
    <x v="0"/>
  </r>
  <r>
    <n v="600112"/>
    <n v="98971"/>
    <n v="48"/>
    <s v="Female"/>
    <x v="4"/>
    <x v="3"/>
    <s v="Chinese"/>
    <d v="2022-06-30T00:00:00"/>
    <s v="Online"/>
    <n v="66"/>
    <n v="4.5999999999999996"/>
    <n v="1312.05"/>
    <n v="105.87"/>
    <s v="Wallet"/>
    <n v="5"/>
    <s v="36-50"/>
    <s v="new"/>
    <s v="high value"/>
    <s v="High"/>
    <s v="Jun"/>
    <x v="2"/>
    <x v="2"/>
    <x v="1"/>
  </r>
  <r>
    <n v="600113"/>
    <n v="13777"/>
    <n v="29"/>
    <s v="Male"/>
    <x v="0"/>
    <x v="4"/>
    <s v="South Indian"/>
    <d v="2023-09-21T00:00:00"/>
    <s v="COD"/>
    <n v="28"/>
    <n v="10.8"/>
    <n v="1075.3900000000001"/>
    <n v="55.99"/>
    <s v="Cash"/>
    <n v="4"/>
    <s v="25-35"/>
    <s v="new"/>
    <s v="high value"/>
    <s v="medium"/>
    <s v="Sep"/>
    <x v="0"/>
    <x v="1"/>
    <x v="2"/>
  </r>
  <r>
    <n v="600114"/>
    <n v="32776"/>
    <n v="32"/>
    <s v="Female"/>
    <x v="0"/>
    <x v="7"/>
    <s v="Burger"/>
    <d v="2022-03-29T00:00:00"/>
    <s v="Online"/>
    <n v="36"/>
    <n v="5.4"/>
    <n v="1152.29"/>
    <n v="69.319999999999993"/>
    <s v="Cash"/>
    <n v="4"/>
    <s v="25-35"/>
    <s v="new"/>
    <s v="high value"/>
    <s v="medium"/>
    <s v="Mar"/>
    <x v="2"/>
    <x v="0"/>
    <x v="0"/>
  </r>
  <r>
    <n v="600115"/>
    <n v="12881"/>
    <n v="18"/>
    <s v="Male"/>
    <x v="1"/>
    <x v="0"/>
    <s v="Chinese"/>
    <d v="2022-05-03T00:00:00"/>
    <s v="Online"/>
    <n v="55"/>
    <n v="12"/>
    <n v="1275.3699999999999"/>
    <n v="48.31"/>
    <s v="UPI"/>
    <n v="4"/>
    <s v="18-24"/>
    <s v="new"/>
    <s v="high value"/>
    <s v="medium"/>
    <s v="May"/>
    <x v="2"/>
    <x v="1"/>
    <x v="1"/>
  </r>
  <r>
    <n v="600116"/>
    <n v="36685"/>
    <n v="25"/>
    <s v="Male"/>
    <x v="3"/>
    <x v="7"/>
    <s v="Biryani"/>
    <d v="2023-01-15T00:00:00"/>
    <s v="Online"/>
    <n v="63"/>
    <n v="8.4"/>
    <n v="304.83999999999997"/>
    <n v="71.89"/>
    <s v="Wallet"/>
    <n v="2"/>
    <s v="25-35"/>
    <s v="new"/>
    <s v="medium"/>
    <s v="Low"/>
    <s v="Jan"/>
    <x v="0"/>
    <x v="0"/>
    <x v="1"/>
  </r>
  <r>
    <n v="600117"/>
    <n v="81565"/>
    <n v="22"/>
    <s v="Male"/>
    <x v="4"/>
    <x v="5"/>
    <s v="Pizza"/>
    <d v="2022-04-29T00:00:00"/>
    <s v="COD"/>
    <n v="71"/>
    <n v="10.6"/>
    <n v="1436.68"/>
    <n v="33.75"/>
    <s v="Wallet"/>
    <n v="5"/>
    <s v="18-24"/>
    <s v="new"/>
    <s v="high value"/>
    <s v="High"/>
    <s v="Apr"/>
    <x v="2"/>
    <x v="1"/>
    <x v="1"/>
  </r>
  <r>
    <n v="600118"/>
    <n v="59780"/>
    <n v="53"/>
    <s v="Male"/>
    <x v="4"/>
    <x v="4"/>
    <s v="Chinese"/>
    <d v="2023-02-03T00:00:00"/>
    <s v="COD"/>
    <n v="29"/>
    <n v="10.7"/>
    <n v="236.58"/>
    <n v="61.4"/>
    <s v="Wallet"/>
    <n v="1"/>
    <s v="50+"/>
    <s v="new"/>
    <s v="low"/>
    <s v="Low"/>
    <s v="Feb"/>
    <x v="0"/>
    <x v="1"/>
    <x v="2"/>
  </r>
  <r>
    <n v="600119"/>
    <n v="53456"/>
    <n v="26"/>
    <s v="Female"/>
    <x v="1"/>
    <x v="5"/>
    <s v="Sandwich"/>
    <d v="2023-07-19T00:00:00"/>
    <s v="COD"/>
    <n v="49"/>
    <n v="12.2"/>
    <n v="1268.1400000000001"/>
    <n v="98.66"/>
    <s v="UPI"/>
    <n v="2"/>
    <s v="25-35"/>
    <s v="new"/>
    <s v="high value"/>
    <s v="Low"/>
    <s v="Jul"/>
    <x v="0"/>
    <x v="1"/>
    <x v="1"/>
  </r>
  <r>
    <n v="600120"/>
    <n v="86350"/>
    <n v="38"/>
    <s v="Male"/>
    <x v="1"/>
    <x v="4"/>
    <s v="Burger"/>
    <d v="2023-11-07T00:00:00"/>
    <s v="COD"/>
    <n v="56"/>
    <n v="2.2000000000000002"/>
    <n v="1405.18"/>
    <n v="66.010000000000005"/>
    <s v="UPI"/>
    <n v="4"/>
    <s v="36-50"/>
    <s v="new"/>
    <s v="high value"/>
    <s v="medium"/>
    <s v="Nov"/>
    <x v="0"/>
    <x v="2"/>
    <x v="1"/>
  </r>
  <r>
    <n v="600121"/>
    <n v="10515"/>
    <n v="46"/>
    <s v="Female"/>
    <x v="4"/>
    <x v="0"/>
    <s v="Chinese"/>
    <d v="2022-12-11T00:00:00"/>
    <s v="Online"/>
    <n v="63"/>
    <n v="13.7"/>
    <n v="774.78"/>
    <n v="62.36"/>
    <s v="Card"/>
    <n v="4"/>
    <s v="36-50"/>
    <s v="new"/>
    <s v="high value"/>
    <s v="medium"/>
    <s v="Dec"/>
    <x v="2"/>
    <x v="1"/>
    <x v="1"/>
  </r>
  <r>
    <n v="600122"/>
    <n v="92201"/>
    <n v="22"/>
    <s v="Male"/>
    <x v="1"/>
    <x v="7"/>
    <s v="Burger"/>
    <d v="2023-12-18T00:00:00"/>
    <s v="Online"/>
    <n v="54"/>
    <n v="9.6"/>
    <n v="312.36"/>
    <n v="104.64"/>
    <s v="Cash"/>
    <n v="3"/>
    <s v="18-24"/>
    <s v="new"/>
    <s v="medium"/>
    <s v="medium"/>
    <s v="Dec"/>
    <x v="0"/>
    <x v="0"/>
    <x v="1"/>
  </r>
  <r>
    <n v="600123"/>
    <n v="11930"/>
    <n v="58"/>
    <s v="Female"/>
    <x v="3"/>
    <x v="3"/>
    <s v="Burger"/>
    <d v="2023-11-16T00:00:00"/>
    <s v="COD"/>
    <n v="52"/>
    <n v="14.6"/>
    <n v="1181.4100000000001"/>
    <n v="108.63"/>
    <s v="Wallet"/>
    <n v="5"/>
    <s v="50+"/>
    <s v="new"/>
    <s v="high value"/>
    <s v="High"/>
    <s v="Nov"/>
    <x v="0"/>
    <x v="1"/>
    <x v="1"/>
  </r>
  <r>
    <n v="600124"/>
    <n v="37954"/>
    <n v="58"/>
    <s v="Female"/>
    <x v="5"/>
    <x v="7"/>
    <s v="Pizza"/>
    <d v="2024-02-24T00:00:00"/>
    <s v="Online"/>
    <n v="71"/>
    <n v="6.1"/>
    <n v="1393.8"/>
    <n v="110.85"/>
    <s v="UPI"/>
    <n v="5"/>
    <s v="50+"/>
    <s v="new"/>
    <s v="high value"/>
    <s v="High"/>
    <s v="Feb"/>
    <x v="1"/>
    <x v="0"/>
    <x v="1"/>
  </r>
  <r>
    <n v="600125"/>
    <n v="17619"/>
    <n v="59"/>
    <s v="Male"/>
    <x v="2"/>
    <x v="6"/>
    <s v="South Indian"/>
    <d v="2022-05-21T00:00:00"/>
    <s v="COD"/>
    <n v="27"/>
    <n v="11.8"/>
    <n v="429.73"/>
    <n v="28.63"/>
    <s v="Wallet"/>
    <n v="5"/>
    <s v="50+"/>
    <s v="new"/>
    <s v="medium"/>
    <s v="High"/>
    <s v="May"/>
    <x v="2"/>
    <x v="1"/>
    <x v="2"/>
  </r>
  <r>
    <n v="600126"/>
    <n v="84258"/>
    <n v="56"/>
    <s v="Male"/>
    <x v="5"/>
    <x v="2"/>
    <s v="Chinese"/>
    <d v="2022-01-24T00:00:00"/>
    <s v="COD"/>
    <n v="53"/>
    <n v="5.8"/>
    <n v="1351.4"/>
    <n v="97.38"/>
    <s v="Cash"/>
    <n v="4"/>
    <s v="50+"/>
    <s v="new"/>
    <s v="high value"/>
    <s v="medium"/>
    <s v="Jan"/>
    <x v="2"/>
    <x v="0"/>
    <x v="1"/>
  </r>
  <r>
    <n v="600127"/>
    <n v="59241"/>
    <n v="18"/>
    <s v="Female"/>
    <x v="5"/>
    <x v="1"/>
    <s v="Chinese"/>
    <d v="2022-06-26T00:00:00"/>
    <s v="Online"/>
    <n v="46"/>
    <n v="12"/>
    <n v="656.73"/>
    <n v="89.22"/>
    <s v="Cash"/>
    <n v="5"/>
    <s v="18-24"/>
    <s v="new"/>
    <s v="high value"/>
    <s v="High"/>
    <s v="Jun"/>
    <x v="2"/>
    <x v="1"/>
    <x v="1"/>
  </r>
  <r>
    <n v="600128"/>
    <n v="41436"/>
    <n v="22"/>
    <s v="Female"/>
    <x v="1"/>
    <x v="4"/>
    <s v="Burger"/>
    <d v="2024-09-21T00:00:00"/>
    <s v="COD"/>
    <n v="89"/>
    <n v="2.7"/>
    <n v="1119.77"/>
    <n v="120"/>
    <s v="UPI"/>
    <n v="2"/>
    <s v="18-24"/>
    <s v="new"/>
    <s v="high value"/>
    <s v="Low"/>
    <s v="Sep"/>
    <x v="1"/>
    <x v="2"/>
    <x v="1"/>
  </r>
  <r>
    <n v="600129"/>
    <n v="11943"/>
    <n v="62"/>
    <s v="Female"/>
    <x v="4"/>
    <x v="6"/>
    <s v="Chinese"/>
    <d v="2023-01-15T00:00:00"/>
    <s v="COD"/>
    <n v="27"/>
    <n v="12.2"/>
    <n v="680.82"/>
    <n v="94.85"/>
    <s v="UPI"/>
    <n v="2"/>
    <s v="50+"/>
    <s v="new"/>
    <s v="high value"/>
    <s v="Low"/>
    <s v="Jan"/>
    <x v="0"/>
    <x v="1"/>
    <x v="2"/>
  </r>
  <r>
    <n v="600130"/>
    <n v="89781"/>
    <n v="48"/>
    <s v="Female"/>
    <x v="2"/>
    <x v="3"/>
    <s v="South Indian"/>
    <d v="2022-01-16T00:00:00"/>
    <s v="Online"/>
    <n v="45"/>
    <n v="5.3"/>
    <n v="1009.37"/>
    <n v="101.71"/>
    <s v="Cash"/>
    <n v="1"/>
    <s v="36-50"/>
    <s v="repeat"/>
    <s v="high value"/>
    <s v="Low"/>
    <s v="Jan"/>
    <x v="2"/>
    <x v="0"/>
    <x v="0"/>
  </r>
  <r>
    <n v="600131"/>
    <n v="97586"/>
    <n v="63"/>
    <s v="Male"/>
    <x v="1"/>
    <x v="7"/>
    <s v="South Indian"/>
    <d v="2022-05-02T00:00:00"/>
    <s v="COD"/>
    <n v="59"/>
    <n v="13.2"/>
    <n v="469.46"/>
    <n v="118.98"/>
    <s v="Card"/>
    <n v="2"/>
    <s v="50+"/>
    <s v="new"/>
    <s v="medium"/>
    <s v="Low"/>
    <s v="May"/>
    <x v="2"/>
    <x v="1"/>
    <x v="1"/>
  </r>
  <r>
    <n v="600132"/>
    <n v="89625"/>
    <n v="48"/>
    <s v="Female"/>
    <x v="4"/>
    <x v="3"/>
    <s v="South Indian"/>
    <d v="2023-05-21T00:00:00"/>
    <s v="COD"/>
    <n v="82"/>
    <n v="12"/>
    <n v="723.93"/>
    <n v="102.28"/>
    <s v="Wallet"/>
    <n v="4"/>
    <s v="36-50"/>
    <s v="new"/>
    <s v="high value"/>
    <s v="medium"/>
    <s v="May"/>
    <x v="0"/>
    <x v="1"/>
    <x v="1"/>
  </r>
  <r>
    <n v="600133"/>
    <n v="46533"/>
    <n v="25"/>
    <s v="Male"/>
    <x v="5"/>
    <x v="5"/>
    <s v="South Indian"/>
    <d v="2024-06-27T00:00:00"/>
    <s v="COD"/>
    <n v="39"/>
    <n v="9.5"/>
    <n v="763.65"/>
    <n v="31.88"/>
    <s v="Wallet"/>
    <n v="2"/>
    <s v="25-35"/>
    <s v="new"/>
    <s v="high value"/>
    <s v="Low"/>
    <s v="Jun"/>
    <x v="1"/>
    <x v="0"/>
    <x v="0"/>
  </r>
  <r>
    <n v="600134"/>
    <n v="10110"/>
    <n v="34"/>
    <s v="Female"/>
    <x v="4"/>
    <x v="0"/>
    <s v="Burger"/>
    <d v="2022-09-25T00:00:00"/>
    <s v="COD"/>
    <n v="43"/>
    <n v="1.1000000000000001"/>
    <n v="556.92999999999995"/>
    <n v="67.849999999999994"/>
    <s v="Wallet"/>
    <n v="1"/>
    <s v="25-35"/>
    <s v="new"/>
    <s v="high value"/>
    <s v="Low"/>
    <s v="Sep"/>
    <x v="2"/>
    <x v="2"/>
    <x v="0"/>
  </r>
  <r>
    <n v="600135"/>
    <n v="70357"/>
    <n v="61"/>
    <s v="Male"/>
    <x v="2"/>
    <x v="1"/>
    <s v="Pizza"/>
    <d v="2023-12-13T00:00:00"/>
    <s v="Online"/>
    <n v="40"/>
    <n v="7"/>
    <n v="460.29"/>
    <n v="109.89"/>
    <s v="Wallet"/>
    <n v="2"/>
    <s v="50+"/>
    <s v="new"/>
    <s v="medium"/>
    <s v="Low"/>
    <s v="Dec"/>
    <x v="0"/>
    <x v="0"/>
    <x v="0"/>
  </r>
  <r>
    <n v="600136"/>
    <n v="37883"/>
    <n v="28"/>
    <s v="Female"/>
    <x v="0"/>
    <x v="6"/>
    <s v="Biryani"/>
    <d v="2023-11-01T00:00:00"/>
    <s v="Online"/>
    <n v="35"/>
    <n v="6.9"/>
    <n v="552.30999999999995"/>
    <n v="64.19"/>
    <s v="Card"/>
    <n v="1"/>
    <s v="25-35"/>
    <s v="new"/>
    <s v="high value"/>
    <s v="Low"/>
    <s v="Nov"/>
    <x v="0"/>
    <x v="0"/>
    <x v="0"/>
  </r>
  <r>
    <n v="600137"/>
    <n v="89203"/>
    <n v="53"/>
    <s v="Male"/>
    <x v="3"/>
    <x v="3"/>
    <s v="Sandwich"/>
    <d v="2023-08-21T00:00:00"/>
    <s v="COD"/>
    <n v="21"/>
    <n v="12.8"/>
    <n v="1308.8800000000001"/>
    <n v="37.03"/>
    <s v="UPI"/>
    <n v="4"/>
    <s v="50+"/>
    <s v="new"/>
    <s v="high value"/>
    <s v="medium"/>
    <s v="Aug"/>
    <x v="0"/>
    <x v="1"/>
    <x v="2"/>
  </r>
  <r>
    <n v="600138"/>
    <n v="30664"/>
    <n v="47"/>
    <s v="Female"/>
    <x v="1"/>
    <x v="6"/>
    <s v="South Indian"/>
    <d v="2022-06-28T00:00:00"/>
    <s v="Online"/>
    <n v="37"/>
    <n v="2.2999999999999998"/>
    <n v="1078.8499999999999"/>
    <n v="107.47"/>
    <s v="Wallet"/>
    <n v="4"/>
    <s v="36-50"/>
    <s v="repeat"/>
    <s v="high value"/>
    <s v="medium"/>
    <s v="Jun"/>
    <x v="2"/>
    <x v="2"/>
    <x v="0"/>
  </r>
  <r>
    <n v="600139"/>
    <n v="97483"/>
    <n v="27"/>
    <s v="Female"/>
    <x v="2"/>
    <x v="7"/>
    <s v="Biryani"/>
    <d v="2024-04-13T00:00:00"/>
    <s v="Online"/>
    <n v="29"/>
    <n v="3.6"/>
    <n v="153.47"/>
    <n v="25.35"/>
    <s v="Card"/>
    <n v="2"/>
    <s v="25-35"/>
    <s v="new"/>
    <s v="low"/>
    <s v="Low"/>
    <s v="Apr"/>
    <x v="1"/>
    <x v="2"/>
    <x v="2"/>
  </r>
  <r>
    <n v="600140"/>
    <n v="27813"/>
    <n v="56"/>
    <s v="Female"/>
    <x v="4"/>
    <x v="2"/>
    <s v="Chinese"/>
    <d v="2024-09-14T00:00:00"/>
    <s v="Online"/>
    <n v="44"/>
    <n v="1.8"/>
    <n v="1282.19"/>
    <n v="99.51"/>
    <s v="UPI"/>
    <n v="3"/>
    <s v="50+"/>
    <s v="new"/>
    <s v="high value"/>
    <s v="medium"/>
    <s v="Sep"/>
    <x v="1"/>
    <x v="2"/>
    <x v="0"/>
  </r>
  <r>
    <n v="600141"/>
    <n v="18553"/>
    <n v="31"/>
    <s v="Male"/>
    <x v="5"/>
    <x v="5"/>
    <s v="Burger"/>
    <d v="2022-04-19T00:00:00"/>
    <s v="COD"/>
    <n v="26"/>
    <n v="7.3"/>
    <n v="467.57"/>
    <n v="95.66"/>
    <s v="Cash"/>
    <n v="5"/>
    <s v="25-35"/>
    <s v="new"/>
    <s v="medium"/>
    <s v="High"/>
    <s v="Apr"/>
    <x v="2"/>
    <x v="0"/>
    <x v="2"/>
  </r>
  <r>
    <n v="600142"/>
    <n v="93612"/>
    <n v="19"/>
    <s v="Male"/>
    <x v="0"/>
    <x v="2"/>
    <s v="Biryani"/>
    <d v="2022-04-27T00:00:00"/>
    <s v="COD"/>
    <n v="39"/>
    <n v="12.8"/>
    <n v="841.21"/>
    <n v="82.88"/>
    <s v="UPI"/>
    <n v="2"/>
    <s v="18-24"/>
    <s v="new"/>
    <s v="high value"/>
    <s v="Low"/>
    <s v="Apr"/>
    <x v="2"/>
    <x v="1"/>
    <x v="0"/>
  </r>
  <r>
    <n v="600143"/>
    <n v="30347"/>
    <n v="45"/>
    <s v="Female"/>
    <x v="0"/>
    <x v="7"/>
    <s v="South Indian"/>
    <d v="2024-07-05T00:00:00"/>
    <s v="Online"/>
    <n v="45"/>
    <n v="6.4"/>
    <n v="441.64"/>
    <n v="105.44"/>
    <s v="UPI"/>
    <n v="4"/>
    <s v="36-50"/>
    <s v="new"/>
    <s v="medium"/>
    <s v="medium"/>
    <s v="Jul"/>
    <x v="1"/>
    <x v="0"/>
    <x v="0"/>
  </r>
  <r>
    <n v="600144"/>
    <n v="25607"/>
    <n v="59"/>
    <s v="Male"/>
    <x v="3"/>
    <x v="3"/>
    <s v="Sandwich"/>
    <d v="2024-04-10T00:00:00"/>
    <s v="COD"/>
    <n v="39"/>
    <n v="4.0999999999999996"/>
    <n v="601.25"/>
    <n v="94.36"/>
    <s v="UPI"/>
    <n v="3"/>
    <s v="50+"/>
    <s v="new"/>
    <s v="high value"/>
    <s v="medium"/>
    <s v="Apr"/>
    <x v="1"/>
    <x v="2"/>
    <x v="0"/>
  </r>
  <r>
    <n v="600145"/>
    <n v="99294"/>
    <n v="29"/>
    <s v="Female"/>
    <x v="1"/>
    <x v="2"/>
    <s v="Biryani"/>
    <d v="2022-11-22T00:00:00"/>
    <s v="Online"/>
    <n v="53"/>
    <n v="2.6"/>
    <n v="409.28"/>
    <n v="87.29"/>
    <s v="Card"/>
    <n v="3"/>
    <s v="25-35"/>
    <s v="new"/>
    <s v="medium"/>
    <s v="medium"/>
    <s v="Nov"/>
    <x v="2"/>
    <x v="2"/>
    <x v="1"/>
  </r>
  <r>
    <n v="600146"/>
    <n v="19285"/>
    <n v="28"/>
    <s v="Female"/>
    <x v="5"/>
    <x v="7"/>
    <s v="Burger"/>
    <d v="2023-12-14T00:00:00"/>
    <s v="Online"/>
    <n v="32"/>
    <n v="4.9000000000000004"/>
    <n v="921.71"/>
    <n v="39.08"/>
    <s v="UPI"/>
    <n v="3"/>
    <s v="25-35"/>
    <s v="new"/>
    <s v="high value"/>
    <s v="medium"/>
    <s v="Dec"/>
    <x v="0"/>
    <x v="2"/>
    <x v="0"/>
  </r>
  <r>
    <n v="600147"/>
    <n v="32506"/>
    <n v="24"/>
    <s v="Male"/>
    <x v="3"/>
    <x v="1"/>
    <s v="Sandwich"/>
    <d v="2024-04-23T00:00:00"/>
    <s v="Online"/>
    <n v="81"/>
    <n v="7.3"/>
    <n v="1142.43"/>
    <n v="55.41"/>
    <s v="UPI"/>
    <n v="5"/>
    <s v="18-24"/>
    <s v="new"/>
    <s v="high value"/>
    <s v="High"/>
    <s v="Apr"/>
    <x v="1"/>
    <x v="0"/>
    <x v="1"/>
  </r>
  <r>
    <n v="600148"/>
    <n v="61024"/>
    <n v="58"/>
    <s v="Male"/>
    <x v="5"/>
    <x v="6"/>
    <s v="Burger"/>
    <d v="2023-12-25T00:00:00"/>
    <s v="COD"/>
    <n v="80"/>
    <n v="2.6"/>
    <n v="1488.79"/>
    <n v="21.44"/>
    <s v="Wallet"/>
    <n v="3"/>
    <s v="50+"/>
    <s v="new"/>
    <s v="high value"/>
    <s v="medium"/>
    <s v="Dec"/>
    <x v="0"/>
    <x v="2"/>
    <x v="1"/>
  </r>
  <r>
    <n v="600149"/>
    <n v="15967"/>
    <n v="53"/>
    <s v="Male"/>
    <x v="5"/>
    <x v="7"/>
    <s v="Biryani"/>
    <d v="2023-05-28T00:00:00"/>
    <s v="COD"/>
    <n v="46"/>
    <n v="14.7"/>
    <n v="372.07"/>
    <n v="51.97"/>
    <s v="UPI"/>
    <n v="5"/>
    <s v="50+"/>
    <s v="new"/>
    <s v="medium"/>
    <s v="High"/>
    <s v="May"/>
    <x v="0"/>
    <x v="1"/>
    <x v="1"/>
  </r>
  <r>
    <n v="600150"/>
    <n v="47428"/>
    <n v="60"/>
    <s v="Male"/>
    <x v="3"/>
    <x v="3"/>
    <s v="South Indian"/>
    <d v="2022-04-17T00:00:00"/>
    <s v="Online"/>
    <n v="75"/>
    <n v="11.9"/>
    <n v="466.42"/>
    <n v="34.520000000000003"/>
    <s v="Cash"/>
    <n v="5"/>
    <s v="50+"/>
    <s v="repeat"/>
    <s v="medium"/>
    <s v="High"/>
    <s v="Apr"/>
    <x v="2"/>
    <x v="1"/>
    <x v="1"/>
  </r>
  <r>
    <n v="600151"/>
    <n v="30822"/>
    <n v="33"/>
    <s v="Female"/>
    <x v="0"/>
    <x v="7"/>
    <s v="South Indian"/>
    <d v="2024-01-19T00:00:00"/>
    <s v="Online"/>
    <n v="52"/>
    <n v="2.9"/>
    <n v="716.01"/>
    <n v="62.92"/>
    <s v="Card"/>
    <n v="5"/>
    <s v="25-35"/>
    <s v="new"/>
    <s v="high value"/>
    <s v="High"/>
    <s v="Jan"/>
    <x v="1"/>
    <x v="2"/>
    <x v="1"/>
  </r>
  <r>
    <n v="600152"/>
    <n v="32502"/>
    <n v="50"/>
    <s v="Male"/>
    <x v="0"/>
    <x v="5"/>
    <s v="Sandwich"/>
    <d v="2024-01-25T00:00:00"/>
    <s v="Online"/>
    <n v="37"/>
    <n v="1.8"/>
    <n v="922.29"/>
    <n v="68.78"/>
    <s v="Cash"/>
    <n v="3"/>
    <s v="36-50"/>
    <s v="new"/>
    <s v="high value"/>
    <s v="medium"/>
    <s v="Jan"/>
    <x v="1"/>
    <x v="2"/>
    <x v="0"/>
  </r>
  <r>
    <n v="600153"/>
    <n v="31272"/>
    <n v="51"/>
    <s v="Female"/>
    <x v="2"/>
    <x v="2"/>
    <s v="Biryani"/>
    <d v="2024-02-25T00:00:00"/>
    <s v="COD"/>
    <n v="47"/>
    <n v="2.9"/>
    <n v="1104.75"/>
    <n v="118.77"/>
    <s v="Cash"/>
    <n v="3"/>
    <s v="50+"/>
    <s v="new"/>
    <s v="high value"/>
    <s v="medium"/>
    <s v="Feb"/>
    <x v="1"/>
    <x v="2"/>
    <x v="1"/>
  </r>
  <r>
    <n v="600154"/>
    <n v="39075"/>
    <n v="49"/>
    <s v="Male"/>
    <x v="5"/>
    <x v="7"/>
    <s v="Pizza"/>
    <d v="2022-08-26T00:00:00"/>
    <s v="Online"/>
    <n v="81"/>
    <n v="5.4"/>
    <n v="339.64"/>
    <n v="32.950000000000003"/>
    <s v="UPI"/>
    <n v="4"/>
    <s v="36-50"/>
    <s v="new"/>
    <s v="medium"/>
    <s v="medium"/>
    <s v="Aug"/>
    <x v="2"/>
    <x v="0"/>
    <x v="1"/>
  </r>
  <r>
    <n v="600155"/>
    <n v="91458"/>
    <n v="29"/>
    <s v="Male"/>
    <x v="5"/>
    <x v="3"/>
    <s v="Sandwich"/>
    <d v="2024-11-02T00:00:00"/>
    <s v="Online"/>
    <n v="71"/>
    <n v="1.1000000000000001"/>
    <n v="1201.5899999999999"/>
    <n v="81.23"/>
    <s v="Card"/>
    <n v="3"/>
    <s v="25-35"/>
    <s v="new"/>
    <s v="high value"/>
    <s v="medium"/>
    <s v="Nov"/>
    <x v="1"/>
    <x v="2"/>
    <x v="1"/>
  </r>
  <r>
    <n v="600156"/>
    <n v="81014"/>
    <n v="52"/>
    <s v="Female"/>
    <x v="4"/>
    <x v="5"/>
    <s v="Biryani"/>
    <d v="2023-01-01T00:00:00"/>
    <s v="COD"/>
    <n v="67"/>
    <n v="9.8000000000000007"/>
    <n v="296.75"/>
    <n v="105.14"/>
    <s v="UPI"/>
    <n v="5"/>
    <s v="50+"/>
    <s v="new"/>
    <s v="medium"/>
    <s v="High"/>
    <s v="Jan"/>
    <x v="0"/>
    <x v="0"/>
    <x v="1"/>
  </r>
  <r>
    <n v="600157"/>
    <n v="39413"/>
    <n v="41"/>
    <s v="Male"/>
    <x v="1"/>
    <x v="6"/>
    <s v="Pizza"/>
    <d v="2022-02-21T00:00:00"/>
    <s v="Online"/>
    <n v="31"/>
    <n v="13"/>
    <n v="239.61"/>
    <n v="100.05"/>
    <s v="UPI"/>
    <n v="3"/>
    <s v="36-50"/>
    <s v="repeat"/>
    <s v="low"/>
    <s v="medium"/>
    <s v="Feb"/>
    <x v="2"/>
    <x v="1"/>
    <x v="0"/>
  </r>
  <r>
    <n v="600158"/>
    <n v="17142"/>
    <n v="59"/>
    <s v="Male"/>
    <x v="5"/>
    <x v="4"/>
    <s v="Burger"/>
    <d v="2023-06-28T00:00:00"/>
    <s v="COD"/>
    <n v="36"/>
    <n v="11.5"/>
    <n v="817.47"/>
    <n v="59.12"/>
    <s v="Cash"/>
    <n v="3"/>
    <s v="50+"/>
    <s v="new"/>
    <s v="high value"/>
    <s v="medium"/>
    <s v="Jun"/>
    <x v="0"/>
    <x v="1"/>
    <x v="0"/>
  </r>
  <r>
    <n v="600159"/>
    <n v="34577"/>
    <n v="41"/>
    <s v="Female"/>
    <x v="3"/>
    <x v="6"/>
    <s v="Pizza"/>
    <d v="2022-12-29T00:00:00"/>
    <s v="COD"/>
    <n v="22"/>
    <n v="2.2000000000000002"/>
    <n v="353.29"/>
    <n v="21.05"/>
    <s v="Cash"/>
    <n v="5"/>
    <s v="36-50"/>
    <s v="new"/>
    <s v="medium"/>
    <s v="High"/>
    <s v="Dec"/>
    <x v="2"/>
    <x v="2"/>
    <x v="2"/>
  </r>
  <r>
    <n v="600160"/>
    <n v="25396"/>
    <n v="36"/>
    <s v="Male"/>
    <x v="0"/>
    <x v="7"/>
    <s v="Chinese"/>
    <d v="2024-01-17T00:00:00"/>
    <s v="COD"/>
    <n v="22"/>
    <n v="7.5"/>
    <n v="1030.99"/>
    <n v="84.01"/>
    <s v="Wallet"/>
    <n v="2"/>
    <s v="36-50"/>
    <s v="new"/>
    <s v="high value"/>
    <s v="Low"/>
    <s v="Jan"/>
    <x v="1"/>
    <x v="0"/>
    <x v="2"/>
  </r>
  <r>
    <n v="600161"/>
    <n v="80985"/>
    <n v="54"/>
    <s v="Male"/>
    <x v="0"/>
    <x v="0"/>
    <s v="Sandwich"/>
    <d v="2024-06-30T00:00:00"/>
    <s v="Online"/>
    <n v="70"/>
    <n v="9.9"/>
    <n v="211.2"/>
    <n v="98.12"/>
    <s v="Wallet"/>
    <n v="4"/>
    <s v="50+"/>
    <s v="new"/>
    <s v="low"/>
    <s v="medium"/>
    <s v="Jun"/>
    <x v="1"/>
    <x v="0"/>
    <x v="1"/>
  </r>
  <r>
    <n v="600162"/>
    <n v="73228"/>
    <n v="21"/>
    <s v="Female"/>
    <x v="2"/>
    <x v="0"/>
    <s v="Chinese"/>
    <d v="2023-05-23T00:00:00"/>
    <s v="Online"/>
    <n v="79"/>
    <n v="1.5"/>
    <n v="885.51"/>
    <n v="65.430000000000007"/>
    <s v="Cash"/>
    <n v="5"/>
    <s v="18-24"/>
    <s v="repeat"/>
    <s v="high value"/>
    <s v="High"/>
    <s v="May"/>
    <x v="0"/>
    <x v="2"/>
    <x v="1"/>
  </r>
  <r>
    <n v="600163"/>
    <n v="93441"/>
    <n v="20"/>
    <s v="Male"/>
    <x v="1"/>
    <x v="5"/>
    <s v="Sandwich"/>
    <d v="2024-12-01T00:00:00"/>
    <s v="Online"/>
    <n v="26"/>
    <n v="13.4"/>
    <n v="1494.01"/>
    <n v="70.28"/>
    <s v="Wallet"/>
    <n v="2"/>
    <s v="18-24"/>
    <s v="new"/>
    <s v="high value"/>
    <s v="Low"/>
    <s v="Dec"/>
    <x v="1"/>
    <x v="1"/>
    <x v="2"/>
  </r>
  <r>
    <n v="600164"/>
    <n v="17974"/>
    <n v="53"/>
    <s v="Female"/>
    <x v="1"/>
    <x v="7"/>
    <s v="Burger"/>
    <d v="2024-02-09T00:00:00"/>
    <s v="Online"/>
    <n v="76"/>
    <n v="5.6"/>
    <n v="975.32"/>
    <n v="104.79"/>
    <s v="Cash"/>
    <n v="2"/>
    <s v="50+"/>
    <s v="new"/>
    <s v="high value"/>
    <s v="Low"/>
    <s v="Feb"/>
    <x v="1"/>
    <x v="0"/>
    <x v="1"/>
  </r>
  <r>
    <n v="600165"/>
    <n v="90929"/>
    <n v="46"/>
    <s v="Female"/>
    <x v="4"/>
    <x v="2"/>
    <s v="Chinese"/>
    <d v="2023-02-02T00:00:00"/>
    <s v="COD"/>
    <n v="76"/>
    <n v="12.7"/>
    <n v="315.22000000000003"/>
    <n v="119.94"/>
    <s v="UPI"/>
    <n v="3"/>
    <s v="36-50"/>
    <s v="new"/>
    <s v="medium"/>
    <s v="medium"/>
    <s v="Feb"/>
    <x v="0"/>
    <x v="1"/>
    <x v="1"/>
  </r>
  <r>
    <n v="600166"/>
    <n v="89599"/>
    <n v="41"/>
    <s v="Male"/>
    <x v="0"/>
    <x v="4"/>
    <s v="South Indian"/>
    <d v="2024-07-05T00:00:00"/>
    <s v="COD"/>
    <n v="24"/>
    <n v="7.7"/>
    <n v="539.62"/>
    <n v="102.6"/>
    <s v="Card"/>
    <n v="4"/>
    <s v="36-50"/>
    <s v="new"/>
    <s v="high value"/>
    <s v="medium"/>
    <s v="Jul"/>
    <x v="1"/>
    <x v="0"/>
    <x v="2"/>
  </r>
  <r>
    <n v="600167"/>
    <n v="65539"/>
    <n v="63"/>
    <s v="Female"/>
    <x v="4"/>
    <x v="5"/>
    <s v="Chinese"/>
    <d v="2024-09-03T00:00:00"/>
    <s v="Online"/>
    <n v="78"/>
    <n v="1.8"/>
    <n v="1039.83"/>
    <n v="61.35"/>
    <s v="Card"/>
    <n v="1"/>
    <s v="50+"/>
    <s v="new"/>
    <s v="high value"/>
    <s v="Low"/>
    <s v="Sep"/>
    <x v="1"/>
    <x v="2"/>
    <x v="1"/>
  </r>
  <r>
    <n v="600168"/>
    <n v="33023"/>
    <n v="24"/>
    <s v="Male"/>
    <x v="0"/>
    <x v="7"/>
    <s v="Biryani"/>
    <d v="2024-02-05T00:00:00"/>
    <s v="COD"/>
    <n v="34"/>
    <n v="6.9"/>
    <n v="997.13"/>
    <n v="93.15"/>
    <s v="Wallet"/>
    <n v="2"/>
    <s v="18-24"/>
    <s v="repeat"/>
    <s v="high value"/>
    <s v="Low"/>
    <s v="Feb"/>
    <x v="1"/>
    <x v="0"/>
    <x v="0"/>
  </r>
  <r>
    <n v="600169"/>
    <n v="15188"/>
    <n v="50"/>
    <s v="Male"/>
    <x v="1"/>
    <x v="7"/>
    <s v="South Indian"/>
    <d v="2024-08-04T00:00:00"/>
    <s v="COD"/>
    <n v="77"/>
    <n v="7.4"/>
    <n v="556.41"/>
    <n v="100.65"/>
    <s v="Cash"/>
    <n v="2"/>
    <s v="36-50"/>
    <s v="new"/>
    <s v="high value"/>
    <s v="Low"/>
    <s v="Aug"/>
    <x v="1"/>
    <x v="0"/>
    <x v="1"/>
  </r>
  <r>
    <n v="600170"/>
    <n v="68575"/>
    <n v="58"/>
    <s v="Male"/>
    <x v="4"/>
    <x v="0"/>
    <s v="Sandwich"/>
    <d v="2024-09-03T00:00:00"/>
    <s v="COD"/>
    <n v="63"/>
    <n v="12"/>
    <n v="281.99"/>
    <n v="62.31"/>
    <s v="Cash"/>
    <n v="5"/>
    <s v="50+"/>
    <s v="new"/>
    <s v="medium"/>
    <s v="High"/>
    <s v="Sep"/>
    <x v="1"/>
    <x v="1"/>
    <x v="1"/>
  </r>
  <r>
    <n v="600171"/>
    <n v="62515"/>
    <n v="40"/>
    <s v="Female"/>
    <x v="3"/>
    <x v="7"/>
    <s v="Biryani"/>
    <d v="2022-09-09T00:00:00"/>
    <s v="COD"/>
    <n v="48"/>
    <n v="10.3"/>
    <n v="1070.0999999999999"/>
    <n v="84.95"/>
    <s v="Wallet"/>
    <n v="4"/>
    <s v="36-50"/>
    <s v="new"/>
    <s v="high value"/>
    <s v="medium"/>
    <s v="Sep"/>
    <x v="2"/>
    <x v="1"/>
    <x v="1"/>
  </r>
  <r>
    <n v="600172"/>
    <n v="50540"/>
    <n v="58"/>
    <s v="Male"/>
    <x v="4"/>
    <x v="7"/>
    <s v="South Indian"/>
    <d v="2024-04-03T00:00:00"/>
    <s v="COD"/>
    <n v="25"/>
    <n v="13.3"/>
    <n v="1050.51"/>
    <n v="52.14"/>
    <s v="Cash"/>
    <n v="4"/>
    <s v="50+"/>
    <s v="new"/>
    <s v="high value"/>
    <s v="medium"/>
    <s v="Apr"/>
    <x v="1"/>
    <x v="1"/>
    <x v="2"/>
  </r>
  <r>
    <n v="600173"/>
    <n v="13207"/>
    <n v="55"/>
    <s v="Male"/>
    <x v="0"/>
    <x v="5"/>
    <s v="Biryani"/>
    <d v="2023-10-04T00:00:00"/>
    <s v="COD"/>
    <n v="44"/>
    <n v="2.5"/>
    <n v="233.15"/>
    <n v="49.22"/>
    <s v="UPI"/>
    <n v="2"/>
    <s v="50+"/>
    <s v="new"/>
    <s v="low"/>
    <s v="Low"/>
    <s v="Oct"/>
    <x v="0"/>
    <x v="2"/>
    <x v="0"/>
  </r>
  <r>
    <n v="600174"/>
    <n v="14039"/>
    <n v="44"/>
    <s v="Female"/>
    <x v="1"/>
    <x v="6"/>
    <s v="South Indian"/>
    <d v="2023-03-04T00:00:00"/>
    <s v="Online"/>
    <n v="80"/>
    <n v="4.3"/>
    <n v="987.26"/>
    <n v="80.67"/>
    <s v="UPI"/>
    <n v="2"/>
    <s v="36-50"/>
    <s v="repeat"/>
    <s v="high value"/>
    <s v="Low"/>
    <s v="Mar"/>
    <x v="0"/>
    <x v="2"/>
    <x v="1"/>
  </r>
  <r>
    <n v="600175"/>
    <n v="18862"/>
    <n v="53"/>
    <s v="Male"/>
    <x v="2"/>
    <x v="6"/>
    <s v="Biryani"/>
    <d v="2023-11-12T00:00:00"/>
    <s v="Online"/>
    <n v="73"/>
    <n v="4.5"/>
    <n v="1206.23"/>
    <n v="118.54"/>
    <s v="Wallet"/>
    <n v="1"/>
    <s v="50+"/>
    <s v="new"/>
    <s v="high value"/>
    <s v="Low"/>
    <s v="Nov"/>
    <x v="0"/>
    <x v="2"/>
    <x v="1"/>
  </r>
  <r>
    <n v="600176"/>
    <n v="80619"/>
    <n v="46"/>
    <s v="Female"/>
    <x v="5"/>
    <x v="4"/>
    <s v="Chinese"/>
    <d v="2022-04-13T00:00:00"/>
    <s v="COD"/>
    <n v="82"/>
    <n v="12.2"/>
    <n v="407.77"/>
    <n v="101.46"/>
    <s v="Wallet"/>
    <n v="5"/>
    <s v="36-50"/>
    <s v="new"/>
    <s v="medium"/>
    <s v="High"/>
    <s v="Apr"/>
    <x v="2"/>
    <x v="1"/>
    <x v="1"/>
  </r>
  <r>
    <n v="600177"/>
    <n v="94463"/>
    <n v="27"/>
    <s v="Male"/>
    <x v="2"/>
    <x v="2"/>
    <s v="Biryani"/>
    <d v="2024-01-03T00:00:00"/>
    <s v="COD"/>
    <n v="21"/>
    <n v="2.5"/>
    <n v="1491.5"/>
    <n v="96.78"/>
    <s v="UPI"/>
    <n v="5"/>
    <s v="25-35"/>
    <s v="new"/>
    <s v="high value"/>
    <s v="High"/>
    <s v="Jan"/>
    <x v="1"/>
    <x v="2"/>
    <x v="2"/>
  </r>
  <r>
    <n v="600178"/>
    <n v="38700"/>
    <n v="42"/>
    <s v="Female"/>
    <x v="5"/>
    <x v="2"/>
    <s v="Pizza"/>
    <d v="2023-01-09T00:00:00"/>
    <s v="COD"/>
    <n v="49"/>
    <n v="12.1"/>
    <n v="232.64"/>
    <n v="36.53"/>
    <s v="Wallet"/>
    <n v="5"/>
    <s v="36-50"/>
    <s v="new"/>
    <s v="low"/>
    <s v="High"/>
    <s v="Jan"/>
    <x v="0"/>
    <x v="1"/>
    <x v="1"/>
  </r>
  <r>
    <n v="600179"/>
    <n v="43033"/>
    <n v="38"/>
    <s v="Male"/>
    <x v="2"/>
    <x v="7"/>
    <s v="South Indian"/>
    <d v="2022-11-30T00:00:00"/>
    <s v="Online"/>
    <n v="82"/>
    <n v="10.6"/>
    <n v="1196.06"/>
    <n v="26.04"/>
    <s v="Card"/>
    <n v="1"/>
    <s v="36-50"/>
    <s v="new"/>
    <s v="high value"/>
    <s v="Low"/>
    <s v="Nov"/>
    <x v="2"/>
    <x v="1"/>
    <x v="1"/>
  </r>
  <r>
    <n v="600180"/>
    <n v="55108"/>
    <n v="24"/>
    <s v="Female"/>
    <x v="4"/>
    <x v="7"/>
    <s v="Pizza"/>
    <d v="2023-09-15T00:00:00"/>
    <s v="Online"/>
    <n v="57"/>
    <n v="10.4"/>
    <n v="363.81"/>
    <n v="52.58"/>
    <s v="UPI"/>
    <n v="2"/>
    <s v="18-24"/>
    <s v="new"/>
    <s v="medium"/>
    <s v="Low"/>
    <s v="Sep"/>
    <x v="0"/>
    <x v="1"/>
    <x v="1"/>
  </r>
  <r>
    <n v="600181"/>
    <n v="83920"/>
    <n v="40"/>
    <s v="Female"/>
    <x v="1"/>
    <x v="7"/>
    <s v="Chinese"/>
    <d v="2022-09-10T00:00:00"/>
    <s v="COD"/>
    <n v="52"/>
    <n v="4.5999999999999996"/>
    <n v="240.22"/>
    <n v="82.27"/>
    <s v="Card"/>
    <n v="5"/>
    <s v="36-50"/>
    <s v="new"/>
    <s v="low"/>
    <s v="High"/>
    <s v="Sep"/>
    <x v="2"/>
    <x v="2"/>
    <x v="1"/>
  </r>
  <r>
    <n v="600182"/>
    <n v="69119"/>
    <n v="63"/>
    <s v="Male"/>
    <x v="3"/>
    <x v="6"/>
    <s v="South Indian"/>
    <d v="2022-12-31T00:00:00"/>
    <s v="Online"/>
    <n v="75"/>
    <n v="10.1"/>
    <n v="416.22"/>
    <n v="111.86"/>
    <s v="Cash"/>
    <n v="2"/>
    <s v="50+"/>
    <s v="new"/>
    <s v="medium"/>
    <s v="Low"/>
    <s v="Dec"/>
    <x v="2"/>
    <x v="1"/>
    <x v="1"/>
  </r>
  <r>
    <n v="600183"/>
    <n v="68940"/>
    <n v="53"/>
    <s v="Female"/>
    <x v="3"/>
    <x v="0"/>
    <s v="Pizza"/>
    <d v="2022-01-21T00:00:00"/>
    <s v="Online"/>
    <n v="57"/>
    <n v="10.8"/>
    <n v="1230.44"/>
    <n v="74.61"/>
    <s v="Card"/>
    <n v="5"/>
    <s v="50+"/>
    <s v="new"/>
    <s v="high value"/>
    <s v="High"/>
    <s v="Jan"/>
    <x v="2"/>
    <x v="1"/>
    <x v="1"/>
  </r>
  <r>
    <n v="600184"/>
    <n v="45659"/>
    <n v="21"/>
    <s v="Male"/>
    <x v="5"/>
    <x v="3"/>
    <s v="Chinese"/>
    <d v="2022-12-12T00:00:00"/>
    <s v="Online"/>
    <n v="85"/>
    <n v="12.3"/>
    <n v="278.85000000000002"/>
    <n v="77.89"/>
    <s v="UPI"/>
    <n v="2"/>
    <s v="18-24"/>
    <s v="new"/>
    <s v="medium"/>
    <s v="Low"/>
    <s v="Dec"/>
    <x v="2"/>
    <x v="1"/>
    <x v="1"/>
  </r>
  <r>
    <n v="600185"/>
    <n v="64844"/>
    <n v="35"/>
    <s v="Male"/>
    <x v="2"/>
    <x v="0"/>
    <s v="Chinese"/>
    <d v="2023-08-10T00:00:00"/>
    <s v="Online"/>
    <n v="72"/>
    <n v="13.6"/>
    <n v="1198.31"/>
    <n v="60.93"/>
    <s v="Wallet"/>
    <n v="4"/>
    <s v="25-35"/>
    <s v="new"/>
    <s v="high value"/>
    <s v="medium"/>
    <s v="Aug"/>
    <x v="0"/>
    <x v="1"/>
    <x v="1"/>
  </r>
  <r>
    <n v="600186"/>
    <n v="97420"/>
    <n v="59"/>
    <s v="Male"/>
    <x v="5"/>
    <x v="6"/>
    <s v="Sandwich"/>
    <d v="2024-07-13T00:00:00"/>
    <s v="COD"/>
    <n v="31"/>
    <n v="3.4"/>
    <n v="1219.07"/>
    <n v="109.39"/>
    <s v="UPI"/>
    <n v="3"/>
    <s v="50+"/>
    <s v="new"/>
    <s v="high value"/>
    <s v="medium"/>
    <s v="Jul"/>
    <x v="1"/>
    <x v="2"/>
    <x v="0"/>
  </r>
  <r>
    <n v="600187"/>
    <n v="13581"/>
    <n v="23"/>
    <s v="Male"/>
    <x v="5"/>
    <x v="5"/>
    <s v="Sandwich"/>
    <d v="2023-05-05T00:00:00"/>
    <s v="Online"/>
    <n v="75"/>
    <n v="11.4"/>
    <n v="776.18"/>
    <n v="54.93"/>
    <s v="Wallet"/>
    <n v="2"/>
    <s v="18-24"/>
    <s v="new"/>
    <s v="high value"/>
    <s v="Low"/>
    <s v="May"/>
    <x v="0"/>
    <x v="1"/>
    <x v="1"/>
  </r>
  <r>
    <n v="600188"/>
    <n v="77412"/>
    <n v="35"/>
    <s v="Female"/>
    <x v="1"/>
    <x v="2"/>
    <s v="South Indian"/>
    <d v="2024-10-18T00:00:00"/>
    <s v="Online"/>
    <n v="26"/>
    <n v="4.7"/>
    <n v="764.77"/>
    <n v="30.55"/>
    <s v="Card"/>
    <n v="2"/>
    <s v="25-35"/>
    <s v="new"/>
    <s v="high value"/>
    <s v="Low"/>
    <s v="Oct"/>
    <x v="1"/>
    <x v="2"/>
    <x v="2"/>
  </r>
  <r>
    <n v="600189"/>
    <n v="10928"/>
    <n v="63"/>
    <s v="Female"/>
    <x v="4"/>
    <x v="4"/>
    <s v="Chinese"/>
    <d v="2023-10-10T00:00:00"/>
    <s v="Online"/>
    <n v="88"/>
    <n v="2.4"/>
    <n v="933.78"/>
    <n v="63.91"/>
    <s v="Card"/>
    <n v="4"/>
    <s v="50+"/>
    <s v="new"/>
    <s v="high value"/>
    <s v="medium"/>
    <s v="Oct"/>
    <x v="0"/>
    <x v="2"/>
    <x v="1"/>
  </r>
  <r>
    <n v="600190"/>
    <n v="93507"/>
    <n v="26"/>
    <s v="Male"/>
    <x v="1"/>
    <x v="4"/>
    <s v="Chinese"/>
    <d v="2024-12-25T00:00:00"/>
    <s v="Online"/>
    <n v="37"/>
    <n v="5.5"/>
    <n v="807.98"/>
    <n v="48.64"/>
    <s v="Wallet"/>
    <n v="3"/>
    <s v="25-35"/>
    <s v="new"/>
    <s v="high value"/>
    <s v="medium"/>
    <s v="Dec"/>
    <x v="1"/>
    <x v="0"/>
    <x v="0"/>
  </r>
  <r>
    <n v="600191"/>
    <n v="46082"/>
    <n v="61"/>
    <s v="Female"/>
    <x v="1"/>
    <x v="7"/>
    <s v="South Indian"/>
    <d v="2023-08-31T00:00:00"/>
    <s v="COD"/>
    <n v="69"/>
    <n v="6.3"/>
    <n v="454.06"/>
    <n v="92.61"/>
    <s v="Card"/>
    <n v="3"/>
    <s v="50+"/>
    <s v="new"/>
    <s v="medium"/>
    <s v="medium"/>
    <s v="Aug"/>
    <x v="0"/>
    <x v="0"/>
    <x v="1"/>
  </r>
  <r>
    <n v="600192"/>
    <n v="73418"/>
    <n v="48"/>
    <s v="Female"/>
    <x v="2"/>
    <x v="0"/>
    <s v="Sandwich"/>
    <d v="2023-12-08T00:00:00"/>
    <s v="Online"/>
    <n v="80"/>
    <n v="6.1"/>
    <n v="1474.83"/>
    <n v="86.92"/>
    <s v="Cash"/>
    <n v="4"/>
    <s v="36-50"/>
    <s v="new"/>
    <s v="high value"/>
    <s v="medium"/>
    <s v="Dec"/>
    <x v="0"/>
    <x v="0"/>
    <x v="1"/>
  </r>
  <r>
    <n v="600193"/>
    <n v="56450"/>
    <n v="47"/>
    <s v="Female"/>
    <x v="0"/>
    <x v="7"/>
    <s v="Sandwich"/>
    <d v="2023-06-30T00:00:00"/>
    <s v="COD"/>
    <n v="66"/>
    <n v="9.1999999999999993"/>
    <n v="563.72"/>
    <n v="43.06"/>
    <s v="UPI"/>
    <n v="4"/>
    <s v="36-50"/>
    <s v="new"/>
    <s v="high value"/>
    <s v="medium"/>
    <s v="Jun"/>
    <x v="0"/>
    <x v="0"/>
    <x v="1"/>
  </r>
  <r>
    <n v="600194"/>
    <n v="15685"/>
    <n v="48"/>
    <s v="Female"/>
    <x v="5"/>
    <x v="1"/>
    <s v="Chinese"/>
    <d v="2024-08-01T00:00:00"/>
    <s v="Online"/>
    <n v="22"/>
    <n v="1.2"/>
    <n v="1477.24"/>
    <n v="71.33"/>
    <s v="UPI"/>
    <n v="2"/>
    <s v="36-50"/>
    <s v="new"/>
    <s v="high value"/>
    <s v="Low"/>
    <s v="Aug"/>
    <x v="1"/>
    <x v="2"/>
    <x v="2"/>
  </r>
  <r>
    <n v="600195"/>
    <n v="69511"/>
    <n v="26"/>
    <s v="Male"/>
    <x v="5"/>
    <x v="1"/>
    <s v="South Indian"/>
    <d v="2022-05-05T00:00:00"/>
    <s v="Online"/>
    <n v="68"/>
    <n v="13.4"/>
    <n v="444.02"/>
    <n v="84.22"/>
    <s v="Card"/>
    <n v="2"/>
    <s v="25-35"/>
    <s v="new"/>
    <s v="medium"/>
    <s v="Low"/>
    <s v="May"/>
    <x v="2"/>
    <x v="1"/>
    <x v="1"/>
  </r>
  <r>
    <n v="600196"/>
    <n v="66731"/>
    <n v="39"/>
    <s v="Female"/>
    <x v="3"/>
    <x v="5"/>
    <s v="South Indian"/>
    <d v="2022-01-26T00:00:00"/>
    <s v="Online"/>
    <n v="85"/>
    <n v="4.3"/>
    <n v="1244.0999999999999"/>
    <n v="31.02"/>
    <s v="Card"/>
    <n v="5"/>
    <s v="36-50"/>
    <s v="repeat"/>
    <s v="high value"/>
    <s v="High"/>
    <s v="Jan"/>
    <x v="2"/>
    <x v="2"/>
    <x v="1"/>
  </r>
  <r>
    <n v="600197"/>
    <n v="78976"/>
    <n v="34"/>
    <s v="Male"/>
    <x v="1"/>
    <x v="3"/>
    <s v="Pizza"/>
    <d v="2023-09-12T00:00:00"/>
    <s v="Online"/>
    <n v="51"/>
    <n v="7.6"/>
    <n v="347"/>
    <n v="98.08"/>
    <s v="UPI"/>
    <n v="3"/>
    <s v="25-35"/>
    <s v="new"/>
    <s v="medium"/>
    <s v="medium"/>
    <s v="Sep"/>
    <x v="0"/>
    <x v="0"/>
    <x v="1"/>
  </r>
  <r>
    <n v="600198"/>
    <n v="22343"/>
    <n v="31"/>
    <s v="Male"/>
    <x v="5"/>
    <x v="2"/>
    <s v="Chinese"/>
    <d v="2023-09-26T00:00:00"/>
    <s v="COD"/>
    <n v="21"/>
    <n v="12.4"/>
    <n v="741.15"/>
    <n v="60.83"/>
    <s v="Cash"/>
    <n v="2"/>
    <s v="25-35"/>
    <s v="new"/>
    <s v="high value"/>
    <s v="Low"/>
    <s v="Sep"/>
    <x v="0"/>
    <x v="1"/>
    <x v="2"/>
  </r>
  <r>
    <n v="600199"/>
    <n v="81200"/>
    <n v="47"/>
    <s v="Male"/>
    <x v="5"/>
    <x v="4"/>
    <s v="Pizza"/>
    <d v="2023-12-22T00:00:00"/>
    <s v="COD"/>
    <n v="37"/>
    <n v="2.9"/>
    <n v="761.97"/>
    <n v="20.010000000000002"/>
    <s v="UPI"/>
    <n v="1"/>
    <s v="36-50"/>
    <s v="new"/>
    <s v="high value"/>
    <s v="Low"/>
    <s v="Dec"/>
    <x v="0"/>
    <x v="2"/>
    <x v="0"/>
  </r>
  <r>
    <n v="600200"/>
    <n v="95206"/>
    <n v="21"/>
    <s v="Male"/>
    <x v="3"/>
    <x v="3"/>
    <s v="South Indian"/>
    <d v="2023-06-20T00:00:00"/>
    <s v="Online"/>
    <n v="45"/>
    <n v="1.4"/>
    <n v="1460.63"/>
    <n v="26.81"/>
    <s v="UPI"/>
    <n v="3"/>
    <s v="18-24"/>
    <s v="new"/>
    <s v="high value"/>
    <s v="medium"/>
    <s v="Jun"/>
    <x v="0"/>
    <x v="2"/>
    <x v="0"/>
  </r>
  <r>
    <n v="600201"/>
    <n v="82290"/>
    <n v="56"/>
    <s v="Female"/>
    <x v="5"/>
    <x v="5"/>
    <s v="Biryani"/>
    <d v="2024-01-04T00:00:00"/>
    <s v="Online"/>
    <n v="43"/>
    <n v="11.1"/>
    <n v="1180.6600000000001"/>
    <n v="27.6"/>
    <s v="Wallet"/>
    <n v="5"/>
    <s v="50+"/>
    <s v="new"/>
    <s v="high value"/>
    <s v="High"/>
    <s v="Jan"/>
    <x v="1"/>
    <x v="1"/>
    <x v="0"/>
  </r>
  <r>
    <n v="600202"/>
    <n v="48556"/>
    <n v="33"/>
    <s v="Female"/>
    <x v="1"/>
    <x v="6"/>
    <s v="South Indian"/>
    <d v="2022-03-30T00:00:00"/>
    <s v="Online"/>
    <n v="45"/>
    <n v="3.3"/>
    <n v="1252.81"/>
    <n v="33.43"/>
    <s v="Card"/>
    <n v="1"/>
    <s v="25-35"/>
    <s v="new"/>
    <s v="high value"/>
    <s v="Low"/>
    <s v="Mar"/>
    <x v="2"/>
    <x v="2"/>
    <x v="0"/>
  </r>
  <r>
    <n v="600203"/>
    <n v="30852"/>
    <n v="61"/>
    <s v="Female"/>
    <x v="5"/>
    <x v="3"/>
    <s v="Chinese"/>
    <d v="2023-11-12T00:00:00"/>
    <s v="Online"/>
    <n v="69"/>
    <n v="12.7"/>
    <n v="1307.1099999999999"/>
    <n v="106.45"/>
    <s v="UPI"/>
    <n v="2"/>
    <s v="50+"/>
    <s v="new"/>
    <s v="high value"/>
    <s v="Low"/>
    <s v="Nov"/>
    <x v="0"/>
    <x v="1"/>
    <x v="1"/>
  </r>
  <r>
    <n v="600204"/>
    <n v="68125"/>
    <n v="58"/>
    <s v="Female"/>
    <x v="2"/>
    <x v="7"/>
    <s v="Sandwich"/>
    <d v="2024-03-26T00:00:00"/>
    <s v="Online"/>
    <n v="62"/>
    <n v="8.6"/>
    <n v="1148.1300000000001"/>
    <n v="99.43"/>
    <s v="UPI"/>
    <n v="3"/>
    <s v="50+"/>
    <s v="new"/>
    <s v="high value"/>
    <s v="medium"/>
    <s v="Mar"/>
    <x v="1"/>
    <x v="0"/>
    <x v="1"/>
  </r>
  <r>
    <n v="600205"/>
    <n v="45738"/>
    <n v="43"/>
    <s v="Female"/>
    <x v="2"/>
    <x v="6"/>
    <s v="Sandwich"/>
    <d v="2024-11-07T00:00:00"/>
    <s v="Online"/>
    <n v="67"/>
    <n v="1.3"/>
    <n v="1309.48"/>
    <n v="119.98"/>
    <s v="UPI"/>
    <n v="4"/>
    <s v="36-50"/>
    <s v="new"/>
    <s v="high value"/>
    <s v="medium"/>
    <s v="Nov"/>
    <x v="1"/>
    <x v="2"/>
    <x v="1"/>
  </r>
  <r>
    <n v="600206"/>
    <n v="41978"/>
    <n v="60"/>
    <s v="Female"/>
    <x v="1"/>
    <x v="0"/>
    <s v="Sandwich"/>
    <d v="2023-05-24T00:00:00"/>
    <s v="Online"/>
    <n v="32"/>
    <n v="2.2999999999999998"/>
    <n v="624.53"/>
    <n v="61.98"/>
    <s v="Cash"/>
    <n v="4"/>
    <s v="50+"/>
    <s v="new"/>
    <s v="high value"/>
    <s v="medium"/>
    <s v="May"/>
    <x v="0"/>
    <x v="2"/>
    <x v="0"/>
  </r>
  <r>
    <n v="600207"/>
    <n v="29513"/>
    <n v="50"/>
    <s v="Male"/>
    <x v="2"/>
    <x v="7"/>
    <s v="Sandwich"/>
    <d v="2023-09-08T00:00:00"/>
    <s v="COD"/>
    <n v="32"/>
    <n v="4.5"/>
    <n v="515.66999999999996"/>
    <n v="41.9"/>
    <s v="Wallet"/>
    <n v="4"/>
    <s v="36-50"/>
    <s v="new"/>
    <s v="high value"/>
    <s v="medium"/>
    <s v="Sep"/>
    <x v="0"/>
    <x v="2"/>
    <x v="0"/>
  </r>
  <r>
    <n v="600208"/>
    <n v="77497"/>
    <n v="22"/>
    <s v="Female"/>
    <x v="3"/>
    <x v="1"/>
    <s v="Pizza"/>
    <d v="2023-08-01T00:00:00"/>
    <s v="COD"/>
    <n v="27"/>
    <n v="11.7"/>
    <n v="404.86"/>
    <n v="48.59"/>
    <s v="Cash"/>
    <n v="4"/>
    <s v="18-24"/>
    <s v="new"/>
    <s v="medium"/>
    <s v="medium"/>
    <s v="Aug"/>
    <x v="0"/>
    <x v="1"/>
    <x v="2"/>
  </r>
  <r>
    <n v="600209"/>
    <n v="47910"/>
    <n v="47"/>
    <s v="Female"/>
    <x v="0"/>
    <x v="2"/>
    <s v="Sandwich"/>
    <d v="2024-12-03T00:00:00"/>
    <s v="Online"/>
    <n v="41"/>
    <n v="8.5"/>
    <n v="989.25"/>
    <n v="116.08"/>
    <s v="Cash"/>
    <n v="2"/>
    <s v="36-50"/>
    <s v="repeat"/>
    <s v="high value"/>
    <s v="Low"/>
    <s v="Dec"/>
    <x v="1"/>
    <x v="0"/>
    <x v="0"/>
  </r>
  <r>
    <n v="600210"/>
    <n v="38564"/>
    <n v="30"/>
    <s v="Female"/>
    <x v="5"/>
    <x v="4"/>
    <s v="South Indian"/>
    <d v="2024-06-09T00:00:00"/>
    <s v="Online"/>
    <n v="29"/>
    <n v="10.5"/>
    <n v="667.14"/>
    <n v="97.39"/>
    <s v="Cash"/>
    <n v="1"/>
    <s v="25-35"/>
    <s v="new"/>
    <s v="high value"/>
    <s v="Low"/>
    <s v="Jun"/>
    <x v="1"/>
    <x v="1"/>
    <x v="2"/>
  </r>
  <r>
    <n v="600211"/>
    <n v="29177"/>
    <n v="52"/>
    <s v="Male"/>
    <x v="3"/>
    <x v="7"/>
    <s v="South Indian"/>
    <d v="2024-06-05T00:00:00"/>
    <s v="Online"/>
    <n v="78"/>
    <n v="12.3"/>
    <n v="1077.92"/>
    <n v="25.58"/>
    <s v="Card"/>
    <n v="4"/>
    <s v="50+"/>
    <s v="repeat"/>
    <s v="high value"/>
    <s v="medium"/>
    <s v="Jun"/>
    <x v="1"/>
    <x v="1"/>
    <x v="1"/>
  </r>
  <r>
    <n v="600212"/>
    <n v="30342"/>
    <n v="21"/>
    <s v="Male"/>
    <x v="3"/>
    <x v="7"/>
    <s v="South Indian"/>
    <d v="2023-07-22T00:00:00"/>
    <s v="Online"/>
    <n v="55"/>
    <n v="3.6"/>
    <n v="879.25"/>
    <n v="74.150000000000006"/>
    <s v="Card"/>
    <n v="3"/>
    <s v="18-24"/>
    <s v="new"/>
    <s v="high value"/>
    <s v="medium"/>
    <s v="Jul"/>
    <x v="0"/>
    <x v="2"/>
    <x v="1"/>
  </r>
  <r>
    <n v="600213"/>
    <n v="71193"/>
    <n v="25"/>
    <s v="Female"/>
    <x v="0"/>
    <x v="2"/>
    <s v="Biryani"/>
    <d v="2022-12-19T00:00:00"/>
    <s v="COD"/>
    <n v="79"/>
    <n v="11.4"/>
    <n v="560.47"/>
    <n v="50.84"/>
    <s v="Card"/>
    <n v="4"/>
    <s v="25-35"/>
    <s v="new"/>
    <s v="high value"/>
    <s v="medium"/>
    <s v="Dec"/>
    <x v="2"/>
    <x v="1"/>
    <x v="1"/>
  </r>
  <r>
    <n v="600214"/>
    <n v="86526"/>
    <n v="64"/>
    <s v="Female"/>
    <x v="3"/>
    <x v="6"/>
    <s v="Burger"/>
    <d v="2023-03-04T00:00:00"/>
    <s v="Online"/>
    <n v="25"/>
    <n v="1.8"/>
    <n v="717.47"/>
    <n v="38.51"/>
    <s v="Cash"/>
    <n v="4"/>
    <s v="50+"/>
    <s v="new"/>
    <s v="high value"/>
    <s v="medium"/>
    <s v="Mar"/>
    <x v="0"/>
    <x v="2"/>
    <x v="2"/>
  </r>
  <r>
    <n v="600215"/>
    <n v="40383"/>
    <n v="40"/>
    <s v="Female"/>
    <x v="3"/>
    <x v="3"/>
    <s v="Sandwich"/>
    <d v="2024-10-09T00:00:00"/>
    <s v="COD"/>
    <n v="80"/>
    <n v="5"/>
    <n v="413.78"/>
    <n v="45.15"/>
    <s v="Card"/>
    <n v="5"/>
    <s v="36-50"/>
    <s v="new"/>
    <s v="medium"/>
    <s v="High"/>
    <s v="Oct"/>
    <x v="1"/>
    <x v="2"/>
    <x v="1"/>
  </r>
  <r>
    <n v="600216"/>
    <n v="21038"/>
    <n v="62"/>
    <s v="Male"/>
    <x v="3"/>
    <x v="3"/>
    <s v="Pizza"/>
    <d v="2024-01-21T00:00:00"/>
    <s v="COD"/>
    <n v="35"/>
    <n v="8.5"/>
    <n v="636.98"/>
    <n v="34.11"/>
    <s v="Wallet"/>
    <n v="1"/>
    <s v="50+"/>
    <s v="new"/>
    <s v="high value"/>
    <s v="Low"/>
    <s v="Jan"/>
    <x v="1"/>
    <x v="0"/>
    <x v="0"/>
  </r>
  <r>
    <n v="600217"/>
    <n v="46849"/>
    <n v="25"/>
    <s v="Male"/>
    <x v="2"/>
    <x v="2"/>
    <s v="Pizza"/>
    <d v="2023-08-23T00:00:00"/>
    <s v="Online"/>
    <n v="81"/>
    <n v="5.7"/>
    <n v="936.07"/>
    <n v="27.95"/>
    <s v="UPI"/>
    <n v="3"/>
    <s v="25-35"/>
    <s v="new"/>
    <s v="high value"/>
    <s v="medium"/>
    <s v="Aug"/>
    <x v="0"/>
    <x v="0"/>
    <x v="1"/>
  </r>
  <r>
    <n v="600218"/>
    <n v="27454"/>
    <n v="23"/>
    <s v="Male"/>
    <x v="0"/>
    <x v="6"/>
    <s v="Chinese"/>
    <d v="2024-10-15T00:00:00"/>
    <s v="COD"/>
    <n v="67"/>
    <n v="8.3000000000000007"/>
    <n v="917.84"/>
    <n v="77.08"/>
    <s v="Wallet"/>
    <n v="1"/>
    <s v="18-24"/>
    <s v="new"/>
    <s v="high value"/>
    <s v="Low"/>
    <s v="Oct"/>
    <x v="1"/>
    <x v="0"/>
    <x v="1"/>
  </r>
  <r>
    <n v="600219"/>
    <n v="35784"/>
    <n v="22"/>
    <s v="Male"/>
    <x v="2"/>
    <x v="4"/>
    <s v="Sandwich"/>
    <d v="2023-08-19T00:00:00"/>
    <s v="COD"/>
    <n v="21"/>
    <n v="11.8"/>
    <n v="807.4"/>
    <n v="113.9"/>
    <s v="Card"/>
    <n v="3"/>
    <s v="18-24"/>
    <s v="new"/>
    <s v="high value"/>
    <s v="medium"/>
    <s v="Aug"/>
    <x v="0"/>
    <x v="1"/>
    <x v="2"/>
  </r>
  <r>
    <n v="600220"/>
    <n v="13321"/>
    <n v="48"/>
    <s v="Female"/>
    <x v="4"/>
    <x v="0"/>
    <s v="South Indian"/>
    <d v="2024-04-14T00:00:00"/>
    <s v="COD"/>
    <n v="74"/>
    <n v="8.6999999999999993"/>
    <n v="1128.24"/>
    <n v="112.24"/>
    <s v="UPI"/>
    <n v="5"/>
    <s v="36-50"/>
    <s v="new"/>
    <s v="high value"/>
    <s v="High"/>
    <s v="Apr"/>
    <x v="1"/>
    <x v="0"/>
    <x v="1"/>
  </r>
  <r>
    <n v="600221"/>
    <n v="63710"/>
    <n v="58"/>
    <s v="Male"/>
    <x v="5"/>
    <x v="7"/>
    <s v="Biryani"/>
    <d v="2023-03-05T00:00:00"/>
    <s v="COD"/>
    <n v="72"/>
    <n v="14.4"/>
    <n v="471.79"/>
    <n v="75.95"/>
    <s v="Wallet"/>
    <n v="5"/>
    <s v="50+"/>
    <s v="new"/>
    <s v="medium"/>
    <s v="High"/>
    <s v="Mar"/>
    <x v="0"/>
    <x v="1"/>
    <x v="1"/>
  </r>
  <r>
    <n v="600222"/>
    <n v="80031"/>
    <n v="58"/>
    <s v="Male"/>
    <x v="0"/>
    <x v="0"/>
    <s v="Sandwich"/>
    <d v="2024-06-15T00:00:00"/>
    <s v="COD"/>
    <n v="61"/>
    <n v="13.9"/>
    <n v="669.95"/>
    <n v="54.26"/>
    <s v="Wallet"/>
    <n v="5"/>
    <s v="50+"/>
    <s v="new"/>
    <s v="high value"/>
    <s v="High"/>
    <s v="Jun"/>
    <x v="1"/>
    <x v="1"/>
    <x v="1"/>
  </r>
  <r>
    <n v="600223"/>
    <n v="96780"/>
    <n v="37"/>
    <s v="Female"/>
    <x v="0"/>
    <x v="5"/>
    <s v="Burger"/>
    <d v="2024-03-28T00:00:00"/>
    <s v="COD"/>
    <n v="79"/>
    <n v="9.1"/>
    <n v="1382.15"/>
    <n v="50.86"/>
    <s v="Wallet"/>
    <n v="4"/>
    <s v="36-50"/>
    <s v="new"/>
    <s v="high value"/>
    <s v="medium"/>
    <s v="Mar"/>
    <x v="1"/>
    <x v="0"/>
    <x v="1"/>
  </r>
  <r>
    <n v="600224"/>
    <n v="48651"/>
    <n v="58"/>
    <s v="Female"/>
    <x v="2"/>
    <x v="2"/>
    <s v="Sandwich"/>
    <d v="2022-02-02T00:00:00"/>
    <s v="COD"/>
    <n v="76"/>
    <n v="12.2"/>
    <n v="1308.3399999999999"/>
    <n v="39.15"/>
    <s v="Wallet"/>
    <n v="1"/>
    <s v="50+"/>
    <s v="new"/>
    <s v="high value"/>
    <s v="Low"/>
    <s v="Feb"/>
    <x v="2"/>
    <x v="1"/>
    <x v="1"/>
  </r>
  <r>
    <n v="600225"/>
    <n v="23843"/>
    <n v="26"/>
    <s v="Male"/>
    <x v="2"/>
    <x v="5"/>
    <s v="Pizza"/>
    <d v="2024-10-30T00:00:00"/>
    <s v="COD"/>
    <n v="67"/>
    <n v="4.8"/>
    <n v="1372.44"/>
    <n v="23.47"/>
    <s v="UPI"/>
    <n v="3"/>
    <s v="25-35"/>
    <s v="new"/>
    <s v="high value"/>
    <s v="medium"/>
    <s v="Oct"/>
    <x v="1"/>
    <x v="2"/>
    <x v="1"/>
  </r>
  <r>
    <n v="600226"/>
    <n v="53547"/>
    <n v="49"/>
    <s v="Female"/>
    <x v="0"/>
    <x v="3"/>
    <s v="South Indian"/>
    <d v="2024-01-28T00:00:00"/>
    <s v="Online"/>
    <n v="49"/>
    <n v="11.9"/>
    <n v="394.33"/>
    <n v="81.900000000000006"/>
    <s v="Wallet"/>
    <n v="3"/>
    <s v="36-50"/>
    <s v="new"/>
    <s v="medium"/>
    <s v="medium"/>
    <s v="Jan"/>
    <x v="1"/>
    <x v="1"/>
    <x v="1"/>
  </r>
  <r>
    <n v="600227"/>
    <n v="58769"/>
    <n v="54"/>
    <s v="Female"/>
    <x v="5"/>
    <x v="2"/>
    <s v="Burger"/>
    <d v="2023-01-05T00:00:00"/>
    <s v="Online"/>
    <n v="45"/>
    <n v="5.5"/>
    <n v="1421.62"/>
    <n v="57.46"/>
    <s v="Wallet"/>
    <n v="5"/>
    <s v="50+"/>
    <s v="new"/>
    <s v="high value"/>
    <s v="High"/>
    <s v="Jan"/>
    <x v="0"/>
    <x v="0"/>
    <x v="0"/>
  </r>
  <r>
    <n v="600228"/>
    <n v="30089"/>
    <n v="52"/>
    <s v="Female"/>
    <x v="4"/>
    <x v="0"/>
    <s v="Biryani"/>
    <d v="2023-10-02T00:00:00"/>
    <s v="Online"/>
    <n v="88"/>
    <n v="10.5"/>
    <n v="1074.6199999999999"/>
    <n v="28.87"/>
    <s v="Wallet"/>
    <n v="2"/>
    <s v="50+"/>
    <s v="repeat"/>
    <s v="high value"/>
    <s v="Low"/>
    <s v="Oct"/>
    <x v="0"/>
    <x v="1"/>
    <x v="1"/>
  </r>
  <r>
    <n v="600229"/>
    <n v="57926"/>
    <n v="26"/>
    <s v="Male"/>
    <x v="3"/>
    <x v="6"/>
    <s v="Biryani"/>
    <d v="2023-03-05T00:00:00"/>
    <s v="COD"/>
    <n v="75"/>
    <n v="5.9"/>
    <n v="462.72"/>
    <n v="23.41"/>
    <s v="UPI"/>
    <n v="2"/>
    <s v="25-35"/>
    <s v="new"/>
    <s v="medium"/>
    <s v="Low"/>
    <s v="Mar"/>
    <x v="0"/>
    <x v="0"/>
    <x v="1"/>
  </r>
  <r>
    <n v="600230"/>
    <n v="34609"/>
    <n v="53"/>
    <s v="Male"/>
    <x v="1"/>
    <x v="3"/>
    <s v="Pizza"/>
    <d v="2023-07-07T00:00:00"/>
    <s v="COD"/>
    <n v="23"/>
    <n v="2.1"/>
    <n v="718.04"/>
    <n v="114.41"/>
    <s v="UPI"/>
    <n v="4"/>
    <s v="50+"/>
    <s v="new"/>
    <s v="high value"/>
    <s v="medium"/>
    <s v="Jul"/>
    <x v="0"/>
    <x v="2"/>
    <x v="2"/>
  </r>
  <r>
    <n v="600231"/>
    <n v="62216"/>
    <n v="58"/>
    <s v="Female"/>
    <x v="2"/>
    <x v="6"/>
    <s v="Chinese"/>
    <d v="2023-04-17T00:00:00"/>
    <s v="Online"/>
    <n v="66"/>
    <n v="3.6"/>
    <n v="1008.94"/>
    <n v="45.01"/>
    <s v="Cash"/>
    <n v="4"/>
    <s v="50+"/>
    <s v="new"/>
    <s v="high value"/>
    <s v="medium"/>
    <s v="Apr"/>
    <x v="0"/>
    <x v="2"/>
    <x v="1"/>
  </r>
  <r>
    <n v="600232"/>
    <n v="95532"/>
    <n v="28"/>
    <s v="Male"/>
    <x v="3"/>
    <x v="1"/>
    <s v="Sandwich"/>
    <d v="2022-09-06T00:00:00"/>
    <s v="Online"/>
    <n v="31"/>
    <n v="1.1000000000000001"/>
    <n v="926.79"/>
    <n v="63.25"/>
    <s v="Wallet"/>
    <n v="5"/>
    <s v="25-35"/>
    <s v="new"/>
    <s v="high value"/>
    <s v="High"/>
    <s v="Sep"/>
    <x v="2"/>
    <x v="2"/>
    <x v="0"/>
  </r>
  <r>
    <n v="600233"/>
    <n v="76677"/>
    <n v="35"/>
    <s v="Male"/>
    <x v="4"/>
    <x v="4"/>
    <s v="Chinese"/>
    <d v="2024-04-23T00:00:00"/>
    <s v="Online"/>
    <n v="85"/>
    <n v="3.7"/>
    <n v="1223.6400000000001"/>
    <n v="33.090000000000003"/>
    <s v="UPI"/>
    <n v="5"/>
    <s v="25-35"/>
    <s v="new"/>
    <s v="high value"/>
    <s v="High"/>
    <s v="Apr"/>
    <x v="1"/>
    <x v="2"/>
    <x v="1"/>
  </r>
  <r>
    <n v="600234"/>
    <n v="31305"/>
    <n v="45"/>
    <s v="Male"/>
    <x v="5"/>
    <x v="5"/>
    <s v="South Indian"/>
    <d v="2024-10-05T00:00:00"/>
    <s v="COD"/>
    <n v="71"/>
    <n v="1.2"/>
    <n v="858.75"/>
    <n v="43.09"/>
    <s v="Wallet"/>
    <n v="3"/>
    <s v="36-50"/>
    <s v="new"/>
    <s v="high value"/>
    <s v="medium"/>
    <s v="Oct"/>
    <x v="1"/>
    <x v="2"/>
    <x v="1"/>
  </r>
  <r>
    <n v="600235"/>
    <n v="25663"/>
    <n v="59"/>
    <s v="Male"/>
    <x v="0"/>
    <x v="4"/>
    <s v="Burger"/>
    <d v="2022-05-15T00:00:00"/>
    <s v="COD"/>
    <n v="50"/>
    <n v="10.4"/>
    <n v="496.43"/>
    <n v="52.31"/>
    <s v="UPI"/>
    <n v="5"/>
    <s v="50+"/>
    <s v="new"/>
    <s v="medium"/>
    <s v="High"/>
    <s v="May"/>
    <x v="2"/>
    <x v="1"/>
    <x v="1"/>
  </r>
  <r>
    <n v="600236"/>
    <n v="93316"/>
    <n v="36"/>
    <s v="Female"/>
    <x v="1"/>
    <x v="4"/>
    <s v="Pizza"/>
    <d v="2023-12-27T00:00:00"/>
    <s v="Online"/>
    <n v="24"/>
    <n v="10.9"/>
    <n v="639.24"/>
    <n v="79.78"/>
    <s v="UPI"/>
    <n v="3"/>
    <s v="36-50"/>
    <s v="new"/>
    <s v="high value"/>
    <s v="medium"/>
    <s v="Dec"/>
    <x v="0"/>
    <x v="1"/>
    <x v="2"/>
  </r>
  <r>
    <n v="600237"/>
    <n v="67127"/>
    <n v="32"/>
    <s v="Male"/>
    <x v="5"/>
    <x v="2"/>
    <s v="Burger"/>
    <d v="2023-01-19T00:00:00"/>
    <s v="COD"/>
    <n v="69"/>
    <n v="4.7"/>
    <n v="393.5"/>
    <n v="71.540000000000006"/>
    <s v="Card"/>
    <n v="4"/>
    <s v="25-35"/>
    <s v="new"/>
    <s v="medium"/>
    <s v="medium"/>
    <s v="Jan"/>
    <x v="0"/>
    <x v="2"/>
    <x v="1"/>
  </r>
  <r>
    <n v="600238"/>
    <n v="42067"/>
    <n v="37"/>
    <s v="Male"/>
    <x v="2"/>
    <x v="0"/>
    <s v="Pizza"/>
    <d v="2022-12-06T00:00:00"/>
    <s v="COD"/>
    <n v="21"/>
    <n v="10.7"/>
    <n v="163.75"/>
    <n v="88.82"/>
    <s v="UPI"/>
    <n v="4"/>
    <s v="36-50"/>
    <s v="new"/>
    <s v="low"/>
    <s v="medium"/>
    <s v="Dec"/>
    <x v="2"/>
    <x v="1"/>
    <x v="2"/>
  </r>
  <r>
    <n v="600239"/>
    <n v="15415"/>
    <n v="56"/>
    <s v="Female"/>
    <x v="4"/>
    <x v="3"/>
    <s v="Chinese"/>
    <d v="2023-01-07T00:00:00"/>
    <s v="Online"/>
    <n v="73"/>
    <n v="3.4"/>
    <n v="1244.0899999999999"/>
    <n v="76.930000000000007"/>
    <s v="UPI"/>
    <n v="5"/>
    <s v="50+"/>
    <s v="new"/>
    <s v="high value"/>
    <s v="High"/>
    <s v="Jan"/>
    <x v="0"/>
    <x v="2"/>
    <x v="1"/>
  </r>
  <r>
    <n v="600240"/>
    <n v="59895"/>
    <n v="41"/>
    <s v="Male"/>
    <x v="3"/>
    <x v="2"/>
    <s v="Biryani"/>
    <d v="2023-01-20T00:00:00"/>
    <s v="Online"/>
    <n v="64"/>
    <n v="9.1"/>
    <n v="536.29999999999995"/>
    <n v="102.12"/>
    <s v="Card"/>
    <n v="3"/>
    <s v="36-50"/>
    <s v="new"/>
    <s v="high value"/>
    <s v="medium"/>
    <s v="Jan"/>
    <x v="0"/>
    <x v="0"/>
    <x v="1"/>
  </r>
  <r>
    <n v="600241"/>
    <n v="28217"/>
    <n v="60"/>
    <s v="Female"/>
    <x v="1"/>
    <x v="7"/>
    <s v="South Indian"/>
    <d v="2024-07-18T00:00:00"/>
    <s v="COD"/>
    <n v="39"/>
    <n v="5.4"/>
    <n v="576.58000000000004"/>
    <n v="20.9"/>
    <s v="Card"/>
    <n v="2"/>
    <s v="50+"/>
    <s v="new"/>
    <s v="high value"/>
    <s v="Low"/>
    <s v="Jul"/>
    <x v="1"/>
    <x v="0"/>
    <x v="0"/>
  </r>
  <r>
    <n v="600242"/>
    <n v="78718"/>
    <n v="57"/>
    <s v="Female"/>
    <x v="0"/>
    <x v="3"/>
    <s v="Chinese"/>
    <d v="2024-09-18T00:00:00"/>
    <s v="Online"/>
    <n v="37"/>
    <n v="4.4000000000000004"/>
    <n v="718.24"/>
    <n v="63.04"/>
    <s v="Cash"/>
    <n v="5"/>
    <s v="50+"/>
    <s v="new"/>
    <s v="high value"/>
    <s v="High"/>
    <s v="Sep"/>
    <x v="1"/>
    <x v="2"/>
    <x v="0"/>
  </r>
  <r>
    <n v="600243"/>
    <n v="48622"/>
    <n v="54"/>
    <s v="Female"/>
    <x v="2"/>
    <x v="0"/>
    <s v="South Indian"/>
    <d v="2022-02-01T00:00:00"/>
    <s v="COD"/>
    <n v="78"/>
    <n v="2.7"/>
    <n v="1117.31"/>
    <n v="87.23"/>
    <s v="UPI"/>
    <n v="5"/>
    <s v="50+"/>
    <s v="repeat"/>
    <s v="high value"/>
    <s v="High"/>
    <s v="Feb"/>
    <x v="2"/>
    <x v="2"/>
    <x v="1"/>
  </r>
  <r>
    <n v="600244"/>
    <n v="90571"/>
    <n v="29"/>
    <s v="Male"/>
    <x v="2"/>
    <x v="0"/>
    <s v="Sandwich"/>
    <d v="2022-07-07T00:00:00"/>
    <s v="Online"/>
    <n v="47"/>
    <n v="11.6"/>
    <n v="781.6"/>
    <n v="71.459999999999994"/>
    <s v="UPI"/>
    <n v="1"/>
    <s v="25-35"/>
    <s v="repeat"/>
    <s v="high value"/>
    <s v="Low"/>
    <s v="Jul"/>
    <x v="2"/>
    <x v="1"/>
    <x v="1"/>
  </r>
  <r>
    <n v="600245"/>
    <n v="26327"/>
    <n v="54"/>
    <s v="Male"/>
    <x v="1"/>
    <x v="6"/>
    <s v="Burger"/>
    <d v="2023-12-05T00:00:00"/>
    <s v="COD"/>
    <n v="64"/>
    <n v="14.4"/>
    <n v="482.28"/>
    <n v="96.95"/>
    <s v="UPI"/>
    <n v="2"/>
    <s v="50+"/>
    <s v="new"/>
    <s v="medium"/>
    <s v="Low"/>
    <s v="Dec"/>
    <x v="0"/>
    <x v="1"/>
    <x v="1"/>
  </r>
  <r>
    <n v="600246"/>
    <n v="63494"/>
    <n v="32"/>
    <s v="Male"/>
    <x v="4"/>
    <x v="1"/>
    <s v="Burger"/>
    <d v="2023-06-14T00:00:00"/>
    <s v="Online"/>
    <n v="61"/>
    <n v="9.3000000000000007"/>
    <n v="1225.51"/>
    <n v="112.11"/>
    <s v="Wallet"/>
    <n v="3"/>
    <s v="25-35"/>
    <s v="new"/>
    <s v="high value"/>
    <s v="medium"/>
    <s v="Jun"/>
    <x v="0"/>
    <x v="0"/>
    <x v="1"/>
  </r>
  <r>
    <n v="600247"/>
    <n v="79011"/>
    <n v="54"/>
    <s v="Female"/>
    <x v="2"/>
    <x v="4"/>
    <s v="Burger"/>
    <d v="2022-03-31T00:00:00"/>
    <s v="COD"/>
    <n v="66"/>
    <n v="12"/>
    <n v="982.7"/>
    <n v="81.22"/>
    <s v="Cash"/>
    <n v="2"/>
    <s v="50+"/>
    <s v="new"/>
    <s v="high value"/>
    <s v="Low"/>
    <s v="Mar"/>
    <x v="2"/>
    <x v="1"/>
    <x v="1"/>
  </r>
  <r>
    <n v="600248"/>
    <n v="40724"/>
    <n v="33"/>
    <s v="Female"/>
    <x v="4"/>
    <x v="2"/>
    <s v="South Indian"/>
    <d v="2022-01-17T00:00:00"/>
    <s v="COD"/>
    <n v="48"/>
    <n v="5.2"/>
    <n v="986.65"/>
    <n v="60.24"/>
    <s v="Wallet"/>
    <n v="5"/>
    <s v="25-35"/>
    <s v="new"/>
    <s v="high value"/>
    <s v="High"/>
    <s v="Jan"/>
    <x v="2"/>
    <x v="0"/>
    <x v="1"/>
  </r>
  <r>
    <n v="600249"/>
    <n v="83843"/>
    <n v="63"/>
    <s v="Female"/>
    <x v="5"/>
    <x v="6"/>
    <s v="Sandwich"/>
    <d v="2023-09-06T00:00:00"/>
    <s v="COD"/>
    <n v="62"/>
    <n v="7"/>
    <n v="1459.1"/>
    <n v="54.85"/>
    <s v="Card"/>
    <n v="2"/>
    <s v="50+"/>
    <s v="new"/>
    <s v="high value"/>
    <s v="Low"/>
    <s v="Sep"/>
    <x v="0"/>
    <x v="0"/>
    <x v="1"/>
  </r>
  <r>
    <n v="600250"/>
    <n v="88895"/>
    <n v="46"/>
    <s v="Female"/>
    <x v="0"/>
    <x v="6"/>
    <s v="Pizza"/>
    <d v="2022-04-26T00:00:00"/>
    <s v="COD"/>
    <n v="53"/>
    <n v="7.9"/>
    <n v="403.09"/>
    <n v="109.82"/>
    <s v="Cash"/>
    <n v="2"/>
    <s v="36-50"/>
    <s v="new"/>
    <s v="medium"/>
    <s v="Low"/>
    <s v="Apr"/>
    <x v="2"/>
    <x v="0"/>
    <x v="1"/>
  </r>
  <r>
    <n v="600251"/>
    <n v="35580"/>
    <n v="60"/>
    <s v="Male"/>
    <x v="4"/>
    <x v="0"/>
    <s v="Sandwich"/>
    <d v="2024-10-22T00:00:00"/>
    <s v="COD"/>
    <n v="63"/>
    <n v="4.8"/>
    <n v="1450.78"/>
    <n v="98.88"/>
    <s v="UPI"/>
    <n v="3"/>
    <s v="50+"/>
    <s v="new"/>
    <s v="high value"/>
    <s v="medium"/>
    <s v="Oct"/>
    <x v="1"/>
    <x v="2"/>
    <x v="1"/>
  </r>
  <r>
    <n v="600252"/>
    <n v="94779"/>
    <n v="31"/>
    <s v="Male"/>
    <x v="5"/>
    <x v="3"/>
    <s v="Chinese"/>
    <d v="2023-01-18T00:00:00"/>
    <s v="Online"/>
    <n v="36"/>
    <n v="1.7"/>
    <n v="292.16000000000003"/>
    <n v="37.450000000000003"/>
    <s v="Cash"/>
    <n v="2"/>
    <s v="25-35"/>
    <s v="new"/>
    <s v="medium"/>
    <s v="Low"/>
    <s v="Jan"/>
    <x v="0"/>
    <x v="2"/>
    <x v="0"/>
  </r>
  <r>
    <n v="600253"/>
    <n v="29183"/>
    <n v="50"/>
    <s v="Female"/>
    <x v="2"/>
    <x v="5"/>
    <s v="Chinese"/>
    <d v="2024-05-02T00:00:00"/>
    <s v="Online"/>
    <n v="40"/>
    <n v="4.7"/>
    <n v="1351.26"/>
    <n v="106.84"/>
    <s v="Wallet"/>
    <n v="2"/>
    <s v="36-50"/>
    <s v="new"/>
    <s v="high value"/>
    <s v="Low"/>
    <s v="May"/>
    <x v="1"/>
    <x v="2"/>
    <x v="0"/>
  </r>
  <r>
    <n v="600254"/>
    <n v="89124"/>
    <n v="29"/>
    <s v="Male"/>
    <x v="5"/>
    <x v="0"/>
    <s v="Pizza"/>
    <d v="2024-12-10T00:00:00"/>
    <s v="COD"/>
    <n v="76"/>
    <n v="3.5"/>
    <n v="152.15"/>
    <n v="22.9"/>
    <s v="Cash"/>
    <n v="2"/>
    <s v="25-35"/>
    <s v="new"/>
    <s v="low"/>
    <s v="Low"/>
    <s v="Dec"/>
    <x v="1"/>
    <x v="2"/>
    <x v="1"/>
  </r>
  <r>
    <n v="600255"/>
    <n v="88339"/>
    <n v="55"/>
    <s v="Male"/>
    <x v="5"/>
    <x v="6"/>
    <s v="Sandwich"/>
    <d v="2024-04-11T00:00:00"/>
    <s v="Online"/>
    <n v="79"/>
    <n v="1.5"/>
    <n v="754.43"/>
    <n v="38.93"/>
    <s v="Card"/>
    <n v="4"/>
    <s v="50+"/>
    <s v="new"/>
    <s v="high value"/>
    <s v="medium"/>
    <s v="Apr"/>
    <x v="1"/>
    <x v="2"/>
    <x v="1"/>
  </r>
  <r>
    <n v="600256"/>
    <n v="98413"/>
    <n v="60"/>
    <s v="Female"/>
    <x v="3"/>
    <x v="0"/>
    <s v="Burger"/>
    <d v="2024-12-04T00:00:00"/>
    <s v="COD"/>
    <n v="24"/>
    <n v="14.1"/>
    <n v="163.94"/>
    <n v="89.81"/>
    <s v="Wallet"/>
    <n v="5"/>
    <s v="50+"/>
    <s v="new"/>
    <s v="low"/>
    <s v="High"/>
    <s v="Dec"/>
    <x v="1"/>
    <x v="1"/>
    <x v="2"/>
  </r>
  <r>
    <n v="600257"/>
    <n v="26886"/>
    <n v="32"/>
    <s v="Male"/>
    <x v="3"/>
    <x v="2"/>
    <s v="Sandwich"/>
    <d v="2023-01-17T00:00:00"/>
    <s v="COD"/>
    <n v="48"/>
    <n v="5"/>
    <n v="876.28"/>
    <n v="63.83"/>
    <s v="Wallet"/>
    <n v="1"/>
    <s v="25-35"/>
    <s v="new"/>
    <s v="high value"/>
    <s v="Low"/>
    <s v="Jan"/>
    <x v="0"/>
    <x v="2"/>
    <x v="1"/>
  </r>
  <r>
    <n v="600258"/>
    <n v="81504"/>
    <n v="52"/>
    <s v="Female"/>
    <x v="3"/>
    <x v="6"/>
    <s v="Sandwich"/>
    <d v="2023-07-10T00:00:00"/>
    <s v="COD"/>
    <n v="44"/>
    <n v="3.1"/>
    <n v="744.7"/>
    <n v="59.18"/>
    <s v="Wallet"/>
    <n v="4"/>
    <s v="50+"/>
    <s v="new"/>
    <s v="high value"/>
    <s v="medium"/>
    <s v="Jul"/>
    <x v="0"/>
    <x v="2"/>
    <x v="0"/>
  </r>
  <r>
    <n v="600259"/>
    <n v="17376"/>
    <n v="45"/>
    <s v="Male"/>
    <x v="2"/>
    <x v="0"/>
    <s v="South Indian"/>
    <d v="2023-05-29T00:00:00"/>
    <s v="COD"/>
    <n v="74"/>
    <n v="4.4000000000000004"/>
    <n v="1427.05"/>
    <n v="46.25"/>
    <s v="UPI"/>
    <n v="1"/>
    <s v="36-50"/>
    <s v="new"/>
    <s v="high value"/>
    <s v="Low"/>
    <s v="May"/>
    <x v="0"/>
    <x v="2"/>
    <x v="1"/>
  </r>
  <r>
    <n v="600260"/>
    <n v="86986"/>
    <n v="64"/>
    <s v="Female"/>
    <x v="1"/>
    <x v="6"/>
    <s v="Biryani"/>
    <d v="2023-05-17T00:00:00"/>
    <s v="COD"/>
    <n v="27"/>
    <n v="10.1"/>
    <n v="512.61"/>
    <n v="36.32"/>
    <s v="Card"/>
    <n v="3"/>
    <s v="50+"/>
    <s v="new"/>
    <s v="high value"/>
    <s v="medium"/>
    <s v="May"/>
    <x v="0"/>
    <x v="1"/>
    <x v="2"/>
  </r>
  <r>
    <n v="600261"/>
    <n v="55467"/>
    <n v="24"/>
    <s v="Male"/>
    <x v="1"/>
    <x v="6"/>
    <s v="Sandwich"/>
    <d v="2022-12-15T00:00:00"/>
    <s v="COD"/>
    <n v="54"/>
    <n v="12.6"/>
    <n v="583.54999999999995"/>
    <n v="21.62"/>
    <s v="Card"/>
    <n v="3"/>
    <s v="18-24"/>
    <s v="new"/>
    <s v="high value"/>
    <s v="medium"/>
    <s v="Dec"/>
    <x v="2"/>
    <x v="1"/>
    <x v="1"/>
  </r>
  <r>
    <n v="600262"/>
    <n v="84153"/>
    <n v="60"/>
    <s v="Male"/>
    <x v="4"/>
    <x v="5"/>
    <s v="Burger"/>
    <d v="2023-02-19T00:00:00"/>
    <s v="COD"/>
    <n v="47"/>
    <n v="5.6"/>
    <n v="856.85"/>
    <n v="76.349999999999994"/>
    <s v="Cash"/>
    <n v="4"/>
    <s v="50+"/>
    <s v="new"/>
    <s v="high value"/>
    <s v="medium"/>
    <s v="Feb"/>
    <x v="0"/>
    <x v="0"/>
    <x v="1"/>
  </r>
  <r>
    <n v="600263"/>
    <n v="11742"/>
    <n v="22"/>
    <s v="Female"/>
    <x v="1"/>
    <x v="4"/>
    <s v="Sandwich"/>
    <d v="2023-08-21T00:00:00"/>
    <s v="Online"/>
    <n v="80"/>
    <n v="5.8"/>
    <n v="1254.03"/>
    <n v="57.56"/>
    <s v="UPI"/>
    <n v="3"/>
    <s v="18-24"/>
    <s v="new"/>
    <s v="high value"/>
    <s v="medium"/>
    <s v="Aug"/>
    <x v="0"/>
    <x v="0"/>
    <x v="1"/>
  </r>
  <r>
    <n v="600264"/>
    <n v="45425"/>
    <n v="35"/>
    <s v="Female"/>
    <x v="0"/>
    <x v="6"/>
    <s v="Pizza"/>
    <d v="2023-09-06T00:00:00"/>
    <s v="COD"/>
    <n v="84"/>
    <n v="1.2"/>
    <n v="1219.82"/>
    <n v="95.6"/>
    <s v="Cash"/>
    <n v="2"/>
    <s v="25-35"/>
    <s v="new"/>
    <s v="high value"/>
    <s v="Low"/>
    <s v="Sep"/>
    <x v="0"/>
    <x v="2"/>
    <x v="1"/>
  </r>
  <r>
    <n v="600265"/>
    <n v="74173"/>
    <n v="57"/>
    <s v="Female"/>
    <x v="3"/>
    <x v="6"/>
    <s v="Biryani"/>
    <d v="2024-09-23T00:00:00"/>
    <s v="Online"/>
    <n v="37"/>
    <n v="4.3"/>
    <n v="270.08"/>
    <n v="34.43"/>
    <s v="Card"/>
    <n v="1"/>
    <s v="50+"/>
    <s v="new"/>
    <s v="medium"/>
    <s v="Low"/>
    <s v="Sep"/>
    <x v="1"/>
    <x v="2"/>
    <x v="0"/>
  </r>
  <r>
    <n v="600266"/>
    <n v="80609"/>
    <n v="32"/>
    <s v="Male"/>
    <x v="4"/>
    <x v="6"/>
    <s v="Sandwich"/>
    <d v="2023-07-12T00:00:00"/>
    <s v="Online"/>
    <n v="70"/>
    <n v="6"/>
    <n v="1264.6400000000001"/>
    <n v="24.27"/>
    <s v="UPI"/>
    <n v="3"/>
    <s v="25-35"/>
    <s v="new"/>
    <s v="high value"/>
    <s v="medium"/>
    <s v="Jul"/>
    <x v="0"/>
    <x v="0"/>
    <x v="1"/>
  </r>
  <r>
    <n v="600267"/>
    <n v="43193"/>
    <n v="43"/>
    <s v="Female"/>
    <x v="1"/>
    <x v="7"/>
    <s v="Sandwich"/>
    <d v="2022-11-02T00:00:00"/>
    <s v="Online"/>
    <n v="85"/>
    <n v="5.2"/>
    <n v="1307.58"/>
    <n v="88.86"/>
    <s v="UPI"/>
    <n v="2"/>
    <s v="36-50"/>
    <s v="new"/>
    <s v="high value"/>
    <s v="Low"/>
    <s v="Nov"/>
    <x v="2"/>
    <x v="0"/>
    <x v="1"/>
  </r>
  <r>
    <n v="600268"/>
    <n v="91931"/>
    <n v="26"/>
    <s v="Female"/>
    <x v="5"/>
    <x v="3"/>
    <s v="Pizza"/>
    <d v="2024-07-23T00:00:00"/>
    <s v="Online"/>
    <n v="38"/>
    <n v="13.7"/>
    <n v="1466.99"/>
    <n v="53.64"/>
    <s v="Card"/>
    <n v="5"/>
    <s v="25-35"/>
    <s v="new"/>
    <s v="high value"/>
    <s v="High"/>
    <s v="Jul"/>
    <x v="1"/>
    <x v="1"/>
    <x v="0"/>
  </r>
  <r>
    <n v="600269"/>
    <n v="63869"/>
    <n v="25"/>
    <s v="Female"/>
    <x v="2"/>
    <x v="5"/>
    <s v="Pizza"/>
    <d v="2024-10-05T00:00:00"/>
    <s v="COD"/>
    <n v="89"/>
    <n v="6.6"/>
    <n v="903.21"/>
    <n v="83.9"/>
    <s v="UPI"/>
    <n v="2"/>
    <s v="25-35"/>
    <s v="new"/>
    <s v="high value"/>
    <s v="Low"/>
    <s v="Oct"/>
    <x v="1"/>
    <x v="0"/>
    <x v="1"/>
  </r>
  <r>
    <n v="600270"/>
    <n v="26496"/>
    <n v="51"/>
    <s v="Female"/>
    <x v="4"/>
    <x v="0"/>
    <s v="Burger"/>
    <d v="2022-10-03T00:00:00"/>
    <s v="COD"/>
    <n v="66"/>
    <n v="5.3"/>
    <n v="479.67"/>
    <n v="20.8"/>
    <s v="Wallet"/>
    <n v="1"/>
    <s v="50+"/>
    <s v="new"/>
    <s v="medium"/>
    <s v="Low"/>
    <s v="Oct"/>
    <x v="2"/>
    <x v="0"/>
    <x v="1"/>
  </r>
  <r>
    <n v="600271"/>
    <n v="13702"/>
    <n v="39"/>
    <s v="Male"/>
    <x v="2"/>
    <x v="2"/>
    <s v="Biryani"/>
    <d v="2022-01-21T00:00:00"/>
    <s v="Online"/>
    <n v="74"/>
    <n v="10.4"/>
    <n v="1115.5899999999999"/>
    <n v="54.49"/>
    <s v="Wallet"/>
    <n v="3"/>
    <s v="36-50"/>
    <s v="new"/>
    <s v="high value"/>
    <s v="medium"/>
    <s v="Jan"/>
    <x v="2"/>
    <x v="1"/>
    <x v="1"/>
  </r>
  <r>
    <n v="600272"/>
    <n v="21557"/>
    <n v="30"/>
    <s v="Male"/>
    <x v="1"/>
    <x v="2"/>
    <s v="Biryani"/>
    <d v="2024-04-18T00:00:00"/>
    <s v="COD"/>
    <n v="69"/>
    <n v="2.2999999999999998"/>
    <n v="713.99"/>
    <n v="90.72"/>
    <s v="Card"/>
    <n v="5"/>
    <s v="25-35"/>
    <s v="new"/>
    <s v="high value"/>
    <s v="High"/>
    <s v="Apr"/>
    <x v="1"/>
    <x v="2"/>
    <x v="1"/>
  </r>
  <r>
    <n v="600273"/>
    <n v="48753"/>
    <n v="31"/>
    <s v="Female"/>
    <x v="1"/>
    <x v="5"/>
    <s v="Biryani"/>
    <d v="2022-05-07T00:00:00"/>
    <s v="Online"/>
    <n v="80"/>
    <n v="2"/>
    <n v="948.76"/>
    <n v="102.77"/>
    <s v="Card"/>
    <n v="5"/>
    <s v="25-35"/>
    <s v="new"/>
    <s v="high value"/>
    <s v="High"/>
    <s v="May"/>
    <x v="2"/>
    <x v="2"/>
    <x v="1"/>
  </r>
  <r>
    <n v="600274"/>
    <n v="75173"/>
    <n v="30"/>
    <s v="Female"/>
    <x v="5"/>
    <x v="1"/>
    <s v="South Indian"/>
    <d v="2022-09-17T00:00:00"/>
    <s v="COD"/>
    <n v="47"/>
    <n v="3.1"/>
    <n v="1480.88"/>
    <n v="119.21"/>
    <s v="Card"/>
    <n v="5"/>
    <s v="25-35"/>
    <s v="repeat"/>
    <s v="high value"/>
    <s v="High"/>
    <s v="Sep"/>
    <x v="2"/>
    <x v="2"/>
    <x v="1"/>
  </r>
  <r>
    <n v="600275"/>
    <n v="71913"/>
    <n v="38"/>
    <s v="Male"/>
    <x v="0"/>
    <x v="4"/>
    <s v="Sandwich"/>
    <d v="2024-03-22T00:00:00"/>
    <s v="COD"/>
    <n v="83"/>
    <n v="7.3"/>
    <n v="961.09"/>
    <n v="103.95"/>
    <s v="Card"/>
    <n v="2"/>
    <s v="36-50"/>
    <s v="new"/>
    <s v="high value"/>
    <s v="Low"/>
    <s v="Mar"/>
    <x v="1"/>
    <x v="0"/>
    <x v="1"/>
  </r>
  <r>
    <n v="600276"/>
    <n v="48895"/>
    <n v="38"/>
    <s v="Male"/>
    <x v="1"/>
    <x v="0"/>
    <s v="Biryani"/>
    <d v="2022-12-23T00:00:00"/>
    <s v="Online"/>
    <n v="74"/>
    <n v="3.4"/>
    <n v="163.49"/>
    <n v="47.97"/>
    <s v="Cash"/>
    <n v="1"/>
    <s v="36-50"/>
    <s v="new"/>
    <s v="low"/>
    <s v="Low"/>
    <s v="Dec"/>
    <x v="2"/>
    <x v="2"/>
    <x v="1"/>
  </r>
  <r>
    <n v="600277"/>
    <n v="95399"/>
    <n v="56"/>
    <s v="Male"/>
    <x v="2"/>
    <x v="2"/>
    <s v="Sandwich"/>
    <d v="2023-07-02T00:00:00"/>
    <s v="Online"/>
    <n v="51"/>
    <n v="7.4"/>
    <n v="1273.58"/>
    <n v="66.77"/>
    <s v="Card"/>
    <n v="3"/>
    <s v="50+"/>
    <s v="new"/>
    <s v="high value"/>
    <s v="medium"/>
    <s v="Jul"/>
    <x v="0"/>
    <x v="0"/>
    <x v="1"/>
  </r>
  <r>
    <n v="600278"/>
    <n v="28847"/>
    <n v="21"/>
    <s v="Male"/>
    <x v="1"/>
    <x v="1"/>
    <s v="Burger"/>
    <d v="2024-08-31T00:00:00"/>
    <s v="COD"/>
    <n v="80"/>
    <n v="15"/>
    <n v="404.6"/>
    <n v="82.01"/>
    <s v="Wallet"/>
    <n v="3"/>
    <s v="18-24"/>
    <s v="new"/>
    <s v="medium"/>
    <s v="medium"/>
    <s v="Aug"/>
    <x v="1"/>
    <x v="1"/>
    <x v="1"/>
  </r>
  <r>
    <n v="600279"/>
    <n v="73385"/>
    <n v="58"/>
    <s v="Female"/>
    <x v="3"/>
    <x v="0"/>
    <s v="Burger"/>
    <d v="2024-01-25T00:00:00"/>
    <s v="Online"/>
    <n v="88"/>
    <n v="13.1"/>
    <n v="1142.82"/>
    <n v="62.67"/>
    <s v="Cash"/>
    <n v="2"/>
    <s v="50+"/>
    <s v="repeat"/>
    <s v="high value"/>
    <s v="Low"/>
    <s v="Jan"/>
    <x v="1"/>
    <x v="1"/>
    <x v="1"/>
  </r>
  <r>
    <n v="600280"/>
    <n v="32024"/>
    <n v="38"/>
    <s v="Female"/>
    <x v="4"/>
    <x v="2"/>
    <s v="Pizza"/>
    <d v="2022-03-01T00:00:00"/>
    <s v="Online"/>
    <n v="50"/>
    <n v="6.8"/>
    <n v="150.47"/>
    <n v="48.39"/>
    <s v="UPI"/>
    <n v="3"/>
    <s v="36-50"/>
    <s v="new"/>
    <s v="low"/>
    <s v="medium"/>
    <s v="Mar"/>
    <x v="2"/>
    <x v="0"/>
    <x v="1"/>
  </r>
  <r>
    <n v="600281"/>
    <n v="86229"/>
    <n v="33"/>
    <s v="Male"/>
    <x v="0"/>
    <x v="7"/>
    <s v="Chinese"/>
    <d v="2022-01-29T00:00:00"/>
    <s v="COD"/>
    <n v="28"/>
    <n v="13.1"/>
    <n v="1052.9000000000001"/>
    <n v="54.41"/>
    <s v="UPI"/>
    <n v="1"/>
    <s v="25-35"/>
    <s v="new"/>
    <s v="high value"/>
    <s v="Low"/>
    <s v="Jan"/>
    <x v="2"/>
    <x v="1"/>
    <x v="2"/>
  </r>
  <r>
    <n v="600282"/>
    <n v="52496"/>
    <n v="36"/>
    <s v="Female"/>
    <x v="1"/>
    <x v="4"/>
    <s v="Sandwich"/>
    <d v="2023-08-26T00:00:00"/>
    <s v="COD"/>
    <n v="84"/>
    <n v="7"/>
    <n v="716.04"/>
    <n v="60.68"/>
    <s v="UPI"/>
    <n v="1"/>
    <s v="36-50"/>
    <s v="new"/>
    <s v="high value"/>
    <s v="Low"/>
    <s v="Aug"/>
    <x v="0"/>
    <x v="0"/>
    <x v="1"/>
  </r>
  <r>
    <n v="600283"/>
    <n v="66819"/>
    <n v="27"/>
    <s v="Male"/>
    <x v="3"/>
    <x v="0"/>
    <s v="Burger"/>
    <d v="2024-04-13T00:00:00"/>
    <s v="COD"/>
    <n v="66"/>
    <n v="7.9"/>
    <n v="298.70999999999998"/>
    <n v="39.14"/>
    <s v="Cash"/>
    <n v="5"/>
    <s v="25-35"/>
    <s v="new"/>
    <s v="medium"/>
    <s v="High"/>
    <s v="Apr"/>
    <x v="1"/>
    <x v="0"/>
    <x v="1"/>
  </r>
  <r>
    <n v="600284"/>
    <n v="14341"/>
    <n v="41"/>
    <s v="Female"/>
    <x v="2"/>
    <x v="5"/>
    <s v="South Indian"/>
    <d v="2024-03-12T00:00:00"/>
    <s v="Online"/>
    <n v="69"/>
    <n v="6.7"/>
    <n v="276.56"/>
    <n v="57.63"/>
    <s v="Cash"/>
    <n v="4"/>
    <s v="36-50"/>
    <s v="new"/>
    <s v="medium"/>
    <s v="medium"/>
    <s v="Mar"/>
    <x v="1"/>
    <x v="0"/>
    <x v="1"/>
  </r>
  <r>
    <n v="600285"/>
    <n v="13308"/>
    <n v="27"/>
    <s v="Female"/>
    <x v="0"/>
    <x v="1"/>
    <s v="South Indian"/>
    <d v="2024-05-23T00:00:00"/>
    <s v="Online"/>
    <n v="46"/>
    <n v="5.3"/>
    <n v="600.54"/>
    <n v="79.94"/>
    <s v="UPI"/>
    <n v="1"/>
    <s v="25-35"/>
    <s v="repeat"/>
    <s v="high value"/>
    <s v="Low"/>
    <s v="May"/>
    <x v="1"/>
    <x v="0"/>
    <x v="1"/>
  </r>
  <r>
    <n v="600286"/>
    <n v="22953"/>
    <n v="61"/>
    <s v="Male"/>
    <x v="5"/>
    <x v="0"/>
    <s v="Pizza"/>
    <d v="2024-07-10T00:00:00"/>
    <s v="Online"/>
    <n v="41"/>
    <n v="14.2"/>
    <n v="1201.26"/>
    <n v="69.739999999999995"/>
    <s v="Card"/>
    <n v="1"/>
    <s v="50+"/>
    <s v="new"/>
    <s v="high value"/>
    <s v="Low"/>
    <s v="Jul"/>
    <x v="1"/>
    <x v="1"/>
    <x v="0"/>
  </r>
  <r>
    <n v="600287"/>
    <n v="28191"/>
    <n v="32"/>
    <s v="Female"/>
    <x v="3"/>
    <x v="6"/>
    <s v="Sandwich"/>
    <d v="2024-03-26T00:00:00"/>
    <s v="COD"/>
    <n v="38"/>
    <n v="10.3"/>
    <n v="239.88"/>
    <n v="43.9"/>
    <s v="Card"/>
    <n v="3"/>
    <s v="25-35"/>
    <s v="new"/>
    <s v="low"/>
    <s v="medium"/>
    <s v="Mar"/>
    <x v="1"/>
    <x v="1"/>
    <x v="0"/>
  </r>
  <r>
    <n v="600288"/>
    <n v="43874"/>
    <n v="26"/>
    <s v="Female"/>
    <x v="3"/>
    <x v="6"/>
    <s v="Pizza"/>
    <d v="2023-11-03T00:00:00"/>
    <s v="COD"/>
    <n v="45"/>
    <n v="7.8"/>
    <n v="1438.31"/>
    <n v="43.05"/>
    <s v="Cash"/>
    <n v="1"/>
    <s v="25-35"/>
    <s v="new"/>
    <s v="high value"/>
    <s v="Low"/>
    <s v="Nov"/>
    <x v="0"/>
    <x v="0"/>
    <x v="0"/>
  </r>
  <r>
    <n v="600289"/>
    <n v="77382"/>
    <n v="54"/>
    <s v="Female"/>
    <x v="5"/>
    <x v="2"/>
    <s v="Biryani"/>
    <d v="2024-05-30T00:00:00"/>
    <s v="Online"/>
    <n v="61"/>
    <n v="3.9"/>
    <n v="656.76"/>
    <n v="94.85"/>
    <s v="UPI"/>
    <n v="5"/>
    <s v="50+"/>
    <s v="new"/>
    <s v="high value"/>
    <s v="High"/>
    <s v="May"/>
    <x v="1"/>
    <x v="2"/>
    <x v="1"/>
  </r>
  <r>
    <n v="600290"/>
    <n v="99975"/>
    <n v="61"/>
    <s v="Female"/>
    <x v="1"/>
    <x v="7"/>
    <s v="South Indian"/>
    <d v="2024-10-08T00:00:00"/>
    <s v="Online"/>
    <n v="41"/>
    <n v="2.8"/>
    <n v="1483.15"/>
    <n v="110.65"/>
    <s v="Wallet"/>
    <n v="2"/>
    <s v="50+"/>
    <s v="new"/>
    <s v="high value"/>
    <s v="Low"/>
    <s v="Oct"/>
    <x v="1"/>
    <x v="2"/>
    <x v="0"/>
  </r>
  <r>
    <n v="600291"/>
    <n v="87539"/>
    <n v="39"/>
    <s v="Female"/>
    <x v="2"/>
    <x v="0"/>
    <s v="South Indian"/>
    <d v="2022-10-01T00:00:00"/>
    <s v="Online"/>
    <n v="75"/>
    <n v="13"/>
    <n v="496.03"/>
    <n v="109.7"/>
    <s v="UPI"/>
    <n v="5"/>
    <s v="36-50"/>
    <s v="new"/>
    <s v="medium"/>
    <s v="High"/>
    <s v="Oct"/>
    <x v="2"/>
    <x v="1"/>
    <x v="1"/>
  </r>
  <r>
    <n v="600292"/>
    <n v="14271"/>
    <n v="44"/>
    <s v="Male"/>
    <x v="5"/>
    <x v="1"/>
    <s v="Pizza"/>
    <d v="2023-11-02T00:00:00"/>
    <s v="Online"/>
    <n v="70"/>
    <n v="3.6"/>
    <n v="1167.45"/>
    <n v="89.95"/>
    <s v="UPI"/>
    <n v="3"/>
    <s v="36-50"/>
    <s v="repeat"/>
    <s v="high value"/>
    <s v="medium"/>
    <s v="Nov"/>
    <x v="0"/>
    <x v="2"/>
    <x v="1"/>
  </r>
  <r>
    <n v="600293"/>
    <n v="21969"/>
    <n v="61"/>
    <s v="Male"/>
    <x v="5"/>
    <x v="6"/>
    <s v="Sandwich"/>
    <d v="2023-07-04T00:00:00"/>
    <s v="COD"/>
    <n v="29"/>
    <n v="14.3"/>
    <n v="828.28"/>
    <n v="54.44"/>
    <s v="Cash"/>
    <n v="2"/>
    <s v="50+"/>
    <s v="new"/>
    <s v="high value"/>
    <s v="Low"/>
    <s v="Jul"/>
    <x v="0"/>
    <x v="1"/>
    <x v="2"/>
  </r>
  <r>
    <n v="600294"/>
    <n v="62237"/>
    <n v="21"/>
    <s v="Male"/>
    <x v="1"/>
    <x v="6"/>
    <s v="Pizza"/>
    <d v="2024-09-18T00:00:00"/>
    <s v="Online"/>
    <n v="69"/>
    <n v="9.1999999999999993"/>
    <n v="750.86"/>
    <n v="25.99"/>
    <s v="Wallet"/>
    <n v="2"/>
    <s v="18-24"/>
    <s v="new"/>
    <s v="high value"/>
    <s v="Low"/>
    <s v="Sep"/>
    <x v="1"/>
    <x v="0"/>
    <x v="1"/>
  </r>
  <r>
    <n v="600295"/>
    <n v="84199"/>
    <n v="46"/>
    <s v="Female"/>
    <x v="4"/>
    <x v="5"/>
    <s v="Pizza"/>
    <d v="2024-04-07T00:00:00"/>
    <s v="COD"/>
    <n v="61"/>
    <n v="12.3"/>
    <n v="1094.77"/>
    <n v="61.83"/>
    <s v="UPI"/>
    <n v="2"/>
    <s v="36-50"/>
    <s v="repeat"/>
    <s v="high value"/>
    <s v="Low"/>
    <s v="Apr"/>
    <x v="1"/>
    <x v="1"/>
    <x v="1"/>
  </r>
  <r>
    <n v="600296"/>
    <n v="10381"/>
    <n v="55"/>
    <s v="Female"/>
    <x v="0"/>
    <x v="2"/>
    <s v="Sandwich"/>
    <d v="2023-12-05T00:00:00"/>
    <s v="COD"/>
    <n v="50"/>
    <n v="3.4"/>
    <n v="1300.3599999999999"/>
    <n v="80.23"/>
    <s v="UPI"/>
    <n v="4"/>
    <s v="50+"/>
    <s v="new"/>
    <s v="high value"/>
    <s v="medium"/>
    <s v="Dec"/>
    <x v="0"/>
    <x v="2"/>
    <x v="1"/>
  </r>
  <r>
    <n v="600297"/>
    <n v="75198"/>
    <n v="43"/>
    <s v="Male"/>
    <x v="2"/>
    <x v="0"/>
    <s v="South Indian"/>
    <d v="2022-03-26T00:00:00"/>
    <s v="COD"/>
    <n v="44"/>
    <n v="2.6"/>
    <n v="1206.72"/>
    <n v="118.79"/>
    <s v="Wallet"/>
    <n v="5"/>
    <s v="36-50"/>
    <s v="new"/>
    <s v="high value"/>
    <s v="High"/>
    <s v="Mar"/>
    <x v="2"/>
    <x v="2"/>
    <x v="0"/>
  </r>
  <r>
    <n v="600298"/>
    <n v="75892"/>
    <n v="45"/>
    <s v="Male"/>
    <x v="3"/>
    <x v="1"/>
    <s v="Chinese"/>
    <d v="2022-09-24T00:00:00"/>
    <s v="COD"/>
    <n v="32"/>
    <n v="2.1"/>
    <n v="316.27999999999997"/>
    <n v="58.15"/>
    <s v="Card"/>
    <n v="1"/>
    <s v="36-50"/>
    <s v="new"/>
    <s v="medium"/>
    <s v="Low"/>
    <s v="Sep"/>
    <x v="2"/>
    <x v="2"/>
    <x v="0"/>
  </r>
  <r>
    <n v="600299"/>
    <n v="33582"/>
    <n v="29"/>
    <s v="Female"/>
    <x v="3"/>
    <x v="1"/>
    <s v="Pizza"/>
    <d v="2024-12-17T00:00:00"/>
    <s v="COD"/>
    <n v="33"/>
    <n v="3.3"/>
    <n v="1385.62"/>
    <n v="42.52"/>
    <s v="UPI"/>
    <n v="5"/>
    <s v="25-35"/>
    <s v="new"/>
    <s v="high value"/>
    <s v="High"/>
    <s v="Dec"/>
    <x v="1"/>
    <x v="2"/>
    <x v="0"/>
  </r>
  <r>
    <n v="600300"/>
    <n v="54862"/>
    <n v="58"/>
    <s v="Female"/>
    <x v="3"/>
    <x v="0"/>
    <s v="Burger"/>
    <d v="2023-11-22T00:00:00"/>
    <s v="Online"/>
    <n v="74"/>
    <n v="3.8"/>
    <n v="1231.3499999999999"/>
    <n v="31.91"/>
    <s v="Card"/>
    <n v="4"/>
    <s v="50+"/>
    <s v="new"/>
    <s v="high value"/>
    <s v="medium"/>
    <s v="Nov"/>
    <x v="0"/>
    <x v="2"/>
    <x v="1"/>
  </r>
  <r>
    <n v="600301"/>
    <n v="50668"/>
    <n v="51"/>
    <s v="Male"/>
    <x v="0"/>
    <x v="7"/>
    <s v="Biryani"/>
    <d v="2024-09-25T00:00:00"/>
    <s v="COD"/>
    <n v="79"/>
    <n v="9.6"/>
    <n v="1425.84"/>
    <n v="69.22"/>
    <s v="Wallet"/>
    <n v="1"/>
    <s v="50+"/>
    <s v="new"/>
    <s v="high value"/>
    <s v="Low"/>
    <s v="Sep"/>
    <x v="1"/>
    <x v="0"/>
    <x v="1"/>
  </r>
  <r>
    <n v="600302"/>
    <n v="76616"/>
    <n v="34"/>
    <s v="Female"/>
    <x v="3"/>
    <x v="6"/>
    <s v="Pizza"/>
    <d v="2023-07-20T00:00:00"/>
    <s v="COD"/>
    <n v="29"/>
    <n v="11.6"/>
    <n v="1084.04"/>
    <n v="88.1"/>
    <s v="Card"/>
    <n v="3"/>
    <s v="25-35"/>
    <s v="new"/>
    <s v="high value"/>
    <s v="medium"/>
    <s v="Jul"/>
    <x v="0"/>
    <x v="1"/>
    <x v="2"/>
  </r>
  <r>
    <n v="600303"/>
    <n v="29820"/>
    <n v="47"/>
    <s v="Male"/>
    <x v="1"/>
    <x v="0"/>
    <s v="Biryani"/>
    <d v="2024-05-11T00:00:00"/>
    <s v="Online"/>
    <n v="45"/>
    <n v="5"/>
    <n v="1093.73"/>
    <n v="76.14"/>
    <s v="Wallet"/>
    <n v="1"/>
    <s v="36-50"/>
    <s v="new"/>
    <s v="high value"/>
    <s v="Low"/>
    <s v="May"/>
    <x v="1"/>
    <x v="2"/>
    <x v="0"/>
  </r>
  <r>
    <n v="600304"/>
    <n v="80667"/>
    <n v="38"/>
    <s v="Female"/>
    <x v="0"/>
    <x v="5"/>
    <s v="Burger"/>
    <d v="2023-07-31T00:00:00"/>
    <s v="Online"/>
    <n v="46"/>
    <n v="7.5"/>
    <n v="822.62"/>
    <n v="84.46"/>
    <s v="UPI"/>
    <n v="3"/>
    <s v="36-50"/>
    <s v="new"/>
    <s v="high value"/>
    <s v="medium"/>
    <s v="Jul"/>
    <x v="0"/>
    <x v="0"/>
    <x v="1"/>
  </r>
  <r>
    <n v="600305"/>
    <n v="54842"/>
    <n v="58"/>
    <s v="Male"/>
    <x v="0"/>
    <x v="2"/>
    <s v="South Indian"/>
    <d v="2024-12-26T00:00:00"/>
    <s v="COD"/>
    <n v="59"/>
    <n v="5.7"/>
    <n v="1223.74"/>
    <n v="106.16"/>
    <s v="Wallet"/>
    <n v="3"/>
    <s v="50+"/>
    <s v="new"/>
    <s v="high value"/>
    <s v="medium"/>
    <s v="Dec"/>
    <x v="1"/>
    <x v="0"/>
    <x v="1"/>
  </r>
  <r>
    <n v="600306"/>
    <n v="60318"/>
    <n v="20"/>
    <s v="Female"/>
    <x v="4"/>
    <x v="6"/>
    <s v="Sandwich"/>
    <d v="2022-11-28T00:00:00"/>
    <s v="COD"/>
    <n v="31"/>
    <n v="3.1"/>
    <n v="569.94000000000005"/>
    <n v="106.58"/>
    <s v="Wallet"/>
    <n v="1"/>
    <s v="18-24"/>
    <s v="new"/>
    <s v="high value"/>
    <s v="Low"/>
    <s v="Nov"/>
    <x v="2"/>
    <x v="2"/>
    <x v="0"/>
  </r>
  <r>
    <n v="600307"/>
    <n v="75401"/>
    <n v="24"/>
    <s v="Male"/>
    <x v="2"/>
    <x v="4"/>
    <s v="Burger"/>
    <d v="2024-10-06T00:00:00"/>
    <s v="Online"/>
    <n v="72"/>
    <n v="4.5"/>
    <n v="301.77"/>
    <n v="78.39"/>
    <s v="Cash"/>
    <n v="3"/>
    <s v="18-24"/>
    <s v="new"/>
    <s v="medium"/>
    <s v="medium"/>
    <s v="Oct"/>
    <x v="1"/>
    <x v="2"/>
    <x v="1"/>
  </r>
  <r>
    <n v="600308"/>
    <n v="43491"/>
    <n v="53"/>
    <s v="Female"/>
    <x v="5"/>
    <x v="0"/>
    <s v="Biryani"/>
    <d v="2022-10-17T00:00:00"/>
    <s v="Online"/>
    <n v="25"/>
    <n v="3.1"/>
    <n v="990.78"/>
    <n v="82.13"/>
    <s v="Cash"/>
    <n v="1"/>
    <s v="50+"/>
    <s v="repeat"/>
    <s v="high value"/>
    <s v="Low"/>
    <s v="Oct"/>
    <x v="2"/>
    <x v="2"/>
    <x v="2"/>
  </r>
  <r>
    <n v="600309"/>
    <n v="89623"/>
    <n v="32"/>
    <s v="Male"/>
    <x v="2"/>
    <x v="0"/>
    <s v="Biryani"/>
    <d v="2022-05-21T00:00:00"/>
    <s v="Online"/>
    <n v="68"/>
    <n v="2.5"/>
    <n v="164.66"/>
    <n v="71.19"/>
    <s v="Card"/>
    <n v="2"/>
    <s v="25-35"/>
    <s v="repeat"/>
    <s v="low"/>
    <s v="Low"/>
    <s v="May"/>
    <x v="2"/>
    <x v="2"/>
    <x v="1"/>
  </r>
  <r>
    <n v="600310"/>
    <n v="56245"/>
    <n v="45"/>
    <s v="Male"/>
    <x v="3"/>
    <x v="6"/>
    <s v="Pizza"/>
    <d v="2024-03-02T00:00:00"/>
    <s v="Online"/>
    <n v="73"/>
    <n v="13.8"/>
    <n v="232.95"/>
    <n v="69.02"/>
    <s v="Card"/>
    <n v="4"/>
    <s v="36-50"/>
    <s v="new"/>
    <s v="low"/>
    <s v="medium"/>
    <s v="Mar"/>
    <x v="1"/>
    <x v="1"/>
    <x v="1"/>
  </r>
  <r>
    <n v="600311"/>
    <n v="81207"/>
    <n v="41"/>
    <s v="Female"/>
    <x v="2"/>
    <x v="6"/>
    <s v="Sandwich"/>
    <d v="2022-03-31T00:00:00"/>
    <s v="COD"/>
    <n v="44"/>
    <n v="13.5"/>
    <n v="940.3"/>
    <n v="52.67"/>
    <s v="Wallet"/>
    <n v="3"/>
    <s v="36-50"/>
    <s v="new"/>
    <s v="high value"/>
    <s v="medium"/>
    <s v="Mar"/>
    <x v="2"/>
    <x v="1"/>
    <x v="0"/>
  </r>
  <r>
    <n v="600312"/>
    <n v="75295"/>
    <n v="29"/>
    <s v="Male"/>
    <x v="5"/>
    <x v="7"/>
    <s v="Chinese"/>
    <d v="2023-08-13T00:00:00"/>
    <s v="Online"/>
    <n v="54"/>
    <n v="14.6"/>
    <n v="322.57"/>
    <n v="83.45"/>
    <s v="Card"/>
    <n v="3"/>
    <s v="25-35"/>
    <s v="new"/>
    <s v="medium"/>
    <s v="medium"/>
    <s v="Aug"/>
    <x v="0"/>
    <x v="1"/>
    <x v="1"/>
  </r>
  <r>
    <n v="600313"/>
    <n v="74676"/>
    <n v="21"/>
    <s v="Male"/>
    <x v="0"/>
    <x v="6"/>
    <s v="Chinese"/>
    <d v="2024-11-03T00:00:00"/>
    <s v="COD"/>
    <n v="31"/>
    <n v="1.3"/>
    <n v="1193.21"/>
    <n v="51.2"/>
    <s v="Cash"/>
    <n v="4"/>
    <s v="18-24"/>
    <s v="new"/>
    <s v="high value"/>
    <s v="medium"/>
    <s v="Nov"/>
    <x v="1"/>
    <x v="2"/>
    <x v="0"/>
  </r>
  <r>
    <n v="600314"/>
    <n v="75218"/>
    <n v="27"/>
    <s v="Female"/>
    <x v="3"/>
    <x v="3"/>
    <s v="Pizza"/>
    <d v="2024-05-28T00:00:00"/>
    <s v="COD"/>
    <n v="48"/>
    <n v="8.1999999999999993"/>
    <n v="1148.68"/>
    <n v="65.319999999999993"/>
    <s v="Cash"/>
    <n v="2"/>
    <s v="25-35"/>
    <s v="new"/>
    <s v="high value"/>
    <s v="Low"/>
    <s v="May"/>
    <x v="1"/>
    <x v="0"/>
    <x v="1"/>
  </r>
  <r>
    <n v="600315"/>
    <n v="11064"/>
    <n v="21"/>
    <s v="Male"/>
    <x v="0"/>
    <x v="5"/>
    <s v="Pizza"/>
    <d v="2022-05-17T00:00:00"/>
    <s v="COD"/>
    <n v="28"/>
    <n v="9"/>
    <n v="1268.3"/>
    <n v="100.86"/>
    <s v="Card"/>
    <n v="2"/>
    <s v="18-24"/>
    <s v="new"/>
    <s v="high value"/>
    <s v="Low"/>
    <s v="May"/>
    <x v="2"/>
    <x v="0"/>
    <x v="2"/>
  </r>
  <r>
    <n v="600316"/>
    <n v="88066"/>
    <n v="18"/>
    <s v="Female"/>
    <x v="1"/>
    <x v="6"/>
    <s v="Biryani"/>
    <d v="2022-02-18T00:00:00"/>
    <s v="COD"/>
    <n v="54"/>
    <n v="12.6"/>
    <n v="1171.25"/>
    <n v="95.9"/>
    <s v="Wallet"/>
    <n v="3"/>
    <s v="18-24"/>
    <s v="new"/>
    <s v="high value"/>
    <s v="medium"/>
    <s v="Feb"/>
    <x v="2"/>
    <x v="1"/>
    <x v="1"/>
  </r>
  <r>
    <n v="600317"/>
    <n v="10415"/>
    <n v="50"/>
    <s v="Female"/>
    <x v="5"/>
    <x v="7"/>
    <s v="Sandwich"/>
    <d v="2022-08-23T00:00:00"/>
    <s v="Online"/>
    <n v="51"/>
    <n v="5.0999999999999996"/>
    <n v="1221.22"/>
    <n v="115.14"/>
    <s v="Card"/>
    <n v="3"/>
    <s v="36-50"/>
    <s v="new"/>
    <s v="high value"/>
    <s v="medium"/>
    <s v="Aug"/>
    <x v="2"/>
    <x v="0"/>
    <x v="1"/>
  </r>
  <r>
    <n v="600318"/>
    <n v="30028"/>
    <n v="38"/>
    <s v="Female"/>
    <x v="5"/>
    <x v="4"/>
    <s v="Pizza"/>
    <d v="2023-10-06T00:00:00"/>
    <s v="Online"/>
    <n v="74"/>
    <n v="3.9"/>
    <n v="178.69"/>
    <n v="95.82"/>
    <s v="UPI"/>
    <n v="1"/>
    <s v="36-50"/>
    <s v="new"/>
    <s v="low"/>
    <s v="Low"/>
    <s v="Oct"/>
    <x v="0"/>
    <x v="2"/>
    <x v="1"/>
  </r>
  <r>
    <n v="600319"/>
    <n v="25816"/>
    <n v="50"/>
    <s v="Female"/>
    <x v="0"/>
    <x v="0"/>
    <s v="Biryani"/>
    <d v="2022-10-20T00:00:00"/>
    <s v="Online"/>
    <n v="29"/>
    <n v="7.9"/>
    <n v="541.71"/>
    <n v="31.28"/>
    <s v="Cash"/>
    <n v="2"/>
    <s v="36-50"/>
    <s v="repeat"/>
    <s v="high value"/>
    <s v="Low"/>
    <s v="Oct"/>
    <x v="2"/>
    <x v="0"/>
    <x v="2"/>
  </r>
  <r>
    <n v="600320"/>
    <n v="74979"/>
    <n v="43"/>
    <s v="Female"/>
    <x v="0"/>
    <x v="1"/>
    <s v="Biryani"/>
    <d v="2024-08-29T00:00:00"/>
    <s v="Online"/>
    <n v="32"/>
    <n v="4.5999999999999996"/>
    <n v="1022.36"/>
    <n v="57.21"/>
    <s v="UPI"/>
    <n v="4"/>
    <s v="36-50"/>
    <s v="new"/>
    <s v="high value"/>
    <s v="medium"/>
    <s v="Aug"/>
    <x v="1"/>
    <x v="2"/>
    <x v="0"/>
  </r>
  <r>
    <n v="600321"/>
    <n v="76650"/>
    <n v="49"/>
    <s v="Male"/>
    <x v="3"/>
    <x v="1"/>
    <s v="South Indian"/>
    <d v="2022-07-19T00:00:00"/>
    <s v="Online"/>
    <n v="46"/>
    <n v="10"/>
    <n v="363.05"/>
    <n v="36.89"/>
    <s v="Cash"/>
    <n v="2"/>
    <s v="36-50"/>
    <s v="new"/>
    <s v="medium"/>
    <s v="Low"/>
    <s v="Jul"/>
    <x v="2"/>
    <x v="0"/>
    <x v="1"/>
  </r>
  <r>
    <n v="600322"/>
    <n v="40696"/>
    <n v="35"/>
    <s v="Male"/>
    <x v="1"/>
    <x v="2"/>
    <s v="Sandwich"/>
    <d v="2022-12-04T00:00:00"/>
    <s v="Online"/>
    <n v="27"/>
    <n v="10.1"/>
    <n v="303.54000000000002"/>
    <n v="35.47"/>
    <s v="Card"/>
    <n v="5"/>
    <s v="25-35"/>
    <s v="new"/>
    <s v="medium"/>
    <s v="High"/>
    <s v="Dec"/>
    <x v="2"/>
    <x v="1"/>
    <x v="2"/>
  </r>
  <r>
    <n v="600323"/>
    <n v="72856"/>
    <n v="52"/>
    <s v="Male"/>
    <x v="2"/>
    <x v="5"/>
    <s v="Chinese"/>
    <d v="2023-06-30T00:00:00"/>
    <s v="COD"/>
    <n v="30"/>
    <n v="5.3"/>
    <n v="208.82"/>
    <n v="65.31"/>
    <s v="Cash"/>
    <n v="4"/>
    <s v="50+"/>
    <s v="new"/>
    <s v="low"/>
    <s v="medium"/>
    <s v="Jun"/>
    <x v="0"/>
    <x v="0"/>
    <x v="2"/>
  </r>
  <r>
    <n v="600324"/>
    <n v="88163"/>
    <n v="20"/>
    <s v="Male"/>
    <x v="2"/>
    <x v="0"/>
    <s v="Pizza"/>
    <d v="2024-10-28T00:00:00"/>
    <s v="COD"/>
    <n v="82"/>
    <n v="2.7"/>
    <n v="1376.98"/>
    <n v="24.87"/>
    <s v="UPI"/>
    <n v="1"/>
    <s v="18-24"/>
    <s v="new"/>
    <s v="high value"/>
    <s v="Low"/>
    <s v="Oct"/>
    <x v="1"/>
    <x v="2"/>
    <x v="1"/>
  </r>
  <r>
    <n v="600325"/>
    <n v="99907"/>
    <n v="34"/>
    <s v="Male"/>
    <x v="2"/>
    <x v="6"/>
    <s v="Sandwich"/>
    <d v="2024-01-20T00:00:00"/>
    <s v="COD"/>
    <n v="41"/>
    <n v="1.9"/>
    <n v="746.92"/>
    <n v="75.13"/>
    <s v="Wallet"/>
    <n v="1"/>
    <s v="25-35"/>
    <s v="new"/>
    <s v="high value"/>
    <s v="Low"/>
    <s v="Jan"/>
    <x v="1"/>
    <x v="2"/>
    <x v="0"/>
  </r>
  <r>
    <n v="600326"/>
    <n v="34798"/>
    <n v="63"/>
    <s v="Female"/>
    <x v="4"/>
    <x v="1"/>
    <s v="Chinese"/>
    <d v="2023-02-13T00:00:00"/>
    <s v="Online"/>
    <n v="60"/>
    <n v="5"/>
    <n v="1276.67"/>
    <n v="113.53"/>
    <s v="UPI"/>
    <n v="2"/>
    <s v="50+"/>
    <s v="new"/>
    <s v="high value"/>
    <s v="Low"/>
    <s v="Feb"/>
    <x v="0"/>
    <x v="2"/>
    <x v="1"/>
  </r>
  <r>
    <n v="600327"/>
    <n v="88912"/>
    <n v="55"/>
    <s v="Female"/>
    <x v="5"/>
    <x v="1"/>
    <s v="South Indian"/>
    <d v="2023-04-08T00:00:00"/>
    <s v="Online"/>
    <n v="84"/>
    <n v="13.1"/>
    <n v="594.79"/>
    <n v="34.76"/>
    <s v="Cash"/>
    <n v="4"/>
    <s v="50+"/>
    <s v="new"/>
    <s v="high value"/>
    <s v="medium"/>
    <s v="Apr"/>
    <x v="0"/>
    <x v="1"/>
    <x v="1"/>
  </r>
  <r>
    <n v="600328"/>
    <n v="53322"/>
    <n v="53"/>
    <s v="Female"/>
    <x v="2"/>
    <x v="4"/>
    <s v="Pizza"/>
    <d v="2023-06-17T00:00:00"/>
    <s v="COD"/>
    <n v="77"/>
    <n v="11"/>
    <n v="1190.07"/>
    <n v="118.14"/>
    <s v="Cash"/>
    <n v="1"/>
    <s v="50+"/>
    <s v="new"/>
    <s v="high value"/>
    <s v="Low"/>
    <s v="Jun"/>
    <x v="0"/>
    <x v="1"/>
    <x v="1"/>
  </r>
  <r>
    <n v="600329"/>
    <n v="81331"/>
    <n v="43"/>
    <s v="Male"/>
    <x v="3"/>
    <x v="1"/>
    <s v="Sandwich"/>
    <d v="2023-12-27T00:00:00"/>
    <s v="Online"/>
    <n v="22"/>
    <n v="8.3000000000000007"/>
    <n v="244.2"/>
    <n v="77.790000000000006"/>
    <s v="Cash"/>
    <n v="1"/>
    <s v="36-50"/>
    <s v="new"/>
    <s v="low"/>
    <s v="Low"/>
    <s v="Dec"/>
    <x v="0"/>
    <x v="0"/>
    <x v="2"/>
  </r>
  <r>
    <n v="600330"/>
    <n v="45297"/>
    <n v="61"/>
    <s v="Male"/>
    <x v="4"/>
    <x v="2"/>
    <s v="Sandwich"/>
    <d v="2023-01-14T00:00:00"/>
    <s v="COD"/>
    <n v="76"/>
    <n v="6.6"/>
    <n v="396"/>
    <n v="109.79"/>
    <s v="Cash"/>
    <n v="5"/>
    <s v="50+"/>
    <s v="repeat"/>
    <s v="medium"/>
    <s v="High"/>
    <s v="Jan"/>
    <x v="0"/>
    <x v="0"/>
    <x v="1"/>
  </r>
  <r>
    <n v="600331"/>
    <n v="12572"/>
    <n v="29"/>
    <s v="Female"/>
    <x v="0"/>
    <x v="1"/>
    <s v="South Indian"/>
    <d v="2024-10-13T00:00:00"/>
    <s v="COD"/>
    <n v="39"/>
    <n v="13.1"/>
    <n v="834.52"/>
    <n v="44.51"/>
    <s v="Cash"/>
    <n v="2"/>
    <s v="25-35"/>
    <s v="new"/>
    <s v="high value"/>
    <s v="Low"/>
    <s v="Oct"/>
    <x v="1"/>
    <x v="1"/>
    <x v="0"/>
  </r>
  <r>
    <n v="600332"/>
    <n v="87694"/>
    <n v="34"/>
    <s v="Male"/>
    <x v="5"/>
    <x v="1"/>
    <s v="Sandwich"/>
    <d v="2024-11-20T00:00:00"/>
    <s v="Online"/>
    <n v="44"/>
    <n v="9.9"/>
    <n v="1111.55"/>
    <n v="37.99"/>
    <s v="UPI"/>
    <n v="5"/>
    <s v="25-35"/>
    <s v="new"/>
    <s v="high value"/>
    <s v="High"/>
    <s v="Nov"/>
    <x v="1"/>
    <x v="0"/>
    <x v="0"/>
  </r>
  <r>
    <n v="600333"/>
    <n v="95708"/>
    <n v="60"/>
    <s v="Male"/>
    <x v="2"/>
    <x v="3"/>
    <s v="Chinese"/>
    <d v="2024-09-12T00:00:00"/>
    <s v="Online"/>
    <n v="47"/>
    <n v="6.2"/>
    <n v="663.75"/>
    <n v="67.650000000000006"/>
    <s v="UPI"/>
    <n v="1"/>
    <s v="50+"/>
    <s v="new"/>
    <s v="high value"/>
    <s v="Low"/>
    <s v="Sep"/>
    <x v="1"/>
    <x v="0"/>
    <x v="1"/>
  </r>
  <r>
    <n v="600334"/>
    <n v="37892"/>
    <n v="28"/>
    <s v="Male"/>
    <x v="2"/>
    <x v="0"/>
    <s v="Pizza"/>
    <d v="2022-10-06T00:00:00"/>
    <s v="COD"/>
    <n v="30"/>
    <n v="1.5"/>
    <n v="748.62"/>
    <n v="27.3"/>
    <s v="UPI"/>
    <n v="4"/>
    <s v="25-35"/>
    <s v="repeat"/>
    <s v="high value"/>
    <s v="medium"/>
    <s v="Oct"/>
    <x v="2"/>
    <x v="2"/>
    <x v="2"/>
  </r>
  <r>
    <n v="600335"/>
    <n v="85279"/>
    <n v="46"/>
    <s v="Female"/>
    <x v="3"/>
    <x v="7"/>
    <s v="South Indian"/>
    <d v="2024-02-06T00:00:00"/>
    <s v="Online"/>
    <n v="84"/>
    <n v="6.2"/>
    <n v="1071.21"/>
    <n v="119.05"/>
    <s v="Card"/>
    <n v="4"/>
    <s v="36-50"/>
    <s v="new"/>
    <s v="high value"/>
    <s v="medium"/>
    <s v="Feb"/>
    <x v="1"/>
    <x v="0"/>
    <x v="1"/>
  </r>
  <r>
    <n v="600336"/>
    <n v="62500"/>
    <n v="32"/>
    <s v="Female"/>
    <x v="1"/>
    <x v="4"/>
    <s v="South Indian"/>
    <d v="2023-07-19T00:00:00"/>
    <s v="Online"/>
    <n v="22"/>
    <n v="2.4"/>
    <n v="785.94"/>
    <n v="52.97"/>
    <s v="UPI"/>
    <n v="1"/>
    <s v="25-35"/>
    <s v="new"/>
    <s v="high value"/>
    <s v="Low"/>
    <s v="Jul"/>
    <x v="0"/>
    <x v="2"/>
    <x v="2"/>
  </r>
  <r>
    <n v="600337"/>
    <n v="61728"/>
    <n v="25"/>
    <s v="Female"/>
    <x v="5"/>
    <x v="4"/>
    <s v="Chinese"/>
    <d v="2023-08-31T00:00:00"/>
    <s v="COD"/>
    <n v="77"/>
    <n v="12.8"/>
    <n v="871.86"/>
    <n v="99.1"/>
    <s v="Wallet"/>
    <n v="3"/>
    <s v="25-35"/>
    <s v="new"/>
    <s v="high value"/>
    <s v="medium"/>
    <s v="Aug"/>
    <x v="0"/>
    <x v="1"/>
    <x v="1"/>
  </r>
  <r>
    <n v="600338"/>
    <n v="20221"/>
    <n v="21"/>
    <s v="Female"/>
    <x v="1"/>
    <x v="0"/>
    <s v="South Indian"/>
    <d v="2022-07-21T00:00:00"/>
    <s v="Online"/>
    <n v="44"/>
    <n v="8.8000000000000007"/>
    <n v="330.6"/>
    <n v="91.13"/>
    <s v="UPI"/>
    <n v="3"/>
    <s v="18-24"/>
    <s v="repeat"/>
    <s v="medium"/>
    <s v="medium"/>
    <s v="Jul"/>
    <x v="2"/>
    <x v="0"/>
    <x v="0"/>
  </r>
  <r>
    <n v="600339"/>
    <n v="63324"/>
    <n v="39"/>
    <s v="Female"/>
    <x v="5"/>
    <x v="5"/>
    <s v="Pizza"/>
    <d v="2023-12-21T00:00:00"/>
    <s v="Online"/>
    <n v="68"/>
    <n v="7.8"/>
    <n v="379.64"/>
    <n v="73.12"/>
    <s v="Wallet"/>
    <n v="2"/>
    <s v="36-50"/>
    <s v="new"/>
    <s v="medium"/>
    <s v="Low"/>
    <s v="Dec"/>
    <x v="0"/>
    <x v="0"/>
    <x v="1"/>
  </r>
  <r>
    <n v="600340"/>
    <n v="32288"/>
    <n v="38"/>
    <s v="Female"/>
    <x v="5"/>
    <x v="0"/>
    <s v="Pizza"/>
    <d v="2022-02-18T00:00:00"/>
    <s v="Online"/>
    <n v="39"/>
    <n v="9.3000000000000007"/>
    <n v="1165.72"/>
    <n v="29.38"/>
    <s v="Cash"/>
    <n v="4"/>
    <s v="36-50"/>
    <s v="new"/>
    <s v="high value"/>
    <s v="medium"/>
    <s v="Feb"/>
    <x v="2"/>
    <x v="0"/>
    <x v="0"/>
  </r>
  <r>
    <n v="600341"/>
    <n v="41129"/>
    <n v="40"/>
    <s v="Male"/>
    <x v="4"/>
    <x v="3"/>
    <s v="Burger"/>
    <d v="2024-04-14T00:00:00"/>
    <s v="Online"/>
    <n v="37"/>
    <n v="8.6"/>
    <n v="995.66"/>
    <n v="71.97"/>
    <s v="Wallet"/>
    <n v="2"/>
    <s v="36-50"/>
    <s v="new"/>
    <s v="high value"/>
    <s v="Low"/>
    <s v="Apr"/>
    <x v="1"/>
    <x v="0"/>
    <x v="0"/>
  </r>
  <r>
    <n v="600342"/>
    <n v="80594"/>
    <n v="33"/>
    <s v="Male"/>
    <x v="3"/>
    <x v="5"/>
    <s v="Sandwich"/>
    <d v="2022-04-27T00:00:00"/>
    <s v="Online"/>
    <n v="31"/>
    <n v="13.7"/>
    <n v="218.17"/>
    <n v="109.69"/>
    <s v="UPI"/>
    <n v="1"/>
    <s v="25-35"/>
    <s v="new"/>
    <s v="low"/>
    <s v="Low"/>
    <s v="Apr"/>
    <x v="2"/>
    <x v="1"/>
    <x v="0"/>
  </r>
  <r>
    <n v="600343"/>
    <n v="49487"/>
    <n v="29"/>
    <s v="Female"/>
    <x v="5"/>
    <x v="2"/>
    <s v="Biryani"/>
    <d v="2023-07-28T00:00:00"/>
    <s v="Online"/>
    <n v="69"/>
    <n v="13.1"/>
    <n v="891.93"/>
    <n v="104.72"/>
    <s v="Cash"/>
    <n v="1"/>
    <s v="25-35"/>
    <s v="new"/>
    <s v="high value"/>
    <s v="Low"/>
    <s v="Jul"/>
    <x v="0"/>
    <x v="1"/>
    <x v="1"/>
  </r>
  <r>
    <n v="600344"/>
    <n v="73407"/>
    <n v="19"/>
    <s v="Female"/>
    <x v="3"/>
    <x v="2"/>
    <s v="South Indian"/>
    <d v="2023-02-15T00:00:00"/>
    <s v="COD"/>
    <n v="23"/>
    <n v="9.4"/>
    <n v="488.52"/>
    <n v="105.37"/>
    <s v="Cash"/>
    <n v="5"/>
    <s v="18-24"/>
    <s v="new"/>
    <s v="medium"/>
    <s v="High"/>
    <s v="Feb"/>
    <x v="0"/>
    <x v="0"/>
    <x v="2"/>
  </r>
  <r>
    <n v="600345"/>
    <n v="29970"/>
    <n v="45"/>
    <s v="Male"/>
    <x v="0"/>
    <x v="2"/>
    <s v="Chinese"/>
    <d v="2022-04-23T00:00:00"/>
    <s v="Online"/>
    <n v="33"/>
    <n v="5.5"/>
    <n v="1316.99"/>
    <n v="44.08"/>
    <s v="Wallet"/>
    <n v="1"/>
    <s v="36-50"/>
    <s v="new"/>
    <s v="high value"/>
    <s v="Low"/>
    <s v="Apr"/>
    <x v="2"/>
    <x v="0"/>
    <x v="0"/>
  </r>
  <r>
    <n v="600346"/>
    <n v="58937"/>
    <n v="37"/>
    <s v="Female"/>
    <x v="3"/>
    <x v="2"/>
    <s v="Pizza"/>
    <d v="2022-04-25T00:00:00"/>
    <s v="COD"/>
    <n v="86"/>
    <n v="12"/>
    <n v="699.39"/>
    <n v="72.66"/>
    <s v="Card"/>
    <n v="4"/>
    <s v="36-50"/>
    <s v="new"/>
    <s v="high value"/>
    <s v="medium"/>
    <s v="Apr"/>
    <x v="2"/>
    <x v="1"/>
    <x v="1"/>
  </r>
  <r>
    <n v="600347"/>
    <n v="38817"/>
    <n v="47"/>
    <s v="Male"/>
    <x v="2"/>
    <x v="3"/>
    <s v="Biryani"/>
    <d v="2023-08-19T00:00:00"/>
    <s v="Online"/>
    <n v="41"/>
    <n v="4.8"/>
    <n v="257.25"/>
    <n v="82.43"/>
    <s v="Cash"/>
    <n v="4"/>
    <s v="36-50"/>
    <s v="repeat"/>
    <s v="medium"/>
    <s v="medium"/>
    <s v="Aug"/>
    <x v="0"/>
    <x v="2"/>
    <x v="0"/>
  </r>
  <r>
    <n v="600348"/>
    <n v="32877"/>
    <n v="48"/>
    <s v="Male"/>
    <x v="1"/>
    <x v="7"/>
    <s v="South Indian"/>
    <d v="2023-04-29T00:00:00"/>
    <s v="Online"/>
    <n v="65"/>
    <n v="13.9"/>
    <n v="465.3"/>
    <n v="97.63"/>
    <s v="Wallet"/>
    <n v="1"/>
    <s v="36-50"/>
    <s v="new"/>
    <s v="medium"/>
    <s v="Low"/>
    <s v="Apr"/>
    <x v="0"/>
    <x v="1"/>
    <x v="1"/>
  </r>
  <r>
    <n v="600349"/>
    <n v="88460"/>
    <n v="63"/>
    <s v="Male"/>
    <x v="0"/>
    <x v="6"/>
    <s v="South Indian"/>
    <d v="2024-02-16T00:00:00"/>
    <s v="Online"/>
    <n v="57"/>
    <n v="5.8"/>
    <n v="1097.92"/>
    <n v="27.32"/>
    <s v="Card"/>
    <n v="4"/>
    <s v="50+"/>
    <s v="new"/>
    <s v="high value"/>
    <s v="medium"/>
    <s v="Feb"/>
    <x v="1"/>
    <x v="0"/>
    <x v="1"/>
  </r>
  <r>
    <n v="600350"/>
    <n v="34519"/>
    <n v="43"/>
    <s v="Male"/>
    <x v="2"/>
    <x v="2"/>
    <s v="Chinese"/>
    <d v="2023-10-07T00:00:00"/>
    <s v="Online"/>
    <n v="46"/>
    <n v="6.9"/>
    <n v="540.69000000000005"/>
    <n v="64.83"/>
    <s v="Card"/>
    <n v="3"/>
    <s v="36-50"/>
    <s v="repeat"/>
    <s v="high value"/>
    <s v="medium"/>
    <s v="Oct"/>
    <x v="0"/>
    <x v="0"/>
    <x v="1"/>
  </r>
  <r>
    <n v="600351"/>
    <n v="29818"/>
    <n v="23"/>
    <s v="Female"/>
    <x v="2"/>
    <x v="7"/>
    <s v="Biryani"/>
    <d v="2023-11-12T00:00:00"/>
    <s v="Online"/>
    <n v="63"/>
    <n v="13.8"/>
    <n v="726.39"/>
    <n v="68.69"/>
    <s v="Card"/>
    <n v="3"/>
    <s v="18-24"/>
    <s v="new"/>
    <s v="high value"/>
    <s v="medium"/>
    <s v="Nov"/>
    <x v="0"/>
    <x v="1"/>
    <x v="1"/>
  </r>
  <r>
    <n v="600352"/>
    <n v="83456"/>
    <n v="30"/>
    <s v="Female"/>
    <x v="0"/>
    <x v="2"/>
    <s v="Burger"/>
    <d v="2023-02-02T00:00:00"/>
    <s v="COD"/>
    <n v="73"/>
    <n v="13.8"/>
    <n v="162.88"/>
    <n v="88.66"/>
    <s v="Wallet"/>
    <n v="5"/>
    <s v="25-35"/>
    <s v="new"/>
    <s v="low"/>
    <s v="High"/>
    <s v="Feb"/>
    <x v="0"/>
    <x v="1"/>
    <x v="1"/>
  </r>
  <r>
    <n v="600353"/>
    <n v="96622"/>
    <n v="43"/>
    <s v="Male"/>
    <x v="1"/>
    <x v="6"/>
    <s v="South Indian"/>
    <d v="2024-05-26T00:00:00"/>
    <s v="COD"/>
    <n v="58"/>
    <n v="2"/>
    <n v="1217.58"/>
    <n v="23.21"/>
    <s v="Cash"/>
    <n v="5"/>
    <s v="36-50"/>
    <s v="new"/>
    <s v="high value"/>
    <s v="High"/>
    <s v="May"/>
    <x v="1"/>
    <x v="2"/>
    <x v="1"/>
  </r>
  <r>
    <n v="600354"/>
    <n v="27621"/>
    <n v="34"/>
    <s v="Male"/>
    <x v="5"/>
    <x v="4"/>
    <s v="South Indian"/>
    <d v="2022-10-19T00:00:00"/>
    <s v="COD"/>
    <n v="30"/>
    <n v="1.6"/>
    <n v="410.38"/>
    <n v="51.74"/>
    <s v="UPI"/>
    <n v="2"/>
    <s v="25-35"/>
    <s v="new"/>
    <s v="medium"/>
    <s v="Low"/>
    <s v="Oct"/>
    <x v="2"/>
    <x v="2"/>
    <x v="2"/>
  </r>
  <r>
    <n v="600355"/>
    <n v="14920"/>
    <n v="61"/>
    <s v="Male"/>
    <x v="0"/>
    <x v="0"/>
    <s v="Pizza"/>
    <d v="2023-10-13T00:00:00"/>
    <s v="Online"/>
    <n v="60"/>
    <n v="8.6"/>
    <n v="1493.28"/>
    <n v="30.51"/>
    <s v="Wallet"/>
    <n v="5"/>
    <s v="50+"/>
    <s v="new"/>
    <s v="high value"/>
    <s v="High"/>
    <s v="Oct"/>
    <x v="0"/>
    <x v="0"/>
    <x v="1"/>
  </r>
  <r>
    <n v="600356"/>
    <n v="98893"/>
    <n v="59"/>
    <s v="Female"/>
    <x v="5"/>
    <x v="7"/>
    <s v="Biryani"/>
    <d v="2022-08-20T00:00:00"/>
    <s v="Online"/>
    <n v="88"/>
    <n v="13.6"/>
    <n v="198.14"/>
    <n v="40.24"/>
    <s v="Wallet"/>
    <n v="3"/>
    <s v="50+"/>
    <s v="new"/>
    <s v="low"/>
    <s v="medium"/>
    <s v="Aug"/>
    <x v="2"/>
    <x v="1"/>
    <x v="1"/>
  </r>
  <r>
    <n v="600357"/>
    <n v="70776"/>
    <n v="44"/>
    <s v="Female"/>
    <x v="3"/>
    <x v="1"/>
    <s v="Burger"/>
    <d v="2023-04-13T00:00:00"/>
    <s v="Online"/>
    <n v="79"/>
    <n v="10.8"/>
    <n v="182.89"/>
    <n v="70.38"/>
    <s v="Cash"/>
    <n v="3"/>
    <s v="36-50"/>
    <s v="new"/>
    <s v="low"/>
    <s v="medium"/>
    <s v="Apr"/>
    <x v="0"/>
    <x v="1"/>
    <x v="1"/>
  </r>
  <r>
    <n v="600358"/>
    <n v="33279"/>
    <n v="56"/>
    <s v="Female"/>
    <x v="3"/>
    <x v="6"/>
    <s v="Sandwich"/>
    <d v="2022-10-17T00:00:00"/>
    <s v="COD"/>
    <n v="37"/>
    <n v="1.7"/>
    <n v="564.42999999999995"/>
    <n v="40.869999999999997"/>
    <s v="UPI"/>
    <n v="1"/>
    <s v="50+"/>
    <s v="new"/>
    <s v="high value"/>
    <s v="Low"/>
    <s v="Oct"/>
    <x v="2"/>
    <x v="2"/>
    <x v="0"/>
  </r>
  <r>
    <n v="600359"/>
    <n v="64891"/>
    <n v="58"/>
    <s v="Male"/>
    <x v="1"/>
    <x v="2"/>
    <s v="Pizza"/>
    <d v="2022-05-25T00:00:00"/>
    <s v="COD"/>
    <n v="33"/>
    <n v="4.3"/>
    <n v="471.88"/>
    <n v="53.47"/>
    <s v="Card"/>
    <n v="1"/>
    <s v="50+"/>
    <s v="new"/>
    <s v="medium"/>
    <s v="Low"/>
    <s v="May"/>
    <x v="2"/>
    <x v="2"/>
    <x v="0"/>
  </r>
  <r>
    <n v="600360"/>
    <n v="59491"/>
    <n v="26"/>
    <s v="Female"/>
    <x v="1"/>
    <x v="1"/>
    <s v="Sandwich"/>
    <d v="2023-01-08T00:00:00"/>
    <s v="Online"/>
    <n v="65"/>
    <n v="7.6"/>
    <n v="258.33999999999997"/>
    <n v="73.709999999999994"/>
    <s v="UPI"/>
    <n v="5"/>
    <s v="25-35"/>
    <s v="new"/>
    <s v="medium"/>
    <s v="High"/>
    <s v="Jan"/>
    <x v="0"/>
    <x v="0"/>
    <x v="1"/>
  </r>
  <r>
    <n v="600361"/>
    <n v="26564"/>
    <n v="18"/>
    <s v="Female"/>
    <x v="1"/>
    <x v="6"/>
    <s v="Chinese"/>
    <d v="2022-05-11T00:00:00"/>
    <s v="COD"/>
    <n v="30"/>
    <n v="6.8"/>
    <n v="1032.5"/>
    <n v="103.75"/>
    <s v="Cash"/>
    <n v="2"/>
    <s v="18-24"/>
    <s v="new"/>
    <s v="high value"/>
    <s v="Low"/>
    <s v="May"/>
    <x v="2"/>
    <x v="0"/>
    <x v="2"/>
  </r>
  <r>
    <n v="600362"/>
    <n v="96538"/>
    <n v="36"/>
    <s v="Female"/>
    <x v="4"/>
    <x v="3"/>
    <s v="Biryani"/>
    <d v="2024-11-29T00:00:00"/>
    <s v="Online"/>
    <n v="63"/>
    <n v="2.8"/>
    <n v="232.56"/>
    <n v="74.88"/>
    <s v="Card"/>
    <n v="1"/>
    <s v="36-50"/>
    <s v="new"/>
    <s v="low"/>
    <s v="Low"/>
    <s v="Nov"/>
    <x v="1"/>
    <x v="2"/>
    <x v="1"/>
  </r>
  <r>
    <n v="600363"/>
    <n v="52005"/>
    <n v="44"/>
    <s v="Female"/>
    <x v="3"/>
    <x v="1"/>
    <s v="Sandwich"/>
    <d v="2024-01-02T00:00:00"/>
    <s v="Online"/>
    <n v="88"/>
    <n v="5.4"/>
    <n v="1029.96"/>
    <n v="114.68"/>
    <s v="Wallet"/>
    <n v="1"/>
    <s v="36-50"/>
    <s v="new"/>
    <s v="high value"/>
    <s v="Low"/>
    <s v="Jan"/>
    <x v="1"/>
    <x v="0"/>
    <x v="1"/>
  </r>
  <r>
    <n v="600364"/>
    <n v="44932"/>
    <n v="58"/>
    <s v="Male"/>
    <x v="2"/>
    <x v="2"/>
    <s v="Burger"/>
    <d v="2024-10-24T00:00:00"/>
    <s v="COD"/>
    <n v="47"/>
    <n v="5.7"/>
    <n v="592.77"/>
    <n v="90.94"/>
    <s v="Wallet"/>
    <n v="3"/>
    <s v="50+"/>
    <s v="new"/>
    <s v="high value"/>
    <s v="medium"/>
    <s v="Oct"/>
    <x v="1"/>
    <x v="0"/>
    <x v="1"/>
  </r>
  <r>
    <n v="600365"/>
    <n v="19672"/>
    <n v="55"/>
    <s v="Female"/>
    <x v="5"/>
    <x v="5"/>
    <s v="Burger"/>
    <d v="2022-10-21T00:00:00"/>
    <s v="COD"/>
    <n v="38"/>
    <n v="13"/>
    <n v="1139.98"/>
    <n v="58.05"/>
    <s v="UPI"/>
    <n v="5"/>
    <s v="50+"/>
    <s v="new"/>
    <s v="high value"/>
    <s v="High"/>
    <s v="Oct"/>
    <x v="2"/>
    <x v="1"/>
    <x v="0"/>
  </r>
  <r>
    <n v="600366"/>
    <n v="96366"/>
    <n v="35"/>
    <s v="Male"/>
    <x v="4"/>
    <x v="5"/>
    <s v="Chinese"/>
    <d v="2022-10-28T00:00:00"/>
    <s v="Online"/>
    <n v="29"/>
    <n v="7.8"/>
    <n v="1361.79"/>
    <n v="106.13"/>
    <s v="Wallet"/>
    <n v="2"/>
    <s v="25-35"/>
    <s v="new"/>
    <s v="high value"/>
    <s v="Low"/>
    <s v="Oct"/>
    <x v="2"/>
    <x v="0"/>
    <x v="2"/>
  </r>
  <r>
    <n v="600367"/>
    <n v="25616"/>
    <n v="27"/>
    <s v="Female"/>
    <x v="0"/>
    <x v="1"/>
    <s v="Sandwich"/>
    <d v="2022-08-22T00:00:00"/>
    <s v="COD"/>
    <n v="42"/>
    <n v="14.6"/>
    <n v="631.20000000000005"/>
    <n v="81.17"/>
    <s v="UPI"/>
    <n v="2"/>
    <s v="25-35"/>
    <s v="new"/>
    <s v="high value"/>
    <s v="Low"/>
    <s v="Aug"/>
    <x v="2"/>
    <x v="1"/>
    <x v="0"/>
  </r>
  <r>
    <n v="600368"/>
    <n v="45551"/>
    <n v="45"/>
    <s v="Male"/>
    <x v="2"/>
    <x v="1"/>
    <s v="South Indian"/>
    <d v="2023-11-28T00:00:00"/>
    <s v="Online"/>
    <n v="25"/>
    <n v="8.5"/>
    <n v="1082.18"/>
    <n v="26.8"/>
    <s v="Wallet"/>
    <n v="4"/>
    <s v="36-50"/>
    <s v="new"/>
    <s v="high value"/>
    <s v="medium"/>
    <s v="Nov"/>
    <x v="0"/>
    <x v="0"/>
    <x v="2"/>
  </r>
  <r>
    <n v="600369"/>
    <n v="84821"/>
    <n v="44"/>
    <s v="Female"/>
    <x v="4"/>
    <x v="1"/>
    <s v="Pizza"/>
    <d v="2024-02-20T00:00:00"/>
    <s v="Online"/>
    <n v="31"/>
    <n v="5.3"/>
    <n v="1485.66"/>
    <n v="118.96"/>
    <s v="Card"/>
    <n v="4"/>
    <s v="36-50"/>
    <s v="new"/>
    <s v="high value"/>
    <s v="medium"/>
    <s v="Feb"/>
    <x v="1"/>
    <x v="0"/>
    <x v="0"/>
  </r>
  <r>
    <n v="600370"/>
    <n v="79185"/>
    <n v="32"/>
    <s v="Male"/>
    <x v="1"/>
    <x v="0"/>
    <s v="South Indian"/>
    <d v="2022-03-02T00:00:00"/>
    <s v="Online"/>
    <n v="74"/>
    <n v="9.3000000000000007"/>
    <n v="289.3"/>
    <n v="22.04"/>
    <s v="Wallet"/>
    <n v="5"/>
    <s v="25-35"/>
    <s v="new"/>
    <s v="medium"/>
    <s v="High"/>
    <s v="Mar"/>
    <x v="2"/>
    <x v="0"/>
    <x v="1"/>
  </r>
  <r>
    <n v="600371"/>
    <n v="30649"/>
    <n v="55"/>
    <s v="Male"/>
    <x v="2"/>
    <x v="6"/>
    <s v="South Indian"/>
    <d v="2024-05-06T00:00:00"/>
    <s v="Online"/>
    <n v="47"/>
    <n v="4.9000000000000004"/>
    <n v="1192.22"/>
    <n v="90.76"/>
    <s v="UPI"/>
    <n v="4"/>
    <s v="50+"/>
    <s v="new"/>
    <s v="high value"/>
    <s v="medium"/>
    <s v="May"/>
    <x v="1"/>
    <x v="2"/>
    <x v="1"/>
  </r>
  <r>
    <n v="600372"/>
    <n v="41343"/>
    <n v="45"/>
    <s v="Female"/>
    <x v="5"/>
    <x v="6"/>
    <s v="Pizza"/>
    <d v="2023-09-08T00:00:00"/>
    <s v="Online"/>
    <n v="35"/>
    <n v="9.6999999999999993"/>
    <n v="494.93"/>
    <n v="25.18"/>
    <s v="Cash"/>
    <n v="5"/>
    <s v="36-50"/>
    <s v="new"/>
    <s v="medium"/>
    <s v="High"/>
    <s v="Sep"/>
    <x v="0"/>
    <x v="0"/>
    <x v="0"/>
  </r>
  <r>
    <n v="600373"/>
    <n v="30038"/>
    <n v="19"/>
    <s v="Male"/>
    <x v="5"/>
    <x v="5"/>
    <s v="Burger"/>
    <d v="2024-10-16T00:00:00"/>
    <s v="Online"/>
    <n v="46"/>
    <n v="6.8"/>
    <n v="236.68"/>
    <n v="51.22"/>
    <s v="Wallet"/>
    <n v="1"/>
    <s v="18-24"/>
    <s v="new"/>
    <s v="low"/>
    <s v="Low"/>
    <s v="Oct"/>
    <x v="1"/>
    <x v="0"/>
    <x v="1"/>
  </r>
  <r>
    <n v="600374"/>
    <n v="42120"/>
    <n v="57"/>
    <s v="Female"/>
    <x v="5"/>
    <x v="7"/>
    <s v="South Indian"/>
    <d v="2022-06-30T00:00:00"/>
    <s v="COD"/>
    <n v="66"/>
    <n v="6.7"/>
    <n v="515.66"/>
    <n v="103.15"/>
    <s v="Card"/>
    <n v="1"/>
    <s v="50+"/>
    <s v="new"/>
    <s v="high value"/>
    <s v="Low"/>
    <s v="Jun"/>
    <x v="2"/>
    <x v="0"/>
    <x v="1"/>
  </r>
  <r>
    <n v="600375"/>
    <n v="47882"/>
    <n v="35"/>
    <s v="Female"/>
    <x v="0"/>
    <x v="1"/>
    <s v="South Indian"/>
    <d v="2023-04-28T00:00:00"/>
    <s v="Online"/>
    <n v="47"/>
    <n v="13.2"/>
    <n v="365.98"/>
    <n v="102.28"/>
    <s v="Card"/>
    <n v="4"/>
    <s v="25-35"/>
    <s v="new"/>
    <s v="medium"/>
    <s v="medium"/>
    <s v="Apr"/>
    <x v="0"/>
    <x v="1"/>
    <x v="1"/>
  </r>
  <r>
    <n v="600376"/>
    <n v="96201"/>
    <n v="63"/>
    <s v="Female"/>
    <x v="3"/>
    <x v="7"/>
    <s v="South Indian"/>
    <d v="2022-05-19T00:00:00"/>
    <s v="Online"/>
    <n v="87"/>
    <n v="9.4"/>
    <n v="331.12"/>
    <n v="115.5"/>
    <s v="Wallet"/>
    <n v="1"/>
    <s v="50+"/>
    <s v="new"/>
    <s v="medium"/>
    <s v="Low"/>
    <s v="May"/>
    <x v="2"/>
    <x v="0"/>
    <x v="1"/>
  </r>
  <r>
    <n v="600377"/>
    <n v="91270"/>
    <n v="42"/>
    <s v="Female"/>
    <x v="4"/>
    <x v="3"/>
    <s v="Chinese"/>
    <d v="2022-03-28T00:00:00"/>
    <s v="COD"/>
    <n v="25"/>
    <n v="1.1000000000000001"/>
    <n v="707.2"/>
    <n v="74.790000000000006"/>
    <s v="Wallet"/>
    <n v="5"/>
    <s v="36-50"/>
    <s v="new"/>
    <s v="high value"/>
    <s v="High"/>
    <s v="Mar"/>
    <x v="2"/>
    <x v="2"/>
    <x v="2"/>
  </r>
  <r>
    <n v="600378"/>
    <n v="36884"/>
    <n v="52"/>
    <s v="Male"/>
    <x v="0"/>
    <x v="3"/>
    <s v="South Indian"/>
    <d v="2022-03-17T00:00:00"/>
    <s v="COD"/>
    <n v="66"/>
    <n v="1.7"/>
    <n v="433.71"/>
    <n v="38.229999999999997"/>
    <s v="Card"/>
    <n v="2"/>
    <s v="50+"/>
    <s v="new"/>
    <s v="medium"/>
    <s v="Low"/>
    <s v="Mar"/>
    <x v="2"/>
    <x v="2"/>
    <x v="1"/>
  </r>
  <r>
    <n v="600379"/>
    <n v="34208"/>
    <n v="46"/>
    <s v="Female"/>
    <x v="4"/>
    <x v="5"/>
    <s v="Burger"/>
    <d v="2023-01-25T00:00:00"/>
    <s v="COD"/>
    <n v="82"/>
    <n v="4"/>
    <n v="273.83999999999997"/>
    <n v="43.37"/>
    <s v="Wallet"/>
    <n v="2"/>
    <s v="36-50"/>
    <s v="new"/>
    <s v="medium"/>
    <s v="Low"/>
    <s v="Jan"/>
    <x v="0"/>
    <x v="2"/>
    <x v="1"/>
  </r>
  <r>
    <n v="600380"/>
    <n v="49185"/>
    <n v="49"/>
    <s v="Female"/>
    <x v="4"/>
    <x v="5"/>
    <s v="Pizza"/>
    <d v="2022-10-03T00:00:00"/>
    <s v="COD"/>
    <n v="44"/>
    <n v="8.3000000000000007"/>
    <n v="1333.78"/>
    <n v="61.52"/>
    <s v="Wallet"/>
    <n v="1"/>
    <s v="36-50"/>
    <s v="new"/>
    <s v="high value"/>
    <s v="Low"/>
    <s v="Oct"/>
    <x v="2"/>
    <x v="0"/>
    <x v="0"/>
  </r>
  <r>
    <n v="600381"/>
    <n v="34290"/>
    <n v="52"/>
    <s v="Female"/>
    <x v="3"/>
    <x v="5"/>
    <s v="Biryani"/>
    <d v="2023-02-10T00:00:00"/>
    <s v="COD"/>
    <n v="33"/>
    <n v="9.6"/>
    <n v="731.29"/>
    <n v="20.25"/>
    <s v="UPI"/>
    <n v="4"/>
    <s v="50+"/>
    <s v="new"/>
    <s v="high value"/>
    <s v="medium"/>
    <s v="Feb"/>
    <x v="0"/>
    <x v="0"/>
    <x v="0"/>
  </r>
  <r>
    <n v="600382"/>
    <n v="46618"/>
    <n v="61"/>
    <s v="Male"/>
    <x v="4"/>
    <x v="6"/>
    <s v="Sandwich"/>
    <d v="2024-03-03T00:00:00"/>
    <s v="COD"/>
    <n v="40"/>
    <n v="9.9"/>
    <n v="188.87"/>
    <n v="73.349999999999994"/>
    <s v="UPI"/>
    <n v="2"/>
    <s v="50+"/>
    <s v="new"/>
    <s v="low"/>
    <s v="Low"/>
    <s v="Mar"/>
    <x v="1"/>
    <x v="0"/>
    <x v="0"/>
  </r>
  <r>
    <n v="600383"/>
    <n v="14568"/>
    <n v="42"/>
    <s v="Male"/>
    <x v="3"/>
    <x v="7"/>
    <s v="South Indian"/>
    <d v="2022-11-23T00:00:00"/>
    <s v="COD"/>
    <n v="22"/>
    <n v="11.7"/>
    <n v="1228.3"/>
    <n v="35.15"/>
    <s v="Wallet"/>
    <n v="4"/>
    <s v="36-50"/>
    <s v="new"/>
    <s v="high value"/>
    <s v="medium"/>
    <s v="Nov"/>
    <x v="2"/>
    <x v="1"/>
    <x v="2"/>
  </r>
  <r>
    <n v="600384"/>
    <n v="31066"/>
    <n v="32"/>
    <s v="Female"/>
    <x v="2"/>
    <x v="4"/>
    <s v="Burger"/>
    <d v="2023-08-02T00:00:00"/>
    <s v="Online"/>
    <n v="63"/>
    <n v="10.4"/>
    <n v="857.08"/>
    <n v="58.05"/>
    <s v="UPI"/>
    <n v="4"/>
    <s v="25-35"/>
    <s v="new"/>
    <s v="high value"/>
    <s v="medium"/>
    <s v="Aug"/>
    <x v="0"/>
    <x v="1"/>
    <x v="1"/>
  </r>
  <r>
    <n v="600385"/>
    <n v="94642"/>
    <n v="64"/>
    <s v="Female"/>
    <x v="4"/>
    <x v="2"/>
    <s v="Pizza"/>
    <d v="2024-07-05T00:00:00"/>
    <s v="Online"/>
    <n v="44"/>
    <n v="12.1"/>
    <n v="325.54000000000002"/>
    <n v="81.2"/>
    <s v="Wallet"/>
    <n v="3"/>
    <s v="50+"/>
    <s v="repeat"/>
    <s v="medium"/>
    <s v="medium"/>
    <s v="Jul"/>
    <x v="1"/>
    <x v="1"/>
    <x v="0"/>
  </r>
  <r>
    <n v="600386"/>
    <n v="96022"/>
    <n v="24"/>
    <s v="Female"/>
    <x v="4"/>
    <x v="5"/>
    <s v="Sandwich"/>
    <d v="2024-05-09T00:00:00"/>
    <s v="COD"/>
    <n v="53"/>
    <n v="7.2"/>
    <n v="697.37"/>
    <n v="23.58"/>
    <s v="Wallet"/>
    <n v="4"/>
    <s v="18-24"/>
    <s v="new"/>
    <s v="high value"/>
    <s v="medium"/>
    <s v="May"/>
    <x v="1"/>
    <x v="0"/>
    <x v="1"/>
  </r>
  <r>
    <n v="600387"/>
    <n v="43586"/>
    <n v="31"/>
    <s v="Male"/>
    <x v="1"/>
    <x v="2"/>
    <s v="Biryani"/>
    <d v="2022-11-13T00:00:00"/>
    <s v="Online"/>
    <n v="40"/>
    <n v="14.1"/>
    <n v="720.76"/>
    <n v="108.87"/>
    <s v="Card"/>
    <n v="4"/>
    <s v="25-35"/>
    <s v="new"/>
    <s v="high value"/>
    <s v="medium"/>
    <s v="Nov"/>
    <x v="2"/>
    <x v="1"/>
    <x v="0"/>
  </r>
  <r>
    <n v="600388"/>
    <n v="25384"/>
    <n v="38"/>
    <s v="Male"/>
    <x v="0"/>
    <x v="4"/>
    <s v="Biryani"/>
    <d v="2023-08-05T00:00:00"/>
    <s v="COD"/>
    <n v="47"/>
    <n v="9.3000000000000007"/>
    <n v="171.43"/>
    <n v="57.14"/>
    <s v="Wallet"/>
    <n v="5"/>
    <s v="36-50"/>
    <s v="new"/>
    <s v="low"/>
    <s v="High"/>
    <s v="Aug"/>
    <x v="0"/>
    <x v="0"/>
    <x v="1"/>
  </r>
  <r>
    <n v="600389"/>
    <n v="26328"/>
    <n v="40"/>
    <s v="Male"/>
    <x v="5"/>
    <x v="5"/>
    <s v="Biryani"/>
    <d v="2022-09-26T00:00:00"/>
    <s v="COD"/>
    <n v="70"/>
    <n v="4.9000000000000004"/>
    <n v="190.59"/>
    <n v="65.349999999999994"/>
    <s v="UPI"/>
    <n v="5"/>
    <s v="36-50"/>
    <s v="new"/>
    <s v="low"/>
    <s v="High"/>
    <s v="Sep"/>
    <x v="2"/>
    <x v="2"/>
    <x v="1"/>
  </r>
  <r>
    <n v="600390"/>
    <n v="66768"/>
    <n v="19"/>
    <s v="Male"/>
    <x v="1"/>
    <x v="4"/>
    <s v="South Indian"/>
    <d v="2022-06-01T00:00:00"/>
    <s v="Online"/>
    <n v="82"/>
    <n v="6.2"/>
    <n v="1230.54"/>
    <n v="96.38"/>
    <s v="UPI"/>
    <n v="5"/>
    <s v="18-24"/>
    <s v="new"/>
    <s v="high value"/>
    <s v="High"/>
    <s v="Jun"/>
    <x v="2"/>
    <x v="0"/>
    <x v="1"/>
  </r>
  <r>
    <n v="600391"/>
    <n v="39637"/>
    <n v="54"/>
    <s v="Female"/>
    <x v="3"/>
    <x v="1"/>
    <s v="Chinese"/>
    <d v="2022-01-07T00:00:00"/>
    <s v="Online"/>
    <n v="76"/>
    <n v="8.8000000000000007"/>
    <n v="377.42"/>
    <n v="25.35"/>
    <s v="Cash"/>
    <n v="1"/>
    <s v="50+"/>
    <s v="repeat"/>
    <s v="medium"/>
    <s v="Low"/>
    <s v="Jan"/>
    <x v="2"/>
    <x v="0"/>
    <x v="1"/>
  </r>
  <r>
    <n v="600392"/>
    <n v="37354"/>
    <n v="40"/>
    <s v="Male"/>
    <x v="4"/>
    <x v="2"/>
    <s v="Sandwich"/>
    <d v="2022-06-25T00:00:00"/>
    <s v="Online"/>
    <n v="44"/>
    <n v="4.3"/>
    <n v="329.54"/>
    <n v="76.94"/>
    <s v="Cash"/>
    <n v="4"/>
    <s v="36-50"/>
    <s v="new"/>
    <s v="medium"/>
    <s v="medium"/>
    <s v="Jun"/>
    <x v="2"/>
    <x v="2"/>
    <x v="0"/>
  </r>
  <r>
    <n v="600393"/>
    <n v="27442"/>
    <n v="56"/>
    <s v="Female"/>
    <x v="1"/>
    <x v="1"/>
    <s v="Sandwich"/>
    <d v="2022-10-03T00:00:00"/>
    <s v="COD"/>
    <n v="37"/>
    <n v="13.9"/>
    <n v="939.65"/>
    <n v="74.95"/>
    <s v="Wallet"/>
    <n v="4"/>
    <s v="50+"/>
    <s v="new"/>
    <s v="high value"/>
    <s v="medium"/>
    <s v="Oct"/>
    <x v="2"/>
    <x v="1"/>
    <x v="0"/>
  </r>
  <r>
    <n v="600394"/>
    <n v="34691"/>
    <n v="25"/>
    <s v="Male"/>
    <x v="3"/>
    <x v="6"/>
    <s v="Burger"/>
    <d v="2022-09-06T00:00:00"/>
    <s v="COD"/>
    <n v="36"/>
    <n v="11"/>
    <n v="852.54"/>
    <n v="80.739999999999995"/>
    <s v="UPI"/>
    <n v="2"/>
    <s v="25-35"/>
    <s v="new"/>
    <s v="high value"/>
    <s v="Low"/>
    <s v="Sep"/>
    <x v="2"/>
    <x v="1"/>
    <x v="0"/>
  </r>
  <r>
    <n v="600395"/>
    <n v="82419"/>
    <n v="60"/>
    <s v="Female"/>
    <x v="2"/>
    <x v="6"/>
    <s v="Sandwich"/>
    <d v="2024-09-05T00:00:00"/>
    <s v="Online"/>
    <n v="42"/>
    <n v="14.2"/>
    <n v="521.21"/>
    <n v="92.65"/>
    <s v="Wallet"/>
    <n v="3"/>
    <s v="50+"/>
    <s v="new"/>
    <s v="high value"/>
    <s v="medium"/>
    <s v="Sep"/>
    <x v="1"/>
    <x v="1"/>
    <x v="0"/>
  </r>
  <r>
    <n v="600396"/>
    <n v="44272"/>
    <n v="25"/>
    <s v="Female"/>
    <x v="3"/>
    <x v="1"/>
    <s v="Burger"/>
    <d v="2023-09-12T00:00:00"/>
    <s v="Online"/>
    <n v="85"/>
    <n v="8.8000000000000007"/>
    <n v="691.64"/>
    <n v="25.97"/>
    <s v="UPI"/>
    <n v="5"/>
    <s v="25-35"/>
    <s v="new"/>
    <s v="high value"/>
    <s v="High"/>
    <s v="Sep"/>
    <x v="0"/>
    <x v="0"/>
    <x v="1"/>
  </r>
  <r>
    <n v="600397"/>
    <n v="93549"/>
    <n v="44"/>
    <s v="Female"/>
    <x v="4"/>
    <x v="0"/>
    <s v="Pizza"/>
    <d v="2024-09-05T00:00:00"/>
    <s v="COD"/>
    <n v="60"/>
    <n v="10.6"/>
    <n v="1234.26"/>
    <n v="75.52"/>
    <s v="UPI"/>
    <n v="4"/>
    <s v="36-50"/>
    <s v="new"/>
    <s v="high value"/>
    <s v="medium"/>
    <s v="Sep"/>
    <x v="1"/>
    <x v="1"/>
    <x v="1"/>
  </r>
  <r>
    <n v="600398"/>
    <n v="65840"/>
    <n v="26"/>
    <s v="Female"/>
    <x v="4"/>
    <x v="0"/>
    <s v="Pizza"/>
    <d v="2022-03-19T00:00:00"/>
    <s v="COD"/>
    <n v="21"/>
    <n v="6.1"/>
    <n v="1131.47"/>
    <n v="108.12"/>
    <s v="Wallet"/>
    <n v="2"/>
    <s v="25-35"/>
    <s v="new"/>
    <s v="high value"/>
    <s v="Low"/>
    <s v="Mar"/>
    <x v="2"/>
    <x v="0"/>
    <x v="2"/>
  </r>
  <r>
    <n v="600399"/>
    <n v="24941"/>
    <n v="45"/>
    <s v="Male"/>
    <x v="2"/>
    <x v="5"/>
    <s v="South Indian"/>
    <d v="2024-01-12T00:00:00"/>
    <s v="Online"/>
    <n v="44"/>
    <n v="10.6"/>
    <n v="941.42"/>
    <n v="56.98"/>
    <s v="Card"/>
    <n v="4"/>
    <s v="36-50"/>
    <s v="new"/>
    <s v="high value"/>
    <s v="medium"/>
    <s v="Jan"/>
    <x v="1"/>
    <x v="1"/>
    <x v="0"/>
  </r>
  <r>
    <n v="600400"/>
    <n v="32725"/>
    <n v="55"/>
    <s v="Male"/>
    <x v="1"/>
    <x v="4"/>
    <s v="Chinese"/>
    <d v="2024-11-18T00:00:00"/>
    <s v="COD"/>
    <n v="30"/>
    <n v="14.5"/>
    <n v="361.99"/>
    <n v="39.729999999999997"/>
    <s v="UPI"/>
    <n v="5"/>
    <s v="50+"/>
    <s v="new"/>
    <s v="medium"/>
    <s v="High"/>
    <s v="Nov"/>
    <x v="1"/>
    <x v="1"/>
    <x v="2"/>
  </r>
  <r>
    <n v="600401"/>
    <n v="91041"/>
    <n v="37"/>
    <s v="Male"/>
    <x v="3"/>
    <x v="6"/>
    <s v="South Indian"/>
    <d v="2024-07-10T00:00:00"/>
    <s v="COD"/>
    <n v="26"/>
    <n v="2.1"/>
    <n v="1160.43"/>
    <n v="35.799999999999997"/>
    <s v="Wallet"/>
    <n v="3"/>
    <s v="36-50"/>
    <s v="new"/>
    <s v="high value"/>
    <s v="medium"/>
    <s v="Jul"/>
    <x v="1"/>
    <x v="2"/>
    <x v="2"/>
  </r>
  <r>
    <n v="600402"/>
    <n v="24413"/>
    <n v="39"/>
    <s v="Female"/>
    <x v="4"/>
    <x v="5"/>
    <s v="Chinese"/>
    <d v="2022-12-31T00:00:00"/>
    <s v="COD"/>
    <n v="51"/>
    <n v="8"/>
    <n v="1053.48"/>
    <n v="54.89"/>
    <s v="Wallet"/>
    <n v="1"/>
    <s v="36-50"/>
    <s v="new"/>
    <s v="high value"/>
    <s v="Low"/>
    <s v="Dec"/>
    <x v="2"/>
    <x v="0"/>
    <x v="1"/>
  </r>
  <r>
    <n v="600403"/>
    <n v="51354"/>
    <n v="56"/>
    <s v="Male"/>
    <x v="4"/>
    <x v="5"/>
    <s v="Pizza"/>
    <d v="2024-03-11T00:00:00"/>
    <s v="COD"/>
    <n v="54"/>
    <n v="11.2"/>
    <n v="1076.17"/>
    <n v="83.71"/>
    <s v="UPI"/>
    <n v="5"/>
    <s v="50+"/>
    <s v="new"/>
    <s v="high value"/>
    <s v="High"/>
    <s v="Mar"/>
    <x v="1"/>
    <x v="1"/>
    <x v="1"/>
  </r>
  <r>
    <n v="600404"/>
    <n v="15402"/>
    <n v="25"/>
    <s v="Female"/>
    <x v="3"/>
    <x v="3"/>
    <s v="Biryani"/>
    <d v="2024-11-03T00:00:00"/>
    <s v="COD"/>
    <n v="79"/>
    <n v="2.6"/>
    <n v="1279.08"/>
    <n v="20.93"/>
    <s v="Cash"/>
    <n v="3"/>
    <s v="25-35"/>
    <s v="repeat"/>
    <s v="high value"/>
    <s v="medium"/>
    <s v="Nov"/>
    <x v="1"/>
    <x v="2"/>
    <x v="1"/>
  </r>
  <r>
    <n v="600405"/>
    <n v="56946"/>
    <n v="37"/>
    <s v="Female"/>
    <x v="2"/>
    <x v="5"/>
    <s v="Biryani"/>
    <d v="2022-01-30T00:00:00"/>
    <s v="Online"/>
    <n v="51"/>
    <n v="6.9"/>
    <n v="856.51"/>
    <n v="93.02"/>
    <s v="UPI"/>
    <n v="2"/>
    <s v="36-50"/>
    <s v="new"/>
    <s v="high value"/>
    <s v="Low"/>
    <s v="Jan"/>
    <x v="2"/>
    <x v="0"/>
    <x v="1"/>
  </r>
  <r>
    <n v="600406"/>
    <n v="87416"/>
    <n v="38"/>
    <s v="Male"/>
    <x v="0"/>
    <x v="3"/>
    <s v="Sandwich"/>
    <d v="2023-01-02T00:00:00"/>
    <s v="Online"/>
    <n v="55"/>
    <n v="14.4"/>
    <n v="958"/>
    <n v="94.92"/>
    <s v="Card"/>
    <n v="2"/>
    <s v="36-50"/>
    <s v="new"/>
    <s v="high value"/>
    <s v="Low"/>
    <s v="Jan"/>
    <x v="0"/>
    <x v="1"/>
    <x v="1"/>
  </r>
  <r>
    <n v="600407"/>
    <n v="45967"/>
    <n v="37"/>
    <s v="Female"/>
    <x v="0"/>
    <x v="4"/>
    <s v="Chinese"/>
    <d v="2023-07-21T00:00:00"/>
    <s v="COD"/>
    <n v="59"/>
    <n v="8.5"/>
    <n v="1450.62"/>
    <n v="105.89"/>
    <s v="UPI"/>
    <n v="2"/>
    <s v="36-50"/>
    <s v="new"/>
    <s v="high value"/>
    <s v="Low"/>
    <s v="Jul"/>
    <x v="0"/>
    <x v="0"/>
    <x v="1"/>
  </r>
  <r>
    <n v="600408"/>
    <n v="63036"/>
    <n v="59"/>
    <s v="Male"/>
    <x v="0"/>
    <x v="3"/>
    <s v="Burger"/>
    <d v="2022-03-27T00:00:00"/>
    <s v="Online"/>
    <n v="25"/>
    <n v="2.2999999999999998"/>
    <n v="517.05999999999995"/>
    <n v="95.17"/>
    <s v="Wallet"/>
    <n v="5"/>
    <s v="50+"/>
    <s v="new"/>
    <s v="high value"/>
    <s v="High"/>
    <s v="Mar"/>
    <x v="2"/>
    <x v="2"/>
    <x v="2"/>
  </r>
  <r>
    <n v="600409"/>
    <n v="45343"/>
    <n v="42"/>
    <s v="Male"/>
    <x v="2"/>
    <x v="4"/>
    <s v="Sandwich"/>
    <d v="2024-07-19T00:00:00"/>
    <s v="COD"/>
    <n v="44"/>
    <n v="6.6"/>
    <n v="295.58999999999997"/>
    <n v="111.55"/>
    <s v="Wallet"/>
    <n v="3"/>
    <s v="36-50"/>
    <s v="new"/>
    <s v="medium"/>
    <s v="medium"/>
    <s v="Jul"/>
    <x v="1"/>
    <x v="0"/>
    <x v="0"/>
  </r>
  <r>
    <n v="600410"/>
    <n v="66034"/>
    <n v="60"/>
    <s v="Male"/>
    <x v="3"/>
    <x v="6"/>
    <s v="Chinese"/>
    <d v="2022-01-20T00:00:00"/>
    <s v="Online"/>
    <n v="58"/>
    <n v="3.3"/>
    <n v="863.13"/>
    <n v="60.2"/>
    <s v="Card"/>
    <n v="3"/>
    <s v="50+"/>
    <s v="new"/>
    <s v="high value"/>
    <s v="medium"/>
    <s v="Jan"/>
    <x v="2"/>
    <x v="2"/>
    <x v="1"/>
  </r>
  <r>
    <n v="600411"/>
    <n v="57753"/>
    <n v="64"/>
    <s v="Male"/>
    <x v="4"/>
    <x v="1"/>
    <s v="Burger"/>
    <d v="2023-11-10T00:00:00"/>
    <s v="COD"/>
    <n v="78"/>
    <n v="5.8"/>
    <n v="585.41999999999996"/>
    <n v="32.24"/>
    <s v="Card"/>
    <n v="3"/>
    <s v="50+"/>
    <s v="new"/>
    <s v="high value"/>
    <s v="medium"/>
    <s v="Nov"/>
    <x v="0"/>
    <x v="0"/>
    <x v="1"/>
  </r>
  <r>
    <n v="600412"/>
    <n v="91702"/>
    <n v="64"/>
    <s v="Female"/>
    <x v="0"/>
    <x v="1"/>
    <s v="Pizza"/>
    <d v="2023-01-09T00:00:00"/>
    <s v="Online"/>
    <n v="28"/>
    <n v="1.9"/>
    <n v="921.73"/>
    <n v="57.06"/>
    <s v="UPI"/>
    <n v="5"/>
    <s v="50+"/>
    <s v="repeat"/>
    <s v="high value"/>
    <s v="High"/>
    <s v="Jan"/>
    <x v="0"/>
    <x v="2"/>
    <x v="2"/>
  </r>
  <r>
    <n v="600413"/>
    <n v="26203"/>
    <n v="64"/>
    <s v="Male"/>
    <x v="2"/>
    <x v="5"/>
    <s v="Burger"/>
    <d v="2024-10-09T00:00:00"/>
    <s v="COD"/>
    <n v="36"/>
    <n v="6.8"/>
    <n v="1086.4000000000001"/>
    <n v="118.47"/>
    <s v="Cash"/>
    <n v="3"/>
    <s v="50+"/>
    <s v="new"/>
    <s v="high value"/>
    <s v="medium"/>
    <s v="Oct"/>
    <x v="1"/>
    <x v="0"/>
    <x v="0"/>
  </r>
  <r>
    <n v="600414"/>
    <n v="39890"/>
    <n v="30"/>
    <s v="Male"/>
    <x v="2"/>
    <x v="2"/>
    <s v="Biryani"/>
    <d v="2023-12-21T00:00:00"/>
    <s v="COD"/>
    <n v="50"/>
    <n v="7.4"/>
    <n v="228.35"/>
    <n v="84.08"/>
    <s v="Cash"/>
    <n v="1"/>
    <s v="25-35"/>
    <s v="new"/>
    <s v="low"/>
    <s v="Low"/>
    <s v="Dec"/>
    <x v="0"/>
    <x v="0"/>
    <x v="1"/>
  </r>
  <r>
    <n v="600415"/>
    <n v="23638"/>
    <n v="51"/>
    <s v="Male"/>
    <x v="4"/>
    <x v="2"/>
    <s v="Biryani"/>
    <d v="2022-02-24T00:00:00"/>
    <s v="Online"/>
    <n v="23"/>
    <n v="2.1"/>
    <n v="1353.65"/>
    <n v="70.459999999999994"/>
    <s v="Wallet"/>
    <n v="5"/>
    <s v="50+"/>
    <s v="new"/>
    <s v="high value"/>
    <s v="High"/>
    <s v="Feb"/>
    <x v="2"/>
    <x v="2"/>
    <x v="2"/>
  </r>
  <r>
    <n v="600416"/>
    <n v="71448"/>
    <n v="64"/>
    <s v="Male"/>
    <x v="0"/>
    <x v="1"/>
    <s v="Biryani"/>
    <d v="2023-03-20T00:00:00"/>
    <s v="COD"/>
    <n v="71"/>
    <n v="12.1"/>
    <n v="629"/>
    <n v="80.77"/>
    <s v="Card"/>
    <n v="4"/>
    <s v="50+"/>
    <s v="new"/>
    <s v="high value"/>
    <s v="medium"/>
    <s v="Mar"/>
    <x v="0"/>
    <x v="1"/>
    <x v="1"/>
  </r>
  <r>
    <n v="600417"/>
    <n v="74794"/>
    <n v="54"/>
    <s v="Male"/>
    <x v="3"/>
    <x v="1"/>
    <s v="Chinese"/>
    <d v="2023-09-06T00:00:00"/>
    <s v="Online"/>
    <n v="71"/>
    <n v="7.6"/>
    <n v="200.65"/>
    <n v="117.02"/>
    <s v="Wallet"/>
    <n v="1"/>
    <s v="50+"/>
    <s v="new"/>
    <s v="low"/>
    <s v="Low"/>
    <s v="Sep"/>
    <x v="0"/>
    <x v="0"/>
    <x v="1"/>
  </r>
  <r>
    <n v="600418"/>
    <n v="38447"/>
    <n v="53"/>
    <s v="Male"/>
    <x v="4"/>
    <x v="7"/>
    <s v="Biryani"/>
    <d v="2023-06-23T00:00:00"/>
    <s v="COD"/>
    <n v="79"/>
    <n v="9.6999999999999993"/>
    <n v="976.69"/>
    <n v="26.93"/>
    <s v="Card"/>
    <n v="5"/>
    <s v="50+"/>
    <s v="repeat"/>
    <s v="high value"/>
    <s v="High"/>
    <s v="Jun"/>
    <x v="0"/>
    <x v="0"/>
    <x v="1"/>
  </r>
  <r>
    <n v="600419"/>
    <n v="94972"/>
    <n v="62"/>
    <s v="Female"/>
    <x v="0"/>
    <x v="1"/>
    <s v="Burger"/>
    <d v="2022-03-25T00:00:00"/>
    <s v="Online"/>
    <n v="76"/>
    <n v="3.5"/>
    <n v="886.69"/>
    <n v="86.44"/>
    <s v="Cash"/>
    <n v="3"/>
    <s v="50+"/>
    <s v="new"/>
    <s v="high value"/>
    <s v="medium"/>
    <s v="Mar"/>
    <x v="2"/>
    <x v="2"/>
    <x v="1"/>
  </r>
  <r>
    <n v="600420"/>
    <n v="85759"/>
    <n v="44"/>
    <s v="Female"/>
    <x v="3"/>
    <x v="1"/>
    <s v="Pizza"/>
    <d v="2022-08-12T00:00:00"/>
    <s v="COD"/>
    <n v="48"/>
    <n v="11.8"/>
    <n v="1415.58"/>
    <n v="72.42"/>
    <s v="UPI"/>
    <n v="3"/>
    <s v="36-50"/>
    <s v="repeat"/>
    <s v="high value"/>
    <s v="medium"/>
    <s v="Aug"/>
    <x v="2"/>
    <x v="1"/>
    <x v="1"/>
  </r>
  <r>
    <n v="600421"/>
    <n v="34847"/>
    <n v="34"/>
    <s v="Male"/>
    <x v="4"/>
    <x v="0"/>
    <s v="Pizza"/>
    <d v="2022-11-09T00:00:00"/>
    <s v="Online"/>
    <n v="55"/>
    <n v="11.9"/>
    <n v="1209.6500000000001"/>
    <n v="32.21"/>
    <s v="Cash"/>
    <n v="2"/>
    <s v="25-35"/>
    <s v="new"/>
    <s v="high value"/>
    <s v="Low"/>
    <s v="Nov"/>
    <x v="2"/>
    <x v="1"/>
    <x v="1"/>
  </r>
  <r>
    <n v="600422"/>
    <n v="30526"/>
    <n v="51"/>
    <s v="Female"/>
    <x v="5"/>
    <x v="4"/>
    <s v="Sandwich"/>
    <d v="2024-10-07T00:00:00"/>
    <s v="Online"/>
    <n v="69"/>
    <n v="2.8"/>
    <n v="1143.6600000000001"/>
    <n v="79.94"/>
    <s v="Card"/>
    <n v="5"/>
    <s v="50+"/>
    <s v="new"/>
    <s v="high value"/>
    <s v="High"/>
    <s v="Oct"/>
    <x v="1"/>
    <x v="2"/>
    <x v="1"/>
  </r>
  <r>
    <n v="600423"/>
    <n v="32800"/>
    <n v="63"/>
    <s v="Female"/>
    <x v="2"/>
    <x v="6"/>
    <s v="Biryani"/>
    <d v="2023-02-23T00:00:00"/>
    <s v="COD"/>
    <n v="34"/>
    <n v="8.9"/>
    <n v="562.71"/>
    <n v="29.74"/>
    <s v="Cash"/>
    <n v="2"/>
    <s v="50+"/>
    <s v="repeat"/>
    <s v="high value"/>
    <s v="Low"/>
    <s v="Feb"/>
    <x v="0"/>
    <x v="0"/>
    <x v="0"/>
  </r>
  <r>
    <n v="600424"/>
    <n v="28140"/>
    <n v="32"/>
    <s v="Male"/>
    <x v="5"/>
    <x v="3"/>
    <s v="Pizza"/>
    <d v="2024-09-19T00:00:00"/>
    <s v="COD"/>
    <n v="87"/>
    <n v="14.7"/>
    <n v="1075.8499999999999"/>
    <n v="26.22"/>
    <s v="UPI"/>
    <n v="4"/>
    <s v="25-35"/>
    <s v="new"/>
    <s v="high value"/>
    <s v="medium"/>
    <s v="Sep"/>
    <x v="1"/>
    <x v="1"/>
    <x v="1"/>
  </r>
  <r>
    <n v="600425"/>
    <n v="51329"/>
    <n v="51"/>
    <s v="Female"/>
    <x v="1"/>
    <x v="7"/>
    <s v="Sandwich"/>
    <d v="2024-05-12T00:00:00"/>
    <s v="COD"/>
    <n v="72"/>
    <n v="11.3"/>
    <n v="573.04999999999995"/>
    <n v="54.3"/>
    <s v="Cash"/>
    <n v="4"/>
    <s v="50+"/>
    <s v="new"/>
    <s v="high value"/>
    <s v="medium"/>
    <s v="May"/>
    <x v="1"/>
    <x v="1"/>
    <x v="1"/>
  </r>
  <r>
    <n v="600426"/>
    <n v="19995"/>
    <n v="54"/>
    <s v="Male"/>
    <x v="0"/>
    <x v="2"/>
    <s v="Burger"/>
    <d v="2023-02-26T00:00:00"/>
    <s v="Online"/>
    <n v="70"/>
    <n v="9.8000000000000007"/>
    <n v="500.84"/>
    <n v="44.65"/>
    <s v="Card"/>
    <n v="1"/>
    <s v="50+"/>
    <s v="new"/>
    <s v="high value"/>
    <s v="Low"/>
    <s v="Feb"/>
    <x v="0"/>
    <x v="0"/>
    <x v="1"/>
  </r>
  <r>
    <n v="600427"/>
    <n v="11065"/>
    <n v="64"/>
    <s v="Female"/>
    <x v="3"/>
    <x v="2"/>
    <s v="Burger"/>
    <d v="2022-09-26T00:00:00"/>
    <s v="Online"/>
    <n v="40"/>
    <n v="13.8"/>
    <n v="220.42"/>
    <n v="60.12"/>
    <s v="Wallet"/>
    <n v="2"/>
    <s v="50+"/>
    <s v="new"/>
    <s v="low"/>
    <s v="Low"/>
    <s v="Sep"/>
    <x v="2"/>
    <x v="1"/>
    <x v="0"/>
  </r>
  <r>
    <n v="600428"/>
    <n v="49712"/>
    <n v="62"/>
    <s v="Female"/>
    <x v="4"/>
    <x v="3"/>
    <s v="Sandwich"/>
    <d v="2022-01-23T00:00:00"/>
    <s v="Online"/>
    <n v="79"/>
    <n v="13.1"/>
    <n v="607.96"/>
    <n v="38.5"/>
    <s v="Cash"/>
    <n v="4"/>
    <s v="50+"/>
    <s v="new"/>
    <s v="high value"/>
    <s v="medium"/>
    <s v="Jan"/>
    <x v="2"/>
    <x v="1"/>
    <x v="1"/>
  </r>
  <r>
    <n v="600429"/>
    <n v="30240"/>
    <n v="24"/>
    <s v="Female"/>
    <x v="5"/>
    <x v="7"/>
    <s v="Burger"/>
    <d v="2024-09-07T00:00:00"/>
    <s v="Online"/>
    <n v="21"/>
    <n v="6.6"/>
    <n v="561.9"/>
    <n v="45.67"/>
    <s v="UPI"/>
    <n v="1"/>
    <s v="18-24"/>
    <s v="new"/>
    <s v="high value"/>
    <s v="Low"/>
    <s v="Sep"/>
    <x v="1"/>
    <x v="0"/>
    <x v="2"/>
  </r>
  <r>
    <n v="600430"/>
    <n v="20066"/>
    <n v="26"/>
    <s v="Male"/>
    <x v="3"/>
    <x v="1"/>
    <s v="Pizza"/>
    <d v="2024-04-07T00:00:00"/>
    <s v="Online"/>
    <n v="67"/>
    <n v="6.4"/>
    <n v="1440.41"/>
    <n v="71.2"/>
    <s v="UPI"/>
    <n v="5"/>
    <s v="25-35"/>
    <s v="repeat"/>
    <s v="high value"/>
    <s v="High"/>
    <s v="Apr"/>
    <x v="1"/>
    <x v="0"/>
    <x v="1"/>
  </r>
  <r>
    <n v="600431"/>
    <n v="93371"/>
    <n v="53"/>
    <s v="Male"/>
    <x v="5"/>
    <x v="7"/>
    <s v="Biryani"/>
    <d v="2023-03-11T00:00:00"/>
    <s v="COD"/>
    <n v="43"/>
    <n v="11.1"/>
    <n v="807.54"/>
    <n v="57.81"/>
    <s v="Card"/>
    <n v="2"/>
    <s v="50+"/>
    <s v="new"/>
    <s v="high value"/>
    <s v="Low"/>
    <s v="Mar"/>
    <x v="0"/>
    <x v="1"/>
    <x v="0"/>
  </r>
  <r>
    <n v="600432"/>
    <n v="21197"/>
    <n v="50"/>
    <s v="Male"/>
    <x v="1"/>
    <x v="6"/>
    <s v="Chinese"/>
    <d v="2023-04-23T00:00:00"/>
    <s v="Online"/>
    <n v="73"/>
    <n v="1.3"/>
    <n v="825.46"/>
    <n v="26.29"/>
    <s v="UPI"/>
    <n v="1"/>
    <s v="36-50"/>
    <s v="new"/>
    <s v="high value"/>
    <s v="Low"/>
    <s v="Apr"/>
    <x v="0"/>
    <x v="2"/>
    <x v="1"/>
  </r>
  <r>
    <n v="600433"/>
    <n v="98328"/>
    <n v="56"/>
    <s v="Female"/>
    <x v="1"/>
    <x v="1"/>
    <s v="Sandwich"/>
    <d v="2024-03-12T00:00:00"/>
    <s v="COD"/>
    <n v="27"/>
    <n v="6"/>
    <n v="1140.68"/>
    <n v="53.73"/>
    <s v="UPI"/>
    <n v="5"/>
    <s v="50+"/>
    <s v="repeat"/>
    <s v="high value"/>
    <s v="High"/>
    <s v="Mar"/>
    <x v="1"/>
    <x v="0"/>
    <x v="2"/>
  </r>
  <r>
    <n v="600434"/>
    <n v="41718"/>
    <n v="48"/>
    <s v="Female"/>
    <x v="0"/>
    <x v="1"/>
    <s v="South Indian"/>
    <d v="2024-04-10T00:00:00"/>
    <s v="Online"/>
    <n v="88"/>
    <n v="9.4"/>
    <n v="1200.18"/>
    <n v="88.94"/>
    <s v="Wallet"/>
    <n v="2"/>
    <s v="36-50"/>
    <s v="new"/>
    <s v="high value"/>
    <s v="Low"/>
    <s v="Apr"/>
    <x v="1"/>
    <x v="0"/>
    <x v="1"/>
  </r>
  <r>
    <n v="600435"/>
    <n v="55815"/>
    <n v="57"/>
    <s v="Male"/>
    <x v="3"/>
    <x v="1"/>
    <s v="Pizza"/>
    <d v="2023-01-15T00:00:00"/>
    <s v="Online"/>
    <n v="29"/>
    <n v="1.6"/>
    <n v="858.11"/>
    <n v="90.7"/>
    <s v="Cash"/>
    <n v="2"/>
    <s v="50+"/>
    <s v="new"/>
    <s v="high value"/>
    <s v="Low"/>
    <s v="Jan"/>
    <x v="0"/>
    <x v="2"/>
    <x v="2"/>
  </r>
  <r>
    <n v="600436"/>
    <n v="14482"/>
    <n v="42"/>
    <s v="Male"/>
    <x v="4"/>
    <x v="1"/>
    <s v="Burger"/>
    <d v="2023-12-01T00:00:00"/>
    <s v="COD"/>
    <n v="71"/>
    <n v="1.9"/>
    <n v="344.65"/>
    <n v="40.36"/>
    <s v="Wallet"/>
    <n v="2"/>
    <s v="36-50"/>
    <s v="new"/>
    <s v="medium"/>
    <s v="Low"/>
    <s v="Dec"/>
    <x v="0"/>
    <x v="2"/>
    <x v="1"/>
  </r>
  <r>
    <n v="600437"/>
    <n v="10337"/>
    <n v="25"/>
    <s v="Male"/>
    <x v="4"/>
    <x v="1"/>
    <s v="Burger"/>
    <d v="2023-01-17T00:00:00"/>
    <s v="COD"/>
    <n v="54"/>
    <n v="4.8"/>
    <n v="1086.07"/>
    <n v="89.86"/>
    <s v="UPI"/>
    <n v="4"/>
    <s v="25-35"/>
    <s v="new"/>
    <s v="high value"/>
    <s v="medium"/>
    <s v="Jan"/>
    <x v="0"/>
    <x v="2"/>
    <x v="1"/>
  </r>
  <r>
    <n v="600438"/>
    <n v="70025"/>
    <n v="27"/>
    <s v="Male"/>
    <x v="0"/>
    <x v="3"/>
    <s v="Chinese"/>
    <d v="2024-05-27T00:00:00"/>
    <s v="Online"/>
    <n v="81"/>
    <n v="8.6"/>
    <n v="1216.6400000000001"/>
    <n v="35.93"/>
    <s v="Wallet"/>
    <n v="1"/>
    <s v="25-35"/>
    <s v="new"/>
    <s v="high value"/>
    <s v="Low"/>
    <s v="May"/>
    <x v="1"/>
    <x v="0"/>
    <x v="1"/>
  </r>
  <r>
    <n v="600439"/>
    <n v="49875"/>
    <n v="54"/>
    <s v="Male"/>
    <x v="5"/>
    <x v="0"/>
    <s v="Sandwich"/>
    <d v="2024-10-28T00:00:00"/>
    <s v="COD"/>
    <n v="38"/>
    <n v="7.1"/>
    <n v="1114.3699999999999"/>
    <n v="70.31"/>
    <s v="Wallet"/>
    <n v="5"/>
    <s v="50+"/>
    <s v="new"/>
    <s v="high value"/>
    <s v="High"/>
    <s v="Oct"/>
    <x v="1"/>
    <x v="0"/>
    <x v="0"/>
  </r>
  <r>
    <n v="600440"/>
    <n v="93061"/>
    <n v="33"/>
    <s v="Male"/>
    <x v="5"/>
    <x v="1"/>
    <s v="Sandwich"/>
    <d v="2022-06-28T00:00:00"/>
    <s v="Online"/>
    <n v="30"/>
    <n v="10"/>
    <n v="501.35"/>
    <n v="58.72"/>
    <s v="UPI"/>
    <n v="3"/>
    <s v="25-35"/>
    <s v="new"/>
    <s v="high value"/>
    <s v="medium"/>
    <s v="Jun"/>
    <x v="2"/>
    <x v="0"/>
    <x v="2"/>
  </r>
  <r>
    <n v="600441"/>
    <n v="38614"/>
    <n v="55"/>
    <s v="Female"/>
    <x v="5"/>
    <x v="1"/>
    <s v="Burger"/>
    <d v="2024-12-14T00:00:00"/>
    <s v="COD"/>
    <n v="33"/>
    <n v="8.9"/>
    <n v="1319.13"/>
    <n v="110.26"/>
    <s v="Cash"/>
    <n v="2"/>
    <s v="50+"/>
    <s v="new"/>
    <s v="high value"/>
    <s v="Low"/>
    <s v="Dec"/>
    <x v="1"/>
    <x v="0"/>
    <x v="0"/>
  </r>
  <r>
    <n v="600442"/>
    <n v="40190"/>
    <n v="55"/>
    <s v="Female"/>
    <x v="3"/>
    <x v="1"/>
    <s v="Biryani"/>
    <d v="2022-12-26T00:00:00"/>
    <s v="COD"/>
    <n v="57"/>
    <n v="4.5999999999999996"/>
    <n v="436.22"/>
    <n v="105.45"/>
    <s v="Card"/>
    <n v="2"/>
    <s v="50+"/>
    <s v="new"/>
    <s v="medium"/>
    <s v="Low"/>
    <s v="Dec"/>
    <x v="2"/>
    <x v="2"/>
    <x v="1"/>
  </r>
  <r>
    <n v="600443"/>
    <n v="57974"/>
    <n v="21"/>
    <s v="Male"/>
    <x v="4"/>
    <x v="3"/>
    <s v="Biryani"/>
    <d v="2022-09-27T00:00:00"/>
    <s v="COD"/>
    <n v="65"/>
    <n v="7.6"/>
    <n v="1289.07"/>
    <n v="64.02"/>
    <s v="Wallet"/>
    <n v="5"/>
    <s v="18-24"/>
    <s v="new"/>
    <s v="high value"/>
    <s v="High"/>
    <s v="Sep"/>
    <x v="2"/>
    <x v="0"/>
    <x v="1"/>
  </r>
  <r>
    <n v="600444"/>
    <n v="96189"/>
    <n v="50"/>
    <s v="Female"/>
    <x v="0"/>
    <x v="0"/>
    <s v="Burger"/>
    <d v="2024-04-25T00:00:00"/>
    <s v="Online"/>
    <n v="82"/>
    <n v="7.3"/>
    <n v="763.79"/>
    <n v="20.69"/>
    <s v="Wallet"/>
    <n v="2"/>
    <s v="36-50"/>
    <s v="new"/>
    <s v="high value"/>
    <s v="Low"/>
    <s v="Apr"/>
    <x v="1"/>
    <x v="0"/>
    <x v="1"/>
  </r>
  <r>
    <n v="600445"/>
    <n v="13970"/>
    <n v="35"/>
    <s v="Female"/>
    <x v="5"/>
    <x v="2"/>
    <s v="Sandwich"/>
    <d v="2024-12-11T00:00:00"/>
    <s v="Online"/>
    <n v="31"/>
    <n v="6"/>
    <n v="1269.04"/>
    <n v="71.27"/>
    <s v="Cash"/>
    <n v="5"/>
    <s v="25-35"/>
    <s v="new"/>
    <s v="high value"/>
    <s v="High"/>
    <s v="Dec"/>
    <x v="1"/>
    <x v="0"/>
    <x v="0"/>
  </r>
  <r>
    <n v="600446"/>
    <n v="15191"/>
    <n v="52"/>
    <s v="Male"/>
    <x v="4"/>
    <x v="7"/>
    <s v="Biryani"/>
    <d v="2024-11-06T00:00:00"/>
    <s v="Online"/>
    <n v="81"/>
    <n v="7.2"/>
    <n v="682.53"/>
    <n v="104"/>
    <s v="Card"/>
    <n v="5"/>
    <s v="50+"/>
    <s v="repeat"/>
    <s v="high value"/>
    <s v="High"/>
    <s v="Nov"/>
    <x v="1"/>
    <x v="0"/>
    <x v="1"/>
  </r>
  <r>
    <n v="600447"/>
    <n v="97675"/>
    <n v="49"/>
    <s v="Male"/>
    <x v="2"/>
    <x v="5"/>
    <s v="South Indian"/>
    <d v="2023-07-02T00:00:00"/>
    <s v="Online"/>
    <n v="24"/>
    <n v="11.3"/>
    <n v="720.38"/>
    <n v="118.78"/>
    <s v="Wallet"/>
    <n v="3"/>
    <s v="36-50"/>
    <s v="new"/>
    <s v="high value"/>
    <s v="medium"/>
    <s v="Jul"/>
    <x v="0"/>
    <x v="1"/>
    <x v="2"/>
  </r>
  <r>
    <n v="600448"/>
    <n v="32198"/>
    <n v="55"/>
    <s v="Female"/>
    <x v="4"/>
    <x v="7"/>
    <s v="South Indian"/>
    <d v="2024-09-24T00:00:00"/>
    <s v="Online"/>
    <n v="51"/>
    <n v="9"/>
    <n v="338.46"/>
    <n v="72.36"/>
    <s v="UPI"/>
    <n v="5"/>
    <s v="50+"/>
    <s v="new"/>
    <s v="medium"/>
    <s v="High"/>
    <s v="Sep"/>
    <x v="1"/>
    <x v="0"/>
    <x v="1"/>
  </r>
  <r>
    <n v="600449"/>
    <n v="68402"/>
    <n v="31"/>
    <s v="Female"/>
    <x v="1"/>
    <x v="2"/>
    <s v="Sandwich"/>
    <d v="2023-04-09T00:00:00"/>
    <s v="Online"/>
    <n v="84"/>
    <n v="2.4"/>
    <n v="1461.29"/>
    <n v="75.61"/>
    <s v="Wallet"/>
    <n v="1"/>
    <s v="25-35"/>
    <s v="new"/>
    <s v="high value"/>
    <s v="Low"/>
    <s v="Apr"/>
    <x v="0"/>
    <x v="2"/>
    <x v="1"/>
  </r>
  <r>
    <n v="600450"/>
    <n v="23518"/>
    <n v="37"/>
    <s v="Male"/>
    <x v="5"/>
    <x v="1"/>
    <s v="Sandwich"/>
    <d v="2024-09-19T00:00:00"/>
    <s v="COD"/>
    <n v="41"/>
    <n v="3.5"/>
    <n v="1428.07"/>
    <n v="20.18"/>
    <s v="Wallet"/>
    <n v="1"/>
    <s v="36-50"/>
    <s v="new"/>
    <s v="high value"/>
    <s v="Low"/>
    <s v="Sep"/>
    <x v="1"/>
    <x v="2"/>
    <x v="0"/>
  </r>
  <r>
    <n v="600451"/>
    <n v="58592"/>
    <n v="58"/>
    <s v="Male"/>
    <x v="1"/>
    <x v="4"/>
    <s v="Sandwich"/>
    <d v="2022-10-13T00:00:00"/>
    <s v="COD"/>
    <n v="75"/>
    <n v="11.8"/>
    <n v="813.69"/>
    <n v="111.44"/>
    <s v="Wallet"/>
    <n v="2"/>
    <s v="50+"/>
    <s v="new"/>
    <s v="high value"/>
    <s v="Low"/>
    <s v="Oct"/>
    <x v="2"/>
    <x v="1"/>
    <x v="1"/>
  </r>
  <r>
    <n v="600452"/>
    <n v="73760"/>
    <n v="49"/>
    <s v="Female"/>
    <x v="3"/>
    <x v="3"/>
    <s v="Burger"/>
    <d v="2023-04-13T00:00:00"/>
    <s v="Online"/>
    <n v="48"/>
    <n v="4.8"/>
    <n v="458.77"/>
    <n v="94.15"/>
    <s v="Wallet"/>
    <n v="2"/>
    <s v="36-50"/>
    <s v="new"/>
    <s v="medium"/>
    <s v="Low"/>
    <s v="Apr"/>
    <x v="0"/>
    <x v="2"/>
    <x v="1"/>
  </r>
  <r>
    <n v="600453"/>
    <n v="56016"/>
    <n v="49"/>
    <s v="Male"/>
    <x v="0"/>
    <x v="3"/>
    <s v="Chinese"/>
    <d v="2024-08-11T00:00:00"/>
    <s v="Online"/>
    <n v="68"/>
    <n v="1.4"/>
    <n v="582.29999999999995"/>
    <n v="112.29"/>
    <s v="Wallet"/>
    <n v="5"/>
    <s v="36-50"/>
    <s v="new"/>
    <s v="high value"/>
    <s v="High"/>
    <s v="Aug"/>
    <x v="1"/>
    <x v="2"/>
    <x v="1"/>
  </r>
  <r>
    <n v="600454"/>
    <n v="44491"/>
    <n v="60"/>
    <s v="Male"/>
    <x v="2"/>
    <x v="4"/>
    <s v="Biryani"/>
    <d v="2022-04-15T00:00:00"/>
    <s v="COD"/>
    <n v="21"/>
    <n v="9.9"/>
    <n v="692.46"/>
    <n v="89.16"/>
    <s v="Wallet"/>
    <n v="2"/>
    <s v="50+"/>
    <s v="new"/>
    <s v="high value"/>
    <s v="Low"/>
    <s v="Apr"/>
    <x v="2"/>
    <x v="0"/>
    <x v="2"/>
  </r>
  <r>
    <n v="600455"/>
    <n v="78474"/>
    <n v="24"/>
    <s v="Female"/>
    <x v="5"/>
    <x v="0"/>
    <s v="Pizza"/>
    <d v="2023-12-05T00:00:00"/>
    <s v="Online"/>
    <n v="83"/>
    <n v="11.9"/>
    <n v="717.5"/>
    <n v="111.73"/>
    <s v="Card"/>
    <n v="5"/>
    <s v="18-24"/>
    <s v="new"/>
    <s v="high value"/>
    <s v="High"/>
    <s v="Dec"/>
    <x v="0"/>
    <x v="1"/>
    <x v="1"/>
  </r>
  <r>
    <n v="600456"/>
    <n v="10088"/>
    <n v="27"/>
    <s v="Male"/>
    <x v="5"/>
    <x v="0"/>
    <s v="Chinese"/>
    <d v="2023-04-25T00:00:00"/>
    <s v="Online"/>
    <n v="72"/>
    <n v="3.7"/>
    <n v="461.39"/>
    <n v="63.47"/>
    <s v="Card"/>
    <n v="4"/>
    <s v="25-35"/>
    <s v="new"/>
    <s v="medium"/>
    <s v="medium"/>
    <s v="Apr"/>
    <x v="0"/>
    <x v="2"/>
    <x v="1"/>
  </r>
  <r>
    <n v="600457"/>
    <n v="16896"/>
    <n v="28"/>
    <s v="Female"/>
    <x v="4"/>
    <x v="3"/>
    <s v="Burger"/>
    <d v="2024-12-10T00:00:00"/>
    <s v="COD"/>
    <n v="86"/>
    <n v="2.7"/>
    <n v="1189.75"/>
    <n v="54.19"/>
    <s v="Cash"/>
    <n v="2"/>
    <s v="25-35"/>
    <s v="new"/>
    <s v="high value"/>
    <s v="Low"/>
    <s v="Dec"/>
    <x v="1"/>
    <x v="2"/>
    <x v="1"/>
  </r>
  <r>
    <n v="600458"/>
    <n v="52066"/>
    <n v="58"/>
    <s v="Female"/>
    <x v="0"/>
    <x v="7"/>
    <s v="Biryani"/>
    <d v="2022-10-06T00:00:00"/>
    <s v="Online"/>
    <n v="21"/>
    <n v="13"/>
    <n v="594.15"/>
    <n v="117.01"/>
    <s v="Cash"/>
    <n v="4"/>
    <s v="50+"/>
    <s v="new"/>
    <s v="high value"/>
    <s v="medium"/>
    <s v="Oct"/>
    <x v="2"/>
    <x v="1"/>
    <x v="2"/>
  </r>
  <r>
    <n v="600459"/>
    <n v="19092"/>
    <n v="36"/>
    <s v="Female"/>
    <x v="3"/>
    <x v="1"/>
    <s v="Burger"/>
    <d v="2022-02-06T00:00:00"/>
    <s v="COD"/>
    <n v="79"/>
    <n v="13.1"/>
    <n v="663.77"/>
    <n v="84.58"/>
    <s v="Cash"/>
    <n v="3"/>
    <s v="36-50"/>
    <s v="new"/>
    <s v="high value"/>
    <s v="medium"/>
    <s v="Feb"/>
    <x v="2"/>
    <x v="1"/>
    <x v="1"/>
  </r>
  <r>
    <n v="600460"/>
    <n v="75473"/>
    <n v="29"/>
    <s v="Male"/>
    <x v="0"/>
    <x v="0"/>
    <s v="Sandwich"/>
    <d v="2023-06-07T00:00:00"/>
    <s v="COD"/>
    <n v="37"/>
    <n v="8.9"/>
    <n v="1086.96"/>
    <n v="26.45"/>
    <s v="UPI"/>
    <n v="4"/>
    <s v="25-35"/>
    <s v="new"/>
    <s v="high value"/>
    <s v="medium"/>
    <s v="Jun"/>
    <x v="0"/>
    <x v="0"/>
    <x v="0"/>
  </r>
  <r>
    <n v="600461"/>
    <n v="20144"/>
    <n v="51"/>
    <s v="Male"/>
    <x v="2"/>
    <x v="7"/>
    <s v="Chinese"/>
    <d v="2024-05-01T00:00:00"/>
    <s v="Online"/>
    <n v="75"/>
    <n v="6.1"/>
    <n v="1084.6600000000001"/>
    <n v="109.28"/>
    <s v="Card"/>
    <n v="4"/>
    <s v="50+"/>
    <s v="new"/>
    <s v="high value"/>
    <s v="medium"/>
    <s v="May"/>
    <x v="1"/>
    <x v="0"/>
    <x v="1"/>
  </r>
  <r>
    <n v="600462"/>
    <n v="99872"/>
    <n v="43"/>
    <s v="Female"/>
    <x v="4"/>
    <x v="5"/>
    <s v="South Indian"/>
    <d v="2022-02-23T00:00:00"/>
    <s v="Online"/>
    <n v="60"/>
    <n v="1.1000000000000001"/>
    <n v="535.86"/>
    <n v="102.57"/>
    <s v="Wallet"/>
    <n v="2"/>
    <s v="36-50"/>
    <s v="new"/>
    <s v="high value"/>
    <s v="Low"/>
    <s v="Feb"/>
    <x v="2"/>
    <x v="2"/>
    <x v="1"/>
  </r>
  <r>
    <n v="600463"/>
    <n v="82733"/>
    <n v="56"/>
    <s v="Male"/>
    <x v="0"/>
    <x v="5"/>
    <s v="Burger"/>
    <d v="2024-11-30T00:00:00"/>
    <s v="Online"/>
    <n v="71"/>
    <n v="1.7"/>
    <n v="312.85000000000002"/>
    <n v="94.35"/>
    <s v="UPI"/>
    <n v="1"/>
    <s v="50+"/>
    <s v="new"/>
    <s v="medium"/>
    <s v="Low"/>
    <s v="Nov"/>
    <x v="1"/>
    <x v="2"/>
    <x v="1"/>
  </r>
  <r>
    <n v="600464"/>
    <n v="41930"/>
    <n v="26"/>
    <s v="Male"/>
    <x v="0"/>
    <x v="2"/>
    <s v="Sandwich"/>
    <d v="2023-03-17T00:00:00"/>
    <s v="COD"/>
    <n v="77"/>
    <n v="7.4"/>
    <n v="911.67"/>
    <n v="115.96"/>
    <s v="Wallet"/>
    <n v="1"/>
    <s v="25-35"/>
    <s v="new"/>
    <s v="high value"/>
    <s v="Low"/>
    <s v="Mar"/>
    <x v="0"/>
    <x v="0"/>
    <x v="1"/>
  </r>
  <r>
    <n v="600465"/>
    <n v="14644"/>
    <n v="39"/>
    <s v="Female"/>
    <x v="1"/>
    <x v="4"/>
    <s v="Burger"/>
    <d v="2022-10-16T00:00:00"/>
    <s v="Online"/>
    <n v="83"/>
    <n v="14.2"/>
    <n v="789.07"/>
    <n v="72.760000000000005"/>
    <s v="Cash"/>
    <n v="1"/>
    <s v="36-50"/>
    <s v="repeat"/>
    <s v="high value"/>
    <s v="Low"/>
    <s v="Oct"/>
    <x v="2"/>
    <x v="1"/>
    <x v="1"/>
  </r>
  <r>
    <n v="600466"/>
    <n v="50616"/>
    <n v="63"/>
    <s v="Female"/>
    <x v="3"/>
    <x v="2"/>
    <s v="Chinese"/>
    <d v="2024-08-14T00:00:00"/>
    <s v="Online"/>
    <n v="32"/>
    <n v="14.1"/>
    <n v="922.31"/>
    <n v="96.49"/>
    <s v="Card"/>
    <n v="4"/>
    <s v="50+"/>
    <s v="new"/>
    <s v="high value"/>
    <s v="medium"/>
    <s v="Aug"/>
    <x v="1"/>
    <x v="1"/>
    <x v="0"/>
  </r>
  <r>
    <n v="600467"/>
    <n v="38580"/>
    <n v="64"/>
    <s v="Female"/>
    <x v="2"/>
    <x v="1"/>
    <s v="South Indian"/>
    <d v="2023-12-27T00:00:00"/>
    <s v="COD"/>
    <n v="63"/>
    <n v="7.9"/>
    <n v="651.54"/>
    <n v="93.44"/>
    <s v="Card"/>
    <n v="2"/>
    <s v="50+"/>
    <s v="new"/>
    <s v="high value"/>
    <s v="Low"/>
    <s v="Dec"/>
    <x v="0"/>
    <x v="0"/>
    <x v="1"/>
  </r>
  <r>
    <n v="600468"/>
    <n v="55798"/>
    <n v="28"/>
    <s v="Male"/>
    <x v="4"/>
    <x v="2"/>
    <s v="Biryani"/>
    <d v="2024-12-10T00:00:00"/>
    <s v="COD"/>
    <n v="52"/>
    <n v="14.7"/>
    <n v="1141.72"/>
    <n v="55.71"/>
    <s v="Cash"/>
    <n v="2"/>
    <s v="25-35"/>
    <s v="new"/>
    <s v="high value"/>
    <s v="Low"/>
    <s v="Dec"/>
    <x v="1"/>
    <x v="1"/>
    <x v="1"/>
  </r>
  <r>
    <n v="600469"/>
    <n v="84586"/>
    <n v="39"/>
    <s v="Female"/>
    <x v="0"/>
    <x v="3"/>
    <s v="Sandwich"/>
    <d v="2022-09-25T00:00:00"/>
    <s v="Online"/>
    <n v="58"/>
    <n v="8.8000000000000007"/>
    <n v="1096.0899999999999"/>
    <n v="88.1"/>
    <s v="Card"/>
    <n v="3"/>
    <s v="36-50"/>
    <s v="new"/>
    <s v="high value"/>
    <s v="medium"/>
    <s v="Sep"/>
    <x v="2"/>
    <x v="0"/>
    <x v="1"/>
  </r>
  <r>
    <n v="600470"/>
    <n v="42258"/>
    <n v="23"/>
    <s v="Female"/>
    <x v="1"/>
    <x v="4"/>
    <s v="Burger"/>
    <d v="2023-03-21T00:00:00"/>
    <s v="COD"/>
    <n v="56"/>
    <n v="3"/>
    <n v="1363.86"/>
    <n v="20.09"/>
    <s v="Wallet"/>
    <n v="4"/>
    <s v="18-24"/>
    <s v="new"/>
    <s v="high value"/>
    <s v="medium"/>
    <s v="Mar"/>
    <x v="0"/>
    <x v="2"/>
    <x v="1"/>
  </r>
  <r>
    <n v="600471"/>
    <n v="98494"/>
    <n v="38"/>
    <s v="Male"/>
    <x v="3"/>
    <x v="7"/>
    <s v="Biryani"/>
    <d v="2024-06-01T00:00:00"/>
    <s v="COD"/>
    <n v="55"/>
    <n v="5.5"/>
    <n v="1062.72"/>
    <n v="33.86"/>
    <s v="UPI"/>
    <n v="3"/>
    <s v="36-50"/>
    <s v="new"/>
    <s v="high value"/>
    <s v="medium"/>
    <s v="Jun"/>
    <x v="1"/>
    <x v="0"/>
    <x v="1"/>
  </r>
  <r>
    <n v="600472"/>
    <n v="75191"/>
    <n v="18"/>
    <s v="Male"/>
    <x v="1"/>
    <x v="7"/>
    <s v="Burger"/>
    <d v="2024-04-18T00:00:00"/>
    <s v="Online"/>
    <n v="50"/>
    <n v="7"/>
    <n v="1222.52"/>
    <n v="82.39"/>
    <s v="Card"/>
    <n v="4"/>
    <s v="18-24"/>
    <s v="repeat"/>
    <s v="high value"/>
    <s v="medium"/>
    <s v="Apr"/>
    <x v="1"/>
    <x v="0"/>
    <x v="1"/>
  </r>
  <r>
    <n v="600473"/>
    <n v="53485"/>
    <n v="24"/>
    <s v="Male"/>
    <x v="4"/>
    <x v="1"/>
    <s v="Pizza"/>
    <d v="2023-01-11T00:00:00"/>
    <s v="Online"/>
    <n v="39"/>
    <n v="10.8"/>
    <n v="936.27"/>
    <n v="22.75"/>
    <s v="UPI"/>
    <n v="2"/>
    <s v="18-24"/>
    <s v="new"/>
    <s v="high value"/>
    <s v="Low"/>
    <s v="Jan"/>
    <x v="0"/>
    <x v="1"/>
    <x v="0"/>
  </r>
  <r>
    <n v="600474"/>
    <n v="67390"/>
    <n v="50"/>
    <s v="Male"/>
    <x v="3"/>
    <x v="4"/>
    <s v="Sandwich"/>
    <d v="2023-02-09T00:00:00"/>
    <s v="COD"/>
    <n v="20"/>
    <n v="6.8"/>
    <n v="1486.03"/>
    <n v="68.22"/>
    <s v="UPI"/>
    <n v="1"/>
    <s v="36-50"/>
    <s v="new"/>
    <s v="high value"/>
    <s v="Low"/>
    <s v="Feb"/>
    <x v="0"/>
    <x v="0"/>
    <x v="2"/>
  </r>
  <r>
    <n v="600475"/>
    <n v="44137"/>
    <n v="23"/>
    <s v="Male"/>
    <x v="3"/>
    <x v="4"/>
    <s v="Biryani"/>
    <d v="2023-11-21T00:00:00"/>
    <s v="COD"/>
    <n v="37"/>
    <n v="6.6"/>
    <n v="1076.1500000000001"/>
    <n v="98.26"/>
    <s v="UPI"/>
    <n v="2"/>
    <s v="18-24"/>
    <s v="new"/>
    <s v="high value"/>
    <s v="Low"/>
    <s v="Nov"/>
    <x v="0"/>
    <x v="0"/>
    <x v="0"/>
  </r>
  <r>
    <n v="600476"/>
    <n v="16051"/>
    <n v="61"/>
    <s v="Male"/>
    <x v="5"/>
    <x v="2"/>
    <s v="South Indian"/>
    <d v="2023-09-07T00:00:00"/>
    <s v="COD"/>
    <n v="81"/>
    <n v="2.4"/>
    <n v="1269.03"/>
    <n v="91.49"/>
    <s v="Cash"/>
    <n v="3"/>
    <s v="50+"/>
    <s v="new"/>
    <s v="high value"/>
    <s v="medium"/>
    <s v="Sep"/>
    <x v="0"/>
    <x v="2"/>
    <x v="1"/>
  </r>
  <r>
    <n v="600477"/>
    <n v="21458"/>
    <n v="34"/>
    <s v="Female"/>
    <x v="3"/>
    <x v="5"/>
    <s v="Sandwich"/>
    <d v="2022-05-12T00:00:00"/>
    <s v="COD"/>
    <n v="87"/>
    <n v="3.3"/>
    <n v="1421.09"/>
    <n v="102.48"/>
    <s v="Cash"/>
    <n v="3"/>
    <s v="25-35"/>
    <s v="new"/>
    <s v="high value"/>
    <s v="medium"/>
    <s v="May"/>
    <x v="2"/>
    <x v="2"/>
    <x v="1"/>
  </r>
  <r>
    <n v="600478"/>
    <n v="46983"/>
    <n v="35"/>
    <s v="Female"/>
    <x v="2"/>
    <x v="2"/>
    <s v="South Indian"/>
    <d v="2023-11-04T00:00:00"/>
    <s v="COD"/>
    <n v="21"/>
    <n v="3.7"/>
    <n v="1467.86"/>
    <n v="32.24"/>
    <s v="Wallet"/>
    <n v="3"/>
    <s v="25-35"/>
    <s v="new"/>
    <s v="high value"/>
    <s v="medium"/>
    <s v="Nov"/>
    <x v="0"/>
    <x v="2"/>
    <x v="2"/>
  </r>
  <r>
    <n v="600479"/>
    <n v="34902"/>
    <n v="42"/>
    <s v="Female"/>
    <x v="0"/>
    <x v="4"/>
    <s v="South Indian"/>
    <d v="2024-05-22T00:00:00"/>
    <s v="Online"/>
    <n v="31"/>
    <n v="2.2999999999999998"/>
    <n v="396.99"/>
    <n v="85.36"/>
    <s v="UPI"/>
    <n v="2"/>
    <s v="36-50"/>
    <s v="new"/>
    <s v="medium"/>
    <s v="Low"/>
    <s v="May"/>
    <x v="1"/>
    <x v="2"/>
    <x v="0"/>
  </r>
  <r>
    <n v="600480"/>
    <n v="26597"/>
    <n v="44"/>
    <s v="Female"/>
    <x v="1"/>
    <x v="6"/>
    <s v="Pizza"/>
    <d v="2022-07-07T00:00:00"/>
    <s v="Online"/>
    <n v="57"/>
    <n v="1"/>
    <n v="874.94"/>
    <n v="116.25"/>
    <s v="Card"/>
    <n v="4"/>
    <s v="36-50"/>
    <s v="new"/>
    <s v="high value"/>
    <s v="medium"/>
    <s v="Jul"/>
    <x v="2"/>
    <x v="2"/>
    <x v="1"/>
  </r>
  <r>
    <n v="600481"/>
    <n v="31001"/>
    <n v="53"/>
    <s v="Female"/>
    <x v="3"/>
    <x v="3"/>
    <s v="Biryani"/>
    <d v="2022-05-27T00:00:00"/>
    <s v="Online"/>
    <n v="79"/>
    <n v="7.6"/>
    <n v="900"/>
    <n v="77.88"/>
    <s v="UPI"/>
    <n v="1"/>
    <s v="50+"/>
    <s v="new"/>
    <s v="high value"/>
    <s v="Low"/>
    <s v="May"/>
    <x v="2"/>
    <x v="0"/>
    <x v="1"/>
  </r>
  <r>
    <n v="600482"/>
    <n v="80648"/>
    <n v="39"/>
    <s v="Female"/>
    <x v="4"/>
    <x v="3"/>
    <s v="Chinese"/>
    <d v="2023-04-16T00:00:00"/>
    <s v="Online"/>
    <n v="53"/>
    <n v="14.9"/>
    <n v="347.94"/>
    <n v="40.18"/>
    <s v="Card"/>
    <n v="3"/>
    <s v="36-50"/>
    <s v="repeat"/>
    <s v="medium"/>
    <s v="medium"/>
    <s v="Apr"/>
    <x v="0"/>
    <x v="1"/>
    <x v="1"/>
  </r>
  <r>
    <n v="600483"/>
    <n v="38447"/>
    <n v="25"/>
    <s v="Female"/>
    <x v="3"/>
    <x v="2"/>
    <s v="Sandwich"/>
    <d v="2023-01-02T00:00:00"/>
    <s v="Online"/>
    <n v="23"/>
    <n v="1.9"/>
    <n v="649.75"/>
    <n v="79.78"/>
    <s v="UPI"/>
    <n v="4"/>
    <s v="25-35"/>
    <s v="repeat"/>
    <s v="high value"/>
    <s v="medium"/>
    <s v="Jan"/>
    <x v="0"/>
    <x v="2"/>
    <x v="2"/>
  </r>
  <r>
    <n v="600484"/>
    <n v="42909"/>
    <n v="36"/>
    <s v="Female"/>
    <x v="1"/>
    <x v="4"/>
    <s v="Burger"/>
    <d v="2023-12-23T00:00:00"/>
    <s v="COD"/>
    <n v="43"/>
    <n v="11.2"/>
    <n v="488.37"/>
    <n v="70.45"/>
    <s v="UPI"/>
    <n v="4"/>
    <s v="36-50"/>
    <s v="repeat"/>
    <s v="medium"/>
    <s v="medium"/>
    <s v="Dec"/>
    <x v="0"/>
    <x v="1"/>
    <x v="0"/>
  </r>
  <r>
    <n v="600485"/>
    <n v="34316"/>
    <n v="30"/>
    <s v="Female"/>
    <x v="5"/>
    <x v="6"/>
    <s v="South Indian"/>
    <d v="2023-09-17T00:00:00"/>
    <s v="Online"/>
    <n v="86"/>
    <n v="3"/>
    <n v="457.94"/>
    <n v="29.12"/>
    <s v="Wallet"/>
    <n v="2"/>
    <s v="25-35"/>
    <s v="new"/>
    <s v="medium"/>
    <s v="Low"/>
    <s v="Sep"/>
    <x v="0"/>
    <x v="2"/>
    <x v="1"/>
  </r>
  <r>
    <n v="600486"/>
    <n v="81210"/>
    <n v="23"/>
    <s v="Male"/>
    <x v="1"/>
    <x v="2"/>
    <s v="Sandwich"/>
    <d v="2024-05-25T00:00:00"/>
    <s v="COD"/>
    <n v="85"/>
    <n v="10.6"/>
    <n v="1375.12"/>
    <n v="67.849999999999994"/>
    <s v="Card"/>
    <n v="2"/>
    <s v="18-24"/>
    <s v="new"/>
    <s v="high value"/>
    <s v="Low"/>
    <s v="May"/>
    <x v="1"/>
    <x v="1"/>
    <x v="1"/>
  </r>
  <r>
    <n v="600487"/>
    <n v="52510"/>
    <n v="19"/>
    <s v="Female"/>
    <x v="1"/>
    <x v="6"/>
    <s v="Burger"/>
    <d v="2023-12-10T00:00:00"/>
    <s v="COD"/>
    <n v="42"/>
    <n v="3.5"/>
    <n v="1422.02"/>
    <n v="23.81"/>
    <s v="Card"/>
    <n v="4"/>
    <s v="18-24"/>
    <s v="new"/>
    <s v="high value"/>
    <s v="medium"/>
    <s v="Dec"/>
    <x v="0"/>
    <x v="2"/>
    <x v="0"/>
  </r>
  <r>
    <n v="600488"/>
    <n v="12020"/>
    <n v="48"/>
    <s v="Female"/>
    <x v="5"/>
    <x v="2"/>
    <s v="Biryani"/>
    <d v="2022-07-27T00:00:00"/>
    <s v="COD"/>
    <n v="43"/>
    <n v="5.5"/>
    <n v="1249.0899999999999"/>
    <n v="62.15"/>
    <s v="Card"/>
    <n v="5"/>
    <s v="36-50"/>
    <s v="new"/>
    <s v="high value"/>
    <s v="High"/>
    <s v="Jul"/>
    <x v="2"/>
    <x v="0"/>
    <x v="0"/>
  </r>
  <r>
    <n v="600489"/>
    <n v="29517"/>
    <n v="64"/>
    <s v="Male"/>
    <x v="2"/>
    <x v="3"/>
    <s v="Sandwich"/>
    <d v="2023-09-24T00:00:00"/>
    <s v="COD"/>
    <n v="76"/>
    <n v="12.4"/>
    <n v="247.09"/>
    <n v="33.46"/>
    <s v="Cash"/>
    <n v="5"/>
    <s v="50+"/>
    <s v="repeat"/>
    <s v="low"/>
    <s v="High"/>
    <s v="Sep"/>
    <x v="0"/>
    <x v="1"/>
    <x v="1"/>
  </r>
  <r>
    <n v="600490"/>
    <n v="42778"/>
    <n v="48"/>
    <s v="Female"/>
    <x v="5"/>
    <x v="1"/>
    <s v="Burger"/>
    <d v="2024-04-24T00:00:00"/>
    <s v="COD"/>
    <n v="69"/>
    <n v="11.2"/>
    <n v="901.47"/>
    <n v="100.3"/>
    <s v="Wallet"/>
    <n v="2"/>
    <s v="36-50"/>
    <s v="new"/>
    <s v="high value"/>
    <s v="Low"/>
    <s v="Apr"/>
    <x v="1"/>
    <x v="1"/>
    <x v="1"/>
  </r>
  <r>
    <n v="600491"/>
    <n v="52120"/>
    <n v="56"/>
    <s v="Male"/>
    <x v="0"/>
    <x v="0"/>
    <s v="South Indian"/>
    <d v="2024-09-30T00:00:00"/>
    <s v="COD"/>
    <n v="31"/>
    <n v="7"/>
    <n v="949.05"/>
    <n v="77.84"/>
    <s v="Card"/>
    <n v="4"/>
    <s v="50+"/>
    <s v="new"/>
    <s v="high value"/>
    <s v="medium"/>
    <s v="Sep"/>
    <x v="1"/>
    <x v="0"/>
    <x v="0"/>
  </r>
  <r>
    <n v="600492"/>
    <n v="27825"/>
    <n v="56"/>
    <s v="Male"/>
    <x v="3"/>
    <x v="4"/>
    <s v="Chinese"/>
    <d v="2024-04-06T00:00:00"/>
    <s v="COD"/>
    <n v="81"/>
    <n v="14.7"/>
    <n v="1127.3699999999999"/>
    <n v="50.49"/>
    <s v="Wallet"/>
    <n v="4"/>
    <s v="50+"/>
    <s v="new"/>
    <s v="high value"/>
    <s v="medium"/>
    <s v="Apr"/>
    <x v="1"/>
    <x v="1"/>
    <x v="1"/>
  </r>
  <r>
    <n v="600493"/>
    <n v="46573"/>
    <n v="43"/>
    <s v="Male"/>
    <x v="4"/>
    <x v="3"/>
    <s v="Biryani"/>
    <d v="2023-02-14T00:00:00"/>
    <s v="COD"/>
    <n v="63"/>
    <n v="11.2"/>
    <n v="802.26"/>
    <n v="34.81"/>
    <s v="Card"/>
    <n v="1"/>
    <s v="36-50"/>
    <s v="new"/>
    <s v="high value"/>
    <s v="Low"/>
    <s v="Feb"/>
    <x v="0"/>
    <x v="1"/>
    <x v="1"/>
  </r>
  <r>
    <n v="600494"/>
    <n v="48822"/>
    <n v="34"/>
    <s v="Male"/>
    <x v="0"/>
    <x v="6"/>
    <s v="Chinese"/>
    <d v="2024-07-12T00:00:00"/>
    <s v="Online"/>
    <n v="83"/>
    <n v="11.9"/>
    <n v="208.65"/>
    <n v="78.930000000000007"/>
    <s v="Cash"/>
    <n v="2"/>
    <s v="25-35"/>
    <s v="new"/>
    <s v="low"/>
    <s v="Low"/>
    <s v="Jul"/>
    <x v="1"/>
    <x v="1"/>
    <x v="1"/>
  </r>
  <r>
    <n v="600495"/>
    <n v="63239"/>
    <n v="25"/>
    <s v="Female"/>
    <x v="3"/>
    <x v="2"/>
    <s v="South Indian"/>
    <d v="2022-03-30T00:00:00"/>
    <s v="Online"/>
    <n v="51"/>
    <n v="11.9"/>
    <n v="882.56"/>
    <n v="95.67"/>
    <s v="UPI"/>
    <n v="2"/>
    <s v="25-35"/>
    <s v="new"/>
    <s v="high value"/>
    <s v="Low"/>
    <s v="Mar"/>
    <x v="2"/>
    <x v="1"/>
    <x v="1"/>
  </r>
  <r>
    <n v="600496"/>
    <n v="14237"/>
    <n v="30"/>
    <s v="Male"/>
    <x v="1"/>
    <x v="1"/>
    <s v="Pizza"/>
    <d v="2024-01-16T00:00:00"/>
    <s v="COD"/>
    <n v="70"/>
    <n v="12.3"/>
    <n v="1045.98"/>
    <n v="109.94"/>
    <s v="Card"/>
    <n v="4"/>
    <s v="25-35"/>
    <s v="repeat"/>
    <s v="high value"/>
    <s v="medium"/>
    <s v="Jan"/>
    <x v="1"/>
    <x v="1"/>
    <x v="1"/>
  </r>
  <r>
    <n v="600497"/>
    <n v="38327"/>
    <n v="57"/>
    <s v="Female"/>
    <x v="5"/>
    <x v="5"/>
    <s v="Sandwich"/>
    <d v="2023-03-26T00:00:00"/>
    <s v="COD"/>
    <n v="41"/>
    <n v="13"/>
    <n v="1387.63"/>
    <n v="52.18"/>
    <s v="UPI"/>
    <n v="2"/>
    <s v="50+"/>
    <s v="new"/>
    <s v="high value"/>
    <s v="Low"/>
    <s v="Mar"/>
    <x v="0"/>
    <x v="1"/>
    <x v="0"/>
  </r>
  <r>
    <n v="600498"/>
    <n v="57369"/>
    <n v="48"/>
    <s v="Male"/>
    <x v="0"/>
    <x v="7"/>
    <s v="Sandwich"/>
    <d v="2024-08-14T00:00:00"/>
    <s v="Online"/>
    <n v="87"/>
    <n v="11.1"/>
    <n v="322.93"/>
    <n v="116.36"/>
    <s v="Cash"/>
    <n v="1"/>
    <s v="36-50"/>
    <s v="new"/>
    <s v="medium"/>
    <s v="Low"/>
    <s v="Aug"/>
    <x v="1"/>
    <x v="1"/>
    <x v="1"/>
  </r>
  <r>
    <n v="600499"/>
    <n v="12286"/>
    <n v="21"/>
    <s v="Male"/>
    <x v="3"/>
    <x v="3"/>
    <s v="Burger"/>
    <d v="2022-08-13T00:00:00"/>
    <s v="Online"/>
    <n v="80"/>
    <n v="6.6"/>
    <n v="630.12"/>
    <n v="76.010000000000005"/>
    <s v="UPI"/>
    <n v="1"/>
    <s v="18-24"/>
    <s v="repeat"/>
    <s v="high value"/>
    <s v="Low"/>
    <s v="Aug"/>
    <x v="2"/>
    <x v="0"/>
    <x v="1"/>
  </r>
  <r>
    <n v="600500"/>
    <n v="65139"/>
    <n v="39"/>
    <s v="Female"/>
    <x v="3"/>
    <x v="2"/>
    <s v="Chinese"/>
    <d v="2022-12-05T00:00:00"/>
    <s v="Online"/>
    <n v="54"/>
    <n v="10.3"/>
    <n v="727.01"/>
    <n v="67.61"/>
    <s v="Cash"/>
    <n v="5"/>
    <s v="36-50"/>
    <s v="new"/>
    <s v="high value"/>
    <s v="High"/>
    <s v="Dec"/>
    <x v="2"/>
    <x v="1"/>
    <x v="1"/>
  </r>
  <r>
    <n v="600501"/>
    <n v="98772"/>
    <n v="23"/>
    <s v="Female"/>
    <x v="5"/>
    <x v="1"/>
    <s v="Sandwich"/>
    <d v="2023-07-27T00:00:00"/>
    <s v="COD"/>
    <n v="35"/>
    <n v="7.3"/>
    <n v="833.69"/>
    <n v="88.86"/>
    <s v="Wallet"/>
    <n v="5"/>
    <s v="18-24"/>
    <s v="new"/>
    <s v="high value"/>
    <s v="High"/>
    <s v="Jul"/>
    <x v="0"/>
    <x v="0"/>
    <x v="0"/>
  </r>
  <r>
    <n v="600502"/>
    <n v="91729"/>
    <n v="42"/>
    <s v="Male"/>
    <x v="2"/>
    <x v="6"/>
    <s v="Chinese"/>
    <d v="2023-10-19T00:00:00"/>
    <s v="Online"/>
    <n v="27"/>
    <n v="5.3"/>
    <n v="1060.19"/>
    <n v="50.15"/>
    <s v="Wallet"/>
    <n v="4"/>
    <s v="36-50"/>
    <s v="repeat"/>
    <s v="high value"/>
    <s v="medium"/>
    <s v="Oct"/>
    <x v="0"/>
    <x v="0"/>
    <x v="2"/>
  </r>
  <r>
    <n v="600503"/>
    <n v="92101"/>
    <n v="63"/>
    <s v="Female"/>
    <x v="4"/>
    <x v="4"/>
    <s v="Burger"/>
    <d v="2022-09-06T00:00:00"/>
    <s v="Online"/>
    <n v="68"/>
    <n v="5.4"/>
    <n v="1106.29"/>
    <n v="82.09"/>
    <s v="Cash"/>
    <n v="3"/>
    <s v="50+"/>
    <s v="new"/>
    <s v="high value"/>
    <s v="medium"/>
    <s v="Sep"/>
    <x v="2"/>
    <x v="0"/>
    <x v="1"/>
  </r>
  <r>
    <n v="600504"/>
    <n v="86909"/>
    <n v="34"/>
    <s v="Female"/>
    <x v="1"/>
    <x v="3"/>
    <s v="Burger"/>
    <d v="2022-02-18T00:00:00"/>
    <s v="Online"/>
    <n v="48"/>
    <n v="13.6"/>
    <n v="608.04"/>
    <n v="38.82"/>
    <s v="UPI"/>
    <n v="3"/>
    <s v="25-35"/>
    <s v="repeat"/>
    <s v="high value"/>
    <s v="medium"/>
    <s v="Feb"/>
    <x v="2"/>
    <x v="1"/>
    <x v="1"/>
  </r>
  <r>
    <n v="600505"/>
    <n v="74243"/>
    <n v="31"/>
    <s v="Female"/>
    <x v="0"/>
    <x v="2"/>
    <s v="Pizza"/>
    <d v="2023-06-26T00:00:00"/>
    <s v="COD"/>
    <n v="84"/>
    <n v="1.7"/>
    <n v="227.98"/>
    <n v="21.4"/>
    <s v="UPI"/>
    <n v="4"/>
    <s v="25-35"/>
    <s v="new"/>
    <s v="low"/>
    <s v="medium"/>
    <s v="Jun"/>
    <x v="0"/>
    <x v="2"/>
    <x v="1"/>
  </r>
  <r>
    <n v="600506"/>
    <n v="71614"/>
    <n v="41"/>
    <s v="Female"/>
    <x v="3"/>
    <x v="4"/>
    <s v="Sandwich"/>
    <d v="2023-11-12T00:00:00"/>
    <s v="Online"/>
    <n v="69"/>
    <n v="13.4"/>
    <n v="1271.33"/>
    <n v="33.47"/>
    <s v="Card"/>
    <n v="2"/>
    <s v="36-50"/>
    <s v="new"/>
    <s v="high value"/>
    <s v="Low"/>
    <s v="Nov"/>
    <x v="0"/>
    <x v="1"/>
    <x v="1"/>
  </r>
  <r>
    <n v="600507"/>
    <n v="73612"/>
    <n v="22"/>
    <s v="Male"/>
    <x v="2"/>
    <x v="4"/>
    <s v="South Indian"/>
    <d v="2022-10-15T00:00:00"/>
    <s v="Online"/>
    <n v="64"/>
    <n v="5.8"/>
    <n v="583.32000000000005"/>
    <n v="87.58"/>
    <s v="Card"/>
    <n v="5"/>
    <s v="18-24"/>
    <s v="new"/>
    <s v="high value"/>
    <s v="High"/>
    <s v="Oct"/>
    <x v="2"/>
    <x v="0"/>
    <x v="1"/>
  </r>
  <r>
    <n v="600508"/>
    <n v="95700"/>
    <n v="33"/>
    <s v="Male"/>
    <x v="5"/>
    <x v="5"/>
    <s v="Pizza"/>
    <d v="2023-12-28T00:00:00"/>
    <s v="Online"/>
    <n v="57"/>
    <n v="3.5"/>
    <n v="501.94"/>
    <n v="57.03"/>
    <s v="UPI"/>
    <n v="5"/>
    <s v="25-35"/>
    <s v="new"/>
    <s v="high value"/>
    <s v="High"/>
    <s v="Dec"/>
    <x v="0"/>
    <x v="2"/>
    <x v="1"/>
  </r>
  <r>
    <n v="600509"/>
    <n v="82341"/>
    <n v="45"/>
    <s v="Male"/>
    <x v="2"/>
    <x v="4"/>
    <s v="Pizza"/>
    <d v="2022-07-15T00:00:00"/>
    <s v="COD"/>
    <n v="22"/>
    <n v="8.9"/>
    <n v="627.66999999999996"/>
    <n v="96.84"/>
    <s v="UPI"/>
    <n v="2"/>
    <s v="36-50"/>
    <s v="new"/>
    <s v="high value"/>
    <s v="Low"/>
    <s v="Jul"/>
    <x v="2"/>
    <x v="0"/>
    <x v="2"/>
  </r>
  <r>
    <n v="600510"/>
    <n v="31004"/>
    <n v="49"/>
    <s v="Female"/>
    <x v="1"/>
    <x v="2"/>
    <s v="Biryani"/>
    <d v="2024-01-21T00:00:00"/>
    <s v="Online"/>
    <n v="48"/>
    <n v="9.6999999999999993"/>
    <n v="649.91"/>
    <n v="79.430000000000007"/>
    <s v="Wallet"/>
    <n v="5"/>
    <s v="36-50"/>
    <s v="new"/>
    <s v="high value"/>
    <s v="High"/>
    <s v="Jan"/>
    <x v="1"/>
    <x v="0"/>
    <x v="1"/>
  </r>
  <r>
    <n v="600511"/>
    <n v="71105"/>
    <n v="32"/>
    <s v="Female"/>
    <x v="1"/>
    <x v="6"/>
    <s v="Sandwich"/>
    <d v="2024-06-28T00:00:00"/>
    <s v="COD"/>
    <n v="74"/>
    <n v="1.9"/>
    <n v="171.6"/>
    <n v="85.49"/>
    <s v="UPI"/>
    <n v="4"/>
    <s v="25-35"/>
    <s v="new"/>
    <s v="low"/>
    <s v="medium"/>
    <s v="Jun"/>
    <x v="1"/>
    <x v="2"/>
    <x v="1"/>
  </r>
  <r>
    <n v="600512"/>
    <n v="13841"/>
    <n v="64"/>
    <s v="Female"/>
    <x v="3"/>
    <x v="1"/>
    <s v="Biryani"/>
    <d v="2024-02-25T00:00:00"/>
    <s v="COD"/>
    <n v="88"/>
    <n v="14.7"/>
    <n v="374.35"/>
    <n v="108.01"/>
    <s v="Card"/>
    <n v="1"/>
    <s v="50+"/>
    <s v="new"/>
    <s v="medium"/>
    <s v="Low"/>
    <s v="Feb"/>
    <x v="1"/>
    <x v="1"/>
    <x v="1"/>
  </r>
  <r>
    <n v="600513"/>
    <n v="63473"/>
    <n v="18"/>
    <s v="Female"/>
    <x v="4"/>
    <x v="5"/>
    <s v="Chinese"/>
    <d v="2022-04-07T00:00:00"/>
    <s v="Online"/>
    <n v="54"/>
    <n v="8.6999999999999993"/>
    <n v="1390.39"/>
    <n v="115.11"/>
    <s v="UPI"/>
    <n v="4"/>
    <s v="18-24"/>
    <s v="new"/>
    <s v="high value"/>
    <s v="medium"/>
    <s v="Apr"/>
    <x v="2"/>
    <x v="0"/>
    <x v="1"/>
  </r>
  <r>
    <n v="600514"/>
    <n v="70757"/>
    <n v="46"/>
    <s v="Female"/>
    <x v="3"/>
    <x v="0"/>
    <s v="Biryani"/>
    <d v="2023-11-22T00:00:00"/>
    <s v="COD"/>
    <n v="88"/>
    <n v="5.4"/>
    <n v="627.23"/>
    <n v="72.09"/>
    <s v="Card"/>
    <n v="1"/>
    <s v="36-50"/>
    <s v="new"/>
    <s v="high value"/>
    <s v="Low"/>
    <s v="Nov"/>
    <x v="0"/>
    <x v="0"/>
    <x v="1"/>
  </r>
  <r>
    <n v="600515"/>
    <n v="13935"/>
    <n v="42"/>
    <s v="Female"/>
    <x v="2"/>
    <x v="0"/>
    <s v="Sandwich"/>
    <d v="2022-09-17T00:00:00"/>
    <s v="COD"/>
    <n v="76"/>
    <n v="7.1"/>
    <n v="1100.4100000000001"/>
    <n v="25.4"/>
    <s v="UPI"/>
    <n v="1"/>
    <s v="36-50"/>
    <s v="new"/>
    <s v="high value"/>
    <s v="Low"/>
    <s v="Sep"/>
    <x v="2"/>
    <x v="0"/>
    <x v="1"/>
  </r>
  <r>
    <n v="600516"/>
    <n v="13845"/>
    <n v="50"/>
    <s v="Female"/>
    <x v="5"/>
    <x v="0"/>
    <s v="Burger"/>
    <d v="2024-07-01T00:00:00"/>
    <s v="COD"/>
    <n v="21"/>
    <n v="7.3"/>
    <n v="889.6"/>
    <n v="41.5"/>
    <s v="Card"/>
    <n v="2"/>
    <s v="36-50"/>
    <s v="new"/>
    <s v="high value"/>
    <s v="Low"/>
    <s v="Jul"/>
    <x v="1"/>
    <x v="0"/>
    <x v="2"/>
  </r>
  <r>
    <n v="600517"/>
    <n v="98242"/>
    <n v="24"/>
    <s v="Female"/>
    <x v="1"/>
    <x v="5"/>
    <s v="South Indian"/>
    <d v="2023-11-19T00:00:00"/>
    <s v="COD"/>
    <n v="37"/>
    <n v="3.3"/>
    <n v="838.74"/>
    <n v="73.95"/>
    <s v="Wallet"/>
    <n v="4"/>
    <s v="18-24"/>
    <s v="new"/>
    <s v="high value"/>
    <s v="medium"/>
    <s v="Nov"/>
    <x v="0"/>
    <x v="2"/>
    <x v="0"/>
  </r>
  <r>
    <n v="600518"/>
    <n v="66521"/>
    <n v="26"/>
    <s v="Male"/>
    <x v="0"/>
    <x v="6"/>
    <s v="Burger"/>
    <d v="2022-11-15T00:00:00"/>
    <s v="Online"/>
    <n v="70"/>
    <n v="2.2000000000000002"/>
    <n v="1307.9100000000001"/>
    <n v="43.22"/>
    <s v="UPI"/>
    <n v="3"/>
    <s v="25-35"/>
    <s v="new"/>
    <s v="high value"/>
    <s v="medium"/>
    <s v="Nov"/>
    <x v="2"/>
    <x v="2"/>
    <x v="1"/>
  </r>
  <r>
    <n v="600519"/>
    <n v="13349"/>
    <n v="30"/>
    <s v="Female"/>
    <x v="5"/>
    <x v="5"/>
    <s v="Pizza"/>
    <d v="2024-01-10T00:00:00"/>
    <s v="COD"/>
    <n v="53"/>
    <n v="4.5999999999999996"/>
    <n v="1494.97"/>
    <n v="78.09"/>
    <s v="Wallet"/>
    <n v="4"/>
    <s v="25-35"/>
    <s v="repeat"/>
    <s v="high value"/>
    <s v="medium"/>
    <s v="Jan"/>
    <x v="1"/>
    <x v="2"/>
    <x v="1"/>
  </r>
  <r>
    <n v="600520"/>
    <n v="14429"/>
    <n v="19"/>
    <s v="Male"/>
    <x v="5"/>
    <x v="4"/>
    <s v="Burger"/>
    <d v="2022-10-12T00:00:00"/>
    <s v="COD"/>
    <n v="44"/>
    <n v="11.9"/>
    <n v="191.75"/>
    <n v="113.11"/>
    <s v="Cash"/>
    <n v="1"/>
    <s v="18-24"/>
    <s v="new"/>
    <s v="low"/>
    <s v="Low"/>
    <s v="Oct"/>
    <x v="2"/>
    <x v="1"/>
    <x v="0"/>
  </r>
  <r>
    <n v="600521"/>
    <n v="29935"/>
    <n v="30"/>
    <s v="Female"/>
    <x v="2"/>
    <x v="6"/>
    <s v="Biryani"/>
    <d v="2024-06-16T00:00:00"/>
    <s v="COD"/>
    <n v="58"/>
    <n v="8.5"/>
    <n v="336.69"/>
    <n v="94.91"/>
    <s v="UPI"/>
    <n v="5"/>
    <s v="25-35"/>
    <s v="new"/>
    <s v="medium"/>
    <s v="High"/>
    <s v="Jun"/>
    <x v="1"/>
    <x v="0"/>
    <x v="1"/>
  </r>
  <r>
    <n v="600522"/>
    <n v="48606"/>
    <n v="36"/>
    <s v="Male"/>
    <x v="3"/>
    <x v="4"/>
    <s v="Chinese"/>
    <d v="2023-12-19T00:00:00"/>
    <s v="Online"/>
    <n v="52"/>
    <n v="13"/>
    <n v="1476.11"/>
    <n v="43.32"/>
    <s v="Wallet"/>
    <n v="2"/>
    <s v="36-50"/>
    <s v="repeat"/>
    <s v="high value"/>
    <s v="Low"/>
    <s v="Dec"/>
    <x v="0"/>
    <x v="1"/>
    <x v="1"/>
  </r>
  <r>
    <n v="600523"/>
    <n v="75242"/>
    <n v="32"/>
    <s v="Male"/>
    <x v="1"/>
    <x v="5"/>
    <s v="Sandwich"/>
    <d v="2024-10-01T00:00:00"/>
    <s v="COD"/>
    <n v="77"/>
    <n v="4.7"/>
    <n v="389.47"/>
    <n v="26.41"/>
    <s v="Card"/>
    <n v="5"/>
    <s v="25-35"/>
    <s v="new"/>
    <s v="medium"/>
    <s v="High"/>
    <s v="Oct"/>
    <x v="1"/>
    <x v="2"/>
    <x v="1"/>
  </r>
  <r>
    <n v="600524"/>
    <n v="87009"/>
    <n v="64"/>
    <s v="Male"/>
    <x v="1"/>
    <x v="4"/>
    <s v="Pizza"/>
    <d v="2022-09-17T00:00:00"/>
    <s v="COD"/>
    <n v="21"/>
    <n v="10.4"/>
    <n v="538.77"/>
    <n v="100.43"/>
    <s v="Card"/>
    <n v="5"/>
    <s v="50+"/>
    <s v="new"/>
    <s v="high value"/>
    <s v="High"/>
    <s v="Sep"/>
    <x v="2"/>
    <x v="1"/>
    <x v="2"/>
  </r>
  <r>
    <n v="600525"/>
    <n v="87794"/>
    <n v="25"/>
    <s v="Female"/>
    <x v="2"/>
    <x v="4"/>
    <s v="Burger"/>
    <d v="2023-11-08T00:00:00"/>
    <s v="COD"/>
    <n v="65"/>
    <n v="4.2"/>
    <n v="253.52"/>
    <n v="118"/>
    <s v="UPI"/>
    <n v="5"/>
    <s v="25-35"/>
    <s v="new"/>
    <s v="medium"/>
    <s v="High"/>
    <s v="Nov"/>
    <x v="0"/>
    <x v="2"/>
    <x v="1"/>
  </r>
  <r>
    <n v="600526"/>
    <n v="16816"/>
    <n v="22"/>
    <s v="Male"/>
    <x v="4"/>
    <x v="1"/>
    <s v="Chinese"/>
    <d v="2023-03-11T00:00:00"/>
    <s v="Online"/>
    <n v="60"/>
    <n v="13.3"/>
    <n v="962.7"/>
    <n v="80.47"/>
    <s v="Cash"/>
    <n v="5"/>
    <s v="18-24"/>
    <s v="new"/>
    <s v="high value"/>
    <s v="High"/>
    <s v="Mar"/>
    <x v="0"/>
    <x v="1"/>
    <x v="1"/>
  </r>
  <r>
    <n v="600527"/>
    <n v="71483"/>
    <n v="50"/>
    <s v="Male"/>
    <x v="1"/>
    <x v="3"/>
    <s v="South Indian"/>
    <d v="2023-04-08T00:00:00"/>
    <s v="COD"/>
    <n v="34"/>
    <n v="7.1"/>
    <n v="984.55"/>
    <n v="21.91"/>
    <s v="Card"/>
    <n v="3"/>
    <s v="36-50"/>
    <s v="new"/>
    <s v="high value"/>
    <s v="medium"/>
    <s v="Apr"/>
    <x v="0"/>
    <x v="0"/>
    <x v="0"/>
  </r>
  <r>
    <n v="600528"/>
    <n v="77078"/>
    <n v="62"/>
    <s v="Female"/>
    <x v="3"/>
    <x v="3"/>
    <s v="Pizza"/>
    <d v="2022-04-28T00:00:00"/>
    <s v="COD"/>
    <n v="34"/>
    <n v="3.5"/>
    <n v="1370.49"/>
    <n v="58.38"/>
    <s v="Card"/>
    <n v="3"/>
    <s v="50+"/>
    <s v="new"/>
    <s v="high value"/>
    <s v="medium"/>
    <s v="Apr"/>
    <x v="2"/>
    <x v="2"/>
    <x v="0"/>
  </r>
  <r>
    <n v="600529"/>
    <n v="15961"/>
    <n v="62"/>
    <s v="Male"/>
    <x v="1"/>
    <x v="7"/>
    <s v="South Indian"/>
    <d v="2023-10-26T00:00:00"/>
    <s v="Online"/>
    <n v="40"/>
    <n v="10.3"/>
    <n v="938.82"/>
    <n v="74.709999999999994"/>
    <s v="Cash"/>
    <n v="3"/>
    <s v="50+"/>
    <s v="new"/>
    <s v="high value"/>
    <s v="medium"/>
    <s v="Oct"/>
    <x v="0"/>
    <x v="1"/>
    <x v="0"/>
  </r>
  <r>
    <n v="600530"/>
    <n v="50801"/>
    <n v="28"/>
    <s v="Male"/>
    <x v="5"/>
    <x v="3"/>
    <s v="Chinese"/>
    <d v="2023-09-21T00:00:00"/>
    <s v="Online"/>
    <n v="41"/>
    <n v="1.9"/>
    <n v="1174.9000000000001"/>
    <n v="59.13"/>
    <s v="UPI"/>
    <n v="2"/>
    <s v="25-35"/>
    <s v="new"/>
    <s v="high value"/>
    <s v="Low"/>
    <s v="Sep"/>
    <x v="0"/>
    <x v="2"/>
    <x v="0"/>
  </r>
  <r>
    <n v="600531"/>
    <n v="26137"/>
    <n v="37"/>
    <s v="Male"/>
    <x v="2"/>
    <x v="2"/>
    <s v="Pizza"/>
    <d v="2023-12-20T00:00:00"/>
    <s v="Online"/>
    <n v="82"/>
    <n v="2.9"/>
    <n v="579.19000000000005"/>
    <n v="117.97"/>
    <s v="Card"/>
    <n v="4"/>
    <s v="36-50"/>
    <s v="new"/>
    <s v="high value"/>
    <s v="medium"/>
    <s v="Dec"/>
    <x v="0"/>
    <x v="2"/>
    <x v="1"/>
  </r>
  <r>
    <n v="600532"/>
    <n v="88934"/>
    <n v="20"/>
    <s v="Female"/>
    <x v="4"/>
    <x v="0"/>
    <s v="Sandwich"/>
    <d v="2023-04-07T00:00:00"/>
    <s v="Online"/>
    <n v="60"/>
    <n v="2.6"/>
    <n v="1452.7"/>
    <n v="70.17"/>
    <s v="Card"/>
    <n v="4"/>
    <s v="18-24"/>
    <s v="new"/>
    <s v="high value"/>
    <s v="medium"/>
    <s v="Apr"/>
    <x v="0"/>
    <x v="2"/>
    <x v="1"/>
  </r>
  <r>
    <n v="600533"/>
    <n v="73347"/>
    <n v="30"/>
    <s v="Male"/>
    <x v="5"/>
    <x v="7"/>
    <s v="Pizza"/>
    <d v="2024-09-04T00:00:00"/>
    <s v="Online"/>
    <n v="89"/>
    <n v="12.8"/>
    <n v="175.03"/>
    <n v="23.4"/>
    <s v="Cash"/>
    <n v="5"/>
    <s v="25-35"/>
    <s v="new"/>
    <s v="low"/>
    <s v="High"/>
    <s v="Sep"/>
    <x v="1"/>
    <x v="1"/>
    <x v="1"/>
  </r>
  <r>
    <n v="600534"/>
    <n v="86769"/>
    <n v="25"/>
    <s v="Male"/>
    <x v="2"/>
    <x v="3"/>
    <s v="Biryani"/>
    <d v="2024-07-22T00:00:00"/>
    <s v="COD"/>
    <n v="21"/>
    <n v="1.8"/>
    <n v="474.15"/>
    <n v="87.95"/>
    <s v="UPI"/>
    <n v="1"/>
    <s v="25-35"/>
    <s v="new"/>
    <s v="medium"/>
    <s v="Low"/>
    <s v="Jul"/>
    <x v="1"/>
    <x v="2"/>
    <x v="2"/>
  </r>
  <r>
    <n v="600535"/>
    <n v="76859"/>
    <n v="62"/>
    <s v="Male"/>
    <x v="0"/>
    <x v="7"/>
    <s v="Burger"/>
    <d v="2023-04-29T00:00:00"/>
    <s v="Online"/>
    <n v="50"/>
    <n v="3.2"/>
    <n v="1256.76"/>
    <n v="59.15"/>
    <s v="UPI"/>
    <n v="4"/>
    <s v="50+"/>
    <s v="new"/>
    <s v="high value"/>
    <s v="medium"/>
    <s v="Apr"/>
    <x v="0"/>
    <x v="2"/>
    <x v="1"/>
  </r>
  <r>
    <n v="600536"/>
    <n v="66461"/>
    <n v="46"/>
    <s v="Male"/>
    <x v="2"/>
    <x v="1"/>
    <s v="Pizza"/>
    <d v="2022-06-12T00:00:00"/>
    <s v="Online"/>
    <n v="28"/>
    <n v="11.2"/>
    <n v="974.24"/>
    <n v="39.64"/>
    <s v="UPI"/>
    <n v="5"/>
    <s v="36-50"/>
    <s v="new"/>
    <s v="high value"/>
    <s v="High"/>
    <s v="Jun"/>
    <x v="2"/>
    <x v="1"/>
    <x v="2"/>
  </r>
  <r>
    <n v="600537"/>
    <n v="86870"/>
    <n v="57"/>
    <s v="Female"/>
    <x v="4"/>
    <x v="4"/>
    <s v="South Indian"/>
    <d v="2022-03-12T00:00:00"/>
    <s v="Online"/>
    <n v="59"/>
    <n v="6.4"/>
    <n v="1301.1300000000001"/>
    <n v="83.3"/>
    <s v="UPI"/>
    <n v="5"/>
    <s v="50+"/>
    <s v="new"/>
    <s v="high value"/>
    <s v="High"/>
    <s v="Mar"/>
    <x v="2"/>
    <x v="0"/>
    <x v="1"/>
  </r>
  <r>
    <n v="600538"/>
    <n v="24245"/>
    <n v="38"/>
    <s v="Male"/>
    <x v="0"/>
    <x v="2"/>
    <s v="Chinese"/>
    <d v="2024-11-26T00:00:00"/>
    <s v="COD"/>
    <n v="38"/>
    <n v="10.9"/>
    <n v="628.53"/>
    <n v="94.14"/>
    <s v="UPI"/>
    <n v="5"/>
    <s v="36-50"/>
    <s v="new"/>
    <s v="high value"/>
    <s v="High"/>
    <s v="Nov"/>
    <x v="1"/>
    <x v="1"/>
    <x v="0"/>
  </r>
  <r>
    <n v="600539"/>
    <n v="37427"/>
    <n v="42"/>
    <s v="Female"/>
    <x v="3"/>
    <x v="5"/>
    <s v="Biryani"/>
    <d v="2022-12-22T00:00:00"/>
    <s v="COD"/>
    <n v="68"/>
    <n v="2.2999999999999998"/>
    <n v="1467.29"/>
    <n v="115.46"/>
    <s v="UPI"/>
    <n v="5"/>
    <s v="36-50"/>
    <s v="repeat"/>
    <s v="high value"/>
    <s v="High"/>
    <s v="Dec"/>
    <x v="2"/>
    <x v="2"/>
    <x v="1"/>
  </r>
  <r>
    <n v="600540"/>
    <n v="64987"/>
    <n v="36"/>
    <s v="Female"/>
    <x v="2"/>
    <x v="1"/>
    <s v="Pizza"/>
    <d v="2023-07-18T00:00:00"/>
    <s v="COD"/>
    <n v="67"/>
    <n v="4.5999999999999996"/>
    <n v="481.27"/>
    <n v="48.43"/>
    <s v="Cash"/>
    <n v="2"/>
    <s v="36-50"/>
    <s v="new"/>
    <s v="medium"/>
    <s v="Low"/>
    <s v="Jul"/>
    <x v="0"/>
    <x v="2"/>
    <x v="1"/>
  </r>
  <r>
    <n v="600541"/>
    <n v="57240"/>
    <n v="63"/>
    <s v="Female"/>
    <x v="3"/>
    <x v="1"/>
    <s v="Pizza"/>
    <d v="2022-07-30T00:00:00"/>
    <s v="COD"/>
    <n v="53"/>
    <n v="12.3"/>
    <n v="437.76"/>
    <n v="109.07"/>
    <s v="Card"/>
    <n v="5"/>
    <s v="50+"/>
    <s v="new"/>
    <s v="medium"/>
    <s v="High"/>
    <s v="Jul"/>
    <x v="2"/>
    <x v="1"/>
    <x v="1"/>
  </r>
  <r>
    <n v="600542"/>
    <n v="45148"/>
    <n v="64"/>
    <s v="Male"/>
    <x v="3"/>
    <x v="0"/>
    <s v="Burger"/>
    <d v="2023-07-24T00:00:00"/>
    <s v="Online"/>
    <n v="79"/>
    <n v="14.7"/>
    <n v="367.35"/>
    <n v="77.16"/>
    <s v="Card"/>
    <n v="5"/>
    <s v="50+"/>
    <s v="new"/>
    <s v="medium"/>
    <s v="High"/>
    <s v="Jul"/>
    <x v="0"/>
    <x v="1"/>
    <x v="1"/>
  </r>
  <r>
    <n v="600543"/>
    <n v="42713"/>
    <n v="23"/>
    <s v="Female"/>
    <x v="0"/>
    <x v="5"/>
    <s v="Burger"/>
    <d v="2023-11-18T00:00:00"/>
    <s v="Online"/>
    <n v="49"/>
    <n v="11"/>
    <n v="981.89"/>
    <n v="79.83"/>
    <s v="UPI"/>
    <n v="5"/>
    <s v="18-24"/>
    <s v="new"/>
    <s v="high value"/>
    <s v="High"/>
    <s v="Nov"/>
    <x v="0"/>
    <x v="1"/>
    <x v="1"/>
  </r>
  <r>
    <n v="600544"/>
    <n v="60537"/>
    <n v="37"/>
    <s v="Female"/>
    <x v="0"/>
    <x v="2"/>
    <s v="Sandwich"/>
    <d v="2022-10-05T00:00:00"/>
    <s v="Online"/>
    <n v="55"/>
    <n v="5"/>
    <n v="384.94"/>
    <n v="83.07"/>
    <s v="Cash"/>
    <n v="5"/>
    <s v="36-50"/>
    <s v="repeat"/>
    <s v="medium"/>
    <s v="High"/>
    <s v="Oct"/>
    <x v="2"/>
    <x v="2"/>
    <x v="1"/>
  </r>
  <r>
    <n v="600545"/>
    <n v="20022"/>
    <n v="19"/>
    <s v="Female"/>
    <x v="4"/>
    <x v="4"/>
    <s v="Burger"/>
    <d v="2024-07-08T00:00:00"/>
    <s v="COD"/>
    <n v="26"/>
    <n v="10.9"/>
    <n v="1024.6600000000001"/>
    <n v="37.43"/>
    <s v="UPI"/>
    <n v="5"/>
    <s v="18-24"/>
    <s v="new"/>
    <s v="high value"/>
    <s v="High"/>
    <s v="Jul"/>
    <x v="1"/>
    <x v="1"/>
    <x v="2"/>
  </r>
  <r>
    <n v="600546"/>
    <n v="85210"/>
    <n v="54"/>
    <s v="Female"/>
    <x v="4"/>
    <x v="6"/>
    <s v="Biryani"/>
    <d v="2023-07-05T00:00:00"/>
    <s v="COD"/>
    <n v="53"/>
    <n v="4.3"/>
    <n v="497.45"/>
    <n v="61.4"/>
    <s v="Card"/>
    <n v="4"/>
    <s v="50+"/>
    <s v="new"/>
    <s v="medium"/>
    <s v="medium"/>
    <s v="Jul"/>
    <x v="0"/>
    <x v="2"/>
    <x v="1"/>
  </r>
  <r>
    <n v="600547"/>
    <n v="31855"/>
    <n v="39"/>
    <s v="Male"/>
    <x v="0"/>
    <x v="3"/>
    <s v="Burger"/>
    <d v="2024-05-28T00:00:00"/>
    <s v="COD"/>
    <n v="73"/>
    <n v="5.7"/>
    <n v="732.74"/>
    <n v="63.37"/>
    <s v="UPI"/>
    <n v="3"/>
    <s v="36-50"/>
    <s v="new"/>
    <s v="high value"/>
    <s v="medium"/>
    <s v="May"/>
    <x v="1"/>
    <x v="0"/>
    <x v="1"/>
  </r>
  <r>
    <n v="600548"/>
    <n v="47675"/>
    <n v="55"/>
    <s v="Female"/>
    <x v="2"/>
    <x v="7"/>
    <s v="Sandwich"/>
    <d v="2023-11-12T00:00:00"/>
    <s v="COD"/>
    <n v="32"/>
    <n v="6.9"/>
    <n v="1473.6"/>
    <n v="117.14"/>
    <s v="UPI"/>
    <n v="5"/>
    <s v="50+"/>
    <s v="new"/>
    <s v="high value"/>
    <s v="High"/>
    <s v="Nov"/>
    <x v="0"/>
    <x v="0"/>
    <x v="0"/>
  </r>
  <r>
    <n v="600549"/>
    <n v="29942"/>
    <n v="60"/>
    <s v="Male"/>
    <x v="3"/>
    <x v="3"/>
    <s v="Biryani"/>
    <d v="2023-06-16T00:00:00"/>
    <s v="COD"/>
    <n v="45"/>
    <n v="3.7"/>
    <n v="224.84"/>
    <n v="103.64"/>
    <s v="Wallet"/>
    <n v="3"/>
    <s v="50+"/>
    <s v="new"/>
    <s v="low"/>
    <s v="medium"/>
    <s v="Jun"/>
    <x v="0"/>
    <x v="2"/>
    <x v="0"/>
  </r>
  <r>
    <n v="600550"/>
    <n v="36546"/>
    <n v="38"/>
    <s v="Male"/>
    <x v="3"/>
    <x v="2"/>
    <s v="Chinese"/>
    <d v="2022-04-23T00:00:00"/>
    <s v="COD"/>
    <n v="52"/>
    <n v="3.4"/>
    <n v="354.68"/>
    <n v="116.49"/>
    <s v="Cash"/>
    <n v="2"/>
    <s v="36-50"/>
    <s v="repeat"/>
    <s v="medium"/>
    <s v="Low"/>
    <s v="Apr"/>
    <x v="2"/>
    <x v="2"/>
    <x v="1"/>
  </r>
  <r>
    <n v="600551"/>
    <n v="77659"/>
    <n v="52"/>
    <s v="Female"/>
    <x v="1"/>
    <x v="7"/>
    <s v="Biryani"/>
    <d v="2022-11-09T00:00:00"/>
    <s v="COD"/>
    <n v="80"/>
    <n v="6.4"/>
    <n v="1326.8"/>
    <n v="42.16"/>
    <s v="UPI"/>
    <n v="2"/>
    <s v="50+"/>
    <s v="new"/>
    <s v="high value"/>
    <s v="Low"/>
    <s v="Nov"/>
    <x v="2"/>
    <x v="0"/>
    <x v="1"/>
  </r>
  <r>
    <n v="600552"/>
    <n v="73558"/>
    <n v="51"/>
    <s v="Female"/>
    <x v="0"/>
    <x v="2"/>
    <s v="Chinese"/>
    <d v="2023-03-18T00:00:00"/>
    <s v="Online"/>
    <n v="79"/>
    <n v="4.3"/>
    <n v="579.83000000000004"/>
    <n v="56.92"/>
    <s v="UPI"/>
    <n v="1"/>
    <s v="50+"/>
    <s v="new"/>
    <s v="high value"/>
    <s v="Low"/>
    <s v="Mar"/>
    <x v="0"/>
    <x v="2"/>
    <x v="1"/>
  </r>
  <r>
    <n v="600553"/>
    <n v="67851"/>
    <n v="44"/>
    <s v="Male"/>
    <x v="3"/>
    <x v="1"/>
    <s v="Pizza"/>
    <d v="2024-04-23T00:00:00"/>
    <s v="COD"/>
    <n v="85"/>
    <n v="2.5"/>
    <n v="994.84"/>
    <n v="98.44"/>
    <s v="UPI"/>
    <n v="1"/>
    <s v="36-50"/>
    <s v="new"/>
    <s v="high value"/>
    <s v="Low"/>
    <s v="Apr"/>
    <x v="1"/>
    <x v="2"/>
    <x v="1"/>
  </r>
  <r>
    <n v="600554"/>
    <n v="19620"/>
    <n v="64"/>
    <s v="Female"/>
    <x v="1"/>
    <x v="3"/>
    <s v="Sandwich"/>
    <d v="2023-07-09T00:00:00"/>
    <s v="Online"/>
    <n v="75"/>
    <n v="7.2"/>
    <n v="434.15"/>
    <n v="97.14"/>
    <s v="Card"/>
    <n v="3"/>
    <s v="50+"/>
    <s v="new"/>
    <s v="medium"/>
    <s v="medium"/>
    <s v="Jul"/>
    <x v="0"/>
    <x v="0"/>
    <x v="1"/>
  </r>
  <r>
    <n v="600555"/>
    <n v="89484"/>
    <n v="22"/>
    <s v="Female"/>
    <x v="4"/>
    <x v="4"/>
    <s v="Chinese"/>
    <d v="2023-06-16T00:00:00"/>
    <s v="Online"/>
    <n v="84"/>
    <n v="10.4"/>
    <n v="472.17"/>
    <n v="48.99"/>
    <s v="Wallet"/>
    <n v="2"/>
    <s v="18-24"/>
    <s v="new"/>
    <s v="medium"/>
    <s v="Low"/>
    <s v="Jun"/>
    <x v="0"/>
    <x v="1"/>
    <x v="1"/>
  </r>
  <r>
    <n v="600556"/>
    <n v="70456"/>
    <n v="40"/>
    <s v="Female"/>
    <x v="4"/>
    <x v="5"/>
    <s v="Sandwich"/>
    <d v="2024-07-12T00:00:00"/>
    <s v="Online"/>
    <n v="43"/>
    <n v="7.2"/>
    <n v="1273.1300000000001"/>
    <n v="56.18"/>
    <s v="Card"/>
    <n v="3"/>
    <s v="36-50"/>
    <s v="repeat"/>
    <s v="high value"/>
    <s v="medium"/>
    <s v="Jul"/>
    <x v="1"/>
    <x v="0"/>
    <x v="0"/>
  </r>
  <r>
    <n v="600557"/>
    <n v="72573"/>
    <n v="42"/>
    <s v="Male"/>
    <x v="5"/>
    <x v="5"/>
    <s v="Pizza"/>
    <d v="2023-12-17T00:00:00"/>
    <s v="COD"/>
    <n v="59"/>
    <n v="8.5"/>
    <n v="747.92"/>
    <n v="82.94"/>
    <s v="Card"/>
    <n v="3"/>
    <s v="36-50"/>
    <s v="new"/>
    <s v="high value"/>
    <s v="medium"/>
    <s v="Dec"/>
    <x v="0"/>
    <x v="0"/>
    <x v="1"/>
  </r>
  <r>
    <n v="600558"/>
    <n v="55324"/>
    <n v="22"/>
    <s v="Male"/>
    <x v="1"/>
    <x v="4"/>
    <s v="Pizza"/>
    <d v="2022-01-04T00:00:00"/>
    <s v="COD"/>
    <n v="64"/>
    <n v="6.5"/>
    <n v="809.62"/>
    <n v="96.62"/>
    <s v="Wallet"/>
    <n v="5"/>
    <s v="18-24"/>
    <s v="new"/>
    <s v="high value"/>
    <s v="High"/>
    <s v="Jan"/>
    <x v="2"/>
    <x v="0"/>
    <x v="1"/>
  </r>
  <r>
    <n v="600559"/>
    <n v="33219"/>
    <n v="29"/>
    <s v="Male"/>
    <x v="0"/>
    <x v="6"/>
    <s v="Burger"/>
    <d v="2024-08-30T00:00:00"/>
    <s v="Online"/>
    <n v="65"/>
    <n v="9.9"/>
    <n v="369.13"/>
    <n v="54.16"/>
    <s v="UPI"/>
    <n v="5"/>
    <s v="25-35"/>
    <s v="new"/>
    <s v="medium"/>
    <s v="High"/>
    <s v="Aug"/>
    <x v="1"/>
    <x v="0"/>
    <x v="1"/>
  </r>
  <r>
    <n v="600560"/>
    <n v="43245"/>
    <n v="32"/>
    <s v="Female"/>
    <x v="0"/>
    <x v="0"/>
    <s v="Sandwich"/>
    <d v="2023-06-13T00:00:00"/>
    <s v="Online"/>
    <n v="53"/>
    <n v="8"/>
    <n v="481.25"/>
    <n v="20.3"/>
    <s v="Wallet"/>
    <n v="4"/>
    <s v="25-35"/>
    <s v="new"/>
    <s v="medium"/>
    <s v="medium"/>
    <s v="Jun"/>
    <x v="0"/>
    <x v="0"/>
    <x v="1"/>
  </r>
  <r>
    <n v="600561"/>
    <n v="44063"/>
    <n v="54"/>
    <s v="Female"/>
    <x v="5"/>
    <x v="4"/>
    <s v="Biryani"/>
    <d v="2024-04-11T00:00:00"/>
    <s v="COD"/>
    <n v="56"/>
    <n v="11.8"/>
    <n v="1341.41"/>
    <n v="29.96"/>
    <s v="UPI"/>
    <n v="4"/>
    <s v="50+"/>
    <s v="new"/>
    <s v="high value"/>
    <s v="medium"/>
    <s v="Apr"/>
    <x v="1"/>
    <x v="1"/>
    <x v="1"/>
  </r>
  <r>
    <n v="600562"/>
    <n v="82447"/>
    <n v="19"/>
    <s v="Male"/>
    <x v="3"/>
    <x v="0"/>
    <s v="Burger"/>
    <d v="2024-12-22T00:00:00"/>
    <s v="Online"/>
    <n v="59"/>
    <n v="12.4"/>
    <n v="979.09"/>
    <n v="64.099999999999994"/>
    <s v="Wallet"/>
    <n v="5"/>
    <s v="18-24"/>
    <s v="new"/>
    <s v="high value"/>
    <s v="High"/>
    <s v="Dec"/>
    <x v="1"/>
    <x v="1"/>
    <x v="1"/>
  </r>
  <r>
    <n v="600563"/>
    <n v="82524"/>
    <n v="61"/>
    <s v="Male"/>
    <x v="4"/>
    <x v="6"/>
    <s v="South Indian"/>
    <d v="2022-08-21T00:00:00"/>
    <s v="Online"/>
    <n v="76"/>
    <n v="12"/>
    <n v="596.99"/>
    <n v="34.450000000000003"/>
    <s v="Wallet"/>
    <n v="1"/>
    <s v="50+"/>
    <s v="new"/>
    <s v="high value"/>
    <s v="Low"/>
    <s v="Aug"/>
    <x v="2"/>
    <x v="1"/>
    <x v="1"/>
  </r>
  <r>
    <n v="600564"/>
    <n v="19495"/>
    <n v="18"/>
    <s v="Male"/>
    <x v="4"/>
    <x v="0"/>
    <s v="Sandwich"/>
    <d v="2023-03-25T00:00:00"/>
    <s v="Online"/>
    <n v="27"/>
    <n v="2.2000000000000002"/>
    <n v="1194.43"/>
    <n v="90.28"/>
    <s v="Card"/>
    <n v="1"/>
    <s v="18-24"/>
    <s v="new"/>
    <s v="high value"/>
    <s v="Low"/>
    <s v="Mar"/>
    <x v="0"/>
    <x v="2"/>
    <x v="2"/>
  </r>
  <r>
    <n v="600565"/>
    <n v="99092"/>
    <n v="50"/>
    <s v="Male"/>
    <x v="3"/>
    <x v="5"/>
    <s v="Chinese"/>
    <d v="2024-02-29T00:00:00"/>
    <s v="COD"/>
    <n v="37"/>
    <n v="8.1"/>
    <n v="429"/>
    <n v="30.75"/>
    <s v="Card"/>
    <n v="4"/>
    <s v="36-50"/>
    <s v="new"/>
    <s v="medium"/>
    <s v="medium"/>
    <s v="Feb"/>
    <x v="1"/>
    <x v="0"/>
    <x v="0"/>
  </r>
  <r>
    <n v="600566"/>
    <n v="77542"/>
    <n v="59"/>
    <s v="Female"/>
    <x v="0"/>
    <x v="0"/>
    <s v="Burger"/>
    <d v="2024-01-28T00:00:00"/>
    <s v="Online"/>
    <n v="39"/>
    <n v="1.6"/>
    <n v="1263.57"/>
    <n v="58"/>
    <s v="Cash"/>
    <n v="3"/>
    <s v="50+"/>
    <s v="new"/>
    <s v="high value"/>
    <s v="medium"/>
    <s v="Jan"/>
    <x v="1"/>
    <x v="2"/>
    <x v="0"/>
  </r>
  <r>
    <n v="600567"/>
    <n v="22410"/>
    <n v="47"/>
    <s v="Male"/>
    <x v="2"/>
    <x v="5"/>
    <s v="Chinese"/>
    <d v="2022-10-31T00:00:00"/>
    <s v="COD"/>
    <n v="27"/>
    <n v="9.3000000000000007"/>
    <n v="1365.51"/>
    <n v="101.19"/>
    <s v="Cash"/>
    <n v="5"/>
    <s v="36-50"/>
    <s v="new"/>
    <s v="high value"/>
    <s v="High"/>
    <s v="Oct"/>
    <x v="2"/>
    <x v="0"/>
    <x v="2"/>
  </r>
  <r>
    <n v="600568"/>
    <n v="53491"/>
    <n v="59"/>
    <s v="Male"/>
    <x v="5"/>
    <x v="6"/>
    <s v="Sandwich"/>
    <d v="2023-08-10T00:00:00"/>
    <s v="Online"/>
    <n v="41"/>
    <n v="6.4"/>
    <n v="1120.8800000000001"/>
    <n v="83.63"/>
    <s v="Cash"/>
    <n v="3"/>
    <s v="50+"/>
    <s v="repeat"/>
    <s v="high value"/>
    <s v="medium"/>
    <s v="Aug"/>
    <x v="0"/>
    <x v="0"/>
    <x v="0"/>
  </r>
  <r>
    <n v="600569"/>
    <n v="46111"/>
    <n v="58"/>
    <s v="Female"/>
    <x v="5"/>
    <x v="4"/>
    <s v="Sandwich"/>
    <d v="2024-07-06T00:00:00"/>
    <s v="Online"/>
    <n v="73"/>
    <n v="7.7"/>
    <n v="908.72"/>
    <n v="116.46"/>
    <s v="UPI"/>
    <n v="5"/>
    <s v="50+"/>
    <s v="new"/>
    <s v="high value"/>
    <s v="High"/>
    <s v="Jul"/>
    <x v="1"/>
    <x v="0"/>
    <x v="1"/>
  </r>
  <r>
    <n v="600570"/>
    <n v="36282"/>
    <n v="60"/>
    <s v="Female"/>
    <x v="5"/>
    <x v="6"/>
    <s v="Biryani"/>
    <d v="2023-02-08T00:00:00"/>
    <s v="COD"/>
    <n v="72"/>
    <n v="1.6"/>
    <n v="1345.9"/>
    <n v="89.73"/>
    <s v="UPI"/>
    <n v="1"/>
    <s v="50+"/>
    <s v="new"/>
    <s v="high value"/>
    <s v="Low"/>
    <s v="Feb"/>
    <x v="0"/>
    <x v="2"/>
    <x v="1"/>
  </r>
  <r>
    <n v="600571"/>
    <n v="77752"/>
    <n v="23"/>
    <s v="Female"/>
    <x v="2"/>
    <x v="4"/>
    <s v="Chinese"/>
    <d v="2024-07-10T00:00:00"/>
    <s v="Online"/>
    <n v="69"/>
    <n v="12.4"/>
    <n v="1052.3599999999999"/>
    <n v="77.62"/>
    <s v="Cash"/>
    <n v="1"/>
    <s v="18-24"/>
    <s v="new"/>
    <s v="high value"/>
    <s v="Low"/>
    <s v="Jul"/>
    <x v="1"/>
    <x v="1"/>
    <x v="1"/>
  </r>
  <r>
    <n v="600572"/>
    <n v="79196"/>
    <n v="36"/>
    <s v="Female"/>
    <x v="5"/>
    <x v="6"/>
    <s v="Sandwich"/>
    <d v="2024-05-30T00:00:00"/>
    <s v="COD"/>
    <n v="54"/>
    <n v="11.6"/>
    <n v="479.16"/>
    <n v="52.47"/>
    <s v="Cash"/>
    <n v="1"/>
    <s v="36-50"/>
    <s v="new"/>
    <s v="medium"/>
    <s v="Low"/>
    <s v="May"/>
    <x v="1"/>
    <x v="1"/>
    <x v="1"/>
  </r>
  <r>
    <n v="600573"/>
    <n v="99759"/>
    <n v="27"/>
    <s v="Male"/>
    <x v="0"/>
    <x v="7"/>
    <s v="Sandwich"/>
    <d v="2023-08-22T00:00:00"/>
    <s v="COD"/>
    <n v="64"/>
    <n v="9.4"/>
    <n v="721.22"/>
    <n v="87.09"/>
    <s v="Wallet"/>
    <n v="2"/>
    <s v="25-35"/>
    <s v="new"/>
    <s v="high value"/>
    <s v="Low"/>
    <s v="Aug"/>
    <x v="0"/>
    <x v="0"/>
    <x v="1"/>
  </r>
  <r>
    <n v="600574"/>
    <n v="54712"/>
    <n v="22"/>
    <s v="Female"/>
    <x v="5"/>
    <x v="2"/>
    <s v="Burger"/>
    <d v="2024-11-07T00:00:00"/>
    <s v="Online"/>
    <n v="81"/>
    <n v="10.6"/>
    <n v="1049.1600000000001"/>
    <n v="61.63"/>
    <s v="Wallet"/>
    <n v="5"/>
    <s v="18-24"/>
    <s v="new"/>
    <s v="high value"/>
    <s v="High"/>
    <s v="Nov"/>
    <x v="1"/>
    <x v="1"/>
    <x v="1"/>
  </r>
  <r>
    <n v="600575"/>
    <n v="17400"/>
    <n v="45"/>
    <s v="Female"/>
    <x v="3"/>
    <x v="5"/>
    <s v="Pizza"/>
    <d v="2024-08-24T00:00:00"/>
    <s v="Online"/>
    <n v="57"/>
    <n v="6.3"/>
    <n v="1498.35"/>
    <n v="32.93"/>
    <s v="Cash"/>
    <n v="2"/>
    <s v="36-50"/>
    <s v="repeat"/>
    <s v="high value"/>
    <s v="Low"/>
    <s v="Aug"/>
    <x v="1"/>
    <x v="0"/>
    <x v="1"/>
  </r>
  <r>
    <n v="600576"/>
    <n v="14184"/>
    <n v="38"/>
    <s v="Male"/>
    <x v="5"/>
    <x v="6"/>
    <s v="South Indian"/>
    <d v="2022-03-13T00:00:00"/>
    <s v="COD"/>
    <n v="72"/>
    <n v="7.9"/>
    <n v="955.39"/>
    <n v="73.489999999999995"/>
    <s v="Wallet"/>
    <n v="2"/>
    <s v="36-50"/>
    <s v="new"/>
    <s v="high value"/>
    <s v="Low"/>
    <s v="Mar"/>
    <x v="2"/>
    <x v="0"/>
    <x v="1"/>
  </r>
  <r>
    <n v="600577"/>
    <n v="57400"/>
    <n v="43"/>
    <s v="Male"/>
    <x v="5"/>
    <x v="4"/>
    <s v="Sandwich"/>
    <d v="2024-06-14T00:00:00"/>
    <s v="COD"/>
    <n v="40"/>
    <n v="6.6"/>
    <n v="1116.01"/>
    <n v="46.58"/>
    <s v="Wallet"/>
    <n v="1"/>
    <s v="36-50"/>
    <s v="new"/>
    <s v="high value"/>
    <s v="Low"/>
    <s v="Jun"/>
    <x v="1"/>
    <x v="0"/>
    <x v="0"/>
  </r>
  <r>
    <n v="600578"/>
    <n v="20928"/>
    <n v="30"/>
    <s v="Female"/>
    <x v="2"/>
    <x v="4"/>
    <s v="Pizza"/>
    <d v="2024-07-22T00:00:00"/>
    <s v="Online"/>
    <n v="71"/>
    <n v="5.8"/>
    <n v="822.38"/>
    <n v="77.67"/>
    <s v="Cash"/>
    <n v="3"/>
    <s v="25-35"/>
    <s v="new"/>
    <s v="high value"/>
    <s v="medium"/>
    <s v="Jul"/>
    <x v="1"/>
    <x v="0"/>
    <x v="1"/>
  </r>
  <r>
    <n v="600579"/>
    <n v="13201"/>
    <n v="64"/>
    <s v="Female"/>
    <x v="4"/>
    <x v="7"/>
    <s v="Burger"/>
    <d v="2022-11-20T00:00:00"/>
    <s v="COD"/>
    <n v="21"/>
    <n v="4.7"/>
    <n v="850.96"/>
    <n v="85.15"/>
    <s v="UPI"/>
    <n v="4"/>
    <s v="50+"/>
    <s v="new"/>
    <s v="high value"/>
    <s v="medium"/>
    <s v="Nov"/>
    <x v="2"/>
    <x v="2"/>
    <x v="2"/>
  </r>
  <r>
    <n v="600580"/>
    <n v="11096"/>
    <n v="37"/>
    <s v="Male"/>
    <x v="5"/>
    <x v="7"/>
    <s v="Burger"/>
    <d v="2023-04-02T00:00:00"/>
    <s v="Online"/>
    <n v="58"/>
    <n v="3.4"/>
    <n v="232.9"/>
    <n v="78.36"/>
    <s v="UPI"/>
    <n v="3"/>
    <s v="36-50"/>
    <s v="repeat"/>
    <s v="low"/>
    <s v="medium"/>
    <s v="Apr"/>
    <x v="0"/>
    <x v="2"/>
    <x v="1"/>
  </r>
  <r>
    <n v="600581"/>
    <n v="67372"/>
    <n v="20"/>
    <s v="Female"/>
    <x v="0"/>
    <x v="4"/>
    <s v="Sandwich"/>
    <d v="2024-04-11T00:00:00"/>
    <s v="Online"/>
    <n v="78"/>
    <n v="11.7"/>
    <n v="1422.75"/>
    <n v="60.49"/>
    <s v="Card"/>
    <n v="4"/>
    <s v="18-24"/>
    <s v="new"/>
    <s v="high value"/>
    <s v="medium"/>
    <s v="Apr"/>
    <x v="1"/>
    <x v="1"/>
    <x v="1"/>
  </r>
  <r>
    <n v="600582"/>
    <n v="60439"/>
    <n v="34"/>
    <s v="Female"/>
    <x v="0"/>
    <x v="3"/>
    <s v="Burger"/>
    <d v="2023-08-02T00:00:00"/>
    <s v="Online"/>
    <n v="30"/>
    <n v="3.1"/>
    <n v="1386.14"/>
    <n v="97.27"/>
    <s v="UPI"/>
    <n v="1"/>
    <s v="25-35"/>
    <s v="new"/>
    <s v="high value"/>
    <s v="Low"/>
    <s v="Aug"/>
    <x v="0"/>
    <x v="2"/>
    <x v="2"/>
  </r>
  <r>
    <n v="600583"/>
    <n v="54428"/>
    <n v="61"/>
    <s v="Female"/>
    <x v="4"/>
    <x v="6"/>
    <s v="Burger"/>
    <d v="2024-05-14T00:00:00"/>
    <s v="COD"/>
    <n v="34"/>
    <n v="11.5"/>
    <n v="989.06"/>
    <n v="37.26"/>
    <s v="Card"/>
    <n v="4"/>
    <s v="50+"/>
    <s v="new"/>
    <s v="high value"/>
    <s v="medium"/>
    <s v="May"/>
    <x v="1"/>
    <x v="1"/>
    <x v="0"/>
  </r>
  <r>
    <n v="600584"/>
    <n v="31300"/>
    <n v="36"/>
    <s v="Female"/>
    <x v="1"/>
    <x v="3"/>
    <s v="Biryani"/>
    <d v="2024-07-28T00:00:00"/>
    <s v="COD"/>
    <n v="87"/>
    <n v="4.9000000000000004"/>
    <n v="625.73"/>
    <n v="39.82"/>
    <s v="Wallet"/>
    <n v="1"/>
    <s v="36-50"/>
    <s v="new"/>
    <s v="high value"/>
    <s v="Low"/>
    <s v="Jul"/>
    <x v="1"/>
    <x v="2"/>
    <x v="1"/>
  </r>
  <r>
    <n v="600585"/>
    <n v="65206"/>
    <n v="33"/>
    <s v="Male"/>
    <x v="1"/>
    <x v="2"/>
    <s v="South Indian"/>
    <d v="2023-08-26T00:00:00"/>
    <s v="Online"/>
    <n v="57"/>
    <n v="8.6"/>
    <n v="958.57"/>
    <n v="81.22"/>
    <s v="Cash"/>
    <n v="5"/>
    <s v="25-35"/>
    <s v="new"/>
    <s v="high value"/>
    <s v="High"/>
    <s v="Aug"/>
    <x v="0"/>
    <x v="0"/>
    <x v="1"/>
  </r>
  <r>
    <n v="600586"/>
    <n v="67187"/>
    <n v="54"/>
    <s v="Female"/>
    <x v="3"/>
    <x v="2"/>
    <s v="Sandwich"/>
    <d v="2023-05-09T00:00:00"/>
    <s v="COD"/>
    <n v="87"/>
    <n v="10.6"/>
    <n v="818.01"/>
    <n v="95.9"/>
    <s v="Card"/>
    <n v="2"/>
    <s v="50+"/>
    <s v="new"/>
    <s v="high value"/>
    <s v="Low"/>
    <s v="May"/>
    <x v="0"/>
    <x v="1"/>
    <x v="1"/>
  </r>
  <r>
    <n v="600587"/>
    <n v="20174"/>
    <n v="48"/>
    <s v="Female"/>
    <x v="0"/>
    <x v="2"/>
    <s v="South Indian"/>
    <d v="2024-01-07T00:00:00"/>
    <s v="COD"/>
    <n v="83"/>
    <n v="11.3"/>
    <n v="1008.36"/>
    <n v="55.05"/>
    <s v="Card"/>
    <n v="5"/>
    <s v="36-50"/>
    <s v="new"/>
    <s v="high value"/>
    <s v="High"/>
    <s v="Jan"/>
    <x v="1"/>
    <x v="1"/>
    <x v="1"/>
  </r>
  <r>
    <n v="600588"/>
    <n v="81148"/>
    <n v="59"/>
    <s v="Female"/>
    <x v="4"/>
    <x v="4"/>
    <s v="South Indian"/>
    <d v="2024-10-17T00:00:00"/>
    <s v="COD"/>
    <n v="25"/>
    <n v="6"/>
    <n v="292.67"/>
    <n v="99.96"/>
    <s v="Wallet"/>
    <n v="3"/>
    <s v="50+"/>
    <s v="new"/>
    <s v="medium"/>
    <s v="medium"/>
    <s v="Oct"/>
    <x v="1"/>
    <x v="0"/>
    <x v="2"/>
  </r>
  <r>
    <n v="600589"/>
    <n v="87761"/>
    <n v="19"/>
    <s v="Male"/>
    <x v="3"/>
    <x v="0"/>
    <s v="Chinese"/>
    <d v="2022-09-09T00:00:00"/>
    <s v="COD"/>
    <n v="61"/>
    <n v="11.8"/>
    <n v="1198.55"/>
    <n v="47.6"/>
    <s v="Card"/>
    <n v="1"/>
    <s v="18-24"/>
    <s v="new"/>
    <s v="high value"/>
    <s v="Low"/>
    <s v="Sep"/>
    <x v="2"/>
    <x v="1"/>
    <x v="1"/>
  </r>
  <r>
    <n v="600590"/>
    <n v="31417"/>
    <n v="35"/>
    <s v="Male"/>
    <x v="4"/>
    <x v="1"/>
    <s v="South Indian"/>
    <d v="2022-03-29T00:00:00"/>
    <s v="Online"/>
    <n v="52"/>
    <n v="4.7"/>
    <n v="1424.34"/>
    <n v="43.89"/>
    <s v="Cash"/>
    <n v="3"/>
    <s v="25-35"/>
    <s v="new"/>
    <s v="high value"/>
    <s v="medium"/>
    <s v="Mar"/>
    <x v="2"/>
    <x v="2"/>
    <x v="1"/>
  </r>
  <r>
    <n v="600591"/>
    <n v="43665"/>
    <n v="21"/>
    <s v="Male"/>
    <x v="3"/>
    <x v="5"/>
    <s v="South Indian"/>
    <d v="2022-01-17T00:00:00"/>
    <s v="COD"/>
    <n v="79"/>
    <n v="14.1"/>
    <n v="1285.73"/>
    <n v="75.28"/>
    <s v="UPI"/>
    <n v="3"/>
    <s v="18-24"/>
    <s v="new"/>
    <s v="high value"/>
    <s v="medium"/>
    <s v="Jan"/>
    <x v="2"/>
    <x v="1"/>
    <x v="1"/>
  </r>
  <r>
    <n v="600592"/>
    <n v="57886"/>
    <n v="39"/>
    <s v="Female"/>
    <x v="4"/>
    <x v="0"/>
    <s v="Sandwich"/>
    <d v="2022-02-09T00:00:00"/>
    <s v="Online"/>
    <n v="62"/>
    <n v="11.2"/>
    <n v="930.5"/>
    <n v="32.04"/>
    <s v="Card"/>
    <n v="3"/>
    <s v="36-50"/>
    <s v="new"/>
    <s v="high value"/>
    <s v="medium"/>
    <s v="Feb"/>
    <x v="2"/>
    <x v="1"/>
    <x v="1"/>
  </r>
  <r>
    <n v="600593"/>
    <n v="16925"/>
    <n v="45"/>
    <s v="Male"/>
    <x v="4"/>
    <x v="0"/>
    <s v="Biryani"/>
    <d v="2022-10-07T00:00:00"/>
    <s v="Online"/>
    <n v="87"/>
    <n v="2.9"/>
    <n v="599.53"/>
    <n v="40.53"/>
    <s v="Wallet"/>
    <n v="2"/>
    <s v="36-50"/>
    <s v="new"/>
    <s v="high value"/>
    <s v="Low"/>
    <s v="Oct"/>
    <x v="2"/>
    <x v="2"/>
    <x v="1"/>
  </r>
  <r>
    <n v="600594"/>
    <n v="23933"/>
    <n v="62"/>
    <s v="Female"/>
    <x v="1"/>
    <x v="4"/>
    <s v="South Indian"/>
    <d v="2023-11-08T00:00:00"/>
    <s v="COD"/>
    <n v="23"/>
    <n v="12.5"/>
    <n v="372.72"/>
    <n v="36.08"/>
    <s v="UPI"/>
    <n v="3"/>
    <s v="50+"/>
    <s v="new"/>
    <s v="medium"/>
    <s v="medium"/>
    <s v="Nov"/>
    <x v="0"/>
    <x v="1"/>
    <x v="2"/>
  </r>
  <r>
    <n v="600595"/>
    <n v="63832"/>
    <n v="28"/>
    <s v="Male"/>
    <x v="4"/>
    <x v="5"/>
    <s v="Sandwich"/>
    <d v="2024-11-20T00:00:00"/>
    <s v="Online"/>
    <n v="64"/>
    <n v="10.3"/>
    <n v="1286.77"/>
    <n v="77.38"/>
    <s v="UPI"/>
    <n v="3"/>
    <s v="25-35"/>
    <s v="new"/>
    <s v="high value"/>
    <s v="medium"/>
    <s v="Nov"/>
    <x v="1"/>
    <x v="1"/>
    <x v="1"/>
  </r>
  <r>
    <n v="600596"/>
    <n v="70160"/>
    <n v="24"/>
    <s v="Female"/>
    <x v="2"/>
    <x v="3"/>
    <s v="Pizza"/>
    <d v="2024-10-27T00:00:00"/>
    <s v="Online"/>
    <n v="44"/>
    <n v="1.2"/>
    <n v="915.3"/>
    <n v="60.65"/>
    <s v="Wallet"/>
    <n v="4"/>
    <s v="18-24"/>
    <s v="new"/>
    <s v="high value"/>
    <s v="medium"/>
    <s v="Oct"/>
    <x v="1"/>
    <x v="2"/>
    <x v="0"/>
  </r>
  <r>
    <n v="600597"/>
    <n v="74290"/>
    <n v="22"/>
    <s v="Female"/>
    <x v="4"/>
    <x v="6"/>
    <s v="South Indian"/>
    <d v="2024-11-22T00:00:00"/>
    <s v="Online"/>
    <n v="68"/>
    <n v="6.2"/>
    <n v="738.07"/>
    <n v="39.25"/>
    <s v="Card"/>
    <n v="4"/>
    <s v="18-24"/>
    <s v="new"/>
    <s v="high value"/>
    <s v="medium"/>
    <s v="Nov"/>
    <x v="1"/>
    <x v="0"/>
    <x v="1"/>
  </r>
  <r>
    <n v="600598"/>
    <n v="41690"/>
    <n v="40"/>
    <s v="Male"/>
    <x v="5"/>
    <x v="2"/>
    <s v="South Indian"/>
    <d v="2022-07-05T00:00:00"/>
    <s v="COD"/>
    <n v="25"/>
    <n v="3.4"/>
    <n v="762.81"/>
    <n v="113.47"/>
    <s v="Card"/>
    <n v="4"/>
    <s v="36-50"/>
    <s v="repeat"/>
    <s v="high value"/>
    <s v="medium"/>
    <s v="Jul"/>
    <x v="2"/>
    <x v="2"/>
    <x v="2"/>
  </r>
  <r>
    <n v="600599"/>
    <n v="51856"/>
    <n v="63"/>
    <s v="Male"/>
    <x v="4"/>
    <x v="1"/>
    <s v="Burger"/>
    <d v="2023-03-20T00:00:00"/>
    <s v="Online"/>
    <n v="52"/>
    <n v="6.9"/>
    <n v="367.07"/>
    <n v="56.94"/>
    <s v="Cash"/>
    <n v="5"/>
    <s v="50+"/>
    <s v="new"/>
    <s v="medium"/>
    <s v="High"/>
    <s v="Mar"/>
    <x v="0"/>
    <x v="0"/>
    <x v="1"/>
  </r>
  <r>
    <n v="600600"/>
    <n v="52154"/>
    <n v="30"/>
    <s v="Male"/>
    <x v="2"/>
    <x v="1"/>
    <s v="South Indian"/>
    <d v="2023-03-03T00:00:00"/>
    <s v="Online"/>
    <n v="43"/>
    <n v="9.4"/>
    <n v="295.83999999999997"/>
    <n v="61.32"/>
    <s v="Cash"/>
    <n v="3"/>
    <s v="25-35"/>
    <s v="new"/>
    <s v="medium"/>
    <s v="medium"/>
    <s v="Mar"/>
    <x v="0"/>
    <x v="0"/>
    <x v="0"/>
  </r>
  <r>
    <n v="600601"/>
    <n v="88997"/>
    <n v="41"/>
    <s v="Male"/>
    <x v="3"/>
    <x v="5"/>
    <s v="Sandwich"/>
    <d v="2022-01-07T00:00:00"/>
    <s v="COD"/>
    <n v="69"/>
    <n v="3.5"/>
    <n v="454.54"/>
    <n v="51.51"/>
    <s v="UPI"/>
    <n v="4"/>
    <s v="36-50"/>
    <s v="new"/>
    <s v="medium"/>
    <s v="medium"/>
    <s v="Jan"/>
    <x v="2"/>
    <x v="2"/>
    <x v="1"/>
  </r>
  <r>
    <n v="600602"/>
    <n v="57953"/>
    <n v="36"/>
    <s v="Male"/>
    <x v="3"/>
    <x v="6"/>
    <s v="Burger"/>
    <d v="2023-07-12T00:00:00"/>
    <s v="Online"/>
    <n v="70"/>
    <n v="12"/>
    <n v="544.24"/>
    <n v="76.8"/>
    <s v="Cash"/>
    <n v="2"/>
    <s v="36-50"/>
    <s v="new"/>
    <s v="high value"/>
    <s v="Low"/>
    <s v="Jul"/>
    <x v="0"/>
    <x v="1"/>
    <x v="1"/>
  </r>
  <r>
    <n v="600603"/>
    <n v="19398"/>
    <n v="28"/>
    <s v="Female"/>
    <x v="0"/>
    <x v="1"/>
    <s v="Pizza"/>
    <d v="2022-11-06T00:00:00"/>
    <s v="Online"/>
    <n v="81"/>
    <n v="8.3000000000000007"/>
    <n v="332.16"/>
    <n v="114.49"/>
    <s v="Cash"/>
    <n v="4"/>
    <s v="25-35"/>
    <s v="new"/>
    <s v="medium"/>
    <s v="medium"/>
    <s v="Nov"/>
    <x v="2"/>
    <x v="0"/>
    <x v="1"/>
  </r>
  <r>
    <n v="600604"/>
    <n v="47666"/>
    <n v="34"/>
    <s v="Male"/>
    <x v="0"/>
    <x v="3"/>
    <s v="South Indian"/>
    <d v="2024-02-20T00:00:00"/>
    <s v="COD"/>
    <n v="22"/>
    <n v="2.9"/>
    <n v="1054.32"/>
    <n v="70.150000000000006"/>
    <s v="UPI"/>
    <n v="1"/>
    <s v="25-35"/>
    <s v="new"/>
    <s v="high value"/>
    <s v="Low"/>
    <s v="Feb"/>
    <x v="1"/>
    <x v="2"/>
    <x v="2"/>
  </r>
  <r>
    <n v="600605"/>
    <n v="47288"/>
    <n v="46"/>
    <s v="Male"/>
    <x v="2"/>
    <x v="5"/>
    <s v="Sandwich"/>
    <d v="2023-06-24T00:00:00"/>
    <s v="COD"/>
    <n v="89"/>
    <n v="9.1"/>
    <n v="414.51"/>
    <n v="64"/>
    <s v="Card"/>
    <n v="4"/>
    <s v="36-50"/>
    <s v="new"/>
    <s v="medium"/>
    <s v="medium"/>
    <s v="Jun"/>
    <x v="0"/>
    <x v="0"/>
    <x v="1"/>
  </r>
  <r>
    <n v="600606"/>
    <n v="45456"/>
    <n v="58"/>
    <s v="Male"/>
    <x v="0"/>
    <x v="0"/>
    <s v="Pizza"/>
    <d v="2022-12-09T00:00:00"/>
    <s v="Online"/>
    <n v="63"/>
    <n v="13.3"/>
    <n v="585.01"/>
    <n v="30.12"/>
    <s v="Card"/>
    <n v="3"/>
    <s v="50+"/>
    <s v="new"/>
    <s v="high value"/>
    <s v="medium"/>
    <s v="Dec"/>
    <x v="2"/>
    <x v="1"/>
    <x v="1"/>
  </r>
  <r>
    <n v="600607"/>
    <n v="32513"/>
    <n v="62"/>
    <s v="Female"/>
    <x v="5"/>
    <x v="0"/>
    <s v="Biryani"/>
    <d v="2022-02-14T00:00:00"/>
    <s v="COD"/>
    <n v="56"/>
    <n v="13.1"/>
    <n v="795.05"/>
    <n v="47.2"/>
    <s v="Wallet"/>
    <n v="2"/>
    <s v="50+"/>
    <s v="new"/>
    <s v="high value"/>
    <s v="Low"/>
    <s v="Feb"/>
    <x v="2"/>
    <x v="1"/>
    <x v="1"/>
  </r>
  <r>
    <n v="600608"/>
    <n v="85491"/>
    <n v="57"/>
    <s v="Female"/>
    <x v="3"/>
    <x v="6"/>
    <s v="Biryani"/>
    <d v="2024-08-10T00:00:00"/>
    <s v="COD"/>
    <n v="85"/>
    <n v="6.1"/>
    <n v="934.62"/>
    <n v="93.19"/>
    <s v="Cash"/>
    <n v="4"/>
    <s v="50+"/>
    <s v="new"/>
    <s v="high value"/>
    <s v="medium"/>
    <s v="Aug"/>
    <x v="1"/>
    <x v="0"/>
    <x v="1"/>
  </r>
  <r>
    <n v="600609"/>
    <n v="88804"/>
    <n v="47"/>
    <s v="Female"/>
    <x v="1"/>
    <x v="1"/>
    <s v="Pizza"/>
    <d v="2024-08-13T00:00:00"/>
    <s v="COD"/>
    <n v="52"/>
    <n v="7.6"/>
    <n v="1214.95"/>
    <n v="90.59"/>
    <s v="Card"/>
    <n v="5"/>
    <s v="36-50"/>
    <s v="new"/>
    <s v="high value"/>
    <s v="High"/>
    <s v="Aug"/>
    <x v="1"/>
    <x v="0"/>
    <x v="1"/>
  </r>
  <r>
    <n v="600610"/>
    <n v="23943"/>
    <n v="51"/>
    <s v="Male"/>
    <x v="4"/>
    <x v="2"/>
    <s v="Chinese"/>
    <d v="2022-10-30T00:00:00"/>
    <s v="COD"/>
    <n v="59"/>
    <n v="1.3"/>
    <n v="274.39999999999998"/>
    <n v="92.31"/>
    <s v="Card"/>
    <n v="2"/>
    <s v="50+"/>
    <s v="repeat"/>
    <s v="medium"/>
    <s v="Low"/>
    <s v="Oct"/>
    <x v="2"/>
    <x v="2"/>
    <x v="1"/>
  </r>
  <r>
    <n v="600611"/>
    <n v="44427"/>
    <n v="26"/>
    <s v="Female"/>
    <x v="5"/>
    <x v="0"/>
    <s v="Chinese"/>
    <d v="2024-06-06T00:00:00"/>
    <s v="COD"/>
    <n v="69"/>
    <n v="2.4"/>
    <n v="260.94"/>
    <n v="113.68"/>
    <s v="Card"/>
    <n v="5"/>
    <s v="25-35"/>
    <s v="repeat"/>
    <s v="medium"/>
    <s v="High"/>
    <s v="Jun"/>
    <x v="1"/>
    <x v="2"/>
    <x v="1"/>
  </r>
  <r>
    <n v="600612"/>
    <n v="99567"/>
    <n v="49"/>
    <s v="Male"/>
    <x v="2"/>
    <x v="4"/>
    <s v="Biryani"/>
    <d v="2024-01-10T00:00:00"/>
    <s v="Online"/>
    <n v="51"/>
    <n v="6.5"/>
    <n v="187.78"/>
    <n v="43.53"/>
    <s v="UPI"/>
    <n v="2"/>
    <s v="36-50"/>
    <s v="repeat"/>
    <s v="low"/>
    <s v="Low"/>
    <s v="Jan"/>
    <x v="1"/>
    <x v="0"/>
    <x v="1"/>
  </r>
  <r>
    <n v="600613"/>
    <n v="10259"/>
    <n v="60"/>
    <s v="Female"/>
    <x v="5"/>
    <x v="6"/>
    <s v="Pizza"/>
    <d v="2023-04-26T00:00:00"/>
    <s v="COD"/>
    <n v="29"/>
    <n v="11.7"/>
    <n v="1106.79"/>
    <n v="71.19"/>
    <s v="Cash"/>
    <n v="1"/>
    <s v="50+"/>
    <s v="new"/>
    <s v="high value"/>
    <s v="Low"/>
    <s v="Apr"/>
    <x v="0"/>
    <x v="1"/>
    <x v="2"/>
  </r>
  <r>
    <n v="600614"/>
    <n v="51795"/>
    <n v="39"/>
    <s v="Male"/>
    <x v="1"/>
    <x v="2"/>
    <s v="Sandwich"/>
    <d v="2024-03-07T00:00:00"/>
    <s v="Online"/>
    <n v="36"/>
    <n v="1.3"/>
    <n v="1322.55"/>
    <n v="109.37"/>
    <s v="Cash"/>
    <n v="2"/>
    <s v="36-50"/>
    <s v="new"/>
    <s v="high value"/>
    <s v="Low"/>
    <s v="Mar"/>
    <x v="1"/>
    <x v="2"/>
    <x v="0"/>
  </r>
  <r>
    <n v="600615"/>
    <n v="82807"/>
    <n v="59"/>
    <s v="Female"/>
    <x v="1"/>
    <x v="7"/>
    <s v="Sandwich"/>
    <d v="2022-10-26T00:00:00"/>
    <s v="COD"/>
    <n v="21"/>
    <n v="5.5"/>
    <n v="1386.56"/>
    <n v="51.9"/>
    <s v="Card"/>
    <n v="3"/>
    <s v="50+"/>
    <s v="repeat"/>
    <s v="high value"/>
    <s v="medium"/>
    <s v="Oct"/>
    <x v="2"/>
    <x v="0"/>
    <x v="2"/>
  </r>
  <r>
    <n v="600616"/>
    <n v="94315"/>
    <n v="60"/>
    <s v="Female"/>
    <x v="0"/>
    <x v="0"/>
    <s v="Burger"/>
    <d v="2024-03-08T00:00:00"/>
    <s v="Online"/>
    <n v="69"/>
    <n v="5"/>
    <n v="1334.03"/>
    <n v="110.54"/>
    <s v="Card"/>
    <n v="2"/>
    <s v="50+"/>
    <s v="new"/>
    <s v="high value"/>
    <s v="Low"/>
    <s v="Mar"/>
    <x v="1"/>
    <x v="2"/>
    <x v="1"/>
  </r>
  <r>
    <n v="600617"/>
    <n v="82854"/>
    <n v="64"/>
    <s v="Male"/>
    <x v="0"/>
    <x v="4"/>
    <s v="Burger"/>
    <d v="2023-05-11T00:00:00"/>
    <s v="COD"/>
    <n v="76"/>
    <n v="4"/>
    <n v="533.82000000000005"/>
    <n v="39.49"/>
    <s v="Card"/>
    <n v="1"/>
    <s v="50+"/>
    <s v="new"/>
    <s v="high value"/>
    <s v="Low"/>
    <s v="May"/>
    <x v="0"/>
    <x v="2"/>
    <x v="1"/>
  </r>
  <r>
    <n v="600618"/>
    <n v="60765"/>
    <n v="63"/>
    <s v="Female"/>
    <x v="0"/>
    <x v="6"/>
    <s v="South Indian"/>
    <d v="2023-05-21T00:00:00"/>
    <s v="COD"/>
    <n v="44"/>
    <n v="4.5"/>
    <n v="359"/>
    <n v="73.430000000000007"/>
    <s v="Wallet"/>
    <n v="1"/>
    <s v="50+"/>
    <s v="new"/>
    <s v="medium"/>
    <s v="Low"/>
    <s v="May"/>
    <x v="0"/>
    <x v="2"/>
    <x v="0"/>
  </r>
  <r>
    <n v="600619"/>
    <n v="83540"/>
    <n v="42"/>
    <s v="Female"/>
    <x v="3"/>
    <x v="4"/>
    <s v="Chinese"/>
    <d v="2024-10-09T00:00:00"/>
    <s v="Online"/>
    <n v="75"/>
    <n v="13.1"/>
    <n v="791.99"/>
    <n v="112.77"/>
    <s v="UPI"/>
    <n v="3"/>
    <s v="36-50"/>
    <s v="new"/>
    <s v="high value"/>
    <s v="medium"/>
    <s v="Oct"/>
    <x v="1"/>
    <x v="1"/>
    <x v="1"/>
  </r>
  <r>
    <n v="600620"/>
    <n v="35696"/>
    <n v="49"/>
    <s v="Male"/>
    <x v="4"/>
    <x v="4"/>
    <s v="South Indian"/>
    <d v="2022-10-30T00:00:00"/>
    <s v="COD"/>
    <n v="75"/>
    <n v="4.7"/>
    <n v="433.31"/>
    <n v="74.52"/>
    <s v="Wallet"/>
    <n v="2"/>
    <s v="36-50"/>
    <s v="new"/>
    <s v="medium"/>
    <s v="Low"/>
    <s v="Oct"/>
    <x v="2"/>
    <x v="2"/>
    <x v="1"/>
  </r>
  <r>
    <n v="600621"/>
    <n v="91117"/>
    <n v="39"/>
    <s v="Female"/>
    <x v="1"/>
    <x v="6"/>
    <s v="Pizza"/>
    <d v="2023-08-09T00:00:00"/>
    <s v="Online"/>
    <n v="69"/>
    <n v="3.3"/>
    <n v="741.17"/>
    <n v="46.06"/>
    <s v="Cash"/>
    <n v="5"/>
    <s v="36-50"/>
    <s v="new"/>
    <s v="high value"/>
    <s v="High"/>
    <s v="Aug"/>
    <x v="0"/>
    <x v="2"/>
    <x v="1"/>
  </r>
  <r>
    <n v="600622"/>
    <n v="50574"/>
    <n v="62"/>
    <s v="Female"/>
    <x v="2"/>
    <x v="0"/>
    <s v="Burger"/>
    <d v="2023-11-08T00:00:00"/>
    <s v="COD"/>
    <n v="72"/>
    <n v="12.9"/>
    <n v="1310.81"/>
    <n v="108.88"/>
    <s v="Wallet"/>
    <n v="1"/>
    <s v="50+"/>
    <s v="new"/>
    <s v="high value"/>
    <s v="Low"/>
    <s v="Nov"/>
    <x v="0"/>
    <x v="1"/>
    <x v="1"/>
  </r>
  <r>
    <n v="600623"/>
    <n v="27453"/>
    <n v="43"/>
    <s v="Male"/>
    <x v="1"/>
    <x v="6"/>
    <s v="Burger"/>
    <d v="2024-05-13T00:00:00"/>
    <s v="COD"/>
    <n v="75"/>
    <n v="13.7"/>
    <n v="1223.83"/>
    <n v="72.599999999999994"/>
    <s v="Card"/>
    <n v="4"/>
    <s v="36-50"/>
    <s v="new"/>
    <s v="high value"/>
    <s v="medium"/>
    <s v="May"/>
    <x v="1"/>
    <x v="1"/>
    <x v="1"/>
  </r>
  <r>
    <n v="600624"/>
    <n v="68774"/>
    <n v="33"/>
    <s v="Female"/>
    <x v="0"/>
    <x v="6"/>
    <s v="Sandwich"/>
    <d v="2024-02-18T00:00:00"/>
    <s v="Online"/>
    <n v="86"/>
    <n v="3"/>
    <n v="956.19"/>
    <n v="81.06"/>
    <s v="UPI"/>
    <n v="2"/>
    <s v="25-35"/>
    <s v="new"/>
    <s v="high value"/>
    <s v="Low"/>
    <s v="Feb"/>
    <x v="1"/>
    <x v="2"/>
    <x v="1"/>
  </r>
  <r>
    <n v="600625"/>
    <n v="37636"/>
    <n v="35"/>
    <s v="Male"/>
    <x v="3"/>
    <x v="3"/>
    <s v="Biryani"/>
    <d v="2023-01-03T00:00:00"/>
    <s v="COD"/>
    <n v="32"/>
    <n v="11.1"/>
    <n v="989.06"/>
    <n v="82.77"/>
    <s v="Cash"/>
    <n v="2"/>
    <s v="25-35"/>
    <s v="new"/>
    <s v="high value"/>
    <s v="Low"/>
    <s v="Jan"/>
    <x v="0"/>
    <x v="1"/>
    <x v="0"/>
  </r>
  <r>
    <n v="600626"/>
    <n v="62685"/>
    <n v="22"/>
    <s v="Female"/>
    <x v="2"/>
    <x v="0"/>
    <s v="Chinese"/>
    <d v="2022-06-19T00:00:00"/>
    <s v="COD"/>
    <n v="59"/>
    <n v="12.4"/>
    <n v="667.34"/>
    <n v="104.93"/>
    <s v="Card"/>
    <n v="1"/>
    <s v="18-24"/>
    <s v="repeat"/>
    <s v="high value"/>
    <s v="Low"/>
    <s v="Jun"/>
    <x v="2"/>
    <x v="1"/>
    <x v="1"/>
  </r>
  <r>
    <n v="600627"/>
    <n v="76920"/>
    <n v="38"/>
    <s v="Male"/>
    <x v="2"/>
    <x v="7"/>
    <s v="South Indian"/>
    <d v="2024-11-19T00:00:00"/>
    <s v="Online"/>
    <n v="55"/>
    <n v="5.5"/>
    <n v="1384.17"/>
    <n v="38.74"/>
    <s v="Cash"/>
    <n v="5"/>
    <s v="36-50"/>
    <s v="new"/>
    <s v="high value"/>
    <s v="High"/>
    <s v="Nov"/>
    <x v="1"/>
    <x v="0"/>
    <x v="1"/>
  </r>
  <r>
    <n v="600628"/>
    <n v="46761"/>
    <n v="31"/>
    <s v="Male"/>
    <x v="3"/>
    <x v="2"/>
    <s v="Biryani"/>
    <d v="2023-08-19T00:00:00"/>
    <s v="Online"/>
    <n v="27"/>
    <n v="2.4"/>
    <n v="323.06"/>
    <n v="39.15"/>
    <s v="Card"/>
    <n v="1"/>
    <s v="25-35"/>
    <s v="repeat"/>
    <s v="medium"/>
    <s v="Low"/>
    <s v="Aug"/>
    <x v="0"/>
    <x v="2"/>
    <x v="2"/>
  </r>
  <r>
    <n v="600629"/>
    <n v="77009"/>
    <n v="39"/>
    <s v="Female"/>
    <x v="3"/>
    <x v="6"/>
    <s v="Biryani"/>
    <d v="2024-09-01T00:00:00"/>
    <s v="Online"/>
    <n v="80"/>
    <n v="12.8"/>
    <n v="1177.02"/>
    <n v="109.21"/>
    <s v="Cash"/>
    <n v="3"/>
    <s v="36-50"/>
    <s v="new"/>
    <s v="high value"/>
    <s v="medium"/>
    <s v="Sep"/>
    <x v="1"/>
    <x v="1"/>
    <x v="1"/>
  </r>
  <r>
    <n v="600630"/>
    <n v="26535"/>
    <n v="40"/>
    <s v="Male"/>
    <x v="2"/>
    <x v="1"/>
    <s v="Sandwich"/>
    <d v="2023-12-31T00:00:00"/>
    <s v="COD"/>
    <n v="59"/>
    <n v="12.5"/>
    <n v="1377.53"/>
    <n v="97.41"/>
    <s v="Cash"/>
    <n v="2"/>
    <s v="36-50"/>
    <s v="new"/>
    <s v="high value"/>
    <s v="Low"/>
    <s v="Dec"/>
    <x v="0"/>
    <x v="1"/>
    <x v="1"/>
  </r>
  <r>
    <n v="600631"/>
    <n v="47340"/>
    <n v="57"/>
    <s v="Female"/>
    <x v="0"/>
    <x v="0"/>
    <s v="Burger"/>
    <d v="2022-10-05T00:00:00"/>
    <s v="Online"/>
    <n v="24"/>
    <n v="1.9"/>
    <n v="850.74"/>
    <n v="84.01"/>
    <s v="Card"/>
    <n v="4"/>
    <s v="50+"/>
    <s v="new"/>
    <s v="high value"/>
    <s v="medium"/>
    <s v="Oct"/>
    <x v="2"/>
    <x v="2"/>
    <x v="2"/>
  </r>
  <r>
    <n v="600632"/>
    <n v="76211"/>
    <n v="44"/>
    <s v="Female"/>
    <x v="1"/>
    <x v="4"/>
    <s v="Chinese"/>
    <d v="2022-08-27T00:00:00"/>
    <s v="COD"/>
    <n v="27"/>
    <n v="14"/>
    <n v="666.08"/>
    <n v="21.45"/>
    <s v="Cash"/>
    <n v="1"/>
    <s v="36-50"/>
    <s v="new"/>
    <s v="high value"/>
    <s v="Low"/>
    <s v="Aug"/>
    <x v="2"/>
    <x v="1"/>
    <x v="2"/>
  </r>
  <r>
    <n v="600633"/>
    <n v="68375"/>
    <n v="38"/>
    <s v="Female"/>
    <x v="0"/>
    <x v="4"/>
    <s v="Sandwich"/>
    <d v="2023-03-19T00:00:00"/>
    <s v="COD"/>
    <n v="87"/>
    <n v="2.1"/>
    <n v="371.46"/>
    <n v="29.9"/>
    <s v="UPI"/>
    <n v="2"/>
    <s v="36-50"/>
    <s v="new"/>
    <s v="medium"/>
    <s v="Low"/>
    <s v="Mar"/>
    <x v="0"/>
    <x v="2"/>
    <x v="1"/>
  </r>
  <r>
    <n v="600634"/>
    <n v="37328"/>
    <n v="56"/>
    <s v="Male"/>
    <x v="2"/>
    <x v="7"/>
    <s v="Sandwich"/>
    <d v="2024-08-22T00:00:00"/>
    <s v="Online"/>
    <n v="80"/>
    <n v="14.1"/>
    <n v="738.43"/>
    <n v="102.68"/>
    <s v="Wallet"/>
    <n v="4"/>
    <s v="50+"/>
    <s v="new"/>
    <s v="high value"/>
    <s v="medium"/>
    <s v="Aug"/>
    <x v="1"/>
    <x v="1"/>
    <x v="1"/>
  </r>
  <r>
    <n v="600635"/>
    <n v="63929"/>
    <n v="45"/>
    <s v="Male"/>
    <x v="4"/>
    <x v="3"/>
    <s v="Biryani"/>
    <d v="2023-09-27T00:00:00"/>
    <s v="COD"/>
    <n v="24"/>
    <n v="12.8"/>
    <n v="475.57"/>
    <n v="84.9"/>
    <s v="Wallet"/>
    <n v="4"/>
    <s v="36-50"/>
    <s v="new"/>
    <s v="medium"/>
    <s v="medium"/>
    <s v="Sep"/>
    <x v="0"/>
    <x v="1"/>
    <x v="2"/>
  </r>
  <r>
    <n v="600636"/>
    <n v="28464"/>
    <n v="59"/>
    <s v="Female"/>
    <x v="2"/>
    <x v="2"/>
    <s v="Pizza"/>
    <d v="2022-12-26T00:00:00"/>
    <s v="Online"/>
    <n v="49"/>
    <n v="8.4"/>
    <n v="848.64"/>
    <n v="116.13"/>
    <s v="Cash"/>
    <n v="3"/>
    <s v="50+"/>
    <s v="new"/>
    <s v="high value"/>
    <s v="medium"/>
    <s v="Dec"/>
    <x v="2"/>
    <x v="0"/>
    <x v="1"/>
  </r>
  <r>
    <n v="600637"/>
    <n v="74410"/>
    <n v="54"/>
    <s v="Female"/>
    <x v="5"/>
    <x v="7"/>
    <s v="South Indian"/>
    <d v="2023-03-23T00:00:00"/>
    <s v="COD"/>
    <n v="42"/>
    <n v="11.8"/>
    <n v="1345.16"/>
    <n v="73.959999999999994"/>
    <s v="UPI"/>
    <n v="5"/>
    <s v="50+"/>
    <s v="new"/>
    <s v="high value"/>
    <s v="High"/>
    <s v="Mar"/>
    <x v="0"/>
    <x v="1"/>
    <x v="0"/>
  </r>
  <r>
    <n v="600638"/>
    <n v="93170"/>
    <n v="48"/>
    <s v="Female"/>
    <x v="2"/>
    <x v="4"/>
    <s v="South Indian"/>
    <d v="2022-05-24T00:00:00"/>
    <s v="Online"/>
    <n v="88"/>
    <n v="11.2"/>
    <n v="244.17"/>
    <n v="83.82"/>
    <s v="Card"/>
    <n v="3"/>
    <s v="36-50"/>
    <s v="new"/>
    <s v="low"/>
    <s v="medium"/>
    <s v="May"/>
    <x v="2"/>
    <x v="1"/>
    <x v="1"/>
  </r>
  <r>
    <n v="600639"/>
    <n v="44810"/>
    <n v="62"/>
    <s v="Male"/>
    <x v="2"/>
    <x v="6"/>
    <s v="Pizza"/>
    <d v="2022-10-19T00:00:00"/>
    <s v="COD"/>
    <n v="71"/>
    <n v="2.6"/>
    <n v="1434.01"/>
    <n v="70.55"/>
    <s v="Wallet"/>
    <n v="2"/>
    <s v="50+"/>
    <s v="new"/>
    <s v="high value"/>
    <s v="Low"/>
    <s v="Oct"/>
    <x v="2"/>
    <x v="2"/>
    <x v="1"/>
  </r>
  <r>
    <n v="600640"/>
    <n v="52789"/>
    <n v="30"/>
    <s v="Female"/>
    <x v="4"/>
    <x v="6"/>
    <s v="Burger"/>
    <d v="2022-05-08T00:00:00"/>
    <s v="COD"/>
    <n v="82"/>
    <n v="12.8"/>
    <n v="173.91"/>
    <n v="60.79"/>
    <s v="UPI"/>
    <n v="3"/>
    <s v="25-35"/>
    <s v="new"/>
    <s v="low"/>
    <s v="medium"/>
    <s v="May"/>
    <x v="2"/>
    <x v="1"/>
    <x v="1"/>
  </r>
  <r>
    <n v="600641"/>
    <n v="72027"/>
    <n v="40"/>
    <s v="Male"/>
    <x v="5"/>
    <x v="5"/>
    <s v="Biryani"/>
    <d v="2022-01-11T00:00:00"/>
    <s v="COD"/>
    <n v="86"/>
    <n v="11.6"/>
    <n v="276.92"/>
    <n v="64.38"/>
    <s v="UPI"/>
    <n v="4"/>
    <s v="36-50"/>
    <s v="repeat"/>
    <s v="medium"/>
    <s v="medium"/>
    <s v="Jan"/>
    <x v="2"/>
    <x v="1"/>
    <x v="1"/>
  </r>
  <r>
    <n v="600642"/>
    <n v="45624"/>
    <n v="51"/>
    <s v="Female"/>
    <x v="1"/>
    <x v="4"/>
    <s v="Sandwich"/>
    <d v="2022-12-02T00:00:00"/>
    <s v="Online"/>
    <n v="71"/>
    <n v="9.1999999999999993"/>
    <n v="1465.13"/>
    <n v="100.69"/>
    <s v="Wallet"/>
    <n v="4"/>
    <s v="50+"/>
    <s v="new"/>
    <s v="high value"/>
    <s v="medium"/>
    <s v="Dec"/>
    <x v="2"/>
    <x v="0"/>
    <x v="1"/>
  </r>
  <r>
    <n v="600643"/>
    <n v="87403"/>
    <n v="32"/>
    <s v="Female"/>
    <x v="1"/>
    <x v="6"/>
    <s v="Biryani"/>
    <d v="2024-10-17T00:00:00"/>
    <s v="Online"/>
    <n v="38"/>
    <n v="10"/>
    <n v="1015.9"/>
    <n v="87.95"/>
    <s v="Wallet"/>
    <n v="5"/>
    <s v="25-35"/>
    <s v="new"/>
    <s v="high value"/>
    <s v="High"/>
    <s v="Oct"/>
    <x v="1"/>
    <x v="0"/>
    <x v="0"/>
  </r>
  <r>
    <n v="600644"/>
    <n v="90006"/>
    <n v="47"/>
    <s v="Male"/>
    <x v="1"/>
    <x v="2"/>
    <s v="Burger"/>
    <d v="2023-10-11T00:00:00"/>
    <s v="COD"/>
    <n v="73"/>
    <n v="12.1"/>
    <n v="951.98"/>
    <n v="84.69"/>
    <s v="Wallet"/>
    <n v="4"/>
    <s v="36-50"/>
    <s v="new"/>
    <s v="high value"/>
    <s v="medium"/>
    <s v="Oct"/>
    <x v="0"/>
    <x v="1"/>
    <x v="1"/>
  </r>
  <r>
    <n v="600645"/>
    <n v="85254"/>
    <n v="43"/>
    <s v="Male"/>
    <x v="0"/>
    <x v="2"/>
    <s v="Chinese"/>
    <d v="2022-12-26T00:00:00"/>
    <s v="Online"/>
    <n v="20"/>
    <n v="11.4"/>
    <n v="435.24"/>
    <n v="23.68"/>
    <s v="Wallet"/>
    <n v="3"/>
    <s v="36-50"/>
    <s v="new"/>
    <s v="medium"/>
    <s v="medium"/>
    <s v="Dec"/>
    <x v="2"/>
    <x v="1"/>
    <x v="2"/>
  </r>
  <r>
    <n v="600646"/>
    <n v="58638"/>
    <n v="29"/>
    <s v="Male"/>
    <x v="2"/>
    <x v="1"/>
    <s v="Pizza"/>
    <d v="2024-11-29T00:00:00"/>
    <s v="COD"/>
    <n v="41"/>
    <n v="12.6"/>
    <n v="1234.47"/>
    <n v="108.91"/>
    <s v="UPI"/>
    <n v="1"/>
    <s v="25-35"/>
    <s v="new"/>
    <s v="high value"/>
    <s v="Low"/>
    <s v="Nov"/>
    <x v="1"/>
    <x v="1"/>
    <x v="0"/>
  </r>
  <r>
    <n v="600647"/>
    <n v="57330"/>
    <n v="49"/>
    <s v="Male"/>
    <x v="5"/>
    <x v="0"/>
    <s v="Pizza"/>
    <d v="2023-04-16T00:00:00"/>
    <s v="Online"/>
    <n v="81"/>
    <n v="3.4"/>
    <n v="470.34"/>
    <n v="114.4"/>
    <s v="Wallet"/>
    <n v="2"/>
    <s v="36-50"/>
    <s v="new"/>
    <s v="medium"/>
    <s v="Low"/>
    <s v="Apr"/>
    <x v="0"/>
    <x v="2"/>
    <x v="1"/>
  </r>
  <r>
    <n v="600648"/>
    <n v="71524"/>
    <n v="55"/>
    <s v="Male"/>
    <x v="2"/>
    <x v="1"/>
    <s v="South Indian"/>
    <d v="2022-11-17T00:00:00"/>
    <s v="COD"/>
    <n v="87"/>
    <n v="2"/>
    <n v="306.74"/>
    <n v="24.27"/>
    <s v="Card"/>
    <n v="4"/>
    <s v="50+"/>
    <s v="repeat"/>
    <s v="medium"/>
    <s v="medium"/>
    <s v="Nov"/>
    <x v="2"/>
    <x v="2"/>
    <x v="1"/>
  </r>
  <r>
    <n v="600649"/>
    <n v="82235"/>
    <n v="20"/>
    <s v="Male"/>
    <x v="0"/>
    <x v="3"/>
    <s v="Biryani"/>
    <d v="2022-11-11T00:00:00"/>
    <s v="Online"/>
    <n v="74"/>
    <n v="7.4"/>
    <n v="343.05"/>
    <n v="83.4"/>
    <s v="Wallet"/>
    <n v="4"/>
    <s v="18-24"/>
    <s v="new"/>
    <s v="medium"/>
    <s v="medium"/>
    <s v="Nov"/>
    <x v="2"/>
    <x v="0"/>
    <x v="1"/>
  </r>
  <r>
    <n v="600650"/>
    <n v="43321"/>
    <n v="45"/>
    <s v="Male"/>
    <x v="3"/>
    <x v="4"/>
    <s v="Biryani"/>
    <d v="2022-03-09T00:00:00"/>
    <s v="Online"/>
    <n v="88"/>
    <n v="11.1"/>
    <n v="311.68"/>
    <n v="105.42"/>
    <s v="Wallet"/>
    <n v="5"/>
    <s v="36-50"/>
    <s v="new"/>
    <s v="medium"/>
    <s v="High"/>
    <s v="Mar"/>
    <x v="2"/>
    <x v="1"/>
    <x v="1"/>
  </r>
  <r>
    <n v="600651"/>
    <n v="59586"/>
    <n v="59"/>
    <s v="Female"/>
    <x v="1"/>
    <x v="6"/>
    <s v="Burger"/>
    <d v="2023-02-10T00:00:00"/>
    <s v="Online"/>
    <n v="55"/>
    <n v="4.8"/>
    <n v="1062.49"/>
    <n v="66.510000000000005"/>
    <s v="Card"/>
    <n v="3"/>
    <s v="50+"/>
    <s v="new"/>
    <s v="high value"/>
    <s v="medium"/>
    <s v="Feb"/>
    <x v="0"/>
    <x v="2"/>
    <x v="1"/>
  </r>
  <r>
    <n v="600652"/>
    <n v="64954"/>
    <n v="32"/>
    <s v="Female"/>
    <x v="2"/>
    <x v="6"/>
    <s v="Biryani"/>
    <d v="2022-04-30T00:00:00"/>
    <s v="Online"/>
    <n v="33"/>
    <n v="12.7"/>
    <n v="1061.33"/>
    <n v="76.59"/>
    <s v="Wallet"/>
    <n v="2"/>
    <s v="25-35"/>
    <s v="new"/>
    <s v="high value"/>
    <s v="Low"/>
    <s v="Apr"/>
    <x v="2"/>
    <x v="1"/>
    <x v="0"/>
  </r>
  <r>
    <n v="600653"/>
    <n v="55876"/>
    <n v="44"/>
    <s v="Female"/>
    <x v="2"/>
    <x v="4"/>
    <s v="South Indian"/>
    <d v="2024-02-24T00:00:00"/>
    <s v="COD"/>
    <n v="54"/>
    <n v="8.6999999999999993"/>
    <n v="1001.72"/>
    <n v="83.78"/>
    <s v="Card"/>
    <n v="2"/>
    <s v="36-50"/>
    <s v="new"/>
    <s v="high value"/>
    <s v="Low"/>
    <s v="Feb"/>
    <x v="1"/>
    <x v="0"/>
    <x v="1"/>
  </r>
  <r>
    <n v="600654"/>
    <n v="69013"/>
    <n v="60"/>
    <s v="Male"/>
    <x v="2"/>
    <x v="0"/>
    <s v="Pizza"/>
    <d v="2024-07-19T00:00:00"/>
    <s v="COD"/>
    <n v="22"/>
    <n v="8.8000000000000007"/>
    <n v="619.85"/>
    <n v="48.63"/>
    <s v="Card"/>
    <n v="3"/>
    <s v="50+"/>
    <s v="new"/>
    <s v="high value"/>
    <s v="medium"/>
    <s v="Jul"/>
    <x v="1"/>
    <x v="0"/>
    <x v="2"/>
  </r>
  <r>
    <n v="600655"/>
    <n v="25738"/>
    <n v="21"/>
    <s v="Male"/>
    <x v="1"/>
    <x v="3"/>
    <s v="Biryani"/>
    <d v="2022-08-17T00:00:00"/>
    <s v="Online"/>
    <n v="60"/>
    <n v="4.5"/>
    <n v="1131.3800000000001"/>
    <n v="28.83"/>
    <s v="UPI"/>
    <n v="5"/>
    <s v="18-24"/>
    <s v="repeat"/>
    <s v="high value"/>
    <s v="High"/>
    <s v="Aug"/>
    <x v="2"/>
    <x v="2"/>
    <x v="1"/>
  </r>
  <r>
    <n v="600656"/>
    <n v="54367"/>
    <n v="51"/>
    <s v="Female"/>
    <x v="3"/>
    <x v="4"/>
    <s v="South Indian"/>
    <d v="2024-12-19T00:00:00"/>
    <s v="Online"/>
    <n v="28"/>
    <n v="10.7"/>
    <n v="1464.7"/>
    <n v="26.15"/>
    <s v="Card"/>
    <n v="5"/>
    <s v="50+"/>
    <s v="new"/>
    <s v="high value"/>
    <s v="High"/>
    <s v="Dec"/>
    <x v="1"/>
    <x v="1"/>
    <x v="2"/>
  </r>
  <r>
    <n v="600657"/>
    <n v="88308"/>
    <n v="24"/>
    <s v="Male"/>
    <x v="3"/>
    <x v="6"/>
    <s v="Biryani"/>
    <d v="2024-01-16T00:00:00"/>
    <s v="COD"/>
    <n v="72"/>
    <n v="14.8"/>
    <n v="974.6"/>
    <n v="44.38"/>
    <s v="Cash"/>
    <n v="4"/>
    <s v="18-24"/>
    <s v="new"/>
    <s v="high value"/>
    <s v="medium"/>
    <s v="Jan"/>
    <x v="1"/>
    <x v="1"/>
    <x v="1"/>
  </r>
  <r>
    <n v="600658"/>
    <n v="67459"/>
    <n v="31"/>
    <s v="Male"/>
    <x v="0"/>
    <x v="4"/>
    <s v="Burger"/>
    <d v="2024-12-10T00:00:00"/>
    <s v="COD"/>
    <n v="66"/>
    <n v="5.3"/>
    <n v="1464.61"/>
    <n v="94.78"/>
    <s v="UPI"/>
    <n v="4"/>
    <s v="25-35"/>
    <s v="repeat"/>
    <s v="high value"/>
    <s v="medium"/>
    <s v="Dec"/>
    <x v="1"/>
    <x v="0"/>
    <x v="1"/>
  </r>
  <r>
    <n v="600659"/>
    <n v="88839"/>
    <n v="21"/>
    <s v="Female"/>
    <x v="3"/>
    <x v="1"/>
    <s v="Pizza"/>
    <d v="2024-10-30T00:00:00"/>
    <s v="COD"/>
    <n v="38"/>
    <n v="6.3"/>
    <n v="516.30999999999995"/>
    <n v="42.38"/>
    <s v="Wallet"/>
    <n v="1"/>
    <s v="18-24"/>
    <s v="new"/>
    <s v="high value"/>
    <s v="Low"/>
    <s v="Oct"/>
    <x v="1"/>
    <x v="0"/>
    <x v="0"/>
  </r>
  <r>
    <n v="600660"/>
    <n v="33325"/>
    <n v="47"/>
    <s v="Male"/>
    <x v="1"/>
    <x v="5"/>
    <s v="Biryani"/>
    <d v="2024-09-27T00:00:00"/>
    <s v="Online"/>
    <n v="84"/>
    <n v="13.7"/>
    <n v="1342.94"/>
    <n v="100.09"/>
    <s v="Cash"/>
    <n v="3"/>
    <s v="36-50"/>
    <s v="new"/>
    <s v="high value"/>
    <s v="medium"/>
    <s v="Sep"/>
    <x v="1"/>
    <x v="1"/>
    <x v="1"/>
  </r>
  <r>
    <n v="600661"/>
    <n v="20749"/>
    <n v="24"/>
    <s v="Male"/>
    <x v="3"/>
    <x v="1"/>
    <s v="Sandwich"/>
    <d v="2023-12-23T00:00:00"/>
    <s v="Online"/>
    <n v="76"/>
    <n v="6"/>
    <n v="865.69"/>
    <n v="56.03"/>
    <s v="Card"/>
    <n v="1"/>
    <s v="18-24"/>
    <s v="repeat"/>
    <s v="high value"/>
    <s v="Low"/>
    <s v="Dec"/>
    <x v="0"/>
    <x v="0"/>
    <x v="1"/>
  </r>
  <r>
    <n v="600662"/>
    <n v="47796"/>
    <n v="47"/>
    <s v="Male"/>
    <x v="3"/>
    <x v="4"/>
    <s v="Pizza"/>
    <d v="2023-10-10T00:00:00"/>
    <s v="Online"/>
    <n v="65"/>
    <n v="5.2"/>
    <n v="935.63"/>
    <n v="87.92"/>
    <s v="UPI"/>
    <n v="2"/>
    <s v="36-50"/>
    <s v="new"/>
    <s v="high value"/>
    <s v="Low"/>
    <s v="Oct"/>
    <x v="0"/>
    <x v="0"/>
    <x v="1"/>
  </r>
  <r>
    <n v="600663"/>
    <n v="66380"/>
    <n v="42"/>
    <s v="Female"/>
    <x v="4"/>
    <x v="4"/>
    <s v="Burger"/>
    <d v="2022-12-09T00:00:00"/>
    <s v="Online"/>
    <n v="53"/>
    <n v="9"/>
    <n v="463.97"/>
    <n v="34.619999999999997"/>
    <s v="Cash"/>
    <n v="5"/>
    <s v="36-50"/>
    <s v="new"/>
    <s v="medium"/>
    <s v="High"/>
    <s v="Dec"/>
    <x v="2"/>
    <x v="0"/>
    <x v="1"/>
  </r>
  <r>
    <n v="600664"/>
    <n v="47479"/>
    <n v="18"/>
    <s v="Female"/>
    <x v="1"/>
    <x v="2"/>
    <s v="Chinese"/>
    <d v="2023-09-06T00:00:00"/>
    <s v="COD"/>
    <n v="67"/>
    <n v="14.5"/>
    <n v="321.20999999999998"/>
    <n v="118.59"/>
    <s v="Card"/>
    <n v="5"/>
    <s v="18-24"/>
    <s v="new"/>
    <s v="medium"/>
    <s v="High"/>
    <s v="Sep"/>
    <x v="0"/>
    <x v="1"/>
    <x v="1"/>
  </r>
  <r>
    <n v="600665"/>
    <n v="56177"/>
    <n v="60"/>
    <s v="Male"/>
    <x v="5"/>
    <x v="0"/>
    <s v="Burger"/>
    <d v="2022-06-22T00:00:00"/>
    <s v="COD"/>
    <n v="34"/>
    <n v="12.9"/>
    <n v="712.97"/>
    <n v="84.79"/>
    <s v="UPI"/>
    <n v="1"/>
    <s v="50+"/>
    <s v="new"/>
    <s v="high value"/>
    <s v="Low"/>
    <s v="Jun"/>
    <x v="2"/>
    <x v="1"/>
    <x v="0"/>
  </r>
  <r>
    <n v="600666"/>
    <n v="50798"/>
    <n v="45"/>
    <s v="Male"/>
    <x v="4"/>
    <x v="1"/>
    <s v="Biryani"/>
    <d v="2023-05-31T00:00:00"/>
    <s v="COD"/>
    <n v="76"/>
    <n v="1.7"/>
    <n v="187.52"/>
    <n v="88.43"/>
    <s v="UPI"/>
    <n v="2"/>
    <s v="36-50"/>
    <s v="repeat"/>
    <s v="low"/>
    <s v="Low"/>
    <s v="May"/>
    <x v="0"/>
    <x v="2"/>
    <x v="1"/>
  </r>
  <r>
    <n v="600667"/>
    <n v="66750"/>
    <n v="58"/>
    <s v="Male"/>
    <x v="2"/>
    <x v="1"/>
    <s v="Biryani"/>
    <d v="2024-03-08T00:00:00"/>
    <s v="COD"/>
    <n v="58"/>
    <n v="8.1999999999999993"/>
    <n v="825.3"/>
    <n v="69.81"/>
    <s v="Wallet"/>
    <n v="4"/>
    <s v="50+"/>
    <s v="repeat"/>
    <s v="high value"/>
    <s v="medium"/>
    <s v="Mar"/>
    <x v="1"/>
    <x v="0"/>
    <x v="1"/>
  </r>
  <r>
    <n v="600668"/>
    <n v="50977"/>
    <n v="62"/>
    <s v="Male"/>
    <x v="0"/>
    <x v="7"/>
    <s v="Chinese"/>
    <d v="2024-05-17T00:00:00"/>
    <s v="COD"/>
    <n v="69"/>
    <n v="9.4"/>
    <n v="194.61"/>
    <n v="64.569999999999993"/>
    <s v="Cash"/>
    <n v="4"/>
    <s v="50+"/>
    <s v="new"/>
    <s v="low"/>
    <s v="medium"/>
    <s v="May"/>
    <x v="1"/>
    <x v="0"/>
    <x v="1"/>
  </r>
  <r>
    <n v="600669"/>
    <n v="39956"/>
    <n v="21"/>
    <s v="Female"/>
    <x v="4"/>
    <x v="5"/>
    <s v="Chinese"/>
    <d v="2023-03-21T00:00:00"/>
    <s v="COD"/>
    <n v="56"/>
    <n v="5.4"/>
    <n v="469.84"/>
    <n v="105.97"/>
    <s v="Card"/>
    <n v="2"/>
    <s v="18-24"/>
    <s v="new"/>
    <s v="medium"/>
    <s v="Low"/>
    <s v="Mar"/>
    <x v="0"/>
    <x v="0"/>
    <x v="1"/>
  </r>
  <r>
    <n v="600670"/>
    <n v="83083"/>
    <n v="53"/>
    <s v="Female"/>
    <x v="4"/>
    <x v="3"/>
    <s v="Biryani"/>
    <d v="2024-03-30T00:00:00"/>
    <s v="Online"/>
    <n v="47"/>
    <n v="12.2"/>
    <n v="895.51"/>
    <n v="39.75"/>
    <s v="Wallet"/>
    <n v="2"/>
    <s v="50+"/>
    <s v="new"/>
    <s v="high value"/>
    <s v="Low"/>
    <s v="Mar"/>
    <x v="1"/>
    <x v="1"/>
    <x v="1"/>
  </r>
  <r>
    <n v="600671"/>
    <n v="80632"/>
    <n v="61"/>
    <s v="Male"/>
    <x v="2"/>
    <x v="7"/>
    <s v="South Indian"/>
    <d v="2022-04-23T00:00:00"/>
    <s v="Online"/>
    <n v="59"/>
    <n v="12.9"/>
    <n v="344.7"/>
    <n v="23.89"/>
    <s v="Cash"/>
    <n v="2"/>
    <s v="50+"/>
    <s v="new"/>
    <s v="medium"/>
    <s v="Low"/>
    <s v="Apr"/>
    <x v="2"/>
    <x v="1"/>
    <x v="1"/>
  </r>
  <r>
    <n v="600672"/>
    <n v="61399"/>
    <n v="30"/>
    <s v="Female"/>
    <x v="0"/>
    <x v="1"/>
    <s v="Pizza"/>
    <d v="2023-01-13T00:00:00"/>
    <s v="Online"/>
    <n v="85"/>
    <n v="7"/>
    <n v="418.28"/>
    <n v="59.74"/>
    <s v="Wallet"/>
    <n v="4"/>
    <s v="25-35"/>
    <s v="new"/>
    <s v="medium"/>
    <s v="medium"/>
    <s v="Jan"/>
    <x v="0"/>
    <x v="0"/>
    <x v="1"/>
  </r>
  <r>
    <n v="600673"/>
    <n v="13089"/>
    <n v="26"/>
    <s v="Female"/>
    <x v="2"/>
    <x v="5"/>
    <s v="Biryani"/>
    <d v="2024-09-19T00:00:00"/>
    <s v="COD"/>
    <n v="38"/>
    <n v="4.3"/>
    <n v="339.22"/>
    <n v="30.2"/>
    <s v="Cash"/>
    <n v="3"/>
    <s v="25-35"/>
    <s v="repeat"/>
    <s v="medium"/>
    <s v="medium"/>
    <s v="Sep"/>
    <x v="1"/>
    <x v="2"/>
    <x v="0"/>
  </r>
  <r>
    <n v="600674"/>
    <n v="68385"/>
    <n v="46"/>
    <s v="Male"/>
    <x v="2"/>
    <x v="1"/>
    <s v="South Indian"/>
    <d v="2024-06-11T00:00:00"/>
    <s v="Online"/>
    <n v="34"/>
    <n v="5.9"/>
    <n v="663.86"/>
    <n v="107.44"/>
    <s v="UPI"/>
    <n v="3"/>
    <s v="36-50"/>
    <s v="new"/>
    <s v="high value"/>
    <s v="medium"/>
    <s v="Jun"/>
    <x v="1"/>
    <x v="0"/>
    <x v="0"/>
  </r>
  <r>
    <n v="600675"/>
    <n v="80463"/>
    <n v="40"/>
    <s v="Female"/>
    <x v="4"/>
    <x v="3"/>
    <s v="Pizza"/>
    <d v="2022-02-15T00:00:00"/>
    <s v="Online"/>
    <n v="20"/>
    <n v="13.5"/>
    <n v="152.72"/>
    <n v="40.11"/>
    <s v="Card"/>
    <n v="4"/>
    <s v="36-50"/>
    <s v="new"/>
    <s v="low"/>
    <s v="medium"/>
    <s v="Feb"/>
    <x v="2"/>
    <x v="1"/>
    <x v="2"/>
  </r>
  <r>
    <n v="600676"/>
    <n v="11745"/>
    <n v="36"/>
    <s v="Female"/>
    <x v="2"/>
    <x v="2"/>
    <s v="South Indian"/>
    <d v="2024-07-27T00:00:00"/>
    <s v="Online"/>
    <n v="59"/>
    <n v="10.5"/>
    <n v="446.65"/>
    <n v="85.15"/>
    <s v="Card"/>
    <n v="3"/>
    <s v="36-50"/>
    <s v="new"/>
    <s v="medium"/>
    <s v="medium"/>
    <s v="Jul"/>
    <x v="1"/>
    <x v="1"/>
    <x v="1"/>
  </r>
  <r>
    <n v="600677"/>
    <n v="90338"/>
    <n v="40"/>
    <s v="Female"/>
    <x v="5"/>
    <x v="5"/>
    <s v="South Indian"/>
    <d v="2024-09-27T00:00:00"/>
    <s v="COD"/>
    <n v="89"/>
    <n v="12.4"/>
    <n v="1438.2"/>
    <n v="113.68"/>
    <s v="Cash"/>
    <n v="1"/>
    <s v="36-50"/>
    <s v="new"/>
    <s v="high value"/>
    <s v="Low"/>
    <s v="Sep"/>
    <x v="1"/>
    <x v="1"/>
    <x v="1"/>
  </r>
  <r>
    <n v="600678"/>
    <n v="56821"/>
    <n v="61"/>
    <s v="Female"/>
    <x v="4"/>
    <x v="4"/>
    <s v="Sandwich"/>
    <d v="2023-07-23T00:00:00"/>
    <s v="Online"/>
    <n v="48"/>
    <n v="5.3"/>
    <n v="257.2"/>
    <n v="70.95"/>
    <s v="Wallet"/>
    <n v="5"/>
    <s v="50+"/>
    <s v="new"/>
    <s v="medium"/>
    <s v="High"/>
    <s v="Jul"/>
    <x v="0"/>
    <x v="0"/>
    <x v="1"/>
  </r>
  <r>
    <n v="600679"/>
    <n v="58073"/>
    <n v="64"/>
    <s v="Male"/>
    <x v="2"/>
    <x v="5"/>
    <s v="Biryani"/>
    <d v="2022-05-01T00:00:00"/>
    <s v="Online"/>
    <n v="26"/>
    <n v="1.2"/>
    <n v="1480.85"/>
    <n v="55"/>
    <s v="Wallet"/>
    <n v="5"/>
    <s v="50+"/>
    <s v="new"/>
    <s v="high value"/>
    <s v="High"/>
    <s v="May"/>
    <x v="2"/>
    <x v="2"/>
    <x v="2"/>
  </r>
  <r>
    <n v="600680"/>
    <n v="96992"/>
    <n v="25"/>
    <s v="Female"/>
    <x v="2"/>
    <x v="6"/>
    <s v="Burger"/>
    <d v="2023-08-01T00:00:00"/>
    <s v="COD"/>
    <n v="32"/>
    <n v="8.5"/>
    <n v="1002.58"/>
    <n v="48.44"/>
    <s v="UPI"/>
    <n v="1"/>
    <s v="25-35"/>
    <s v="new"/>
    <s v="high value"/>
    <s v="Low"/>
    <s v="Aug"/>
    <x v="0"/>
    <x v="0"/>
    <x v="0"/>
  </r>
  <r>
    <n v="600681"/>
    <n v="30900"/>
    <n v="42"/>
    <s v="Female"/>
    <x v="5"/>
    <x v="0"/>
    <s v="Burger"/>
    <d v="2024-07-30T00:00:00"/>
    <s v="COD"/>
    <n v="63"/>
    <n v="4.0999999999999996"/>
    <n v="875.23"/>
    <n v="48.72"/>
    <s v="UPI"/>
    <n v="1"/>
    <s v="36-50"/>
    <s v="new"/>
    <s v="high value"/>
    <s v="Low"/>
    <s v="Jul"/>
    <x v="1"/>
    <x v="2"/>
    <x v="1"/>
  </r>
  <r>
    <n v="600682"/>
    <n v="66332"/>
    <n v="52"/>
    <s v="Female"/>
    <x v="5"/>
    <x v="5"/>
    <s v="South Indian"/>
    <d v="2022-10-05T00:00:00"/>
    <s v="COD"/>
    <n v="65"/>
    <n v="8.3000000000000007"/>
    <n v="830.55"/>
    <n v="56.3"/>
    <s v="Card"/>
    <n v="3"/>
    <s v="50+"/>
    <s v="new"/>
    <s v="high value"/>
    <s v="medium"/>
    <s v="Oct"/>
    <x v="2"/>
    <x v="0"/>
    <x v="1"/>
  </r>
  <r>
    <n v="600683"/>
    <n v="40164"/>
    <n v="57"/>
    <s v="Female"/>
    <x v="4"/>
    <x v="1"/>
    <s v="Biryani"/>
    <d v="2024-01-24T00:00:00"/>
    <s v="COD"/>
    <n v="49"/>
    <n v="6.3"/>
    <n v="989.54"/>
    <n v="71.760000000000005"/>
    <s v="Card"/>
    <n v="4"/>
    <s v="50+"/>
    <s v="new"/>
    <s v="high value"/>
    <s v="medium"/>
    <s v="Jan"/>
    <x v="1"/>
    <x v="0"/>
    <x v="1"/>
  </r>
  <r>
    <n v="600684"/>
    <n v="60060"/>
    <n v="22"/>
    <s v="Male"/>
    <x v="0"/>
    <x v="3"/>
    <s v="Burger"/>
    <d v="2022-02-12T00:00:00"/>
    <s v="COD"/>
    <n v="84"/>
    <n v="14.9"/>
    <n v="827.44"/>
    <n v="113.7"/>
    <s v="Card"/>
    <n v="1"/>
    <s v="18-24"/>
    <s v="new"/>
    <s v="high value"/>
    <s v="Low"/>
    <s v="Feb"/>
    <x v="2"/>
    <x v="1"/>
    <x v="1"/>
  </r>
  <r>
    <n v="600685"/>
    <n v="72161"/>
    <n v="62"/>
    <s v="Male"/>
    <x v="3"/>
    <x v="5"/>
    <s v="Pizza"/>
    <d v="2023-01-09T00:00:00"/>
    <s v="Online"/>
    <n v="41"/>
    <n v="5.9"/>
    <n v="591.33000000000004"/>
    <n v="104.04"/>
    <s v="Card"/>
    <n v="5"/>
    <s v="50+"/>
    <s v="new"/>
    <s v="high value"/>
    <s v="High"/>
    <s v="Jan"/>
    <x v="0"/>
    <x v="0"/>
    <x v="0"/>
  </r>
  <r>
    <n v="600686"/>
    <n v="27885"/>
    <n v="30"/>
    <s v="Male"/>
    <x v="2"/>
    <x v="0"/>
    <s v="Pizza"/>
    <d v="2022-02-27T00:00:00"/>
    <s v="Online"/>
    <n v="64"/>
    <n v="1.6"/>
    <n v="602.74"/>
    <n v="35.22"/>
    <s v="Cash"/>
    <n v="1"/>
    <s v="25-35"/>
    <s v="new"/>
    <s v="high value"/>
    <s v="Low"/>
    <s v="Feb"/>
    <x v="2"/>
    <x v="2"/>
    <x v="1"/>
  </r>
  <r>
    <n v="600687"/>
    <n v="73140"/>
    <n v="56"/>
    <s v="Female"/>
    <x v="1"/>
    <x v="5"/>
    <s v="Pizza"/>
    <d v="2023-06-05T00:00:00"/>
    <s v="COD"/>
    <n v="50"/>
    <n v="2.9"/>
    <n v="477.06"/>
    <n v="91.51"/>
    <s v="Wallet"/>
    <n v="1"/>
    <s v="50+"/>
    <s v="new"/>
    <s v="medium"/>
    <s v="Low"/>
    <s v="Jun"/>
    <x v="0"/>
    <x v="2"/>
    <x v="1"/>
  </r>
  <r>
    <n v="600688"/>
    <n v="93459"/>
    <n v="42"/>
    <s v="Female"/>
    <x v="3"/>
    <x v="2"/>
    <s v="South Indian"/>
    <d v="2022-04-28T00:00:00"/>
    <s v="COD"/>
    <n v="48"/>
    <n v="4.5999999999999996"/>
    <n v="1377.85"/>
    <n v="37.49"/>
    <s v="Cash"/>
    <n v="3"/>
    <s v="36-50"/>
    <s v="new"/>
    <s v="high value"/>
    <s v="medium"/>
    <s v="Apr"/>
    <x v="2"/>
    <x v="2"/>
    <x v="1"/>
  </r>
  <r>
    <n v="600689"/>
    <n v="89079"/>
    <n v="47"/>
    <s v="Male"/>
    <x v="3"/>
    <x v="1"/>
    <s v="Chinese"/>
    <d v="2024-09-26T00:00:00"/>
    <s v="COD"/>
    <n v="66"/>
    <n v="1.5"/>
    <n v="450.71"/>
    <n v="65.959999999999994"/>
    <s v="Wallet"/>
    <n v="5"/>
    <s v="36-50"/>
    <s v="new"/>
    <s v="medium"/>
    <s v="High"/>
    <s v="Sep"/>
    <x v="1"/>
    <x v="2"/>
    <x v="1"/>
  </r>
  <r>
    <n v="600690"/>
    <n v="18954"/>
    <n v="59"/>
    <s v="Female"/>
    <x v="3"/>
    <x v="1"/>
    <s v="Sandwich"/>
    <d v="2023-05-22T00:00:00"/>
    <s v="Online"/>
    <n v="62"/>
    <n v="9.8000000000000007"/>
    <n v="252.09"/>
    <n v="32.869999999999997"/>
    <s v="Card"/>
    <n v="3"/>
    <s v="50+"/>
    <s v="new"/>
    <s v="medium"/>
    <s v="medium"/>
    <s v="May"/>
    <x v="0"/>
    <x v="0"/>
    <x v="1"/>
  </r>
  <r>
    <n v="600691"/>
    <n v="55531"/>
    <n v="53"/>
    <s v="Female"/>
    <x v="3"/>
    <x v="3"/>
    <s v="Sandwich"/>
    <d v="2023-03-25T00:00:00"/>
    <s v="Online"/>
    <n v="22"/>
    <n v="2.2999999999999998"/>
    <n v="232.67"/>
    <n v="44.05"/>
    <s v="Card"/>
    <n v="1"/>
    <s v="50+"/>
    <s v="new"/>
    <s v="low"/>
    <s v="Low"/>
    <s v="Mar"/>
    <x v="0"/>
    <x v="2"/>
    <x v="2"/>
  </r>
  <r>
    <n v="600692"/>
    <n v="55220"/>
    <n v="19"/>
    <s v="Male"/>
    <x v="5"/>
    <x v="2"/>
    <s v="Sandwich"/>
    <d v="2022-05-16T00:00:00"/>
    <s v="COD"/>
    <n v="31"/>
    <n v="8.8000000000000007"/>
    <n v="1349.96"/>
    <n v="111.34"/>
    <s v="Cash"/>
    <n v="5"/>
    <s v="18-24"/>
    <s v="new"/>
    <s v="high value"/>
    <s v="High"/>
    <s v="May"/>
    <x v="2"/>
    <x v="0"/>
    <x v="0"/>
  </r>
  <r>
    <n v="600693"/>
    <n v="87627"/>
    <n v="41"/>
    <s v="Female"/>
    <x v="4"/>
    <x v="3"/>
    <s v="Pizza"/>
    <d v="2024-03-17T00:00:00"/>
    <s v="COD"/>
    <n v="54"/>
    <n v="3.5"/>
    <n v="744.05"/>
    <n v="64.680000000000007"/>
    <s v="UPI"/>
    <n v="4"/>
    <s v="36-50"/>
    <s v="new"/>
    <s v="high value"/>
    <s v="medium"/>
    <s v="Mar"/>
    <x v="1"/>
    <x v="2"/>
    <x v="1"/>
  </r>
  <r>
    <n v="600694"/>
    <n v="43663"/>
    <n v="38"/>
    <s v="Female"/>
    <x v="0"/>
    <x v="5"/>
    <s v="Chinese"/>
    <d v="2023-06-10T00:00:00"/>
    <s v="COD"/>
    <n v="64"/>
    <n v="8.4"/>
    <n v="1244.8800000000001"/>
    <n v="23.64"/>
    <s v="Wallet"/>
    <n v="2"/>
    <s v="36-50"/>
    <s v="new"/>
    <s v="high value"/>
    <s v="Low"/>
    <s v="Jun"/>
    <x v="0"/>
    <x v="0"/>
    <x v="1"/>
  </r>
  <r>
    <n v="600695"/>
    <n v="56252"/>
    <n v="41"/>
    <s v="Female"/>
    <x v="1"/>
    <x v="2"/>
    <s v="Biryani"/>
    <d v="2022-09-26T00:00:00"/>
    <s v="COD"/>
    <n v="30"/>
    <n v="9.9"/>
    <n v="1498.47"/>
    <n v="24.47"/>
    <s v="Card"/>
    <n v="1"/>
    <s v="36-50"/>
    <s v="repeat"/>
    <s v="high value"/>
    <s v="Low"/>
    <s v="Sep"/>
    <x v="2"/>
    <x v="0"/>
    <x v="2"/>
  </r>
  <r>
    <n v="600696"/>
    <n v="80520"/>
    <n v="56"/>
    <s v="Male"/>
    <x v="0"/>
    <x v="6"/>
    <s v="Biryani"/>
    <d v="2024-08-03T00:00:00"/>
    <s v="COD"/>
    <n v="26"/>
    <n v="12.8"/>
    <n v="779.17"/>
    <n v="25.14"/>
    <s v="Wallet"/>
    <n v="3"/>
    <s v="50+"/>
    <s v="new"/>
    <s v="high value"/>
    <s v="medium"/>
    <s v="Aug"/>
    <x v="1"/>
    <x v="1"/>
    <x v="2"/>
  </r>
  <r>
    <n v="600697"/>
    <n v="50562"/>
    <n v="53"/>
    <s v="Female"/>
    <x v="4"/>
    <x v="1"/>
    <s v="Pizza"/>
    <d v="2023-09-22T00:00:00"/>
    <s v="Online"/>
    <n v="75"/>
    <n v="1.7"/>
    <n v="629.79"/>
    <n v="56.2"/>
    <s v="Wallet"/>
    <n v="2"/>
    <s v="50+"/>
    <s v="new"/>
    <s v="high value"/>
    <s v="Low"/>
    <s v="Sep"/>
    <x v="0"/>
    <x v="2"/>
    <x v="1"/>
  </r>
  <r>
    <n v="600698"/>
    <n v="20883"/>
    <n v="23"/>
    <s v="Male"/>
    <x v="5"/>
    <x v="4"/>
    <s v="South Indian"/>
    <d v="2023-10-21T00:00:00"/>
    <s v="COD"/>
    <n v="22"/>
    <n v="9.9"/>
    <n v="1203.05"/>
    <n v="103.53"/>
    <s v="Cash"/>
    <n v="1"/>
    <s v="18-24"/>
    <s v="new"/>
    <s v="high value"/>
    <s v="Low"/>
    <s v="Oct"/>
    <x v="0"/>
    <x v="0"/>
    <x v="2"/>
  </r>
  <r>
    <n v="600699"/>
    <n v="75310"/>
    <n v="35"/>
    <s v="Male"/>
    <x v="4"/>
    <x v="6"/>
    <s v="Burger"/>
    <d v="2023-10-18T00:00:00"/>
    <s v="Online"/>
    <n v="46"/>
    <n v="12.2"/>
    <n v="1341.28"/>
    <n v="42.4"/>
    <s v="UPI"/>
    <n v="4"/>
    <s v="25-35"/>
    <s v="new"/>
    <s v="high value"/>
    <s v="medium"/>
    <s v="Oct"/>
    <x v="0"/>
    <x v="1"/>
    <x v="1"/>
  </r>
  <r>
    <n v="600700"/>
    <n v="86788"/>
    <n v="55"/>
    <s v="Male"/>
    <x v="2"/>
    <x v="3"/>
    <s v="South Indian"/>
    <d v="2024-03-09T00:00:00"/>
    <s v="COD"/>
    <n v="23"/>
    <n v="5.7"/>
    <n v="1159.47"/>
    <n v="112.29"/>
    <s v="Cash"/>
    <n v="1"/>
    <s v="50+"/>
    <s v="new"/>
    <s v="high value"/>
    <s v="Low"/>
    <s v="Mar"/>
    <x v="1"/>
    <x v="0"/>
    <x v="2"/>
  </r>
  <r>
    <n v="600701"/>
    <n v="63128"/>
    <n v="58"/>
    <s v="Male"/>
    <x v="2"/>
    <x v="0"/>
    <s v="Chinese"/>
    <d v="2024-05-14T00:00:00"/>
    <s v="COD"/>
    <n v="51"/>
    <n v="6.5"/>
    <n v="1437.51"/>
    <n v="22.17"/>
    <s v="Card"/>
    <n v="5"/>
    <s v="50+"/>
    <s v="new"/>
    <s v="high value"/>
    <s v="High"/>
    <s v="May"/>
    <x v="1"/>
    <x v="0"/>
    <x v="1"/>
  </r>
  <r>
    <n v="600702"/>
    <n v="81661"/>
    <n v="47"/>
    <s v="Female"/>
    <x v="0"/>
    <x v="6"/>
    <s v="South Indian"/>
    <d v="2022-05-25T00:00:00"/>
    <s v="COD"/>
    <n v="87"/>
    <n v="11.2"/>
    <n v="620.04999999999995"/>
    <n v="93.25"/>
    <s v="UPI"/>
    <n v="1"/>
    <s v="36-50"/>
    <s v="repeat"/>
    <s v="high value"/>
    <s v="Low"/>
    <s v="May"/>
    <x v="2"/>
    <x v="1"/>
    <x v="1"/>
  </r>
  <r>
    <n v="600703"/>
    <n v="84261"/>
    <n v="23"/>
    <s v="Female"/>
    <x v="3"/>
    <x v="5"/>
    <s v="Pizza"/>
    <d v="2024-04-03T00:00:00"/>
    <s v="Online"/>
    <n v="85"/>
    <n v="11.4"/>
    <n v="616.12"/>
    <n v="29.66"/>
    <s v="Card"/>
    <n v="2"/>
    <s v="18-24"/>
    <s v="new"/>
    <s v="high value"/>
    <s v="Low"/>
    <s v="Apr"/>
    <x v="1"/>
    <x v="1"/>
    <x v="1"/>
  </r>
  <r>
    <n v="600704"/>
    <n v="31500"/>
    <n v="37"/>
    <s v="Female"/>
    <x v="4"/>
    <x v="2"/>
    <s v="Burger"/>
    <d v="2024-10-31T00:00:00"/>
    <s v="Online"/>
    <n v="35"/>
    <n v="4.9000000000000004"/>
    <n v="504.77"/>
    <n v="112.44"/>
    <s v="UPI"/>
    <n v="1"/>
    <s v="36-50"/>
    <s v="new"/>
    <s v="high value"/>
    <s v="Low"/>
    <s v="Oct"/>
    <x v="1"/>
    <x v="2"/>
    <x v="0"/>
  </r>
  <r>
    <n v="600705"/>
    <n v="53150"/>
    <n v="36"/>
    <s v="Female"/>
    <x v="3"/>
    <x v="3"/>
    <s v="Pizza"/>
    <d v="2023-05-28T00:00:00"/>
    <s v="Online"/>
    <n v="79"/>
    <n v="8.1"/>
    <n v="681.79"/>
    <n v="97.35"/>
    <s v="UPI"/>
    <n v="4"/>
    <s v="36-50"/>
    <s v="new"/>
    <s v="high value"/>
    <s v="medium"/>
    <s v="May"/>
    <x v="0"/>
    <x v="0"/>
    <x v="1"/>
  </r>
  <r>
    <n v="600706"/>
    <n v="62823"/>
    <n v="56"/>
    <s v="Female"/>
    <x v="0"/>
    <x v="7"/>
    <s v="Biryani"/>
    <d v="2022-08-10T00:00:00"/>
    <s v="Online"/>
    <n v="71"/>
    <n v="11.5"/>
    <n v="774"/>
    <n v="117.2"/>
    <s v="Card"/>
    <n v="3"/>
    <s v="50+"/>
    <s v="new"/>
    <s v="high value"/>
    <s v="medium"/>
    <s v="Aug"/>
    <x v="2"/>
    <x v="1"/>
    <x v="1"/>
  </r>
  <r>
    <n v="600707"/>
    <n v="82600"/>
    <n v="24"/>
    <s v="Male"/>
    <x v="3"/>
    <x v="5"/>
    <s v="South Indian"/>
    <d v="2023-05-26T00:00:00"/>
    <s v="Online"/>
    <n v="82"/>
    <n v="5.5"/>
    <n v="154.1"/>
    <n v="117.34"/>
    <s v="UPI"/>
    <n v="1"/>
    <s v="18-24"/>
    <s v="new"/>
    <s v="low"/>
    <s v="Low"/>
    <s v="May"/>
    <x v="0"/>
    <x v="0"/>
    <x v="1"/>
  </r>
  <r>
    <n v="600708"/>
    <n v="96396"/>
    <n v="37"/>
    <s v="Male"/>
    <x v="4"/>
    <x v="2"/>
    <s v="Burger"/>
    <d v="2022-07-08T00:00:00"/>
    <s v="COD"/>
    <n v="58"/>
    <n v="1.8"/>
    <n v="488.12"/>
    <n v="49.51"/>
    <s v="UPI"/>
    <n v="1"/>
    <s v="36-50"/>
    <s v="new"/>
    <s v="medium"/>
    <s v="Low"/>
    <s v="Jul"/>
    <x v="2"/>
    <x v="2"/>
    <x v="1"/>
  </r>
  <r>
    <n v="600709"/>
    <n v="93382"/>
    <n v="18"/>
    <s v="Female"/>
    <x v="4"/>
    <x v="2"/>
    <s v="Biryani"/>
    <d v="2024-06-15T00:00:00"/>
    <s v="Online"/>
    <n v="75"/>
    <n v="2.2999999999999998"/>
    <n v="1264.69"/>
    <n v="110.02"/>
    <s v="Cash"/>
    <n v="2"/>
    <s v="18-24"/>
    <s v="new"/>
    <s v="high value"/>
    <s v="Low"/>
    <s v="Jun"/>
    <x v="1"/>
    <x v="2"/>
    <x v="1"/>
  </r>
  <r>
    <n v="600710"/>
    <n v="91738"/>
    <n v="32"/>
    <s v="Male"/>
    <x v="5"/>
    <x v="5"/>
    <s v="South Indian"/>
    <d v="2024-05-10T00:00:00"/>
    <s v="Online"/>
    <n v="56"/>
    <n v="7.9"/>
    <n v="1029.6500000000001"/>
    <n v="28.57"/>
    <s v="UPI"/>
    <n v="4"/>
    <s v="25-35"/>
    <s v="new"/>
    <s v="high value"/>
    <s v="medium"/>
    <s v="May"/>
    <x v="1"/>
    <x v="0"/>
    <x v="1"/>
  </r>
  <r>
    <n v="600711"/>
    <n v="56729"/>
    <n v="57"/>
    <s v="Female"/>
    <x v="5"/>
    <x v="2"/>
    <s v="Chinese"/>
    <d v="2024-05-05T00:00:00"/>
    <s v="COD"/>
    <n v="60"/>
    <n v="12.1"/>
    <n v="809.8"/>
    <n v="53.33"/>
    <s v="Card"/>
    <n v="4"/>
    <s v="50+"/>
    <s v="new"/>
    <s v="high value"/>
    <s v="medium"/>
    <s v="May"/>
    <x v="1"/>
    <x v="1"/>
    <x v="1"/>
  </r>
  <r>
    <n v="600712"/>
    <n v="83380"/>
    <n v="23"/>
    <s v="Female"/>
    <x v="3"/>
    <x v="1"/>
    <s v="Chinese"/>
    <d v="2022-09-29T00:00:00"/>
    <s v="Online"/>
    <n v="79"/>
    <n v="11.7"/>
    <n v="729.91"/>
    <n v="66.92"/>
    <s v="Cash"/>
    <n v="3"/>
    <s v="18-24"/>
    <s v="new"/>
    <s v="high value"/>
    <s v="medium"/>
    <s v="Sep"/>
    <x v="2"/>
    <x v="1"/>
    <x v="1"/>
  </r>
  <r>
    <n v="600713"/>
    <n v="11108"/>
    <n v="54"/>
    <s v="Male"/>
    <x v="2"/>
    <x v="0"/>
    <s v="Burger"/>
    <d v="2024-12-26T00:00:00"/>
    <s v="COD"/>
    <n v="45"/>
    <n v="3.6"/>
    <n v="818.38"/>
    <n v="81.98"/>
    <s v="UPI"/>
    <n v="3"/>
    <s v="50+"/>
    <s v="new"/>
    <s v="high value"/>
    <s v="medium"/>
    <s v="Dec"/>
    <x v="1"/>
    <x v="2"/>
    <x v="0"/>
  </r>
  <r>
    <n v="600714"/>
    <n v="95696"/>
    <n v="18"/>
    <s v="Female"/>
    <x v="4"/>
    <x v="4"/>
    <s v="Burger"/>
    <d v="2024-06-12T00:00:00"/>
    <s v="COD"/>
    <n v="70"/>
    <n v="12.8"/>
    <n v="457.06"/>
    <n v="117.02"/>
    <s v="Card"/>
    <n v="4"/>
    <s v="18-24"/>
    <s v="new"/>
    <s v="medium"/>
    <s v="medium"/>
    <s v="Jun"/>
    <x v="1"/>
    <x v="1"/>
    <x v="1"/>
  </r>
  <r>
    <n v="600715"/>
    <n v="46860"/>
    <n v="28"/>
    <s v="Female"/>
    <x v="3"/>
    <x v="1"/>
    <s v="South Indian"/>
    <d v="2024-02-12T00:00:00"/>
    <s v="COD"/>
    <n v="59"/>
    <n v="8.3000000000000007"/>
    <n v="757.91"/>
    <n v="54.55"/>
    <s v="Card"/>
    <n v="1"/>
    <s v="25-35"/>
    <s v="new"/>
    <s v="high value"/>
    <s v="Low"/>
    <s v="Feb"/>
    <x v="1"/>
    <x v="0"/>
    <x v="1"/>
  </r>
  <r>
    <n v="600716"/>
    <n v="56150"/>
    <n v="60"/>
    <s v="Male"/>
    <x v="2"/>
    <x v="0"/>
    <s v="Sandwich"/>
    <d v="2024-02-05T00:00:00"/>
    <s v="COD"/>
    <n v="51"/>
    <n v="8.3000000000000007"/>
    <n v="706.6"/>
    <n v="87.4"/>
    <s v="Wallet"/>
    <n v="1"/>
    <s v="50+"/>
    <s v="new"/>
    <s v="high value"/>
    <s v="Low"/>
    <s v="Feb"/>
    <x v="1"/>
    <x v="0"/>
    <x v="1"/>
  </r>
  <r>
    <n v="600717"/>
    <n v="96697"/>
    <n v="18"/>
    <s v="Female"/>
    <x v="2"/>
    <x v="3"/>
    <s v="Chinese"/>
    <d v="2023-11-23T00:00:00"/>
    <s v="COD"/>
    <n v="64"/>
    <n v="7"/>
    <n v="1273.5899999999999"/>
    <n v="35.36"/>
    <s v="Cash"/>
    <n v="3"/>
    <s v="18-24"/>
    <s v="new"/>
    <s v="high value"/>
    <s v="medium"/>
    <s v="Nov"/>
    <x v="0"/>
    <x v="0"/>
    <x v="1"/>
  </r>
  <r>
    <n v="600718"/>
    <n v="76437"/>
    <n v="45"/>
    <s v="Male"/>
    <x v="3"/>
    <x v="4"/>
    <s v="South Indian"/>
    <d v="2022-04-02T00:00:00"/>
    <s v="COD"/>
    <n v="24"/>
    <n v="10.8"/>
    <n v="1041.6300000000001"/>
    <n v="24.64"/>
    <s v="Wallet"/>
    <n v="1"/>
    <s v="36-50"/>
    <s v="new"/>
    <s v="high value"/>
    <s v="Low"/>
    <s v="Apr"/>
    <x v="2"/>
    <x v="1"/>
    <x v="2"/>
  </r>
  <r>
    <n v="600719"/>
    <n v="66318"/>
    <n v="44"/>
    <s v="Female"/>
    <x v="1"/>
    <x v="2"/>
    <s v="Burger"/>
    <d v="2023-03-22T00:00:00"/>
    <s v="Online"/>
    <n v="31"/>
    <n v="2.2999999999999998"/>
    <n v="1370.28"/>
    <n v="65.599999999999994"/>
    <s v="Card"/>
    <n v="3"/>
    <s v="36-50"/>
    <s v="new"/>
    <s v="high value"/>
    <s v="medium"/>
    <s v="Mar"/>
    <x v="0"/>
    <x v="2"/>
    <x v="0"/>
  </r>
  <r>
    <n v="600720"/>
    <n v="21724"/>
    <n v="50"/>
    <s v="Female"/>
    <x v="4"/>
    <x v="0"/>
    <s v="Chinese"/>
    <d v="2023-08-04T00:00:00"/>
    <s v="Online"/>
    <n v="23"/>
    <n v="12.5"/>
    <n v="787.61"/>
    <n v="34.07"/>
    <s v="Wallet"/>
    <n v="5"/>
    <s v="36-50"/>
    <s v="new"/>
    <s v="high value"/>
    <s v="High"/>
    <s v="Aug"/>
    <x v="0"/>
    <x v="1"/>
    <x v="2"/>
  </r>
  <r>
    <n v="600721"/>
    <n v="30701"/>
    <n v="52"/>
    <s v="Female"/>
    <x v="3"/>
    <x v="7"/>
    <s v="Biryani"/>
    <d v="2023-06-26T00:00:00"/>
    <s v="Online"/>
    <n v="28"/>
    <n v="14.7"/>
    <n v="1075.8"/>
    <n v="75.92"/>
    <s v="UPI"/>
    <n v="4"/>
    <s v="50+"/>
    <s v="new"/>
    <s v="high value"/>
    <s v="medium"/>
    <s v="Jun"/>
    <x v="0"/>
    <x v="1"/>
    <x v="2"/>
  </r>
  <r>
    <n v="600722"/>
    <n v="18116"/>
    <n v="28"/>
    <s v="Female"/>
    <x v="0"/>
    <x v="3"/>
    <s v="Sandwich"/>
    <d v="2022-08-11T00:00:00"/>
    <s v="COD"/>
    <n v="72"/>
    <n v="1.8"/>
    <n v="968.48"/>
    <n v="30.56"/>
    <s v="UPI"/>
    <n v="5"/>
    <s v="25-35"/>
    <s v="repeat"/>
    <s v="high value"/>
    <s v="High"/>
    <s v="Aug"/>
    <x v="2"/>
    <x v="2"/>
    <x v="1"/>
  </r>
  <r>
    <n v="600723"/>
    <n v="15695"/>
    <n v="30"/>
    <s v="Female"/>
    <x v="4"/>
    <x v="0"/>
    <s v="Burger"/>
    <d v="2023-04-28T00:00:00"/>
    <s v="Online"/>
    <n v="64"/>
    <n v="10.4"/>
    <n v="1431.14"/>
    <n v="54.82"/>
    <s v="Cash"/>
    <n v="3"/>
    <s v="25-35"/>
    <s v="new"/>
    <s v="high value"/>
    <s v="medium"/>
    <s v="Apr"/>
    <x v="0"/>
    <x v="1"/>
    <x v="1"/>
  </r>
  <r>
    <n v="600724"/>
    <n v="38197"/>
    <n v="56"/>
    <s v="Male"/>
    <x v="2"/>
    <x v="6"/>
    <s v="Chinese"/>
    <d v="2023-11-14T00:00:00"/>
    <s v="Online"/>
    <n v="47"/>
    <n v="9.9"/>
    <n v="375.65"/>
    <n v="89.92"/>
    <s v="Card"/>
    <n v="4"/>
    <s v="50+"/>
    <s v="new"/>
    <s v="medium"/>
    <s v="medium"/>
    <s v="Nov"/>
    <x v="0"/>
    <x v="0"/>
    <x v="1"/>
  </r>
  <r>
    <n v="600725"/>
    <n v="90886"/>
    <n v="36"/>
    <s v="Female"/>
    <x v="3"/>
    <x v="6"/>
    <s v="Biryani"/>
    <d v="2024-05-03T00:00:00"/>
    <s v="Online"/>
    <n v="87"/>
    <n v="6.1"/>
    <n v="1321.84"/>
    <n v="35.6"/>
    <s v="Card"/>
    <n v="4"/>
    <s v="36-50"/>
    <s v="new"/>
    <s v="high value"/>
    <s v="medium"/>
    <s v="May"/>
    <x v="1"/>
    <x v="0"/>
    <x v="1"/>
  </r>
  <r>
    <n v="600726"/>
    <n v="90939"/>
    <n v="34"/>
    <s v="Female"/>
    <x v="2"/>
    <x v="4"/>
    <s v="Sandwich"/>
    <d v="2023-05-30T00:00:00"/>
    <s v="COD"/>
    <n v="86"/>
    <n v="8"/>
    <n v="962.87"/>
    <n v="33.54"/>
    <s v="Card"/>
    <n v="2"/>
    <s v="25-35"/>
    <s v="new"/>
    <s v="high value"/>
    <s v="Low"/>
    <s v="May"/>
    <x v="0"/>
    <x v="0"/>
    <x v="1"/>
  </r>
  <r>
    <n v="600727"/>
    <n v="37759"/>
    <n v="30"/>
    <s v="Male"/>
    <x v="5"/>
    <x v="2"/>
    <s v="Biryani"/>
    <d v="2023-09-28T00:00:00"/>
    <s v="COD"/>
    <n v="72"/>
    <n v="14.3"/>
    <n v="390.78"/>
    <n v="47.11"/>
    <s v="Cash"/>
    <n v="4"/>
    <s v="25-35"/>
    <s v="new"/>
    <s v="medium"/>
    <s v="medium"/>
    <s v="Sep"/>
    <x v="0"/>
    <x v="1"/>
    <x v="1"/>
  </r>
  <r>
    <n v="600728"/>
    <n v="58543"/>
    <n v="18"/>
    <s v="Male"/>
    <x v="3"/>
    <x v="7"/>
    <s v="South Indian"/>
    <d v="2022-07-01T00:00:00"/>
    <s v="Online"/>
    <n v="58"/>
    <n v="14.8"/>
    <n v="1257.46"/>
    <n v="26.62"/>
    <s v="Cash"/>
    <n v="1"/>
    <s v="18-24"/>
    <s v="new"/>
    <s v="high value"/>
    <s v="Low"/>
    <s v="Jul"/>
    <x v="2"/>
    <x v="1"/>
    <x v="1"/>
  </r>
  <r>
    <n v="600729"/>
    <n v="77844"/>
    <n v="27"/>
    <s v="Male"/>
    <x v="2"/>
    <x v="2"/>
    <s v="Sandwich"/>
    <d v="2023-08-22T00:00:00"/>
    <s v="Online"/>
    <n v="78"/>
    <n v="2.4"/>
    <n v="505.33"/>
    <n v="21.98"/>
    <s v="Card"/>
    <n v="4"/>
    <s v="25-35"/>
    <s v="new"/>
    <s v="high value"/>
    <s v="medium"/>
    <s v="Aug"/>
    <x v="0"/>
    <x v="2"/>
    <x v="1"/>
  </r>
  <r>
    <n v="600730"/>
    <n v="97170"/>
    <n v="40"/>
    <s v="Male"/>
    <x v="4"/>
    <x v="0"/>
    <s v="Sandwich"/>
    <d v="2024-06-20T00:00:00"/>
    <s v="COD"/>
    <n v="74"/>
    <n v="4.9000000000000004"/>
    <n v="981.57"/>
    <n v="63.64"/>
    <s v="Wallet"/>
    <n v="5"/>
    <s v="36-50"/>
    <s v="new"/>
    <s v="high value"/>
    <s v="High"/>
    <s v="Jun"/>
    <x v="1"/>
    <x v="2"/>
    <x v="1"/>
  </r>
  <r>
    <n v="600731"/>
    <n v="69996"/>
    <n v="40"/>
    <s v="Female"/>
    <x v="1"/>
    <x v="3"/>
    <s v="Chinese"/>
    <d v="2023-06-07T00:00:00"/>
    <s v="Online"/>
    <n v="41"/>
    <n v="3.3"/>
    <n v="1155.25"/>
    <n v="60.3"/>
    <s v="Card"/>
    <n v="2"/>
    <s v="36-50"/>
    <s v="new"/>
    <s v="high value"/>
    <s v="Low"/>
    <s v="Jun"/>
    <x v="0"/>
    <x v="2"/>
    <x v="0"/>
  </r>
  <r>
    <n v="600732"/>
    <n v="76625"/>
    <n v="33"/>
    <s v="Female"/>
    <x v="2"/>
    <x v="6"/>
    <s v="Biryani"/>
    <d v="2024-11-23T00:00:00"/>
    <s v="COD"/>
    <n v="55"/>
    <n v="8.9"/>
    <n v="1262.1400000000001"/>
    <n v="30.62"/>
    <s v="Cash"/>
    <n v="5"/>
    <s v="25-35"/>
    <s v="new"/>
    <s v="high value"/>
    <s v="High"/>
    <s v="Nov"/>
    <x v="1"/>
    <x v="0"/>
    <x v="1"/>
  </r>
  <r>
    <n v="600733"/>
    <n v="78068"/>
    <n v="57"/>
    <s v="Male"/>
    <x v="0"/>
    <x v="2"/>
    <s v="South Indian"/>
    <d v="2022-09-28T00:00:00"/>
    <s v="Online"/>
    <n v="89"/>
    <n v="9.5"/>
    <n v="178.04"/>
    <n v="31.93"/>
    <s v="Cash"/>
    <n v="4"/>
    <s v="50+"/>
    <s v="new"/>
    <s v="low"/>
    <s v="medium"/>
    <s v="Sep"/>
    <x v="2"/>
    <x v="0"/>
    <x v="1"/>
  </r>
  <r>
    <n v="600734"/>
    <n v="40374"/>
    <n v="20"/>
    <s v="Male"/>
    <x v="0"/>
    <x v="0"/>
    <s v="South Indian"/>
    <d v="2023-07-17T00:00:00"/>
    <s v="COD"/>
    <n v="23"/>
    <n v="10.1"/>
    <n v="706.46"/>
    <n v="113.26"/>
    <s v="UPI"/>
    <n v="4"/>
    <s v="18-24"/>
    <s v="new"/>
    <s v="high value"/>
    <s v="medium"/>
    <s v="Jul"/>
    <x v="0"/>
    <x v="1"/>
    <x v="2"/>
  </r>
  <r>
    <n v="600735"/>
    <n v="53586"/>
    <n v="61"/>
    <s v="Male"/>
    <x v="0"/>
    <x v="1"/>
    <s v="Sandwich"/>
    <d v="2023-01-29T00:00:00"/>
    <s v="COD"/>
    <n v="59"/>
    <n v="14.1"/>
    <n v="853.71"/>
    <n v="33.36"/>
    <s v="Card"/>
    <n v="5"/>
    <s v="50+"/>
    <s v="new"/>
    <s v="high value"/>
    <s v="High"/>
    <s v="Jan"/>
    <x v="0"/>
    <x v="1"/>
    <x v="1"/>
  </r>
  <r>
    <n v="600736"/>
    <n v="65435"/>
    <n v="30"/>
    <s v="Female"/>
    <x v="3"/>
    <x v="2"/>
    <s v="Biryani"/>
    <d v="2024-10-05T00:00:00"/>
    <s v="COD"/>
    <n v="40"/>
    <n v="14.9"/>
    <n v="1032.3499999999999"/>
    <n v="44.17"/>
    <s v="Card"/>
    <n v="2"/>
    <s v="25-35"/>
    <s v="new"/>
    <s v="high value"/>
    <s v="Low"/>
    <s v="Oct"/>
    <x v="1"/>
    <x v="1"/>
    <x v="0"/>
  </r>
  <r>
    <n v="600737"/>
    <n v="57011"/>
    <n v="53"/>
    <s v="Female"/>
    <x v="1"/>
    <x v="6"/>
    <s v="Burger"/>
    <d v="2022-04-15T00:00:00"/>
    <s v="COD"/>
    <n v="79"/>
    <n v="7.7"/>
    <n v="269.62"/>
    <n v="67.489999999999995"/>
    <s v="Card"/>
    <n v="4"/>
    <s v="50+"/>
    <s v="new"/>
    <s v="medium"/>
    <s v="medium"/>
    <s v="Apr"/>
    <x v="2"/>
    <x v="0"/>
    <x v="1"/>
  </r>
  <r>
    <n v="600738"/>
    <n v="73123"/>
    <n v="37"/>
    <s v="Male"/>
    <x v="0"/>
    <x v="6"/>
    <s v="Pizza"/>
    <d v="2023-01-29T00:00:00"/>
    <s v="COD"/>
    <n v="33"/>
    <n v="7.9"/>
    <n v="394.83"/>
    <n v="97"/>
    <s v="Wallet"/>
    <n v="2"/>
    <s v="36-50"/>
    <s v="new"/>
    <s v="medium"/>
    <s v="Low"/>
    <s v="Jan"/>
    <x v="0"/>
    <x v="0"/>
    <x v="0"/>
  </r>
  <r>
    <n v="600739"/>
    <n v="48073"/>
    <n v="61"/>
    <s v="Female"/>
    <x v="4"/>
    <x v="4"/>
    <s v="Burger"/>
    <d v="2022-03-23T00:00:00"/>
    <s v="COD"/>
    <n v="62"/>
    <n v="7.9"/>
    <n v="479.22"/>
    <n v="44.11"/>
    <s v="Cash"/>
    <n v="4"/>
    <s v="50+"/>
    <s v="new"/>
    <s v="medium"/>
    <s v="medium"/>
    <s v="Mar"/>
    <x v="2"/>
    <x v="0"/>
    <x v="1"/>
  </r>
  <r>
    <n v="600740"/>
    <n v="38003"/>
    <n v="32"/>
    <s v="Male"/>
    <x v="0"/>
    <x v="6"/>
    <s v="Chinese"/>
    <d v="2022-11-17T00:00:00"/>
    <s v="Online"/>
    <n v="24"/>
    <n v="13.6"/>
    <n v="180.2"/>
    <n v="112.61"/>
    <s v="Wallet"/>
    <n v="5"/>
    <s v="25-35"/>
    <s v="new"/>
    <s v="low"/>
    <s v="High"/>
    <s v="Nov"/>
    <x v="2"/>
    <x v="1"/>
    <x v="2"/>
  </r>
  <r>
    <n v="600741"/>
    <n v="79078"/>
    <n v="35"/>
    <s v="Male"/>
    <x v="1"/>
    <x v="1"/>
    <s v="Biryani"/>
    <d v="2022-08-15T00:00:00"/>
    <s v="Online"/>
    <n v="66"/>
    <n v="6.9"/>
    <n v="779.54"/>
    <n v="99.08"/>
    <s v="Card"/>
    <n v="1"/>
    <s v="25-35"/>
    <s v="new"/>
    <s v="high value"/>
    <s v="Low"/>
    <s v="Aug"/>
    <x v="2"/>
    <x v="0"/>
    <x v="1"/>
  </r>
  <r>
    <n v="600742"/>
    <n v="13733"/>
    <n v="22"/>
    <s v="Female"/>
    <x v="2"/>
    <x v="4"/>
    <s v="Biryani"/>
    <d v="2024-04-22T00:00:00"/>
    <s v="COD"/>
    <n v="34"/>
    <n v="1.6"/>
    <n v="948.23"/>
    <n v="46.17"/>
    <s v="UPI"/>
    <n v="3"/>
    <s v="18-24"/>
    <s v="repeat"/>
    <s v="high value"/>
    <s v="medium"/>
    <s v="Apr"/>
    <x v="1"/>
    <x v="2"/>
    <x v="0"/>
  </r>
  <r>
    <n v="600743"/>
    <n v="53203"/>
    <n v="63"/>
    <s v="Male"/>
    <x v="5"/>
    <x v="1"/>
    <s v="South Indian"/>
    <d v="2023-12-07T00:00:00"/>
    <s v="COD"/>
    <n v="82"/>
    <n v="3.7"/>
    <n v="330.68"/>
    <n v="103.63"/>
    <s v="Card"/>
    <n v="2"/>
    <s v="50+"/>
    <s v="new"/>
    <s v="medium"/>
    <s v="Low"/>
    <s v="Dec"/>
    <x v="0"/>
    <x v="2"/>
    <x v="1"/>
  </r>
  <r>
    <n v="600744"/>
    <n v="56722"/>
    <n v="29"/>
    <s v="Male"/>
    <x v="4"/>
    <x v="1"/>
    <s v="South Indian"/>
    <d v="2022-06-19T00:00:00"/>
    <s v="COD"/>
    <n v="33"/>
    <n v="11.7"/>
    <n v="424.33"/>
    <n v="57.69"/>
    <s v="UPI"/>
    <n v="2"/>
    <s v="25-35"/>
    <s v="new"/>
    <s v="medium"/>
    <s v="Low"/>
    <s v="Jun"/>
    <x v="2"/>
    <x v="1"/>
    <x v="0"/>
  </r>
  <r>
    <n v="600745"/>
    <n v="88436"/>
    <n v="21"/>
    <s v="Female"/>
    <x v="0"/>
    <x v="7"/>
    <s v="South Indian"/>
    <d v="2022-01-21T00:00:00"/>
    <s v="Online"/>
    <n v="41"/>
    <n v="11.9"/>
    <n v="412.4"/>
    <n v="73.09"/>
    <s v="Wallet"/>
    <n v="3"/>
    <s v="18-24"/>
    <s v="new"/>
    <s v="medium"/>
    <s v="medium"/>
    <s v="Jan"/>
    <x v="2"/>
    <x v="1"/>
    <x v="0"/>
  </r>
  <r>
    <n v="600746"/>
    <n v="33802"/>
    <n v="28"/>
    <s v="Male"/>
    <x v="3"/>
    <x v="3"/>
    <s v="Pizza"/>
    <d v="2022-12-19T00:00:00"/>
    <s v="COD"/>
    <n v="28"/>
    <n v="13.7"/>
    <n v="549"/>
    <n v="38.159999999999997"/>
    <s v="Wallet"/>
    <n v="2"/>
    <s v="25-35"/>
    <s v="new"/>
    <s v="high value"/>
    <s v="Low"/>
    <s v="Dec"/>
    <x v="2"/>
    <x v="1"/>
    <x v="2"/>
  </r>
  <r>
    <n v="600747"/>
    <n v="88443"/>
    <n v="63"/>
    <s v="Male"/>
    <x v="4"/>
    <x v="4"/>
    <s v="South Indian"/>
    <d v="2022-12-02T00:00:00"/>
    <s v="Online"/>
    <n v="41"/>
    <n v="4.7"/>
    <n v="1096.3800000000001"/>
    <n v="50.78"/>
    <s v="Card"/>
    <n v="5"/>
    <s v="50+"/>
    <s v="new"/>
    <s v="high value"/>
    <s v="High"/>
    <s v="Dec"/>
    <x v="2"/>
    <x v="2"/>
    <x v="0"/>
  </r>
  <r>
    <n v="600748"/>
    <n v="44650"/>
    <n v="46"/>
    <s v="Male"/>
    <x v="2"/>
    <x v="5"/>
    <s v="Burger"/>
    <d v="2022-09-05T00:00:00"/>
    <s v="Online"/>
    <n v="74"/>
    <n v="7.1"/>
    <n v="931.07"/>
    <n v="44.34"/>
    <s v="UPI"/>
    <n v="1"/>
    <s v="36-50"/>
    <s v="new"/>
    <s v="high value"/>
    <s v="Low"/>
    <s v="Sep"/>
    <x v="2"/>
    <x v="0"/>
    <x v="1"/>
  </r>
  <r>
    <n v="600749"/>
    <n v="17305"/>
    <n v="60"/>
    <s v="Male"/>
    <x v="4"/>
    <x v="6"/>
    <s v="Burger"/>
    <d v="2022-11-28T00:00:00"/>
    <s v="COD"/>
    <n v="45"/>
    <n v="14.1"/>
    <n v="205.59"/>
    <n v="63"/>
    <s v="Wallet"/>
    <n v="4"/>
    <s v="50+"/>
    <s v="new"/>
    <s v="low"/>
    <s v="medium"/>
    <s v="Nov"/>
    <x v="2"/>
    <x v="1"/>
    <x v="0"/>
  </r>
  <r>
    <n v="600750"/>
    <n v="70646"/>
    <n v="60"/>
    <s v="Female"/>
    <x v="4"/>
    <x v="5"/>
    <s v="Burger"/>
    <d v="2023-07-07T00:00:00"/>
    <s v="Online"/>
    <n v="25"/>
    <n v="5.2"/>
    <n v="206.49"/>
    <n v="108.08"/>
    <s v="Wallet"/>
    <n v="3"/>
    <s v="50+"/>
    <s v="new"/>
    <s v="low"/>
    <s v="medium"/>
    <s v="Jul"/>
    <x v="0"/>
    <x v="0"/>
    <x v="2"/>
  </r>
  <r>
    <n v="600751"/>
    <n v="19928"/>
    <n v="25"/>
    <s v="Female"/>
    <x v="0"/>
    <x v="7"/>
    <s v="Biryani"/>
    <d v="2024-09-24T00:00:00"/>
    <s v="Online"/>
    <n v="40"/>
    <n v="11.7"/>
    <n v="357.34"/>
    <n v="85.72"/>
    <s v="Cash"/>
    <n v="5"/>
    <s v="25-35"/>
    <s v="new"/>
    <s v="medium"/>
    <s v="High"/>
    <s v="Sep"/>
    <x v="1"/>
    <x v="1"/>
    <x v="0"/>
  </r>
  <r>
    <n v="600752"/>
    <n v="28379"/>
    <n v="63"/>
    <s v="Male"/>
    <x v="3"/>
    <x v="5"/>
    <s v="Biryani"/>
    <d v="2023-04-07T00:00:00"/>
    <s v="Online"/>
    <n v="48"/>
    <n v="13.8"/>
    <n v="753.76"/>
    <n v="97.78"/>
    <s v="Cash"/>
    <n v="5"/>
    <s v="50+"/>
    <s v="new"/>
    <s v="high value"/>
    <s v="High"/>
    <s v="Apr"/>
    <x v="0"/>
    <x v="1"/>
    <x v="1"/>
  </r>
  <r>
    <n v="600753"/>
    <n v="23064"/>
    <n v="32"/>
    <s v="Male"/>
    <x v="3"/>
    <x v="5"/>
    <s v="Burger"/>
    <d v="2024-05-06T00:00:00"/>
    <s v="COD"/>
    <n v="43"/>
    <n v="13.5"/>
    <n v="1099.03"/>
    <n v="73.86"/>
    <s v="Card"/>
    <n v="4"/>
    <s v="25-35"/>
    <s v="new"/>
    <s v="high value"/>
    <s v="medium"/>
    <s v="May"/>
    <x v="1"/>
    <x v="1"/>
    <x v="0"/>
  </r>
  <r>
    <n v="600754"/>
    <n v="66484"/>
    <n v="21"/>
    <s v="Female"/>
    <x v="5"/>
    <x v="7"/>
    <s v="Biryani"/>
    <d v="2022-08-23T00:00:00"/>
    <s v="Online"/>
    <n v="46"/>
    <n v="4.5"/>
    <n v="1129.21"/>
    <n v="34.21"/>
    <s v="Card"/>
    <n v="1"/>
    <s v="18-24"/>
    <s v="repeat"/>
    <s v="high value"/>
    <s v="Low"/>
    <s v="Aug"/>
    <x v="2"/>
    <x v="2"/>
    <x v="1"/>
  </r>
  <r>
    <n v="600755"/>
    <n v="93370"/>
    <n v="44"/>
    <s v="Female"/>
    <x v="0"/>
    <x v="3"/>
    <s v="Sandwich"/>
    <d v="2022-06-07T00:00:00"/>
    <s v="COD"/>
    <n v="83"/>
    <n v="12.8"/>
    <n v="532.80999999999995"/>
    <n v="109.47"/>
    <s v="Cash"/>
    <n v="3"/>
    <s v="36-50"/>
    <s v="new"/>
    <s v="high value"/>
    <s v="medium"/>
    <s v="Jun"/>
    <x v="2"/>
    <x v="1"/>
    <x v="1"/>
  </r>
  <r>
    <n v="600756"/>
    <n v="78471"/>
    <n v="31"/>
    <s v="Male"/>
    <x v="4"/>
    <x v="5"/>
    <s v="South Indian"/>
    <d v="2024-11-22T00:00:00"/>
    <s v="COD"/>
    <n v="86"/>
    <n v="10.1"/>
    <n v="692.55"/>
    <n v="60.43"/>
    <s v="Wallet"/>
    <n v="1"/>
    <s v="25-35"/>
    <s v="new"/>
    <s v="high value"/>
    <s v="Low"/>
    <s v="Nov"/>
    <x v="1"/>
    <x v="1"/>
    <x v="1"/>
  </r>
  <r>
    <n v="600757"/>
    <n v="16475"/>
    <n v="19"/>
    <s v="Male"/>
    <x v="1"/>
    <x v="4"/>
    <s v="Sandwich"/>
    <d v="2022-10-10T00:00:00"/>
    <s v="Online"/>
    <n v="57"/>
    <n v="6.9"/>
    <n v="291.94"/>
    <n v="78.19"/>
    <s v="UPI"/>
    <n v="3"/>
    <s v="18-24"/>
    <s v="new"/>
    <s v="medium"/>
    <s v="medium"/>
    <s v="Oct"/>
    <x v="2"/>
    <x v="0"/>
    <x v="1"/>
  </r>
  <r>
    <n v="600758"/>
    <n v="37944"/>
    <n v="33"/>
    <s v="Male"/>
    <x v="5"/>
    <x v="3"/>
    <s v="Biryani"/>
    <d v="2023-08-24T00:00:00"/>
    <s v="Online"/>
    <n v="58"/>
    <n v="10.1"/>
    <n v="441.7"/>
    <n v="93.2"/>
    <s v="Wallet"/>
    <n v="3"/>
    <s v="25-35"/>
    <s v="new"/>
    <s v="medium"/>
    <s v="medium"/>
    <s v="Aug"/>
    <x v="0"/>
    <x v="1"/>
    <x v="1"/>
  </r>
  <r>
    <n v="600759"/>
    <n v="84487"/>
    <n v="42"/>
    <s v="Male"/>
    <x v="4"/>
    <x v="0"/>
    <s v="Biryani"/>
    <d v="2024-07-21T00:00:00"/>
    <s v="COD"/>
    <n v="68"/>
    <n v="5.2"/>
    <n v="1293.6600000000001"/>
    <n v="62.05"/>
    <s v="Wallet"/>
    <n v="2"/>
    <s v="36-50"/>
    <s v="new"/>
    <s v="high value"/>
    <s v="Low"/>
    <s v="Jul"/>
    <x v="1"/>
    <x v="0"/>
    <x v="1"/>
  </r>
  <r>
    <n v="600760"/>
    <n v="52511"/>
    <n v="54"/>
    <s v="Female"/>
    <x v="4"/>
    <x v="2"/>
    <s v="Burger"/>
    <d v="2022-01-11T00:00:00"/>
    <s v="COD"/>
    <n v="24"/>
    <n v="7"/>
    <n v="339.75"/>
    <n v="113.43"/>
    <s v="Cash"/>
    <n v="3"/>
    <s v="50+"/>
    <s v="repeat"/>
    <s v="medium"/>
    <s v="medium"/>
    <s v="Jan"/>
    <x v="2"/>
    <x v="0"/>
    <x v="2"/>
  </r>
  <r>
    <n v="600761"/>
    <n v="51158"/>
    <n v="36"/>
    <s v="Female"/>
    <x v="2"/>
    <x v="1"/>
    <s v="Sandwich"/>
    <d v="2023-05-17T00:00:00"/>
    <s v="Online"/>
    <n v="87"/>
    <n v="3.3"/>
    <n v="1073.6199999999999"/>
    <n v="36.15"/>
    <s v="Wallet"/>
    <n v="4"/>
    <s v="36-50"/>
    <s v="new"/>
    <s v="high value"/>
    <s v="medium"/>
    <s v="May"/>
    <x v="0"/>
    <x v="2"/>
    <x v="1"/>
  </r>
  <r>
    <n v="600762"/>
    <n v="81611"/>
    <n v="31"/>
    <s v="Female"/>
    <x v="5"/>
    <x v="0"/>
    <s v="Burger"/>
    <d v="2023-12-02T00:00:00"/>
    <s v="COD"/>
    <n v="46"/>
    <n v="1.4"/>
    <n v="1109.02"/>
    <n v="32.46"/>
    <s v="Wallet"/>
    <n v="2"/>
    <s v="25-35"/>
    <s v="new"/>
    <s v="high value"/>
    <s v="Low"/>
    <s v="Dec"/>
    <x v="0"/>
    <x v="2"/>
    <x v="1"/>
  </r>
  <r>
    <n v="600763"/>
    <n v="97118"/>
    <n v="38"/>
    <s v="Female"/>
    <x v="1"/>
    <x v="0"/>
    <s v="South Indian"/>
    <d v="2024-11-05T00:00:00"/>
    <s v="Online"/>
    <n v="52"/>
    <n v="10.5"/>
    <n v="549.66"/>
    <n v="66.260000000000005"/>
    <s v="Wallet"/>
    <n v="2"/>
    <s v="36-50"/>
    <s v="new"/>
    <s v="high value"/>
    <s v="Low"/>
    <s v="Nov"/>
    <x v="1"/>
    <x v="1"/>
    <x v="1"/>
  </r>
  <r>
    <n v="600764"/>
    <n v="26191"/>
    <n v="25"/>
    <s v="Female"/>
    <x v="2"/>
    <x v="4"/>
    <s v="Chinese"/>
    <d v="2024-02-05T00:00:00"/>
    <s v="Online"/>
    <n v="51"/>
    <n v="10.8"/>
    <n v="774.3"/>
    <n v="74.86"/>
    <s v="Wallet"/>
    <n v="5"/>
    <s v="25-35"/>
    <s v="new"/>
    <s v="high value"/>
    <s v="High"/>
    <s v="Feb"/>
    <x v="1"/>
    <x v="1"/>
    <x v="1"/>
  </r>
  <r>
    <n v="600765"/>
    <n v="84742"/>
    <n v="53"/>
    <s v="Male"/>
    <x v="5"/>
    <x v="4"/>
    <s v="South Indian"/>
    <d v="2023-10-18T00:00:00"/>
    <s v="COD"/>
    <n v="46"/>
    <n v="9.8000000000000007"/>
    <n v="1285.1400000000001"/>
    <n v="72.8"/>
    <s v="Cash"/>
    <n v="1"/>
    <s v="50+"/>
    <s v="new"/>
    <s v="high value"/>
    <s v="Low"/>
    <s v="Oct"/>
    <x v="0"/>
    <x v="0"/>
    <x v="1"/>
  </r>
  <r>
    <n v="600766"/>
    <n v="65466"/>
    <n v="47"/>
    <s v="Male"/>
    <x v="4"/>
    <x v="4"/>
    <s v="Pizza"/>
    <d v="2024-02-09T00:00:00"/>
    <s v="COD"/>
    <n v="44"/>
    <n v="4.5999999999999996"/>
    <n v="1443.32"/>
    <n v="41.65"/>
    <s v="Cash"/>
    <n v="2"/>
    <s v="36-50"/>
    <s v="new"/>
    <s v="high value"/>
    <s v="Low"/>
    <s v="Feb"/>
    <x v="1"/>
    <x v="2"/>
    <x v="0"/>
  </r>
  <r>
    <n v="600767"/>
    <n v="80658"/>
    <n v="64"/>
    <s v="Female"/>
    <x v="2"/>
    <x v="7"/>
    <s v="Sandwich"/>
    <d v="2023-02-08T00:00:00"/>
    <s v="Online"/>
    <n v="42"/>
    <n v="1.9"/>
    <n v="772.93"/>
    <n v="22.06"/>
    <s v="UPI"/>
    <n v="2"/>
    <s v="50+"/>
    <s v="new"/>
    <s v="high value"/>
    <s v="Low"/>
    <s v="Feb"/>
    <x v="0"/>
    <x v="2"/>
    <x v="0"/>
  </r>
  <r>
    <n v="600768"/>
    <n v="10955"/>
    <n v="51"/>
    <s v="Male"/>
    <x v="0"/>
    <x v="4"/>
    <s v="South Indian"/>
    <d v="2023-09-16T00:00:00"/>
    <s v="COD"/>
    <n v="28"/>
    <n v="2.4"/>
    <n v="1047.49"/>
    <n v="90.7"/>
    <s v="Cash"/>
    <n v="1"/>
    <s v="50+"/>
    <s v="new"/>
    <s v="high value"/>
    <s v="Low"/>
    <s v="Sep"/>
    <x v="0"/>
    <x v="2"/>
    <x v="2"/>
  </r>
  <r>
    <n v="600769"/>
    <n v="10008"/>
    <n v="44"/>
    <s v="Female"/>
    <x v="4"/>
    <x v="1"/>
    <s v="Sandwich"/>
    <d v="2024-03-01T00:00:00"/>
    <s v="COD"/>
    <n v="25"/>
    <n v="9.4"/>
    <n v="1075.43"/>
    <n v="78.989999999999995"/>
    <s v="Cash"/>
    <n v="1"/>
    <s v="36-50"/>
    <s v="new"/>
    <s v="high value"/>
    <s v="Low"/>
    <s v="Mar"/>
    <x v="1"/>
    <x v="0"/>
    <x v="2"/>
  </r>
  <r>
    <n v="600770"/>
    <n v="37683"/>
    <n v="59"/>
    <s v="Male"/>
    <x v="4"/>
    <x v="1"/>
    <s v="Burger"/>
    <d v="2022-08-26T00:00:00"/>
    <s v="Online"/>
    <n v="32"/>
    <n v="9.9"/>
    <n v="1022.85"/>
    <n v="43.06"/>
    <s v="Wallet"/>
    <n v="2"/>
    <s v="50+"/>
    <s v="new"/>
    <s v="high value"/>
    <s v="Low"/>
    <s v="Aug"/>
    <x v="2"/>
    <x v="0"/>
    <x v="0"/>
  </r>
  <r>
    <n v="600771"/>
    <n v="84074"/>
    <n v="31"/>
    <s v="Male"/>
    <x v="4"/>
    <x v="1"/>
    <s v="Biryani"/>
    <d v="2024-11-20T00:00:00"/>
    <s v="Online"/>
    <n v="29"/>
    <n v="10.3"/>
    <n v="579.99"/>
    <n v="67.08"/>
    <s v="UPI"/>
    <n v="5"/>
    <s v="25-35"/>
    <s v="new"/>
    <s v="high value"/>
    <s v="High"/>
    <s v="Nov"/>
    <x v="1"/>
    <x v="1"/>
    <x v="2"/>
  </r>
  <r>
    <n v="600772"/>
    <n v="50154"/>
    <n v="25"/>
    <s v="Female"/>
    <x v="1"/>
    <x v="2"/>
    <s v="Sandwich"/>
    <d v="2024-11-09T00:00:00"/>
    <s v="COD"/>
    <n v="83"/>
    <n v="11.3"/>
    <n v="1110.01"/>
    <n v="94.77"/>
    <s v="Wallet"/>
    <n v="3"/>
    <s v="25-35"/>
    <s v="new"/>
    <s v="high value"/>
    <s v="medium"/>
    <s v="Nov"/>
    <x v="1"/>
    <x v="1"/>
    <x v="1"/>
  </r>
  <r>
    <n v="600773"/>
    <n v="93536"/>
    <n v="45"/>
    <s v="Female"/>
    <x v="2"/>
    <x v="5"/>
    <s v="Pizza"/>
    <d v="2023-06-30T00:00:00"/>
    <s v="Online"/>
    <n v="44"/>
    <n v="7.1"/>
    <n v="660.01"/>
    <n v="108.41"/>
    <s v="Wallet"/>
    <n v="5"/>
    <s v="36-50"/>
    <s v="new"/>
    <s v="high value"/>
    <s v="High"/>
    <s v="Jun"/>
    <x v="0"/>
    <x v="0"/>
    <x v="0"/>
  </r>
  <r>
    <n v="600774"/>
    <n v="28105"/>
    <n v="64"/>
    <s v="Male"/>
    <x v="2"/>
    <x v="7"/>
    <s v="Biryani"/>
    <d v="2023-01-28T00:00:00"/>
    <s v="COD"/>
    <n v="27"/>
    <n v="13.7"/>
    <n v="1133.3399999999999"/>
    <n v="28.27"/>
    <s v="UPI"/>
    <n v="4"/>
    <s v="50+"/>
    <s v="new"/>
    <s v="high value"/>
    <s v="medium"/>
    <s v="Jan"/>
    <x v="0"/>
    <x v="1"/>
    <x v="2"/>
  </r>
  <r>
    <n v="600775"/>
    <n v="43639"/>
    <n v="62"/>
    <s v="Male"/>
    <x v="3"/>
    <x v="4"/>
    <s v="Pizza"/>
    <d v="2024-01-21T00:00:00"/>
    <s v="COD"/>
    <n v="20"/>
    <n v="13.2"/>
    <n v="227.71"/>
    <n v="93.21"/>
    <s v="Wallet"/>
    <n v="5"/>
    <s v="50+"/>
    <s v="new"/>
    <s v="low"/>
    <s v="High"/>
    <s v="Jan"/>
    <x v="1"/>
    <x v="1"/>
    <x v="2"/>
  </r>
  <r>
    <n v="600776"/>
    <n v="92725"/>
    <n v="48"/>
    <s v="Male"/>
    <x v="4"/>
    <x v="4"/>
    <s v="Pizza"/>
    <d v="2024-07-05T00:00:00"/>
    <s v="Online"/>
    <n v="20"/>
    <n v="6.7"/>
    <n v="202.25"/>
    <n v="61.98"/>
    <s v="Cash"/>
    <n v="4"/>
    <s v="36-50"/>
    <s v="new"/>
    <s v="low"/>
    <s v="medium"/>
    <s v="Jul"/>
    <x v="1"/>
    <x v="0"/>
    <x v="2"/>
  </r>
  <r>
    <n v="600777"/>
    <n v="15508"/>
    <n v="36"/>
    <s v="Male"/>
    <x v="4"/>
    <x v="0"/>
    <s v="Biryani"/>
    <d v="2024-04-22T00:00:00"/>
    <s v="COD"/>
    <n v="36"/>
    <n v="10.1"/>
    <n v="1381.32"/>
    <n v="37.64"/>
    <s v="Cash"/>
    <n v="5"/>
    <s v="36-50"/>
    <s v="new"/>
    <s v="high value"/>
    <s v="High"/>
    <s v="Apr"/>
    <x v="1"/>
    <x v="1"/>
    <x v="0"/>
  </r>
  <r>
    <n v="600778"/>
    <n v="18277"/>
    <n v="50"/>
    <s v="Male"/>
    <x v="4"/>
    <x v="0"/>
    <s v="Pizza"/>
    <d v="2024-12-09T00:00:00"/>
    <s v="COD"/>
    <n v="71"/>
    <n v="10.7"/>
    <n v="689.59"/>
    <n v="75.37"/>
    <s v="UPI"/>
    <n v="1"/>
    <s v="36-50"/>
    <s v="new"/>
    <s v="high value"/>
    <s v="Low"/>
    <s v="Dec"/>
    <x v="1"/>
    <x v="1"/>
    <x v="1"/>
  </r>
  <r>
    <n v="600779"/>
    <n v="86105"/>
    <n v="46"/>
    <s v="Male"/>
    <x v="3"/>
    <x v="5"/>
    <s v="Burger"/>
    <d v="2022-04-17T00:00:00"/>
    <s v="Online"/>
    <n v="80"/>
    <n v="15"/>
    <n v="594.95000000000005"/>
    <n v="85.21"/>
    <s v="Card"/>
    <n v="1"/>
    <s v="36-50"/>
    <s v="repeat"/>
    <s v="high value"/>
    <s v="Low"/>
    <s v="Apr"/>
    <x v="2"/>
    <x v="1"/>
    <x v="1"/>
  </r>
  <r>
    <n v="600780"/>
    <n v="88430"/>
    <n v="23"/>
    <s v="Female"/>
    <x v="1"/>
    <x v="0"/>
    <s v="Pizza"/>
    <d v="2022-08-23T00:00:00"/>
    <s v="COD"/>
    <n v="38"/>
    <n v="10"/>
    <n v="757.59"/>
    <n v="33.36"/>
    <s v="UPI"/>
    <n v="2"/>
    <s v="18-24"/>
    <s v="new"/>
    <s v="high value"/>
    <s v="Low"/>
    <s v="Aug"/>
    <x v="2"/>
    <x v="0"/>
    <x v="0"/>
  </r>
  <r>
    <n v="600781"/>
    <n v="93403"/>
    <n v="55"/>
    <s v="Male"/>
    <x v="1"/>
    <x v="0"/>
    <s v="Chinese"/>
    <d v="2022-12-27T00:00:00"/>
    <s v="Online"/>
    <n v="83"/>
    <n v="6.6"/>
    <n v="802.69"/>
    <n v="104.5"/>
    <s v="Wallet"/>
    <n v="5"/>
    <s v="50+"/>
    <s v="new"/>
    <s v="high value"/>
    <s v="High"/>
    <s v="Dec"/>
    <x v="2"/>
    <x v="0"/>
    <x v="1"/>
  </r>
  <r>
    <n v="600782"/>
    <n v="19808"/>
    <n v="42"/>
    <s v="Male"/>
    <x v="4"/>
    <x v="6"/>
    <s v="Biryani"/>
    <d v="2022-04-01T00:00:00"/>
    <s v="Online"/>
    <n v="37"/>
    <n v="1.2"/>
    <n v="820.39"/>
    <n v="97.03"/>
    <s v="Wallet"/>
    <n v="4"/>
    <s v="36-50"/>
    <s v="new"/>
    <s v="high value"/>
    <s v="medium"/>
    <s v="Apr"/>
    <x v="2"/>
    <x v="2"/>
    <x v="0"/>
  </r>
  <r>
    <n v="600783"/>
    <n v="65762"/>
    <n v="48"/>
    <s v="Male"/>
    <x v="1"/>
    <x v="2"/>
    <s v="South Indian"/>
    <d v="2024-04-26T00:00:00"/>
    <s v="Online"/>
    <n v="43"/>
    <n v="6.3"/>
    <n v="1313.43"/>
    <n v="44.01"/>
    <s v="UPI"/>
    <n v="3"/>
    <s v="36-50"/>
    <s v="new"/>
    <s v="high value"/>
    <s v="medium"/>
    <s v="Apr"/>
    <x v="1"/>
    <x v="0"/>
    <x v="0"/>
  </r>
  <r>
    <n v="600784"/>
    <n v="50426"/>
    <n v="60"/>
    <s v="Male"/>
    <x v="3"/>
    <x v="4"/>
    <s v="Sandwich"/>
    <d v="2024-05-21T00:00:00"/>
    <s v="Online"/>
    <n v="83"/>
    <n v="13.3"/>
    <n v="1220.28"/>
    <n v="28.04"/>
    <s v="UPI"/>
    <n v="1"/>
    <s v="50+"/>
    <s v="repeat"/>
    <s v="high value"/>
    <s v="Low"/>
    <s v="May"/>
    <x v="1"/>
    <x v="1"/>
    <x v="1"/>
  </r>
  <r>
    <n v="600785"/>
    <n v="33145"/>
    <n v="34"/>
    <s v="Female"/>
    <x v="1"/>
    <x v="6"/>
    <s v="South Indian"/>
    <d v="2022-05-26T00:00:00"/>
    <s v="COD"/>
    <n v="53"/>
    <n v="2.7"/>
    <n v="968.5"/>
    <n v="54.77"/>
    <s v="Cash"/>
    <n v="4"/>
    <s v="25-35"/>
    <s v="new"/>
    <s v="high value"/>
    <s v="medium"/>
    <s v="May"/>
    <x v="2"/>
    <x v="2"/>
    <x v="1"/>
  </r>
  <r>
    <n v="600786"/>
    <n v="99576"/>
    <n v="40"/>
    <s v="Male"/>
    <x v="3"/>
    <x v="0"/>
    <s v="South Indian"/>
    <d v="2024-08-17T00:00:00"/>
    <s v="COD"/>
    <n v="83"/>
    <n v="6.7"/>
    <n v="838.23"/>
    <n v="41.67"/>
    <s v="Card"/>
    <n v="5"/>
    <s v="36-50"/>
    <s v="new"/>
    <s v="high value"/>
    <s v="High"/>
    <s v="Aug"/>
    <x v="1"/>
    <x v="0"/>
    <x v="1"/>
  </r>
  <r>
    <n v="600787"/>
    <n v="63414"/>
    <n v="25"/>
    <s v="Female"/>
    <x v="5"/>
    <x v="6"/>
    <s v="South Indian"/>
    <d v="2024-11-29T00:00:00"/>
    <s v="COD"/>
    <n v="37"/>
    <n v="12.3"/>
    <n v="931.31"/>
    <n v="101.25"/>
    <s v="Cash"/>
    <n v="5"/>
    <s v="25-35"/>
    <s v="new"/>
    <s v="high value"/>
    <s v="High"/>
    <s v="Nov"/>
    <x v="1"/>
    <x v="1"/>
    <x v="0"/>
  </r>
  <r>
    <n v="600788"/>
    <n v="47339"/>
    <n v="49"/>
    <s v="Male"/>
    <x v="4"/>
    <x v="1"/>
    <s v="Biryani"/>
    <d v="2023-03-02T00:00:00"/>
    <s v="COD"/>
    <n v="36"/>
    <n v="3.3"/>
    <n v="378.05"/>
    <n v="89.68"/>
    <s v="UPI"/>
    <n v="4"/>
    <s v="36-50"/>
    <s v="new"/>
    <s v="medium"/>
    <s v="medium"/>
    <s v="Mar"/>
    <x v="0"/>
    <x v="2"/>
    <x v="0"/>
  </r>
  <r>
    <n v="600789"/>
    <n v="19900"/>
    <n v="57"/>
    <s v="Female"/>
    <x v="2"/>
    <x v="4"/>
    <s v="Biryani"/>
    <d v="2022-06-27T00:00:00"/>
    <s v="Online"/>
    <n v="69"/>
    <n v="6.7"/>
    <n v="678.3"/>
    <n v="34.549999999999997"/>
    <s v="UPI"/>
    <n v="5"/>
    <s v="50+"/>
    <s v="new"/>
    <s v="high value"/>
    <s v="High"/>
    <s v="Jun"/>
    <x v="2"/>
    <x v="0"/>
    <x v="1"/>
  </r>
  <r>
    <n v="600790"/>
    <n v="78343"/>
    <n v="62"/>
    <s v="Male"/>
    <x v="5"/>
    <x v="5"/>
    <s v="Biryani"/>
    <d v="2022-06-07T00:00:00"/>
    <s v="COD"/>
    <n v="71"/>
    <n v="2.8"/>
    <n v="385.61"/>
    <n v="42.3"/>
    <s v="Cash"/>
    <n v="2"/>
    <s v="50+"/>
    <s v="new"/>
    <s v="medium"/>
    <s v="Low"/>
    <s v="Jun"/>
    <x v="2"/>
    <x v="2"/>
    <x v="1"/>
  </r>
  <r>
    <n v="600791"/>
    <n v="35271"/>
    <n v="45"/>
    <s v="Male"/>
    <x v="3"/>
    <x v="2"/>
    <s v="Pizza"/>
    <d v="2023-01-06T00:00:00"/>
    <s v="COD"/>
    <n v="58"/>
    <n v="2.1"/>
    <n v="980.72"/>
    <n v="102.46"/>
    <s v="UPI"/>
    <n v="5"/>
    <s v="36-50"/>
    <s v="new"/>
    <s v="high value"/>
    <s v="High"/>
    <s v="Jan"/>
    <x v="0"/>
    <x v="2"/>
    <x v="1"/>
  </r>
  <r>
    <n v="600792"/>
    <n v="13863"/>
    <n v="44"/>
    <s v="Female"/>
    <x v="0"/>
    <x v="5"/>
    <s v="Pizza"/>
    <d v="2024-06-12T00:00:00"/>
    <s v="COD"/>
    <n v="49"/>
    <n v="2.4"/>
    <n v="1172.67"/>
    <n v="69.62"/>
    <s v="Cash"/>
    <n v="3"/>
    <s v="36-50"/>
    <s v="new"/>
    <s v="high value"/>
    <s v="medium"/>
    <s v="Jun"/>
    <x v="1"/>
    <x v="2"/>
    <x v="1"/>
  </r>
  <r>
    <n v="600793"/>
    <n v="66981"/>
    <n v="56"/>
    <s v="Male"/>
    <x v="2"/>
    <x v="7"/>
    <s v="Pizza"/>
    <d v="2024-04-11T00:00:00"/>
    <s v="COD"/>
    <n v="26"/>
    <n v="2.2000000000000002"/>
    <n v="777"/>
    <n v="106.78"/>
    <s v="UPI"/>
    <n v="4"/>
    <s v="50+"/>
    <s v="new"/>
    <s v="high value"/>
    <s v="medium"/>
    <s v="Apr"/>
    <x v="1"/>
    <x v="2"/>
    <x v="2"/>
  </r>
  <r>
    <n v="600794"/>
    <n v="13358"/>
    <n v="31"/>
    <s v="Male"/>
    <x v="5"/>
    <x v="1"/>
    <s v="Chinese"/>
    <d v="2024-10-20T00:00:00"/>
    <s v="COD"/>
    <n v="46"/>
    <n v="8.9"/>
    <n v="1219.5999999999999"/>
    <n v="113.62"/>
    <s v="Cash"/>
    <n v="2"/>
    <s v="25-35"/>
    <s v="new"/>
    <s v="high value"/>
    <s v="Low"/>
    <s v="Oct"/>
    <x v="1"/>
    <x v="0"/>
    <x v="1"/>
  </r>
  <r>
    <n v="600795"/>
    <n v="42293"/>
    <n v="47"/>
    <s v="Male"/>
    <x v="0"/>
    <x v="7"/>
    <s v="Pizza"/>
    <d v="2024-02-08T00:00:00"/>
    <s v="Online"/>
    <n v="23"/>
    <n v="5.0999999999999996"/>
    <n v="827.6"/>
    <n v="26.37"/>
    <s v="Wallet"/>
    <n v="2"/>
    <s v="36-50"/>
    <s v="new"/>
    <s v="high value"/>
    <s v="Low"/>
    <s v="Feb"/>
    <x v="1"/>
    <x v="0"/>
    <x v="2"/>
  </r>
  <r>
    <n v="600796"/>
    <n v="44580"/>
    <n v="31"/>
    <s v="Female"/>
    <x v="0"/>
    <x v="7"/>
    <s v="Sandwich"/>
    <d v="2023-11-15T00:00:00"/>
    <s v="Online"/>
    <n v="30"/>
    <n v="5.8"/>
    <n v="768.24"/>
    <n v="25.25"/>
    <s v="UPI"/>
    <n v="4"/>
    <s v="25-35"/>
    <s v="new"/>
    <s v="high value"/>
    <s v="medium"/>
    <s v="Nov"/>
    <x v="0"/>
    <x v="0"/>
    <x v="2"/>
  </r>
  <r>
    <n v="600797"/>
    <n v="64578"/>
    <n v="61"/>
    <s v="Male"/>
    <x v="3"/>
    <x v="5"/>
    <s v="South Indian"/>
    <d v="2023-05-06T00:00:00"/>
    <s v="Online"/>
    <n v="50"/>
    <n v="2.8"/>
    <n v="627.17999999999995"/>
    <n v="87.11"/>
    <s v="Wallet"/>
    <n v="5"/>
    <s v="50+"/>
    <s v="new"/>
    <s v="high value"/>
    <s v="High"/>
    <s v="May"/>
    <x v="0"/>
    <x v="2"/>
    <x v="1"/>
  </r>
  <r>
    <n v="600798"/>
    <n v="32366"/>
    <n v="24"/>
    <s v="Female"/>
    <x v="2"/>
    <x v="2"/>
    <s v="Pizza"/>
    <d v="2024-01-20T00:00:00"/>
    <s v="COD"/>
    <n v="42"/>
    <n v="10.3"/>
    <n v="270.22000000000003"/>
    <n v="54.87"/>
    <s v="Wallet"/>
    <n v="4"/>
    <s v="18-24"/>
    <s v="new"/>
    <s v="medium"/>
    <s v="medium"/>
    <s v="Jan"/>
    <x v="1"/>
    <x v="1"/>
    <x v="0"/>
  </r>
  <r>
    <n v="600799"/>
    <n v="67924"/>
    <n v="29"/>
    <s v="Male"/>
    <x v="4"/>
    <x v="0"/>
    <s v="Chinese"/>
    <d v="2023-06-07T00:00:00"/>
    <s v="COD"/>
    <n v="62"/>
    <n v="14.4"/>
    <n v="1180.52"/>
    <n v="54.15"/>
    <s v="Card"/>
    <n v="5"/>
    <s v="25-35"/>
    <s v="repeat"/>
    <s v="high value"/>
    <s v="High"/>
    <s v="Jun"/>
    <x v="0"/>
    <x v="1"/>
    <x v="1"/>
  </r>
  <r>
    <n v="600800"/>
    <n v="51631"/>
    <n v="49"/>
    <s v="Female"/>
    <x v="1"/>
    <x v="0"/>
    <s v="Pizza"/>
    <d v="2023-11-10T00:00:00"/>
    <s v="Online"/>
    <n v="75"/>
    <n v="4.0999999999999996"/>
    <n v="551.1"/>
    <n v="92.98"/>
    <s v="Cash"/>
    <n v="1"/>
    <s v="36-50"/>
    <s v="new"/>
    <s v="high value"/>
    <s v="Low"/>
    <s v="Nov"/>
    <x v="0"/>
    <x v="2"/>
    <x v="1"/>
  </r>
  <r>
    <n v="600801"/>
    <n v="12312"/>
    <n v="47"/>
    <s v="Female"/>
    <x v="4"/>
    <x v="6"/>
    <s v="South Indian"/>
    <d v="2022-07-16T00:00:00"/>
    <s v="COD"/>
    <n v="37"/>
    <n v="12.6"/>
    <n v="1420.05"/>
    <n v="33.590000000000003"/>
    <s v="Card"/>
    <n v="5"/>
    <s v="36-50"/>
    <s v="new"/>
    <s v="high value"/>
    <s v="High"/>
    <s v="Jul"/>
    <x v="2"/>
    <x v="1"/>
    <x v="0"/>
  </r>
  <r>
    <n v="600802"/>
    <n v="76848"/>
    <n v="30"/>
    <s v="Male"/>
    <x v="3"/>
    <x v="4"/>
    <s v="Pizza"/>
    <d v="2022-11-18T00:00:00"/>
    <s v="Online"/>
    <n v="54"/>
    <n v="10.1"/>
    <n v="996.27"/>
    <n v="87.29"/>
    <s v="Card"/>
    <n v="5"/>
    <s v="25-35"/>
    <s v="new"/>
    <s v="high value"/>
    <s v="High"/>
    <s v="Nov"/>
    <x v="2"/>
    <x v="1"/>
    <x v="1"/>
  </r>
  <r>
    <n v="600803"/>
    <n v="22627"/>
    <n v="25"/>
    <s v="Female"/>
    <x v="0"/>
    <x v="1"/>
    <s v="Biryani"/>
    <d v="2023-07-24T00:00:00"/>
    <s v="COD"/>
    <n v="22"/>
    <n v="9.8000000000000007"/>
    <n v="376.15"/>
    <n v="49.08"/>
    <s v="Wallet"/>
    <n v="2"/>
    <s v="25-35"/>
    <s v="new"/>
    <s v="medium"/>
    <s v="Low"/>
    <s v="Jul"/>
    <x v="0"/>
    <x v="0"/>
    <x v="2"/>
  </r>
  <r>
    <n v="600804"/>
    <n v="83128"/>
    <n v="33"/>
    <s v="Female"/>
    <x v="3"/>
    <x v="6"/>
    <s v="Pizza"/>
    <d v="2022-07-28T00:00:00"/>
    <s v="Online"/>
    <n v="59"/>
    <n v="14.4"/>
    <n v="974.56"/>
    <n v="69.59"/>
    <s v="Card"/>
    <n v="4"/>
    <s v="25-35"/>
    <s v="repeat"/>
    <s v="high value"/>
    <s v="medium"/>
    <s v="Jul"/>
    <x v="2"/>
    <x v="1"/>
    <x v="1"/>
  </r>
  <r>
    <n v="600805"/>
    <n v="48811"/>
    <n v="37"/>
    <s v="Male"/>
    <x v="0"/>
    <x v="4"/>
    <s v="Biryani"/>
    <d v="2023-03-05T00:00:00"/>
    <s v="COD"/>
    <n v="44"/>
    <n v="3.5"/>
    <n v="819.71"/>
    <n v="22.83"/>
    <s v="UPI"/>
    <n v="5"/>
    <s v="36-50"/>
    <s v="new"/>
    <s v="high value"/>
    <s v="High"/>
    <s v="Mar"/>
    <x v="0"/>
    <x v="2"/>
    <x v="0"/>
  </r>
  <r>
    <n v="600806"/>
    <n v="55810"/>
    <n v="55"/>
    <s v="Female"/>
    <x v="5"/>
    <x v="2"/>
    <s v="Biryani"/>
    <d v="2022-02-26T00:00:00"/>
    <s v="COD"/>
    <n v="61"/>
    <n v="7"/>
    <n v="1224.27"/>
    <n v="38.85"/>
    <s v="UPI"/>
    <n v="4"/>
    <s v="50+"/>
    <s v="new"/>
    <s v="high value"/>
    <s v="medium"/>
    <s v="Feb"/>
    <x v="2"/>
    <x v="0"/>
    <x v="1"/>
  </r>
  <r>
    <n v="600807"/>
    <n v="81284"/>
    <n v="59"/>
    <s v="Female"/>
    <x v="4"/>
    <x v="2"/>
    <s v="Chinese"/>
    <d v="2022-05-01T00:00:00"/>
    <s v="COD"/>
    <n v="72"/>
    <n v="11"/>
    <n v="1178.43"/>
    <n v="88.44"/>
    <s v="UPI"/>
    <n v="4"/>
    <s v="50+"/>
    <s v="new"/>
    <s v="high value"/>
    <s v="medium"/>
    <s v="May"/>
    <x v="2"/>
    <x v="1"/>
    <x v="1"/>
  </r>
  <r>
    <n v="600808"/>
    <n v="82561"/>
    <n v="37"/>
    <s v="Male"/>
    <x v="5"/>
    <x v="1"/>
    <s v="South Indian"/>
    <d v="2023-06-16T00:00:00"/>
    <s v="COD"/>
    <n v="24"/>
    <n v="3.6"/>
    <n v="919.63"/>
    <n v="74.41"/>
    <s v="Cash"/>
    <n v="3"/>
    <s v="36-50"/>
    <s v="new"/>
    <s v="high value"/>
    <s v="medium"/>
    <s v="Jun"/>
    <x v="0"/>
    <x v="2"/>
    <x v="2"/>
  </r>
  <r>
    <n v="600809"/>
    <n v="25971"/>
    <n v="31"/>
    <s v="Male"/>
    <x v="3"/>
    <x v="2"/>
    <s v="Burger"/>
    <d v="2022-07-14T00:00:00"/>
    <s v="Online"/>
    <n v="54"/>
    <n v="9.1999999999999993"/>
    <n v="258.61"/>
    <n v="86.27"/>
    <s v="UPI"/>
    <n v="5"/>
    <s v="25-35"/>
    <s v="new"/>
    <s v="medium"/>
    <s v="High"/>
    <s v="Jul"/>
    <x v="2"/>
    <x v="0"/>
    <x v="1"/>
  </r>
  <r>
    <n v="600810"/>
    <n v="70522"/>
    <n v="28"/>
    <s v="Female"/>
    <x v="2"/>
    <x v="1"/>
    <s v="Chinese"/>
    <d v="2022-07-30T00:00:00"/>
    <s v="Online"/>
    <n v="70"/>
    <n v="3.8"/>
    <n v="1073.0999999999999"/>
    <n v="47.89"/>
    <s v="Card"/>
    <n v="5"/>
    <s v="25-35"/>
    <s v="repeat"/>
    <s v="high value"/>
    <s v="High"/>
    <s v="Jul"/>
    <x v="2"/>
    <x v="2"/>
    <x v="1"/>
  </r>
  <r>
    <n v="600811"/>
    <n v="62014"/>
    <n v="23"/>
    <s v="Male"/>
    <x v="0"/>
    <x v="0"/>
    <s v="Sandwich"/>
    <d v="2023-11-24T00:00:00"/>
    <s v="COD"/>
    <n v="32"/>
    <n v="14.3"/>
    <n v="656.59"/>
    <n v="44.43"/>
    <s v="Card"/>
    <n v="3"/>
    <s v="18-24"/>
    <s v="new"/>
    <s v="high value"/>
    <s v="medium"/>
    <s v="Nov"/>
    <x v="0"/>
    <x v="1"/>
    <x v="0"/>
  </r>
  <r>
    <n v="600812"/>
    <n v="18936"/>
    <n v="50"/>
    <s v="Female"/>
    <x v="4"/>
    <x v="2"/>
    <s v="Chinese"/>
    <d v="2023-09-12T00:00:00"/>
    <s v="Online"/>
    <n v="77"/>
    <n v="1.4"/>
    <n v="481.93"/>
    <n v="27.6"/>
    <s v="Wallet"/>
    <n v="4"/>
    <s v="36-50"/>
    <s v="new"/>
    <s v="medium"/>
    <s v="medium"/>
    <s v="Sep"/>
    <x v="0"/>
    <x v="2"/>
    <x v="1"/>
  </r>
  <r>
    <n v="600813"/>
    <n v="73974"/>
    <n v="42"/>
    <s v="Male"/>
    <x v="3"/>
    <x v="2"/>
    <s v="South Indian"/>
    <d v="2024-04-22T00:00:00"/>
    <s v="Online"/>
    <n v="88"/>
    <n v="6"/>
    <n v="819.02"/>
    <n v="21.77"/>
    <s v="Cash"/>
    <n v="1"/>
    <s v="36-50"/>
    <s v="new"/>
    <s v="high value"/>
    <s v="Low"/>
    <s v="Apr"/>
    <x v="1"/>
    <x v="0"/>
    <x v="1"/>
  </r>
  <r>
    <n v="600814"/>
    <n v="57220"/>
    <n v="50"/>
    <s v="Male"/>
    <x v="1"/>
    <x v="1"/>
    <s v="Chinese"/>
    <d v="2023-05-16T00:00:00"/>
    <s v="Online"/>
    <n v="20"/>
    <n v="4.5"/>
    <n v="250.62"/>
    <n v="56.5"/>
    <s v="UPI"/>
    <n v="3"/>
    <s v="36-50"/>
    <s v="new"/>
    <s v="medium"/>
    <s v="medium"/>
    <s v="May"/>
    <x v="0"/>
    <x v="2"/>
    <x v="2"/>
  </r>
  <r>
    <n v="600815"/>
    <n v="76438"/>
    <n v="20"/>
    <s v="Male"/>
    <x v="4"/>
    <x v="0"/>
    <s v="Biryani"/>
    <d v="2023-07-28T00:00:00"/>
    <s v="COD"/>
    <n v="67"/>
    <n v="14.3"/>
    <n v="770.61"/>
    <n v="76.91"/>
    <s v="Wallet"/>
    <n v="3"/>
    <s v="18-24"/>
    <s v="new"/>
    <s v="high value"/>
    <s v="medium"/>
    <s v="Jul"/>
    <x v="0"/>
    <x v="1"/>
    <x v="1"/>
  </r>
  <r>
    <n v="600816"/>
    <n v="37543"/>
    <n v="54"/>
    <s v="Female"/>
    <x v="2"/>
    <x v="4"/>
    <s v="Biryani"/>
    <d v="2022-03-06T00:00:00"/>
    <s v="Online"/>
    <n v="33"/>
    <n v="8.8000000000000007"/>
    <n v="837.99"/>
    <n v="95.23"/>
    <s v="Wallet"/>
    <n v="4"/>
    <s v="50+"/>
    <s v="new"/>
    <s v="high value"/>
    <s v="medium"/>
    <s v="Mar"/>
    <x v="2"/>
    <x v="0"/>
    <x v="0"/>
  </r>
  <r>
    <n v="600817"/>
    <n v="53860"/>
    <n v="52"/>
    <s v="Male"/>
    <x v="0"/>
    <x v="3"/>
    <s v="Burger"/>
    <d v="2022-09-27T00:00:00"/>
    <s v="Online"/>
    <n v="67"/>
    <n v="7.8"/>
    <n v="258.48"/>
    <n v="68.06"/>
    <s v="UPI"/>
    <n v="1"/>
    <s v="50+"/>
    <s v="new"/>
    <s v="medium"/>
    <s v="Low"/>
    <s v="Sep"/>
    <x v="2"/>
    <x v="0"/>
    <x v="1"/>
  </r>
  <r>
    <n v="600818"/>
    <n v="62103"/>
    <n v="57"/>
    <s v="Female"/>
    <x v="1"/>
    <x v="0"/>
    <s v="South Indian"/>
    <d v="2024-07-25T00:00:00"/>
    <s v="Online"/>
    <n v="78"/>
    <n v="14.5"/>
    <n v="868.94"/>
    <n v="84.28"/>
    <s v="Card"/>
    <n v="5"/>
    <s v="50+"/>
    <s v="new"/>
    <s v="high value"/>
    <s v="High"/>
    <s v="Jul"/>
    <x v="1"/>
    <x v="1"/>
    <x v="1"/>
  </r>
  <r>
    <n v="600819"/>
    <n v="89877"/>
    <n v="54"/>
    <s v="Male"/>
    <x v="3"/>
    <x v="4"/>
    <s v="Biryani"/>
    <d v="2022-10-01T00:00:00"/>
    <s v="COD"/>
    <n v="62"/>
    <n v="8.1"/>
    <n v="1307.96"/>
    <n v="66.010000000000005"/>
    <s v="UPI"/>
    <n v="5"/>
    <s v="50+"/>
    <s v="new"/>
    <s v="high value"/>
    <s v="High"/>
    <s v="Oct"/>
    <x v="2"/>
    <x v="0"/>
    <x v="1"/>
  </r>
  <r>
    <n v="600820"/>
    <n v="30756"/>
    <n v="21"/>
    <s v="Female"/>
    <x v="2"/>
    <x v="6"/>
    <s v="Burger"/>
    <d v="2022-05-26T00:00:00"/>
    <s v="Online"/>
    <n v="64"/>
    <n v="14.6"/>
    <n v="1449.49"/>
    <n v="79.900000000000006"/>
    <s v="Card"/>
    <n v="4"/>
    <s v="18-24"/>
    <s v="new"/>
    <s v="high value"/>
    <s v="medium"/>
    <s v="May"/>
    <x v="2"/>
    <x v="1"/>
    <x v="1"/>
  </r>
  <r>
    <n v="600821"/>
    <n v="21203"/>
    <n v="30"/>
    <s v="Female"/>
    <x v="5"/>
    <x v="1"/>
    <s v="Pizza"/>
    <d v="2024-01-01T00:00:00"/>
    <s v="COD"/>
    <n v="70"/>
    <n v="8.4"/>
    <n v="255.37"/>
    <n v="69.83"/>
    <s v="Wallet"/>
    <n v="3"/>
    <s v="25-35"/>
    <s v="new"/>
    <s v="medium"/>
    <s v="medium"/>
    <s v="Jan"/>
    <x v="1"/>
    <x v="0"/>
    <x v="1"/>
  </r>
  <r>
    <n v="600822"/>
    <n v="51940"/>
    <n v="45"/>
    <s v="Female"/>
    <x v="0"/>
    <x v="2"/>
    <s v="Chinese"/>
    <d v="2022-03-27T00:00:00"/>
    <s v="COD"/>
    <n v="86"/>
    <n v="11.4"/>
    <n v="248.44"/>
    <n v="86.59"/>
    <s v="Cash"/>
    <n v="3"/>
    <s v="36-50"/>
    <s v="new"/>
    <s v="low"/>
    <s v="medium"/>
    <s v="Mar"/>
    <x v="2"/>
    <x v="1"/>
    <x v="1"/>
  </r>
  <r>
    <n v="600823"/>
    <n v="21342"/>
    <n v="36"/>
    <s v="Male"/>
    <x v="0"/>
    <x v="2"/>
    <s v="South Indian"/>
    <d v="2022-05-21T00:00:00"/>
    <s v="COD"/>
    <n v="44"/>
    <n v="1.3"/>
    <n v="992.37"/>
    <n v="60.29"/>
    <s v="UPI"/>
    <n v="1"/>
    <s v="36-50"/>
    <s v="new"/>
    <s v="high value"/>
    <s v="Low"/>
    <s v="May"/>
    <x v="2"/>
    <x v="2"/>
    <x v="0"/>
  </r>
  <r>
    <n v="600824"/>
    <n v="23214"/>
    <n v="24"/>
    <s v="Male"/>
    <x v="1"/>
    <x v="4"/>
    <s v="Sandwich"/>
    <d v="2023-01-21T00:00:00"/>
    <s v="COD"/>
    <n v="45"/>
    <n v="5.4"/>
    <n v="560.27"/>
    <n v="74.98"/>
    <s v="UPI"/>
    <n v="2"/>
    <s v="18-24"/>
    <s v="repeat"/>
    <s v="high value"/>
    <s v="Low"/>
    <s v="Jan"/>
    <x v="0"/>
    <x v="0"/>
    <x v="0"/>
  </r>
  <r>
    <n v="600825"/>
    <n v="57242"/>
    <n v="30"/>
    <s v="Female"/>
    <x v="4"/>
    <x v="6"/>
    <s v="Chinese"/>
    <d v="2022-01-06T00:00:00"/>
    <s v="Online"/>
    <n v="35"/>
    <n v="10.199999999999999"/>
    <n v="1296.51"/>
    <n v="48.31"/>
    <s v="Cash"/>
    <n v="5"/>
    <s v="25-35"/>
    <s v="new"/>
    <s v="high value"/>
    <s v="High"/>
    <s v="Jan"/>
    <x v="2"/>
    <x v="1"/>
    <x v="0"/>
  </r>
  <r>
    <n v="600826"/>
    <n v="17701"/>
    <n v="24"/>
    <s v="Female"/>
    <x v="0"/>
    <x v="0"/>
    <s v="Biryani"/>
    <d v="2023-01-10T00:00:00"/>
    <s v="COD"/>
    <n v="46"/>
    <n v="7"/>
    <n v="1161.3399999999999"/>
    <n v="69.06"/>
    <s v="UPI"/>
    <n v="4"/>
    <s v="18-24"/>
    <s v="new"/>
    <s v="high value"/>
    <s v="medium"/>
    <s v="Jan"/>
    <x v="0"/>
    <x v="0"/>
    <x v="1"/>
  </r>
  <r>
    <n v="600827"/>
    <n v="68179"/>
    <n v="26"/>
    <s v="Male"/>
    <x v="0"/>
    <x v="2"/>
    <s v="Chinese"/>
    <d v="2023-01-27T00:00:00"/>
    <s v="COD"/>
    <n v="32"/>
    <n v="1.1000000000000001"/>
    <n v="708.84"/>
    <n v="100.33"/>
    <s v="Wallet"/>
    <n v="2"/>
    <s v="25-35"/>
    <s v="new"/>
    <s v="high value"/>
    <s v="Low"/>
    <s v="Jan"/>
    <x v="0"/>
    <x v="2"/>
    <x v="0"/>
  </r>
  <r>
    <n v="600828"/>
    <n v="71547"/>
    <n v="22"/>
    <s v="Male"/>
    <x v="3"/>
    <x v="1"/>
    <s v="South Indian"/>
    <d v="2022-12-22T00:00:00"/>
    <s v="COD"/>
    <n v="36"/>
    <n v="8.4"/>
    <n v="923.88"/>
    <n v="20.66"/>
    <s v="Wallet"/>
    <n v="4"/>
    <s v="18-24"/>
    <s v="new"/>
    <s v="high value"/>
    <s v="medium"/>
    <s v="Dec"/>
    <x v="2"/>
    <x v="0"/>
    <x v="0"/>
  </r>
  <r>
    <n v="600829"/>
    <n v="71816"/>
    <n v="30"/>
    <s v="Male"/>
    <x v="2"/>
    <x v="3"/>
    <s v="Chinese"/>
    <d v="2023-06-09T00:00:00"/>
    <s v="Online"/>
    <n v="75"/>
    <n v="1"/>
    <n v="350.15"/>
    <n v="62.79"/>
    <s v="UPI"/>
    <n v="2"/>
    <s v="25-35"/>
    <s v="repeat"/>
    <s v="medium"/>
    <s v="Low"/>
    <s v="Jun"/>
    <x v="0"/>
    <x v="2"/>
    <x v="1"/>
  </r>
  <r>
    <n v="600830"/>
    <n v="67356"/>
    <n v="23"/>
    <s v="Male"/>
    <x v="1"/>
    <x v="7"/>
    <s v="Sandwich"/>
    <d v="2023-05-04T00:00:00"/>
    <s v="COD"/>
    <n v="42"/>
    <n v="1.2"/>
    <n v="1222.33"/>
    <n v="104.38"/>
    <s v="Cash"/>
    <n v="3"/>
    <s v="18-24"/>
    <s v="new"/>
    <s v="high value"/>
    <s v="medium"/>
    <s v="May"/>
    <x v="0"/>
    <x v="2"/>
    <x v="0"/>
  </r>
  <r>
    <n v="600831"/>
    <n v="97314"/>
    <n v="36"/>
    <s v="Male"/>
    <x v="0"/>
    <x v="2"/>
    <s v="Chinese"/>
    <d v="2023-03-01T00:00:00"/>
    <s v="COD"/>
    <n v="47"/>
    <n v="1.8"/>
    <n v="857.94"/>
    <n v="55.88"/>
    <s v="Cash"/>
    <n v="4"/>
    <s v="36-50"/>
    <s v="new"/>
    <s v="high value"/>
    <s v="medium"/>
    <s v="Mar"/>
    <x v="0"/>
    <x v="2"/>
    <x v="1"/>
  </r>
  <r>
    <n v="600832"/>
    <n v="73629"/>
    <n v="26"/>
    <s v="Female"/>
    <x v="3"/>
    <x v="7"/>
    <s v="Chinese"/>
    <d v="2023-12-20T00:00:00"/>
    <s v="Online"/>
    <n v="24"/>
    <n v="13.6"/>
    <n v="1213.6400000000001"/>
    <n v="54.12"/>
    <s v="Wallet"/>
    <n v="4"/>
    <s v="25-35"/>
    <s v="new"/>
    <s v="high value"/>
    <s v="medium"/>
    <s v="Dec"/>
    <x v="0"/>
    <x v="1"/>
    <x v="2"/>
  </r>
  <r>
    <n v="600833"/>
    <n v="47245"/>
    <n v="28"/>
    <s v="Female"/>
    <x v="5"/>
    <x v="7"/>
    <s v="Sandwich"/>
    <d v="2022-08-17T00:00:00"/>
    <s v="COD"/>
    <n v="88"/>
    <n v="10.3"/>
    <n v="858.85"/>
    <n v="54.31"/>
    <s v="UPI"/>
    <n v="1"/>
    <s v="25-35"/>
    <s v="new"/>
    <s v="high value"/>
    <s v="Low"/>
    <s v="Aug"/>
    <x v="2"/>
    <x v="1"/>
    <x v="1"/>
  </r>
  <r>
    <n v="600834"/>
    <n v="99383"/>
    <n v="36"/>
    <s v="Female"/>
    <x v="5"/>
    <x v="7"/>
    <s v="South Indian"/>
    <d v="2022-11-05T00:00:00"/>
    <s v="COD"/>
    <n v="47"/>
    <n v="5.3"/>
    <n v="1179.5999999999999"/>
    <n v="94.7"/>
    <s v="UPI"/>
    <n v="1"/>
    <s v="36-50"/>
    <s v="new"/>
    <s v="high value"/>
    <s v="Low"/>
    <s v="Nov"/>
    <x v="2"/>
    <x v="0"/>
    <x v="1"/>
  </r>
  <r>
    <n v="600835"/>
    <n v="81349"/>
    <n v="59"/>
    <s v="Female"/>
    <x v="5"/>
    <x v="0"/>
    <s v="Biryani"/>
    <d v="2023-01-20T00:00:00"/>
    <s v="Online"/>
    <n v="82"/>
    <n v="3.4"/>
    <n v="271.3"/>
    <n v="38.32"/>
    <s v="Wallet"/>
    <n v="4"/>
    <s v="50+"/>
    <s v="new"/>
    <s v="medium"/>
    <s v="medium"/>
    <s v="Jan"/>
    <x v="0"/>
    <x v="2"/>
    <x v="1"/>
  </r>
  <r>
    <n v="600836"/>
    <n v="62215"/>
    <n v="35"/>
    <s v="Male"/>
    <x v="5"/>
    <x v="5"/>
    <s v="Pizza"/>
    <d v="2022-11-05T00:00:00"/>
    <s v="COD"/>
    <n v="54"/>
    <n v="13.3"/>
    <n v="1398.29"/>
    <n v="45.19"/>
    <s v="Card"/>
    <n v="4"/>
    <s v="25-35"/>
    <s v="new"/>
    <s v="high value"/>
    <s v="medium"/>
    <s v="Nov"/>
    <x v="2"/>
    <x v="1"/>
    <x v="1"/>
  </r>
  <r>
    <n v="600837"/>
    <n v="61910"/>
    <n v="48"/>
    <s v="Female"/>
    <x v="1"/>
    <x v="3"/>
    <s v="Biryani"/>
    <d v="2023-07-31T00:00:00"/>
    <s v="COD"/>
    <n v="53"/>
    <n v="11.4"/>
    <n v="180.55"/>
    <n v="28.35"/>
    <s v="UPI"/>
    <n v="4"/>
    <s v="36-50"/>
    <s v="new"/>
    <s v="low"/>
    <s v="medium"/>
    <s v="Jul"/>
    <x v="0"/>
    <x v="1"/>
    <x v="1"/>
  </r>
  <r>
    <n v="600838"/>
    <n v="44572"/>
    <n v="37"/>
    <s v="Female"/>
    <x v="4"/>
    <x v="2"/>
    <s v="Chinese"/>
    <d v="2022-04-25T00:00:00"/>
    <s v="Online"/>
    <n v="67"/>
    <n v="5"/>
    <n v="958.22"/>
    <n v="99.93"/>
    <s v="UPI"/>
    <n v="1"/>
    <s v="36-50"/>
    <s v="repeat"/>
    <s v="high value"/>
    <s v="Low"/>
    <s v="Apr"/>
    <x v="2"/>
    <x v="2"/>
    <x v="1"/>
  </r>
  <r>
    <n v="600839"/>
    <n v="77258"/>
    <n v="53"/>
    <s v="Male"/>
    <x v="1"/>
    <x v="4"/>
    <s v="Pizza"/>
    <d v="2024-07-11T00:00:00"/>
    <s v="COD"/>
    <n v="78"/>
    <n v="8.4"/>
    <n v="1202.2"/>
    <n v="95.93"/>
    <s v="UPI"/>
    <n v="4"/>
    <s v="50+"/>
    <s v="new"/>
    <s v="high value"/>
    <s v="medium"/>
    <s v="Jul"/>
    <x v="1"/>
    <x v="0"/>
    <x v="1"/>
  </r>
  <r>
    <n v="600840"/>
    <n v="20963"/>
    <n v="43"/>
    <s v="Male"/>
    <x v="4"/>
    <x v="2"/>
    <s v="South Indian"/>
    <d v="2024-02-17T00:00:00"/>
    <s v="Online"/>
    <n v="89"/>
    <n v="12.5"/>
    <n v="445.91"/>
    <n v="24.14"/>
    <s v="Wallet"/>
    <n v="1"/>
    <s v="36-50"/>
    <s v="new"/>
    <s v="medium"/>
    <s v="Low"/>
    <s v="Feb"/>
    <x v="1"/>
    <x v="1"/>
    <x v="1"/>
  </r>
  <r>
    <n v="600841"/>
    <n v="90537"/>
    <n v="50"/>
    <s v="Female"/>
    <x v="0"/>
    <x v="7"/>
    <s v="South Indian"/>
    <d v="2023-06-01T00:00:00"/>
    <s v="Online"/>
    <n v="37"/>
    <n v="5.9"/>
    <n v="1010.93"/>
    <n v="26.61"/>
    <s v="Cash"/>
    <n v="3"/>
    <s v="36-50"/>
    <s v="new"/>
    <s v="high value"/>
    <s v="medium"/>
    <s v="Jun"/>
    <x v="0"/>
    <x v="0"/>
    <x v="0"/>
  </r>
  <r>
    <n v="600842"/>
    <n v="86682"/>
    <n v="36"/>
    <s v="Female"/>
    <x v="0"/>
    <x v="5"/>
    <s v="Pizza"/>
    <d v="2024-07-26T00:00:00"/>
    <s v="COD"/>
    <n v="84"/>
    <n v="12.8"/>
    <n v="1330.18"/>
    <n v="74.03"/>
    <s v="Wallet"/>
    <n v="2"/>
    <s v="36-50"/>
    <s v="new"/>
    <s v="high value"/>
    <s v="Low"/>
    <s v="Jul"/>
    <x v="1"/>
    <x v="1"/>
    <x v="1"/>
  </r>
  <r>
    <n v="600843"/>
    <n v="23390"/>
    <n v="26"/>
    <s v="Female"/>
    <x v="1"/>
    <x v="2"/>
    <s v="Biryani"/>
    <d v="2023-06-30T00:00:00"/>
    <s v="COD"/>
    <n v="53"/>
    <n v="14.7"/>
    <n v="861.79"/>
    <n v="93.45"/>
    <s v="Cash"/>
    <n v="1"/>
    <s v="25-35"/>
    <s v="new"/>
    <s v="high value"/>
    <s v="Low"/>
    <s v="Jun"/>
    <x v="0"/>
    <x v="1"/>
    <x v="1"/>
  </r>
  <r>
    <n v="600844"/>
    <n v="11310"/>
    <n v="29"/>
    <s v="Male"/>
    <x v="5"/>
    <x v="3"/>
    <s v="Pizza"/>
    <d v="2023-10-30T00:00:00"/>
    <s v="Online"/>
    <n v="74"/>
    <n v="3.8"/>
    <n v="163.97"/>
    <n v="116.06"/>
    <s v="Card"/>
    <n v="5"/>
    <s v="25-35"/>
    <s v="new"/>
    <s v="low"/>
    <s v="High"/>
    <s v="Oct"/>
    <x v="0"/>
    <x v="2"/>
    <x v="1"/>
  </r>
  <r>
    <n v="600845"/>
    <n v="49221"/>
    <n v="49"/>
    <s v="Female"/>
    <x v="0"/>
    <x v="3"/>
    <s v="South Indian"/>
    <d v="2024-07-06T00:00:00"/>
    <s v="Online"/>
    <n v="67"/>
    <n v="3.8"/>
    <n v="1097.8399999999999"/>
    <n v="68.3"/>
    <s v="Wallet"/>
    <n v="4"/>
    <s v="36-50"/>
    <s v="new"/>
    <s v="high value"/>
    <s v="medium"/>
    <s v="Jul"/>
    <x v="1"/>
    <x v="2"/>
    <x v="1"/>
  </r>
  <r>
    <n v="600846"/>
    <n v="27833"/>
    <n v="45"/>
    <s v="Male"/>
    <x v="0"/>
    <x v="7"/>
    <s v="Burger"/>
    <d v="2024-08-16T00:00:00"/>
    <s v="COD"/>
    <n v="25"/>
    <n v="4.9000000000000004"/>
    <n v="1010.62"/>
    <n v="94.8"/>
    <s v="Card"/>
    <n v="4"/>
    <s v="36-50"/>
    <s v="new"/>
    <s v="high value"/>
    <s v="medium"/>
    <s v="Aug"/>
    <x v="1"/>
    <x v="2"/>
    <x v="2"/>
  </r>
  <r>
    <n v="600847"/>
    <n v="86333"/>
    <n v="61"/>
    <s v="Female"/>
    <x v="3"/>
    <x v="7"/>
    <s v="Chinese"/>
    <d v="2022-09-18T00:00:00"/>
    <s v="Online"/>
    <n v="35"/>
    <n v="3.8"/>
    <n v="479.02"/>
    <n v="105.36"/>
    <s v="Wallet"/>
    <n v="4"/>
    <s v="50+"/>
    <s v="new"/>
    <s v="medium"/>
    <s v="medium"/>
    <s v="Sep"/>
    <x v="2"/>
    <x v="2"/>
    <x v="0"/>
  </r>
  <r>
    <n v="600848"/>
    <n v="70339"/>
    <n v="59"/>
    <s v="Female"/>
    <x v="0"/>
    <x v="2"/>
    <s v="Burger"/>
    <d v="2024-10-22T00:00:00"/>
    <s v="Online"/>
    <n v="89"/>
    <n v="2.2000000000000002"/>
    <n v="338.71"/>
    <n v="36.56"/>
    <s v="UPI"/>
    <n v="5"/>
    <s v="50+"/>
    <s v="repeat"/>
    <s v="medium"/>
    <s v="High"/>
    <s v="Oct"/>
    <x v="1"/>
    <x v="2"/>
    <x v="1"/>
  </r>
  <r>
    <n v="600849"/>
    <n v="22903"/>
    <n v="46"/>
    <s v="Female"/>
    <x v="5"/>
    <x v="3"/>
    <s v="Burger"/>
    <d v="2022-07-10T00:00:00"/>
    <s v="Online"/>
    <n v="76"/>
    <n v="14.6"/>
    <n v="1301.19"/>
    <n v="20.75"/>
    <s v="Wallet"/>
    <n v="3"/>
    <s v="36-50"/>
    <s v="new"/>
    <s v="high value"/>
    <s v="medium"/>
    <s v="Jul"/>
    <x v="2"/>
    <x v="1"/>
    <x v="1"/>
  </r>
  <r>
    <n v="600850"/>
    <n v="91923"/>
    <n v="41"/>
    <s v="Male"/>
    <x v="5"/>
    <x v="2"/>
    <s v="Biryani"/>
    <d v="2023-05-31T00:00:00"/>
    <s v="COD"/>
    <n v="58"/>
    <n v="11.5"/>
    <n v="321.54000000000002"/>
    <n v="82.01"/>
    <s v="UPI"/>
    <n v="4"/>
    <s v="36-50"/>
    <s v="new"/>
    <s v="medium"/>
    <s v="medium"/>
    <s v="May"/>
    <x v="0"/>
    <x v="1"/>
    <x v="1"/>
  </r>
  <r>
    <n v="600851"/>
    <n v="63898"/>
    <n v="25"/>
    <s v="Female"/>
    <x v="1"/>
    <x v="3"/>
    <s v="Biryani"/>
    <d v="2023-02-04T00:00:00"/>
    <s v="Online"/>
    <n v="70"/>
    <n v="5"/>
    <n v="358.52"/>
    <n v="74.44"/>
    <s v="Card"/>
    <n v="5"/>
    <s v="25-35"/>
    <s v="new"/>
    <s v="medium"/>
    <s v="High"/>
    <s v="Feb"/>
    <x v="0"/>
    <x v="2"/>
    <x v="1"/>
  </r>
  <r>
    <n v="600852"/>
    <n v="24926"/>
    <n v="61"/>
    <s v="Female"/>
    <x v="3"/>
    <x v="0"/>
    <s v="Sandwich"/>
    <d v="2024-12-27T00:00:00"/>
    <s v="Online"/>
    <n v="43"/>
    <n v="7.5"/>
    <n v="1231.32"/>
    <n v="48.58"/>
    <s v="Card"/>
    <n v="5"/>
    <s v="50+"/>
    <s v="new"/>
    <s v="high value"/>
    <s v="High"/>
    <s v="Dec"/>
    <x v="1"/>
    <x v="0"/>
    <x v="0"/>
  </r>
  <r>
    <n v="600853"/>
    <n v="13111"/>
    <n v="47"/>
    <s v="Male"/>
    <x v="0"/>
    <x v="4"/>
    <s v="Biryani"/>
    <d v="2022-05-13T00:00:00"/>
    <s v="Online"/>
    <n v="81"/>
    <n v="6.5"/>
    <n v="563.03"/>
    <n v="75.98"/>
    <s v="Cash"/>
    <n v="3"/>
    <s v="36-50"/>
    <s v="new"/>
    <s v="high value"/>
    <s v="medium"/>
    <s v="May"/>
    <x v="2"/>
    <x v="0"/>
    <x v="1"/>
  </r>
  <r>
    <n v="600854"/>
    <n v="98697"/>
    <n v="37"/>
    <s v="Female"/>
    <x v="2"/>
    <x v="7"/>
    <s v="Sandwich"/>
    <d v="2023-01-05T00:00:00"/>
    <s v="COD"/>
    <n v="26"/>
    <n v="8.1999999999999993"/>
    <n v="266.18"/>
    <n v="92.2"/>
    <s v="Cash"/>
    <n v="3"/>
    <s v="36-50"/>
    <s v="new"/>
    <s v="medium"/>
    <s v="medium"/>
    <s v="Jan"/>
    <x v="0"/>
    <x v="0"/>
    <x v="2"/>
  </r>
  <r>
    <n v="600855"/>
    <n v="94555"/>
    <n v="49"/>
    <s v="Male"/>
    <x v="1"/>
    <x v="2"/>
    <s v="Biryani"/>
    <d v="2023-02-16T00:00:00"/>
    <s v="COD"/>
    <n v="42"/>
    <n v="12.1"/>
    <n v="1344.77"/>
    <n v="117.67"/>
    <s v="Card"/>
    <n v="1"/>
    <s v="36-50"/>
    <s v="new"/>
    <s v="high value"/>
    <s v="Low"/>
    <s v="Feb"/>
    <x v="0"/>
    <x v="1"/>
    <x v="0"/>
  </r>
  <r>
    <n v="600856"/>
    <n v="92593"/>
    <n v="51"/>
    <s v="Female"/>
    <x v="2"/>
    <x v="1"/>
    <s v="Biryani"/>
    <d v="2022-10-25T00:00:00"/>
    <s v="COD"/>
    <n v="74"/>
    <n v="6.1"/>
    <n v="228.8"/>
    <n v="53.72"/>
    <s v="Card"/>
    <n v="5"/>
    <s v="50+"/>
    <s v="new"/>
    <s v="low"/>
    <s v="High"/>
    <s v="Oct"/>
    <x v="2"/>
    <x v="0"/>
    <x v="1"/>
  </r>
  <r>
    <n v="600857"/>
    <n v="36635"/>
    <n v="46"/>
    <s v="Male"/>
    <x v="5"/>
    <x v="1"/>
    <s v="Chinese"/>
    <d v="2023-07-12T00:00:00"/>
    <s v="Online"/>
    <n v="26"/>
    <n v="11.4"/>
    <n v="1206.18"/>
    <n v="24.55"/>
    <s v="Cash"/>
    <n v="4"/>
    <s v="36-50"/>
    <s v="new"/>
    <s v="high value"/>
    <s v="medium"/>
    <s v="Jul"/>
    <x v="0"/>
    <x v="1"/>
    <x v="2"/>
  </r>
  <r>
    <n v="600858"/>
    <n v="29037"/>
    <n v="31"/>
    <s v="Female"/>
    <x v="3"/>
    <x v="3"/>
    <s v="South Indian"/>
    <d v="2022-01-31T00:00:00"/>
    <s v="COD"/>
    <n v="53"/>
    <n v="2.9"/>
    <n v="1377.78"/>
    <n v="70.56"/>
    <s v="Cash"/>
    <n v="2"/>
    <s v="25-35"/>
    <s v="new"/>
    <s v="high value"/>
    <s v="Low"/>
    <s v="Jan"/>
    <x v="2"/>
    <x v="2"/>
    <x v="1"/>
  </r>
  <r>
    <n v="600859"/>
    <n v="18750"/>
    <n v="37"/>
    <s v="Female"/>
    <x v="5"/>
    <x v="4"/>
    <s v="Burger"/>
    <d v="2024-11-17T00:00:00"/>
    <s v="COD"/>
    <n v="40"/>
    <n v="10.1"/>
    <n v="1458.77"/>
    <n v="93.85"/>
    <s v="Cash"/>
    <n v="5"/>
    <s v="36-50"/>
    <s v="new"/>
    <s v="high value"/>
    <s v="High"/>
    <s v="Nov"/>
    <x v="1"/>
    <x v="1"/>
    <x v="0"/>
  </r>
  <r>
    <n v="600860"/>
    <n v="84606"/>
    <n v="40"/>
    <s v="Male"/>
    <x v="4"/>
    <x v="5"/>
    <s v="Sandwich"/>
    <d v="2022-03-21T00:00:00"/>
    <s v="Online"/>
    <n v="35"/>
    <n v="14.9"/>
    <n v="881.24"/>
    <n v="93.77"/>
    <s v="Wallet"/>
    <n v="5"/>
    <s v="36-50"/>
    <s v="repeat"/>
    <s v="high value"/>
    <s v="High"/>
    <s v="Mar"/>
    <x v="2"/>
    <x v="1"/>
    <x v="0"/>
  </r>
  <r>
    <n v="600861"/>
    <n v="56575"/>
    <n v="23"/>
    <s v="Male"/>
    <x v="1"/>
    <x v="2"/>
    <s v="Burger"/>
    <d v="2024-04-03T00:00:00"/>
    <s v="Online"/>
    <n v="48"/>
    <n v="11.2"/>
    <n v="742.83"/>
    <n v="68.89"/>
    <s v="Wallet"/>
    <n v="4"/>
    <s v="18-24"/>
    <s v="new"/>
    <s v="high value"/>
    <s v="medium"/>
    <s v="Apr"/>
    <x v="1"/>
    <x v="1"/>
    <x v="1"/>
  </r>
  <r>
    <n v="600862"/>
    <n v="60634"/>
    <n v="56"/>
    <s v="Male"/>
    <x v="4"/>
    <x v="7"/>
    <s v="Pizza"/>
    <d v="2022-06-09T00:00:00"/>
    <s v="Online"/>
    <n v="82"/>
    <n v="3.7"/>
    <n v="790.58"/>
    <n v="47.9"/>
    <s v="Cash"/>
    <n v="1"/>
    <s v="50+"/>
    <s v="new"/>
    <s v="high value"/>
    <s v="Low"/>
    <s v="Jun"/>
    <x v="2"/>
    <x v="2"/>
    <x v="1"/>
  </r>
  <r>
    <n v="600863"/>
    <n v="57826"/>
    <n v="31"/>
    <s v="Female"/>
    <x v="5"/>
    <x v="5"/>
    <s v="South Indian"/>
    <d v="2023-01-26T00:00:00"/>
    <s v="COD"/>
    <n v="64"/>
    <n v="4.0999999999999996"/>
    <n v="510.37"/>
    <n v="44.96"/>
    <s v="Card"/>
    <n v="1"/>
    <s v="25-35"/>
    <s v="new"/>
    <s v="high value"/>
    <s v="Low"/>
    <s v="Jan"/>
    <x v="0"/>
    <x v="2"/>
    <x v="1"/>
  </r>
  <r>
    <n v="600864"/>
    <n v="33685"/>
    <n v="43"/>
    <s v="Male"/>
    <x v="3"/>
    <x v="0"/>
    <s v="Biryani"/>
    <d v="2024-07-30T00:00:00"/>
    <s v="COD"/>
    <n v="53"/>
    <n v="9.5"/>
    <n v="1241.31"/>
    <n v="81.489999999999995"/>
    <s v="Card"/>
    <n v="3"/>
    <s v="36-50"/>
    <s v="new"/>
    <s v="high value"/>
    <s v="medium"/>
    <s v="Jul"/>
    <x v="1"/>
    <x v="0"/>
    <x v="1"/>
  </r>
  <r>
    <n v="600865"/>
    <n v="28849"/>
    <n v="51"/>
    <s v="Female"/>
    <x v="0"/>
    <x v="7"/>
    <s v="Chinese"/>
    <d v="2024-10-12T00:00:00"/>
    <s v="Online"/>
    <n v="54"/>
    <n v="3.3"/>
    <n v="818.16"/>
    <n v="57.21"/>
    <s v="Card"/>
    <n v="1"/>
    <s v="50+"/>
    <s v="new"/>
    <s v="high value"/>
    <s v="Low"/>
    <s v="Oct"/>
    <x v="1"/>
    <x v="2"/>
    <x v="1"/>
  </r>
  <r>
    <n v="600866"/>
    <n v="99531"/>
    <n v="20"/>
    <s v="Male"/>
    <x v="3"/>
    <x v="7"/>
    <s v="Pizza"/>
    <d v="2022-11-11T00:00:00"/>
    <s v="COD"/>
    <n v="55"/>
    <n v="4.4000000000000004"/>
    <n v="185.22"/>
    <n v="32.119999999999997"/>
    <s v="Wallet"/>
    <n v="4"/>
    <s v="18-24"/>
    <s v="new"/>
    <s v="low"/>
    <s v="medium"/>
    <s v="Nov"/>
    <x v="2"/>
    <x v="2"/>
    <x v="1"/>
  </r>
  <r>
    <n v="600867"/>
    <n v="16506"/>
    <n v="27"/>
    <s v="Female"/>
    <x v="4"/>
    <x v="1"/>
    <s v="Sandwich"/>
    <d v="2022-12-12T00:00:00"/>
    <s v="COD"/>
    <n v="37"/>
    <n v="3.7"/>
    <n v="810.03"/>
    <n v="64.040000000000006"/>
    <s v="Wallet"/>
    <n v="2"/>
    <s v="25-35"/>
    <s v="new"/>
    <s v="high value"/>
    <s v="Low"/>
    <s v="Dec"/>
    <x v="2"/>
    <x v="2"/>
    <x v="0"/>
  </r>
  <r>
    <n v="600868"/>
    <n v="95161"/>
    <n v="29"/>
    <s v="Female"/>
    <x v="4"/>
    <x v="5"/>
    <s v="South Indian"/>
    <d v="2022-10-21T00:00:00"/>
    <s v="Online"/>
    <n v="49"/>
    <n v="9.6"/>
    <n v="452.21"/>
    <n v="36.65"/>
    <s v="Card"/>
    <n v="1"/>
    <s v="25-35"/>
    <s v="new"/>
    <s v="medium"/>
    <s v="Low"/>
    <s v="Oct"/>
    <x v="2"/>
    <x v="0"/>
    <x v="1"/>
  </r>
  <r>
    <n v="600869"/>
    <n v="53048"/>
    <n v="62"/>
    <s v="Male"/>
    <x v="1"/>
    <x v="6"/>
    <s v="Biryani"/>
    <d v="2023-10-11T00:00:00"/>
    <s v="Online"/>
    <n v="53"/>
    <n v="6.1"/>
    <n v="1385.58"/>
    <n v="54.87"/>
    <s v="UPI"/>
    <n v="5"/>
    <s v="50+"/>
    <s v="new"/>
    <s v="high value"/>
    <s v="High"/>
    <s v="Oct"/>
    <x v="0"/>
    <x v="0"/>
    <x v="1"/>
  </r>
  <r>
    <n v="600870"/>
    <n v="36578"/>
    <n v="33"/>
    <s v="Female"/>
    <x v="1"/>
    <x v="6"/>
    <s v="Pizza"/>
    <d v="2023-04-09T00:00:00"/>
    <s v="Online"/>
    <n v="41"/>
    <n v="7.8"/>
    <n v="727"/>
    <n v="91.31"/>
    <s v="Wallet"/>
    <n v="2"/>
    <s v="25-35"/>
    <s v="repeat"/>
    <s v="high value"/>
    <s v="Low"/>
    <s v="Apr"/>
    <x v="0"/>
    <x v="0"/>
    <x v="0"/>
  </r>
  <r>
    <n v="600871"/>
    <n v="85728"/>
    <n v="23"/>
    <s v="Female"/>
    <x v="5"/>
    <x v="3"/>
    <s v="Biryani"/>
    <d v="2022-03-11T00:00:00"/>
    <s v="COD"/>
    <n v="30"/>
    <n v="5"/>
    <n v="1276.19"/>
    <n v="80.59"/>
    <s v="Cash"/>
    <n v="2"/>
    <s v="18-24"/>
    <s v="new"/>
    <s v="high value"/>
    <s v="Low"/>
    <s v="Mar"/>
    <x v="2"/>
    <x v="2"/>
    <x v="2"/>
  </r>
  <r>
    <n v="600872"/>
    <n v="18456"/>
    <n v="55"/>
    <s v="Male"/>
    <x v="3"/>
    <x v="6"/>
    <s v="Pizza"/>
    <d v="2022-02-14T00:00:00"/>
    <s v="COD"/>
    <n v="47"/>
    <n v="5.2"/>
    <n v="385.02"/>
    <n v="28.96"/>
    <s v="Cash"/>
    <n v="2"/>
    <s v="50+"/>
    <s v="new"/>
    <s v="medium"/>
    <s v="Low"/>
    <s v="Feb"/>
    <x v="2"/>
    <x v="0"/>
    <x v="1"/>
  </r>
  <r>
    <n v="600873"/>
    <n v="75466"/>
    <n v="59"/>
    <s v="Male"/>
    <x v="5"/>
    <x v="2"/>
    <s v="Biryani"/>
    <d v="2024-06-06T00:00:00"/>
    <s v="Online"/>
    <n v="41"/>
    <n v="3.1"/>
    <n v="508.64"/>
    <n v="96.87"/>
    <s v="Card"/>
    <n v="1"/>
    <s v="50+"/>
    <s v="new"/>
    <s v="high value"/>
    <s v="Low"/>
    <s v="Jun"/>
    <x v="1"/>
    <x v="2"/>
    <x v="0"/>
  </r>
  <r>
    <n v="600874"/>
    <n v="16390"/>
    <n v="61"/>
    <s v="Female"/>
    <x v="4"/>
    <x v="6"/>
    <s v="Burger"/>
    <d v="2023-10-12T00:00:00"/>
    <s v="COD"/>
    <n v="31"/>
    <n v="12.1"/>
    <n v="1023.2"/>
    <n v="62.99"/>
    <s v="UPI"/>
    <n v="1"/>
    <s v="50+"/>
    <s v="new"/>
    <s v="high value"/>
    <s v="Low"/>
    <s v="Oct"/>
    <x v="0"/>
    <x v="1"/>
    <x v="0"/>
  </r>
  <r>
    <n v="600875"/>
    <n v="86347"/>
    <n v="45"/>
    <s v="Female"/>
    <x v="4"/>
    <x v="3"/>
    <s v="Pizza"/>
    <d v="2024-04-11T00:00:00"/>
    <s v="COD"/>
    <n v="31"/>
    <n v="10.8"/>
    <n v="1155.1300000000001"/>
    <n v="85.86"/>
    <s v="Wallet"/>
    <n v="1"/>
    <s v="36-50"/>
    <s v="new"/>
    <s v="high value"/>
    <s v="Low"/>
    <s v="Apr"/>
    <x v="1"/>
    <x v="1"/>
    <x v="0"/>
  </r>
  <r>
    <n v="600876"/>
    <n v="16247"/>
    <n v="39"/>
    <s v="Female"/>
    <x v="4"/>
    <x v="7"/>
    <s v="Biryani"/>
    <d v="2024-02-28T00:00:00"/>
    <s v="Online"/>
    <n v="20"/>
    <n v="13.3"/>
    <n v="1266.1500000000001"/>
    <n v="63.75"/>
    <s v="Wallet"/>
    <n v="2"/>
    <s v="36-50"/>
    <s v="new"/>
    <s v="high value"/>
    <s v="Low"/>
    <s v="Feb"/>
    <x v="1"/>
    <x v="1"/>
    <x v="2"/>
  </r>
  <r>
    <n v="600877"/>
    <n v="11695"/>
    <n v="58"/>
    <s v="Male"/>
    <x v="0"/>
    <x v="6"/>
    <s v="Sandwich"/>
    <d v="2023-11-18T00:00:00"/>
    <s v="Online"/>
    <n v="78"/>
    <n v="10.9"/>
    <n v="1259.1600000000001"/>
    <n v="110.93"/>
    <s v="UPI"/>
    <n v="4"/>
    <s v="50+"/>
    <s v="new"/>
    <s v="high value"/>
    <s v="medium"/>
    <s v="Nov"/>
    <x v="0"/>
    <x v="1"/>
    <x v="1"/>
  </r>
  <r>
    <n v="600878"/>
    <n v="29911"/>
    <n v="24"/>
    <s v="Male"/>
    <x v="0"/>
    <x v="0"/>
    <s v="Biryani"/>
    <d v="2022-03-21T00:00:00"/>
    <s v="Online"/>
    <n v="84"/>
    <n v="7.3"/>
    <n v="1010.4"/>
    <n v="76.489999999999995"/>
    <s v="Wallet"/>
    <n v="2"/>
    <s v="18-24"/>
    <s v="new"/>
    <s v="high value"/>
    <s v="Low"/>
    <s v="Mar"/>
    <x v="2"/>
    <x v="0"/>
    <x v="1"/>
  </r>
  <r>
    <n v="600879"/>
    <n v="97733"/>
    <n v="45"/>
    <s v="Female"/>
    <x v="3"/>
    <x v="5"/>
    <s v="Chinese"/>
    <d v="2024-01-21T00:00:00"/>
    <s v="Online"/>
    <n v="74"/>
    <n v="9"/>
    <n v="268.83"/>
    <n v="107.64"/>
    <s v="UPI"/>
    <n v="1"/>
    <s v="36-50"/>
    <s v="new"/>
    <s v="medium"/>
    <s v="Low"/>
    <s v="Jan"/>
    <x v="1"/>
    <x v="0"/>
    <x v="1"/>
  </r>
  <r>
    <n v="600880"/>
    <n v="82469"/>
    <n v="60"/>
    <s v="Female"/>
    <x v="3"/>
    <x v="4"/>
    <s v="Chinese"/>
    <d v="2023-11-02T00:00:00"/>
    <s v="COD"/>
    <n v="83"/>
    <n v="9.6999999999999993"/>
    <n v="604.23"/>
    <n v="65.31"/>
    <s v="Card"/>
    <n v="5"/>
    <s v="50+"/>
    <s v="new"/>
    <s v="high value"/>
    <s v="High"/>
    <s v="Nov"/>
    <x v="0"/>
    <x v="0"/>
    <x v="1"/>
  </r>
  <r>
    <n v="600881"/>
    <n v="78843"/>
    <n v="61"/>
    <s v="Female"/>
    <x v="4"/>
    <x v="2"/>
    <s v="Biryani"/>
    <d v="2024-06-13T00:00:00"/>
    <s v="COD"/>
    <n v="40"/>
    <n v="6.9"/>
    <n v="1075.6600000000001"/>
    <n v="70.739999999999995"/>
    <s v="Card"/>
    <n v="4"/>
    <s v="50+"/>
    <s v="new"/>
    <s v="high value"/>
    <s v="medium"/>
    <s v="Jun"/>
    <x v="1"/>
    <x v="0"/>
    <x v="0"/>
  </r>
  <r>
    <n v="600882"/>
    <n v="82351"/>
    <n v="39"/>
    <s v="Female"/>
    <x v="5"/>
    <x v="6"/>
    <s v="Pizza"/>
    <d v="2023-02-15T00:00:00"/>
    <s v="Online"/>
    <n v="35"/>
    <n v="7"/>
    <n v="616.34"/>
    <n v="25.18"/>
    <s v="Wallet"/>
    <n v="3"/>
    <s v="36-50"/>
    <s v="new"/>
    <s v="high value"/>
    <s v="medium"/>
    <s v="Feb"/>
    <x v="0"/>
    <x v="0"/>
    <x v="0"/>
  </r>
  <r>
    <n v="600883"/>
    <n v="95589"/>
    <n v="50"/>
    <s v="Male"/>
    <x v="0"/>
    <x v="5"/>
    <s v="Burger"/>
    <d v="2022-05-16T00:00:00"/>
    <s v="COD"/>
    <n v="76"/>
    <n v="10.7"/>
    <n v="785"/>
    <n v="100.34"/>
    <s v="Card"/>
    <n v="4"/>
    <s v="36-50"/>
    <s v="new"/>
    <s v="high value"/>
    <s v="medium"/>
    <s v="May"/>
    <x v="2"/>
    <x v="1"/>
    <x v="1"/>
  </r>
  <r>
    <n v="600884"/>
    <n v="54755"/>
    <n v="59"/>
    <s v="Male"/>
    <x v="5"/>
    <x v="3"/>
    <s v="South Indian"/>
    <d v="2024-07-14T00:00:00"/>
    <s v="COD"/>
    <n v="53"/>
    <n v="9.6999999999999993"/>
    <n v="628.39"/>
    <n v="109.49"/>
    <s v="Wallet"/>
    <n v="3"/>
    <s v="50+"/>
    <s v="new"/>
    <s v="high value"/>
    <s v="medium"/>
    <s v="Jul"/>
    <x v="1"/>
    <x v="0"/>
    <x v="1"/>
  </r>
  <r>
    <n v="600885"/>
    <n v="73302"/>
    <n v="29"/>
    <s v="Female"/>
    <x v="0"/>
    <x v="2"/>
    <s v="Burger"/>
    <d v="2023-12-14T00:00:00"/>
    <s v="Online"/>
    <n v="89"/>
    <n v="7.7"/>
    <n v="1441.93"/>
    <n v="114.86"/>
    <s v="Cash"/>
    <n v="1"/>
    <s v="25-35"/>
    <s v="new"/>
    <s v="high value"/>
    <s v="Low"/>
    <s v="Dec"/>
    <x v="0"/>
    <x v="0"/>
    <x v="1"/>
  </r>
  <r>
    <n v="600886"/>
    <n v="66263"/>
    <n v="25"/>
    <s v="Female"/>
    <x v="2"/>
    <x v="7"/>
    <s v="Chinese"/>
    <d v="2023-10-22T00:00:00"/>
    <s v="Online"/>
    <n v="42"/>
    <n v="4"/>
    <n v="439.86"/>
    <n v="55.87"/>
    <s v="Card"/>
    <n v="1"/>
    <s v="25-35"/>
    <s v="new"/>
    <s v="medium"/>
    <s v="Low"/>
    <s v="Oct"/>
    <x v="0"/>
    <x v="2"/>
    <x v="0"/>
  </r>
  <r>
    <n v="600887"/>
    <n v="34433"/>
    <n v="60"/>
    <s v="Male"/>
    <x v="3"/>
    <x v="6"/>
    <s v="Biryani"/>
    <d v="2023-10-17T00:00:00"/>
    <s v="COD"/>
    <n v="81"/>
    <n v="3.8"/>
    <n v="765.63"/>
    <n v="115.11"/>
    <s v="Cash"/>
    <n v="1"/>
    <s v="50+"/>
    <s v="new"/>
    <s v="high value"/>
    <s v="Low"/>
    <s v="Oct"/>
    <x v="0"/>
    <x v="2"/>
    <x v="1"/>
  </r>
  <r>
    <n v="600888"/>
    <n v="60712"/>
    <n v="47"/>
    <s v="Male"/>
    <x v="1"/>
    <x v="2"/>
    <s v="Sandwich"/>
    <d v="2022-01-23T00:00:00"/>
    <s v="COD"/>
    <n v="80"/>
    <n v="13.1"/>
    <n v="1264.3699999999999"/>
    <n v="39.950000000000003"/>
    <s v="Card"/>
    <n v="3"/>
    <s v="36-50"/>
    <s v="new"/>
    <s v="high value"/>
    <s v="medium"/>
    <s v="Jan"/>
    <x v="2"/>
    <x v="1"/>
    <x v="1"/>
  </r>
  <r>
    <n v="600889"/>
    <n v="21924"/>
    <n v="41"/>
    <s v="Male"/>
    <x v="5"/>
    <x v="5"/>
    <s v="South Indian"/>
    <d v="2024-08-06T00:00:00"/>
    <s v="Online"/>
    <n v="27"/>
    <n v="4.9000000000000004"/>
    <n v="1190.1400000000001"/>
    <n v="36.89"/>
    <s v="Wallet"/>
    <n v="3"/>
    <s v="36-50"/>
    <s v="new"/>
    <s v="high value"/>
    <s v="medium"/>
    <s v="Aug"/>
    <x v="1"/>
    <x v="2"/>
    <x v="2"/>
  </r>
  <r>
    <n v="600890"/>
    <n v="18010"/>
    <n v="49"/>
    <s v="Male"/>
    <x v="1"/>
    <x v="4"/>
    <s v="Sandwich"/>
    <d v="2022-01-02T00:00:00"/>
    <s v="Online"/>
    <n v="88"/>
    <n v="11"/>
    <n v="1057.1099999999999"/>
    <n v="110.32"/>
    <s v="Wallet"/>
    <n v="4"/>
    <s v="36-50"/>
    <s v="new"/>
    <s v="high value"/>
    <s v="medium"/>
    <s v="Jan"/>
    <x v="2"/>
    <x v="1"/>
    <x v="1"/>
  </r>
  <r>
    <n v="600891"/>
    <n v="51947"/>
    <n v="53"/>
    <s v="Male"/>
    <x v="4"/>
    <x v="1"/>
    <s v="Pizza"/>
    <d v="2022-05-31T00:00:00"/>
    <s v="COD"/>
    <n v="53"/>
    <n v="2"/>
    <n v="1222.95"/>
    <n v="83.94"/>
    <s v="Wallet"/>
    <n v="4"/>
    <s v="50+"/>
    <s v="new"/>
    <s v="high value"/>
    <s v="medium"/>
    <s v="May"/>
    <x v="2"/>
    <x v="2"/>
    <x v="1"/>
  </r>
  <r>
    <n v="600892"/>
    <n v="36855"/>
    <n v="36"/>
    <s v="Male"/>
    <x v="2"/>
    <x v="2"/>
    <s v="Chinese"/>
    <d v="2022-12-12T00:00:00"/>
    <s v="COD"/>
    <n v="47"/>
    <n v="4.0999999999999996"/>
    <n v="598.15"/>
    <n v="87.22"/>
    <s v="Cash"/>
    <n v="2"/>
    <s v="36-50"/>
    <s v="new"/>
    <s v="high value"/>
    <s v="Low"/>
    <s v="Dec"/>
    <x v="2"/>
    <x v="2"/>
    <x v="1"/>
  </r>
  <r>
    <n v="600893"/>
    <n v="42503"/>
    <n v="39"/>
    <s v="Female"/>
    <x v="5"/>
    <x v="4"/>
    <s v="Biryani"/>
    <d v="2022-07-12T00:00:00"/>
    <s v="COD"/>
    <n v="27"/>
    <n v="11.9"/>
    <n v="439.65"/>
    <n v="66.48"/>
    <s v="Cash"/>
    <n v="1"/>
    <s v="36-50"/>
    <s v="new"/>
    <s v="medium"/>
    <s v="Low"/>
    <s v="Jul"/>
    <x v="2"/>
    <x v="1"/>
    <x v="2"/>
  </r>
  <r>
    <n v="600894"/>
    <n v="73439"/>
    <n v="34"/>
    <s v="Female"/>
    <x v="4"/>
    <x v="1"/>
    <s v="South Indian"/>
    <d v="2023-11-16T00:00:00"/>
    <s v="COD"/>
    <n v="50"/>
    <n v="13.1"/>
    <n v="1486.88"/>
    <n v="112.59"/>
    <s v="Cash"/>
    <n v="2"/>
    <s v="25-35"/>
    <s v="repeat"/>
    <s v="high value"/>
    <s v="Low"/>
    <s v="Nov"/>
    <x v="0"/>
    <x v="1"/>
    <x v="1"/>
  </r>
  <r>
    <n v="600895"/>
    <n v="23190"/>
    <n v="27"/>
    <s v="Male"/>
    <x v="2"/>
    <x v="2"/>
    <s v="Biryani"/>
    <d v="2024-03-24T00:00:00"/>
    <s v="COD"/>
    <n v="43"/>
    <n v="2.4"/>
    <n v="435.37"/>
    <n v="56.65"/>
    <s v="UPI"/>
    <n v="2"/>
    <s v="25-35"/>
    <s v="new"/>
    <s v="medium"/>
    <s v="Low"/>
    <s v="Mar"/>
    <x v="1"/>
    <x v="2"/>
    <x v="0"/>
  </r>
  <r>
    <n v="600896"/>
    <n v="46031"/>
    <n v="56"/>
    <s v="Female"/>
    <x v="4"/>
    <x v="5"/>
    <s v="South Indian"/>
    <d v="2024-12-27T00:00:00"/>
    <s v="COD"/>
    <n v="55"/>
    <n v="5"/>
    <n v="1370.61"/>
    <n v="35.6"/>
    <s v="UPI"/>
    <n v="4"/>
    <s v="50+"/>
    <s v="new"/>
    <s v="high value"/>
    <s v="medium"/>
    <s v="Dec"/>
    <x v="1"/>
    <x v="2"/>
    <x v="1"/>
  </r>
  <r>
    <n v="600897"/>
    <n v="83684"/>
    <n v="59"/>
    <s v="Female"/>
    <x v="0"/>
    <x v="4"/>
    <s v="Chinese"/>
    <d v="2024-09-15T00:00:00"/>
    <s v="Online"/>
    <n v="59"/>
    <n v="1.7"/>
    <n v="1059.7"/>
    <n v="78.22"/>
    <s v="Cash"/>
    <n v="1"/>
    <s v="50+"/>
    <s v="new"/>
    <s v="high value"/>
    <s v="Low"/>
    <s v="Sep"/>
    <x v="1"/>
    <x v="2"/>
    <x v="1"/>
  </r>
  <r>
    <n v="600898"/>
    <n v="94715"/>
    <n v="38"/>
    <s v="Male"/>
    <x v="1"/>
    <x v="4"/>
    <s v="Chinese"/>
    <d v="2023-09-16T00:00:00"/>
    <s v="COD"/>
    <n v="86"/>
    <n v="7.1"/>
    <n v="273.27"/>
    <n v="28.86"/>
    <s v="Cash"/>
    <n v="1"/>
    <s v="36-50"/>
    <s v="new"/>
    <s v="medium"/>
    <s v="Low"/>
    <s v="Sep"/>
    <x v="0"/>
    <x v="0"/>
    <x v="1"/>
  </r>
  <r>
    <n v="600899"/>
    <n v="75222"/>
    <n v="41"/>
    <s v="Male"/>
    <x v="5"/>
    <x v="3"/>
    <s v="South Indian"/>
    <d v="2023-07-22T00:00:00"/>
    <s v="Online"/>
    <n v="41"/>
    <n v="12.2"/>
    <n v="901.47"/>
    <n v="27.12"/>
    <s v="UPI"/>
    <n v="3"/>
    <s v="36-50"/>
    <s v="new"/>
    <s v="high value"/>
    <s v="medium"/>
    <s v="Jul"/>
    <x v="0"/>
    <x v="1"/>
    <x v="0"/>
  </r>
  <r>
    <n v="600900"/>
    <n v="86205"/>
    <n v="23"/>
    <s v="Male"/>
    <x v="4"/>
    <x v="6"/>
    <s v="Chinese"/>
    <d v="2024-09-17T00:00:00"/>
    <s v="COD"/>
    <n v="56"/>
    <n v="13.9"/>
    <n v="1047.01"/>
    <n v="66.27"/>
    <s v="Cash"/>
    <n v="5"/>
    <s v="18-24"/>
    <s v="new"/>
    <s v="high value"/>
    <s v="High"/>
    <s v="Sep"/>
    <x v="1"/>
    <x v="1"/>
    <x v="1"/>
  </r>
  <r>
    <n v="600901"/>
    <n v="87561"/>
    <n v="24"/>
    <s v="Male"/>
    <x v="3"/>
    <x v="2"/>
    <s v="Biryani"/>
    <d v="2022-08-24T00:00:00"/>
    <s v="COD"/>
    <n v="30"/>
    <n v="1.8"/>
    <n v="1020.15"/>
    <n v="47.83"/>
    <s v="Wallet"/>
    <n v="3"/>
    <s v="18-24"/>
    <s v="new"/>
    <s v="high value"/>
    <s v="medium"/>
    <s v="Aug"/>
    <x v="2"/>
    <x v="2"/>
    <x v="2"/>
  </r>
  <r>
    <n v="600902"/>
    <n v="38047"/>
    <n v="44"/>
    <s v="Female"/>
    <x v="1"/>
    <x v="5"/>
    <s v="South Indian"/>
    <d v="2023-10-15T00:00:00"/>
    <s v="Online"/>
    <n v="20"/>
    <n v="1.7"/>
    <n v="556.86"/>
    <n v="105.2"/>
    <s v="UPI"/>
    <n v="4"/>
    <s v="36-50"/>
    <s v="new"/>
    <s v="high value"/>
    <s v="medium"/>
    <s v="Oct"/>
    <x v="0"/>
    <x v="2"/>
    <x v="2"/>
  </r>
  <r>
    <n v="600903"/>
    <n v="44488"/>
    <n v="33"/>
    <s v="Female"/>
    <x v="2"/>
    <x v="1"/>
    <s v="Chinese"/>
    <d v="2023-04-19T00:00:00"/>
    <s v="COD"/>
    <n v="38"/>
    <n v="8.9"/>
    <n v="1377"/>
    <n v="98.36"/>
    <s v="UPI"/>
    <n v="1"/>
    <s v="25-35"/>
    <s v="repeat"/>
    <s v="high value"/>
    <s v="Low"/>
    <s v="Apr"/>
    <x v="0"/>
    <x v="0"/>
    <x v="0"/>
  </r>
  <r>
    <n v="600904"/>
    <n v="40339"/>
    <n v="27"/>
    <s v="Male"/>
    <x v="1"/>
    <x v="2"/>
    <s v="Sandwich"/>
    <d v="2023-09-24T00:00:00"/>
    <s v="Online"/>
    <n v="60"/>
    <n v="1.1000000000000001"/>
    <n v="350.14"/>
    <n v="86.75"/>
    <s v="UPI"/>
    <n v="2"/>
    <s v="25-35"/>
    <s v="repeat"/>
    <s v="medium"/>
    <s v="Low"/>
    <s v="Sep"/>
    <x v="0"/>
    <x v="2"/>
    <x v="1"/>
  </r>
  <r>
    <n v="600905"/>
    <n v="91808"/>
    <n v="57"/>
    <s v="Male"/>
    <x v="3"/>
    <x v="6"/>
    <s v="Chinese"/>
    <d v="2022-10-09T00:00:00"/>
    <s v="COD"/>
    <n v="38"/>
    <n v="12"/>
    <n v="1207"/>
    <n v="26.93"/>
    <s v="Wallet"/>
    <n v="3"/>
    <s v="50+"/>
    <s v="new"/>
    <s v="high value"/>
    <s v="medium"/>
    <s v="Oct"/>
    <x v="2"/>
    <x v="1"/>
    <x v="0"/>
  </r>
  <r>
    <n v="600906"/>
    <n v="86189"/>
    <n v="54"/>
    <s v="Male"/>
    <x v="0"/>
    <x v="6"/>
    <s v="Biryani"/>
    <d v="2023-08-09T00:00:00"/>
    <s v="Online"/>
    <n v="63"/>
    <n v="12.6"/>
    <n v="1359.7"/>
    <n v="47.62"/>
    <s v="Card"/>
    <n v="4"/>
    <s v="50+"/>
    <s v="new"/>
    <s v="high value"/>
    <s v="medium"/>
    <s v="Aug"/>
    <x v="0"/>
    <x v="1"/>
    <x v="1"/>
  </r>
  <r>
    <n v="600907"/>
    <n v="44344"/>
    <n v="24"/>
    <s v="Male"/>
    <x v="2"/>
    <x v="4"/>
    <s v="Biryani"/>
    <d v="2023-01-23T00:00:00"/>
    <s v="COD"/>
    <n v="71"/>
    <n v="11.8"/>
    <n v="1412.22"/>
    <n v="111.62"/>
    <s v="Cash"/>
    <n v="1"/>
    <s v="18-24"/>
    <s v="new"/>
    <s v="high value"/>
    <s v="Low"/>
    <s v="Jan"/>
    <x v="0"/>
    <x v="1"/>
    <x v="1"/>
  </r>
  <r>
    <n v="600908"/>
    <n v="70292"/>
    <n v="54"/>
    <s v="Male"/>
    <x v="4"/>
    <x v="4"/>
    <s v="Pizza"/>
    <d v="2024-05-12T00:00:00"/>
    <s v="COD"/>
    <n v="31"/>
    <n v="2.8"/>
    <n v="929.05"/>
    <n v="112.77"/>
    <s v="Wallet"/>
    <n v="4"/>
    <s v="50+"/>
    <s v="new"/>
    <s v="high value"/>
    <s v="medium"/>
    <s v="May"/>
    <x v="1"/>
    <x v="2"/>
    <x v="0"/>
  </r>
  <r>
    <n v="600909"/>
    <n v="69904"/>
    <n v="23"/>
    <s v="Male"/>
    <x v="0"/>
    <x v="0"/>
    <s v="South Indian"/>
    <d v="2022-11-08T00:00:00"/>
    <s v="Online"/>
    <n v="64"/>
    <n v="1.1000000000000001"/>
    <n v="474.93"/>
    <n v="94.53"/>
    <s v="Wallet"/>
    <n v="4"/>
    <s v="18-24"/>
    <s v="new"/>
    <s v="medium"/>
    <s v="medium"/>
    <s v="Nov"/>
    <x v="2"/>
    <x v="2"/>
    <x v="1"/>
  </r>
  <r>
    <n v="600910"/>
    <n v="21008"/>
    <n v="42"/>
    <s v="Female"/>
    <x v="0"/>
    <x v="0"/>
    <s v="Chinese"/>
    <d v="2022-06-21T00:00:00"/>
    <s v="COD"/>
    <n v="61"/>
    <n v="6.6"/>
    <n v="312.58"/>
    <n v="38.159999999999997"/>
    <s v="UPI"/>
    <n v="1"/>
    <s v="36-50"/>
    <s v="new"/>
    <s v="medium"/>
    <s v="Low"/>
    <s v="Jun"/>
    <x v="2"/>
    <x v="0"/>
    <x v="1"/>
  </r>
  <r>
    <n v="600911"/>
    <n v="17399"/>
    <n v="59"/>
    <s v="Male"/>
    <x v="2"/>
    <x v="4"/>
    <s v="Biryani"/>
    <d v="2023-06-05T00:00:00"/>
    <s v="Online"/>
    <n v="71"/>
    <n v="14.3"/>
    <n v="744.76"/>
    <n v="59.15"/>
    <s v="Card"/>
    <n v="2"/>
    <s v="50+"/>
    <s v="new"/>
    <s v="high value"/>
    <s v="Low"/>
    <s v="Jun"/>
    <x v="0"/>
    <x v="1"/>
    <x v="1"/>
  </r>
  <r>
    <n v="600912"/>
    <n v="26480"/>
    <n v="45"/>
    <s v="Female"/>
    <x v="2"/>
    <x v="7"/>
    <s v="Sandwich"/>
    <d v="2024-07-04T00:00:00"/>
    <s v="COD"/>
    <n v="87"/>
    <n v="6.5"/>
    <n v="1125.3"/>
    <n v="90.63"/>
    <s v="Card"/>
    <n v="1"/>
    <s v="36-50"/>
    <s v="repeat"/>
    <s v="high value"/>
    <s v="Low"/>
    <s v="Jul"/>
    <x v="1"/>
    <x v="0"/>
    <x v="1"/>
  </r>
  <r>
    <n v="600913"/>
    <n v="65709"/>
    <n v="42"/>
    <s v="Male"/>
    <x v="5"/>
    <x v="0"/>
    <s v="Chinese"/>
    <d v="2022-05-22T00:00:00"/>
    <s v="COD"/>
    <n v="44"/>
    <n v="10.6"/>
    <n v="903.12"/>
    <n v="63.54"/>
    <s v="Card"/>
    <n v="1"/>
    <s v="36-50"/>
    <s v="new"/>
    <s v="high value"/>
    <s v="Low"/>
    <s v="May"/>
    <x v="2"/>
    <x v="1"/>
    <x v="0"/>
  </r>
  <r>
    <n v="600914"/>
    <n v="66620"/>
    <n v="49"/>
    <s v="Female"/>
    <x v="2"/>
    <x v="4"/>
    <s v="Pizza"/>
    <d v="2023-09-02T00:00:00"/>
    <s v="COD"/>
    <n v="33"/>
    <n v="12.6"/>
    <n v="1180.74"/>
    <n v="97.55"/>
    <s v="Card"/>
    <n v="3"/>
    <s v="36-50"/>
    <s v="new"/>
    <s v="high value"/>
    <s v="medium"/>
    <s v="Sep"/>
    <x v="0"/>
    <x v="1"/>
    <x v="0"/>
  </r>
  <r>
    <n v="600915"/>
    <n v="18395"/>
    <n v="39"/>
    <s v="Female"/>
    <x v="2"/>
    <x v="3"/>
    <s v="Sandwich"/>
    <d v="2022-01-16T00:00:00"/>
    <s v="COD"/>
    <n v="37"/>
    <n v="7.7"/>
    <n v="420.98"/>
    <n v="84.37"/>
    <s v="Cash"/>
    <n v="5"/>
    <s v="36-50"/>
    <s v="new"/>
    <s v="medium"/>
    <s v="High"/>
    <s v="Jan"/>
    <x v="2"/>
    <x v="0"/>
    <x v="0"/>
  </r>
  <r>
    <n v="600916"/>
    <n v="55883"/>
    <n v="19"/>
    <s v="Female"/>
    <x v="3"/>
    <x v="5"/>
    <s v="Sandwich"/>
    <d v="2023-08-22T00:00:00"/>
    <s v="COD"/>
    <n v="55"/>
    <n v="11.3"/>
    <n v="1386.08"/>
    <n v="49.43"/>
    <s v="UPI"/>
    <n v="5"/>
    <s v="18-24"/>
    <s v="new"/>
    <s v="high value"/>
    <s v="High"/>
    <s v="Aug"/>
    <x v="0"/>
    <x v="1"/>
    <x v="1"/>
  </r>
  <r>
    <n v="600917"/>
    <n v="67281"/>
    <n v="53"/>
    <s v="Male"/>
    <x v="0"/>
    <x v="4"/>
    <s v="South Indian"/>
    <d v="2024-06-24T00:00:00"/>
    <s v="Online"/>
    <n v="54"/>
    <n v="1.9"/>
    <n v="1202.79"/>
    <n v="74.739999999999995"/>
    <s v="Cash"/>
    <n v="3"/>
    <s v="50+"/>
    <s v="new"/>
    <s v="high value"/>
    <s v="medium"/>
    <s v="Jun"/>
    <x v="1"/>
    <x v="2"/>
    <x v="1"/>
  </r>
  <r>
    <n v="600918"/>
    <n v="69111"/>
    <n v="59"/>
    <s v="Male"/>
    <x v="5"/>
    <x v="0"/>
    <s v="Biryani"/>
    <d v="2022-09-12T00:00:00"/>
    <s v="COD"/>
    <n v="32"/>
    <n v="10.5"/>
    <n v="790.45"/>
    <n v="56.33"/>
    <s v="Cash"/>
    <n v="2"/>
    <s v="50+"/>
    <s v="new"/>
    <s v="high value"/>
    <s v="Low"/>
    <s v="Sep"/>
    <x v="2"/>
    <x v="1"/>
    <x v="0"/>
  </r>
  <r>
    <n v="600919"/>
    <n v="66232"/>
    <n v="28"/>
    <s v="Female"/>
    <x v="2"/>
    <x v="2"/>
    <s v="Pizza"/>
    <d v="2022-11-20T00:00:00"/>
    <s v="Online"/>
    <n v="26"/>
    <n v="11.3"/>
    <n v="308.57"/>
    <n v="40.28"/>
    <s v="Cash"/>
    <n v="5"/>
    <s v="25-35"/>
    <s v="new"/>
    <s v="medium"/>
    <s v="High"/>
    <s v="Nov"/>
    <x v="2"/>
    <x v="1"/>
    <x v="2"/>
  </r>
  <r>
    <n v="600920"/>
    <n v="52477"/>
    <n v="58"/>
    <s v="Female"/>
    <x v="5"/>
    <x v="1"/>
    <s v="South Indian"/>
    <d v="2022-05-14T00:00:00"/>
    <s v="Online"/>
    <n v="31"/>
    <n v="12.3"/>
    <n v="1473.42"/>
    <n v="39.06"/>
    <s v="Wallet"/>
    <n v="1"/>
    <s v="50+"/>
    <s v="new"/>
    <s v="high value"/>
    <s v="Low"/>
    <s v="May"/>
    <x v="2"/>
    <x v="1"/>
    <x v="0"/>
  </r>
  <r>
    <n v="600921"/>
    <n v="30600"/>
    <n v="34"/>
    <s v="Male"/>
    <x v="4"/>
    <x v="4"/>
    <s v="Sandwich"/>
    <d v="2023-03-04T00:00:00"/>
    <s v="COD"/>
    <n v="45"/>
    <n v="5.6"/>
    <n v="464.21"/>
    <n v="58.65"/>
    <s v="UPI"/>
    <n v="2"/>
    <s v="25-35"/>
    <s v="new"/>
    <s v="medium"/>
    <s v="Low"/>
    <s v="Mar"/>
    <x v="0"/>
    <x v="0"/>
    <x v="0"/>
  </r>
  <r>
    <n v="600922"/>
    <n v="70885"/>
    <n v="62"/>
    <s v="Female"/>
    <x v="5"/>
    <x v="1"/>
    <s v="Chinese"/>
    <d v="2023-03-20T00:00:00"/>
    <s v="COD"/>
    <n v="71"/>
    <n v="6.2"/>
    <n v="957.06"/>
    <n v="23.08"/>
    <s v="Cash"/>
    <n v="1"/>
    <s v="50+"/>
    <s v="repeat"/>
    <s v="high value"/>
    <s v="Low"/>
    <s v="Mar"/>
    <x v="0"/>
    <x v="0"/>
    <x v="1"/>
  </r>
  <r>
    <n v="600923"/>
    <n v="50837"/>
    <n v="19"/>
    <s v="Female"/>
    <x v="4"/>
    <x v="3"/>
    <s v="Sandwich"/>
    <d v="2023-12-28T00:00:00"/>
    <s v="Online"/>
    <n v="73"/>
    <n v="2.8"/>
    <n v="1005.26"/>
    <n v="83.28"/>
    <s v="Card"/>
    <n v="2"/>
    <s v="18-24"/>
    <s v="new"/>
    <s v="high value"/>
    <s v="Low"/>
    <s v="Dec"/>
    <x v="0"/>
    <x v="2"/>
    <x v="1"/>
  </r>
  <r>
    <n v="600924"/>
    <n v="63594"/>
    <n v="54"/>
    <s v="Male"/>
    <x v="1"/>
    <x v="5"/>
    <s v="Biryani"/>
    <d v="2022-10-10T00:00:00"/>
    <s v="Online"/>
    <n v="79"/>
    <n v="2.9"/>
    <n v="411.46"/>
    <n v="89.5"/>
    <s v="Card"/>
    <n v="4"/>
    <s v="50+"/>
    <s v="new"/>
    <s v="medium"/>
    <s v="medium"/>
    <s v="Oct"/>
    <x v="2"/>
    <x v="2"/>
    <x v="1"/>
  </r>
  <r>
    <n v="600925"/>
    <n v="20027"/>
    <n v="50"/>
    <s v="Male"/>
    <x v="3"/>
    <x v="7"/>
    <s v="Chinese"/>
    <d v="2023-08-09T00:00:00"/>
    <s v="COD"/>
    <n v="53"/>
    <n v="7"/>
    <n v="594.29"/>
    <n v="85.48"/>
    <s v="Cash"/>
    <n v="4"/>
    <s v="36-50"/>
    <s v="new"/>
    <s v="high value"/>
    <s v="medium"/>
    <s v="Aug"/>
    <x v="0"/>
    <x v="0"/>
    <x v="1"/>
  </r>
  <r>
    <n v="600926"/>
    <n v="47838"/>
    <n v="54"/>
    <s v="Female"/>
    <x v="4"/>
    <x v="2"/>
    <s v="Biryani"/>
    <d v="2023-02-21T00:00:00"/>
    <s v="Online"/>
    <n v="87"/>
    <n v="2.8"/>
    <n v="689.71"/>
    <n v="21.63"/>
    <s v="Cash"/>
    <n v="1"/>
    <s v="50+"/>
    <s v="new"/>
    <s v="high value"/>
    <s v="Low"/>
    <s v="Feb"/>
    <x v="0"/>
    <x v="2"/>
    <x v="1"/>
  </r>
  <r>
    <n v="600927"/>
    <n v="47331"/>
    <n v="51"/>
    <s v="Male"/>
    <x v="5"/>
    <x v="1"/>
    <s v="Sandwich"/>
    <d v="2024-04-09T00:00:00"/>
    <s v="Online"/>
    <n v="44"/>
    <n v="1.1000000000000001"/>
    <n v="1117.24"/>
    <n v="95.64"/>
    <s v="UPI"/>
    <n v="1"/>
    <s v="50+"/>
    <s v="new"/>
    <s v="high value"/>
    <s v="Low"/>
    <s v="Apr"/>
    <x v="1"/>
    <x v="2"/>
    <x v="0"/>
  </r>
  <r>
    <n v="600928"/>
    <n v="32480"/>
    <n v="28"/>
    <s v="Female"/>
    <x v="4"/>
    <x v="4"/>
    <s v="Pizza"/>
    <d v="2022-09-16T00:00:00"/>
    <s v="COD"/>
    <n v="21"/>
    <n v="13.6"/>
    <n v="978.95"/>
    <n v="109.66"/>
    <s v="Cash"/>
    <n v="5"/>
    <s v="25-35"/>
    <s v="new"/>
    <s v="high value"/>
    <s v="High"/>
    <s v="Sep"/>
    <x v="2"/>
    <x v="1"/>
    <x v="2"/>
  </r>
  <r>
    <n v="600929"/>
    <n v="26529"/>
    <n v="59"/>
    <s v="Female"/>
    <x v="0"/>
    <x v="6"/>
    <s v="South Indian"/>
    <d v="2022-06-25T00:00:00"/>
    <s v="Online"/>
    <n v="41"/>
    <n v="9"/>
    <n v="636.48"/>
    <n v="78.69"/>
    <s v="Cash"/>
    <n v="1"/>
    <s v="50+"/>
    <s v="new"/>
    <s v="high value"/>
    <s v="Low"/>
    <s v="Jun"/>
    <x v="2"/>
    <x v="0"/>
    <x v="0"/>
  </r>
  <r>
    <n v="600930"/>
    <n v="75761"/>
    <n v="40"/>
    <s v="Male"/>
    <x v="0"/>
    <x v="4"/>
    <s v="South Indian"/>
    <d v="2023-09-11T00:00:00"/>
    <s v="Online"/>
    <n v="66"/>
    <n v="2.8"/>
    <n v="194.21"/>
    <n v="28.96"/>
    <s v="Card"/>
    <n v="2"/>
    <s v="36-50"/>
    <s v="new"/>
    <s v="low"/>
    <s v="Low"/>
    <s v="Sep"/>
    <x v="0"/>
    <x v="2"/>
    <x v="1"/>
  </r>
  <r>
    <n v="600931"/>
    <n v="59779"/>
    <n v="47"/>
    <s v="Male"/>
    <x v="5"/>
    <x v="5"/>
    <s v="Burger"/>
    <d v="2023-01-15T00:00:00"/>
    <s v="Online"/>
    <n v="21"/>
    <n v="3.3"/>
    <n v="972.44"/>
    <n v="21.75"/>
    <s v="Wallet"/>
    <n v="4"/>
    <s v="36-50"/>
    <s v="new"/>
    <s v="high value"/>
    <s v="medium"/>
    <s v="Jan"/>
    <x v="0"/>
    <x v="2"/>
    <x v="2"/>
  </r>
  <r>
    <n v="600932"/>
    <n v="43021"/>
    <n v="24"/>
    <s v="Male"/>
    <x v="0"/>
    <x v="2"/>
    <s v="Sandwich"/>
    <d v="2022-07-19T00:00:00"/>
    <s v="Online"/>
    <n v="50"/>
    <n v="11.2"/>
    <n v="1249.32"/>
    <n v="31.17"/>
    <s v="Card"/>
    <n v="5"/>
    <s v="18-24"/>
    <s v="new"/>
    <s v="high value"/>
    <s v="High"/>
    <s v="Jul"/>
    <x v="2"/>
    <x v="1"/>
    <x v="1"/>
  </r>
  <r>
    <n v="600933"/>
    <n v="71838"/>
    <n v="38"/>
    <s v="Male"/>
    <x v="3"/>
    <x v="5"/>
    <s v="Pizza"/>
    <d v="2023-08-29T00:00:00"/>
    <s v="Online"/>
    <n v="73"/>
    <n v="10.7"/>
    <n v="421.52"/>
    <n v="84.72"/>
    <s v="Card"/>
    <n v="4"/>
    <s v="36-50"/>
    <s v="new"/>
    <s v="medium"/>
    <s v="medium"/>
    <s v="Aug"/>
    <x v="0"/>
    <x v="1"/>
    <x v="1"/>
  </r>
  <r>
    <n v="600934"/>
    <n v="59432"/>
    <n v="49"/>
    <s v="Female"/>
    <x v="3"/>
    <x v="7"/>
    <s v="Pizza"/>
    <d v="2024-05-22T00:00:00"/>
    <s v="COD"/>
    <n v="49"/>
    <n v="3.8"/>
    <n v="1278.07"/>
    <n v="75.06"/>
    <s v="UPI"/>
    <n v="1"/>
    <s v="36-50"/>
    <s v="new"/>
    <s v="high value"/>
    <s v="Low"/>
    <s v="May"/>
    <x v="1"/>
    <x v="2"/>
    <x v="1"/>
  </r>
  <r>
    <n v="600935"/>
    <n v="13948"/>
    <n v="45"/>
    <s v="Male"/>
    <x v="5"/>
    <x v="0"/>
    <s v="Biryani"/>
    <d v="2024-11-21T00:00:00"/>
    <s v="COD"/>
    <n v="84"/>
    <n v="8.9"/>
    <n v="763.07"/>
    <n v="88.14"/>
    <s v="Wallet"/>
    <n v="1"/>
    <s v="36-50"/>
    <s v="new"/>
    <s v="high value"/>
    <s v="Low"/>
    <s v="Nov"/>
    <x v="1"/>
    <x v="0"/>
    <x v="1"/>
  </r>
  <r>
    <n v="600936"/>
    <n v="70241"/>
    <n v="42"/>
    <s v="Female"/>
    <x v="5"/>
    <x v="2"/>
    <s v="Chinese"/>
    <d v="2023-12-04T00:00:00"/>
    <s v="COD"/>
    <n v="53"/>
    <n v="11.7"/>
    <n v="836.3"/>
    <n v="29.38"/>
    <s v="Cash"/>
    <n v="5"/>
    <s v="36-50"/>
    <s v="new"/>
    <s v="high value"/>
    <s v="High"/>
    <s v="Dec"/>
    <x v="0"/>
    <x v="1"/>
    <x v="1"/>
  </r>
  <r>
    <n v="600937"/>
    <n v="92530"/>
    <n v="23"/>
    <s v="Female"/>
    <x v="3"/>
    <x v="1"/>
    <s v="Sandwich"/>
    <d v="2024-03-04T00:00:00"/>
    <s v="COD"/>
    <n v="62"/>
    <n v="7.1"/>
    <n v="1289.9100000000001"/>
    <n v="68.930000000000007"/>
    <s v="Cash"/>
    <n v="5"/>
    <s v="18-24"/>
    <s v="new"/>
    <s v="high value"/>
    <s v="High"/>
    <s v="Mar"/>
    <x v="1"/>
    <x v="0"/>
    <x v="1"/>
  </r>
  <r>
    <n v="600938"/>
    <n v="12120"/>
    <n v="35"/>
    <s v="Male"/>
    <x v="5"/>
    <x v="1"/>
    <s v="Pizza"/>
    <d v="2022-03-02T00:00:00"/>
    <s v="COD"/>
    <n v="27"/>
    <n v="9.1"/>
    <n v="901.82"/>
    <n v="52.36"/>
    <s v="Wallet"/>
    <n v="1"/>
    <s v="25-35"/>
    <s v="repeat"/>
    <s v="high value"/>
    <s v="Low"/>
    <s v="Mar"/>
    <x v="2"/>
    <x v="0"/>
    <x v="2"/>
  </r>
  <r>
    <n v="600939"/>
    <n v="84342"/>
    <n v="25"/>
    <s v="Male"/>
    <x v="0"/>
    <x v="5"/>
    <s v="Burger"/>
    <d v="2022-07-29T00:00:00"/>
    <s v="COD"/>
    <n v="70"/>
    <n v="2.1"/>
    <n v="727.13"/>
    <n v="93.29"/>
    <s v="Card"/>
    <n v="2"/>
    <s v="25-35"/>
    <s v="new"/>
    <s v="high value"/>
    <s v="Low"/>
    <s v="Jul"/>
    <x v="2"/>
    <x v="2"/>
    <x v="1"/>
  </r>
  <r>
    <n v="600940"/>
    <n v="37737"/>
    <n v="27"/>
    <s v="Male"/>
    <x v="2"/>
    <x v="6"/>
    <s v="Chinese"/>
    <d v="2023-07-24T00:00:00"/>
    <s v="Online"/>
    <n v="42"/>
    <n v="8.1"/>
    <n v="1352.6"/>
    <n v="37.07"/>
    <s v="Card"/>
    <n v="3"/>
    <s v="25-35"/>
    <s v="new"/>
    <s v="high value"/>
    <s v="medium"/>
    <s v="Jul"/>
    <x v="0"/>
    <x v="0"/>
    <x v="0"/>
  </r>
  <r>
    <n v="600941"/>
    <n v="52979"/>
    <n v="56"/>
    <s v="Male"/>
    <x v="2"/>
    <x v="5"/>
    <s v="Chinese"/>
    <d v="2023-12-04T00:00:00"/>
    <s v="Online"/>
    <n v="22"/>
    <n v="4"/>
    <n v="1250.22"/>
    <n v="47.65"/>
    <s v="UPI"/>
    <n v="1"/>
    <s v="50+"/>
    <s v="new"/>
    <s v="high value"/>
    <s v="Low"/>
    <s v="Dec"/>
    <x v="0"/>
    <x v="2"/>
    <x v="2"/>
  </r>
  <r>
    <n v="600942"/>
    <n v="44057"/>
    <n v="57"/>
    <s v="Female"/>
    <x v="1"/>
    <x v="2"/>
    <s v="Sandwich"/>
    <d v="2024-05-24T00:00:00"/>
    <s v="COD"/>
    <n v="83"/>
    <n v="1.5"/>
    <n v="243.85"/>
    <n v="117.79"/>
    <s v="Wallet"/>
    <n v="5"/>
    <s v="50+"/>
    <s v="new"/>
    <s v="low"/>
    <s v="High"/>
    <s v="May"/>
    <x v="1"/>
    <x v="2"/>
    <x v="1"/>
  </r>
  <r>
    <n v="600943"/>
    <n v="15875"/>
    <n v="52"/>
    <s v="Female"/>
    <x v="0"/>
    <x v="5"/>
    <s v="Pizza"/>
    <d v="2022-05-09T00:00:00"/>
    <s v="COD"/>
    <n v="79"/>
    <n v="10.7"/>
    <n v="435.6"/>
    <n v="76.58"/>
    <s v="Card"/>
    <n v="3"/>
    <s v="50+"/>
    <s v="new"/>
    <s v="medium"/>
    <s v="medium"/>
    <s v="May"/>
    <x v="2"/>
    <x v="1"/>
    <x v="1"/>
  </r>
  <r>
    <n v="600944"/>
    <n v="48523"/>
    <n v="23"/>
    <s v="Female"/>
    <x v="2"/>
    <x v="2"/>
    <s v="Sandwich"/>
    <d v="2024-03-11T00:00:00"/>
    <s v="Online"/>
    <n v="46"/>
    <n v="9.6"/>
    <n v="454.38"/>
    <n v="51.99"/>
    <s v="Card"/>
    <n v="5"/>
    <s v="18-24"/>
    <s v="repeat"/>
    <s v="medium"/>
    <s v="High"/>
    <s v="Mar"/>
    <x v="1"/>
    <x v="0"/>
    <x v="1"/>
  </r>
  <r>
    <n v="600945"/>
    <n v="41363"/>
    <n v="19"/>
    <s v="Female"/>
    <x v="2"/>
    <x v="0"/>
    <s v="Chinese"/>
    <d v="2024-10-02T00:00:00"/>
    <s v="Online"/>
    <n v="22"/>
    <n v="7.2"/>
    <n v="642.35"/>
    <n v="70.48"/>
    <s v="UPI"/>
    <n v="3"/>
    <s v="18-24"/>
    <s v="new"/>
    <s v="high value"/>
    <s v="medium"/>
    <s v="Oct"/>
    <x v="1"/>
    <x v="0"/>
    <x v="2"/>
  </r>
  <r>
    <n v="600946"/>
    <n v="50719"/>
    <n v="22"/>
    <s v="Male"/>
    <x v="2"/>
    <x v="2"/>
    <s v="Chinese"/>
    <d v="2023-05-11T00:00:00"/>
    <s v="COD"/>
    <n v="68"/>
    <n v="13.7"/>
    <n v="527.07000000000005"/>
    <n v="93.12"/>
    <s v="Wallet"/>
    <n v="5"/>
    <s v="18-24"/>
    <s v="new"/>
    <s v="high value"/>
    <s v="High"/>
    <s v="May"/>
    <x v="0"/>
    <x v="1"/>
    <x v="1"/>
  </r>
  <r>
    <n v="600947"/>
    <n v="23035"/>
    <n v="33"/>
    <s v="Female"/>
    <x v="4"/>
    <x v="3"/>
    <s v="Biryani"/>
    <d v="2023-10-16T00:00:00"/>
    <s v="Online"/>
    <n v="60"/>
    <n v="8.6999999999999993"/>
    <n v="1484.06"/>
    <n v="76.14"/>
    <s v="UPI"/>
    <n v="1"/>
    <s v="25-35"/>
    <s v="new"/>
    <s v="high value"/>
    <s v="Low"/>
    <s v="Oct"/>
    <x v="0"/>
    <x v="0"/>
    <x v="1"/>
  </r>
  <r>
    <n v="600948"/>
    <n v="18920"/>
    <n v="37"/>
    <s v="Male"/>
    <x v="5"/>
    <x v="5"/>
    <s v="Burger"/>
    <d v="2023-06-05T00:00:00"/>
    <s v="Online"/>
    <n v="21"/>
    <n v="9.9"/>
    <n v="850.15"/>
    <n v="45.97"/>
    <s v="UPI"/>
    <n v="1"/>
    <s v="36-50"/>
    <s v="new"/>
    <s v="high value"/>
    <s v="Low"/>
    <s v="Jun"/>
    <x v="0"/>
    <x v="0"/>
    <x v="2"/>
  </r>
  <r>
    <n v="600949"/>
    <n v="47445"/>
    <n v="45"/>
    <s v="Male"/>
    <x v="0"/>
    <x v="4"/>
    <s v="Burger"/>
    <d v="2022-12-29T00:00:00"/>
    <s v="COD"/>
    <n v="24"/>
    <n v="3.7"/>
    <n v="927.4"/>
    <n v="48.36"/>
    <s v="Card"/>
    <n v="4"/>
    <s v="36-50"/>
    <s v="new"/>
    <s v="high value"/>
    <s v="medium"/>
    <s v="Dec"/>
    <x v="2"/>
    <x v="2"/>
    <x v="2"/>
  </r>
  <r>
    <n v="600950"/>
    <n v="77202"/>
    <n v="38"/>
    <s v="Female"/>
    <x v="4"/>
    <x v="6"/>
    <s v="Sandwich"/>
    <d v="2022-08-06T00:00:00"/>
    <s v="COD"/>
    <n v="28"/>
    <n v="14.7"/>
    <n v="383.62"/>
    <n v="57.45"/>
    <s v="Card"/>
    <n v="1"/>
    <s v="36-50"/>
    <s v="repeat"/>
    <s v="medium"/>
    <s v="Low"/>
    <s v="Aug"/>
    <x v="2"/>
    <x v="1"/>
    <x v="2"/>
  </r>
  <r>
    <n v="600951"/>
    <n v="79317"/>
    <n v="38"/>
    <s v="Female"/>
    <x v="3"/>
    <x v="1"/>
    <s v="Pizza"/>
    <d v="2022-02-12T00:00:00"/>
    <s v="Online"/>
    <n v="89"/>
    <n v="12.7"/>
    <n v="683.16"/>
    <n v="34.6"/>
    <s v="Wallet"/>
    <n v="2"/>
    <s v="36-50"/>
    <s v="new"/>
    <s v="high value"/>
    <s v="Low"/>
    <s v="Feb"/>
    <x v="2"/>
    <x v="1"/>
    <x v="1"/>
  </r>
  <r>
    <n v="600952"/>
    <n v="30788"/>
    <n v="32"/>
    <s v="Female"/>
    <x v="0"/>
    <x v="2"/>
    <s v="Chinese"/>
    <d v="2022-04-01T00:00:00"/>
    <s v="COD"/>
    <n v="29"/>
    <n v="8.3000000000000007"/>
    <n v="983.76"/>
    <n v="85.83"/>
    <s v="Card"/>
    <n v="2"/>
    <s v="25-35"/>
    <s v="new"/>
    <s v="high value"/>
    <s v="Low"/>
    <s v="Apr"/>
    <x v="2"/>
    <x v="0"/>
    <x v="2"/>
  </r>
  <r>
    <n v="600953"/>
    <n v="92727"/>
    <n v="20"/>
    <s v="Male"/>
    <x v="4"/>
    <x v="7"/>
    <s v="Biryani"/>
    <d v="2024-03-19T00:00:00"/>
    <s v="Online"/>
    <n v="63"/>
    <n v="11.5"/>
    <n v="1159.82"/>
    <n v="35.56"/>
    <s v="Wallet"/>
    <n v="5"/>
    <s v="18-24"/>
    <s v="new"/>
    <s v="high value"/>
    <s v="High"/>
    <s v="Mar"/>
    <x v="1"/>
    <x v="1"/>
    <x v="1"/>
  </r>
  <r>
    <n v="600954"/>
    <n v="73322"/>
    <n v="36"/>
    <s v="Female"/>
    <x v="2"/>
    <x v="2"/>
    <s v="Biryani"/>
    <d v="2022-12-10T00:00:00"/>
    <s v="COD"/>
    <n v="81"/>
    <n v="14.4"/>
    <n v="1054.72"/>
    <n v="62.39"/>
    <s v="UPI"/>
    <n v="3"/>
    <s v="36-50"/>
    <s v="repeat"/>
    <s v="high value"/>
    <s v="medium"/>
    <s v="Dec"/>
    <x v="2"/>
    <x v="1"/>
    <x v="1"/>
  </r>
  <r>
    <n v="600955"/>
    <n v="62568"/>
    <n v="28"/>
    <s v="Female"/>
    <x v="1"/>
    <x v="0"/>
    <s v="Sandwich"/>
    <d v="2023-06-08T00:00:00"/>
    <s v="COD"/>
    <n v="22"/>
    <n v="6.4"/>
    <n v="425.96"/>
    <n v="104.55"/>
    <s v="Wallet"/>
    <n v="5"/>
    <s v="25-35"/>
    <s v="new"/>
    <s v="medium"/>
    <s v="High"/>
    <s v="Jun"/>
    <x v="0"/>
    <x v="0"/>
    <x v="2"/>
  </r>
  <r>
    <n v="600956"/>
    <n v="51207"/>
    <n v="31"/>
    <s v="Female"/>
    <x v="5"/>
    <x v="3"/>
    <s v="Sandwich"/>
    <d v="2023-08-22T00:00:00"/>
    <s v="Online"/>
    <n v="84"/>
    <n v="1.9"/>
    <n v="1337.63"/>
    <n v="75.95"/>
    <s v="Wallet"/>
    <n v="3"/>
    <s v="25-35"/>
    <s v="repeat"/>
    <s v="high value"/>
    <s v="medium"/>
    <s v="Aug"/>
    <x v="0"/>
    <x v="2"/>
    <x v="1"/>
  </r>
  <r>
    <n v="600957"/>
    <n v="99363"/>
    <n v="24"/>
    <s v="Female"/>
    <x v="0"/>
    <x v="4"/>
    <s v="Sandwich"/>
    <d v="2024-04-16T00:00:00"/>
    <s v="COD"/>
    <n v="31"/>
    <n v="14.4"/>
    <n v="334.43"/>
    <n v="75.569999999999993"/>
    <s v="Cash"/>
    <n v="4"/>
    <s v="18-24"/>
    <s v="new"/>
    <s v="medium"/>
    <s v="medium"/>
    <s v="Apr"/>
    <x v="1"/>
    <x v="1"/>
    <x v="0"/>
  </r>
  <r>
    <n v="600958"/>
    <n v="60798"/>
    <n v="56"/>
    <s v="Female"/>
    <x v="1"/>
    <x v="0"/>
    <s v="Chinese"/>
    <d v="2022-10-02T00:00:00"/>
    <s v="Online"/>
    <n v="53"/>
    <n v="2.4"/>
    <n v="754.57"/>
    <n v="109.97"/>
    <s v="Card"/>
    <n v="3"/>
    <s v="50+"/>
    <s v="new"/>
    <s v="high value"/>
    <s v="medium"/>
    <s v="Oct"/>
    <x v="2"/>
    <x v="2"/>
    <x v="1"/>
  </r>
  <r>
    <n v="600959"/>
    <n v="55420"/>
    <n v="27"/>
    <s v="Male"/>
    <x v="5"/>
    <x v="0"/>
    <s v="Burger"/>
    <d v="2024-11-11T00:00:00"/>
    <s v="COD"/>
    <n v="29"/>
    <n v="11"/>
    <n v="203.54"/>
    <n v="63.96"/>
    <s v="Wallet"/>
    <n v="2"/>
    <s v="25-35"/>
    <s v="new"/>
    <s v="low"/>
    <s v="Low"/>
    <s v="Nov"/>
    <x v="1"/>
    <x v="1"/>
    <x v="2"/>
  </r>
  <r>
    <n v="600960"/>
    <n v="52808"/>
    <n v="59"/>
    <s v="Male"/>
    <x v="0"/>
    <x v="4"/>
    <s v="Pizza"/>
    <d v="2023-11-06T00:00:00"/>
    <s v="COD"/>
    <n v="60"/>
    <n v="9.5"/>
    <n v="649.67999999999995"/>
    <n v="21.12"/>
    <s v="Cash"/>
    <n v="1"/>
    <s v="50+"/>
    <s v="new"/>
    <s v="high value"/>
    <s v="Low"/>
    <s v="Nov"/>
    <x v="0"/>
    <x v="0"/>
    <x v="1"/>
  </r>
  <r>
    <n v="600961"/>
    <n v="45645"/>
    <n v="37"/>
    <s v="Male"/>
    <x v="0"/>
    <x v="0"/>
    <s v="Pizza"/>
    <d v="2024-06-18T00:00:00"/>
    <s v="COD"/>
    <n v="73"/>
    <n v="9.3000000000000007"/>
    <n v="967.23"/>
    <n v="26.07"/>
    <s v="Cash"/>
    <n v="4"/>
    <s v="36-50"/>
    <s v="new"/>
    <s v="high value"/>
    <s v="medium"/>
    <s v="Jun"/>
    <x v="1"/>
    <x v="0"/>
    <x v="1"/>
  </r>
  <r>
    <n v="600962"/>
    <n v="23424"/>
    <n v="57"/>
    <s v="Female"/>
    <x v="5"/>
    <x v="1"/>
    <s v="Pizza"/>
    <d v="2022-06-17T00:00:00"/>
    <s v="COD"/>
    <n v="66"/>
    <n v="8.9"/>
    <n v="479.97"/>
    <n v="28.35"/>
    <s v="Cash"/>
    <n v="2"/>
    <s v="50+"/>
    <s v="new"/>
    <s v="medium"/>
    <s v="Low"/>
    <s v="Jun"/>
    <x v="2"/>
    <x v="0"/>
    <x v="1"/>
  </r>
  <r>
    <n v="600963"/>
    <n v="60642"/>
    <n v="63"/>
    <s v="Male"/>
    <x v="2"/>
    <x v="1"/>
    <s v="Sandwich"/>
    <d v="2022-09-17T00:00:00"/>
    <s v="Online"/>
    <n v="44"/>
    <n v="1.7"/>
    <n v="1137.6400000000001"/>
    <n v="29.77"/>
    <s v="Cash"/>
    <n v="1"/>
    <s v="50+"/>
    <s v="new"/>
    <s v="high value"/>
    <s v="Low"/>
    <s v="Sep"/>
    <x v="2"/>
    <x v="2"/>
    <x v="0"/>
  </r>
  <r>
    <n v="600964"/>
    <n v="97017"/>
    <n v="41"/>
    <s v="Male"/>
    <x v="4"/>
    <x v="0"/>
    <s v="Biryani"/>
    <d v="2022-04-24T00:00:00"/>
    <s v="Online"/>
    <n v="30"/>
    <n v="5.6"/>
    <n v="269.69"/>
    <n v="68.569999999999993"/>
    <s v="Card"/>
    <n v="2"/>
    <s v="36-50"/>
    <s v="new"/>
    <s v="medium"/>
    <s v="Low"/>
    <s v="Apr"/>
    <x v="2"/>
    <x v="0"/>
    <x v="2"/>
  </r>
  <r>
    <n v="600965"/>
    <n v="14286"/>
    <n v="42"/>
    <s v="Female"/>
    <x v="4"/>
    <x v="1"/>
    <s v="Burger"/>
    <d v="2024-07-17T00:00:00"/>
    <s v="COD"/>
    <n v="31"/>
    <n v="3.8"/>
    <n v="823.2"/>
    <n v="65.099999999999994"/>
    <s v="Card"/>
    <n v="3"/>
    <s v="36-50"/>
    <s v="repeat"/>
    <s v="high value"/>
    <s v="medium"/>
    <s v="Jul"/>
    <x v="1"/>
    <x v="2"/>
    <x v="0"/>
  </r>
  <r>
    <n v="600966"/>
    <n v="38817"/>
    <n v="48"/>
    <s v="Male"/>
    <x v="0"/>
    <x v="1"/>
    <s v="South Indian"/>
    <d v="2022-01-21T00:00:00"/>
    <s v="Online"/>
    <n v="20"/>
    <n v="13.3"/>
    <n v="1085.97"/>
    <n v="47.06"/>
    <s v="UPI"/>
    <n v="3"/>
    <s v="36-50"/>
    <s v="repeat"/>
    <s v="high value"/>
    <s v="medium"/>
    <s v="Jan"/>
    <x v="2"/>
    <x v="1"/>
    <x v="2"/>
  </r>
  <r>
    <n v="600967"/>
    <n v="98364"/>
    <n v="50"/>
    <s v="Male"/>
    <x v="5"/>
    <x v="0"/>
    <s v="Chinese"/>
    <d v="2024-11-02T00:00:00"/>
    <s v="COD"/>
    <n v="47"/>
    <n v="12.3"/>
    <n v="1362.86"/>
    <n v="92.6"/>
    <s v="UPI"/>
    <n v="3"/>
    <s v="36-50"/>
    <s v="new"/>
    <s v="high value"/>
    <s v="medium"/>
    <s v="Nov"/>
    <x v="1"/>
    <x v="1"/>
    <x v="1"/>
  </r>
  <r>
    <n v="600968"/>
    <n v="48391"/>
    <n v="20"/>
    <s v="Male"/>
    <x v="1"/>
    <x v="5"/>
    <s v="Sandwich"/>
    <d v="2022-05-09T00:00:00"/>
    <s v="COD"/>
    <n v="59"/>
    <n v="4.7"/>
    <n v="1114.57"/>
    <n v="82.92"/>
    <s v="Cash"/>
    <n v="2"/>
    <s v="18-24"/>
    <s v="new"/>
    <s v="high value"/>
    <s v="Low"/>
    <s v="May"/>
    <x v="2"/>
    <x v="2"/>
    <x v="1"/>
  </r>
  <r>
    <n v="600969"/>
    <n v="59557"/>
    <n v="49"/>
    <s v="Female"/>
    <x v="3"/>
    <x v="6"/>
    <s v="South Indian"/>
    <d v="2023-05-15T00:00:00"/>
    <s v="Online"/>
    <n v="62"/>
    <n v="3.7"/>
    <n v="464.23"/>
    <n v="85.85"/>
    <s v="Card"/>
    <n v="5"/>
    <s v="36-50"/>
    <s v="new"/>
    <s v="medium"/>
    <s v="High"/>
    <s v="May"/>
    <x v="0"/>
    <x v="2"/>
    <x v="1"/>
  </r>
  <r>
    <n v="600970"/>
    <n v="36922"/>
    <n v="31"/>
    <s v="Female"/>
    <x v="5"/>
    <x v="6"/>
    <s v="Burger"/>
    <d v="2023-09-28T00:00:00"/>
    <s v="COD"/>
    <n v="84"/>
    <n v="9.1"/>
    <n v="184.38"/>
    <n v="112.4"/>
    <s v="Cash"/>
    <n v="1"/>
    <s v="25-35"/>
    <s v="new"/>
    <s v="low"/>
    <s v="Low"/>
    <s v="Sep"/>
    <x v="0"/>
    <x v="0"/>
    <x v="1"/>
  </r>
  <r>
    <n v="600971"/>
    <n v="89495"/>
    <n v="28"/>
    <s v="Male"/>
    <x v="5"/>
    <x v="0"/>
    <s v="South Indian"/>
    <d v="2022-10-15T00:00:00"/>
    <s v="Online"/>
    <n v="35"/>
    <n v="7.7"/>
    <n v="1239.77"/>
    <n v="93.21"/>
    <s v="Cash"/>
    <n v="3"/>
    <s v="25-35"/>
    <s v="repeat"/>
    <s v="high value"/>
    <s v="medium"/>
    <s v="Oct"/>
    <x v="2"/>
    <x v="0"/>
    <x v="0"/>
  </r>
  <r>
    <n v="600972"/>
    <n v="24984"/>
    <n v="49"/>
    <s v="Female"/>
    <x v="4"/>
    <x v="5"/>
    <s v="Pizza"/>
    <d v="2022-08-27T00:00:00"/>
    <s v="Online"/>
    <n v="85"/>
    <n v="1.4"/>
    <n v="760.96"/>
    <n v="78.61"/>
    <s v="Cash"/>
    <n v="2"/>
    <s v="36-50"/>
    <s v="new"/>
    <s v="high value"/>
    <s v="Low"/>
    <s v="Aug"/>
    <x v="2"/>
    <x v="2"/>
    <x v="1"/>
  </r>
  <r>
    <n v="600973"/>
    <n v="45895"/>
    <n v="42"/>
    <s v="Female"/>
    <x v="2"/>
    <x v="6"/>
    <s v="Chinese"/>
    <d v="2022-08-01T00:00:00"/>
    <s v="COD"/>
    <n v="38"/>
    <n v="8"/>
    <n v="1142.76"/>
    <n v="29.18"/>
    <s v="UPI"/>
    <n v="2"/>
    <s v="36-50"/>
    <s v="new"/>
    <s v="high value"/>
    <s v="Low"/>
    <s v="Aug"/>
    <x v="2"/>
    <x v="0"/>
    <x v="0"/>
  </r>
  <r>
    <n v="600974"/>
    <n v="83246"/>
    <n v="29"/>
    <s v="Female"/>
    <x v="0"/>
    <x v="6"/>
    <s v="Biryani"/>
    <d v="2022-08-04T00:00:00"/>
    <s v="Online"/>
    <n v="22"/>
    <n v="1.2"/>
    <n v="1292.8800000000001"/>
    <n v="66.739999999999995"/>
    <s v="Cash"/>
    <n v="4"/>
    <s v="25-35"/>
    <s v="new"/>
    <s v="high value"/>
    <s v="medium"/>
    <s v="Aug"/>
    <x v="2"/>
    <x v="2"/>
    <x v="2"/>
  </r>
  <r>
    <n v="600975"/>
    <n v="56863"/>
    <n v="41"/>
    <s v="Female"/>
    <x v="2"/>
    <x v="3"/>
    <s v="Biryani"/>
    <d v="2022-02-20T00:00:00"/>
    <s v="Online"/>
    <n v="61"/>
    <n v="3.5"/>
    <n v="1113.48"/>
    <n v="74.86"/>
    <s v="Card"/>
    <n v="4"/>
    <s v="36-50"/>
    <s v="new"/>
    <s v="high value"/>
    <s v="medium"/>
    <s v="Feb"/>
    <x v="2"/>
    <x v="2"/>
    <x v="1"/>
  </r>
  <r>
    <n v="600976"/>
    <n v="11356"/>
    <n v="57"/>
    <s v="Male"/>
    <x v="5"/>
    <x v="5"/>
    <s v="Sandwich"/>
    <d v="2024-04-15T00:00:00"/>
    <s v="COD"/>
    <n v="84"/>
    <n v="1.1000000000000001"/>
    <n v="1345.01"/>
    <n v="119.5"/>
    <s v="Wallet"/>
    <n v="5"/>
    <s v="50+"/>
    <s v="new"/>
    <s v="high value"/>
    <s v="High"/>
    <s v="Apr"/>
    <x v="1"/>
    <x v="2"/>
    <x v="1"/>
  </r>
  <r>
    <n v="600977"/>
    <n v="93552"/>
    <n v="36"/>
    <s v="Female"/>
    <x v="0"/>
    <x v="4"/>
    <s v="Sandwich"/>
    <d v="2024-08-07T00:00:00"/>
    <s v="Online"/>
    <n v="42"/>
    <n v="14.7"/>
    <n v="635.23"/>
    <n v="69.23"/>
    <s v="Cash"/>
    <n v="1"/>
    <s v="36-50"/>
    <s v="new"/>
    <s v="high value"/>
    <s v="Low"/>
    <s v="Aug"/>
    <x v="1"/>
    <x v="1"/>
    <x v="0"/>
  </r>
  <r>
    <n v="600978"/>
    <n v="25919"/>
    <n v="49"/>
    <s v="Male"/>
    <x v="3"/>
    <x v="1"/>
    <s v="South Indian"/>
    <d v="2023-05-10T00:00:00"/>
    <s v="COD"/>
    <n v="69"/>
    <n v="7.6"/>
    <n v="1229.54"/>
    <n v="35.21"/>
    <s v="UPI"/>
    <n v="2"/>
    <s v="36-50"/>
    <s v="new"/>
    <s v="high value"/>
    <s v="Low"/>
    <s v="May"/>
    <x v="0"/>
    <x v="0"/>
    <x v="1"/>
  </r>
  <r>
    <n v="600979"/>
    <n v="68517"/>
    <n v="22"/>
    <s v="Male"/>
    <x v="0"/>
    <x v="2"/>
    <s v="Burger"/>
    <d v="2022-07-10T00:00:00"/>
    <s v="Online"/>
    <n v="52"/>
    <n v="1.9"/>
    <n v="1290.68"/>
    <n v="100.75"/>
    <s v="UPI"/>
    <n v="2"/>
    <s v="18-24"/>
    <s v="new"/>
    <s v="high value"/>
    <s v="Low"/>
    <s v="Jul"/>
    <x v="2"/>
    <x v="2"/>
    <x v="1"/>
  </r>
  <r>
    <n v="600980"/>
    <n v="55987"/>
    <n v="18"/>
    <s v="Male"/>
    <x v="2"/>
    <x v="7"/>
    <s v="Sandwich"/>
    <d v="2023-08-31T00:00:00"/>
    <s v="Online"/>
    <n v="38"/>
    <n v="11.9"/>
    <n v="731.69"/>
    <n v="88.14"/>
    <s v="Wallet"/>
    <n v="5"/>
    <s v="18-24"/>
    <s v="new"/>
    <s v="high value"/>
    <s v="High"/>
    <s v="Aug"/>
    <x v="0"/>
    <x v="1"/>
    <x v="0"/>
  </r>
  <r>
    <n v="600981"/>
    <n v="28975"/>
    <n v="53"/>
    <s v="Female"/>
    <x v="5"/>
    <x v="6"/>
    <s v="Burger"/>
    <d v="2022-01-31T00:00:00"/>
    <s v="Online"/>
    <n v="29"/>
    <n v="5.2"/>
    <n v="394.89"/>
    <n v="118.32"/>
    <s v="Card"/>
    <n v="3"/>
    <s v="50+"/>
    <s v="new"/>
    <s v="medium"/>
    <s v="medium"/>
    <s v="Jan"/>
    <x v="2"/>
    <x v="0"/>
    <x v="2"/>
  </r>
  <r>
    <n v="600982"/>
    <n v="85384"/>
    <n v="39"/>
    <s v="Female"/>
    <x v="3"/>
    <x v="2"/>
    <s v="Sandwich"/>
    <d v="2024-11-24T00:00:00"/>
    <s v="COD"/>
    <n v="68"/>
    <n v="3"/>
    <n v="912.64"/>
    <n v="114.98"/>
    <s v="Card"/>
    <n v="1"/>
    <s v="36-50"/>
    <s v="new"/>
    <s v="high value"/>
    <s v="Low"/>
    <s v="Nov"/>
    <x v="1"/>
    <x v="2"/>
    <x v="1"/>
  </r>
  <r>
    <n v="600983"/>
    <n v="52944"/>
    <n v="46"/>
    <s v="Female"/>
    <x v="4"/>
    <x v="3"/>
    <s v="Pizza"/>
    <d v="2023-03-22T00:00:00"/>
    <s v="COD"/>
    <n v="79"/>
    <n v="9.3000000000000007"/>
    <n v="856.72"/>
    <n v="96.1"/>
    <s v="Wallet"/>
    <n v="3"/>
    <s v="36-50"/>
    <s v="new"/>
    <s v="high value"/>
    <s v="medium"/>
    <s v="Mar"/>
    <x v="0"/>
    <x v="0"/>
    <x v="1"/>
  </r>
  <r>
    <n v="600984"/>
    <n v="13294"/>
    <n v="48"/>
    <s v="Female"/>
    <x v="3"/>
    <x v="3"/>
    <s v="Sandwich"/>
    <d v="2022-12-20T00:00:00"/>
    <s v="Online"/>
    <n v="65"/>
    <n v="10"/>
    <n v="785.9"/>
    <n v="29.89"/>
    <s v="Card"/>
    <n v="1"/>
    <s v="36-50"/>
    <s v="new"/>
    <s v="high value"/>
    <s v="Low"/>
    <s v="Dec"/>
    <x v="2"/>
    <x v="0"/>
    <x v="1"/>
  </r>
  <r>
    <n v="600985"/>
    <n v="48749"/>
    <n v="29"/>
    <s v="Female"/>
    <x v="5"/>
    <x v="7"/>
    <s v="Biryani"/>
    <d v="2024-11-30T00:00:00"/>
    <s v="Online"/>
    <n v="43"/>
    <n v="6.7"/>
    <n v="1123.25"/>
    <n v="97.72"/>
    <s v="Wallet"/>
    <n v="5"/>
    <s v="25-35"/>
    <s v="new"/>
    <s v="high value"/>
    <s v="High"/>
    <s v="Nov"/>
    <x v="1"/>
    <x v="0"/>
    <x v="0"/>
  </r>
  <r>
    <n v="600986"/>
    <n v="40789"/>
    <n v="47"/>
    <s v="Male"/>
    <x v="1"/>
    <x v="4"/>
    <s v="Biryani"/>
    <d v="2023-04-17T00:00:00"/>
    <s v="Online"/>
    <n v="73"/>
    <n v="5.4"/>
    <n v="391.44"/>
    <n v="38.200000000000003"/>
    <s v="Wallet"/>
    <n v="5"/>
    <s v="36-50"/>
    <s v="new"/>
    <s v="medium"/>
    <s v="High"/>
    <s v="Apr"/>
    <x v="0"/>
    <x v="0"/>
    <x v="1"/>
  </r>
  <r>
    <n v="600987"/>
    <n v="16985"/>
    <n v="21"/>
    <s v="Female"/>
    <x v="4"/>
    <x v="4"/>
    <s v="Biryani"/>
    <d v="2024-11-22T00:00:00"/>
    <s v="COD"/>
    <n v="22"/>
    <n v="8.1"/>
    <n v="904.28"/>
    <n v="93.19"/>
    <s v="Cash"/>
    <n v="3"/>
    <s v="18-24"/>
    <s v="new"/>
    <s v="high value"/>
    <s v="medium"/>
    <s v="Nov"/>
    <x v="1"/>
    <x v="0"/>
    <x v="2"/>
  </r>
  <r>
    <n v="600988"/>
    <n v="69864"/>
    <n v="42"/>
    <s v="Male"/>
    <x v="1"/>
    <x v="1"/>
    <s v="Chinese"/>
    <d v="2023-09-22T00:00:00"/>
    <s v="Online"/>
    <n v="77"/>
    <n v="8.3000000000000007"/>
    <n v="1302.8"/>
    <n v="35.520000000000003"/>
    <s v="Card"/>
    <n v="2"/>
    <s v="36-50"/>
    <s v="new"/>
    <s v="high value"/>
    <s v="Low"/>
    <s v="Sep"/>
    <x v="0"/>
    <x v="0"/>
    <x v="1"/>
  </r>
  <r>
    <n v="600989"/>
    <n v="39274"/>
    <n v="48"/>
    <s v="Female"/>
    <x v="3"/>
    <x v="2"/>
    <s v="Chinese"/>
    <d v="2022-05-17T00:00:00"/>
    <s v="COD"/>
    <n v="73"/>
    <n v="13.6"/>
    <n v="403.99"/>
    <n v="34.380000000000003"/>
    <s v="Card"/>
    <n v="5"/>
    <s v="36-50"/>
    <s v="new"/>
    <s v="medium"/>
    <s v="High"/>
    <s v="May"/>
    <x v="2"/>
    <x v="1"/>
    <x v="1"/>
  </r>
  <r>
    <n v="600990"/>
    <n v="50897"/>
    <n v="52"/>
    <s v="Male"/>
    <x v="0"/>
    <x v="2"/>
    <s v="Burger"/>
    <d v="2024-05-22T00:00:00"/>
    <s v="Online"/>
    <n v="37"/>
    <n v="7.9"/>
    <n v="677.97"/>
    <n v="33.93"/>
    <s v="Cash"/>
    <n v="3"/>
    <s v="50+"/>
    <s v="new"/>
    <s v="high value"/>
    <s v="medium"/>
    <s v="May"/>
    <x v="1"/>
    <x v="0"/>
    <x v="0"/>
  </r>
  <r>
    <n v="600991"/>
    <n v="58368"/>
    <n v="32"/>
    <s v="Male"/>
    <x v="2"/>
    <x v="7"/>
    <s v="Pizza"/>
    <d v="2023-11-22T00:00:00"/>
    <s v="Online"/>
    <n v="78"/>
    <n v="9.8000000000000007"/>
    <n v="1150.26"/>
    <n v="102.37"/>
    <s v="Wallet"/>
    <n v="4"/>
    <s v="25-35"/>
    <s v="new"/>
    <s v="high value"/>
    <s v="medium"/>
    <s v="Nov"/>
    <x v="0"/>
    <x v="0"/>
    <x v="1"/>
  </r>
  <r>
    <n v="600992"/>
    <n v="41881"/>
    <n v="59"/>
    <s v="Female"/>
    <x v="5"/>
    <x v="2"/>
    <s v="Pizza"/>
    <d v="2023-04-05T00:00:00"/>
    <s v="COD"/>
    <n v="51"/>
    <n v="4.4000000000000004"/>
    <n v="430.66"/>
    <n v="73.67"/>
    <s v="UPI"/>
    <n v="1"/>
    <s v="50+"/>
    <s v="new"/>
    <s v="medium"/>
    <s v="Low"/>
    <s v="Apr"/>
    <x v="0"/>
    <x v="2"/>
    <x v="1"/>
  </r>
  <r>
    <n v="600993"/>
    <n v="75174"/>
    <n v="63"/>
    <s v="Male"/>
    <x v="0"/>
    <x v="1"/>
    <s v="South Indian"/>
    <d v="2023-05-15T00:00:00"/>
    <s v="Online"/>
    <n v="58"/>
    <n v="9.6999999999999993"/>
    <n v="1489.18"/>
    <n v="79.849999999999994"/>
    <s v="UPI"/>
    <n v="4"/>
    <s v="50+"/>
    <s v="new"/>
    <s v="high value"/>
    <s v="medium"/>
    <s v="May"/>
    <x v="0"/>
    <x v="0"/>
    <x v="1"/>
  </r>
  <r>
    <n v="600994"/>
    <n v="64490"/>
    <n v="64"/>
    <s v="Female"/>
    <x v="5"/>
    <x v="6"/>
    <s v="Biryani"/>
    <d v="2023-01-13T00:00:00"/>
    <s v="Online"/>
    <n v="25"/>
    <n v="6"/>
    <n v="1428.36"/>
    <n v="34.93"/>
    <s v="Card"/>
    <n v="2"/>
    <s v="50+"/>
    <s v="new"/>
    <s v="high value"/>
    <s v="Low"/>
    <s v="Jan"/>
    <x v="0"/>
    <x v="0"/>
    <x v="2"/>
  </r>
  <r>
    <n v="600995"/>
    <n v="48881"/>
    <n v="23"/>
    <s v="Male"/>
    <x v="5"/>
    <x v="7"/>
    <s v="Sandwich"/>
    <d v="2023-06-25T00:00:00"/>
    <s v="COD"/>
    <n v="28"/>
    <n v="11"/>
    <n v="1425.74"/>
    <n v="35.630000000000003"/>
    <s v="UPI"/>
    <n v="2"/>
    <s v="18-24"/>
    <s v="new"/>
    <s v="high value"/>
    <s v="Low"/>
    <s v="Jun"/>
    <x v="0"/>
    <x v="1"/>
    <x v="2"/>
  </r>
  <r>
    <n v="600996"/>
    <n v="93840"/>
    <n v="56"/>
    <s v="Male"/>
    <x v="0"/>
    <x v="3"/>
    <s v="Sandwich"/>
    <d v="2024-07-17T00:00:00"/>
    <s v="COD"/>
    <n v="77"/>
    <n v="5.0999999999999996"/>
    <n v="1007.25"/>
    <n v="107.14"/>
    <s v="Card"/>
    <n v="3"/>
    <s v="50+"/>
    <s v="new"/>
    <s v="high value"/>
    <s v="medium"/>
    <s v="Jul"/>
    <x v="1"/>
    <x v="0"/>
    <x v="1"/>
  </r>
  <r>
    <n v="600997"/>
    <n v="69615"/>
    <n v="19"/>
    <s v="Male"/>
    <x v="1"/>
    <x v="2"/>
    <s v="Sandwich"/>
    <d v="2023-05-23T00:00:00"/>
    <s v="COD"/>
    <n v="30"/>
    <n v="4.9000000000000004"/>
    <n v="721.33"/>
    <n v="61.31"/>
    <s v="Card"/>
    <n v="1"/>
    <s v="18-24"/>
    <s v="new"/>
    <s v="high value"/>
    <s v="Low"/>
    <s v="May"/>
    <x v="0"/>
    <x v="2"/>
    <x v="2"/>
  </r>
  <r>
    <n v="600998"/>
    <n v="69535"/>
    <n v="45"/>
    <s v="Female"/>
    <x v="3"/>
    <x v="2"/>
    <s v="Burger"/>
    <d v="2024-12-17T00:00:00"/>
    <s v="Online"/>
    <n v="80"/>
    <n v="4.4000000000000004"/>
    <n v="1073.5999999999999"/>
    <n v="63.12"/>
    <s v="UPI"/>
    <n v="3"/>
    <s v="36-50"/>
    <s v="new"/>
    <s v="high value"/>
    <s v="medium"/>
    <s v="Dec"/>
    <x v="1"/>
    <x v="2"/>
    <x v="1"/>
  </r>
  <r>
    <n v="600999"/>
    <n v="82193"/>
    <n v="49"/>
    <s v="Female"/>
    <x v="1"/>
    <x v="0"/>
    <s v="Biryani"/>
    <d v="2024-02-17T00:00:00"/>
    <s v="Online"/>
    <n v="38"/>
    <n v="14.1"/>
    <n v="720.25"/>
    <n v="64.02"/>
    <s v="Wallet"/>
    <n v="3"/>
    <s v="36-50"/>
    <s v="new"/>
    <s v="high value"/>
    <s v="medium"/>
    <s v="Feb"/>
    <x v="1"/>
    <x v="1"/>
    <x v="0"/>
  </r>
  <r>
    <n v="601000"/>
    <n v="32344"/>
    <n v="61"/>
    <s v="Male"/>
    <x v="5"/>
    <x v="4"/>
    <s v="Biryani"/>
    <d v="2022-07-14T00:00:00"/>
    <s v="COD"/>
    <n v="88"/>
    <n v="10.9"/>
    <n v="1346.61"/>
    <n v="107.27"/>
    <s v="Cash"/>
    <n v="3"/>
    <s v="50+"/>
    <s v="new"/>
    <s v="high value"/>
    <s v="medium"/>
    <s v="Jul"/>
    <x v="2"/>
    <x v="1"/>
    <x v="1"/>
  </r>
  <r>
    <n v="601001"/>
    <n v="63135"/>
    <n v="39"/>
    <s v="Female"/>
    <x v="0"/>
    <x v="0"/>
    <s v="Chinese"/>
    <d v="2023-03-15T00:00:00"/>
    <s v="Online"/>
    <n v="76"/>
    <n v="10.7"/>
    <n v="360.05"/>
    <n v="73.91"/>
    <s v="Cash"/>
    <n v="2"/>
    <s v="36-50"/>
    <s v="repeat"/>
    <s v="medium"/>
    <s v="Low"/>
    <s v="Mar"/>
    <x v="0"/>
    <x v="1"/>
    <x v="1"/>
  </r>
  <r>
    <n v="601002"/>
    <n v="42878"/>
    <n v="24"/>
    <s v="Male"/>
    <x v="5"/>
    <x v="4"/>
    <s v="South Indian"/>
    <d v="2023-06-02T00:00:00"/>
    <s v="Online"/>
    <n v="69"/>
    <n v="5.7"/>
    <n v="1147.19"/>
    <n v="71.92"/>
    <s v="UPI"/>
    <n v="1"/>
    <s v="18-24"/>
    <s v="new"/>
    <s v="high value"/>
    <s v="Low"/>
    <s v="Jun"/>
    <x v="0"/>
    <x v="0"/>
    <x v="1"/>
  </r>
  <r>
    <n v="601003"/>
    <n v="91017"/>
    <n v="38"/>
    <s v="Male"/>
    <x v="0"/>
    <x v="2"/>
    <s v="Pizza"/>
    <d v="2023-07-02T00:00:00"/>
    <s v="Online"/>
    <n v="73"/>
    <n v="1.7"/>
    <n v="162.56"/>
    <n v="87.74"/>
    <s v="UPI"/>
    <n v="2"/>
    <s v="36-50"/>
    <s v="new"/>
    <s v="low"/>
    <s v="Low"/>
    <s v="Jul"/>
    <x v="0"/>
    <x v="2"/>
    <x v="1"/>
  </r>
  <r>
    <n v="601004"/>
    <n v="71168"/>
    <n v="60"/>
    <s v="Male"/>
    <x v="3"/>
    <x v="4"/>
    <s v="Biryani"/>
    <d v="2024-06-10T00:00:00"/>
    <s v="Online"/>
    <n v="78"/>
    <n v="12.9"/>
    <n v="1444.42"/>
    <n v="77.22"/>
    <s v="Cash"/>
    <n v="2"/>
    <s v="50+"/>
    <s v="new"/>
    <s v="high value"/>
    <s v="Low"/>
    <s v="Jun"/>
    <x v="1"/>
    <x v="1"/>
    <x v="1"/>
  </r>
  <r>
    <n v="601005"/>
    <n v="38079"/>
    <n v="63"/>
    <s v="Female"/>
    <x v="0"/>
    <x v="7"/>
    <s v="Chinese"/>
    <d v="2023-01-18T00:00:00"/>
    <s v="COD"/>
    <n v="25"/>
    <n v="10.4"/>
    <n v="194.22"/>
    <n v="79.23"/>
    <s v="UPI"/>
    <n v="4"/>
    <s v="50+"/>
    <s v="new"/>
    <s v="low"/>
    <s v="medium"/>
    <s v="Jan"/>
    <x v="0"/>
    <x v="1"/>
    <x v="2"/>
  </r>
  <r>
    <n v="601006"/>
    <n v="88091"/>
    <n v="31"/>
    <s v="Male"/>
    <x v="4"/>
    <x v="5"/>
    <s v="South Indian"/>
    <d v="2023-10-31T00:00:00"/>
    <s v="Online"/>
    <n v="82"/>
    <n v="3.2"/>
    <n v="364.14"/>
    <n v="49.81"/>
    <s v="Wallet"/>
    <n v="2"/>
    <s v="25-35"/>
    <s v="new"/>
    <s v="medium"/>
    <s v="Low"/>
    <s v="Oct"/>
    <x v="0"/>
    <x v="2"/>
    <x v="1"/>
  </r>
  <r>
    <n v="601007"/>
    <n v="31013"/>
    <n v="37"/>
    <s v="Male"/>
    <x v="0"/>
    <x v="3"/>
    <s v="Chinese"/>
    <d v="2023-12-19T00:00:00"/>
    <s v="COD"/>
    <n v="68"/>
    <n v="1.4"/>
    <n v="1373.13"/>
    <n v="28.16"/>
    <s v="Cash"/>
    <n v="4"/>
    <s v="36-50"/>
    <s v="new"/>
    <s v="high value"/>
    <s v="medium"/>
    <s v="Dec"/>
    <x v="0"/>
    <x v="2"/>
    <x v="1"/>
  </r>
  <r>
    <n v="601008"/>
    <n v="72831"/>
    <n v="52"/>
    <s v="Male"/>
    <x v="3"/>
    <x v="3"/>
    <s v="Biryani"/>
    <d v="2024-03-25T00:00:00"/>
    <s v="COD"/>
    <n v="21"/>
    <n v="11.5"/>
    <n v="1324.36"/>
    <n v="105.19"/>
    <s v="Wallet"/>
    <n v="2"/>
    <s v="50+"/>
    <s v="new"/>
    <s v="high value"/>
    <s v="Low"/>
    <s v="Mar"/>
    <x v="1"/>
    <x v="1"/>
    <x v="2"/>
  </r>
  <r>
    <n v="601009"/>
    <n v="83001"/>
    <n v="22"/>
    <s v="Female"/>
    <x v="4"/>
    <x v="7"/>
    <s v="South Indian"/>
    <d v="2024-05-23T00:00:00"/>
    <s v="Online"/>
    <n v="55"/>
    <n v="14.8"/>
    <n v="340.67"/>
    <n v="90.52"/>
    <s v="UPI"/>
    <n v="4"/>
    <s v="18-24"/>
    <s v="new"/>
    <s v="medium"/>
    <s v="medium"/>
    <s v="May"/>
    <x v="1"/>
    <x v="1"/>
    <x v="1"/>
  </r>
  <r>
    <n v="601010"/>
    <n v="86097"/>
    <n v="22"/>
    <s v="Male"/>
    <x v="0"/>
    <x v="5"/>
    <s v="Biryani"/>
    <d v="2022-04-13T00:00:00"/>
    <s v="Online"/>
    <n v="43"/>
    <n v="7.7"/>
    <n v="422.58"/>
    <n v="65.540000000000006"/>
    <s v="Cash"/>
    <n v="4"/>
    <s v="18-24"/>
    <s v="new"/>
    <s v="medium"/>
    <s v="medium"/>
    <s v="Apr"/>
    <x v="2"/>
    <x v="0"/>
    <x v="0"/>
  </r>
  <r>
    <n v="601011"/>
    <n v="86458"/>
    <n v="29"/>
    <s v="Female"/>
    <x v="0"/>
    <x v="5"/>
    <s v="Biryani"/>
    <d v="2022-05-19T00:00:00"/>
    <s v="COD"/>
    <n v="68"/>
    <n v="14"/>
    <n v="727.95"/>
    <n v="101.28"/>
    <s v="UPI"/>
    <n v="2"/>
    <s v="25-35"/>
    <s v="new"/>
    <s v="high value"/>
    <s v="Low"/>
    <s v="May"/>
    <x v="2"/>
    <x v="1"/>
    <x v="1"/>
  </r>
  <r>
    <n v="601012"/>
    <n v="91465"/>
    <n v="27"/>
    <s v="Female"/>
    <x v="0"/>
    <x v="3"/>
    <s v="South Indian"/>
    <d v="2024-08-11T00:00:00"/>
    <s v="COD"/>
    <n v="70"/>
    <n v="2.2000000000000002"/>
    <n v="506.67"/>
    <n v="109.9"/>
    <s v="Cash"/>
    <n v="5"/>
    <s v="25-35"/>
    <s v="new"/>
    <s v="high value"/>
    <s v="High"/>
    <s v="Aug"/>
    <x v="1"/>
    <x v="2"/>
    <x v="1"/>
  </r>
  <r>
    <n v="601013"/>
    <n v="31519"/>
    <n v="18"/>
    <s v="Female"/>
    <x v="4"/>
    <x v="0"/>
    <s v="Burger"/>
    <d v="2023-09-24T00:00:00"/>
    <s v="COD"/>
    <n v="63"/>
    <n v="4.5"/>
    <n v="1499.03"/>
    <n v="109.77"/>
    <s v="Cash"/>
    <n v="5"/>
    <s v="18-24"/>
    <s v="new"/>
    <s v="high value"/>
    <s v="High"/>
    <s v="Sep"/>
    <x v="0"/>
    <x v="2"/>
    <x v="1"/>
  </r>
  <r>
    <n v="601014"/>
    <n v="46216"/>
    <n v="21"/>
    <s v="Male"/>
    <x v="0"/>
    <x v="5"/>
    <s v="Pizza"/>
    <d v="2024-06-26T00:00:00"/>
    <s v="Online"/>
    <n v="25"/>
    <n v="5.5"/>
    <n v="1016.76"/>
    <n v="94.21"/>
    <s v="Wallet"/>
    <n v="2"/>
    <s v="18-24"/>
    <s v="new"/>
    <s v="high value"/>
    <s v="Low"/>
    <s v="Jun"/>
    <x v="1"/>
    <x v="0"/>
    <x v="2"/>
  </r>
  <r>
    <n v="601015"/>
    <n v="37293"/>
    <n v="18"/>
    <s v="Male"/>
    <x v="1"/>
    <x v="1"/>
    <s v="Chinese"/>
    <d v="2022-12-07T00:00:00"/>
    <s v="COD"/>
    <n v="39"/>
    <n v="9.6"/>
    <n v="194.45"/>
    <n v="41.86"/>
    <s v="Wallet"/>
    <n v="3"/>
    <s v="18-24"/>
    <s v="new"/>
    <s v="low"/>
    <s v="medium"/>
    <s v="Dec"/>
    <x v="2"/>
    <x v="0"/>
    <x v="0"/>
  </r>
  <r>
    <n v="601016"/>
    <n v="72957"/>
    <n v="49"/>
    <s v="Male"/>
    <x v="4"/>
    <x v="3"/>
    <s v="Chinese"/>
    <d v="2024-12-01T00:00:00"/>
    <s v="COD"/>
    <n v="32"/>
    <n v="14.7"/>
    <n v="899.98"/>
    <n v="68.37"/>
    <s v="UPI"/>
    <n v="2"/>
    <s v="36-50"/>
    <s v="new"/>
    <s v="high value"/>
    <s v="Low"/>
    <s v="Dec"/>
    <x v="1"/>
    <x v="1"/>
    <x v="0"/>
  </r>
  <r>
    <n v="601017"/>
    <n v="12925"/>
    <n v="32"/>
    <s v="Male"/>
    <x v="5"/>
    <x v="4"/>
    <s v="Chinese"/>
    <d v="2023-08-23T00:00:00"/>
    <s v="Online"/>
    <n v="78"/>
    <n v="1.8"/>
    <n v="1401.79"/>
    <n v="95.51"/>
    <s v="Wallet"/>
    <n v="4"/>
    <s v="25-35"/>
    <s v="new"/>
    <s v="high value"/>
    <s v="medium"/>
    <s v="Aug"/>
    <x v="0"/>
    <x v="2"/>
    <x v="1"/>
  </r>
  <r>
    <n v="601018"/>
    <n v="49913"/>
    <n v="39"/>
    <s v="Female"/>
    <x v="1"/>
    <x v="5"/>
    <s v="Pizza"/>
    <d v="2023-11-29T00:00:00"/>
    <s v="COD"/>
    <n v="67"/>
    <n v="11.6"/>
    <n v="1399.39"/>
    <n v="37.020000000000003"/>
    <s v="UPI"/>
    <n v="1"/>
    <s v="36-50"/>
    <s v="new"/>
    <s v="high value"/>
    <s v="Low"/>
    <s v="Nov"/>
    <x v="0"/>
    <x v="1"/>
    <x v="1"/>
  </r>
  <r>
    <n v="601019"/>
    <n v="17234"/>
    <n v="28"/>
    <s v="Male"/>
    <x v="0"/>
    <x v="1"/>
    <s v="Sandwich"/>
    <d v="2022-11-11T00:00:00"/>
    <s v="Online"/>
    <n v="69"/>
    <n v="4.9000000000000004"/>
    <n v="1310.23"/>
    <n v="75.33"/>
    <s v="Wallet"/>
    <n v="3"/>
    <s v="25-35"/>
    <s v="new"/>
    <s v="high value"/>
    <s v="medium"/>
    <s v="Nov"/>
    <x v="2"/>
    <x v="2"/>
    <x v="1"/>
  </r>
  <r>
    <n v="601020"/>
    <n v="58172"/>
    <n v="62"/>
    <s v="Male"/>
    <x v="1"/>
    <x v="0"/>
    <s v="Burger"/>
    <d v="2022-05-15T00:00:00"/>
    <s v="Online"/>
    <n v="63"/>
    <n v="2.2000000000000002"/>
    <n v="864.84"/>
    <n v="57.08"/>
    <s v="Cash"/>
    <n v="4"/>
    <s v="50+"/>
    <s v="new"/>
    <s v="high value"/>
    <s v="medium"/>
    <s v="May"/>
    <x v="2"/>
    <x v="2"/>
    <x v="1"/>
  </r>
  <r>
    <n v="601021"/>
    <n v="29785"/>
    <n v="23"/>
    <s v="Female"/>
    <x v="5"/>
    <x v="1"/>
    <s v="Biryani"/>
    <d v="2022-12-04T00:00:00"/>
    <s v="Online"/>
    <n v="53"/>
    <n v="13.3"/>
    <n v="739.36"/>
    <n v="50.66"/>
    <s v="UPI"/>
    <n v="5"/>
    <s v="18-24"/>
    <s v="new"/>
    <s v="high value"/>
    <s v="High"/>
    <s v="Dec"/>
    <x v="2"/>
    <x v="1"/>
    <x v="1"/>
  </r>
  <r>
    <n v="601022"/>
    <n v="64166"/>
    <n v="44"/>
    <s v="Male"/>
    <x v="4"/>
    <x v="1"/>
    <s v="Burger"/>
    <d v="2022-07-04T00:00:00"/>
    <s v="Online"/>
    <n v="81"/>
    <n v="2.7"/>
    <n v="496.43"/>
    <n v="115.81"/>
    <s v="Wallet"/>
    <n v="4"/>
    <s v="36-50"/>
    <s v="new"/>
    <s v="medium"/>
    <s v="medium"/>
    <s v="Jul"/>
    <x v="2"/>
    <x v="2"/>
    <x v="1"/>
  </r>
  <r>
    <n v="601023"/>
    <n v="14795"/>
    <n v="46"/>
    <s v="Male"/>
    <x v="1"/>
    <x v="5"/>
    <s v="Chinese"/>
    <d v="2024-04-09T00:00:00"/>
    <s v="COD"/>
    <n v="87"/>
    <n v="11.4"/>
    <n v="250.36"/>
    <n v="20.04"/>
    <s v="UPI"/>
    <n v="5"/>
    <s v="36-50"/>
    <s v="new"/>
    <s v="medium"/>
    <s v="High"/>
    <s v="Apr"/>
    <x v="1"/>
    <x v="1"/>
    <x v="1"/>
  </r>
  <r>
    <n v="601024"/>
    <n v="24361"/>
    <n v="53"/>
    <s v="Female"/>
    <x v="2"/>
    <x v="5"/>
    <s v="Burger"/>
    <d v="2024-01-17T00:00:00"/>
    <s v="COD"/>
    <n v="50"/>
    <n v="2.5"/>
    <n v="364.47"/>
    <n v="85.27"/>
    <s v="Cash"/>
    <n v="1"/>
    <s v="50+"/>
    <s v="new"/>
    <s v="medium"/>
    <s v="Low"/>
    <s v="Jan"/>
    <x v="1"/>
    <x v="2"/>
    <x v="1"/>
  </r>
  <r>
    <n v="601025"/>
    <n v="63466"/>
    <n v="31"/>
    <s v="Female"/>
    <x v="0"/>
    <x v="1"/>
    <s v="South Indian"/>
    <d v="2022-11-28T00:00:00"/>
    <s v="Online"/>
    <n v="78"/>
    <n v="5.6"/>
    <n v="1420.06"/>
    <n v="76.87"/>
    <s v="Wallet"/>
    <n v="2"/>
    <s v="25-35"/>
    <s v="new"/>
    <s v="high value"/>
    <s v="Low"/>
    <s v="Nov"/>
    <x v="2"/>
    <x v="0"/>
    <x v="1"/>
  </r>
  <r>
    <n v="601026"/>
    <n v="38229"/>
    <n v="63"/>
    <s v="Female"/>
    <x v="3"/>
    <x v="1"/>
    <s v="South Indian"/>
    <d v="2022-12-13T00:00:00"/>
    <s v="COD"/>
    <n v="82"/>
    <n v="6.1"/>
    <n v="906.76"/>
    <n v="50.78"/>
    <s v="Card"/>
    <n v="2"/>
    <s v="50+"/>
    <s v="repeat"/>
    <s v="high value"/>
    <s v="Low"/>
    <s v="Dec"/>
    <x v="2"/>
    <x v="0"/>
    <x v="1"/>
  </r>
  <r>
    <n v="601027"/>
    <n v="54022"/>
    <n v="53"/>
    <s v="Male"/>
    <x v="1"/>
    <x v="2"/>
    <s v="South Indian"/>
    <d v="2022-09-21T00:00:00"/>
    <s v="COD"/>
    <n v="69"/>
    <n v="4.0999999999999996"/>
    <n v="421.48"/>
    <n v="26.75"/>
    <s v="Card"/>
    <n v="5"/>
    <s v="50+"/>
    <s v="repeat"/>
    <s v="medium"/>
    <s v="High"/>
    <s v="Sep"/>
    <x v="2"/>
    <x v="2"/>
    <x v="1"/>
  </r>
  <r>
    <n v="601028"/>
    <n v="52605"/>
    <n v="62"/>
    <s v="Female"/>
    <x v="1"/>
    <x v="6"/>
    <s v="South Indian"/>
    <d v="2022-06-22T00:00:00"/>
    <s v="Online"/>
    <n v="83"/>
    <n v="13.1"/>
    <n v="644.58000000000004"/>
    <n v="37.68"/>
    <s v="UPI"/>
    <n v="2"/>
    <s v="50+"/>
    <s v="new"/>
    <s v="high value"/>
    <s v="Low"/>
    <s v="Jun"/>
    <x v="2"/>
    <x v="1"/>
    <x v="1"/>
  </r>
  <r>
    <n v="601029"/>
    <n v="91249"/>
    <n v="43"/>
    <s v="Male"/>
    <x v="4"/>
    <x v="3"/>
    <s v="South Indian"/>
    <d v="2023-05-27T00:00:00"/>
    <s v="COD"/>
    <n v="61"/>
    <n v="12"/>
    <n v="1432.6"/>
    <n v="41.21"/>
    <s v="Wallet"/>
    <n v="1"/>
    <s v="36-50"/>
    <s v="new"/>
    <s v="high value"/>
    <s v="Low"/>
    <s v="May"/>
    <x v="0"/>
    <x v="1"/>
    <x v="1"/>
  </r>
  <r>
    <n v="601030"/>
    <n v="69162"/>
    <n v="44"/>
    <s v="Male"/>
    <x v="1"/>
    <x v="6"/>
    <s v="Burger"/>
    <d v="2024-08-18T00:00:00"/>
    <s v="COD"/>
    <n v="52"/>
    <n v="6.4"/>
    <n v="633.73"/>
    <n v="21.72"/>
    <s v="Wallet"/>
    <n v="2"/>
    <s v="36-50"/>
    <s v="new"/>
    <s v="high value"/>
    <s v="Low"/>
    <s v="Aug"/>
    <x v="1"/>
    <x v="0"/>
    <x v="1"/>
  </r>
  <r>
    <n v="601031"/>
    <n v="26236"/>
    <n v="43"/>
    <s v="Female"/>
    <x v="1"/>
    <x v="7"/>
    <s v="Biryani"/>
    <d v="2024-09-19T00:00:00"/>
    <s v="COD"/>
    <n v="63"/>
    <n v="7.1"/>
    <n v="455.7"/>
    <n v="91.24"/>
    <s v="Wallet"/>
    <n v="4"/>
    <s v="36-50"/>
    <s v="new"/>
    <s v="medium"/>
    <s v="medium"/>
    <s v="Sep"/>
    <x v="1"/>
    <x v="0"/>
    <x v="1"/>
  </r>
  <r>
    <n v="601032"/>
    <n v="57629"/>
    <n v="56"/>
    <s v="Female"/>
    <x v="0"/>
    <x v="7"/>
    <s v="South Indian"/>
    <d v="2022-11-22T00:00:00"/>
    <s v="Online"/>
    <n v="70"/>
    <n v="4"/>
    <n v="1426.35"/>
    <n v="95.65"/>
    <s v="Card"/>
    <n v="4"/>
    <s v="50+"/>
    <s v="repeat"/>
    <s v="high value"/>
    <s v="medium"/>
    <s v="Nov"/>
    <x v="2"/>
    <x v="2"/>
    <x v="1"/>
  </r>
  <r>
    <n v="601033"/>
    <n v="11987"/>
    <n v="41"/>
    <s v="Female"/>
    <x v="2"/>
    <x v="0"/>
    <s v="Sandwich"/>
    <d v="2023-08-17T00:00:00"/>
    <s v="Online"/>
    <n v="86"/>
    <n v="2.2000000000000002"/>
    <n v="245.6"/>
    <n v="115.19"/>
    <s v="Wallet"/>
    <n v="4"/>
    <s v="36-50"/>
    <s v="new"/>
    <s v="low"/>
    <s v="medium"/>
    <s v="Aug"/>
    <x v="0"/>
    <x v="2"/>
    <x v="1"/>
  </r>
  <r>
    <n v="601034"/>
    <n v="28874"/>
    <n v="40"/>
    <s v="Female"/>
    <x v="3"/>
    <x v="5"/>
    <s v="Burger"/>
    <d v="2024-10-01T00:00:00"/>
    <s v="Online"/>
    <n v="71"/>
    <n v="2.9"/>
    <n v="635.61"/>
    <n v="35.200000000000003"/>
    <s v="Card"/>
    <n v="3"/>
    <s v="36-50"/>
    <s v="new"/>
    <s v="high value"/>
    <s v="medium"/>
    <s v="Oct"/>
    <x v="1"/>
    <x v="2"/>
    <x v="1"/>
  </r>
  <r>
    <n v="601035"/>
    <n v="49302"/>
    <n v="36"/>
    <s v="Male"/>
    <x v="1"/>
    <x v="0"/>
    <s v="South Indian"/>
    <d v="2024-01-25T00:00:00"/>
    <s v="COD"/>
    <n v="28"/>
    <n v="7.8"/>
    <n v="1180.27"/>
    <n v="76.03"/>
    <s v="Cash"/>
    <n v="3"/>
    <s v="36-50"/>
    <s v="new"/>
    <s v="high value"/>
    <s v="medium"/>
    <s v="Jan"/>
    <x v="1"/>
    <x v="0"/>
    <x v="2"/>
  </r>
  <r>
    <n v="601036"/>
    <n v="59218"/>
    <n v="51"/>
    <s v="Male"/>
    <x v="3"/>
    <x v="5"/>
    <s v="South Indian"/>
    <d v="2022-11-25T00:00:00"/>
    <s v="Online"/>
    <n v="88"/>
    <n v="5.9"/>
    <n v="1479.97"/>
    <n v="27.14"/>
    <s v="Card"/>
    <n v="4"/>
    <s v="50+"/>
    <s v="new"/>
    <s v="high value"/>
    <s v="medium"/>
    <s v="Nov"/>
    <x v="2"/>
    <x v="0"/>
    <x v="1"/>
  </r>
  <r>
    <n v="601037"/>
    <n v="98132"/>
    <n v="38"/>
    <s v="Male"/>
    <x v="0"/>
    <x v="1"/>
    <s v="South Indian"/>
    <d v="2022-03-24T00:00:00"/>
    <s v="Online"/>
    <n v="84"/>
    <n v="10"/>
    <n v="860.93"/>
    <n v="53.84"/>
    <s v="UPI"/>
    <n v="5"/>
    <s v="36-50"/>
    <s v="new"/>
    <s v="high value"/>
    <s v="High"/>
    <s v="Mar"/>
    <x v="2"/>
    <x v="0"/>
    <x v="1"/>
  </r>
  <r>
    <n v="601038"/>
    <n v="39939"/>
    <n v="20"/>
    <s v="Male"/>
    <x v="2"/>
    <x v="2"/>
    <s v="Sandwich"/>
    <d v="2022-05-22T00:00:00"/>
    <s v="Online"/>
    <n v="23"/>
    <n v="2.7"/>
    <n v="561.95000000000005"/>
    <n v="92.09"/>
    <s v="Card"/>
    <n v="3"/>
    <s v="18-24"/>
    <s v="new"/>
    <s v="high value"/>
    <s v="medium"/>
    <s v="May"/>
    <x v="2"/>
    <x v="2"/>
    <x v="2"/>
  </r>
  <r>
    <n v="601039"/>
    <n v="51304"/>
    <n v="36"/>
    <s v="Male"/>
    <x v="5"/>
    <x v="1"/>
    <s v="Chinese"/>
    <d v="2022-03-10T00:00:00"/>
    <s v="COD"/>
    <n v="71"/>
    <n v="3.5"/>
    <n v="188.33"/>
    <n v="34.159999999999997"/>
    <s v="Wallet"/>
    <n v="2"/>
    <s v="36-50"/>
    <s v="new"/>
    <s v="low"/>
    <s v="Low"/>
    <s v="Mar"/>
    <x v="2"/>
    <x v="2"/>
    <x v="1"/>
  </r>
  <r>
    <n v="601040"/>
    <n v="31547"/>
    <n v="58"/>
    <s v="Male"/>
    <x v="0"/>
    <x v="1"/>
    <s v="Pizza"/>
    <d v="2023-09-06T00:00:00"/>
    <s v="COD"/>
    <n v="68"/>
    <n v="4.8"/>
    <n v="432.38"/>
    <n v="92.52"/>
    <s v="Wallet"/>
    <n v="4"/>
    <s v="50+"/>
    <s v="new"/>
    <s v="medium"/>
    <s v="medium"/>
    <s v="Sep"/>
    <x v="0"/>
    <x v="2"/>
    <x v="1"/>
  </r>
  <r>
    <n v="601041"/>
    <n v="24825"/>
    <n v="63"/>
    <s v="Male"/>
    <x v="5"/>
    <x v="2"/>
    <s v="Pizza"/>
    <d v="2022-11-25T00:00:00"/>
    <s v="COD"/>
    <n v="50"/>
    <n v="5.7"/>
    <n v="181.53"/>
    <n v="97.82"/>
    <s v="UPI"/>
    <n v="2"/>
    <s v="50+"/>
    <s v="repeat"/>
    <s v="low"/>
    <s v="Low"/>
    <s v="Nov"/>
    <x v="2"/>
    <x v="0"/>
    <x v="1"/>
  </r>
  <r>
    <n v="601042"/>
    <n v="65557"/>
    <n v="50"/>
    <s v="Male"/>
    <x v="0"/>
    <x v="2"/>
    <s v="Biryani"/>
    <d v="2023-10-11T00:00:00"/>
    <s v="Online"/>
    <n v="39"/>
    <n v="12"/>
    <n v="684.75"/>
    <n v="112.71"/>
    <s v="UPI"/>
    <n v="1"/>
    <s v="36-50"/>
    <s v="new"/>
    <s v="high value"/>
    <s v="Low"/>
    <s v="Oct"/>
    <x v="0"/>
    <x v="1"/>
    <x v="0"/>
  </r>
  <r>
    <n v="601043"/>
    <n v="85343"/>
    <n v="42"/>
    <s v="Male"/>
    <x v="0"/>
    <x v="2"/>
    <s v="South Indian"/>
    <d v="2023-11-16T00:00:00"/>
    <s v="COD"/>
    <n v="63"/>
    <n v="13.5"/>
    <n v="1097.56"/>
    <n v="34.979999999999997"/>
    <s v="UPI"/>
    <n v="2"/>
    <s v="36-50"/>
    <s v="new"/>
    <s v="high value"/>
    <s v="Low"/>
    <s v="Nov"/>
    <x v="0"/>
    <x v="1"/>
    <x v="1"/>
  </r>
  <r>
    <n v="601044"/>
    <n v="28057"/>
    <n v="26"/>
    <s v="Female"/>
    <x v="0"/>
    <x v="0"/>
    <s v="Biryani"/>
    <d v="2024-11-18T00:00:00"/>
    <s v="COD"/>
    <n v="87"/>
    <n v="4.5"/>
    <n v="332.98"/>
    <n v="92.57"/>
    <s v="UPI"/>
    <n v="5"/>
    <s v="25-35"/>
    <s v="new"/>
    <s v="medium"/>
    <s v="High"/>
    <s v="Nov"/>
    <x v="1"/>
    <x v="2"/>
    <x v="1"/>
  </r>
  <r>
    <n v="601045"/>
    <n v="30698"/>
    <n v="23"/>
    <s v="Male"/>
    <x v="2"/>
    <x v="7"/>
    <s v="South Indian"/>
    <d v="2023-01-17T00:00:00"/>
    <s v="COD"/>
    <n v="82"/>
    <n v="6.1"/>
    <n v="895.58"/>
    <n v="113.87"/>
    <s v="Wallet"/>
    <n v="1"/>
    <s v="18-24"/>
    <s v="new"/>
    <s v="high value"/>
    <s v="Low"/>
    <s v="Jan"/>
    <x v="0"/>
    <x v="0"/>
    <x v="1"/>
  </r>
  <r>
    <n v="601046"/>
    <n v="90243"/>
    <n v="35"/>
    <s v="Male"/>
    <x v="2"/>
    <x v="3"/>
    <s v="Chinese"/>
    <d v="2024-05-30T00:00:00"/>
    <s v="Online"/>
    <n v="58"/>
    <n v="2.5"/>
    <n v="238.39"/>
    <n v="90.9"/>
    <s v="Card"/>
    <n v="2"/>
    <s v="25-35"/>
    <s v="new"/>
    <s v="low"/>
    <s v="Low"/>
    <s v="May"/>
    <x v="1"/>
    <x v="2"/>
    <x v="1"/>
  </r>
  <r>
    <n v="601047"/>
    <n v="80749"/>
    <n v="63"/>
    <s v="Male"/>
    <x v="0"/>
    <x v="1"/>
    <s v="Pizza"/>
    <d v="2024-05-03T00:00:00"/>
    <s v="COD"/>
    <n v="22"/>
    <n v="9.5"/>
    <n v="983.3"/>
    <n v="57"/>
    <s v="Card"/>
    <n v="2"/>
    <s v="50+"/>
    <s v="new"/>
    <s v="high value"/>
    <s v="Low"/>
    <s v="May"/>
    <x v="1"/>
    <x v="0"/>
    <x v="2"/>
  </r>
  <r>
    <n v="601048"/>
    <n v="41073"/>
    <n v="20"/>
    <s v="Male"/>
    <x v="2"/>
    <x v="5"/>
    <s v="Biryani"/>
    <d v="2023-12-18T00:00:00"/>
    <s v="COD"/>
    <n v="24"/>
    <n v="5.8"/>
    <n v="937.45"/>
    <n v="119.63"/>
    <s v="Wallet"/>
    <n v="5"/>
    <s v="18-24"/>
    <s v="new"/>
    <s v="high value"/>
    <s v="High"/>
    <s v="Dec"/>
    <x v="0"/>
    <x v="0"/>
    <x v="2"/>
  </r>
  <r>
    <n v="601049"/>
    <n v="61857"/>
    <n v="49"/>
    <s v="Male"/>
    <x v="0"/>
    <x v="4"/>
    <s v="Sandwich"/>
    <d v="2022-10-10T00:00:00"/>
    <s v="COD"/>
    <n v="37"/>
    <n v="13.4"/>
    <n v="169.32"/>
    <n v="67.23"/>
    <s v="UPI"/>
    <n v="1"/>
    <s v="36-50"/>
    <s v="new"/>
    <s v="low"/>
    <s v="Low"/>
    <s v="Oct"/>
    <x v="2"/>
    <x v="1"/>
    <x v="0"/>
  </r>
  <r>
    <n v="601050"/>
    <n v="73776"/>
    <n v="51"/>
    <s v="Female"/>
    <x v="4"/>
    <x v="6"/>
    <s v="Burger"/>
    <d v="2022-10-19T00:00:00"/>
    <s v="Online"/>
    <n v="75"/>
    <n v="3.8"/>
    <n v="1130.5899999999999"/>
    <n v="53.78"/>
    <s v="UPI"/>
    <n v="1"/>
    <s v="50+"/>
    <s v="new"/>
    <s v="high value"/>
    <s v="Low"/>
    <s v="Oct"/>
    <x v="2"/>
    <x v="2"/>
    <x v="1"/>
  </r>
  <r>
    <n v="601051"/>
    <n v="24606"/>
    <n v="37"/>
    <s v="Male"/>
    <x v="4"/>
    <x v="2"/>
    <s v="Burger"/>
    <d v="2023-01-20T00:00:00"/>
    <s v="COD"/>
    <n v="29"/>
    <n v="2.8"/>
    <n v="825.43"/>
    <n v="91.61"/>
    <s v="Cash"/>
    <n v="3"/>
    <s v="36-50"/>
    <s v="new"/>
    <s v="high value"/>
    <s v="medium"/>
    <s v="Jan"/>
    <x v="0"/>
    <x v="2"/>
    <x v="2"/>
  </r>
  <r>
    <n v="601052"/>
    <n v="40104"/>
    <n v="27"/>
    <s v="Female"/>
    <x v="1"/>
    <x v="6"/>
    <s v="Pizza"/>
    <d v="2024-09-14T00:00:00"/>
    <s v="Online"/>
    <n v="69"/>
    <n v="11.6"/>
    <n v="1489.77"/>
    <n v="102.53"/>
    <s v="Card"/>
    <n v="5"/>
    <s v="25-35"/>
    <s v="repeat"/>
    <s v="high value"/>
    <s v="High"/>
    <s v="Sep"/>
    <x v="1"/>
    <x v="1"/>
    <x v="1"/>
  </r>
  <r>
    <n v="601053"/>
    <n v="99354"/>
    <n v="26"/>
    <s v="Female"/>
    <x v="0"/>
    <x v="2"/>
    <s v="Biryani"/>
    <d v="2022-05-17T00:00:00"/>
    <s v="Online"/>
    <n v="57"/>
    <n v="6.6"/>
    <n v="1374.72"/>
    <n v="66.739999999999995"/>
    <s v="Wallet"/>
    <n v="5"/>
    <s v="25-35"/>
    <s v="new"/>
    <s v="high value"/>
    <s v="High"/>
    <s v="May"/>
    <x v="2"/>
    <x v="0"/>
    <x v="1"/>
  </r>
  <r>
    <n v="601054"/>
    <n v="40182"/>
    <n v="19"/>
    <s v="Female"/>
    <x v="5"/>
    <x v="7"/>
    <s v="Sandwich"/>
    <d v="2022-07-02T00:00:00"/>
    <s v="COD"/>
    <n v="31"/>
    <n v="10.4"/>
    <n v="1184.8"/>
    <n v="97.56"/>
    <s v="UPI"/>
    <n v="1"/>
    <s v="18-24"/>
    <s v="new"/>
    <s v="high value"/>
    <s v="Low"/>
    <s v="Jul"/>
    <x v="2"/>
    <x v="1"/>
    <x v="0"/>
  </r>
  <r>
    <n v="601055"/>
    <n v="31890"/>
    <n v="54"/>
    <s v="Female"/>
    <x v="3"/>
    <x v="1"/>
    <s v="Sandwich"/>
    <d v="2022-04-05T00:00:00"/>
    <s v="Online"/>
    <n v="27"/>
    <n v="9.8000000000000007"/>
    <n v="340.09"/>
    <n v="87.3"/>
    <s v="Card"/>
    <n v="3"/>
    <s v="50+"/>
    <s v="new"/>
    <s v="medium"/>
    <s v="medium"/>
    <s v="Apr"/>
    <x v="2"/>
    <x v="0"/>
    <x v="2"/>
  </r>
  <r>
    <n v="601056"/>
    <n v="62185"/>
    <n v="41"/>
    <s v="Female"/>
    <x v="5"/>
    <x v="2"/>
    <s v="Biryani"/>
    <d v="2023-03-12T00:00:00"/>
    <s v="COD"/>
    <n v="69"/>
    <n v="13"/>
    <n v="583.14"/>
    <n v="87.49"/>
    <s v="Wallet"/>
    <n v="3"/>
    <s v="36-50"/>
    <s v="new"/>
    <s v="high value"/>
    <s v="medium"/>
    <s v="Mar"/>
    <x v="0"/>
    <x v="1"/>
    <x v="1"/>
  </r>
  <r>
    <n v="601057"/>
    <n v="40064"/>
    <n v="22"/>
    <s v="Male"/>
    <x v="3"/>
    <x v="7"/>
    <s v="Chinese"/>
    <d v="2022-07-27T00:00:00"/>
    <s v="COD"/>
    <n v="56"/>
    <n v="1.1000000000000001"/>
    <n v="373.15"/>
    <n v="110.05"/>
    <s v="Cash"/>
    <n v="1"/>
    <s v="18-24"/>
    <s v="new"/>
    <s v="medium"/>
    <s v="Low"/>
    <s v="Jul"/>
    <x v="2"/>
    <x v="2"/>
    <x v="1"/>
  </r>
  <r>
    <n v="601058"/>
    <n v="50560"/>
    <n v="28"/>
    <s v="Female"/>
    <x v="0"/>
    <x v="4"/>
    <s v="Sandwich"/>
    <d v="2022-08-03T00:00:00"/>
    <s v="Online"/>
    <n v="34"/>
    <n v="8.4"/>
    <n v="1150.9100000000001"/>
    <n v="40.78"/>
    <s v="Cash"/>
    <n v="2"/>
    <s v="25-35"/>
    <s v="new"/>
    <s v="high value"/>
    <s v="Low"/>
    <s v="Aug"/>
    <x v="2"/>
    <x v="0"/>
    <x v="0"/>
  </r>
  <r>
    <n v="601059"/>
    <n v="70631"/>
    <n v="24"/>
    <s v="Female"/>
    <x v="4"/>
    <x v="5"/>
    <s v="Burger"/>
    <d v="2024-12-12T00:00:00"/>
    <s v="COD"/>
    <n v="72"/>
    <n v="4.5999999999999996"/>
    <n v="859.03"/>
    <n v="109.18"/>
    <s v="UPI"/>
    <n v="2"/>
    <s v="18-24"/>
    <s v="new"/>
    <s v="high value"/>
    <s v="Low"/>
    <s v="Dec"/>
    <x v="1"/>
    <x v="2"/>
    <x v="1"/>
  </r>
  <r>
    <n v="601060"/>
    <n v="10618"/>
    <n v="55"/>
    <s v="Female"/>
    <x v="0"/>
    <x v="3"/>
    <s v="South Indian"/>
    <d v="2023-10-05T00:00:00"/>
    <s v="Online"/>
    <n v="75"/>
    <n v="12.6"/>
    <n v="1465.21"/>
    <n v="85.96"/>
    <s v="UPI"/>
    <n v="5"/>
    <s v="50+"/>
    <s v="repeat"/>
    <s v="high value"/>
    <s v="High"/>
    <s v="Oct"/>
    <x v="0"/>
    <x v="1"/>
    <x v="1"/>
  </r>
  <r>
    <n v="601061"/>
    <n v="27333"/>
    <n v="24"/>
    <s v="Male"/>
    <x v="2"/>
    <x v="4"/>
    <s v="Sandwich"/>
    <d v="2023-07-13T00:00:00"/>
    <s v="COD"/>
    <n v="55"/>
    <n v="8.1999999999999993"/>
    <n v="1326.05"/>
    <n v="40.75"/>
    <s v="UPI"/>
    <n v="1"/>
    <s v="18-24"/>
    <s v="new"/>
    <s v="high value"/>
    <s v="Low"/>
    <s v="Jul"/>
    <x v="0"/>
    <x v="0"/>
    <x v="1"/>
  </r>
  <r>
    <n v="601062"/>
    <n v="72763"/>
    <n v="35"/>
    <s v="Male"/>
    <x v="5"/>
    <x v="2"/>
    <s v="Biryani"/>
    <d v="2024-07-17T00:00:00"/>
    <s v="COD"/>
    <n v="28"/>
    <n v="4.9000000000000004"/>
    <n v="370.47"/>
    <n v="85.02"/>
    <s v="UPI"/>
    <n v="2"/>
    <s v="25-35"/>
    <s v="new"/>
    <s v="medium"/>
    <s v="Low"/>
    <s v="Jul"/>
    <x v="1"/>
    <x v="2"/>
    <x v="2"/>
  </r>
  <r>
    <n v="601063"/>
    <n v="22966"/>
    <n v="20"/>
    <s v="Male"/>
    <x v="3"/>
    <x v="2"/>
    <s v="Sandwich"/>
    <d v="2022-03-26T00:00:00"/>
    <s v="COD"/>
    <n v="26"/>
    <n v="3.8"/>
    <n v="267.47000000000003"/>
    <n v="91.41"/>
    <s v="Cash"/>
    <n v="4"/>
    <s v="18-24"/>
    <s v="repeat"/>
    <s v="medium"/>
    <s v="medium"/>
    <s v="Mar"/>
    <x v="2"/>
    <x v="2"/>
    <x v="2"/>
  </r>
  <r>
    <n v="601064"/>
    <n v="88727"/>
    <n v="47"/>
    <s v="Male"/>
    <x v="1"/>
    <x v="0"/>
    <s v="Sandwich"/>
    <d v="2023-03-26T00:00:00"/>
    <s v="COD"/>
    <n v="55"/>
    <n v="5.8"/>
    <n v="421.84"/>
    <n v="44.89"/>
    <s v="UPI"/>
    <n v="3"/>
    <s v="36-50"/>
    <s v="new"/>
    <s v="medium"/>
    <s v="medium"/>
    <s v="Mar"/>
    <x v="0"/>
    <x v="0"/>
    <x v="1"/>
  </r>
  <r>
    <n v="601065"/>
    <n v="21761"/>
    <n v="22"/>
    <s v="Male"/>
    <x v="3"/>
    <x v="7"/>
    <s v="Pizza"/>
    <d v="2023-08-16T00:00:00"/>
    <s v="COD"/>
    <n v="48"/>
    <n v="8.8000000000000007"/>
    <n v="477.31"/>
    <n v="78.709999999999994"/>
    <s v="Cash"/>
    <n v="3"/>
    <s v="18-24"/>
    <s v="new"/>
    <s v="medium"/>
    <s v="medium"/>
    <s v="Aug"/>
    <x v="0"/>
    <x v="0"/>
    <x v="1"/>
  </r>
  <r>
    <n v="601066"/>
    <n v="12724"/>
    <n v="54"/>
    <s v="Female"/>
    <x v="1"/>
    <x v="3"/>
    <s v="Burger"/>
    <d v="2023-10-22T00:00:00"/>
    <s v="COD"/>
    <n v="76"/>
    <n v="8.8000000000000007"/>
    <n v="1108.52"/>
    <n v="63.74"/>
    <s v="Card"/>
    <n v="2"/>
    <s v="50+"/>
    <s v="new"/>
    <s v="high value"/>
    <s v="Low"/>
    <s v="Oct"/>
    <x v="0"/>
    <x v="0"/>
    <x v="1"/>
  </r>
  <r>
    <n v="601067"/>
    <n v="95071"/>
    <n v="61"/>
    <s v="Female"/>
    <x v="3"/>
    <x v="7"/>
    <s v="Sandwich"/>
    <d v="2024-09-22T00:00:00"/>
    <s v="COD"/>
    <n v="42"/>
    <n v="5.0999999999999996"/>
    <n v="1291.05"/>
    <n v="110.35"/>
    <s v="UPI"/>
    <n v="1"/>
    <s v="50+"/>
    <s v="new"/>
    <s v="high value"/>
    <s v="Low"/>
    <s v="Sep"/>
    <x v="1"/>
    <x v="0"/>
    <x v="0"/>
  </r>
  <r>
    <n v="601068"/>
    <n v="34166"/>
    <n v="26"/>
    <s v="Female"/>
    <x v="5"/>
    <x v="1"/>
    <s v="South Indian"/>
    <d v="2024-04-10T00:00:00"/>
    <s v="COD"/>
    <n v="27"/>
    <n v="5.8"/>
    <n v="784.05"/>
    <n v="43.87"/>
    <s v="Cash"/>
    <n v="3"/>
    <s v="25-35"/>
    <s v="repeat"/>
    <s v="high value"/>
    <s v="medium"/>
    <s v="Apr"/>
    <x v="1"/>
    <x v="0"/>
    <x v="2"/>
  </r>
  <r>
    <n v="601069"/>
    <n v="13360"/>
    <n v="36"/>
    <s v="Female"/>
    <x v="2"/>
    <x v="5"/>
    <s v="Biryani"/>
    <d v="2023-07-29T00:00:00"/>
    <s v="COD"/>
    <n v="43"/>
    <n v="7.7"/>
    <n v="1202.06"/>
    <n v="110.84"/>
    <s v="Card"/>
    <n v="4"/>
    <s v="36-50"/>
    <s v="new"/>
    <s v="high value"/>
    <s v="medium"/>
    <s v="Jul"/>
    <x v="0"/>
    <x v="0"/>
    <x v="0"/>
  </r>
  <r>
    <n v="601070"/>
    <n v="54596"/>
    <n v="49"/>
    <s v="Male"/>
    <x v="1"/>
    <x v="3"/>
    <s v="Chinese"/>
    <d v="2024-01-29T00:00:00"/>
    <s v="COD"/>
    <n v="32"/>
    <n v="7.5"/>
    <n v="1156.5"/>
    <n v="45.99"/>
    <s v="Card"/>
    <n v="1"/>
    <s v="36-50"/>
    <s v="new"/>
    <s v="high value"/>
    <s v="Low"/>
    <s v="Jan"/>
    <x v="1"/>
    <x v="0"/>
    <x v="0"/>
  </r>
  <r>
    <n v="601071"/>
    <n v="55355"/>
    <n v="27"/>
    <s v="Male"/>
    <x v="5"/>
    <x v="5"/>
    <s v="Pizza"/>
    <d v="2022-08-28T00:00:00"/>
    <s v="COD"/>
    <n v="27"/>
    <n v="3.1"/>
    <n v="1446.34"/>
    <n v="64.2"/>
    <s v="UPI"/>
    <n v="1"/>
    <s v="25-35"/>
    <s v="new"/>
    <s v="high value"/>
    <s v="Low"/>
    <s v="Aug"/>
    <x v="2"/>
    <x v="2"/>
    <x v="2"/>
  </r>
  <r>
    <n v="601072"/>
    <n v="23336"/>
    <n v="46"/>
    <s v="Female"/>
    <x v="0"/>
    <x v="5"/>
    <s v="Chinese"/>
    <d v="2022-09-10T00:00:00"/>
    <s v="Online"/>
    <n v="33"/>
    <n v="14.3"/>
    <n v="966.49"/>
    <n v="95.77"/>
    <s v="Cash"/>
    <n v="2"/>
    <s v="36-50"/>
    <s v="new"/>
    <s v="high value"/>
    <s v="Low"/>
    <s v="Sep"/>
    <x v="2"/>
    <x v="1"/>
    <x v="0"/>
  </r>
  <r>
    <n v="601073"/>
    <n v="15517"/>
    <n v="41"/>
    <s v="Male"/>
    <x v="1"/>
    <x v="4"/>
    <s v="Biryani"/>
    <d v="2024-11-04T00:00:00"/>
    <s v="Online"/>
    <n v="66"/>
    <n v="2.9"/>
    <n v="716.22"/>
    <n v="34.85"/>
    <s v="Wallet"/>
    <n v="5"/>
    <s v="36-50"/>
    <s v="new"/>
    <s v="high value"/>
    <s v="High"/>
    <s v="Nov"/>
    <x v="1"/>
    <x v="2"/>
    <x v="1"/>
  </r>
  <r>
    <n v="601074"/>
    <n v="36735"/>
    <n v="26"/>
    <s v="Female"/>
    <x v="1"/>
    <x v="7"/>
    <s v="Chinese"/>
    <d v="2022-02-24T00:00:00"/>
    <s v="Online"/>
    <n v="47"/>
    <n v="10.9"/>
    <n v="1075.8599999999999"/>
    <n v="107.6"/>
    <s v="Wallet"/>
    <n v="3"/>
    <s v="25-35"/>
    <s v="new"/>
    <s v="high value"/>
    <s v="medium"/>
    <s v="Feb"/>
    <x v="2"/>
    <x v="1"/>
    <x v="1"/>
  </r>
  <r>
    <n v="601075"/>
    <n v="81995"/>
    <n v="62"/>
    <s v="Female"/>
    <x v="3"/>
    <x v="1"/>
    <s v="Sandwich"/>
    <d v="2022-02-08T00:00:00"/>
    <s v="Online"/>
    <n v="84"/>
    <n v="14.4"/>
    <n v="985.29"/>
    <n v="45.1"/>
    <s v="Wallet"/>
    <n v="2"/>
    <s v="50+"/>
    <s v="new"/>
    <s v="high value"/>
    <s v="Low"/>
    <s v="Feb"/>
    <x v="2"/>
    <x v="1"/>
    <x v="1"/>
  </r>
  <r>
    <n v="601076"/>
    <n v="82216"/>
    <n v="31"/>
    <s v="Female"/>
    <x v="1"/>
    <x v="1"/>
    <s v="Burger"/>
    <d v="2023-10-21T00:00:00"/>
    <s v="Online"/>
    <n v="89"/>
    <n v="1.3"/>
    <n v="267.01"/>
    <n v="31.23"/>
    <s v="UPI"/>
    <n v="1"/>
    <s v="25-35"/>
    <s v="new"/>
    <s v="medium"/>
    <s v="Low"/>
    <s v="Oct"/>
    <x v="0"/>
    <x v="2"/>
    <x v="1"/>
  </r>
  <r>
    <n v="601077"/>
    <n v="19982"/>
    <n v="61"/>
    <s v="Female"/>
    <x v="2"/>
    <x v="4"/>
    <s v="Biryani"/>
    <d v="2023-06-06T00:00:00"/>
    <s v="COD"/>
    <n v="40"/>
    <n v="7.1"/>
    <n v="1481.14"/>
    <n v="23.43"/>
    <s v="Cash"/>
    <n v="1"/>
    <s v="50+"/>
    <s v="new"/>
    <s v="high value"/>
    <s v="Low"/>
    <s v="Jun"/>
    <x v="0"/>
    <x v="0"/>
    <x v="0"/>
  </r>
  <r>
    <n v="601078"/>
    <n v="41391"/>
    <n v="50"/>
    <s v="Male"/>
    <x v="0"/>
    <x v="2"/>
    <s v="Pizza"/>
    <d v="2024-06-14T00:00:00"/>
    <s v="Online"/>
    <n v="68"/>
    <n v="13.4"/>
    <n v="1173.02"/>
    <n v="40.56"/>
    <s v="Wallet"/>
    <n v="5"/>
    <s v="36-50"/>
    <s v="new"/>
    <s v="high value"/>
    <s v="High"/>
    <s v="Jun"/>
    <x v="1"/>
    <x v="1"/>
    <x v="1"/>
  </r>
  <r>
    <n v="601079"/>
    <n v="43003"/>
    <n v="47"/>
    <s v="Female"/>
    <x v="0"/>
    <x v="3"/>
    <s v="Biryani"/>
    <d v="2024-06-18T00:00:00"/>
    <s v="COD"/>
    <n v="43"/>
    <n v="13.3"/>
    <n v="967.98"/>
    <n v="44.36"/>
    <s v="Wallet"/>
    <n v="5"/>
    <s v="36-50"/>
    <s v="new"/>
    <s v="high value"/>
    <s v="High"/>
    <s v="Jun"/>
    <x v="1"/>
    <x v="1"/>
    <x v="0"/>
  </r>
  <r>
    <n v="601080"/>
    <n v="82125"/>
    <n v="47"/>
    <s v="Male"/>
    <x v="0"/>
    <x v="3"/>
    <s v="Chinese"/>
    <d v="2023-07-04T00:00:00"/>
    <s v="COD"/>
    <n v="37"/>
    <n v="4.8"/>
    <n v="225.78"/>
    <n v="109.32"/>
    <s v="UPI"/>
    <n v="5"/>
    <s v="36-50"/>
    <s v="new"/>
    <s v="low"/>
    <s v="High"/>
    <s v="Jul"/>
    <x v="0"/>
    <x v="2"/>
    <x v="0"/>
  </r>
  <r>
    <n v="601081"/>
    <n v="48649"/>
    <n v="60"/>
    <s v="Male"/>
    <x v="3"/>
    <x v="2"/>
    <s v="Biryani"/>
    <d v="2023-03-04T00:00:00"/>
    <s v="COD"/>
    <n v="79"/>
    <n v="9"/>
    <n v="572.04999999999995"/>
    <n v="71.11"/>
    <s v="UPI"/>
    <n v="1"/>
    <s v="50+"/>
    <s v="new"/>
    <s v="high value"/>
    <s v="Low"/>
    <s v="Mar"/>
    <x v="0"/>
    <x v="0"/>
    <x v="1"/>
  </r>
  <r>
    <n v="601082"/>
    <n v="44806"/>
    <n v="63"/>
    <s v="Male"/>
    <x v="2"/>
    <x v="1"/>
    <s v="Burger"/>
    <d v="2023-03-27T00:00:00"/>
    <s v="COD"/>
    <n v="88"/>
    <n v="6"/>
    <n v="166.01"/>
    <n v="65.900000000000006"/>
    <s v="UPI"/>
    <n v="3"/>
    <s v="50+"/>
    <s v="new"/>
    <s v="low"/>
    <s v="medium"/>
    <s v="Mar"/>
    <x v="0"/>
    <x v="0"/>
    <x v="1"/>
  </r>
  <r>
    <n v="601083"/>
    <n v="72502"/>
    <n v="35"/>
    <s v="Female"/>
    <x v="2"/>
    <x v="5"/>
    <s v="South Indian"/>
    <d v="2023-11-28T00:00:00"/>
    <s v="Online"/>
    <n v="63"/>
    <n v="10.199999999999999"/>
    <n v="246.1"/>
    <n v="53.29"/>
    <s v="Wallet"/>
    <n v="5"/>
    <s v="25-35"/>
    <s v="new"/>
    <s v="low"/>
    <s v="High"/>
    <s v="Nov"/>
    <x v="0"/>
    <x v="1"/>
    <x v="1"/>
  </r>
  <r>
    <n v="601084"/>
    <n v="38568"/>
    <n v="27"/>
    <s v="Female"/>
    <x v="2"/>
    <x v="5"/>
    <s v="Burger"/>
    <d v="2023-11-13T00:00:00"/>
    <s v="Online"/>
    <n v="58"/>
    <n v="3.3"/>
    <n v="235.16"/>
    <n v="102.93"/>
    <s v="Wallet"/>
    <n v="2"/>
    <s v="25-35"/>
    <s v="new"/>
    <s v="low"/>
    <s v="Low"/>
    <s v="Nov"/>
    <x v="0"/>
    <x v="2"/>
    <x v="1"/>
  </r>
  <r>
    <n v="601085"/>
    <n v="74015"/>
    <n v="35"/>
    <s v="Male"/>
    <x v="2"/>
    <x v="0"/>
    <s v="Chinese"/>
    <d v="2024-07-14T00:00:00"/>
    <s v="COD"/>
    <n v="69"/>
    <n v="9.5"/>
    <n v="418.99"/>
    <n v="118.4"/>
    <s v="Card"/>
    <n v="5"/>
    <s v="25-35"/>
    <s v="new"/>
    <s v="medium"/>
    <s v="High"/>
    <s v="Jul"/>
    <x v="1"/>
    <x v="0"/>
    <x v="1"/>
  </r>
  <r>
    <n v="601086"/>
    <n v="67898"/>
    <n v="63"/>
    <s v="Male"/>
    <x v="3"/>
    <x v="7"/>
    <s v="Biryani"/>
    <d v="2024-04-21T00:00:00"/>
    <s v="Online"/>
    <n v="88"/>
    <n v="9.6999999999999993"/>
    <n v="277.33999999999997"/>
    <n v="29.19"/>
    <s v="UPI"/>
    <n v="3"/>
    <s v="50+"/>
    <s v="repeat"/>
    <s v="medium"/>
    <s v="medium"/>
    <s v="Apr"/>
    <x v="1"/>
    <x v="0"/>
    <x v="1"/>
  </r>
  <r>
    <n v="601087"/>
    <n v="59553"/>
    <n v="58"/>
    <s v="Female"/>
    <x v="3"/>
    <x v="7"/>
    <s v="Burger"/>
    <d v="2023-06-19T00:00:00"/>
    <s v="Online"/>
    <n v="68"/>
    <n v="4.5999999999999996"/>
    <n v="901.11"/>
    <n v="95.05"/>
    <s v="Card"/>
    <n v="3"/>
    <s v="50+"/>
    <s v="new"/>
    <s v="high value"/>
    <s v="medium"/>
    <s v="Jun"/>
    <x v="0"/>
    <x v="2"/>
    <x v="1"/>
  </r>
  <r>
    <n v="601088"/>
    <n v="58230"/>
    <n v="49"/>
    <s v="Male"/>
    <x v="3"/>
    <x v="3"/>
    <s v="Chinese"/>
    <d v="2024-10-11T00:00:00"/>
    <s v="COD"/>
    <n v="68"/>
    <n v="14.6"/>
    <n v="308.39999999999998"/>
    <n v="78.91"/>
    <s v="UPI"/>
    <n v="3"/>
    <s v="36-50"/>
    <s v="repeat"/>
    <s v="medium"/>
    <s v="medium"/>
    <s v="Oct"/>
    <x v="1"/>
    <x v="1"/>
    <x v="1"/>
  </r>
  <r>
    <n v="601089"/>
    <n v="38319"/>
    <n v="52"/>
    <s v="Female"/>
    <x v="3"/>
    <x v="2"/>
    <s v="Biryani"/>
    <d v="2022-10-02T00:00:00"/>
    <s v="COD"/>
    <n v="68"/>
    <n v="6.8"/>
    <n v="502.08"/>
    <n v="52.63"/>
    <s v="UPI"/>
    <n v="4"/>
    <s v="50+"/>
    <s v="new"/>
    <s v="high value"/>
    <s v="medium"/>
    <s v="Oct"/>
    <x v="2"/>
    <x v="0"/>
    <x v="1"/>
  </r>
  <r>
    <n v="601090"/>
    <n v="35689"/>
    <n v="22"/>
    <s v="Male"/>
    <x v="5"/>
    <x v="0"/>
    <s v="Sandwich"/>
    <d v="2022-02-01T00:00:00"/>
    <s v="COD"/>
    <n v="50"/>
    <n v="12.7"/>
    <n v="1260.6300000000001"/>
    <n v="111.26"/>
    <s v="Wallet"/>
    <n v="4"/>
    <s v="18-24"/>
    <s v="new"/>
    <s v="high value"/>
    <s v="medium"/>
    <s v="Feb"/>
    <x v="2"/>
    <x v="1"/>
    <x v="1"/>
  </r>
  <r>
    <n v="601091"/>
    <n v="89698"/>
    <n v="36"/>
    <s v="Male"/>
    <x v="1"/>
    <x v="4"/>
    <s v="Chinese"/>
    <d v="2023-12-25T00:00:00"/>
    <s v="COD"/>
    <n v="41"/>
    <n v="4"/>
    <n v="958.38"/>
    <n v="65.94"/>
    <s v="Card"/>
    <n v="1"/>
    <s v="36-50"/>
    <s v="new"/>
    <s v="high value"/>
    <s v="Low"/>
    <s v="Dec"/>
    <x v="0"/>
    <x v="2"/>
    <x v="0"/>
  </r>
  <r>
    <n v="601092"/>
    <n v="53308"/>
    <n v="63"/>
    <s v="Male"/>
    <x v="1"/>
    <x v="7"/>
    <s v="Chinese"/>
    <d v="2022-12-27T00:00:00"/>
    <s v="COD"/>
    <n v="74"/>
    <n v="3.1"/>
    <n v="597.39"/>
    <n v="42.33"/>
    <s v="Card"/>
    <n v="1"/>
    <s v="50+"/>
    <s v="new"/>
    <s v="high value"/>
    <s v="Low"/>
    <s v="Dec"/>
    <x v="2"/>
    <x v="2"/>
    <x v="1"/>
  </r>
  <r>
    <n v="601093"/>
    <n v="61103"/>
    <n v="63"/>
    <s v="Male"/>
    <x v="0"/>
    <x v="0"/>
    <s v="Biryani"/>
    <d v="2024-10-12T00:00:00"/>
    <s v="COD"/>
    <n v="60"/>
    <n v="11.9"/>
    <n v="823.21"/>
    <n v="99.75"/>
    <s v="Card"/>
    <n v="3"/>
    <s v="50+"/>
    <s v="new"/>
    <s v="high value"/>
    <s v="medium"/>
    <s v="Oct"/>
    <x v="1"/>
    <x v="1"/>
    <x v="1"/>
  </r>
  <r>
    <n v="601094"/>
    <n v="35588"/>
    <n v="22"/>
    <s v="Male"/>
    <x v="2"/>
    <x v="2"/>
    <s v="South Indian"/>
    <d v="2023-09-13T00:00:00"/>
    <s v="COD"/>
    <n v="42"/>
    <n v="3.5"/>
    <n v="1386.33"/>
    <n v="69.790000000000006"/>
    <s v="Card"/>
    <n v="2"/>
    <s v="18-24"/>
    <s v="new"/>
    <s v="high value"/>
    <s v="Low"/>
    <s v="Sep"/>
    <x v="0"/>
    <x v="2"/>
    <x v="0"/>
  </r>
  <r>
    <n v="601095"/>
    <n v="86227"/>
    <n v="32"/>
    <s v="Female"/>
    <x v="0"/>
    <x v="4"/>
    <s v="Burger"/>
    <d v="2022-11-22T00:00:00"/>
    <s v="Online"/>
    <n v="24"/>
    <n v="4"/>
    <n v="1001.34"/>
    <n v="82.03"/>
    <s v="Card"/>
    <n v="2"/>
    <s v="25-35"/>
    <s v="new"/>
    <s v="high value"/>
    <s v="Low"/>
    <s v="Nov"/>
    <x v="2"/>
    <x v="2"/>
    <x v="2"/>
  </r>
  <r>
    <n v="601096"/>
    <n v="86909"/>
    <n v="53"/>
    <s v="Male"/>
    <x v="4"/>
    <x v="3"/>
    <s v="Biryani"/>
    <d v="2023-10-27T00:00:00"/>
    <s v="COD"/>
    <n v="22"/>
    <n v="8.5"/>
    <n v="861.04"/>
    <n v="103.34"/>
    <s v="Card"/>
    <n v="3"/>
    <s v="50+"/>
    <s v="repeat"/>
    <s v="high value"/>
    <s v="medium"/>
    <s v="Oct"/>
    <x v="0"/>
    <x v="0"/>
    <x v="2"/>
  </r>
  <r>
    <n v="601097"/>
    <n v="64228"/>
    <n v="60"/>
    <s v="Male"/>
    <x v="0"/>
    <x v="2"/>
    <s v="Biryani"/>
    <d v="2024-12-08T00:00:00"/>
    <s v="Online"/>
    <n v="66"/>
    <n v="3"/>
    <n v="441.37"/>
    <n v="21"/>
    <s v="Cash"/>
    <n v="4"/>
    <s v="50+"/>
    <s v="new"/>
    <s v="medium"/>
    <s v="medium"/>
    <s v="Dec"/>
    <x v="1"/>
    <x v="2"/>
    <x v="1"/>
  </r>
  <r>
    <n v="601098"/>
    <n v="38388"/>
    <n v="45"/>
    <s v="Female"/>
    <x v="1"/>
    <x v="7"/>
    <s v="Pizza"/>
    <d v="2022-10-18T00:00:00"/>
    <s v="Online"/>
    <n v="61"/>
    <n v="4.9000000000000004"/>
    <n v="1416.02"/>
    <n v="78.12"/>
    <s v="Cash"/>
    <n v="2"/>
    <s v="36-50"/>
    <s v="new"/>
    <s v="high value"/>
    <s v="Low"/>
    <s v="Oct"/>
    <x v="2"/>
    <x v="2"/>
    <x v="1"/>
  </r>
  <r>
    <n v="601099"/>
    <n v="91554"/>
    <n v="53"/>
    <s v="Female"/>
    <x v="0"/>
    <x v="3"/>
    <s v="South Indian"/>
    <d v="2023-06-04T00:00:00"/>
    <s v="Online"/>
    <n v="76"/>
    <n v="11.2"/>
    <n v="977.87"/>
    <n v="104.75"/>
    <s v="Cash"/>
    <n v="2"/>
    <s v="50+"/>
    <s v="new"/>
    <s v="high value"/>
    <s v="Low"/>
    <s v="Jun"/>
    <x v="0"/>
    <x v="1"/>
    <x v="1"/>
  </r>
  <r>
    <n v="601100"/>
    <n v="79720"/>
    <n v="36"/>
    <s v="Male"/>
    <x v="5"/>
    <x v="3"/>
    <s v="Burger"/>
    <d v="2024-12-01T00:00:00"/>
    <s v="COD"/>
    <n v="78"/>
    <n v="6.5"/>
    <n v="1095.19"/>
    <n v="99.73"/>
    <s v="Wallet"/>
    <n v="2"/>
    <s v="36-50"/>
    <s v="new"/>
    <s v="high value"/>
    <s v="Low"/>
    <s v="Dec"/>
    <x v="1"/>
    <x v="0"/>
    <x v="1"/>
  </r>
  <r>
    <n v="601101"/>
    <n v="98056"/>
    <n v="43"/>
    <s v="Female"/>
    <x v="5"/>
    <x v="5"/>
    <s v="Pizza"/>
    <d v="2022-10-18T00:00:00"/>
    <s v="COD"/>
    <n v="31"/>
    <n v="4.3"/>
    <n v="233.58"/>
    <n v="61.02"/>
    <s v="Wallet"/>
    <n v="5"/>
    <s v="36-50"/>
    <s v="repeat"/>
    <s v="low"/>
    <s v="High"/>
    <s v="Oct"/>
    <x v="2"/>
    <x v="2"/>
    <x v="0"/>
  </r>
  <r>
    <n v="601102"/>
    <n v="54109"/>
    <n v="33"/>
    <s v="Female"/>
    <x v="1"/>
    <x v="7"/>
    <s v="Pizza"/>
    <d v="2024-07-07T00:00:00"/>
    <s v="Online"/>
    <n v="53"/>
    <n v="13.1"/>
    <n v="1257.78"/>
    <n v="84.78"/>
    <s v="Cash"/>
    <n v="1"/>
    <s v="25-35"/>
    <s v="new"/>
    <s v="high value"/>
    <s v="Low"/>
    <s v="Jul"/>
    <x v="1"/>
    <x v="1"/>
    <x v="1"/>
  </r>
  <r>
    <n v="601103"/>
    <n v="37304"/>
    <n v="59"/>
    <s v="Male"/>
    <x v="1"/>
    <x v="4"/>
    <s v="Pizza"/>
    <d v="2023-12-27T00:00:00"/>
    <s v="Online"/>
    <n v="76"/>
    <n v="10.4"/>
    <n v="1412.18"/>
    <n v="33.31"/>
    <s v="Card"/>
    <n v="4"/>
    <s v="50+"/>
    <s v="new"/>
    <s v="high value"/>
    <s v="medium"/>
    <s v="Dec"/>
    <x v="0"/>
    <x v="1"/>
    <x v="1"/>
  </r>
  <r>
    <n v="601104"/>
    <n v="91464"/>
    <n v="20"/>
    <s v="Male"/>
    <x v="5"/>
    <x v="5"/>
    <s v="Pizza"/>
    <d v="2023-10-28T00:00:00"/>
    <s v="Online"/>
    <n v="73"/>
    <n v="2.1"/>
    <n v="546.22"/>
    <n v="85.47"/>
    <s v="Wallet"/>
    <n v="4"/>
    <s v="18-24"/>
    <s v="new"/>
    <s v="high value"/>
    <s v="medium"/>
    <s v="Oct"/>
    <x v="0"/>
    <x v="2"/>
    <x v="1"/>
  </r>
  <r>
    <n v="601105"/>
    <n v="97968"/>
    <n v="40"/>
    <s v="Female"/>
    <x v="4"/>
    <x v="4"/>
    <s v="Biryani"/>
    <d v="2022-06-27T00:00:00"/>
    <s v="Online"/>
    <n v="46"/>
    <n v="1.6"/>
    <n v="659.96"/>
    <n v="92.84"/>
    <s v="Cash"/>
    <n v="3"/>
    <s v="36-50"/>
    <s v="new"/>
    <s v="high value"/>
    <s v="medium"/>
    <s v="Jun"/>
    <x v="2"/>
    <x v="2"/>
    <x v="1"/>
  </r>
  <r>
    <n v="601106"/>
    <n v="88312"/>
    <n v="30"/>
    <s v="Female"/>
    <x v="2"/>
    <x v="6"/>
    <s v="South Indian"/>
    <d v="2023-12-07T00:00:00"/>
    <s v="COD"/>
    <n v="22"/>
    <n v="4.8"/>
    <n v="615.92999999999995"/>
    <n v="66.14"/>
    <s v="Cash"/>
    <n v="1"/>
    <s v="25-35"/>
    <s v="new"/>
    <s v="high value"/>
    <s v="Low"/>
    <s v="Dec"/>
    <x v="0"/>
    <x v="2"/>
    <x v="2"/>
  </r>
  <r>
    <n v="601107"/>
    <n v="17754"/>
    <n v="28"/>
    <s v="Female"/>
    <x v="4"/>
    <x v="6"/>
    <s v="Pizza"/>
    <d v="2023-08-31T00:00:00"/>
    <s v="Online"/>
    <n v="33"/>
    <n v="8.1999999999999993"/>
    <n v="798.31"/>
    <n v="65"/>
    <s v="Cash"/>
    <n v="1"/>
    <s v="25-35"/>
    <s v="new"/>
    <s v="high value"/>
    <s v="Low"/>
    <s v="Aug"/>
    <x v="0"/>
    <x v="0"/>
    <x v="0"/>
  </r>
  <r>
    <n v="601108"/>
    <n v="71851"/>
    <n v="22"/>
    <s v="Male"/>
    <x v="5"/>
    <x v="7"/>
    <s v="Biryani"/>
    <d v="2023-08-28T00:00:00"/>
    <s v="Online"/>
    <n v="45"/>
    <n v="3.5"/>
    <n v="1202.1300000000001"/>
    <n v="67.099999999999994"/>
    <s v="Card"/>
    <n v="1"/>
    <s v="18-24"/>
    <s v="new"/>
    <s v="high value"/>
    <s v="Low"/>
    <s v="Aug"/>
    <x v="0"/>
    <x v="2"/>
    <x v="0"/>
  </r>
  <r>
    <n v="601109"/>
    <n v="10039"/>
    <n v="45"/>
    <s v="Female"/>
    <x v="4"/>
    <x v="0"/>
    <s v="Burger"/>
    <d v="2023-04-10T00:00:00"/>
    <s v="COD"/>
    <n v="32"/>
    <n v="4.4000000000000004"/>
    <n v="1478"/>
    <n v="78.66"/>
    <s v="UPI"/>
    <n v="1"/>
    <s v="36-50"/>
    <s v="new"/>
    <s v="high value"/>
    <s v="Low"/>
    <s v="Apr"/>
    <x v="0"/>
    <x v="2"/>
    <x v="0"/>
  </r>
  <r>
    <n v="601110"/>
    <n v="85559"/>
    <n v="23"/>
    <s v="Male"/>
    <x v="1"/>
    <x v="6"/>
    <s v="South Indian"/>
    <d v="2023-06-30T00:00:00"/>
    <s v="Online"/>
    <n v="59"/>
    <n v="2.2999999999999998"/>
    <n v="688"/>
    <n v="38.89"/>
    <s v="UPI"/>
    <n v="2"/>
    <s v="18-24"/>
    <s v="new"/>
    <s v="high value"/>
    <s v="Low"/>
    <s v="Jun"/>
    <x v="0"/>
    <x v="2"/>
    <x v="1"/>
  </r>
  <r>
    <n v="601111"/>
    <n v="64209"/>
    <n v="36"/>
    <s v="Female"/>
    <x v="4"/>
    <x v="2"/>
    <s v="Pizza"/>
    <d v="2024-01-28T00:00:00"/>
    <s v="COD"/>
    <n v="34"/>
    <n v="2.2999999999999998"/>
    <n v="337.96"/>
    <n v="86.45"/>
    <s v="Wallet"/>
    <n v="3"/>
    <s v="36-50"/>
    <s v="new"/>
    <s v="medium"/>
    <s v="medium"/>
    <s v="Jan"/>
    <x v="1"/>
    <x v="2"/>
    <x v="0"/>
  </r>
  <r>
    <n v="601112"/>
    <n v="15242"/>
    <n v="63"/>
    <s v="Female"/>
    <x v="0"/>
    <x v="5"/>
    <s v="South Indian"/>
    <d v="2022-05-20T00:00:00"/>
    <s v="COD"/>
    <n v="32"/>
    <n v="3.3"/>
    <n v="1368.03"/>
    <n v="22.17"/>
    <s v="Cash"/>
    <n v="4"/>
    <s v="50+"/>
    <s v="new"/>
    <s v="high value"/>
    <s v="medium"/>
    <s v="May"/>
    <x v="2"/>
    <x v="2"/>
    <x v="0"/>
  </r>
  <r>
    <n v="601113"/>
    <n v="27375"/>
    <n v="40"/>
    <s v="Female"/>
    <x v="1"/>
    <x v="0"/>
    <s v="South Indian"/>
    <d v="2022-02-13T00:00:00"/>
    <s v="Online"/>
    <n v="87"/>
    <n v="12.6"/>
    <n v="361.84"/>
    <n v="87.71"/>
    <s v="Cash"/>
    <n v="5"/>
    <s v="36-50"/>
    <s v="new"/>
    <s v="medium"/>
    <s v="High"/>
    <s v="Feb"/>
    <x v="2"/>
    <x v="1"/>
    <x v="1"/>
  </r>
  <r>
    <n v="601114"/>
    <n v="47817"/>
    <n v="60"/>
    <s v="Female"/>
    <x v="3"/>
    <x v="4"/>
    <s v="South Indian"/>
    <d v="2024-10-24T00:00:00"/>
    <s v="Online"/>
    <n v="60"/>
    <n v="7.6"/>
    <n v="1306.21"/>
    <n v="105.56"/>
    <s v="Card"/>
    <n v="5"/>
    <s v="50+"/>
    <s v="new"/>
    <s v="high value"/>
    <s v="High"/>
    <s v="Oct"/>
    <x v="1"/>
    <x v="0"/>
    <x v="1"/>
  </r>
  <r>
    <n v="601115"/>
    <n v="62258"/>
    <n v="57"/>
    <s v="Female"/>
    <x v="2"/>
    <x v="7"/>
    <s v="Biryani"/>
    <d v="2023-07-21T00:00:00"/>
    <s v="COD"/>
    <n v="79"/>
    <n v="10.6"/>
    <n v="159.41"/>
    <n v="34.29"/>
    <s v="UPI"/>
    <n v="5"/>
    <s v="50+"/>
    <s v="new"/>
    <s v="low"/>
    <s v="High"/>
    <s v="Jul"/>
    <x v="0"/>
    <x v="1"/>
    <x v="1"/>
  </r>
  <r>
    <n v="601116"/>
    <n v="10982"/>
    <n v="29"/>
    <s v="Female"/>
    <x v="0"/>
    <x v="1"/>
    <s v="South Indian"/>
    <d v="2024-04-19T00:00:00"/>
    <s v="Online"/>
    <n v="20"/>
    <n v="9.1"/>
    <n v="1218.22"/>
    <n v="60.65"/>
    <s v="Cash"/>
    <n v="4"/>
    <s v="25-35"/>
    <s v="new"/>
    <s v="high value"/>
    <s v="medium"/>
    <s v="Apr"/>
    <x v="1"/>
    <x v="0"/>
    <x v="2"/>
  </r>
  <r>
    <n v="601117"/>
    <n v="54867"/>
    <n v="50"/>
    <s v="Male"/>
    <x v="4"/>
    <x v="2"/>
    <s v="Sandwich"/>
    <d v="2022-07-22T00:00:00"/>
    <s v="Online"/>
    <n v="82"/>
    <n v="9.3000000000000007"/>
    <n v="600.16"/>
    <n v="84.5"/>
    <s v="UPI"/>
    <n v="5"/>
    <s v="36-50"/>
    <s v="new"/>
    <s v="high value"/>
    <s v="High"/>
    <s v="Jul"/>
    <x v="2"/>
    <x v="0"/>
    <x v="1"/>
  </r>
  <r>
    <n v="601118"/>
    <n v="35224"/>
    <n v="21"/>
    <s v="Female"/>
    <x v="1"/>
    <x v="2"/>
    <s v="Chinese"/>
    <d v="2022-10-18T00:00:00"/>
    <s v="COD"/>
    <n v="82"/>
    <n v="5.0999999999999996"/>
    <n v="668.27"/>
    <n v="78.92"/>
    <s v="UPI"/>
    <n v="1"/>
    <s v="18-24"/>
    <s v="new"/>
    <s v="high value"/>
    <s v="Low"/>
    <s v="Oct"/>
    <x v="2"/>
    <x v="0"/>
    <x v="1"/>
  </r>
  <r>
    <n v="601119"/>
    <n v="66000"/>
    <n v="40"/>
    <s v="Male"/>
    <x v="3"/>
    <x v="0"/>
    <s v="Chinese"/>
    <d v="2022-11-01T00:00:00"/>
    <s v="Online"/>
    <n v="63"/>
    <n v="12.5"/>
    <n v="1091.5999999999999"/>
    <n v="93.94"/>
    <s v="Wallet"/>
    <n v="5"/>
    <s v="36-50"/>
    <s v="new"/>
    <s v="high value"/>
    <s v="High"/>
    <s v="Nov"/>
    <x v="2"/>
    <x v="1"/>
    <x v="1"/>
  </r>
  <r>
    <n v="601120"/>
    <n v="67386"/>
    <n v="36"/>
    <s v="Female"/>
    <x v="1"/>
    <x v="4"/>
    <s v="Burger"/>
    <d v="2023-08-27T00:00:00"/>
    <s v="Online"/>
    <n v="66"/>
    <n v="5.8"/>
    <n v="1409.97"/>
    <n v="68.14"/>
    <s v="Card"/>
    <n v="2"/>
    <s v="36-50"/>
    <s v="new"/>
    <s v="high value"/>
    <s v="Low"/>
    <s v="Aug"/>
    <x v="0"/>
    <x v="0"/>
    <x v="1"/>
  </r>
  <r>
    <n v="601121"/>
    <n v="45517"/>
    <n v="40"/>
    <s v="Male"/>
    <x v="2"/>
    <x v="6"/>
    <s v="Biryani"/>
    <d v="2023-10-17T00:00:00"/>
    <s v="Online"/>
    <n v="74"/>
    <n v="5.9"/>
    <n v="1012.22"/>
    <n v="38.44"/>
    <s v="Card"/>
    <n v="5"/>
    <s v="36-50"/>
    <s v="new"/>
    <s v="high value"/>
    <s v="High"/>
    <s v="Oct"/>
    <x v="0"/>
    <x v="0"/>
    <x v="1"/>
  </r>
  <r>
    <n v="601122"/>
    <n v="58312"/>
    <n v="40"/>
    <s v="Male"/>
    <x v="2"/>
    <x v="7"/>
    <s v="Burger"/>
    <d v="2024-05-06T00:00:00"/>
    <s v="Online"/>
    <n v="30"/>
    <n v="11.5"/>
    <n v="158.30000000000001"/>
    <n v="110.19"/>
    <s v="Cash"/>
    <n v="1"/>
    <s v="36-50"/>
    <s v="new"/>
    <s v="low"/>
    <s v="Low"/>
    <s v="May"/>
    <x v="1"/>
    <x v="1"/>
    <x v="2"/>
  </r>
  <r>
    <n v="601123"/>
    <n v="71989"/>
    <n v="25"/>
    <s v="Female"/>
    <x v="2"/>
    <x v="3"/>
    <s v="Chinese"/>
    <d v="2024-03-09T00:00:00"/>
    <s v="Online"/>
    <n v="67"/>
    <n v="7.4"/>
    <n v="600.30999999999995"/>
    <n v="31.13"/>
    <s v="Cash"/>
    <n v="3"/>
    <s v="25-35"/>
    <s v="new"/>
    <s v="high value"/>
    <s v="medium"/>
    <s v="Mar"/>
    <x v="1"/>
    <x v="0"/>
    <x v="1"/>
  </r>
  <r>
    <n v="601124"/>
    <n v="21406"/>
    <n v="59"/>
    <s v="Female"/>
    <x v="0"/>
    <x v="5"/>
    <s v="Biryani"/>
    <d v="2022-11-03T00:00:00"/>
    <s v="Online"/>
    <n v="27"/>
    <n v="9.1"/>
    <n v="1499.64"/>
    <n v="87.79"/>
    <s v="UPI"/>
    <n v="4"/>
    <s v="50+"/>
    <s v="new"/>
    <s v="high value"/>
    <s v="medium"/>
    <s v="Nov"/>
    <x v="2"/>
    <x v="0"/>
    <x v="2"/>
  </r>
  <r>
    <n v="601125"/>
    <n v="79477"/>
    <n v="46"/>
    <s v="Male"/>
    <x v="4"/>
    <x v="4"/>
    <s v="Sandwich"/>
    <d v="2024-07-29T00:00:00"/>
    <s v="COD"/>
    <n v="77"/>
    <n v="1.6"/>
    <n v="261.8"/>
    <n v="88.91"/>
    <s v="Card"/>
    <n v="5"/>
    <s v="36-50"/>
    <s v="new"/>
    <s v="medium"/>
    <s v="High"/>
    <s v="Jul"/>
    <x v="1"/>
    <x v="2"/>
    <x v="1"/>
  </r>
  <r>
    <n v="601126"/>
    <n v="71724"/>
    <n v="47"/>
    <s v="Male"/>
    <x v="0"/>
    <x v="1"/>
    <s v="South Indian"/>
    <d v="2022-10-24T00:00:00"/>
    <s v="Online"/>
    <n v="81"/>
    <n v="4"/>
    <n v="340.72"/>
    <n v="68.8"/>
    <s v="UPI"/>
    <n v="2"/>
    <s v="36-50"/>
    <s v="new"/>
    <s v="medium"/>
    <s v="Low"/>
    <s v="Oct"/>
    <x v="2"/>
    <x v="2"/>
    <x v="1"/>
  </r>
  <r>
    <n v="601127"/>
    <n v="75938"/>
    <n v="52"/>
    <s v="Female"/>
    <x v="3"/>
    <x v="3"/>
    <s v="Sandwich"/>
    <d v="2023-11-28T00:00:00"/>
    <s v="Online"/>
    <n v="22"/>
    <n v="1.5"/>
    <n v="961.27"/>
    <n v="34.26"/>
    <s v="Card"/>
    <n v="4"/>
    <s v="50+"/>
    <s v="new"/>
    <s v="high value"/>
    <s v="medium"/>
    <s v="Nov"/>
    <x v="0"/>
    <x v="2"/>
    <x v="2"/>
  </r>
  <r>
    <n v="601128"/>
    <n v="71146"/>
    <n v="45"/>
    <s v="Male"/>
    <x v="2"/>
    <x v="3"/>
    <s v="Chinese"/>
    <d v="2022-12-11T00:00:00"/>
    <s v="COD"/>
    <n v="52"/>
    <n v="3.9"/>
    <n v="667.12"/>
    <n v="102.29"/>
    <s v="UPI"/>
    <n v="5"/>
    <s v="36-50"/>
    <s v="new"/>
    <s v="high value"/>
    <s v="High"/>
    <s v="Dec"/>
    <x v="2"/>
    <x v="2"/>
    <x v="1"/>
  </r>
  <r>
    <n v="601129"/>
    <n v="99902"/>
    <n v="64"/>
    <s v="Female"/>
    <x v="5"/>
    <x v="2"/>
    <s v="Biryani"/>
    <d v="2023-05-03T00:00:00"/>
    <s v="Online"/>
    <n v="25"/>
    <n v="5.4"/>
    <n v="657.43"/>
    <n v="70.040000000000006"/>
    <s v="Wallet"/>
    <n v="4"/>
    <s v="50+"/>
    <s v="new"/>
    <s v="high value"/>
    <s v="medium"/>
    <s v="May"/>
    <x v="0"/>
    <x v="0"/>
    <x v="2"/>
  </r>
  <r>
    <n v="601130"/>
    <n v="66967"/>
    <n v="64"/>
    <s v="Female"/>
    <x v="5"/>
    <x v="0"/>
    <s v="Pizza"/>
    <d v="2022-05-23T00:00:00"/>
    <s v="COD"/>
    <n v="58"/>
    <n v="7.7"/>
    <n v="625.52"/>
    <n v="95.37"/>
    <s v="Card"/>
    <n v="5"/>
    <s v="50+"/>
    <s v="new"/>
    <s v="high value"/>
    <s v="High"/>
    <s v="May"/>
    <x v="2"/>
    <x v="0"/>
    <x v="1"/>
  </r>
  <r>
    <n v="601131"/>
    <n v="63194"/>
    <n v="56"/>
    <s v="Female"/>
    <x v="4"/>
    <x v="7"/>
    <s v="Burger"/>
    <d v="2024-12-17T00:00:00"/>
    <s v="Online"/>
    <n v="22"/>
    <n v="8.9"/>
    <n v="1376.77"/>
    <n v="50.96"/>
    <s v="UPI"/>
    <n v="4"/>
    <s v="50+"/>
    <s v="repeat"/>
    <s v="high value"/>
    <s v="medium"/>
    <s v="Dec"/>
    <x v="1"/>
    <x v="0"/>
    <x v="2"/>
  </r>
  <r>
    <n v="601132"/>
    <n v="42471"/>
    <n v="47"/>
    <s v="Male"/>
    <x v="4"/>
    <x v="3"/>
    <s v="Chinese"/>
    <d v="2023-03-27T00:00:00"/>
    <s v="Online"/>
    <n v="67"/>
    <n v="1.8"/>
    <n v="734.69"/>
    <n v="61.81"/>
    <s v="UPI"/>
    <n v="2"/>
    <s v="36-50"/>
    <s v="new"/>
    <s v="high value"/>
    <s v="Low"/>
    <s v="Mar"/>
    <x v="0"/>
    <x v="2"/>
    <x v="1"/>
  </r>
  <r>
    <n v="601133"/>
    <n v="36756"/>
    <n v="29"/>
    <s v="Male"/>
    <x v="5"/>
    <x v="4"/>
    <s v="Burger"/>
    <d v="2024-09-02T00:00:00"/>
    <s v="COD"/>
    <n v="39"/>
    <n v="13.5"/>
    <n v="1484.16"/>
    <n v="46.69"/>
    <s v="Cash"/>
    <n v="2"/>
    <s v="25-35"/>
    <s v="new"/>
    <s v="high value"/>
    <s v="Low"/>
    <s v="Sep"/>
    <x v="1"/>
    <x v="1"/>
    <x v="0"/>
  </r>
  <r>
    <n v="601134"/>
    <n v="56360"/>
    <n v="30"/>
    <s v="Male"/>
    <x v="0"/>
    <x v="6"/>
    <s v="Pizza"/>
    <d v="2024-03-28T00:00:00"/>
    <s v="COD"/>
    <n v="52"/>
    <n v="10.1"/>
    <n v="1302.07"/>
    <n v="114.98"/>
    <s v="Cash"/>
    <n v="3"/>
    <s v="25-35"/>
    <s v="new"/>
    <s v="high value"/>
    <s v="medium"/>
    <s v="Mar"/>
    <x v="1"/>
    <x v="1"/>
    <x v="1"/>
  </r>
  <r>
    <n v="601135"/>
    <n v="40372"/>
    <n v="24"/>
    <s v="Female"/>
    <x v="3"/>
    <x v="2"/>
    <s v="South Indian"/>
    <d v="2024-09-26T00:00:00"/>
    <s v="COD"/>
    <n v="22"/>
    <n v="3.7"/>
    <n v="525.36"/>
    <n v="61.99"/>
    <s v="Card"/>
    <n v="4"/>
    <s v="18-24"/>
    <s v="new"/>
    <s v="high value"/>
    <s v="medium"/>
    <s v="Sep"/>
    <x v="1"/>
    <x v="2"/>
    <x v="2"/>
  </r>
  <r>
    <n v="601136"/>
    <n v="10532"/>
    <n v="50"/>
    <s v="Male"/>
    <x v="0"/>
    <x v="4"/>
    <s v="Burger"/>
    <d v="2023-10-12T00:00:00"/>
    <s v="COD"/>
    <n v="73"/>
    <n v="5.7"/>
    <n v="1451.13"/>
    <n v="113.04"/>
    <s v="Cash"/>
    <n v="5"/>
    <s v="36-50"/>
    <s v="new"/>
    <s v="high value"/>
    <s v="High"/>
    <s v="Oct"/>
    <x v="0"/>
    <x v="0"/>
    <x v="1"/>
  </r>
  <r>
    <n v="601137"/>
    <n v="21784"/>
    <n v="45"/>
    <s v="Female"/>
    <x v="0"/>
    <x v="5"/>
    <s v="South Indian"/>
    <d v="2024-10-01T00:00:00"/>
    <s v="Online"/>
    <n v="35"/>
    <n v="6.8"/>
    <n v="304.14"/>
    <n v="36.99"/>
    <s v="Wallet"/>
    <n v="3"/>
    <s v="36-50"/>
    <s v="new"/>
    <s v="medium"/>
    <s v="medium"/>
    <s v="Oct"/>
    <x v="1"/>
    <x v="0"/>
    <x v="0"/>
  </r>
  <r>
    <n v="601138"/>
    <n v="27456"/>
    <n v="43"/>
    <s v="Male"/>
    <x v="4"/>
    <x v="5"/>
    <s v="South Indian"/>
    <d v="2022-07-18T00:00:00"/>
    <s v="Online"/>
    <n v="64"/>
    <n v="10.3"/>
    <n v="903.01"/>
    <n v="58.71"/>
    <s v="Wallet"/>
    <n v="1"/>
    <s v="36-50"/>
    <s v="new"/>
    <s v="high value"/>
    <s v="Low"/>
    <s v="Jul"/>
    <x v="2"/>
    <x v="1"/>
    <x v="1"/>
  </r>
  <r>
    <n v="601139"/>
    <n v="87453"/>
    <n v="64"/>
    <s v="Female"/>
    <x v="1"/>
    <x v="1"/>
    <s v="Chinese"/>
    <d v="2023-01-15T00:00:00"/>
    <s v="COD"/>
    <n v="56"/>
    <n v="8.6999999999999993"/>
    <n v="1309.49"/>
    <n v="57.8"/>
    <s v="Card"/>
    <n v="5"/>
    <s v="50+"/>
    <s v="new"/>
    <s v="high value"/>
    <s v="High"/>
    <s v="Jan"/>
    <x v="0"/>
    <x v="0"/>
    <x v="1"/>
  </r>
  <r>
    <n v="601140"/>
    <n v="82323"/>
    <n v="40"/>
    <s v="Female"/>
    <x v="1"/>
    <x v="5"/>
    <s v="Biryani"/>
    <d v="2024-01-11T00:00:00"/>
    <s v="COD"/>
    <n v="38"/>
    <n v="13.8"/>
    <n v="1409.39"/>
    <n v="52.38"/>
    <s v="UPI"/>
    <n v="3"/>
    <s v="36-50"/>
    <s v="repeat"/>
    <s v="high value"/>
    <s v="medium"/>
    <s v="Jan"/>
    <x v="1"/>
    <x v="1"/>
    <x v="0"/>
  </r>
  <r>
    <n v="601141"/>
    <n v="68095"/>
    <n v="44"/>
    <s v="Female"/>
    <x v="3"/>
    <x v="3"/>
    <s v="Burger"/>
    <d v="2024-07-21T00:00:00"/>
    <s v="Online"/>
    <n v="57"/>
    <n v="9.5"/>
    <n v="959.1"/>
    <n v="77.760000000000005"/>
    <s v="Card"/>
    <n v="1"/>
    <s v="36-50"/>
    <s v="new"/>
    <s v="high value"/>
    <s v="Low"/>
    <s v="Jul"/>
    <x v="1"/>
    <x v="0"/>
    <x v="1"/>
  </r>
  <r>
    <n v="601142"/>
    <n v="42894"/>
    <n v="52"/>
    <s v="Female"/>
    <x v="0"/>
    <x v="0"/>
    <s v="Sandwich"/>
    <d v="2024-05-13T00:00:00"/>
    <s v="Online"/>
    <n v="41"/>
    <n v="10.5"/>
    <n v="479.89"/>
    <n v="71.08"/>
    <s v="Wallet"/>
    <n v="5"/>
    <s v="50+"/>
    <s v="new"/>
    <s v="medium"/>
    <s v="High"/>
    <s v="May"/>
    <x v="1"/>
    <x v="1"/>
    <x v="0"/>
  </r>
  <r>
    <n v="601143"/>
    <n v="14055"/>
    <n v="29"/>
    <s v="Female"/>
    <x v="5"/>
    <x v="2"/>
    <s v="South Indian"/>
    <d v="2023-09-16T00:00:00"/>
    <s v="COD"/>
    <n v="53"/>
    <n v="12.8"/>
    <n v="484.42"/>
    <n v="116.02"/>
    <s v="Wallet"/>
    <n v="4"/>
    <s v="25-35"/>
    <s v="new"/>
    <s v="medium"/>
    <s v="medium"/>
    <s v="Sep"/>
    <x v="0"/>
    <x v="1"/>
    <x v="1"/>
  </r>
  <r>
    <n v="601144"/>
    <n v="42506"/>
    <n v="22"/>
    <s v="Female"/>
    <x v="4"/>
    <x v="4"/>
    <s v="Biryani"/>
    <d v="2022-09-24T00:00:00"/>
    <s v="Online"/>
    <n v="89"/>
    <n v="5"/>
    <n v="1270.3699999999999"/>
    <n v="64.3"/>
    <s v="UPI"/>
    <n v="1"/>
    <s v="18-24"/>
    <s v="new"/>
    <s v="high value"/>
    <s v="Low"/>
    <s v="Sep"/>
    <x v="2"/>
    <x v="2"/>
    <x v="1"/>
  </r>
  <r>
    <n v="601145"/>
    <n v="79087"/>
    <n v="53"/>
    <s v="Male"/>
    <x v="3"/>
    <x v="1"/>
    <s v="Sandwich"/>
    <d v="2023-03-25T00:00:00"/>
    <s v="Online"/>
    <n v="26"/>
    <n v="7.8"/>
    <n v="1044.6099999999999"/>
    <n v="61.93"/>
    <s v="UPI"/>
    <n v="1"/>
    <s v="50+"/>
    <s v="new"/>
    <s v="high value"/>
    <s v="Low"/>
    <s v="Mar"/>
    <x v="0"/>
    <x v="0"/>
    <x v="2"/>
  </r>
  <r>
    <n v="601146"/>
    <n v="33209"/>
    <n v="46"/>
    <s v="Female"/>
    <x v="5"/>
    <x v="7"/>
    <s v="Pizza"/>
    <d v="2024-12-30T00:00:00"/>
    <s v="COD"/>
    <n v="82"/>
    <n v="10.6"/>
    <n v="1447.61"/>
    <n v="61.15"/>
    <s v="Card"/>
    <n v="5"/>
    <s v="36-50"/>
    <s v="new"/>
    <s v="high value"/>
    <s v="High"/>
    <s v="Dec"/>
    <x v="1"/>
    <x v="1"/>
    <x v="1"/>
  </r>
  <r>
    <n v="601147"/>
    <n v="55517"/>
    <n v="53"/>
    <s v="Male"/>
    <x v="3"/>
    <x v="1"/>
    <s v="Biryani"/>
    <d v="2022-10-19T00:00:00"/>
    <s v="COD"/>
    <n v="37"/>
    <n v="7.1"/>
    <n v="789.08"/>
    <n v="99.83"/>
    <s v="UPI"/>
    <n v="2"/>
    <s v="50+"/>
    <s v="new"/>
    <s v="high value"/>
    <s v="Low"/>
    <s v="Oct"/>
    <x v="2"/>
    <x v="0"/>
    <x v="0"/>
  </r>
  <r>
    <n v="601148"/>
    <n v="61408"/>
    <n v="31"/>
    <s v="Female"/>
    <x v="0"/>
    <x v="4"/>
    <s v="Chinese"/>
    <d v="2023-05-23T00:00:00"/>
    <s v="Online"/>
    <n v="50"/>
    <n v="6"/>
    <n v="217.14"/>
    <n v="107.4"/>
    <s v="Card"/>
    <n v="2"/>
    <s v="25-35"/>
    <s v="new"/>
    <s v="low"/>
    <s v="Low"/>
    <s v="May"/>
    <x v="0"/>
    <x v="0"/>
    <x v="1"/>
  </r>
  <r>
    <n v="601149"/>
    <n v="51154"/>
    <n v="54"/>
    <s v="Male"/>
    <x v="3"/>
    <x v="7"/>
    <s v="Biryani"/>
    <d v="2022-04-05T00:00:00"/>
    <s v="COD"/>
    <n v="49"/>
    <n v="9.6"/>
    <n v="1210.75"/>
    <n v="35.020000000000003"/>
    <s v="Card"/>
    <n v="1"/>
    <s v="50+"/>
    <s v="new"/>
    <s v="high value"/>
    <s v="Low"/>
    <s v="Apr"/>
    <x v="2"/>
    <x v="0"/>
    <x v="1"/>
  </r>
  <r>
    <n v="601150"/>
    <n v="76229"/>
    <n v="54"/>
    <s v="Female"/>
    <x v="5"/>
    <x v="6"/>
    <s v="Sandwich"/>
    <d v="2024-09-18T00:00:00"/>
    <s v="COD"/>
    <n v="28"/>
    <n v="3"/>
    <n v="494.92"/>
    <n v="60.63"/>
    <s v="UPI"/>
    <n v="3"/>
    <s v="50+"/>
    <s v="new"/>
    <s v="medium"/>
    <s v="medium"/>
    <s v="Sep"/>
    <x v="1"/>
    <x v="2"/>
    <x v="2"/>
  </r>
  <r>
    <n v="601151"/>
    <n v="68248"/>
    <n v="63"/>
    <s v="Female"/>
    <x v="1"/>
    <x v="4"/>
    <s v="Burger"/>
    <d v="2024-02-29T00:00:00"/>
    <s v="Online"/>
    <n v="77"/>
    <n v="11.6"/>
    <n v="967.38"/>
    <n v="40.69"/>
    <s v="Cash"/>
    <n v="5"/>
    <s v="50+"/>
    <s v="repeat"/>
    <s v="high value"/>
    <s v="High"/>
    <s v="Feb"/>
    <x v="1"/>
    <x v="1"/>
    <x v="1"/>
  </r>
  <r>
    <n v="601152"/>
    <n v="13250"/>
    <n v="27"/>
    <s v="Male"/>
    <x v="2"/>
    <x v="4"/>
    <s v="Biryani"/>
    <d v="2024-05-24T00:00:00"/>
    <s v="Online"/>
    <n v="70"/>
    <n v="11.6"/>
    <n v="508.18"/>
    <n v="111.89"/>
    <s v="Wallet"/>
    <n v="4"/>
    <s v="25-35"/>
    <s v="new"/>
    <s v="high value"/>
    <s v="medium"/>
    <s v="May"/>
    <x v="1"/>
    <x v="1"/>
    <x v="1"/>
  </r>
  <r>
    <n v="601153"/>
    <n v="90275"/>
    <n v="28"/>
    <s v="Male"/>
    <x v="5"/>
    <x v="2"/>
    <s v="Pizza"/>
    <d v="2022-01-11T00:00:00"/>
    <s v="COD"/>
    <n v="32"/>
    <n v="14.7"/>
    <n v="301.64"/>
    <n v="52.51"/>
    <s v="Cash"/>
    <n v="1"/>
    <s v="25-35"/>
    <s v="new"/>
    <s v="medium"/>
    <s v="Low"/>
    <s v="Jan"/>
    <x v="2"/>
    <x v="1"/>
    <x v="0"/>
  </r>
  <r>
    <n v="601154"/>
    <n v="85102"/>
    <n v="45"/>
    <s v="Female"/>
    <x v="2"/>
    <x v="7"/>
    <s v="South Indian"/>
    <d v="2024-02-06T00:00:00"/>
    <s v="Online"/>
    <n v="29"/>
    <n v="8.5"/>
    <n v="1084.31"/>
    <n v="60.48"/>
    <s v="Wallet"/>
    <n v="1"/>
    <s v="36-50"/>
    <s v="new"/>
    <s v="high value"/>
    <s v="Low"/>
    <s v="Feb"/>
    <x v="1"/>
    <x v="0"/>
    <x v="2"/>
  </r>
  <r>
    <n v="601155"/>
    <n v="41366"/>
    <n v="29"/>
    <s v="Male"/>
    <x v="5"/>
    <x v="4"/>
    <s v="Biryani"/>
    <d v="2022-04-21T00:00:00"/>
    <s v="COD"/>
    <n v="39"/>
    <n v="7.1"/>
    <n v="365.03"/>
    <n v="55.89"/>
    <s v="UPI"/>
    <n v="4"/>
    <s v="25-35"/>
    <s v="new"/>
    <s v="medium"/>
    <s v="medium"/>
    <s v="Apr"/>
    <x v="2"/>
    <x v="0"/>
    <x v="0"/>
  </r>
  <r>
    <n v="601156"/>
    <n v="44531"/>
    <n v="32"/>
    <s v="Male"/>
    <x v="3"/>
    <x v="3"/>
    <s v="Biryani"/>
    <d v="2023-03-04T00:00:00"/>
    <s v="COD"/>
    <n v="86"/>
    <n v="12.3"/>
    <n v="1454.48"/>
    <n v="96.5"/>
    <s v="Wallet"/>
    <n v="3"/>
    <s v="25-35"/>
    <s v="new"/>
    <s v="high value"/>
    <s v="medium"/>
    <s v="Mar"/>
    <x v="0"/>
    <x v="1"/>
    <x v="1"/>
  </r>
  <r>
    <n v="601157"/>
    <n v="61056"/>
    <n v="41"/>
    <s v="Female"/>
    <x v="3"/>
    <x v="1"/>
    <s v="South Indian"/>
    <d v="2022-06-20T00:00:00"/>
    <s v="COD"/>
    <n v="53"/>
    <n v="4.3"/>
    <n v="589.82000000000005"/>
    <n v="96.5"/>
    <s v="UPI"/>
    <n v="2"/>
    <s v="36-50"/>
    <s v="new"/>
    <s v="high value"/>
    <s v="Low"/>
    <s v="Jun"/>
    <x v="2"/>
    <x v="2"/>
    <x v="1"/>
  </r>
  <r>
    <n v="601158"/>
    <n v="18117"/>
    <n v="63"/>
    <s v="Male"/>
    <x v="4"/>
    <x v="1"/>
    <s v="Chinese"/>
    <d v="2022-07-09T00:00:00"/>
    <s v="Online"/>
    <n v="80"/>
    <n v="12.2"/>
    <n v="914.25"/>
    <n v="67.349999999999994"/>
    <s v="UPI"/>
    <n v="4"/>
    <s v="50+"/>
    <s v="new"/>
    <s v="high value"/>
    <s v="medium"/>
    <s v="Jul"/>
    <x v="2"/>
    <x v="1"/>
    <x v="1"/>
  </r>
  <r>
    <n v="601159"/>
    <n v="62289"/>
    <n v="56"/>
    <s v="Female"/>
    <x v="1"/>
    <x v="7"/>
    <s v="Biryani"/>
    <d v="2022-05-28T00:00:00"/>
    <s v="Online"/>
    <n v="24"/>
    <n v="5.2"/>
    <n v="567.51"/>
    <n v="66.61"/>
    <s v="Cash"/>
    <n v="4"/>
    <s v="50+"/>
    <s v="new"/>
    <s v="high value"/>
    <s v="medium"/>
    <s v="May"/>
    <x v="2"/>
    <x v="0"/>
    <x v="2"/>
  </r>
  <r>
    <n v="601160"/>
    <n v="29857"/>
    <n v="46"/>
    <s v="Male"/>
    <x v="2"/>
    <x v="1"/>
    <s v="Burger"/>
    <d v="2024-09-08T00:00:00"/>
    <s v="Online"/>
    <n v="85"/>
    <n v="14.4"/>
    <n v="573.54"/>
    <n v="77.63"/>
    <s v="UPI"/>
    <n v="5"/>
    <s v="36-50"/>
    <s v="new"/>
    <s v="high value"/>
    <s v="High"/>
    <s v="Sep"/>
    <x v="1"/>
    <x v="1"/>
    <x v="1"/>
  </r>
  <r>
    <n v="601161"/>
    <n v="62763"/>
    <n v="61"/>
    <s v="Female"/>
    <x v="2"/>
    <x v="2"/>
    <s v="Chinese"/>
    <d v="2023-03-04T00:00:00"/>
    <s v="Online"/>
    <n v="71"/>
    <n v="5.8"/>
    <n v="888.69"/>
    <n v="110.41"/>
    <s v="Card"/>
    <n v="4"/>
    <s v="50+"/>
    <s v="new"/>
    <s v="high value"/>
    <s v="medium"/>
    <s v="Mar"/>
    <x v="0"/>
    <x v="0"/>
    <x v="1"/>
  </r>
  <r>
    <n v="601162"/>
    <n v="71068"/>
    <n v="39"/>
    <s v="Male"/>
    <x v="2"/>
    <x v="3"/>
    <s v="Pizza"/>
    <d v="2024-03-21T00:00:00"/>
    <s v="Online"/>
    <n v="20"/>
    <n v="6.9"/>
    <n v="1471.11"/>
    <n v="97.71"/>
    <s v="Cash"/>
    <n v="4"/>
    <s v="36-50"/>
    <s v="new"/>
    <s v="high value"/>
    <s v="medium"/>
    <s v="Mar"/>
    <x v="1"/>
    <x v="0"/>
    <x v="2"/>
  </r>
  <r>
    <n v="601163"/>
    <n v="58347"/>
    <n v="30"/>
    <s v="Female"/>
    <x v="4"/>
    <x v="4"/>
    <s v="Pizza"/>
    <d v="2024-03-09T00:00:00"/>
    <s v="Online"/>
    <n v="56"/>
    <n v="7.8"/>
    <n v="1341.65"/>
    <n v="68.69"/>
    <s v="UPI"/>
    <n v="3"/>
    <s v="25-35"/>
    <s v="new"/>
    <s v="high value"/>
    <s v="medium"/>
    <s v="Mar"/>
    <x v="1"/>
    <x v="0"/>
    <x v="1"/>
  </r>
  <r>
    <n v="601164"/>
    <n v="11416"/>
    <n v="31"/>
    <s v="Female"/>
    <x v="5"/>
    <x v="4"/>
    <s v="Pizza"/>
    <d v="2023-01-09T00:00:00"/>
    <s v="COD"/>
    <n v="50"/>
    <n v="4.2"/>
    <n v="988.85"/>
    <n v="46.22"/>
    <s v="Card"/>
    <n v="5"/>
    <s v="25-35"/>
    <s v="new"/>
    <s v="high value"/>
    <s v="High"/>
    <s v="Jan"/>
    <x v="0"/>
    <x v="2"/>
    <x v="1"/>
  </r>
  <r>
    <n v="601165"/>
    <n v="90964"/>
    <n v="21"/>
    <s v="Male"/>
    <x v="4"/>
    <x v="3"/>
    <s v="Chinese"/>
    <d v="2023-02-14T00:00:00"/>
    <s v="Online"/>
    <n v="54"/>
    <n v="8.6999999999999993"/>
    <n v="632.74"/>
    <n v="44.03"/>
    <s v="UPI"/>
    <n v="2"/>
    <s v="18-24"/>
    <s v="new"/>
    <s v="high value"/>
    <s v="Low"/>
    <s v="Feb"/>
    <x v="0"/>
    <x v="0"/>
    <x v="1"/>
  </r>
  <r>
    <n v="601166"/>
    <n v="66309"/>
    <n v="59"/>
    <s v="Male"/>
    <x v="4"/>
    <x v="6"/>
    <s v="Biryani"/>
    <d v="2022-03-18T00:00:00"/>
    <s v="Online"/>
    <n v="86"/>
    <n v="13.5"/>
    <n v="1144"/>
    <n v="20.61"/>
    <s v="UPI"/>
    <n v="4"/>
    <s v="50+"/>
    <s v="new"/>
    <s v="high value"/>
    <s v="medium"/>
    <s v="Mar"/>
    <x v="2"/>
    <x v="1"/>
    <x v="1"/>
  </r>
  <r>
    <n v="601167"/>
    <n v="39272"/>
    <n v="24"/>
    <s v="Male"/>
    <x v="4"/>
    <x v="3"/>
    <s v="Burger"/>
    <d v="2022-07-07T00:00:00"/>
    <s v="COD"/>
    <n v="88"/>
    <n v="13.5"/>
    <n v="1255.79"/>
    <n v="86.67"/>
    <s v="Wallet"/>
    <n v="4"/>
    <s v="18-24"/>
    <s v="new"/>
    <s v="high value"/>
    <s v="medium"/>
    <s v="Jul"/>
    <x v="2"/>
    <x v="1"/>
    <x v="1"/>
  </r>
  <r>
    <n v="601168"/>
    <n v="15854"/>
    <n v="21"/>
    <s v="Female"/>
    <x v="3"/>
    <x v="6"/>
    <s v="Sandwich"/>
    <d v="2024-01-27T00:00:00"/>
    <s v="COD"/>
    <n v="74"/>
    <n v="13.7"/>
    <n v="183.56"/>
    <n v="46.12"/>
    <s v="UPI"/>
    <n v="2"/>
    <s v="18-24"/>
    <s v="new"/>
    <s v="low"/>
    <s v="Low"/>
    <s v="Jan"/>
    <x v="1"/>
    <x v="1"/>
    <x v="1"/>
  </r>
  <r>
    <n v="601169"/>
    <n v="19643"/>
    <n v="54"/>
    <s v="Female"/>
    <x v="5"/>
    <x v="3"/>
    <s v="Burger"/>
    <d v="2022-04-19T00:00:00"/>
    <s v="Online"/>
    <n v="69"/>
    <n v="13.7"/>
    <n v="1464.32"/>
    <n v="74.12"/>
    <s v="Card"/>
    <n v="2"/>
    <s v="50+"/>
    <s v="new"/>
    <s v="high value"/>
    <s v="Low"/>
    <s v="Apr"/>
    <x v="2"/>
    <x v="1"/>
    <x v="1"/>
  </r>
  <r>
    <n v="601170"/>
    <n v="73346"/>
    <n v="40"/>
    <s v="Female"/>
    <x v="2"/>
    <x v="3"/>
    <s v="Chinese"/>
    <d v="2024-08-12T00:00:00"/>
    <s v="Online"/>
    <n v="36"/>
    <n v="14.4"/>
    <n v="1027.25"/>
    <n v="99.15"/>
    <s v="UPI"/>
    <n v="5"/>
    <s v="36-50"/>
    <s v="new"/>
    <s v="high value"/>
    <s v="High"/>
    <s v="Aug"/>
    <x v="1"/>
    <x v="1"/>
    <x v="0"/>
  </r>
  <r>
    <n v="601171"/>
    <n v="36807"/>
    <n v="33"/>
    <s v="Female"/>
    <x v="2"/>
    <x v="0"/>
    <s v="Biryani"/>
    <d v="2024-04-17T00:00:00"/>
    <s v="Online"/>
    <n v="46"/>
    <n v="6.1"/>
    <n v="365.77"/>
    <n v="108.08"/>
    <s v="Wallet"/>
    <n v="4"/>
    <s v="25-35"/>
    <s v="new"/>
    <s v="medium"/>
    <s v="medium"/>
    <s v="Apr"/>
    <x v="1"/>
    <x v="0"/>
    <x v="1"/>
  </r>
  <r>
    <n v="601172"/>
    <n v="42547"/>
    <n v="63"/>
    <s v="Female"/>
    <x v="4"/>
    <x v="2"/>
    <s v="Biryani"/>
    <d v="2024-10-30T00:00:00"/>
    <s v="COD"/>
    <n v="38"/>
    <n v="4.7"/>
    <n v="704.34"/>
    <n v="74.89"/>
    <s v="Card"/>
    <n v="2"/>
    <s v="50+"/>
    <s v="new"/>
    <s v="high value"/>
    <s v="Low"/>
    <s v="Oct"/>
    <x v="1"/>
    <x v="2"/>
    <x v="0"/>
  </r>
  <r>
    <n v="601173"/>
    <n v="98419"/>
    <n v="60"/>
    <s v="Male"/>
    <x v="4"/>
    <x v="3"/>
    <s v="Sandwich"/>
    <d v="2022-08-13T00:00:00"/>
    <s v="COD"/>
    <n v="41"/>
    <n v="2.2999999999999998"/>
    <n v="479.72"/>
    <n v="111.12"/>
    <s v="Cash"/>
    <n v="3"/>
    <s v="50+"/>
    <s v="new"/>
    <s v="medium"/>
    <s v="medium"/>
    <s v="Aug"/>
    <x v="2"/>
    <x v="2"/>
    <x v="0"/>
  </r>
  <r>
    <n v="601174"/>
    <n v="70190"/>
    <n v="42"/>
    <s v="Male"/>
    <x v="4"/>
    <x v="7"/>
    <s v="Sandwich"/>
    <d v="2023-08-11T00:00:00"/>
    <s v="Online"/>
    <n v="73"/>
    <n v="2.1"/>
    <n v="1333.34"/>
    <n v="105.55"/>
    <s v="Cash"/>
    <n v="3"/>
    <s v="36-50"/>
    <s v="new"/>
    <s v="high value"/>
    <s v="medium"/>
    <s v="Aug"/>
    <x v="0"/>
    <x v="2"/>
    <x v="1"/>
  </r>
  <r>
    <n v="601175"/>
    <n v="10215"/>
    <n v="56"/>
    <s v="Female"/>
    <x v="3"/>
    <x v="2"/>
    <s v="Burger"/>
    <d v="2024-01-05T00:00:00"/>
    <s v="COD"/>
    <n v="55"/>
    <n v="7.4"/>
    <n v="509.51"/>
    <n v="119.56"/>
    <s v="Cash"/>
    <n v="5"/>
    <s v="50+"/>
    <s v="new"/>
    <s v="high value"/>
    <s v="High"/>
    <s v="Jan"/>
    <x v="1"/>
    <x v="0"/>
    <x v="1"/>
  </r>
  <r>
    <n v="601176"/>
    <n v="53018"/>
    <n v="33"/>
    <s v="Male"/>
    <x v="1"/>
    <x v="6"/>
    <s v="Chinese"/>
    <d v="2024-04-07T00:00:00"/>
    <s v="COD"/>
    <n v="41"/>
    <n v="9.5"/>
    <n v="1194.04"/>
    <n v="70.260000000000005"/>
    <s v="UPI"/>
    <n v="1"/>
    <s v="25-35"/>
    <s v="new"/>
    <s v="high value"/>
    <s v="Low"/>
    <s v="Apr"/>
    <x v="1"/>
    <x v="0"/>
    <x v="0"/>
  </r>
  <r>
    <n v="601177"/>
    <n v="78035"/>
    <n v="45"/>
    <s v="Male"/>
    <x v="4"/>
    <x v="4"/>
    <s v="Biryani"/>
    <d v="2024-02-13T00:00:00"/>
    <s v="Online"/>
    <n v="82"/>
    <n v="10.7"/>
    <n v="871.67"/>
    <n v="114.79"/>
    <s v="Wallet"/>
    <n v="3"/>
    <s v="36-50"/>
    <s v="new"/>
    <s v="high value"/>
    <s v="medium"/>
    <s v="Feb"/>
    <x v="1"/>
    <x v="1"/>
    <x v="1"/>
  </r>
  <r>
    <n v="601178"/>
    <n v="98615"/>
    <n v="31"/>
    <s v="Male"/>
    <x v="2"/>
    <x v="3"/>
    <s v="South Indian"/>
    <d v="2023-12-09T00:00:00"/>
    <s v="COD"/>
    <n v="39"/>
    <n v="13.4"/>
    <n v="1111.96"/>
    <n v="71.040000000000006"/>
    <s v="Card"/>
    <n v="3"/>
    <s v="25-35"/>
    <s v="new"/>
    <s v="high value"/>
    <s v="medium"/>
    <s v="Dec"/>
    <x v="0"/>
    <x v="1"/>
    <x v="0"/>
  </r>
  <r>
    <n v="601179"/>
    <n v="51224"/>
    <n v="28"/>
    <s v="Male"/>
    <x v="0"/>
    <x v="3"/>
    <s v="Pizza"/>
    <d v="2024-04-11T00:00:00"/>
    <s v="COD"/>
    <n v="46"/>
    <n v="4.8"/>
    <n v="863.96"/>
    <n v="73.27"/>
    <s v="Wallet"/>
    <n v="4"/>
    <s v="25-35"/>
    <s v="new"/>
    <s v="high value"/>
    <s v="medium"/>
    <s v="Apr"/>
    <x v="1"/>
    <x v="2"/>
    <x v="1"/>
  </r>
  <r>
    <n v="601180"/>
    <n v="90026"/>
    <n v="55"/>
    <s v="Female"/>
    <x v="3"/>
    <x v="4"/>
    <s v="Pizza"/>
    <d v="2023-10-14T00:00:00"/>
    <s v="COD"/>
    <n v="39"/>
    <n v="4.4000000000000004"/>
    <n v="162.38"/>
    <n v="56.31"/>
    <s v="Cash"/>
    <n v="2"/>
    <s v="50+"/>
    <s v="new"/>
    <s v="low"/>
    <s v="Low"/>
    <s v="Oct"/>
    <x v="0"/>
    <x v="2"/>
    <x v="0"/>
  </r>
  <r>
    <n v="601181"/>
    <n v="85691"/>
    <n v="53"/>
    <s v="Male"/>
    <x v="3"/>
    <x v="4"/>
    <s v="Chinese"/>
    <d v="2023-06-24T00:00:00"/>
    <s v="Online"/>
    <n v="74"/>
    <n v="7.4"/>
    <n v="1489.36"/>
    <n v="39.85"/>
    <s v="Card"/>
    <n v="2"/>
    <s v="50+"/>
    <s v="new"/>
    <s v="high value"/>
    <s v="Low"/>
    <s v="Jun"/>
    <x v="0"/>
    <x v="0"/>
    <x v="1"/>
  </r>
  <r>
    <n v="601182"/>
    <n v="13455"/>
    <n v="44"/>
    <s v="Female"/>
    <x v="2"/>
    <x v="3"/>
    <s v="Pizza"/>
    <d v="2024-05-16T00:00:00"/>
    <s v="COD"/>
    <n v="20"/>
    <n v="10.4"/>
    <n v="220.36"/>
    <n v="92.99"/>
    <s v="UPI"/>
    <n v="2"/>
    <s v="36-50"/>
    <s v="new"/>
    <s v="low"/>
    <s v="Low"/>
    <s v="May"/>
    <x v="1"/>
    <x v="1"/>
    <x v="2"/>
  </r>
  <r>
    <n v="601183"/>
    <n v="67361"/>
    <n v="61"/>
    <s v="Male"/>
    <x v="3"/>
    <x v="7"/>
    <s v="Chinese"/>
    <d v="2022-11-30T00:00:00"/>
    <s v="COD"/>
    <n v="23"/>
    <n v="14.7"/>
    <n v="1280.6300000000001"/>
    <n v="43.03"/>
    <s v="Wallet"/>
    <n v="1"/>
    <s v="50+"/>
    <s v="new"/>
    <s v="high value"/>
    <s v="Low"/>
    <s v="Nov"/>
    <x v="2"/>
    <x v="1"/>
    <x v="2"/>
  </r>
  <r>
    <n v="601184"/>
    <n v="20137"/>
    <n v="27"/>
    <s v="Female"/>
    <x v="2"/>
    <x v="3"/>
    <s v="Chinese"/>
    <d v="2022-05-11T00:00:00"/>
    <s v="Online"/>
    <n v="48"/>
    <n v="6.3"/>
    <n v="189.55"/>
    <n v="89.79"/>
    <s v="Wallet"/>
    <n v="1"/>
    <s v="25-35"/>
    <s v="new"/>
    <s v="low"/>
    <s v="Low"/>
    <s v="May"/>
    <x v="2"/>
    <x v="0"/>
    <x v="1"/>
  </r>
  <r>
    <n v="601185"/>
    <n v="49933"/>
    <n v="36"/>
    <s v="Male"/>
    <x v="1"/>
    <x v="5"/>
    <s v="South Indian"/>
    <d v="2024-04-02T00:00:00"/>
    <s v="COD"/>
    <n v="60"/>
    <n v="14.8"/>
    <n v="543.32000000000005"/>
    <n v="43.09"/>
    <s v="Card"/>
    <n v="2"/>
    <s v="36-50"/>
    <s v="new"/>
    <s v="high value"/>
    <s v="Low"/>
    <s v="Apr"/>
    <x v="1"/>
    <x v="1"/>
    <x v="1"/>
  </r>
  <r>
    <n v="601186"/>
    <n v="62453"/>
    <n v="50"/>
    <s v="Male"/>
    <x v="1"/>
    <x v="0"/>
    <s v="South Indian"/>
    <d v="2023-09-11T00:00:00"/>
    <s v="COD"/>
    <n v="21"/>
    <n v="12"/>
    <n v="1421.99"/>
    <n v="44.37"/>
    <s v="UPI"/>
    <n v="2"/>
    <s v="36-50"/>
    <s v="new"/>
    <s v="high value"/>
    <s v="Low"/>
    <s v="Sep"/>
    <x v="0"/>
    <x v="1"/>
    <x v="2"/>
  </r>
  <r>
    <n v="601187"/>
    <n v="34212"/>
    <n v="39"/>
    <s v="Male"/>
    <x v="5"/>
    <x v="4"/>
    <s v="Burger"/>
    <d v="2022-12-05T00:00:00"/>
    <s v="Online"/>
    <n v="53"/>
    <n v="8.1999999999999993"/>
    <n v="892.28"/>
    <n v="103.7"/>
    <s v="Card"/>
    <n v="2"/>
    <s v="36-50"/>
    <s v="new"/>
    <s v="high value"/>
    <s v="Low"/>
    <s v="Dec"/>
    <x v="2"/>
    <x v="0"/>
    <x v="1"/>
  </r>
  <r>
    <n v="601188"/>
    <n v="32273"/>
    <n v="50"/>
    <s v="Male"/>
    <x v="3"/>
    <x v="1"/>
    <s v="Sandwich"/>
    <d v="2024-06-05T00:00:00"/>
    <s v="Online"/>
    <n v="83"/>
    <n v="13.4"/>
    <n v="765.52"/>
    <n v="100.58"/>
    <s v="Card"/>
    <n v="4"/>
    <s v="36-50"/>
    <s v="new"/>
    <s v="high value"/>
    <s v="medium"/>
    <s v="Jun"/>
    <x v="1"/>
    <x v="1"/>
    <x v="1"/>
  </r>
  <r>
    <n v="601189"/>
    <n v="93842"/>
    <n v="37"/>
    <s v="Male"/>
    <x v="3"/>
    <x v="6"/>
    <s v="Chinese"/>
    <d v="2022-01-12T00:00:00"/>
    <s v="COD"/>
    <n v="43"/>
    <n v="6.1"/>
    <n v="994.65"/>
    <n v="50.56"/>
    <s v="UPI"/>
    <n v="1"/>
    <s v="36-50"/>
    <s v="new"/>
    <s v="high value"/>
    <s v="Low"/>
    <s v="Jan"/>
    <x v="2"/>
    <x v="0"/>
    <x v="0"/>
  </r>
  <r>
    <n v="601190"/>
    <n v="24016"/>
    <n v="43"/>
    <s v="Male"/>
    <x v="3"/>
    <x v="5"/>
    <s v="Pizza"/>
    <d v="2023-10-30T00:00:00"/>
    <s v="Online"/>
    <n v="64"/>
    <n v="7.8"/>
    <n v="1020.38"/>
    <n v="92.62"/>
    <s v="Wallet"/>
    <n v="5"/>
    <s v="36-50"/>
    <s v="repeat"/>
    <s v="high value"/>
    <s v="High"/>
    <s v="Oct"/>
    <x v="0"/>
    <x v="0"/>
    <x v="1"/>
  </r>
  <r>
    <n v="601191"/>
    <n v="42544"/>
    <n v="62"/>
    <s v="Female"/>
    <x v="4"/>
    <x v="7"/>
    <s v="Burger"/>
    <d v="2022-08-06T00:00:00"/>
    <s v="Online"/>
    <n v="87"/>
    <n v="5.9"/>
    <n v="1240.23"/>
    <n v="84.88"/>
    <s v="Card"/>
    <n v="3"/>
    <s v="50+"/>
    <s v="new"/>
    <s v="high value"/>
    <s v="medium"/>
    <s v="Aug"/>
    <x v="2"/>
    <x v="0"/>
    <x v="1"/>
  </r>
  <r>
    <n v="601192"/>
    <n v="32859"/>
    <n v="38"/>
    <s v="Male"/>
    <x v="0"/>
    <x v="4"/>
    <s v="Sandwich"/>
    <d v="2024-02-11T00:00:00"/>
    <s v="COD"/>
    <n v="40"/>
    <n v="2.1"/>
    <n v="1081.23"/>
    <n v="80.83"/>
    <s v="UPI"/>
    <n v="3"/>
    <s v="36-50"/>
    <s v="new"/>
    <s v="high value"/>
    <s v="medium"/>
    <s v="Feb"/>
    <x v="1"/>
    <x v="2"/>
    <x v="0"/>
  </r>
  <r>
    <n v="601193"/>
    <n v="66078"/>
    <n v="39"/>
    <s v="Male"/>
    <x v="5"/>
    <x v="4"/>
    <s v="Chinese"/>
    <d v="2024-10-03T00:00:00"/>
    <s v="COD"/>
    <n v="57"/>
    <n v="7.1"/>
    <n v="253.16"/>
    <n v="40.700000000000003"/>
    <s v="UPI"/>
    <n v="3"/>
    <s v="36-50"/>
    <s v="new"/>
    <s v="medium"/>
    <s v="medium"/>
    <s v="Oct"/>
    <x v="1"/>
    <x v="0"/>
    <x v="1"/>
  </r>
  <r>
    <n v="601194"/>
    <n v="69698"/>
    <n v="50"/>
    <s v="Female"/>
    <x v="1"/>
    <x v="0"/>
    <s v="Sandwich"/>
    <d v="2022-12-23T00:00:00"/>
    <s v="COD"/>
    <n v="28"/>
    <n v="3.1"/>
    <n v="540.62"/>
    <n v="33.29"/>
    <s v="Cash"/>
    <n v="3"/>
    <s v="36-50"/>
    <s v="new"/>
    <s v="high value"/>
    <s v="medium"/>
    <s v="Dec"/>
    <x v="2"/>
    <x v="2"/>
    <x v="2"/>
  </r>
  <r>
    <n v="601195"/>
    <n v="56891"/>
    <n v="56"/>
    <s v="Male"/>
    <x v="5"/>
    <x v="4"/>
    <s v="Biryani"/>
    <d v="2024-06-30T00:00:00"/>
    <s v="Online"/>
    <n v="86"/>
    <n v="10.4"/>
    <n v="461.92"/>
    <n v="44.32"/>
    <s v="Card"/>
    <n v="4"/>
    <s v="50+"/>
    <s v="new"/>
    <s v="medium"/>
    <s v="medium"/>
    <s v="Jun"/>
    <x v="1"/>
    <x v="1"/>
    <x v="1"/>
  </r>
  <r>
    <n v="601196"/>
    <n v="64269"/>
    <n v="39"/>
    <s v="Male"/>
    <x v="5"/>
    <x v="2"/>
    <s v="Burger"/>
    <d v="2024-04-06T00:00:00"/>
    <s v="Online"/>
    <n v="51"/>
    <n v="4.4000000000000004"/>
    <n v="907.42"/>
    <n v="45.63"/>
    <s v="Cash"/>
    <n v="3"/>
    <s v="36-50"/>
    <s v="new"/>
    <s v="high value"/>
    <s v="medium"/>
    <s v="Apr"/>
    <x v="1"/>
    <x v="2"/>
    <x v="1"/>
  </r>
  <r>
    <n v="601197"/>
    <n v="60702"/>
    <n v="24"/>
    <s v="Male"/>
    <x v="0"/>
    <x v="6"/>
    <s v="Pizza"/>
    <d v="2022-09-07T00:00:00"/>
    <s v="Online"/>
    <n v="60"/>
    <n v="3.4"/>
    <n v="1239.0999999999999"/>
    <n v="74.040000000000006"/>
    <s v="UPI"/>
    <n v="4"/>
    <s v="18-24"/>
    <s v="new"/>
    <s v="high value"/>
    <s v="medium"/>
    <s v="Sep"/>
    <x v="2"/>
    <x v="2"/>
    <x v="1"/>
  </r>
  <r>
    <n v="601198"/>
    <n v="68209"/>
    <n v="36"/>
    <s v="Male"/>
    <x v="5"/>
    <x v="6"/>
    <s v="Pizza"/>
    <d v="2024-02-11T00:00:00"/>
    <s v="COD"/>
    <n v="24"/>
    <n v="10.9"/>
    <n v="1460.3"/>
    <n v="73.41"/>
    <s v="Card"/>
    <n v="3"/>
    <s v="36-50"/>
    <s v="new"/>
    <s v="high value"/>
    <s v="medium"/>
    <s v="Feb"/>
    <x v="1"/>
    <x v="1"/>
    <x v="2"/>
  </r>
  <r>
    <n v="601199"/>
    <n v="61633"/>
    <n v="54"/>
    <s v="Female"/>
    <x v="1"/>
    <x v="3"/>
    <s v="Sandwich"/>
    <d v="2023-12-23T00:00:00"/>
    <s v="COD"/>
    <n v="89"/>
    <n v="11.5"/>
    <n v="296.64999999999998"/>
    <n v="47.15"/>
    <s v="Card"/>
    <n v="5"/>
    <s v="50+"/>
    <s v="new"/>
    <s v="medium"/>
    <s v="High"/>
    <s v="Dec"/>
    <x v="0"/>
    <x v="1"/>
    <x v="1"/>
  </r>
  <r>
    <n v="601200"/>
    <n v="54927"/>
    <n v="28"/>
    <s v="Male"/>
    <x v="4"/>
    <x v="3"/>
    <s v="Sandwich"/>
    <d v="2023-11-27T00:00:00"/>
    <s v="Online"/>
    <n v="50"/>
    <n v="3.1"/>
    <n v="488.24"/>
    <n v="26.11"/>
    <s v="Cash"/>
    <n v="4"/>
    <s v="25-35"/>
    <s v="new"/>
    <s v="medium"/>
    <s v="medium"/>
    <s v="Nov"/>
    <x v="0"/>
    <x v="2"/>
    <x v="1"/>
  </r>
  <r>
    <n v="601201"/>
    <n v="17536"/>
    <n v="58"/>
    <s v="Female"/>
    <x v="5"/>
    <x v="7"/>
    <s v="Pizza"/>
    <d v="2023-12-20T00:00:00"/>
    <s v="Online"/>
    <n v="44"/>
    <n v="14.9"/>
    <n v="1302.3900000000001"/>
    <n v="46.09"/>
    <s v="Cash"/>
    <n v="1"/>
    <s v="50+"/>
    <s v="new"/>
    <s v="high value"/>
    <s v="Low"/>
    <s v="Dec"/>
    <x v="0"/>
    <x v="1"/>
    <x v="0"/>
  </r>
  <r>
    <n v="601202"/>
    <n v="90230"/>
    <n v="42"/>
    <s v="Male"/>
    <x v="1"/>
    <x v="3"/>
    <s v="Chinese"/>
    <d v="2023-02-07T00:00:00"/>
    <s v="Online"/>
    <n v="80"/>
    <n v="7.6"/>
    <n v="544.39"/>
    <n v="68.95"/>
    <s v="Card"/>
    <n v="1"/>
    <s v="36-50"/>
    <s v="new"/>
    <s v="high value"/>
    <s v="Low"/>
    <s v="Feb"/>
    <x v="0"/>
    <x v="0"/>
    <x v="1"/>
  </r>
  <r>
    <n v="601203"/>
    <n v="75701"/>
    <n v="25"/>
    <s v="Male"/>
    <x v="5"/>
    <x v="7"/>
    <s v="Pizza"/>
    <d v="2024-10-26T00:00:00"/>
    <s v="COD"/>
    <n v="83"/>
    <n v="10.5"/>
    <n v="1333.73"/>
    <n v="79.040000000000006"/>
    <s v="Cash"/>
    <n v="4"/>
    <s v="25-35"/>
    <s v="new"/>
    <s v="high value"/>
    <s v="medium"/>
    <s v="Oct"/>
    <x v="1"/>
    <x v="1"/>
    <x v="1"/>
  </r>
  <r>
    <n v="601204"/>
    <n v="88661"/>
    <n v="25"/>
    <s v="Female"/>
    <x v="2"/>
    <x v="7"/>
    <s v="Pizza"/>
    <d v="2022-01-12T00:00:00"/>
    <s v="COD"/>
    <n v="40"/>
    <n v="12.1"/>
    <n v="199.92"/>
    <n v="77.19"/>
    <s v="Card"/>
    <n v="5"/>
    <s v="25-35"/>
    <s v="new"/>
    <s v="low"/>
    <s v="High"/>
    <s v="Jan"/>
    <x v="2"/>
    <x v="1"/>
    <x v="0"/>
  </r>
  <r>
    <n v="601205"/>
    <n v="43768"/>
    <n v="48"/>
    <s v="Female"/>
    <x v="0"/>
    <x v="1"/>
    <s v="Biryani"/>
    <d v="2022-01-13T00:00:00"/>
    <s v="Online"/>
    <n v="43"/>
    <n v="7.9"/>
    <n v="503.88"/>
    <n v="32.5"/>
    <s v="Cash"/>
    <n v="1"/>
    <s v="36-50"/>
    <s v="new"/>
    <s v="high value"/>
    <s v="Low"/>
    <s v="Jan"/>
    <x v="2"/>
    <x v="0"/>
    <x v="0"/>
  </r>
  <r>
    <n v="601206"/>
    <n v="85545"/>
    <n v="36"/>
    <s v="Male"/>
    <x v="4"/>
    <x v="0"/>
    <s v="Chinese"/>
    <d v="2022-07-23T00:00:00"/>
    <s v="COD"/>
    <n v="45"/>
    <n v="14.1"/>
    <n v="1257.79"/>
    <n v="87.24"/>
    <s v="Wallet"/>
    <n v="4"/>
    <s v="36-50"/>
    <s v="new"/>
    <s v="high value"/>
    <s v="medium"/>
    <s v="Jul"/>
    <x v="2"/>
    <x v="1"/>
    <x v="0"/>
  </r>
  <r>
    <n v="601207"/>
    <n v="82319"/>
    <n v="30"/>
    <s v="Male"/>
    <x v="0"/>
    <x v="2"/>
    <s v="Chinese"/>
    <d v="2023-02-28T00:00:00"/>
    <s v="COD"/>
    <n v="79"/>
    <n v="10.8"/>
    <n v="1445.02"/>
    <n v="64.88"/>
    <s v="Card"/>
    <n v="4"/>
    <s v="25-35"/>
    <s v="new"/>
    <s v="high value"/>
    <s v="medium"/>
    <s v="Feb"/>
    <x v="0"/>
    <x v="1"/>
    <x v="1"/>
  </r>
  <r>
    <n v="601208"/>
    <n v="23322"/>
    <n v="29"/>
    <s v="Female"/>
    <x v="3"/>
    <x v="7"/>
    <s v="Biryani"/>
    <d v="2022-01-31T00:00:00"/>
    <s v="Online"/>
    <n v="84"/>
    <n v="9.5"/>
    <n v="1087.42"/>
    <n v="80.819999999999993"/>
    <s v="Card"/>
    <n v="5"/>
    <s v="25-35"/>
    <s v="new"/>
    <s v="high value"/>
    <s v="High"/>
    <s v="Jan"/>
    <x v="2"/>
    <x v="0"/>
    <x v="1"/>
  </r>
  <r>
    <n v="601209"/>
    <n v="91578"/>
    <n v="55"/>
    <s v="Female"/>
    <x v="1"/>
    <x v="2"/>
    <s v="Burger"/>
    <d v="2024-07-27T00:00:00"/>
    <s v="COD"/>
    <n v="29"/>
    <n v="2.8"/>
    <n v="398.28"/>
    <n v="23"/>
    <s v="Cash"/>
    <n v="4"/>
    <s v="50+"/>
    <s v="new"/>
    <s v="medium"/>
    <s v="medium"/>
    <s v="Jul"/>
    <x v="1"/>
    <x v="2"/>
    <x v="2"/>
  </r>
  <r>
    <n v="601210"/>
    <n v="96129"/>
    <n v="48"/>
    <s v="Female"/>
    <x v="2"/>
    <x v="4"/>
    <s v="Sandwich"/>
    <d v="2023-05-11T00:00:00"/>
    <s v="Online"/>
    <n v="43"/>
    <n v="7.4"/>
    <n v="799.54"/>
    <n v="83.39"/>
    <s v="Card"/>
    <n v="1"/>
    <s v="36-50"/>
    <s v="new"/>
    <s v="high value"/>
    <s v="Low"/>
    <s v="May"/>
    <x v="0"/>
    <x v="0"/>
    <x v="0"/>
  </r>
  <r>
    <n v="601211"/>
    <n v="54430"/>
    <n v="47"/>
    <s v="Female"/>
    <x v="2"/>
    <x v="3"/>
    <s v="South Indian"/>
    <d v="2023-08-15T00:00:00"/>
    <s v="Online"/>
    <n v="53"/>
    <n v="4.4000000000000004"/>
    <n v="1195.58"/>
    <n v="30.16"/>
    <s v="UPI"/>
    <n v="3"/>
    <s v="36-50"/>
    <s v="new"/>
    <s v="high value"/>
    <s v="medium"/>
    <s v="Aug"/>
    <x v="0"/>
    <x v="2"/>
    <x v="1"/>
  </r>
  <r>
    <n v="601212"/>
    <n v="93847"/>
    <n v="58"/>
    <s v="Male"/>
    <x v="0"/>
    <x v="5"/>
    <s v="Burger"/>
    <d v="2022-05-08T00:00:00"/>
    <s v="Online"/>
    <n v="48"/>
    <n v="9.1999999999999993"/>
    <n v="1282.2"/>
    <n v="59.78"/>
    <s v="Card"/>
    <n v="1"/>
    <s v="50+"/>
    <s v="new"/>
    <s v="high value"/>
    <s v="Low"/>
    <s v="May"/>
    <x v="2"/>
    <x v="0"/>
    <x v="1"/>
  </r>
  <r>
    <n v="601213"/>
    <n v="41179"/>
    <n v="23"/>
    <s v="Female"/>
    <x v="0"/>
    <x v="3"/>
    <s v="Burger"/>
    <d v="2023-12-26T00:00:00"/>
    <s v="COD"/>
    <n v="68"/>
    <n v="11.1"/>
    <n v="379.97"/>
    <n v="69.67"/>
    <s v="Cash"/>
    <n v="4"/>
    <s v="18-24"/>
    <s v="new"/>
    <s v="medium"/>
    <s v="medium"/>
    <s v="Dec"/>
    <x v="0"/>
    <x v="1"/>
    <x v="1"/>
  </r>
  <r>
    <n v="601214"/>
    <n v="70703"/>
    <n v="48"/>
    <s v="Male"/>
    <x v="2"/>
    <x v="4"/>
    <s v="Sandwich"/>
    <d v="2022-12-24T00:00:00"/>
    <s v="Online"/>
    <n v="41"/>
    <n v="5.8"/>
    <n v="433.96"/>
    <n v="58.06"/>
    <s v="Card"/>
    <n v="3"/>
    <s v="36-50"/>
    <s v="new"/>
    <s v="medium"/>
    <s v="medium"/>
    <s v="Dec"/>
    <x v="2"/>
    <x v="0"/>
    <x v="0"/>
  </r>
  <r>
    <n v="601215"/>
    <n v="58499"/>
    <n v="54"/>
    <s v="Male"/>
    <x v="3"/>
    <x v="5"/>
    <s v="Chinese"/>
    <d v="2022-10-15T00:00:00"/>
    <s v="Online"/>
    <n v="30"/>
    <n v="9.9"/>
    <n v="646.27"/>
    <n v="94.52"/>
    <s v="Wallet"/>
    <n v="4"/>
    <s v="50+"/>
    <s v="new"/>
    <s v="high value"/>
    <s v="medium"/>
    <s v="Oct"/>
    <x v="2"/>
    <x v="0"/>
    <x v="2"/>
  </r>
  <r>
    <n v="601216"/>
    <n v="68284"/>
    <n v="47"/>
    <s v="Male"/>
    <x v="0"/>
    <x v="2"/>
    <s v="Burger"/>
    <d v="2023-11-09T00:00:00"/>
    <s v="Online"/>
    <n v="58"/>
    <n v="13.8"/>
    <n v="1141.8900000000001"/>
    <n v="52.49"/>
    <s v="Cash"/>
    <n v="2"/>
    <s v="36-50"/>
    <s v="new"/>
    <s v="high value"/>
    <s v="Low"/>
    <s v="Nov"/>
    <x v="0"/>
    <x v="1"/>
    <x v="1"/>
  </r>
  <r>
    <n v="601217"/>
    <n v="77482"/>
    <n v="29"/>
    <s v="Female"/>
    <x v="5"/>
    <x v="4"/>
    <s v="Pizza"/>
    <d v="2022-05-26T00:00:00"/>
    <s v="Online"/>
    <n v="85"/>
    <n v="11.7"/>
    <n v="850.75"/>
    <n v="82.83"/>
    <s v="Cash"/>
    <n v="4"/>
    <s v="25-35"/>
    <s v="new"/>
    <s v="high value"/>
    <s v="medium"/>
    <s v="May"/>
    <x v="2"/>
    <x v="1"/>
    <x v="1"/>
  </r>
  <r>
    <n v="601218"/>
    <n v="24592"/>
    <n v="27"/>
    <s v="Female"/>
    <x v="3"/>
    <x v="7"/>
    <s v="Sandwich"/>
    <d v="2024-04-25T00:00:00"/>
    <s v="COD"/>
    <n v="56"/>
    <n v="12.5"/>
    <n v="208.13"/>
    <n v="75.52"/>
    <s v="Cash"/>
    <n v="2"/>
    <s v="25-35"/>
    <s v="new"/>
    <s v="low"/>
    <s v="Low"/>
    <s v="Apr"/>
    <x v="1"/>
    <x v="1"/>
    <x v="1"/>
  </r>
  <r>
    <n v="601219"/>
    <n v="65861"/>
    <n v="37"/>
    <s v="Female"/>
    <x v="1"/>
    <x v="4"/>
    <s v="Chinese"/>
    <d v="2023-07-22T00:00:00"/>
    <s v="Online"/>
    <n v="82"/>
    <n v="7.1"/>
    <n v="963.75"/>
    <n v="30.43"/>
    <s v="UPI"/>
    <n v="2"/>
    <s v="36-50"/>
    <s v="new"/>
    <s v="high value"/>
    <s v="Low"/>
    <s v="Jul"/>
    <x v="0"/>
    <x v="0"/>
    <x v="1"/>
  </r>
  <r>
    <n v="601220"/>
    <n v="64005"/>
    <n v="59"/>
    <s v="Female"/>
    <x v="2"/>
    <x v="4"/>
    <s v="Chinese"/>
    <d v="2022-08-08T00:00:00"/>
    <s v="Online"/>
    <n v="61"/>
    <n v="2.5"/>
    <n v="386.21"/>
    <n v="53.59"/>
    <s v="Card"/>
    <n v="1"/>
    <s v="50+"/>
    <s v="new"/>
    <s v="medium"/>
    <s v="Low"/>
    <s v="Aug"/>
    <x v="2"/>
    <x v="2"/>
    <x v="1"/>
  </r>
  <r>
    <n v="601221"/>
    <n v="16299"/>
    <n v="27"/>
    <s v="Male"/>
    <x v="1"/>
    <x v="3"/>
    <s v="Sandwich"/>
    <d v="2023-10-11T00:00:00"/>
    <s v="Online"/>
    <n v="85"/>
    <n v="2.1"/>
    <n v="666.62"/>
    <n v="102.97"/>
    <s v="Wallet"/>
    <n v="4"/>
    <s v="25-35"/>
    <s v="new"/>
    <s v="high value"/>
    <s v="medium"/>
    <s v="Oct"/>
    <x v="0"/>
    <x v="2"/>
    <x v="1"/>
  </r>
  <r>
    <n v="601222"/>
    <n v="21871"/>
    <n v="31"/>
    <s v="Female"/>
    <x v="4"/>
    <x v="7"/>
    <s v="Pizza"/>
    <d v="2023-03-10T00:00:00"/>
    <s v="Online"/>
    <n v="88"/>
    <n v="12.3"/>
    <n v="1125.75"/>
    <n v="99.41"/>
    <s v="Card"/>
    <n v="4"/>
    <s v="25-35"/>
    <s v="new"/>
    <s v="high value"/>
    <s v="medium"/>
    <s v="Mar"/>
    <x v="0"/>
    <x v="1"/>
    <x v="1"/>
  </r>
  <r>
    <n v="601223"/>
    <n v="87423"/>
    <n v="64"/>
    <s v="Male"/>
    <x v="1"/>
    <x v="4"/>
    <s v="Sandwich"/>
    <d v="2023-11-11T00:00:00"/>
    <s v="Online"/>
    <n v="81"/>
    <n v="3.9"/>
    <n v="915.55"/>
    <n v="97.81"/>
    <s v="Card"/>
    <n v="3"/>
    <s v="50+"/>
    <s v="new"/>
    <s v="high value"/>
    <s v="medium"/>
    <s v="Nov"/>
    <x v="0"/>
    <x v="2"/>
    <x v="1"/>
  </r>
  <r>
    <n v="601224"/>
    <n v="52937"/>
    <n v="57"/>
    <s v="Female"/>
    <x v="5"/>
    <x v="1"/>
    <s v="Burger"/>
    <d v="2024-07-23T00:00:00"/>
    <s v="Online"/>
    <n v="56"/>
    <n v="5.8"/>
    <n v="1213.99"/>
    <n v="45.78"/>
    <s v="UPI"/>
    <n v="1"/>
    <s v="50+"/>
    <s v="new"/>
    <s v="high value"/>
    <s v="Low"/>
    <s v="Jul"/>
    <x v="1"/>
    <x v="0"/>
    <x v="1"/>
  </r>
  <r>
    <n v="601225"/>
    <n v="76515"/>
    <n v="24"/>
    <s v="Male"/>
    <x v="0"/>
    <x v="5"/>
    <s v="Pizza"/>
    <d v="2022-06-25T00:00:00"/>
    <s v="Online"/>
    <n v="81"/>
    <n v="5.6"/>
    <n v="1201.92"/>
    <n v="53.43"/>
    <s v="Card"/>
    <n v="3"/>
    <s v="18-24"/>
    <s v="new"/>
    <s v="high value"/>
    <s v="medium"/>
    <s v="Jun"/>
    <x v="2"/>
    <x v="0"/>
    <x v="1"/>
  </r>
  <r>
    <n v="601226"/>
    <n v="60054"/>
    <n v="26"/>
    <s v="Male"/>
    <x v="3"/>
    <x v="6"/>
    <s v="Burger"/>
    <d v="2023-10-12T00:00:00"/>
    <s v="COD"/>
    <n v="66"/>
    <n v="10.5"/>
    <n v="1339.9"/>
    <n v="88.63"/>
    <s v="Wallet"/>
    <n v="4"/>
    <s v="25-35"/>
    <s v="new"/>
    <s v="high value"/>
    <s v="medium"/>
    <s v="Oct"/>
    <x v="0"/>
    <x v="1"/>
    <x v="1"/>
  </r>
  <r>
    <n v="601227"/>
    <n v="50473"/>
    <n v="63"/>
    <s v="Male"/>
    <x v="0"/>
    <x v="1"/>
    <s v="Pizza"/>
    <d v="2024-04-14T00:00:00"/>
    <s v="Online"/>
    <n v="45"/>
    <n v="4.2"/>
    <n v="883.95"/>
    <n v="39.619999999999997"/>
    <s v="Card"/>
    <n v="5"/>
    <s v="50+"/>
    <s v="new"/>
    <s v="high value"/>
    <s v="High"/>
    <s v="Apr"/>
    <x v="1"/>
    <x v="2"/>
    <x v="0"/>
  </r>
  <r>
    <n v="601228"/>
    <n v="46347"/>
    <n v="34"/>
    <s v="Female"/>
    <x v="0"/>
    <x v="2"/>
    <s v="Burger"/>
    <d v="2023-02-25T00:00:00"/>
    <s v="COD"/>
    <n v="47"/>
    <n v="13.5"/>
    <n v="255.13"/>
    <n v="58.93"/>
    <s v="Wallet"/>
    <n v="5"/>
    <s v="25-35"/>
    <s v="new"/>
    <s v="medium"/>
    <s v="High"/>
    <s v="Feb"/>
    <x v="0"/>
    <x v="1"/>
    <x v="1"/>
  </r>
  <r>
    <n v="601229"/>
    <n v="66144"/>
    <n v="41"/>
    <s v="Female"/>
    <x v="3"/>
    <x v="0"/>
    <s v="Chinese"/>
    <d v="2024-02-16T00:00:00"/>
    <s v="COD"/>
    <n v="51"/>
    <n v="10.1"/>
    <n v="761.85"/>
    <n v="65.709999999999994"/>
    <s v="UPI"/>
    <n v="2"/>
    <s v="36-50"/>
    <s v="new"/>
    <s v="high value"/>
    <s v="Low"/>
    <s v="Feb"/>
    <x v="1"/>
    <x v="1"/>
    <x v="1"/>
  </r>
  <r>
    <n v="601230"/>
    <n v="29329"/>
    <n v="32"/>
    <s v="Male"/>
    <x v="4"/>
    <x v="3"/>
    <s v="Biryani"/>
    <d v="2023-05-12T00:00:00"/>
    <s v="Online"/>
    <n v="70"/>
    <n v="13.1"/>
    <n v="340.85"/>
    <n v="20.95"/>
    <s v="UPI"/>
    <n v="3"/>
    <s v="25-35"/>
    <s v="new"/>
    <s v="medium"/>
    <s v="medium"/>
    <s v="May"/>
    <x v="0"/>
    <x v="1"/>
    <x v="1"/>
  </r>
  <r>
    <n v="601231"/>
    <n v="49831"/>
    <n v="18"/>
    <s v="Female"/>
    <x v="5"/>
    <x v="7"/>
    <s v="Burger"/>
    <d v="2023-09-09T00:00:00"/>
    <s v="COD"/>
    <n v="47"/>
    <n v="10.7"/>
    <n v="746.54"/>
    <n v="40.08"/>
    <s v="Card"/>
    <n v="5"/>
    <s v="18-24"/>
    <s v="new"/>
    <s v="high value"/>
    <s v="High"/>
    <s v="Sep"/>
    <x v="0"/>
    <x v="1"/>
    <x v="1"/>
  </r>
  <r>
    <n v="601232"/>
    <n v="44340"/>
    <n v="57"/>
    <s v="Female"/>
    <x v="1"/>
    <x v="2"/>
    <s v="Burger"/>
    <d v="2024-10-18T00:00:00"/>
    <s v="COD"/>
    <n v="23"/>
    <n v="9.1999999999999993"/>
    <n v="576.42999999999995"/>
    <n v="71.739999999999995"/>
    <s v="UPI"/>
    <n v="5"/>
    <s v="50+"/>
    <s v="repeat"/>
    <s v="high value"/>
    <s v="High"/>
    <s v="Oct"/>
    <x v="1"/>
    <x v="0"/>
    <x v="2"/>
  </r>
  <r>
    <n v="601233"/>
    <n v="84886"/>
    <n v="59"/>
    <s v="Male"/>
    <x v="1"/>
    <x v="5"/>
    <s v="Burger"/>
    <d v="2023-05-30T00:00:00"/>
    <s v="Online"/>
    <n v="51"/>
    <n v="13"/>
    <n v="477.94"/>
    <n v="54.31"/>
    <s v="Cash"/>
    <n v="4"/>
    <s v="50+"/>
    <s v="new"/>
    <s v="medium"/>
    <s v="medium"/>
    <s v="May"/>
    <x v="0"/>
    <x v="1"/>
    <x v="1"/>
  </r>
  <r>
    <n v="601234"/>
    <n v="53141"/>
    <n v="62"/>
    <s v="Female"/>
    <x v="1"/>
    <x v="7"/>
    <s v="Biryani"/>
    <d v="2022-03-03T00:00:00"/>
    <s v="Online"/>
    <n v="81"/>
    <n v="13.7"/>
    <n v="1337.7"/>
    <n v="81.819999999999993"/>
    <s v="Card"/>
    <n v="2"/>
    <s v="50+"/>
    <s v="new"/>
    <s v="high value"/>
    <s v="Low"/>
    <s v="Mar"/>
    <x v="2"/>
    <x v="1"/>
    <x v="1"/>
  </r>
  <r>
    <n v="601235"/>
    <n v="30160"/>
    <n v="28"/>
    <s v="Female"/>
    <x v="5"/>
    <x v="4"/>
    <s v="Biryani"/>
    <d v="2023-05-28T00:00:00"/>
    <s v="Online"/>
    <n v="73"/>
    <n v="8.4"/>
    <n v="634.48"/>
    <n v="46.6"/>
    <s v="UPI"/>
    <n v="3"/>
    <s v="25-35"/>
    <s v="new"/>
    <s v="high value"/>
    <s v="medium"/>
    <s v="May"/>
    <x v="0"/>
    <x v="0"/>
    <x v="1"/>
  </r>
  <r>
    <n v="601236"/>
    <n v="57448"/>
    <n v="26"/>
    <s v="Female"/>
    <x v="1"/>
    <x v="0"/>
    <s v="Pizza"/>
    <d v="2023-04-10T00:00:00"/>
    <s v="COD"/>
    <n v="45"/>
    <n v="5.9"/>
    <n v="1472.99"/>
    <n v="103.8"/>
    <s v="UPI"/>
    <n v="1"/>
    <s v="25-35"/>
    <s v="new"/>
    <s v="high value"/>
    <s v="Low"/>
    <s v="Apr"/>
    <x v="0"/>
    <x v="0"/>
    <x v="0"/>
  </r>
  <r>
    <n v="601237"/>
    <n v="88269"/>
    <n v="44"/>
    <s v="Male"/>
    <x v="5"/>
    <x v="6"/>
    <s v="Pizza"/>
    <d v="2022-03-18T00:00:00"/>
    <s v="COD"/>
    <n v="58"/>
    <n v="8.1999999999999993"/>
    <n v="1486.34"/>
    <n v="23.66"/>
    <s v="UPI"/>
    <n v="3"/>
    <s v="36-50"/>
    <s v="new"/>
    <s v="high value"/>
    <s v="medium"/>
    <s v="Mar"/>
    <x v="2"/>
    <x v="0"/>
    <x v="1"/>
  </r>
  <r>
    <n v="601238"/>
    <n v="16856"/>
    <n v="35"/>
    <s v="Male"/>
    <x v="2"/>
    <x v="6"/>
    <s v="South Indian"/>
    <d v="2024-04-11T00:00:00"/>
    <s v="COD"/>
    <n v="71"/>
    <n v="14"/>
    <n v="939.69"/>
    <n v="20.68"/>
    <s v="Card"/>
    <n v="1"/>
    <s v="25-35"/>
    <s v="new"/>
    <s v="high value"/>
    <s v="Low"/>
    <s v="Apr"/>
    <x v="1"/>
    <x v="1"/>
    <x v="1"/>
  </r>
  <r>
    <n v="601239"/>
    <n v="40761"/>
    <n v="56"/>
    <s v="Female"/>
    <x v="2"/>
    <x v="0"/>
    <s v="Biryani"/>
    <d v="2023-07-31T00:00:00"/>
    <s v="COD"/>
    <n v="52"/>
    <n v="8.9"/>
    <n v="1428.06"/>
    <n v="22.32"/>
    <s v="Wallet"/>
    <n v="2"/>
    <s v="50+"/>
    <s v="new"/>
    <s v="high value"/>
    <s v="Low"/>
    <s v="Jul"/>
    <x v="0"/>
    <x v="0"/>
    <x v="1"/>
  </r>
  <r>
    <n v="601240"/>
    <n v="34099"/>
    <n v="36"/>
    <s v="Male"/>
    <x v="4"/>
    <x v="1"/>
    <s v="Burger"/>
    <d v="2023-09-01T00:00:00"/>
    <s v="Online"/>
    <n v="84"/>
    <n v="3.5"/>
    <n v="914.79"/>
    <n v="41.84"/>
    <s v="Wallet"/>
    <n v="5"/>
    <s v="36-50"/>
    <s v="new"/>
    <s v="high value"/>
    <s v="High"/>
    <s v="Sep"/>
    <x v="0"/>
    <x v="2"/>
    <x v="1"/>
  </r>
  <r>
    <n v="601241"/>
    <n v="68187"/>
    <n v="25"/>
    <s v="Female"/>
    <x v="1"/>
    <x v="7"/>
    <s v="Sandwich"/>
    <d v="2022-04-17T00:00:00"/>
    <s v="COD"/>
    <n v="49"/>
    <n v="7.8"/>
    <n v="1075.99"/>
    <n v="27.73"/>
    <s v="Wallet"/>
    <n v="4"/>
    <s v="25-35"/>
    <s v="new"/>
    <s v="high value"/>
    <s v="medium"/>
    <s v="Apr"/>
    <x v="2"/>
    <x v="0"/>
    <x v="1"/>
  </r>
  <r>
    <n v="601242"/>
    <n v="77600"/>
    <n v="21"/>
    <s v="Female"/>
    <x v="3"/>
    <x v="0"/>
    <s v="Burger"/>
    <d v="2024-09-22T00:00:00"/>
    <s v="Online"/>
    <n v="20"/>
    <n v="13.2"/>
    <n v="215.22"/>
    <n v="46.91"/>
    <s v="UPI"/>
    <n v="2"/>
    <s v="18-24"/>
    <s v="new"/>
    <s v="low"/>
    <s v="Low"/>
    <s v="Sep"/>
    <x v="1"/>
    <x v="1"/>
    <x v="2"/>
  </r>
  <r>
    <n v="601243"/>
    <n v="21105"/>
    <n v="57"/>
    <s v="Female"/>
    <x v="5"/>
    <x v="5"/>
    <s v="Chinese"/>
    <d v="2022-07-23T00:00:00"/>
    <s v="COD"/>
    <n v="45"/>
    <n v="4.9000000000000004"/>
    <n v="908.8"/>
    <n v="27.72"/>
    <s v="UPI"/>
    <n v="3"/>
    <s v="50+"/>
    <s v="new"/>
    <s v="high value"/>
    <s v="medium"/>
    <s v="Jul"/>
    <x v="2"/>
    <x v="2"/>
    <x v="0"/>
  </r>
  <r>
    <n v="601244"/>
    <n v="45833"/>
    <n v="61"/>
    <s v="Female"/>
    <x v="1"/>
    <x v="0"/>
    <s v="Sandwich"/>
    <d v="2024-06-13T00:00:00"/>
    <s v="Online"/>
    <n v="26"/>
    <n v="10.199999999999999"/>
    <n v="184.99"/>
    <n v="111.16"/>
    <s v="Wallet"/>
    <n v="5"/>
    <s v="50+"/>
    <s v="new"/>
    <s v="low"/>
    <s v="High"/>
    <s v="Jun"/>
    <x v="1"/>
    <x v="1"/>
    <x v="2"/>
  </r>
  <r>
    <n v="601245"/>
    <n v="39576"/>
    <n v="55"/>
    <s v="Male"/>
    <x v="4"/>
    <x v="7"/>
    <s v="Burger"/>
    <d v="2024-10-11T00:00:00"/>
    <s v="COD"/>
    <n v="49"/>
    <n v="9.3000000000000007"/>
    <n v="962.15"/>
    <n v="62.11"/>
    <s v="Cash"/>
    <n v="5"/>
    <s v="50+"/>
    <s v="new"/>
    <s v="high value"/>
    <s v="High"/>
    <s v="Oct"/>
    <x v="1"/>
    <x v="0"/>
    <x v="1"/>
  </r>
  <r>
    <n v="601246"/>
    <n v="22443"/>
    <n v="34"/>
    <s v="Female"/>
    <x v="1"/>
    <x v="7"/>
    <s v="South Indian"/>
    <d v="2023-07-31T00:00:00"/>
    <s v="Online"/>
    <n v="71"/>
    <n v="4.5"/>
    <n v="163.02000000000001"/>
    <n v="20.81"/>
    <s v="Cash"/>
    <n v="4"/>
    <s v="25-35"/>
    <s v="new"/>
    <s v="low"/>
    <s v="medium"/>
    <s v="Jul"/>
    <x v="0"/>
    <x v="2"/>
    <x v="1"/>
  </r>
  <r>
    <n v="601247"/>
    <n v="46057"/>
    <n v="23"/>
    <s v="Male"/>
    <x v="2"/>
    <x v="5"/>
    <s v="Pizza"/>
    <d v="2024-12-06T00:00:00"/>
    <s v="COD"/>
    <n v="64"/>
    <n v="9"/>
    <n v="484.04"/>
    <n v="42.67"/>
    <s v="Card"/>
    <n v="2"/>
    <s v="18-24"/>
    <s v="new"/>
    <s v="medium"/>
    <s v="Low"/>
    <s v="Dec"/>
    <x v="1"/>
    <x v="0"/>
    <x v="1"/>
  </r>
  <r>
    <n v="601248"/>
    <n v="11116"/>
    <n v="61"/>
    <s v="Male"/>
    <x v="5"/>
    <x v="1"/>
    <s v="Biryani"/>
    <d v="2022-01-25T00:00:00"/>
    <s v="Online"/>
    <n v="76"/>
    <n v="13.2"/>
    <n v="199.75"/>
    <n v="43.99"/>
    <s v="UPI"/>
    <n v="3"/>
    <s v="50+"/>
    <s v="new"/>
    <s v="low"/>
    <s v="medium"/>
    <s v="Jan"/>
    <x v="2"/>
    <x v="1"/>
    <x v="1"/>
  </r>
  <r>
    <n v="601249"/>
    <n v="42176"/>
    <n v="37"/>
    <s v="Male"/>
    <x v="0"/>
    <x v="6"/>
    <s v="South Indian"/>
    <d v="2022-04-01T00:00:00"/>
    <s v="COD"/>
    <n v="21"/>
    <n v="5.8"/>
    <n v="428.47"/>
    <n v="42.59"/>
    <s v="UPI"/>
    <n v="1"/>
    <s v="36-50"/>
    <s v="new"/>
    <s v="medium"/>
    <s v="Low"/>
    <s v="Apr"/>
    <x v="2"/>
    <x v="0"/>
    <x v="2"/>
  </r>
  <r>
    <n v="601250"/>
    <n v="89470"/>
    <n v="64"/>
    <s v="Female"/>
    <x v="0"/>
    <x v="1"/>
    <s v="Chinese"/>
    <d v="2023-02-04T00:00:00"/>
    <s v="Online"/>
    <n v="23"/>
    <n v="11.6"/>
    <n v="396.67"/>
    <n v="29.75"/>
    <s v="Wallet"/>
    <n v="4"/>
    <s v="50+"/>
    <s v="new"/>
    <s v="medium"/>
    <s v="medium"/>
    <s v="Feb"/>
    <x v="0"/>
    <x v="1"/>
    <x v="2"/>
  </r>
  <r>
    <n v="601251"/>
    <n v="73268"/>
    <n v="32"/>
    <s v="Male"/>
    <x v="5"/>
    <x v="6"/>
    <s v="Biryani"/>
    <d v="2024-05-16T00:00:00"/>
    <s v="Online"/>
    <n v="58"/>
    <n v="6.2"/>
    <n v="232.98"/>
    <n v="91.63"/>
    <s v="Wallet"/>
    <n v="4"/>
    <s v="25-35"/>
    <s v="new"/>
    <s v="low"/>
    <s v="medium"/>
    <s v="May"/>
    <x v="1"/>
    <x v="0"/>
    <x v="1"/>
  </r>
  <r>
    <n v="601252"/>
    <n v="65655"/>
    <n v="25"/>
    <s v="Male"/>
    <x v="0"/>
    <x v="6"/>
    <s v="Sandwich"/>
    <d v="2023-09-30T00:00:00"/>
    <s v="COD"/>
    <n v="63"/>
    <n v="10.1"/>
    <n v="1374.42"/>
    <n v="68.87"/>
    <s v="Card"/>
    <n v="1"/>
    <s v="25-35"/>
    <s v="new"/>
    <s v="high value"/>
    <s v="Low"/>
    <s v="Sep"/>
    <x v="0"/>
    <x v="1"/>
    <x v="1"/>
  </r>
  <r>
    <n v="601253"/>
    <n v="75185"/>
    <n v="37"/>
    <s v="Female"/>
    <x v="2"/>
    <x v="4"/>
    <s v="South Indian"/>
    <d v="2022-11-01T00:00:00"/>
    <s v="COD"/>
    <n v="59"/>
    <n v="5.5"/>
    <n v="1136.7"/>
    <n v="110.83"/>
    <s v="Wallet"/>
    <n v="3"/>
    <s v="36-50"/>
    <s v="new"/>
    <s v="high value"/>
    <s v="medium"/>
    <s v="Nov"/>
    <x v="2"/>
    <x v="0"/>
    <x v="1"/>
  </r>
  <r>
    <n v="601254"/>
    <n v="50312"/>
    <n v="23"/>
    <s v="Male"/>
    <x v="3"/>
    <x v="6"/>
    <s v="Burger"/>
    <d v="2022-11-13T00:00:00"/>
    <s v="Online"/>
    <n v="32"/>
    <n v="14.5"/>
    <n v="763.52"/>
    <n v="56.58"/>
    <s v="UPI"/>
    <n v="4"/>
    <s v="18-24"/>
    <s v="new"/>
    <s v="high value"/>
    <s v="medium"/>
    <s v="Nov"/>
    <x v="2"/>
    <x v="1"/>
    <x v="0"/>
  </r>
  <r>
    <n v="601255"/>
    <n v="18867"/>
    <n v="51"/>
    <s v="Female"/>
    <x v="3"/>
    <x v="1"/>
    <s v="Burger"/>
    <d v="2023-07-27T00:00:00"/>
    <s v="Online"/>
    <n v="32"/>
    <n v="12.1"/>
    <n v="737.68"/>
    <n v="91.04"/>
    <s v="UPI"/>
    <n v="1"/>
    <s v="50+"/>
    <s v="new"/>
    <s v="high value"/>
    <s v="Low"/>
    <s v="Jul"/>
    <x v="0"/>
    <x v="1"/>
    <x v="0"/>
  </r>
  <r>
    <n v="601256"/>
    <n v="84026"/>
    <n v="59"/>
    <s v="Male"/>
    <x v="3"/>
    <x v="3"/>
    <s v="Sandwich"/>
    <d v="2024-05-02T00:00:00"/>
    <s v="COD"/>
    <n v="27"/>
    <n v="9"/>
    <n v="1191.7"/>
    <n v="54.55"/>
    <s v="UPI"/>
    <n v="4"/>
    <s v="50+"/>
    <s v="new"/>
    <s v="high value"/>
    <s v="medium"/>
    <s v="May"/>
    <x v="1"/>
    <x v="0"/>
    <x v="2"/>
  </r>
  <r>
    <n v="601257"/>
    <n v="39540"/>
    <n v="32"/>
    <s v="Female"/>
    <x v="0"/>
    <x v="4"/>
    <s v="Pizza"/>
    <d v="2023-12-04T00:00:00"/>
    <s v="Online"/>
    <n v="55"/>
    <n v="5.3"/>
    <n v="324"/>
    <n v="56.18"/>
    <s v="UPI"/>
    <n v="3"/>
    <s v="25-35"/>
    <s v="new"/>
    <s v="medium"/>
    <s v="medium"/>
    <s v="Dec"/>
    <x v="0"/>
    <x v="0"/>
    <x v="1"/>
  </r>
  <r>
    <n v="601258"/>
    <n v="30215"/>
    <n v="58"/>
    <s v="Female"/>
    <x v="1"/>
    <x v="4"/>
    <s v="South Indian"/>
    <d v="2024-05-16T00:00:00"/>
    <s v="Online"/>
    <n v="62"/>
    <n v="9.1999999999999993"/>
    <n v="768.66"/>
    <n v="103.28"/>
    <s v="UPI"/>
    <n v="5"/>
    <s v="50+"/>
    <s v="new"/>
    <s v="high value"/>
    <s v="High"/>
    <s v="May"/>
    <x v="1"/>
    <x v="0"/>
    <x v="1"/>
  </r>
  <r>
    <n v="601259"/>
    <n v="92876"/>
    <n v="39"/>
    <s v="Male"/>
    <x v="1"/>
    <x v="3"/>
    <s v="Sandwich"/>
    <d v="2024-04-29T00:00:00"/>
    <s v="Online"/>
    <n v="51"/>
    <n v="4.5999999999999996"/>
    <n v="1224.45"/>
    <n v="78.680000000000007"/>
    <s v="Card"/>
    <n v="4"/>
    <s v="36-50"/>
    <s v="new"/>
    <s v="high value"/>
    <s v="medium"/>
    <s v="Apr"/>
    <x v="1"/>
    <x v="2"/>
    <x v="1"/>
  </r>
  <r>
    <n v="601260"/>
    <n v="97694"/>
    <n v="47"/>
    <s v="Male"/>
    <x v="4"/>
    <x v="2"/>
    <s v="Biryani"/>
    <d v="2023-03-10T00:00:00"/>
    <s v="COD"/>
    <n v="52"/>
    <n v="3.3"/>
    <n v="468.65"/>
    <n v="33.28"/>
    <s v="Card"/>
    <n v="5"/>
    <s v="36-50"/>
    <s v="repeat"/>
    <s v="medium"/>
    <s v="High"/>
    <s v="Mar"/>
    <x v="0"/>
    <x v="2"/>
    <x v="1"/>
  </r>
  <r>
    <n v="601261"/>
    <n v="97244"/>
    <n v="37"/>
    <s v="Female"/>
    <x v="0"/>
    <x v="3"/>
    <s v="Sandwich"/>
    <d v="2024-07-08T00:00:00"/>
    <s v="COD"/>
    <n v="85"/>
    <n v="1.6"/>
    <n v="548.78"/>
    <n v="105.6"/>
    <s v="Card"/>
    <n v="4"/>
    <s v="36-50"/>
    <s v="new"/>
    <s v="high value"/>
    <s v="medium"/>
    <s v="Jul"/>
    <x v="1"/>
    <x v="2"/>
    <x v="1"/>
  </r>
  <r>
    <n v="601262"/>
    <n v="49751"/>
    <n v="36"/>
    <s v="Male"/>
    <x v="3"/>
    <x v="4"/>
    <s v="Burger"/>
    <d v="2024-03-23T00:00:00"/>
    <s v="COD"/>
    <n v="63"/>
    <n v="4.5"/>
    <n v="977.09"/>
    <n v="101.58"/>
    <s v="Wallet"/>
    <n v="4"/>
    <s v="36-50"/>
    <s v="repeat"/>
    <s v="high value"/>
    <s v="medium"/>
    <s v="Mar"/>
    <x v="1"/>
    <x v="2"/>
    <x v="1"/>
  </r>
  <r>
    <n v="601263"/>
    <n v="71552"/>
    <n v="40"/>
    <s v="Female"/>
    <x v="1"/>
    <x v="5"/>
    <s v="South Indian"/>
    <d v="2024-05-13T00:00:00"/>
    <s v="COD"/>
    <n v="46"/>
    <n v="3"/>
    <n v="1042.48"/>
    <n v="30.37"/>
    <s v="UPI"/>
    <n v="3"/>
    <s v="36-50"/>
    <s v="new"/>
    <s v="high value"/>
    <s v="medium"/>
    <s v="May"/>
    <x v="1"/>
    <x v="2"/>
    <x v="1"/>
  </r>
  <r>
    <n v="601264"/>
    <n v="39589"/>
    <n v="52"/>
    <s v="Female"/>
    <x v="2"/>
    <x v="6"/>
    <s v="Sandwich"/>
    <d v="2023-08-28T00:00:00"/>
    <s v="Online"/>
    <n v="33"/>
    <n v="11.1"/>
    <n v="363.69"/>
    <n v="109.81"/>
    <s v="Wallet"/>
    <n v="1"/>
    <s v="50+"/>
    <s v="new"/>
    <s v="medium"/>
    <s v="Low"/>
    <s v="Aug"/>
    <x v="0"/>
    <x v="1"/>
    <x v="0"/>
  </r>
  <r>
    <n v="601265"/>
    <n v="75723"/>
    <n v="20"/>
    <s v="Female"/>
    <x v="3"/>
    <x v="2"/>
    <s v="Biryani"/>
    <d v="2022-11-09T00:00:00"/>
    <s v="Online"/>
    <n v="70"/>
    <n v="1.4"/>
    <n v="1386.64"/>
    <n v="41.87"/>
    <s v="Wallet"/>
    <n v="5"/>
    <s v="18-24"/>
    <s v="new"/>
    <s v="high value"/>
    <s v="High"/>
    <s v="Nov"/>
    <x v="2"/>
    <x v="2"/>
    <x v="1"/>
  </r>
  <r>
    <n v="601266"/>
    <n v="53293"/>
    <n v="37"/>
    <s v="Female"/>
    <x v="4"/>
    <x v="4"/>
    <s v="South Indian"/>
    <d v="2022-03-17T00:00:00"/>
    <s v="COD"/>
    <n v="76"/>
    <n v="9.8000000000000007"/>
    <n v="1181.42"/>
    <n v="91.5"/>
    <s v="UPI"/>
    <n v="4"/>
    <s v="36-50"/>
    <s v="new"/>
    <s v="high value"/>
    <s v="medium"/>
    <s v="Mar"/>
    <x v="2"/>
    <x v="0"/>
    <x v="1"/>
  </r>
  <r>
    <n v="601267"/>
    <n v="95128"/>
    <n v="39"/>
    <s v="Female"/>
    <x v="0"/>
    <x v="1"/>
    <s v="South Indian"/>
    <d v="2023-05-06T00:00:00"/>
    <s v="COD"/>
    <n v="24"/>
    <n v="7.3"/>
    <n v="619.29"/>
    <n v="73.45"/>
    <s v="Card"/>
    <n v="3"/>
    <s v="36-50"/>
    <s v="repeat"/>
    <s v="high value"/>
    <s v="medium"/>
    <s v="May"/>
    <x v="0"/>
    <x v="0"/>
    <x v="2"/>
  </r>
  <r>
    <n v="601268"/>
    <n v="53783"/>
    <n v="41"/>
    <s v="Female"/>
    <x v="4"/>
    <x v="1"/>
    <s v="Pizza"/>
    <d v="2023-03-11T00:00:00"/>
    <s v="COD"/>
    <n v="55"/>
    <n v="9.1999999999999993"/>
    <n v="833.15"/>
    <n v="46.59"/>
    <s v="Card"/>
    <n v="1"/>
    <s v="36-50"/>
    <s v="new"/>
    <s v="high value"/>
    <s v="Low"/>
    <s v="Mar"/>
    <x v="0"/>
    <x v="0"/>
    <x v="1"/>
  </r>
  <r>
    <n v="601269"/>
    <n v="38399"/>
    <n v="19"/>
    <s v="Male"/>
    <x v="5"/>
    <x v="5"/>
    <s v="Sandwich"/>
    <d v="2022-09-13T00:00:00"/>
    <s v="COD"/>
    <n v="64"/>
    <n v="13.7"/>
    <n v="702.94"/>
    <n v="96.99"/>
    <s v="Cash"/>
    <n v="3"/>
    <s v="18-24"/>
    <s v="new"/>
    <s v="high value"/>
    <s v="medium"/>
    <s v="Sep"/>
    <x v="2"/>
    <x v="1"/>
    <x v="1"/>
  </r>
  <r>
    <n v="601270"/>
    <n v="52544"/>
    <n v="38"/>
    <s v="Male"/>
    <x v="1"/>
    <x v="7"/>
    <s v="Chinese"/>
    <d v="2023-06-23T00:00:00"/>
    <s v="COD"/>
    <n v="58"/>
    <n v="9.1999999999999993"/>
    <n v="590.97"/>
    <n v="67.34"/>
    <s v="UPI"/>
    <n v="4"/>
    <s v="36-50"/>
    <s v="new"/>
    <s v="high value"/>
    <s v="medium"/>
    <s v="Jun"/>
    <x v="0"/>
    <x v="0"/>
    <x v="1"/>
  </r>
  <r>
    <n v="601271"/>
    <n v="68197"/>
    <n v="58"/>
    <s v="Male"/>
    <x v="2"/>
    <x v="5"/>
    <s v="Burger"/>
    <d v="2023-11-18T00:00:00"/>
    <s v="Online"/>
    <n v="58"/>
    <n v="9.5"/>
    <n v="394.15"/>
    <n v="97.13"/>
    <s v="Card"/>
    <n v="1"/>
    <s v="50+"/>
    <s v="new"/>
    <s v="medium"/>
    <s v="Low"/>
    <s v="Nov"/>
    <x v="0"/>
    <x v="0"/>
    <x v="1"/>
  </r>
  <r>
    <n v="601272"/>
    <n v="19818"/>
    <n v="46"/>
    <s v="Female"/>
    <x v="1"/>
    <x v="1"/>
    <s v="Chinese"/>
    <d v="2024-07-01T00:00:00"/>
    <s v="Online"/>
    <n v="39"/>
    <n v="8.9"/>
    <n v="699.69"/>
    <n v="53.63"/>
    <s v="Card"/>
    <n v="4"/>
    <s v="36-50"/>
    <s v="repeat"/>
    <s v="high value"/>
    <s v="medium"/>
    <s v="Jul"/>
    <x v="1"/>
    <x v="0"/>
    <x v="0"/>
  </r>
  <r>
    <n v="601273"/>
    <n v="15836"/>
    <n v="23"/>
    <s v="Male"/>
    <x v="1"/>
    <x v="3"/>
    <s v="Pizza"/>
    <d v="2022-01-14T00:00:00"/>
    <s v="Online"/>
    <n v="66"/>
    <n v="9.9"/>
    <n v="198.69"/>
    <n v="60.05"/>
    <s v="UPI"/>
    <n v="4"/>
    <s v="18-24"/>
    <s v="new"/>
    <s v="low"/>
    <s v="medium"/>
    <s v="Jan"/>
    <x v="2"/>
    <x v="0"/>
    <x v="1"/>
  </r>
  <r>
    <n v="601274"/>
    <n v="18886"/>
    <n v="26"/>
    <s v="Male"/>
    <x v="5"/>
    <x v="5"/>
    <s v="Biryani"/>
    <d v="2023-10-22T00:00:00"/>
    <s v="Online"/>
    <n v="44"/>
    <n v="14.5"/>
    <n v="556.47"/>
    <n v="28.44"/>
    <s v="Wallet"/>
    <n v="2"/>
    <s v="25-35"/>
    <s v="new"/>
    <s v="high value"/>
    <s v="Low"/>
    <s v="Oct"/>
    <x v="0"/>
    <x v="1"/>
    <x v="0"/>
  </r>
  <r>
    <n v="601275"/>
    <n v="40684"/>
    <n v="59"/>
    <s v="Female"/>
    <x v="2"/>
    <x v="6"/>
    <s v="Sandwich"/>
    <d v="2022-04-20T00:00:00"/>
    <s v="COD"/>
    <n v="56"/>
    <n v="8"/>
    <n v="1327.73"/>
    <n v="79.7"/>
    <s v="Cash"/>
    <n v="3"/>
    <s v="50+"/>
    <s v="new"/>
    <s v="high value"/>
    <s v="medium"/>
    <s v="Apr"/>
    <x v="2"/>
    <x v="0"/>
    <x v="1"/>
  </r>
  <r>
    <n v="601276"/>
    <n v="34962"/>
    <n v="54"/>
    <s v="Male"/>
    <x v="2"/>
    <x v="0"/>
    <s v="Chinese"/>
    <d v="2023-11-09T00:00:00"/>
    <s v="COD"/>
    <n v="47"/>
    <n v="8.3000000000000007"/>
    <n v="644.59"/>
    <n v="87.42"/>
    <s v="Card"/>
    <n v="3"/>
    <s v="50+"/>
    <s v="new"/>
    <s v="high value"/>
    <s v="medium"/>
    <s v="Nov"/>
    <x v="0"/>
    <x v="0"/>
    <x v="1"/>
  </r>
  <r>
    <n v="601277"/>
    <n v="70940"/>
    <n v="56"/>
    <s v="Male"/>
    <x v="4"/>
    <x v="2"/>
    <s v="Chinese"/>
    <d v="2023-10-18T00:00:00"/>
    <s v="Online"/>
    <n v="48"/>
    <n v="7.8"/>
    <n v="489.59"/>
    <n v="41.27"/>
    <s v="Cash"/>
    <n v="1"/>
    <s v="50+"/>
    <s v="repeat"/>
    <s v="medium"/>
    <s v="Low"/>
    <s v="Oct"/>
    <x v="0"/>
    <x v="0"/>
    <x v="1"/>
  </r>
  <r>
    <n v="601278"/>
    <n v="77119"/>
    <n v="29"/>
    <s v="Male"/>
    <x v="1"/>
    <x v="2"/>
    <s v="Sandwich"/>
    <d v="2023-06-29T00:00:00"/>
    <s v="Online"/>
    <n v="82"/>
    <n v="12.8"/>
    <n v="1110.69"/>
    <n v="105.64"/>
    <s v="Card"/>
    <n v="4"/>
    <s v="25-35"/>
    <s v="new"/>
    <s v="high value"/>
    <s v="medium"/>
    <s v="Jun"/>
    <x v="0"/>
    <x v="1"/>
    <x v="1"/>
  </r>
  <r>
    <n v="601279"/>
    <n v="47974"/>
    <n v="25"/>
    <s v="Female"/>
    <x v="3"/>
    <x v="5"/>
    <s v="Chinese"/>
    <d v="2022-01-19T00:00:00"/>
    <s v="COD"/>
    <n v="77"/>
    <n v="6.9"/>
    <n v="1407.52"/>
    <n v="102.67"/>
    <s v="Cash"/>
    <n v="4"/>
    <s v="25-35"/>
    <s v="new"/>
    <s v="high value"/>
    <s v="medium"/>
    <s v="Jan"/>
    <x v="2"/>
    <x v="0"/>
    <x v="1"/>
  </r>
  <r>
    <n v="601280"/>
    <n v="39866"/>
    <n v="35"/>
    <s v="Female"/>
    <x v="5"/>
    <x v="2"/>
    <s v="Pizza"/>
    <d v="2022-09-26T00:00:00"/>
    <s v="Online"/>
    <n v="64"/>
    <n v="14.9"/>
    <n v="887.36"/>
    <n v="22.54"/>
    <s v="Wallet"/>
    <n v="4"/>
    <s v="25-35"/>
    <s v="new"/>
    <s v="high value"/>
    <s v="medium"/>
    <s v="Sep"/>
    <x v="2"/>
    <x v="1"/>
    <x v="1"/>
  </r>
  <r>
    <n v="601281"/>
    <n v="26083"/>
    <n v="30"/>
    <s v="Male"/>
    <x v="1"/>
    <x v="0"/>
    <s v="Pizza"/>
    <d v="2023-09-23T00:00:00"/>
    <s v="COD"/>
    <n v="57"/>
    <n v="9.1999999999999993"/>
    <n v="658.31"/>
    <n v="82.26"/>
    <s v="Cash"/>
    <n v="2"/>
    <s v="25-35"/>
    <s v="new"/>
    <s v="high value"/>
    <s v="Low"/>
    <s v="Sep"/>
    <x v="0"/>
    <x v="0"/>
    <x v="1"/>
  </r>
  <r>
    <n v="601282"/>
    <n v="69188"/>
    <n v="60"/>
    <s v="Female"/>
    <x v="2"/>
    <x v="2"/>
    <s v="Biryani"/>
    <d v="2024-02-16T00:00:00"/>
    <s v="Online"/>
    <n v="26"/>
    <n v="3.7"/>
    <n v="935.9"/>
    <n v="108.77"/>
    <s v="Cash"/>
    <n v="1"/>
    <s v="50+"/>
    <s v="new"/>
    <s v="high value"/>
    <s v="Low"/>
    <s v="Feb"/>
    <x v="1"/>
    <x v="2"/>
    <x v="2"/>
  </r>
  <r>
    <n v="601283"/>
    <n v="68110"/>
    <n v="35"/>
    <s v="Male"/>
    <x v="5"/>
    <x v="5"/>
    <s v="Burger"/>
    <d v="2024-07-20T00:00:00"/>
    <s v="Online"/>
    <n v="49"/>
    <n v="13.4"/>
    <n v="1384.77"/>
    <n v="95.28"/>
    <s v="Wallet"/>
    <n v="5"/>
    <s v="25-35"/>
    <s v="new"/>
    <s v="high value"/>
    <s v="High"/>
    <s v="Jul"/>
    <x v="1"/>
    <x v="1"/>
    <x v="1"/>
  </r>
  <r>
    <n v="601284"/>
    <n v="95792"/>
    <n v="35"/>
    <s v="Male"/>
    <x v="1"/>
    <x v="1"/>
    <s v="Biryani"/>
    <d v="2022-10-17T00:00:00"/>
    <s v="Online"/>
    <n v="28"/>
    <n v="4.8"/>
    <n v="1056.96"/>
    <n v="105.82"/>
    <s v="Card"/>
    <n v="5"/>
    <s v="25-35"/>
    <s v="new"/>
    <s v="high value"/>
    <s v="High"/>
    <s v="Oct"/>
    <x v="2"/>
    <x v="2"/>
    <x v="2"/>
  </r>
  <r>
    <n v="601285"/>
    <n v="28110"/>
    <n v="20"/>
    <s v="Female"/>
    <x v="3"/>
    <x v="5"/>
    <s v="Chinese"/>
    <d v="2023-07-31T00:00:00"/>
    <s v="COD"/>
    <n v="35"/>
    <n v="13.8"/>
    <n v="965.05"/>
    <n v="82.34"/>
    <s v="Wallet"/>
    <n v="5"/>
    <s v="18-24"/>
    <s v="new"/>
    <s v="high value"/>
    <s v="High"/>
    <s v="Jul"/>
    <x v="0"/>
    <x v="1"/>
    <x v="0"/>
  </r>
  <r>
    <n v="601286"/>
    <n v="39644"/>
    <n v="27"/>
    <s v="Male"/>
    <x v="1"/>
    <x v="4"/>
    <s v="Chinese"/>
    <d v="2024-12-27T00:00:00"/>
    <s v="COD"/>
    <n v="46"/>
    <n v="12.2"/>
    <n v="515.24"/>
    <n v="78.94"/>
    <s v="Cash"/>
    <n v="5"/>
    <s v="25-35"/>
    <s v="new"/>
    <s v="high value"/>
    <s v="High"/>
    <s v="Dec"/>
    <x v="1"/>
    <x v="1"/>
    <x v="1"/>
  </r>
  <r>
    <n v="601287"/>
    <n v="14286"/>
    <n v="26"/>
    <s v="Male"/>
    <x v="2"/>
    <x v="3"/>
    <s v="Sandwich"/>
    <d v="2022-02-22T00:00:00"/>
    <s v="Online"/>
    <n v="86"/>
    <n v="8.1"/>
    <n v="1106.05"/>
    <n v="38.659999999999997"/>
    <s v="Wallet"/>
    <n v="5"/>
    <s v="25-35"/>
    <s v="repeat"/>
    <s v="high value"/>
    <s v="High"/>
    <s v="Feb"/>
    <x v="2"/>
    <x v="0"/>
    <x v="1"/>
  </r>
  <r>
    <n v="601288"/>
    <n v="47399"/>
    <n v="21"/>
    <s v="Female"/>
    <x v="4"/>
    <x v="0"/>
    <s v="Biryani"/>
    <d v="2024-01-15T00:00:00"/>
    <s v="COD"/>
    <n v="83"/>
    <n v="2.2000000000000002"/>
    <n v="268.31"/>
    <n v="33.79"/>
    <s v="Wallet"/>
    <n v="5"/>
    <s v="18-24"/>
    <s v="new"/>
    <s v="medium"/>
    <s v="High"/>
    <s v="Jan"/>
    <x v="1"/>
    <x v="2"/>
    <x v="1"/>
  </r>
  <r>
    <n v="601289"/>
    <n v="56714"/>
    <n v="36"/>
    <s v="Male"/>
    <x v="4"/>
    <x v="7"/>
    <s v="Chinese"/>
    <d v="2024-02-09T00:00:00"/>
    <s v="Online"/>
    <n v="23"/>
    <n v="2.2999999999999998"/>
    <n v="579.6"/>
    <n v="88.01"/>
    <s v="Card"/>
    <n v="3"/>
    <s v="36-50"/>
    <s v="repeat"/>
    <s v="high value"/>
    <s v="medium"/>
    <s v="Feb"/>
    <x v="1"/>
    <x v="2"/>
    <x v="2"/>
  </r>
  <r>
    <n v="601290"/>
    <n v="45468"/>
    <n v="39"/>
    <s v="Male"/>
    <x v="1"/>
    <x v="2"/>
    <s v="South Indian"/>
    <d v="2023-05-09T00:00:00"/>
    <s v="COD"/>
    <n v="69"/>
    <n v="1"/>
    <n v="762.61"/>
    <n v="75.92"/>
    <s v="UPI"/>
    <n v="4"/>
    <s v="36-50"/>
    <s v="new"/>
    <s v="high value"/>
    <s v="medium"/>
    <s v="May"/>
    <x v="0"/>
    <x v="2"/>
    <x v="1"/>
  </r>
  <r>
    <n v="601291"/>
    <n v="98534"/>
    <n v="59"/>
    <s v="Female"/>
    <x v="5"/>
    <x v="2"/>
    <s v="South Indian"/>
    <d v="2024-10-29T00:00:00"/>
    <s v="Online"/>
    <n v="38"/>
    <n v="7.2"/>
    <n v="928.59"/>
    <n v="39.520000000000003"/>
    <s v="UPI"/>
    <n v="2"/>
    <s v="50+"/>
    <s v="new"/>
    <s v="high value"/>
    <s v="Low"/>
    <s v="Oct"/>
    <x v="1"/>
    <x v="0"/>
    <x v="0"/>
  </r>
  <r>
    <n v="601292"/>
    <n v="98874"/>
    <n v="64"/>
    <s v="Male"/>
    <x v="5"/>
    <x v="6"/>
    <s v="Sandwich"/>
    <d v="2023-08-13T00:00:00"/>
    <s v="Online"/>
    <n v="41"/>
    <n v="14.8"/>
    <n v="664.11"/>
    <n v="51.18"/>
    <s v="Wallet"/>
    <n v="2"/>
    <s v="50+"/>
    <s v="new"/>
    <s v="high value"/>
    <s v="Low"/>
    <s v="Aug"/>
    <x v="0"/>
    <x v="1"/>
    <x v="0"/>
  </r>
  <r>
    <n v="601293"/>
    <n v="51003"/>
    <n v="31"/>
    <s v="Female"/>
    <x v="2"/>
    <x v="5"/>
    <s v="Pizza"/>
    <d v="2024-03-08T00:00:00"/>
    <s v="COD"/>
    <n v="71"/>
    <n v="5.7"/>
    <n v="1280.08"/>
    <n v="59.36"/>
    <s v="Wallet"/>
    <n v="2"/>
    <s v="25-35"/>
    <s v="new"/>
    <s v="high value"/>
    <s v="Low"/>
    <s v="Mar"/>
    <x v="1"/>
    <x v="0"/>
    <x v="1"/>
  </r>
  <r>
    <n v="601294"/>
    <n v="52433"/>
    <n v="18"/>
    <s v="Male"/>
    <x v="0"/>
    <x v="2"/>
    <s v="Sandwich"/>
    <d v="2024-05-20T00:00:00"/>
    <s v="COD"/>
    <n v="75"/>
    <n v="4.2"/>
    <n v="1086.94"/>
    <n v="87.27"/>
    <s v="UPI"/>
    <n v="3"/>
    <s v="18-24"/>
    <s v="new"/>
    <s v="high value"/>
    <s v="medium"/>
    <s v="May"/>
    <x v="1"/>
    <x v="2"/>
    <x v="1"/>
  </r>
  <r>
    <n v="601295"/>
    <n v="95833"/>
    <n v="46"/>
    <s v="Male"/>
    <x v="5"/>
    <x v="5"/>
    <s v="South Indian"/>
    <d v="2024-07-10T00:00:00"/>
    <s v="Online"/>
    <n v="74"/>
    <n v="10"/>
    <n v="1004.08"/>
    <n v="61.37"/>
    <s v="Card"/>
    <n v="1"/>
    <s v="36-50"/>
    <s v="repeat"/>
    <s v="high value"/>
    <s v="Low"/>
    <s v="Jul"/>
    <x v="1"/>
    <x v="0"/>
    <x v="1"/>
  </r>
  <r>
    <n v="601296"/>
    <n v="18720"/>
    <n v="19"/>
    <s v="Male"/>
    <x v="4"/>
    <x v="0"/>
    <s v="Burger"/>
    <d v="2022-08-24T00:00:00"/>
    <s v="Online"/>
    <n v="80"/>
    <n v="6.5"/>
    <n v="377.71"/>
    <n v="47.48"/>
    <s v="UPI"/>
    <n v="1"/>
    <s v="18-24"/>
    <s v="new"/>
    <s v="medium"/>
    <s v="Low"/>
    <s v="Aug"/>
    <x v="2"/>
    <x v="0"/>
    <x v="1"/>
  </r>
  <r>
    <n v="601297"/>
    <n v="19401"/>
    <n v="36"/>
    <s v="Male"/>
    <x v="4"/>
    <x v="6"/>
    <s v="South Indian"/>
    <d v="2022-11-01T00:00:00"/>
    <s v="COD"/>
    <n v="38"/>
    <n v="5.0999999999999996"/>
    <n v="415.48"/>
    <n v="81.17"/>
    <s v="Wallet"/>
    <n v="3"/>
    <s v="36-50"/>
    <s v="new"/>
    <s v="medium"/>
    <s v="medium"/>
    <s v="Nov"/>
    <x v="2"/>
    <x v="0"/>
    <x v="0"/>
  </r>
  <r>
    <n v="601298"/>
    <n v="19868"/>
    <n v="31"/>
    <s v="Male"/>
    <x v="5"/>
    <x v="4"/>
    <s v="South Indian"/>
    <d v="2023-07-27T00:00:00"/>
    <s v="COD"/>
    <n v="68"/>
    <n v="3.4"/>
    <n v="663.97"/>
    <n v="59.1"/>
    <s v="Wallet"/>
    <n v="2"/>
    <s v="25-35"/>
    <s v="new"/>
    <s v="high value"/>
    <s v="Low"/>
    <s v="Jul"/>
    <x v="0"/>
    <x v="2"/>
    <x v="1"/>
  </r>
  <r>
    <n v="601299"/>
    <n v="38728"/>
    <n v="36"/>
    <s v="Male"/>
    <x v="3"/>
    <x v="1"/>
    <s v="Chinese"/>
    <d v="2022-07-03T00:00:00"/>
    <s v="COD"/>
    <n v="20"/>
    <n v="13.1"/>
    <n v="381.6"/>
    <n v="49.86"/>
    <s v="Card"/>
    <n v="1"/>
    <s v="36-50"/>
    <s v="new"/>
    <s v="medium"/>
    <s v="Low"/>
    <s v="Jul"/>
    <x v="2"/>
    <x v="1"/>
    <x v="2"/>
  </r>
  <r>
    <n v="601300"/>
    <n v="70286"/>
    <n v="57"/>
    <s v="Female"/>
    <x v="5"/>
    <x v="4"/>
    <s v="Chinese"/>
    <d v="2024-11-16T00:00:00"/>
    <s v="COD"/>
    <n v="85"/>
    <n v="12.6"/>
    <n v="374.36"/>
    <n v="55.07"/>
    <s v="UPI"/>
    <n v="5"/>
    <s v="50+"/>
    <s v="new"/>
    <s v="medium"/>
    <s v="High"/>
    <s v="Nov"/>
    <x v="1"/>
    <x v="1"/>
    <x v="1"/>
  </r>
  <r>
    <n v="601301"/>
    <n v="67679"/>
    <n v="39"/>
    <s v="Female"/>
    <x v="1"/>
    <x v="6"/>
    <s v="Chinese"/>
    <d v="2022-03-19T00:00:00"/>
    <s v="COD"/>
    <n v="66"/>
    <n v="13.8"/>
    <n v="235.87"/>
    <n v="41.34"/>
    <s v="UPI"/>
    <n v="4"/>
    <s v="36-50"/>
    <s v="new"/>
    <s v="low"/>
    <s v="medium"/>
    <s v="Mar"/>
    <x v="2"/>
    <x v="1"/>
    <x v="1"/>
  </r>
  <r>
    <n v="601302"/>
    <n v="69271"/>
    <n v="60"/>
    <s v="Male"/>
    <x v="2"/>
    <x v="1"/>
    <s v="Burger"/>
    <d v="2024-09-29T00:00:00"/>
    <s v="Online"/>
    <n v="66"/>
    <n v="5.8"/>
    <n v="982.48"/>
    <n v="29.15"/>
    <s v="UPI"/>
    <n v="2"/>
    <s v="50+"/>
    <s v="new"/>
    <s v="high value"/>
    <s v="Low"/>
    <s v="Sep"/>
    <x v="1"/>
    <x v="0"/>
    <x v="1"/>
  </r>
  <r>
    <n v="601303"/>
    <n v="15907"/>
    <n v="50"/>
    <s v="Female"/>
    <x v="3"/>
    <x v="7"/>
    <s v="South Indian"/>
    <d v="2024-06-24T00:00:00"/>
    <s v="COD"/>
    <n v="88"/>
    <n v="11.8"/>
    <n v="370.53"/>
    <n v="57.53"/>
    <s v="Card"/>
    <n v="3"/>
    <s v="36-50"/>
    <s v="new"/>
    <s v="medium"/>
    <s v="medium"/>
    <s v="Jun"/>
    <x v="1"/>
    <x v="1"/>
    <x v="1"/>
  </r>
  <r>
    <n v="601304"/>
    <n v="92981"/>
    <n v="42"/>
    <s v="Male"/>
    <x v="1"/>
    <x v="3"/>
    <s v="Pizza"/>
    <d v="2023-09-26T00:00:00"/>
    <s v="Online"/>
    <n v="49"/>
    <n v="5.0999999999999996"/>
    <n v="935.54"/>
    <n v="109.34"/>
    <s v="UPI"/>
    <n v="2"/>
    <s v="36-50"/>
    <s v="new"/>
    <s v="high value"/>
    <s v="Low"/>
    <s v="Sep"/>
    <x v="0"/>
    <x v="0"/>
    <x v="1"/>
  </r>
  <r>
    <n v="601305"/>
    <n v="52918"/>
    <n v="18"/>
    <s v="Male"/>
    <x v="4"/>
    <x v="0"/>
    <s v="Pizza"/>
    <d v="2023-12-13T00:00:00"/>
    <s v="COD"/>
    <n v="53"/>
    <n v="12.4"/>
    <n v="537.03"/>
    <n v="86.18"/>
    <s v="UPI"/>
    <n v="5"/>
    <s v="18-24"/>
    <s v="new"/>
    <s v="high value"/>
    <s v="High"/>
    <s v="Dec"/>
    <x v="0"/>
    <x v="1"/>
    <x v="1"/>
  </r>
  <r>
    <n v="601306"/>
    <n v="27914"/>
    <n v="61"/>
    <s v="Female"/>
    <x v="3"/>
    <x v="0"/>
    <s v="Pizza"/>
    <d v="2022-01-18T00:00:00"/>
    <s v="Online"/>
    <n v="26"/>
    <n v="8.9"/>
    <n v="1410.32"/>
    <n v="57.5"/>
    <s v="Card"/>
    <n v="5"/>
    <s v="50+"/>
    <s v="new"/>
    <s v="high value"/>
    <s v="High"/>
    <s v="Jan"/>
    <x v="2"/>
    <x v="0"/>
    <x v="2"/>
  </r>
  <r>
    <n v="601307"/>
    <n v="82424"/>
    <n v="53"/>
    <s v="Female"/>
    <x v="3"/>
    <x v="0"/>
    <s v="South Indian"/>
    <d v="2022-06-07T00:00:00"/>
    <s v="COD"/>
    <n v="75"/>
    <n v="13.7"/>
    <n v="609.07000000000005"/>
    <n v="48.61"/>
    <s v="Wallet"/>
    <n v="1"/>
    <s v="50+"/>
    <s v="new"/>
    <s v="high value"/>
    <s v="Low"/>
    <s v="Jun"/>
    <x v="2"/>
    <x v="1"/>
    <x v="1"/>
  </r>
  <r>
    <n v="601308"/>
    <n v="69599"/>
    <n v="36"/>
    <s v="Female"/>
    <x v="1"/>
    <x v="3"/>
    <s v="Burger"/>
    <d v="2024-10-28T00:00:00"/>
    <s v="COD"/>
    <n v="81"/>
    <n v="9.1"/>
    <n v="1026.96"/>
    <n v="101.47"/>
    <s v="UPI"/>
    <n v="5"/>
    <s v="36-50"/>
    <s v="new"/>
    <s v="high value"/>
    <s v="High"/>
    <s v="Oct"/>
    <x v="1"/>
    <x v="0"/>
    <x v="1"/>
  </r>
  <r>
    <n v="601309"/>
    <n v="93460"/>
    <n v="30"/>
    <s v="Male"/>
    <x v="3"/>
    <x v="5"/>
    <s v="Chinese"/>
    <d v="2022-11-21T00:00:00"/>
    <s v="COD"/>
    <n v="76"/>
    <n v="3.1"/>
    <n v="1449.99"/>
    <n v="40.119999999999997"/>
    <s v="Card"/>
    <n v="4"/>
    <s v="25-35"/>
    <s v="new"/>
    <s v="high value"/>
    <s v="medium"/>
    <s v="Nov"/>
    <x v="2"/>
    <x v="2"/>
    <x v="1"/>
  </r>
  <r>
    <n v="601310"/>
    <n v="84837"/>
    <n v="39"/>
    <s v="Male"/>
    <x v="1"/>
    <x v="3"/>
    <s v="Chinese"/>
    <d v="2024-01-03T00:00:00"/>
    <s v="COD"/>
    <n v="40"/>
    <n v="6.4"/>
    <n v="1426.36"/>
    <n v="27.67"/>
    <s v="UPI"/>
    <n v="2"/>
    <s v="36-50"/>
    <s v="new"/>
    <s v="high value"/>
    <s v="Low"/>
    <s v="Jan"/>
    <x v="1"/>
    <x v="0"/>
    <x v="0"/>
  </r>
  <r>
    <n v="601311"/>
    <n v="88575"/>
    <n v="49"/>
    <s v="Male"/>
    <x v="2"/>
    <x v="3"/>
    <s v="Sandwich"/>
    <d v="2023-10-21T00:00:00"/>
    <s v="COD"/>
    <n v="38"/>
    <n v="10.1"/>
    <n v="1267.1500000000001"/>
    <n v="46.8"/>
    <s v="Wallet"/>
    <n v="5"/>
    <s v="36-50"/>
    <s v="new"/>
    <s v="high value"/>
    <s v="High"/>
    <s v="Oct"/>
    <x v="0"/>
    <x v="1"/>
    <x v="0"/>
  </r>
  <r>
    <n v="601312"/>
    <n v="90992"/>
    <n v="45"/>
    <s v="Female"/>
    <x v="0"/>
    <x v="4"/>
    <s v="Sandwich"/>
    <d v="2022-03-05T00:00:00"/>
    <s v="COD"/>
    <n v="58"/>
    <n v="6"/>
    <n v="674.49"/>
    <n v="24.52"/>
    <s v="Card"/>
    <n v="3"/>
    <s v="36-50"/>
    <s v="new"/>
    <s v="high value"/>
    <s v="medium"/>
    <s v="Mar"/>
    <x v="2"/>
    <x v="0"/>
    <x v="1"/>
  </r>
  <r>
    <n v="601313"/>
    <n v="98928"/>
    <n v="47"/>
    <s v="Female"/>
    <x v="3"/>
    <x v="2"/>
    <s v="Pizza"/>
    <d v="2023-03-25T00:00:00"/>
    <s v="Online"/>
    <n v="53"/>
    <n v="6.7"/>
    <n v="1302.3599999999999"/>
    <n v="30.51"/>
    <s v="Card"/>
    <n v="4"/>
    <s v="36-50"/>
    <s v="new"/>
    <s v="high value"/>
    <s v="medium"/>
    <s v="Mar"/>
    <x v="0"/>
    <x v="0"/>
    <x v="1"/>
  </r>
  <r>
    <n v="601314"/>
    <n v="37329"/>
    <n v="40"/>
    <s v="Female"/>
    <x v="2"/>
    <x v="4"/>
    <s v="Biryani"/>
    <d v="2022-03-17T00:00:00"/>
    <s v="Online"/>
    <n v="63"/>
    <n v="5.5"/>
    <n v="494"/>
    <n v="39.049999999999997"/>
    <s v="Cash"/>
    <n v="1"/>
    <s v="36-50"/>
    <s v="new"/>
    <s v="medium"/>
    <s v="Low"/>
    <s v="Mar"/>
    <x v="2"/>
    <x v="0"/>
    <x v="1"/>
  </r>
  <r>
    <n v="601315"/>
    <n v="74065"/>
    <n v="42"/>
    <s v="Male"/>
    <x v="1"/>
    <x v="1"/>
    <s v="Sandwich"/>
    <d v="2022-01-15T00:00:00"/>
    <s v="Online"/>
    <n v="46"/>
    <n v="10.9"/>
    <n v="615.13"/>
    <n v="38.97"/>
    <s v="Wallet"/>
    <n v="5"/>
    <s v="36-50"/>
    <s v="new"/>
    <s v="high value"/>
    <s v="High"/>
    <s v="Jan"/>
    <x v="2"/>
    <x v="1"/>
    <x v="1"/>
  </r>
  <r>
    <n v="601316"/>
    <n v="29764"/>
    <n v="46"/>
    <s v="Female"/>
    <x v="4"/>
    <x v="6"/>
    <s v="Chinese"/>
    <d v="2024-01-27T00:00:00"/>
    <s v="COD"/>
    <n v="33"/>
    <n v="4.5"/>
    <n v="744.57"/>
    <n v="61.41"/>
    <s v="Wallet"/>
    <n v="2"/>
    <s v="36-50"/>
    <s v="new"/>
    <s v="high value"/>
    <s v="Low"/>
    <s v="Jan"/>
    <x v="1"/>
    <x v="2"/>
    <x v="0"/>
  </r>
  <r>
    <n v="601317"/>
    <n v="17715"/>
    <n v="24"/>
    <s v="Female"/>
    <x v="4"/>
    <x v="2"/>
    <s v="South Indian"/>
    <d v="2022-06-16T00:00:00"/>
    <s v="COD"/>
    <n v="75"/>
    <n v="14.7"/>
    <n v="352.09"/>
    <n v="21.83"/>
    <s v="Wallet"/>
    <n v="5"/>
    <s v="18-24"/>
    <s v="new"/>
    <s v="medium"/>
    <s v="High"/>
    <s v="Jun"/>
    <x v="2"/>
    <x v="1"/>
    <x v="1"/>
  </r>
  <r>
    <n v="601318"/>
    <n v="34047"/>
    <n v="60"/>
    <s v="Male"/>
    <x v="2"/>
    <x v="4"/>
    <s v="Pizza"/>
    <d v="2022-03-10T00:00:00"/>
    <s v="Online"/>
    <n v="60"/>
    <n v="2.7"/>
    <n v="378.46"/>
    <n v="95.48"/>
    <s v="Cash"/>
    <n v="4"/>
    <s v="50+"/>
    <s v="new"/>
    <s v="medium"/>
    <s v="medium"/>
    <s v="Mar"/>
    <x v="2"/>
    <x v="2"/>
    <x v="1"/>
  </r>
  <r>
    <n v="601319"/>
    <n v="96085"/>
    <n v="31"/>
    <s v="Male"/>
    <x v="2"/>
    <x v="7"/>
    <s v="Pizza"/>
    <d v="2024-07-23T00:00:00"/>
    <s v="Online"/>
    <n v="27"/>
    <n v="14.1"/>
    <n v="309.36"/>
    <n v="35.130000000000003"/>
    <s v="UPI"/>
    <n v="4"/>
    <s v="25-35"/>
    <s v="new"/>
    <s v="medium"/>
    <s v="medium"/>
    <s v="Jul"/>
    <x v="1"/>
    <x v="1"/>
    <x v="2"/>
  </r>
  <r>
    <n v="601320"/>
    <n v="76191"/>
    <n v="43"/>
    <s v="Male"/>
    <x v="5"/>
    <x v="2"/>
    <s v="Pizza"/>
    <d v="2022-01-16T00:00:00"/>
    <s v="Online"/>
    <n v="20"/>
    <n v="11.5"/>
    <n v="1348.94"/>
    <n v="65.31"/>
    <s v="Wallet"/>
    <n v="1"/>
    <s v="36-50"/>
    <s v="new"/>
    <s v="high value"/>
    <s v="Low"/>
    <s v="Jan"/>
    <x v="2"/>
    <x v="1"/>
    <x v="2"/>
  </r>
  <r>
    <n v="601321"/>
    <n v="24974"/>
    <n v="19"/>
    <s v="Male"/>
    <x v="4"/>
    <x v="1"/>
    <s v="Biryani"/>
    <d v="2023-09-09T00:00:00"/>
    <s v="COD"/>
    <n v="43"/>
    <n v="6.6"/>
    <n v="1374.75"/>
    <n v="38.74"/>
    <s v="Card"/>
    <n v="5"/>
    <s v="18-24"/>
    <s v="new"/>
    <s v="high value"/>
    <s v="High"/>
    <s v="Sep"/>
    <x v="0"/>
    <x v="0"/>
    <x v="0"/>
  </r>
  <r>
    <n v="601322"/>
    <n v="95649"/>
    <n v="59"/>
    <s v="Female"/>
    <x v="0"/>
    <x v="0"/>
    <s v="Sandwich"/>
    <d v="2022-09-05T00:00:00"/>
    <s v="Online"/>
    <n v="81"/>
    <n v="2.6"/>
    <n v="646.28"/>
    <n v="65.47"/>
    <s v="Cash"/>
    <n v="1"/>
    <s v="50+"/>
    <s v="new"/>
    <s v="high value"/>
    <s v="Low"/>
    <s v="Sep"/>
    <x v="2"/>
    <x v="2"/>
    <x v="1"/>
  </r>
  <r>
    <n v="601323"/>
    <n v="13944"/>
    <n v="58"/>
    <s v="Male"/>
    <x v="3"/>
    <x v="4"/>
    <s v="Sandwich"/>
    <d v="2023-12-12T00:00:00"/>
    <s v="COD"/>
    <n v="68"/>
    <n v="6.4"/>
    <n v="281.56"/>
    <n v="63.55"/>
    <s v="Card"/>
    <n v="1"/>
    <s v="50+"/>
    <s v="new"/>
    <s v="medium"/>
    <s v="Low"/>
    <s v="Dec"/>
    <x v="0"/>
    <x v="0"/>
    <x v="1"/>
  </r>
  <r>
    <n v="601324"/>
    <n v="53106"/>
    <n v="26"/>
    <s v="Male"/>
    <x v="0"/>
    <x v="0"/>
    <s v="Chinese"/>
    <d v="2023-03-10T00:00:00"/>
    <s v="COD"/>
    <n v="38"/>
    <n v="5.2"/>
    <n v="336.46"/>
    <n v="115.15"/>
    <s v="UPI"/>
    <n v="5"/>
    <s v="25-35"/>
    <s v="new"/>
    <s v="medium"/>
    <s v="High"/>
    <s v="Mar"/>
    <x v="0"/>
    <x v="0"/>
    <x v="0"/>
  </r>
  <r>
    <n v="601325"/>
    <n v="27720"/>
    <n v="36"/>
    <s v="Male"/>
    <x v="3"/>
    <x v="5"/>
    <s v="Biryani"/>
    <d v="2022-06-11T00:00:00"/>
    <s v="Online"/>
    <n v="77"/>
    <n v="5.9"/>
    <n v="859.81"/>
    <n v="38.32"/>
    <s v="Wallet"/>
    <n v="2"/>
    <s v="36-50"/>
    <s v="new"/>
    <s v="high value"/>
    <s v="Low"/>
    <s v="Jun"/>
    <x v="2"/>
    <x v="0"/>
    <x v="1"/>
  </r>
  <r>
    <n v="601326"/>
    <n v="30974"/>
    <n v="23"/>
    <s v="Female"/>
    <x v="5"/>
    <x v="5"/>
    <s v="Pizza"/>
    <d v="2023-08-13T00:00:00"/>
    <s v="COD"/>
    <n v="29"/>
    <n v="4.3"/>
    <n v="1435.72"/>
    <n v="99.63"/>
    <s v="Cash"/>
    <n v="3"/>
    <s v="18-24"/>
    <s v="new"/>
    <s v="high value"/>
    <s v="medium"/>
    <s v="Aug"/>
    <x v="0"/>
    <x v="2"/>
    <x v="2"/>
  </r>
  <r>
    <n v="601327"/>
    <n v="24842"/>
    <n v="25"/>
    <s v="Male"/>
    <x v="2"/>
    <x v="0"/>
    <s v="Pizza"/>
    <d v="2023-03-30T00:00:00"/>
    <s v="COD"/>
    <n v="29"/>
    <n v="14.8"/>
    <n v="736.34"/>
    <n v="48.07"/>
    <s v="Wallet"/>
    <n v="3"/>
    <s v="25-35"/>
    <s v="new"/>
    <s v="high value"/>
    <s v="medium"/>
    <s v="Mar"/>
    <x v="0"/>
    <x v="1"/>
    <x v="2"/>
  </r>
  <r>
    <n v="601328"/>
    <n v="91027"/>
    <n v="32"/>
    <s v="Female"/>
    <x v="0"/>
    <x v="3"/>
    <s v="Burger"/>
    <d v="2024-01-07T00:00:00"/>
    <s v="COD"/>
    <n v="49"/>
    <n v="9.1"/>
    <n v="636.13"/>
    <n v="75.2"/>
    <s v="Wallet"/>
    <n v="1"/>
    <s v="25-35"/>
    <s v="new"/>
    <s v="high value"/>
    <s v="Low"/>
    <s v="Jan"/>
    <x v="1"/>
    <x v="0"/>
    <x v="1"/>
  </r>
  <r>
    <n v="601329"/>
    <n v="73556"/>
    <n v="45"/>
    <s v="Male"/>
    <x v="3"/>
    <x v="0"/>
    <s v="Sandwich"/>
    <d v="2022-09-02T00:00:00"/>
    <s v="Online"/>
    <n v="89"/>
    <n v="12.7"/>
    <n v="689.89"/>
    <n v="41.97"/>
    <s v="UPI"/>
    <n v="2"/>
    <s v="36-50"/>
    <s v="new"/>
    <s v="high value"/>
    <s v="Low"/>
    <s v="Sep"/>
    <x v="2"/>
    <x v="1"/>
    <x v="1"/>
  </r>
  <r>
    <n v="601330"/>
    <n v="69428"/>
    <n v="46"/>
    <s v="Female"/>
    <x v="4"/>
    <x v="0"/>
    <s v="Pizza"/>
    <d v="2023-06-05T00:00:00"/>
    <s v="Online"/>
    <n v="86"/>
    <n v="7.7"/>
    <n v="1357.88"/>
    <n v="104.2"/>
    <s v="UPI"/>
    <n v="5"/>
    <s v="36-50"/>
    <s v="new"/>
    <s v="high value"/>
    <s v="High"/>
    <s v="Jun"/>
    <x v="0"/>
    <x v="0"/>
    <x v="1"/>
  </r>
  <r>
    <n v="601331"/>
    <n v="34479"/>
    <n v="46"/>
    <s v="Female"/>
    <x v="5"/>
    <x v="7"/>
    <s v="Burger"/>
    <d v="2023-12-10T00:00:00"/>
    <s v="COD"/>
    <n v="74"/>
    <n v="5.2"/>
    <n v="1152.02"/>
    <n v="24.51"/>
    <s v="Wallet"/>
    <n v="4"/>
    <s v="36-50"/>
    <s v="new"/>
    <s v="high value"/>
    <s v="medium"/>
    <s v="Dec"/>
    <x v="0"/>
    <x v="0"/>
    <x v="1"/>
  </r>
  <r>
    <n v="601332"/>
    <n v="93598"/>
    <n v="33"/>
    <s v="Male"/>
    <x v="2"/>
    <x v="0"/>
    <s v="Pizza"/>
    <d v="2023-03-06T00:00:00"/>
    <s v="Online"/>
    <n v="59"/>
    <n v="10.4"/>
    <n v="153.94999999999999"/>
    <n v="59.73"/>
    <s v="Wallet"/>
    <n v="5"/>
    <s v="25-35"/>
    <s v="new"/>
    <s v="low"/>
    <s v="High"/>
    <s v="Mar"/>
    <x v="0"/>
    <x v="1"/>
    <x v="1"/>
  </r>
  <r>
    <n v="601333"/>
    <n v="95359"/>
    <n v="40"/>
    <s v="Male"/>
    <x v="3"/>
    <x v="6"/>
    <s v="Burger"/>
    <d v="2023-10-07T00:00:00"/>
    <s v="Online"/>
    <n v="26"/>
    <n v="2.8"/>
    <n v="1054.55"/>
    <n v="70.62"/>
    <s v="Card"/>
    <n v="4"/>
    <s v="36-50"/>
    <s v="new"/>
    <s v="high value"/>
    <s v="medium"/>
    <s v="Oct"/>
    <x v="0"/>
    <x v="2"/>
    <x v="2"/>
  </r>
  <r>
    <n v="601334"/>
    <n v="43028"/>
    <n v="56"/>
    <s v="Male"/>
    <x v="1"/>
    <x v="3"/>
    <s v="Pizza"/>
    <d v="2022-09-06T00:00:00"/>
    <s v="COD"/>
    <n v="62"/>
    <n v="13"/>
    <n v="798.19"/>
    <n v="64.95"/>
    <s v="Card"/>
    <n v="3"/>
    <s v="50+"/>
    <s v="new"/>
    <s v="high value"/>
    <s v="medium"/>
    <s v="Sep"/>
    <x v="2"/>
    <x v="1"/>
    <x v="1"/>
  </r>
  <r>
    <n v="601335"/>
    <n v="54626"/>
    <n v="37"/>
    <s v="Female"/>
    <x v="3"/>
    <x v="1"/>
    <s v="Biryani"/>
    <d v="2023-12-01T00:00:00"/>
    <s v="COD"/>
    <n v="33"/>
    <n v="7.8"/>
    <n v="643.35"/>
    <n v="81.34"/>
    <s v="UPI"/>
    <n v="1"/>
    <s v="36-50"/>
    <s v="new"/>
    <s v="high value"/>
    <s v="Low"/>
    <s v="Dec"/>
    <x v="0"/>
    <x v="0"/>
    <x v="0"/>
  </r>
  <r>
    <n v="601336"/>
    <n v="71843"/>
    <n v="34"/>
    <s v="Male"/>
    <x v="2"/>
    <x v="5"/>
    <s v="Chinese"/>
    <d v="2024-06-13T00:00:00"/>
    <s v="COD"/>
    <n v="60"/>
    <n v="12.7"/>
    <n v="294.42"/>
    <n v="52.54"/>
    <s v="Cash"/>
    <n v="4"/>
    <s v="25-35"/>
    <s v="new"/>
    <s v="medium"/>
    <s v="medium"/>
    <s v="Jun"/>
    <x v="1"/>
    <x v="1"/>
    <x v="1"/>
  </r>
  <r>
    <n v="601337"/>
    <n v="99949"/>
    <n v="64"/>
    <s v="Female"/>
    <x v="4"/>
    <x v="4"/>
    <s v="Pizza"/>
    <d v="2023-11-30T00:00:00"/>
    <s v="COD"/>
    <n v="88"/>
    <n v="1.7"/>
    <n v="655.73"/>
    <n v="63.35"/>
    <s v="Wallet"/>
    <n v="3"/>
    <s v="50+"/>
    <s v="new"/>
    <s v="high value"/>
    <s v="medium"/>
    <s v="Nov"/>
    <x v="0"/>
    <x v="2"/>
    <x v="1"/>
  </r>
  <r>
    <n v="601338"/>
    <n v="53803"/>
    <n v="38"/>
    <s v="Male"/>
    <x v="4"/>
    <x v="0"/>
    <s v="South Indian"/>
    <d v="2023-08-31T00:00:00"/>
    <s v="COD"/>
    <n v="24"/>
    <n v="9.9"/>
    <n v="812.12"/>
    <n v="62.8"/>
    <s v="Cash"/>
    <n v="5"/>
    <s v="36-50"/>
    <s v="new"/>
    <s v="high value"/>
    <s v="High"/>
    <s v="Aug"/>
    <x v="0"/>
    <x v="0"/>
    <x v="2"/>
  </r>
  <r>
    <n v="601339"/>
    <n v="60910"/>
    <n v="35"/>
    <s v="Male"/>
    <x v="4"/>
    <x v="4"/>
    <s v="Sandwich"/>
    <d v="2022-08-20T00:00:00"/>
    <s v="COD"/>
    <n v="24"/>
    <n v="7.6"/>
    <n v="902.05"/>
    <n v="57.36"/>
    <s v="Card"/>
    <n v="3"/>
    <s v="25-35"/>
    <s v="repeat"/>
    <s v="high value"/>
    <s v="medium"/>
    <s v="Aug"/>
    <x v="2"/>
    <x v="0"/>
    <x v="2"/>
  </r>
  <r>
    <n v="601340"/>
    <n v="22698"/>
    <n v="61"/>
    <s v="Female"/>
    <x v="4"/>
    <x v="5"/>
    <s v="South Indian"/>
    <d v="2023-08-09T00:00:00"/>
    <s v="Online"/>
    <n v="40"/>
    <n v="4"/>
    <n v="448.93"/>
    <n v="22.91"/>
    <s v="UPI"/>
    <n v="1"/>
    <s v="50+"/>
    <s v="new"/>
    <s v="medium"/>
    <s v="Low"/>
    <s v="Aug"/>
    <x v="0"/>
    <x v="2"/>
    <x v="0"/>
  </r>
  <r>
    <n v="601341"/>
    <n v="35006"/>
    <n v="64"/>
    <s v="Female"/>
    <x v="2"/>
    <x v="5"/>
    <s v="Chinese"/>
    <d v="2024-03-02T00:00:00"/>
    <s v="COD"/>
    <n v="81"/>
    <n v="11.9"/>
    <n v="1165.97"/>
    <n v="96.74"/>
    <s v="Wallet"/>
    <n v="4"/>
    <s v="50+"/>
    <s v="new"/>
    <s v="high value"/>
    <s v="medium"/>
    <s v="Mar"/>
    <x v="1"/>
    <x v="1"/>
    <x v="1"/>
  </r>
  <r>
    <n v="601342"/>
    <n v="64817"/>
    <n v="35"/>
    <s v="Male"/>
    <x v="5"/>
    <x v="4"/>
    <s v="Sandwich"/>
    <d v="2024-11-07T00:00:00"/>
    <s v="Online"/>
    <n v="66"/>
    <n v="7.2"/>
    <n v="741.15"/>
    <n v="99.24"/>
    <s v="Cash"/>
    <n v="2"/>
    <s v="25-35"/>
    <s v="new"/>
    <s v="high value"/>
    <s v="Low"/>
    <s v="Nov"/>
    <x v="1"/>
    <x v="0"/>
    <x v="1"/>
  </r>
  <r>
    <n v="601343"/>
    <n v="85557"/>
    <n v="38"/>
    <s v="Female"/>
    <x v="0"/>
    <x v="6"/>
    <s v="South Indian"/>
    <d v="2023-04-10T00:00:00"/>
    <s v="COD"/>
    <n v="50"/>
    <n v="5.7"/>
    <n v="893.57"/>
    <n v="117.74"/>
    <s v="Card"/>
    <n v="2"/>
    <s v="36-50"/>
    <s v="new"/>
    <s v="high value"/>
    <s v="Low"/>
    <s v="Apr"/>
    <x v="0"/>
    <x v="0"/>
    <x v="1"/>
  </r>
  <r>
    <n v="601344"/>
    <n v="44628"/>
    <n v="42"/>
    <s v="Female"/>
    <x v="1"/>
    <x v="0"/>
    <s v="Chinese"/>
    <d v="2023-12-30T00:00:00"/>
    <s v="COD"/>
    <n v="34"/>
    <n v="4.7"/>
    <n v="1084.24"/>
    <n v="76.16"/>
    <s v="UPI"/>
    <n v="5"/>
    <s v="36-50"/>
    <s v="new"/>
    <s v="high value"/>
    <s v="High"/>
    <s v="Dec"/>
    <x v="0"/>
    <x v="2"/>
    <x v="0"/>
  </r>
  <r>
    <n v="601345"/>
    <n v="80155"/>
    <n v="36"/>
    <s v="Male"/>
    <x v="5"/>
    <x v="3"/>
    <s v="Sandwich"/>
    <d v="2023-04-05T00:00:00"/>
    <s v="Online"/>
    <n v="81"/>
    <n v="6.4"/>
    <n v="1384.57"/>
    <n v="21.35"/>
    <s v="Card"/>
    <n v="4"/>
    <s v="36-50"/>
    <s v="new"/>
    <s v="high value"/>
    <s v="medium"/>
    <s v="Apr"/>
    <x v="0"/>
    <x v="0"/>
    <x v="1"/>
  </r>
  <r>
    <n v="601346"/>
    <n v="22515"/>
    <n v="48"/>
    <s v="Male"/>
    <x v="3"/>
    <x v="6"/>
    <s v="Sandwich"/>
    <d v="2022-09-14T00:00:00"/>
    <s v="Online"/>
    <n v="40"/>
    <n v="4.9000000000000004"/>
    <n v="912"/>
    <n v="38.17"/>
    <s v="Card"/>
    <n v="2"/>
    <s v="36-50"/>
    <s v="new"/>
    <s v="high value"/>
    <s v="Low"/>
    <s v="Sep"/>
    <x v="2"/>
    <x v="2"/>
    <x v="0"/>
  </r>
  <r>
    <n v="601347"/>
    <n v="35300"/>
    <n v="46"/>
    <s v="Male"/>
    <x v="4"/>
    <x v="2"/>
    <s v="Chinese"/>
    <d v="2022-06-04T00:00:00"/>
    <s v="COD"/>
    <n v="48"/>
    <n v="13"/>
    <n v="874.24"/>
    <n v="115.56"/>
    <s v="Wallet"/>
    <n v="1"/>
    <s v="36-50"/>
    <s v="new"/>
    <s v="high value"/>
    <s v="Low"/>
    <s v="Jun"/>
    <x v="2"/>
    <x v="1"/>
    <x v="1"/>
  </r>
  <r>
    <n v="601348"/>
    <n v="65941"/>
    <n v="57"/>
    <s v="Female"/>
    <x v="0"/>
    <x v="4"/>
    <s v="Sandwich"/>
    <d v="2023-05-16T00:00:00"/>
    <s v="COD"/>
    <n v="75"/>
    <n v="5.7"/>
    <n v="629.83000000000004"/>
    <n v="28.19"/>
    <s v="Wallet"/>
    <n v="5"/>
    <s v="50+"/>
    <s v="new"/>
    <s v="high value"/>
    <s v="High"/>
    <s v="May"/>
    <x v="0"/>
    <x v="0"/>
    <x v="1"/>
  </r>
  <r>
    <n v="601349"/>
    <n v="66183"/>
    <n v="34"/>
    <s v="Male"/>
    <x v="3"/>
    <x v="5"/>
    <s v="Biryani"/>
    <d v="2023-06-14T00:00:00"/>
    <s v="Online"/>
    <n v="36"/>
    <n v="8.5"/>
    <n v="1392.55"/>
    <n v="26.43"/>
    <s v="Card"/>
    <n v="3"/>
    <s v="25-35"/>
    <s v="new"/>
    <s v="high value"/>
    <s v="medium"/>
    <s v="Jun"/>
    <x v="0"/>
    <x v="0"/>
    <x v="0"/>
  </r>
  <r>
    <n v="601350"/>
    <n v="41349"/>
    <n v="22"/>
    <s v="Male"/>
    <x v="2"/>
    <x v="2"/>
    <s v="Chinese"/>
    <d v="2024-07-01T00:00:00"/>
    <s v="Online"/>
    <n v="54"/>
    <n v="9.1"/>
    <n v="274.32"/>
    <n v="27.4"/>
    <s v="Cash"/>
    <n v="2"/>
    <s v="18-24"/>
    <s v="new"/>
    <s v="medium"/>
    <s v="Low"/>
    <s v="Jul"/>
    <x v="1"/>
    <x v="0"/>
    <x v="1"/>
  </r>
  <r>
    <n v="601351"/>
    <n v="42514"/>
    <n v="52"/>
    <s v="Male"/>
    <x v="1"/>
    <x v="5"/>
    <s v="Pizza"/>
    <d v="2023-06-18T00:00:00"/>
    <s v="Online"/>
    <n v="72"/>
    <n v="1"/>
    <n v="736.85"/>
    <n v="48.63"/>
    <s v="Card"/>
    <n v="5"/>
    <s v="50+"/>
    <s v="new"/>
    <s v="high value"/>
    <s v="High"/>
    <s v="Jun"/>
    <x v="0"/>
    <x v="2"/>
    <x v="1"/>
  </r>
  <r>
    <n v="601352"/>
    <n v="75031"/>
    <n v="60"/>
    <s v="Female"/>
    <x v="2"/>
    <x v="1"/>
    <s v="Pizza"/>
    <d v="2023-05-24T00:00:00"/>
    <s v="Online"/>
    <n v="23"/>
    <n v="13.9"/>
    <n v="327.05"/>
    <n v="98.15"/>
    <s v="UPI"/>
    <n v="2"/>
    <s v="50+"/>
    <s v="new"/>
    <s v="medium"/>
    <s v="Low"/>
    <s v="May"/>
    <x v="0"/>
    <x v="1"/>
    <x v="2"/>
  </r>
  <r>
    <n v="601353"/>
    <n v="37427"/>
    <n v="48"/>
    <s v="Female"/>
    <x v="3"/>
    <x v="4"/>
    <s v="Pizza"/>
    <d v="2024-05-08T00:00:00"/>
    <s v="COD"/>
    <n v="81"/>
    <n v="10.9"/>
    <n v="1175.17"/>
    <n v="29.8"/>
    <s v="Wallet"/>
    <n v="2"/>
    <s v="36-50"/>
    <s v="repeat"/>
    <s v="high value"/>
    <s v="Low"/>
    <s v="May"/>
    <x v="1"/>
    <x v="1"/>
    <x v="1"/>
  </r>
  <r>
    <n v="601354"/>
    <n v="36051"/>
    <n v="37"/>
    <s v="Female"/>
    <x v="5"/>
    <x v="0"/>
    <s v="Pizza"/>
    <d v="2024-07-26T00:00:00"/>
    <s v="COD"/>
    <n v="20"/>
    <n v="4.8"/>
    <n v="732.1"/>
    <n v="103.58"/>
    <s v="UPI"/>
    <n v="2"/>
    <s v="36-50"/>
    <s v="new"/>
    <s v="high value"/>
    <s v="Low"/>
    <s v="Jul"/>
    <x v="1"/>
    <x v="2"/>
    <x v="2"/>
  </r>
  <r>
    <n v="601355"/>
    <n v="44572"/>
    <n v="56"/>
    <s v="Female"/>
    <x v="5"/>
    <x v="3"/>
    <s v="Chinese"/>
    <d v="2024-09-20T00:00:00"/>
    <s v="Online"/>
    <n v="39"/>
    <n v="6.7"/>
    <n v="819.65"/>
    <n v="46.19"/>
    <s v="UPI"/>
    <n v="2"/>
    <s v="50+"/>
    <s v="repeat"/>
    <s v="high value"/>
    <s v="Low"/>
    <s v="Sep"/>
    <x v="1"/>
    <x v="0"/>
    <x v="0"/>
  </r>
  <r>
    <n v="601356"/>
    <n v="76311"/>
    <n v="30"/>
    <s v="Male"/>
    <x v="1"/>
    <x v="0"/>
    <s v="Burger"/>
    <d v="2024-04-15T00:00:00"/>
    <s v="COD"/>
    <n v="56"/>
    <n v="1.3"/>
    <n v="673.14"/>
    <n v="48.34"/>
    <s v="Card"/>
    <n v="1"/>
    <s v="25-35"/>
    <s v="new"/>
    <s v="high value"/>
    <s v="Low"/>
    <s v="Apr"/>
    <x v="1"/>
    <x v="2"/>
    <x v="1"/>
  </r>
  <r>
    <n v="601357"/>
    <n v="22786"/>
    <n v="27"/>
    <s v="Female"/>
    <x v="0"/>
    <x v="3"/>
    <s v="South Indian"/>
    <d v="2023-11-19T00:00:00"/>
    <s v="COD"/>
    <n v="34"/>
    <n v="12.3"/>
    <n v="919.97"/>
    <n v="27.88"/>
    <s v="UPI"/>
    <n v="3"/>
    <s v="25-35"/>
    <s v="new"/>
    <s v="high value"/>
    <s v="medium"/>
    <s v="Nov"/>
    <x v="0"/>
    <x v="1"/>
    <x v="0"/>
  </r>
  <r>
    <n v="601358"/>
    <n v="85875"/>
    <n v="43"/>
    <s v="Male"/>
    <x v="4"/>
    <x v="1"/>
    <s v="Chinese"/>
    <d v="2024-06-25T00:00:00"/>
    <s v="COD"/>
    <n v="58"/>
    <n v="14.9"/>
    <n v="579.54"/>
    <n v="32.5"/>
    <s v="Card"/>
    <n v="1"/>
    <s v="36-50"/>
    <s v="new"/>
    <s v="high value"/>
    <s v="Low"/>
    <s v="Jun"/>
    <x v="1"/>
    <x v="1"/>
    <x v="1"/>
  </r>
  <r>
    <n v="601359"/>
    <n v="55997"/>
    <n v="45"/>
    <s v="Female"/>
    <x v="2"/>
    <x v="4"/>
    <s v="Biryani"/>
    <d v="2022-01-04T00:00:00"/>
    <s v="COD"/>
    <n v="60"/>
    <n v="2.9"/>
    <n v="1059.28"/>
    <n v="28.45"/>
    <s v="Cash"/>
    <n v="5"/>
    <s v="36-50"/>
    <s v="new"/>
    <s v="high value"/>
    <s v="High"/>
    <s v="Jan"/>
    <x v="2"/>
    <x v="2"/>
    <x v="1"/>
  </r>
  <r>
    <n v="601360"/>
    <n v="74300"/>
    <n v="54"/>
    <s v="Male"/>
    <x v="2"/>
    <x v="5"/>
    <s v="Chinese"/>
    <d v="2024-01-20T00:00:00"/>
    <s v="COD"/>
    <n v="32"/>
    <n v="7.5"/>
    <n v="1035.3399999999999"/>
    <n v="61"/>
    <s v="Cash"/>
    <n v="2"/>
    <s v="50+"/>
    <s v="new"/>
    <s v="high value"/>
    <s v="Low"/>
    <s v="Jan"/>
    <x v="1"/>
    <x v="0"/>
    <x v="0"/>
  </r>
  <r>
    <n v="601361"/>
    <n v="82088"/>
    <n v="46"/>
    <s v="Female"/>
    <x v="5"/>
    <x v="3"/>
    <s v="Biryani"/>
    <d v="2022-01-12T00:00:00"/>
    <s v="Online"/>
    <n v="82"/>
    <n v="2.7"/>
    <n v="613.22"/>
    <n v="37.479999999999997"/>
    <s v="Wallet"/>
    <n v="3"/>
    <s v="36-50"/>
    <s v="new"/>
    <s v="high value"/>
    <s v="medium"/>
    <s v="Jan"/>
    <x v="2"/>
    <x v="2"/>
    <x v="1"/>
  </r>
  <r>
    <n v="601362"/>
    <n v="16566"/>
    <n v="55"/>
    <s v="Male"/>
    <x v="0"/>
    <x v="5"/>
    <s v="Burger"/>
    <d v="2024-03-11T00:00:00"/>
    <s v="Online"/>
    <n v="67"/>
    <n v="3.5"/>
    <n v="864.54"/>
    <n v="74.739999999999995"/>
    <s v="UPI"/>
    <n v="4"/>
    <s v="50+"/>
    <s v="new"/>
    <s v="high value"/>
    <s v="medium"/>
    <s v="Mar"/>
    <x v="1"/>
    <x v="2"/>
    <x v="1"/>
  </r>
  <r>
    <n v="601363"/>
    <n v="41342"/>
    <n v="46"/>
    <s v="Male"/>
    <x v="4"/>
    <x v="1"/>
    <s v="Biryani"/>
    <d v="2023-04-19T00:00:00"/>
    <s v="COD"/>
    <n v="42"/>
    <n v="3.7"/>
    <n v="435.3"/>
    <n v="98.97"/>
    <s v="Card"/>
    <n v="1"/>
    <s v="36-50"/>
    <s v="new"/>
    <s v="medium"/>
    <s v="Low"/>
    <s v="Apr"/>
    <x v="0"/>
    <x v="2"/>
    <x v="0"/>
  </r>
  <r>
    <n v="601364"/>
    <n v="71466"/>
    <n v="22"/>
    <s v="Female"/>
    <x v="2"/>
    <x v="0"/>
    <s v="Sandwich"/>
    <d v="2022-11-16T00:00:00"/>
    <s v="Online"/>
    <n v="86"/>
    <n v="6.4"/>
    <n v="1396.71"/>
    <n v="57.61"/>
    <s v="UPI"/>
    <n v="4"/>
    <s v="18-24"/>
    <s v="new"/>
    <s v="high value"/>
    <s v="medium"/>
    <s v="Nov"/>
    <x v="2"/>
    <x v="0"/>
    <x v="1"/>
  </r>
  <r>
    <n v="601365"/>
    <n v="74115"/>
    <n v="33"/>
    <s v="Male"/>
    <x v="5"/>
    <x v="7"/>
    <s v="Biryani"/>
    <d v="2024-08-21T00:00:00"/>
    <s v="Online"/>
    <n v="21"/>
    <n v="9.6"/>
    <n v="438.54"/>
    <n v="63.56"/>
    <s v="UPI"/>
    <n v="4"/>
    <s v="25-35"/>
    <s v="new"/>
    <s v="medium"/>
    <s v="medium"/>
    <s v="Aug"/>
    <x v="1"/>
    <x v="0"/>
    <x v="2"/>
  </r>
  <r>
    <n v="601366"/>
    <n v="22401"/>
    <n v="33"/>
    <s v="Male"/>
    <x v="1"/>
    <x v="7"/>
    <s v="Biryani"/>
    <d v="2024-01-13T00:00:00"/>
    <s v="Online"/>
    <n v="70"/>
    <n v="10.7"/>
    <n v="1481.74"/>
    <n v="89.41"/>
    <s v="Card"/>
    <n v="5"/>
    <s v="25-35"/>
    <s v="new"/>
    <s v="high value"/>
    <s v="High"/>
    <s v="Jan"/>
    <x v="1"/>
    <x v="1"/>
    <x v="1"/>
  </r>
  <r>
    <n v="601367"/>
    <n v="68069"/>
    <n v="23"/>
    <s v="Male"/>
    <x v="0"/>
    <x v="2"/>
    <s v="Chinese"/>
    <d v="2022-01-18T00:00:00"/>
    <s v="Online"/>
    <n v="72"/>
    <n v="13.1"/>
    <n v="855.79"/>
    <n v="93.74"/>
    <s v="Wallet"/>
    <n v="2"/>
    <s v="18-24"/>
    <s v="new"/>
    <s v="high value"/>
    <s v="Low"/>
    <s v="Jan"/>
    <x v="2"/>
    <x v="1"/>
    <x v="1"/>
  </r>
  <r>
    <n v="601368"/>
    <n v="58619"/>
    <n v="59"/>
    <s v="Male"/>
    <x v="0"/>
    <x v="6"/>
    <s v="Sandwich"/>
    <d v="2023-01-25T00:00:00"/>
    <s v="COD"/>
    <n v="77"/>
    <n v="14.5"/>
    <n v="1167.8"/>
    <n v="58.27"/>
    <s v="Cash"/>
    <n v="3"/>
    <s v="50+"/>
    <s v="new"/>
    <s v="high value"/>
    <s v="medium"/>
    <s v="Jan"/>
    <x v="0"/>
    <x v="1"/>
    <x v="1"/>
  </r>
  <r>
    <n v="601369"/>
    <n v="74655"/>
    <n v="25"/>
    <s v="Male"/>
    <x v="2"/>
    <x v="5"/>
    <s v="Pizza"/>
    <d v="2024-07-11T00:00:00"/>
    <s v="COD"/>
    <n v="33"/>
    <n v="5"/>
    <n v="1280.31"/>
    <n v="75.98"/>
    <s v="Cash"/>
    <n v="2"/>
    <s v="25-35"/>
    <s v="repeat"/>
    <s v="high value"/>
    <s v="Low"/>
    <s v="Jul"/>
    <x v="1"/>
    <x v="2"/>
    <x v="0"/>
  </r>
  <r>
    <n v="601370"/>
    <n v="26620"/>
    <n v="40"/>
    <s v="Female"/>
    <x v="3"/>
    <x v="6"/>
    <s v="Biryani"/>
    <d v="2024-07-05T00:00:00"/>
    <s v="COD"/>
    <n v="52"/>
    <n v="9.1"/>
    <n v="1370.43"/>
    <n v="68.8"/>
    <s v="Card"/>
    <n v="2"/>
    <s v="36-50"/>
    <s v="new"/>
    <s v="high value"/>
    <s v="Low"/>
    <s v="Jul"/>
    <x v="1"/>
    <x v="0"/>
    <x v="1"/>
  </r>
  <r>
    <n v="601371"/>
    <n v="75393"/>
    <n v="48"/>
    <s v="Female"/>
    <x v="2"/>
    <x v="5"/>
    <s v="Biryani"/>
    <d v="2022-10-03T00:00:00"/>
    <s v="COD"/>
    <n v="39"/>
    <n v="2.6"/>
    <n v="382.99"/>
    <n v="77.86"/>
    <s v="UPI"/>
    <n v="1"/>
    <s v="36-50"/>
    <s v="new"/>
    <s v="medium"/>
    <s v="Low"/>
    <s v="Oct"/>
    <x v="2"/>
    <x v="2"/>
    <x v="0"/>
  </r>
  <r>
    <n v="601372"/>
    <n v="56919"/>
    <n v="28"/>
    <s v="Female"/>
    <x v="2"/>
    <x v="6"/>
    <s v="Chinese"/>
    <d v="2024-09-28T00:00:00"/>
    <s v="Online"/>
    <n v="77"/>
    <n v="6.9"/>
    <n v="859.18"/>
    <n v="110.87"/>
    <s v="Wallet"/>
    <n v="4"/>
    <s v="25-35"/>
    <s v="repeat"/>
    <s v="high value"/>
    <s v="medium"/>
    <s v="Sep"/>
    <x v="1"/>
    <x v="0"/>
    <x v="1"/>
  </r>
  <r>
    <n v="601373"/>
    <n v="46543"/>
    <n v="49"/>
    <s v="Male"/>
    <x v="5"/>
    <x v="3"/>
    <s v="South Indian"/>
    <d v="2023-04-19T00:00:00"/>
    <s v="Online"/>
    <n v="68"/>
    <n v="9.1999999999999993"/>
    <n v="556.12"/>
    <n v="91.82"/>
    <s v="UPI"/>
    <n v="5"/>
    <s v="36-50"/>
    <s v="new"/>
    <s v="high value"/>
    <s v="High"/>
    <s v="Apr"/>
    <x v="0"/>
    <x v="0"/>
    <x v="1"/>
  </r>
  <r>
    <n v="601374"/>
    <n v="31345"/>
    <n v="55"/>
    <s v="Male"/>
    <x v="0"/>
    <x v="4"/>
    <s v="Burger"/>
    <d v="2023-04-13T00:00:00"/>
    <s v="COD"/>
    <n v="54"/>
    <n v="11.4"/>
    <n v="249.44"/>
    <n v="100.58"/>
    <s v="Card"/>
    <n v="4"/>
    <s v="50+"/>
    <s v="new"/>
    <s v="low"/>
    <s v="medium"/>
    <s v="Apr"/>
    <x v="0"/>
    <x v="1"/>
    <x v="1"/>
  </r>
  <r>
    <n v="601375"/>
    <n v="92900"/>
    <n v="62"/>
    <s v="Male"/>
    <x v="1"/>
    <x v="6"/>
    <s v="Chinese"/>
    <d v="2024-12-12T00:00:00"/>
    <s v="COD"/>
    <n v="70"/>
    <n v="10.8"/>
    <n v="1274.3"/>
    <n v="114.59"/>
    <s v="Card"/>
    <n v="1"/>
    <s v="50+"/>
    <s v="new"/>
    <s v="high value"/>
    <s v="Low"/>
    <s v="Dec"/>
    <x v="1"/>
    <x v="1"/>
    <x v="1"/>
  </r>
  <r>
    <n v="601376"/>
    <n v="66761"/>
    <n v="20"/>
    <s v="Female"/>
    <x v="0"/>
    <x v="3"/>
    <s v="Chinese"/>
    <d v="2023-07-12T00:00:00"/>
    <s v="Online"/>
    <n v="21"/>
    <n v="14.6"/>
    <n v="324.74"/>
    <n v="76.430000000000007"/>
    <s v="Card"/>
    <n v="4"/>
    <s v="18-24"/>
    <s v="new"/>
    <s v="medium"/>
    <s v="medium"/>
    <s v="Jul"/>
    <x v="0"/>
    <x v="1"/>
    <x v="2"/>
  </r>
  <r>
    <n v="601377"/>
    <n v="15331"/>
    <n v="49"/>
    <s v="Male"/>
    <x v="0"/>
    <x v="0"/>
    <s v="Burger"/>
    <d v="2022-08-08T00:00:00"/>
    <s v="COD"/>
    <n v="36"/>
    <n v="13.2"/>
    <n v="978.23"/>
    <n v="100.55"/>
    <s v="Card"/>
    <n v="3"/>
    <s v="36-50"/>
    <s v="new"/>
    <s v="high value"/>
    <s v="medium"/>
    <s v="Aug"/>
    <x v="2"/>
    <x v="1"/>
    <x v="0"/>
  </r>
  <r>
    <n v="601378"/>
    <n v="97893"/>
    <n v="58"/>
    <s v="Female"/>
    <x v="2"/>
    <x v="2"/>
    <s v="Sandwich"/>
    <d v="2024-06-12T00:00:00"/>
    <s v="COD"/>
    <n v="58"/>
    <n v="8.6999999999999993"/>
    <n v="1490.74"/>
    <n v="67.34"/>
    <s v="UPI"/>
    <n v="2"/>
    <s v="50+"/>
    <s v="new"/>
    <s v="high value"/>
    <s v="Low"/>
    <s v="Jun"/>
    <x v="1"/>
    <x v="0"/>
    <x v="1"/>
  </r>
  <r>
    <n v="601379"/>
    <n v="53751"/>
    <n v="26"/>
    <s v="Male"/>
    <x v="2"/>
    <x v="2"/>
    <s v="Burger"/>
    <d v="2023-04-17T00:00:00"/>
    <s v="Online"/>
    <n v="54"/>
    <n v="10.9"/>
    <n v="1422.84"/>
    <n v="22.52"/>
    <s v="UPI"/>
    <n v="1"/>
    <s v="25-35"/>
    <s v="repeat"/>
    <s v="high value"/>
    <s v="Low"/>
    <s v="Apr"/>
    <x v="0"/>
    <x v="1"/>
    <x v="1"/>
  </r>
  <r>
    <n v="601380"/>
    <n v="71519"/>
    <n v="53"/>
    <s v="Male"/>
    <x v="1"/>
    <x v="3"/>
    <s v="Biryani"/>
    <d v="2022-12-02T00:00:00"/>
    <s v="Online"/>
    <n v="35"/>
    <n v="2"/>
    <n v="875.29"/>
    <n v="64.319999999999993"/>
    <s v="Cash"/>
    <n v="2"/>
    <s v="50+"/>
    <s v="new"/>
    <s v="high value"/>
    <s v="Low"/>
    <s v="Dec"/>
    <x v="2"/>
    <x v="2"/>
    <x v="0"/>
  </r>
  <r>
    <n v="601381"/>
    <n v="86202"/>
    <n v="38"/>
    <s v="Female"/>
    <x v="3"/>
    <x v="6"/>
    <s v="Chinese"/>
    <d v="2024-01-22T00:00:00"/>
    <s v="COD"/>
    <n v="47"/>
    <n v="1.7"/>
    <n v="787.65"/>
    <n v="70.88"/>
    <s v="Cash"/>
    <n v="4"/>
    <s v="36-50"/>
    <s v="new"/>
    <s v="high value"/>
    <s v="medium"/>
    <s v="Jan"/>
    <x v="1"/>
    <x v="2"/>
    <x v="1"/>
  </r>
  <r>
    <n v="601382"/>
    <n v="32854"/>
    <n v="31"/>
    <s v="Female"/>
    <x v="4"/>
    <x v="6"/>
    <s v="Sandwich"/>
    <d v="2022-12-17T00:00:00"/>
    <s v="Online"/>
    <n v="53"/>
    <n v="12.4"/>
    <n v="428.6"/>
    <n v="61.02"/>
    <s v="Card"/>
    <n v="3"/>
    <s v="25-35"/>
    <s v="new"/>
    <s v="medium"/>
    <s v="medium"/>
    <s v="Dec"/>
    <x v="2"/>
    <x v="1"/>
    <x v="1"/>
  </r>
  <r>
    <n v="601383"/>
    <n v="48126"/>
    <n v="47"/>
    <s v="Female"/>
    <x v="4"/>
    <x v="1"/>
    <s v="Pizza"/>
    <d v="2023-03-03T00:00:00"/>
    <s v="COD"/>
    <n v="26"/>
    <n v="4.9000000000000004"/>
    <n v="1057.67"/>
    <n v="116.97"/>
    <s v="Card"/>
    <n v="2"/>
    <s v="36-50"/>
    <s v="new"/>
    <s v="high value"/>
    <s v="Low"/>
    <s v="Mar"/>
    <x v="0"/>
    <x v="2"/>
    <x v="2"/>
  </r>
  <r>
    <n v="601384"/>
    <n v="95296"/>
    <n v="29"/>
    <s v="Female"/>
    <x v="3"/>
    <x v="5"/>
    <s v="Biryani"/>
    <d v="2022-10-08T00:00:00"/>
    <s v="Online"/>
    <n v="22"/>
    <n v="12.9"/>
    <n v="1320.82"/>
    <n v="102.09"/>
    <s v="Wallet"/>
    <n v="5"/>
    <s v="25-35"/>
    <s v="new"/>
    <s v="high value"/>
    <s v="High"/>
    <s v="Oct"/>
    <x v="2"/>
    <x v="1"/>
    <x v="2"/>
  </r>
  <r>
    <n v="601385"/>
    <n v="74202"/>
    <n v="49"/>
    <s v="Female"/>
    <x v="0"/>
    <x v="0"/>
    <s v="South Indian"/>
    <d v="2024-03-16T00:00:00"/>
    <s v="COD"/>
    <n v="67"/>
    <n v="9.1999999999999993"/>
    <n v="1215.4000000000001"/>
    <n v="40.479999999999997"/>
    <s v="UPI"/>
    <n v="1"/>
    <s v="36-50"/>
    <s v="new"/>
    <s v="high value"/>
    <s v="Low"/>
    <s v="Mar"/>
    <x v="1"/>
    <x v="0"/>
    <x v="1"/>
  </r>
  <r>
    <n v="601386"/>
    <n v="56329"/>
    <n v="18"/>
    <s v="Female"/>
    <x v="4"/>
    <x v="7"/>
    <s v="Chinese"/>
    <d v="2022-02-18T00:00:00"/>
    <s v="COD"/>
    <n v="53"/>
    <n v="13"/>
    <n v="572.96"/>
    <n v="110.67"/>
    <s v="Wallet"/>
    <n v="4"/>
    <s v="18-24"/>
    <s v="new"/>
    <s v="high value"/>
    <s v="medium"/>
    <s v="Feb"/>
    <x v="2"/>
    <x v="1"/>
    <x v="1"/>
  </r>
  <r>
    <n v="601387"/>
    <n v="78529"/>
    <n v="55"/>
    <s v="Male"/>
    <x v="5"/>
    <x v="7"/>
    <s v="Burger"/>
    <d v="2023-11-17T00:00:00"/>
    <s v="Online"/>
    <n v="52"/>
    <n v="7.3"/>
    <n v="1122"/>
    <n v="78.11"/>
    <s v="Cash"/>
    <n v="4"/>
    <s v="50+"/>
    <s v="new"/>
    <s v="high value"/>
    <s v="medium"/>
    <s v="Nov"/>
    <x v="0"/>
    <x v="0"/>
    <x v="1"/>
  </r>
  <r>
    <n v="601388"/>
    <n v="59762"/>
    <n v="61"/>
    <s v="Female"/>
    <x v="5"/>
    <x v="5"/>
    <s v="Pizza"/>
    <d v="2023-04-24T00:00:00"/>
    <s v="COD"/>
    <n v="48"/>
    <n v="11.2"/>
    <n v="277.85000000000002"/>
    <n v="26.88"/>
    <s v="UPI"/>
    <n v="4"/>
    <s v="50+"/>
    <s v="new"/>
    <s v="medium"/>
    <s v="medium"/>
    <s v="Apr"/>
    <x v="0"/>
    <x v="1"/>
    <x v="1"/>
  </r>
  <r>
    <n v="601389"/>
    <n v="37314"/>
    <n v="26"/>
    <s v="Female"/>
    <x v="4"/>
    <x v="5"/>
    <s v="Sandwich"/>
    <d v="2022-05-23T00:00:00"/>
    <s v="Online"/>
    <n v="79"/>
    <n v="8.3000000000000007"/>
    <n v="555.33000000000004"/>
    <n v="110.96"/>
    <s v="Wallet"/>
    <n v="3"/>
    <s v="25-35"/>
    <s v="new"/>
    <s v="high value"/>
    <s v="medium"/>
    <s v="May"/>
    <x v="2"/>
    <x v="0"/>
    <x v="1"/>
  </r>
  <r>
    <n v="601390"/>
    <n v="11138"/>
    <n v="24"/>
    <s v="Female"/>
    <x v="0"/>
    <x v="0"/>
    <s v="Burger"/>
    <d v="2024-03-04T00:00:00"/>
    <s v="COD"/>
    <n v="43"/>
    <n v="2.1"/>
    <n v="375.36"/>
    <n v="22.39"/>
    <s v="Card"/>
    <n v="3"/>
    <s v="18-24"/>
    <s v="new"/>
    <s v="medium"/>
    <s v="medium"/>
    <s v="Mar"/>
    <x v="1"/>
    <x v="2"/>
    <x v="0"/>
  </r>
  <r>
    <n v="601391"/>
    <n v="10985"/>
    <n v="51"/>
    <s v="Female"/>
    <x v="2"/>
    <x v="3"/>
    <s v="Sandwich"/>
    <d v="2024-04-01T00:00:00"/>
    <s v="COD"/>
    <n v="69"/>
    <n v="14.8"/>
    <n v="219.26"/>
    <n v="63.93"/>
    <s v="Wallet"/>
    <n v="1"/>
    <s v="50+"/>
    <s v="new"/>
    <s v="low"/>
    <s v="Low"/>
    <s v="Apr"/>
    <x v="1"/>
    <x v="1"/>
    <x v="1"/>
  </r>
  <r>
    <n v="601392"/>
    <n v="61694"/>
    <n v="39"/>
    <s v="Female"/>
    <x v="1"/>
    <x v="4"/>
    <s v="Sandwich"/>
    <d v="2024-02-11T00:00:00"/>
    <s v="Online"/>
    <n v="69"/>
    <n v="11.9"/>
    <n v="593.75"/>
    <n v="118.16"/>
    <s v="Card"/>
    <n v="5"/>
    <s v="36-50"/>
    <s v="new"/>
    <s v="high value"/>
    <s v="High"/>
    <s v="Feb"/>
    <x v="1"/>
    <x v="1"/>
    <x v="1"/>
  </r>
  <r>
    <n v="601393"/>
    <n v="94039"/>
    <n v="35"/>
    <s v="Female"/>
    <x v="4"/>
    <x v="5"/>
    <s v="Sandwich"/>
    <d v="2022-05-24T00:00:00"/>
    <s v="Online"/>
    <n v="29"/>
    <n v="2.8"/>
    <n v="950.88"/>
    <n v="112.44"/>
    <s v="Cash"/>
    <n v="3"/>
    <s v="25-35"/>
    <s v="new"/>
    <s v="high value"/>
    <s v="medium"/>
    <s v="May"/>
    <x v="2"/>
    <x v="2"/>
    <x v="2"/>
  </r>
  <r>
    <n v="601394"/>
    <n v="14455"/>
    <n v="33"/>
    <s v="Female"/>
    <x v="1"/>
    <x v="0"/>
    <s v="Biryani"/>
    <d v="2022-03-12T00:00:00"/>
    <s v="Online"/>
    <n v="40"/>
    <n v="7.5"/>
    <n v="682.39"/>
    <n v="87.31"/>
    <s v="Cash"/>
    <n v="3"/>
    <s v="25-35"/>
    <s v="new"/>
    <s v="high value"/>
    <s v="medium"/>
    <s v="Mar"/>
    <x v="2"/>
    <x v="0"/>
    <x v="0"/>
  </r>
  <r>
    <n v="601395"/>
    <n v="82436"/>
    <n v="61"/>
    <s v="Female"/>
    <x v="5"/>
    <x v="6"/>
    <s v="South Indian"/>
    <d v="2024-10-04T00:00:00"/>
    <s v="Online"/>
    <n v="37"/>
    <n v="13"/>
    <n v="1434.94"/>
    <n v="78.069999999999993"/>
    <s v="Wallet"/>
    <n v="2"/>
    <s v="50+"/>
    <s v="new"/>
    <s v="high value"/>
    <s v="Low"/>
    <s v="Oct"/>
    <x v="1"/>
    <x v="1"/>
    <x v="0"/>
  </r>
  <r>
    <n v="601396"/>
    <n v="80300"/>
    <n v="37"/>
    <s v="Female"/>
    <x v="1"/>
    <x v="1"/>
    <s v="Pizza"/>
    <d v="2022-02-10T00:00:00"/>
    <s v="COD"/>
    <n v="82"/>
    <n v="9.1999999999999993"/>
    <n v="744.58"/>
    <n v="103.37"/>
    <s v="Cash"/>
    <n v="4"/>
    <s v="36-50"/>
    <s v="repeat"/>
    <s v="high value"/>
    <s v="medium"/>
    <s v="Feb"/>
    <x v="2"/>
    <x v="0"/>
    <x v="1"/>
  </r>
  <r>
    <n v="601397"/>
    <n v="54413"/>
    <n v="27"/>
    <s v="Male"/>
    <x v="5"/>
    <x v="6"/>
    <s v="Burger"/>
    <d v="2024-02-10T00:00:00"/>
    <s v="COD"/>
    <n v="24"/>
    <n v="2.2000000000000002"/>
    <n v="339.85"/>
    <n v="32.380000000000003"/>
    <s v="UPI"/>
    <n v="2"/>
    <s v="25-35"/>
    <s v="new"/>
    <s v="medium"/>
    <s v="Low"/>
    <s v="Feb"/>
    <x v="1"/>
    <x v="2"/>
    <x v="2"/>
  </r>
  <r>
    <n v="601398"/>
    <n v="79268"/>
    <n v="27"/>
    <s v="Female"/>
    <x v="5"/>
    <x v="1"/>
    <s v="Pizza"/>
    <d v="2023-08-29T00:00:00"/>
    <s v="COD"/>
    <n v="38"/>
    <n v="4.3"/>
    <n v="596.66"/>
    <n v="119.61"/>
    <s v="Cash"/>
    <n v="2"/>
    <s v="25-35"/>
    <s v="new"/>
    <s v="high value"/>
    <s v="Low"/>
    <s v="Aug"/>
    <x v="0"/>
    <x v="2"/>
    <x v="0"/>
  </r>
  <r>
    <n v="601399"/>
    <n v="88573"/>
    <n v="46"/>
    <s v="Male"/>
    <x v="2"/>
    <x v="0"/>
    <s v="Pizza"/>
    <d v="2023-07-04T00:00:00"/>
    <s v="COD"/>
    <n v="77"/>
    <n v="9"/>
    <n v="538.09"/>
    <n v="98.56"/>
    <s v="Cash"/>
    <n v="5"/>
    <s v="36-50"/>
    <s v="new"/>
    <s v="high value"/>
    <s v="High"/>
    <s v="Jul"/>
    <x v="0"/>
    <x v="0"/>
    <x v="1"/>
  </r>
  <r>
    <n v="601400"/>
    <n v="26587"/>
    <n v="28"/>
    <s v="Female"/>
    <x v="5"/>
    <x v="1"/>
    <s v="Biryani"/>
    <d v="2024-10-03T00:00:00"/>
    <s v="Online"/>
    <n v="43"/>
    <n v="3.8"/>
    <n v="526.49"/>
    <n v="119.78"/>
    <s v="Wallet"/>
    <n v="2"/>
    <s v="25-35"/>
    <s v="new"/>
    <s v="high value"/>
    <s v="Low"/>
    <s v="Oct"/>
    <x v="1"/>
    <x v="2"/>
    <x v="0"/>
  </r>
  <r>
    <n v="601401"/>
    <n v="64263"/>
    <n v="61"/>
    <s v="Female"/>
    <x v="5"/>
    <x v="0"/>
    <s v="South Indian"/>
    <d v="2024-08-21T00:00:00"/>
    <s v="Online"/>
    <n v="27"/>
    <n v="9.9"/>
    <n v="251.24"/>
    <n v="114.73"/>
    <s v="Wallet"/>
    <n v="1"/>
    <s v="50+"/>
    <s v="new"/>
    <s v="medium"/>
    <s v="Low"/>
    <s v="Aug"/>
    <x v="1"/>
    <x v="0"/>
    <x v="2"/>
  </r>
  <r>
    <n v="601402"/>
    <n v="12233"/>
    <n v="43"/>
    <s v="Female"/>
    <x v="0"/>
    <x v="1"/>
    <s v="Biryani"/>
    <d v="2022-12-28T00:00:00"/>
    <s v="COD"/>
    <n v="43"/>
    <n v="12.9"/>
    <n v="939.83"/>
    <n v="62.41"/>
    <s v="UPI"/>
    <n v="5"/>
    <s v="36-50"/>
    <s v="new"/>
    <s v="high value"/>
    <s v="High"/>
    <s v="Dec"/>
    <x v="2"/>
    <x v="1"/>
    <x v="0"/>
  </r>
  <r>
    <n v="601403"/>
    <n v="56444"/>
    <n v="50"/>
    <s v="Male"/>
    <x v="2"/>
    <x v="1"/>
    <s v="Pizza"/>
    <d v="2023-05-26T00:00:00"/>
    <s v="Online"/>
    <n v="53"/>
    <n v="3"/>
    <n v="331.39"/>
    <n v="118.06"/>
    <s v="Cash"/>
    <n v="3"/>
    <s v="36-50"/>
    <s v="new"/>
    <s v="medium"/>
    <s v="medium"/>
    <s v="May"/>
    <x v="0"/>
    <x v="2"/>
    <x v="1"/>
  </r>
  <r>
    <n v="601404"/>
    <n v="46666"/>
    <n v="53"/>
    <s v="Male"/>
    <x v="2"/>
    <x v="5"/>
    <s v="Chinese"/>
    <d v="2023-03-28T00:00:00"/>
    <s v="Online"/>
    <n v="27"/>
    <n v="3.6"/>
    <n v="1347.49"/>
    <n v="29.7"/>
    <s v="UPI"/>
    <n v="5"/>
    <s v="50+"/>
    <s v="new"/>
    <s v="high value"/>
    <s v="High"/>
    <s v="Mar"/>
    <x v="0"/>
    <x v="2"/>
    <x v="2"/>
  </r>
  <r>
    <n v="601405"/>
    <n v="77942"/>
    <n v="21"/>
    <s v="Male"/>
    <x v="4"/>
    <x v="4"/>
    <s v="Pizza"/>
    <d v="2024-08-22T00:00:00"/>
    <s v="Online"/>
    <n v="53"/>
    <n v="6"/>
    <n v="266.60000000000002"/>
    <n v="112.94"/>
    <s v="Cash"/>
    <n v="4"/>
    <s v="18-24"/>
    <s v="new"/>
    <s v="medium"/>
    <s v="medium"/>
    <s v="Aug"/>
    <x v="1"/>
    <x v="0"/>
    <x v="1"/>
  </r>
  <r>
    <n v="601406"/>
    <n v="58737"/>
    <n v="21"/>
    <s v="Female"/>
    <x v="5"/>
    <x v="5"/>
    <s v="Biryani"/>
    <d v="2023-04-08T00:00:00"/>
    <s v="Online"/>
    <n v="80"/>
    <n v="8.5"/>
    <n v="1448.09"/>
    <n v="49.63"/>
    <s v="Cash"/>
    <n v="1"/>
    <s v="18-24"/>
    <s v="new"/>
    <s v="high value"/>
    <s v="Low"/>
    <s v="Apr"/>
    <x v="0"/>
    <x v="0"/>
    <x v="1"/>
  </r>
  <r>
    <n v="601407"/>
    <n v="29237"/>
    <n v="45"/>
    <s v="Female"/>
    <x v="0"/>
    <x v="6"/>
    <s v="South Indian"/>
    <d v="2023-08-11T00:00:00"/>
    <s v="COD"/>
    <n v="78"/>
    <n v="1.2"/>
    <n v="565.49"/>
    <n v="94.01"/>
    <s v="Cash"/>
    <n v="4"/>
    <s v="36-50"/>
    <s v="new"/>
    <s v="high value"/>
    <s v="medium"/>
    <s v="Aug"/>
    <x v="0"/>
    <x v="2"/>
    <x v="1"/>
  </r>
  <r>
    <n v="601408"/>
    <n v="92654"/>
    <n v="36"/>
    <s v="Female"/>
    <x v="3"/>
    <x v="4"/>
    <s v="Pizza"/>
    <d v="2024-08-18T00:00:00"/>
    <s v="Online"/>
    <n v="62"/>
    <n v="2.1"/>
    <n v="1450.12"/>
    <n v="56.39"/>
    <s v="UPI"/>
    <n v="2"/>
    <s v="36-50"/>
    <s v="new"/>
    <s v="high value"/>
    <s v="Low"/>
    <s v="Aug"/>
    <x v="1"/>
    <x v="2"/>
    <x v="1"/>
  </r>
  <r>
    <n v="601409"/>
    <n v="21250"/>
    <n v="35"/>
    <s v="Female"/>
    <x v="5"/>
    <x v="5"/>
    <s v="Burger"/>
    <d v="2023-12-04T00:00:00"/>
    <s v="COD"/>
    <n v="50"/>
    <n v="15"/>
    <n v="1173.3499999999999"/>
    <n v="48.96"/>
    <s v="Wallet"/>
    <n v="2"/>
    <s v="25-35"/>
    <s v="new"/>
    <s v="high value"/>
    <s v="Low"/>
    <s v="Dec"/>
    <x v="0"/>
    <x v="1"/>
    <x v="1"/>
  </r>
  <r>
    <n v="601410"/>
    <n v="40339"/>
    <n v="34"/>
    <s v="Female"/>
    <x v="0"/>
    <x v="6"/>
    <s v="Biryani"/>
    <d v="2023-02-17T00:00:00"/>
    <s v="COD"/>
    <n v="26"/>
    <n v="7.9"/>
    <n v="1407.61"/>
    <n v="25.41"/>
    <s v="Cash"/>
    <n v="3"/>
    <s v="25-35"/>
    <s v="repeat"/>
    <s v="high value"/>
    <s v="medium"/>
    <s v="Feb"/>
    <x v="0"/>
    <x v="0"/>
    <x v="2"/>
  </r>
  <r>
    <n v="601411"/>
    <n v="55058"/>
    <n v="47"/>
    <s v="Male"/>
    <x v="2"/>
    <x v="4"/>
    <s v="Burger"/>
    <d v="2024-09-05T00:00:00"/>
    <s v="COD"/>
    <n v="40"/>
    <n v="4.4000000000000004"/>
    <n v="870.03"/>
    <n v="48.82"/>
    <s v="Cash"/>
    <n v="2"/>
    <s v="36-50"/>
    <s v="new"/>
    <s v="high value"/>
    <s v="Low"/>
    <s v="Sep"/>
    <x v="1"/>
    <x v="2"/>
    <x v="0"/>
  </r>
  <r>
    <n v="601412"/>
    <n v="87171"/>
    <n v="50"/>
    <s v="Male"/>
    <x v="4"/>
    <x v="6"/>
    <s v="Burger"/>
    <d v="2024-04-05T00:00:00"/>
    <s v="COD"/>
    <n v="20"/>
    <n v="1.6"/>
    <n v="1454.19"/>
    <n v="78.78"/>
    <s v="Cash"/>
    <n v="4"/>
    <s v="36-50"/>
    <s v="new"/>
    <s v="high value"/>
    <s v="medium"/>
    <s v="Apr"/>
    <x v="1"/>
    <x v="2"/>
    <x v="2"/>
  </r>
  <r>
    <n v="601413"/>
    <n v="45267"/>
    <n v="26"/>
    <s v="Female"/>
    <x v="4"/>
    <x v="1"/>
    <s v="Pizza"/>
    <d v="2022-02-17T00:00:00"/>
    <s v="Online"/>
    <n v="43"/>
    <n v="13.7"/>
    <n v="1093.53"/>
    <n v="29.85"/>
    <s v="Cash"/>
    <n v="4"/>
    <s v="25-35"/>
    <s v="new"/>
    <s v="high value"/>
    <s v="medium"/>
    <s v="Feb"/>
    <x v="2"/>
    <x v="1"/>
    <x v="0"/>
  </r>
  <r>
    <n v="601414"/>
    <n v="77697"/>
    <n v="60"/>
    <s v="Male"/>
    <x v="2"/>
    <x v="3"/>
    <s v="Pizza"/>
    <d v="2023-12-16T00:00:00"/>
    <s v="COD"/>
    <n v="58"/>
    <n v="11.9"/>
    <n v="1471.98"/>
    <n v="36.94"/>
    <s v="Cash"/>
    <n v="5"/>
    <s v="50+"/>
    <s v="new"/>
    <s v="high value"/>
    <s v="High"/>
    <s v="Dec"/>
    <x v="0"/>
    <x v="1"/>
    <x v="1"/>
  </r>
  <r>
    <n v="601415"/>
    <n v="18633"/>
    <n v="35"/>
    <s v="Male"/>
    <x v="2"/>
    <x v="2"/>
    <s v="Burger"/>
    <d v="2023-07-19T00:00:00"/>
    <s v="COD"/>
    <n v="73"/>
    <n v="13.3"/>
    <n v="182.93"/>
    <n v="104.1"/>
    <s v="Card"/>
    <n v="4"/>
    <s v="25-35"/>
    <s v="new"/>
    <s v="low"/>
    <s v="medium"/>
    <s v="Jul"/>
    <x v="0"/>
    <x v="1"/>
    <x v="1"/>
  </r>
  <r>
    <n v="601416"/>
    <n v="57854"/>
    <n v="47"/>
    <s v="Male"/>
    <x v="2"/>
    <x v="5"/>
    <s v="Burger"/>
    <d v="2023-11-16T00:00:00"/>
    <s v="Online"/>
    <n v="58"/>
    <n v="5.3"/>
    <n v="374.31"/>
    <n v="63.54"/>
    <s v="Cash"/>
    <n v="1"/>
    <s v="36-50"/>
    <s v="new"/>
    <s v="medium"/>
    <s v="Low"/>
    <s v="Nov"/>
    <x v="0"/>
    <x v="0"/>
    <x v="1"/>
  </r>
  <r>
    <n v="601417"/>
    <n v="57713"/>
    <n v="34"/>
    <s v="Female"/>
    <x v="5"/>
    <x v="4"/>
    <s v="Burger"/>
    <d v="2024-11-30T00:00:00"/>
    <s v="Online"/>
    <n v="45"/>
    <n v="9.1"/>
    <n v="779.58"/>
    <n v="77.099999999999994"/>
    <s v="Cash"/>
    <n v="4"/>
    <s v="25-35"/>
    <s v="repeat"/>
    <s v="high value"/>
    <s v="medium"/>
    <s v="Nov"/>
    <x v="1"/>
    <x v="0"/>
    <x v="0"/>
  </r>
  <r>
    <n v="601418"/>
    <n v="86987"/>
    <n v="30"/>
    <s v="Male"/>
    <x v="1"/>
    <x v="0"/>
    <s v="Sandwich"/>
    <d v="2023-09-14T00:00:00"/>
    <s v="Online"/>
    <n v="35"/>
    <n v="3.5"/>
    <n v="1009.6"/>
    <n v="39.24"/>
    <s v="Cash"/>
    <n v="4"/>
    <s v="25-35"/>
    <s v="repeat"/>
    <s v="high value"/>
    <s v="medium"/>
    <s v="Sep"/>
    <x v="0"/>
    <x v="2"/>
    <x v="0"/>
  </r>
  <r>
    <n v="601419"/>
    <n v="90483"/>
    <n v="52"/>
    <s v="Female"/>
    <x v="5"/>
    <x v="7"/>
    <s v="Sandwich"/>
    <d v="2024-05-16T00:00:00"/>
    <s v="COD"/>
    <n v="28"/>
    <n v="1"/>
    <n v="214.6"/>
    <n v="73.849999999999994"/>
    <s v="UPI"/>
    <n v="1"/>
    <s v="50+"/>
    <s v="new"/>
    <s v="low"/>
    <s v="Low"/>
    <s v="May"/>
    <x v="1"/>
    <x v="2"/>
    <x v="2"/>
  </r>
  <r>
    <n v="601420"/>
    <n v="95712"/>
    <n v="51"/>
    <s v="Female"/>
    <x v="0"/>
    <x v="5"/>
    <s v="Burger"/>
    <d v="2022-02-18T00:00:00"/>
    <s v="Online"/>
    <n v="77"/>
    <n v="2"/>
    <n v="339.4"/>
    <n v="65.95"/>
    <s v="UPI"/>
    <n v="3"/>
    <s v="50+"/>
    <s v="new"/>
    <s v="medium"/>
    <s v="medium"/>
    <s v="Feb"/>
    <x v="2"/>
    <x v="2"/>
    <x v="1"/>
  </r>
  <r>
    <n v="601421"/>
    <n v="16096"/>
    <n v="60"/>
    <s v="Female"/>
    <x v="1"/>
    <x v="7"/>
    <s v="South Indian"/>
    <d v="2023-02-25T00:00:00"/>
    <s v="COD"/>
    <n v="52"/>
    <n v="4.7"/>
    <n v="952.04"/>
    <n v="101.95"/>
    <s v="UPI"/>
    <n v="4"/>
    <s v="50+"/>
    <s v="new"/>
    <s v="high value"/>
    <s v="medium"/>
    <s v="Feb"/>
    <x v="0"/>
    <x v="2"/>
    <x v="1"/>
  </r>
  <r>
    <n v="601422"/>
    <n v="71274"/>
    <n v="52"/>
    <s v="Male"/>
    <x v="1"/>
    <x v="4"/>
    <s v="Burger"/>
    <d v="2022-06-27T00:00:00"/>
    <s v="Online"/>
    <n v="59"/>
    <n v="13.4"/>
    <n v="1069.1600000000001"/>
    <n v="94.52"/>
    <s v="Card"/>
    <n v="1"/>
    <s v="50+"/>
    <s v="new"/>
    <s v="high value"/>
    <s v="Low"/>
    <s v="Jun"/>
    <x v="2"/>
    <x v="1"/>
    <x v="1"/>
  </r>
  <r>
    <n v="601423"/>
    <n v="22043"/>
    <n v="39"/>
    <s v="Male"/>
    <x v="3"/>
    <x v="2"/>
    <s v="South Indian"/>
    <d v="2023-10-01T00:00:00"/>
    <s v="Online"/>
    <n v="43"/>
    <n v="11.9"/>
    <n v="561.4"/>
    <n v="54.9"/>
    <s v="Wallet"/>
    <n v="5"/>
    <s v="36-50"/>
    <s v="new"/>
    <s v="high value"/>
    <s v="High"/>
    <s v="Oct"/>
    <x v="0"/>
    <x v="1"/>
    <x v="0"/>
  </r>
  <r>
    <n v="601424"/>
    <n v="17631"/>
    <n v="29"/>
    <s v="Male"/>
    <x v="4"/>
    <x v="4"/>
    <s v="Chinese"/>
    <d v="2022-09-09T00:00:00"/>
    <s v="COD"/>
    <n v="86"/>
    <n v="1.9"/>
    <n v="1213.6600000000001"/>
    <n v="91.94"/>
    <s v="UPI"/>
    <n v="5"/>
    <s v="25-35"/>
    <s v="new"/>
    <s v="high value"/>
    <s v="High"/>
    <s v="Sep"/>
    <x v="2"/>
    <x v="2"/>
    <x v="1"/>
  </r>
  <r>
    <n v="601425"/>
    <n v="40443"/>
    <n v="23"/>
    <s v="Male"/>
    <x v="3"/>
    <x v="0"/>
    <s v="Pizza"/>
    <d v="2024-07-21T00:00:00"/>
    <s v="Online"/>
    <n v="68"/>
    <n v="5.7"/>
    <n v="446.26"/>
    <n v="117.97"/>
    <s v="Wallet"/>
    <n v="2"/>
    <s v="18-24"/>
    <s v="new"/>
    <s v="medium"/>
    <s v="Low"/>
    <s v="Jul"/>
    <x v="1"/>
    <x v="0"/>
    <x v="1"/>
  </r>
  <r>
    <n v="601426"/>
    <n v="13451"/>
    <n v="53"/>
    <s v="Male"/>
    <x v="4"/>
    <x v="4"/>
    <s v="Pizza"/>
    <d v="2023-02-12T00:00:00"/>
    <s v="Online"/>
    <n v="27"/>
    <n v="3.8"/>
    <n v="1073.22"/>
    <n v="99.48"/>
    <s v="Cash"/>
    <n v="1"/>
    <s v="50+"/>
    <s v="new"/>
    <s v="high value"/>
    <s v="Low"/>
    <s v="Feb"/>
    <x v="0"/>
    <x v="2"/>
    <x v="2"/>
  </r>
  <r>
    <n v="601427"/>
    <n v="19554"/>
    <n v="43"/>
    <s v="Male"/>
    <x v="4"/>
    <x v="6"/>
    <s v="Biryani"/>
    <d v="2023-05-12T00:00:00"/>
    <s v="COD"/>
    <n v="32"/>
    <n v="6.6"/>
    <n v="295.42"/>
    <n v="109.81"/>
    <s v="Wallet"/>
    <n v="5"/>
    <s v="36-50"/>
    <s v="new"/>
    <s v="medium"/>
    <s v="High"/>
    <s v="May"/>
    <x v="0"/>
    <x v="0"/>
    <x v="0"/>
  </r>
  <r>
    <n v="601428"/>
    <n v="57667"/>
    <n v="24"/>
    <s v="Male"/>
    <x v="4"/>
    <x v="3"/>
    <s v="Chinese"/>
    <d v="2023-11-11T00:00:00"/>
    <s v="Online"/>
    <n v="31"/>
    <n v="7.4"/>
    <n v="805.84"/>
    <n v="63.53"/>
    <s v="Card"/>
    <n v="5"/>
    <s v="18-24"/>
    <s v="new"/>
    <s v="high value"/>
    <s v="High"/>
    <s v="Nov"/>
    <x v="0"/>
    <x v="0"/>
    <x v="0"/>
  </r>
  <r>
    <n v="601429"/>
    <n v="42969"/>
    <n v="58"/>
    <s v="Male"/>
    <x v="0"/>
    <x v="0"/>
    <s v="Biryani"/>
    <d v="2022-07-20T00:00:00"/>
    <s v="Online"/>
    <n v="46"/>
    <n v="8.1999999999999993"/>
    <n v="1139.72"/>
    <n v="104.41"/>
    <s v="Cash"/>
    <n v="5"/>
    <s v="50+"/>
    <s v="new"/>
    <s v="high value"/>
    <s v="High"/>
    <s v="Jul"/>
    <x v="2"/>
    <x v="0"/>
    <x v="1"/>
  </r>
  <r>
    <n v="601430"/>
    <n v="24435"/>
    <n v="19"/>
    <s v="Female"/>
    <x v="1"/>
    <x v="6"/>
    <s v="Chinese"/>
    <d v="2023-01-30T00:00:00"/>
    <s v="Online"/>
    <n v="66"/>
    <n v="11.5"/>
    <n v="555.49"/>
    <n v="65.34"/>
    <s v="Card"/>
    <n v="5"/>
    <s v="18-24"/>
    <s v="new"/>
    <s v="high value"/>
    <s v="High"/>
    <s v="Jan"/>
    <x v="0"/>
    <x v="1"/>
    <x v="1"/>
  </r>
  <r>
    <n v="601431"/>
    <n v="88072"/>
    <n v="42"/>
    <s v="Male"/>
    <x v="2"/>
    <x v="6"/>
    <s v="Chinese"/>
    <d v="2024-05-07T00:00:00"/>
    <s v="Online"/>
    <n v="75"/>
    <n v="3.4"/>
    <n v="1341.95"/>
    <n v="68.13"/>
    <s v="Wallet"/>
    <n v="4"/>
    <s v="36-50"/>
    <s v="new"/>
    <s v="high value"/>
    <s v="medium"/>
    <s v="May"/>
    <x v="1"/>
    <x v="2"/>
    <x v="1"/>
  </r>
  <r>
    <n v="601432"/>
    <n v="43049"/>
    <n v="29"/>
    <s v="Female"/>
    <x v="3"/>
    <x v="7"/>
    <s v="Sandwich"/>
    <d v="2024-05-19T00:00:00"/>
    <s v="Online"/>
    <n v="31"/>
    <n v="6.9"/>
    <n v="729.43"/>
    <n v="28.62"/>
    <s v="Wallet"/>
    <n v="5"/>
    <s v="25-35"/>
    <s v="new"/>
    <s v="high value"/>
    <s v="High"/>
    <s v="May"/>
    <x v="1"/>
    <x v="0"/>
    <x v="0"/>
  </r>
  <r>
    <n v="601433"/>
    <n v="97097"/>
    <n v="28"/>
    <s v="Male"/>
    <x v="4"/>
    <x v="5"/>
    <s v="Sandwich"/>
    <d v="2023-12-30T00:00:00"/>
    <s v="COD"/>
    <n v="88"/>
    <n v="10.7"/>
    <n v="377.29"/>
    <n v="102.3"/>
    <s v="Wallet"/>
    <n v="2"/>
    <s v="25-35"/>
    <s v="new"/>
    <s v="medium"/>
    <s v="Low"/>
    <s v="Dec"/>
    <x v="0"/>
    <x v="1"/>
    <x v="1"/>
  </r>
  <r>
    <n v="601434"/>
    <n v="99070"/>
    <n v="57"/>
    <s v="Male"/>
    <x v="5"/>
    <x v="6"/>
    <s v="Burger"/>
    <d v="2024-06-05T00:00:00"/>
    <s v="COD"/>
    <n v="40"/>
    <n v="3.8"/>
    <n v="150.72"/>
    <n v="26.21"/>
    <s v="Wallet"/>
    <n v="2"/>
    <s v="50+"/>
    <s v="repeat"/>
    <s v="low"/>
    <s v="Low"/>
    <s v="Jun"/>
    <x v="1"/>
    <x v="2"/>
    <x v="0"/>
  </r>
  <r>
    <n v="601435"/>
    <n v="98679"/>
    <n v="28"/>
    <s v="Female"/>
    <x v="1"/>
    <x v="4"/>
    <s v="Biryani"/>
    <d v="2024-02-04T00:00:00"/>
    <s v="Online"/>
    <n v="84"/>
    <n v="3.8"/>
    <n v="1492.18"/>
    <n v="33.200000000000003"/>
    <s v="UPI"/>
    <n v="3"/>
    <s v="25-35"/>
    <s v="new"/>
    <s v="high value"/>
    <s v="medium"/>
    <s v="Feb"/>
    <x v="1"/>
    <x v="2"/>
    <x v="1"/>
  </r>
  <r>
    <n v="601436"/>
    <n v="95849"/>
    <n v="31"/>
    <s v="Female"/>
    <x v="4"/>
    <x v="4"/>
    <s v="Sandwich"/>
    <d v="2024-05-22T00:00:00"/>
    <s v="Online"/>
    <n v="79"/>
    <n v="7.1"/>
    <n v="1247.9100000000001"/>
    <n v="51.9"/>
    <s v="Card"/>
    <n v="5"/>
    <s v="25-35"/>
    <s v="new"/>
    <s v="high value"/>
    <s v="High"/>
    <s v="May"/>
    <x v="1"/>
    <x v="0"/>
    <x v="1"/>
  </r>
  <r>
    <n v="601437"/>
    <n v="50682"/>
    <n v="36"/>
    <s v="Female"/>
    <x v="0"/>
    <x v="1"/>
    <s v="Biryani"/>
    <d v="2023-02-22T00:00:00"/>
    <s v="Online"/>
    <n v="60"/>
    <n v="1.4"/>
    <n v="973.61"/>
    <n v="84.41"/>
    <s v="Cash"/>
    <n v="1"/>
    <s v="36-50"/>
    <s v="new"/>
    <s v="high value"/>
    <s v="Low"/>
    <s v="Feb"/>
    <x v="0"/>
    <x v="2"/>
    <x v="1"/>
  </r>
  <r>
    <n v="601438"/>
    <n v="21391"/>
    <n v="54"/>
    <s v="Male"/>
    <x v="4"/>
    <x v="3"/>
    <s v="Chinese"/>
    <d v="2022-12-07T00:00:00"/>
    <s v="COD"/>
    <n v="65"/>
    <n v="9"/>
    <n v="585.72"/>
    <n v="47.05"/>
    <s v="Cash"/>
    <n v="4"/>
    <s v="50+"/>
    <s v="new"/>
    <s v="high value"/>
    <s v="medium"/>
    <s v="Dec"/>
    <x v="2"/>
    <x v="0"/>
    <x v="1"/>
  </r>
  <r>
    <n v="601439"/>
    <n v="35208"/>
    <n v="34"/>
    <s v="Male"/>
    <x v="2"/>
    <x v="5"/>
    <s v="Chinese"/>
    <d v="2022-10-26T00:00:00"/>
    <s v="COD"/>
    <n v="87"/>
    <n v="12.1"/>
    <n v="989.83"/>
    <n v="73.53"/>
    <s v="Wallet"/>
    <n v="3"/>
    <s v="25-35"/>
    <s v="new"/>
    <s v="high value"/>
    <s v="medium"/>
    <s v="Oct"/>
    <x v="2"/>
    <x v="1"/>
    <x v="1"/>
  </r>
  <r>
    <n v="601440"/>
    <n v="32428"/>
    <n v="51"/>
    <s v="Male"/>
    <x v="0"/>
    <x v="7"/>
    <s v="Biryani"/>
    <d v="2024-12-22T00:00:00"/>
    <s v="Online"/>
    <n v="45"/>
    <n v="1.5"/>
    <n v="156.22999999999999"/>
    <n v="97.34"/>
    <s v="Cash"/>
    <n v="1"/>
    <s v="50+"/>
    <s v="new"/>
    <s v="low"/>
    <s v="Low"/>
    <s v="Dec"/>
    <x v="1"/>
    <x v="2"/>
    <x v="0"/>
  </r>
  <r>
    <n v="601441"/>
    <n v="89571"/>
    <n v="39"/>
    <s v="Female"/>
    <x v="4"/>
    <x v="4"/>
    <s v="Burger"/>
    <d v="2023-06-16T00:00:00"/>
    <s v="COD"/>
    <n v="85"/>
    <n v="10.3"/>
    <n v="941.65"/>
    <n v="88.79"/>
    <s v="Wallet"/>
    <n v="4"/>
    <s v="36-50"/>
    <s v="new"/>
    <s v="high value"/>
    <s v="medium"/>
    <s v="Jun"/>
    <x v="0"/>
    <x v="1"/>
    <x v="1"/>
  </r>
  <r>
    <n v="601442"/>
    <n v="93940"/>
    <n v="42"/>
    <s v="Male"/>
    <x v="0"/>
    <x v="0"/>
    <s v="Pizza"/>
    <d v="2023-06-18T00:00:00"/>
    <s v="COD"/>
    <n v="79"/>
    <n v="1.1000000000000001"/>
    <n v="1285.99"/>
    <n v="47.99"/>
    <s v="Wallet"/>
    <n v="2"/>
    <s v="36-50"/>
    <s v="new"/>
    <s v="high value"/>
    <s v="Low"/>
    <s v="Jun"/>
    <x v="0"/>
    <x v="2"/>
    <x v="1"/>
  </r>
  <r>
    <n v="601443"/>
    <n v="96835"/>
    <n v="30"/>
    <s v="Male"/>
    <x v="2"/>
    <x v="7"/>
    <s v="Pizza"/>
    <d v="2024-04-15T00:00:00"/>
    <s v="COD"/>
    <n v="68"/>
    <n v="13.6"/>
    <n v="880.46"/>
    <n v="72.16"/>
    <s v="Card"/>
    <n v="5"/>
    <s v="25-35"/>
    <s v="new"/>
    <s v="high value"/>
    <s v="High"/>
    <s v="Apr"/>
    <x v="1"/>
    <x v="1"/>
    <x v="1"/>
  </r>
  <r>
    <n v="601444"/>
    <n v="82659"/>
    <n v="34"/>
    <s v="Male"/>
    <x v="2"/>
    <x v="0"/>
    <s v="Chinese"/>
    <d v="2024-11-22T00:00:00"/>
    <s v="COD"/>
    <n v="30"/>
    <n v="9.5"/>
    <n v="963.9"/>
    <n v="89.74"/>
    <s v="Wallet"/>
    <n v="4"/>
    <s v="25-35"/>
    <s v="new"/>
    <s v="high value"/>
    <s v="medium"/>
    <s v="Nov"/>
    <x v="1"/>
    <x v="0"/>
    <x v="2"/>
  </r>
  <r>
    <n v="601445"/>
    <n v="86143"/>
    <n v="42"/>
    <s v="Male"/>
    <x v="3"/>
    <x v="1"/>
    <s v="Pizza"/>
    <d v="2024-04-02T00:00:00"/>
    <s v="COD"/>
    <n v="32"/>
    <n v="12.3"/>
    <n v="1038.5899999999999"/>
    <n v="23.96"/>
    <s v="Wallet"/>
    <n v="5"/>
    <s v="36-50"/>
    <s v="new"/>
    <s v="high value"/>
    <s v="High"/>
    <s v="Apr"/>
    <x v="1"/>
    <x v="1"/>
    <x v="0"/>
  </r>
  <r>
    <n v="601446"/>
    <n v="44826"/>
    <n v="22"/>
    <s v="Female"/>
    <x v="5"/>
    <x v="3"/>
    <s v="Biryani"/>
    <d v="2022-05-06T00:00:00"/>
    <s v="COD"/>
    <n v="23"/>
    <n v="14.4"/>
    <n v="1078.6300000000001"/>
    <n v="79.59"/>
    <s v="UPI"/>
    <n v="1"/>
    <s v="18-24"/>
    <s v="new"/>
    <s v="high value"/>
    <s v="Low"/>
    <s v="May"/>
    <x v="2"/>
    <x v="1"/>
    <x v="2"/>
  </r>
  <r>
    <n v="601447"/>
    <n v="29951"/>
    <n v="63"/>
    <s v="Male"/>
    <x v="2"/>
    <x v="4"/>
    <s v="Pizza"/>
    <d v="2024-07-11T00:00:00"/>
    <s v="COD"/>
    <n v="24"/>
    <n v="14"/>
    <n v="496.65"/>
    <n v="35.36"/>
    <s v="Cash"/>
    <n v="2"/>
    <s v="50+"/>
    <s v="new"/>
    <s v="medium"/>
    <s v="Low"/>
    <s v="Jul"/>
    <x v="1"/>
    <x v="1"/>
    <x v="2"/>
  </r>
  <r>
    <n v="601448"/>
    <n v="41793"/>
    <n v="56"/>
    <s v="Female"/>
    <x v="4"/>
    <x v="5"/>
    <s v="Pizza"/>
    <d v="2022-07-08T00:00:00"/>
    <s v="COD"/>
    <n v="59"/>
    <n v="3.6"/>
    <n v="988.12"/>
    <n v="23.27"/>
    <s v="Card"/>
    <n v="4"/>
    <s v="50+"/>
    <s v="new"/>
    <s v="high value"/>
    <s v="medium"/>
    <s v="Jul"/>
    <x v="2"/>
    <x v="2"/>
    <x v="1"/>
  </r>
  <r>
    <n v="601449"/>
    <n v="90571"/>
    <n v="27"/>
    <s v="Male"/>
    <x v="1"/>
    <x v="7"/>
    <s v="Pizza"/>
    <d v="2023-01-13T00:00:00"/>
    <s v="Online"/>
    <n v="53"/>
    <n v="12.9"/>
    <n v="1126.6099999999999"/>
    <n v="32.299999999999997"/>
    <s v="Cash"/>
    <n v="3"/>
    <s v="25-35"/>
    <s v="repeat"/>
    <s v="high value"/>
    <s v="medium"/>
    <s v="Jan"/>
    <x v="0"/>
    <x v="1"/>
    <x v="1"/>
  </r>
  <r>
    <n v="601450"/>
    <n v="18617"/>
    <n v="39"/>
    <s v="Male"/>
    <x v="1"/>
    <x v="5"/>
    <s v="Burger"/>
    <d v="2024-08-27T00:00:00"/>
    <s v="COD"/>
    <n v="78"/>
    <n v="6.3"/>
    <n v="1317.07"/>
    <n v="23.67"/>
    <s v="UPI"/>
    <n v="5"/>
    <s v="36-50"/>
    <s v="new"/>
    <s v="high value"/>
    <s v="High"/>
    <s v="Aug"/>
    <x v="1"/>
    <x v="0"/>
    <x v="1"/>
  </r>
  <r>
    <n v="601451"/>
    <n v="32600"/>
    <n v="25"/>
    <s v="Male"/>
    <x v="0"/>
    <x v="4"/>
    <s v="Burger"/>
    <d v="2024-05-06T00:00:00"/>
    <s v="Online"/>
    <n v="58"/>
    <n v="2.1"/>
    <n v="718.49"/>
    <n v="62.41"/>
    <s v="UPI"/>
    <n v="4"/>
    <s v="25-35"/>
    <s v="new"/>
    <s v="high value"/>
    <s v="medium"/>
    <s v="May"/>
    <x v="1"/>
    <x v="2"/>
    <x v="1"/>
  </r>
  <r>
    <n v="601452"/>
    <n v="43990"/>
    <n v="19"/>
    <s v="Female"/>
    <x v="4"/>
    <x v="3"/>
    <s v="Sandwich"/>
    <d v="2023-10-11T00:00:00"/>
    <s v="Online"/>
    <n v="32"/>
    <n v="12.9"/>
    <n v="1174.51"/>
    <n v="43.32"/>
    <s v="Wallet"/>
    <n v="5"/>
    <s v="18-24"/>
    <s v="new"/>
    <s v="high value"/>
    <s v="High"/>
    <s v="Oct"/>
    <x v="0"/>
    <x v="1"/>
    <x v="0"/>
  </r>
  <r>
    <n v="601453"/>
    <n v="92979"/>
    <n v="40"/>
    <s v="Female"/>
    <x v="5"/>
    <x v="1"/>
    <s v="Sandwich"/>
    <d v="2023-12-27T00:00:00"/>
    <s v="COD"/>
    <n v="41"/>
    <n v="11.3"/>
    <n v="315.27"/>
    <n v="20.85"/>
    <s v="Cash"/>
    <n v="4"/>
    <s v="36-50"/>
    <s v="new"/>
    <s v="medium"/>
    <s v="medium"/>
    <s v="Dec"/>
    <x v="0"/>
    <x v="1"/>
    <x v="0"/>
  </r>
  <r>
    <n v="601454"/>
    <n v="88313"/>
    <n v="49"/>
    <s v="Female"/>
    <x v="1"/>
    <x v="3"/>
    <s v="Burger"/>
    <d v="2024-06-05T00:00:00"/>
    <s v="COD"/>
    <n v="84"/>
    <n v="12.8"/>
    <n v="368.48"/>
    <n v="31.64"/>
    <s v="Cash"/>
    <n v="4"/>
    <s v="36-50"/>
    <s v="new"/>
    <s v="medium"/>
    <s v="medium"/>
    <s v="Jun"/>
    <x v="1"/>
    <x v="1"/>
    <x v="1"/>
  </r>
  <r>
    <n v="601455"/>
    <n v="44524"/>
    <n v="56"/>
    <s v="Female"/>
    <x v="0"/>
    <x v="2"/>
    <s v="South Indian"/>
    <d v="2024-02-09T00:00:00"/>
    <s v="COD"/>
    <n v="36"/>
    <n v="3"/>
    <n v="906.06"/>
    <n v="51.46"/>
    <s v="Card"/>
    <n v="5"/>
    <s v="50+"/>
    <s v="new"/>
    <s v="high value"/>
    <s v="High"/>
    <s v="Feb"/>
    <x v="1"/>
    <x v="2"/>
    <x v="0"/>
  </r>
  <r>
    <n v="601456"/>
    <n v="26609"/>
    <n v="49"/>
    <s v="Male"/>
    <x v="0"/>
    <x v="0"/>
    <s v="Biryani"/>
    <d v="2024-10-22T00:00:00"/>
    <s v="Online"/>
    <n v="51"/>
    <n v="3.2"/>
    <n v="478.27"/>
    <n v="119.74"/>
    <s v="Wallet"/>
    <n v="3"/>
    <s v="36-50"/>
    <s v="new"/>
    <s v="medium"/>
    <s v="medium"/>
    <s v="Oct"/>
    <x v="1"/>
    <x v="2"/>
    <x v="1"/>
  </r>
  <r>
    <n v="601457"/>
    <n v="81863"/>
    <n v="59"/>
    <s v="Male"/>
    <x v="0"/>
    <x v="3"/>
    <s v="Sandwich"/>
    <d v="2024-06-01T00:00:00"/>
    <s v="COD"/>
    <n v="61"/>
    <n v="13.3"/>
    <n v="954.44"/>
    <n v="27.86"/>
    <s v="UPI"/>
    <n v="4"/>
    <s v="50+"/>
    <s v="new"/>
    <s v="high value"/>
    <s v="medium"/>
    <s v="Jun"/>
    <x v="1"/>
    <x v="1"/>
    <x v="1"/>
  </r>
  <r>
    <n v="601458"/>
    <n v="27532"/>
    <n v="62"/>
    <s v="Male"/>
    <x v="5"/>
    <x v="2"/>
    <s v="Pizza"/>
    <d v="2022-04-16T00:00:00"/>
    <s v="Online"/>
    <n v="32"/>
    <n v="7.8"/>
    <n v="1053.94"/>
    <n v="48.15"/>
    <s v="Card"/>
    <n v="1"/>
    <s v="50+"/>
    <s v="new"/>
    <s v="high value"/>
    <s v="Low"/>
    <s v="Apr"/>
    <x v="2"/>
    <x v="0"/>
    <x v="0"/>
  </r>
  <r>
    <n v="601459"/>
    <n v="12786"/>
    <n v="32"/>
    <s v="Female"/>
    <x v="5"/>
    <x v="5"/>
    <s v="Biryani"/>
    <d v="2022-01-29T00:00:00"/>
    <s v="COD"/>
    <n v="56"/>
    <n v="13"/>
    <n v="1111.1199999999999"/>
    <n v="87.53"/>
    <s v="Wallet"/>
    <n v="1"/>
    <s v="25-35"/>
    <s v="new"/>
    <s v="high value"/>
    <s v="Low"/>
    <s v="Jan"/>
    <x v="2"/>
    <x v="1"/>
    <x v="1"/>
  </r>
  <r>
    <n v="601460"/>
    <n v="64845"/>
    <n v="44"/>
    <s v="Male"/>
    <x v="3"/>
    <x v="5"/>
    <s v="Pizza"/>
    <d v="2024-09-02T00:00:00"/>
    <s v="COD"/>
    <n v="52"/>
    <n v="1.7"/>
    <n v="1032.67"/>
    <n v="35.840000000000003"/>
    <s v="Cash"/>
    <n v="3"/>
    <s v="36-50"/>
    <s v="new"/>
    <s v="high value"/>
    <s v="medium"/>
    <s v="Sep"/>
    <x v="1"/>
    <x v="2"/>
    <x v="1"/>
  </r>
  <r>
    <n v="601461"/>
    <n v="18557"/>
    <n v="22"/>
    <s v="Male"/>
    <x v="5"/>
    <x v="1"/>
    <s v="Sandwich"/>
    <d v="2022-05-26T00:00:00"/>
    <s v="Online"/>
    <n v="63"/>
    <n v="2.2000000000000002"/>
    <n v="430.51"/>
    <n v="90.46"/>
    <s v="Cash"/>
    <n v="5"/>
    <s v="18-24"/>
    <s v="new"/>
    <s v="medium"/>
    <s v="High"/>
    <s v="May"/>
    <x v="2"/>
    <x v="2"/>
    <x v="1"/>
  </r>
  <r>
    <n v="601462"/>
    <n v="71116"/>
    <n v="49"/>
    <s v="Male"/>
    <x v="3"/>
    <x v="0"/>
    <s v="Pizza"/>
    <d v="2022-09-23T00:00:00"/>
    <s v="COD"/>
    <n v="82"/>
    <n v="3.7"/>
    <n v="1157.2"/>
    <n v="72.040000000000006"/>
    <s v="Wallet"/>
    <n v="5"/>
    <s v="36-50"/>
    <s v="new"/>
    <s v="high value"/>
    <s v="High"/>
    <s v="Sep"/>
    <x v="2"/>
    <x v="2"/>
    <x v="1"/>
  </r>
  <r>
    <n v="601463"/>
    <n v="47774"/>
    <n v="63"/>
    <s v="Female"/>
    <x v="1"/>
    <x v="0"/>
    <s v="Biryani"/>
    <d v="2024-08-10T00:00:00"/>
    <s v="COD"/>
    <n v="22"/>
    <n v="1.9"/>
    <n v="571.67999999999995"/>
    <n v="35"/>
    <s v="Cash"/>
    <n v="4"/>
    <s v="50+"/>
    <s v="new"/>
    <s v="high value"/>
    <s v="medium"/>
    <s v="Aug"/>
    <x v="1"/>
    <x v="2"/>
    <x v="2"/>
  </r>
  <r>
    <n v="601464"/>
    <n v="34100"/>
    <n v="41"/>
    <s v="Male"/>
    <x v="0"/>
    <x v="7"/>
    <s v="Burger"/>
    <d v="2022-01-08T00:00:00"/>
    <s v="Online"/>
    <n v="86"/>
    <n v="9.6999999999999993"/>
    <n v="1470.89"/>
    <n v="109.77"/>
    <s v="UPI"/>
    <n v="4"/>
    <s v="36-50"/>
    <s v="new"/>
    <s v="high value"/>
    <s v="medium"/>
    <s v="Jan"/>
    <x v="2"/>
    <x v="0"/>
    <x v="1"/>
  </r>
  <r>
    <n v="601465"/>
    <n v="35967"/>
    <n v="60"/>
    <s v="Female"/>
    <x v="3"/>
    <x v="6"/>
    <s v="South Indian"/>
    <d v="2022-08-26T00:00:00"/>
    <s v="COD"/>
    <n v="73"/>
    <n v="2"/>
    <n v="229.77"/>
    <n v="116.13"/>
    <s v="Card"/>
    <n v="2"/>
    <s v="50+"/>
    <s v="repeat"/>
    <s v="low"/>
    <s v="Low"/>
    <s v="Aug"/>
    <x v="2"/>
    <x v="2"/>
    <x v="1"/>
  </r>
  <r>
    <n v="601466"/>
    <n v="48975"/>
    <n v="42"/>
    <s v="Female"/>
    <x v="4"/>
    <x v="1"/>
    <s v="Pizza"/>
    <d v="2024-11-27T00:00:00"/>
    <s v="Online"/>
    <n v="75"/>
    <n v="13.7"/>
    <n v="596.21"/>
    <n v="78.66"/>
    <s v="Card"/>
    <n v="5"/>
    <s v="36-50"/>
    <s v="new"/>
    <s v="high value"/>
    <s v="High"/>
    <s v="Nov"/>
    <x v="1"/>
    <x v="1"/>
    <x v="1"/>
  </r>
  <r>
    <n v="601467"/>
    <n v="21216"/>
    <n v="31"/>
    <s v="Male"/>
    <x v="4"/>
    <x v="5"/>
    <s v="Biryani"/>
    <d v="2023-04-13T00:00:00"/>
    <s v="Online"/>
    <n v="62"/>
    <n v="3.8"/>
    <n v="1242.1199999999999"/>
    <n v="53.58"/>
    <s v="Wallet"/>
    <n v="5"/>
    <s v="25-35"/>
    <s v="repeat"/>
    <s v="high value"/>
    <s v="High"/>
    <s v="Apr"/>
    <x v="0"/>
    <x v="2"/>
    <x v="1"/>
  </r>
  <r>
    <n v="601468"/>
    <n v="67907"/>
    <n v="30"/>
    <s v="Male"/>
    <x v="2"/>
    <x v="3"/>
    <s v="Chinese"/>
    <d v="2024-11-20T00:00:00"/>
    <s v="Online"/>
    <n v="75"/>
    <n v="1.1000000000000001"/>
    <n v="1414.44"/>
    <n v="86.82"/>
    <s v="Card"/>
    <n v="1"/>
    <s v="25-35"/>
    <s v="repeat"/>
    <s v="high value"/>
    <s v="Low"/>
    <s v="Nov"/>
    <x v="1"/>
    <x v="2"/>
    <x v="1"/>
  </r>
  <r>
    <n v="601469"/>
    <n v="13529"/>
    <n v="28"/>
    <s v="Female"/>
    <x v="5"/>
    <x v="3"/>
    <s v="Burger"/>
    <d v="2024-04-13T00:00:00"/>
    <s v="COD"/>
    <n v="22"/>
    <n v="11.4"/>
    <n v="357.53"/>
    <n v="114.07"/>
    <s v="Cash"/>
    <n v="3"/>
    <s v="25-35"/>
    <s v="new"/>
    <s v="medium"/>
    <s v="medium"/>
    <s v="Apr"/>
    <x v="1"/>
    <x v="1"/>
    <x v="2"/>
  </r>
  <r>
    <n v="601470"/>
    <n v="48166"/>
    <n v="64"/>
    <s v="Male"/>
    <x v="2"/>
    <x v="3"/>
    <s v="Burger"/>
    <d v="2024-09-14T00:00:00"/>
    <s v="Online"/>
    <n v="87"/>
    <n v="5.0999999999999996"/>
    <n v="1014.32"/>
    <n v="21.09"/>
    <s v="UPI"/>
    <n v="3"/>
    <s v="50+"/>
    <s v="new"/>
    <s v="high value"/>
    <s v="medium"/>
    <s v="Sep"/>
    <x v="1"/>
    <x v="0"/>
    <x v="1"/>
  </r>
  <r>
    <n v="601471"/>
    <n v="77014"/>
    <n v="44"/>
    <s v="Male"/>
    <x v="0"/>
    <x v="5"/>
    <s v="Chinese"/>
    <d v="2022-11-05T00:00:00"/>
    <s v="Online"/>
    <n v="28"/>
    <n v="7.4"/>
    <n v="564.04999999999995"/>
    <n v="45.87"/>
    <s v="Cash"/>
    <n v="3"/>
    <s v="36-50"/>
    <s v="new"/>
    <s v="high value"/>
    <s v="medium"/>
    <s v="Nov"/>
    <x v="2"/>
    <x v="0"/>
    <x v="2"/>
  </r>
  <r>
    <n v="601472"/>
    <n v="85358"/>
    <n v="43"/>
    <s v="Male"/>
    <x v="5"/>
    <x v="2"/>
    <s v="Pizza"/>
    <d v="2024-02-22T00:00:00"/>
    <s v="Online"/>
    <n v="57"/>
    <n v="12.5"/>
    <n v="204.1"/>
    <n v="47.13"/>
    <s v="Wallet"/>
    <n v="4"/>
    <s v="36-50"/>
    <s v="new"/>
    <s v="low"/>
    <s v="medium"/>
    <s v="Feb"/>
    <x v="1"/>
    <x v="1"/>
    <x v="1"/>
  </r>
  <r>
    <n v="601473"/>
    <n v="97156"/>
    <n v="40"/>
    <s v="Female"/>
    <x v="5"/>
    <x v="3"/>
    <s v="Biryani"/>
    <d v="2022-02-08T00:00:00"/>
    <s v="Online"/>
    <n v="52"/>
    <n v="2.5"/>
    <n v="307.45"/>
    <n v="34.090000000000003"/>
    <s v="Wallet"/>
    <n v="5"/>
    <s v="36-50"/>
    <s v="new"/>
    <s v="medium"/>
    <s v="High"/>
    <s v="Feb"/>
    <x v="2"/>
    <x v="2"/>
    <x v="1"/>
  </r>
  <r>
    <n v="601474"/>
    <n v="82894"/>
    <n v="32"/>
    <s v="Female"/>
    <x v="2"/>
    <x v="6"/>
    <s v="Sandwich"/>
    <d v="2022-05-16T00:00:00"/>
    <s v="Online"/>
    <n v="32"/>
    <n v="9.5"/>
    <n v="527.6"/>
    <n v="107.77"/>
    <s v="Cash"/>
    <n v="4"/>
    <s v="25-35"/>
    <s v="new"/>
    <s v="high value"/>
    <s v="medium"/>
    <s v="May"/>
    <x v="2"/>
    <x v="0"/>
    <x v="0"/>
  </r>
  <r>
    <n v="601475"/>
    <n v="19567"/>
    <n v="46"/>
    <s v="Male"/>
    <x v="3"/>
    <x v="7"/>
    <s v="South Indian"/>
    <d v="2024-12-26T00:00:00"/>
    <s v="Online"/>
    <n v="57"/>
    <n v="1.9"/>
    <n v="229.3"/>
    <n v="26.02"/>
    <s v="Wallet"/>
    <n v="3"/>
    <s v="36-50"/>
    <s v="new"/>
    <s v="low"/>
    <s v="medium"/>
    <s v="Dec"/>
    <x v="1"/>
    <x v="2"/>
    <x v="1"/>
  </r>
  <r>
    <n v="601476"/>
    <n v="32512"/>
    <n v="56"/>
    <s v="Male"/>
    <x v="4"/>
    <x v="4"/>
    <s v="Sandwich"/>
    <d v="2024-09-27T00:00:00"/>
    <s v="COD"/>
    <n v="65"/>
    <n v="6.8"/>
    <n v="1098.7"/>
    <n v="95.65"/>
    <s v="UPI"/>
    <n v="1"/>
    <s v="50+"/>
    <s v="new"/>
    <s v="high value"/>
    <s v="Low"/>
    <s v="Sep"/>
    <x v="1"/>
    <x v="0"/>
    <x v="1"/>
  </r>
  <r>
    <n v="601477"/>
    <n v="51734"/>
    <n v="34"/>
    <s v="Female"/>
    <x v="0"/>
    <x v="1"/>
    <s v="South Indian"/>
    <d v="2024-01-19T00:00:00"/>
    <s v="Online"/>
    <n v="39"/>
    <n v="5.7"/>
    <n v="686.9"/>
    <n v="81.84"/>
    <s v="Card"/>
    <n v="5"/>
    <s v="25-35"/>
    <s v="repeat"/>
    <s v="high value"/>
    <s v="High"/>
    <s v="Jan"/>
    <x v="1"/>
    <x v="0"/>
    <x v="0"/>
  </r>
  <r>
    <n v="601478"/>
    <n v="15626"/>
    <n v="43"/>
    <s v="Male"/>
    <x v="1"/>
    <x v="3"/>
    <s v="Chinese"/>
    <d v="2024-01-10T00:00:00"/>
    <s v="COD"/>
    <n v="62"/>
    <n v="5.3"/>
    <n v="789.69"/>
    <n v="101.64"/>
    <s v="Cash"/>
    <n v="5"/>
    <s v="36-50"/>
    <s v="new"/>
    <s v="high value"/>
    <s v="High"/>
    <s v="Jan"/>
    <x v="1"/>
    <x v="0"/>
    <x v="1"/>
  </r>
  <r>
    <n v="601479"/>
    <n v="90526"/>
    <n v="33"/>
    <s v="Male"/>
    <x v="1"/>
    <x v="6"/>
    <s v="Sandwich"/>
    <d v="2023-09-23T00:00:00"/>
    <s v="COD"/>
    <n v="33"/>
    <n v="14.2"/>
    <n v="1104.29"/>
    <n v="29.81"/>
    <s v="Cash"/>
    <n v="3"/>
    <s v="25-35"/>
    <s v="new"/>
    <s v="high value"/>
    <s v="medium"/>
    <s v="Sep"/>
    <x v="0"/>
    <x v="1"/>
    <x v="0"/>
  </r>
  <r>
    <n v="601480"/>
    <n v="21558"/>
    <n v="44"/>
    <s v="Female"/>
    <x v="2"/>
    <x v="7"/>
    <s v="Biryani"/>
    <d v="2024-02-27T00:00:00"/>
    <s v="COD"/>
    <n v="23"/>
    <n v="4.8"/>
    <n v="1320.66"/>
    <n v="72.72"/>
    <s v="UPI"/>
    <n v="2"/>
    <s v="36-50"/>
    <s v="new"/>
    <s v="high value"/>
    <s v="Low"/>
    <s v="Feb"/>
    <x v="1"/>
    <x v="2"/>
    <x v="2"/>
  </r>
  <r>
    <n v="601481"/>
    <n v="16860"/>
    <n v="29"/>
    <s v="Female"/>
    <x v="0"/>
    <x v="0"/>
    <s v="Burger"/>
    <d v="2024-03-26T00:00:00"/>
    <s v="Online"/>
    <n v="55"/>
    <n v="13.8"/>
    <n v="1446.69"/>
    <n v="22.97"/>
    <s v="Wallet"/>
    <n v="5"/>
    <s v="25-35"/>
    <s v="new"/>
    <s v="high value"/>
    <s v="High"/>
    <s v="Mar"/>
    <x v="1"/>
    <x v="1"/>
    <x v="1"/>
  </r>
  <r>
    <n v="601482"/>
    <n v="88806"/>
    <n v="54"/>
    <s v="Female"/>
    <x v="0"/>
    <x v="2"/>
    <s v="Chinese"/>
    <d v="2022-04-11T00:00:00"/>
    <s v="COD"/>
    <n v="24"/>
    <n v="11.6"/>
    <n v="1327.35"/>
    <n v="78.81"/>
    <s v="Card"/>
    <n v="4"/>
    <s v="50+"/>
    <s v="new"/>
    <s v="high value"/>
    <s v="medium"/>
    <s v="Apr"/>
    <x v="2"/>
    <x v="1"/>
    <x v="2"/>
  </r>
  <r>
    <n v="601483"/>
    <n v="70911"/>
    <n v="42"/>
    <s v="Female"/>
    <x v="4"/>
    <x v="1"/>
    <s v="Sandwich"/>
    <d v="2024-04-11T00:00:00"/>
    <s v="Online"/>
    <n v="48"/>
    <n v="14.3"/>
    <n v="805.72"/>
    <n v="51.37"/>
    <s v="Cash"/>
    <n v="5"/>
    <s v="36-50"/>
    <s v="new"/>
    <s v="high value"/>
    <s v="High"/>
    <s v="Apr"/>
    <x v="1"/>
    <x v="1"/>
    <x v="1"/>
  </r>
  <r>
    <n v="601484"/>
    <n v="60922"/>
    <n v="50"/>
    <s v="Female"/>
    <x v="1"/>
    <x v="0"/>
    <s v="South Indian"/>
    <d v="2022-05-28T00:00:00"/>
    <s v="Online"/>
    <n v="45"/>
    <n v="8.1999999999999993"/>
    <n v="440.13"/>
    <n v="87.73"/>
    <s v="Cash"/>
    <n v="2"/>
    <s v="36-50"/>
    <s v="new"/>
    <s v="medium"/>
    <s v="Low"/>
    <s v="May"/>
    <x v="2"/>
    <x v="0"/>
    <x v="0"/>
  </r>
  <r>
    <n v="601485"/>
    <n v="79594"/>
    <n v="50"/>
    <s v="Female"/>
    <x v="2"/>
    <x v="5"/>
    <s v="South Indian"/>
    <d v="2023-08-24T00:00:00"/>
    <s v="Online"/>
    <n v="36"/>
    <n v="11.7"/>
    <n v="932.7"/>
    <n v="103.23"/>
    <s v="Wallet"/>
    <n v="5"/>
    <s v="36-50"/>
    <s v="new"/>
    <s v="high value"/>
    <s v="High"/>
    <s v="Aug"/>
    <x v="0"/>
    <x v="1"/>
    <x v="0"/>
  </r>
  <r>
    <n v="601486"/>
    <n v="31037"/>
    <n v="28"/>
    <s v="Male"/>
    <x v="4"/>
    <x v="6"/>
    <s v="South Indian"/>
    <d v="2023-09-19T00:00:00"/>
    <s v="COD"/>
    <n v="54"/>
    <n v="2.5"/>
    <n v="1034.26"/>
    <n v="50.21"/>
    <s v="UPI"/>
    <n v="5"/>
    <s v="25-35"/>
    <s v="new"/>
    <s v="high value"/>
    <s v="High"/>
    <s v="Sep"/>
    <x v="0"/>
    <x v="2"/>
    <x v="1"/>
  </r>
  <r>
    <n v="601487"/>
    <n v="52043"/>
    <n v="59"/>
    <s v="Female"/>
    <x v="3"/>
    <x v="4"/>
    <s v="Sandwich"/>
    <d v="2024-09-06T00:00:00"/>
    <s v="COD"/>
    <n v="63"/>
    <n v="7.8"/>
    <n v="745.86"/>
    <n v="65.58"/>
    <s v="Wallet"/>
    <n v="1"/>
    <s v="50+"/>
    <s v="new"/>
    <s v="high value"/>
    <s v="Low"/>
    <s v="Sep"/>
    <x v="1"/>
    <x v="0"/>
    <x v="1"/>
  </r>
  <r>
    <n v="601488"/>
    <n v="97810"/>
    <n v="60"/>
    <s v="Female"/>
    <x v="2"/>
    <x v="1"/>
    <s v="South Indian"/>
    <d v="2023-09-15T00:00:00"/>
    <s v="Online"/>
    <n v="48"/>
    <n v="9.1999999999999993"/>
    <n v="1057.77"/>
    <n v="78.760000000000005"/>
    <s v="Wallet"/>
    <n v="1"/>
    <s v="50+"/>
    <s v="new"/>
    <s v="high value"/>
    <s v="Low"/>
    <s v="Sep"/>
    <x v="0"/>
    <x v="0"/>
    <x v="1"/>
  </r>
  <r>
    <n v="601489"/>
    <n v="13280"/>
    <n v="28"/>
    <s v="Female"/>
    <x v="3"/>
    <x v="0"/>
    <s v="Pizza"/>
    <d v="2024-08-22T00:00:00"/>
    <s v="COD"/>
    <n v="34"/>
    <n v="5.2"/>
    <n v="733.77"/>
    <n v="64.48"/>
    <s v="Wallet"/>
    <n v="5"/>
    <s v="25-35"/>
    <s v="new"/>
    <s v="high value"/>
    <s v="High"/>
    <s v="Aug"/>
    <x v="1"/>
    <x v="0"/>
    <x v="0"/>
  </r>
  <r>
    <n v="601490"/>
    <n v="58269"/>
    <n v="47"/>
    <s v="Male"/>
    <x v="2"/>
    <x v="1"/>
    <s v="Pizza"/>
    <d v="2023-08-05T00:00:00"/>
    <s v="COD"/>
    <n v="78"/>
    <n v="9.9"/>
    <n v="1271.26"/>
    <n v="110.1"/>
    <s v="UPI"/>
    <n v="3"/>
    <s v="36-50"/>
    <s v="new"/>
    <s v="high value"/>
    <s v="medium"/>
    <s v="Aug"/>
    <x v="0"/>
    <x v="0"/>
    <x v="1"/>
  </r>
  <r>
    <n v="601491"/>
    <n v="62811"/>
    <n v="54"/>
    <s v="Female"/>
    <x v="5"/>
    <x v="6"/>
    <s v="Pizza"/>
    <d v="2022-01-27T00:00:00"/>
    <s v="Online"/>
    <n v="56"/>
    <n v="1.7"/>
    <n v="189.84"/>
    <n v="102.55"/>
    <s v="Wallet"/>
    <n v="4"/>
    <s v="50+"/>
    <s v="repeat"/>
    <s v="low"/>
    <s v="medium"/>
    <s v="Jan"/>
    <x v="2"/>
    <x v="2"/>
    <x v="1"/>
  </r>
  <r>
    <n v="601492"/>
    <n v="63583"/>
    <n v="26"/>
    <s v="Male"/>
    <x v="5"/>
    <x v="5"/>
    <s v="Pizza"/>
    <d v="2022-03-12T00:00:00"/>
    <s v="COD"/>
    <n v="64"/>
    <n v="14.8"/>
    <n v="1036.47"/>
    <n v="74.489999999999995"/>
    <s v="Cash"/>
    <n v="2"/>
    <s v="25-35"/>
    <s v="new"/>
    <s v="high value"/>
    <s v="Low"/>
    <s v="Mar"/>
    <x v="2"/>
    <x v="1"/>
    <x v="1"/>
  </r>
  <r>
    <n v="601493"/>
    <n v="61032"/>
    <n v="32"/>
    <s v="Male"/>
    <x v="5"/>
    <x v="0"/>
    <s v="Pizza"/>
    <d v="2024-02-21T00:00:00"/>
    <s v="Online"/>
    <n v="76"/>
    <n v="14.3"/>
    <n v="341.94"/>
    <n v="67.459999999999994"/>
    <s v="Wallet"/>
    <n v="3"/>
    <s v="25-35"/>
    <s v="new"/>
    <s v="medium"/>
    <s v="medium"/>
    <s v="Feb"/>
    <x v="1"/>
    <x v="1"/>
    <x v="1"/>
  </r>
  <r>
    <n v="601494"/>
    <n v="90758"/>
    <n v="20"/>
    <s v="Male"/>
    <x v="3"/>
    <x v="3"/>
    <s v="Chinese"/>
    <d v="2023-11-14T00:00:00"/>
    <s v="Online"/>
    <n v="73"/>
    <n v="14.4"/>
    <n v="797.93"/>
    <n v="29.05"/>
    <s v="Wallet"/>
    <n v="3"/>
    <s v="18-24"/>
    <s v="new"/>
    <s v="high value"/>
    <s v="medium"/>
    <s v="Nov"/>
    <x v="0"/>
    <x v="1"/>
    <x v="1"/>
  </r>
  <r>
    <n v="601495"/>
    <n v="71107"/>
    <n v="51"/>
    <s v="Female"/>
    <x v="5"/>
    <x v="3"/>
    <s v="Sandwich"/>
    <d v="2024-07-05T00:00:00"/>
    <s v="Online"/>
    <n v="30"/>
    <n v="8.1999999999999993"/>
    <n v="1068.3599999999999"/>
    <n v="46.34"/>
    <s v="Wallet"/>
    <n v="1"/>
    <s v="50+"/>
    <s v="new"/>
    <s v="high value"/>
    <s v="Low"/>
    <s v="Jul"/>
    <x v="1"/>
    <x v="0"/>
    <x v="2"/>
  </r>
  <r>
    <n v="601496"/>
    <n v="72718"/>
    <n v="19"/>
    <s v="Male"/>
    <x v="4"/>
    <x v="0"/>
    <s v="Sandwich"/>
    <d v="2024-03-17T00:00:00"/>
    <s v="Online"/>
    <n v="22"/>
    <n v="11.5"/>
    <n v="920.6"/>
    <n v="80.42"/>
    <s v="Wallet"/>
    <n v="1"/>
    <s v="18-24"/>
    <s v="new"/>
    <s v="high value"/>
    <s v="Low"/>
    <s v="Mar"/>
    <x v="1"/>
    <x v="1"/>
    <x v="2"/>
  </r>
  <r>
    <n v="601497"/>
    <n v="15700"/>
    <n v="25"/>
    <s v="Female"/>
    <x v="0"/>
    <x v="6"/>
    <s v="Sandwich"/>
    <d v="2022-06-29T00:00:00"/>
    <s v="COD"/>
    <n v="42"/>
    <n v="11.4"/>
    <n v="1235.56"/>
    <n v="92.66"/>
    <s v="Wallet"/>
    <n v="1"/>
    <s v="25-35"/>
    <s v="new"/>
    <s v="high value"/>
    <s v="Low"/>
    <s v="Jun"/>
    <x v="2"/>
    <x v="1"/>
    <x v="0"/>
  </r>
  <r>
    <n v="601498"/>
    <n v="16988"/>
    <n v="54"/>
    <s v="Female"/>
    <x v="3"/>
    <x v="6"/>
    <s v="Sandwich"/>
    <d v="2023-09-10T00:00:00"/>
    <s v="Online"/>
    <n v="57"/>
    <n v="1.3"/>
    <n v="1062.83"/>
    <n v="45.74"/>
    <s v="Cash"/>
    <n v="2"/>
    <s v="50+"/>
    <s v="new"/>
    <s v="high value"/>
    <s v="Low"/>
    <s v="Sep"/>
    <x v="0"/>
    <x v="2"/>
    <x v="1"/>
  </r>
  <r>
    <n v="601499"/>
    <n v="13005"/>
    <n v="45"/>
    <s v="Male"/>
    <x v="0"/>
    <x v="1"/>
    <s v="Burger"/>
    <d v="2024-07-10T00:00:00"/>
    <s v="COD"/>
    <n v="36"/>
    <n v="14.6"/>
    <n v="741.55"/>
    <n v="106.52"/>
    <s v="Cash"/>
    <n v="1"/>
    <s v="36-50"/>
    <s v="new"/>
    <s v="high value"/>
    <s v="Low"/>
    <s v="Jul"/>
    <x v="1"/>
    <x v="1"/>
    <x v="0"/>
  </r>
  <r>
    <n v="601500"/>
    <n v="63875"/>
    <n v="45"/>
    <s v="Female"/>
    <x v="2"/>
    <x v="0"/>
    <s v="South Indian"/>
    <d v="2023-01-14T00:00:00"/>
    <s v="COD"/>
    <n v="51"/>
    <n v="2.5"/>
    <n v="1440.84"/>
    <n v="97.48"/>
    <s v="UPI"/>
    <n v="1"/>
    <s v="36-50"/>
    <s v="repeat"/>
    <s v="high value"/>
    <s v="Low"/>
    <s v="Jan"/>
    <x v="0"/>
    <x v="2"/>
    <x v="1"/>
  </r>
  <r>
    <n v="601501"/>
    <n v="58750"/>
    <n v="54"/>
    <s v="Male"/>
    <x v="1"/>
    <x v="0"/>
    <s v="Burger"/>
    <d v="2023-08-03T00:00:00"/>
    <s v="COD"/>
    <n v="83"/>
    <n v="9.5"/>
    <n v="490.53"/>
    <n v="63.02"/>
    <s v="Cash"/>
    <n v="2"/>
    <s v="50+"/>
    <s v="new"/>
    <s v="medium"/>
    <s v="Low"/>
    <s v="Aug"/>
    <x v="0"/>
    <x v="0"/>
    <x v="1"/>
  </r>
  <r>
    <n v="601502"/>
    <n v="62154"/>
    <n v="23"/>
    <s v="Male"/>
    <x v="0"/>
    <x v="2"/>
    <s v="South Indian"/>
    <d v="2023-05-19T00:00:00"/>
    <s v="COD"/>
    <n v="37"/>
    <n v="3.3"/>
    <n v="397.07"/>
    <n v="57.63"/>
    <s v="Card"/>
    <n v="3"/>
    <s v="18-24"/>
    <s v="new"/>
    <s v="medium"/>
    <s v="medium"/>
    <s v="May"/>
    <x v="0"/>
    <x v="2"/>
    <x v="0"/>
  </r>
  <r>
    <n v="601503"/>
    <n v="10555"/>
    <n v="20"/>
    <s v="Male"/>
    <x v="5"/>
    <x v="6"/>
    <s v="Chinese"/>
    <d v="2024-02-02T00:00:00"/>
    <s v="COD"/>
    <n v="42"/>
    <n v="6.4"/>
    <n v="1472.56"/>
    <n v="35.369999999999997"/>
    <s v="UPI"/>
    <n v="2"/>
    <s v="18-24"/>
    <s v="new"/>
    <s v="high value"/>
    <s v="Low"/>
    <s v="Feb"/>
    <x v="1"/>
    <x v="0"/>
    <x v="0"/>
  </r>
  <r>
    <n v="601504"/>
    <n v="83278"/>
    <n v="27"/>
    <s v="Male"/>
    <x v="1"/>
    <x v="0"/>
    <s v="Pizza"/>
    <d v="2023-12-28T00:00:00"/>
    <s v="COD"/>
    <n v="43"/>
    <n v="1.8"/>
    <n v="1221.32"/>
    <n v="77.08"/>
    <s v="Wallet"/>
    <n v="4"/>
    <s v="25-35"/>
    <s v="new"/>
    <s v="high value"/>
    <s v="medium"/>
    <s v="Dec"/>
    <x v="0"/>
    <x v="2"/>
    <x v="0"/>
  </r>
  <r>
    <n v="601505"/>
    <n v="29489"/>
    <n v="38"/>
    <s v="Female"/>
    <x v="1"/>
    <x v="1"/>
    <s v="South Indian"/>
    <d v="2022-04-10T00:00:00"/>
    <s v="Online"/>
    <n v="76"/>
    <n v="13.9"/>
    <n v="1031.56"/>
    <n v="52.6"/>
    <s v="Wallet"/>
    <n v="5"/>
    <s v="36-50"/>
    <s v="new"/>
    <s v="high value"/>
    <s v="High"/>
    <s v="Apr"/>
    <x v="2"/>
    <x v="1"/>
    <x v="1"/>
  </r>
  <r>
    <n v="601506"/>
    <n v="97813"/>
    <n v="64"/>
    <s v="Male"/>
    <x v="1"/>
    <x v="0"/>
    <s v="Sandwich"/>
    <d v="2022-06-06T00:00:00"/>
    <s v="COD"/>
    <n v="51"/>
    <n v="5.2"/>
    <n v="337.07"/>
    <n v="74.78"/>
    <s v="Cash"/>
    <n v="4"/>
    <s v="50+"/>
    <s v="new"/>
    <s v="medium"/>
    <s v="medium"/>
    <s v="Jun"/>
    <x v="2"/>
    <x v="0"/>
    <x v="1"/>
  </r>
  <r>
    <n v="601507"/>
    <n v="64958"/>
    <n v="41"/>
    <s v="Male"/>
    <x v="5"/>
    <x v="5"/>
    <s v="South Indian"/>
    <d v="2024-05-13T00:00:00"/>
    <s v="Online"/>
    <n v="52"/>
    <n v="6.6"/>
    <n v="955.42"/>
    <n v="62.38"/>
    <s v="UPI"/>
    <n v="2"/>
    <s v="36-50"/>
    <s v="new"/>
    <s v="high value"/>
    <s v="Low"/>
    <s v="May"/>
    <x v="1"/>
    <x v="0"/>
    <x v="1"/>
  </r>
  <r>
    <n v="601508"/>
    <n v="94732"/>
    <n v="21"/>
    <s v="Male"/>
    <x v="2"/>
    <x v="7"/>
    <s v="Sandwich"/>
    <d v="2023-02-25T00:00:00"/>
    <s v="Online"/>
    <n v="51"/>
    <n v="11.2"/>
    <n v="1201.26"/>
    <n v="107.35"/>
    <s v="UPI"/>
    <n v="3"/>
    <s v="18-24"/>
    <s v="new"/>
    <s v="high value"/>
    <s v="medium"/>
    <s v="Feb"/>
    <x v="0"/>
    <x v="1"/>
    <x v="1"/>
  </r>
  <r>
    <n v="601509"/>
    <n v="35587"/>
    <n v="60"/>
    <s v="Male"/>
    <x v="3"/>
    <x v="3"/>
    <s v="Biryani"/>
    <d v="2024-12-04T00:00:00"/>
    <s v="COD"/>
    <n v="24"/>
    <n v="6.7"/>
    <n v="790.22"/>
    <n v="26.36"/>
    <s v="Cash"/>
    <n v="5"/>
    <s v="50+"/>
    <s v="new"/>
    <s v="high value"/>
    <s v="High"/>
    <s v="Dec"/>
    <x v="1"/>
    <x v="0"/>
    <x v="2"/>
  </r>
  <r>
    <n v="601510"/>
    <n v="68163"/>
    <n v="28"/>
    <s v="Male"/>
    <x v="1"/>
    <x v="7"/>
    <s v="South Indian"/>
    <d v="2024-02-13T00:00:00"/>
    <s v="Online"/>
    <n v="28"/>
    <n v="5.4"/>
    <n v="1361.61"/>
    <n v="115.47"/>
    <s v="Wallet"/>
    <n v="3"/>
    <s v="25-35"/>
    <s v="new"/>
    <s v="high value"/>
    <s v="medium"/>
    <s v="Feb"/>
    <x v="1"/>
    <x v="0"/>
    <x v="2"/>
  </r>
  <r>
    <n v="601511"/>
    <n v="73692"/>
    <n v="33"/>
    <s v="Female"/>
    <x v="3"/>
    <x v="1"/>
    <s v="Pizza"/>
    <d v="2024-08-17T00:00:00"/>
    <s v="Online"/>
    <n v="58"/>
    <n v="8.6999999999999993"/>
    <n v="468.14"/>
    <n v="100.48"/>
    <s v="UPI"/>
    <n v="5"/>
    <s v="25-35"/>
    <s v="new"/>
    <s v="medium"/>
    <s v="High"/>
    <s v="Aug"/>
    <x v="1"/>
    <x v="0"/>
    <x v="1"/>
  </r>
  <r>
    <n v="601512"/>
    <n v="49703"/>
    <n v="52"/>
    <s v="Female"/>
    <x v="1"/>
    <x v="2"/>
    <s v="South Indian"/>
    <d v="2022-02-08T00:00:00"/>
    <s v="Online"/>
    <n v="48"/>
    <n v="1.3"/>
    <n v="280.17"/>
    <n v="30.6"/>
    <s v="Cash"/>
    <n v="1"/>
    <s v="50+"/>
    <s v="new"/>
    <s v="medium"/>
    <s v="Low"/>
    <s v="Feb"/>
    <x v="2"/>
    <x v="2"/>
    <x v="1"/>
  </r>
  <r>
    <n v="601513"/>
    <n v="49867"/>
    <n v="52"/>
    <s v="Female"/>
    <x v="4"/>
    <x v="2"/>
    <s v="Pizza"/>
    <d v="2024-04-01T00:00:00"/>
    <s v="Online"/>
    <n v="31"/>
    <n v="5.0999999999999996"/>
    <n v="349.51"/>
    <n v="38.340000000000003"/>
    <s v="Cash"/>
    <n v="3"/>
    <s v="50+"/>
    <s v="new"/>
    <s v="medium"/>
    <s v="medium"/>
    <s v="Apr"/>
    <x v="1"/>
    <x v="0"/>
    <x v="0"/>
  </r>
  <r>
    <n v="601514"/>
    <n v="50581"/>
    <n v="52"/>
    <s v="Male"/>
    <x v="0"/>
    <x v="5"/>
    <s v="Pizza"/>
    <d v="2022-11-05T00:00:00"/>
    <s v="COD"/>
    <n v="33"/>
    <n v="8.1"/>
    <n v="1333.25"/>
    <n v="104.65"/>
    <s v="UPI"/>
    <n v="5"/>
    <s v="50+"/>
    <s v="new"/>
    <s v="high value"/>
    <s v="High"/>
    <s v="Nov"/>
    <x v="2"/>
    <x v="0"/>
    <x v="0"/>
  </r>
  <r>
    <n v="601515"/>
    <n v="73701"/>
    <n v="56"/>
    <s v="Male"/>
    <x v="0"/>
    <x v="5"/>
    <s v="Burger"/>
    <d v="2022-07-21T00:00:00"/>
    <s v="COD"/>
    <n v="53"/>
    <n v="13.2"/>
    <n v="519.34"/>
    <n v="74.98"/>
    <s v="Cash"/>
    <n v="4"/>
    <s v="50+"/>
    <s v="new"/>
    <s v="high value"/>
    <s v="medium"/>
    <s v="Jul"/>
    <x v="2"/>
    <x v="1"/>
    <x v="1"/>
  </r>
  <r>
    <n v="601516"/>
    <n v="48533"/>
    <n v="29"/>
    <s v="Female"/>
    <x v="5"/>
    <x v="4"/>
    <s v="Pizza"/>
    <d v="2022-09-22T00:00:00"/>
    <s v="COD"/>
    <n v="22"/>
    <n v="3.6"/>
    <n v="866.8"/>
    <n v="90.69"/>
    <s v="Card"/>
    <n v="1"/>
    <s v="25-35"/>
    <s v="new"/>
    <s v="high value"/>
    <s v="Low"/>
    <s v="Sep"/>
    <x v="2"/>
    <x v="2"/>
    <x v="2"/>
  </r>
  <r>
    <n v="601517"/>
    <n v="58744"/>
    <n v="24"/>
    <s v="Male"/>
    <x v="0"/>
    <x v="6"/>
    <s v="South Indian"/>
    <d v="2023-08-06T00:00:00"/>
    <s v="COD"/>
    <n v="81"/>
    <n v="10.199999999999999"/>
    <n v="552.12"/>
    <n v="72.94"/>
    <s v="Wallet"/>
    <n v="1"/>
    <s v="18-24"/>
    <s v="new"/>
    <s v="high value"/>
    <s v="Low"/>
    <s v="Aug"/>
    <x v="0"/>
    <x v="1"/>
    <x v="1"/>
  </r>
  <r>
    <n v="601518"/>
    <n v="56373"/>
    <n v="24"/>
    <s v="Female"/>
    <x v="5"/>
    <x v="6"/>
    <s v="Sandwich"/>
    <d v="2024-01-09T00:00:00"/>
    <s v="COD"/>
    <n v="47"/>
    <n v="3.8"/>
    <n v="779.51"/>
    <n v="103.48"/>
    <s v="UPI"/>
    <n v="2"/>
    <s v="18-24"/>
    <s v="new"/>
    <s v="high value"/>
    <s v="Low"/>
    <s v="Jan"/>
    <x v="1"/>
    <x v="2"/>
    <x v="1"/>
  </r>
  <r>
    <n v="601519"/>
    <n v="78583"/>
    <n v="64"/>
    <s v="Male"/>
    <x v="1"/>
    <x v="6"/>
    <s v="Sandwich"/>
    <d v="2024-10-15T00:00:00"/>
    <s v="Online"/>
    <n v="53"/>
    <n v="13.7"/>
    <n v="602.29999999999995"/>
    <n v="70.709999999999994"/>
    <s v="Wallet"/>
    <n v="2"/>
    <s v="50+"/>
    <s v="new"/>
    <s v="high value"/>
    <s v="Low"/>
    <s v="Oct"/>
    <x v="1"/>
    <x v="1"/>
    <x v="1"/>
  </r>
  <r>
    <n v="601520"/>
    <n v="44500"/>
    <n v="24"/>
    <s v="Male"/>
    <x v="4"/>
    <x v="6"/>
    <s v="Chinese"/>
    <d v="2024-04-13T00:00:00"/>
    <s v="COD"/>
    <n v="48"/>
    <n v="10.4"/>
    <n v="1341.05"/>
    <n v="66.78"/>
    <s v="Wallet"/>
    <n v="4"/>
    <s v="18-24"/>
    <s v="repeat"/>
    <s v="high value"/>
    <s v="medium"/>
    <s v="Apr"/>
    <x v="1"/>
    <x v="1"/>
    <x v="1"/>
  </r>
  <r>
    <n v="601521"/>
    <n v="16783"/>
    <n v="35"/>
    <s v="Male"/>
    <x v="0"/>
    <x v="5"/>
    <s v="South Indian"/>
    <d v="2023-09-04T00:00:00"/>
    <s v="Online"/>
    <n v="42"/>
    <n v="7.1"/>
    <n v="974.35"/>
    <n v="108.55"/>
    <s v="UPI"/>
    <n v="4"/>
    <s v="25-35"/>
    <s v="repeat"/>
    <s v="high value"/>
    <s v="medium"/>
    <s v="Sep"/>
    <x v="0"/>
    <x v="0"/>
    <x v="0"/>
  </r>
  <r>
    <n v="601522"/>
    <n v="24172"/>
    <n v="63"/>
    <s v="Male"/>
    <x v="1"/>
    <x v="3"/>
    <s v="Chinese"/>
    <d v="2023-03-05T00:00:00"/>
    <s v="Online"/>
    <n v="66"/>
    <n v="13.3"/>
    <n v="231.15"/>
    <n v="40.450000000000003"/>
    <s v="Wallet"/>
    <n v="2"/>
    <s v="50+"/>
    <s v="new"/>
    <s v="low"/>
    <s v="Low"/>
    <s v="Mar"/>
    <x v="0"/>
    <x v="1"/>
    <x v="1"/>
  </r>
  <r>
    <n v="601523"/>
    <n v="38733"/>
    <n v="25"/>
    <s v="Female"/>
    <x v="5"/>
    <x v="3"/>
    <s v="Biryani"/>
    <d v="2023-08-26T00:00:00"/>
    <s v="Online"/>
    <n v="70"/>
    <n v="15"/>
    <n v="930.55"/>
    <n v="36.97"/>
    <s v="UPI"/>
    <n v="1"/>
    <s v="25-35"/>
    <s v="new"/>
    <s v="high value"/>
    <s v="Low"/>
    <s v="Aug"/>
    <x v="0"/>
    <x v="1"/>
    <x v="1"/>
  </r>
  <r>
    <n v="601524"/>
    <n v="33988"/>
    <n v="57"/>
    <s v="Male"/>
    <x v="5"/>
    <x v="4"/>
    <s v="Burger"/>
    <d v="2024-04-16T00:00:00"/>
    <s v="COD"/>
    <n v="22"/>
    <n v="8.3000000000000007"/>
    <n v="874.86"/>
    <n v="70.010000000000005"/>
    <s v="Wallet"/>
    <n v="1"/>
    <s v="50+"/>
    <s v="new"/>
    <s v="high value"/>
    <s v="Low"/>
    <s v="Apr"/>
    <x v="1"/>
    <x v="0"/>
    <x v="2"/>
  </r>
  <r>
    <n v="601525"/>
    <n v="30089"/>
    <n v="31"/>
    <s v="Female"/>
    <x v="5"/>
    <x v="3"/>
    <s v="Chinese"/>
    <d v="2023-01-30T00:00:00"/>
    <s v="COD"/>
    <n v="55"/>
    <n v="12.9"/>
    <n v="437.82"/>
    <n v="35.020000000000003"/>
    <s v="Card"/>
    <n v="1"/>
    <s v="25-35"/>
    <s v="repeat"/>
    <s v="medium"/>
    <s v="Low"/>
    <s v="Jan"/>
    <x v="0"/>
    <x v="1"/>
    <x v="1"/>
  </r>
  <r>
    <n v="601526"/>
    <n v="97121"/>
    <n v="28"/>
    <s v="Female"/>
    <x v="3"/>
    <x v="2"/>
    <s v="Chinese"/>
    <d v="2022-05-10T00:00:00"/>
    <s v="Online"/>
    <n v="32"/>
    <n v="8.6"/>
    <n v="592.39"/>
    <n v="108.04"/>
    <s v="Cash"/>
    <n v="1"/>
    <s v="25-35"/>
    <s v="new"/>
    <s v="high value"/>
    <s v="Low"/>
    <s v="May"/>
    <x v="2"/>
    <x v="0"/>
    <x v="0"/>
  </r>
  <r>
    <n v="601527"/>
    <n v="39318"/>
    <n v="39"/>
    <s v="Female"/>
    <x v="3"/>
    <x v="0"/>
    <s v="Sandwich"/>
    <d v="2023-04-30T00:00:00"/>
    <s v="Online"/>
    <n v="37"/>
    <n v="2"/>
    <n v="1205.83"/>
    <n v="45.51"/>
    <s v="UPI"/>
    <n v="3"/>
    <s v="36-50"/>
    <s v="new"/>
    <s v="high value"/>
    <s v="medium"/>
    <s v="Apr"/>
    <x v="0"/>
    <x v="2"/>
    <x v="0"/>
  </r>
  <r>
    <n v="601528"/>
    <n v="32900"/>
    <n v="28"/>
    <s v="Female"/>
    <x v="1"/>
    <x v="6"/>
    <s v="Sandwich"/>
    <d v="2023-04-05T00:00:00"/>
    <s v="COD"/>
    <n v="73"/>
    <n v="1.6"/>
    <n v="506.86"/>
    <n v="50.16"/>
    <s v="Cash"/>
    <n v="3"/>
    <s v="25-35"/>
    <s v="new"/>
    <s v="high value"/>
    <s v="medium"/>
    <s v="Apr"/>
    <x v="0"/>
    <x v="2"/>
    <x v="1"/>
  </r>
  <r>
    <n v="601529"/>
    <n v="65159"/>
    <n v="63"/>
    <s v="Female"/>
    <x v="5"/>
    <x v="3"/>
    <s v="Pizza"/>
    <d v="2023-09-26T00:00:00"/>
    <s v="Online"/>
    <n v="34"/>
    <n v="10.6"/>
    <n v="1220.1600000000001"/>
    <n v="107.86"/>
    <s v="Wallet"/>
    <n v="5"/>
    <s v="50+"/>
    <s v="new"/>
    <s v="high value"/>
    <s v="High"/>
    <s v="Sep"/>
    <x v="0"/>
    <x v="1"/>
    <x v="0"/>
  </r>
  <r>
    <n v="601530"/>
    <n v="96417"/>
    <n v="59"/>
    <s v="Male"/>
    <x v="1"/>
    <x v="6"/>
    <s v="Chinese"/>
    <d v="2023-05-05T00:00:00"/>
    <s v="COD"/>
    <n v="76"/>
    <n v="1.9"/>
    <n v="549.74"/>
    <n v="88.06"/>
    <s v="Card"/>
    <n v="3"/>
    <s v="50+"/>
    <s v="new"/>
    <s v="high value"/>
    <s v="medium"/>
    <s v="May"/>
    <x v="0"/>
    <x v="2"/>
    <x v="1"/>
  </r>
  <r>
    <n v="601531"/>
    <n v="38432"/>
    <n v="31"/>
    <s v="Male"/>
    <x v="4"/>
    <x v="6"/>
    <s v="South Indian"/>
    <d v="2022-02-06T00:00:00"/>
    <s v="COD"/>
    <n v="55"/>
    <n v="3.7"/>
    <n v="878.71"/>
    <n v="49.08"/>
    <s v="Card"/>
    <n v="3"/>
    <s v="25-35"/>
    <s v="new"/>
    <s v="high value"/>
    <s v="medium"/>
    <s v="Feb"/>
    <x v="2"/>
    <x v="2"/>
    <x v="1"/>
  </r>
  <r>
    <n v="601532"/>
    <n v="18719"/>
    <n v="43"/>
    <s v="Female"/>
    <x v="3"/>
    <x v="2"/>
    <s v="Biryani"/>
    <d v="2022-08-17T00:00:00"/>
    <s v="Online"/>
    <n v="87"/>
    <n v="8.6"/>
    <n v="451.12"/>
    <n v="101.85"/>
    <s v="Cash"/>
    <n v="2"/>
    <s v="36-50"/>
    <s v="new"/>
    <s v="medium"/>
    <s v="Low"/>
    <s v="Aug"/>
    <x v="2"/>
    <x v="0"/>
    <x v="1"/>
  </r>
  <r>
    <n v="601533"/>
    <n v="79762"/>
    <n v="46"/>
    <s v="Male"/>
    <x v="0"/>
    <x v="7"/>
    <s v="Chinese"/>
    <d v="2024-01-09T00:00:00"/>
    <s v="COD"/>
    <n v="41"/>
    <n v="13.7"/>
    <n v="407.38"/>
    <n v="118.85"/>
    <s v="UPI"/>
    <n v="2"/>
    <s v="36-50"/>
    <s v="new"/>
    <s v="medium"/>
    <s v="Low"/>
    <s v="Jan"/>
    <x v="1"/>
    <x v="1"/>
    <x v="0"/>
  </r>
  <r>
    <n v="601534"/>
    <n v="95837"/>
    <n v="37"/>
    <s v="Male"/>
    <x v="0"/>
    <x v="7"/>
    <s v="South Indian"/>
    <d v="2023-08-28T00:00:00"/>
    <s v="Online"/>
    <n v="43"/>
    <n v="2.9"/>
    <n v="1378.74"/>
    <n v="75.790000000000006"/>
    <s v="UPI"/>
    <n v="5"/>
    <s v="36-50"/>
    <s v="new"/>
    <s v="high value"/>
    <s v="High"/>
    <s v="Aug"/>
    <x v="0"/>
    <x v="2"/>
    <x v="0"/>
  </r>
  <r>
    <n v="601535"/>
    <n v="50376"/>
    <n v="43"/>
    <s v="Male"/>
    <x v="5"/>
    <x v="4"/>
    <s v="Burger"/>
    <d v="2023-03-19T00:00:00"/>
    <s v="Online"/>
    <n v="28"/>
    <n v="7.5"/>
    <n v="293.73"/>
    <n v="80.239999999999995"/>
    <s v="Cash"/>
    <n v="4"/>
    <s v="36-50"/>
    <s v="repeat"/>
    <s v="medium"/>
    <s v="medium"/>
    <s v="Mar"/>
    <x v="0"/>
    <x v="0"/>
    <x v="2"/>
  </r>
  <r>
    <n v="601536"/>
    <n v="47400"/>
    <n v="57"/>
    <s v="Female"/>
    <x v="3"/>
    <x v="2"/>
    <s v="Pizza"/>
    <d v="2023-11-11T00:00:00"/>
    <s v="Online"/>
    <n v="24"/>
    <n v="2.5"/>
    <n v="1095.4000000000001"/>
    <n v="34.33"/>
    <s v="Card"/>
    <n v="3"/>
    <s v="50+"/>
    <s v="new"/>
    <s v="high value"/>
    <s v="medium"/>
    <s v="Nov"/>
    <x v="0"/>
    <x v="2"/>
    <x v="2"/>
  </r>
  <r>
    <n v="601537"/>
    <n v="23102"/>
    <n v="62"/>
    <s v="Male"/>
    <x v="2"/>
    <x v="6"/>
    <s v="Pizza"/>
    <d v="2023-09-02T00:00:00"/>
    <s v="Online"/>
    <n v="60"/>
    <n v="12"/>
    <n v="1066.8499999999999"/>
    <n v="111.97"/>
    <s v="Card"/>
    <n v="5"/>
    <s v="50+"/>
    <s v="repeat"/>
    <s v="high value"/>
    <s v="High"/>
    <s v="Sep"/>
    <x v="0"/>
    <x v="1"/>
    <x v="1"/>
  </r>
  <r>
    <n v="601538"/>
    <n v="14780"/>
    <n v="44"/>
    <s v="Female"/>
    <x v="1"/>
    <x v="6"/>
    <s v="Chinese"/>
    <d v="2024-12-10T00:00:00"/>
    <s v="Online"/>
    <n v="21"/>
    <n v="13.4"/>
    <n v="1264.19"/>
    <n v="30.67"/>
    <s v="Card"/>
    <n v="4"/>
    <s v="36-50"/>
    <s v="new"/>
    <s v="high value"/>
    <s v="medium"/>
    <s v="Dec"/>
    <x v="1"/>
    <x v="1"/>
    <x v="2"/>
  </r>
  <r>
    <n v="601539"/>
    <n v="38210"/>
    <n v="38"/>
    <s v="Male"/>
    <x v="2"/>
    <x v="5"/>
    <s v="South Indian"/>
    <d v="2022-08-05T00:00:00"/>
    <s v="COD"/>
    <n v="84"/>
    <n v="12.8"/>
    <n v="758.58"/>
    <n v="74.959999999999994"/>
    <s v="UPI"/>
    <n v="4"/>
    <s v="36-50"/>
    <s v="repeat"/>
    <s v="high value"/>
    <s v="medium"/>
    <s v="Aug"/>
    <x v="2"/>
    <x v="1"/>
    <x v="1"/>
  </r>
  <r>
    <n v="601540"/>
    <n v="75800"/>
    <n v="26"/>
    <s v="Male"/>
    <x v="3"/>
    <x v="4"/>
    <s v="Chinese"/>
    <d v="2024-09-15T00:00:00"/>
    <s v="Online"/>
    <n v="28"/>
    <n v="1.6"/>
    <n v="1095.24"/>
    <n v="107.77"/>
    <s v="Cash"/>
    <n v="3"/>
    <s v="25-35"/>
    <s v="new"/>
    <s v="high value"/>
    <s v="medium"/>
    <s v="Sep"/>
    <x v="1"/>
    <x v="2"/>
    <x v="2"/>
  </r>
  <r>
    <n v="601541"/>
    <n v="17686"/>
    <n v="45"/>
    <s v="Female"/>
    <x v="3"/>
    <x v="7"/>
    <s v="South Indian"/>
    <d v="2024-10-04T00:00:00"/>
    <s v="Online"/>
    <n v="83"/>
    <n v="6.8"/>
    <n v="333.34"/>
    <n v="23.3"/>
    <s v="Wallet"/>
    <n v="2"/>
    <s v="36-50"/>
    <s v="new"/>
    <s v="medium"/>
    <s v="Low"/>
    <s v="Oct"/>
    <x v="1"/>
    <x v="0"/>
    <x v="1"/>
  </r>
  <r>
    <n v="601542"/>
    <n v="57073"/>
    <n v="38"/>
    <s v="Female"/>
    <x v="5"/>
    <x v="6"/>
    <s v="Sandwich"/>
    <d v="2023-04-30T00:00:00"/>
    <s v="COD"/>
    <n v="81"/>
    <n v="5.6"/>
    <n v="923.26"/>
    <n v="22.68"/>
    <s v="Wallet"/>
    <n v="1"/>
    <s v="36-50"/>
    <s v="new"/>
    <s v="high value"/>
    <s v="Low"/>
    <s v="Apr"/>
    <x v="0"/>
    <x v="0"/>
    <x v="1"/>
  </r>
  <r>
    <n v="601543"/>
    <n v="56792"/>
    <n v="18"/>
    <s v="Male"/>
    <x v="2"/>
    <x v="2"/>
    <s v="Sandwich"/>
    <d v="2022-06-15T00:00:00"/>
    <s v="COD"/>
    <n v="67"/>
    <n v="10.9"/>
    <n v="1285.17"/>
    <n v="45.5"/>
    <s v="Wallet"/>
    <n v="1"/>
    <s v="18-24"/>
    <s v="new"/>
    <s v="high value"/>
    <s v="Low"/>
    <s v="Jun"/>
    <x v="2"/>
    <x v="1"/>
    <x v="1"/>
  </r>
  <r>
    <n v="601544"/>
    <n v="42403"/>
    <n v="63"/>
    <s v="Female"/>
    <x v="3"/>
    <x v="5"/>
    <s v="Chinese"/>
    <d v="2024-12-03T00:00:00"/>
    <s v="Online"/>
    <n v="63"/>
    <n v="8.6"/>
    <n v="1435.42"/>
    <n v="24.61"/>
    <s v="Cash"/>
    <n v="3"/>
    <s v="50+"/>
    <s v="new"/>
    <s v="high value"/>
    <s v="medium"/>
    <s v="Dec"/>
    <x v="1"/>
    <x v="0"/>
    <x v="1"/>
  </r>
  <r>
    <n v="601545"/>
    <n v="28681"/>
    <n v="62"/>
    <s v="Male"/>
    <x v="2"/>
    <x v="2"/>
    <s v="South Indian"/>
    <d v="2023-09-27T00:00:00"/>
    <s v="Online"/>
    <n v="21"/>
    <n v="4.5999999999999996"/>
    <n v="487.78"/>
    <n v="49.1"/>
    <s v="UPI"/>
    <n v="5"/>
    <s v="50+"/>
    <s v="new"/>
    <s v="medium"/>
    <s v="High"/>
    <s v="Sep"/>
    <x v="0"/>
    <x v="2"/>
    <x v="2"/>
  </r>
  <r>
    <n v="601546"/>
    <n v="45119"/>
    <n v="46"/>
    <s v="Male"/>
    <x v="4"/>
    <x v="0"/>
    <s v="South Indian"/>
    <d v="2023-11-13T00:00:00"/>
    <s v="Online"/>
    <n v="84"/>
    <n v="7.9"/>
    <n v="333.59"/>
    <n v="102.77"/>
    <s v="Cash"/>
    <n v="1"/>
    <s v="36-50"/>
    <s v="new"/>
    <s v="medium"/>
    <s v="Low"/>
    <s v="Nov"/>
    <x v="0"/>
    <x v="0"/>
    <x v="1"/>
  </r>
  <r>
    <n v="601547"/>
    <n v="50138"/>
    <n v="31"/>
    <s v="Male"/>
    <x v="2"/>
    <x v="1"/>
    <s v="Burger"/>
    <d v="2022-09-24T00:00:00"/>
    <s v="Online"/>
    <n v="56"/>
    <n v="4.0999999999999996"/>
    <n v="1478.76"/>
    <n v="92.34"/>
    <s v="UPI"/>
    <n v="2"/>
    <s v="25-35"/>
    <s v="new"/>
    <s v="high value"/>
    <s v="Low"/>
    <s v="Sep"/>
    <x v="2"/>
    <x v="2"/>
    <x v="1"/>
  </r>
  <r>
    <n v="601548"/>
    <n v="77483"/>
    <n v="19"/>
    <s v="Male"/>
    <x v="3"/>
    <x v="5"/>
    <s v="Chinese"/>
    <d v="2024-01-10T00:00:00"/>
    <s v="COD"/>
    <n v="87"/>
    <n v="8.6999999999999993"/>
    <n v="1086.8499999999999"/>
    <n v="99.85"/>
    <s v="Wallet"/>
    <n v="5"/>
    <s v="18-24"/>
    <s v="new"/>
    <s v="high value"/>
    <s v="High"/>
    <s v="Jan"/>
    <x v="1"/>
    <x v="0"/>
    <x v="1"/>
  </r>
  <r>
    <n v="601549"/>
    <n v="39465"/>
    <n v="38"/>
    <s v="Male"/>
    <x v="3"/>
    <x v="6"/>
    <s v="Biryani"/>
    <d v="2022-09-06T00:00:00"/>
    <s v="COD"/>
    <n v="61"/>
    <n v="11.6"/>
    <n v="841.33"/>
    <n v="73.69"/>
    <s v="UPI"/>
    <n v="1"/>
    <s v="36-50"/>
    <s v="new"/>
    <s v="high value"/>
    <s v="Low"/>
    <s v="Sep"/>
    <x v="2"/>
    <x v="1"/>
    <x v="1"/>
  </r>
  <r>
    <n v="601550"/>
    <n v="64414"/>
    <n v="55"/>
    <s v="Male"/>
    <x v="5"/>
    <x v="4"/>
    <s v="Chinese"/>
    <d v="2023-11-27T00:00:00"/>
    <s v="Online"/>
    <n v="23"/>
    <n v="5.3"/>
    <n v="1270.53"/>
    <n v="115.66"/>
    <s v="Cash"/>
    <n v="4"/>
    <s v="50+"/>
    <s v="new"/>
    <s v="high value"/>
    <s v="medium"/>
    <s v="Nov"/>
    <x v="0"/>
    <x v="0"/>
    <x v="2"/>
  </r>
  <r>
    <n v="601551"/>
    <n v="34815"/>
    <n v="62"/>
    <s v="Female"/>
    <x v="2"/>
    <x v="5"/>
    <s v="Burger"/>
    <d v="2024-12-26T00:00:00"/>
    <s v="COD"/>
    <n v="35"/>
    <n v="7.6"/>
    <n v="1335.84"/>
    <n v="47.4"/>
    <s v="Card"/>
    <n v="1"/>
    <s v="50+"/>
    <s v="new"/>
    <s v="high value"/>
    <s v="Low"/>
    <s v="Dec"/>
    <x v="1"/>
    <x v="0"/>
    <x v="0"/>
  </r>
  <r>
    <n v="601552"/>
    <n v="19658"/>
    <n v="64"/>
    <s v="Male"/>
    <x v="5"/>
    <x v="5"/>
    <s v="Burger"/>
    <d v="2023-10-19T00:00:00"/>
    <s v="Online"/>
    <n v="79"/>
    <n v="4.0999999999999996"/>
    <n v="798.82"/>
    <n v="85.28"/>
    <s v="Card"/>
    <n v="4"/>
    <s v="50+"/>
    <s v="new"/>
    <s v="high value"/>
    <s v="medium"/>
    <s v="Oct"/>
    <x v="0"/>
    <x v="2"/>
    <x v="1"/>
  </r>
  <r>
    <n v="601553"/>
    <n v="40080"/>
    <n v="33"/>
    <s v="Male"/>
    <x v="5"/>
    <x v="2"/>
    <s v="South Indian"/>
    <d v="2024-06-25T00:00:00"/>
    <s v="Online"/>
    <n v="35"/>
    <n v="5.7"/>
    <n v="747.92"/>
    <n v="63.59"/>
    <s v="Wallet"/>
    <n v="4"/>
    <s v="25-35"/>
    <s v="new"/>
    <s v="high value"/>
    <s v="medium"/>
    <s v="Jun"/>
    <x v="1"/>
    <x v="0"/>
    <x v="0"/>
  </r>
  <r>
    <n v="601554"/>
    <n v="39438"/>
    <n v="49"/>
    <s v="Male"/>
    <x v="0"/>
    <x v="4"/>
    <s v="Pizza"/>
    <d v="2022-07-09T00:00:00"/>
    <s v="Online"/>
    <n v="62"/>
    <n v="14.5"/>
    <n v="1036.77"/>
    <n v="99.35"/>
    <s v="Wallet"/>
    <n v="4"/>
    <s v="36-50"/>
    <s v="new"/>
    <s v="high value"/>
    <s v="medium"/>
    <s v="Jul"/>
    <x v="2"/>
    <x v="1"/>
    <x v="1"/>
  </r>
  <r>
    <n v="601555"/>
    <n v="64105"/>
    <n v="24"/>
    <s v="Female"/>
    <x v="0"/>
    <x v="5"/>
    <s v="Burger"/>
    <d v="2023-10-10T00:00:00"/>
    <s v="Online"/>
    <n v="87"/>
    <n v="5.7"/>
    <n v="1259.4000000000001"/>
    <n v="88.7"/>
    <s v="Wallet"/>
    <n v="5"/>
    <s v="18-24"/>
    <s v="new"/>
    <s v="high value"/>
    <s v="High"/>
    <s v="Oct"/>
    <x v="0"/>
    <x v="0"/>
    <x v="1"/>
  </r>
  <r>
    <n v="601556"/>
    <n v="44606"/>
    <n v="24"/>
    <s v="Male"/>
    <x v="3"/>
    <x v="7"/>
    <s v="Burger"/>
    <d v="2022-12-07T00:00:00"/>
    <s v="COD"/>
    <n v="37"/>
    <n v="4.8"/>
    <n v="1273.03"/>
    <n v="105.52"/>
    <s v="Cash"/>
    <n v="3"/>
    <s v="18-24"/>
    <s v="new"/>
    <s v="high value"/>
    <s v="medium"/>
    <s v="Dec"/>
    <x v="2"/>
    <x v="2"/>
    <x v="0"/>
  </r>
  <r>
    <n v="601557"/>
    <n v="18178"/>
    <n v="54"/>
    <s v="Male"/>
    <x v="1"/>
    <x v="2"/>
    <s v="Burger"/>
    <d v="2022-07-29T00:00:00"/>
    <s v="COD"/>
    <n v="27"/>
    <n v="5.7"/>
    <n v="797.08"/>
    <n v="29.45"/>
    <s v="UPI"/>
    <n v="5"/>
    <s v="50+"/>
    <s v="new"/>
    <s v="high value"/>
    <s v="High"/>
    <s v="Jul"/>
    <x v="2"/>
    <x v="0"/>
    <x v="2"/>
  </r>
  <r>
    <n v="601558"/>
    <n v="50189"/>
    <n v="64"/>
    <s v="Female"/>
    <x v="5"/>
    <x v="6"/>
    <s v="Biryani"/>
    <d v="2024-07-20T00:00:00"/>
    <s v="Online"/>
    <n v="77"/>
    <n v="9.6"/>
    <n v="391.24"/>
    <n v="112.37"/>
    <s v="UPI"/>
    <n v="3"/>
    <s v="50+"/>
    <s v="new"/>
    <s v="medium"/>
    <s v="medium"/>
    <s v="Jul"/>
    <x v="1"/>
    <x v="0"/>
    <x v="1"/>
  </r>
  <r>
    <n v="601559"/>
    <n v="83015"/>
    <n v="24"/>
    <s v="Male"/>
    <x v="1"/>
    <x v="1"/>
    <s v="Sandwich"/>
    <d v="2023-10-22T00:00:00"/>
    <s v="COD"/>
    <n v="69"/>
    <n v="2"/>
    <n v="502.6"/>
    <n v="60.46"/>
    <s v="Cash"/>
    <n v="3"/>
    <s v="18-24"/>
    <s v="new"/>
    <s v="high value"/>
    <s v="medium"/>
    <s v="Oct"/>
    <x v="0"/>
    <x v="2"/>
    <x v="1"/>
  </r>
  <r>
    <n v="601560"/>
    <n v="17720"/>
    <n v="53"/>
    <s v="Female"/>
    <x v="4"/>
    <x v="4"/>
    <s v="Burger"/>
    <d v="2022-05-03T00:00:00"/>
    <s v="Online"/>
    <n v="62"/>
    <n v="8.4"/>
    <n v="155.11000000000001"/>
    <n v="84.96"/>
    <s v="Card"/>
    <n v="2"/>
    <s v="50+"/>
    <s v="new"/>
    <s v="low"/>
    <s v="Low"/>
    <s v="May"/>
    <x v="2"/>
    <x v="0"/>
    <x v="1"/>
  </r>
  <r>
    <n v="601561"/>
    <n v="93821"/>
    <n v="42"/>
    <s v="Female"/>
    <x v="1"/>
    <x v="5"/>
    <s v="Chinese"/>
    <d v="2024-06-11T00:00:00"/>
    <s v="Online"/>
    <n v="81"/>
    <n v="7.7"/>
    <n v="1413.74"/>
    <n v="38.979999999999997"/>
    <s v="Cash"/>
    <n v="4"/>
    <s v="36-50"/>
    <s v="new"/>
    <s v="high value"/>
    <s v="medium"/>
    <s v="Jun"/>
    <x v="1"/>
    <x v="0"/>
    <x v="1"/>
  </r>
  <r>
    <n v="601562"/>
    <n v="61465"/>
    <n v="24"/>
    <s v="Female"/>
    <x v="1"/>
    <x v="6"/>
    <s v="Chinese"/>
    <d v="2023-03-24T00:00:00"/>
    <s v="COD"/>
    <n v="61"/>
    <n v="7.4"/>
    <n v="849.5"/>
    <n v="55.01"/>
    <s v="Card"/>
    <n v="1"/>
    <s v="18-24"/>
    <s v="new"/>
    <s v="high value"/>
    <s v="Low"/>
    <s v="Mar"/>
    <x v="0"/>
    <x v="0"/>
    <x v="1"/>
  </r>
  <r>
    <n v="601563"/>
    <n v="62724"/>
    <n v="41"/>
    <s v="Male"/>
    <x v="5"/>
    <x v="4"/>
    <s v="Sandwich"/>
    <d v="2024-09-25T00:00:00"/>
    <s v="COD"/>
    <n v="63"/>
    <n v="3.7"/>
    <n v="1362.9"/>
    <n v="28.88"/>
    <s v="Cash"/>
    <n v="5"/>
    <s v="36-50"/>
    <s v="new"/>
    <s v="high value"/>
    <s v="High"/>
    <s v="Sep"/>
    <x v="1"/>
    <x v="2"/>
    <x v="1"/>
  </r>
  <r>
    <n v="601564"/>
    <n v="70500"/>
    <n v="23"/>
    <s v="Female"/>
    <x v="1"/>
    <x v="0"/>
    <s v="Burger"/>
    <d v="2022-11-30T00:00:00"/>
    <s v="COD"/>
    <n v="74"/>
    <n v="4.8"/>
    <n v="1476.28"/>
    <n v="102.04"/>
    <s v="Wallet"/>
    <n v="3"/>
    <s v="18-24"/>
    <s v="new"/>
    <s v="high value"/>
    <s v="medium"/>
    <s v="Nov"/>
    <x v="2"/>
    <x v="2"/>
    <x v="1"/>
  </r>
  <r>
    <n v="601565"/>
    <n v="57515"/>
    <n v="43"/>
    <s v="Female"/>
    <x v="0"/>
    <x v="4"/>
    <s v="South Indian"/>
    <d v="2023-07-27T00:00:00"/>
    <s v="Online"/>
    <n v="80"/>
    <n v="10.199999999999999"/>
    <n v="312.32"/>
    <n v="114.37"/>
    <s v="Cash"/>
    <n v="1"/>
    <s v="36-50"/>
    <s v="repeat"/>
    <s v="medium"/>
    <s v="Low"/>
    <s v="Jul"/>
    <x v="0"/>
    <x v="1"/>
    <x v="1"/>
  </r>
  <r>
    <n v="601566"/>
    <n v="85417"/>
    <n v="26"/>
    <s v="Female"/>
    <x v="4"/>
    <x v="6"/>
    <s v="Sandwich"/>
    <d v="2024-04-28T00:00:00"/>
    <s v="Online"/>
    <n v="87"/>
    <n v="10.7"/>
    <n v="1186.21"/>
    <n v="98.13"/>
    <s v="Card"/>
    <n v="5"/>
    <s v="25-35"/>
    <s v="repeat"/>
    <s v="high value"/>
    <s v="High"/>
    <s v="Apr"/>
    <x v="1"/>
    <x v="1"/>
    <x v="1"/>
  </r>
  <r>
    <n v="601567"/>
    <n v="64979"/>
    <n v="35"/>
    <s v="Male"/>
    <x v="0"/>
    <x v="7"/>
    <s v="Chinese"/>
    <d v="2023-03-12T00:00:00"/>
    <s v="COD"/>
    <n v="21"/>
    <n v="14.4"/>
    <n v="184.97"/>
    <n v="84.89"/>
    <s v="UPI"/>
    <n v="4"/>
    <s v="25-35"/>
    <s v="new"/>
    <s v="low"/>
    <s v="medium"/>
    <s v="Mar"/>
    <x v="0"/>
    <x v="1"/>
    <x v="2"/>
  </r>
  <r>
    <n v="601568"/>
    <n v="94867"/>
    <n v="24"/>
    <s v="Male"/>
    <x v="5"/>
    <x v="0"/>
    <s v="Sandwich"/>
    <d v="2022-01-25T00:00:00"/>
    <s v="COD"/>
    <n v="82"/>
    <n v="11.1"/>
    <n v="615.94000000000005"/>
    <n v="86.52"/>
    <s v="Cash"/>
    <n v="5"/>
    <s v="18-24"/>
    <s v="new"/>
    <s v="high value"/>
    <s v="High"/>
    <s v="Jan"/>
    <x v="2"/>
    <x v="1"/>
    <x v="1"/>
  </r>
  <r>
    <n v="601569"/>
    <n v="14410"/>
    <n v="53"/>
    <s v="Female"/>
    <x v="2"/>
    <x v="6"/>
    <s v="Biryani"/>
    <d v="2022-02-12T00:00:00"/>
    <s v="COD"/>
    <n v="35"/>
    <n v="10.1"/>
    <n v="780.71"/>
    <n v="71.95"/>
    <s v="Wallet"/>
    <n v="1"/>
    <s v="50+"/>
    <s v="repeat"/>
    <s v="high value"/>
    <s v="Low"/>
    <s v="Feb"/>
    <x v="2"/>
    <x v="1"/>
    <x v="0"/>
  </r>
  <r>
    <n v="601570"/>
    <n v="49407"/>
    <n v="50"/>
    <s v="Female"/>
    <x v="4"/>
    <x v="2"/>
    <s v="Burger"/>
    <d v="2023-10-21T00:00:00"/>
    <s v="COD"/>
    <n v="23"/>
    <n v="2.6"/>
    <n v="580.48"/>
    <n v="93.66"/>
    <s v="Wallet"/>
    <n v="5"/>
    <s v="36-50"/>
    <s v="new"/>
    <s v="high value"/>
    <s v="High"/>
    <s v="Oct"/>
    <x v="0"/>
    <x v="2"/>
    <x v="2"/>
  </r>
  <r>
    <n v="601571"/>
    <n v="57797"/>
    <n v="44"/>
    <s v="Female"/>
    <x v="0"/>
    <x v="2"/>
    <s v="Sandwich"/>
    <d v="2024-10-05T00:00:00"/>
    <s v="Online"/>
    <n v="52"/>
    <n v="7.1"/>
    <n v="1406.86"/>
    <n v="23.11"/>
    <s v="Wallet"/>
    <n v="5"/>
    <s v="36-50"/>
    <s v="new"/>
    <s v="high value"/>
    <s v="High"/>
    <s v="Oct"/>
    <x v="1"/>
    <x v="0"/>
    <x v="1"/>
  </r>
  <r>
    <n v="601572"/>
    <n v="33252"/>
    <n v="29"/>
    <s v="Male"/>
    <x v="4"/>
    <x v="3"/>
    <s v="Chinese"/>
    <d v="2022-08-20T00:00:00"/>
    <s v="Online"/>
    <n v="47"/>
    <n v="10.6"/>
    <n v="1122.08"/>
    <n v="114.86"/>
    <s v="Wallet"/>
    <n v="2"/>
    <s v="25-35"/>
    <s v="new"/>
    <s v="high value"/>
    <s v="Low"/>
    <s v="Aug"/>
    <x v="2"/>
    <x v="1"/>
    <x v="1"/>
  </r>
  <r>
    <n v="601573"/>
    <n v="96977"/>
    <n v="38"/>
    <s v="Male"/>
    <x v="2"/>
    <x v="5"/>
    <s v="Pizza"/>
    <d v="2023-11-10T00:00:00"/>
    <s v="Online"/>
    <n v="26"/>
    <n v="14.2"/>
    <n v="461.07"/>
    <n v="37.299999999999997"/>
    <s v="UPI"/>
    <n v="4"/>
    <s v="36-50"/>
    <s v="new"/>
    <s v="medium"/>
    <s v="medium"/>
    <s v="Nov"/>
    <x v="0"/>
    <x v="1"/>
    <x v="2"/>
  </r>
  <r>
    <n v="601574"/>
    <n v="73564"/>
    <n v="40"/>
    <s v="Female"/>
    <x v="5"/>
    <x v="5"/>
    <s v="Sandwich"/>
    <d v="2022-12-18T00:00:00"/>
    <s v="Online"/>
    <n v="40"/>
    <n v="1"/>
    <n v="802.66"/>
    <n v="53.84"/>
    <s v="Card"/>
    <n v="3"/>
    <s v="36-50"/>
    <s v="new"/>
    <s v="high value"/>
    <s v="medium"/>
    <s v="Dec"/>
    <x v="2"/>
    <x v="2"/>
    <x v="0"/>
  </r>
  <r>
    <n v="601575"/>
    <n v="60053"/>
    <n v="50"/>
    <s v="Female"/>
    <x v="5"/>
    <x v="4"/>
    <s v="Pizza"/>
    <d v="2022-07-29T00:00:00"/>
    <s v="COD"/>
    <n v="65"/>
    <n v="12.1"/>
    <n v="342.59"/>
    <n v="41.79"/>
    <s v="UPI"/>
    <n v="2"/>
    <s v="36-50"/>
    <s v="new"/>
    <s v="medium"/>
    <s v="Low"/>
    <s v="Jul"/>
    <x v="2"/>
    <x v="1"/>
    <x v="1"/>
  </r>
  <r>
    <n v="601576"/>
    <n v="38840"/>
    <n v="52"/>
    <s v="Male"/>
    <x v="2"/>
    <x v="0"/>
    <s v="Sandwich"/>
    <d v="2024-04-25T00:00:00"/>
    <s v="COD"/>
    <n v="43"/>
    <n v="2.1"/>
    <n v="1337.38"/>
    <n v="50.89"/>
    <s v="UPI"/>
    <n v="1"/>
    <s v="50+"/>
    <s v="new"/>
    <s v="high value"/>
    <s v="Low"/>
    <s v="Apr"/>
    <x v="1"/>
    <x v="2"/>
    <x v="0"/>
  </r>
  <r>
    <n v="601577"/>
    <n v="92094"/>
    <n v="27"/>
    <s v="Male"/>
    <x v="4"/>
    <x v="0"/>
    <s v="Sandwich"/>
    <d v="2024-04-07T00:00:00"/>
    <s v="Online"/>
    <n v="33"/>
    <n v="2.9"/>
    <n v="1058.29"/>
    <n v="109.31"/>
    <s v="UPI"/>
    <n v="4"/>
    <s v="25-35"/>
    <s v="new"/>
    <s v="high value"/>
    <s v="medium"/>
    <s v="Apr"/>
    <x v="1"/>
    <x v="2"/>
    <x v="0"/>
  </r>
  <r>
    <n v="601578"/>
    <n v="73186"/>
    <n v="47"/>
    <s v="Male"/>
    <x v="2"/>
    <x v="7"/>
    <s v="Pizza"/>
    <d v="2024-05-14T00:00:00"/>
    <s v="COD"/>
    <n v="50"/>
    <n v="8.1999999999999993"/>
    <n v="1153.78"/>
    <n v="44.95"/>
    <s v="Cash"/>
    <n v="3"/>
    <s v="36-50"/>
    <s v="new"/>
    <s v="high value"/>
    <s v="medium"/>
    <s v="May"/>
    <x v="1"/>
    <x v="0"/>
    <x v="1"/>
  </r>
  <r>
    <n v="601579"/>
    <n v="17766"/>
    <n v="27"/>
    <s v="Female"/>
    <x v="2"/>
    <x v="4"/>
    <s v="Sandwich"/>
    <d v="2024-06-02T00:00:00"/>
    <s v="COD"/>
    <n v="37"/>
    <n v="5.8"/>
    <n v="326.95999999999998"/>
    <n v="112.81"/>
    <s v="Cash"/>
    <n v="5"/>
    <s v="25-35"/>
    <s v="new"/>
    <s v="medium"/>
    <s v="High"/>
    <s v="Jun"/>
    <x v="1"/>
    <x v="0"/>
    <x v="0"/>
  </r>
  <r>
    <n v="601580"/>
    <n v="95691"/>
    <n v="53"/>
    <s v="Female"/>
    <x v="0"/>
    <x v="4"/>
    <s v="Burger"/>
    <d v="2024-06-04T00:00:00"/>
    <s v="COD"/>
    <n v="74"/>
    <n v="11.2"/>
    <n v="827.39"/>
    <n v="61.06"/>
    <s v="Cash"/>
    <n v="3"/>
    <s v="50+"/>
    <s v="new"/>
    <s v="high value"/>
    <s v="medium"/>
    <s v="Jun"/>
    <x v="1"/>
    <x v="1"/>
    <x v="1"/>
  </r>
  <r>
    <n v="601581"/>
    <n v="19103"/>
    <n v="27"/>
    <s v="Female"/>
    <x v="1"/>
    <x v="7"/>
    <s v="Pizza"/>
    <d v="2024-10-29T00:00:00"/>
    <s v="COD"/>
    <n v="62"/>
    <n v="1.5"/>
    <n v="721.95"/>
    <n v="32.25"/>
    <s v="Wallet"/>
    <n v="5"/>
    <s v="25-35"/>
    <s v="new"/>
    <s v="high value"/>
    <s v="High"/>
    <s v="Oct"/>
    <x v="1"/>
    <x v="2"/>
    <x v="1"/>
  </r>
  <r>
    <n v="601582"/>
    <n v="49458"/>
    <n v="29"/>
    <s v="Male"/>
    <x v="2"/>
    <x v="4"/>
    <s v="Burger"/>
    <d v="2023-12-22T00:00:00"/>
    <s v="COD"/>
    <n v="80"/>
    <n v="12.9"/>
    <n v="931.14"/>
    <n v="82.47"/>
    <s v="Cash"/>
    <n v="3"/>
    <s v="25-35"/>
    <s v="new"/>
    <s v="high value"/>
    <s v="medium"/>
    <s v="Dec"/>
    <x v="0"/>
    <x v="1"/>
    <x v="1"/>
  </r>
  <r>
    <n v="601583"/>
    <n v="93424"/>
    <n v="48"/>
    <s v="Male"/>
    <x v="4"/>
    <x v="3"/>
    <s v="Pizza"/>
    <d v="2022-12-17T00:00:00"/>
    <s v="Online"/>
    <n v="43"/>
    <n v="13.6"/>
    <n v="1328.82"/>
    <n v="86.12"/>
    <s v="Wallet"/>
    <n v="5"/>
    <s v="36-50"/>
    <s v="new"/>
    <s v="high value"/>
    <s v="High"/>
    <s v="Dec"/>
    <x v="2"/>
    <x v="1"/>
    <x v="0"/>
  </r>
  <r>
    <n v="601584"/>
    <n v="27102"/>
    <n v="53"/>
    <s v="Male"/>
    <x v="5"/>
    <x v="0"/>
    <s v="South Indian"/>
    <d v="2022-11-19T00:00:00"/>
    <s v="COD"/>
    <n v="44"/>
    <n v="10.7"/>
    <n v="874.39"/>
    <n v="107.2"/>
    <s v="Wallet"/>
    <n v="1"/>
    <s v="50+"/>
    <s v="new"/>
    <s v="high value"/>
    <s v="Low"/>
    <s v="Nov"/>
    <x v="2"/>
    <x v="1"/>
    <x v="0"/>
  </r>
  <r>
    <n v="601585"/>
    <n v="25514"/>
    <n v="33"/>
    <s v="Female"/>
    <x v="2"/>
    <x v="7"/>
    <s v="Burger"/>
    <d v="2023-08-05T00:00:00"/>
    <s v="COD"/>
    <n v="26"/>
    <n v="9.5"/>
    <n v="1253.01"/>
    <n v="113.73"/>
    <s v="Card"/>
    <n v="4"/>
    <s v="25-35"/>
    <s v="new"/>
    <s v="high value"/>
    <s v="medium"/>
    <s v="Aug"/>
    <x v="0"/>
    <x v="0"/>
    <x v="2"/>
  </r>
  <r>
    <n v="601586"/>
    <n v="48766"/>
    <n v="27"/>
    <s v="Female"/>
    <x v="5"/>
    <x v="5"/>
    <s v="Biryani"/>
    <d v="2022-10-18T00:00:00"/>
    <s v="COD"/>
    <n v="25"/>
    <n v="6.5"/>
    <n v="941.99"/>
    <n v="55.98"/>
    <s v="Wallet"/>
    <n v="3"/>
    <s v="25-35"/>
    <s v="new"/>
    <s v="high value"/>
    <s v="medium"/>
    <s v="Oct"/>
    <x v="2"/>
    <x v="0"/>
    <x v="2"/>
  </r>
  <r>
    <n v="601587"/>
    <n v="74457"/>
    <n v="47"/>
    <s v="Female"/>
    <x v="0"/>
    <x v="1"/>
    <s v="Pizza"/>
    <d v="2022-07-20T00:00:00"/>
    <s v="Online"/>
    <n v="40"/>
    <n v="14.6"/>
    <n v="997.21"/>
    <n v="67.040000000000006"/>
    <s v="Cash"/>
    <n v="3"/>
    <s v="36-50"/>
    <s v="new"/>
    <s v="high value"/>
    <s v="medium"/>
    <s v="Jul"/>
    <x v="2"/>
    <x v="1"/>
    <x v="0"/>
  </r>
  <r>
    <n v="601588"/>
    <n v="60166"/>
    <n v="45"/>
    <s v="Male"/>
    <x v="5"/>
    <x v="5"/>
    <s v="Burger"/>
    <d v="2022-08-14T00:00:00"/>
    <s v="COD"/>
    <n v="68"/>
    <n v="2.7"/>
    <n v="755.39"/>
    <n v="62.4"/>
    <s v="Wallet"/>
    <n v="5"/>
    <s v="36-50"/>
    <s v="new"/>
    <s v="high value"/>
    <s v="High"/>
    <s v="Aug"/>
    <x v="2"/>
    <x v="2"/>
    <x v="1"/>
  </r>
  <r>
    <n v="601589"/>
    <n v="16720"/>
    <n v="52"/>
    <s v="Male"/>
    <x v="5"/>
    <x v="7"/>
    <s v="Biryani"/>
    <d v="2022-11-07T00:00:00"/>
    <s v="COD"/>
    <n v="55"/>
    <n v="7.3"/>
    <n v="1088.26"/>
    <n v="31.35"/>
    <s v="Wallet"/>
    <n v="4"/>
    <s v="50+"/>
    <s v="new"/>
    <s v="high value"/>
    <s v="medium"/>
    <s v="Nov"/>
    <x v="2"/>
    <x v="0"/>
    <x v="1"/>
  </r>
  <r>
    <n v="601590"/>
    <n v="10565"/>
    <n v="46"/>
    <s v="Male"/>
    <x v="4"/>
    <x v="0"/>
    <s v="Chinese"/>
    <d v="2024-08-20T00:00:00"/>
    <s v="Online"/>
    <n v="41"/>
    <n v="13.1"/>
    <n v="893.3"/>
    <n v="32.86"/>
    <s v="Card"/>
    <n v="3"/>
    <s v="36-50"/>
    <s v="new"/>
    <s v="high value"/>
    <s v="medium"/>
    <s v="Aug"/>
    <x v="1"/>
    <x v="1"/>
    <x v="0"/>
  </r>
  <r>
    <n v="601591"/>
    <n v="43078"/>
    <n v="39"/>
    <s v="Male"/>
    <x v="3"/>
    <x v="3"/>
    <s v="Sandwich"/>
    <d v="2024-11-13T00:00:00"/>
    <s v="Online"/>
    <n v="52"/>
    <n v="9.3000000000000007"/>
    <n v="1010.95"/>
    <n v="38.619999999999997"/>
    <s v="Cash"/>
    <n v="5"/>
    <s v="36-50"/>
    <s v="new"/>
    <s v="high value"/>
    <s v="High"/>
    <s v="Nov"/>
    <x v="1"/>
    <x v="0"/>
    <x v="1"/>
  </r>
  <r>
    <n v="601592"/>
    <n v="17052"/>
    <n v="18"/>
    <s v="Female"/>
    <x v="5"/>
    <x v="0"/>
    <s v="Biryani"/>
    <d v="2023-04-26T00:00:00"/>
    <s v="Online"/>
    <n v="87"/>
    <n v="4.4000000000000004"/>
    <n v="383.92"/>
    <n v="21.96"/>
    <s v="Card"/>
    <n v="1"/>
    <s v="18-24"/>
    <s v="new"/>
    <s v="medium"/>
    <s v="Low"/>
    <s v="Apr"/>
    <x v="0"/>
    <x v="2"/>
    <x v="1"/>
  </r>
  <r>
    <n v="601593"/>
    <n v="82323"/>
    <n v="63"/>
    <s v="Female"/>
    <x v="3"/>
    <x v="7"/>
    <s v="Chinese"/>
    <d v="2024-01-23T00:00:00"/>
    <s v="COD"/>
    <n v="27"/>
    <n v="7.5"/>
    <n v="531.12"/>
    <n v="69.42"/>
    <s v="Card"/>
    <n v="3"/>
    <s v="50+"/>
    <s v="repeat"/>
    <s v="high value"/>
    <s v="medium"/>
    <s v="Jan"/>
    <x v="1"/>
    <x v="0"/>
    <x v="2"/>
  </r>
  <r>
    <n v="601594"/>
    <n v="69774"/>
    <n v="38"/>
    <s v="Male"/>
    <x v="0"/>
    <x v="5"/>
    <s v="Chinese"/>
    <d v="2022-11-08T00:00:00"/>
    <s v="Online"/>
    <n v="57"/>
    <n v="2.6"/>
    <n v="1167.0999999999999"/>
    <n v="27.25"/>
    <s v="Cash"/>
    <n v="4"/>
    <s v="36-50"/>
    <s v="new"/>
    <s v="high value"/>
    <s v="medium"/>
    <s v="Nov"/>
    <x v="2"/>
    <x v="2"/>
    <x v="1"/>
  </r>
  <r>
    <n v="601595"/>
    <n v="86335"/>
    <n v="63"/>
    <s v="Male"/>
    <x v="1"/>
    <x v="4"/>
    <s v="Burger"/>
    <d v="2023-12-31T00:00:00"/>
    <s v="Online"/>
    <n v="62"/>
    <n v="4.9000000000000004"/>
    <n v="1157.29"/>
    <n v="66.53"/>
    <s v="Wallet"/>
    <n v="2"/>
    <s v="50+"/>
    <s v="new"/>
    <s v="high value"/>
    <s v="Low"/>
    <s v="Dec"/>
    <x v="0"/>
    <x v="2"/>
    <x v="1"/>
  </r>
  <r>
    <n v="601596"/>
    <n v="54304"/>
    <n v="54"/>
    <s v="Male"/>
    <x v="1"/>
    <x v="7"/>
    <s v="Pizza"/>
    <d v="2024-11-12T00:00:00"/>
    <s v="COD"/>
    <n v="51"/>
    <n v="4.4000000000000004"/>
    <n v="949.84"/>
    <n v="114.23"/>
    <s v="Cash"/>
    <n v="3"/>
    <s v="50+"/>
    <s v="new"/>
    <s v="high value"/>
    <s v="medium"/>
    <s v="Nov"/>
    <x v="1"/>
    <x v="2"/>
    <x v="1"/>
  </r>
  <r>
    <n v="601597"/>
    <n v="64485"/>
    <n v="39"/>
    <s v="Female"/>
    <x v="3"/>
    <x v="7"/>
    <s v="Biryani"/>
    <d v="2023-11-16T00:00:00"/>
    <s v="Online"/>
    <n v="86"/>
    <n v="14.2"/>
    <n v="1139.8499999999999"/>
    <n v="103.56"/>
    <s v="Cash"/>
    <n v="3"/>
    <s v="36-50"/>
    <s v="new"/>
    <s v="high value"/>
    <s v="medium"/>
    <s v="Nov"/>
    <x v="0"/>
    <x v="1"/>
    <x v="1"/>
  </r>
  <r>
    <n v="601598"/>
    <n v="91417"/>
    <n v="59"/>
    <s v="Female"/>
    <x v="2"/>
    <x v="0"/>
    <s v="Sandwich"/>
    <d v="2023-03-17T00:00:00"/>
    <s v="Online"/>
    <n v="28"/>
    <n v="2.6"/>
    <n v="1308.0999999999999"/>
    <n v="50.87"/>
    <s v="Cash"/>
    <n v="3"/>
    <s v="50+"/>
    <s v="repeat"/>
    <s v="high value"/>
    <s v="medium"/>
    <s v="Mar"/>
    <x v="0"/>
    <x v="2"/>
    <x v="2"/>
  </r>
  <r>
    <n v="601599"/>
    <n v="80384"/>
    <n v="35"/>
    <s v="Male"/>
    <x v="0"/>
    <x v="2"/>
    <s v="Burger"/>
    <d v="2024-06-15T00:00:00"/>
    <s v="COD"/>
    <n v="78"/>
    <n v="10.8"/>
    <n v="824.28"/>
    <n v="44.35"/>
    <s v="Wallet"/>
    <n v="2"/>
    <s v="25-35"/>
    <s v="new"/>
    <s v="high value"/>
    <s v="Low"/>
    <s v="Jun"/>
    <x v="1"/>
    <x v="1"/>
    <x v="1"/>
  </r>
  <r>
    <n v="601600"/>
    <n v="87584"/>
    <n v="26"/>
    <s v="Female"/>
    <x v="5"/>
    <x v="5"/>
    <s v="Pizza"/>
    <d v="2023-12-08T00:00:00"/>
    <s v="Online"/>
    <n v="42"/>
    <n v="8"/>
    <n v="400.65"/>
    <n v="87.33"/>
    <s v="Card"/>
    <n v="1"/>
    <s v="25-35"/>
    <s v="new"/>
    <s v="medium"/>
    <s v="Low"/>
    <s v="Dec"/>
    <x v="0"/>
    <x v="0"/>
    <x v="0"/>
  </r>
  <r>
    <n v="601601"/>
    <n v="69113"/>
    <n v="22"/>
    <s v="Male"/>
    <x v="4"/>
    <x v="2"/>
    <s v="Sandwich"/>
    <d v="2022-12-11T00:00:00"/>
    <s v="COD"/>
    <n v="81"/>
    <n v="5.6"/>
    <n v="340.92"/>
    <n v="66.95"/>
    <s v="UPI"/>
    <n v="4"/>
    <s v="18-24"/>
    <s v="new"/>
    <s v="medium"/>
    <s v="medium"/>
    <s v="Dec"/>
    <x v="2"/>
    <x v="0"/>
    <x v="1"/>
  </r>
  <r>
    <n v="601602"/>
    <n v="92141"/>
    <n v="61"/>
    <s v="Female"/>
    <x v="3"/>
    <x v="1"/>
    <s v="Burger"/>
    <d v="2023-05-11T00:00:00"/>
    <s v="Online"/>
    <n v="86"/>
    <n v="5.2"/>
    <n v="1147.46"/>
    <n v="52.54"/>
    <s v="UPI"/>
    <n v="2"/>
    <s v="50+"/>
    <s v="new"/>
    <s v="high value"/>
    <s v="Low"/>
    <s v="May"/>
    <x v="0"/>
    <x v="0"/>
    <x v="1"/>
  </r>
  <r>
    <n v="601603"/>
    <n v="28112"/>
    <n v="26"/>
    <s v="Male"/>
    <x v="1"/>
    <x v="6"/>
    <s v="Pizza"/>
    <d v="2024-07-27T00:00:00"/>
    <s v="Online"/>
    <n v="23"/>
    <n v="2.4"/>
    <n v="772.86"/>
    <n v="93.32"/>
    <s v="Wallet"/>
    <n v="1"/>
    <s v="25-35"/>
    <s v="new"/>
    <s v="high value"/>
    <s v="Low"/>
    <s v="Jul"/>
    <x v="1"/>
    <x v="2"/>
    <x v="2"/>
  </r>
  <r>
    <n v="601604"/>
    <n v="57132"/>
    <n v="23"/>
    <s v="Female"/>
    <x v="2"/>
    <x v="5"/>
    <s v="Chinese"/>
    <d v="2023-06-25T00:00:00"/>
    <s v="COD"/>
    <n v="29"/>
    <n v="10.199999999999999"/>
    <n v="1491.37"/>
    <n v="118.65"/>
    <s v="Card"/>
    <n v="5"/>
    <s v="18-24"/>
    <s v="new"/>
    <s v="high value"/>
    <s v="High"/>
    <s v="Jun"/>
    <x v="0"/>
    <x v="1"/>
    <x v="2"/>
  </r>
  <r>
    <n v="601605"/>
    <n v="12967"/>
    <n v="56"/>
    <s v="Female"/>
    <x v="1"/>
    <x v="4"/>
    <s v="Burger"/>
    <d v="2024-10-26T00:00:00"/>
    <s v="COD"/>
    <n v="72"/>
    <n v="4.9000000000000004"/>
    <n v="316.62"/>
    <n v="23.43"/>
    <s v="UPI"/>
    <n v="2"/>
    <s v="50+"/>
    <s v="new"/>
    <s v="medium"/>
    <s v="Low"/>
    <s v="Oct"/>
    <x v="1"/>
    <x v="2"/>
    <x v="1"/>
  </r>
  <r>
    <n v="601606"/>
    <n v="86766"/>
    <n v="40"/>
    <s v="Male"/>
    <x v="3"/>
    <x v="2"/>
    <s v="Pizza"/>
    <d v="2023-10-01T00:00:00"/>
    <s v="Online"/>
    <n v="56"/>
    <n v="10"/>
    <n v="284.74"/>
    <n v="66.89"/>
    <s v="Wallet"/>
    <n v="4"/>
    <s v="36-50"/>
    <s v="new"/>
    <s v="medium"/>
    <s v="medium"/>
    <s v="Oct"/>
    <x v="0"/>
    <x v="0"/>
    <x v="1"/>
  </r>
  <r>
    <n v="601607"/>
    <n v="49263"/>
    <n v="51"/>
    <s v="Female"/>
    <x v="1"/>
    <x v="1"/>
    <s v="Pizza"/>
    <d v="2023-11-22T00:00:00"/>
    <s v="Online"/>
    <n v="23"/>
    <n v="9.6999999999999993"/>
    <n v="484.06"/>
    <n v="23.29"/>
    <s v="Card"/>
    <n v="2"/>
    <s v="50+"/>
    <s v="new"/>
    <s v="medium"/>
    <s v="Low"/>
    <s v="Nov"/>
    <x v="0"/>
    <x v="0"/>
    <x v="2"/>
  </r>
  <r>
    <n v="601608"/>
    <n v="91751"/>
    <n v="53"/>
    <s v="Male"/>
    <x v="5"/>
    <x v="2"/>
    <s v="Sandwich"/>
    <d v="2023-10-10T00:00:00"/>
    <s v="Online"/>
    <n v="59"/>
    <n v="3.8"/>
    <n v="1186.4100000000001"/>
    <n v="38.76"/>
    <s v="Wallet"/>
    <n v="3"/>
    <s v="50+"/>
    <s v="new"/>
    <s v="high value"/>
    <s v="medium"/>
    <s v="Oct"/>
    <x v="0"/>
    <x v="2"/>
    <x v="1"/>
  </r>
  <r>
    <n v="601609"/>
    <n v="40622"/>
    <n v="54"/>
    <s v="Male"/>
    <x v="0"/>
    <x v="1"/>
    <s v="South Indian"/>
    <d v="2022-12-30T00:00:00"/>
    <s v="COD"/>
    <n v="85"/>
    <n v="8.4"/>
    <n v="720.52"/>
    <n v="97.15"/>
    <s v="UPI"/>
    <n v="5"/>
    <s v="50+"/>
    <s v="new"/>
    <s v="high value"/>
    <s v="High"/>
    <s v="Dec"/>
    <x v="2"/>
    <x v="0"/>
    <x v="1"/>
  </r>
  <r>
    <n v="601610"/>
    <n v="78767"/>
    <n v="39"/>
    <s v="Female"/>
    <x v="4"/>
    <x v="5"/>
    <s v="Biryani"/>
    <d v="2023-05-01T00:00:00"/>
    <s v="COD"/>
    <n v="74"/>
    <n v="11.1"/>
    <n v="421.2"/>
    <n v="54.93"/>
    <s v="Wallet"/>
    <n v="1"/>
    <s v="36-50"/>
    <s v="new"/>
    <s v="medium"/>
    <s v="Low"/>
    <s v="May"/>
    <x v="0"/>
    <x v="1"/>
    <x v="1"/>
  </r>
  <r>
    <n v="601611"/>
    <n v="67162"/>
    <n v="18"/>
    <s v="Female"/>
    <x v="3"/>
    <x v="3"/>
    <s v="Biryani"/>
    <d v="2024-08-09T00:00:00"/>
    <s v="Online"/>
    <n v="69"/>
    <n v="8.8000000000000007"/>
    <n v="1137.56"/>
    <n v="99.85"/>
    <s v="Cash"/>
    <n v="5"/>
    <s v="18-24"/>
    <s v="new"/>
    <s v="high value"/>
    <s v="High"/>
    <s v="Aug"/>
    <x v="1"/>
    <x v="0"/>
    <x v="1"/>
  </r>
  <r>
    <n v="601612"/>
    <n v="56799"/>
    <n v="22"/>
    <s v="Male"/>
    <x v="4"/>
    <x v="3"/>
    <s v="Biryani"/>
    <d v="2022-08-05T00:00:00"/>
    <s v="Online"/>
    <n v="86"/>
    <n v="5.3"/>
    <n v="1424.28"/>
    <n v="58.99"/>
    <s v="Cash"/>
    <n v="1"/>
    <s v="18-24"/>
    <s v="new"/>
    <s v="high value"/>
    <s v="Low"/>
    <s v="Aug"/>
    <x v="2"/>
    <x v="0"/>
    <x v="1"/>
  </r>
  <r>
    <n v="601613"/>
    <n v="42586"/>
    <n v="60"/>
    <s v="Male"/>
    <x v="0"/>
    <x v="0"/>
    <s v="Biryani"/>
    <d v="2022-12-25T00:00:00"/>
    <s v="Online"/>
    <n v="24"/>
    <n v="8.4"/>
    <n v="1302.6400000000001"/>
    <n v="100.29"/>
    <s v="Wallet"/>
    <n v="5"/>
    <s v="50+"/>
    <s v="new"/>
    <s v="high value"/>
    <s v="High"/>
    <s v="Dec"/>
    <x v="2"/>
    <x v="0"/>
    <x v="2"/>
  </r>
  <r>
    <n v="601614"/>
    <n v="37198"/>
    <n v="42"/>
    <s v="Female"/>
    <x v="4"/>
    <x v="4"/>
    <s v="Pizza"/>
    <d v="2024-08-11T00:00:00"/>
    <s v="COD"/>
    <n v="74"/>
    <n v="9.8000000000000007"/>
    <n v="738.75"/>
    <n v="119.84"/>
    <s v="Wallet"/>
    <n v="2"/>
    <s v="36-50"/>
    <s v="new"/>
    <s v="high value"/>
    <s v="Low"/>
    <s v="Aug"/>
    <x v="1"/>
    <x v="0"/>
    <x v="1"/>
  </r>
  <r>
    <n v="601615"/>
    <n v="15189"/>
    <n v="44"/>
    <s v="Male"/>
    <x v="2"/>
    <x v="0"/>
    <s v="South Indian"/>
    <d v="2022-12-07T00:00:00"/>
    <s v="COD"/>
    <n v="68"/>
    <n v="12.6"/>
    <n v="250.7"/>
    <n v="114.04"/>
    <s v="Wallet"/>
    <n v="3"/>
    <s v="36-50"/>
    <s v="new"/>
    <s v="medium"/>
    <s v="medium"/>
    <s v="Dec"/>
    <x v="2"/>
    <x v="1"/>
    <x v="1"/>
  </r>
  <r>
    <n v="601616"/>
    <n v="67539"/>
    <n v="63"/>
    <s v="Female"/>
    <x v="5"/>
    <x v="2"/>
    <s v="South Indian"/>
    <d v="2022-06-22T00:00:00"/>
    <s v="COD"/>
    <n v="64"/>
    <n v="2.5"/>
    <n v="837.52"/>
    <n v="55.28"/>
    <s v="UPI"/>
    <n v="3"/>
    <s v="50+"/>
    <s v="new"/>
    <s v="high value"/>
    <s v="medium"/>
    <s v="Jun"/>
    <x v="2"/>
    <x v="2"/>
    <x v="1"/>
  </r>
  <r>
    <n v="601617"/>
    <n v="69738"/>
    <n v="47"/>
    <s v="Male"/>
    <x v="0"/>
    <x v="6"/>
    <s v="South Indian"/>
    <d v="2024-06-07T00:00:00"/>
    <s v="Online"/>
    <n v="57"/>
    <n v="14"/>
    <n v="771.57"/>
    <n v="63.11"/>
    <s v="Wallet"/>
    <n v="1"/>
    <s v="36-50"/>
    <s v="new"/>
    <s v="high value"/>
    <s v="Low"/>
    <s v="Jun"/>
    <x v="1"/>
    <x v="1"/>
    <x v="1"/>
  </r>
  <r>
    <n v="601618"/>
    <n v="19818"/>
    <n v="52"/>
    <s v="Female"/>
    <x v="4"/>
    <x v="0"/>
    <s v="Burger"/>
    <d v="2022-03-02T00:00:00"/>
    <s v="COD"/>
    <n v="23"/>
    <n v="9.6999999999999993"/>
    <n v="1231.67"/>
    <n v="23.05"/>
    <s v="Wallet"/>
    <n v="5"/>
    <s v="50+"/>
    <s v="repeat"/>
    <s v="high value"/>
    <s v="High"/>
    <s v="Mar"/>
    <x v="2"/>
    <x v="0"/>
    <x v="2"/>
  </r>
  <r>
    <n v="601619"/>
    <n v="24520"/>
    <n v="41"/>
    <s v="Male"/>
    <x v="5"/>
    <x v="0"/>
    <s v="Pizza"/>
    <d v="2023-08-24T00:00:00"/>
    <s v="Online"/>
    <n v="57"/>
    <n v="1"/>
    <n v="1418.69"/>
    <n v="20.079999999999998"/>
    <s v="Cash"/>
    <n v="5"/>
    <s v="36-50"/>
    <s v="new"/>
    <s v="high value"/>
    <s v="High"/>
    <s v="Aug"/>
    <x v="0"/>
    <x v="2"/>
    <x v="1"/>
  </r>
  <r>
    <n v="601620"/>
    <n v="60614"/>
    <n v="44"/>
    <s v="Male"/>
    <x v="5"/>
    <x v="3"/>
    <s v="Burger"/>
    <d v="2022-01-08T00:00:00"/>
    <s v="Online"/>
    <n v="75"/>
    <n v="1.8"/>
    <n v="1197.76"/>
    <n v="113.87"/>
    <s v="Card"/>
    <n v="4"/>
    <s v="36-50"/>
    <s v="new"/>
    <s v="high value"/>
    <s v="medium"/>
    <s v="Jan"/>
    <x v="2"/>
    <x v="2"/>
    <x v="1"/>
  </r>
  <r>
    <n v="601621"/>
    <n v="48878"/>
    <n v="45"/>
    <s v="Male"/>
    <x v="5"/>
    <x v="3"/>
    <s v="Pizza"/>
    <d v="2023-08-01T00:00:00"/>
    <s v="Online"/>
    <n v="39"/>
    <n v="12.9"/>
    <n v="1100.6099999999999"/>
    <n v="56.25"/>
    <s v="Cash"/>
    <n v="1"/>
    <s v="36-50"/>
    <s v="new"/>
    <s v="high value"/>
    <s v="Low"/>
    <s v="Aug"/>
    <x v="0"/>
    <x v="1"/>
    <x v="0"/>
  </r>
  <r>
    <n v="601622"/>
    <n v="77242"/>
    <n v="35"/>
    <s v="Female"/>
    <x v="3"/>
    <x v="4"/>
    <s v="Pizza"/>
    <d v="2024-10-08T00:00:00"/>
    <s v="Online"/>
    <n v="26"/>
    <n v="11.1"/>
    <n v="509.64"/>
    <n v="54.48"/>
    <s v="UPI"/>
    <n v="2"/>
    <s v="25-35"/>
    <s v="new"/>
    <s v="high value"/>
    <s v="Low"/>
    <s v="Oct"/>
    <x v="1"/>
    <x v="1"/>
    <x v="2"/>
  </r>
  <r>
    <n v="601623"/>
    <n v="62811"/>
    <n v="58"/>
    <s v="Male"/>
    <x v="4"/>
    <x v="4"/>
    <s v="Burger"/>
    <d v="2023-07-08T00:00:00"/>
    <s v="Online"/>
    <n v="78"/>
    <n v="12.9"/>
    <n v="341.23"/>
    <n v="85"/>
    <s v="UPI"/>
    <n v="1"/>
    <s v="50+"/>
    <s v="repeat"/>
    <s v="medium"/>
    <s v="Low"/>
    <s v="Jul"/>
    <x v="0"/>
    <x v="1"/>
    <x v="1"/>
  </r>
  <r>
    <n v="601624"/>
    <n v="29495"/>
    <n v="57"/>
    <s v="Male"/>
    <x v="5"/>
    <x v="1"/>
    <s v="Biryani"/>
    <d v="2023-12-27T00:00:00"/>
    <s v="COD"/>
    <n v="70"/>
    <n v="12.6"/>
    <n v="1199.3399999999999"/>
    <n v="110.35"/>
    <s v="Cash"/>
    <n v="1"/>
    <s v="50+"/>
    <s v="new"/>
    <s v="high value"/>
    <s v="Low"/>
    <s v="Dec"/>
    <x v="0"/>
    <x v="1"/>
    <x v="1"/>
  </r>
  <r>
    <n v="601625"/>
    <n v="33724"/>
    <n v="28"/>
    <s v="Male"/>
    <x v="3"/>
    <x v="5"/>
    <s v="Biryani"/>
    <d v="2024-07-21T00:00:00"/>
    <s v="COD"/>
    <n v="71"/>
    <n v="1.7"/>
    <n v="1064.8"/>
    <n v="40.29"/>
    <s v="Card"/>
    <n v="4"/>
    <s v="25-35"/>
    <s v="new"/>
    <s v="high value"/>
    <s v="medium"/>
    <s v="Jul"/>
    <x v="1"/>
    <x v="2"/>
    <x v="1"/>
  </r>
  <r>
    <n v="601626"/>
    <n v="68868"/>
    <n v="47"/>
    <s v="Female"/>
    <x v="5"/>
    <x v="3"/>
    <s v="Burger"/>
    <d v="2024-06-15T00:00:00"/>
    <s v="COD"/>
    <n v="47"/>
    <n v="5.5"/>
    <n v="1240.92"/>
    <n v="39.31"/>
    <s v="Wallet"/>
    <n v="2"/>
    <s v="36-50"/>
    <s v="new"/>
    <s v="high value"/>
    <s v="Low"/>
    <s v="Jun"/>
    <x v="1"/>
    <x v="0"/>
    <x v="1"/>
  </r>
  <r>
    <n v="601627"/>
    <n v="97847"/>
    <n v="46"/>
    <s v="Male"/>
    <x v="3"/>
    <x v="5"/>
    <s v="Chinese"/>
    <d v="2022-09-11T00:00:00"/>
    <s v="Online"/>
    <n v="51"/>
    <n v="14.8"/>
    <n v="1237.8499999999999"/>
    <n v="77.150000000000006"/>
    <s v="Wallet"/>
    <n v="2"/>
    <s v="36-50"/>
    <s v="new"/>
    <s v="high value"/>
    <s v="Low"/>
    <s v="Sep"/>
    <x v="2"/>
    <x v="1"/>
    <x v="1"/>
  </r>
  <r>
    <n v="601628"/>
    <n v="92703"/>
    <n v="46"/>
    <s v="Male"/>
    <x v="4"/>
    <x v="3"/>
    <s v="Pizza"/>
    <d v="2024-11-01T00:00:00"/>
    <s v="Online"/>
    <n v="38"/>
    <n v="11.4"/>
    <n v="485.56"/>
    <n v="33.56"/>
    <s v="Card"/>
    <n v="4"/>
    <s v="36-50"/>
    <s v="new"/>
    <s v="medium"/>
    <s v="medium"/>
    <s v="Nov"/>
    <x v="1"/>
    <x v="1"/>
    <x v="0"/>
  </r>
  <r>
    <n v="601629"/>
    <n v="81695"/>
    <n v="36"/>
    <s v="Male"/>
    <x v="3"/>
    <x v="4"/>
    <s v="South Indian"/>
    <d v="2023-01-20T00:00:00"/>
    <s v="Online"/>
    <n v="88"/>
    <n v="5.5"/>
    <n v="1468.62"/>
    <n v="108.97"/>
    <s v="Cash"/>
    <n v="5"/>
    <s v="36-50"/>
    <s v="new"/>
    <s v="high value"/>
    <s v="High"/>
    <s v="Jan"/>
    <x v="0"/>
    <x v="0"/>
    <x v="1"/>
  </r>
  <r>
    <n v="601630"/>
    <n v="11388"/>
    <n v="24"/>
    <s v="Male"/>
    <x v="3"/>
    <x v="7"/>
    <s v="Sandwich"/>
    <d v="2023-03-13T00:00:00"/>
    <s v="Online"/>
    <n v="81"/>
    <n v="1.3"/>
    <n v="282.01"/>
    <n v="102.22"/>
    <s v="UPI"/>
    <n v="5"/>
    <s v="18-24"/>
    <s v="new"/>
    <s v="medium"/>
    <s v="High"/>
    <s v="Mar"/>
    <x v="0"/>
    <x v="2"/>
    <x v="1"/>
  </r>
  <r>
    <n v="601631"/>
    <n v="32464"/>
    <n v="61"/>
    <s v="Male"/>
    <x v="1"/>
    <x v="0"/>
    <s v="Chinese"/>
    <d v="2024-05-18T00:00:00"/>
    <s v="Online"/>
    <n v="21"/>
    <n v="12.3"/>
    <n v="1077.08"/>
    <n v="104.96"/>
    <s v="UPI"/>
    <n v="5"/>
    <s v="50+"/>
    <s v="new"/>
    <s v="high value"/>
    <s v="High"/>
    <s v="May"/>
    <x v="1"/>
    <x v="1"/>
    <x v="2"/>
  </r>
  <r>
    <n v="601632"/>
    <n v="10917"/>
    <n v="34"/>
    <s v="Female"/>
    <x v="3"/>
    <x v="4"/>
    <s v="South Indian"/>
    <d v="2024-03-18T00:00:00"/>
    <s v="Online"/>
    <n v="58"/>
    <n v="7.3"/>
    <n v="203.16"/>
    <n v="30.02"/>
    <s v="Cash"/>
    <n v="1"/>
    <s v="25-35"/>
    <s v="new"/>
    <s v="low"/>
    <s v="Low"/>
    <s v="Mar"/>
    <x v="1"/>
    <x v="0"/>
    <x v="1"/>
  </r>
  <r>
    <n v="601633"/>
    <n v="18362"/>
    <n v="48"/>
    <s v="Female"/>
    <x v="5"/>
    <x v="4"/>
    <s v="South Indian"/>
    <d v="2022-05-07T00:00:00"/>
    <s v="Online"/>
    <n v="30"/>
    <n v="10"/>
    <n v="968.14"/>
    <n v="70.08"/>
    <s v="Cash"/>
    <n v="1"/>
    <s v="36-50"/>
    <s v="new"/>
    <s v="high value"/>
    <s v="Low"/>
    <s v="May"/>
    <x v="2"/>
    <x v="0"/>
    <x v="2"/>
  </r>
  <r>
    <n v="601634"/>
    <n v="83289"/>
    <n v="38"/>
    <s v="Female"/>
    <x v="4"/>
    <x v="3"/>
    <s v="Biryani"/>
    <d v="2024-01-01T00:00:00"/>
    <s v="COD"/>
    <n v="48"/>
    <n v="6.6"/>
    <n v="1472.68"/>
    <n v="25.3"/>
    <s v="Wallet"/>
    <n v="2"/>
    <s v="36-50"/>
    <s v="new"/>
    <s v="high value"/>
    <s v="Low"/>
    <s v="Jan"/>
    <x v="1"/>
    <x v="0"/>
    <x v="1"/>
  </r>
  <r>
    <n v="601635"/>
    <n v="96455"/>
    <n v="31"/>
    <s v="Male"/>
    <x v="5"/>
    <x v="3"/>
    <s v="Sandwich"/>
    <d v="2022-04-10T00:00:00"/>
    <s v="COD"/>
    <n v="59"/>
    <n v="1.4"/>
    <n v="654.85"/>
    <n v="67.489999999999995"/>
    <s v="UPI"/>
    <n v="1"/>
    <s v="25-35"/>
    <s v="repeat"/>
    <s v="high value"/>
    <s v="Low"/>
    <s v="Apr"/>
    <x v="2"/>
    <x v="2"/>
    <x v="1"/>
  </r>
  <r>
    <n v="601636"/>
    <n v="21172"/>
    <n v="32"/>
    <s v="Female"/>
    <x v="2"/>
    <x v="4"/>
    <s v="Chinese"/>
    <d v="2023-01-13T00:00:00"/>
    <s v="COD"/>
    <n v="27"/>
    <n v="1.2"/>
    <n v="699.36"/>
    <n v="104.7"/>
    <s v="Cash"/>
    <n v="1"/>
    <s v="25-35"/>
    <s v="new"/>
    <s v="high value"/>
    <s v="Low"/>
    <s v="Jan"/>
    <x v="0"/>
    <x v="2"/>
    <x v="2"/>
  </r>
  <r>
    <n v="601637"/>
    <n v="17588"/>
    <n v="59"/>
    <s v="Female"/>
    <x v="0"/>
    <x v="5"/>
    <s v="Pizza"/>
    <d v="2024-11-08T00:00:00"/>
    <s v="COD"/>
    <n v="26"/>
    <n v="10.7"/>
    <n v="1308.9100000000001"/>
    <n v="77.510000000000005"/>
    <s v="UPI"/>
    <n v="4"/>
    <s v="50+"/>
    <s v="new"/>
    <s v="high value"/>
    <s v="medium"/>
    <s v="Nov"/>
    <x v="1"/>
    <x v="1"/>
    <x v="2"/>
  </r>
  <r>
    <n v="601638"/>
    <n v="98176"/>
    <n v="46"/>
    <s v="Male"/>
    <x v="0"/>
    <x v="3"/>
    <s v="Biryani"/>
    <d v="2023-07-13T00:00:00"/>
    <s v="Online"/>
    <n v="77"/>
    <n v="11.5"/>
    <n v="1227.93"/>
    <n v="75.709999999999994"/>
    <s v="Cash"/>
    <n v="4"/>
    <s v="36-50"/>
    <s v="new"/>
    <s v="high value"/>
    <s v="medium"/>
    <s v="Jul"/>
    <x v="0"/>
    <x v="1"/>
    <x v="1"/>
  </r>
  <r>
    <n v="601639"/>
    <n v="54485"/>
    <n v="50"/>
    <s v="Male"/>
    <x v="2"/>
    <x v="4"/>
    <s v="Burger"/>
    <d v="2023-06-01T00:00:00"/>
    <s v="COD"/>
    <n v="72"/>
    <n v="11.5"/>
    <n v="305.08999999999997"/>
    <n v="74.72"/>
    <s v="Card"/>
    <n v="1"/>
    <s v="36-50"/>
    <s v="new"/>
    <s v="medium"/>
    <s v="Low"/>
    <s v="Jun"/>
    <x v="0"/>
    <x v="1"/>
    <x v="1"/>
  </r>
  <r>
    <n v="601640"/>
    <n v="58866"/>
    <n v="24"/>
    <s v="Female"/>
    <x v="1"/>
    <x v="0"/>
    <s v="Pizza"/>
    <d v="2024-03-16T00:00:00"/>
    <s v="Online"/>
    <n v="58"/>
    <n v="8.4"/>
    <n v="908.11"/>
    <n v="45.78"/>
    <s v="UPI"/>
    <n v="1"/>
    <s v="18-24"/>
    <s v="new"/>
    <s v="high value"/>
    <s v="Low"/>
    <s v="Mar"/>
    <x v="1"/>
    <x v="0"/>
    <x v="1"/>
  </r>
  <r>
    <n v="601641"/>
    <n v="92755"/>
    <n v="25"/>
    <s v="Male"/>
    <x v="2"/>
    <x v="7"/>
    <s v="Chinese"/>
    <d v="2022-04-06T00:00:00"/>
    <s v="Online"/>
    <n v="65"/>
    <n v="4.2"/>
    <n v="601.55999999999995"/>
    <n v="70.58"/>
    <s v="UPI"/>
    <n v="3"/>
    <s v="25-35"/>
    <s v="new"/>
    <s v="high value"/>
    <s v="medium"/>
    <s v="Apr"/>
    <x v="2"/>
    <x v="2"/>
    <x v="1"/>
  </r>
  <r>
    <n v="601642"/>
    <n v="91084"/>
    <n v="41"/>
    <s v="Female"/>
    <x v="5"/>
    <x v="7"/>
    <s v="Biryani"/>
    <d v="2024-08-09T00:00:00"/>
    <s v="Online"/>
    <n v="89"/>
    <n v="6.9"/>
    <n v="785.48"/>
    <n v="21.64"/>
    <s v="Wallet"/>
    <n v="5"/>
    <s v="36-50"/>
    <s v="new"/>
    <s v="high value"/>
    <s v="High"/>
    <s v="Aug"/>
    <x v="1"/>
    <x v="0"/>
    <x v="1"/>
  </r>
  <r>
    <n v="601643"/>
    <n v="92276"/>
    <n v="33"/>
    <s v="Male"/>
    <x v="3"/>
    <x v="2"/>
    <s v="Sandwich"/>
    <d v="2022-03-02T00:00:00"/>
    <s v="COD"/>
    <n v="54"/>
    <n v="13.3"/>
    <n v="418.21"/>
    <n v="20.61"/>
    <s v="Wallet"/>
    <n v="4"/>
    <s v="25-35"/>
    <s v="new"/>
    <s v="medium"/>
    <s v="medium"/>
    <s v="Mar"/>
    <x v="2"/>
    <x v="1"/>
    <x v="1"/>
  </r>
  <r>
    <n v="601644"/>
    <n v="29030"/>
    <n v="49"/>
    <s v="Male"/>
    <x v="2"/>
    <x v="5"/>
    <s v="Chinese"/>
    <d v="2024-04-05T00:00:00"/>
    <s v="COD"/>
    <n v="20"/>
    <n v="11.6"/>
    <n v="846.68"/>
    <n v="45.31"/>
    <s v="UPI"/>
    <n v="4"/>
    <s v="36-50"/>
    <s v="repeat"/>
    <s v="high value"/>
    <s v="medium"/>
    <s v="Apr"/>
    <x v="1"/>
    <x v="1"/>
    <x v="2"/>
  </r>
  <r>
    <n v="601645"/>
    <n v="36859"/>
    <n v="45"/>
    <s v="Male"/>
    <x v="4"/>
    <x v="1"/>
    <s v="South Indian"/>
    <d v="2023-04-30T00:00:00"/>
    <s v="COD"/>
    <n v="73"/>
    <n v="4.5"/>
    <n v="1323.73"/>
    <n v="118.72"/>
    <s v="UPI"/>
    <n v="1"/>
    <s v="36-50"/>
    <s v="new"/>
    <s v="high value"/>
    <s v="Low"/>
    <s v="Apr"/>
    <x v="0"/>
    <x v="2"/>
    <x v="1"/>
  </r>
  <r>
    <n v="601646"/>
    <n v="48957"/>
    <n v="38"/>
    <s v="Male"/>
    <x v="3"/>
    <x v="0"/>
    <s v="South Indian"/>
    <d v="2023-09-21T00:00:00"/>
    <s v="COD"/>
    <n v="66"/>
    <n v="9.1"/>
    <n v="164.14"/>
    <n v="43.19"/>
    <s v="UPI"/>
    <n v="1"/>
    <s v="36-50"/>
    <s v="new"/>
    <s v="low"/>
    <s v="Low"/>
    <s v="Sep"/>
    <x v="0"/>
    <x v="0"/>
    <x v="1"/>
  </r>
  <r>
    <n v="601647"/>
    <n v="85913"/>
    <n v="47"/>
    <s v="Male"/>
    <x v="0"/>
    <x v="0"/>
    <s v="Chinese"/>
    <d v="2022-10-30T00:00:00"/>
    <s v="COD"/>
    <n v="41"/>
    <n v="12.2"/>
    <n v="212.14"/>
    <n v="87.88"/>
    <s v="Card"/>
    <n v="2"/>
    <s v="36-50"/>
    <s v="new"/>
    <s v="low"/>
    <s v="Low"/>
    <s v="Oct"/>
    <x v="2"/>
    <x v="1"/>
    <x v="0"/>
  </r>
  <r>
    <n v="601648"/>
    <n v="37940"/>
    <n v="42"/>
    <s v="Male"/>
    <x v="1"/>
    <x v="7"/>
    <s v="Pizza"/>
    <d v="2022-07-17T00:00:00"/>
    <s v="COD"/>
    <n v="28"/>
    <n v="6.8"/>
    <n v="161.03"/>
    <n v="95.99"/>
    <s v="Card"/>
    <n v="4"/>
    <s v="36-50"/>
    <s v="new"/>
    <s v="low"/>
    <s v="medium"/>
    <s v="Jul"/>
    <x v="2"/>
    <x v="0"/>
    <x v="2"/>
  </r>
  <r>
    <n v="601649"/>
    <n v="74827"/>
    <n v="57"/>
    <s v="Female"/>
    <x v="3"/>
    <x v="7"/>
    <s v="South Indian"/>
    <d v="2023-01-30T00:00:00"/>
    <s v="COD"/>
    <n v="26"/>
    <n v="13.8"/>
    <n v="309.02"/>
    <n v="72.38"/>
    <s v="Wallet"/>
    <n v="3"/>
    <s v="50+"/>
    <s v="new"/>
    <s v="medium"/>
    <s v="medium"/>
    <s v="Jan"/>
    <x v="0"/>
    <x v="1"/>
    <x v="2"/>
  </r>
  <r>
    <n v="601650"/>
    <n v="32565"/>
    <n v="28"/>
    <s v="Male"/>
    <x v="3"/>
    <x v="2"/>
    <s v="South Indian"/>
    <d v="2022-03-17T00:00:00"/>
    <s v="Online"/>
    <n v="69"/>
    <n v="4.3"/>
    <n v="558.58000000000004"/>
    <n v="96.13"/>
    <s v="Wallet"/>
    <n v="2"/>
    <s v="25-35"/>
    <s v="new"/>
    <s v="high value"/>
    <s v="Low"/>
    <s v="Mar"/>
    <x v="2"/>
    <x v="2"/>
    <x v="1"/>
  </r>
  <r>
    <n v="601651"/>
    <n v="64486"/>
    <n v="51"/>
    <s v="Female"/>
    <x v="0"/>
    <x v="7"/>
    <s v="Burger"/>
    <d v="2023-01-19T00:00:00"/>
    <s v="COD"/>
    <n v="72"/>
    <n v="6.3"/>
    <n v="518.79999999999995"/>
    <n v="41.21"/>
    <s v="Wallet"/>
    <n v="2"/>
    <s v="50+"/>
    <s v="new"/>
    <s v="high value"/>
    <s v="Low"/>
    <s v="Jan"/>
    <x v="0"/>
    <x v="0"/>
    <x v="1"/>
  </r>
  <r>
    <n v="601652"/>
    <n v="85503"/>
    <n v="49"/>
    <s v="Male"/>
    <x v="4"/>
    <x v="5"/>
    <s v="Sandwich"/>
    <d v="2024-04-12T00:00:00"/>
    <s v="Online"/>
    <n v="42"/>
    <n v="9.5"/>
    <n v="381.14"/>
    <n v="114.16"/>
    <s v="UPI"/>
    <n v="2"/>
    <s v="36-50"/>
    <s v="new"/>
    <s v="medium"/>
    <s v="Low"/>
    <s v="Apr"/>
    <x v="1"/>
    <x v="0"/>
    <x v="0"/>
  </r>
  <r>
    <n v="601653"/>
    <n v="70835"/>
    <n v="59"/>
    <s v="Female"/>
    <x v="4"/>
    <x v="1"/>
    <s v="South Indian"/>
    <d v="2024-09-19T00:00:00"/>
    <s v="COD"/>
    <n v="75"/>
    <n v="10.4"/>
    <n v="1057.01"/>
    <n v="22.35"/>
    <s v="Wallet"/>
    <n v="2"/>
    <s v="50+"/>
    <s v="new"/>
    <s v="high value"/>
    <s v="Low"/>
    <s v="Sep"/>
    <x v="1"/>
    <x v="1"/>
    <x v="1"/>
  </r>
  <r>
    <n v="601654"/>
    <n v="26488"/>
    <n v="22"/>
    <s v="Male"/>
    <x v="1"/>
    <x v="1"/>
    <s v="South Indian"/>
    <d v="2024-01-05T00:00:00"/>
    <s v="COD"/>
    <n v="64"/>
    <n v="7.6"/>
    <n v="960.45"/>
    <n v="67.67"/>
    <s v="Card"/>
    <n v="3"/>
    <s v="18-24"/>
    <s v="new"/>
    <s v="high value"/>
    <s v="medium"/>
    <s v="Jan"/>
    <x v="1"/>
    <x v="0"/>
    <x v="1"/>
  </r>
  <r>
    <n v="601655"/>
    <n v="78521"/>
    <n v="26"/>
    <s v="Male"/>
    <x v="5"/>
    <x v="7"/>
    <s v="South Indian"/>
    <d v="2022-12-03T00:00:00"/>
    <s v="COD"/>
    <n v="88"/>
    <n v="11.1"/>
    <n v="1241.8900000000001"/>
    <n v="91.65"/>
    <s v="UPI"/>
    <n v="2"/>
    <s v="25-35"/>
    <s v="new"/>
    <s v="high value"/>
    <s v="Low"/>
    <s v="Dec"/>
    <x v="2"/>
    <x v="1"/>
    <x v="1"/>
  </r>
  <r>
    <n v="601656"/>
    <n v="49297"/>
    <n v="52"/>
    <s v="Male"/>
    <x v="4"/>
    <x v="0"/>
    <s v="Burger"/>
    <d v="2022-07-03T00:00:00"/>
    <s v="Online"/>
    <n v="26"/>
    <n v="5.5"/>
    <n v="984"/>
    <n v="25.49"/>
    <s v="Cash"/>
    <n v="1"/>
    <s v="50+"/>
    <s v="new"/>
    <s v="high value"/>
    <s v="Low"/>
    <s v="Jul"/>
    <x v="2"/>
    <x v="0"/>
    <x v="2"/>
  </r>
  <r>
    <n v="601657"/>
    <n v="36695"/>
    <n v="47"/>
    <s v="Female"/>
    <x v="3"/>
    <x v="6"/>
    <s v="Pizza"/>
    <d v="2024-11-04T00:00:00"/>
    <s v="Online"/>
    <n v="42"/>
    <n v="8.6999999999999993"/>
    <n v="1422.16"/>
    <n v="82.56"/>
    <s v="Wallet"/>
    <n v="5"/>
    <s v="36-50"/>
    <s v="new"/>
    <s v="high value"/>
    <s v="High"/>
    <s v="Nov"/>
    <x v="1"/>
    <x v="0"/>
    <x v="0"/>
  </r>
  <r>
    <n v="601658"/>
    <n v="33218"/>
    <n v="19"/>
    <s v="Male"/>
    <x v="0"/>
    <x v="1"/>
    <s v="Sandwich"/>
    <d v="2024-06-27T00:00:00"/>
    <s v="Online"/>
    <n v="43"/>
    <n v="12.2"/>
    <n v="165.17"/>
    <n v="75.06"/>
    <s v="Wallet"/>
    <n v="1"/>
    <s v="18-24"/>
    <s v="new"/>
    <s v="low"/>
    <s v="Low"/>
    <s v="Jun"/>
    <x v="1"/>
    <x v="1"/>
    <x v="0"/>
  </r>
  <r>
    <n v="601659"/>
    <n v="86402"/>
    <n v="28"/>
    <s v="Female"/>
    <x v="0"/>
    <x v="4"/>
    <s v="South Indian"/>
    <d v="2024-11-30T00:00:00"/>
    <s v="Online"/>
    <n v="32"/>
    <n v="3.1"/>
    <n v="341.18"/>
    <n v="56.19"/>
    <s v="UPI"/>
    <n v="1"/>
    <s v="25-35"/>
    <s v="new"/>
    <s v="medium"/>
    <s v="Low"/>
    <s v="Nov"/>
    <x v="1"/>
    <x v="2"/>
    <x v="0"/>
  </r>
  <r>
    <n v="601660"/>
    <n v="82332"/>
    <n v="51"/>
    <s v="Female"/>
    <x v="4"/>
    <x v="4"/>
    <s v="Pizza"/>
    <d v="2023-08-19T00:00:00"/>
    <s v="COD"/>
    <n v="58"/>
    <n v="2.9"/>
    <n v="1325.72"/>
    <n v="49.8"/>
    <s v="Card"/>
    <n v="3"/>
    <s v="50+"/>
    <s v="new"/>
    <s v="high value"/>
    <s v="medium"/>
    <s v="Aug"/>
    <x v="0"/>
    <x v="2"/>
    <x v="1"/>
  </r>
  <r>
    <n v="601661"/>
    <n v="45760"/>
    <n v="19"/>
    <s v="Male"/>
    <x v="2"/>
    <x v="2"/>
    <s v="Pizza"/>
    <d v="2024-11-25T00:00:00"/>
    <s v="Online"/>
    <n v="78"/>
    <n v="8.1999999999999993"/>
    <n v="805.68"/>
    <n v="38.96"/>
    <s v="Wallet"/>
    <n v="3"/>
    <s v="18-24"/>
    <s v="new"/>
    <s v="high value"/>
    <s v="medium"/>
    <s v="Nov"/>
    <x v="1"/>
    <x v="0"/>
    <x v="1"/>
  </r>
  <r>
    <n v="601662"/>
    <n v="81066"/>
    <n v="37"/>
    <s v="Male"/>
    <x v="1"/>
    <x v="1"/>
    <s v="Pizza"/>
    <d v="2022-05-07T00:00:00"/>
    <s v="Online"/>
    <n v="89"/>
    <n v="11.7"/>
    <n v="1003.43"/>
    <n v="42.57"/>
    <s v="Card"/>
    <n v="1"/>
    <s v="36-50"/>
    <s v="new"/>
    <s v="high value"/>
    <s v="Low"/>
    <s v="May"/>
    <x v="2"/>
    <x v="1"/>
    <x v="1"/>
  </r>
  <r>
    <n v="601663"/>
    <n v="29517"/>
    <n v="49"/>
    <s v="Female"/>
    <x v="3"/>
    <x v="7"/>
    <s v="Pizza"/>
    <d v="2022-11-13T00:00:00"/>
    <s v="Online"/>
    <n v="45"/>
    <n v="8"/>
    <n v="623.21"/>
    <n v="115.98"/>
    <s v="UPI"/>
    <n v="5"/>
    <s v="36-50"/>
    <s v="repeat"/>
    <s v="high value"/>
    <s v="High"/>
    <s v="Nov"/>
    <x v="2"/>
    <x v="0"/>
    <x v="0"/>
  </r>
  <r>
    <n v="601664"/>
    <n v="88356"/>
    <n v="53"/>
    <s v="Female"/>
    <x v="0"/>
    <x v="0"/>
    <s v="South Indian"/>
    <d v="2022-06-08T00:00:00"/>
    <s v="Online"/>
    <n v="58"/>
    <n v="12.7"/>
    <n v="1210.26"/>
    <n v="118.92"/>
    <s v="Card"/>
    <n v="3"/>
    <s v="50+"/>
    <s v="new"/>
    <s v="high value"/>
    <s v="medium"/>
    <s v="Jun"/>
    <x v="2"/>
    <x v="1"/>
    <x v="1"/>
  </r>
  <r>
    <n v="601665"/>
    <n v="78517"/>
    <n v="35"/>
    <s v="Male"/>
    <x v="4"/>
    <x v="7"/>
    <s v="Burger"/>
    <d v="2024-10-26T00:00:00"/>
    <s v="Online"/>
    <n v="71"/>
    <n v="8.3000000000000007"/>
    <n v="190.26"/>
    <n v="105.34"/>
    <s v="Wallet"/>
    <n v="2"/>
    <s v="25-35"/>
    <s v="new"/>
    <s v="low"/>
    <s v="Low"/>
    <s v="Oct"/>
    <x v="1"/>
    <x v="0"/>
    <x v="1"/>
  </r>
  <r>
    <n v="601666"/>
    <n v="92087"/>
    <n v="48"/>
    <s v="Male"/>
    <x v="4"/>
    <x v="7"/>
    <s v="Pizza"/>
    <d v="2024-04-06T00:00:00"/>
    <s v="Online"/>
    <n v="87"/>
    <n v="9.1999999999999993"/>
    <n v="639.45000000000005"/>
    <n v="25.22"/>
    <s v="Wallet"/>
    <n v="1"/>
    <s v="36-50"/>
    <s v="new"/>
    <s v="high value"/>
    <s v="Low"/>
    <s v="Apr"/>
    <x v="1"/>
    <x v="0"/>
    <x v="1"/>
  </r>
  <r>
    <n v="601667"/>
    <n v="76002"/>
    <n v="54"/>
    <s v="Male"/>
    <x v="1"/>
    <x v="2"/>
    <s v="Biryani"/>
    <d v="2023-03-26T00:00:00"/>
    <s v="Online"/>
    <n v="85"/>
    <n v="2.5"/>
    <n v="275.89999999999998"/>
    <n v="88.94"/>
    <s v="Card"/>
    <n v="2"/>
    <s v="50+"/>
    <s v="new"/>
    <s v="medium"/>
    <s v="Low"/>
    <s v="Mar"/>
    <x v="0"/>
    <x v="2"/>
    <x v="1"/>
  </r>
  <r>
    <n v="601668"/>
    <n v="29761"/>
    <n v="42"/>
    <s v="Female"/>
    <x v="0"/>
    <x v="6"/>
    <s v="Biryani"/>
    <d v="2024-03-13T00:00:00"/>
    <s v="Online"/>
    <n v="86"/>
    <n v="2.9"/>
    <n v="1083.0899999999999"/>
    <n v="41.74"/>
    <s v="Cash"/>
    <n v="5"/>
    <s v="36-50"/>
    <s v="new"/>
    <s v="high value"/>
    <s v="High"/>
    <s v="Mar"/>
    <x v="1"/>
    <x v="2"/>
    <x v="1"/>
  </r>
  <r>
    <n v="601669"/>
    <n v="65318"/>
    <n v="31"/>
    <s v="Female"/>
    <x v="4"/>
    <x v="7"/>
    <s v="South Indian"/>
    <d v="2024-09-23T00:00:00"/>
    <s v="COD"/>
    <n v="29"/>
    <n v="13.6"/>
    <n v="202"/>
    <n v="49.65"/>
    <s v="UPI"/>
    <n v="4"/>
    <s v="25-35"/>
    <s v="new"/>
    <s v="low"/>
    <s v="medium"/>
    <s v="Sep"/>
    <x v="1"/>
    <x v="1"/>
    <x v="2"/>
  </r>
  <r>
    <n v="601670"/>
    <n v="98141"/>
    <n v="51"/>
    <s v="Male"/>
    <x v="3"/>
    <x v="1"/>
    <s v="Pizza"/>
    <d v="2024-06-04T00:00:00"/>
    <s v="Online"/>
    <n v="27"/>
    <n v="7.1"/>
    <n v="974.2"/>
    <n v="102.05"/>
    <s v="Card"/>
    <n v="2"/>
    <s v="50+"/>
    <s v="new"/>
    <s v="high value"/>
    <s v="Low"/>
    <s v="Jun"/>
    <x v="1"/>
    <x v="0"/>
    <x v="2"/>
  </r>
  <r>
    <n v="601671"/>
    <n v="61332"/>
    <n v="20"/>
    <s v="Female"/>
    <x v="5"/>
    <x v="5"/>
    <s v="Sandwich"/>
    <d v="2022-02-07T00:00:00"/>
    <s v="COD"/>
    <n v="58"/>
    <n v="7.1"/>
    <n v="611.47"/>
    <n v="80.41"/>
    <s v="Wallet"/>
    <n v="3"/>
    <s v="18-24"/>
    <s v="new"/>
    <s v="high value"/>
    <s v="medium"/>
    <s v="Feb"/>
    <x v="2"/>
    <x v="0"/>
    <x v="1"/>
  </r>
  <r>
    <n v="601672"/>
    <n v="24218"/>
    <n v="51"/>
    <s v="Male"/>
    <x v="3"/>
    <x v="4"/>
    <s v="Pizza"/>
    <d v="2024-02-14T00:00:00"/>
    <s v="Online"/>
    <n v="45"/>
    <n v="14.6"/>
    <n v="1152.83"/>
    <n v="92.55"/>
    <s v="Card"/>
    <n v="3"/>
    <s v="50+"/>
    <s v="repeat"/>
    <s v="high value"/>
    <s v="medium"/>
    <s v="Feb"/>
    <x v="1"/>
    <x v="1"/>
    <x v="0"/>
  </r>
  <r>
    <n v="601673"/>
    <n v="34828"/>
    <n v="60"/>
    <s v="Male"/>
    <x v="1"/>
    <x v="5"/>
    <s v="South Indian"/>
    <d v="2024-05-09T00:00:00"/>
    <s v="Online"/>
    <n v="41"/>
    <n v="11.1"/>
    <n v="383.34"/>
    <n v="25.59"/>
    <s v="Cash"/>
    <n v="4"/>
    <s v="50+"/>
    <s v="new"/>
    <s v="medium"/>
    <s v="medium"/>
    <s v="May"/>
    <x v="1"/>
    <x v="1"/>
    <x v="0"/>
  </r>
  <r>
    <n v="601674"/>
    <n v="62348"/>
    <n v="44"/>
    <s v="Female"/>
    <x v="1"/>
    <x v="6"/>
    <s v="Sandwich"/>
    <d v="2022-08-29T00:00:00"/>
    <s v="COD"/>
    <n v="40"/>
    <n v="3.6"/>
    <n v="826.32"/>
    <n v="91.16"/>
    <s v="Wallet"/>
    <n v="4"/>
    <s v="36-50"/>
    <s v="new"/>
    <s v="high value"/>
    <s v="medium"/>
    <s v="Aug"/>
    <x v="2"/>
    <x v="2"/>
    <x v="0"/>
  </r>
  <r>
    <n v="601675"/>
    <n v="75528"/>
    <n v="41"/>
    <s v="Male"/>
    <x v="4"/>
    <x v="4"/>
    <s v="South Indian"/>
    <d v="2022-07-19T00:00:00"/>
    <s v="Online"/>
    <n v="45"/>
    <n v="12.9"/>
    <n v="479.37"/>
    <n v="97.07"/>
    <s v="UPI"/>
    <n v="4"/>
    <s v="36-50"/>
    <s v="new"/>
    <s v="medium"/>
    <s v="medium"/>
    <s v="Jul"/>
    <x v="2"/>
    <x v="1"/>
    <x v="0"/>
  </r>
  <r>
    <n v="601676"/>
    <n v="60637"/>
    <n v="20"/>
    <s v="Female"/>
    <x v="2"/>
    <x v="1"/>
    <s v="Pizza"/>
    <d v="2022-02-22T00:00:00"/>
    <s v="COD"/>
    <n v="64"/>
    <n v="11.6"/>
    <n v="867.37"/>
    <n v="107.26"/>
    <s v="UPI"/>
    <n v="1"/>
    <s v="18-24"/>
    <s v="new"/>
    <s v="high value"/>
    <s v="Low"/>
    <s v="Feb"/>
    <x v="2"/>
    <x v="1"/>
    <x v="1"/>
  </r>
  <r>
    <n v="601677"/>
    <n v="16764"/>
    <n v="29"/>
    <s v="Male"/>
    <x v="2"/>
    <x v="2"/>
    <s v="Biryani"/>
    <d v="2023-03-10T00:00:00"/>
    <s v="Online"/>
    <n v="71"/>
    <n v="8.6"/>
    <n v="1071"/>
    <n v="85.07"/>
    <s v="Cash"/>
    <n v="4"/>
    <s v="25-35"/>
    <s v="new"/>
    <s v="high value"/>
    <s v="medium"/>
    <s v="Mar"/>
    <x v="0"/>
    <x v="0"/>
    <x v="1"/>
  </r>
  <r>
    <n v="601678"/>
    <n v="67919"/>
    <n v="42"/>
    <s v="Male"/>
    <x v="2"/>
    <x v="1"/>
    <s v="Chinese"/>
    <d v="2023-01-27T00:00:00"/>
    <s v="COD"/>
    <n v="22"/>
    <n v="3.3"/>
    <n v="1099.8800000000001"/>
    <n v="21.97"/>
    <s v="Cash"/>
    <n v="4"/>
    <s v="36-50"/>
    <s v="repeat"/>
    <s v="high value"/>
    <s v="medium"/>
    <s v="Jan"/>
    <x v="0"/>
    <x v="2"/>
    <x v="2"/>
  </r>
  <r>
    <n v="601679"/>
    <n v="18791"/>
    <n v="33"/>
    <s v="Female"/>
    <x v="0"/>
    <x v="1"/>
    <s v="Biryani"/>
    <d v="2024-11-10T00:00:00"/>
    <s v="Online"/>
    <n v="21"/>
    <n v="7.4"/>
    <n v="843.64"/>
    <n v="104.52"/>
    <s v="Card"/>
    <n v="5"/>
    <s v="25-35"/>
    <s v="new"/>
    <s v="high value"/>
    <s v="High"/>
    <s v="Nov"/>
    <x v="1"/>
    <x v="0"/>
    <x v="2"/>
  </r>
  <r>
    <n v="601680"/>
    <n v="18116"/>
    <n v="62"/>
    <s v="Female"/>
    <x v="4"/>
    <x v="2"/>
    <s v="South Indian"/>
    <d v="2023-06-06T00:00:00"/>
    <s v="COD"/>
    <n v="58"/>
    <n v="12.1"/>
    <n v="481.6"/>
    <n v="38.82"/>
    <s v="Cash"/>
    <n v="3"/>
    <s v="50+"/>
    <s v="repeat"/>
    <s v="medium"/>
    <s v="medium"/>
    <s v="Jun"/>
    <x v="0"/>
    <x v="1"/>
    <x v="1"/>
  </r>
  <r>
    <n v="601681"/>
    <n v="48778"/>
    <n v="50"/>
    <s v="Female"/>
    <x v="2"/>
    <x v="5"/>
    <s v="Biryani"/>
    <d v="2023-07-03T00:00:00"/>
    <s v="COD"/>
    <n v="52"/>
    <n v="5.3"/>
    <n v="672.74"/>
    <n v="31.37"/>
    <s v="UPI"/>
    <n v="1"/>
    <s v="36-50"/>
    <s v="new"/>
    <s v="high value"/>
    <s v="Low"/>
    <s v="Jul"/>
    <x v="0"/>
    <x v="0"/>
    <x v="1"/>
  </r>
  <r>
    <n v="601682"/>
    <n v="39987"/>
    <n v="41"/>
    <s v="Male"/>
    <x v="3"/>
    <x v="5"/>
    <s v="Biryani"/>
    <d v="2022-11-22T00:00:00"/>
    <s v="COD"/>
    <n v="33"/>
    <n v="4.4000000000000004"/>
    <n v="792.58"/>
    <n v="118.21"/>
    <s v="Cash"/>
    <n v="1"/>
    <s v="36-50"/>
    <s v="new"/>
    <s v="high value"/>
    <s v="Low"/>
    <s v="Nov"/>
    <x v="2"/>
    <x v="2"/>
    <x v="0"/>
  </r>
  <r>
    <n v="601683"/>
    <n v="87266"/>
    <n v="60"/>
    <s v="Female"/>
    <x v="0"/>
    <x v="1"/>
    <s v="Burger"/>
    <d v="2022-12-13T00:00:00"/>
    <s v="Online"/>
    <n v="40"/>
    <n v="10.8"/>
    <n v="898.84"/>
    <n v="65.98"/>
    <s v="Wallet"/>
    <n v="4"/>
    <s v="50+"/>
    <s v="new"/>
    <s v="high value"/>
    <s v="medium"/>
    <s v="Dec"/>
    <x v="2"/>
    <x v="1"/>
    <x v="0"/>
  </r>
  <r>
    <n v="601684"/>
    <n v="36617"/>
    <n v="40"/>
    <s v="Male"/>
    <x v="5"/>
    <x v="6"/>
    <s v="Sandwich"/>
    <d v="2022-04-16T00:00:00"/>
    <s v="Online"/>
    <n v="84"/>
    <n v="3.3"/>
    <n v="1486.94"/>
    <n v="67.22"/>
    <s v="Card"/>
    <n v="5"/>
    <s v="36-50"/>
    <s v="new"/>
    <s v="high value"/>
    <s v="High"/>
    <s v="Apr"/>
    <x v="2"/>
    <x v="2"/>
    <x v="1"/>
  </r>
  <r>
    <n v="601685"/>
    <n v="56674"/>
    <n v="55"/>
    <s v="Male"/>
    <x v="5"/>
    <x v="3"/>
    <s v="South Indian"/>
    <d v="2024-04-22T00:00:00"/>
    <s v="COD"/>
    <n v="55"/>
    <n v="9.9"/>
    <n v="238.99"/>
    <n v="25.98"/>
    <s v="Card"/>
    <n v="1"/>
    <s v="50+"/>
    <s v="new"/>
    <s v="low"/>
    <s v="Low"/>
    <s v="Apr"/>
    <x v="1"/>
    <x v="0"/>
    <x v="1"/>
  </r>
  <r>
    <n v="601686"/>
    <n v="52412"/>
    <n v="27"/>
    <s v="Female"/>
    <x v="3"/>
    <x v="3"/>
    <s v="Burger"/>
    <d v="2022-01-29T00:00:00"/>
    <s v="Online"/>
    <n v="55"/>
    <n v="15"/>
    <n v="293.55"/>
    <n v="26.08"/>
    <s v="UPI"/>
    <n v="4"/>
    <s v="25-35"/>
    <s v="new"/>
    <s v="medium"/>
    <s v="medium"/>
    <s v="Jan"/>
    <x v="2"/>
    <x v="1"/>
    <x v="1"/>
  </r>
  <r>
    <n v="601687"/>
    <n v="21253"/>
    <n v="59"/>
    <s v="Female"/>
    <x v="5"/>
    <x v="5"/>
    <s v="Pizza"/>
    <d v="2024-01-26T00:00:00"/>
    <s v="COD"/>
    <n v="71"/>
    <n v="5.6"/>
    <n v="166.28"/>
    <n v="74.680000000000007"/>
    <s v="Cash"/>
    <n v="2"/>
    <s v="50+"/>
    <s v="new"/>
    <s v="low"/>
    <s v="Low"/>
    <s v="Jan"/>
    <x v="1"/>
    <x v="0"/>
    <x v="1"/>
  </r>
  <r>
    <n v="601688"/>
    <n v="74976"/>
    <n v="33"/>
    <s v="Male"/>
    <x v="5"/>
    <x v="6"/>
    <s v="Sandwich"/>
    <d v="2024-09-05T00:00:00"/>
    <s v="COD"/>
    <n v="71"/>
    <n v="12.4"/>
    <n v="1280.76"/>
    <n v="98.47"/>
    <s v="Cash"/>
    <n v="4"/>
    <s v="25-35"/>
    <s v="new"/>
    <s v="high value"/>
    <s v="medium"/>
    <s v="Sep"/>
    <x v="1"/>
    <x v="1"/>
    <x v="1"/>
  </r>
  <r>
    <n v="601689"/>
    <n v="15279"/>
    <n v="61"/>
    <s v="Male"/>
    <x v="2"/>
    <x v="1"/>
    <s v="South Indian"/>
    <d v="2022-11-30T00:00:00"/>
    <s v="COD"/>
    <n v="79"/>
    <n v="14.2"/>
    <n v="521.76"/>
    <n v="58.68"/>
    <s v="Wallet"/>
    <n v="4"/>
    <s v="50+"/>
    <s v="new"/>
    <s v="high value"/>
    <s v="medium"/>
    <s v="Nov"/>
    <x v="2"/>
    <x v="1"/>
    <x v="1"/>
  </r>
  <r>
    <n v="601690"/>
    <n v="17222"/>
    <n v="41"/>
    <s v="Male"/>
    <x v="5"/>
    <x v="2"/>
    <s v="Chinese"/>
    <d v="2022-05-18T00:00:00"/>
    <s v="COD"/>
    <n v="45"/>
    <n v="13.9"/>
    <n v="662.18"/>
    <n v="83.62"/>
    <s v="Cash"/>
    <n v="2"/>
    <s v="36-50"/>
    <s v="new"/>
    <s v="high value"/>
    <s v="Low"/>
    <s v="May"/>
    <x v="2"/>
    <x v="1"/>
    <x v="0"/>
  </r>
  <r>
    <n v="601691"/>
    <n v="17390"/>
    <n v="48"/>
    <s v="Male"/>
    <x v="0"/>
    <x v="2"/>
    <s v="Pizza"/>
    <d v="2023-02-27T00:00:00"/>
    <s v="COD"/>
    <n v="51"/>
    <n v="6.6"/>
    <n v="915.16"/>
    <n v="118.65"/>
    <s v="Wallet"/>
    <n v="2"/>
    <s v="36-50"/>
    <s v="repeat"/>
    <s v="high value"/>
    <s v="Low"/>
    <s v="Feb"/>
    <x v="0"/>
    <x v="0"/>
    <x v="1"/>
  </r>
  <r>
    <n v="601692"/>
    <n v="58419"/>
    <n v="57"/>
    <s v="Female"/>
    <x v="2"/>
    <x v="2"/>
    <s v="Burger"/>
    <d v="2022-11-04T00:00:00"/>
    <s v="Online"/>
    <n v="41"/>
    <n v="6.7"/>
    <n v="218.64"/>
    <n v="44.6"/>
    <s v="Cash"/>
    <n v="3"/>
    <s v="50+"/>
    <s v="new"/>
    <s v="low"/>
    <s v="medium"/>
    <s v="Nov"/>
    <x v="2"/>
    <x v="0"/>
    <x v="0"/>
  </r>
  <r>
    <n v="601693"/>
    <n v="89489"/>
    <n v="28"/>
    <s v="Female"/>
    <x v="1"/>
    <x v="6"/>
    <s v="Burger"/>
    <d v="2023-03-16T00:00:00"/>
    <s v="Online"/>
    <n v="29"/>
    <n v="6.3"/>
    <n v="210.38"/>
    <n v="22.21"/>
    <s v="UPI"/>
    <n v="2"/>
    <s v="25-35"/>
    <s v="new"/>
    <s v="low"/>
    <s v="Low"/>
    <s v="Mar"/>
    <x v="0"/>
    <x v="0"/>
    <x v="2"/>
  </r>
  <r>
    <n v="601694"/>
    <n v="10772"/>
    <n v="60"/>
    <s v="Male"/>
    <x v="0"/>
    <x v="7"/>
    <s v="Burger"/>
    <d v="2023-04-02T00:00:00"/>
    <s v="Online"/>
    <n v="58"/>
    <n v="13.1"/>
    <n v="1369.97"/>
    <n v="87.96"/>
    <s v="Cash"/>
    <n v="3"/>
    <s v="50+"/>
    <s v="new"/>
    <s v="high value"/>
    <s v="medium"/>
    <s v="Apr"/>
    <x v="0"/>
    <x v="1"/>
    <x v="1"/>
  </r>
  <r>
    <n v="601695"/>
    <n v="18677"/>
    <n v="48"/>
    <s v="Female"/>
    <x v="2"/>
    <x v="1"/>
    <s v="South Indian"/>
    <d v="2024-09-22T00:00:00"/>
    <s v="COD"/>
    <n v="80"/>
    <n v="14.1"/>
    <n v="1314.41"/>
    <n v="57.84"/>
    <s v="UPI"/>
    <n v="2"/>
    <s v="36-50"/>
    <s v="new"/>
    <s v="high value"/>
    <s v="Low"/>
    <s v="Sep"/>
    <x v="1"/>
    <x v="1"/>
    <x v="1"/>
  </r>
  <r>
    <n v="601696"/>
    <n v="89028"/>
    <n v="54"/>
    <s v="Female"/>
    <x v="0"/>
    <x v="0"/>
    <s v="Sandwich"/>
    <d v="2023-03-04T00:00:00"/>
    <s v="Online"/>
    <n v="51"/>
    <n v="8.1999999999999993"/>
    <n v="220.48"/>
    <n v="39.68"/>
    <s v="Card"/>
    <n v="2"/>
    <s v="50+"/>
    <s v="new"/>
    <s v="low"/>
    <s v="Low"/>
    <s v="Mar"/>
    <x v="0"/>
    <x v="0"/>
    <x v="1"/>
  </r>
  <r>
    <n v="601697"/>
    <n v="12124"/>
    <n v="22"/>
    <s v="Male"/>
    <x v="5"/>
    <x v="2"/>
    <s v="Sandwich"/>
    <d v="2024-11-08T00:00:00"/>
    <s v="COD"/>
    <n v="38"/>
    <n v="12.2"/>
    <n v="445.19"/>
    <n v="117.19"/>
    <s v="UPI"/>
    <n v="1"/>
    <s v="18-24"/>
    <s v="new"/>
    <s v="medium"/>
    <s v="Low"/>
    <s v="Nov"/>
    <x v="1"/>
    <x v="1"/>
    <x v="0"/>
  </r>
  <r>
    <n v="601698"/>
    <n v="55540"/>
    <n v="60"/>
    <s v="Male"/>
    <x v="1"/>
    <x v="1"/>
    <s v="Chinese"/>
    <d v="2024-07-07T00:00:00"/>
    <s v="Online"/>
    <n v="65"/>
    <n v="3.4"/>
    <n v="837.9"/>
    <n v="37.21"/>
    <s v="Card"/>
    <n v="1"/>
    <s v="50+"/>
    <s v="new"/>
    <s v="high value"/>
    <s v="Low"/>
    <s v="Jul"/>
    <x v="1"/>
    <x v="2"/>
    <x v="1"/>
  </r>
  <r>
    <n v="601699"/>
    <n v="95789"/>
    <n v="44"/>
    <s v="Female"/>
    <x v="1"/>
    <x v="7"/>
    <s v="Sandwich"/>
    <d v="2023-04-29T00:00:00"/>
    <s v="Online"/>
    <n v="55"/>
    <n v="6.5"/>
    <n v="363.64"/>
    <n v="42.03"/>
    <s v="Wallet"/>
    <n v="4"/>
    <s v="36-50"/>
    <s v="new"/>
    <s v="medium"/>
    <s v="medium"/>
    <s v="Apr"/>
    <x v="0"/>
    <x v="0"/>
    <x v="1"/>
  </r>
  <r>
    <n v="601700"/>
    <n v="41606"/>
    <n v="43"/>
    <s v="Male"/>
    <x v="2"/>
    <x v="0"/>
    <s v="Biryani"/>
    <d v="2024-10-11T00:00:00"/>
    <s v="COD"/>
    <n v="35"/>
    <n v="4.4000000000000004"/>
    <n v="1230.55"/>
    <n v="93.59"/>
    <s v="UPI"/>
    <n v="4"/>
    <s v="36-50"/>
    <s v="new"/>
    <s v="high value"/>
    <s v="medium"/>
    <s v="Oct"/>
    <x v="1"/>
    <x v="2"/>
    <x v="0"/>
  </r>
  <r>
    <n v="601701"/>
    <n v="30287"/>
    <n v="44"/>
    <s v="Male"/>
    <x v="0"/>
    <x v="1"/>
    <s v="Burger"/>
    <d v="2023-03-30T00:00:00"/>
    <s v="Online"/>
    <n v="60"/>
    <n v="13"/>
    <n v="1157.45"/>
    <n v="79.56"/>
    <s v="Wallet"/>
    <n v="3"/>
    <s v="36-50"/>
    <s v="repeat"/>
    <s v="high value"/>
    <s v="medium"/>
    <s v="Mar"/>
    <x v="0"/>
    <x v="1"/>
    <x v="1"/>
  </r>
  <r>
    <n v="601702"/>
    <n v="67834"/>
    <n v="55"/>
    <s v="Female"/>
    <x v="2"/>
    <x v="0"/>
    <s v="South Indian"/>
    <d v="2022-06-12T00:00:00"/>
    <s v="Online"/>
    <n v="28"/>
    <n v="2"/>
    <n v="206.14"/>
    <n v="63.76"/>
    <s v="UPI"/>
    <n v="2"/>
    <s v="50+"/>
    <s v="new"/>
    <s v="low"/>
    <s v="Low"/>
    <s v="Jun"/>
    <x v="2"/>
    <x v="2"/>
    <x v="2"/>
  </r>
  <r>
    <n v="601703"/>
    <n v="58684"/>
    <n v="48"/>
    <s v="Male"/>
    <x v="3"/>
    <x v="7"/>
    <s v="Pizza"/>
    <d v="2024-07-21T00:00:00"/>
    <s v="COD"/>
    <n v="62"/>
    <n v="5.0999999999999996"/>
    <n v="393.08"/>
    <n v="94.77"/>
    <s v="Wallet"/>
    <n v="3"/>
    <s v="36-50"/>
    <s v="new"/>
    <s v="medium"/>
    <s v="medium"/>
    <s v="Jul"/>
    <x v="1"/>
    <x v="0"/>
    <x v="1"/>
  </r>
  <r>
    <n v="601704"/>
    <n v="25839"/>
    <n v="22"/>
    <s v="Female"/>
    <x v="3"/>
    <x v="5"/>
    <s v="Sandwich"/>
    <d v="2022-08-31T00:00:00"/>
    <s v="Online"/>
    <n v="72"/>
    <n v="12.7"/>
    <n v="1170.1099999999999"/>
    <n v="86.47"/>
    <s v="Card"/>
    <n v="4"/>
    <s v="18-24"/>
    <s v="new"/>
    <s v="high value"/>
    <s v="medium"/>
    <s v="Aug"/>
    <x v="2"/>
    <x v="1"/>
    <x v="1"/>
  </r>
  <r>
    <n v="601705"/>
    <n v="70737"/>
    <n v="33"/>
    <s v="Female"/>
    <x v="0"/>
    <x v="3"/>
    <s v="Biryani"/>
    <d v="2024-02-02T00:00:00"/>
    <s v="Online"/>
    <n v="32"/>
    <n v="5.3"/>
    <n v="419.55"/>
    <n v="30.92"/>
    <s v="Cash"/>
    <n v="3"/>
    <s v="25-35"/>
    <s v="new"/>
    <s v="medium"/>
    <s v="medium"/>
    <s v="Feb"/>
    <x v="1"/>
    <x v="0"/>
    <x v="0"/>
  </r>
  <r>
    <n v="601706"/>
    <n v="30412"/>
    <n v="33"/>
    <s v="Female"/>
    <x v="5"/>
    <x v="3"/>
    <s v="Biryani"/>
    <d v="2024-11-12T00:00:00"/>
    <s v="Online"/>
    <n v="66"/>
    <n v="9.6"/>
    <n v="749.57"/>
    <n v="48.5"/>
    <s v="UPI"/>
    <n v="3"/>
    <s v="25-35"/>
    <s v="new"/>
    <s v="high value"/>
    <s v="medium"/>
    <s v="Nov"/>
    <x v="1"/>
    <x v="0"/>
    <x v="1"/>
  </r>
  <r>
    <n v="601707"/>
    <n v="49908"/>
    <n v="25"/>
    <s v="Female"/>
    <x v="2"/>
    <x v="1"/>
    <s v="Biryani"/>
    <d v="2024-08-24T00:00:00"/>
    <s v="Online"/>
    <n v="61"/>
    <n v="13.2"/>
    <n v="513.28"/>
    <n v="45.43"/>
    <s v="Wallet"/>
    <n v="2"/>
    <s v="25-35"/>
    <s v="new"/>
    <s v="high value"/>
    <s v="Low"/>
    <s v="Aug"/>
    <x v="1"/>
    <x v="1"/>
    <x v="1"/>
  </r>
  <r>
    <n v="601708"/>
    <n v="87174"/>
    <n v="41"/>
    <s v="Female"/>
    <x v="5"/>
    <x v="2"/>
    <s v="Sandwich"/>
    <d v="2024-07-08T00:00:00"/>
    <s v="COD"/>
    <n v="85"/>
    <n v="6.4"/>
    <n v="222.6"/>
    <n v="50.46"/>
    <s v="UPI"/>
    <n v="2"/>
    <s v="36-50"/>
    <s v="new"/>
    <s v="low"/>
    <s v="Low"/>
    <s v="Jul"/>
    <x v="1"/>
    <x v="0"/>
    <x v="1"/>
  </r>
  <r>
    <n v="601709"/>
    <n v="69141"/>
    <n v="53"/>
    <s v="Female"/>
    <x v="4"/>
    <x v="4"/>
    <s v="Sandwich"/>
    <d v="2023-10-05T00:00:00"/>
    <s v="Online"/>
    <n v="46"/>
    <n v="8.8000000000000007"/>
    <n v="1159.42"/>
    <n v="66.64"/>
    <s v="Card"/>
    <n v="4"/>
    <s v="50+"/>
    <s v="new"/>
    <s v="high value"/>
    <s v="medium"/>
    <s v="Oct"/>
    <x v="0"/>
    <x v="0"/>
    <x v="1"/>
  </r>
  <r>
    <n v="601710"/>
    <n v="97380"/>
    <n v="48"/>
    <s v="Male"/>
    <x v="5"/>
    <x v="0"/>
    <s v="Sandwich"/>
    <d v="2024-02-06T00:00:00"/>
    <s v="Online"/>
    <n v="51"/>
    <n v="12.4"/>
    <n v="1110.68"/>
    <n v="34.74"/>
    <s v="Wallet"/>
    <n v="4"/>
    <s v="36-50"/>
    <s v="new"/>
    <s v="high value"/>
    <s v="medium"/>
    <s v="Feb"/>
    <x v="1"/>
    <x v="1"/>
    <x v="1"/>
  </r>
  <r>
    <n v="601711"/>
    <n v="74350"/>
    <n v="54"/>
    <s v="Male"/>
    <x v="1"/>
    <x v="1"/>
    <s v="South Indian"/>
    <d v="2024-06-30T00:00:00"/>
    <s v="Online"/>
    <n v="24"/>
    <n v="8.4"/>
    <n v="562.37"/>
    <n v="77.13"/>
    <s v="Card"/>
    <n v="2"/>
    <s v="50+"/>
    <s v="new"/>
    <s v="high value"/>
    <s v="Low"/>
    <s v="Jun"/>
    <x v="1"/>
    <x v="0"/>
    <x v="2"/>
  </r>
  <r>
    <n v="601712"/>
    <n v="78117"/>
    <n v="46"/>
    <s v="Male"/>
    <x v="0"/>
    <x v="6"/>
    <s v="South Indian"/>
    <d v="2023-07-16T00:00:00"/>
    <s v="COD"/>
    <n v="59"/>
    <n v="14.9"/>
    <n v="169.44"/>
    <n v="118.17"/>
    <s v="UPI"/>
    <n v="5"/>
    <s v="36-50"/>
    <s v="new"/>
    <s v="low"/>
    <s v="High"/>
    <s v="Jul"/>
    <x v="0"/>
    <x v="1"/>
    <x v="1"/>
  </r>
  <r>
    <n v="601713"/>
    <n v="58247"/>
    <n v="23"/>
    <s v="Female"/>
    <x v="1"/>
    <x v="4"/>
    <s v="Pizza"/>
    <d v="2022-06-19T00:00:00"/>
    <s v="COD"/>
    <n v="50"/>
    <n v="4.7"/>
    <n v="306.12"/>
    <n v="93.46"/>
    <s v="Wallet"/>
    <n v="3"/>
    <s v="18-24"/>
    <s v="new"/>
    <s v="medium"/>
    <s v="medium"/>
    <s v="Jun"/>
    <x v="2"/>
    <x v="2"/>
    <x v="1"/>
  </r>
  <r>
    <n v="601714"/>
    <n v="38715"/>
    <n v="60"/>
    <s v="Female"/>
    <x v="0"/>
    <x v="6"/>
    <s v="South Indian"/>
    <d v="2023-07-02T00:00:00"/>
    <s v="COD"/>
    <n v="62"/>
    <n v="2.4"/>
    <n v="556.12"/>
    <n v="44.49"/>
    <s v="Cash"/>
    <n v="4"/>
    <s v="50+"/>
    <s v="new"/>
    <s v="high value"/>
    <s v="medium"/>
    <s v="Jul"/>
    <x v="0"/>
    <x v="2"/>
    <x v="1"/>
  </r>
  <r>
    <n v="601715"/>
    <n v="63824"/>
    <n v="24"/>
    <s v="Male"/>
    <x v="5"/>
    <x v="4"/>
    <s v="Biryani"/>
    <d v="2024-02-13T00:00:00"/>
    <s v="COD"/>
    <n v="33"/>
    <n v="7"/>
    <n v="1201.08"/>
    <n v="34.9"/>
    <s v="Wallet"/>
    <n v="3"/>
    <s v="18-24"/>
    <s v="new"/>
    <s v="high value"/>
    <s v="medium"/>
    <s v="Feb"/>
    <x v="1"/>
    <x v="0"/>
    <x v="0"/>
  </r>
  <r>
    <n v="601716"/>
    <n v="81967"/>
    <n v="22"/>
    <s v="Male"/>
    <x v="5"/>
    <x v="3"/>
    <s v="Biryani"/>
    <d v="2024-11-01T00:00:00"/>
    <s v="Online"/>
    <n v="65"/>
    <n v="1.5"/>
    <n v="1084.05"/>
    <n v="87.6"/>
    <s v="UPI"/>
    <n v="1"/>
    <s v="18-24"/>
    <s v="new"/>
    <s v="high value"/>
    <s v="Low"/>
    <s v="Nov"/>
    <x v="1"/>
    <x v="2"/>
    <x v="1"/>
  </r>
  <r>
    <n v="601717"/>
    <n v="78278"/>
    <n v="57"/>
    <s v="Male"/>
    <x v="5"/>
    <x v="4"/>
    <s v="Chinese"/>
    <d v="2022-07-14T00:00:00"/>
    <s v="COD"/>
    <n v="78"/>
    <n v="14"/>
    <n v="1096.67"/>
    <n v="87.74"/>
    <s v="Wallet"/>
    <n v="5"/>
    <s v="50+"/>
    <s v="new"/>
    <s v="high value"/>
    <s v="High"/>
    <s v="Jul"/>
    <x v="2"/>
    <x v="1"/>
    <x v="1"/>
  </r>
  <r>
    <n v="601718"/>
    <n v="46909"/>
    <n v="26"/>
    <s v="Male"/>
    <x v="4"/>
    <x v="2"/>
    <s v="Sandwich"/>
    <d v="2024-10-15T00:00:00"/>
    <s v="Online"/>
    <n v="42"/>
    <n v="14.3"/>
    <n v="1453.83"/>
    <n v="84.04"/>
    <s v="Card"/>
    <n v="1"/>
    <s v="25-35"/>
    <s v="new"/>
    <s v="high value"/>
    <s v="Low"/>
    <s v="Oct"/>
    <x v="1"/>
    <x v="1"/>
    <x v="0"/>
  </r>
  <r>
    <n v="601719"/>
    <n v="31060"/>
    <n v="48"/>
    <s v="Female"/>
    <x v="5"/>
    <x v="3"/>
    <s v="Burger"/>
    <d v="2022-04-04T00:00:00"/>
    <s v="Online"/>
    <n v="56"/>
    <n v="9.8000000000000007"/>
    <n v="569.58000000000004"/>
    <n v="72.92"/>
    <s v="Cash"/>
    <n v="3"/>
    <s v="36-50"/>
    <s v="new"/>
    <s v="high value"/>
    <s v="medium"/>
    <s v="Apr"/>
    <x v="2"/>
    <x v="0"/>
    <x v="1"/>
  </r>
  <r>
    <n v="601720"/>
    <n v="57237"/>
    <n v="56"/>
    <s v="Female"/>
    <x v="1"/>
    <x v="4"/>
    <s v="Chinese"/>
    <d v="2024-02-20T00:00:00"/>
    <s v="Online"/>
    <n v="67"/>
    <n v="5"/>
    <n v="683.8"/>
    <n v="102.65"/>
    <s v="Card"/>
    <n v="5"/>
    <s v="50+"/>
    <s v="new"/>
    <s v="high value"/>
    <s v="High"/>
    <s v="Feb"/>
    <x v="1"/>
    <x v="2"/>
    <x v="1"/>
  </r>
  <r>
    <n v="601721"/>
    <n v="65974"/>
    <n v="58"/>
    <s v="Female"/>
    <x v="3"/>
    <x v="6"/>
    <s v="South Indian"/>
    <d v="2024-09-07T00:00:00"/>
    <s v="Online"/>
    <n v="20"/>
    <n v="8"/>
    <n v="1125.9000000000001"/>
    <n v="34.869999999999997"/>
    <s v="Cash"/>
    <n v="1"/>
    <s v="50+"/>
    <s v="new"/>
    <s v="high value"/>
    <s v="Low"/>
    <s v="Sep"/>
    <x v="1"/>
    <x v="0"/>
    <x v="2"/>
  </r>
  <r>
    <n v="601722"/>
    <n v="64037"/>
    <n v="38"/>
    <s v="Male"/>
    <x v="2"/>
    <x v="4"/>
    <s v="South Indian"/>
    <d v="2024-12-09T00:00:00"/>
    <s v="Online"/>
    <n v="60"/>
    <n v="1.8"/>
    <n v="1496.21"/>
    <n v="93.31"/>
    <s v="Cash"/>
    <n v="5"/>
    <s v="36-50"/>
    <s v="new"/>
    <s v="high value"/>
    <s v="High"/>
    <s v="Dec"/>
    <x v="1"/>
    <x v="2"/>
    <x v="1"/>
  </r>
  <r>
    <n v="601723"/>
    <n v="43402"/>
    <n v="39"/>
    <s v="Male"/>
    <x v="2"/>
    <x v="6"/>
    <s v="South Indian"/>
    <d v="2022-06-30T00:00:00"/>
    <s v="Online"/>
    <n v="47"/>
    <n v="3.9"/>
    <n v="775.31"/>
    <n v="107.54"/>
    <s v="UPI"/>
    <n v="5"/>
    <s v="36-50"/>
    <s v="new"/>
    <s v="high value"/>
    <s v="High"/>
    <s v="Jun"/>
    <x v="2"/>
    <x v="2"/>
    <x v="1"/>
  </r>
  <r>
    <n v="601724"/>
    <n v="58144"/>
    <n v="18"/>
    <s v="Female"/>
    <x v="2"/>
    <x v="1"/>
    <s v="Chinese"/>
    <d v="2022-03-01T00:00:00"/>
    <s v="COD"/>
    <n v="61"/>
    <n v="4.5"/>
    <n v="193.33"/>
    <n v="56.86"/>
    <s v="Card"/>
    <n v="5"/>
    <s v="18-24"/>
    <s v="new"/>
    <s v="low"/>
    <s v="High"/>
    <s v="Mar"/>
    <x v="2"/>
    <x v="2"/>
    <x v="1"/>
  </r>
  <r>
    <n v="601725"/>
    <n v="72981"/>
    <n v="62"/>
    <s v="Female"/>
    <x v="1"/>
    <x v="1"/>
    <s v="Sandwich"/>
    <d v="2022-09-30T00:00:00"/>
    <s v="Online"/>
    <n v="44"/>
    <n v="7.2"/>
    <n v="1344.03"/>
    <n v="65.44"/>
    <s v="UPI"/>
    <n v="5"/>
    <s v="50+"/>
    <s v="new"/>
    <s v="high value"/>
    <s v="High"/>
    <s v="Sep"/>
    <x v="2"/>
    <x v="0"/>
    <x v="0"/>
  </r>
  <r>
    <n v="601726"/>
    <n v="67113"/>
    <n v="39"/>
    <s v="Male"/>
    <x v="3"/>
    <x v="0"/>
    <s v="Sandwich"/>
    <d v="2023-01-10T00:00:00"/>
    <s v="Online"/>
    <n v="33"/>
    <n v="8"/>
    <n v="877.86"/>
    <n v="24.89"/>
    <s v="UPI"/>
    <n v="1"/>
    <s v="36-50"/>
    <s v="new"/>
    <s v="high value"/>
    <s v="Low"/>
    <s v="Jan"/>
    <x v="0"/>
    <x v="0"/>
    <x v="0"/>
  </r>
  <r>
    <n v="601727"/>
    <n v="12699"/>
    <n v="27"/>
    <s v="Male"/>
    <x v="1"/>
    <x v="2"/>
    <s v="South Indian"/>
    <d v="2023-05-07T00:00:00"/>
    <s v="Online"/>
    <n v="38"/>
    <n v="14.8"/>
    <n v="666.38"/>
    <n v="95.12"/>
    <s v="Cash"/>
    <n v="5"/>
    <s v="25-35"/>
    <s v="new"/>
    <s v="high value"/>
    <s v="High"/>
    <s v="May"/>
    <x v="0"/>
    <x v="1"/>
    <x v="0"/>
  </r>
  <r>
    <n v="601728"/>
    <n v="35276"/>
    <n v="47"/>
    <s v="Female"/>
    <x v="4"/>
    <x v="2"/>
    <s v="Pizza"/>
    <d v="2022-10-08T00:00:00"/>
    <s v="Online"/>
    <n v="32"/>
    <n v="12.9"/>
    <n v="1113.1400000000001"/>
    <n v="117.75"/>
    <s v="Card"/>
    <n v="1"/>
    <s v="36-50"/>
    <s v="new"/>
    <s v="high value"/>
    <s v="Low"/>
    <s v="Oct"/>
    <x v="2"/>
    <x v="1"/>
    <x v="0"/>
  </r>
  <r>
    <n v="601729"/>
    <n v="33961"/>
    <n v="37"/>
    <s v="Male"/>
    <x v="0"/>
    <x v="2"/>
    <s v="Pizza"/>
    <d v="2024-08-10T00:00:00"/>
    <s v="Online"/>
    <n v="58"/>
    <n v="6.1"/>
    <n v="591.71"/>
    <n v="43.07"/>
    <s v="Card"/>
    <n v="1"/>
    <s v="36-50"/>
    <s v="new"/>
    <s v="high value"/>
    <s v="Low"/>
    <s v="Aug"/>
    <x v="1"/>
    <x v="0"/>
    <x v="1"/>
  </r>
  <r>
    <n v="601730"/>
    <n v="40481"/>
    <n v="54"/>
    <s v="Female"/>
    <x v="2"/>
    <x v="7"/>
    <s v="Biryani"/>
    <d v="2024-06-25T00:00:00"/>
    <s v="COD"/>
    <n v="58"/>
    <n v="2.2000000000000002"/>
    <n v="1457.23"/>
    <n v="32.56"/>
    <s v="Cash"/>
    <n v="5"/>
    <s v="50+"/>
    <s v="new"/>
    <s v="high value"/>
    <s v="High"/>
    <s v="Jun"/>
    <x v="1"/>
    <x v="2"/>
    <x v="1"/>
  </r>
  <r>
    <n v="601731"/>
    <n v="25377"/>
    <n v="30"/>
    <s v="Male"/>
    <x v="5"/>
    <x v="1"/>
    <s v="Sandwich"/>
    <d v="2022-05-29T00:00:00"/>
    <s v="Online"/>
    <n v="64"/>
    <n v="10.8"/>
    <n v="1270.55"/>
    <n v="77.64"/>
    <s v="Wallet"/>
    <n v="4"/>
    <s v="25-35"/>
    <s v="new"/>
    <s v="high value"/>
    <s v="medium"/>
    <s v="May"/>
    <x v="2"/>
    <x v="1"/>
    <x v="1"/>
  </r>
  <r>
    <n v="601732"/>
    <n v="82263"/>
    <n v="59"/>
    <s v="Male"/>
    <x v="2"/>
    <x v="7"/>
    <s v="South Indian"/>
    <d v="2022-07-30T00:00:00"/>
    <s v="COD"/>
    <n v="69"/>
    <n v="4.0999999999999996"/>
    <n v="454.61"/>
    <n v="107.31"/>
    <s v="Cash"/>
    <n v="4"/>
    <s v="50+"/>
    <s v="new"/>
    <s v="medium"/>
    <s v="medium"/>
    <s v="Jul"/>
    <x v="2"/>
    <x v="2"/>
    <x v="1"/>
  </r>
  <r>
    <n v="601733"/>
    <n v="33976"/>
    <n v="64"/>
    <s v="Female"/>
    <x v="2"/>
    <x v="0"/>
    <s v="South Indian"/>
    <d v="2023-10-26T00:00:00"/>
    <s v="Online"/>
    <n v="73"/>
    <n v="7.6"/>
    <n v="1442.68"/>
    <n v="114.38"/>
    <s v="Cash"/>
    <n v="1"/>
    <s v="50+"/>
    <s v="new"/>
    <s v="high value"/>
    <s v="Low"/>
    <s v="Oct"/>
    <x v="0"/>
    <x v="0"/>
    <x v="1"/>
  </r>
  <r>
    <n v="601734"/>
    <n v="46195"/>
    <n v="52"/>
    <s v="Female"/>
    <x v="4"/>
    <x v="3"/>
    <s v="Pizza"/>
    <d v="2022-10-20T00:00:00"/>
    <s v="Online"/>
    <n v="35"/>
    <n v="8.5"/>
    <n v="1166.26"/>
    <n v="55.26"/>
    <s v="Cash"/>
    <n v="1"/>
    <s v="50+"/>
    <s v="new"/>
    <s v="high value"/>
    <s v="Low"/>
    <s v="Oct"/>
    <x v="2"/>
    <x v="0"/>
    <x v="0"/>
  </r>
  <r>
    <n v="601735"/>
    <n v="84554"/>
    <n v="40"/>
    <s v="Male"/>
    <x v="0"/>
    <x v="0"/>
    <s v="Sandwich"/>
    <d v="2022-09-11T00:00:00"/>
    <s v="Online"/>
    <n v="70"/>
    <n v="13.8"/>
    <n v="1051.44"/>
    <n v="31.08"/>
    <s v="Wallet"/>
    <n v="1"/>
    <s v="36-50"/>
    <s v="repeat"/>
    <s v="high value"/>
    <s v="Low"/>
    <s v="Sep"/>
    <x v="2"/>
    <x v="1"/>
    <x v="1"/>
  </r>
  <r>
    <n v="601736"/>
    <n v="20110"/>
    <n v="35"/>
    <s v="Male"/>
    <x v="1"/>
    <x v="4"/>
    <s v="South Indian"/>
    <d v="2024-08-11T00:00:00"/>
    <s v="Online"/>
    <n v="66"/>
    <n v="7.8"/>
    <n v="1116.46"/>
    <n v="65.59"/>
    <s v="Card"/>
    <n v="4"/>
    <s v="25-35"/>
    <s v="new"/>
    <s v="high value"/>
    <s v="medium"/>
    <s v="Aug"/>
    <x v="1"/>
    <x v="0"/>
    <x v="1"/>
  </r>
  <r>
    <n v="601737"/>
    <n v="24147"/>
    <n v="45"/>
    <s v="Female"/>
    <x v="5"/>
    <x v="1"/>
    <s v="Sandwich"/>
    <d v="2023-11-26T00:00:00"/>
    <s v="COD"/>
    <n v="48"/>
    <n v="13.1"/>
    <n v="1119.06"/>
    <n v="96.63"/>
    <s v="UPI"/>
    <n v="5"/>
    <s v="36-50"/>
    <s v="new"/>
    <s v="high value"/>
    <s v="High"/>
    <s v="Nov"/>
    <x v="0"/>
    <x v="1"/>
    <x v="1"/>
  </r>
  <r>
    <n v="601738"/>
    <n v="51937"/>
    <n v="18"/>
    <s v="Male"/>
    <x v="0"/>
    <x v="3"/>
    <s v="Pizza"/>
    <d v="2023-06-24T00:00:00"/>
    <s v="COD"/>
    <n v="24"/>
    <n v="7.7"/>
    <n v="1122.18"/>
    <n v="103.36"/>
    <s v="Card"/>
    <n v="3"/>
    <s v="18-24"/>
    <s v="new"/>
    <s v="high value"/>
    <s v="medium"/>
    <s v="Jun"/>
    <x v="0"/>
    <x v="0"/>
    <x v="2"/>
  </r>
  <r>
    <n v="601739"/>
    <n v="17100"/>
    <n v="63"/>
    <s v="Male"/>
    <x v="0"/>
    <x v="1"/>
    <s v="Sandwich"/>
    <d v="2023-05-05T00:00:00"/>
    <s v="Online"/>
    <n v="67"/>
    <n v="10.9"/>
    <n v="490.56"/>
    <n v="92.97"/>
    <s v="UPI"/>
    <n v="2"/>
    <s v="50+"/>
    <s v="new"/>
    <s v="medium"/>
    <s v="Low"/>
    <s v="May"/>
    <x v="0"/>
    <x v="1"/>
    <x v="1"/>
  </r>
  <r>
    <n v="601740"/>
    <n v="90077"/>
    <n v="63"/>
    <s v="Male"/>
    <x v="1"/>
    <x v="7"/>
    <s v="South Indian"/>
    <d v="2024-11-16T00:00:00"/>
    <s v="COD"/>
    <n v="89"/>
    <n v="11.8"/>
    <n v="1349.46"/>
    <n v="96.25"/>
    <s v="Wallet"/>
    <n v="3"/>
    <s v="50+"/>
    <s v="new"/>
    <s v="high value"/>
    <s v="medium"/>
    <s v="Nov"/>
    <x v="1"/>
    <x v="1"/>
    <x v="1"/>
  </r>
  <r>
    <n v="601741"/>
    <n v="11501"/>
    <n v="60"/>
    <s v="Female"/>
    <x v="2"/>
    <x v="0"/>
    <s v="Sandwich"/>
    <d v="2022-06-03T00:00:00"/>
    <s v="Online"/>
    <n v="50"/>
    <n v="9.6999999999999993"/>
    <n v="1157.42"/>
    <n v="26.65"/>
    <s v="UPI"/>
    <n v="1"/>
    <s v="50+"/>
    <s v="new"/>
    <s v="high value"/>
    <s v="Low"/>
    <s v="Jun"/>
    <x v="2"/>
    <x v="0"/>
    <x v="1"/>
  </r>
  <r>
    <n v="601742"/>
    <n v="86910"/>
    <n v="45"/>
    <s v="Male"/>
    <x v="0"/>
    <x v="7"/>
    <s v="Pizza"/>
    <d v="2023-05-16T00:00:00"/>
    <s v="Online"/>
    <n v="21"/>
    <n v="1.2"/>
    <n v="284.69"/>
    <n v="38"/>
    <s v="UPI"/>
    <n v="3"/>
    <s v="36-50"/>
    <s v="new"/>
    <s v="medium"/>
    <s v="medium"/>
    <s v="May"/>
    <x v="0"/>
    <x v="2"/>
    <x v="2"/>
  </r>
  <r>
    <n v="601743"/>
    <n v="37936"/>
    <n v="55"/>
    <s v="Male"/>
    <x v="3"/>
    <x v="2"/>
    <s v="Burger"/>
    <d v="2023-03-08T00:00:00"/>
    <s v="Online"/>
    <n v="45"/>
    <n v="13.9"/>
    <n v="312.39999999999998"/>
    <n v="113.8"/>
    <s v="Card"/>
    <n v="4"/>
    <s v="50+"/>
    <s v="new"/>
    <s v="medium"/>
    <s v="medium"/>
    <s v="Mar"/>
    <x v="0"/>
    <x v="1"/>
    <x v="0"/>
  </r>
  <r>
    <n v="601744"/>
    <n v="48851"/>
    <n v="44"/>
    <s v="Male"/>
    <x v="4"/>
    <x v="5"/>
    <s v="South Indian"/>
    <d v="2024-09-22T00:00:00"/>
    <s v="COD"/>
    <n v="71"/>
    <n v="10"/>
    <n v="1451.32"/>
    <n v="109.53"/>
    <s v="Cash"/>
    <n v="5"/>
    <s v="36-50"/>
    <s v="new"/>
    <s v="high value"/>
    <s v="High"/>
    <s v="Sep"/>
    <x v="1"/>
    <x v="0"/>
    <x v="1"/>
  </r>
  <r>
    <n v="601745"/>
    <n v="62470"/>
    <n v="31"/>
    <s v="Female"/>
    <x v="2"/>
    <x v="6"/>
    <s v="Biryani"/>
    <d v="2022-11-13T00:00:00"/>
    <s v="COD"/>
    <n v="85"/>
    <n v="13.4"/>
    <n v="1114.1099999999999"/>
    <n v="117.31"/>
    <s v="Cash"/>
    <n v="4"/>
    <s v="25-35"/>
    <s v="new"/>
    <s v="high value"/>
    <s v="medium"/>
    <s v="Nov"/>
    <x v="2"/>
    <x v="1"/>
    <x v="1"/>
  </r>
  <r>
    <n v="601746"/>
    <n v="53731"/>
    <n v="60"/>
    <s v="Male"/>
    <x v="0"/>
    <x v="0"/>
    <s v="Sandwich"/>
    <d v="2024-01-27T00:00:00"/>
    <s v="Online"/>
    <n v="44"/>
    <n v="9"/>
    <n v="1191.79"/>
    <n v="102.31"/>
    <s v="UPI"/>
    <n v="4"/>
    <s v="50+"/>
    <s v="new"/>
    <s v="high value"/>
    <s v="medium"/>
    <s v="Jan"/>
    <x v="1"/>
    <x v="0"/>
    <x v="0"/>
  </r>
  <r>
    <n v="601747"/>
    <n v="43977"/>
    <n v="24"/>
    <s v="Female"/>
    <x v="3"/>
    <x v="4"/>
    <s v="Chinese"/>
    <d v="2024-05-11T00:00:00"/>
    <s v="COD"/>
    <n v="86"/>
    <n v="13.2"/>
    <n v="1045.76"/>
    <n v="40.58"/>
    <s v="Cash"/>
    <n v="5"/>
    <s v="18-24"/>
    <s v="repeat"/>
    <s v="high value"/>
    <s v="High"/>
    <s v="May"/>
    <x v="1"/>
    <x v="1"/>
    <x v="1"/>
  </r>
  <r>
    <n v="601748"/>
    <n v="48350"/>
    <n v="61"/>
    <s v="Female"/>
    <x v="1"/>
    <x v="1"/>
    <s v="Biryani"/>
    <d v="2022-11-16T00:00:00"/>
    <s v="Online"/>
    <n v="38"/>
    <n v="3.7"/>
    <n v="287.70999999999998"/>
    <n v="111.03"/>
    <s v="Wallet"/>
    <n v="4"/>
    <s v="50+"/>
    <s v="new"/>
    <s v="medium"/>
    <s v="medium"/>
    <s v="Nov"/>
    <x v="2"/>
    <x v="2"/>
    <x v="0"/>
  </r>
  <r>
    <n v="601749"/>
    <n v="28452"/>
    <n v="26"/>
    <s v="Male"/>
    <x v="3"/>
    <x v="1"/>
    <s v="Biryani"/>
    <d v="2023-02-06T00:00:00"/>
    <s v="Online"/>
    <n v="58"/>
    <n v="9.3000000000000007"/>
    <n v="582.71"/>
    <n v="45.46"/>
    <s v="Wallet"/>
    <n v="5"/>
    <s v="25-35"/>
    <s v="new"/>
    <s v="high value"/>
    <s v="High"/>
    <s v="Feb"/>
    <x v="0"/>
    <x v="0"/>
    <x v="1"/>
  </r>
  <r>
    <n v="601750"/>
    <n v="96458"/>
    <n v="30"/>
    <s v="Male"/>
    <x v="3"/>
    <x v="7"/>
    <s v="Burger"/>
    <d v="2022-10-01T00:00:00"/>
    <s v="Online"/>
    <n v="83"/>
    <n v="11.5"/>
    <n v="530.72"/>
    <n v="63.17"/>
    <s v="Card"/>
    <n v="2"/>
    <s v="25-35"/>
    <s v="new"/>
    <s v="high value"/>
    <s v="Low"/>
    <s v="Oct"/>
    <x v="2"/>
    <x v="1"/>
    <x v="1"/>
  </r>
  <r>
    <n v="601751"/>
    <n v="86777"/>
    <n v="55"/>
    <s v="Female"/>
    <x v="5"/>
    <x v="5"/>
    <s v="South Indian"/>
    <d v="2022-10-05T00:00:00"/>
    <s v="COD"/>
    <n v="52"/>
    <n v="5.0999999999999996"/>
    <n v="1488.44"/>
    <n v="41.1"/>
    <s v="Cash"/>
    <n v="3"/>
    <s v="50+"/>
    <s v="new"/>
    <s v="high value"/>
    <s v="medium"/>
    <s v="Oct"/>
    <x v="2"/>
    <x v="0"/>
    <x v="1"/>
  </r>
  <r>
    <n v="601752"/>
    <n v="34307"/>
    <n v="29"/>
    <s v="Female"/>
    <x v="1"/>
    <x v="4"/>
    <s v="Sandwich"/>
    <d v="2022-06-28T00:00:00"/>
    <s v="COD"/>
    <n v="33"/>
    <n v="8.9"/>
    <n v="896.79"/>
    <n v="22.14"/>
    <s v="Card"/>
    <n v="5"/>
    <s v="25-35"/>
    <s v="new"/>
    <s v="high value"/>
    <s v="High"/>
    <s v="Jun"/>
    <x v="2"/>
    <x v="0"/>
    <x v="0"/>
  </r>
  <r>
    <n v="601753"/>
    <n v="91635"/>
    <n v="26"/>
    <s v="Female"/>
    <x v="1"/>
    <x v="7"/>
    <s v="Burger"/>
    <d v="2023-05-24T00:00:00"/>
    <s v="COD"/>
    <n v="79"/>
    <n v="1.1000000000000001"/>
    <n v="856.02"/>
    <n v="114.97"/>
    <s v="UPI"/>
    <n v="5"/>
    <s v="25-35"/>
    <s v="new"/>
    <s v="high value"/>
    <s v="High"/>
    <s v="May"/>
    <x v="0"/>
    <x v="2"/>
    <x v="1"/>
  </r>
  <r>
    <n v="601754"/>
    <n v="46632"/>
    <n v="53"/>
    <s v="Female"/>
    <x v="4"/>
    <x v="5"/>
    <s v="Burger"/>
    <d v="2022-09-20T00:00:00"/>
    <s v="Online"/>
    <n v="66"/>
    <n v="12.8"/>
    <n v="793.02"/>
    <n v="93.12"/>
    <s v="Wallet"/>
    <n v="5"/>
    <s v="50+"/>
    <s v="new"/>
    <s v="high value"/>
    <s v="High"/>
    <s v="Sep"/>
    <x v="2"/>
    <x v="1"/>
    <x v="1"/>
  </r>
  <r>
    <n v="601755"/>
    <n v="49273"/>
    <n v="21"/>
    <s v="Male"/>
    <x v="2"/>
    <x v="0"/>
    <s v="Sandwich"/>
    <d v="2023-07-21T00:00:00"/>
    <s v="Online"/>
    <n v="75"/>
    <n v="3.4"/>
    <n v="531.27"/>
    <n v="84.88"/>
    <s v="Cash"/>
    <n v="2"/>
    <s v="18-24"/>
    <s v="repeat"/>
    <s v="high value"/>
    <s v="Low"/>
    <s v="Jul"/>
    <x v="0"/>
    <x v="2"/>
    <x v="1"/>
  </r>
  <r>
    <n v="601756"/>
    <n v="92764"/>
    <n v="62"/>
    <s v="Female"/>
    <x v="1"/>
    <x v="4"/>
    <s v="South Indian"/>
    <d v="2024-10-29T00:00:00"/>
    <s v="Online"/>
    <n v="85"/>
    <n v="7.6"/>
    <n v="910.31"/>
    <n v="98.89"/>
    <s v="Wallet"/>
    <n v="1"/>
    <s v="50+"/>
    <s v="new"/>
    <s v="high value"/>
    <s v="Low"/>
    <s v="Oct"/>
    <x v="1"/>
    <x v="0"/>
    <x v="1"/>
  </r>
  <r>
    <n v="601757"/>
    <n v="28811"/>
    <n v="37"/>
    <s v="Male"/>
    <x v="4"/>
    <x v="3"/>
    <s v="Biryani"/>
    <d v="2022-06-30T00:00:00"/>
    <s v="Online"/>
    <n v="40"/>
    <n v="15"/>
    <n v="886.37"/>
    <n v="91.8"/>
    <s v="Card"/>
    <n v="3"/>
    <s v="36-50"/>
    <s v="new"/>
    <s v="high value"/>
    <s v="medium"/>
    <s v="Jun"/>
    <x v="2"/>
    <x v="1"/>
    <x v="0"/>
  </r>
  <r>
    <n v="601758"/>
    <n v="43325"/>
    <n v="19"/>
    <s v="Male"/>
    <x v="3"/>
    <x v="3"/>
    <s v="Pizza"/>
    <d v="2022-01-28T00:00:00"/>
    <s v="COD"/>
    <n v="37"/>
    <n v="4"/>
    <n v="1370.01"/>
    <n v="64.41"/>
    <s v="UPI"/>
    <n v="5"/>
    <s v="18-24"/>
    <s v="repeat"/>
    <s v="high value"/>
    <s v="High"/>
    <s v="Jan"/>
    <x v="2"/>
    <x v="2"/>
    <x v="0"/>
  </r>
  <r>
    <n v="601759"/>
    <n v="88002"/>
    <n v="58"/>
    <s v="Male"/>
    <x v="3"/>
    <x v="7"/>
    <s v="Chinese"/>
    <d v="2023-07-20T00:00:00"/>
    <s v="COD"/>
    <n v="51"/>
    <n v="10.8"/>
    <n v="873.38"/>
    <n v="58.31"/>
    <s v="Card"/>
    <n v="4"/>
    <s v="50+"/>
    <s v="new"/>
    <s v="high value"/>
    <s v="medium"/>
    <s v="Jul"/>
    <x v="0"/>
    <x v="1"/>
    <x v="1"/>
  </r>
  <r>
    <n v="601760"/>
    <n v="12309"/>
    <n v="26"/>
    <s v="Male"/>
    <x v="3"/>
    <x v="3"/>
    <s v="Chinese"/>
    <d v="2024-02-01T00:00:00"/>
    <s v="COD"/>
    <n v="46"/>
    <n v="5"/>
    <n v="1088.95"/>
    <n v="34.81"/>
    <s v="Card"/>
    <n v="3"/>
    <s v="25-35"/>
    <s v="new"/>
    <s v="high value"/>
    <s v="medium"/>
    <s v="Feb"/>
    <x v="1"/>
    <x v="2"/>
    <x v="1"/>
  </r>
  <r>
    <n v="601761"/>
    <n v="99569"/>
    <n v="45"/>
    <s v="Male"/>
    <x v="2"/>
    <x v="0"/>
    <s v="Burger"/>
    <d v="2024-10-18T00:00:00"/>
    <s v="COD"/>
    <n v="45"/>
    <n v="12.2"/>
    <n v="1057.08"/>
    <n v="67.78"/>
    <s v="Cash"/>
    <n v="5"/>
    <s v="36-50"/>
    <s v="new"/>
    <s v="high value"/>
    <s v="High"/>
    <s v="Oct"/>
    <x v="1"/>
    <x v="1"/>
    <x v="0"/>
  </r>
  <r>
    <n v="601762"/>
    <n v="35255"/>
    <n v="58"/>
    <s v="Female"/>
    <x v="1"/>
    <x v="6"/>
    <s v="Burger"/>
    <d v="2024-10-08T00:00:00"/>
    <s v="COD"/>
    <n v="43"/>
    <n v="7.6"/>
    <n v="1009.48"/>
    <n v="62.45"/>
    <s v="Card"/>
    <n v="4"/>
    <s v="50+"/>
    <s v="repeat"/>
    <s v="high value"/>
    <s v="medium"/>
    <s v="Oct"/>
    <x v="1"/>
    <x v="0"/>
    <x v="0"/>
  </r>
  <r>
    <n v="601763"/>
    <n v="33689"/>
    <n v="42"/>
    <s v="Female"/>
    <x v="4"/>
    <x v="4"/>
    <s v="Pizza"/>
    <d v="2022-08-11T00:00:00"/>
    <s v="Online"/>
    <n v="52"/>
    <n v="4.4000000000000004"/>
    <n v="1301.1400000000001"/>
    <n v="107.19"/>
    <s v="Wallet"/>
    <n v="3"/>
    <s v="36-50"/>
    <s v="new"/>
    <s v="high value"/>
    <s v="medium"/>
    <s v="Aug"/>
    <x v="2"/>
    <x v="2"/>
    <x v="1"/>
  </r>
  <r>
    <n v="601764"/>
    <n v="87899"/>
    <n v="58"/>
    <s v="Female"/>
    <x v="2"/>
    <x v="5"/>
    <s v="Sandwich"/>
    <d v="2023-07-23T00:00:00"/>
    <s v="Online"/>
    <n v="24"/>
    <n v="8.9"/>
    <n v="1260.92"/>
    <n v="112.97"/>
    <s v="Wallet"/>
    <n v="1"/>
    <s v="50+"/>
    <s v="new"/>
    <s v="high value"/>
    <s v="Low"/>
    <s v="Jul"/>
    <x v="0"/>
    <x v="0"/>
    <x v="2"/>
  </r>
  <r>
    <n v="601765"/>
    <n v="89746"/>
    <n v="21"/>
    <s v="Female"/>
    <x v="1"/>
    <x v="6"/>
    <s v="Pizza"/>
    <d v="2023-09-12T00:00:00"/>
    <s v="COD"/>
    <n v="45"/>
    <n v="14.1"/>
    <n v="306.89999999999998"/>
    <n v="34.700000000000003"/>
    <s v="Card"/>
    <n v="5"/>
    <s v="18-24"/>
    <s v="repeat"/>
    <s v="medium"/>
    <s v="High"/>
    <s v="Sep"/>
    <x v="0"/>
    <x v="1"/>
    <x v="0"/>
  </r>
  <r>
    <n v="601766"/>
    <n v="97106"/>
    <n v="40"/>
    <s v="Female"/>
    <x v="2"/>
    <x v="6"/>
    <s v="Biryani"/>
    <d v="2023-10-16T00:00:00"/>
    <s v="Online"/>
    <n v="59"/>
    <n v="10.8"/>
    <n v="209.48"/>
    <n v="107.82"/>
    <s v="UPI"/>
    <n v="1"/>
    <s v="36-50"/>
    <s v="new"/>
    <s v="low"/>
    <s v="Low"/>
    <s v="Oct"/>
    <x v="0"/>
    <x v="1"/>
    <x v="1"/>
  </r>
  <r>
    <n v="601767"/>
    <n v="74379"/>
    <n v="28"/>
    <s v="Male"/>
    <x v="2"/>
    <x v="1"/>
    <s v="Biryani"/>
    <d v="2022-04-19T00:00:00"/>
    <s v="Online"/>
    <n v="83"/>
    <n v="6.1"/>
    <n v="1440.6"/>
    <n v="24.52"/>
    <s v="UPI"/>
    <n v="3"/>
    <s v="25-35"/>
    <s v="repeat"/>
    <s v="high value"/>
    <s v="medium"/>
    <s v="Apr"/>
    <x v="2"/>
    <x v="0"/>
    <x v="1"/>
  </r>
  <r>
    <n v="601768"/>
    <n v="19045"/>
    <n v="52"/>
    <s v="Male"/>
    <x v="1"/>
    <x v="4"/>
    <s v="Chinese"/>
    <d v="2022-06-18T00:00:00"/>
    <s v="COD"/>
    <n v="83"/>
    <n v="3.2"/>
    <n v="1265.05"/>
    <n v="85.56"/>
    <s v="Cash"/>
    <n v="1"/>
    <s v="50+"/>
    <s v="new"/>
    <s v="high value"/>
    <s v="Low"/>
    <s v="Jun"/>
    <x v="2"/>
    <x v="2"/>
    <x v="1"/>
  </r>
  <r>
    <n v="601769"/>
    <n v="21369"/>
    <n v="52"/>
    <s v="Female"/>
    <x v="4"/>
    <x v="0"/>
    <s v="Burger"/>
    <d v="2023-04-07T00:00:00"/>
    <s v="COD"/>
    <n v="74"/>
    <n v="2.7"/>
    <n v="1339.7"/>
    <n v="80.64"/>
    <s v="Cash"/>
    <n v="2"/>
    <s v="50+"/>
    <s v="new"/>
    <s v="high value"/>
    <s v="Low"/>
    <s v="Apr"/>
    <x v="0"/>
    <x v="2"/>
    <x v="1"/>
  </r>
  <r>
    <n v="601770"/>
    <n v="83391"/>
    <n v="50"/>
    <s v="Male"/>
    <x v="3"/>
    <x v="7"/>
    <s v="Pizza"/>
    <d v="2022-09-12T00:00:00"/>
    <s v="Online"/>
    <n v="47"/>
    <n v="13.9"/>
    <n v="382.22"/>
    <n v="54.5"/>
    <s v="UPI"/>
    <n v="1"/>
    <s v="36-50"/>
    <s v="repeat"/>
    <s v="medium"/>
    <s v="Low"/>
    <s v="Sep"/>
    <x v="2"/>
    <x v="1"/>
    <x v="1"/>
  </r>
  <r>
    <n v="601771"/>
    <n v="95646"/>
    <n v="27"/>
    <s v="Male"/>
    <x v="0"/>
    <x v="0"/>
    <s v="South Indian"/>
    <d v="2024-05-25T00:00:00"/>
    <s v="COD"/>
    <n v="32"/>
    <n v="3.8"/>
    <n v="1156.3699999999999"/>
    <n v="118.44"/>
    <s v="Card"/>
    <n v="3"/>
    <s v="25-35"/>
    <s v="new"/>
    <s v="high value"/>
    <s v="medium"/>
    <s v="May"/>
    <x v="1"/>
    <x v="2"/>
    <x v="0"/>
  </r>
  <r>
    <n v="601772"/>
    <n v="29272"/>
    <n v="58"/>
    <s v="Female"/>
    <x v="4"/>
    <x v="7"/>
    <s v="Chinese"/>
    <d v="2023-08-27T00:00:00"/>
    <s v="COD"/>
    <n v="36"/>
    <n v="10.3"/>
    <n v="785.94"/>
    <n v="77.38"/>
    <s v="UPI"/>
    <n v="1"/>
    <s v="50+"/>
    <s v="new"/>
    <s v="high value"/>
    <s v="Low"/>
    <s v="Aug"/>
    <x v="0"/>
    <x v="1"/>
    <x v="0"/>
  </r>
  <r>
    <n v="601773"/>
    <n v="83198"/>
    <n v="44"/>
    <s v="Female"/>
    <x v="1"/>
    <x v="1"/>
    <s v="Pizza"/>
    <d v="2023-12-05T00:00:00"/>
    <s v="Online"/>
    <n v="60"/>
    <n v="5.5"/>
    <n v="1287.42"/>
    <n v="64.81"/>
    <s v="Card"/>
    <n v="1"/>
    <s v="36-50"/>
    <s v="new"/>
    <s v="high value"/>
    <s v="Low"/>
    <s v="Dec"/>
    <x v="0"/>
    <x v="0"/>
    <x v="1"/>
  </r>
  <r>
    <n v="601774"/>
    <n v="36231"/>
    <n v="28"/>
    <s v="Female"/>
    <x v="4"/>
    <x v="3"/>
    <s v="Burger"/>
    <d v="2022-05-24T00:00:00"/>
    <s v="COD"/>
    <n v="80"/>
    <n v="7.9"/>
    <n v="915.49"/>
    <n v="59.3"/>
    <s v="Card"/>
    <n v="4"/>
    <s v="25-35"/>
    <s v="new"/>
    <s v="high value"/>
    <s v="medium"/>
    <s v="May"/>
    <x v="2"/>
    <x v="0"/>
    <x v="1"/>
  </r>
  <r>
    <n v="601775"/>
    <n v="24047"/>
    <n v="56"/>
    <s v="Female"/>
    <x v="3"/>
    <x v="5"/>
    <s v="Chinese"/>
    <d v="2023-07-04T00:00:00"/>
    <s v="COD"/>
    <n v="58"/>
    <n v="13.2"/>
    <n v="1448.08"/>
    <n v="55.87"/>
    <s v="Wallet"/>
    <n v="5"/>
    <s v="50+"/>
    <s v="new"/>
    <s v="high value"/>
    <s v="High"/>
    <s v="Jul"/>
    <x v="0"/>
    <x v="1"/>
    <x v="1"/>
  </r>
  <r>
    <n v="601776"/>
    <n v="67882"/>
    <n v="60"/>
    <s v="Male"/>
    <x v="3"/>
    <x v="0"/>
    <s v="Burger"/>
    <d v="2022-11-30T00:00:00"/>
    <s v="COD"/>
    <n v="73"/>
    <n v="13.8"/>
    <n v="817.28"/>
    <n v="112.37"/>
    <s v="Cash"/>
    <n v="5"/>
    <s v="50+"/>
    <s v="new"/>
    <s v="high value"/>
    <s v="High"/>
    <s v="Nov"/>
    <x v="2"/>
    <x v="1"/>
    <x v="1"/>
  </r>
  <r>
    <n v="601777"/>
    <n v="18753"/>
    <n v="59"/>
    <s v="Female"/>
    <x v="5"/>
    <x v="1"/>
    <s v="South Indian"/>
    <d v="2024-02-13T00:00:00"/>
    <s v="COD"/>
    <n v="70"/>
    <n v="8.6999999999999993"/>
    <n v="652.63"/>
    <n v="89.62"/>
    <s v="UPI"/>
    <n v="1"/>
    <s v="50+"/>
    <s v="new"/>
    <s v="high value"/>
    <s v="Low"/>
    <s v="Feb"/>
    <x v="1"/>
    <x v="0"/>
    <x v="1"/>
  </r>
  <r>
    <n v="601778"/>
    <n v="82233"/>
    <n v="47"/>
    <s v="Male"/>
    <x v="0"/>
    <x v="6"/>
    <s v="Burger"/>
    <d v="2024-11-19T00:00:00"/>
    <s v="COD"/>
    <n v="46"/>
    <n v="2"/>
    <n v="484.69"/>
    <n v="87.41"/>
    <s v="UPI"/>
    <n v="1"/>
    <s v="36-50"/>
    <s v="new"/>
    <s v="medium"/>
    <s v="Low"/>
    <s v="Nov"/>
    <x v="1"/>
    <x v="2"/>
    <x v="1"/>
  </r>
  <r>
    <n v="601779"/>
    <n v="55606"/>
    <n v="47"/>
    <s v="Male"/>
    <x v="3"/>
    <x v="1"/>
    <s v="Pizza"/>
    <d v="2023-10-31T00:00:00"/>
    <s v="Online"/>
    <n v="50"/>
    <n v="6"/>
    <n v="453.77"/>
    <n v="69.81"/>
    <s v="Wallet"/>
    <n v="5"/>
    <s v="36-50"/>
    <s v="new"/>
    <s v="medium"/>
    <s v="High"/>
    <s v="Oct"/>
    <x v="0"/>
    <x v="0"/>
    <x v="1"/>
  </r>
  <r>
    <n v="601780"/>
    <n v="65890"/>
    <n v="35"/>
    <s v="Female"/>
    <x v="2"/>
    <x v="5"/>
    <s v="Sandwich"/>
    <d v="2023-06-25T00:00:00"/>
    <s v="Online"/>
    <n v="67"/>
    <n v="8.6999999999999993"/>
    <n v="797.81"/>
    <n v="101.75"/>
    <s v="Cash"/>
    <n v="3"/>
    <s v="25-35"/>
    <s v="new"/>
    <s v="high value"/>
    <s v="medium"/>
    <s v="Jun"/>
    <x v="0"/>
    <x v="0"/>
    <x v="1"/>
  </r>
  <r>
    <n v="601781"/>
    <n v="66427"/>
    <n v="39"/>
    <s v="Female"/>
    <x v="1"/>
    <x v="4"/>
    <s v="Sandwich"/>
    <d v="2022-09-24T00:00:00"/>
    <s v="Online"/>
    <n v="60"/>
    <n v="8.9"/>
    <n v="392.17"/>
    <n v="40.22"/>
    <s v="Wallet"/>
    <n v="3"/>
    <s v="36-50"/>
    <s v="new"/>
    <s v="medium"/>
    <s v="medium"/>
    <s v="Sep"/>
    <x v="2"/>
    <x v="0"/>
    <x v="1"/>
  </r>
  <r>
    <n v="601782"/>
    <n v="89402"/>
    <n v="58"/>
    <s v="Male"/>
    <x v="3"/>
    <x v="1"/>
    <s v="Pizza"/>
    <d v="2022-08-19T00:00:00"/>
    <s v="COD"/>
    <n v="71"/>
    <n v="7.9"/>
    <n v="1144.3"/>
    <n v="66.040000000000006"/>
    <s v="UPI"/>
    <n v="4"/>
    <s v="50+"/>
    <s v="new"/>
    <s v="high value"/>
    <s v="medium"/>
    <s v="Aug"/>
    <x v="2"/>
    <x v="0"/>
    <x v="1"/>
  </r>
  <r>
    <n v="601783"/>
    <n v="23845"/>
    <n v="44"/>
    <s v="Female"/>
    <x v="1"/>
    <x v="5"/>
    <s v="Biryani"/>
    <d v="2022-07-22T00:00:00"/>
    <s v="Online"/>
    <n v="24"/>
    <n v="5.5"/>
    <n v="1029.02"/>
    <n v="75.23"/>
    <s v="Card"/>
    <n v="4"/>
    <s v="36-50"/>
    <s v="new"/>
    <s v="high value"/>
    <s v="medium"/>
    <s v="Jul"/>
    <x v="2"/>
    <x v="0"/>
    <x v="2"/>
  </r>
  <r>
    <n v="601784"/>
    <n v="93981"/>
    <n v="36"/>
    <s v="Male"/>
    <x v="0"/>
    <x v="0"/>
    <s v="South Indian"/>
    <d v="2023-07-16T00:00:00"/>
    <s v="COD"/>
    <n v="37"/>
    <n v="8.6999999999999993"/>
    <n v="1318.62"/>
    <n v="94.77"/>
    <s v="Card"/>
    <n v="1"/>
    <s v="36-50"/>
    <s v="new"/>
    <s v="high value"/>
    <s v="Low"/>
    <s v="Jul"/>
    <x v="0"/>
    <x v="0"/>
    <x v="0"/>
  </r>
  <r>
    <n v="601785"/>
    <n v="13489"/>
    <n v="27"/>
    <s v="Female"/>
    <x v="4"/>
    <x v="4"/>
    <s v="Biryani"/>
    <d v="2022-06-22T00:00:00"/>
    <s v="Online"/>
    <n v="44"/>
    <n v="10"/>
    <n v="820.4"/>
    <n v="92.31"/>
    <s v="UPI"/>
    <n v="1"/>
    <s v="25-35"/>
    <s v="new"/>
    <s v="high value"/>
    <s v="Low"/>
    <s v="Jun"/>
    <x v="2"/>
    <x v="0"/>
    <x v="0"/>
  </r>
  <r>
    <n v="601786"/>
    <n v="50236"/>
    <n v="42"/>
    <s v="Female"/>
    <x v="0"/>
    <x v="0"/>
    <s v="Biryani"/>
    <d v="2023-01-23T00:00:00"/>
    <s v="Online"/>
    <n v="24"/>
    <n v="11.6"/>
    <n v="950.49"/>
    <n v="117.8"/>
    <s v="Card"/>
    <n v="1"/>
    <s v="36-50"/>
    <s v="new"/>
    <s v="high value"/>
    <s v="Low"/>
    <s v="Jan"/>
    <x v="0"/>
    <x v="1"/>
    <x v="2"/>
  </r>
  <r>
    <n v="601787"/>
    <n v="43711"/>
    <n v="44"/>
    <s v="Female"/>
    <x v="5"/>
    <x v="0"/>
    <s v="Biryani"/>
    <d v="2023-09-07T00:00:00"/>
    <s v="COD"/>
    <n v="32"/>
    <n v="7.9"/>
    <n v="1499.01"/>
    <n v="60.19"/>
    <s v="Cash"/>
    <n v="4"/>
    <s v="36-50"/>
    <s v="new"/>
    <s v="high value"/>
    <s v="medium"/>
    <s v="Sep"/>
    <x v="0"/>
    <x v="0"/>
    <x v="0"/>
  </r>
  <r>
    <n v="601788"/>
    <n v="91147"/>
    <n v="35"/>
    <s v="Female"/>
    <x v="3"/>
    <x v="4"/>
    <s v="Sandwich"/>
    <d v="2022-08-07T00:00:00"/>
    <s v="COD"/>
    <n v="45"/>
    <n v="9.8000000000000007"/>
    <n v="596.26"/>
    <n v="40.229999999999997"/>
    <s v="Cash"/>
    <n v="1"/>
    <s v="25-35"/>
    <s v="new"/>
    <s v="high value"/>
    <s v="Low"/>
    <s v="Aug"/>
    <x v="2"/>
    <x v="0"/>
    <x v="0"/>
  </r>
  <r>
    <n v="601789"/>
    <n v="43739"/>
    <n v="33"/>
    <s v="Female"/>
    <x v="2"/>
    <x v="4"/>
    <s v="South Indian"/>
    <d v="2022-08-17T00:00:00"/>
    <s v="COD"/>
    <n v="49"/>
    <n v="13.8"/>
    <n v="1027.99"/>
    <n v="114.46"/>
    <s v="Wallet"/>
    <n v="1"/>
    <s v="25-35"/>
    <s v="new"/>
    <s v="high value"/>
    <s v="Low"/>
    <s v="Aug"/>
    <x v="2"/>
    <x v="1"/>
    <x v="1"/>
  </r>
  <r>
    <n v="601790"/>
    <n v="26309"/>
    <n v="57"/>
    <s v="Male"/>
    <x v="3"/>
    <x v="2"/>
    <s v="Burger"/>
    <d v="2024-04-07T00:00:00"/>
    <s v="Online"/>
    <n v="85"/>
    <n v="3.5"/>
    <n v="986.85"/>
    <n v="30.34"/>
    <s v="Wallet"/>
    <n v="4"/>
    <s v="50+"/>
    <s v="new"/>
    <s v="high value"/>
    <s v="medium"/>
    <s v="Apr"/>
    <x v="1"/>
    <x v="2"/>
    <x v="1"/>
  </r>
  <r>
    <n v="601791"/>
    <n v="63229"/>
    <n v="55"/>
    <s v="Male"/>
    <x v="3"/>
    <x v="4"/>
    <s v="South Indian"/>
    <d v="2024-02-22T00:00:00"/>
    <s v="Online"/>
    <n v="58"/>
    <n v="6.3"/>
    <n v="709.16"/>
    <n v="23.69"/>
    <s v="Wallet"/>
    <n v="4"/>
    <s v="50+"/>
    <s v="new"/>
    <s v="high value"/>
    <s v="medium"/>
    <s v="Feb"/>
    <x v="1"/>
    <x v="0"/>
    <x v="1"/>
  </r>
  <r>
    <n v="601792"/>
    <n v="28042"/>
    <n v="28"/>
    <s v="Female"/>
    <x v="0"/>
    <x v="1"/>
    <s v="Biryani"/>
    <d v="2024-12-08T00:00:00"/>
    <s v="Online"/>
    <n v="82"/>
    <n v="1.2"/>
    <n v="342.66"/>
    <n v="89.47"/>
    <s v="Card"/>
    <n v="4"/>
    <s v="25-35"/>
    <s v="new"/>
    <s v="medium"/>
    <s v="medium"/>
    <s v="Dec"/>
    <x v="1"/>
    <x v="2"/>
    <x v="1"/>
  </r>
  <r>
    <n v="601793"/>
    <n v="48587"/>
    <n v="41"/>
    <s v="Female"/>
    <x v="2"/>
    <x v="2"/>
    <s v="Burger"/>
    <d v="2023-10-30T00:00:00"/>
    <s v="COD"/>
    <n v="86"/>
    <n v="1.4"/>
    <n v="884.33"/>
    <n v="66.61"/>
    <s v="Cash"/>
    <n v="2"/>
    <s v="36-50"/>
    <s v="new"/>
    <s v="high value"/>
    <s v="Low"/>
    <s v="Oct"/>
    <x v="0"/>
    <x v="2"/>
    <x v="1"/>
  </r>
  <r>
    <n v="601794"/>
    <n v="49415"/>
    <n v="60"/>
    <s v="Female"/>
    <x v="3"/>
    <x v="5"/>
    <s v="Burger"/>
    <d v="2024-08-21T00:00:00"/>
    <s v="COD"/>
    <n v="71"/>
    <n v="9.6"/>
    <n v="711.06"/>
    <n v="25.31"/>
    <s v="Card"/>
    <n v="5"/>
    <s v="50+"/>
    <s v="repeat"/>
    <s v="high value"/>
    <s v="High"/>
    <s v="Aug"/>
    <x v="1"/>
    <x v="0"/>
    <x v="1"/>
  </r>
  <r>
    <n v="601795"/>
    <n v="54364"/>
    <n v="44"/>
    <s v="Male"/>
    <x v="4"/>
    <x v="4"/>
    <s v="Sandwich"/>
    <d v="2022-03-14T00:00:00"/>
    <s v="Online"/>
    <n v="28"/>
    <n v="4.0999999999999996"/>
    <n v="461.98"/>
    <n v="101.29"/>
    <s v="Wallet"/>
    <n v="2"/>
    <s v="36-50"/>
    <s v="new"/>
    <s v="medium"/>
    <s v="Low"/>
    <s v="Mar"/>
    <x v="2"/>
    <x v="2"/>
    <x v="2"/>
  </r>
  <r>
    <n v="601796"/>
    <n v="68049"/>
    <n v="48"/>
    <s v="Male"/>
    <x v="2"/>
    <x v="7"/>
    <s v="South Indian"/>
    <d v="2023-04-13T00:00:00"/>
    <s v="COD"/>
    <n v="42"/>
    <n v="6.6"/>
    <n v="1125.51"/>
    <n v="25.6"/>
    <s v="Cash"/>
    <n v="1"/>
    <s v="36-50"/>
    <s v="new"/>
    <s v="high value"/>
    <s v="Low"/>
    <s v="Apr"/>
    <x v="0"/>
    <x v="0"/>
    <x v="0"/>
  </r>
  <r>
    <n v="601797"/>
    <n v="79746"/>
    <n v="46"/>
    <s v="Male"/>
    <x v="4"/>
    <x v="2"/>
    <s v="Sandwich"/>
    <d v="2024-04-08T00:00:00"/>
    <s v="Online"/>
    <n v="22"/>
    <n v="7.2"/>
    <n v="360.63"/>
    <n v="65.12"/>
    <s v="Cash"/>
    <n v="4"/>
    <s v="36-50"/>
    <s v="new"/>
    <s v="medium"/>
    <s v="medium"/>
    <s v="Apr"/>
    <x v="1"/>
    <x v="0"/>
    <x v="2"/>
  </r>
  <r>
    <n v="601798"/>
    <n v="89314"/>
    <n v="57"/>
    <s v="Male"/>
    <x v="5"/>
    <x v="3"/>
    <s v="Biryani"/>
    <d v="2022-06-02T00:00:00"/>
    <s v="COD"/>
    <n v="88"/>
    <n v="2.2999999999999998"/>
    <n v="1307.42"/>
    <n v="21.57"/>
    <s v="UPI"/>
    <n v="4"/>
    <s v="50+"/>
    <s v="new"/>
    <s v="high value"/>
    <s v="medium"/>
    <s v="Jun"/>
    <x v="2"/>
    <x v="2"/>
    <x v="1"/>
  </r>
  <r>
    <n v="601799"/>
    <n v="75468"/>
    <n v="22"/>
    <s v="Female"/>
    <x v="4"/>
    <x v="1"/>
    <s v="Chinese"/>
    <d v="2024-10-21T00:00:00"/>
    <s v="COD"/>
    <n v="25"/>
    <n v="7.1"/>
    <n v="320.36"/>
    <n v="71.650000000000006"/>
    <s v="Cash"/>
    <n v="4"/>
    <s v="18-24"/>
    <s v="new"/>
    <s v="medium"/>
    <s v="medium"/>
    <s v="Oct"/>
    <x v="1"/>
    <x v="0"/>
    <x v="2"/>
  </r>
  <r>
    <n v="601800"/>
    <n v="78874"/>
    <n v="34"/>
    <s v="Female"/>
    <x v="5"/>
    <x v="7"/>
    <s v="South Indian"/>
    <d v="2023-02-28T00:00:00"/>
    <s v="COD"/>
    <n v="77"/>
    <n v="6.9"/>
    <n v="945.85"/>
    <n v="63.6"/>
    <s v="Card"/>
    <n v="4"/>
    <s v="25-35"/>
    <s v="new"/>
    <s v="high value"/>
    <s v="medium"/>
    <s v="Feb"/>
    <x v="0"/>
    <x v="0"/>
    <x v="1"/>
  </r>
  <r>
    <n v="601801"/>
    <n v="84931"/>
    <n v="63"/>
    <s v="Male"/>
    <x v="2"/>
    <x v="1"/>
    <s v="Burger"/>
    <d v="2024-01-24T00:00:00"/>
    <s v="Online"/>
    <n v="55"/>
    <n v="7.8"/>
    <n v="1299.3"/>
    <n v="72.09"/>
    <s v="Wallet"/>
    <n v="4"/>
    <s v="50+"/>
    <s v="new"/>
    <s v="high value"/>
    <s v="medium"/>
    <s v="Jan"/>
    <x v="1"/>
    <x v="0"/>
    <x v="1"/>
  </r>
  <r>
    <n v="601802"/>
    <n v="22017"/>
    <n v="32"/>
    <s v="Female"/>
    <x v="0"/>
    <x v="7"/>
    <s v="Biryani"/>
    <d v="2023-05-24T00:00:00"/>
    <s v="COD"/>
    <n v="78"/>
    <n v="6.4"/>
    <n v="606.84"/>
    <n v="32.659999999999997"/>
    <s v="Card"/>
    <n v="3"/>
    <s v="25-35"/>
    <s v="new"/>
    <s v="high value"/>
    <s v="medium"/>
    <s v="May"/>
    <x v="0"/>
    <x v="0"/>
    <x v="1"/>
  </r>
  <r>
    <n v="601803"/>
    <n v="84065"/>
    <n v="63"/>
    <s v="Female"/>
    <x v="3"/>
    <x v="4"/>
    <s v="Sandwich"/>
    <d v="2024-10-22T00:00:00"/>
    <s v="COD"/>
    <n v="66"/>
    <n v="7.5"/>
    <n v="535.34"/>
    <n v="95.4"/>
    <s v="Cash"/>
    <n v="1"/>
    <s v="50+"/>
    <s v="new"/>
    <s v="high value"/>
    <s v="Low"/>
    <s v="Oct"/>
    <x v="1"/>
    <x v="0"/>
    <x v="1"/>
  </r>
  <r>
    <n v="601804"/>
    <n v="55084"/>
    <n v="45"/>
    <s v="Female"/>
    <x v="1"/>
    <x v="3"/>
    <s v="Biryani"/>
    <d v="2023-11-24T00:00:00"/>
    <s v="COD"/>
    <n v="83"/>
    <n v="12.5"/>
    <n v="1385.43"/>
    <n v="115.99"/>
    <s v="Card"/>
    <n v="1"/>
    <s v="36-50"/>
    <s v="new"/>
    <s v="high value"/>
    <s v="Low"/>
    <s v="Nov"/>
    <x v="0"/>
    <x v="1"/>
    <x v="1"/>
  </r>
  <r>
    <n v="601805"/>
    <n v="84386"/>
    <n v="18"/>
    <s v="Male"/>
    <x v="0"/>
    <x v="1"/>
    <s v="Sandwich"/>
    <d v="2022-11-16T00:00:00"/>
    <s v="Online"/>
    <n v="42"/>
    <n v="10.1"/>
    <n v="990.16"/>
    <n v="97.74"/>
    <s v="Wallet"/>
    <n v="1"/>
    <s v="18-24"/>
    <s v="new"/>
    <s v="high value"/>
    <s v="Low"/>
    <s v="Nov"/>
    <x v="2"/>
    <x v="1"/>
    <x v="0"/>
  </r>
  <r>
    <n v="601806"/>
    <n v="36214"/>
    <n v="59"/>
    <s v="Female"/>
    <x v="3"/>
    <x v="7"/>
    <s v="Burger"/>
    <d v="2023-06-10T00:00:00"/>
    <s v="COD"/>
    <n v="74"/>
    <n v="1.2"/>
    <n v="245.19"/>
    <n v="26.58"/>
    <s v="Cash"/>
    <n v="5"/>
    <s v="50+"/>
    <s v="new"/>
    <s v="low"/>
    <s v="High"/>
    <s v="Jun"/>
    <x v="0"/>
    <x v="2"/>
    <x v="1"/>
  </r>
  <r>
    <n v="601807"/>
    <n v="62963"/>
    <n v="32"/>
    <s v="Female"/>
    <x v="1"/>
    <x v="0"/>
    <s v="Biryani"/>
    <d v="2024-11-01T00:00:00"/>
    <s v="Online"/>
    <n v="30"/>
    <n v="12.4"/>
    <n v="441.31"/>
    <n v="47.58"/>
    <s v="Cash"/>
    <n v="1"/>
    <s v="25-35"/>
    <s v="new"/>
    <s v="medium"/>
    <s v="Low"/>
    <s v="Nov"/>
    <x v="1"/>
    <x v="1"/>
    <x v="2"/>
  </r>
  <r>
    <n v="601808"/>
    <n v="45795"/>
    <n v="21"/>
    <s v="Female"/>
    <x v="3"/>
    <x v="3"/>
    <s v="Pizza"/>
    <d v="2022-08-29T00:00:00"/>
    <s v="COD"/>
    <n v="26"/>
    <n v="9.3000000000000007"/>
    <n v="1465.49"/>
    <n v="33.65"/>
    <s v="Cash"/>
    <n v="5"/>
    <s v="18-24"/>
    <s v="new"/>
    <s v="high value"/>
    <s v="High"/>
    <s v="Aug"/>
    <x v="2"/>
    <x v="0"/>
    <x v="2"/>
  </r>
  <r>
    <n v="601809"/>
    <n v="63063"/>
    <n v="39"/>
    <s v="Male"/>
    <x v="2"/>
    <x v="2"/>
    <s v="Sandwich"/>
    <d v="2023-12-17T00:00:00"/>
    <s v="Online"/>
    <n v="24"/>
    <n v="11.2"/>
    <n v="781.95"/>
    <n v="36.06"/>
    <s v="Cash"/>
    <n v="2"/>
    <s v="36-50"/>
    <s v="new"/>
    <s v="high value"/>
    <s v="Low"/>
    <s v="Dec"/>
    <x v="0"/>
    <x v="1"/>
    <x v="2"/>
  </r>
  <r>
    <n v="601810"/>
    <n v="95475"/>
    <n v="32"/>
    <s v="Female"/>
    <x v="0"/>
    <x v="2"/>
    <s v="Chinese"/>
    <d v="2023-10-04T00:00:00"/>
    <s v="COD"/>
    <n v="39"/>
    <n v="3.6"/>
    <n v="797.59"/>
    <n v="44.38"/>
    <s v="Card"/>
    <n v="2"/>
    <s v="25-35"/>
    <s v="new"/>
    <s v="high value"/>
    <s v="Low"/>
    <s v="Oct"/>
    <x v="0"/>
    <x v="2"/>
    <x v="0"/>
  </r>
  <r>
    <n v="601811"/>
    <n v="95165"/>
    <n v="24"/>
    <s v="Female"/>
    <x v="0"/>
    <x v="3"/>
    <s v="Sandwich"/>
    <d v="2024-12-03T00:00:00"/>
    <s v="Online"/>
    <n v="59"/>
    <n v="8.1999999999999993"/>
    <n v="1442.62"/>
    <n v="55.19"/>
    <s v="Wallet"/>
    <n v="5"/>
    <s v="18-24"/>
    <s v="new"/>
    <s v="high value"/>
    <s v="High"/>
    <s v="Dec"/>
    <x v="1"/>
    <x v="0"/>
    <x v="1"/>
  </r>
  <r>
    <n v="601812"/>
    <n v="66709"/>
    <n v="32"/>
    <s v="Male"/>
    <x v="5"/>
    <x v="7"/>
    <s v="Burger"/>
    <d v="2023-03-31T00:00:00"/>
    <s v="Online"/>
    <n v="87"/>
    <n v="12.7"/>
    <n v="187.91"/>
    <n v="92.5"/>
    <s v="UPI"/>
    <n v="3"/>
    <s v="25-35"/>
    <s v="new"/>
    <s v="low"/>
    <s v="medium"/>
    <s v="Mar"/>
    <x v="0"/>
    <x v="1"/>
    <x v="1"/>
  </r>
  <r>
    <n v="601813"/>
    <n v="94056"/>
    <n v="42"/>
    <s v="Female"/>
    <x v="0"/>
    <x v="2"/>
    <s v="South Indian"/>
    <d v="2022-08-23T00:00:00"/>
    <s v="Online"/>
    <n v="74"/>
    <n v="8.6"/>
    <n v="404.29"/>
    <n v="29.02"/>
    <s v="Cash"/>
    <n v="4"/>
    <s v="36-50"/>
    <s v="repeat"/>
    <s v="medium"/>
    <s v="medium"/>
    <s v="Aug"/>
    <x v="2"/>
    <x v="0"/>
    <x v="1"/>
  </r>
  <r>
    <n v="601814"/>
    <n v="97834"/>
    <n v="51"/>
    <s v="Female"/>
    <x v="4"/>
    <x v="0"/>
    <s v="Burger"/>
    <d v="2023-12-17T00:00:00"/>
    <s v="COD"/>
    <n v="37"/>
    <n v="3.7"/>
    <n v="752.11"/>
    <n v="34.71"/>
    <s v="Cash"/>
    <n v="2"/>
    <s v="50+"/>
    <s v="new"/>
    <s v="high value"/>
    <s v="Low"/>
    <s v="Dec"/>
    <x v="0"/>
    <x v="2"/>
    <x v="0"/>
  </r>
  <r>
    <n v="601815"/>
    <n v="20596"/>
    <n v="61"/>
    <s v="Female"/>
    <x v="1"/>
    <x v="1"/>
    <s v="South Indian"/>
    <d v="2022-03-11T00:00:00"/>
    <s v="COD"/>
    <n v="64"/>
    <n v="2.2999999999999998"/>
    <n v="897.65"/>
    <n v="108.02"/>
    <s v="Wallet"/>
    <n v="5"/>
    <s v="50+"/>
    <s v="new"/>
    <s v="high value"/>
    <s v="High"/>
    <s v="Mar"/>
    <x v="2"/>
    <x v="2"/>
    <x v="1"/>
  </r>
  <r>
    <n v="601816"/>
    <n v="75779"/>
    <n v="57"/>
    <s v="Male"/>
    <x v="2"/>
    <x v="7"/>
    <s v="Sandwich"/>
    <d v="2024-08-15T00:00:00"/>
    <s v="Online"/>
    <n v="20"/>
    <n v="15"/>
    <n v="576.12"/>
    <n v="112.97"/>
    <s v="Card"/>
    <n v="4"/>
    <s v="50+"/>
    <s v="new"/>
    <s v="high value"/>
    <s v="medium"/>
    <s v="Aug"/>
    <x v="1"/>
    <x v="1"/>
    <x v="2"/>
  </r>
  <r>
    <n v="601817"/>
    <n v="41435"/>
    <n v="34"/>
    <s v="Male"/>
    <x v="3"/>
    <x v="0"/>
    <s v="South Indian"/>
    <d v="2022-10-09T00:00:00"/>
    <s v="Online"/>
    <n v="77"/>
    <n v="6.9"/>
    <n v="1216.9100000000001"/>
    <n v="45.28"/>
    <s v="Wallet"/>
    <n v="2"/>
    <s v="25-35"/>
    <s v="new"/>
    <s v="high value"/>
    <s v="Low"/>
    <s v="Oct"/>
    <x v="2"/>
    <x v="0"/>
    <x v="1"/>
  </r>
  <r>
    <n v="601818"/>
    <n v="82796"/>
    <n v="30"/>
    <s v="Male"/>
    <x v="1"/>
    <x v="2"/>
    <s v="Sandwich"/>
    <d v="2024-02-29T00:00:00"/>
    <s v="Online"/>
    <n v="42"/>
    <n v="10.1"/>
    <n v="416.78"/>
    <n v="67.3"/>
    <s v="Card"/>
    <n v="2"/>
    <s v="25-35"/>
    <s v="new"/>
    <s v="medium"/>
    <s v="Low"/>
    <s v="Feb"/>
    <x v="1"/>
    <x v="1"/>
    <x v="0"/>
  </r>
  <r>
    <n v="601819"/>
    <n v="89042"/>
    <n v="36"/>
    <s v="Female"/>
    <x v="3"/>
    <x v="0"/>
    <s v="South Indian"/>
    <d v="2023-06-19T00:00:00"/>
    <s v="Online"/>
    <n v="45"/>
    <n v="10.4"/>
    <n v="1335.43"/>
    <n v="48.3"/>
    <s v="UPI"/>
    <n v="2"/>
    <s v="36-50"/>
    <s v="repeat"/>
    <s v="high value"/>
    <s v="Low"/>
    <s v="Jun"/>
    <x v="0"/>
    <x v="1"/>
    <x v="0"/>
  </r>
  <r>
    <n v="601820"/>
    <n v="82389"/>
    <n v="23"/>
    <s v="Female"/>
    <x v="1"/>
    <x v="1"/>
    <s v="Biryani"/>
    <d v="2024-10-21T00:00:00"/>
    <s v="Online"/>
    <n v="23"/>
    <n v="14.7"/>
    <n v="1491.56"/>
    <n v="91.86"/>
    <s v="Cash"/>
    <n v="1"/>
    <s v="18-24"/>
    <s v="new"/>
    <s v="high value"/>
    <s v="Low"/>
    <s v="Oct"/>
    <x v="1"/>
    <x v="1"/>
    <x v="2"/>
  </r>
  <r>
    <n v="601821"/>
    <n v="86341"/>
    <n v="26"/>
    <s v="Male"/>
    <x v="5"/>
    <x v="7"/>
    <s v="Chinese"/>
    <d v="2024-02-14T00:00:00"/>
    <s v="Online"/>
    <n v="59"/>
    <n v="13.7"/>
    <n v="1296.1300000000001"/>
    <n v="87.43"/>
    <s v="Card"/>
    <n v="2"/>
    <s v="25-35"/>
    <s v="new"/>
    <s v="high value"/>
    <s v="Low"/>
    <s v="Feb"/>
    <x v="1"/>
    <x v="1"/>
    <x v="1"/>
  </r>
  <r>
    <n v="601822"/>
    <n v="72239"/>
    <n v="53"/>
    <s v="Male"/>
    <x v="2"/>
    <x v="0"/>
    <s v="Sandwich"/>
    <d v="2024-01-07T00:00:00"/>
    <s v="Online"/>
    <n v="75"/>
    <n v="12.4"/>
    <n v="635.21"/>
    <n v="51.22"/>
    <s v="Cash"/>
    <n v="3"/>
    <s v="50+"/>
    <s v="new"/>
    <s v="high value"/>
    <s v="medium"/>
    <s v="Jan"/>
    <x v="1"/>
    <x v="1"/>
    <x v="1"/>
  </r>
  <r>
    <n v="601823"/>
    <n v="60980"/>
    <n v="45"/>
    <s v="Female"/>
    <x v="0"/>
    <x v="1"/>
    <s v="Sandwich"/>
    <d v="2024-12-20T00:00:00"/>
    <s v="COD"/>
    <n v="40"/>
    <n v="13.8"/>
    <n v="211.13"/>
    <n v="47.67"/>
    <s v="Cash"/>
    <n v="3"/>
    <s v="36-50"/>
    <s v="new"/>
    <s v="low"/>
    <s v="medium"/>
    <s v="Dec"/>
    <x v="1"/>
    <x v="1"/>
    <x v="0"/>
  </r>
  <r>
    <n v="601824"/>
    <n v="98535"/>
    <n v="21"/>
    <s v="Female"/>
    <x v="4"/>
    <x v="7"/>
    <s v="Chinese"/>
    <d v="2023-11-30T00:00:00"/>
    <s v="Online"/>
    <n v="62"/>
    <n v="5.9"/>
    <n v="1293.48"/>
    <n v="68.42"/>
    <s v="Cash"/>
    <n v="4"/>
    <s v="18-24"/>
    <s v="new"/>
    <s v="high value"/>
    <s v="medium"/>
    <s v="Nov"/>
    <x v="0"/>
    <x v="0"/>
    <x v="1"/>
  </r>
  <r>
    <n v="601825"/>
    <n v="54550"/>
    <n v="18"/>
    <s v="Female"/>
    <x v="2"/>
    <x v="2"/>
    <s v="Pizza"/>
    <d v="2023-12-05T00:00:00"/>
    <s v="Online"/>
    <n v="32"/>
    <n v="8.1999999999999993"/>
    <n v="329.52"/>
    <n v="47.02"/>
    <s v="Card"/>
    <n v="5"/>
    <s v="18-24"/>
    <s v="new"/>
    <s v="medium"/>
    <s v="High"/>
    <s v="Dec"/>
    <x v="0"/>
    <x v="0"/>
    <x v="0"/>
  </r>
  <r>
    <n v="601826"/>
    <n v="13883"/>
    <n v="30"/>
    <s v="Male"/>
    <x v="5"/>
    <x v="1"/>
    <s v="Sandwich"/>
    <d v="2024-11-14T00:00:00"/>
    <s v="Online"/>
    <n v="49"/>
    <n v="5.9"/>
    <n v="1458.05"/>
    <n v="103.85"/>
    <s v="Card"/>
    <n v="2"/>
    <s v="25-35"/>
    <s v="new"/>
    <s v="high value"/>
    <s v="Low"/>
    <s v="Nov"/>
    <x v="1"/>
    <x v="0"/>
    <x v="1"/>
  </r>
  <r>
    <n v="601827"/>
    <n v="21168"/>
    <n v="35"/>
    <s v="Female"/>
    <x v="0"/>
    <x v="2"/>
    <s v="Biryani"/>
    <d v="2022-01-18T00:00:00"/>
    <s v="Online"/>
    <n v="87"/>
    <n v="1.3"/>
    <n v="1317.45"/>
    <n v="109.86"/>
    <s v="UPI"/>
    <n v="3"/>
    <s v="25-35"/>
    <s v="new"/>
    <s v="high value"/>
    <s v="medium"/>
    <s v="Jan"/>
    <x v="2"/>
    <x v="2"/>
    <x v="1"/>
  </r>
  <r>
    <n v="601828"/>
    <n v="55612"/>
    <n v="44"/>
    <s v="Female"/>
    <x v="0"/>
    <x v="2"/>
    <s v="Chinese"/>
    <d v="2022-01-02T00:00:00"/>
    <s v="Online"/>
    <n v="32"/>
    <n v="5.6"/>
    <n v="1421.4"/>
    <n v="90.6"/>
    <s v="UPI"/>
    <n v="3"/>
    <s v="36-50"/>
    <s v="new"/>
    <s v="high value"/>
    <s v="medium"/>
    <s v="Jan"/>
    <x v="2"/>
    <x v="0"/>
    <x v="0"/>
  </r>
  <r>
    <n v="601829"/>
    <n v="33832"/>
    <n v="38"/>
    <s v="Male"/>
    <x v="4"/>
    <x v="7"/>
    <s v="Biryani"/>
    <d v="2022-01-27T00:00:00"/>
    <s v="Online"/>
    <n v="36"/>
    <n v="5.2"/>
    <n v="1295.97"/>
    <n v="26.44"/>
    <s v="Wallet"/>
    <n v="3"/>
    <s v="36-50"/>
    <s v="new"/>
    <s v="high value"/>
    <s v="medium"/>
    <s v="Jan"/>
    <x v="2"/>
    <x v="0"/>
    <x v="0"/>
  </r>
  <r>
    <n v="601830"/>
    <n v="11327"/>
    <n v="24"/>
    <s v="Female"/>
    <x v="2"/>
    <x v="3"/>
    <s v="South Indian"/>
    <d v="2022-07-25T00:00:00"/>
    <s v="Online"/>
    <n v="74"/>
    <n v="3.9"/>
    <n v="347.25"/>
    <n v="35.090000000000003"/>
    <s v="Wallet"/>
    <n v="1"/>
    <s v="18-24"/>
    <s v="new"/>
    <s v="medium"/>
    <s v="Low"/>
    <s v="Jul"/>
    <x v="2"/>
    <x v="2"/>
    <x v="1"/>
  </r>
  <r>
    <n v="601831"/>
    <n v="40317"/>
    <n v="46"/>
    <s v="Female"/>
    <x v="1"/>
    <x v="4"/>
    <s v="Pizza"/>
    <d v="2023-01-13T00:00:00"/>
    <s v="COD"/>
    <n v="89"/>
    <n v="12.1"/>
    <n v="1000.7"/>
    <n v="90.7"/>
    <s v="UPI"/>
    <n v="1"/>
    <s v="36-50"/>
    <s v="new"/>
    <s v="high value"/>
    <s v="Low"/>
    <s v="Jan"/>
    <x v="0"/>
    <x v="1"/>
    <x v="1"/>
  </r>
  <r>
    <n v="601832"/>
    <n v="35041"/>
    <n v="60"/>
    <s v="Male"/>
    <x v="4"/>
    <x v="6"/>
    <s v="Chinese"/>
    <d v="2022-08-23T00:00:00"/>
    <s v="COD"/>
    <n v="66"/>
    <n v="12.9"/>
    <n v="632.79"/>
    <n v="72.239999999999995"/>
    <s v="Wallet"/>
    <n v="5"/>
    <s v="50+"/>
    <s v="new"/>
    <s v="high value"/>
    <s v="High"/>
    <s v="Aug"/>
    <x v="2"/>
    <x v="1"/>
    <x v="1"/>
  </r>
  <r>
    <n v="601833"/>
    <n v="44844"/>
    <n v="58"/>
    <s v="Female"/>
    <x v="4"/>
    <x v="6"/>
    <s v="Pizza"/>
    <d v="2023-07-03T00:00:00"/>
    <s v="COD"/>
    <n v="40"/>
    <n v="13.1"/>
    <n v="1391.15"/>
    <n v="99.74"/>
    <s v="Wallet"/>
    <n v="1"/>
    <s v="50+"/>
    <s v="new"/>
    <s v="high value"/>
    <s v="Low"/>
    <s v="Jul"/>
    <x v="0"/>
    <x v="1"/>
    <x v="0"/>
  </r>
  <r>
    <n v="601834"/>
    <n v="96238"/>
    <n v="58"/>
    <s v="Male"/>
    <x v="5"/>
    <x v="2"/>
    <s v="Pizza"/>
    <d v="2022-06-01T00:00:00"/>
    <s v="COD"/>
    <n v="25"/>
    <n v="4.8"/>
    <n v="375.23"/>
    <n v="30.11"/>
    <s v="Wallet"/>
    <n v="5"/>
    <s v="50+"/>
    <s v="new"/>
    <s v="medium"/>
    <s v="High"/>
    <s v="Jun"/>
    <x v="2"/>
    <x v="2"/>
    <x v="2"/>
  </r>
  <r>
    <n v="601835"/>
    <n v="61954"/>
    <n v="53"/>
    <s v="Female"/>
    <x v="2"/>
    <x v="7"/>
    <s v="Sandwich"/>
    <d v="2022-09-23T00:00:00"/>
    <s v="Online"/>
    <n v="44"/>
    <n v="8.6"/>
    <n v="1365.14"/>
    <n v="43.06"/>
    <s v="Wallet"/>
    <n v="5"/>
    <s v="50+"/>
    <s v="new"/>
    <s v="high value"/>
    <s v="High"/>
    <s v="Sep"/>
    <x v="2"/>
    <x v="0"/>
    <x v="0"/>
  </r>
  <r>
    <n v="601836"/>
    <n v="45007"/>
    <n v="56"/>
    <s v="Female"/>
    <x v="4"/>
    <x v="7"/>
    <s v="Burger"/>
    <d v="2024-12-13T00:00:00"/>
    <s v="COD"/>
    <n v="44"/>
    <n v="7.5"/>
    <n v="798.64"/>
    <n v="100.09"/>
    <s v="Wallet"/>
    <n v="1"/>
    <s v="50+"/>
    <s v="new"/>
    <s v="high value"/>
    <s v="Low"/>
    <s v="Dec"/>
    <x v="1"/>
    <x v="0"/>
    <x v="0"/>
  </r>
  <r>
    <n v="601837"/>
    <n v="68601"/>
    <n v="41"/>
    <s v="Female"/>
    <x v="2"/>
    <x v="2"/>
    <s v="Pizza"/>
    <d v="2024-01-01T00:00:00"/>
    <s v="COD"/>
    <n v="73"/>
    <n v="6.4"/>
    <n v="225.99"/>
    <n v="89.21"/>
    <s v="Card"/>
    <n v="4"/>
    <s v="36-50"/>
    <s v="new"/>
    <s v="low"/>
    <s v="medium"/>
    <s v="Jan"/>
    <x v="1"/>
    <x v="0"/>
    <x v="1"/>
  </r>
  <r>
    <n v="601838"/>
    <n v="16290"/>
    <n v="53"/>
    <s v="Male"/>
    <x v="4"/>
    <x v="5"/>
    <s v="Burger"/>
    <d v="2022-11-09T00:00:00"/>
    <s v="Online"/>
    <n v="66"/>
    <n v="1.5"/>
    <n v="875.16"/>
    <n v="94.4"/>
    <s v="Wallet"/>
    <n v="3"/>
    <s v="50+"/>
    <s v="repeat"/>
    <s v="high value"/>
    <s v="medium"/>
    <s v="Nov"/>
    <x v="2"/>
    <x v="2"/>
    <x v="1"/>
  </r>
  <r>
    <n v="601839"/>
    <n v="86331"/>
    <n v="38"/>
    <s v="Female"/>
    <x v="5"/>
    <x v="0"/>
    <s v="Pizza"/>
    <d v="2022-10-23T00:00:00"/>
    <s v="COD"/>
    <n v="44"/>
    <n v="3.2"/>
    <n v="820.67"/>
    <n v="101.01"/>
    <s v="Cash"/>
    <n v="2"/>
    <s v="36-50"/>
    <s v="new"/>
    <s v="high value"/>
    <s v="Low"/>
    <s v="Oct"/>
    <x v="2"/>
    <x v="2"/>
    <x v="0"/>
  </r>
  <r>
    <n v="601840"/>
    <n v="15082"/>
    <n v="46"/>
    <s v="Male"/>
    <x v="1"/>
    <x v="1"/>
    <s v="Pizza"/>
    <d v="2023-08-06T00:00:00"/>
    <s v="Online"/>
    <n v="74"/>
    <n v="6"/>
    <n v="1441.62"/>
    <n v="101.37"/>
    <s v="Card"/>
    <n v="2"/>
    <s v="36-50"/>
    <s v="new"/>
    <s v="high value"/>
    <s v="Low"/>
    <s v="Aug"/>
    <x v="0"/>
    <x v="0"/>
    <x v="1"/>
  </r>
  <r>
    <n v="601841"/>
    <n v="86136"/>
    <n v="64"/>
    <s v="Female"/>
    <x v="3"/>
    <x v="6"/>
    <s v="South Indian"/>
    <d v="2024-07-05T00:00:00"/>
    <s v="Online"/>
    <n v="24"/>
    <n v="12.8"/>
    <n v="291.81"/>
    <n v="116.49"/>
    <s v="Cash"/>
    <n v="3"/>
    <s v="50+"/>
    <s v="repeat"/>
    <s v="medium"/>
    <s v="medium"/>
    <s v="Jul"/>
    <x v="1"/>
    <x v="1"/>
    <x v="2"/>
  </r>
  <r>
    <n v="601842"/>
    <n v="30200"/>
    <n v="41"/>
    <s v="Male"/>
    <x v="3"/>
    <x v="1"/>
    <s v="Sandwich"/>
    <d v="2022-11-23T00:00:00"/>
    <s v="COD"/>
    <n v="89"/>
    <n v="14.4"/>
    <n v="268.52"/>
    <n v="43.54"/>
    <s v="Cash"/>
    <n v="1"/>
    <s v="36-50"/>
    <s v="new"/>
    <s v="medium"/>
    <s v="Low"/>
    <s v="Nov"/>
    <x v="2"/>
    <x v="1"/>
    <x v="1"/>
  </r>
  <r>
    <n v="601843"/>
    <n v="56202"/>
    <n v="58"/>
    <s v="Female"/>
    <x v="3"/>
    <x v="2"/>
    <s v="Sandwich"/>
    <d v="2024-04-24T00:00:00"/>
    <s v="Online"/>
    <n v="51"/>
    <n v="5.7"/>
    <n v="937.26"/>
    <n v="86.21"/>
    <s v="Cash"/>
    <n v="5"/>
    <s v="50+"/>
    <s v="new"/>
    <s v="high value"/>
    <s v="High"/>
    <s v="Apr"/>
    <x v="1"/>
    <x v="0"/>
    <x v="1"/>
  </r>
  <r>
    <n v="601844"/>
    <n v="67950"/>
    <n v="52"/>
    <s v="Male"/>
    <x v="5"/>
    <x v="3"/>
    <s v="Biryani"/>
    <d v="2023-02-28T00:00:00"/>
    <s v="COD"/>
    <n v="43"/>
    <n v="6.5"/>
    <n v="1058.05"/>
    <n v="80.42"/>
    <s v="Card"/>
    <n v="5"/>
    <s v="50+"/>
    <s v="new"/>
    <s v="high value"/>
    <s v="High"/>
    <s v="Feb"/>
    <x v="0"/>
    <x v="0"/>
    <x v="0"/>
  </r>
  <r>
    <n v="601845"/>
    <n v="93884"/>
    <n v="62"/>
    <s v="Female"/>
    <x v="4"/>
    <x v="2"/>
    <s v="South Indian"/>
    <d v="2024-07-20T00:00:00"/>
    <s v="Online"/>
    <n v="58"/>
    <n v="8.6"/>
    <n v="1267.8399999999999"/>
    <n v="21.38"/>
    <s v="UPI"/>
    <n v="2"/>
    <s v="50+"/>
    <s v="new"/>
    <s v="high value"/>
    <s v="Low"/>
    <s v="Jul"/>
    <x v="1"/>
    <x v="0"/>
    <x v="1"/>
  </r>
  <r>
    <n v="601846"/>
    <n v="88625"/>
    <n v="51"/>
    <s v="Male"/>
    <x v="1"/>
    <x v="7"/>
    <s v="Chinese"/>
    <d v="2022-08-09T00:00:00"/>
    <s v="Online"/>
    <n v="53"/>
    <n v="13.5"/>
    <n v="1382.14"/>
    <n v="72.05"/>
    <s v="Wallet"/>
    <n v="2"/>
    <s v="50+"/>
    <s v="new"/>
    <s v="high value"/>
    <s v="Low"/>
    <s v="Aug"/>
    <x v="2"/>
    <x v="1"/>
    <x v="1"/>
  </r>
  <r>
    <n v="601847"/>
    <n v="81239"/>
    <n v="59"/>
    <s v="Female"/>
    <x v="5"/>
    <x v="2"/>
    <s v="Biryani"/>
    <d v="2023-06-29T00:00:00"/>
    <s v="Online"/>
    <n v="89"/>
    <n v="10.5"/>
    <n v="612.37"/>
    <n v="112.23"/>
    <s v="UPI"/>
    <n v="1"/>
    <s v="50+"/>
    <s v="new"/>
    <s v="high value"/>
    <s v="Low"/>
    <s v="Jun"/>
    <x v="0"/>
    <x v="1"/>
    <x v="1"/>
  </r>
  <r>
    <n v="601848"/>
    <n v="15446"/>
    <n v="18"/>
    <s v="Male"/>
    <x v="0"/>
    <x v="5"/>
    <s v="Burger"/>
    <d v="2024-06-03T00:00:00"/>
    <s v="COD"/>
    <n v="40"/>
    <n v="6.5"/>
    <n v="949.13"/>
    <n v="26.49"/>
    <s v="Cash"/>
    <n v="5"/>
    <s v="18-24"/>
    <s v="new"/>
    <s v="high value"/>
    <s v="High"/>
    <s v="Jun"/>
    <x v="1"/>
    <x v="0"/>
    <x v="0"/>
  </r>
  <r>
    <n v="601849"/>
    <n v="62698"/>
    <n v="63"/>
    <s v="Male"/>
    <x v="2"/>
    <x v="4"/>
    <s v="Biryani"/>
    <d v="2022-07-29T00:00:00"/>
    <s v="COD"/>
    <n v="63"/>
    <n v="9.9"/>
    <n v="1423.56"/>
    <n v="50.11"/>
    <s v="Card"/>
    <n v="2"/>
    <s v="50+"/>
    <s v="new"/>
    <s v="high value"/>
    <s v="Low"/>
    <s v="Jul"/>
    <x v="2"/>
    <x v="0"/>
    <x v="1"/>
  </r>
  <r>
    <n v="601850"/>
    <n v="82231"/>
    <n v="30"/>
    <s v="Male"/>
    <x v="2"/>
    <x v="5"/>
    <s v="Sandwich"/>
    <d v="2024-02-25T00:00:00"/>
    <s v="Online"/>
    <n v="86"/>
    <n v="2.8"/>
    <n v="1121.3599999999999"/>
    <n v="48.28"/>
    <s v="UPI"/>
    <n v="1"/>
    <s v="25-35"/>
    <s v="new"/>
    <s v="high value"/>
    <s v="Low"/>
    <s v="Feb"/>
    <x v="1"/>
    <x v="2"/>
    <x v="1"/>
  </r>
  <r>
    <n v="601851"/>
    <n v="20101"/>
    <n v="24"/>
    <s v="Male"/>
    <x v="4"/>
    <x v="3"/>
    <s v="Pizza"/>
    <d v="2022-02-26T00:00:00"/>
    <s v="COD"/>
    <n v="22"/>
    <n v="13.1"/>
    <n v="1297.1500000000001"/>
    <n v="66.63"/>
    <s v="Card"/>
    <n v="2"/>
    <s v="18-24"/>
    <s v="new"/>
    <s v="high value"/>
    <s v="Low"/>
    <s v="Feb"/>
    <x v="2"/>
    <x v="1"/>
    <x v="2"/>
  </r>
  <r>
    <n v="601852"/>
    <n v="25736"/>
    <n v="46"/>
    <s v="Male"/>
    <x v="1"/>
    <x v="2"/>
    <s v="Burger"/>
    <d v="2022-09-05T00:00:00"/>
    <s v="COD"/>
    <n v="81"/>
    <n v="13.3"/>
    <n v="158.94999999999999"/>
    <n v="83.33"/>
    <s v="UPI"/>
    <n v="4"/>
    <s v="36-50"/>
    <s v="new"/>
    <s v="low"/>
    <s v="medium"/>
    <s v="Sep"/>
    <x v="2"/>
    <x v="1"/>
    <x v="1"/>
  </r>
  <r>
    <n v="601853"/>
    <n v="25492"/>
    <n v="58"/>
    <s v="Female"/>
    <x v="0"/>
    <x v="6"/>
    <s v="Pizza"/>
    <d v="2023-04-22T00:00:00"/>
    <s v="COD"/>
    <n v="71"/>
    <n v="8.1999999999999993"/>
    <n v="220.71"/>
    <n v="109.09"/>
    <s v="Card"/>
    <n v="5"/>
    <s v="50+"/>
    <s v="repeat"/>
    <s v="low"/>
    <s v="High"/>
    <s v="Apr"/>
    <x v="0"/>
    <x v="0"/>
    <x v="1"/>
  </r>
  <r>
    <n v="601854"/>
    <n v="79870"/>
    <n v="60"/>
    <s v="Female"/>
    <x v="0"/>
    <x v="4"/>
    <s v="South Indian"/>
    <d v="2024-09-19T00:00:00"/>
    <s v="Online"/>
    <n v="45"/>
    <n v="10.199999999999999"/>
    <n v="767.88"/>
    <n v="92.33"/>
    <s v="UPI"/>
    <n v="3"/>
    <s v="50+"/>
    <s v="new"/>
    <s v="high value"/>
    <s v="medium"/>
    <s v="Sep"/>
    <x v="1"/>
    <x v="1"/>
    <x v="0"/>
  </r>
  <r>
    <n v="601855"/>
    <n v="33540"/>
    <n v="33"/>
    <s v="Female"/>
    <x v="0"/>
    <x v="2"/>
    <s v="Pizza"/>
    <d v="2024-05-23T00:00:00"/>
    <s v="COD"/>
    <n v="76"/>
    <n v="14.3"/>
    <n v="637.23"/>
    <n v="93.15"/>
    <s v="Cash"/>
    <n v="3"/>
    <s v="25-35"/>
    <s v="new"/>
    <s v="high value"/>
    <s v="medium"/>
    <s v="May"/>
    <x v="1"/>
    <x v="1"/>
    <x v="1"/>
  </r>
  <r>
    <n v="601856"/>
    <n v="32798"/>
    <n v="25"/>
    <s v="Male"/>
    <x v="0"/>
    <x v="2"/>
    <s v="South Indian"/>
    <d v="2022-06-01T00:00:00"/>
    <s v="Online"/>
    <n v="74"/>
    <n v="1.7"/>
    <n v="152.75"/>
    <n v="39.04"/>
    <s v="Card"/>
    <n v="1"/>
    <s v="25-35"/>
    <s v="new"/>
    <s v="low"/>
    <s v="Low"/>
    <s v="Jun"/>
    <x v="2"/>
    <x v="2"/>
    <x v="1"/>
  </r>
  <r>
    <n v="601857"/>
    <n v="63660"/>
    <n v="46"/>
    <s v="Male"/>
    <x v="5"/>
    <x v="1"/>
    <s v="Chinese"/>
    <d v="2023-11-11T00:00:00"/>
    <s v="COD"/>
    <n v="66"/>
    <n v="11.5"/>
    <n v="1259.68"/>
    <n v="73.73"/>
    <s v="UPI"/>
    <n v="1"/>
    <s v="36-50"/>
    <s v="new"/>
    <s v="high value"/>
    <s v="Low"/>
    <s v="Nov"/>
    <x v="0"/>
    <x v="1"/>
    <x v="1"/>
  </r>
  <r>
    <n v="601858"/>
    <n v="12219"/>
    <n v="46"/>
    <s v="Male"/>
    <x v="2"/>
    <x v="0"/>
    <s v="Burger"/>
    <d v="2023-08-11T00:00:00"/>
    <s v="COD"/>
    <n v="87"/>
    <n v="11.7"/>
    <n v="748.35"/>
    <n v="25.35"/>
    <s v="Wallet"/>
    <n v="5"/>
    <s v="36-50"/>
    <s v="new"/>
    <s v="high value"/>
    <s v="High"/>
    <s v="Aug"/>
    <x v="0"/>
    <x v="1"/>
    <x v="1"/>
  </r>
  <r>
    <n v="601859"/>
    <n v="19749"/>
    <n v="52"/>
    <s v="Female"/>
    <x v="0"/>
    <x v="4"/>
    <s v="Biryani"/>
    <d v="2023-12-19T00:00:00"/>
    <s v="Online"/>
    <n v="36"/>
    <n v="13.3"/>
    <n v="671.12"/>
    <n v="67.28"/>
    <s v="Wallet"/>
    <n v="3"/>
    <s v="50+"/>
    <s v="new"/>
    <s v="high value"/>
    <s v="medium"/>
    <s v="Dec"/>
    <x v="0"/>
    <x v="1"/>
    <x v="0"/>
  </r>
  <r>
    <n v="601860"/>
    <n v="50911"/>
    <n v="33"/>
    <s v="Female"/>
    <x v="0"/>
    <x v="3"/>
    <s v="Burger"/>
    <d v="2022-01-01T00:00:00"/>
    <s v="Online"/>
    <n v="65"/>
    <n v="5.7"/>
    <n v="1415.92"/>
    <n v="99.89"/>
    <s v="Card"/>
    <n v="1"/>
    <s v="25-35"/>
    <s v="new"/>
    <s v="high value"/>
    <s v="Low"/>
    <s v="Jan"/>
    <x v="2"/>
    <x v="0"/>
    <x v="1"/>
  </r>
  <r>
    <n v="601861"/>
    <n v="73222"/>
    <n v="54"/>
    <s v="Male"/>
    <x v="3"/>
    <x v="5"/>
    <s v="South Indian"/>
    <d v="2023-04-11T00:00:00"/>
    <s v="Online"/>
    <n v="74"/>
    <n v="7.7"/>
    <n v="844.33"/>
    <n v="77.150000000000006"/>
    <s v="Cash"/>
    <n v="1"/>
    <s v="50+"/>
    <s v="new"/>
    <s v="high value"/>
    <s v="Low"/>
    <s v="Apr"/>
    <x v="0"/>
    <x v="0"/>
    <x v="1"/>
  </r>
  <r>
    <n v="601862"/>
    <n v="88549"/>
    <n v="32"/>
    <s v="Male"/>
    <x v="3"/>
    <x v="1"/>
    <s v="Sandwich"/>
    <d v="2022-06-17T00:00:00"/>
    <s v="COD"/>
    <n v="40"/>
    <n v="5.0999999999999996"/>
    <n v="730.09"/>
    <n v="81.900000000000006"/>
    <s v="Wallet"/>
    <n v="4"/>
    <s v="25-35"/>
    <s v="new"/>
    <s v="high value"/>
    <s v="medium"/>
    <s v="Jun"/>
    <x v="2"/>
    <x v="0"/>
    <x v="0"/>
  </r>
  <r>
    <n v="601863"/>
    <n v="64698"/>
    <n v="34"/>
    <s v="Male"/>
    <x v="4"/>
    <x v="6"/>
    <s v="South Indian"/>
    <d v="2022-09-04T00:00:00"/>
    <s v="Online"/>
    <n v="49"/>
    <n v="13.7"/>
    <n v="772.26"/>
    <n v="77.03"/>
    <s v="Wallet"/>
    <n v="2"/>
    <s v="25-35"/>
    <s v="new"/>
    <s v="high value"/>
    <s v="Low"/>
    <s v="Sep"/>
    <x v="2"/>
    <x v="1"/>
    <x v="1"/>
  </r>
  <r>
    <n v="601864"/>
    <n v="67744"/>
    <n v="62"/>
    <s v="Male"/>
    <x v="5"/>
    <x v="6"/>
    <s v="South Indian"/>
    <d v="2024-05-13T00:00:00"/>
    <s v="COD"/>
    <n v="83"/>
    <n v="9.9"/>
    <n v="992.86"/>
    <n v="45.78"/>
    <s v="UPI"/>
    <n v="1"/>
    <s v="50+"/>
    <s v="new"/>
    <s v="high value"/>
    <s v="Low"/>
    <s v="May"/>
    <x v="1"/>
    <x v="0"/>
    <x v="1"/>
  </r>
  <r>
    <n v="601865"/>
    <n v="97245"/>
    <n v="30"/>
    <s v="Female"/>
    <x v="0"/>
    <x v="2"/>
    <s v="Burger"/>
    <d v="2022-04-23T00:00:00"/>
    <s v="Online"/>
    <n v="61"/>
    <n v="14.8"/>
    <n v="185.38"/>
    <n v="27.4"/>
    <s v="Cash"/>
    <n v="2"/>
    <s v="25-35"/>
    <s v="new"/>
    <s v="low"/>
    <s v="Low"/>
    <s v="Apr"/>
    <x v="2"/>
    <x v="1"/>
    <x v="1"/>
  </r>
  <r>
    <n v="601866"/>
    <n v="86299"/>
    <n v="20"/>
    <s v="Male"/>
    <x v="0"/>
    <x v="7"/>
    <s v="Sandwich"/>
    <d v="2022-09-21T00:00:00"/>
    <s v="COD"/>
    <n v="27"/>
    <n v="12.1"/>
    <n v="853.72"/>
    <n v="27.83"/>
    <s v="Card"/>
    <n v="4"/>
    <s v="18-24"/>
    <s v="repeat"/>
    <s v="high value"/>
    <s v="medium"/>
    <s v="Sep"/>
    <x v="2"/>
    <x v="1"/>
    <x v="2"/>
  </r>
  <r>
    <n v="601867"/>
    <n v="36828"/>
    <n v="62"/>
    <s v="Female"/>
    <x v="5"/>
    <x v="3"/>
    <s v="Chinese"/>
    <d v="2022-05-26T00:00:00"/>
    <s v="COD"/>
    <n v="66"/>
    <n v="2.1"/>
    <n v="1467.25"/>
    <n v="55.7"/>
    <s v="Cash"/>
    <n v="4"/>
    <s v="50+"/>
    <s v="new"/>
    <s v="high value"/>
    <s v="medium"/>
    <s v="May"/>
    <x v="2"/>
    <x v="2"/>
    <x v="1"/>
  </r>
  <r>
    <n v="601868"/>
    <n v="17645"/>
    <n v="43"/>
    <s v="Female"/>
    <x v="5"/>
    <x v="6"/>
    <s v="South Indian"/>
    <d v="2022-01-16T00:00:00"/>
    <s v="Online"/>
    <n v="20"/>
    <n v="13.7"/>
    <n v="225.04"/>
    <n v="70.36"/>
    <s v="Wallet"/>
    <n v="1"/>
    <s v="36-50"/>
    <s v="new"/>
    <s v="low"/>
    <s v="Low"/>
    <s v="Jan"/>
    <x v="2"/>
    <x v="1"/>
    <x v="2"/>
  </r>
  <r>
    <n v="601869"/>
    <n v="47559"/>
    <n v="41"/>
    <s v="Male"/>
    <x v="5"/>
    <x v="6"/>
    <s v="Biryani"/>
    <d v="2024-04-22T00:00:00"/>
    <s v="Online"/>
    <n v="58"/>
    <n v="7.1"/>
    <n v="369.78"/>
    <n v="111.64"/>
    <s v="Cash"/>
    <n v="2"/>
    <s v="36-50"/>
    <s v="new"/>
    <s v="medium"/>
    <s v="Low"/>
    <s v="Apr"/>
    <x v="1"/>
    <x v="0"/>
    <x v="1"/>
  </r>
  <r>
    <n v="601870"/>
    <n v="19529"/>
    <n v="61"/>
    <s v="Male"/>
    <x v="1"/>
    <x v="7"/>
    <s v="Pizza"/>
    <d v="2024-01-19T00:00:00"/>
    <s v="Online"/>
    <n v="20"/>
    <n v="12.5"/>
    <n v="1245.32"/>
    <n v="97.43"/>
    <s v="Card"/>
    <n v="1"/>
    <s v="50+"/>
    <s v="new"/>
    <s v="high value"/>
    <s v="Low"/>
    <s v="Jan"/>
    <x v="1"/>
    <x v="1"/>
    <x v="2"/>
  </r>
  <r>
    <n v="601871"/>
    <n v="39250"/>
    <n v="57"/>
    <s v="Male"/>
    <x v="1"/>
    <x v="1"/>
    <s v="Biryani"/>
    <d v="2022-10-20T00:00:00"/>
    <s v="Online"/>
    <n v="30"/>
    <n v="10.199999999999999"/>
    <n v="644.46"/>
    <n v="108.31"/>
    <s v="UPI"/>
    <n v="4"/>
    <s v="50+"/>
    <s v="new"/>
    <s v="high value"/>
    <s v="medium"/>
    <s v="Oct"/>
    <x v="2"/>
    <x v="1"/>
    <x v="2"/>
  </r>
  <r>
    <n v="601872"/>
    <n v="66990"/>
    <n v="45"/>
    <s v="Male"/>
    <x v="5"/>
    <x v="7"/>
    <s v="Burger"/>
    <d v="2023-07-18T00:00:00"/>
    <s v="Online"/>
    <n v="78"/>
    <n v="12.3"/>
    <n v="997.51"/>
    <n v="76.819999999999993"/>
    <s v="Cash"/>
    <n v="2"/>
    <s v="36-50"/>
    <s v="new"/>
    <s v="high value"/>
    <s v="Low"/>
    <s v="Jul"/>
    <x v="0"/>
    <x v="1"/>
    <x v="1"/>
  </r>
  <r>
    <n v="601873"/>
    <n v="64096"/>
    <n v="57"/>
    <s v="Male"/>
    <x v="5"/>
    <x v="5"/>
    <s v="Chinese"/>
    <d v="2023-02-07T00:00:00"/>
    <s v="Online"/>
    <n v="46"/>
    <n v="6.7"/>
    <n v="885.31"/>
    <n v="69.75"/>
    <s v="Cash"/>
    <n v="5"/>
    <s v="50+"/>
    <s v="new"/>
    <s v="high value"/>
    <s v="High"/>
    <s v="Feb"/>
    <x v="0"/>
    <x v="0"/>
    <x v="1"/>
  </r>
  <r>
    <n v="601874"/>
    <n v="23742"/>
    <n v="23"/>
    <s v="Female"/>
    <x v="4"/>
    <x v="1"/>
    <s v="Biryani"/>
    <d v="2024-07-13T00:00:00"/>
    <s v="Online"/>
    <n v="71"/>
    <n v="5.3"/>
    <n v="1061.79"/>
    <n v="26.6"/>
    <s v="Wallet"/>
    <n v="1"/>
    <s v="18-24"/>
    <s v="new"/>
    <s v="high value"/>
    <s v="Low"/>
    <s v="Jul"/>
    <x v="1"/>
    <x v="0"/>
    <x v="1"/>
  </r>
  <r>
    <n v="601875"/>
    <n v="89891"/>
    <n v="55"/>
    <s v="Male"/>
    <x v="1"/>
    <x v="5"/>
    <s v="Pizza"/>
    <d v="2022-12-08T00:00:00"/>
    <s v="Online"/>
    <n v="29"/>
    <n v="12.2"/>
    <n v="479.56"/>
    <n v="78.83"/>
    <s v="Card"/>
    <n v="5"/>
    <s v="50+"/>
    <s v="new"/>
    <s v="medium"/>
    <s v="High"/>
    <s v="Dec"/>
    <x v="2"/>
    <x v="1"/>
    <x v="2"/>
  </r>
  <r>
    <n v="601876"/>
    <n v="40523"/>
    <n v="50"/>
    <s v="Female"/>
    <x v="1"/>
    <x v="2"/>
    <s v="Burger"/>
    <d v="2024-05-14T00:00:00"/>
    <s v="Online"/>
    <n v="46"/>
    <n v="8"/>
    <n v="848.32"/>
    <n v="118.62"/>
    <s v="UPI"/>
    <n v="4"/>
    <s v="36-50"/>
    <s v="new"/>
    <s v="high value"/>
    <s v="medium"/>
    <s v="May"/>
    <x v="1"/>
    <x v="0"/>
    <x v="1"/>
  </r>
  <r>
    <n v="601877"/>
    <n v="78795"/>
    <n v="51"/>
    <s v="Female"/>
    <x v="3"/>
    <x v="0"/>
    <s v="Chinese"/>
    <d v="2024-11-29T00:00:00"/>
    <s v="COD"/>
    <n v="51"/>
    <n v="8.9"/>
    <n v="909.79"/>
    <n v="113.63"/>
    <s v="Card"/>
    <n v="3"/>
    <s v="50+"/>
    <s v="repeat"/>
    <s v="high value"/>
    <s v="medium"/>
    <s v="Nov"/>
    <x v="1"/>
    <x v="0"/>
    <x v="1"/>
  </r>
  <r>
    <n v="601878"/>
    <n v="78090"/>
    <n v="29"/>
    <s v="Male"/>
    <x v="1"/>
    <x v="7"/>
    <s v="Biryani"/>
    <d v="2024-08-12T00:00:00"/>
    <s v="COD"/>
    <n v="49"/>
    <n v="13.3"/>
    <n v="1279.68"/>
    <n v="62.24"/>
    <s v="Card"/>
    <n v="3"/>
    <s v="25-35"/>
    <s v="new"/>
    <s v="high value"/>
    <s v="medium"/>
    <s v="Aug"/>
    <x v="1"/>
    <x v="1"/>
    <x v="1"/>
  </r>
  <r>
    <n v="601879"/>
    <n v="69324"/>
    <n v="47"/>
    <s v="Male"/>
    <x v="1"/>
    <x v="0"/>
    <s v="Chinese"/>
    <d v="2023-03-16T00:00:00"/>
    <s v="COD"/>
    <n v="75"/>
    <n v="13.9"/>
    <n v="454.5"/>
    <n v="110.85"/>
    <s v="Cash"/>
    <n v="5"/>
    <s v="36-50"/>
    <s v="repeat"/>
    <s v="medium"/>
    <s v="High"/>
    <s v="Mar"/>
    <x v="0"/>
    <x v="1"/>
    <x v="1"/>
  </r>
  <r>
    <n v="601880"/>
    <n v="31320"/>
    <n v="28"/>
    <s v="Female"/>
    <x v="3"/>
    <x v="7"/>
    <s v="Pizza"/>
    <d v="2024-10-17T00:00:00"/>
    <s v="COD"/>
    <n v="84"/>
    <n v="13.5"/>
    <n v="519.1"/>
    <n v="79.7"/>
    <s v="UPI"/>
    <n v="3"/>
    <s v="25-35"/>
    <s v="new"/>
    <s v="high value"/>
    <s v="medium"/>
    <s v="Oct"/>
    <x v="1"/>
    <x v="1"/>
    <x v="1"/>
  </r>
  <r>
    <n v="601881"/>
    <n v="48080"/>
    <n v="64"/>
    <s v="Male"/>
    <x v="1"/>
    <x v="1"/>
    <s v="Chinese"/>
    <d v="2023-05-31T00:00:00"/>
    <s v="Online"/>
    <n v="81"/>
    <n v="14.1"/>
    <n v="382.57"/>
    <n v="91.67"/>
    <s v="UPI"/>
    <n v="1"/>
    <s v="50+"/>
    <s v="new"/>
    <s v="medium"/>
    <s v="Low"/>
    <s v="May"/>
    <x v="0"/>
    <x v="1"/>
    <x v="1"/>
  </r>
  <r>
    <n v="601882"/>
    <n v="84728"/>
    <n v="25"/>
    <s v="Female"/>
    <x v="3"/>
    <x v="4"/>
    <s v="Pizza"/>
    <d v="2022-01-17T00:00:00"/>
    <s v="COD"/>
    <n v="56"/>
    <n v="2.2999999999999998"/>
    <n v="187.95"/>
    <n v="46.81"/>
    <s v="Card"/>
    <n v="4"/>
    <s v="25-35"/>
    <s v="new"/>
    <s v="low"/>
    <s v="medium"/>
    <s v="Jan"/>
    <x v="2"/>
    <x v="2"/>
    <x v="1"/>
  </r>
  <r>
    <n v="601883"/>
    <n v="80854"/>
    <n v="21"/>
    <s v="Male"/>
    <x v="0"/>
    <x v="2"/>
    <s v="Pizza"/>
    <d v="2024-04-29T00:00:00"/>
    <s v="Online"/>
    <n v="23"/>
    <n v="13.4"/>
    <n v="1088.74"/>
    <n v="26.52"/>
    <s v="Cash"/>
    <n v="3"/>
    <s v="18-24"/>
    <s v="new"/>
    <s v="high value"/>
    <s v="medium"/>
    <s v="Apr"/>
    <x v="1"/>
    <x v="1"/>
    <x v="2"/>
  </r>
  <r>
    <n v="601884"/>
    <n v="28793"/>
    <n v="48"/>
    <s v="Male"/>
    <x v="2"/>
    <x v="4"/>
    <s v="South Indian"/>
    <d v="2023-11-08T00:00:00"/>
    <s v="COD"/>
    <n v="74"/>
    <n v="9.6999999999999993"/>
    <n v="1448.42"/>
    <n v="107.56"/>
    <s v="Card"/>
    <n v="4"/>
    <s v="36-50"/>
    <s v="new"/>
    <s v="high value"/>
    <s v="medium"/>
    <s v="Nov"/>
    <x v="0"/>
    <x v="0"/>
    <x v="1"/>
  </r>
  <r>
    <n v="601885"/>
    <n v="29506"/>
    <n v="35"/>
    <s v="Male"/>
    <x v="5"/>
    <x v="2"/>
    <s v="Biryani"/>
    <d v="2022-11-20T00:00:00"/>
    <s v="COD"/>
    <n v="44"/>
    <n v="9.6"/>
    <n v="699.73"/>
    <n v="37.17"/>
    <s v="Card"/>
    <n v="2"/>
    <s v="25-35"/>
    <s v="new"/>
    <s v="high value"/>
    <s v="Low"/>
    <s v="Nov"/>
    <x v="2"/>
    <x v="0"/>
    <x v="0"/>
  </r>
  <r>
    <n v="601886"/>
    <n v="83466"/>
    <n v="33"/>
    <s v="Female"/>
    <x v="5"/>
    <x v="7"/>
    <s v="Biryani"/>
    <d v="2024-10-29T00:00:00"/>
    <s v="Online"/>
    <n v="44"/>
    <n v="5.6"/>
    <n v="834.1"/>
    <n v="86.43"/>
    <s v="Card"/>
    <n v="4"/>
    <s v="25-35"/>
    <s v="new"/>
    <s v="high value"/>
    <s v="medium"/>
    <s v="Oct"/>
    <x v="1"/>
    <x v="0"/>
    <x v="0"/>
  </r>
  <r>
    <n v="601887"/>
    <n v="24924"/>
    <n v="37"/>
    <s v="Female"/>
    <x v="2"/>
    <x v="2"/>
    <s v="South Indian"/>
    <d v="2023-05-26T00:00:00"/>
    <s v="Online"/>
    <n v="48"/>
    <n v="2.9"/>
    <n v="1206.72"/>
    <n v="92.79"/>
    <s v="Wallet"/>
    <n v="1"/>
    <s v="36-50"/>
    <s v="new"/>
    <s v="high value"/>
    <s v="Low"/>
    <s v="May"/>
    <x v="0"/>
    <x v="2"/>
    <x v="1"/>
  </r>
  <r>
    <n v="601888"/>
    <n v="45589"/>
    <n v="30"/>
    <s v="Male"/>
    <x v="0"/>
    <x v="5"/>
    <s v="Sandwich"/>
    <d v="2022-11-22T00:00:00"/>
    <s v="COD"/>
    <n v="39"/>
    <n v="5.9"/>
    <n v="1219.19"/>
    <n v="90.39"/>
    <s v="Cash"/>
    <n v="3"/>
    <s v="25-35"/>
    <s v="new"/>
    <s v="high value"/>
    <s v="medium"/>
    <s v="Nov"/>
    <x v="2"/>
    <x v="0"/>
    <x v="0"/>
  </r>
  <r>
    <n v="601889"/>
    <n v="65844"/>
    <n v="58"/>
    <s v="Female"/>
    <x v="3"/>
    <x v="1"/>
    <s v="Chinese"/>
    <d v="2022-10-03T00:00:00"/>
    <s v="COD"/>
    <n v="47"/>
    <n v="10.8"/>
    <n v="265.06"/>
    <n v="100.46"/>
    <s v="Card"/>
    <n v="5"/>
    <s v="50+"/>
    <s v="new"/>
    <s v="medium"/>
    <s v="High"/>
    <s v="Oct"/>
    <x v="2"/>
    <x v="1"/>
    <x v="1"/>
  </r>
  <r>
    <n v="601890"/>
    <n v="47768"/>
    <n v="19"/>
    <s v="Female"/>
    <x v="0"/>
    <x v="1"/>
    <s v="Pizza"/>
    <d v="2022-02-07T00:00:00"/>
    <s v="Online"/>
    <n v="88"/>
    <n v="10.5"/>
    <n v="764.5"/>
    <n v="119.72"/>
    <s v="Card"/>
    <n v="2"/>
    <s v="18-24"/>
    <s v="new"/>
    <s v="high value"/>
    <s v="Low"/>
    <s v="Feb"/>
    <x v="2"/>
    <x v="1"/>
    <x v="1"/>
  </r>
  <r>
    <n v="601891"/>
    <n v="54948"/>
    <n v="56"/>
    <s v="Female"/>
    <x v="2"/>
    <x v="7"/>
    <s v="Burger"/>
    <d v="2023-11-26T00:00:00"/>
    <s v="COD"/>
    <n v="28"/>
    <n v="1.8"/>
    <n v="710.98"/>
    <n v="48.4"/>
    <s v="Wallet"/>
    <n v="4"/>
    <s v="50+"/>
    <s v="new"/>
    <s v="high value"/>
    <s v="medium"/>
    <s v="Nov"/>
    <x v="0"/>
    <x v="2"/>
    <x v="2"/>
  </r>
  <r>
    <n v="601892"/>
    <n v="25731"/>
    <n v="48"/>
    <s v="Female"/>
    <x v="5"/>
    <x v="3"/>
    <s v="Burger"/>
    <d v="2022-05-05T00:00:00"/>
    <s v="COD"/>
    <n v="47"/>
    <n v="1.8"/>
    <n v="793.57"/>
    <n v="117.15"/>
    <s v="Wallet"/>
    <n v="3"/>
    <s v="36-50"/>
    <s v="new"/>
    <s v="high value"/>
    <s v="medium"/>
    <s v="May"/>
    <x v="2"/>
    <x v="2"/>
    <x v="1"/>
  </r>
  <r>
    <n v="601893"/>
    <n v="25151"/>
    <n v="38"/>
    <s v="Male"/>
    <x v="5"/>
    <x v="7"/>
    <s v="Burger"/>
    <d v="2024-06-10T00:00:00"/>
    <s v="Online"/>
    <n v="69"/>
    <n v="12.2"/>
    <n v="1056.71"/>
    <n v="93.55"/>
    <s v="Card"/>
    <n v="1"/>
    <s v="36-50"/>
    <s v="new"/>
    <s v="high value"/>
    <s v="Low"/>
    <s v="Jun"/>
    <x v="1"/>
    <x v="1"/>
    <x v="1"/>
  </r>
  <r>
    <n v="601894"/>
    <n v="84686"/>
    <n v="28"/>
    <s v="Female"/>
    <x v="4"/>
    <x v="6"/>
    <s v="Sandwich"/>
    <d v="2023-08-25T00:00:00"/>
    <s v="COD"/>
    <n v="31"/>
    <n v="11.4"/>
    <n v="447.28"/>
    <n v="100.77"/>
    <s v="UPI"/>
    <n v="2"/>
    <s v="25-35"/>
    <s v="new"/>
    <s v="medium"/>
    <s v="Low"/>
    <s v="Aug"/>
    <x v="0"/>
    <x v="1"/>
    <x v="0"/>
  </r>
  <r>
    <n v="601895"/>
    <n v="25057"/>
    <n v="47"/>
    <s v="Male"/>
    <x v="2"/>
    <x v="5"/>
    <s v="Burger"/>
    <d v="2023-09-08T00:00:00"/>
    <s v="COD"/>
    <n v="47"/>
    <n v="8.1999999999999993"/>
    <n v="913.55"/>
    <n v="75.36"/>
    <s v="Wallet"/>
    <n v="3"/>
    <s v="36-50"/>
    <s v="new"/>
    <s v="high value"/>
    <s v="medium"/>
    <s v="Sep"/>
    <x v="0"/>
    <x v="0"/>
    <x v="1"/>
  </r>
  <r>
    <n v="601896"/>
    <n v="16064"/>
    <n v="44"/>
    <s v="Female"/>
    <x v="4"/>
    <x v="6"/>
    <s v="South Indian"/>
    <d v="2024-10-07T00:00:00"/>
    <s v="Online"/>
    <n v="33"/>
    <n v="9.9"/>
    <n v="1069.31"/>
    <n v="52.09"/>
    <s v="Card"/>
    <n v="2"/>
    <s v="36-50"/>
    <s v="new"/>
    <s v="high value"/>
    <s v="Low"/>
    <s v="Oct"/>
    <x v="1"/>
    <x v="0"/>
    <x v="0"/>
  </r>
  <r>
    <n v="601897"/>
    <n v="57001"/>
    <n v="47"/>
    <s v="Female"/>
    <x v="0"/>
    <x v="5"/>
    <s v="Chinese"/>
    <d v="2022-03-24T00:00:00"/>
    <s v="COD"/>
    <n v="44"/>
    <n v="6.7"/>
    <n v="1016.58"/>
    <n v="75.2"/>
    <s v="Cash"/>
    <n v="2"/>
    <s v="36-50"/>
    <s v="new"/>
    <s v="high value"/>
    <s v="Low"/>
    <s v="Mar"/>
    <x v="2"/>
    <x v="0"/>
    <x v="0"/>
  </r>
  <r>
    <n v="601898"/>
    <n v="53710"/>
    <n v="46"/>
    <s v="Male"/>
    <x v="2"/>
    <x v="2"/>
    <s v="Sandwich"/>
    <d v="2022-09-18T00:00:00"/>
    <s v="COD"/>
    <n v="70"/>
    <n v="2.4"/>
    <n v="1261.5"/>
    <n v="104.22"/>
    <s v="Wallet"/>
    <n v="2"/>
    <s v="36-50"/>
    <s v="new"/>
    <s v="high value"/>
    <s v="Low"/>
    <s v="Sep"/>
    <x v="2"/>
    <x v="2"/>
    <x v="1"/>
  </r>
  <r>
    <n v="601899"/>
    <n v="16618"/>
    <n v="37"/>
    <s v="Male"/>
    <x v="5"/>
    <x v="7"/>
    <s v="Chinese"/>
    <d v="2024-10-31T00:00:00"/>
    <s v="COD"/>
    <n v="32"/>
    <n v="5.2"/>
    <n v="660.69"/>
    <n v="91.23"/>
    <s v="Cash"/>
    <n v="5"/>
    <s v="36-50"/>
    <s v="new"/>
    <s v="high value"/>
    <s v="High"/>
    <s v="Oct"/>
    <x v="1"/>
    <x v="0"/>
    <x v="0"/>
  </r>
  <r>
    <n v="601900"/>
    <n v="26968"/>
    <n v="24"/>
    <s v="Female"/>
    <x v="3"/>
    <x v="6"/>
    <s v="Biryani"/>
    <d v="2022-05-11T00:00:00"/>
    <s v="Online"/>
    <n v="42"/>
    <n v="4.5"/>
    <n v="480.09"/>
    <n v="31.94"/>
    <s v="Cash"/>
    <n v="5"/>
    <s v="18-24"/>
    <s v="new"/>
    <s v="medium"/>
    <s v="High"/>
    <s v="May"/>
    <x v="2"/>
    <x v="2"/>
    <x v="0"/>
  </r>
  <r>
    <n v="601901"/>
    <n v="29853"/>
    <n v="48"/>
    <s v="Female"/>
    <x v="1"/>
    <x v="2"/>
    <s v="Chinese"/>
    <d v="2023-09-01T00:00:00"/>
    <s v="COD"/>
    <n v="81"/>
    <n v="10.199999999999999"/>
    <n v="841.69"/>
    <n v="32.619999999999997"/>
    <s v="Card"/>
    <n v="3"/>
    <s v="36-50"/>
    <s v="new"/>
    <s v="high value"/>
    <s v="medium"/>
    <s v="Sep"/>
    <x v="0"/>
    <x v="1"/>
    <x v="1"/>
  </r>
  <r>
    <n v="601902"/>
    <n v="52012"/>
    <n v="60"/>
    <s v="Male"/>
    <x v="0"/>
    <x v="1"/>
    <s v="Sandwich"/>
    <d v="2022-03-31T00:00:00"/>
    <s v="COD"/>
    <n v="57"/>
    <n v="13.6"/>
    <n v="222.16"/>
    <n v="92.36"/>
    <s v="UPI"/>
    <n v="4"/>
    <s v="50+"/>
    <s v="new"/>
    <s v="low"/>
    <s v="medium"/>
    <s v="Mar"/>
    <x v="2"/>
    <x v="1"/>
    <x v="1"/>
  </r>
  <r>
    <n v="601903"/>
    <n v="75170"/>
    <n v="35"/>
    <s v="Female"/>
    <x v="5"/>
    <x v="5"/>
    <s v="Biryani"/>
    <d v="2023-11-19T00:00:00"/>
    <s v="COD"/>
    <n v="40"/>
    <n v="9.5"/>
    <n v="151.83000000000001"/>
    <n v="78.58"/>
    <s v="UPI"/>
    <n v="2"/>
    <s v="25-35"/>
    <s v="new"/>
    <s v="low"/>
    <s v="Low"/>
    <s v="Nov"/>
    <x v="0"/>
    <x v="0"/>
    <x v="0"/>
  </r>
  <r>
    <n v="601904"/>
    <n v="32721"/>
    <n v="25"/>
    <s v="Female"/>
    <x v="1"/>
    <x v="7"/>
    <s v="Sandwich"/>
    <d v="2023-07-17T00:00:00"/>
    <s v="Online"/>
    <n v="80"/>
    <n v="10.4"/>
    <n v="483.4"/>
    <n v="83.45"/>
    <s v="Cash"/>
    <n v="2"/>
    <s v="25-35"/>
    <s v="new"/>
    <s v="medium"/>
    <s v="Low"/>
    <s v="Jul"/>
    <x v="0"/>
    <x v="1"/>
    <x v="1"/>
  </r>
  <r>
    <n v="601905"/>
    <n v="55554"/>
    <n v="63"/>
    <s v="Male"/>
    <x v="1"/>
    <x v="1"/>
    <s v="Sandwich"/>
    <d v="2022-04-16T00:00:00"/>
    <s v="COD"/>
    <n v="40"/>
    <n v="11.8"/>
    <n v="763.87"/>
    <n v="26.67"/>
    <s v="UPI"/>
    <n v="5"/>
    <s v="50+"/>
    <s v="new"/>
    <s v="high value"/>
    <s v="High"/>
    <s v="Apr"/>
    <x v="2"/>
    <x v="1"/>
    <x v="0"/>
  </r>
  <r>
    <n v="601906"/>
    <n v="63830"/>
    <n v="59"/>
    <s v="Female"/>
    <x v="4"/>
    <x v="6"/>
    <s v="Biryani"/>
    <d v="2024-10-19T00:00:00"/>
    <s v="COD"/>
    <n v="67"/>
    <n v="7.4"/>
    <n v="805.35"/>
    <n v="119.86"/>
    <s v="UPI"/>
    <n v="3"/>
    <s v="50+"/>
    <s v="new"/>
    <s v="high value"/>
    <s v="medium"/>
    <s v="Oct"/>
    <x v="1"/>
    <x v="0"/>
    <x v="1"/>
  </r>
  <r>
    <n v="601907"/>
    <n v="34029"/>
    <n v="63"/>
    <s v="Male"/>
    <x v="1"/>
    <x v="4"/>
    <s v="South Indian"/>
    <d v="2022-01-05T00:00:00"/>
    <s v="COD"/>
    <n v="31"/>
    <n v="4.2"/>
    <n v="1167.95"/>
    <n v="70.94"/>
    <s v="Cash"/>
    <n v="5"/>
    <s v="50+"/>
    <s v="new"/>
    <s v="high value"/>
    <s v="High"/>
    <s v="Jan"/>
    <x v="2"/>
    <x v="2"/>
    <x v="0"/>
  </r>
  <r>
    <n v="601908"/>
    <n v="17864"/>
    <n v="19"/>
    <s v="Female"/>
    <x v="2"/>
    <x v="6"/>
    <s v="South Indian"/>
    <d v="2022-10-17T00:00:00"/>
    <s v="Online"/>
    <n v="49"/>
    <n v="14"/>
    <n v="1376.01"/>
    <n v="70.7"/>
    <s v="Wallet"/>
    <n v="2"/>
    <s v="18-24"/>
    <s v="new"/>
    <s v="high value"/>
    <s v="Low"/>
    <s v="Oct"/>
    <x v="2"/>
    <x v="1"/>
    <x v="1"/>
  </r>
  <r>
    <n v="601909"/>
    <n v="98228"/>
    <n v="60"/>
    <s v="Male"/>
    <x v="1"/>
    <x v="3"/>
    <s v="Pizza"/>
    <d v="2024-09-15T00:00:00"/>
    <s v="COD"/>
    <n v="74"/>
    <n v="11.1"/>
    <n v="1226.3900000000001"/>
    <n v="55.22"/>
    <s v="UPI"/>
    <n v="1"/>
    <s v="50+"/>
    <s v="new"/>
    <s v="high value"/>
    <s v="Low"/>
    <s v="Sep"/>
    <x v="1"/>
    <x v="1"/>
    <x v="1"/>
  </r>
  <r>
    <n v="601910"/>
    <n v="81785"/>
    <n v="33"/>
    <s v="Female"/>
    <x v="1"/>
    <x v="1"/>
    <s v="Sandwich"/>
    <d v="2023-04-23T00:00:00"/>
    <s v="COD"/>
    <n v="89"/>
    <n v="8.6"/>
    <n v="1455.21"/>
    <n v="47.27"/>
    <s v="Cash"/>
    <n v="4"/>
    <s v="25-35"/>
    <s v="repeat"/>
    <s v="high value"/>
    <s v="medium"/>
    <s v="Apr"/>
    <x v="0"/>
    <x v="0"/>
    <x v="1"/>
  </r>
  <r>
    <n v="601911"/>
    <n v="63296"/>
    <n v="64"/>
    <s v="Male"/>
    <x v="4"/>
    <x v="0"/>
    <s v="Burger"/>
    <d v="2023-08-11T00:00:00"/>
    <s v="COD"/>
    <n v="20"/>
    <n v="8.6"/>
    <n v="234.85"/>
    <n v="57.89"/>
    <s v="Wallet"/>
    <n v="2"/>
    <s v="50+"/>
    <s v="new"/>
    <s v="low"/>
    <s v="Low"/>
    <s v="Aug"/>
    <x v="0"/>
    <x v="0"/>
    <x v="2"/>
  </r>
  <r>
    <n v="601912"/>
    <n v="43432"/>
    <n v="26"/>
    <s v="Male"/>
    <x v="4"/>
    <x v="2"/>
    <s v="Pizza"/>
    <d v="2022-05-10T00:00:00"/>
    <s v="COD"/>
    <n v="44"/>
    <n v="9"/>
    <n v="1337.91"/>
    <n v="105.66"/>
    <s v="Card"/>
    <n v="3"/>
    <s v="25-35"/>
    <s v="new"/>
    <s v="high value"/>
    <s v="medium"/>
    <s v="May"/>
    <x v="2"/>
    <x v="0"/>
    <x v="0"/>
  </r>
  <r>
    <n v="601913"/>
    <n v="64575"/>
    <n v="49"/>
    <s v="Female"/>
    <x v="4"/>
    <x v="2"/>
    <s v="Pizza"/>
    <d v="2024-09-06T00:00:00"/>
    <s v="Online"/>
    <n v="50"/>
    <n v="9.8000000000000007"/>
    <n v="319.94"/>
    <n v="88.45"/>
    <s v="UPI"/>
    <n v="5"/>
    <s v="36-50"/>
    <s v="new"/>
    <s v="medium"/>
    <s v="High"/>
    <s v="Sep"/>
    <x v="1"/>
    <x v="0"/>
    <x v="1"/>
  </r>
  <r>
    <n v="601914"/>
    <n v="41541"/>
    <n v="44"/>
    <s v="Female"/>
    <x v="2"/>
    <x v="2"/>
    <s v="Biryani"/>
    <d v="2024-09-17T00:00:00"/>
    <s v="Online"/>
    <n v="80"/>
    <n v="10.5"/>
    <n v="815.77"/>
    <n v="118.79"/>
    <s v="Cash"/>
    <n v="4"/>
    <s v="36-50"/>
    <s v="new"/>
    <s v="high value"/>
    <s v="medium"/>
    <s v="Sep"/>
    <x v="1"/>
    <x v="1"/>
    <x v="1"/>
  </r>
  <r>
    <n v="601915"/>
    <n v="62552"/>
    <n v="62"/>
    <s v="Female"/>
    <x v="4"/>
    <x v="5"/>
    <s v="Biryani"/>
    <d v="2023-06-06T00:00:00"/>
    <s v="COD"/>
    <n v="44"/>
    <n v="10.4"/>
    <n v="322.02999999999997"/>
    <n v="119.9"/>
    <s v="UPI"/>
    <n v="4"/>
    <s v="50+"/>
    <s v="new"/>
    <s v="medium"/>
    <s v="medium"/>
    <s v="Jun"/>
    <x v="0"/>
    <x v="1"/>
    <x v="0"/>
  </r>
  <r>
    <n v="601916"/>
    <n v="52541"/>
    <n v="60"/>
    <s v="Male"/>
    <x v="4"/>
    <x v="0"/>
    <s v="South Indian"/>
    <d v="2023-11-10T00:00:00"/>
    <s v="COD"/>
    <n v="62"/>
    <n v="12.5"/>
    <n v="359.97"/>
    <n v="81.87"/>
    <s v="Wallet"/>
    <n v="5"/>
    <s v="50+"/>
    <s v="new"/>
    <s v="medium"/>
    <s v="High"/>
    <s v="Nov"/>
    <x v="0"/>
    <x v="1"/>
    <x v="1"/>
  </r>
  <r>
    <n v="601917"/>
    <n v="75790"/>
    <n v="39"/>
    <s v="Female"/>
    <x v="0"/>
    <x v="1"/>
    <s v="Chinese"/>
    <d v="2022-01-27T00:00:00"/>
    <s v="Online"/>
    <n v="77"/>
    <n v="13.8"/>
    <n v="341.01"/>
    <n v="26.3"/>
    <s v="UPI"/>
    <n v="1"/>
    <s v="36-50"/>
    <s v="new"/>
    <s v="medium"/>
    <s v="Low"/>
    <s v="Jan"/>
    <x v="2"/>
    <x v="1"/>
    <x v="1"/>
  </r>
  <r>
    <n v="601918"/>
    <n v="56520"/>
    <n v="60"/>
    <s v="Male"/>
    <x v="2"/>
    <x v="2"/>
    <s v="South Indian"/>
    <d v="2024-07-18T00:00:00"/>
    <s v="COD"/>
    <n v="34"/>
    <n v="12.4"/>
    <n v="924.02"/>
    <n v="64.31"/>
    <s v="Cash"/>
    <n v="2"/>
    <s v="50+"/>
    <s v="new"/>
    <s v="high value"/>
    <s v="Low"/>
    <s v="Jul"/>
    <x v="1"/>
    <x v="1"/>
    <x v="0"/>
  </r>
  <r>
    <n v="601919"/>
    <n v="65152"/>
    <n v="38"/>
    <s v="Female"/>
    <x v="0"/>
    <x v="3"/>
    <s v="Chinese"/>
    <d v="2023-03-01T00:00:00"/>
    <s v="COD"/>
    <n v="32"/>
    <n v="8.1999999999999993"/>
    <n v="995.79"/>
    <n v="43.77"/>
    <s v="Wallet"/>
    <n v="5"/>
    <s v="36-50"/>
    <s v="new"/>
    <s v="high value"/>
    <s v="High"/>
    <s v="Mar"/>
    <x v="0"/>
    <x v="0"/>
    <x v="0"/>
  </r>
  <r>
    <n v="601920"/>
    <n v="61466"/>
    <n v="41"/>
    <s v="Male"/>
    <x v="4"/>
    <x v="1"/>
    <s v="Pizza"/>
    <d v="2022-08-11T00:00:00"/>
    <s v="Online"/>
    <n v="57"/>
    <n v="1.8"/>
    <n v="858.48"/>
    <n v="99.92"/>
    <s v="UPI"/>
    <n v="1"/>
    <s v="36-50"/>
    <s v="new"/>
    <s v="high value"/>
    <s v="Low"/>
    <s v="Aug"/>
    <x v="2"/>
    <x v="2"/>
    <x v="1"/>
  </r>
  <r>
    <n v="601921"/>
    <n v="43149"/>
    <n v="39"/>
    <s v="Female"/>
    <x v="2"/>
    <x v="3"/>
    <s v="Pizza"/>
    <d v="2022-05-08T00:00:00"/>
    <s v="Online"/>
    <n v="50"/>
    <n v="1.8"/>
    <n v="1083.43"/>
    <n v="78.25"/>
    <s v="Wallet"/>
    <n v="1"/>
    <s v="36-50"/>
    <s v="new"/>
    <s v="high value"/>
    <s v="Low"/>
    <s v="May"/>
    <x v="2"/>
    <x v="2"/>
    <x v="1"/>
  </r>
  <r>
    <n v="601922"/>
    <n v="72082"/>
    <n v="32"/>
    <s v="Male"/>
    <x v="1"/>
    <x v="2"/>
    <s v="Pizza"/>
    <d v="2024-10-11T00:00:00"/>
    <s v="COD"/>
    <n v="33"/>
    <n v="7.9"/>
    <n v="833"/>
    <n v="117.82"/>
    <s v="Cash"/>
    <n v="4"/>
    <s v="25-35"/>
    <s v="new"/>
    <s v="high value"/>
    <s v="medium"/>
    <s v="Oct"/>
    <x v="1"/>
    <x v="0"/>
    <x v="0"/>
  </r>
  <r>
    <n v="601923"/>
    <n v="71950"/>
    <n v="29"/>
    <s v="Male"/>
    <x v="1"/>
    <x v="1"/>
    <s v="South Indian"/>
    <d v="2022-08-31T00:00:00"/>
    <s v="Online"/>
    <n v="80"/>
    <n v="7.3"/>
    <n v="1250.6400000000001"/>
    <n v="43.22"/>
    <s v="Wallet"/>
    <n v="1"/>
    <s v="25-35"/>
    <s v="new"/>
    <s v="high value"/>
    <s v="Low"/>
    <s v="Aug"/>
    <x v="2"/>
    <x v="0"/>
    <x v="1"/>
  </r>
  <r>
    <n v="601924"/>
    <n v="28431"/>
    <n v="47"/>
    <s v="Female"/>
    <x v="5"/>
    <x v="0"/>
    <s v="Chinese"/>
    <d v="2022-01-08T00:00:00"/>
    <s v="Online"/>
    <n v="89"/>
    <n v="6.3"/>
    <n v="999.52"/>
    <n v="57.05"/>
    <s v="Wallet"/>
    <n v="4"/>
    <s v="36-50"/>
    <s v="new"/>
    <s v="high value"/>
    <s v="medium"/>
    <s v="Jan"/>
    <x v="2"/>
    <x v="0"/>
    <x v="1"/>
  </r>
  <r>
    <n v="601925"/>
    <n v="97209"/>
    <n v="21"/>
    <s v="Male"/>
    <x v="4"/>
    <x v="0"/>
    <s v="Burger"/>
    <d v="2023-06-04T00:00:00"/>
    <s v="Online"/>
    <n v="50"/>
    <n v="11.2"/>
    <n v="535.76"/>
    <n v="42.13"/>
    <s v="Cash"/>
    <n v="2"/>
    <s v="18-24"/>
    <s v="new"/>
    <s v="high value"/>
    <s v="Low"/>
    <s v="Jun"/>
    <x v="0"/>
    <x v="1"/>
    <x v="1"/>
  </r>
  <r>
    <n v="601926"/>
    <n v="65954"/>
    <n v="25"/>
    <s v="Male"/>
    <x v="2"/>
    <x v="0"/>
    <s v="South Indian"/>
    <d v="2023-05-05T00:00:00"/>
    <s v="Online"/>
    <n v="50"/>
    <n v="2.2000000000000002"/>
    <n v="160.69"/>
    <n v="94.06"/>
    <s v="Card"/>
    <n v="4"/>
    <s v="25-35"/>
    <s v="new"/>
    <s v="low"/>
    <s v="medium"/>
    <s v="May"/>
    <x v="0"/>
    <x v="2"/>
    <x v="1"/>
  </r>
  <r>
    <n v="601927"/>
    <n v="14600"/>
    <n v="62"/>
    <s v="Male"/>
    <x v="0"/>
    <x v="0"/>
    <s v="Sandwich"/>
    <d v="2022-05-09T00:00:00"/>
    <s v="Online"/>
    <n v="64"/>
    <n v="13.5"/>
    <n v="1463.96"/>
    <n v="23.21"/>
    <s v="Wallet"/>
    <n v="3"/>
    <s v="50+"/>
    <s v="new"/>
    <s v="high value"/>
    <s v="medium"/>
    <s v="May"/>
    <x v="2"/>
    <x v="1"/>
    <x v="1"/>
  </r>
  <r>
    <n v="601928"/>
    <n v="21627"/>
    <n v="48"/>
    <s v="Female"/>
    <x v="4"/>
    <x v="4"/>
    <s v="Pizza"/>
    <d v="2023-01-17T00:00:00"/>
    <s v="Online"/>
    <n v="27"/>
    <n v="3.8"/>
    <n v="1303.1500000000001"/>
    <n v="47.87"/>
    <s v="Card"/>
    <n v="2"/>
    <s v="36-50"/>
    <s v="new"/>
    <s v="high value"/>
    <s v="Low"/>
    <s v="Jan"/>
    <x v="0"/>
    <x v="2"/>
    <x v="2"/>
  </r>
  <r>
    <n v="601929"/>
    <n v="65259"/>
    <n v="20"/>
    <s v="Male"/>
    <x v="2"/>
    <x v="4"/>
    <s v="Burger"/>
    <d v="2022-07-23T00:00:00"/>
    <s v="COD"/>
    <n v="52"/>
    <n v="1.6"/>
    <n v="1337.93"/>
    <n v="77.760000000000005"/>
    <s v="Card"/>
    <n v="4"/>
    <s v="18-24"/>
    <s v="new"/>
    <s v="high value"/>
    <s v="medium"/>
    <s v="Jul"/>
    <x v="2"/>
    <x v="2"/>
    <x v="1"/>
  </r>
  <r>
    <n v="601930"/>
    <n v="61209"/>
    <n v="39"/>
    <s v="Male"/>
    <x v="2"/>
    <x v="1"/>
    <s v="Sandwich"/>
    <d v="2022-08-24T00:00:00"/>
    <s v="Online"/>
    <n v="87"/>
    <n v="4.7"/>
    <n v="296.13"/>
    <n v="110.68"/>
    <s v="Card"/>
    <n v="1"/>
    <s v="36-50"/>
    <s v="new"/>
    <s v="medium"/>
    <s v="Low"/>
    <s v="Aug"/>
    <x v="2"/>
    <x v="2"/>
    <x v="1"/>
  </r>
  <r>
    <n v="601931"/>
    <n v="54446"/>
    <n v="34"/>
    <s v="Male"/>
    <x v="2"/>
    <x v="5"/>
    <s v="Burger"/>
    <d v="2023-02-27T00:00:00"/>
    <s v="COD"/>
    <n v="80"/>
    <n v="11.6"/>
    <n v="1449.97"/>
    <n v="104.69"/>
    <s v="Wallet"/>
    <n v="3"/>
    <s v="25-35"/>
    <s v="repeat"/>
    <s v="high value"/>
    <s v="medium"/>
    <s v="Feb"/>
    <x v="0"/>
    <x v="1"/>
    <x v="1"/>
  </r>
  <r>
    <n v="601932"/>
    <n v="66280"/>
    <n v="24"/>
    <s v="Male"/>
    <x v="4"/>
    <x v="1"/>
    <s v="Chinese"/>
    <d v="2024-03-08T00:00:00"/>
    <s v="Online"/>
    <n v="38"/>
    <n v="6.1"/>
    <n v="1211.1300000000001"/>
    <n v="42.48"/>
    <s v="Wallet"/>
    <n v="5"/>
    <s v="18-24"/>
    <s v="new"/>
    <s v="high value"/>
    <s v="High"/>
    <s v="Mar"/>
    <x v="1"/>
    <x v="0"/>
    <x v="0"/>
  </r>
  <r>
    <n v="601933"/>
    <n v="64782"/>
    <n v="22"/>
    <s v="Female"/>
    <x v="1"/>
    <x v="0"/>
    <s v="South Indian"/>
    <d v="2023-04-23T00:00:00"/>
    <s v="Online"/>
    <n v="52"/>
    <n v="2.7"/>
    <n v="906.04"/>
    <n v="101.86"/>
    <s v="Card"/>
    <n v="3"/>
    <s v="18-24"/>
    <s v="new"/>
    <s v="high value"/>
    <s v="medium"/>
    <s v="Apr"/>
    <x v="0"/>
    <x v="2"/>
    <x v="1"/>
  </r>
  <r>
    <n v="601934"/>
    <n v="18291"/>
    <n v="21"/>
    <s v="Female"/>
    <x v="3"/>
    <x v="1"/>
    <s v="Biryani"/>
    <d v="2022-08-11T00:00:00"/>
    <s v="COD"/>
    <n v="59"/>
    <n v="1.6"/>
    <n v="169.91"/>
    <n v="44.17"/>
    <s v="Card"/>
    <n v="5"/>
    <s v="18-24"/>
    <s v="repeat"/>
    <s v="low"/>
    <s v="High"/>
    <s v="Aug"/>
    <x v="2"/>
    <x v="2"/>
    <x v="1"/>
  </r>
  <r>
    <n v="601935"/>
    <n v="34431"/>
    <n v="35"/>
    <s v="Male"/>
    <x v="0"/>
    <x v="6"/>
    <s v="Biryani"/>
    <d v="2023-07-22T00:00:00"/>
    <s v="Online"/>
    <n v="33"/>
    <n v="1.9"/>
    <n v="651.39"/>
    <n v="103.12"/>
    <s v="Card"/>
    <n v="2"/>
    <s v="25-35"/>
    <s v="repeat"/>
    <s v="high value"/>
    <s v="Low"/>
    <s v="Jul"/>
    <x v="0"/>
    <x v="2"/>
    <x v="0"/>
  </r>
  <r>
    <n v="601936"/>
    <n v="99923"/>
    <n v="46"/>
    <s v="Male"/>
    <x v="4"/>
    <x v="7"/>
    <s v="Sandwich"/>
    <d v="2022-12-21T00:00:00"/>
    <s v="COD"/>
    <n v="48"/>
    <n v="2.6"/>
    <n v="968.81"/>
    <n v="36.299999999999997"/>
    <s v="Card"/>
    <n v="2"/>
    <s v="36-50"/>
    <s v="new"/>
    <s v="high value"/>
    <s v="Low"/>
    <s v="Dec"/>
    <x v="2"/>
    <x v="2"/>
    <x v="1"/>
  </r>
  <r>
    <n v="601937"/>
    <n v="21878"/>
    <n v="55"/>
    <s v="Male"/>
    <x v="1"/>
    <x v="3"/>
    <s v="South Indian"/>
    <d v="2023-03-29T00:00:00"/>
    <s v="Online"/>
    <n v="44"/>
    <n v="1.6"/>
    <n v="494.26"/>
    <n v="78.16"/>
    <s v="UPI"/>
    <n v="3"/>
    <s v="50+"/>
    <s v="new"/>
    <s v="medium"/>
    <s v="medium"/>
    <s v="Mar"/>
    <x v="0"/>
    <x v="2"/>
    <x v="0"/>
  </r>
  <r>
    <n v="601938"/>
    <n v="51223"/>
    <n v="47"/>
    <s v="Female"/>
    <x v="2"/>
    <x v="1"/>
    <s v="Pizza"/>
    <d v="2024-03-20T00:00:00"/>
    <s v="Online"/>
    <n v="40"/>
    <n v="9.8000000000000007"/>
    <n v="1235.56"/>
    <n v="62.19"/>
    <s v="Cash"/>
    <n v="2"/>
    <s v="36-50"/>
    <s v="new"/>
    <s v="high value"/>
    <s v="Low"/>
    <s v="Mar"/>
    <x v="1"/>
    <x v="0"/>
    <x v="0"/>
  </r>
  <r>
    <n v="601939"/>
    <n v="46925"/>
    <n v="28"/>
    <s v="Female"/>
    <x v="5"/>
    <x v="7"/>
    <s v="Chinese"/>
    <d v="2022-05-04T00:00:00"/>
    <s v="COD"/>
    <n v="80"/>
    <n v="5.0999999999999996"/>
    <n v="1108.19"/>
    <n v="49.39"/>
    <s v="Card"/>
    <n v="2"/>
    <s v="25-35"/>
    <s v="repeat"/>
    <s v="high value"/>
    <s v="Low"/>
    <s v="May"/>
    <x v="2"/>
    <x v="0"/>
    <x v="1"/>
  </r>
  <r>
    <n v="601940"/>
    <n v="51106"/>
    <n v="53"/>
    <s v="Female"/>
    <x v="3"/>
    <x v="1"/>
    <s v="Burger"/>
    <d v="2024-05-14T00:00:00"/>
    <s v="Online"/>
    <n v="67"/>
    <n v="6.8"/>
    <n v="1190.1500000000001"/>
    <n v="96.31"/>
    <s v="Card"/>
    <n v="4"/>
    <s v="50+"/>
    <s v="new"/>
    <s v="high value"/>
    <s v="medium"/>
    <s v="May"/>
    <x v="1"/>
    <x v="0"/>
    <x v="1"/>
  </r>
  <r>
    <n v="601941"/>
    <n v="75280"/>
    <n v="43"/>
    <s v="Female"/>
    <x v="4"/>
    <x v="2"/>
    <s v="Chinese"/>
    <d v="2024-06-17T00:00:00"/>
    <s v="Online"/>
    <n v="66"/>
    <n v="14.1"/>
    <n v="211.25"/>
    <n v="22.95"/>
    <s v="Card"/>
    <n v="5"/>
    <s v="36-50"/>
    <s v="new"/>
    <s v="low"/>
    <s v="High"/>
    <s v="Jun"/>
    <x v="1"/>
    <x v="1"/>
    <x v="1"/>
  </r>
  <r>
    <n v="601942"/>
    <n v="77153"/>
    <n v="41"/>
    <s v="Male"/>
    <x v="5"/>
    <x v="3"/>
    <s v="Burger"/>
    <d v="2022-11-29T00:00:00"/>
    <s v="COD"/>
    <n v="52"/>
    <n v="3.4"/>
    <n v="1053.1199999999999"/>
    <n v="100.87"/>
    <s v="Card"/>
    <n v="5"/>
    <s v="36-50"/>
    <s v="new"/>
    <s v="high value"/>
    <s v="High"/>
    <s v="Nov"/>
    <x v="2"/>
    <x v="2"/>
    <x v="1"/>
  </r>
  <r>
    <n v="601943"/>
    <n v="81808"/>
    <n v="64"/>
    <s v="Male"/>
    <x v="0"/>
    <x v="4"/>
    <s v="Biryani"/>
    <d v="2023-05-02T00:00:00"/>
    <s v="Online"/>
    <n v="76"/>
    <n v="10.3"/>
    <n v="317.11"/>
    <n v="83.77"/>
    <s v="Card"/>
    <n v="4"/>
    <s v="50+"/>
    <s v="new"/>
    <s v="medium"/>
    <s v="medium"/>
    <s v="May"/>
    <x v="0"/>
    <x v="1"/>
    <x v="1"/>
  </r>
  <r>
    <n v="601944"/>
    <n v="62432"/>
    <n v="47"/>
    <s v="Female"/>
    <x v="2"/>
    <x v="6"/>
    <s v="Burger"/>
    <d v="2022-02-01T00:00:00"/>
    <s v="COD"/>
    <n v="80"/>
    <n v="7.6"/>
    <n v="1054.5999999999999"/>
    <n v="112.87"/>
    <s v="UPI"/>
    <n v="2"/>
    <s v="36-50"/>
    <s v="new"/>
    <s v="high value"/>
    <s v="Low"/>
    <s v="Feb"/>
    <x v="2"/>
    <x v="0"/>
    <x v="1"/>
  </r>
  <r>
    <n v="601945"/>
    <n v="40404"/>
    <n v="50"/>
    <s v="Female"/>
    <x v="0"/>
    <x v="1"/>
    <s v="Pizza"/>
    <d v="2023-05-25T00:00:00"/>
    <s v="COD"/>
    <n v="41"/>
    <n v="14.6"/>
    <n v="1057.26"/>
    <n v="98.74"/>
    <s v="UPI"/>
    <n v="3"/>
    <s v="36-50"/>
    <s v="repeat"/>
    <s v="high value"/>
    <s v="medium"/>
    <s v="May"/>
    <x v="0"/>
    <x v="1"/>
    <x v="0"/>
  </r>
  <r>
    <n v="601946"/>
    <n v="75999"/>
    <n v="52"/>
    <s v="Female"/>
    <x v="2"/>
    <x v="0"/>
    <s v="South Indian"/>
    <d v="2022-09-27T00:00:00"/>
    <s v="Online"/>
    <n v="64"/>
    <n v="14.9"/>
    <n v="767.09"/>
    <n v="91.68"/>
    <s v="Card"/>
    <n v="3"/>
    <s v="50+"/>
    <s v="repeat"/>
    <s v="high value"/>
    <s v="medium"/>
    <s v="Sep"/>
    <x v="2"/>
    <x v="1"/>
    <x v="1"/>
  </r>
  <r>
    <n v="601947"/>
    <n v="97232"/>
    <n v="32"/>
    <s v="Female"/>
    <x v="4"/>
    <x v="1"/>
    <s v="Biryani"/>
    <d v="2023-08-07T00:00:00"/>
    <s v="COD"/>
    <n v="22"/>
    <n v="8"/>
    <n v="563.17999999999995"/>
    <n v="28.57"/>
    <s v="Card"/>
    <n v="3"/>
    <s v="25-35"/>
    <s v="new"/>
    <s v="high value"/>
    <s v="medium"/>
    <s v="Aug"/>
    <x v="0"/>
    <x v="0"/>
    <x v="2"/>
  </r>
  <r>
    <n v="601948"/>
    <n v="17663"/>
    <n v="25"/>
    <s v="Male"/>
    <x v="0"/>
    <x v="1"/>
    <s v="Chinese"/>
    <d v="2022-07-21T00:00:00"/>
    <s v="COD"/>
    <n v="71"/>
    <n v="10.8"/>
    <n v="1091.83"/>
    <n v="118.21"/>
    <s v="UPI"/>
    <n v="3"/>
    <s v="25-35"/>
    <s v="new"/>
    <s v="high value"/>
    <s v="medium"/>
    <s v="Jul"/>
    <x v="2"/>
    <x v="1"/>
    <x v="1"/>
  </r>
  <r>
    <n v="601949"/>
    <n v="44750"/>
    <n v="28"/>
    <s v="Male"/>
    <x v="1"/>
    <x v="0"/>
    <s v="Pizza"/>
    <d v="2024-07-18T00:00:00"/>
    <s v="Online"/>
    <n v="80"/>
    <n v="9"/>
    <n v="1471.5"/>
    <n v="34.159999999999997"/>
    <s v="Cash"/>
    <n v="5"/>
    <s v="25-35"/>
    <s v="repeat"/>
    <s v="high value"/>
    <s v="High"/>
    <s v="Jul"/>
    <x v="1"/>
    <x v="0"/>
    <x v="1"/>
  </r>
  <r>
    <n v="601950"/>
    <n v="78746"/>
    <n v="40"/>
    <s v="Male"/>
    <x v="1"/>
    <x v="6"/>
    <s v="Pizza"/>
    <d v="2022-12-14T00:00:00"/>
    <s v="Online"/>
    <n v="75"/>
    <n v="1.7"/>
    <n v="1270.27"/>
    <n v="35.880000000000003"/>
    <s v="Cash"/>
    <n v="2"/>
    <s v="36-50"/>
    <s v="new"/>
    <s v="high value"/>
    <s v="Low"/>
    <s v="Dec"/>
    <x v="2"/>
    <x v="2"/>
    <x v="1"/>
  </r>
  <r>
    <n v="601951"/>
    <n v="67651"/>
    <n v="46"/>
    <s v="Male"/>
    <x v="5"/>
    <x v="1"/>
    <s v="Pizza"/>
    <d v="2022-11-03T00:00:00"/>
    <s v="Online"/>
    <n v="53"/>
    <n v="11.5"/>
    <n v="836.51"/>
    <n v="46.38"/>
    <s v="UPI"/>
    <n v="2"/>
    <s v="36-50"/>
    <s v="new"/>
    <s v="high value"/>
    <s v="Low"/>
    <s v="Nov"/>
    <x v="2"/>
    <x v="1"/>
    <x v="1"/>
  </r>
  <r>
    <n v="601952"/>
    <n v="15756"/>
    <n v="52"/>
    <s v="Male"/>
    <x v="1"/>
    <x v="4"/>
    <s v="Sandwich"/>
    <d v="2022-11-14T00:00:00"/>
    <s v="COD"/>
    <n v="36"/>
    <n v="8.1"/>
    <n v="715.72"/>
    <n v="30.38"/>
    <s v="Wallet"/>
    <n v="1"/>
    <s v="50+"/>
    <s v="new"/>
    <s v="high value"/>
    <s v="Low"/>
    <s v="Nov"/>
    <x v="2"/>
    <x v="0"/>
    <x v="0"/>
  </r>
  <r>
    <n v="601953"/>
    <n v="70339"/>
    <n v="60"/>
    <s v="Male"/>
    <x v="4"/>
    <x v="0"/>
    <s v="Burger"/>
    <d v="2022-03-25T00:00:00"/>
    <s v="COD"/>
    <n v="58"/>
    <n v="8.6999999999999993"/>
    <n v="575.49"/>
    <n v="42.37"/>
    <s v="Cash"/>
    <n v="4"/>
    <s v="50+"/>
    <s v="repeat"/>
    <s v="high value"/>
    <s v="medium"/>
    <s v="Mar"/>
    <x v="2"/>
    <x v="0"/>
    <x v="1"/>
  </r>
  <r>
    <n v="601954"/>
    <n v="18064"/>
    <n v="43"/>
    <s v="Female"/>
    <x v="4"/>
    <x v="2"/>
    <s v="Chinese"/>
    <d v="2023-08-07T00:00:00"/>
    <s v="COD"/>
    <n v="38"/>
    <n v="10.3"/>
    <n v="488.71"/>
    <n v="89.21"/>
    <s v="Wallet"/>
    <n v="4"/>
    <s v="36-50"/>
    <s v="new"/>
    <s v="medium"/>
    <s v="medium"/>
    <s v="Aug"/>
    <x v="0"/>
    <x v="1"/>
    <x v="0"/>
  </r>
  <r>
    <n v="601955"/>
    <n v="38152"/>
    <n v="47"/>
    <s v="Male"/>
    <x v="0"/>
    <x v="4"/>
    <s v="South Indian"/>
    <d v="2023-11-03T00:00:00"/>
    <s v="COD"/>
    <n v="65"/>
    <n v="9.1"/>
    <n v="1462.29"/>
    <n v="68.5"/>
    <s v="UPI"/>
    <n v="4"/>
    <s v="36-50"/>
    <s v="new"/>
    <s v="high value"/>
    <s v="medium"/>
    <s v="Nov"/>
    <x v="0"/>
    <x v="0"/>
    <x v="1"/>
  </r>
  <r>
    <n v="601956"/>
    <n v="39785"/>
    <n v="52"/>
    <s v="Female"/>
    <x v="0"/>
    <x v="3"/>
    <s v="Chinese"/>
    <d v="2024-03-16T00:00:00"/>
    <s v="COD"/>
    <n v="71"/>
    <n v="10.5"/>
    <n v="911.05"/>
    <n v="49.28"/>
    <s v="UPI"/>
    <n v="5"/>
    <s v="50+"/>
    <s v="new"/>
    <s v="high value"/>
    <s v="High"/>
    <s v="Mar"/>
    <x v="1"/>
    <x v="1"/>
    <x v="1"/>
  </r>
  <r>
    <n v="601957"/>
    <n v="99171"/>
    <n v="20"/>
    <s v="Male"/>
    <x v="2"/>
    <x v="0"/>
    <s v="Pizza"/>
    <d v="2023-01-23T00:00:00"/>
    <s v="COD"/>
    <n v="56"/>
    <n v="4.8"/>
    <n v="383.51"/>
    <n v="54.44"/>
    <s v="UPI"/>
    <n v="1"/>
    <s v="18-24"/>
    <s v="new"/>
    <s v="medium"/>
    <s v="Low"/>
    <s v="Jan"/>
    <x v="0"/>
    <x v="2"/>
    <x v="1"/>
  </r>
  <r>
    <n v="601958"/>
    <n v="16773"/>
    <n v="27"/>
    <s v="Female"/>
    <x v="4"/>
    <x v="4"/>
    <s v="Sandwich"/>
    <d v="2022-08-23T00:00:00"/>
    <s v="Online"/>
    <n v="78"/>
    <n v="4.0999999999999996"/>
    <n v="1140.3900000000001"/>
    <n v="49.63"/>
    <s v="Wallet"/>
    <n v="1"/>
    <s v="25-35"/>
    <s v="new"/>
    <s v="high value"/>
    <s v="Low"/>
    <s v="Aug"/>
    <x v="2"/>
    <x v="2"/>
    <x v="1"/>
  </r>
  <r>
    <n v="601959"/>
    <n v="37502"/>
    <n v="47"/>
    <s v="Male"/>
    <x v="1"/>
    <x v="4"/>
    <s v="South Indian"/>
    <d v="2022-01-16T00:00:00"/>
    <s v="COD"/>
    <n v="48"/>
    <n v="8.5"/>
    <n v="479.03"/>
    <n v="104.58"/>
    <s v="UPI"/>
    <n v="3"/>
    <s v="36-50"/>
    <s v="new"/>
    <s v="medium"/>
    <s v="medium"/>
    <s v="Jan"/>
    <x v="2"/>
    <x v="0"/>
    <x v="1"/>
  </r>
  <r>
    <n v="601960"/>
    <n v="33805"/>
    <n v="20"/>
    <s v="Male"/>
    <x v="4"/>
    <x v="3"/>
    <s v="Sandwich"/>
    <d v="2022-04-06T00:00:00"/>
    <s v="COD"/>
    <n v="38"/>
    <n v="4.7"/>
    <n v="1229.73"/>
    <n v="87.13"/>
    <s v="Card"/>
    <n v="2"/>
    <s v="18-24"/>
    <s v="new"/>
    <s v="high value"/>
    <s v="Low"/>
    <s v="Apr"/>
    <x v="2"/>
    <x v="2"/>
    <x v="0"/>
  </r>
  <r>
    <n v="601961"/>
    <n v="59678"/>
    <n v="22"/>
    <s v="Male"/>
    <x v="5"/>
    <x v="5"/>
    <s v="South Indian"/>
    <d v="2022-09-29T00:00:00"/>
    <s v="COD"/>
    <n v="79"/>
    <n v="11.6"/>
    <n v="1418.42"/>
    <n v="33.770000000000003"/>
    <s v="Card"/>
    <n v="2"/>
    <s v="18-24"/>
    <s v="new"/>
    <s v="high value"/>
    <s v="Low"/>
    <s v="Sep"/>
    <x v="2"/>
    <x v="1"/>
    <x v="1"/>
  </r>
  <r>
    <n v="601962"/>
    <n v="38851"/>
    <n v="42"/>
    <s v="Female"/>
    <x v="0"/>
    <x v="4"/>
    <s v="Chinese"/>
    <d v="2022-11-24T00:00:00"/>
    <s v="COD"/>
    <n v="79"/>
    <n v="1.5"/>
    <n v="261.41000000000003"/>
    <n v="72.86"/>
    <s v="UPI"/>
    <n v="1"/>
    <s v="36-50"/>
    <s v="new"/>
    <s v="medium"/>
    <s v="Low"/>
    <s v="Nov"/>
    <x v="2"/>
    <x v="2"/>
    <x v="1"/>
  </r>
  <r>
    <n v="601963"/>
    <n v="66593"/>
    <n v="21"/>
    <s v="Female"/>
    <x v="4"/>
    <x v="6"/>
    <s v="Pizza"/>
    <d v="2022-03-18T00:00:00"/>
    <s v="COD"/>
    <n v="32"/>
    <n v="4.2"/>
    <n v="1397.48"/>
    <n v="23.29"/>
    <s v="Card"/>
    <n v="2"/>
    <s v="18-24"/>
    <s v="new"/>
    <s v="high value"/>
    <s v="Low"/>
    <s v="Mar"/>
    <x v="2"/>
    <x v="2"/>
    <x v="0"/>
  </r>
  <r>
    <n v="601964"/>
    <n v="53372"/>
    <n v="42"/>
    <s v="Female"/>
    <x v="5"/>
    <x v="1"/>
    <s v="Burger"/>
    <d v="2022-09-24T00:00:00"/>
    <s v="Online"/>
    <n v="22"/>
    <n v="8.6"/>
    <n v="732.48"/>
    <n v="20.059999999999999"/>
    <s v="Cash"/>
    <n v="5"/>
    <s v="36-50"/>
    <s v="new"/>
    <s v="high value"/>
    <s v="High"/>
    <s v="Sep"/>
    <x v="2"/>
    <x v="0"/>
    <x v="2"/>
  </r>
  <r>
    <n v="601965"/>
    <n v="76876"/>
    <n v="18"/>
    <s v="Male"/>
    <x v="1"/>
    <x v="2"/>
    <s v="Biryani"/>
    <d v="2024-12-28T00:00:00"/>
    <s v="Online"/>
    <n v="22"/>
    <n v="1.5"/>
    <n v="835.24"/>
    <n v="40.520000000000003"/>
    <s v="Card"/>
    <n v="1"/>
    <s v="18-24"/>
    <s v="new"/>
    <s v="high value"/>
    <s v="Low"/>
    <s v="Dec"/>
    <x v="1"/>
    <x v="2"/>
    <x v="2"/>
  </r>
  <r>
    <n v="601966"/>
    <n v="16936"/>
    <n v="39"/>
    <s v="Male"/>
    <x v="0"/>
    <x v="0"/>
    <s v="Burger"/>
    <d v="2024-03-16T00:00:00"/>
    <s v="Online"/>
    <n v="82"/>
    <n v="9.8000000000000007"/>
    <n v="550.78"/>
    <n v="25.24"/>
    <s v="Cash"/>
    <n v="2"/>
    <s v="36-50"/>
    <s v="new"/>
    <s v="high value"/>
    <s v="Low"/>
    <s v="Mar"/>
    <x v="1"/>
    <x v="0"/>
    <x v="1"/>
  </r>
  <r>
    <n v="601967"/>
    <n v="97770"/>
    <n v="37"/>
    <s v="Female"/>
    <x v="0"/>
    <x v="4"/>
    <s v="Pizza"/>
    <d v="2023-03-03T00:00:00"/>
    <s v="Online"/>
    <n v="83"/>
    <n v="7.6"/>
    <n v="753.2"/>
    <n v="92.58"/>
    <s v="Cash"/>
    <n v="1"/>
    <s v="36-50"/>
    <s v="new"/>
    <s v="high value"/>
    <s v="Low"/>
    <s v="Mar"/>
    <x v="0"/>
    <x v="0"/>
    <x v="1"/>
  </r>
  <r>
    <n v="601968"/>
    <n v="40278"/>
    <n v="53"/>
    <s v="Male"/>
    <x v="2"/>
    <x v="3"/>
    <s v="Burger"/>
    <d v="2024-04-23T00:00:00"/>
    <s v="COD"/>
    <n v="85"/>
    <n v="13.8"/>
    <n v="934.72"/>
    <n v="91.29"/>
    <s v="Card"/>
    <n v="4"/>
    <s v="50+"/>
    <s v="new"/>
    <s v="high value"/>
    <s v="medium"/>
    <s v="Apr"/>
    <x v="1"/>
    <x v="1"/>
    <x v="1"/>
  </r>
  <r>
    <n v="601969"/>
    <n v="55106"/>
    <n v="26"/>
    <s v="Male"/>
    <x v="4"/>
    <x v="3"/>
    <s v="Pizza"/>
    <d v="2022-05-05T00:00:00"/>
    <s v="COD"/>
    <n v="38"/>
    <n v="7.3"/>
    <n v="1138.83"/>
    <n v="76.84"/>
    <s v="Wallet"/>
    <n v="2"/>
    <s v="25-35"/>
    <s v="new"/>
    <s v="high value"/>
    <s v="Low"/>
    <s v="May"/>
    <x v="2"/>
    <x v="0"/>
    <x v="0"/>
  </r>
  <r>
    <n v="601970"/>
    <n v="45041"/>
    <n v="37"/>
    <s v="Male"/>
    <x v="3"/>
    <x v="7"/>
    <s v="Chinese"/>
    <d v="2024-02-11T00:00:00"/>
    <s v="Online"/>
    <n v="70"/>
    <n v="2.7"/>
    <n v="921.57"/>
    <n v="43.99"/>
    <s v="Cash"/>
    <n v="1"/>
    <s v="36-50"/>
    <s v="new"/>
    <s v="high value"/>
    <s v="Low"/>
    <s v="Feb"/>
    <x v="1"/>
    <x v="2"/>
    <x v="1"/>
  </r>
  <r>
    <n v="601971"/>
    <n v="80775"/>
    <n v="37"/>
    <s v="Female"/>
    <x v="5"/>
    <x v="1"/>
    <s v="Chinese"/>
    <d v="2024-11-20T00:00:00"/>
    <s v="Online"/>
    <n v="52"/>
    <n v="6.6"/>
    <n v="210.37"/>
    <n v="23.01"/>
    <s v="UPI"/>
    <n v="2"/>
    <s v="36-50"/>
    <s v="new"/>
    <s v="low"/>
    <s v="Low"/>
    <s v="Nov"/>
    <x v="1"/>
    <x v="0"/>
    <x v="1"/>
  </r>
  <r>
    <n v="601972"/>
    <n v="37089"/>
    <n v="37"/>
    <s v="Male"/>
    <x v="1"/>
    <x v="6"/>
    <s v="Pizza"/>
    <d v="2022-08-04T00:00:00"/>
    <s v="COD"/>
    <n v="86"/>
    <n v="12.8"/>
    <n v="1084.24"/>
    <n v="46.72"/>
    <s v="Wallet"/>
    <n v="3"/>
    <s v="36-50"/>
    <s v="new"/>
    <s v="high value"/>
    <s v="medium"/>
    <s v="Aug"/>
    <x v="2"/>
    <x v="1"/>
    <x v="1"/>
  </r>
  <r>
    <n v="601973"/>
    <n v="16196"/>
    <n v="37"/>
    <s v="Male"/>
    <x v="4"/>
    <x v="1"/>
    <s v="Biryani"/>
    <d v="2023-06-02T00:00:00"/>
    <s v="COD"/>
    <n v="70"/>
    <n v="3.2"/>
    <n v="1248.8599999999999"/>
    <n v="95.72"/>
    <s v="UPI"/>
    <n v="4"/>
    <s v="36-50"/>
    <s v="new"/>
    <s v="high value"/>
    <s v="medium"/>
    <s v="Jun"/>
    <x v="0"/>
    <x v="2"/>
    <x v="1"/>
  </r>
  <r>
    <n v="601974"/>
    <n v="55948"/>
    <n v="18"/>
    <s v="Female"/>
    <x v="1"/>
    <x v="6"/>
    <s v="Burger"/>
    <d v="2024-01-29T00:00:00"/>
    <s v="COD"/>
    <n v="74"/>
    <n v="10.9"/>
    <n v="1171"/>
    <n v="117.46"/>
    <s v="Cash"/>
    <n v="1"/>
    <s v="18-24"/>
    <s v="new"/>
    <s v="high value"/>
    <s v="Low"/>
    <s v="Jan"/>
    <x v="1"/>
    <x v="1"/>
    <x v="1"/>
  </r>
  <r>
    <n v="601975"/>
    <n v="31193"/>
    <n v="31"/>
    <s v="Female"/>
    <x v="5"/>
    <x v="0"/>
    <s v="South Indian"/>
    <d v="2022-06-01T00:00:00"/>
    <s v="COD"/>
    <n v="28"/>
    <n v="8.1999999999999993"/>
    <n v="1384.73"/>
    <n v="112.4"/>
    <s v="Cash"/>
    <n v="4"/>
    <s v="25-35"/>
    <s v="new"/>
    <s v="high value"/>
    <s v="medium"/>
    <s v="Jun"/>
    <x v="2"/>
    <x v="0"/>
    <x v="2"/>
  </r>
  <r>
    <n v="601976"/>
    <n v="20835"/>
    <n v="32"/>
    <s v="Male"/>
    <x v="4"/>
    <x v="3"/>
    <s v="South Indian"/>
    <d v="2022-07-14T00:00:00"/>
    <s v="COD"/>
    <n v="33"/>
    <n v="9.3000000000000007"/>
    <n v="272.25"/>
    <n v="46.07"/>
    <s v="Wallet"/>
    <n v="4"/>
    <s v="25-35"/>
    <s v="new"/>
    <s v="medium"/>
    <s v="medium"/>
    <s v="Jul"/>
    <x v="2"/>
    <x v="0"/>
    <x v="0"/>
  </r>
  <r>
    <n v="601977"/>
    <n v="45834"/>
    <n v="60"/>
    <s v="Female"/>
    <x v="4"/>
    <x v="2"/>
    <s v="Sandwich"/>
    <d v="2023-06-18T00:00:00"/>
    <s v="Online"/>
    <n v="42"/>
    <n v="2.8"/>
    <n v="1009.52"/>
    <n v="101.53"/>
    <s v="Wallet"/>
    <n v="3"/>
    <s v="50+"/>
    <s v="new"/>
    <s v="high value"/>
    <s v="medium"/>
    <s v="Jun"/>
    <x v="0"/>
    <x v="2"/>
    <x v="0"/>
  </r>
  <r>
    <n v="601978"/>
    <n v="27844"/>
    <n v="41"/>
    <s v="Male"/>
    <x v="0"/>
    <x v="3"/>
    <s v="South Indian"/>
    <d v="2024-08-14T00:00:00"/>
    <s v="COD"/>
    <n v="68"/>
    <n v="7.1"/>
    <n v="282.23"/>
    <n v="56.03"/>
    <s v="Card"/>
    <n v="5"/>
    <s v="36-50"/>
    <s v="new"/>
    <s v="medium"/>
    <s v="High"/>
    <s v="Aug"/>
    <x v="1"/>
    <x v="0"/>
    <x v="1"/>
  </r>
  <r>
    <n v="601979"/>
    <n v="41706"/>
    <n v="55"/>
    <s v="Female"/>
    <x v="2"/>
    <x v="2"/>
    <s v="South Indian"/>
    <d v="2023-05-09T00:00:00"/>
    <s v="COD"/>
    <n v="83"/>
    <n v="12.8"/>
    <n v="940.97"/>
    <n v="64.040000000000006"/>
    <s v="UPI"/>
    <n v="3"/>
    <s v="50+"/>
    <s v="new"/>
    <s v="high value"/>
    <s v="medium"/>
    <s v="May"/>
    <x v="0"/>
    <x v="1"/>
    <x v="1"/>
  </r>
  <r>
    <n v="601980"/>
    <n v="31228"/>
    <n v="41"/>
    <s v="Female"/>
    <x v="2"/>
    <x v="3"/>
    <s v="Pizza"/>
    <d v="2022-03-02T00:00:00"/>
    <s v="Online"/>
    <n v="75"/>
    <n v="3.1"/>
    <n v="977.69"/>
    <n v="101.62"/>
    <s v="Card"/>
    <n v="3"/>
    <s v="36-50"/>
    <s v="new"/>
    <s v="high value"/>
    <s v="medium"/>
    <s v="Mar"/>
    <x v="2"/>
    <x v="2"/>
    <x v="1"/>
  </r>
  <r>
    <n v="601981"/>
    <n v="87418"/>
    <n v="55"/>
    <s v="Female"/>
    <x v="5"/>
    <x v="0"/>
    <s v="Pizza"/>
    <d v="2022-01-01T00:00:00"/>
    <s v="COD"/>
    <n v="22"/>
    <n v="4"/>
    <n v="736.14"/>
    <n v="77.680000000000007"/>
    <s v="Cash"/>
    <n v="4"/>
    <s v="50+"/>
    <s v="new"/>
    <s v="high value"/>
    <s v="medium"/>
    <s v="Jan"/>
    <x v="2"/>
    <x v="2"/>
    <x v="2"/>
  </r>
  <r>
    <n v="601982"/>
    <n v="89204"/>
    <n v="45"/>
    <s v="Female"/>
    <x v="4"/>
    <x v="5"/>
    <s v="Chinese"/>
    <d v="2024-10-02T00:00:00"/>
    <s v="COD"/>
    <n v="67"/>
    <n v="10.3"/>
    <n v="494.39"/>
    <n v="45.97"/>
    <s v="Wallet"/>
    <n v="2"/>
    <s v="36-50"/>
    <s v="new"/>
    <s v="medium"/>
    <s v="Low"/>
    <s v="Oct"/>
    <x v="1"/>
    <x v="1"/>
    <x v="1"/>
  </r>
  <r>
    <n v="601983"/>
    <n v="21851"/>
    <n v="33"/>
    <s v="Male"/>
    <x v="3"/>
    <x v="2"/>
    <s v="Pizza"/>
    <d v="2024-09-11T00:00:00"/>
    <s v="COD"/>
    <n v="20"/>
    <n v="6.1"/>
    <n v="1365.2"/>
    <n v="109.88"/>
    <s v="Card"/>
    <n v="1"/>
    <s v="25-35"/>
    <s v="new"/>
    <s v="high value"/>
    <s v="Low"/>
    <s v="Sep"/>
    <x v="1"/>
    <x v="0"/>
    <x v="2"/>
  </r>
  <r>
    <n v="601984"/>
    <n v="41186"/>
    <n v="47"/>
    <s v="Female"/>
    <x v="1"/>
    <x v="4"/>
    <s v="Burger"/>
    <d v="2023-07-29T00:00:00"/>
    <s v="COD"/>
    <n v="34"/>
    <n v="8.3000000000000007"/>
    <n v="385"/>
    <n v="101.65"/>
    <s v="UPI"/>
    <n v="5"/>
    <s v="36-50"/>
    <s v="new"/>
    <s v="medium"/>
    <s v="High"/>
    <s v="Jul"/>
    <x v="0"/>
    <x v="0"/>
    <x v="0"/>
  </r>
  <r>
    <n v="601985"/>
    <n v="22282"/>
    <n v="40"/>
    <s v="Female"/>
    <x v="3"/>
    <x v="3"/>
    <s v="Burger"/>
    <d v="2022-06-08T00:00:00"/>
    <s v="Online"/>
    <n v="41"/>
    <n v="12.8"/>
    <n v="910.68"/>
    <n v="84.58"/>
    <s v="UPI"/>
    <n v="4"/>
    <s v="36-50"/>
    <s v="new"/>
    <s v="high value"/>
    <s v="medium"/>
    <s v="Jun"/>
    <x v="2"/>
    <x v="1"/>
    <x v="0"/>
  </r>
  <r>
    <n v="601986"/>
    <n v="69414"/>
    <n v="33"/>
    <s v="Male"/>
    <x v="2"/>
    <x v="1"/>
    <s v="Burger"/>
    <d v="2023-02-04T00:00:00"/>
    <s v="COD"/>
    <n v="63"/>
    <n v="3.1"/>
    <n v="589.84"/>
    <n v="45.37"/>
    <s v="UPI"/>
    <n v="1"/>
    <s v="25-35"/>
    <s v="new"/>
    <s v="high value"/>
    <s v="Low"/>
    <s v="Feb"/>
    <x v="0"/>
    <x v="2"/>
    <x v="1"/>
  </r>
  <r>
    <n v="601987"/>
    <n v="77439"/>
    <n v="56"/>
    <s v="Male"/>
    <x v="4"/>
    <x v="3"/>
    <s v="Burger"/>
    <d v="2024-10-30T00:00:00"/>
    <s v="COD"/>
    <n v="78"/>
    <n v="14.8"/>
    <n v="350.91"/>
    <n v="107.08"/>
    <s v="Card"/>
    <n v="4"/>
    <s v="50+"/>
    <s v="repeat"/>
    <s v="medium"/>
    <s v="medium"/>
    <s v="Oct"/>
    <x v="1"/>
    <x v="1"/>
    <x v="1"/>
  </r>
  <r>
    <n v="601988"/>
    <n v="55410"/>
    <n v="29"/>
    <s v="Male"/>
    <x v="3"/>
    <x v="4"/>
    <s v="South Indian"/>
    <d v="2024-02-25T00:00:00"/>
    <s v="Online"/>
    <n v="87"/>
    <n v="13.2"/>
    <n v="1435.63"/>
    <n v="70.64"/>
    <s v="Wallet"/>
    <n v="2"/>
    <s v="25-35"/>
    <s v="new"/>
    <s v="high value"/>
    <s v="Low"/>
    <s v="Feb"/>
    <x v="1"/>
    <x v="1"/>
    <x v="1"/>
  </r>
  <r>
    <n v="601989"/>
    <n v="80680"/>
    <n v="35"/>
    <s v="Male"/>
    <x v="5"/>
    <x v="3"/>
    <s v="Sandwich"/>
    <d v="2023-09-03T00:00:00"/>
    <s v="Online"/>
    <n v="28"/>
    <n v="11.4"/>
    <n v="160.83000000000001"/>
    <n v="60.35"/>
    <s v="Wallet"/>
    <n v="2"/>
    <s v="25-35"/>
    <s v="new"/>
    <s v="low"/>
    <s v="Low"/>
    <s v="Sep"/>
    <x v="0"/>
    <x v="1"/>
    <x v="2"/>
  </r>
  <r>
    <n v="601990"/>
    <n v="74692"/>
    <n v="60"/>
    <s v="Male"/>
    <x v="0"/>
    <x v="5"/>
    <s v="Sandwich"/>
    <d v="2023-08-06T00:00:00"/>
    <s v="Online"/>
    <n v="88"/>
    <n v="6.2"/>
    <n v="1022.06"/>
    <n v="115.53"/>
    <s v="UPI"/>
    <n v="5"/>
    <s v="50+"/>
    <s v="new"/>
    <s v="high value"/>
    <s v="High"/>
    <s v="Aug"/>
    <x v="0"/>
    <x v="0"/>
    <x v="1"/>
  </r>
  <r>
    <n v="601991"/>
    <n v="66021"/>
    <n v="35"/>
    <s v="Female"/>
    <x v="0"/>
    <x v="1"/>
    <s v="South Indian"/>
    <d v="2024-09-04T00:00:00"/>
    <s v="Online"/>
    <n v="25"/>
    <n v="10.4"/>
    <n v="729.15"/>
    <n v="77.89"/>
    <s v="Wallet"/>
    <n v="4"/>
    <s v="25-35"/>
    <s v="new"/>
    <s v="high value"/>
    <s v="medium"/>
    <s v="Sep"/>
    <x v="1"/>
    <x v="1"/>
    <x v="2"/>
  </r>
  <r>
    <n v="601992"/>
    <n v="88014"/>
    <n v="47"/>
    <s v="Female"/>
    <x v="0"/>
    <x v="3"/>
    <s v="Biryani"/>
    <d v="2023-11-16T00:00:00"/>
    <s v="Online"/>
    <n v="50"/>
    <n v="7.8"/>
    <n v="501.14"/>
    <n v="75.56"/>
    <s v="Cash"/>
    <n v="1"/>
    <s v="36-50"/>
    <s v="new"/>
    <s v="high value"/>
    <s v="Low"/>
    <s v="Nov"/>
    <x v="0"/>
    <x v="0"/>
    <x v="1"/>
  </r>
  <r>
    <n v="601993"/>
    <n v="27974"/>
    <n v="32"/>
    <s v="Female"/>
    <x v="1"/>
    <x v="0"/>
    <s v="Chinese"/>
    <d v="2023-05-17T00:00:00"/>
    <s v="Online"/>
    <n v="52"/>
    <n v="8"/>
    <n v="160.11000000000001"/>
    <n v="90.91"/>
    <s v="Wallet"/>
    <n v="4"/>
    <s v="25-35"/>
    <s v="new"/>
    <s v="low"/>
    <s v="medium"/>
    <s v="May"/>
    <x v="0"/>
    <x v="0"/>
    <x v="1"/>
  </r>
  <r>
    <n v="601994"/>
    <n v="48116"/>
    <n v="51"/>
    <s v="Male"/>
    <x v="0"/>
    <x v="0"/>
    <s v="Pizza"/>
    <d v="2023-12-30T00:00:00"/>
    <s v="Online"/>
    <n v="50"/>
    <n v="12.8"/>
    <n v="817.05"/>
    <n v="90.87"/>
    <s v="Card"/>
    <n v="1"/>
    <s v="50+"/>
    <s v="new"/>
    <s v="high value"/>
    <s v="Low"/>
    <s v="Dec"/>
    <x v="0"/>
    <x v="1"/>
    <x v="1"/>
  </r>
  <r>
    <n v="601995"/>
    <n v="99990"/>
    <n v="53"/>
    <s v="Male"/>
    <x v="4"/>
    <x v="2"/>
    <s v="Sandwich"/>
    <d v="2022-01-04T00:00:00"/>
    <s v="Online"/>
    <n v="80"/>
    <n v="4.9000000000000004"/>
    <n v="711.81"/>
    <n v="52.28"/>
    <s v="Wallet"/>
    <n v="2"/>
    <s v="50+"/>
    <s v="new"/>
    <s v="high value"/>
    <s v="Low"/>
    <s v="Jan"/>
    <x v="2"/>
    <x v="2"/>
    <x v="1"/>
  </r>
  <r>
    <n v="601996"/>
    <n v="13014"/>
    <n v="54"/>
    <s v="Male"/>
    <x v="4"/>
    <x v="1"/>
    <s v="Biryani"/>
    <d v="2023-03-25T00:00:00"/>
    <s v="COD"/>
    <n v="24"/>
    <n v="14"/>
    <n v="1004.23"/>
    <n v="102.76"/>
    <s v="Cash"/>
    <n v="2"/>
    <s v="50+"/>
    <s v="repeat"/>
    <s v="high value"/>
    <s v="Low"/>
    <s v="Mar"/>
    <x v="0"/>
    <x v="1"/>
    <x v="2"/>
  </r>
  <r>
    <n v="601997"/>
    <n v="26830"/>
    <n v="59"/>
    <s v="Male"/>
    <x v="4"/>
    <x v="5"/>
    <s v="South Indian"/>
    <d v="2023-06-25T00:00:00"/>
    <s v="COD"/>
    <n v="27"/>
    <n v="10.3"/>
    <n v="1256.5"/>
    <n v="76.05"/>
    <s v="Cash"/>
    <n v="1"/>
    <s v="50+"/>
    <s v="new"/>
    <s v="high value"/>
    <s v="Low"/>
    <s v="Jun"/>
    <x v="0"/>
    <x v="1"/>
    <x v="2"/>
  </r>
  <r>
    <n v="601998"/>
    <n v="72395"/>
    <n v="60"/>
    <s v="Male"/>
    <x v="1"/>
    <x v="1"/>
    <s v="Biryani"/>
    <d v="2023-01-29T00:00:00"/>
    <s v="COD"/>
    <n v="34"/>
    <n v="5.3"/>
    <n v="1336.68"/>
    <n v="73.7"/>
    <s v="Card"/>
    <n v="1"/>
    <s v="50+"/>
    <s v="new"/>
    <s v="high value"/>
    <s v="Low"/>
    <s v="Jan"/>
    <x v="0"/>
    <x v="0"/>
    <x v="0"/>
  </r>
  <r>
    <n v="601999"/>
    <n v="86703"/>
    <n v="18"/>
    <s v="Male"/>
    <x v="3"/>
    <x v="7"/>
    <s v="Pizza"/>
    <d v="2024-02-10T00:00:00"/>
    <s v="Online"/>
    <n v="47"/>
    <n v="1.9"/>
    <n v="567.46"/>
    <n v="79.2"/>
    <s v="Cash"/>
    <n v="1"/>
    <s v="18-24"/>
    <s v="new"/>
    <s v="high value"/>
    <s v="Low"/>
    <s v="Feb"/>
    <x v="1"/>
    <x v="2"/>
    <x v="1"/>
  </r>
  <r>
    <n v="602000"/>
    <n v="34437"/>
    <n v="63"/>
    <s v="Female"/>
    <x v="2"/>
    <x v="1"/>
    <s v="Burger"/>
    <d v="2023-06-19T00:00:00"/>
    <s v="COD"/>
    <n v="31"/>
    <n v="1.3"/>
    <n v="491.91"/>
    <n v="90.06"/>
    <s v="Wallet"/>
    <n v="5"/>
    <s v="50+"/>
    <s v="new"/>
    <s v="medium"/>
    <s v="High"/>
    <s v="Jun"/>
    <x v="0"/>
    <x v="2"/>
    <x v="0"/>
  </r>
  <r>
    <n v="602001"/>
    <n v="65860"/>
    <n v="56"/>
    <s v="Female"/>
    <x v="2"/>
    <x v="3"/>
    <s v="Biryani"/>
    <d v="2024-05-21T00:00:00"/>
    <s v="COD"/>
    <n v="40"/>
    <n v="13.3"/>
    <n v="385.38"/>
    <n v="20.59"/>
    <s v="Card"/>
    <n v="1"/>
    <s v="50+"/>
    <s v="new"/>
    <s v="medium"/>
    <s v="Low"/>
    <s v="May"/>
    <x v="1"/>
    <x v="1"/>
    <x v="0"/>
  </r>
  <r>
    <n v="602002"/>
    <n v="81856"/>
    <n v="41"/>
    <s v="Male"/>
    <x v="2"/>
    <x v="6"/>
    <s v="Sandwich"/>
    <d v="2024-06-05T00:00:00"/>
    <s v="COD"/>
    <n v="28"/>
    <n v="7.5"/>
    <n v="1082.73"/>
    <n v="91.21"/>
    <s v="Wallet"/>
    <n v="4"/>
    <s v="36-50"/>
    <s v="new"/>
    <s v="high value"/>
    <s v="medium"/>
    <s v="Jun"/>
    <x v="1"/>
    <x v="0"/>
    <x v="2"/>
  </r>
  <r>
    <n v="602003"/>
    <n v="79022"/>
    <n v="55"/>
    <s v="Female"/>
    <x v="2"/>
    <x v="0"/>
    <s v="Pizza"/>
    <d v="2023-11-10T00:00:00"/>
    <s v="Online"/>
    <n v="61"/>
    <n v="1.4"/>
    <n v="269.79000000000002"/>
    <n v="52.03"/>
    <s v="Card"/>
    <n v="5"/>
    <s v="50+"/>
    <s v="new"/>
    <s v="medium"/>
    <s v="High"/>
    <s v="Nov"/>
    <x v="0"/>
    <x v="2"/>
    <x v="1"/>
  </r>
  <r>
    <n v="602004"/>
    <n v="84503"/>
    <n v="56"/>
    <s v="Female"/>
    <x v="0"/>
    <x v="4"/>
    <s v="Chinese"/>
    <d v="2022-06-06T00:00:00"/>
    <s v="Online"/>
    <n v="27"/>
    <n v="11.9"/>
    <n v="568"/>
    <n v="53.38"/>
    <s v="UPI"/>
    <n v="1"/>
    <s v="50+"/>
    <s v="new"/>
    <s v="high value"/>
    <s v="Low"/>
    <s v="Jun"/>
    <x v="2"/>
    <x v="1"/>
    <x v="2"/>
  </r>
  <r>
    <n v="602005"/>
    <n v="96626"/>
    <n v="36"/>
    <s v="Female"/>
    <x v="1"/>
    <x v="6"/>
    <s v="Sandwich"/>
    <d v="2022-05-20T00:00:00"/>
    <s v="COD"/>
    <n v="43"/>
    <n v="6.5"/>
    <n v="698.57"/>
    <n v="85.94"/>
    <s v="UPI"/>
    <n v="1"/>
    <s v="36-50"/>
    <s v="new"/>
    <s v="high value"/>
    <s v="Low"/>
    <s v="May"/>
    <x v="2"/>
    <x v="0"/>
    <x v="0"/>
  </r>
  <r>
    <n v="602006"/>
    <n v="45036"/>
    <n v="30"/>
    <s v="Female"/>
    <x v="0"/>
    <x v="2"/>
    <s v="Sandwich"/>
    <d v="2022-10-31T00:00:00"/>
    <s v="COD"/>
    <n v="43"/>
    <n v="10.6"/>
    <n v="740.02"/>
    <n v="21.48"/>
    <s v="UPI"/>
    <n v="3"/>
    <s v="25-35"/>
    <s v="new"/>
    <s v="high value"/>
    <s v="medium"/>
    <s v="Oct"/>
    <x v="2"/>
    <x v="1"/>
    <x v="0"/>
  </r>
  <r>
    <n v="602007"/>
    <n v="51719"/>
    <n v="53"/>
    <s v="Male"/>
    <x v="3"/>
    <x v="7"/>
    <s v="Pizza"/>
    <d v="2022-07-02T00:00:00"/>
    <s v="COD"/>
    <n v="33"/>
    <n v="11.4"/>
    <n v="992.17"/>
    <n v="41.63"/>
    <s v="UPI"/>
    <n v="5"/>
    <s v="50+"/>
    <s v="new"/>
    <s v="high value"/>
    <s v="High"/>
    <s v="Jul"/>
    <x v="2"/>
    <x v="1"/>
    <x v="0"/>
  </r>
  <r>
    <n v="602008"/>
    <n v="78566"/>
    <n v="32"/>
    <s v="Female"/>
    <x v="3"/>
    <x v="1"/>
    <s v="Burger"/>
    <d v="2024-07-04T00:00:00"/>
    <s v="COD"/>
    <n v="71"/>
    <n v="12.3"/>
    <n v="922.91"/>
    <n v="82.31"/>
    <s v="Card"/>
    <n v="5"/>
    <s v="25-35"/>
    <s v="new"/>
    <s v="high value"/>
    <s v="High"/>
    <s v="Jul"/>
    <x v="1"/>
    <x v="1"/>
    <x v="1"/>
  </r>
  <r>
    <n v="602009"/>
    <n v="28916"/>
    <n v="31"/>
    <s v="Male"/>
    <x v="1"/>
    <x v="5"/>
    <s v="Chinese"/>
    <d v="2022-11-30T00:00:00"/>
    <s v="COD"/>
    <n v="71"/>
    <n v="11.4"/>
    <n v="382.29"/>
    <n v="75.61"/>
    <s v="Wallet"/>
    <n v="1"/>
    <s v="25-35"/>
    <s v="new"/>
    <s v="medium"/>
    <s v="Low"/>
    <s v="Nov"/>
    <x v="2"/>
    <x v="1"/>
    <x v="1"/>
  </r>
  <r>
    <n v="602010"/>
    <n v="48507"/>
    <n v="41"/>
    <s v="Male"/>
    <x v="1"/>
    <x v="3"/>
    <s v="Biryani"/>
    <d v="2024-09-30T00:00:00"/>
    <s v="COD"/>
    <n v="31"/>
    <n v="8.1"/>
    <n v="635.54"/>
    <n v="106.19"/>
    <s v="Card"/>
    <n v="3"/>
    <s v="36-50"/>
    <s v="new"/>
    <s v="high value"/>
    <s v="medium"/>
    <s v="Sep"/>
    <x v="1"/>
    <x v="0"/>
    <x v="0"/>
  </r>
  <r>
    <n v="602011"/>
    <n v="30116"/>
    <n v="27"/>
    <s v="Male"/>
    <x v="3"/>
    <x v="4"/>
    <s v="Biryani"/>
    <d v="2022-05-20T00:00:00"/>
    <s v="Online"/>
    <n v="27"/>
    <n v="8.6999999999999993"/>
    <n v="320.79000000000002"/>
    <n v="43.65"/>
    <s v="UPI"/>
    <n v="5"/>
    <s v="25-35"/>
    <s v="new"/>
    <s v="medium"/>
    <s v="High"/>
    <s v="May"/>
    <x v="2"/>
    <x v="0"/>
    <x v="2"/>
  </r>
  <r>
    <n v="602012"/>
    <n v="71249"/>
    <n v="47"/>
    <s v="Female"/>
    <x v="4"/>
    <x v="7"/>
    <s v="South Indian"/>
    <d v="2023-10-18T00:00:00"/>
    <s v="COD"/>
    <n v="24"/>
    <n v="11.4"/>
    <n v="248.77"/>
    <n v="57.64"/>
    <s v="UPI"/>
    <n v="3"/>
    <s v="36-50"/>
    <s v="new"/>
    <s v="low"/>
    <s v="medium"/>
    <s v="Oct"/>
    <x v="0"/>
    <x v="1"/>
    <x v="2"/>
  </r>
  <r>
    <n v="602013"/>
    <n v="49557"/>
    <n v="40"/>
    <s v="Female"/>
    <x v="3"/>
    <x v="0"/>
    <s v="South Indian"/>
    <d v="2022-11-30T00:00:00"/>
    <s v="Online"/>
    <n v="74"/>
    <n v="9.5"/>
    <n v="1059.74"/>
    <n v="39.24"/>
    <s v="UPI"/>
    <n v="2"/>
    <s v="36-50"/>
    <s v="new"/>
    <s v="high value"/>
    <s v="Low"/>
    <s v="Nov"/>
    <x v="2"/>
    <x v="0"/>
    <x v="1"/>
  </r>
  <r>
    <n v="602014"/>
    <n v="20271"/>
    <n v="23"/>
    <s v="Female"/>
    <x v="5"/>
    <x v="3"/>
    <s v="Chinese"/>
    <d v="2023-05-07T00:00:00"/>
    <s v="COD"/>
    <n v="74"/>
    <n v="9.1999999999999993"/>
    <n v="227.21"/>
    <n v="29.17"/>
    <s v="Wallet"/>
    <n v="5"/>
    <s v="18-24"/>
    <s v="new"/>
    <s v="low"/>
    <s v="High"/>
    <s v="May"/>
    <x v="0"/>
    <x v="0"/>
    <x v="1"/>
  </r>
  <r>
    <n v="602015"/>
    <n v="83629"/>
    <n v="63"/>
    <s v="Female"/>
    <x v="3"/>
    <x v="1"/>
    <s v="Biryani"/>
    <d v="2022-12-31T00:00:00"/>
    <s v="Online"/>
    <n v="58"/>
    <n v="7.6"/>
    <n v="425.99"/>
    <n v="27.76"/>
    <s v="UPI"/>
    <n v="5"/>
    <s v="50+"/>
    <s v="new"/>
    <s v="medium"/>
    <s v="High"/>
    <s v="Dec"/>
    <x v="2"/>
    <x v="0"/>
    <x v="1"/>
  </r>
  <r>
    <n v="602016"/>
    <n v="77381"/>
    <n v="60"/>
    <s v="Male"/>
    <x v="2"/>
    <x v="0"/>
    <s v="Biryani"/>
    <d v="2022-01-11T00:00:00"/>
    <s v="Online"/>
    <n v="21"/>
    <n v="2.2999999999999998"/>
    <n v="624.85"/>
    <n v="91.89"/>
    <s v="UPI"/>
    <n v="3"/>
    <s v="50+"/>
    <s v="new"/>
    <s v="high value"/>
    <s v="medium"/>
    <s v="Jan"/>
    <x v="2"/>
    <x v="2"/>
    <x v="2"/>
  </r>
  <r>
    <n v="602017"/>
    <n v="61508"/>
    <n v="54"/>
    <s v="Female"/>
    <x v="5"/>
    <x v="2"/>
    <s v="Chinese"/>
    <d v="2023-11-28T00:00:00"/>
    <s v="COD"/>
    <n v="47"/>
    <n v="11.7"/>
    <n v="1308.4000000000001"/>
    <n v="84.64"/>
    <s v="Card"/>
    <n v="2"/>
    <s v="50+"/>
    <s v="new"/>
    <s v="high value"/>
    <s v="Low"/>
    <s v="Nov"/>
    <x v="0"/>
    <x v="1"/>
    <x v="1"/>
  </r>
  <r>
    <n v="602018"/>
    <n v="79914"/>
    <n v="20"/>
    <s v="Female"/>
    <x v="2"/>
    <x v="1"/>
    <s v="Burger"/>
    <d v="2024-10-27T00:00:00"/>
    <s v="COD"/>
    <n v="79"/>
    <n v="7.1"/>
    <n v="780.41"/>
    <n v="87.03"/>
    <s v="Cash"/>
    <n v="4"/>
    <s v="18-24"/>
    <s v="new"/>
    <s v="high value"/>
    <s v="medium"/>
    <s v="Oct"/>
    <x v="1"/>
    <x v="0"/>
    <x v="1"/>
  </r>
  <r>
    <n v="602019"/>
    <n v="98769"/>
    <n v="58"/>
    <s v="Male"/>
    <x v="1"/>
    <x v="2"/>
    <s v="Sandwich"/>
    <d v="2023-08-28T00:00:00"/>
    <s v="COD"/>
    <n v="47"/>
    <n v="1.8"/>
    <n v="631.33000000000004"/>
    <n v="25.68"/>
    <s v="Wallet"/>
    <n v="5"/>
    <s v="50+"/>
    <s v="new"/>
    <s v="high value"/>
    <s v="High"/>
    <s v="Aug"/>
    <x v="0"/>
    <x v="2"/>
    <x v="1"/>
  </r>
  <r>
    <n v="602020"/>
    <n v="58905"/>
    <n v="39"/>
    <s v="Male"/>
    <x v="2"/>
    <x v="7"/>
    <s v="Sandwich"/>
    <d v="2022-09-25T00:00:00"/>
    <s v="Online"/>
    <n v="79"/>
    <n v="5.8"/>
    <n v="1499.6"/>
    <n v="75.72"/>
    <s v="Wallet"/>
    <n v="1"/>
    <s v="36-50"/>
    <s v="new"/>
    <s v="high value"/>
    <s v="Low"/>
    <s v="Sep"/>
    <x v="2"/>
    <x v="0"/>
    <x v="1"/>
  </r>
  <r>
    <n v="602021"/>
    <n v="46925"/>
    <n v="57"/>
    <s v="Female"/>
    <x v="5"/>
    <x v="2"/>
    <s v="Sandwich"/>
    <d v="2023-10-17T00:00:00"/>
    <s v="COD"/>
    <n v="38"/>
    <n v="4.4000000000000004"/>
    <n v="1385.39"/>
    <n v="58.81"/>
    <s v="UPI"/>
    <n v="1"/>
    <s v="50+"/>
    <s v="repeat"/>
    <s v="high value"/>
    <s v="Low"/>
    <s v="Oct"/>
    <x v="0"/>
    <x v="2"/>
    <x v="0"/>
  </r>
  <r>
    <n v="602022"/>
    <n v="60393"/>
    <n v="37"/>
    <s v="Female"/>
    <x v="4"/>
    <x v="5"/>
    <s v="Chinese"/>
    <d v="2022-12-31T00:00:00"/>
    <s v="Online"/>
    <n v="43"/>
    <n v="8.5"/>
    <n v="613.08000000000004"/>
    <n v="73.58"/>
    <s v="Wallet"/>
    <n v="3"/>
    <s v="36-50"/>
    <s v="new"/>
    <s v="high value"/>
    <s v="medium"/>
    <s v="Dec"/>
    <x v="2"/>
    <x v="0"/>
    <x v="0"/>
  </r>
  <r>
    <n v="602023"/>
    <n v="60730"/>
    <n v="64"/>
    <s v="Female"/>
    <x v="5"/>
    <x v="5"/>
    <s v="South Indian"/>
    <d v="2022-04-19T00:00:00"/>
    <s v="COD"/>
    <n v="27"/>
    <n v="13"/>
    <n v="162.66999999999999"/>
    <n v="91.23"/>
    <s v="Cash"/>
    <n v="5"/>
    <s v="50+"/>
    <s v="new"/>
    <s v="low"/>
    <s v="High"/>
    <s v="Apr"/>
    <x v="2"/>
    <x v="1"/>
    <x v="2"/>
  </r>
  <r>
    <n v="602024"/>
    <n v="47482"/>
    <n v="49"/>
    <s v="Female"/>
    <x v="1"/>
    <x v="4"/>
    <s v="Chinese"/>
    <d v="2024-05-01T00:00:00"/>
    <s v="Online"/>
    <n v="70"/>
    <n v="6.5"/>
    <n v="1480.39"/>
    <n v="65"/>
    <s v="UPI"/>
    <n v="1"/>
    <s v="36-50"/>
    <s v="new"/>
    <s v="high value"/>
    <s v="Low"/>
    <s v="May"/>
    <x v="1"/>
    <x v="0"/>
    <x v="1"/>
  </r>
  <r>
    <n v="602025"/>
    <n v="85882"/>
    <n v="48"/>
    <s v="Female"/>
    <x v="0"/>
    <x v="0"/>
    <s v="Chinese"/>
    <d v="2024-10-11T00:00:00"/>
    <s v="COD"/>
    <n v="75"/>
    <n v="10.7"/>
    <n v="1079.45"/>
    <n v="27.21"/>
    <s v="Card"/>
    <n v="5"/>
    <s v="36-50"/>
    <s v="repeat"/>
    <s v="high value"/>
    <s v="High"/>
    <s v="Oct"/>
    <x v="1"/>
    <x v="1"/>
    <x v="1"/>
  </r>
  <r>
    <n v="602026"/>
    <n v="63496"/>
    <n v="24"/>
    <s v="Male"/>
    <x v="1"/>
    <x v="0"/>
    <s v="Burger"/>
    <d v="2022-04-12T00:00:00"/>
    <s v="COD"/>
    <n v="39"/>
    <n v="3.4"/>
    <n v="655.65"/>
    <n v="78.8"/>
    <s v="Cash"/>
    <n v="1"/>
    <s v="18-24"/>
    <s v="repeat"/>
    <s v="high value"/>
    <s v="Low"/>
    <s v="Apr"/>
    <x v="2"/>
    <x v="2"/>
    <x v="0"/>
  </r>
  <r>
    <n v="602027"/>
    <n v="24218"/>
    <n v="55"/>
    <s v="Male"/>
    <x v="5"/>
    <x v="2"/>
    <s v="Pizza"/>
    <d v="2022-09-04T00:00:00"/>
    <s v="COD"/>
    <n v="53"/>
    <n v="10"/>
    <n v="582.29999999999995"/>
    <n v="104.71"/>
    <s v="Cash"/>
    <n v="4"/>
    <s v="50+"/>
    <s v="repeat"/>
    <s v="high value"/>
    <s v="medium"/>
    <s v="Sep"/>
    <x v="2"/>
    <x v="0"/>
    <x v="1"/>
  </r>
  <r>
    <n v="602028"/>
    <n v="45860"/>
    <n v="64"/>
    <s v="Female"/>
    <x v="0"/>
    <x v="6"/>
    <s v="South Indian"/>
    <d v="2023-04-04T00:00:00"/>
    <s v="COD"/>
    <n v="45"/>
    <n v="14.6"/>
    <n v="920.7"/>
    <n v="52.54"/>
    <s v="UPI"/>
    <n v="3"/>
    <s v="50+"/>
    <s v="new"/>
    <s v="high value"/>
    <s v="medium"/>
    <s v="Apr"/>
    <x v="0"/>
    <x v="1"/>
    <x v="0"/>
  </r>
  <r>
    <n v="602029"/>
    <n v="33628"/>
    <n v="48"/>
    <s v="Female"/>
    <x v="3"/>
    <x v="3"/>
    <s v="Sandwich"/>
    <d v="2022-01-24T00:00:00"/>
    <s v="COD"/>
    <n v="86"/>
    <n v="10.9"/>
    <n v="1181.46"/>
    <n v="51.2"/>
    <s v="Wallet"/>
    <n v="2"/>
    <s v="36-50"/>
    <s v="repeat"/>
    <s v="high value"/>
    <s v="Low"/>
    <s v="Jan"/>
    <x v="2"/>
    <x v="1"/>
    <x v="1"/>
  </r>
  <r>
    <n v="602030"/>
    <n v="71305"/>
    <n v="39"/>
    <s v="Female"/>
    <x v="4"/>
    <x v="3"/>
    <s v="Burger"/>
    <d v="2023-11-22T00:00:00"/>
    <s v="Online"/>
    <n v="69"/>
    <n v="5.4"/>
    <n v="739.93"/>
    <n v="97.72"/>
    <s v="Cash"/>
    <n v="5"/>
    <s v="36-50"/>
    <s v="repeat"/>
    <s v="high value"/>
    <s v="High"/>
    <s v="Nov"/>
    <x v="0"/>
    <x v="0"/>
    <x v="1"/>
  </r>
  <r>
    <n v="602031"/>
    <n v="95725"/>
    <n v="53"/>
    <s v="Female"/>
    <x v="3"/>
    <x v="4"/>
    <s v="Burger"/>
    <d v="2022-05-01T00:00:00"/>
    <s v="Online"/>
    <n v="31"/>
    <n v="6.5"/>
    <n v="517.27"/>
    <n v="53.15"/>
    <s v="Card"/>
    <n v="3"/>
    <s v="50+"/>
    <s v="new"/>
    <s v="high value"/>
    <s v="medium"/>
    <s v="May"/>
    <x v="2"/>
    <x v="0"/>
    <x v="0"/>
  </r>
  <r>
    <n v="602032"/>
    <n v="61115"/>
    <n v="29"/>
    <s v="Female"/>
    <x v="1"/>
    <x v="4"/>
    <s v="Biryani"/>
    <d v="2024-11-13T00:00:00"/>
    <s v="COD"/>
    <n v="23"/>
    <n v="11"/>
    <n v="1110.74"/>
    <n v="115.04"/>
    <s v="UPI"/>
    <n v="4"/>
    <s v="25-35"/>
    <s v="new"/>
    <s v="high value"/>
    <s v="medium"/>
    <s v="Nov"/>
    <x v="1"/>
    <x v="1"/>
    <x v="2"/>
  </r>
  <r>
    <n v="602033"/>
    <n v="85060"/>
    <n v="18"/>
    <s v="Female"/>
    <x v="1"/>
    <x v="1"/>
    <s v="Chinese"/>
    <d v="2024-07-03T00:00:00"/>
    <s v="COD"/>
    <n v="27"/>
    <n v="7"/>
    <n v="843.79"/>
    <n v="104.44"/>
    <s v="Wallet"/>
    <n v="3"/>
    <s v="18-24"/>
    <s v="repeat"/>
    <s v="high value"/>
    <s v="medium"/>
    <s v="Jul"/>
    <x v="1"/>
    <x v="0"/>
    <x v="2"/>
  </r>
  <r>
    <n v="602034"/>
    <n v="44565"/>
    <n v="46"/>
    <s v="Male"/>
    <x v="4"/>
    <x v="0"/>
    <s v="Biryani"/>
    <d v="2023-02-26T00:00:00"/>
    <s v="COD"/>
    <n v="22"/>
    <n v="4.3"/>
    <n v="1392.76"/>
    <n v="59.05"/>
    <s v="UPI"/>
    <n v="2"/>
    <s v="36-50"/>
    <s v="new"/>
    <s v="high value"/>
    <s v="Low"/>
    <s v="Feb"/>
    <x v="0"/>
    <x v="2"/>
    <x v="2"/>
  </r>
  <r>
    <n v="602035"/>
    <n v="52184"/>
    <n v="49"/>
    <s v="Male"/>
    <x v="4"/>
    <x v="5"/>
    <s v="Burger"/>
    <d v="2024-02-24T00:00:00"/>
    <s v="COD"/>
    <n v="21"/>
    <n v="7.5"/>
    <n v="1350.73"/>
    <n v="58.51"/>
    <s v="Card"/>
    <n v="3"/>
    <s v="36-50"/>
    <s v="new"/>
    <s v="high value"/>
    <s v="medium"/>
    <s v="Feb"/>
    <x v="1"/>
    <x v="0"/>
    <x v="2"/>
  </r>
  <r>
    <n v="602036"/>
    <n v="59713"/>
    <n v="19"/>
    <s v="Male"/>
    <x v="5"/>
    <x v="3"/>
    <s v="Biryani"/>
    <d v="2024-01-03T00:00:00"/>
    <s v="Online"/>
    <n v="76"/>
    <n v="3.3"/>
    <n v="1098.02"/>
    <n v="39.01"/>
    <s v="Card"/>
    <n v="5"/>
    <s v="18-24"/>
    <s v="new"/>
    <s v="high value"/>
    <s v="High"/>
    <s v="Jan"/>
    <x v="1"/>
    <x v="2"/>
    <x v="1"/>
  </r>
  <r>
    <n v="602037"/>
    <n v="11283"/>
    <n v="52"/>
    <s v="Female"/>
    <x v="2"/>
    <x v="7"/>
    <s v="Biryani"/>
    <d v="2023-10-08T00:00:00"/>
    <s v="Online"/>
    <n v="87"/>
    <n v="5.2"/>
    <n v="714.17"/>
    <n v="54.18"/>
    <s v="Card"/>
    <n v="5"/>
    <s v="50+"/>
    <s v="new"/>
    <s v="high value"/>
    <s v="High"/>
    <s v="Oct"/>
    <x v="0"/>
    <x v="0"/>
    <x v="1"/>
  </r>
  <r>
    <n v="602038"/>
    <n v="51194"/>
    <n v="64"/>
    <s v="Female"/>
    <x v="4"/>
    <x v="4"/>
    <s v="Burger"/>
    <d v="2023-07-18T00:00:00"/>
    <s v="COD"/>
    <n v="67"/>
    <n v="10.7"/>
    <n v="450.24"/>
    <n v="72.349999999999994"/>
    <s v="Card"/>
    <n v="1"/>
    <s v="50+"/>
    <s v="new"/>
    <s v="medium"/>
    <s v="Low"/>
    <s v="Jul"/>
    <x v="0"/>
    <x v="1"/>
    <x v="1"/>
  </r>
  <r>
    <n v="602039"/>
    <n v="26923"/>
    <n v="41"/>
    <s v="Female"/>
    <x v="3"/>
    <x v="7"/>
    <s v="Pizza"/>
    <d v="2024-09-10T00:00:00"/>
    <s v="COD"/>
    <n v="48"/>
    <n v="4.9000000000000004"/>
    <n v="556.67999999999995"/>
    <n v="94.15"/>
    <s v="Cash"/>
    <n v="4"/>
    <s v="36-50"/>
    <s v="repeat"/>
    <s v="high value"/>
    <s v="medium"/>
    <s v="Sep"/>
    <x v="1"/>
    <x v="2"/>
    <x v="1"/>
  </r>
  <r>
    <n v="602040"/>
    <n v="27660"/>
    <n v="52"/>
    <s v="Female"/>
    <x v="5"/>
    <x v="0"/>
    <s v="Pizza"/>
    <d v="2022-01-12T00:00:00"/>
    <s v="COD"/>
    <n v="88"/>
    <n v="12.4"/>
    <n v="374.07"/>
    <n v="27.08"/>
    <s v="Card"/>
    <n v="5"/>
    <s v="50+"/>
    <s v="new"/>
    <s v="medium"/>
    <s v="High"/>
    <s v="Jan"/>
    <x v="2"/>
    <x v="1"/>
    <x v="1"/>
  </r>
  <r>
    <n v="602041"/>
    <n v="41316"/>
    <n v="38"/>
    <s v="Male"/>
    <x v="1"/>
    <x v="4"/>
    <s v="Burger"/>
    <d v="2023-01-09T00:00:00"/>
    <s v="Online"/>
    <n v="76"/>
    <n v="13.8"/>
    <n v="823.89"/>
    <n v="98.38"/>
    <s v="Wallet"/>
    <n v="2"/>
    <s v="36-50"/>
    <s v="new"/>
    <s v="high value"/>
    <s v="Low"/>
    <s v="Jan"/>
    <x v="0"/>
    <x v="1"/>
    <x v="1"/>
  </r>
  <r>
    <n v="602042"/>
    <n v="20741"/>
    <n v="63"/>
    <s v="Male"/>
    <x v="2"/>
    <x v="7"/>
    <s v="Burger"/>
    <d v="2023-01-02T00:00:00"/>
    <s v="COD"/>
    <n v="79"/>
    <n v="1.9"/>
    <n v="176.71"/>
    <n v="39.18"/>
    <s v="UPI"/>
    <n v="2"/>
    <s v="50+"/>
    <s v="new"/>
    <s v="low"/>
    <s v="Low"/>
    <s v="Jan"/>
    <x v="0"/>
    <x v="2"/>
    <x v="1"/>
  </r>
  <r>
    <n v="602043"/>
    <n v="19565"/>
    <n v="63"/>
    <s v="Male"/>
    <x v="3"/>
    <x v="4"/>
    <s v="Biryani"/>
    <d v="2024-01-23T00:00:00"/>
    <s v="COD"/>
    <n v="53"/>
    <n v="1.6"/>
    <n v="538.30999999999995"/>
    <n v="29.39"/>
    <s v="Cash"/>
    <n v="2"/>
    <s v="50+"/>
    <s v="new"/>
    <s v="high value"/>
    <s v="Low"/>
    <s v="Jan"/>
    <x v="1"/>
    <x v="2"/>
    <x v="1"/>
  </r>
  <r>
    <n v="602044"/>
    <n v="86421"/>
    <n v="24"/>
    <s v="Female"/>
    <x v="5"/>
    <x v="6"/>
    <s v="Pizza"/>
    <d v="2024-09-06T00:00:00"/>
    <s v="Online"/>
    <n v="89"/>
    <n v="11.5"/>
    <n v="1364.26"/>
    <n v="65.58"/>
    <s v="Card"/>
    <n v="3"/>
    <s v="18-24"/>
    <s v="new"/>
    <s v="high value"/>
    <s v="medium"/>
    <s v="Sep"/>
    <x v="1"/>
    <x v="1"/>
    <x v="1"/>
  </r>
  <r>
    <n v="602045"/>
    <n v="98366"/>
    <n v="57"/>
    <s v="Male"/>
    <x v="0"/>
    <x v="6"/>
    <s v="Sandwich"/>
    <d v="2022-05-15T00:00:00"/>
    <s v="Online"/>
    <n v="59"/>
    <n v="11.2"/>
    <n v="498.84"/>
    <n v="60.57"/>
    <s v="Card"/>
    <n v="1"/>
    <s v="50+"/>
    <s v="new"/>
    <s v="medium"/>
    <s v="Low"/>
    <s v="May"/>
    <x v="2"/>
    <x v="1"/>
    <x v="1"/>
  </r>
  <r>
    <n v="602046"/>
    <n v="79611"/>
    <n v="61"/>
    <s v="Male"/>
    <x v="5"/>
    <x v="4"/>
    <s v="South Indian"/>
    <d v="2022-03-02T00:00:00"/>
    <s v="Online"/>
    <n v="57"/>
    <n v="10"/>
    <n v="732.65"/>
    <n v="118.17"/>
    <s v="Card"/>
    <n v="5"/>
    <s v="50+"/>
    <s v="new"/>
    <s v="high value"/>
    <s v="High"/>
    <s v="Mar"/>
    <x v="2"/>
    <x v="0"/>
    <x v="1"/>
  </r>
  <r>
    <n v="602047"/>
    <n v="10086"/>
    <n v="60"/>
    <s v="Male"/>
    <x v="3"/>
    <x v="4"/>
    <s v="Chinese"/>
    <d v="2024-05-24T00:00:00"/>
    <s v="Online"/>
    <n v="83"/>
    <n v="14.7"/>
    <n v="1465.28"/>
    <n v="51.09"/>
    <s v="UPI"/>
    <n v="3"/>
    <s v="50+"/>
    <s v="new"/>
    <s v="high value"/>
    <s v="medium"/>
    <s v="May"/>
    <x v="1"/>
    <x v="1"/>
    <x v="1"/>
  </r>
  <r>
    <n v="602048"/>
    <n v="68161"/>
    <n v="21"/>
    <s v="Female"/>
    <x v="3"/>
    <x v="4"/>
    <s v="Chinese"/>
    <d v="2024-03-01T00:00:00"/>
    <s v="Online"/>
    <n v="24"/>
    <n v="11.9"/>
    <n v="338.4"/>
    <n v="105.06"/>
    <s v="Card"/>
    <n v="4"/>
    <s v="18-24"/>
    <s v="new"/>
    <s v="medium"/>
    <s v="medium"/>
    <s v="Mar"/>
    <x v="1"/>
    <x v="1"/>
    <x v="2"/>
  </r>
  <r>
    <n v="602049"/>
    <n v="82609"/>
    <n v="24"/>
    <s v="Male"/>
    <x v="5"/>
    <x v="4"/>
    <s v="Sandwich"/>
    <d v="2024-11-15T00:00:00"/>
    <s v="COD"/>
    <n v="55"/>
    <n v="8.9"/>
    <n v="934.7"/>
    <n v="113.98"/>
    <s v="Card"/>
    <n v="1"/>
    <s v="18-24"/>
    <s v="new"/>
    <s v="high value"/>
    <s v="Low"/>
    <s v="Nov"/>
    <x v="1"/>
    <x v="0"/>
    <x v="1"/>
  </r>
  <r>
    <n v="602050"/>
    <n v="92010"/>
    <n v="48"/>
    <s v="Male"/>
    <x v="0"/>
    <x v="6"/>
    <s v="Pizza"/>
    <d v="2023-06-25T00:00:00"/>
    <s v="COD"/>
    <n v="62"/>
    <n v="9.6"/>
    <n v="1262.72"/>
    <n v="21.97"/>
    <s v="Cash"/>
    <n v="5"/>
    <s v="36-50"/>
    <s v="new"/>
    <s v="high value"/>
    <s v="High"/>
    <s v="Jun"/>
    <x v="0"/>
    <x v="0"/>
    <x v="1"/>
  </r>
  <r>
    <n v="602051"/>
    <n v="28401"/>
    <n v="36"/>
    <s v="Male"/>
    <x v="5"/>
    <x v="2"/>
    <s v="Biryani"/>
    <d v="2023-07-16T00:00:00"/>
    <s v="COD"/>
    <n v="52"/>
    <n v="14.3"/>
    <n v="575.16999999999996"/>
    <n v="81.77"/>
    <s v="Wallet"/>
    <n v="2"/>
    <s v="36-50"/>
    <s v="new"/>
    <s v="high value"/>
    <s v="Low"/>
    <s v="Jul"/>
    <x v="0"/>
    <x v="1"/>
    <x v="1"/>
  </r>
  <r>
    <n v="602052"/>
    <n v="98891"/>
    <n v="54"/>
    <s v="Female"/>
    <x v="4"/>
    <x v="7"/>
    <s v="Burger"/>
    <d v="2024-05-14T00:00:00"/>
    <s v="COD"/>
    <n v="29"/>
    <n v="5.4"/>
    <n v="402.72"/>
    <n v="35.299999999999997"/>
    <s v="Card"/>
    <n v="2"/>
    <s v="50+"/>
    <s v="new"/>
    <s v="medium"/>
    <s v="Low"/>
    <s v="May"/>
    <x v="1"/>
    <x v="0"/>
    <x v="2"/>
  </r>
  <r>
    <n v="602053"/>
    <n v="14524"/>
    <n v="47"/>
    <s v="Male"/>
    <x v="4"/>
    <x v="5"/>
    <s v="Chinese"/>
    <d v="2022-04-30T00:00:00"/>
    <s v="Online"/>
    <n v="36"/>
    <n v="12.3"/>
    <n v="1240.5999999999999"/>
    <n v="31.84"/>
    <s v="UPI"/>
    <n v="1"/>
    <s v="36-50"/>
    <s v="new"/>
    <s v="high value"/>
    <s v="Low"/>
    <s v="Apr"/>
    <x v="2"/>
    <x v="1"/>
    <x v="0"/>
  </r>
  <r>
    <n v="602054"/>
    <n v="56591"/>
    <n v="33"/>
    <s v="Male"/>
    <x v="4"/>
    <x v="0"/>
    <s v="Burger"/>
    <d v="2023-07-09T00:00:00"/>
    <s v="Online"/>
    <n v="80"/>
    <n v="4.9000000000000004"/>
    <n v="565.78"/>
    <n v="56.1"/>
    <s v="Wallet"/>
    <n v="3"/>
    <s v="25-35"/>
    <s v="new"/>
    <s v="high value"/>
    <s v="medium"/>
    <s v="Jul"/>
    <x v="0"/>
    <x v="2"/>
    <x v="1"/>
  </r>
  <r>
    <n v="602055"/>
    <n v="75405"/>
    <n v="39"/>
    <s v="Female"/>
    <x v="3"/>
    <x v="2"/>
    <s v="South Indian"/>
    <d v="2024-10-30T00:00:00"/>
    <s v="COD"/>
    <n v="27"/>
    <n v="3.5"/>
    <n v="527.34"/>
    <n v="23.17"/>
    <s v="Card"/>
    <n v="3"/>
    <s v="36-50"/>
    <s v="repeat"/>
    <s v="high value"/>
    <s v="medium"/>
    <s v="Oct"/>
    <x v="1"/>
    <x v="2"/>
    <x v="2"/>
  </r>
  <r>
    <n v="602056"/>
    <n v="60643"/>
    <n v="60"/>
    <s v="Male"/>
    <x v="5"/>
    <x v="1"/>
    <s v="Biryani"/>
    <d v="2022-01-18T00:00:00"/>
    <s v="COD"/>
    <n v="40"/>
    <n v="7.1"/>
    <n v="486.66"/>
    <n v="42.04"/>
    <s v="Wallet"/>
    <n v="5"/>
    <s v="50+"/>
    <s v="new"/>
    <s v="medium"/>
    <s v="High"/>
    <s v="Jan"/>
    <x v="2"/>
    <x v="0"/>
    <x v="0"/>
  </r>
  <r>
    <n v="602057"/>
    <n v="53653"/>
    <n v="32"/>
    <s v="Female"/>
    <x v="1"/>
    <x v="4"/>
    <s v="Pizza"/>
    <d v="2023-05-27T00:00:00"/>
    <s v="COD"/>
    <n v="63"/>
    <n v="12.2"/>
    <n v="676.26"/>
    <n v="23.23"/>
    <s v="Wallet"/>
    <n v="2"/>
    <s v="25-35"/>
    <s v="new"/>
    <s v="high value"/>
    <s v="Low"/>
    <s v="May"/>
    <x v="0"/>
    <x v="1"/>
    <x v="1"/>
  </r>
  <r>
    <n v="602058"/>
    <n v="62168"/>
    <n v="21"/>
    <s v="Female"/>
    <x v="3"/>
    <x v="1"/>
    <s v="Burger"/>
    <d v="2023-05-02T00:00:00"/>
    <s v="COD"/>
    <n v="89"/>
    <n v="9.1"/>
    <n v="169.8"/>
    <n v="29.7"/>
    <s v="UPI"/>
    <n v="3"/>
    <s v="18-24"/>
    <s v="new"/>
    <s v="low"/>
    <s v="medium"/>
    <s v="May"/>
    <x v="0"/>
    <x v="0"/>
    <x v="1"/>
  </r>
  <r>
    <n v="602059"/>
    <n v="59124"/>
    <n v="30"/>
    <s v="Female"/>
    <x v="2"/>
    <x v="6"/>
    <s v="Pizza"/>
    <d v="2023-04-28T00:00:00"/>
    <s v="Online"/>
    <n v="85"/>
    <n v="13.1"/>
    <n v="815.33"/>
    <n v="87.04"/>
    <s v="Card"/>
    <n v="1"/>
    <s v="25-35"/>
    <s v="repeat"/>
    <s v="high value"/>
    <s v="Low"/>
    <s v="Apr"/>
    <x v="0"/>
    <x v="1"/>
    <x v="1"/>
  </r>
  <r>
    <n v="602060"/>
    <n v="69381"/>
    <n v="25"/>
    <s v="Female"/>
    <x v="4"/>
    <x v="2"/>
    <s v="Chinese"/>
    <d v="2022-11-20T00:00:00"/>
    <s v="COD"/>
    <n v="58"/>
    <n v="2.7"/>
    <n v="1096.78"/>
    <n v="37.93"/>
    <s v="Wallet"/>
    <n v="1"/>
    <s v="25-35"/>
    <s v="new"/>
    <s v="high value"/>
    <s v="Low"/>
    <s v="Nov"/>
    <x v="2"/>
    <x v="2"/>
    <x v="1"/>
  </r>
  <r>
    <n v="602061"/>
    <n v="83279"/>
    <n v="60"/>
    <s v="Female"/>
    <x v="4"/>
    <x v="6"/>
    <s v="Chinese"/>
    <d v="2024-12-19T00:00:00"/>
    <s v="Online"/>
    <n v="58"/>
    <n v="9.3000000000000007"/>
    <n v="1388.45"/>
    <n v="69.42"/>
    <s v="UPI"/>
    <n v="5"/>
    <s v="50+"/>
    <s v="new"/>
    <s v="high value"/>
    <s v="High"/>
    <s v="Dec"/>
    <x v="1"/>
    <x v="0"/>
    <x v="1"/>
  </r>
  <r>
    <n v="602062"/>
    <n v="68923"/>
    <n v="18"/>
    <s v="Female"/>
    <x v="0"/>
    <x v="1"/>
    <s v="Sandwich"/>
    <d v="2022-03-20T00:00:00"/>
    <s v="COD"/>
    <n v="80"/>
    <n v="8.1"/>
    <n v="291.02"/>
    <n v="79.02"/>
    <s v="Card"/>
    <n v="2"/>
    <s v="18-24"/>
    <s v="new"/>
    <s v="medium"/>
    <s v="Low"/>
    <s v="Mar"/>
    <x v="2"/>
    <x v="0"/>
    <x v="1"/>
  </r>
  <r>
    <n v="602063"/>
    <n v="88927"/>
    <n v="35"/>
    <s v="Female"/>
    <x v="3"/>
    <x v="6"/>
    <s v="Chinese"/>
    <d v="2022-12-26T00:00:00"/>
    <s v="Online"/>
    <n v="43"/>
    <n v="8.1"/>
    <n v="737.56"/>
    <n v="77.17"/>
    <s v="UPI"/>
    <n v="3"/>
    <s v="25-35"/>
    <s v="new"/>
    <s v="high value"/>
    <s v="medium"/>
    <s v="Dec"/>
    <x v="2"/>
    <x v="0"/>
    <x v="0"/>
  </r>
  <r>
    <n v="602064"/>
    <n v="79371"/>
    <n v="18"/>
    <s v="Female"/>
    <x v="0"/>
    <x v="2"/>
    <s v="Chinese"/>
    <d v="2024-06-14T00:00:00"/>
    <s v="Online"/>
    <n v="24"/>
    <n v="10.5"/>
    <n v="1306.43"/>
    <n v="77.66"/>
    <s v="Card"/>
    <n v="2"/>
    <s v="18-24"/>
    <s v="new"/>
    <s v="high value"/>
    <s v="Low"/>
    <s v="Jun"/>
    <x v="1"/>
    <x v="1"/>
    <x v="2"/>
  </r>
  <r>
    <n v="602065"/>
    <n v="56835"/>
    <n v="52"/>
    <s v="Female"/>
    <x v="5"/>
    <x v="4"/>
    <s v="Burger"/>
    <d v="2022-11-14T00:00:00"/>
    <s v="COD"/>
    <n v="42"/>
    <n v="4.0999999999999996"/>
    <n v="599.42999999999995"/>
    <n v="108.1"/>
    <s v="Wallet"/>
    <n v="5"/>
    <s v="50+"/>
    <s v="new"/>
    <s v="high value"/>
    <s v="High"/>
    <s v="Nov"/>
    <x v="2"/>
    <x v="2"/>
    <x v="0"/>
  </r>
  <r>
    <n v="602066"/>
    <n v="97256"/>
    <n v="58"/>
    <s v="Male"/>
    <x v="4"/>
    <x v="7"/>
    <s v="Pizza"/>
    <d v="2023-02-11T00:00:00"/>
    <s v="COD"/>
    <n v="55"/>
    <n v="14.7"/>
    <n v="989.41"/>
    <n v="118.01"/>
    <s v="Cash"/>
    <n v="1"/>
    <s v="50+"/>
    <s v="new"/>
    <s v="high value"/>
    <s v="Low"/>
    <s v="Feb"/>
    <x v="0"/>
    <x v="1"/>
    <x v="1"/>
  </r>
  <r>
    <n v="602067"/>
    <n v="18692"/>
    <n v="46"/>
    <s v="Male"/>
    <x v="2"/>
    <x v="5"/>
    <s v="Pizza"/>
    <d v="2024-08-06T00:00:00"/>
    <s v="Online"/>
    <n v="40"/>
    <n v="12.6"/>
    <n v="665.74"/>
    <n v="89.31"/>
    <s v="Card"/>
    <n v="3"/>
    <s v="36-50"/>
    <s v="new"/>
    <s v="high value"/>
    <s v="medium"/>
    <s v="Aug"/>
    <x v="1"/>
    <x v="1"/>
    <x v="0"/>
  </r>
  <r>
    <n v="602068"/>
    <n v="57500"/>
    <n v="38"/>
    <s v="Female"/>
    <x v="0"/>
    <x v="1"/>
    <s v="Chinese"/>
    <d v="2023-10-18T00:00:00"/>
    <s v="Online"/>
    <n v="55"/>
    <n v="5.2"/>
    <n v="402.42"/>
    <n v="20.89"/>
    <s v="Card"/>
    <n v="3"/>
    <s v="36-50"/>
    <s v="new"/>
    <s v="medium"/>
    <s v="medium"/>
    <s v="Oct"/>
    <x v="0"/>
    <x v="0"/>
    <x v="1"/>
  </r>
  <r>
    <n v="602069"/>
    <n v="80116"/>
    <n v="51"/>
    <s v="Female"/>
    <x v="3"/>
    <x v="5"/>
    <s v="Sandwich"/>
    <d v="2024-02-08T00:00:00"/>
    <s v="COD"/>
    <n v="36"/>
    <n v="5.2"/>
    <n v="427.65"/>
    <n v="32.92"/>
    <s v="Card"/>
    <n v="5"/>
    <s v="50+"/>
    <s v="new"/>
    <s v="medium"/>
    <s v="High"/>
    <s v="Feb"/>
    <x v="1"/>
    <x v="0"/>
    <x v="0"/>
  </r>
  <r>
    <n v="602070"/>
    <n v="28502"/>
    <n v="41"/>
    <s v="Male"/>
    <x v="3"/>
    <x v="0"/>
    <s v="Chinese"/>
    <d v="2022-04-09T00:00:00"/>
    <s v="COD"/>
    <n v="49"/>
    <n v="12"/>
    <n v="808.44"/>
    <n v="83.61"/>
    <s v="Card"/>
    <n v="3"/>
    <s v="36-50"/>
    <s v="new"/>
    <s v="high value"/>
    <s v="medium"/>
    <s v="Apr"/>
    <x v="2"/>
    <x v="1"/>
    <x v="1"/>
  </r>
  <r>
    <n v="602071"/>
    <n v="78108"/>
    <n v="43"/>
    <s v="Female"/>
    <x v="5"/>
    <x v="0"/>
    <s v="Burger"/>
    <d v="2022-03-26T00:00:00"/>
    <s v="COD"/>
    <n v="21"/>
    <n v="5.4"/>
    <n v="210.42"/>
    <n v="50.65"/>
    <s v="UPI"/>
    <n v="3"/>
    <s v="36-50"/>
    <s v="new"/>
    <s v="low"/>
    <s v="medium"/>
    <s v="Mar"/>
    <x v="2"/>
    <x v="0"/>
    <x v="2"/>
  </r>
  <r>
    <n v="602072"/>
    <n v="65833"/>
    <n v="54"/>
    <s v="Female"/>
    <x v="3"/>
    <x v="1"/>
    <s v="Pizza"/>
    <d v="2022-05-20T00:00:00"/>
    <s v="Online"/>
    <n v="23"/>
    <n v="1.6"/>
    <n v="919.58"/>
    <n v="63.45"/>
    <s v="Cash"/>
    <n v="5"/>
    <s v="50+"/>
    <s v="new"/>
    <s v="high value"/>
    <s v="High"/>
    <s v="May"/>
    <x v="2"/>
    <x v="2"/>
    <x v="2"/>
  </r>
  <r>
    <n v="602073"/>
    <n v="24339"/>
    <n v="49"/>
    <s v="Female"/>
    <x v="2"/>
    <x v="1"/>
    <s v="Sandwich"/>
    <d v="2024-08-30T00:00:00"/>
    <s v="Online"/>
    <n v="20"/>
    <n v="1.4"/>
    <n v="486.48"/>
    <n v="22.1"/>
    <s v="Wallet"/>
    <n v="3"/>
    <s v="36-50"/>
    <s v="new"/>
    <s v="medium"/>
    <s v="medium"/>
    <s v="Aug"/>
    <x v="1"/>
    <x v="2"/>
    <x v="2"/>
  </r>
  <r>
    <n v="602074"/>
    <n v="15772"/>
    <n v="22"/>
    <s v="Female"/>
    <x v="4"/>
    <x v="7"/>
    <s v="South Indian"/>
    <d v="2023-11-02T00:00:00"/>
    <s v="Online"/>
    <n v="31"/>
    <n v="9.6"/>
    <n v="875.42"/>
    <n v="22.54"/>
    <s v="UPI"/>
    <n v="3"/>
    <s v="18-24"/>
    <s v="new"/>
    <s v="high value"/>
    <s v="medium"/>
    <s v="Nov"/>
    <x v="0"/>
    <x v="0"/>
    <x v="0"/>
  </r>
  <r>
    <n v="602075"/>
    <n v="98755"/>
    <n v="23"/>
    <s v="Male"/>
    <x v="2"/>
    <x v="0"/>
    <s v="Biryani"/>
    <d v="2023-11-29T00:00:00"/>
    <s v="Online"/>
    <n v="46"/>
    <n v="7.3"/>
    <n v="429.62"/>
    <n v="81.8"/>
    <s v="Wallet"/>
    <n v="3"/>
    <s v="18-24"/>
    <s v="new"/>
    <s v="medium"/>
    <s v="medium"/>
    <s v="Nov"/>
    <x v="0"/>
    <x v="0"/>
    <x v="1"/>
  </r>
  <r>
    <n v="602076"/>
    <n v="85832"/>
    <n v="46"/>
    <s v="Male"/>
    <x v="1"/>
    <x v="6"/>
    <s v="Chinese"/>
    <d v="2024-08-12T00:00:00"/>
    <s v="Online"/>
    <n v="82"/>
    <n v="13.1"/>
    <n v="811.49"/>
    <n v="99.09"/>
    <s v="Card"/>
    <n v="2"/>
    <s v="36-50"/>
    <s v="new"/>
    <s v="high value"/>
    <s v="Low"/>
    <s v="Aug"/>
    <x v="1"/>
    <x v="1"/>
    <x v="1"/>
  </r>
  <r>
    <n v="602077"/>
    <n v="33007"/>
    <n v="59"/>
    <s v="Male"/>
    <x v="4"/>
    <x v="0"/>
    <s v="Biryani"/>
    <d v="2023-02-25T00:00:00"/>
    <s v="COD"/>
    <n v="76"/>
    <n v="5.2"/>
    <n v="1106.8900000000001"/>
    <n v="35.369999999999997"/>
    <s v="Card"/>
    <n v="3"/>
    <s v="50+"/>
    <s v="new"/>
    <s v="high value"/>
    <s v="medium"/>
    <s v="Feb"/>
    <x v="0"/>
    <x v="0"/>
    <x v="1"/>
  </r>
  <r>
    <n v="602078"/>
    <n v="67445"/>
    <n v="36"/>
    <s v="Female"/>
    <x v="5"/>
    <x v="7"/>
    <s v="Burger"/>
    <d v="2022-06-12T00:00:00"/>
    <s v="COD"/>
    <n v="68"/>
    <n v="14.4"/>
    <n v="389.38"/>
    <n v="105.71"/>
    <s v="UPI"/>
    <n v="5"/>
    <s v="36-50"/>
    <s v="new"/>
    <s v="medium"/>
    <s v="High"/>
    <s v="Jun"/>
    <x v="2"/>
    <x v="1"/>
    <x v="1"/>
  </r>
  <r>
    <n v="602079"/>
    <n v="87129"/>
    <n v="58"/>
    <s v="Male"/>
    <x v="2"/>
    <x v="7"/>
    <s v="Biryani"/>
    <d v="2022-03-14T00:00:00"/>
    <s v="Online"/>
    <n v="77"/>
    <n v="6.1"/>
    <n v="191.15"/>
    <n v="91.06"/>
    <s v="Cash"/>
    <n v="1"/>
    <s v="50+"/>
    <s v="new"/>
    <s v="low"/>
    <s v="Low"/>
    <s v="Mar"/>
    <x v="2"/>
    <x v="0"/>
    <x v="1"/>
  </r>
  <r>
    <n v="602080"/>
    <n v="30589"/>
    <n v="28"/>
    <s v="Female"/>
    <x v="3"/>
    <x v="5"/>
    <s v="Burger"/>
    <d v="2023-11-22T00:00:00"/>
    <s v="Online"/>
    <n v="68"/>
    <n v="2.1"/>
    <n v="1414.32"/>
    <n v="66.510000000000005"/>
    <s v="Cash"/>
    <n v="5"/>
    <s v="25-35"/>
    <s v="new"/>
    <s v="high value"/>
    <s v="High"/>
    <s v="Nov"/>
    <x v="0"/>
    <x v="2"/>
    <x v="1"/>
  </r>
  <r>
    <n v="602081"/>
    <n v="85385"/>
    <n v="42"/>
    <s v="Male"/>
    <x v="3"/>
    <x v="7"/>
    <s v="Pizza"/>
    <d v="2024-11-27T00:00:00"/>
    <s v="Online"/>
    <n v="22"/>
    <n v="6.7"/>
    <n v="306.91000000000003"/>
    <n v="38.18"/>
    <s v="Wallet"/>
    <n v="4"/>
    <s v="36-50"/>
    <s v="new"/>
    <s v="medium"/>
    <s v="medium"/>
    <s v="Nov"/>
    <x v="1"/>
    <x v="0"/>
    <x v="2"/>
  </r>
  <r>
    <n v="602082"/>
    <n v="99302"/>
    <n v="59"/>
    <s v="Female"/>
    <x v="5"/>
    <x v="6"/>
    <s v="Burger"/>
    <d v="2022-10-21T00:00:00"/>
    <s v="Online"/>
    <n v="86"/>
    <n v="14.4"/>
    <n v="1080.3"/>
    <n v="52.78"/>
    <s v="Wallet"/>
    <n v="5"/>
    <s v="50+"/>
    <s v="repeat"/>
    <s v="high value"/>
    <s v="High"/>
    <s v="Oct"/>
    <x v="2"/>
    <x v="1"/>
    <x v="1"/>
  </r>
  <r>
    <n v="602083"/>
    <n v="11081"/>
    <n v="33"/>
    <s v="Male"/>
    <x v="3"/>
    <x v="4"/>
    <s v="Pizza"/>
    <d v="2023-08-21T00:00:00"/>
    <s v="COD"/>
    <n v="39"/>
    <n v="9.1"/>
    <n v="232.71"/>
    <n v="109.49"/>
    <s v="Cash"/>
    <n v="5"/>
    <s v="25-35"/>
    <s v="new"/>
    <s v="low"/>
    <s v="High"/>
    <s v="Aug"/>
    <x v="0"/>
    <x v="0"/>
    <x v="0"/>
  </r>
  <r>
    <n v="602084"/>
    <n v="88822"/>
    <n v="37"/>
    <s v="Female"/>
    <x v="1"/>
    <x v="1"/>
    <s v="Biryani"/>
    <d v="2024-03-28T00:00:00"/>
    <s v="COD"/>
    <n v="76"/>
    <n v="3.5"/>
    <n v="345.73"/>
    <n v="63.3"/>
    <s v="UPI"/>
    <n v="1"/>
    <s v="36-50"/>
    <s v="new"/>
    <s v="medium"/>
    <s v="Low"/>
    <s v="Mar"/>
    <x v="1"/>
    <x v="2"/>
    <x v="1"/>
  </r>
  <r>
    <n v="602085"/>
    <n v="33200"/>
    <n v="28"/>
    <s v="Male"/>
    <x v="2"/>
    <x v="2"/>
    <s v="South Indian"/>
    <d v="2024-08-03T00:00:00"/>
    <s v="Online"/>
    <n v="20"/>
    <n v="5.0999999999999996"/>
    <n v="1390.46"/>
    <n v="44.3"/>
    <s v="Wallet"/>
    <n v="2"/>
    <s v="25-35"/>
    <s v="new"/>
    <s v="high value"/>
    <s v="Low"/>
    <s v="Aug"/>
    <x v="1"/>
    <x v="0"/>
    <x v="2"/>
  </r>
  <r>
    <n v="602086"/>
    <n v="31786"/>
    <n v="30"/>
    <s v="Male"/>
    <x v="3"/>
    <x v="1"/>
    <s v="Pizza"/>
    <d v="2022-06-29T00:00:00"/>
    <s v="COD"/>
    <n v="89"/>
    <n v="14.5"/>
    <n v="1469.84"/>
    <n v="58.78"/>
    <s v="Card"/>
    <n v="3"/>
    <s v="25-35"/>
    <s v="repeat"/>
    <s v="high value"/>
    <s v="medium"/>
    <s v="Jun"/>
    <x v="2"/>
    <x v="1"/>
    <x v="1"/>
  </r>
  <r>
    <n v="602087"/>
    <n v="70474"/>
    <n v="47"/>
    <s v="Female"/>
    <x v="0"/>
    <x v="6"/>
    <s v="Burger"/>
    <d v="2022-11-30T00:00:00"/>
    <s v="COD"/>
    <n v="67"/>
    <n v="10.5"/>
    <n v="790.25"/>
    <n v="51.05"/>
    <s v="Card"/>
    <n v="3"/>
    <s v="36-50"/>
    <s v="new"/>
    <s v="high value"/>
    <s v="medium"/>
    <s v="Nov"/>
    <x v="2"/>
    <x v="1"/>
    <x v="1"/>
  </r>
  <r>
    <n v="602088"/>
    <n v="40970"/>
    <n v="32"/>
    <s v="Female"/>
    <x v="3"/>
    <x v="6"/>
    <s v="Biryani"/>
    <d v="2023-04-27T00:00:00"/>
    <s v="Online"/>
    <n v="44"/>
    <n v="11.2"/>
    <n v="940.47"/>
    <n v="48.43"/>
    <s v="Wallet"/>
    <n v="4"/>
    <s v="25-35"/>
    <s v="new"/>
    <s v="high value"/>
    <s v="medium"/>
    <s v="Apr"/>
    <x v="0"/>
    <x v="1"/>
    <x v="0"/>
  </r>
  <r>
    <n v="602089"/>
    <n v="52116"/>
    <n v="41"/>
    <s v="Male"/>
    <x v="2"/>
    <x v="3"/>
    <s v="Pizza"/>
    <d v="2022-12-16T00:00:00"/>
    <s v="COD"/>
    <n v="81"/>
    <n v="2"/>
    <n v="775.52"/>
    <n v="95.85"/>
    <s v="UPI"/>
    <n v="2"/>
    <s v="36-50"/>
    <s v="new"/>
    <s v="high value"/>
    <s v="Low"/>
    <s v="Dec"/>
    <x v="2"/>
    <x v="2"/>
    <x v="1"/>
  </r>
  <r>
    <n v="602090"/>
    <n v="80290"/>
    <n v="18"/>
    <s v="Male"/>
    <x v="4"/>
    <x v="5"/>
    <s v="Burger"/>
    <d v="2023-07-31T00:00:00"/>
    <s v="Online"/>
    <n v="43"/>
    <n v="8"/>
    <n v="536.41"/>
    <n v="115.98"/>
    <s v="Cash"/>
    <n v="2"/>
    <s v="18-24"/>
    <s v="new"/>
    <s v="high value"/>
    <s v="Low"/>
    <s v="Jul"/>
    <x v="0"/>
    <x v="0"/>
    <x v="0"/>
  </r>
  <r>
    <n v="602091"/>
    <n v="77928"/>
    <n v="38"/>
    <s v="Male"/>
    <x v="1"/>
    <x v="6"/>
    <s v="Burger"/>
    <d v="2022-11-29T00:00:00"/>
    <s v="COD"/>
    <n v="56"/>
    <n v="12.9"/>
    <n v="1155.4100000000001"/>
    <n v="69.59"/>
    <s v="Wallet"/>
    <n v="3"/>
    <s v="36-50"/>
    <s v="new"/>
    <s v="high value"/>
    <s v="medium"/>
    <s v="Nov"/>
    <x v="2"/>
    <x v="1"/>
    <x v="1"/>
  </r>
  <r>
    <n v="602092"/>
    <n v="42473"/>
    <n v="21"/>
    <s v="Male"/>
    <x v="5"/>
    <x v="0"/>
    <s v="South Indian"/>
    <d v="2023-10-24T00:00:00"/>
    <s v="COD"/>
    <n v="74"/>
    <n v="3.6"/>
    <n v="1400.24"/>
    <n v="20.28"/>
    <s v="Card"/>
    <n v="2"/>
    <s v="18-24"/>
    <s v="new"/>
    <s v="high value"/>
    <s v="Low"/>
    <s v="Oct"/>
    <x v="0"/>
    <x v="2"/>
    <x v="1"/>
  </r>
  <r>
    <n v="602093"/>
    <n v="51207"/>
    <n v="40"/>
    <s v="Male"/>
    <x v="4"/>
    <x v="4"/>
    <s v="Sandwich"/>
    <d v="2022-02-11T00:00:00"/>
    <s v="Online"/>
    <n v="43"/>
    <n v="7.3"/>
    <n v="576.70000000000005"/>
    <n v="52.93"/>
    <s v="Card"/>
    <n v="5"/>
    <s v="36-50"/>
    <s v="repeat"/>
    <s v="high value"/>
    <s v="High"/>
    <s v="Feb"/>
    <x v="2"/>
    <x v="0"/>
    <x v="0"/>
  </r>
  <r>
    <n v="602094"/>
    <n v="82486"/>
    <n v="59"/>
    <s v="Male"/>
    <x v="0"/>
    <x v="4"/>
    <s v="Burger"/>
    <d v="2022-03-07T00:00:00"/>
    <s v="Online"/>
    <n v="44"/>
    <n v="2.9"/>
    <n v="849.13"/>
    <n v="78.180000000000007"/>
    <s v="UPI"/>
    <n v="3"/>
    <s v="50+"/>
    <s v="new"/>
    <s v="high value"/>
    <s v="medium"/>
    <s v="Mar"/>
    <x v="2"/>
    <x v="2"/>
    <x v="0"/>
  </r>
  <r>
    <n v="602095"/>
    <n v="46095"/>
    <n v="34"/>
    <s v="Female"/>
    <x v="4"/>
    <x v="7"/>
    <s v="Pizza"/>
    <d v="2023-05-03T00:00:00"/>
    <s v="COD"/>
    <n v="79"/>
    <n v="9.6"/>
    <n v="621.29999999999995"/>
    <n v="46.19"/>
    <s v="Cash"/>
    <n v="2"/>
    <s v="25-35"/>
    <s v="new"/>
    <s v="high value"/>
    <s v="Low"/>
    <s v="May"/>
    <x v="0"/>
    <x v="0"/>
    <x v="1"/>
  </r>
  <r>
    <n v="602096"/>
    <n v="32352"/>
    <n v="23"/>
    <s v="Female"/>
    <x v="0"/>
    <x v="5"/>
    <s v="Biryani"/>
    <d v="2022-10-05T00:00:00"/>
    <s v="COD"/>
    <n v="63"/>
    <n v="10"/>
    <n v="510.27"/>
    <n v="92.48"/>
    <s v="UPI"/>
    <n v="1"/>
    <s v="18-24"/>
    <s v="new"/>
    <s v="high value"/>
    <s v="Low"/>
    <s v="Oct"/>
    <x v="2"/>
    <x v="0"/>
    <x v="1"/>
  </r>
  <r>
    <n v="602097"/>
    <n v="42723"/>
    <n v="38"/>
    <s v="Female"/>
    <x v="4"/>
    <x v="7"/>
    <s v="Biryani"/>
    <d v="2022-05-01T00:00:00"/>
    <s v="COD"/>
    <n v="29"/>
    <n v="8.3000000000000007"/>
    <n v="935.36"/>
    <n v="67.25"/>
    <s v="Card"/>
    <n v="1"/>
    <s v="36-50"/>
    <s v="new"/>
    <s v="high value"/>
    <s v="Low"/>
    <s v="May"/>
    <x v="2"/>
    <x v="0"/>
    <x v="2"/>
  </r>
  <r>
    <n v="602098"/>
    <n v="54166"/>
    <n v="40"/>
    <s v="Male"/>
    <x v="3"/>
    <x v="4"/>
    <s v="Chinese"/>
    <d v="2023-08-30T00:00:00"/>
    <s v="Online"/>
    <n v="43"/>
    <n v="4"/>
    <n v="959.59"/>
    <n v="38.840000000000003"/>
    <s v="Cash"/>
    <n v="3"/>
    <s v="36-50"/>
    <s v="new"/>
    <s v="high value"/>
    <s v="medium"/>
    <s v="Aug"/>
    <x v="0"/>
    <x v="2"/>
    <x v="0"/>
  </r>
  <r>
    <n v="602099"/>
    <n v="37935"/>
    <n v="64"/>
    <s v="Female"/>
    <x v="1"/>
    <x v="0"/>
    <s v="Burger"/>
    <d v="2024-05-09T00:00:00"/>
    <s v="COD"/>
    <n v="22"/>
    <n v="4.7"/>
    <n v="1041.2"/>
    <n v="40.549999999999997"/>
    <s v="Cash"/>
    <n v="3"/>
    <s v="50+"/>
    <s v="repeat"/>
    <s v="high value"/>
    <s v="medium"/>
    <s v="May"/>
    <x v="1"/>
    <x v="2"/>
    <x v="2"/>
  </r>
  <r>
    <n v="602100"/>
    <n v="86339"/>
    <n v="56"/>
    <s v="Male"/>
    <x v="3"/>
    <x v="6"/>
    <s v="South Indian"/>
    <d v="2024-11-28T00:00:00"/>
    <s v="COD"/>
    <n v="65"/>
    <n v="7.7"/>
    <n v="1339.19"/>
    <n v="98.75"/>
    <s v="UPI"/>
    <n v="1"/>
    <s v="50+"/>
    <s v="new"/>
    <s v="high value"/>
    <s v="Low"/>
    <s v="Nov"/>
    <x v="1"/>
    <x v="0"/>
    <x v="1"/>
  </r>
  <r>
    <n v="602101"/>
    <n v="90671"/>
    <n v="63"/>
    <s v="Female"/>
    <x v="4"/>
    <x v="7"/>
    <s v="Sandwich"/>
    <d v="2022-07-03T00:00:00"/>
    <s v="COD"/>
    <n v="86"/>
    <n v="13.9"/>
    <n v="182.42"/>
    <n v="80.180000000000007"/>
    <s v="UPI"/>
    <n v="1"/>
    <s v="50+"/>
    <s v="new"/>
    <s v="low"/>
    <s v="Low"/>
    <s v="Jul"/>
    <x v="2"/>
    <x v="1"/>
    <x v="1"/>
  </r>
  <r>
    <n v="602102"/>
    <n v="42458"/>
    <n v="55"/>
    <s v="Male"/>
    <x v="1"/>
    <x v="3"/>
    <s v="Biryani"/>
    <d v="2022-12-25T00:00:00"/>
    <s v="Online"/>
    <n v="47"/>
    <n v="8.5"/>
    <n v="1477.2"/>
    <n v="77.900000000000006"/>
    <s v="Card"/>
    <n v="2"/>
    <s v="50+"/>
    <s v="new"/>
    <s v="high value"/>
    <s v="Low"/>
    <s v="Dec"/>
    <x v="2"/>
    <x v="0"/>
    <x v="1"/>
  </r>
  <r>
    <n v="602103"/>
    <n v="27119"/>
    <n v="19"/>
    <s v="Female"/>
    <x v="1"/>
    <x v="7"/>
    <s v="South Indian"/>
    <d v="2023-03-07T00:00:00"/>
    <s v="COD"/>
    <n v="74"/>
    <n v="1.7"/>
    <n v="537.42999999999995"/>
    <n v="111.31"/>
    <s v="Wallet"/>
    <n v="5"/>
    <s v="18-24"/>
    <s v="new"/>
    <s v="high value"/>
    <s v="High"/>
    <s v="Mar"/>
    <x v="0"/>
    <x v="2"/>
    <x v="1"/>
  </r>
  <r>
    <n v="602104"/>
    <n v="35071"/>
    <n v="20"/>
    <s v="Male"/>
    <x v="3"/>
    <x v="4"/>
    <s v="Biryani"/>
    <d v="2023-08-14T00:00:00"/>
    <s v="Online"/>
    <n v="34"/>
    <n v="7.1"/>
    <n v="880.11"/>
    <n v="26.56"/>
    <s v="UPI"/>
    <n v="2"/>
    <s v="18-24"/>
    <s v="new"/>
    <s v="high value"/>
    <s v="Low"/>
    <s v="Aug"/>
    <x v="0"/>
    <x v="0"/>
    <x v="0"/>
  </r>
  <r>
    <n v="602105"/>
    <n v="91300"/>
    <n v="44"/>
    <s v="Female"/>
    <x v="0"/>
    <x v="1"/>
    <s v="Pizza"/>
    <d v="2022-06-06T00:00:00"/>
    <s v="Online"/>
    <n v="83"/>
    <n v="9.1999999999999993"/>
    <n v="200.27"/>
    <n v="76.06"/>
    <s v="Card"/>
    <n v="1"/>
    <s v="36-50"/>
    <s v="new"/>
    <s v="low"/>
    <s v="Low"/>
    <s v="Jun"/>
    <x v="2"/>
    <x v="0"/>
    <x v="1"/>
  </r>
  <r>
    <n v="602106"/>
    <n v="84476"/>
    <n v="53"/>
    <s v="Female"/>
    <x v="5"/>
    <x v="4"/>
    <s v="South Indian"/>
    <d v="2023-04-17T00:00:00"/>
    <s v="Online"/>
    <n v="85"/>
    <n v="6.1"/>
    <n v="885.22"/>
    <n v="108.4"/>
    <s v="Cash"/>
    <n v="4"/>
    <s v="50+"/>
    <s v="new"/>
    <s v="high value"/>
    <s v="medium"/>
    <s v="Apr"/>
    <x v="0"/>
    <x v="0"/>
    <x v="1"/>
  </r>
  <r>
    <n v="602107"/>
    <n v="87705"/>
    <n v="35"/>
    <s v="Male"/>
    <x v="2"/>
    <x v="0"/>
    <s v="Chinese"/>
    <d v="2022-04-21T00:00:00"/>
    <s v="Online"/>
    <n v="34"/>
    <n v="1.8"/>
    <n v="1017.03"/>
    <n v="82.4"/>
    <s v="UPI"/>
    <n v="4"/>
    <s v="25-35"/>
    <s v="repeat"/>
    <s v="high value"/>
    <s v="medium"/>
    <s v="Apr"/>
    <x v="2"/>
    <x v="2"/>
    <x v="0"/>
  </r>
  <r>
    <n v="602108"/>
    <n v="40143"/>
    <n v="51"/>
    <s v="Male"/>
    <x v="4"/>
    <x v="0"/>
    <s v="South Indian"/>
    <d v="2024-09-10T00:00:00"/>
    <s v="COD"/>
    <n v="26"/>
    <n v="3.9"/>
    <n v="1279.21"/>
    <n v="113.36"/>
    <s v="Wallet"/>
    <n v="3"/>
    <s v="50+"/>
    <s v="new"/>
    <s v="high value"/>
    <s v="medium"/>
    <s v="Sep"/>
    <x v="1"/>
    <x v="2"/>
    <x v="2"/>
  </r>
  <r>
    <n v="602109"/>
    <n v="92634"/>
    <n v="20"/>
    <s v="Male"/>
    <x v="4"/>
    <x v="7"/>
    <s v="South Indian"/>
    <d v="2023-08-19T00:00:00"/>
    <s v="COD"/>
    <n v="71"/>
    <n v="12.8"/>
    <n v="589.16"/>
    <n v="35.96"/>
    <s v="Cash"/>
    <n v="2"/>
    <s v="18-24"/>
    <s v="new"/>
    <s v="high value"/>
    <s v="Low"/>
    <s v="Aug"/>
    <x v="0"/>
    <x v="1"/>
    <x v="1"/>
  </r>
  <r>
    <n v="602110"/>
    <n v="15387"/>
    <n v="63"/>
    <s v="Female"/>
    <x v="1"/>
    <x v="5"/>
    <s v="South Indian"/>
    <d v="2023-06-11T00:00:00"/>
    <s v="Online"/>
    <n v="45"/>
    <n v="10"/>
    <n v="1126.48"/>
    <n v="117.46"/>
    <s v="UPI"/>
    <n v="1"/>
    <s v="50+"/>
    <s v="new"/>
    <s v="high value"/>
    <s v="Low"/>
    <s v="Jun"/>
    <x v="0"/>
    <x v="0"/>
    <x v="0"/>
  </r>
  <r>
    <n v="602111"/>
    <n v="30943"/>
    <n v="51"/>
    <s v="Male"/>
    <x v="2"/>
    <x v="7"/>
    <s v="South Indian"/>
    <d v="2023-07-11T00:00:00"/>
    <s v="Online"/>
    <n v="45"/>
    <n v="5.4"/>
    <n v="1241.42"/>
    <n v="69.89"/>
    <s v="Wallet"/>
    <n v="4"/>
    <s v="50+"/>
    <s v="new"/>
    <s v="high value"/>
    <s v="medium"/>
    <s v="Jul"/>
    <x v="0"/>
    <x v="0"/>
    <x v="0"/>
  </r>
  <r>
    <n v="602112"/>
    <n v="36844"/>
    <n v="38"/>
    <s v="Male"/>
    <x v="2"/>
    <x v="5"/>
    <s v="Sandwich"/>
    <d v="2022-09-30T00:00:00"/>
    <s v="COD"/>
    <n v="80"/>
    <n v="2.9"/>
    <n v="628.67999999999995"/>
    <n v="64.760000000000005"/>
    <s v="Cash"/>
    <n v="5"/>
    <s v="36-50"/>
    <s v="new"/>
    <s v="high value"/>
    <s v="High"/>
    <s v="Sep"/>
    <x v="2"/>
    <x v="2"/>
    <x v="1"/>
  </r>
  <r>
    <n v="602113"/>
    <n v="26393"/>
    <n v="41"/>
    <s v="Male"/>
    <x v="3"/>
    <x v="3"/>
    <s v="Chinese"/>
    <d v="2022-12-23T00:00:00"/>
    <s v="COD"/>
    <n v="58"/>
    <n v="3.4"/>
    <n v="228.49"/>
    <n v="28.84"/>
    <s v="UPI"/>
    <n v="1"/>
    <s v="36-50"/>
    <s v="new"/>
    <s v="low"/>
    <s v="Low"/>
    <s v="Dec"/>
    <x v="2"/>
    <x v="2"/>
    <x v="1"/>
  </r>
  <r>
    <n v="602114"/>
    <n v="18291"/>
    <n v="60"/>
    <s v="Male"/>
    <x v="0"/>
    <x v="2"/>
    <s v="Sandwich"/>
    <d v="2022-11-12T00:00:00"/>
    <s v="Online"/>
    <n v="89"/>
    <n v="14.9"/>
    <n v="343.11"/>
    <n v="45.16"/>
    <s v="Wallet"/>
    <n v="4"/>
    <s v="50+"/>
    <s v="repeat"/>
    <s v="medium"/>
    <s v="medium"/>
    <s v="Nov"/>
    <x v="2"/>
    <x v="1"/>
    <x v="1"/>
  </r>
  <r>
    <n v="602115"/>
    <n v="69557"/>
    <n v="33"/>
    <s v="Female"/>
    <x v="1"/>
    <x v="7"/>
    <s v="South Indian"/>
    <d v="2023-10-19T00:00:00"/>
    <s v="COD"/>
    <n v="45"/>
    <n v="5.2"/>
    <n v="1181.95"/>
    <n v="25.48"/>
    <s v="Card"/>
    <n v="3"/>
    <s v="25-35"/>
    <s v="new"/>
    <s v="high value"/>
    <s v="medium"/>
    <s v="Oct"/>
    <x v="0"/>
    <x v="0"/>
    <x v="0"/>
  </r>
  <r>
    <n v="602116"/>
    <n v="46792"/>
    <n v="29"/>
    <s v="Female"/>
    <x v="3"/>
    <x v="7"/>
    <s v="Burger"/>
    <d v="2024-06-06T00:00:00"/>
    <s v="COD"/>
    <n v="86"/>
    <n v="14.5"/>
    <n v="264.10000000000002"/>
    <n v="83.26"/>
    <s v="Cash"/>
    <n v="4"/>
    <s v="25-35"/>
    <s v="new"/>
    <s v="medium"/>
    <s v="medium"/>
    <s v="Jun"/>
    <x v="1"/>
    <x v="1"/>
    <x v="1"/>
  </r>
  <r>
    <n v="602117"/>
    <n v="39145"/>
    <n v="38"/>
    <s v="Female"/>
    <x v="1"/>
    <x v="4"/>
    <s v="Sandwich"/>
    <d v="2023-04-24T00:00:00"/>
    <s v="COD"/>
    <n v="65"/>
    <n v="5.0999999999999996"/>
    <n v="995.06"/>
    <n v="30.6"/>
    <s v="UPI"/>
    <n v="3"/>
    <s v="36-50"/>
    <s v="new"/>
    <s v="high value"/>
    <s v="medium"/>
    <s v="Apr"/>
    <x v="0"/>
    <x v="0"/>
    <x v="1"/>
  </r>
  <r>
    <n v="602118"/>
    <n v="94325"/>
    <n v="40"/>
    <s v="Female"/>
    <x v="5"/>
    <x v="2"/>
    <s v="South Indian"/>
    <d v="2023-02-08T00:00:00"/>
    <s v="Online"/>
    <n v="62"/>
    <n v="8.8000000000000007"/>
    <n v="1482.64"/>
    <n v="88.4"/>
    <s v="Cash"/>
    <n v="4"/>
    <s v="36-50"/>
    <s v="new"/>
    <s v="high value"/>
    <s v="medium"/>
    <s v="Feb"/>
    <x v="0"/>
    <x v="0"/>
    <x v="1"/>
  </r>
  <r>
    <n v="602119"/>
    <n v="34053"/>
    <n v="38"/>
    <s v="Male"/>
    <x v="3"/>
    <x v="3"/>
    <s v="Sandwich"/>
    <d v="2024-04-20T00:00:00"/>
    <s v="COD"/>
    <n v="43"/>
    <n v="13.3"/>
    <n v="366.97"/>
    <n v="114.15"/>
    <s v="Cash"/>
    <n v="3"/>
    <s v="36-50"/>
    <s v="repeat"/>
    <s v="medium"/>
    <s v="medium"/>
    <s v="Apr"/>
    <x v="1"/>
    <x v="1"/>
    <x v="0"/>
  </r>
  <r>
    <n v="602120"/>
    <n v="27297"/>
    <n v="52"/>
    <s v="Female"/>
    <x v="2"/>
    <x v="5"/>
    <s v="Biryani"/>
    <d v="2022-08-18T00:00:00"/>
    <s v="COD"/>
    <n v="23"/>
    <n v="5.7"/>
    <n v="1243.4100000000001"/>
    <n v="79.55"/>
    <s v="Cash"/>
    <n v="4"/>
    <s v="50+"/>
    <s v="new"/>
    <s v="high value"/>
    <s v="medium"/>
    <s v="Aug"/>
    <x v="2"/>
    <x v="0"/>
    <x v="2"/>
  </r>
  <r>
    <n v="602121"/>
    <n v="80242"/>
    <n v="37"/>
    <s v="Female"/>
    <x v="4"/>
    <x v="0"/>
    <s v="Biryani"/>
    <d v="2022-08-15T00:00:00"/>
    <s v="Online"/>
    <n v="28"/>
    <n v="5.4"/>
    <n v="1026.52"/>
    <n v="59.72"/>
    <s v="UPI"/>
    <n v="5"/>
    <s v="36-50"/>
    <s v="new"/>
    <s v="high value"/>
    <s v="High"/>
    <s v="Aug"/>
    <x v="2"/>
    <x v="0"/>
    <x v="2"/>
  </r>
  <r>
    <n v="602122"/>
    <n v="85129"/>
    <n v="39"/>
    <s v="Female"/>
    <x v="5"/>
    <x v="0"/>
    <s v="South Indian"/>
    <d v="2024-01-14T00:00:00"/>
    <s v="COD"/>
    <n v="55"/>
    <n v="2.4"/>
    <n v="187.28"/>
    <n v="48.31"/>
    <s v="UPI"/>
    <n v="2"/>
    <s v="36-50"/>
    <s v="new"/>
    <s v="low"/>
    <s v="Low"/>
    <s v="Jan"/>
    <x v="1"/>
    <x v="2"/>
    <x v="1"/>
  </r>
  <r>
    <n v="602123"/>
    <n v="28064"/>
    <n v="54"/>
    <s v="Male"/>
    <x v="0"/>
    <x v="6"/>
    <s v="South Indian"/>
    <d v="2024-01-28T00:00:00"/>
    <s v="COD"/>
    <n v="68"/>
    <n v="5.7"/>
    <n v="1414.62"/>
    <n v="77.97"/>
    <s v="Wallet"/>
    <n v="5"/>
    <s v="50+"/>
    <s v="new"/>
    <s v="high value"/>
    <s v="High"/>
    <s v="Jan"/>
    <x v="1"/>
    <x v="0"/>
    <x v="1"/>
  </r>
  <r>
    <n v="602124"/>
    <n v="52418"/>
    <n v="54"/>
    <s v="Male"/>
    <x v="2"/>
    <x v="7"/>
    <s v="Biryani"/>
    <d v="2024-12-15T00:00:00"/>
    <s v="Online"/>
    <n v="84"/>
    <n v="6.5"/>
    <n v="597.97"/>
    <n v="107.26"/>
    <s v="UPI"/>
    <n v="1"/>
    <s v="50+"/>
    <s v="repeat"/>
    <s v="high value"/>
    <s v="Low"/>
    <s v="Dec"/>
    <x v="1"/>
    <x v="0"/>
    <x v="1"/>
  </r>
  <r>
    <n v="602125"/>
    <n v="35569"/>
    <n v="39"/>
    <s v="Male"/>
    <x v="2"/>
    <x v="4"/>
    <s v="Sandwich"/>
    <d v="2022-05-06T00:00:00"/>
    <s v="Online"/>
    <n v="49"/>
    <n v="11.2"/>
    <n v="769.56"/>
    <n v="102.62"/>
    <s v="Card"/>
    <n v="1"/>
    <s v="36-50"/>
    <s v="new"/>
    <s v="high value"/>
    <s v="Low"/>
    <s v="May"/>
    <x v="2"/>
    <x v="1"/>
    <x v="1"/>
  </r>
  <r>
    <n v="602126"/>
    <n v="83811"/>
    <n v="64"/>
    <s v="Female"/>
    <x v="1"/>
    <x v="5"/>
    <s v="Pizza"/>
    <d v="2022-05-22T00:00:00"/>
    <s v="Online"/>
    <n v="50"/>
    <n v="1.1000000000000001"/>
    <n v="639.66999999999996"/>
    <n v="27.58"/>
    <s v="Cash"/>
    <n v="5"/>
    <s v="50+"/>
    <s v="new"/>
    <s v="high value"/>
    <s v="High"/>
    <s v="May"/>
    <x v="2"/>
    <x v="2"/>
    <x v="1"/>
  </r>
  <r>
    <n v="602127"/>
    <n v="27179"/>
    <n v="62"/>
    <s v="Female"/>
    <x v="4"/>
    <x v="3"/>
    <s v="Biryani"/>
    <d v="2022-09-13T00:00:00"/>
    <s v="COD"/>
    <n v="79"/>
    <n v="13.3"/>
    <n v="758.56"/>
    <n v="114.58"/>
    <s v="UPI"/>
    <n v="2"/>
    <s v="50+"/>
    <s v="new"/>
    <s v="high value"/>
    <s v="Low"/>
    <s v="Sep"/>
    <x v="2"/>
    <x v="1"/>
    <x v="1"/>
  </r>
  <r>
    <n v="602128"/>
    <n v="27883"/>
    <n v="23"/>
    <s v="Female"/>
    <x v="5"/>
    <x v="7"/>
    <s v="Burger"/>
    <d v="2022-07-11T00:00:00"/>
    <s v="COD"/>
    <n v="53"/>
    <n v="12.5"/>
    <n v="764.87"/>
    <n v="67.400000000000006"/>
    <s v="Card"/>
    <n v="2"/>
    <s v="18-24"/>
    <s v="new"/>
    <s v="high value"/>
    <s v="Low"/>
    <s v="Jul"/>
    <x v="2"/>
    <x v="1"/>
    <x v="1"/>
  </r>
  <r>
    <n v="602129"/>
    <n v="90794"/>
    <n v="25"/>
    <s v="Male"/>
    <x v="5"/>
    <x v="6"/>
    <s v="Burger"/>
    <d v="2024-02-11T00:00:00"/>
    <s v="Online"/>
    <n v="58"/>
    <n v="3.9"/>
    <n v="543.34"/>
    <n v="67.31"/>
    <s v="UPI"/>
    <n v="5"/>
    <s v="25-35"/>
    <s v="new"/>
    <s v="high value"/>
    <s v="High"/>
    <s v="Feb"/>
    <x v="1"/>
    <x v="2"/>
    <x v="1"/>
  </r>
  <r>
    <n v="602130"/>
    <n v="35267"/>
    <n v="33"/>
    <s v="Female"/>
    <x v="5"/>
    <x v="5"/>
    <s v="Burger"/>
    <d v="2024-04-17T00:00:00"/>
    <s v="COD"/>
    <n v="88"/>
    <n v="7.6"/>
    <n v="336.49"/>
    <n v="57.52"/>
    <s v="Wallet"/>
    <n v="3"/>
    <s v="25-35"/>
    <s v="new"/>
    <s v="medium"/>
    <s v="medium"/>
    <s v="Apr"/>
    <x v="1"/>
    <x v="0"/>
    <x v="1"/>
  </r>
  <r>
    <n v="602131"/>
    <n v="90774"/>
    <n v="40"/>
    <s v="Female"/>
    <x v="5"/>
    <x v="6"/>
    <s v="Biryani"/>
    <d v="2024-07-15T00:00:00"/>
    <s v="Online"/>
    <n v="77"/>
    <n v="1.2"/>
    <n v="1355.9"/>
    <n v="52.51"/>
    <s v="UPI"/>
    <n v="2"/>
    <s v="36-50"/>
    <s v="new"/>
    <s v="high value"/>
    <s v="Low"/>
    <s v="Jul"/>
    <x v="1"/>
    <x v="2"/>
    <x v="1"/>
  </r>
  <r>
    <n v="602132"/>
    <n v="19563"/>
    <n v="43"/>
    <s v="Male"/>
    <x v="1"/>
    <x v="0"/>
    <s v="Chinese"/>
    <d v="2023-09-09T00:00:00"/>
    <s v="Online"/>
    <n v="22"/>
    <n v="6.7"/>
    <n v="1391.9"/>
    <n v="111.28"/>
    <s v="Cash"/>
    <n v="3"/>
    <s v="36-50"/>
    <s v="new"/>
    <s v="high value"/>
    <s v="medium"/>
    <s v="Sep"/>
    <x v="0"/>
    <x v="0"/>
    <x v="2"/>
  </r>
  <r>
    <n v="602133"/>
    <n v="32522"/>
    <n v="59"/>
    <s v="Female"/>
    <x v="5"/>
    <x v="0"/>
    <s v="Pizza"/>
    <d v="2024-08-18T00:00:00"/>
    <s v="COD"/>
    <n v="32"/>
    <n v="3.3"/>
    <n v="287.45"/>
    <n v="117.21"/>
    <s v="Wallet"/>
    <n v="3"/>
    <s v="50+"/>
    <s v="new"/>
    <s v="medium"/>
    <s v="medium"/>
    <s v="Aug"/>
    <x v="1"/>
    <x v="2"/>
    <x v="0"/>
  </r>
  <r>
    <n v="602134"/>
    <n v="83232"/>
    <n v="55"/>
    <s v="Male"/>
    <x v="4"/>
    <x v="7"/>
    <s v="Chinese"/>
    <d v="2023-11-03T00:00:00"/>
    <s v="COD"/>
    <n v="23"/>
    <n v="1.9"/>
    <n v="288.55"/>
    <n v="113.05"/>
    <s v="Wallet"/>
    <n v="1"/>
    <s v="50+"/>
    <s v="new"/>
    <s v="medium"/>
    <s v="Low"/>
    <s v="Nov"/>
    <x v="0"/>
    <x v="2"/>
    <x v="2"/>
  </r>
  <r>
    <n v="602135"/>
    <n v="21894"/>
    <n v="22"/>
    <s v="Male"/>
    <x v="3"/>
    <x v="3"/>
    <s v="Chinese"/>
    <d v="2024-10-15T00:00:00"/>
    <s v="Online"/>
    <n v="43"/>
    <n v="8.4"/>
    <n v="1052.0899999999999"/>
    <n v="66.069999999999993"/>
    <s v="UPI"/>
    <n v="2"/>
    <s v="18-24"/>
    <s v="new"/>
    <s v="high value"/>
    <s v="Low"/>
    <s v="Oct"/>
    <x v="1"/>
    <x v="0"/>
    <x v="0"/>
  </r>
  <r>
    <n v="602136"/>
    <n v="50194"/>
    <n v="40"/>
    <s v="Male"/>
    <x v="0"/>
    <x v="4"/>
    <s v="Sandwich"/>
    <d v="2024-03-11T00:00:00"/>
    <s v="Online"/>
    <n v="60"/>
    <n v="7.8"/>
    <n v="470.64"/>
    <n v="38.799999999999997"/>
    <s v="UPI"/>
    <n v="1"/>
    <s v="36-50"/>
    <s v="new"/>
    <s v="medium"/>
    <s v="Low"/>
    <s v="Mar"/>
    <x v="1"/>
    <x v="0"/>
    <x v="1"/>
  </r>
  <r>
    <n v="602137"/>
    <n v="39397"/>
    <n v="21"/>
    <s v="Female"/>
    <x v="3"/>
    <x v="4"/>
    <s v="Chinese"/>
    <d v="2022-09-17T00:00:00"/>
    <s v="Online"/>
    <n v="66"/>
    <n v="12.1"/>
    <n v="215.29"/>
    <n v="73.03"/>
    <s v="UPI"/>
    <n v="2"/>
    <s v="18-24"/>
    <s v="new"/>
    <s v="low"/>
    <s v="Low"/>
    <s v="Sep"/>
    <x v="2"/>
    <x v="1"/>
    <x v="1"/>
  </r>
  <r>
    <n v="602138"/>
    <n v="58943"/>
    <n v="42"/>
    <s v="Female"/>
    <x v="3"/>
    <x v="4"/>
    <s v="Pizza"/>
    <d v="2024-05-11T00:00:00"/>
    <s v="COD"/>
    <n v="24"/>
    <n v="10.3"/>
    <n v="244.1"/>
    <n v="68.27"/>
    <s v="Cash"/>
    <n v="3"/>
    <s v="36-50"/>
    <s v="new"/>
    <s v="low"/>
    <s v="medium"/>
    <s v="May"/>
    <x v="1"/>
    <x v="1"/>
    <x v="2"/>
  </r>
  <r>
    <n v="602139"/>
    <n v="59083"/>
    <n v="37"/>
    <s v="Female"/>
    <x v="0"/>
    <x v="1"/>
    <s v="Burger"/>
    <d v="2024-01-13T00:00:00"/>
    <s v="COD"/>
    <n v="61"/>
    <n v="2.1"/>
    <n v="1175.24"/>
    <n v="66.599999999999994"/>
    <s v="Card"/>
    <n v="4"/>
    <s v="36-50"/>
    <s v="new"/>
    <s v="high value"/>
    <s v="medium"/>
    <s v="Jan"/>
    <x v="1"/>
    <x v="2"/>
    <x v="1"/>
  </r>
  <r>
    <n v="602140"/>
    <n v="64481"/>
    <n v="47"/>
    <s v="Male"/>
    <x v="2"/>
    <x v="7"/>
    <s v="Sandwich"/>
    <d v="2023-06-03T00:00:00"/>
    <s v="COD"/>
    <n v="44"/>
    <n v="10.3"/>
    <n v="562.80999999999995"/>
    <n v="54.25"/>
    <s v="UPI"/>
    <n v="5"/>
    <s v="36-50"/>
    <s v="new"/>
    <s v="high value"/>
    <s v="High"/>
    <s v="Jun"/>
    <x v="0"/>
    <x v="1"/>
    <x v="0"/>
  </r>
  <r>
    <n v="602141"/>
    <n v="30596"/>
    <n v="19"/>
    <s v="Male"/>
    <x v="0"/>
    <x v="6"/>
    <s v="Burger"/>
    <d v="2024-01-05T00:00:00"/>
    <s v="Online"/>
    <n v="35"/>
    <n v="4.0999999999999996"/>
    <n v="375.96"/>
    <n v="93.01"/>
    <s v="Card"/>
    <n v="3"/>
    <s v="18-24"/>
    <s v="new"/>
    <s v="medium"/>
    <s v="medium"/>
    <s v="Jan"/>
    <x v="1"/>
    <x v="2"/>
    <x v="0"/>
  </r>
  <r>
    <n v="602142"/>
    <n v="56824"/>
    <n v="37"/>
    <s v="Male"/>
    <x v="4"/>
    <x v="5"/>
    <s v="South Indian"/>
    <d v="2023-01-26T00:00:00"/>
    <s v="COD"/>
    <n v="32"/>
    <n v="4.5"/>
    <n v="610.66"/>
    <n v="70.28"/>
    <s v="Cash"/>
    <n v="4"/>
    <s v="36-50"/>
    <s v="new"/>
    <s v="high value"/>
    <s v="medium"/>
    <s v="Jan"/>
    <x v="0"/>
    <x v="2"/>
    <x v="0"/>
  </r>
  <r>
    <n v="602143"/>
    <n v="18538"/>
    <n v="39"/>
    <s v="Female"/>
    <x v="4"/>
    <x v="2"/>
    <s v="Chinese"/>
    <d v="2022-08-05T00:00:00"/>
    <s v="Online"/>
    <n v="39"/>
    <n v="10.4"/>
    <n v="424.33"/>
    <n v="27.19"/>
    <s v="Wallet"/>
    <n v="3"/>
    <s v="36-50"/>
    <s v="new"/>
    <s v="medium"/>
    <s v="medium"/>
    <s v="Aug"/>
    <x v="2"/>
    <x v="1"/>
    <x v="0"/>
  </r>
  <r>
    <n v="602144"/>
    <n v="55282"/>
    <n v="57"/>
    <s v="Male"/>
    <x v="2"/>
    <x v="2"/>
    <s v="Pizza"/>
    <d v="2023-12-22T00:00:00"/>
    <s v="COD"/>
    <n v="32"/>
    <n v="2.6"/>
    <n v="550.28"/>
    <n v="69.02"/>
    <s v="UPI"/>
    <n v="2"/>
    <s v="50+"/>
    <s v="new"/>
    <s v="high value"/>
    <s v="Low"/>
    <s v="Dec"/>
    <x v="0"/>
    <x v="2"/>
    <x v="0"/>
  </r>
  <r>
    <n v="602145"/>
    <n v="62984"/>
    <n v="33"/>
    <s v="Female"/>
    <x v="2"/>
    <x v="5"/>
    <s v="Biryani"/>
    <d v="2023-06-02T00:00:00"/>
    <s v="COD"/>
    <n v="85"/>
    <n v="14.8"/>
    <n v="705.59"/>
    <n v="71.349999999999994"/>
    <s v="Cash"/>
    <n v="2"/>
    <s v="25-35"/>
    <s v="new"/>
    <s v="high value"/>
    <s v="Low"/>
    <s v="Jun"/>
    <x v="0"/>
    <x v="1"/>
    <x v="1"/>
  </r>
  <r>
    <n v="602146"/>
    <n v="65181"/>
    <n v="58"/>
    <s v="Male"/>
    <x v="4"/>
    <x v="5"/>
    <s v="Biryani"/>
    <d v="2024-04-11T00:00:00"/>
    <s v="Online"/>
    <n v="67"/>
    <n v="9.5"/>
    <n v="1197.02"/>
    <n v="65.95"/>
    <s v="Card"/>
    <n v="2"/>
    <s v="50+"/>
    <s v="repeat"/>
    <s v="high value"/>
    <s v="Low"/>
    <s v="Apr"/>
    <x v="1"/>
    <x v="0"/>
    <x v="1"/>
  </r>
  <r>
    <n v="602147"/>
    <n v="85783"/>
    <n v="31"/>
    <s v="Male"/>
    <x v="4"/>
    <x v="3"/>
    <s v="Biryani"/>
    <d v="2023-06-27T00:00:00"/>
    <s v="Online"/>
    <n v="53"/>
    <n v="11.1"/>
    <n v="1374.94"/>
    <n v="27.52"/>
    <s v="Card"/>
    <n v="3"/>
    <s v="25-35"/>
    <s v="repeat"/>
    <s v="high value"/>
    <s v="medium"/>
    <s v="Jun"/>
    <x v="0"/>
    <x v="1"/>
    <x v="1"/>
  </r>
  <r>
    <n v="602148"/>
    <n v="66843"/>
    <n v="36"/>
    <s v="Male"/>
    <x v="4"/>
    <x v="2"/>
    <s v="Burger"/>
    <d v="2022-01-14T00:00:00"/>
    <s v="COD"/>
    <n v="79"/>
    <n v="10.5"/>
    <n v="600.15"/>
    <n v="80.62"/>
    <s v="UPI"/>
    <n v="5"/>
    <s v="36-50"/>
    <s v="new"/>
    <s v="high value"/>
    <s v="High"/>
    <s v="Jan"/>
    <x v="2"/>
    <x v="1"/>
    <x v="1"/>
  </r>
  <r>
    <n v="602149"/>
    <n v="33502"/>
    <n v="27"/>
    <s v="Female"/>
    <x v="0"/>
    <x v="3"/>
    <s v="Pizza"/>
    <d v="2024-08-13T00:00:00"/>
    <s v="COD"/>
    <n v="62"/>
    <n v="10.9"/>
    <n v="1097.94"/>
    <n v="104.81"/>
    <s v="Card"/>
    <n v="3"/>
    <s v="25-35"/>
    <s v="new"/>
    <s v="high value"/>
    <s v="medium"/>
    <s v="Aug"/>
    <x v="1"/>
    <x v="1"/>
    <x v="1"/>
  </r>
  <r>
    <n v="602150"/>
    <n v="99241"/>
    <n v="53"/>
    <s v="Female"/>
    <x v="4"/>
    <x v="5"/>
    <s v="Chinese"/>
    <d v="2024-11-01T00:00:00"/>
    <s v="COD"/>
    <n v="80"/>
    <n v="4.8"/>
    <n v="385.49"/>
    <n v="66.010000000000005"/>
    <s v="Wallet"/>
    <n v="5"/>
    <s v="50+"/>
    <s v="repeat"/>
    <s v="medium"/>
    <s v="High"/>
    <s v="Nov"/>
    <x v="1"/>
    <x v="2"/>
    <x v="1"/>
  </r>
  <r>
    <n v="602151"/>
    <n v="14830"/>
    <n v="52"/>
    <s v="Female"/>
    <x v="1"/>
    <x v="1"/>
    <s v="Sandwich"/>
    <d v="2023-10-10T00:00:00"/>
    <s v="COD"/>
    <n v="24"/>
    <n v="9.8000000000000007"/>
    <n v="1120.57"/>
    <n v="76.7"/>
    <s v="Cash"/>
    <n v="1"/>
    <s v="50+"/>
    <s v="new"/>
    <s v="high value"/>
    <s v="Low"/>
    <s v="Oct"/>
    <x v="0"/>
    <x v="0"/>
    <x v="2"/>
  </r>
  <r>
    <n v="602152"/>
    <n v="28309"/>
    <n v="26"/>
    <s v="Male"/>
    <x v="0"/>
    <x v="2"/>
    <s v="Sandwich"/>
    <d v="2022-08-10T00:00:00"/>
    <s v="Online"/>
    <n v="58"/>
    <n v="2.1"/>
    <n v="1403.94"/>
    <n v="80.25"/>
    <s v="UPI"/>
    <n v="1"/>
    <s v="25-35"/>
    <s v="repeat"/>
    <s v="high value"/>
    <s v="Low"/>
    <s v="Aug"/>
    <x v="2"/>
    <x v="2"/>
    <x v="1"/>
  </r>
  <r>
    <n v="602153"/>
    <n v="67283"/>
    <n v="63"/>
    <s v="Female"/>
    <x v="3"/>
    <x v="5"/>
    <s v="Burger"/>
    <d v="2024-08-26T00:00:00"/>
    <s v="COD"/>
    <n v="80"/>
    <n v="11.3"/>
    <n v="515.45000000000005"/>
    <n v="71.989999999999995"/>
    <s v="UPI"/>
    <n v="2"/>
    <s v="50+"/>
    <s v="new"/>
    <s v="high value"/>
    <s v="Low"/>
    <s v="Aug"/>
    <x v="1"/>
    <x v="1"/>
    <x v="1"/>
  </r>
  <r>
    <n v="602154"/>
    <n v="50496"/>
    <n v="48"/>
    <s v="Female"/>
    <x v="1"/>
    <x v="0"/>
    <s v="Pizza"/>
    <d v="2023-09-23T00:00:00"/>
    <s v="COD"/>
    <n v="28"/>
    <n v="11.2"/>
    <n v="790.97"/>
    <n v="41.83"/>
    <s v="UPI"/>
    <n v="5"/>
    <s v="36-50"/>
    <s v="new"/>
    <s v="high value"/>
    <s v="High"/>
    <s v="Sep"/>
    <x v="0"/>
    <x v="1"/>
    <x v="2"/>
  </r>
  <r>
    <n v="602155"/>
    <n v="75293"/>
    <n v="55"/>
    <s v="Male"/>
    <x v="5"/>
    <x v="4"/>
    <s v="Sandwich"/>
    <d v="2023-02-22T00:00:00"/>
    <s v="Online"/>
    <n v="82"/>
    <n v="13.2"/>
    <n v="1090.69"/>
    <n v="76.67"/>
    <s v="Cash"/>
    <n v="1"/>
    <s v="50+"/>
    <s v="new"/>
    <s v="high value"/>
    <s v="Low"/>
    <s v="Feb"/>
    <x v="0"/>
    <x v="1"/>
    <x v="1"/>
  </r>
  <r>
    <n v="602156"/>
    <n v="54374"/>
    <n v="34"/>
    <s v="Male"/>
    <x v="3"/>
    <x v="5"/>
    <s v="Biryani"/>
    <d v="2024-01-23T00:00:00"/>
    <s v="COD"/>
    <n v="82"/>
    <n v="13.9"/>
    <n v="921.21"/>
    <n v="76.19"/>
    <s v="Wallet"/>
    <n v="4"/>
    <s v="25-35"/>
    <s v="new"/>
    <s v="high value"/>
    <s v="medium"/>
    <s v="Jan"/>
    <x v="1"/>
    <x v="1"/>
    <x v="1"/>
  </r>
  <r>
    <n v="602157"/>
    <n v="20752"/>
    <n v="38"/>
    <s v="Female"/>
    <x v="1"/>
    <x v="7"/>
    <s v="Chinese"/>
    <d v="2023-10-03T00:00:00"/>
    <s v="COD"/>
    <n v="87"/>
    <n v="12.8"/>
    <n v="914.35"/>
    <n v="78.53"/>
    <s v="UPI"/>
    <n v="5"/>
    <s v="36-50"/>
    <s v="new"/>
    <s v="high value"/>
    <s v="High"/>
    <s v="Oct"/>
    <x v="0"/>
    <x v="1"/>
    <x v="1"/>
  </r>
  <r>
    <n v="602158"/>
    <n v="66716"/>
    <n v="39"/>
    <s v="Male"/>
    <x v="3"/>
    <x v="3"/>
    <s v="Biryani"/>
    <d v="2023-11-10T00:00:00"/>
    <s v="COD"/>
    <n v="53"/>
    <n v="14.1"/>
    <n v="822.24"/>
    <n v="69.040000000000006"/>
    <s v="Wallet"/>
    <n v="5"/>
    <s v="36-50"/>
    <s v="repeat"/>
    <s v="high value"/>
    <s v="High"/>
    <s v="Nov"/>
    <x v="0"/>
    <x v="1"/>
    <x v="1"/>
  </r>
  <r>
    <n v="602159"/>
    <n v="34177"/>
    <n v="48"/>
    <s v="Female"/>
    <x v="3"/>
    <x v="1"/>
    <s v="Burger"/>
    <d v="2024-06-30T00:00:00"/>
    <s v="COD"/>
    <n v="70"/>
    <n v="14.5"/>
    <n v="169.5"/>
    <n v="108.99"/>
    <s v="Card"/>
    <n v="3"/>
    <s v="36-50"/>
    <s v="new"/>
    <s v="low"/>
    <s v="medium"/>
    <s v="Jun"/>
    <x v="1"/>
    <x v="1"/>
    <x v="1"/>
  </r>
  <r>
    <n v="602160"/>
    <n v="71411"/>
    <n v="64"/>
    <s v="Female"/>
    <x v="1"/>
    <x v="4"/>
    <s v="Chinese"/>
    <d v="2022-08-06T00:00:00"/>
    <s v="Online"/>
    <n v="35"/>
    <n v="5.9"/>
    <n v="515.04999999999995"/>
    <n v="80.069999999999993"/>
    <s v="Card"/>
    <n v="4"/>
    <s v="50+"/>
    <s v="new"/>
    <s v="high value"/>
    <s v="medium"/>
    <s v="Aug"/>
    <x v="2"/>
    <x v="0"/>
    <x v="0"/>
  </r>
  <r>
    <n v="602161"/>
    <n v="62044"/>
    <n v="45"/>
    <s v="Male"/>
    <x v="4"/>
    <x v="0"/>
    <s v="Chinese"/>
    <d v="2022-04-02T00:00:00"/>
    <s v="Online"/>
    <n v="29"/>
    <n v="8"/>
    <n v="765.03"/>
    <n v="30.99"/>
    <s v="Card"/>
    <n v="4"/>
    <s v="36-50"/>
    <s v="new"/>
    <s v="high value"/>
    <s v="medium"/>
    <s v="Apr"/>
    <x v="2"/>
    <x v="0"/>
    <x v="2"/>
  </r>
  <r>
    <n v="602162"/>
    <n v="83303"/>
    <n v="19"/>
    <s v="Male"/>
    <x v="4"/>
    <x v="0"/>
    <s v="South Indian"/>
    <d v="2023-08-25T00:00:00"/>
    <s v="Online"/>
    <n v="31"/>
    <n v="1.5"/>
    <n v="282.60000000000002"/>
    <n v="70.83"/>
    <s v="Wallet"/>
    <n v="5"/>
    <s v="18-24"/>
    <s v="new"/>
    <s v="medium"/>
    <s v="High"/>
    <s v="Aug"/>
    <x v="0"/>
    <x v="2"/>
    <x v="0"/>
  </r>
  <r>
    <n v="602163"/>
    <n v="97631"/>
    <n v="64"/>
    <s v="Female"/>
    <x v="2"/>
    <x v="6"/>
    <s v="South Indian"/>
    <d v="2024-07-24T00:00:00"/>
    <s v="COD"/>
    <n v="23"/>
    <n v="14.7"/>
    <n v="514.58000000000004"/>
    <n v="52.03"/>
    <s v="Card"/>
    <n v="2"/>
    <s v="50+"/>
    <s v="new"/>
    <s v="high value"/>
    <s v="Low"/>
    <s v="Jul"/>
    <x v="1"/>
    <x v="1"/>
    <x v="2"/>
  </r>
  <r>
    <n v="602164"/>
    <n v="93036"/>
    <n v="48"/>
    <s v="Female"/>
    <x v="1"/>
    <x v="1"/>
    <s v="South Indian"/>
    <d v="2022-09-13T00:00:00"/>
    <s v="COD"/>
    <n v="65"/>
    <n v="14.5"/>
    <n v="176.96"/>
    <n v="41.39"/>
    <s v="UPI"/>
    <n v="5"/>
    <s v="36-50"/>
    <s v="new"/>
    <s v="low"/>
    <s v="High"/>
    <s v="Sep"/>
    <x v="2"/>
    <x v="1"/>
    <x v="1"/>
  </r>
  <r>
    <n v="602165"/>
    <n v="24204"/>
    <n v="19"/>
    <s v="Male"/>
    <x v="1"/>
    <x v="1"/>
    <s v="Pizza"/>
    <d v="2022-05-30T00:00:00"/>
    <s v="COD"/>
    <n v="48"/>
    <n v="6.4"/>
    <n v="1339.43"/>
    <n v="77.97"/>
    <s v="Cash"/>
    <n v="5"/>
    <s v="18-24"/>
    <s v="new"/>
    <s v="high value"/>
    <s v="High"/>
    <s v="May"/>
    <x v="2"/>
    <x v="0"/>
    <x v="1"/>
  </r>
  <r>
    <n v="602166"/>
    <n v="79033"/>
    <n v="46"/>
    <s v="Male"/>
    <x v="1"/>
    <x v="2"/>
    <s v="Sandwich"/>
    <d v="2024-11-19T00:00:00"/>
    <s v="Online"/>
    <n v="73"/>
    <n v="1.2"/>
    <n v="306.95"/>
    <n v="102.83"/>
    <s v="Card"/>
    <n v="5"/>
    <s v="36-50"/>
    <s v="new"/>
    <s v="medium"/>
    <s v="High"/>
    <s v="Nov"/>
    <x v="1"/>
    <x v="2"/>
    <x v="1"/>
  </r>
  <r>
    <n v="602167"/>
    <n v="82299"/>
    <n v="52"/>
    <s v="Female"/>
    <x v="3"/>
    <x v="6"/>
    <s v="Sandwich"/>
    <d v="2022-05-30T00:00:00"/>
    <s v="Online"/>
    <n v="57"/>
    <n v="10"/>
    <n v="1157.71"/>
    <n v="115.06"/>
    <s v="Cash"/>
    <n v="4"/>
    <s v="50+"/>
    <s v="new"/>
    <s v="high value"/>
    <s v="medium"/>
    <s v="May"/>
    <x v="2"/>
    <x v="0"/>
    <x v="1"/>
  </r>
  <r>
    <n v="602168"/>
    <n v="17852"/>
    <n v="38"/>
    <s v="Male"/>
    <x v="0"/>
    <x v="3"/>
    <s v="Sandwich"/>
    <d v="2024-01-25T00:00:00"/>
    <s v="COD"/>
    <n v="74"/>
    <n v="11.5"/>
    <n v="468.88"/>
    <n v="27.04"/>
    <s v="UPI"/>
    <n v="1"/>
    <s v="36-50"/>
    <s v="new"/>
    <s v="medium"/>
    <s v="Low"/>
    <s v="Jan"/>
    <x v="1"/>
    <x v="1"/>
    <x v="1"/>
  </r>
  <r>
    <n v="602169"/>
    <n v="35832"/>
    <n v="33"/>
    <s v="Female"/>
    <x v="1"/>
    <x v="3"/>
    <s v="Pizza"/>
    <d v="2023-10-15T00:00:00"/>
    <s v="Online"/>
    <n v="56"/>
    <n v="6.6"/>
    <n v="1133.46"/>
    <n v="77.42"/>
    <s v="Cash"/>
    <n v="5"/>
    <s v="25-35"/>
    <s v="repeat"/>
    <s v="high value"/>
    <s v="High"/>
    <s v="Oct"/>
    <x v="0"/>
    <x v="0"/>
    <x v="1"/>
  </r>
  <r>
    <n v="602170"/>
    <n v="24092"/>
    <n v="29"/>
    <s v="Female"/>
    <x v="4"/>
    <x v="4"/>
    <s v="Biryani"/>
    <d v="2022-12-30T00:00:00"/>
    <s v="COD"/>
    <n v="45"/>
    <n v="2.4"/>
    <n v="1291.28"/>
    <n v="49.07"/>
    <s v="Wallet"/>
    <n v="5"/>
    <s v="25-35"/>
    <s v="new"/>
    <s v="high value"/>
    <s v="High"/>
    <s v="Dec"/>
    <x v="2"/>
    <x v="2"/>
    <x v="0"/>
  </r>
  <r>
    <n v="602171"/>
    <n v="72210"/>
    <n v="19"/>
    <s v="Male"/>
    <x v="4"/>
    <x v="7"/>
    <s v="Biryani"/>
    <d v="2022-08-25T00:00:00"/>
    <s v="Online"/>
    <n v="86"/>
    <n v="12.1"/>
    <n v="820.17"/>
    <n v="25.65"/>
    <s v="Wallet"/>
    <n v="3"/>
    <s v="18-24"/>
    <s v="repeat"/>
    <s v="high value"/>
    <s v="medium"/>
    <s v="Aug"/>
    <x v="2"/>
    <x v="1"/>
    <x v="1"/>
  </r>
  <r>
    <n v="602172"/>
    <n v="54131"/>
    <n v="20"/>
    <s v="Female"/>
    <x v="5"/>
    <x v="2"/>
    <s v="Burger"/>
    <d v="2023-03-13T00:00:00"/>
    <s v="Online"/>
    <n v="27"/>
    <n v="9.9"/>
    <n v="1049.29"/>
    <n v="78.16"/>
    <s v="Card"/>
    <n v="2"/>
    <s v="18-24"/>
    <s v="new"/>
    <s v="high value"/>
    <s v="Low"/>
    <s v="Mar"/>
    <x v="0"/>
    <x v="0"/>
    <x v="2"/>
  </r>
  <r>
    <n v="602173"/>
    <n v="50356"/>
    <n v="64"/>
    <s v="Female"/>
    <x v="4"/>
    <x v="2"/>
    <s v="Burger"/>
    <d v="2023-03-16T00:00:00"/>
    <s v="Online"/>
    <n v="25"/>
    <n v="14.2"/>
    <n v="297.49"/>
    <n v="59.34"/>
    <s v="Card"/>
    <n v="5"/>
    <s v="50+"/>
    <s v="new"/>
    <s v="medium"/>
    <s v="High"/>
    <s v="Mar"/>
    <x v="0"/>
    <x v="1"/>
    <x v="2"/>
  </r>
  <r>
    <n v="602174"/>
    <n v="51826"/>
    <n v="34"/>
    <s v="Male"/>
    <x v="0"/>
    <x v="5"/>
    <s v="Burger"/>
    <d v="2022-07-02T00:00:00"/>
    <s v="Online"/>
    <n v="77"/>
    <n v="4.0999999999999996"/>
    <n v="1183.95"/>
    <n v="75.61"/>
    <s v="Wallet"/>
    <n v="2"/>
    <s v="25-35"/>
    <s v="new"/>
    <s v="high value"/>
    <s v="Low"/>
    <s v="Jul"/>
    <x v="2"/>
    <x v="2"/>
    <x v="1"/>
  </r>
  <r>
    <n v="602175"/>
    <n v="74268"/>
    <n v="41"/>
    <s v="Male"/>
    <x v="0"/>
    <x v="2"/>
    <s v="South Indian"/>
    <d v="2022-11-30T00:00:00"/>
    <s v="Online"/>
    <n v="58"/>
    <n v="4.2"/>
    <n v="867.63"/>
    <n v="28.94"/>
    <s v="Card"/>
    <n v="1"/>
    <s v="36-50"/>
    <s v="new"/>
    <s v="high value"/>
    <s v="Low"/>
    <s v="Nov"/>
    <x v="2"/>
    <x v="2"/>
    <x v="1"/>
  </r>
  <r>
    <n v="602176"/>
    <n v="85362"/>
    <n v="31"/>
    <s v="Female"/>
    <x v="3"/>
    <x v="2"/>
    <s v="Burger"/>
    <d v="2023-07-10T00:00:00"/>
    <s v="COD"/>
    <n v="80"/>
    <n v="8"/>
    <n v="446.7"/>
    <n v="54.34"/>
    <s v="Card"/>
    <n v="1"/>
    <s v="25-35"/>
    <s v="new"/>
    <s v="medium"/>
    <s v="Low"/>
    <s v="Jul"/>
    <x v="0"/>
    <x v="0"/>
    <x v="1"/>
  </r>
  <r>
    <n v="602177"/>
    <n v="10285"/>
    <n v="45"/>
    <s v="Male"/>
    <x v="4"/>
    <x v="4"/>
    <s v="Sandwich"/>
    <d v="2023-05-11T00:00:00"/>
    <s v="Online"/>
    <n v="84"/>
    <n v="6.3"/>
    <n v="846.01"/>
    <n v="86.6"/>
    <s v="UPI"/>
    <n v="2"/>
    <s v="36-50"/>
    <s v="new"/>
    <s v="high value"/>
    <s v="Low"/>
    <s v="May"/>
    <x v="0"/>
    <x v="0"/>
    <x v="1"/>
  </r>
  <r>
    <n v="602178"/>
    <n v="77138"/>
    <n v="37"/>
    <s v="Male"/>
    <x v="3"/>
    <x v="6"/>
    <s v="Pizza"/>
    <d v="2022-09-03T00:00:00"/>
    <s v="COD"/>
    <n v="22"/>
    <n v="4"/>
    <n v="1165.17"/>
    <n v="94.43"/>
    <s v="UPI"/>
    <n v="3"/>
    <s v="36-50"/>
    <s v="new"/>
    <s v="high value"/>
    <s v="medium"/>
    <s v="Sep"/>
    <x v="2"/>
    <x v="2"/>
    <x v="2"/>
  </r>
  <r>
    <n v="602179"/>
    <n v="32987"/>
    <n v="28"/>
    <s v="Female"/>
    <x v="5"/>
    <x v="1"/>
    <s v="South Indian"/>
    <d v="2022-04-08T00:00:00"/>
    <s v="Online"/>
    <n v="20"/>
    <n v="4.8"/>
    <n v="1024.44"/>
    <n v="52.05"/>
    <s v="Card"/>
    <n v="3"/>
    <s v="25-35"/>
    <s v="new"/>
    <s v="high value"/>
    <s v="medium"/>
    <s v="Apr"/>
    <x v="2"/>
    <x v="2"/>
    <x v="2"/>
  </r>
  <r>
    <n v="602180"/>
    <n v="11941"/>
    <n v="63"/>
    <s v="Male"/>
    <x v="5"/>
    <x v="1"/>
    <s v="Biryani"/>
    <d v="2022-01-12T00:00:00"/>
    <s v="Online"/>
    <n v="74"/>
    <n v="7.2"/>
    <n v="1281.73"/>
    <n v="70.87"/>
    <s v="Card"/>
    <n v="4"/>
    <s v="50+"/>
    <s v="repeat"/>
    <s v="high value"/>
    <s v="medium"/>
    <s v="Jan"/>
    <x v="2"/>
    <x v="0"/>
    <x v="1"/>
  </r>
  <r>
    <n v="602181"/>
    <n v="41139"/>
    <n v="34"/>
    <s v="Female"/>
    <x v="3"/>
    <x v="2"/>
    <s v="Burger"/>
    <d v="2024-10-06T00:00:00"/>
    <s v="COD"/>
    <n v="23"/>
    <n v="7.7"/>
    <n v="1424.93"/>
    <n v="93.35"/>
    <s v="Cash"/>
    <n v="3"/>
    <s v="25-35"/>
    <s v="new"/>
    <s v="high value"/>
    <s v="medium"/>
    <s v="Oct"/>
    <x v="1"/>
    <x v="0"/>
    <x v="2"/>
  </r>
  <r>
    <n v="602182"/>
    <n v="44274"/>
    <n v="27"/>
    <s v="Female"/>
    <x v="3"/>
    <x v="1"/>
    <s v="Pizza"/>
    <d v="2023-08-13T00:00:00"/>
    <s v="Online"/>
    <n v="56"/>
    <n v="3.6"/>
    <n v="493.05"/>
    <n v="111.49"/>
    <s v="Card"/>
    <n v="1"/>
    <s v="25-35"/>
    <s v="new"/>
    <s v="medium"/>
    <s v="Low"/>
    <s v="Aug"/>
    <x v="0"/>
    <x v="2"/>
    <x v="1"/>
  </r>
  <r>
    <n v="602183"/>
    <n v="41277"/>
    <n v="42"/>
    <s v="Male"/>
    <x v="5"/>
    <x v="2"/>
    <s v="Biryani"/>
    <d v="2023-12-16T00:00:00"/>
    <s v="Online"/>
    <n v="21"/>
    <n v="5"/>
    <n v="886.36"/>
    <n v="86.36"/>
    <s v="Card"/>
    <n v="4"/>
    <s v="36-50"/>
    <s v="new"/>
    <s v="high value"/>
    <s v="medium"/>
    <s v="Dec"/>
    <x v="0"/>
    <x v="2"/>
    <x v="2"/>
  </r>
  <r>
    <n v="602184"/>
    <n v="65937"/>
    <n v="29"/>
    <s v="Female"/>
    <x v="2"/>
    <x v="5"/>
    <s v="Pizza"/>
    <d v="2022-11-28T00:00:00"/>
    <s v="Online"/>
    <n v="64"/>
    <n v="7.2"/>
    <n v="1266.0899999999999"/>
    <n v="57.23"/>
    <s v="Wallet"/>
    <n v="1"/>
    <s v="25-35"/>
    <s v="repeat"/>
    <s v="high value"/>
    <s v="Low"/>
    <s v="Nov"/>
    <x v="2"/>
    <x v="0"/>
    <x v="1"/>
  </r>
  <r>
    <n v="602185"/>
    <n v="79220"/>
    <n v="64"/>
    <s v="Female"/>
    <x v="2"/>
    <x v="0"/>
    <s v="South Indian"/>
    <d v="2022-03-11T00:00:00"/>
    <s v="COD"/>
    <n v="53"/>
    <n v="8.6"/>
    <n v="1384.1"/>
    <n v="81.31"/>
    <s v="Card"/>
    <n v="5"/>
    <s v="50+"/>
    <s v="new"/>
    <s v="high value"/>
    <s v="High"/>
    <s v="Mar"/>
    <x v="2"/>
    <x v="0"/>
    <x v="1"/>
  </r>
  <r>
    <n v="602186"/>
    <n v="77052"/>
    <n v="42"/>
    <s v="Male"/>
    <x v="5"/>
    <x v="4"/>
    <s v="South Indian"/>
    <d v="2024-08-15T00:00:00"/>
    <s v="COD"/>
    <n v="51"/>
    <n v="4.5999999999999996"/>
    <n v="808.92"/>
    <n v="42.66"/>
    <s v="Wallet"/>
    <n v="4"/>
    <s v="36-50"/>
    <s v="new"/>
    <s v="high value"/>
    <s v="medium"/>
    <s v="Aug"/>
    <x v="1"/>
    <x v="2"/>
    <x v="1"/>
  </r>
  <r>
    <n v="602187"/>
    <n v="91984"/>
    <n v="57"/>
    <s v="Male"/>
    <x v="3"/>
    <x v="7"/>
    <s v="Sandwich"/>
    <d v="2023-05-24T00:00:00"/>
    <s v="Online"/>
    <n v="70"/>
    <n v="14.8"/>
    <n v="940.29"/>
    <n v="96.24"/>
    <s v="Cash"/>
    <n v="2"/>
    <s v="50+"/>
    <s v="repeat"/>
    <s v="high value"/>
    <s v="Low"/>
    <s v="May"/>
    <x v="0"/>
    <x v="1"/>
    <x v="1"/>
  </r>
  <r>
    <n v="602188"/>
    <n v="56836"/>
    <n v="36"/>
    <s v="Female"/>
    <x v="4"/>
    <x v="1"/>
    <s v="Chinese"/>
    <d v="2023-06-20T00:00:00"/>
    <s v="Online"/>
    <n v="86"/>
    <n v="6.6"/>
    <n v="1225.0999999999999"/>
    <n v="20.54"/>
    <s v="UPI"/>
    <n v="3"/>
    <s v="36-50"/>
    <s v="repeat"/>
    <s v="high value"/>
    <s v="medium"/>
    <s v="Jun"/>
    <x v="0"/>
    <x v="0"/>
    <x v="1"/>
  </r>
  <r>
    <n v="602189"/>
    <n v="12508"/>
    <n v="43"/>
    <s v="Female"/>
    <x v="3"/>
    <x v="1"/>
    <s v="Biryani"/>
    <d v="2023-05-28T00:00:00"/>
    <s v="Online"/>
    <n v="63"/>
    <n v="6.2"/>
    <n v="187.89"/>
    <n v="90.82"/>
    <s v="Card"/>
    <n v="3"/>
    <s v="36-50"/>
    <s v="repeat"/>
    <s v="low"/>
    <s v="medium"/>
    <s v="May"/>
    <x v="0"/>
    <x v="0"/>
    <x v="1"/>
  </r>
  <r>
    <n v="602190"/>
    <n v="57426"/>
    <n v="21"/>
    <s v="Female"/>
    <x v="1"/>
    <x v="5"/>
    <s v="South Indian"/>
    <d v="2022-01-05T00:00:00"/>
    <s v="COD"/>
    <n v="50"/>
    <n v="8.5"/>
    <n v="418.12"/>
    <n v="51.3"/>
    <s v="Card"/>
    <n v="1"/>
    <s v="18-24"/>
    <s v="new"/>
    <s v="medium"/>
    <s v="Low"/>
    <s v="Jan"/>
    <x v="2"/>
    <x v="0"/>
    <x v="1"/>
  </r>
  <r>
    <n v="602191"/>
    <n v="72634"/>
    <n v="36"/>
    <s v="Male"/>
    <x v="2"/>
    <x v="6"/>
    <s v="South Indian"/>
    <d v="2023-07-28T00:00:00"/>
    <s v="COD"/>
    <n v="85"/>
    <n v="1.5"/>
    <n v="1327.74"/>
    <n v="74.900000000000006"/>
    <s v="Wallet"/>
    <n v="1"/>
    <s v="36-50"/>
    <s v="new"/>
    <s v="high value"/>
    <s v="Low"/>
    <s v="Jul"/>
    <x v="0"/>
    <x v="2"/>
    <x v="1"/>
  </r>
  <r>
    <n v="602192"/>
    <n v="93055"/>
    <n v="59"/>
    <s v="Female"/>
    <x v="5"/>
    <x v="0"/>
    <s v="Burger"/>
    <d v="2023-01-23T00:00:00"/>
    <s v="COD"/>
    <n v="27"/>
    <n v="8.3000000000000007"/>
    <n v="448.56"/>
    <n v="57.55"/>
    <s v="UPI"/>
    <n v="4"/>
    <s v="50+"/>
    <s v="repeat"/>
    <s v="medium"/>
    <s v="medium"/>
    <s v="Jan"/>
    <x v="0"/>
    <x v="0"/>
    <x v="2"/>
  </r>
  <r>
    <n v="602193"/>
    <n v="83260"/>
    <n v="43"/>
    <s v="Female"/>
    <x v="2"/>
    <x v="7"/>
    <s v="Chinese"/>
    <d v="2022-05-15T00:00:00"/>
    <s v="COD"/>
    <n v="20"/>
    <n v="1.6"/>
    <n v="1136.2"/>
    <n v="77.34"/>
    <s v="Cash"/>
    <n v="1"/>
    <s v="36-50"/>
    <s v="new"/>
    <s v="high value"/>
    <s v="Low"/>
    <s v="May"/>
    <x v="2"/>
    <x v="2"/>
    <x v="2"/>
  </r>
  <r>
    <n v="602194"/>
    <n v="47082"/>
    <n v="42"/>
    <s v="Male"/>
    <x v="0"/>
    <x v="3"/>
    <s v="Biryani"/>
    <d v="2023-06-05T00:00:00"/>
    <s v="Online"/>
    <n v="83"/>
    <n v="8.3000000000000007"/>
    <n v="742.54"/>
    <n v="34.11"/>
    <s v="UPI"/>
    <n v="4"/>
    <s v="36-50"/>
    <s v="new"/>
    <s v="high value"/>
    <s v="medium"/>
    <s v="Jun"/>
    <x v="0"/>
    <x v="0"/>
    <x v="1"/>
  </r>
  <r>
    <n v="602195"/>
    <n v="24266"/>
    <n v="51"/>
    <s v="Male"/>
    <x v="5"/>
    <x v="6"/>
    <s v="Biryani"/>
    <d v="2024-04-24T00:00:00"/>
    <s v="COD"/>
    <n v="22"/>
    <n v="1.8"/>
    <n v="1498.11"/>
    <n v="117.37"/>
    <s v="UPI"/>
    <n v="1"/>
    <s v="50+"/>
    <s v="repeat"/>
    <s v="high value"/>
    <s v="Low"/>
    <s v="Apr"/>
    <x v="1"/>
    <x v="2"/>
    <x v="2"/>
  </r>
  <r>
    <n v="602196"/>
    <n v="99082"/>
    <n v="59"/>
    <s v="Female"/>
    <x v="5"/>
    <x v="5"/>
    <s v="Biryani"/>
    <d v="2022-12-24T00:00:00"/>
    <s v="Online"/>
    <n v="48"/>
    <n v="3.6"/>
    <n v="451.03"/>
    <n v="113.49"/>
    <s v="Wallet"/>
    <n v="3"/>
    <s v="50+"/>
    <s v="new"/>
    <s v="medium"/>
    <s v="medium"/>
    <s v="Dec"/>
    <x v="2"/>
    <x v="2"/>
    <x v="1"/>
  </r>
  <r>
    <n v="602197"/>
    <n v="56413"/>
    <n v="61"/>
    <s v="Male"/>
    <x v="0"/>
    <x v="6"/>
    <s v="Biryani"/>
    <d v="2022-05-12T00:00:00"/>
    <s v="COD"/>
    <n v="61"/>
    <n v="3"/>
    <n v="1107.94"/>
    <n v="51.4"/>
    <s v="UPI"/>
    <n v="5"/>
    <s v="50+"/>
    <s v="new"/>
    <s v="high value"/>
    <s v="High"/>
    <s v="May"/>
    <x v="2"/>
    <x v="2"/>
    <x v="1"/>
  </r>
  <r>
    <n v="602198"/>
    <n v="26038"/>
    <n v="38"/>
    <s v="Female"/>
    <x v="3"/>
    <x v="1"/>
    <s v="Chinese"/>
    <d v="2023-07-22T00:00:00"/>
    <s v="Online"/>
    <n v="63"/>
    <n v="10"/>
    <n v="163.69999999999999"/>
    <n v="70.56"/>
    <s v="UPI"/>
    <n v="4"/>
    <s v="36-50"/>
    <s v="new"/>
    <s v="low"/>
    <s v="medium"/>
    <s v="Jul"/>
    <x v="0"/>
    <x v="0"/>
    <x v="1"/>
  </r>
  <r>
    <n v="602199"/>
    <n v="99396"/>
    <n v="46"/>
    <s v="Male"/>
    <x v="3"/>
    <x v="7"/>
    <s v="Sandwich"/>
    <d v="2024-11-14T00:00:00"/>
    <s v="Online"/>
    <n v="57"/>
    <n v="9.9"/>
    <n v="1302.55"/>
    <n v="104.05"/>
    <s v="Cash"/>
    <n v="2"/>
    <s v="36-50"/>
    <s v="new"/>
    <s v="high value"/>
    <s v="Low"/>
    <s v="Nov"/>
    <x v="1"/>
    <x v="0"/>
    <x v="1"/>
  </r>
  <r>
    <n v="602200"/>
    <n v="87360"/>
    <n v="34"/>
    <s v="Male"/>
    <x v="1"/>
    <x v="0"/>
    <s v="Chinese"/>
    <d v="2023-09-05T00:00:00"/>
    <s v="Online"/>
    <n v="63"/>
    <n v="4.4000000000000004"/>
    <n v="395.88"/>
    <n v="32.6"/>
    <s v="UPI"/>
    <n v="2"/>
    <s v="25-35"/>
    <s v="new"/>
    <s v="medium"/>
    <s v="Low"/>
    <s v="Sep"/>
    <x v="0"/>
    <x v="2"/>
    <x v="1"/>
  </r>
  <r>
    <n v="602201"/>
    <n v="46598"/>
    <n v="24"/>
    <s v="Male"/>
    <x v="0"/>
    <x v="2"/>
    <s v="Burger"/>
    <d v="2022-02-22T00:00:00"/>
    <s v="Online"/>
    <n v="64"/>
    <n v="14.1"/>
    <n v="1484.77"/>
    <n v="67.290000000000006"/>
    <s v="Wallet"/>
    <n v="2"/>
    <s v="18-24"/>
    <s v="new"/>
    <s v="high value"/>
    <s v="Low"/>
    <s v="Feb"/>
    <x v="2"/>
    <x v="1"/>
    <x v="1"/>
  </r>
  <r>
    <n v="602202"/>
    <n v="92588"/>
    <n v="55"/>
    <s v="Male"/>
    <x v="0"/>
    <x v="5"/>
    <s v="Pizza"/>
    <d v="2024-09-15T00:00:00"/>
    <s v="Online"/>
    <n v="53"/>
    <n v="11.9"/>
    <n v="729.39"/>
    <n v="38.700000000000003"/>
    <s v="Cash"/>
    <n v="5"/>
    <s v="50+"/>
    <s v="new"/>
    <s v="high value"/>
    <s v="High"/>
    <s v="Sep"/>
    <x v="1"/>
    <x v="1"/>
    <x v="1"/>
  </r>
  <r>
    <n v="602203"/>
    <n v="32504"/>
    <n v="48"/>
    <s v="Female"/>
    <x v="2"/>
    <x v="5"/>
    <s v="Chinese"/>
    <d v="2023-11-01T00:00:00"/>
    <s v="COD"/>
    <n v="45"/>
    <n v="12.4"/>
    <n v="371.47"/>
    <n v="50.48"/>
    <s v="Wallet"/>
    <n v="4"/>
    <s v="36-50"/>
    <s v="new"/>
    <s v="medium"/>
    <s v="medium"/>
    <s v="Nov"/>
    <x v="0"/>
    <x v="1"/>
    <x v="0"/>
  </r>
  <r>
    <n v="602204"/>
    <n v="92790"/>
    <n v="47"/>
    <s v="Female"/>
    <x v="1"/>
    <x v="2"/>
    <s v="Sandwich"/>
    <d v="2022-03-29T00:00:00"/>
    <s v="COD"/>
    <n v="39"/>
    <n v="7.8"/>
    <n v="506.11"/>
    <n v="39.86"/>
    <s v="Card"/>
    <n v="3"/>
    <s v="36-50"/>
    <s v="new"/>
    <s v="high value"/>
    <s v="medium"/>
    <s v="Mar"/>
    <x v="2"/>
    <x v="0"/>
    <x v="0"/>
  </r>
  <r>
    <n v="602205"/>
    <n v="10095"/>
    <n v="59"/>
    <s v="Male"/>
    <x v="2"/>
    <x v="2"/>
    <s v="Sandwich"/>
    <d v="2023-04-11T00:00:00"/>
    <s v="COD"/>
    <n v="50"/>
    <n v="12.8"/>
    <n v="795.79"/>
    <n v="66.44"/>
    <s v="Card"/>
    <n v="2"/>
    <s v="50+"/>
    <s v="new"/>
    <s v="high value"/>
    <s v="Low"/>
    <s v="Apr"/>
    <x v="0"/>
    <x v="1"/>
    <x v="1"/>
  </r>
  <r>
    <n v="602206"/>
    <n v="93416"/>
    <n v="50"/>
    <s v="Female"/>
    <x v="2"/>
    <x v="3"/>
    <s v="South Indian"/>
    <d v="2023-08-23T00:00:00"/>
    <s v="Online"/>
    <n v="82"/>
    <n v="8.8000000000000007"/>
    <n v="589.66"/>
    <n v="92.75"/>
    <s v="Wallet"/>
    <n v="5"/>
    <s v="36-50"/>
    <s v="new"/>
    <s v="high value"/>
    <s v="High"/>
    <s v="Aug"/>
    <x v="0"/>
    <x v="0"/>
    <x v="1"/>
  </r>
  <r>
    <n v="602207"/>
    <n v="19899"/>
    <n v="55"/>
    <s v="Female"/>
    <x v="4"/>
    <x v="4"/>
    <s v="Burger"/>
    <d v="2024-03-18T00:00:00"/>
    <s v="COD"/>
    <n v="52"/>
    <n v="6"/>
    <n v="1483.23"/>
    <n v="103.21"/>
    <s v="Cash"/>
    <n v="3"/>
    <s v="50+"/>
    <s v="new"/>
    <s v="high value"/>
    <s v="medium"/>
    <s v="Mar"/>
    <x v="1"/>
    <x v="0"/>
    <x v="1"/>
  </r>
  <r>
    <n v="602208"/>
    <n v="12894"/>
    <n v="54"/>
    <s v="Male"/>
    <x v="5"/>
    <x v="6"/>
    <s v="Sandwich"/>
    <d v="2024-09-06T00:00:00"/>
    <s v="Online"/>
    <n v="61"/>
    <n v="6.3"/>
    <n v="483.1"/>
    <n v="49.45"/>
    <s v="Cash"/>
    <n v="2"/>
    <s v="50+"/>
    <s v="new"/>
    <s v="medium"/>
    <s v="Low"/>
    <s v="Sep"/>
    <x v="1"/>
    <x v="0"/>
    <x v="1"/>
  </r>
  <r>
    <n v="602209"/>
    <n v="58212"/>
    <n v="23"/>
    <s v="Male"/>
    <x v="4"/>
    <x v="4"/>
    <s v="Sandwich"/>
    <d v="2023-04-14T00:00:00"/>
    <s v="Online"/>
    <n v="63"/>
    <n v="10.199999999999999"/>
    <n v="633.57000000000005"/>
    <n v="55.55"/>
    <s v="Wallet"/>
    <n v="1"/>
    <s v="18-24"/>
    <s v="new"/>
    <s v="high value"/>
    <s v="Low"/>
    <s v="Apr"/>
    <x v="0"/>
    <x v="1"/>
    <x v="1"/>
  </r>
  <r>
    <n v="602210"/>
    <n v="60925"/>
    <n v="44"/>
    <s v="Female"/>
    <x v="2"/>
    <x v="1"/>
    <s v="South Indian"/>
    <d v="2023-03-31T00:00:00"/>
    <s v="COD"/>
    <n v="73"/>
    <n v="7"/>
    <n v="1247.79"/>
    <n v="75.89"/>
    <s v="UPI"/>
    <n v="2"/>
    <s v="36-50"/>
    <s v="new"/>
    <s v="high value"/>
    <s v="Low"/>
    <s v="Mar"/>
    <x v="0"/>
    <x v="0"/>
    <x v="1"/>
  </r>
  <r>
    <n v="602211"/>
    <n v="42512"/>
    <n v="20"/>
    <s v="Female"/>
    <x v="5"/>
    <x v="3"/>
    <s v="Burger"/>
    <d v="2022-02-17T00:00:00"/>
    <s v="COD"/>
    <n v="54"/>
    <n v="11"/>
    <n v="995.22"/>
    <n v="110.31"/>
    <s v="Card"/>
    <n v="2"/>
    <s v="18-24"/>
    <s v="new"/>
    <s v="high value"/>
    <s v="Low"/>
    <s v="Feb"/>
    <x v="2"/>
    <x v="1"/>
    <x v="1"/>
  </r>
  <r>
    <n v="602212"/>
    <n v="42252"/>
    <n v="44"/>
    <s v="Female"/>
    <x v="1"/>
    <x v="1"/>
    <s v="Sandwich"/>
    <d v="2022-08-26T00:00:00"/>
    <s v="Online"/>
    <n v="22"/>
    <n v="13.9"/>
    <n v="577.87"/>
    <n v="105.85"/>
    <s v="UPI"/>
    <n v="4"/>
    <s v="36-50"/>
    <s v="new"/>
    <s v="high value"/>
    <s v="medium"/>
    <s v="Aug"/>
    <x v="2"/>
    <x v="1"/>
    <x v="2"/>
  </r>
  <r>
    <n v="602213"/>
    <n v="83990"/>
    <n v="24"/>
    <s v="Female"/>
    <x v="2"/>
    <x v="6"/>
    <s v="Burger"/>
    <d v="2024-11-12T00:00:00"/>
    <s v="Online"/>
    <n v="75"/>
    <n v="14.7"/>
    <n v="1372.22"/>
    <n v="34.799999999999997"/>
    <s v="Wallet"/>
    <n v="1"/>
    <s v="18-24"/>
    <s v="new"/>
    <s v="high value"/>
    <s v="Low"/>
    <s v="Nov"/>
    <x v="1"/>
    <x v="1"/>
    <x v="1"/>
  </r>
  <r>
    <n v="602214"/>
    <n v="22926"/>
    <n v="58"/>
    <s v="Male"/>
    <x v="0"/>
    <x v="3"/>
    <s v="Pizza"/>
    <d v="2022-11-26T00:00:00"/>
    <s v="COD"/>
    <n v="46"/>
    <n v="14.9"/>
    <n v="201.77"/>
    <n v="48.21"/>
    <s v="Card"/>
    <n v="2"/>
    <s v="50+"/>
    <s v="new"/>
    <s v="low"/>
    <s v="Low"/>
    <s v="Nov"/>
    <x v="2"/>
    <x v="1"/>
    <x v="1"/>
  </r>
  <r>
    <n v="602215"/>
    <n v="74690"/>
    <n v="58"/>
    <s v="Male"/>
    <x v="4"/>
    <x v="3"/>
    <s v="Biryani"/>
    <d v="2024-12-10T00:00:00"/>
    <s v="Online"/>
    <n v="56"/>
    <n v="12.3"/>
    <n v="1041.3399999999999"/>
    <n v="42.99"/>
    <s v="Cash"/>
    <n v="1"/>
    <s v="50+"/>
    <s v="new"/>
    <s v="high value"/>
    <s v="Low"/>
    <s v="Dec"/>
    <x v="1"/>
    <x v="1"/>
    <x v="1"/>
  </r>
  <r>
    <n v="602216"/>
    <n v="92158"/>
    <n v="42"/>
    <s v="Female"/>
    <x v="1"/>
    <x v="3"/>
    <s v="Pizza"/>
    <d v="2022-06-08T00:00:00"/>
    <s v="COD"/>
    <n v="76"/>
    <n v="7.3"/>
    <n v="940.44"/>
    <n v="111.18"/>
    <s v="Cash"/>
    <n v="5"/>
    <s v="36-50"/>
    <s v="new"/>
    <s v="high value"/>
    <s v="High"/>
    <s v="Jun"/>
    <x v="2"/>
    <x v="0"/>
    <x v="1"/>
  </r>
  <r>
    <n v="602217"/>
    <n v="29661"/>
    <n v="42"/>
    <s v="Female"/>
    <x v="0"/>
    <x v="4"/>
    <s v="Sandwich"/>
    <d v="2022-01-13T00:00:00"/>
    <s v="Online"/>
    <n v="50"/>
    <n v="14.1"/>
    <n v="302.37"/>
    <n v="82.67"/>
    <s v="Wallet"/>
    <n v="5"/>
    <s v="36-50"/>
    <s v="new"/>
    <s v="medium"/>
    <s v="High"/>
    <s v="Jan"/>
    <x v="2"/>
    <x v="1"/>
    <x v="1"/>
  </r>
  <r>
    <n v="602218"/>
    <n v="88735"/>
    <n v="21"/>
    <s v="Male"/>
    <x v="0"/>
    <x v="1"/>
    <s v="Biryani"/>
    <d v="2023-06-02T00:00:00"/>
    <s v="Online"/>
    <n v="60"/>
    <n v="7.2"/>
    <n v="1002.69"/>
    <n v="76.64"/>
    <s v="Card"/>
    <n v="4"/>
    <s v="18-24"/>
    <s v="new"/>
    <s v="high value"/>
    <s v="medium"/>
    <s v="Jun"/>
    <x v="0"/>
    <x v="0"/>
    <x v="1"/>
  </r>
  <r>
    <n v="602219"/>
    <n v="66347"/>
    <n v="20"/>
    <s v="Female"/>
    <x v="2"/>
    <x v="3"/>
    <s v="Chinese"/>
    <d v="2024-11-24T00:00:00"/>
    <s v="COD"/>
    <n v="38"/>
    <n v="11.6"/>
    <n v="948.6"/>
    <n v="69.19"/>
    <s v="Wallet"/>
    <n v="1"/>
    <s v="18-24"/>
    <s v="new"/>
    <s v="high value"/>
    <s v="Low"/>
    <s v="Nov"/>
    <x v="1"/>
    <x v="1"/>
    <x v="0"/>
  </r>
  <r>
    <n v="602220"/>
    <n v="38190"/>
    <n v="22"/>
    <s v="Female"/>
    <x v="4"/>
    <x v="1"/>
    <s v="Pizza"/>
    <d v="2022-04-05T00:00:00"/>
    <s v="COD"/>
    <n v="59"/>
    <n v="5.9"/>
    <n v="806.82"/>
    <n v="64.25"/>
    <s v="Cash"/>
    <n v="1"/>
    <s v="18-24"/>
    <s v="new"/>
    <s v="high value"/>
    <s v="Low"/>
    <s v="Apr"/>
    <x v="2"/>
    <x v="0"/>
    <x v="1"/>
  </r>
  <r>
    <n v="602221"/>
    <n v="48944"/>
    <n v="62"/>
    <s v="Female"/>
    <x v="5"/>
    <x v="1"/>
    <s v="South Indian"/>
    <d v="2022-10-10T00:00:00"/>
    <s v="Online"/>
    <n v="60"/>
    <n v="8.6"/>
    <n v="875.73"/>
    <n v="27.73"/>
    <s v="Wallet"/>
    <n v="3"/>
    <s v="50+"/>
    <s v="new"/>
    <s v="high value"/>
    <s v="medium"/>
    <s v="Oct"/>
    <x v="2"/>
    <x v="0"/>
    <x v="1"/>
  </r>
  <r>
    <n v="602222"/>
    <n v="81979"/>
    <n v="54"/>
    <s v="Male"/>
    <x v="3"/>
    <x v="6"/>
    <s v="Burger"/>
    <d v="2022-12-18T00:00:00"/>
    <s v="Online"/>
    <n v="32"/>
    <n v="10.7"/>
    <n v="333.94"/>
    <n v="72.91"/>
    <s v="Card"/>
    <n v="2"/>
    <s v="50+"/>
    <s v="new"/>
    <s v="medium"/>
    <s v="Low"/>
    <s v="Dec"/>
    <x v="2"/>
    <x v="1"/>
    <x v="0"/>
  </r>
  <r>
    <n v="602223"/>
    <n v="57676"/>
    <n v="44"/>
    <s v="Male"/>
    <x v="4"/>
    <x v="0"/>
    <s v="Pizza"/>
    <d v="2022-05-14T00:00:00"/>
    <s v="Online"/>
    <n v="64"/>
    <n v="14.5"/>
    <n v="792.43"/>
    <n v="93.17"/>
    <s v="Card"/>
    <n v="4"/>
    <s v="36-50"/>
    <s v="new"/>
    <s v="high value"/>
    <s v="medium"/>
    <s v="May"/>
    <x v="2"/>
    <x v="1"/>
    <x v="1"/>
  </r>
  <r>
    <n v="602224"/>
    <n v="16691"/>
    <n v="59"/>
    <s v="Male"/>
    <x v="1"/>
    <x v="5"/>
    <s v="Chinese"/>
    <d v="2023-08-11T00:00:00"/>
    <s v="Online"/>
    <n v="76"/>
    <n v="9"/>
    <n v="573.97"/>
    <n v="20.87"/>
    <s v="Card"/>
    <n v="5"/>
    <s v="50+"/>
    <s v="new"/>
    <s v="high value"/>
    <s v="High"/>
    <s v="Aug"/>
    <x v="0"/>
    <x v="0"/>
    <x v="1"/>
  </r>
  <r>
    <n v="602225"/>
    <n v="51560"/>
    <n v="58"/>
    <s v="Female"/>
    <x v="2"/>
    <x v="6"/>
    <s v="Chinese"/>
    <d v="2022-11-04T00:00:00"/>
    <s v="Online"/>
    <n v="33"/>
    <n v="12.4"/>
    <n v="1467.16"/>
    <n v="76.459999999999994"/>
    <s v="Cash"/>
    <n v="3"/>
    <s v="50+"/>
    <s v="new"/>
    <s v="high value"/>
    <s v="medium"/>
    <s v="Nov"/>
    <x v="2"/>
    <x v="1"/>
    <x v="0"/>
  </r>
  <r>
    <n v="602226"/>
    <n v="23210"/>
    <n v="27"/>
    <s v="Female"/>
    <x v="0"/>
    <x v="5"/>
    <s v="Chinese"/>
    <d v="2023-08-25T00:00:00"/>
    <s v="Online"/>
    <n v="54"/>
    <n v="7.7"/>
    <n v="1444.11"/>
    <n v="88.62"/>
    <s v="Card"/>
    <n v="3"/>
    <s v="25-35"/>
    <s v="new"/>
    <s v="high value"/>
    <s v="medium"/>
    <s v="Aug"/>
    <x v="0"/>
    <x v="0"/>
    <x v="1"/>
  </r>
  <r>
    <n v="602227"/>
    <n v="59285"/>
    <n v="41"/>
    <s v="Female"/>
    <x v="1"/>
    <x v="5"/>
    <s v="Pizza"/>
    <d v="2023-05-25T00:00:00"/>
    <s v="Online"/>
    <n v="70"/>
    <n v="2.4"/>
    <n v="187.76"/>
    <n v="118.68"/>
    <s v="Card"/>
    <n v="1"/>
    <s v="36-50"/>
    <s v="new"/>
    <s v="low"/>
    <s v="Low"/>
    <s v="May"/>
    <x v="0"/>
    <x v="2"/>
    <x v="1"/>
  </r>
  <r>
    <n v="602228"/>
    <n v="19810"/>
    <n v="39"/>
    <s v="Female"/>
    <x v="3"/>
    <x v="2"/>
    <s v="Burger"/>
    <d v="2023-04-09T00:00:00"/>
    <s v="COD"/>
    <n v="82"/>
    <n v="13.5"/>
    <n v="1086.6300000000001"/>
    <n v="94.44"/>
    <s v="Cash"/>
    <n v="5"/>
    <s v="36-50"/>
    <s v="new"/>
    <s v="high value"/>
    <s v="High"/>
    <s v="Apr"/>
    <x v="0"/>
    <x v="1"/>
    <x v="1"/>
  </r>
  <r>
    <n v="602229"/>
    <n v="41997"/>
    <n v="58"/>
    <s v="Female"/>
    <x v="4"/>
    <x v="6"/>
    <s v="Pizza"/>
    <d v="2023-10-11T00:00:00"/>
    <s v="Online"/>
    <n v="62"/>
    <n v="2.2000000000000002"/>
    <n v="930.83"/>
    <n v="76.98"/>
    <s v="UPI"/>
    <n v="4"/>
    <s v="50+"/>
    <s v="new"/>
    <s v="high value"/>
    <s v="medium"/>
    <s v="Oct"/>
    <x v="0"/>
    <x v="2"/>
    <x v="1"/>
  </r>
  <r>
    <n v="602230"/>
    <n v="63681"/>
    <n v="24"/>
    <s v="Female"/>
    <x v="2"/>
    <x v="7"/>
    <s v="Biryani"/>
    <d v="2022-07-25T00:00:00"/>
    <s v="Online"/>
    <n v="54"/>
    <n v="5.5"/>
    <n v="928.67"/>
    <n v="104.74"/>
    <s v="Wallet"/>
    <n v="5"/>
    <s v="18-24"/>
    <s v="new"/>
    <s v="high value"/>
    <s v="High"/>
    <s v="Jul"/>
    <x v="2"/>
    <x v="0"/>
    <x v="1"/>
  </r>
  <r>
    <n v="602231"/>
    <n v="89250"/>
    <n v="51"/>
    <s v="Female"/>
    <x v="5"/>
    <x v="7"/>
    <s v="Burger"/>
    <d v="2023-01-26T00:00:00"/>
    <s v="Online"/>
    <n v="36"/>
    <n v="10.1"/>
    <n v="483.04"/>
    <n v="37.96"/>
    <s v="Wallet"/>
    <n v="4"/>
    <s v="50+"/>
    <s v="new"/>
    <s v="medium"/>
    <s v="medium"/>
    <s v="Jan"/>
    <x v="0"/>
    <x v="1"/>
    <x v="0"/>
  </r>
  <r>
    <n v="602232"/>
    <n v="83667"/>
    <n v="35"/>
    <s v="Male"/>
    <x v="4"/>
    <x v="0"/>
    <s v="Chinese"/>
    <d v="2024-10-22T00:00:00"/>
    <s v="COD"/>
    <n v="31"/>
    <n v="8.6"/>
    <n v="725.33"/>
    <n v="42.22"/>
    <s v="UPI"/>
    <n v="2"/>
    <s v="25-35"/>
    <s v="new"/>
    <s v="high value"/>
    <s v="Low"/>
    <s v="Oct"/>
    <x v="1"/>
    <x v="0"/>
    <x v="0"/>
  </r>
  <r>
    <n v="602233"/>
    <n v="63818"/>
    <n v="25"/>
    <s v="Female"/>
    <x v="1"/>
    <x v="2"/>
    <s v="Biryani"/>
    <d v="2023-11-22T00:00:00"/>
    <s v="Online"/>
    <n v="47"/>
    <n v="12.7"/>
    <n v="929.42"/>
    <n v="119.12"/>
    <s v="Card"/>
    <n v="1"/>
    <s v="25-35"/>
    <s v="new"/>
    <s v="high value"/>
    <s v="Low"/>
    <s v="Nov"/>
    <x v="0"/>
    <x v="1"/>
    <x v="1"/>
  </r>
  <r>
    <n v="602234"/>
    <n v="13949"/>
    <n v="56"/>
    <s v="Male"/>
    <x v="1"/>
    <x v="0"/>
    <s v="Burger"/>
    <d v="2023-07-25T00:00:00"/>
    <s v="COD"/>
    <n v="45"/>
    <n v="6.4"/>
    <n v="1148.76"/>
    <n v="106.37"/>
    <s v="Wallet"/>
    <n v="1"/>
    <s v="50+"/>
    <s v="repeat"/>
    <s v="high value"/>
    <s v="Low"/>
    <s v="Jul"/>
    <x v="0"/>
    <x v="0"/>
    <x v="0"/>
  </r>
  <r>
    <n v="602235"/>
    <n v="92572"/>
    <n v="47"/>
    <s v="Female"/>
    <x v="2"/>
    <x v="6"/>
    <s v="Burger"/>
    <d v="2024-05-09T00:00:00"/>
    <s v="COD"/>
    <n v="67"/>
    <n v="6.8"/>
    <n v="1295.43"/>
    <n v="57.5"/>
    <s v="Wallet"/>
    <n v="3"/>
    <s v="36-50"/>
    <s v="new"/>
    <s v="high value"/>
    <s v="medium"/>
    <s v="May"/>
    <x v="1"/>
    <x v="0"/>
    <x v="1"/>
  </r>
  <r>
    <n v="602236"/>
    <n v="43754"/>
    <n v="53"/>
    <s v="Male"/>
    <x v="3"/>
    <x v="4"/>
    <s v="Pizza"/>
    <d v="2024-07-11T00:00:00"/>
    <s v="Online"/>
    <n v="58"/>
    <n v="4.8"/>
    <n v="1394.54"/>
    <n v="38"/>
    <s v="Wallet"/>
    <n v="2"/>
    <s v="50+"/>
    <s v="new"/>
    <s v="high value"/>
    <s v="Low"/>
    <s v="Jul"/>
    <x v="1"/>
    <x v="2"/>
    <x v="1"/>
  </r>
  <r>
    <n v="602237"/>
    <n v="84959"/>
    <n v="54"/>
    <s v="Male"/>
    <x v="2"/>
    <x v="6"/>
    <s v="Sandwich"/>
    <d v="2023-12-11T00:00:00"/>
    <s v="COD"/>
    <n v="71"/>
    <n v="13.2"/>
    <n v="765.67"/>
    <n v="94.78"/>
    <s v="Wallet"/>
    <n v="1"/>
    <s v="50+"/>
    <s v="new"/>
    <s v="high value"/>
    <s v="Low"/>
    <s v="Dec"/>
    <x v="0"/>
    <x v="1"/>
    <x v="1"/>
  </r>
  <r>
    <n v="602238"/>
    <n v="55984"/>
    <n v="63"/>
    <s v="Male"/>
    <x v="1"/>
    <x v="6"/>
    <s v="South Indian"/>
    <d v="2022-04-27T00:00:00"/>
    <s v="COD"/>
    <n v="51"/>
    <n v="11.6"/>
    <n v="1391.57"/>
    <n v="36.26"/>
    <s v="Cash"/>
    <n v="4"/>
    <s v="50+"/>
    <s v="new"/>
    <s v="high value"/>
    <s v="medium"/>
    <s v="Apr"/>
    <x v="2"/>
    <x v="1"/>
    <x v="1"/>
  </r>
  <r>
    <n v="602239"/>
    <n v="93509"/>
    <n v="42"/>
    <s v="Male"/>
    <x v="5"/>
    <x v="7"/>
    <s v="Burger"/>
    <d v="2023-03-21T00:00:00"/>
    <s v="Online"/>
    <n v="47"/>
    <n v="13.6"/>
    <n v="1168.2"/>
    <n v="107.37"/>
    <s v="UPI"/>
    <n v="3"/>
    <s v="36-50"/>
    <s v="new"/>
    <s v="high value"/>
    <s v="medium"/>
    <s v="Mar"/>
    <x v="0"/>
    <x v="1"/>
    <x v="1"/>
  </r>
  <r>
    <n v="602240"/>
    <n v="72242"/>
    <n v="37"/>
    <s v="Male"/>
    <x v="3"/>
    <x v="7"/>
    <s v="Sandwich"/>
    <d v="2024-08-31T00:00:00"/>
    <s v="COD"/>
    <n v="68"/>
    <n v="7.8"/>
    <n v="228.17"/>
    <n v="91.32"/>
    <s v="UPI"/>
    <n v="3"/>
    <s v="36-50"/>
    <s v="new"/>
    <s v="low"/>
    <s v="medium"/>
    <s v="Aug"/>
    <x v="1"/>
    <x v="0"/>
    <x v="1"/>
  </r>
  <r>
    <n v="602241"/>
    <n v="43327"/>
    <n v="64"/>
    <s v="Female"/>
    <x v="3"/>
    <x v="0"/>
    <s v="Chinese"/>
    <d v="2022-06-12T00:00:00"/>
    <s v="Online"/>
    <n v="59"/>
    <n v="1.7"/>
    <n v="1387.29"/>
    <n v="43.26"/>
    <s v="UPI"/>
    <n v="1"/>
    <s v="50+"/>
    <s v="new"/>
    <s v="high value"/>
    <s v="Low"/>
    <s v="Jun"/>
    <x v="2"/>
    <x v="2"/>
    <x v="1"/>
  </r>
  <r>
    <n v="602242"/>
    <n v="49456"/>
    <n v="30"/>
    <s v="Male"/>
    <x v="4"/>
    <x v="1"/>
    <s v="South Indian"/>
    <d v="2023-02-22T00:00:00"/>
    <s v="COD"/>
    <n v="79"/>
    <n v="14.9"/>
    <n v="206"/>
    <n v="23.96"/>
    <s v="Card"/>
    <n v="3"/>
    <s v="25-35"/>
    <s v="repeat"/>
    <s v="low"/>
    <s v="medium"/>
    <s v="Feb"/>
    <x v="0"/>
    <x v="1"/>
    <x v="1"/>
  </r>
  <r>
    <n v="602243"/>
    <n v="54301"/>
    <n v="46"/>
    <s v="Male"/>
    <x v="1"/>
    <x v="3"/>
    <s v="Burger"/>
    <d v="2022-07-12T00:00:00"/>
    <s v="COD"/>
    <n v="80"/>
    <n v="3.1"/>
    <n v="674.63"/>
    <n v="118.18"/>
    <s v="Wallet"/>
    <n v="2"/>
    <s v="36-50"/>
    <s v="new"/>
    <s v="high value"/>
    <s v="Low"/>
    <s v="Jul"/>
    <x v="2"/>
    <x v="2"/>
    <x v="1"/>
  </r>
  <r>
    <n v="602244"/>
    <n v="60090"/>
    <n v="40"/>
    <s v="Female"/>
    <x v="0"/>
    <x v="6"/>
    <s v="Sandwich"/>
    <d v="2023-11-21T00:00:00"/>
    <s v="Online"/>
    <n v="66"/>
    <n v="9.4"/>
    <n v="178.44"/>
    <n v="84.93"/>
    <s v="Cash"/>
    <n v="3"/>
    <s v="36-50"/>
    <s v="new"/>
    <s v="low"/>
    <s v="medium"/>
    <s v="Nov"/>
    <x v="0"/>
    <x v="0"/>
    <x v="1"/>
  </r>
  <r>
    <n v="602245"/>
    <n v="65560"/>
    <n v="45"/>
    <s v="Female"/>
    <x v="4"/>
    <x v="1"/>
    <s v="Burger"/>
    <d v="2022-11-09T00:00:00"/>
    <s v="Online"/>
    <n v="40"/>
    <n v="12.7"/>
    <n v="947.8"/>
    <n v="46.08"/>
    <s v="Wallet"/>
    <n v="4"/>
    <s v="36-50"/>
    <s v="new"/>
    <s v="high value"/>
    <s v="medium"/>
    <s v="Nov"/>
    <x v="2"/>
    <x v="1"/>
    <x v="0"/>
  </r>
  <r>
    <n v="602246"/>
    <n v="98056"/>
    <n v="58"/>
    <s v="Female"/>
    <x v="2"/>
    <x v="6"/>
    <s v="Biryani"/>
    <d v="2024-04-26T00:00:00"/>
    <s v="COD"/>
    <n v="42"/>
    <n v="14.4"/>
    <n v="510.14"/>
    <n v="41.6"/>
    <s v="Wallet"/>
    <n v="4"/>
    <s v="50+"/>
    <s v="repeat"/>
    <s v="high value"/>
    <s v="medium"/>
    <s v="Apr"/>
    <x v="1"/>
    <x v="1"/>
    <x v="0"/>
  </r>
  <r>
    <n v="602247"/>
    <n v="38520"/>
    <n v="59"/>
    <s v="Male"/>
    <x v="5"/>
    <x v="2"/>
    <s v="South Indian"/>
    <d v="2024-07-25T00:00:00"/>
    <s v="COD"/>
    <n v="88"/>
    <n v="14.4"/>
    <n v="258.47000000000003"/>
    <n v="32.549999999999997"/>
    <s v="Cash"/>
    <n v="4"/>
    <s v="50+"/>
    <s v="new"/>
    <s v="medium"/>
    <s v="medium"/>
    <s v="Jul"/>
    <x v="1"/>
    <x v="1"/>
    <x v="1"/>
  </r>
  <r>
    <n v="602248"/>
    <n v="83169"/>
    <n v="22"/>
    <s v="Male"/>
    <x v="4"/>
    <x v="4"/>
    <s v="Chinese"/>
    <d v="2024-02-24T00:00:00"/>
    <s v="Online"/>
    <n v="77"/>
    <n v="14.6"/>
    <n v="350.43"/>
    <n v="44.26"/>
    <s v="UPI"/>
    <n v="1"/>
    <s v="18-24"/>
    <s v="new"/>
    <s v="medium"/>
    <s v="Low"/>
    <s v="Feb"/>
    <x v="1"/>
    <x v="1"/>
    <x v="1"/>
  </r>
  <r>
    <n v="602249"/>
    <n v="72708"/>
    <n v="49"/>
    <s v="Female"/>
    <x v="1"/>
    <x v="5"/>
    <s v="Chinese"/>
    <d v="2024-12-08T00:00:00"/>
    <s v="COD"/>
    <n v="47"/>
    <n v="11.9"/>
    <n v="516.96"/>
    <n v="103.47"/>
    <s v="UPI"/>
    <n v="4"/>
    <s v="36-50"/>
    <s v="new"/>
    <s v="high value"/>
    <s v="medium"/>
    <s v="Dec"/>
    <x v="1"/>
    <x v="1"/>
    <x v="1"/>
  </r>
  <r>
    <n v="602250"/>
    <n v="86438"/>
    <n v="37"/>
    <s v="Female"/>
    <x v="0"/>
    <x v="1"/>
    <s v="Burger"/>
    <d v="2022-04-30T00:00:00"/>
    <s v="Online"/>
    <n v="29"/>
    <n v="10"/>
    <n v="776.98"/>
    <n v="112.15"/>
    <s v="Wallet"/>
    <n v="4"/>
    <s v="36-50"/>
    <s v="new"/>
    <s v="high value"/>
    <s v="medium"/>
    <s v="Apr"/>
    <x v="2"/>
    <x v="0"/>
    <x v="2"/>
  </r>
  <r>
    <n v="602251"/>
    <n v="55004"/>
    <n v="18"/>
    <s v="Female"/>
    <x v="5"/>
    <x v="7"/>
    <s v="South Indian"/>
    <d v="2022-03-01T00:00:00"/>
    <s v="COD"/>
    <n v="71"/>
    <n v="8.6"/>
    <n v="697.32"/>
    <n v="57.61"/>
    <s v="Card"/>
    <n v="3"/>
    <s v="18-24"/>
    <s v="new"/>
    <s v="high value"/>
    <s v="medium"/>
    <s v="Mar"/>
    <x v="2"/>
    <x v="0"/>
    <x v="1"/>
  </r>
  <r>
    <n v="602252"/>
    <n v="93705"/>
    <n v="38"/>
    <s v="Male"/>
    <x v="4"/>
    <x v="1"/>
    <s v="Pizza"/>
    <d v="2024-06-24T00:00:00"/>
    <s v="COD"/>
    <n v="81"/>
    <n v="10.4"/>
    <n v="1259.27"/>
    <n v="113.74"/>
    <s v="Wallet"/>
    <n v="3"/>
    <s v="36-50"/>
    <s v="new"/>
    <s v="high value"/>
    <s v="medium"/>
    <s v="Jun"/>
    <x v="1"/>
    <x v="1"/>
    <x v="1"/>
  </r>
  <r>
    <n v="602253"/>
    <n v="47850"/>
    <n v="51"/>
    <s v="Female"/>
    <x v="2"/>
    <x v="7"/>
    <s v="Chinese"/>
    <d v="2023-09-05T00:00:00"/>
    <s v="COD"/>
    <n v="42"/>
    <n v="11.9"/>
    <n v="602"/>
    <n v="108.2"/>
    <s v="Cash"/>
    <n v="2"/>
    <s v="50+"/>
    <s v="repeat"/>
    <s v="high value"/>
    <s v="Low"/>
    <s v="Sep"/>
    <x v="0"/>
    <x v="1"/>
    <x v="0"/>
  </r>
  <r>
    <n v="602254"/>
    <n v="58569"/>
    <n v="30"/>
    <s v="Female"/>
    <x v="4"/>
    <x v="5"/>
    <s v="Chinese"/>
    <d v="2022-08-11T00:00:00"/>
    <s v="Online"/>
    <n v="61"/>
    <n v="8.1999999999999993"/>
    <n v="593.66"/>
    <n v="37.020000000000003"/>
    <s v="Cash"/>
    <n v="3"/>
    <s v="25-35"/>
    <s v="repeat"/>
    <s v="high value"/>
    <s v="medium"/>
    <s v="Aug"/>
    <x v="2"/>
    <x v="0"/>
    <x v="1"/>
  </r>
  <r>
    <n v="602255"/>
    <n v="92248"/>
    <n v="52"/>
    <s v="Male"/>
    <x v="3"/>
    <x v="0"/>
    <s v="Pizza"/>
    <d v="2024-07-21T00:00:00"/>
    <s v="COD"/>
    <n v="71"/>
    <n v="1.6"/>
    <n v="213.18"/>
    <n v="59.31"/>
    <s v="UPI"/>
    <n v="1"/>
    <s v="50+"/>
    <s v="repeat"/>
    <s v="low"/>
    <s v="Low"/>
    <s v="Jul"/>
    <x v="1"/>
    <x v="2"/>
    <x v="1"/>
  </r>
  <r>
    <n v="602256"/>
    <n v="38740"/>
    <n v="32"/>
    <s v="Female"/>
    <x v="1"/>
    <x v="0"/>
    <s v="Chinese"/>
    <d v="2022-05-05T00:00:00"/>
    <s v="COD"/>
    <n v="60"/>
    <n v="5"/>
    <n v="738.02"/>
    <n v="72.89"/>
    <s v="Wallet"/>
    <n v="3"/>
    <s v="25-35"/>
    <s v="new"/>
    <s v="high value"/>
    <s v="medium"/>
    <s v="May"/>
    <x v="2"/>
    <x v="2"/>
    <x v="1"/>
  </r>
  <r>
    <n v="602257"/>
    <n v="71692"/>
    <n v="34"/>
    <s v="Female"/>
    <x v="3"/>
    <x v="5"/>
    <s v="Chinese"/>
    <d v="2024-04-27T00:00:00"/>
    <s v="Online"/>
    <n v="54"/>
    <n v="6"/>
    <n v="1488.81"/>
    <n v="63.79"/>
    <s v="Wallet"/>
    <n v="5"/>
    <s v="25-35"/>
    <s v="new"/>
    <s v="high value"/>
    <s v="High"/>
    <s v="Apr"/>
    <x v="1"/>
    <x v="0"/>
    <x v="1"/>
  </r>
  <r>
    <n v="602258"/>
    <n v="45463"/>
    <n v="61"/>
    <s v="Female"/>
    <x v="1"/>
    <x v="5"/>
    <s v="Sandwich"/>
    <d v="2024-05-16T00:00:00"/>
    <s v="COD"/>
    <n v="63"/>
    <n v="4.3"/>
    <n v="345.34"/>
    <n v="55.98"/>
    <s v="Wallet"/>
    <n v="5"/>
    <s v="50+"/>
    <s v="new"/>
    <s v="medium"/>
    <s v="High"/>
    <s v="May"/>
    <x v="1"/>
    <x v="2"/>
    <x v="1"/>
  </r>
  <r>
    <n v="602259"/>
    <n v="20189"/>
    <n v="20"/>
    <s v="Male"/>
    <x v="4"/>
    <x v="6"/>
    <s v="South Indian"/>
    <d v="2022-05-10T00:00:00"/>
    <s v="Online"/>
    <n v="60"/>
    <n v="10.5"/>
    <n v="1278.9000000000001"/>
    <n v="117.84"/>
    <s v="Card"/>
    <n v="2"/>
    <s v="18-24"/>
    <s v="new"/>
    <s v="high value"/>
    <s v="Low"/>
    <s v="May"/>
    <x v="2"/>
    <x v="1"/>
    <x v="1"/>
  </r>
  <r>
    <n v="602260"/>
    <n v="72357"/>
    <n v="32"/>
    <s v="Male"/>
    <x v="0"/>
    <x v="6"/>
    <s v="Chinese"/>
    <d v="2022-02-03T00:00:00"/>
    <s v="COD"/>
    <n v="51"/>
    <n v="5"/>
    <n v="1259.83"/>
    <n v="48.22"/>
    <s v="Cash"/>
    <n v="5"/>
    <s v="25-35"/>
    <s v="new"/>
    <s v="high value"/>
    <s v="High"/>
    <s v="Feb"/>
    <x v="2"/>
    <x v="2"/>
    <x v="1"/>
  </r>
  <r>
    <n v="602261"/>
    <n v="30735"/>
    <n v="64"/>
    <s v="Female"/>
    <x v="3"/>
    <x v="0"/>
    <s v="South Indian"/>
    <d v="2024-09-12T00:00:00"/>
    <s v="COD"/>
    <n v="75"/>
    <n v="2.7"/>
    <n v="175.54"/>
    <n v="60.41"/>
    <s v="Wallet"/>
    <n v="3"/>
    <s v="50+"/>
    <s v="new"/>
    <s v="low"/>
    <s v="medium"/>
    <s v="Sep"/>
    <x v="1"/>
    <x v="2"/>
    <x v="1"/>
  </r>
  <r>
    <n v="602262"/>
    <n v="50374"/>
    <n v="21"/>
    <s v="Male"/>
    <x v="4"/>
    <x v="1"/>
    <s v="South Indian"/>
    <d v="2023-09-01T00:00:00"/>
    <s v="Online"/>
    <n v="86"/>
    <n v="14.1"/>
    <n v="996.07"/>
    <n v="85.68"/>
    <s v="Wallet"/>
    <n v="5"/>
    <s v="18-24"/>
    <s v="new"/>
    <s v="high value"/>
    <s v="High"/>
    <s v="Sep"/>
    <x v="0"/>
    <x v="1"/>
    <x v="1"/>
  </r>
  <r>
    <n v="602263"/>
    <n v="33117"/>
    <n v="61"/>
    <s v="Female"/>
    <x v="1"/>
    <x v="7"/>
    <s v="Burger"/>
    <d v="2024-03-25T00:00:00"/>
    <s v="Online"/>
    <n v="89"/>
    <n v="2.2000000000000002"/>
    <n v="1084.8900000000001"/>
    <n v="40.28"/>
    <s v="Cash"/>
    <n v="2"/>
    <s v="50+"/>
    <s v="repeat"/>
    <s v="high value"/>
    <s v="Low"/>
    <s v="Mar"/>
    <x v="1"/>
    <x v="2"/>
    <x v="1"/>
  </r>
  <r>
    <n v="602264"/>
    <n v="44091"/>
    <n v="31"/>
    <s v="Male"/>
    <x v="0"/>
    <x v="1"/>
    <s v="South Indian"/>
    <d v="2024-11-07T00:00:00"/>
    <s v="Online"/>
    <n v="83"/>
    <n v="3.2"/>
    <n v="1153.25"/>
    <n v="51.95"/>
    <s v="Card"/>
    <n v="3"/>
    <s v="25-35"/>
    <s v="new"/>
    <s v="high value"/>
    <s v="medium"/>
    <s v="Nov"/>
    <x v="1"/>
    <x v="2"/>
    <x v="1"/>
  </r>
  <r>
    <n v="602265"/>
    <n v="37687"/>
    <n v="55"/>
    <s v="Male"/>
    <x v="1"/>
    <x v="0"/>
    <s v="South Indian"/>
    <d v="2024-03-17T00:00:00"/>
    <s v="COD"/>
    <n v="75"/>
    <n v="12.4"/>
    <n v="163.35"/>
    <n v="100.86"/>
    <s v="Cash"/>
    <n v="2"/>
    <s v="50+"/>
    <s v="new"/>
    <s v="low"/>
    <s v="Low"/>
    <s v="Mar"/>
    <x v="1"/>
    <x v="1"/>
    <x v="1"/>
  </r>
  <r>
    <n v="602266"/>
    <n v="54460"/>
    <n v="27"/>
    <s v="Female"/>
    <x v="1"/>
    <x v="5"/>
    <s v="South Indian"/>
    <d v="2023-04-10T00:00:00"/>
    <s v="Online"/>
    <n v="31"/>
    <n v="5.5"/>
    <n v="229.89"/>
    <n v="72.81"/>
    <s v="Wallet"/>
    <n v="4"/>
    <s v="25-35"/>
    <s v="new"/>
    <s v="low"/>
    <s v="medium"/>
    <s v="Apr"/>
    <x v="0"/>
    <x v="0"/>
    <x v="0"/>
  </r>
  <r>
    <n v="602267"/>
    <n v="52807"/>
    <n v="50"/>
    <s v="Female"/>
    <x v="4"/>
    <x v="1"/>
    <s v="South Indian"/>
    <d v="2024-06-14T00:00:00"/>
    <s v="Online"/>
    <n v="44"/>
    <n v="7.2"/>
    <n v="1228.1199999999999"/>
    <n v="101.63"/>
    <s v="Cash"/>
    <n v="1"/>
    <s v="36-50"/>
    <s v="new"/>
    <s v="high value"/>
    <s v="Low"/>
    <s v="Jun"/>
    <x v="1"/>
    <x v="0"/>
    <x v="0"/>
  </r>
  <r>
    <n v="602268"/>
    <n v="15543"/>
    <n v="26"/>
    <s v="Male"/>
    <x v="2"/>
    <x v="5"/>
    <s v="Sandwich"/>
    <d v="2022-07-07T00:00:00"/>
    <s v="COD"/>
    <n v="84"/>
    <n v="10.7"/>
    <n v="264.52"/>
    <n v="60.04"/>
    <s v="UPI"/>
    <n v="1"/>
    <s v="25-35"/>
    <s v="new"/>
    <s v="medium"/>
    <s v="Low"/>
    <s v="Jul"/>
    <x v="2"/>
    <x v="1"/>
    <x v="1"/>
  </r>
  <r>
    <n v="602269"/>
    <n v="81138"/>
    <n v="27"/>
    <s v="Female"/>
    <x v="2"/>
    <x v="5"/>
    <s v="Biryani"/>
    <d v="2022-12-12T00:00:00"/>
    <s v="COD"/>
    <n v="88"/>
    <n v="11.8"/>
    <n v="1216.2"/>
    <n v="49.57"/>
    <s v="UPI"/>
    <n v="1"/>
    <s v="25-35"/>
    <s v="new"/>
    <s v="high value"/>
    <s v="Low"/>
    <s v="Dec"/>
    <x v="2"/>
    <x v="1"/>
    <x v="1"/>
  </r>
  <r>
    <n v="602270"/>
    <n v="62166"/>
    <n v="29"/>
    <s v="Male"/>
    <x v="2"/>
    <x v="5"/>
    <s v="Pizza"/>
    <d v="2023-04-07T00:00:00"/>
    <s v="COD"/>
    <n v="53"/>
    <n v="9.6999999999999993"/>
    <n v="287.77999999999997"/>
    <n v="38.86"/>
    <s v="UPI"/>
    <n v="1"/>
    <s v="25-35"/>
    <s v="new"/>
    <s v="medium"/>
    <s v="Low"/>
    <s v="Apr"/>
    <x v="0"/>
    <x v="0"/>
    <x v="1"/>
  </r>
  <r>
    <n v="602271"/>
    <n v="30381"/>
    <n v="18"/>
    <s v="Male"/>
    <x v="0"/>
    <x v="1"/>
    <s v="Chinese"/>
    <d v="2023-06-09T00:00:00"/>
    <s v="Online"/>
    <n v="45"/>
    <n v="9.6999999999999993"/>
    <n v="171.85"/>
    <n v="108.85"/>
    <s v="UPI"/>
    <n v="2"/>
    <s v="18-24"/>
    <s v="new"/>
    <s v="low"/>
    <s v="Low"/>
    <s v="Jun"/>
    <x v="0"/>
    <x v="0"/>
    <x v="0"/>
  </r>
  <r>
    <n v="602272"/>
    <n v="71683"/>
    <n v="34"/>
    <s v="Female"/>
    <x v="2"/>
    <x v="1"/>
    <s v="Sandwich"/>
    <d v="2023-08-03T00:00:00"/>
    <s v="Online"/>
    <n v="71"/>
    <n v="5.2"/>
    <n v="1217.77"/>
    <n v="47.03"/>
    <s v="UPI"/>
    <n v="4"/>
    <s v="25-35"/>
    <s v="new"/>
    <s v="high value"/>
    <s v="medium"/>
    <s v="Aug"/>
    <x v="0"/>
    <x v="0"/>
    <x v="1"/>
  </r>
  <r>
    <n v="602273"/>
    <n v="65168"/>
    <n v="60"/>
    <s v="Female"/>
    <x v="3"/>
    <x v="6"/>
    <s v="South Indian"/>
    <d v="2022-12-29T00:00:00"/>
    <s v="COD"/>
    <n v="76"/>
    <n v="9.9"/>
    <n v="977.91"/>
    <n v="78.67"/>
    <s v="Cash"/>
    <n v="2"/>
    <s v="50+"/>
    <s v="new"/>
    <s v="high value"/>
    <s v="Low"/>
    <s v="Dec"/>
    <x v="2"/>
    <x v="0"/>
    <x v="1"/>
  </r>
  <r>
    <n v="602274"/>
    <n v="49048"/>
    <n v="43"/>
    <s v="Female"/>
    <x v="5"/>
    <x v="1"/>
    <s v="Chinese"/>
    <d v="2023-07-17T00:00:00"/>
    <s v="Online"/>
    <n v="29"/>
    <n v="10.4"/>
    <n v="546.85"/>
    <n v="108.71"/>
    <s v="Cash"/>
    <n v="5"/>
    <s v="36-50"/>
    <s v="new"/>
    <s v="high value"/>
    <s v="High"/>
    <s v="Jul"/>
    <x v="0"/>
    <x v="1"/>
    <x v="2"/>
  </r>
  <r>
    <n v="602275"/>
    <n v="95376"/>
    <n v="34"/>
    <s v="Male"/>
    <x v="1"/>
    <x v="7"/>
    <s v="Pizza"/>
    <d v="2023-08-21T00:00:00"/>
    <s v="Online"/>
    <n v="33"/>
    <n v="4.8"/>
    <n v="154.63999999999999"/>
    <n v="76.86"/>
    <s v="Wallet"/>
    <n v="4"/>
    <s v="25-35"/>
    <s v="new"/>
    <s v="low"/>
    <s v="medium"/>
    <s v="Aug"/>
    <x v="0"/>
    <x v="2"/>
    <x v="0"/>
  </r>
  <r>
    <n v="602276"/>
    <n v="91202"/>
    <n v="35"/>
    <s v="Male"/>
    <x v="0"/>
    <x v="5"/>
    <s v="South Indian"/>
    <d v="2022-08-24T00:00:00"/>
    <s v="Online"/>
    <n v="77"/>
    <n v="8.4"/>
    <n v="1046.1400000000001"/>
    <n v="42.23"/>
    <s v="Wallet"/>
    <n v="2"/>
    <s v="25-35"/>
    <s v="new"/>
    <s v="high value"/>
    <s v="Low"/>
    <s v="Aug"/>
    <x v="2"/>
    <x v="0"/>
    <x v="1"/>
  </r>
  <r>
    <n v="602277"/>
    <n v="17568"/>
    <n v="23"/>
    <s v="Female"/>
    <x v="2"/>
    <x v="7"/>
    <s v="Pizza"/>
    <d v="2024-04-05T00:00:00"/>
    <s v="COD"/>
    <n v="82"/>
    <n v="7.3"/>
    <n v="522.66999999999996"/>
    <n v="40.1"/>
    <s v="UPI"/>
    <n v="3"/>
    <s v="18-24"/>
    <s v="new"/>
    <s v="high value"/>
    <s v="medium"/>
    <s v="Apr"/>
    <x v="1"/>
    <x v="0"/>
    <x v="1"/>
  </r>
  <r>
    <n v="602278"/>
    <n v="47682"/>
    <n v="60"/>
    <s v="Male"/>
    <x v="4"/>
    <x v="3"/>
    <s v="South Indian"/>
    <d v="2024-04-26T00:00:00"/>
    <s v="COD"/>
    <n v="38"/>
    <n v="9.4"/>
    <n v="1215.28"/>
    <n v="102.18"/>
    <s v="Card"/>
    <n v="3"/>
    <s v="50+"/>
    <s v="new"/>
    <s v="high value"/>
    <s v="medium"/>
    <s v="Apr"/>
    <x v="1"/>
    <x v="0"/>
    <x v="0"/>
  </r>
  <r>
    <n v="602279"/>
    <n v="44979"/>
    <n v="62"/>
    <s v="Male"/>
    <x v="4"/>
    <x v="1"/>
    <s v="Pizza"/>
    <d v="2022-02-12T00:00:00"/>
    <s v="COD"/>
    <n v="70"/>
    <n v="6.1"/>
    <n v="637.92999999999995"/>
    <n v="112.33"/>
    <s v="Cash"/>
    <n v="5"/>
    <s v="50+"/>
    <s v="new"/>
    <s v="high value"/>
    <s v="High"/>
    <s v="Feb"/>
    <x v="2"/>
    <x v="0"/>
    <x v="1"/>
  </r>
  <r>
    <n v="602280"/>
    <n v="93100"/>
    <n v="36"/>
    <s v="Male"/>
    <x v="5"/>
    <x v="0"/>
    <s v="Pizza"/>
    <d v="2024-09-21T00:00:00"/>
    <s v="COD"/>
    <n v="53"/>
    <n v="12.2"/>
    <n v="368.57"/>
    <n v="89.8"/>
    <s v="UPI"/>
    <n v="3"/>
    <s v="36-50"/>
    <s v="new"/>
    <s v="medium"/>
    <s v="medium"/>
    <s v="Sep"/>
    <x v="1"/>
    <x v="1"/>
    <x v="1"/>
  </r>
  <r>
    <n v="602281"/>
    <n v="22498"/>
    <n v="50"/>
    <s v="Male"/>
    <x v="4"/>
    <x v="5"/>
    <s v="Burger"/>
    <d v="2023-08-11T00:00:00"/>
    <s v="Online"/>
    <n v="50"/>
    <n v="13.9"/>
    <n v="901.37"/>
    <n v="26.16"/>
    <s v="Wallet"/>
    <n v="1"/>
    <s v="36-50"/>
    <s v="new"/>
    <s v="high value"/>
    <s v="Low"/>
    <s v="Aug"/>
    <x v="0"/>
    <x v="1"/>
    <x v="1"/>
  </r>
  <r>
    <n v="602282"/>
    <n v="47417"/>
    <n v="21"/>
    <s v="Male"/>
    <x v="4"/>
    <x v="6"/>
    <s v="Biryani"/>
    <d v="2024-01-05T00:00:00"/>
    <s v="COD"/>
    <n v="88"/>
    <n v="11.8"/>
    <n v="1056.03"/>
    <n v="53.93"/>
    <s v="Wallet"/>
    <n v="1"/>
    <s v="18-24"/>
    <s v="new"/>
    <s v="high value"/>
    <s v="Low"/>
    <s v="Jan"/>
    <x v="1"/>
    <x v="1"/>
    <x v="1"/>
  </r>
  <r>
    <n v="602283"/>
    <n v="63013"/>
    <n v="53"/>
    <s v="Male"/>
    <x v="3"/>
    <x v="0"/>
    <s v="Burger"/>
    <d v="2024-02-10T00:00:00"/>
    <s v="Online"/>
    <n v="46"/>
    <n v="14.2"/>
    <n v="296.11"/>
    <n v="69.569999999999993"/>
    <s v="Cash"/>
    <n v="1"/>
    <s v="50+"/>
    <s v="new"/>
    <s v="medium"/>
    <s v="Low"/>
    <s v="Feb"/>
    <x v="1"/>
    <x v="1"/>
    <x v="1"/>
  </r>
  <r>
    <n v="602284"/>
    <n v="93150"/>
    <n v="50"/>
    <s v="Male"/>
    <x v="5"/>
    <x v="5"/>
    <s v="Chinese"/>
    <d v="2022-06-08T00:00:00"/>
    <s v="Online"/>
    <n v="77"/>
    <n v="7.3"/>
    <n v="339.54"/>
    <n v="71.58"/>
    <s v="Cash"/>
    <n v="3"/>
    <s v="36-50"/>
    <s v="new"/>
    <s v="medium"/>
    <s v="medium"/>
    <s v="Jun"/>
    <x v="2"/>
    <x v="0"/>
    <x v="1"/>
  </r>
  <r>
    <n v="602285"/>
    <n v="78927"/>
    <n v="39"/>
    <s v="Female"/>
    <x v="1"/>
    <x v="5"/>
    <s v="South Indian"/>
    <d v="2022-09-28T00:00:00"/>
    <s v="COD"/>
    <n v="71"/>
    <n v="11.5"/>
    <n v="1284.81"/>
    <n v="64.48"/>
    <s v="Card"/>
    <n v="1"/>
    <s v="36-50"/>
    <s v="new"/>
    <s v="high value"/>
    <s v="Low"/>
    <s v="Sep"/>
    <x v="2"/>
    <x v="1"/>
    <x v="1"/>
  </r>
  <r>
    <n v="602286"/>
    <n v="30382"/>
    <n v="31"/>
    <s v="Female"/>
    <x v="3"/>
    <x v="2"/>
    <s v="Sandwich"/>
    <d v="2024-02-14T00:00:00"/>
    <s v="Online"/>
    <n v="51"/>
    <n v="4"/>
    <n v="920.25"/>
    <n v="65.86"/>
    <s v="Cash"/>
    <n v="3"/>
    <s v="25-35"/>
    <s v="new"/>
    <s v="high value"/>
    <s v="medium"/>
    <s v="Feb"/>
    <x v="1"/>
    <x v="2"/>
    <x v="1"/>
  </r>
  <r>
    <n v="602287"/>
    <n v="26207"/>
    <n v="41"/>
    <s v="Male"/>
    <x v="5"/>
    <x v="3"/>
    <s v="Pizza"/>
    <d v="2022-04-14T00:00:00"/>
    <s v="Online"/>
    <n v="20"/>
    <n v="9.1999999999999993"/>
    <n v="1383.71"/>
    <n v="70.69"/>
    <s v="Card"/>
    <n v="4"/>
    <s v="36-50"/>
    <s v="new"/>
    <s v="high value"/>
    <s v="medium"/>
    <s v="Apr"/>
    <x v="2"/>
    <x v="0"/>
    <x v="2"/>
  </r>
  <r>
    <n v="602288"/>
    <n v="67574"/>
    <n v="26"/>
    <s v="Male"/>
    <x v="1"/>
    <x v="3"/>
    <s v="Burger"/>
    <d v="2023-02-14T00:00:00"/>
    <s v="Online"/>
    <n v="62"/>
    <n v="1.5"/>
    <n v="1441.43"/>
    <n v="82.35"/>
    <s v="Card"/>
    <n v="5"/>
    <s v="25-35"/>
    <s v="new"/>
    <s v="high value"/>
    <s v="High"/>
    <s v="Feb"/>
    <x v="0"/>
    <x v="2"/>
    <x v="1"/>
  </r>
  <r>
    <n v="602289"/>
    <n v="19731"/>
    <n v="27"/>
    <s v="Male"/>
    <x v="5"/>
    <x v="2"/>
    <s v="South Indian"/>
    <d v="2023-03-02T00:00:00"/>
    <s v="Online"/>
    <n v="45"/>
    <n v="7.1"/>
    <n v="498.76"/>
    <n v="82.59"/>
    <s v="UPI"/>
    <n v="4"/>
    <s v="25-35"/>
    <s v="repeat"/>
    <s v="medium"/>
    <s v="medium"/>
    <s v="Mar"/>
    <x v="0"/>
    <x v="0"/>
    <x v="0"/>
  </r>
  <r>
    <n v="602290"/>
    <n v="78148"/>
    <n v="41"/>
    <s v="Male"/>
    <x v="5"/>
    <x v="0"/>
    <s v="Pizza"/>
    <d v="2022-01-16T00:00:00"/>
    <s v="COD"/>
    <n v="37"/>
    <n v="8.9"/>
    <n v="1220.1600000000001"/>
    <n v="21.44"/>
    <s v="UPI"/>
    <n v="3"/>
    <s v="36-50"/>
    <s v="new"/>
    <s v="high value"/>
    <s v="medium"/>
    <s v="Jan"/>
    <x v="2"/>
    <x v="0"/>
    <x v="0"/>
  </r>
  <r>
    <n v="602291"/>
    <n v="12174"/>
    <n v="18"/>
    <s v="Male"/>
    <x v="4"/>
    <x v="6"/>
    <s v="Chinese"/>
    <d v="2022-07-27T00:00:00"/>
    <s v="COD"/>
    <n v="55"/>
    <n v="12"/>
    <n v="284.32"/>
    <n v="87.42"/>
    <s v="Wallet"/>
    <n v="3"/>
    <s v="18-24"/>
    <s v="new"/>
    <s v="medium"/>
    <s v="medium"/>
    <s v="Jul"/>
    <x v="2"/>
    <x v="1"/>
    <x v="1"/>
  </r>
  <r>
    <n v="602292"/>
    <n v="46261"/>
    <n v="29"/>
    <s v="Female"/>
    <x v="1"/>
    <x v="4"/>
    <s v="Sandwich"/>
    <d v="2024-03-11T00:00:00"/>
    <s v="COD"/>
    <n v="74"/>
    <n v="13.7"/>
    <n v="875.97"/>
    <n v="46.92"/>
    <s v="Card"/>
    <n v="3"/>
    <s v="25-35"/>
    <s v="new"/>
    <s v="high value"/>
    <s v="medium"/>
    <s v="Mar"/>
    <x v="1"/>
    <x v="1"/>
    <x v="1"/>
  </r>
  <r>
    <n v="602293"/>
    <n v="10195"/>
    <n v="34"/>
    <s v="Female"/>
    <x v="2"/>
    <x v="3"/>
    <s v="Pizza"/>
    <d v="2022-06-25T00:00:00"/>
    <s v="Online"/>
    <n v="57"/>
    <n v="10"/>
    <n v="304.39"/>
    <n v="48.87"/>
    <s v="Card"/>
    <n v="1"/>
    <s v="25-35"/>
    <s v="new"/>
    <s v="medium"/>
    <s v="Low"/>
    <s v="Jun"/>
    <x v="2"/>
    <x v="0"/>
    <x v="1"/>
  </r>
  <r>
    <n v="602294"/>
    <n v="90462"/>
    <n v="61"/>
    <s v="Female"/>
    <x v="1"/>
    <x v="1"/>
    <s v="Burger"/>
    <d v="2022-03-08T00:00:00"/>
    <s v="Online"/>
    <n v="69"/>
    <n v="9.5"/>
    <n v="867.61"/>
    <n v="105.08"/>
    <s v="Card"/>
    <n v="3"/>
    <s v="50+"/>
    <s v="new"/>
    <s v="high value"/>
    <s v="medium"/>
    <s v="Mar"/>
    <x v="2"/>
    <x v="0"/>
    <x v="1"/>
  </r>
  <r>
    <n v="602295"/>
    <n v="11035"/>
    <n v="61"/>
    <s v="Male"/>
    <x v="2"/>
    <x v="0"/>
    <s v="Biryani"/>
    <d v="2023-10-31T00:00:00"/>
    <s v="Online"/>
    <n v="44"/>
    <n v="1.4"/>
    <n v="904.22"/>
    <n v="118.73"/>
    <s v="Card"/>
    <n v="1"/>
    <s v="50+"/>
    <s v="new"/>
    <s v="high value"/>
    <s v="Low"/>
    <s v="Oct"/>
    <x v="0"/>
    <x v="2"/>
    <x v="0"/>
  </r>
  <r>
    <n v="602296"/>
    <n v="63391"/>
    <n v="64"/>
    <s v="Male"/>
    <x v="4"/>
    <x v="2"/>
    <s v="Biryani"/>
    <d v="2023-02-12T00:00:00"/>
    <s v="COD"/>
    <n v="34"/>
    <n v="9.1"/>
    <n v="766.29"/>
    <n v="111.51"/>
    <s v="Card"/>
    <n v="5"/>
    <s v="50+"/>
    <s v="new"/>
    <s v="high value"/>
    <s v="High"/>
    <s v="Feb"/>
    <x v="0"/>
    <x v="0"/>
    <x v="0"/>
  </r>
  <r>
    <n v="602297"/>
    <n v="81551"/>
    <n v="49"/>
    <s v="Male"/>
    <x v="2"/>
    <x v="4"/>
    <s v="South Indian"/>
    <d v="2022-07-17T00:00:00"/>
    <s v="Online"/>
    <n v="27"/>
    <n v="8.8000000000000007"/>
    <n v="1145.72"/>
    <n v="81.86"/>
    <s v="Wallet"/>
    <n v="4"/>
    <s v="36-50"/>
    <s v="new"/>
    <s v="high value"/>
    <s v="medium"/>
    <s v="Jul"/>
    <x v="2"/>
    <x v="0"/>
    <x v="2"/>
  </r>
  <r>
    <n v="602298"/>
    <n v="39124"/>
    <n v="30"/>
    <s v="Male"/>
    <x v="1"/>
    <x v="1"/>
    <s v="Sandwich"/>
    <d v="2022-09-08T00:00:00"/>
    <s v="COD"/>
    <n v="88"/>
    <n v="10.8"/>
    <n v="285.8"/>
    <n v="83.63"/>
    <s v="Card"/>
    <n v="4"/>
    <s v="25-35"/>
    <s v="new"/>
    <s v="medium"/>
    <s v="medium"/>
    <s v="Sep"/>
    <x v="2"/>
    <x v="1"/>
    <x v="1"/>
  </r>
  <r>
    <n v="602299"/>
    <n v="62989"/>
    <n v="45"/>
    <s v="Female"/>
    <x v="2"/>
    <x v="6"/>
    <s v="Biryani"/>
    <d v="2023-12-24T00:00:00"/>
    <s v="Online"/>
    <n v="45"/>
    <n v="14.2"/>
    <n v="181.03"/>
    <n v="57.61"/>
    <s v="Cash"/>
    <n v="2"/>
    <s v="36-50"/>
    <s v="new"/>
    <s v="low"/>
    <s v="Low"/>
    <s v="Dec"/>
    <x v="0"/>
    <x v="1"/>
    <x v="0"/>
  </r>
  <r>
    <n v="602300"/>
    <n v="98198"/>
    <n v="52"/>
    <s v="Male"/>
    <x v="4"/>
    <x v="3"/>
    <s v="South Indian"/>
    <d v="2024-01-27T00:00:00"/>
    <s v="COD"/>
    <n v="83"/>
    <n v="11.1"/>
    <n v="1415.35"/>
    <n v="36.340000000000003"/>
    <s v="UPI"/>
    <n v="3"/>
    <s v="50+"/>
    <s v="new"/>
    <s v="high value"/>
    <s v="medium"/>
    <s v="Jan"/>
    <x v="1"/>
    <x v="1"/>
    <x v="1"/>
  </r>
  <r>
    <n v="602301"/>
    <n v="39401"/>
    <n v="54"/>
    <s v="Male"/>
    <x v="4"/>
    <x v="2"/>
    <s v="Chinese"/>
    <d v="2023-06-15T00:00:00"/>
    <s v="COD"/>
    <n v="22"/>
    <n v="9.6999999999999993"/>
    <n v="707.61"/>
    <n v="78.14"/>
    <s v="Cash"/>
    <n v="3"/>
    <s v="50+"/>
    <s v="new"/>
    <s v="high value"/>
    <s v="medium"/>
    <s v="Jun"/>
    <x v="0"/>
    <x v="0"/>
    <x v="2"/>
  </r>
  <r>
    <n v="602302"/>
    <n v="19595"/>
    <n v="40"/>
    <s v="Female"/>
    <x v="2"/>
    <x v="0"/>
    <s v="Chinese"/>
    <d v="2024-03-20T00:00:00"/>
    <s v="Online"/>
    <n v="43"/>
    <n v="2.2999999999999998"/>
    <n v="1350.68"/>
    <n v="76.75"/>
    <s v="Wallet"/>
    <n v="3"/>
    <s v="36-50"/>
    <s v="new"/>
    <s v="high value"/>
    <s v="medium"/>
    <s v="Mar"/>
    <x v="1"/>
    <x v="2"/>
    <x v="0"/>
  </r>
  <r>
    <n v="602303"/>
    <n v="54645"/>
    <n v="63"/>
    <s v="Male"/>
    <x v="3"/>
    <x v="4"/>
    <s v="Burger"/>
    <d v="2023-06-16T00:00:00"/>
    <s v="Online"/>
    <n v="76"/>
    <n v="1.4"/>
    <n v="944.82"/>
    <n v="28"/>
    <s v="UPI"/>
    <n v="3"/>
    <s v="50+"/>
    <s v="new"/>
    <s v="high value"/>
    <s v="medium"/>
    <s v="Jun"/>
    <x v="0"/>
    <x v="2"/>
    <x v="1"/>
  </r>
  <r>
    <n v="602304"/>
    <n v="67836"/>
    <n v="59"/>
    <s v="Female"/>
    <x v="0"/>
    <x v="6"/>
    <s v="Sandwich"/>
    <d v="2022-10-14T00:00:00"/>
    <s v="COD"/>
    <n v="30"/>
    <n v="5.6"/>
    <n v="1081.72"/>
    <n v="106.39"/>
    <s v="Card"/>
    <n v="2"/>
    <s v="50+"/>
    <s v="new"/>
    <s v="high value"/>
    <s v="Low"/>
    <s v="Oct"/>
    <x v="2"/>
    <x v="0"/>
    <x v="2"/>
  </r>
  <r>
    <n v="602305"/>
    <n v="39559"/>
    <n v="38"/>
    <s v="Male"/>
    <x v="5"/>
    <x v="6"/>
    <s v="South Indian"/>
    <d v="2022-02-21T00:00:00"/>
    <s v="Online"/>
    <n v="30"/>
    <n v="3.9"/>
    <n v="836.41"/>
    <n v="117.29"/>
    <s v="Card"/>
    <n v="1"/>
    <s v="36-50"/>
    <s v="new"/>
    <s v="high value"/>
    <s v="Low"/>
    <s v="Feb"/>
    <x v="2"/>
    <x v="2"/>
    <x v="2"/>
  </r>
  <r>
    <n v="602306"/>
    <n v="71031"/>
    <n v="64"/>
    <s v="Female"/>
    <x v="4"/>
    <x v="2"/>
    <s v="Pizza"/>
    <d v="2023-08-05T00:00:00"/>
    <s v="Online"/>
    <n v="32"/>
    <n v="10"/>
    <n v="1457.45"/>
    <n v="102.26"/>
    <s v="Wallet"/>
    <n v="3"/>
    <s v="50+"/>
    <s v="new"/>
    <s v="high value"/>
    <s v="medium"/>
    <s v="Aug"/>
    <x v="0"/>
    <x v="0"/>
    <x v="0"/>
  </r>
  <r>
    <n v="602307"/>
    <n v="42177"/>
    <n v="63"/>
    <s v="Male"/>
    <x v="3"/>
    <x v="1"/>
    <s v="Burger"/>
    <d v="2024-11-12T00:00:00"/>
    <s v="COD"/>
    <n v="84"/>
    <n v="11"/>
    <n v="984.28"/>
    <n v="99.64"/>
    <s v="UPI"/>
    <n v="4"/>
    <s v="50+"/>
    <s v="new"/>
    <s v="high value"/>
    <s v="medium"/>
    <s v="Nov"/>
    <x v="1"/>
    <x v="1"/>
    <x v="1"/>
  </r>
  <r>
    <n v="602308"/>
    <n v="91778"/>
    <n v="33"/>
    <s v="Female"/>
    <x v="0"/>
    <x v="0"/>
    <s v="Burger"/>
    <d v="2024-09-18T00:00:00"/>
    <s v="COD"/>
    <n v="50"/>
    <n v="7"/>
    <n v="1057.82"/>
    <n v="112.88"/>
    <s v="Cash"/>
    <n v="2"/>
    <s v="25-35"/>
    <s v="new"/>
    <s v="high value"/>
    <s v="Low"/>
    <s v="Sep"/>
    <x v="1"/>
    <x v="0"/>
    <x v="1"/>
  </r>
  <r>
    <n v="602309"/>
    <n v="72450"/>
    <n v="20"/>
    <s v="Female"/>
    <x v="1"/>
    <x v="5"/>
    <s v="Biryani"/>
    <d v="2024-02-24T00:00:00"/>
    <s v="Online"/>
    <n v="62"/>
    <n v="11.6"/>
    <n v="431.11"/>
    <n v="24.13"/>
    <s v="Cash"/>
    <n v="4"/>
    <s v="18-24"/>
    <s v="new"/>
    <s v="medium"/>
    <s v="medium"/>
    <s v="Feb"/>
    <x v="1"/>
    <x v="1"/>
    <x v="1"/>
  </r>
  <r>
    <n v="602310"/>
    <n v="19885"/>
    <n v="52"/>
    <s v="Male"/>
    <x v="0"/>
    <x v="6"/>
    <s v="Burger"/>
    <d v="2022-01-08T00:00:00"/>
    <s v="COD"/>
    <n v="58"/>
    <n v="3.2"/>
    <n v="732.34"/>
    <n v="40.4"/>
    <s v="Wallet"/>
    <n v="5"/>
    <s v="50+"/>
    <s v="new"/>
    <s v="high value"/>
    <s v="High"/>
    <s v="Jan"/>
    <x v="2"/>
    <x v="2"/>
    <x v="1"/>
  </r>
  <r>
    <n v="602311"/>
    <n v="46140"/>
    <n v="40"/>
    <s v="Male"/>
    <x v="2"/>
    <x v="3"/>
    <s v="Burger"/>
    <d v="2023-01-08T00:00:00"/>
    <s v="Online"/>
    <n v="22"/>
    <n v="5.6"/>
    <n v="657.46"/>
    <n v="93.67"/>
    <s v="Card"/>
    <n v="5"/>
    <s v="36-50"/>
    <s v="repeat"/>
    <s v="high value"/>
    <s v="High"/>
    <s v="Jan"/>
    <x v="0"/>
    <x v="0"/>
    <x v="2"/>
  </r>
  <r>
    <n v="602312"/>
    <n v="42205"/>
    <n v="29"/>
    <s v="Male"/>
    <x v="1"/>
    <x v="3"/>
    <s v="Sandwich"/>
    <d v="2022-03-06T00:00:00"/>
    <s v="Online"/>
    <n v="77"/>
    <n v="8.9"/>
    <n v="804.96"/>
    <n v="106.04"/>
    <s v="UPI"/>
    <n v="1"/>
    <s v="25-35"/>
    <s v="new"/>
    <s v="high value"/>
    <s v="Low"/>
    <s v="Mar"/>
    <x v="2"/>
    <x v="0"/>
    <x v="1"/>
  </r>
  <r>
    <n v="602313"/>
    <n v="43533"/>
    <n v="28"/>
    <s v="Female"/>
    <x v="2"/>
    <x v="6"/>
    <s v="Sandwich"/>
    <d v="2024-12-07T00:00:00"/>
    <s v="COD"/>
    <n v="66"/>
    <n v="10.7"/>
    <n v="1023.02"/>
    <n v="25"/>
    <s v="Cash"/>
    <n v="1"/>
    <s v="25-35"/>
    <s v="new"/>
    <s v="high value"/>
    <s v="Low"/>
    <s v="Dec"/>
    <x v="1"/>
    <x v="1"/>
    <x v="1"/>
  </r>
  <r>
    <n v="602314"/>
    <n v="27058"/>
    <n v="37"/>
    <s v="Female"/>
    <x v="2"/>
    <x v="4"/>
    <s v="Biryani"/>
    <d v="2024-07-13T00:00:00"/>
    <s v="Online"/>
    <n v="61"/>
    <n v="1.1000000000000001"/>
    <n v="878.52"/>
    <n v="82.16"/>
    <s v="Wallet"/>
    <n v="3"/>
    <s v="36-50"/>
    <s v="new"/>
    <s v="high value"/>
    <s v="medium"/>
    <s v="Jul"/>
    <x v="1"/>
    <x v="2"/>
    <x v="1"/>
  </r>
  <r>
    <n v="602315"/>
    <n v="23938"/>
    <n v="60"/>
    <s v="Female"/>
    <x v="4"/>
    <x v="4"/>
    <s v="Sandwich"/>
    <d v="2022-03-04T00:00:00"/>
    <s v="COD"/>
    <n v="85"/>
    <n v="12.1"/>
    <n v="1460.94"/>
    <n v="110.7"/>
    <s v="Card"/>
    <n v="1"/>
    <s v="50+"/>
    <s v="new"/>
    <s v="high value"/>
    <s v="Low"/>
    <s v="Mar"/>
    <x v="2"/>
    <x v="1"/>
    <x v="1"/>
  </r>
  <r>
    <n v="602316"/>
    <n v="28142"/>
    <n v="51"/>
    <s v="Male"/>
    <x v="5"/>
    <x v="3"/>
    <s v="Chinese"/>
    <d v="2024-01-14T00:00:00"/>
    <s v="Online"/>
    <n v="65"/>
    <n v="8.6999999999999993"/>
    <n v="410.85"/>
    <n v="49.67"/>
    <s v="Card"/>
    <n v="1"/>
    <s v="50+"/>
    <s v="new"/>
    <s v="medium"/>
    <s v="Low"/>
    <s v="Jan"/>
    <x v="1"/>
    <x v="0"/>
    <x v="1"/>
  </r>
  <r>
    <n v="602317"/>
    <n v="91944"/>
    <n v="49"/>
    <s v="Male"/>
    <x v="4"/>
    <x v="1"/>
    <s v="Burger"/>
    <d v="2023-06-30T00:00:00"/>
    <s v="COD"/>
    <n v="63"/>
    <n v="14.8"/>
    <n v="393.18"/>
    <n v="60.71"/>
    <s v="Wallet"/>
    <n v="1"/>
    <s v="36-50"/>
    <s v="new"/>
    <s v="medium"/>
    <s v="Low"/>
    <s v="Jun"/>
    <x v="0"/>
    <x v="1"/>
    <x v="1"/>
  </r>
  <r>
    <n v="602318"/>
    <n v="27992"/>
    <n v="20"/>
    <s v="Female"/>
    <x v="3"/>
    <x v="0"/>
    <s v="Sandwich"/>
    <d v="2022-12-05T00:00:00"/>
    <s v="COD"/>
    <n v="52"/>
    <n v="4.0999999999999996"/>
    <n v="452"/>
    <n v="63.09"/>
    <s v="Wallet"/>
    <n v="4"/>
    <s v="18-24"/>
    <s v="new"/>
    <s v="medium"/>
    <s v="medium"/>
    <s v="Dec"/>
    <x v="2"/>
    <x v="2"/>
    <x v="1"/>
  </r>
  <r>
    <n v="602319"/>
    <n v="36607"/>
    <n v="25"/>
    <s v="Female"/>
    <x v="5"/>
    <x v="0"/>
    <s v="Biryani"/>
    <d v="2022-02-05T00:00:00"/>
    <s v="COD"/>
    <n v="59"/>
    <n v="11.5"/>
    <n v="808.97"/>
    <n v="54.6"/>
    <s v="Card"/>
    <n v="1"/>
    <s v="25-35"/>
    <s v="new"/>
    <s v="high value"/>
    <s v="Low"/>
    <s v="Feb"/>
    <x v="2"/>
    <x v="1"/>
    <x v="1"/>
  </r>
  <r>
    <n v="602320"/>
    <n v="31045"/>
    <n v="48"/>
    <s v="Female"/>
    <x v="2"/>
    <x v="3"/>
    <s v="Biryani"/>
    <d v="2022-04-11T00:00:00"/>
    <s v="COD"/>
    <n v="54"/>
    <n v="5.5"/>
    <n v="471.76"/>
    <n v="91.88"/>
    <s v="UPI"/>
    <n v="2"/>
    <s v="36-50"/>
    <s v="new"/>
    <s v="medium"/>
    <s v="Low"/>
    <s v="Apr"/>
    <x v="2"/>
    <x v="0"/>
    <x v="1"/>
  </r>
  <r>
    <n v="602321"/>
    <n v="59662"/>
    <n v="44"/>
    <s v="Female"/>
    <x v="1"/>
    <x v="1"/>
    <s v="Biryani"/>
    <d v="2024-01-29T00:00:00"/>
    <s v="COD"/>
    <n v="37"/>
    <n v="12.2"/>
    <n v="1296.3800000000001"/>
    <n v="55.62"/>
    <s v="Cash"/>
    <n v="5"/>
    <s v="36-50"/>
    <s v="new"/>
    <s v="high value"/>
    <s v="High"/>
    <s v="Jan"/>
    <x v="1"/>
    <x v="1"/>
    <x v="0"/>
  </r>
  <r>
    <n v="602322"/>
    <n v="89690"/>
    <n v="52"/>
    <s v="Male"/>
    <x v="3"/>
    <x v="5"/>
    <s v="Chinese"/>
    <d v="2023-01-12T00:00:00"/>
    <s v="Online"/>
    <n v="28"/>
    <n v="3.7"/>
    <n v="679.81"/>
    <n v="53.64"/>
    <s v="Wallet"/>
    <n v="5"/>
    <s v="50+"/>
    <s v="new"/>
    <s v="high value"/>
    <s v="High"/>
    <s v="Jan"/>
    <x v="0"/>
    <x v="2"/>
    <x v="2"/>
  </r>
  <r>
    <n v="602323"/>
    <n v="86487"/>
    <n v="27"/>
    <s v="Female"/>
    <x v="5"/>
    <x v="0"/>
    <s v="Biryani"/>
    <d v="2024-12-22T00:00:00"/>
    <s v="Online"/>
    <n v="75"/>
    <n v="3.1"/>
    <n v="476.47"/>
    <n v="75.8"/>
    <s v="Wallet"/>
    <n v="3"/>
    <s v="25-35"/>
    <s v="new"/>
    <s v="medium"/>
    <s v="medium"/>
    <s v="Dec"/>
    <x v="1"/>
    <x v="2"/>
    <x v="1"/>
  </r>
  <r>
    <n v="602324"/>
    <n v="27292"/>
    <n v="36"/>
    <s v="Female"/>
    <x v="0"/>
    <x v="6"/>
    <s v="Burger"/>
    <d v="2022-10-16T00:00:00"/>
    <s v="COD"/>
    <n v="40"/>
    <n v="9.6"/>
    <n v="1134.3699999999999"/>
    <n v="76.239999999999995"/>
    <s v="UPI"/>
    <n v="4"/>
    <s v="36-50"/>
    <s v="new"/>
    <s v="high value"/>
    <s v="medium"/>
    <s v="Oct"/>
    <x v="2"/>
    <x v="0"/>
    <x v="0"/>
  </r>
  <r>
    <n v="602325"/>
    <n v="32527"/>
    <n v="25"/>
    <s v="Female"/>
    <x v="2"/>
    <x v="6"/>
    <s v="Pizza"/>
    <d v="2023-07-07T00:00:00"/>
    <s v="Online"/>
    <n v="22"/>
    <n v="11.5"/>
    <n v="1291.0999999999999"/>
    <n v="88.35"/>
    <s v="UPI"/>
    <n v="1"/>
    <s v="25-35"/>
    <s v="new"/>
    <s v="high value"/>
    <s v="Low"/>
    <s v="Jul"/>
    <x v="0"/>
    <x v="1"/>
    <x v="2"/>
  </r>
  <r>
    <n v="602326"/>
    <n v="23372"/>
    <n v="21"/>
    <s v="Female"/>
    <x v="5"/>
    <x v="6"/>
    <s v="Sandwich"/>
    <d v="2023-12-18T00:00:00"/>
    <s v="COD"/>
    <n v="35"/>
    <n v="12.9"/>
    <n v="1096.33"/>
    <n v="87.61"/>
    <s v="Wallet"/>
    <n v="5"/>
    <s v="18-24"/>
    <s v="new"/>
    <s v="high value"/>
    <s v="High"/>
    <s v="Dec"/>
    <x v="0"/>
    <x v="1"/>
    <x v="0"/>
  </r>
  <r>
    <n v="602327"/>
    <n v="57943"/>
    <n v="60"/>
    <s v="Female"/>
    <x v="1"/>
    <x v="4"/>
    <s v="Pizza"/>
    <d v="2023-08-08T00:00:00"/>
    <s v="COD"/>
    <n v="50"/>
    <n v="11.2"/>
    <n v="989.03"/>
    <n v="55.61"/>
    <s v="Wallet"/>
    <n v="5"/>
    <s v="50+"/>
    <s v="repeat"/>
    <s v="high value"/>
    <s v="High"/>
    <s v="Aug"/>
    <x v="0"/>
    <x v="1"/>
    <x v="1"/>
  </r>
  <r>
    <n v="602328"/>
    <n v="41863"/>
    <n v="32"/>
    <s v="Female"/>
    <x v="4"/>
    <x v="4"/>
    <s v="Sandwich"/>
    <d v="2022-06-26T00:00:00"/>
    <s v="COD"/>
    <n v="59"/>
    <n v="5"/>
    <n v="1413.91"/>
    <n v="89.21"/>
    <s v="Card"/>
    <n v="5"/>
    <s v="25-35"/>
    <s v="repeat"/>
    <s v="high value"/>
    <s v="High"/>
    <s v="Jun"/>
    <x v="2"/>
    <x v="2"/>
    <x v="1"/>
  </r>
  <r>
    <n v="602329"/>
    <n v="13095"/>
    <n v="37"/>
    <s v="Male"/>
    <x v="2"/>
    <x v="7"/>
    <s v="South Indian"/>
    <d v="2023-03-05T00:00:00"/>
    <s v="COD"/>
    <n v="88"/>
    <n v="1.1000000000000001"/>
    <n v="1025.6199999999999"/>
    <n v="56.04"/>
    <s v="Cash"/>
    <n v="3"/>
    <s v="36-50"/>
    <s v="new"/>
    <s v="high value"/>
    <s v="medium"/>
    <s v="Mar"/>
    <x v="0"/>
    <x v="2"/>
    <x v="1"/>
  </r>
  <r>
    <n v="602330"/>
    <n v="56700"/>
    <n v="63"/>
    <s v="Male"/>
    <x v="2"/>
    <x v="3"/>
    <s v="Sandwich"/>
    <d v="2024-10-10T00:00:00"/>
    <s v="COD"/>
    <n v="52"/>
    <n v="9.6999999999999993"/>
    <n v="1496.04"/>
    <n v="77.819999999999993"/>
    <s v="UPI"/>
    <n v="2"/>
    <s v="50+"/>
    <s v="new"/>
    <s v="high value"/>
    <s v="Low"/>
    <s v="Oct"/>
    <x v="1"/>
    <x v="0"/>
    <x v="1"/>
  </r>
  <r>
    <n v="602331"/>
    <n v="76035"/>
    <n v="18"/>
    <s v="Female"/>
    <x v="5"/>
    <x v="3"/>
    <s v="South Indian"/>
    <d v="2024-07-02T00:00:00"/>
    <s v="Online"/>
    <n v="87"/>
    <n v="2.2999999999999998"/>
    <n v="1189.1600000000001"/>
    <n v="48.1"/>
    <s v="UPI"/>
    <n v="2"/>
    <s v="18-24"/>
    <s v="new"/>
    <s v="high value"/>
    <s v="Low"/>
    <s v="Jul"/>
    <x v="1"/>
    <x v="2"/>
    <x v="1"/>
  </r>
  <r>
    <n v="602332"/>
    <n v="97175"/>
    <n v="33"/>
    <s v="Female"/>
    <x v="2"/>
    <x v="4"/>
    <s v="South Indian"/>
    <d v="2024-06-03T00:00:00"/>
    <s v="COD"/>
    <n v="76"/>
    <n v="4.5999999999999996"/>
    <n v="405.36"/>
    <n v="109.86"/>
    <s v="UPI"/>
    <n v="5"/>
    <s v="25-35"/>
    <s v="new"/>
    <s v="medium"/>
    <s v="High"/>
    <s v="Jun"/>
    <x v="1"/>
    <x v="2"/>
    <x v="1"/>
  </r>
  <r>
    <n v="602333"/>
    <n v="81427"/>
    <n v="25"/>
    <s v="Female"/>
    <x v="0"/>
    <x v="5"/>
    <s v="Pizza"/>
    <d v="2023-12-12T00:00:00"/>
    <s v="Online"/>
    <n v="59"/>
    <n v="9.6999999999999993"/>
    <n v="1132.5999999999999"/>
    <n v="52.84"/>
    <s v="UPI"/>
    <n v="1"/>
    <s v="25-35"/>
    <s v="new"/>
    <s v="high value"/>
    <s v="Low"/>
    <s v="Dec"/>
    <x v="0"/>
    <x v="0"/>
    <x v="1"/>
  </r>
  <r>
    <n v="602334"/>
    <n v="98538"/>
    <n v="25"/>
    <s v="Male"/>
    <x v="0"/>
    <x v="4"/>
    <s v="Chinese"/>
    <d v="2023-06-17T00:00:00"/>
    <s v="Online"/>
    <n v="69"/>
    <n v="3.6"/>
    <n v="454.47"/>
    <n v="47.24"/>
    <s v="Wallet"/>
    <n v="3"/>
    <s v="25-35"/>
    <s v="new"/>
    <s v="medium"/>
    <s v="medium"/>
    <s v="Jun"/>
    <x v="0"/>
    <x v="2"/>
    <x v="1"/>
  </r>
  <r>
    <n v="602335"/>
    <n v="20009"/>
    <n v="23"/>
    <s v="Male"/>
    <x v="2"/>
    <x v="2"/>
    <s v="Pizza"/>
    <d v="2022-04-29T00:00:00"/>
    <s v="COD"/>
    <n v="35"/>
    <n v="5"/>
    <n v="985.61"/>
    <n v="45.6"/>
    <s v="Cash"/>
    <n v="5"/>
    <s v="18-24"/>
    <s v="new"/>
    <s v="high value"/>
    <s v="High"/>
    <s v="Apr"/>
    <x v="2"/>
    <x v="2"/>
    <x v="0"/>
  </r>
  <r>
    <n v="602336"/>
    <n v="73136"/>
    <n v="28"/>
    <s v="Male"/>
    <x v="0"/>
    <x v="7"/>
    <s v="Sandwich"/>
    <d v="2024-04-25T00:00:00"/>
    <s v="COD"/>
    <n v="67"/>
    <n v="13.7"/>
    <n v="202.64"/>
    <n v="71.739999999999995"/>
    <s v="Wallet"/>
    <n v="2"/>
    <s v="25-35"/>
    <s v="new"/>
    <s v="low"/>
    <s v="Low"/>
    <s v="Apr"/>
    <x v="1"/>
    <x v="1"/>
    <x v="1"/>
  </r>
  <r>
    <n v="602337"/>
    <n v="86828"/>
    <n v="31"/>
    <s v="Male"/>
    <x v="4"/>
    <x v="4"/>
    <s v="Biryani"/>
    <d v="2022-08-13T00:00:00"/>
    <s v="COD"/>
    <n v="42"/>
    <n v="2.7"/>
    <n v="1357.49"/>
    <n v="59.8"/>
    <s v="UPI"/>
    <n v="4"/>
    <s v="25-35"/>
    <s v="new"/>
    <s v="high value"/>
    <s v="medium"/>
    <s v="Aug"/>
    <x v="2"/>
    <x v="2"/>
    <x v="0"/>
  </r>
  <r>
    <n v="602338"/>
    <n v="63619"/>
    <n v="18"/>
    <s v="Male"/>
    <x v="1"/>
    <x v="4"/>
    <s v="Chinese"/>
    <d v="2023-05-05T00:00:00"/>
    <s v="Online"/>
    <n v="62"/>
    <n v="6.8"/>
    <n v="425.07"/>
    <n v="71.459999999999994"/>
    <s v="Card"/>
    <n v="3"/>
    <s v="18-24"/>
    <s v="new"/>
    <s v="medium"/>
    <s v="medium"/>
    <s v="May"/>
    <x v="0"/>
    <x v="0"/>
    <x v="1"/>
  </r>
  <r>
    <n v="602339"/>
    <n v="13513"/>
    <n v="35"/>
    <s v="Male"/>
    <x v="1"/>
    <x v="2"/>
    <s v="Burger"/>
    <d v="2024-07-23T00:00:00"/>
    <s v="Online"/>
    <n v="58"/>
    <n v="1.9"/>
    <n v="1127.98"/>
    <n v="42.1"/>
    <s v="Card"/>
    <n v="2"/>
    <s v="25-35"/>
    <s v="new"/>
    <s v="high value"/>
    <s v="Low"/>
    <s v="Jul"/>
    <x v="1"/>
    <x v="2"/>
    <x v="1"/>
  </r>
  <r>
    <n v="602340"/>
    <n v="74303"/>
    <n v="48"/>
    <s v="Male"/>
    <x v="1"/>
    <x v="6"/>
    <s v="Chinese"/>
    <d v="2024-10-21T00:00:00"/>
    <s v="Online"/>
    <n v="57"/>
    <n v="2.2000000000000002"/>
    <n v="654.20000000000005"/>
    <n v="53.98"/>
    <s v="UPI"/>
    <n v="3"/>
    <s v="36-50"/>
    <s v="new"/>
    <s v="high value"/>
    <s v="medium"/>
    <s v="Oct"/>
    <x v="1"/>
    <x v="2"/>
    <x v="1"/>
  </r>
  <r>
    <n v="602341"/>
    <n v="40288"/>
    <n v="54"/>
    <s v="Male"/>
    <x v="5"/>
    <x v="3"/>
    <s v="Burger"/>
    <d v="2022-02-06T00:00:00"/>
    <s v="Online"/>
    <n v="62"/>
    <n v="13.4"/>
    <n v="780.21"/>
    <n v="94.91"/>
    <s v="UPI"/>
    <n v="4"/>
    <s v="50+"/>
    <s v="new"/>
    <s v="high value"/>
    <s v="medium"/>
    <s v="Feb"/>
    <x v="2"/>
    <x v="1"/>
    <x v="1"/>
  </r>
  <r>
    <n v="602342"/>
    <n v="91250"/>
    <n v="41"/>
    <s v="Male"/>
    <x v="0"/>
    <x v="6"/>
    <s v="Burger"/>
    <d v="2022-10-13T00:00:00"/>
    <s v="Online"/>
    <n v="20"/>
    <n v="13.2"/>
    <n v="165.26"/>
    <n v="86.08"/>
    <s v="UPI"/>
    <n v="3"/>
    <s v="36-50"/>
    <s v="new"/>
    <s v="low"/>
    <s v="medium"/>
    <s v="Oct"/>
    <x v="2"/>
    <x v="1"/>
    <x v="2"/>
  </r>
  <r>
    <n v="602343"/>
    <n v="30842"/>
    <n v="57"/>
    <s v="Male"/>
    <x v="0"/>
    <x v="4"/>
    <s v="South Indian"/>
    <d v="2024-04-05T00:00:00"/>
    <s v="COD"/>
    <n v="50"/>
    <n v="1"/>
    <n v="711.01"/>
    <n v="28.82"/>
    <s v="Wallet"/>
    <n v="2"/>
    <s v="50+"/>
    <s v="new"/>
    <s v="high value"/>
    <s v="Low"/>
    <s v="Apr"/>
    <x v="1"/>
    <x v="2"/>
    <x v="1"/>
  </r>
  <r>
    <n v="602344"/>
    <n v="97943"/>
    <n v="40"/>
    <s v="Female"/>
    <x v="0"/>
    <x v="1"/>
    <s v="South Indian"/>
    <d v="2024-11-10T00:00:00"/>
    <s v="Online"/>
    <n v="51"/>
    <n v="8.1"/>
    <n v="1322.47"/>
    <n v="100.46"/>
    <s v="Cash"/>
    <n v="4"/>
    <s v="36-50"/>
    <s v="new"/>
    <s v="high value"/>
    <s v="medium"/>
    <s v="Nov"/>
    <x v="1"/>
    <x v="0"/>
    <x v="1"/>
  </r>
  <r>
    <n v="602345"/>
    <n v="23770"/>
    <n v="37"/>
    <s v="Male"/>
    <x v="5"/>
    <x v="3"/>
    <s v="Pizza"/>
    <d v="2022-05-12T00:00:00"/>
    <s v="COD"/>
    <n v="45"/>
    <n v="1.4"/>
    <n v="293.16000000000003"/>
    <n v="61.38"/>
    <s v="Wallet"/>
    <n v="2"/>
    <s v="36-50"/>
    <s v="new"/>
    <s v="medium"/>
    <s v="Low"/>
    <s v="May"/>
    <x v="2"/>
    <x v="2"/>
    <x v="0"/>
  </r>
  <r>
    <n v="602346"/>
    <n v="63421"/>
    <n v="46"/>
    <s v="Male"/>
    <x v="4"/>
    <x v="7"/>
    <s v="Sandwich"/>
    <d v="2024-01-10T00:00:00"/>
    <s v="Online"/>
    <n v="45"/>
    <n v="1.1000000000000001"/>
    <n v="949"/>
    <n v="30.12"/>
    <s v="Cash"/>
    <n v="5"/>
    <s v="36-50"/>
    <s v="new"/>
    <s v="high value"/>
    <s v="High"/>
    <s v="Jan"/>
    <x v="1"/>
    <x v="2"/>
    <x v="0"/>
  </r>
  <r>
    <n v="602347"/>
    <n v="44488"/>
    <n v="40"/>
    <s v="Male"/>
    <x v="1"/>
    <x v="3"/>
    <s v="South Indian"/>
    <d v="2023-10-26T00:00:00"/>
    <s v="Online"/>
    <n v="53"/>
    <n v="5.4"/>
    <n v="553.15"/>
    <n v="37.82"/>
    <s v="Card"/>
    <n v="5"/>
    <s v="36-50"/>
    <s v="repeat"/>
    <s v="high value"/>
    <s v="High"/>
    <s v="Oct"/>
    <x v="0"/>
    <x v="0"/>
    <x v="1"/>
  </r>
  <r>
    <n v="602348"/>
    <n v="17690"/>
    <n v="22"/>
    <s v="Female"/>
    <x v="4"/>
    <x v="1"/>
    <s v="Biryani"/>
    <d v="2022-07-29T00:00:00"/>
    <s v="Online"/>
    <n v="30"/>
    <n v="4"/>
    <n v="604.17999999999995"/>
    <n v="52.04"/>
    <s v="Card"/>
    <n v="2"/>
    <s v="18-24"/>
    <s v="new"/>
    <s v="high value"/>
    <s v="Low"/>
    <s v="Jul"/>
    <x v="2"/>
    <x v="2"/>
    <x v="2"/>
  </r>
  <r>
    <n v="602349"/>
    <n v="34548"/>
    <n v="62"/>
    <s v="Female"/>
    <x v="0"/>
    <x v="0"/>
    <s v="Chinese"/>
    <d v="2024-08-08T00:00:00"/>
    <s v="Online"/>
    <n v="46"/>
    <n v="14.2"/>
    <n v="381.47"/>
    <n v="65.52"/>
    <s v="UPI"/>
    <n v="1"/>
    <s v="50+"/>
    <s v="new"/>
    <s v="medium"/>
    <s v="Low"/>
    <s v="Aug"/>
    <x v="1"/>
    <x v="1"/>
    <x v="1"/>
  </r>
  <r>
    <n v="602350"/>
    <n v="10896"/>
    <n v="44"/>
    <s v="Male"/>
    <x v="3"/>
    <x v="3"/>
    <s v="South Indian"/>
    <d v="2024-07-20T00:00:00"/>
    <s v="COD"/>
    <n v="46"/>
    <n v="8.6999999999999993"/>
    <n v="774.51"/>
    <n v="108.5"/>
    <s v="Cash"/>
    <n v="5"/>
    <s v="36-50"/>
    <s v="new"/>
    <s v="high value"/>
    <s v="High"/>
    <s v="Jul"/>
    <x v="1"/>
    <x v="0"/>
    <x v="1"/>
  </r>
  <r>
    <n v="602351"/>
    <n v="56101"/>
    <n v="54"/>
    <s v="Male"/>
    <x v="5"/>
    <x v="5"/>
    <s v="Pizza"/>
    <d v="2023-04-17T00:00:00"/>
    <s v="Online"/>
    <n v="58"/>
    <n v="14.6"/>
    <n v="763.34"/>
    <n v="94.98"/>
    <s v="Card"/>
    <n v="2"/>
    <s v="50+"/>
    <s v="new"/>
    <s v="high value"/>
    <s v="Low"/>
    <s v="Apr"/>
    <x v="0"/>
    <x v="1"/>
    <x v="1"/>
  </r>
  <r>
    <n v="602352"/>
    <n v="28069"/>
    <n v="51"/>
    <s v="Male"/>
    <x v="3"/>
    <x v="4"/>
    <s v="Pizza"/>
    <d v="2023-05-21T00:00:00"/>
    <s v="COD"/>
    <n v="48"/>
    <n v="3"/>
    <n v="289.94"/>
    <n v="112.09"/>
    <s v="Card"/>
    <n v="2"/>
    <s v="50+"/>
    <s v="new"/>
    <s v="medium"/>
    <s v="Low"/>
    <s v="May"/>
    <x v="0"/>
    <x v="2"/>
    <x v="1"/>
  </r>
  <r>
    <n v="602353"/>
    <n v="96713"/>
    <n v="58"/>
    <s v="Female"/>
    <x v="3"/>
    <x v="3"/>
    <s v="Chinese"/>
    <d v="2024-03-30T00:00:00"/>
    <s v="COD"/>
    <n v="80"/>
    <n v="8.9"/>
    <n v="1280.95"/>
    <n v="55.36"/>
    <s v="UPI"/>
    <n v="1"/>
    <s v="50+"/>
    <s v="new"/>
    <s v="high value"/>
    <s v="Low"/>
    <s v="Mar"/>
    <x v="1"/>
    <x v="0"/>
    <x v="1"/>
  </r>
  <r>
    <n v="602354"/>
    <n v="77893"/>
    <n v="42"/>
    <s v="Male"/>
    <x v="4"/>
    <x v="1"/>
    <s v="Biryani"/>
    <d v="2024-06-29T00:00:00"/>
    <s v="Online"/>
    <n v="66"/>
    <n v="9.5"/>
    <n v="635.53"/>
    <n v="88.96"/>
    <s v="UPI"/>
    <n v="4"/>
    <s v="36-50"/>
    <s v="new"/>
    <s v="high value"/>
    <s v="medium"/>
    <s v="Jun"/>
    <x v="1"/>
    <x v="0"/>
    <x v="1"/>
  </r>
  <r>
    <n v="602355"/>
    <n v="88229"/>
    <n v="28"/>
    <s v="Male"/>
    <x v="3"/>
    <x v="5"/>
    <s v="Burger"/>
    <d v="2023-11-18T00:00:00"/>
    <s v="COD"/>
    <n v="69"/>
    <n v="6"/>
    <n v="708.67"/>
    <n v="103.94"/>
    <s v="UPI"/>
    <n v="3"/>
    <s v="25-35"/>
    <s v="repeat"/>
    <s v="high value"/>
    <s v="medium"/>
    <s v="Nov"/>
    <x v="0"/>
    <x v="0"/>
    <x v="1"/>
  </r>
  <r>
    <n v="602356"/>
    <n v="37609"/>
    <n v="19"/>
    <s v="Female"/>
    <x v="0"/>
    <x v="2"/>
    <s v="Pizza"/>
    <d v="2022-12-04T00:00:00"/>
    <s v="COD"/>
    <n v="30"/>
    <n v="13.3"/>
    <n v="915.78"/>
    <n v="72.430000000000007"/>
    <s v="Wallet"/>
    <n v="3"/>
    <s v="18-24"/>
    <s v="new"/>
    <s v="high value"/>
    <s v="medium"/>
    <s v="Dec"/>
    <x v="2"/>
    <x v="1"/>
    <x v="2"/>
  </r>
  <r>
    <n v="602357"/>
    <n v="71816"/>
    <n v="57"/>
    <s v="Female"/>
    <x v="3"/>
    <x v="3"/>
    <s v="Chinese"/>
    <d v="2024-08-22T00:00:00"/>
    <s v="COD"/>
    <n v="47"/>
    <n v="11.5"/>
    <n v="652.33000000000004"/>
    <n v="63.91"/>
    <s v="Cash"/>
    <n v="3"/>
    <s v="50+"/>
    <s v="repeat"/>
    <s v="high value"/>
    <s v="medium"/>
    <s v="Aug"/>
    <x v="1"/>
    <x v="1"/>
    <x v="1"/>
  </r>
  <r>
    <n v="602358"/>
    <n v="49446"/>
    <n v="56"/>
    <s v="Male"/>
    <x v="3"/>
    <x v="1"/>
    <s v="Burger"/>
    <d v="2023-06-16T00:00:00"/>
    <s v="COD"/>
    <n v="43"/>
    <n v="14.6"/>
    <n v="283.24"/>
    <n v="20.92"/>
    <s v="Card"/>
    <n v="1"/>
    <s v="50+"/>
    <s v="new"/>
    <s v="medium"/>
    <s v="Low"/>
    <s v="Jun"/>
    <x v="0"/>
    <x v="1"/>
    <x v="0"/>
  </r>
  <r>
    <n v="602359"/>
    <n v="84627"/>
    <n v="18"/>
    <s v="Female"/>
    <x v="3"/>
    <x v="4"/>
    <s v="South Indian"/>
    <d v="2024-12-24T00:00:00"/>
    <s v="Online"/>
    <n v="36"/>
    <n v="5.8"/>
    <n v="1346.47"/>
    <n v="81.66"/>
    <s v="Cash"/>
    <n v="1"/>
    <s v="18-24"/>
    <s v="new"/>
    <s v="high value"/>
    <s v="Low"/>
    <s v="Dec"/>
    <x v="1"/>
    <x v="0"/>
    <x v="0"/>
  </r>
  <r>
    <n v="602360"/>
    <n v="80508"/>
    <n v="28"/>
    <s v="Male"/>
    <x v="3"/>
    <x v="7"/>
    <s v="South Indian"/>
    <d v="2022-08-16T00:00:00"/>
    <s v="COD"/>
    <n v="54"/>
    <n v="3.3"/>
    <n v="1019.32"/>
    <n v="27.44"/>
    <s v="Cash"/>
    <n v="3"/>
    <s v="25-35"/>
    <s v="new"/>
    <s v="high value"/>
    <s v="medium"/>
    <s v="Aug"/>
    <x v="2"/>
    <x v="2"/>
    <x v="1"/>
  </r>
  <r>
    <n v="602361"/>
    <n v="87500"/>
    <n v="36"/>
    <s v="Male"/>
    <x v="1"/>
    <x v="0"/>
    <s v="Chinese"/>
    <d v="2023-02-07T00:00:00"/>
    <s v="COD"/>
    <n v="41"/>
    <n v="2.5"/>
    <n v="270.70999999999998"/>
    <n v="38.590000000000003"/>
    <s v="Card"/>
    <n v="2"/>
    <s v="36-50"/>
    <s v="new"/>
    <s v="medium"/>
    <s v="Low"/>
    <s v="Feb"/>
    <x v="0"/>
    <x v="2"/>
    <x v="0"/>
  </r>
  <r>
    <n v="602362"/>
    <n v="30243"/>
    <n v="44"/>
    <s v="Female"/>
    <x v="5"/>
    <x v="0"/>
    <s v="Pizza"/>
    <d v="2023-04-10T00:00:00"/>
    <s v="Online"/>
    <n v="55"/>
    <n v="1.5"/>
    <n v="963.43"/>
    <n v="37.92"/>
    <s v="Wallet"/>
    <n v="2"/>
    <s v="36-50"/>
    <s v="new"/>
    <s v="high value"/>
    <s v="Low"/>
    <s v="Apr"/>
    <x v="0"/>
    <x v="2"/>
    <x v="1"/>
  </r>
  <r>
    <n v="602363"/>
    <n v="71171"/>
    <n v="53"/>
    <s v="Female"/>
    <x v="3"/>
    <x v="7"/>
    <s v="South Indian"/>
    <d v="2023-07-01T00:00:00"/>
    <s v="Online"/>
    <n v="45"/>
    <n v="6.8"/>
    <n v="589.72"/>
    <n v="53.17"/>
    <s v="Cash"/>
    <n v="2"/>
    <s v="50+"/>
    <s v="new"/>
    <s v="high value"/>
    <s v="Low"/>
    <s v="Jul"/>
    <x v="0"/>
    <x v="0"/>
    <x v="0"/>
  </r>
  <r>
    <n v="602364"/>
    <n v="85060"/>
    <n v="21"/>
    <s v="Male"/>
    <x v="0"/>
    <x v="7"/>
    <s v="Burger"/>
    <d v="2022-03-20T00:00:00"/>
    <s v="COD"/>
    <n v="44"/>
    <n v="4.3"/>
    <n v="765.07"/>
    <n v="88"/>
    <s v="Cash"/>
    <n v="3"/>
    <s v="18-24"/>
    <s v="repeat"/>
    <s v="high value"/>
    <s v="medium"/>
    <s v="Mar"/>
    <x v="2"/>
    <x v="2"/>
    <x v="0"/>
  </r>
  <r>
    <n v="602365"/>
    <n v="95736"/>
    <n v="22"/>
    <s v="Female"/>
    <x v="3"/>
    <x v="6"/>
    <s v="Chinese"/>
    <d v="2022-01-06T00:00:00"/>
    <s v="Online"/>
    <n v="83"/>
    <n v="7.6"/>
    <n v="318.20999999999998"/>
    <n v="81.38"/>
    <s v="UPI"/>
    <n v="5"/>
    <s v="18-24"/>
    <s v="new"/>
    <s v="medium"/>
    <s v="High"/>
    <s v="Jan"/>
    <x v="2"/>
    <x v="0"/>
    <x v="1"/>
  </r>
  <r>
    <n v="602366"/>
    <n v="80771"/>
    <n v="43"/>
    <s v="Female"/>
    <x v="2"/>
    <x v="7"/>
    <s v="Sandwich"/>
    <d v="2024-03-03T00:00:00"/>
    <s v="Online"/>
    <n v="45"/>
    <n v="4.2"/>
    <n v="177.79"/>
    <n v="68.89"/>
    <s v="UPI"/>
    <n v="1"/>
    <s v="36-50"/>
    <s v="new"/>
    <s v="low"/>
    <s v="Low"/>
    <s v="Mar"/>
    <x v="1"/>
    <x v="2"/>
    <x v="0"/>
  </r>
  <r>
    <n v="602367"/>
    <n v="19964"/>
    <n v="31"/>
    <s v="Male"/>
    <x v="1"/>
    <x v="2"/>
    <s v="Burger"/>
    <d v="2022-08-17T00:00:00"/>
    <s v="COD"/>
    <n v="41"/>
    <n v="1.8"/>
    <n v="492.22"/>
    <n v="28.72"/>
    <s v="Cash"/>
    <n v="2"/>
    <s v="25-35"/>
    <s v="new"/>
    <s v="medium"/>
    <s v="Low"/>
    <s v="Aug"/>
    <x v="2"/>
    <x v="2"/>
    <x v="0"/>
  </r>
  <r>
    <n v="602368"/>
    <n v="26359"/>
    <n v="64"/>
    <s v="Male"/>
    <x v="0"/>
    <x v="1"/>
    <s v="Pizza"/>
    <d v="2024-03-11T00:00:00"/>
    <s v="Online"/>
    <n v="60"/>
    <n v="10.8"/>
    <n v="270.39999999999998"/>
    <n v="96.14"/>
    <s v="Wallet"/>
    <n v="3"/>
    <s v="50+"/>
    <s v="new"/>
    <s v="medium"/>
    <s v="medium"/>
    <s v="Mar"/>
    <x v="1"/>
    <x v="1"/>
    <x v="1"/>
  </r>
  <r>
    <n v="602369"/>
    <n v="42217"/>
    <n v="32"/>
    <s v="Male"/>
    <x v="5"/>
    <x v="4"/>
    <s v="South Indian"/>
    <d v="2024-12-27T00:00:00"/>
    <s v="COD"/>
    <n v="58"/>
    <n v="12.5"/>
    <n v="927.74"/>
    <n v="67.47"/>
    <s v="UPI"/>
    <n v="4"/>
    <s v="25-35"/>
    <s v="new"/>
    <s v="high value"/>
    <s v="medium"/>
    <s v="Dec"/>
    <x v="1"/>
    <x v="1"/>
    <x v="1"/>
  </r>
  <r>
    <n v="602370"/>
    <n v="13188"/>
    <n v="22"/>
    <s v="Female"/>
    <x v="3"/>
    <x v="2"/>
    <s v="Biryani"/>
    <d v="2022-03-17T00:00:00"/>
    <s v="Online"/>
    <n v="43"/>
    <n v="9.9"/>
    <n v="614.22"/>
    <n v="66.03"/>
    <s v="Wallet"/>
    <n v="3"/>
    <s v="18-24"/>
    <s v="new"/>
    <s v="high value"/>
    <s v="medium"/>
    <s v="Mar"/>
    <x v="2"/>
    <x v="0"/>
    <x v="0"/>
  </r>
  <r>
    <n v="602371"/>
    <n v="15369"/>
    <n v="40"/>
    <s v="Female"/>
    <x v="3"/>
    <x v="6"/>
    <s v="Pizza"/>
    <d v="2022-12-03T00:00:00"/>
    <s v="COD"/>
    <n v="28"/>
    <n v="14.4"/>
    <n v="384.97"/>
    <n v="110.81"/>
    <s v="UPI"/>
    <n v="2"/>
    <s v="36-50"/>
    <s v="new"/>
    <s v="medium"/>
    <s v="Low"/>
    <s v="Dec"/>
    <x v="2"/>
    <x v="1"/>
    <x v="2"/>
  </r>
  <r>
    <n v="602372"/>
    <n v="15070"/>
    <n v="45"/>
    <s v="Male"/>
    <x v="3"/>
    <x v="7"/>
    <s v="Biryani"/>
    <d v="2022-11-26T00:00:00"/>
    <s v="Online"/>
    <n v="71"/>
    <n v="1.3"/>
    <n v="304.62"/>
    <n v="80.84"/>
    <s v="UPI"/>
    <n v="5"/>
    <s v="36-50"/>
    <s v="new"/>
    <s v="medium"/>
    <s v="High"/>
    <s v="Nov"/>
    <x v="2"/>
    <x v="2"/>
    <x v="1"/>
  </r>
  <r>
    <n v="602373"/>
    <n v="79353"/>
    <n v="43"/>
    <s v="Female"/>
    <x v="3"/>
    <x v="7"/>
    <s v="Chinese"/>
    <d v="2024-05-31T00:00:00"/>
    <s v="COD"/>
    <n v="46"/>
    <n v="6.9"/>
    <n v="1309.3399999999999"/>
    <n v="72.86"/>
    <s v="UPI"/>
    <n v="1"/>
    <s v="36-50"/>
    <s v="new"/>
    <s v="high value"/>
    <s v="Low"/>
    <s v="May"/>
    <x v="1"/>
    <x v="0"/>
    <x v="1"/>
  </r>
  <r>
    <n v="602374"/>
    <n v="95392"/>
    <n v="42"/>
    <s v="Male"/>
    <x v="0"/>
    <x v="4"/>
    <s v="Burger"/>
    <d v="2022-02-26T00:00:00"/>
    <s v="COD"/>
    <n v="35"/>
    <n v="8.4"/>
    <n v="793.36"/>
    <n v="113.72"/>
    <s v="UPI"/>
    <n v="4"/>
    <s v="36-50"/>
    <s v="new"/>
    <s v="high value"/>
    <s v="medium"/>
    <s v="Feb"/>
    <x v="2"/>
    <x v="0"/>
    <x v="0"/>
  </r>
  <r>
    <n v="602375"/>
    <n v="67886"/>
    <n v="50"/>
    <s v="Female"/>
    <x v="3"/>
    <x v="0"/>
    <s v="South Indian"/>
    <d v="2022-11-14T00:00:00"/>
    <s v="COD"/>
    <n v="26"/>
    <n v="2.1"/>
    <n v="307.72000000000003"/>
    <n v="21.92"/>
    <s v="Card"/>
    <n v="4"/>
    <s v="36-50"/>
    <s v="new"/>
    <s v="medium"/>
    <s v="medium"/>
    <s v="Nov"/>
    <x v="2"/>
    <x v="2"/>
    <x v="2"/>
  </r>
  <r>
    <n v="602376"/>
    <n v="51569"/>
    <n v="26"/>
    <s v="Female"/>
    <x v="3"/>
    <x v="7"/>
    <s v="Chinese"/>
    <d v="2023-11-16T00:00:00"/>
    <s v="COD"/>
    <n v="66"/>
    <n v="13"/>
    <n v="1162.82"/>
    <n v="28.92"/>
    <s v="Wallet"/>
    <n v="2"/>
    <s v="25-35"/>
    <s v="new"/>
    <s v="high value"/>
    <s v="Low"/>
    <s v="Nov"/>
    <x v="0"/>
    <x v="1"/>
    <x v="1"/>
  </r>
  <r>
    <n v="602377"/>
    <n v="73973"/>
    <n v="27"/>
    <s v="Male"/>
    <x v="3"/>
    <x v="5"/>
    <s v="Burger"/>
    <d v="2024-04-28T00:00:00"/>
    <s v="Online"/>
    <n v="32"/>
    <n v="8.9"/>
    <n v="1470.12"/>
    <n v="35.64"/>
    <s v="Cash"/>
    <n v="3"/>
    <s v="25-35"/>
    <s v="new"/>
    <s v="high value"/>
    <s v="medium"/>
    <s v="Apr"/>
    <x v="1"/>
    <x v="0"/>
    <x v="0"/>
  </r>
  <r>
    <n v="602378"/>
    <n v="23911"/>
    <n v="34"/>
    <s v="Male"/>
    <x v="4"/>
    <x v="1"/>
    <s v="Burger"/>
    <d v="2023-11-21T00:00:00"/>
    <s v="COD"/>
    <n v="62"/>
    <n v="12.4"/>
    <n v="1219.47"/>
    <n v="26.87"/>
    <s v="UPI"/>
    <n v="2"/>
    <s v="25-35"/>
    <s v="new"/>
    <s v="high value"/>
    <s v="Low"/>
    <s v="Nov"/>
    <x v="0"/>
    <x v="1"/>
    <x v="1"/>
  </r>
  <r>
    <n v="602379"/>
    <n v="62356"/>
    <n v="36"/>
    <s v="Male"/>
    <x v="5"/>
    <x v="2"/>
    <s v="Sandwich"/>
    <d v="2023-05-06T00:00:00"/>
    <s v="COD"/>
    <n v="39"/>
    <n v="14.3"/>
    <n v="692.36"/>
    <n v="33.200000000000003"/>
    <s v="Card"/>
    <n v="5"/>
    <s v="36-50"/>
    <s v="new"/>
    <s v="high value"/>
    <s v="High"/>
    <s v="May"/>
    <x v="0"/>
    <x v="1"/>
    <x v="0"/>
  </r>
  <r>
    <n v="602380"/>
    <n v="47582"/>
    <n v="44"/>
    <s v="Male"/>
    <x v="2"/>
    <x v="6"/>
    <s v="Biryani"/>
    <d v="2023-02-24T00:00:00"/>
    <s v="Online"/>
    <n v="67"/>
    <n v="6.9"/>
    <n v="318.43"/>
    <n v="91.4"/>
    <s v="Wallet"/>
    <n v="4"/>
    <s v="36-50"/>
    <s v="new"/>
    <s v="medium"/>
    <s v="medium"/>
    <s v="Feb"/>
    <x v="0"/>
    <x v="0"/>
    <x v="1"/>
  </r>
  <r>
    <n v="602381"/>
    <n v="56038"/>
    <n v="23"/>
    <s v="Female"/>
    <x v="4"/>
    <x v="6"/>
    <s v="Pizza"/>
    <d v="2023-08-06T00:00:00"/>
    <s v="Online"/>
    <n v="87"/>
    <n v="13.6"/>
    <n v="665.58"/>
    <n v="103"/>
    <s v="Cash"/>
    <n v="3"/>
    <s v="18-24"/>
    <s v="new"/>
    <s v="high value"/>
    <s v="medium"/>
    <s v="Aug"/>
    <x v="0"/>
    <x v="1"/>
    <x v="1"/>
  </r>
  <r>
    <n v="602382"/>
    <n v="28571"/>
    <n v="48"/>
    <s v="Female"/>
    <x v="1"/>
    <x v="0"/>
    <s v="Biryani"/>
    <d v="2024-08-22T00:00:00"/>
    <s v="Online"/>
    <n v="68"/>
    <n v="10.1"/>
    <n v="1113.1199999999999"/>
    <n v="95.71"/>
    <s v="Wallet"/>
    <n v="4"/>
    <s v="36-50"/>
    <s v="new"/>
    <s v="high value"/>
    <s v="medium"/>
    <s v="Aug"/>
    <x v="1"/>
    <x v="1"/>
    <x v="1"/>
  </r>
  <r>
    <n v="602383"/>
    <n v="74167"/>
    <n v="29"/>
    <s v="Male"/>
    <x v="3"/>
    <x v="5"/>
    <s v="South Indian"/>
    <d v="2023-07-18T00:00:00"/>
    <s v="Online"/>
    <n v="32"/>
    <n v="3.8"/>
    <n v="432.21"/>
    <n v="71.61"/>
    <s v="Wallet"/>
    <n v="2"/>
    <s v="25-35"/>
    <s v="new"/>
    <s v="medium"/>
    <s v="Low"/>
    <s v="Jul"/>
    <x v="0"/>
    <x v="2"/>
    <x v="0"/>
  </r>
  <r>
    <n v="602384"/>
    <n v="47826"/>
    <n v="50"/>
    <s v="Male"/>
    <x v="0"/>
    <x v="3"/>
    <s v="Chinese"/>
    <d v="2024-08-21T00:00:00"/>
    <s v="Online"/>
    <n v="20"/>
    <n v="12.1"/>
    <n v="979.87"/>
    <n v="74.08"/>
    <s v="Cash"/>
    <n v="4"/>
    <s v="36-50"/>
    <s v="new"/>
    <s v="high value"/>
    <s v="medium"/>
    <s v="Aug"/>
    <x v="1"/>
    <x v="1"/>
    <x v="2"/>
  </r>
  <r>
    <n v="602385"/>
    <n v="54486"/>
    <n v="54"/>
    <s v="Male"/>
    <x v="3"/>
    <x v="7"/>
    <s v="Biryani"/>
    <d v="2022-06-19T00:00:00"/>
    <s v="Online"/>
    <n v="44"/>
    <n v="7.2"/>
    <n v="1188.55"/>
    <n v="78.569999999999993"/>
    <s v="Cash"/>
    <n v="1"/>
    <s v="50+"/>
    <s v="new"/>
    <s v="high value"/>
    <s v="Low"/>
    <s v="Jun"/>
    <x v="2"/>
    <x v="0"/>
    <x v="0"/>
  </r>
  <r>
    <n v="602386"/>
    <n v="25819"/>
    <n v="56"/>
    <s v="Female"/>
    <x v="0"/>
    <x v="1"/>
    <s v="Burger"/>
    <d v="2022-12-27T00:00:00"/>
    <s v="Online"/>
    <n v="35"/>
    <n v="11.9"/>
    <n v="1228.7"/>
    <n v="89.31"/>
    <s v="Cash"/>
    <n v="4"/>
    <s v="50+"/>
    <s v="new"/>
    <s v="high value"/>
    <s v="medium"/>
    <s v="Dec"/>
    <x v="2"/>
    <x v="1"/>
    <x v="0"/>
  </r>
  <r>
    <n v="602387"/>
    <n v="32262"/>
    <n v="47"/>
    <s v="Male"/>
    <x v="0"/>
    <x v="2"/>
    <s v="Burger"/>
    <d v="2024-08-26T00:00:00"/>
    <s v="Online"/>
    <n v="83"/>
    <n v="2.9"/>
    <n v="294.64999999999998"/>
    <n v="32.86"/>
    <s v="Card"/>
    <n v="5"/>
    <s v="36-50"/>
    <s v="new"/>
    <s v="medium"/>
    <s v="High"/>
    <s v="Aug"/>
    <x v="1"/>
    <x v="2"/>
    <x v="1"/>
  </r>
  <r>
    <n v="602388"/>
    <n v="19147"/>
    <n v="57"/>
    <s v="Female"/>
    <x v="2"/>
    <x v="1"/>
    <s v="South Indian"/>
    <d v="2023-09-28T00:00:00"/>
    <s v="COD"/>
    <n v="24"/>
    <n v="12.9"/>
    <n v="1303.53"/>
    <n v="75.36"/>
    <s v="Card"/>
    <n v="4"/>
    <s v="50+"/>
    <s v="new"/>
    <s v="high value"/>
    <s v="medium"/>
    <s v="Sep"/>
    <x v="0"/>
    <x v="1"/>
    <x v="2"/>
  </r>
  <r>
    <n v="602389"/>
    <n v="89853"/>
    <n v="33"/>
    <s v="Female"/>
    <x v="0"/>
    <x v="2"/>
    <s v="South Indian"/>
    <d v="2022-09-08T00:00:00"/>
    <s v="Online"/>
    <n v="34"/>
    <n v="3.2"/>
    <n v="1463.37"/>
    <n v="38.26"/>
    <s v="Wallet"/>
    <n v="3"/>
    <s v="25-35"/>
    <s v="new"/>
    <s v="high value"/>
    <s v="medium"/>
    <s v="Sep"/>
    <x v="2"/>
    <x v="2"/>
    <x v="0"/>
  </r>
  <r>
    <n v="602390"/>
    <n v="95873"/>
    <n v="43"/>
    <s v="Female"/>
    <x v="4"/>
    <x v="1"/>
    <s v="Burger"/>
    <d v="2023-08-20T00:00:00"/>
    <s v="Online"/>
    <n v="89"/>
    <n v="5.0999999999999996"/>
    <n v="584.77"/>
    <n v="99.96"/>
    <s v="Cash"/>
    <n v="1"/>
    <s v="36-50"/>
    <s v="new"/>
    <s v="high value"/>
    <s v="Low"/>
    <s v="Aug"/>
    <x v="0"/>
    <x v="0"/>
    <x v="1"/>
  </r>
  <r>
    <n v="602391"/>
    <n v="25200"/>
    <n v="48"/>
    <s v="Male"/>
    <x v="5"/>
    <x v="2"/>
    <s v="Biryani"/>
    <d v="2022-07-20T00:00:00"/>
    <s v="COD"/>
    <n v="41"/>
    <n v="2.6"/>
    <n v="1422.13"/>
    <n v="97.96"/>
    <s v="Cash"/>
    <n v="2"/>
    <s v="36-50"/>
    <s v="new"/>
    <s v="high value"/>
    <s v="Low"/>
    <s v="Jul"/>
    <x v="2"/>
    <x v="2"/>
    <x v="0"/>
  </r>
  <r>
    <n v="602392"/>
    <n v="85807"/>
    <n v="51"/>
    <s v="Male"/>
    <x v="3"/>
    <x v="0"/>
    <s v="South Indian"/>
    <d v="2022-03-16T00:00:00"/>
    <s v="Online"/>
    <n v="32"/>
    <n v="8.9"/>
    <n v="176.28"/>
    <n v="73.05"/>
    <s v="UPI"/>
    <n v="4"/>
    <s v="50+"/>
    <s v="repeat"/>
    <s v="low"/>
    <s v="medium"/>
    <s v="Mar"/>
    <x v="2"/>
    <x v="0"/>
    <x v="0"/>
  </r>
  <r>
    <n v="602393"/>
    <n v="92263"/>
    <n v="41"/>
    <s v="Female"/>
    <x v="5"/>
    <x v="2"/>
    <s v="Chinese"/>
    <d v="2022-04-07T00:00:00"/>
    <s v="Online"/>
    <n v="46"/>
    <n v="14.8"/>
    <n v="1011.6"/>
    <n v="55.88"/>
    <s v="Cash"/>
    <n v="1"/>
    <s v="36-50"/>
    <s v="new"/>
    <s v="high value"/>
    <s v="Low"/>
    <s v="Apr"/>
    <x v="2"/>
    <x v="1"/>
    <x v="1"/>
  </r>
  <r>
    <n v="602394"/>
    <n v="25070"/>
    <n v="29"/>
    <s v="Male"/>
    <x v="4"/>
    <x v="6"/>
    <s v="Burger"/>
    <d v="2024-02-27T00:00:00"/>
    <s v="Online"/>
    <n v="78"/>
    <n v="2.5"/>
    <n v="1342.3"/>
    <n v="80.34"/>
    <s v="UPI"/>
    <n v="1"/>
    <s v="25-35"/>
    <s v="new"/>
    <s v="high value"/>
    <s v="Low"/>
    <s v="Feb"/>
    <x v="1"/>
    <x v="2"/>
    <x v="1"/>
  </r>
  <r>
    <n v="602395"/>
    <n v="94316"/>
    <n v="64"/>
    <s v="Female"/>
    <x v="4"/>
    <x v="0"/>
    <s v="Sandwich"/>
    <d v="2022-08-03T00:00:00"/>
    <s v="COD"/>
    <n v="31"/>
    <n v="13.6"/>
    <n v="321.81"/>
    <n v="115.17"/>
    <s v="Card"/>
    <n v="5"/>
    <s v="50+"/>
    <s v="new"/>
    <s v="medium"/>
    <s v="High"/>
    <s v="Aug"/>
    <x v="2"/>
    <x v="1"/>
    <x v="0"/>
  </r>
  <r>
    <n v="602396"/>
    <n v="15302"/>
    <n v="35"/>
    <s v="Female"/>
    <x v="2"/>
    <x v="0"/>
    <s v="Chinese"/>
    <d v="2022-09-10T00:00:00"/>
    <s v="Online"/>
    <n v="27"/>
    <n v="11.4"/>
    <n v="690.12"/>
    <n v="62.17"/>
    <s v="Card"/>
    <n v="5"/>
    <s v="25-35"/>
    <s v="new"/>
    <s v="high value"/>
    <s v="High"/>
    <s v="Sep"/>
    <x v="2"/>
    <x v="1"/>
    <x v="2"/>
  </r>
  <r>
    <n v="602397"/>
    <n v="64473"/>
    <n v="19"/>
    <s v="Male"/>
    <x v="0"/>
    <x v="2"/>
    <s v="Biryani"/>
    <d v="2022-03-03T00:00:00"/>
    <s v="COD"/>
    <n v="35"/>
    <n v="7.2"/>
    <n v="454.17"/>
    <n v="41.79"/>
    <s v="Cash"/>
    <n v="3"/>
    <s v="18-24"/>
    <s v="new"/>
    <s v="medium"/>
    <s v="medium"/>
    <s v="Mar"/>
    <x v="2"/>
    <x v="0"/>
    <x v="0"/>
  </r>
  <r>
    <n v="602398"/>
    <n v="68854"/>
    <n v="58"/>
    <s v="Male"/>
    <x v="4"/>
    <x v="4"/>
    <s v="Sandwich"/>
    <d v="2022-09-18T00:00:00"/>
    <s v="COD"/>
    <n v="68"/>
    <n v="6.3"/>
    <n v="238.22"/>
    <n v="80.5"/>
    <s v="UPI"/>
    <n v="5"/>
    <s v="50+"/>
    <s v="new"/>
    <s v="low"/>
    <s v="High"/>
    <s v="Sep"/>
    <x v="2"/>
    <x v="0"/>
    <x v="1"/>
  </r>
  <r>
    <n v="602399"/>
    <n v="39637"/>
    <n v="28"/>
    <s v="Male"/>
    <x v="1"/>
    <x v="7"/>
    <s v="South Indian"/>
    <d v="2022-02-08T00:00:00"/>
    <s v="COD"/>
    <n v="20"/>
    <n v="9.5"/>
    <n v="698.97"/>
    <n v="103.87"/>
    <s v="Card"/>
    <n v="1"/>
    <s v="25-35"/>
    <s v="repeat"/>
    <s v="high value"/>
    <s v="Low"/>
    <s v="Feb"/>
    <x v="2"/>
    <x v="0"/>
    <x v="2"/>
  </r>
  <r>
    <n v="602400"/>
    <n v="42774"/>
    <n v="27"/>
    <s v="Female"/>
    <x v="4"/>
    <x v="6"/>
    <s v="Chinese"/>
    <d v="2024-09-08T00:00:00"/>
    <s v="COD"/>
    <n v="33"/>
    <n v="13.6"/>
    <n v="1379.22"/>
    <n v="84.62"/>
    <s v="Cash"/>
    <n v="3"/>
    <s v="25-35"/>
    <s v="new"/>
    <s v="high value"/>
    <s v="medium"/>
    <s v="Sep"/>
    <x v="1"/>
    <x v="1"/>
    <x v="0"/>
  </r>
  <r>
    <n v="602401"/>
    <n v="93301"/>
    <n v="38"/>
    <s v="Male"/>
    <x v="4"/>
    <x v="6"/>
    <s v="Biryani"/>
    <d v="2024-03-31T00:00:00"/>
    <s v="Online"/>
    <n v="23"/>
    <n v="4.9000000000000004"/>
    <n v="364.75"/>
    <n v="93.84"/>
    <s v="Card"/>
    <n v="3"/>
    <s v="36-50"/>
    <s v="new"/>
    <s v="medium"/>
    <s v="medium"/>
    <s v="Mar"/>
    <x v="1"/>
    <x v="2"/>
    <x v="2"/>
  </r>
  <r>
    <n v="602402"/>
    <n v="30931"/>
    <n v="50"/>
    <s v="Female"/>
    <x v="3"/>
    <x v="0"/>
    <s v="Burger"/>
    <d v="2022-08-26T00:00:00"/>
    <s v="Online"/>
    <n v="71"/>
    <n v="10.6"/>
    <n v="1248.72"/>
    <n v="55.07"/>
    <s v="Cash"/>
    <n v="2"/>
    <s v="36-50"/>
    <s v="new"/>
    <s v="high value"/>
    <s v="Low"/>
    <s v="Aug"/>
    <x v="2"/>
    <x v="1"/>
    <x v="1"/>
  </r>
  <r>
    <n v="602403"/>
    <n v="34176"/>
    <n v="33"/>
    <s v="Male"/>
    <x v="0"/>
    <x v="5"/>
    <s v="Chinese"/>
    <d v="2024-08-20T00:00:00"/>
    <s v="Online"/>
    <n v="79"/>
    <n v="15"/>
    <n v="755.23"/>
    <n v="82.49"/>
    <s v="Cash"/>
    <n v="5"/>
    <s v="25-35"/>
    <s v="new"/>
    <s v="high value"/>
    <s v="High"/>
    <s v="Aug"/>
    <x v="1"/>
    <x v="1"/>
    <x v="1"/>
  </r>
  <r>
    <n v="602404"/>
    <n v="17744"/>
    <n v="58"/>
    <s v="Female"/>
    <x v="1"/>
    <x v="4"/>
    <s v="Burger"/>
    <d v="2023-01-05T00:00:00"/>
    <s v="COD"/>
    <n v="69"/>
    <n v="3.2"/>
    <n v="698.98"/>
    <n v="34.61"/>
    <s v="Wallet"/>
    <n v="4"/>
    <s v="50+"/>
    <s v="new"/>
    <s v="high value"/>
    <s v="medium"/>
    <s v="Jan"/>
    <x v="0"/>
    <x v="2"/>
    <x v="1"/>
  </r>
  <r>
    <n v="602405"/>
    <n v="54726"/>
    <n v="26"/>
    <s v="Male"/>
    <x v="3"/>
    <x v="4"/>
    <s v="Chinese"/>
    <d v="2022-10-07T00:00:00"/>
    <s v="COD"/>
    <n v="57"/>
    <n v="8.6"/>
    <n v="825.46"/>
    <n v="82.24"/>
    <s v="Card"/>
    <n v="3"/>
    <s v="25-35"/>
    <s v="new"/>
    <s v="high value"/>
    <s v="medium"/>
    <s v="Oct"/>
    <x v="2"/>
    <x v="0"/>
    <x v="1"/>
  </r>
  <r>
    <n v="602406"/>
    <n v="89343"/>
    <n v="56"/>
    <s v="Female"/>
    <x v="5"/>
    <x v="3"/>
    <s v="Biryani"/>
    <d v="2023-01-25T00:00:00"/>
    <s v="COD"/>
    <n v="29"/>
    <n v="9"/>
    <n v="567.23"/>
    <n v="63.77"/>
    <s v="Wallet"/>
    <n v="4"/>
    <s v="50+"/>
    <s v="new"/>
    <s v="high value"/>
    <s v="medium"/>
    <s v="Jan"/>
    <x v="0"/>
    <x v="0"/>
    <x v="2"/>
  </r>
  <r>
    <n v="602407"/>
    <n v="85148"/>
    <n v="50"/>
    <s v="Female"/>
    <x v="4"/>
    <x v="4"/>
    <s v="Pizza"/>
    <d v="2024-06-15T00:00:00"/>
    <s v="Online"/>
    <n v="50"/>
    <n v="9.9"/>
    <n v="1283.68"/>
    <n v="40.72"/>
    <s v="Wallet"/>
    <n v="5"/>
    <s v="36-50"/>
    <s v="new"/>
    <s v="high value"/>
    <s v="High"/>
    <s v="Jun"/>
    <x v="1"/>
    <x v="0"/>
    <x v="1"/>
  </r>
  <r>
    <n v="602408"/>
    <n v="49411"/>
    <n v="31"/>
    <s v="Male"/>
    <x v="5"/>
    <x v="0"/>
    <s v="South Indian"/>
    <d v="2022-12-03T00:00:00"/>
    <s v="COD"/>
    <n v="23"/>
    <n v="5.8"/>
    <n v="304.41000000000003"/>
    <n v="78.55"/>
    <s v="UPI"/>
    <n v="2"/>
    <s v="25-35"/>
    <s v="new"/>
    <s v="medium"/>
    <s v="Low"/>
    <s v="Dec"/>
    <x v="2"/>
    <x v="0"/>
    <x v="2"/>
  </r>
  <r>
    <n v="602409"/>
    <n v="36365"/>
    <n v="38"/>
    <s v="Female"/>
    <x v="1"/>
    <x v="7"/>
    <s v="South Indian"/>
    <d v="2024-08-09T00:00:00"/>
    <s v="Online"/>
    <n v="48"/>
    <n v="7.5"/>
    <n v="691.37"/>
    <n v="35.47"/>
    <s v="Card"/>
    <n v="1"/>
    <s v="36-50"/>
    <s v="new"/>
    <s v="high value"/>
    <s v="Low"/>
    <s v="Aug"/>
    <x v="1"/>
    <x v="0"/>
    <x v="1"/>
  </r>
  <r>
    <n v="602410"/>
    <n v="56165"/>
    <n v="34"/>
    <s v="Male"/>
    <x v="1"/>
    <x v="6"/>
    <s v="Biryani"/>
    <d v="2023-01-17T00:00:00"/>
    <s v="Online"/>
    <n v="38"/>
    <n v="7.1"/>
    <n v="542.03"/>
    <n v="77.44"/>
    <s v="UPI"/>
    <n v="4"/>
    <s v="25-35"/>
    <s v="new"/>
    <s v="high value"/>
    <s v="medium"/>
    <s v="Jan"/>
    <x v="0"/>
    <x v="0"/>
    <x v="0"/>
  </r>
  <r>
    <n v="602411"/>
    <n v="89181"/>
    <n v="26"/>
    <s v="Male"/>
    <x v="1"/>
    <x v="5"/>
    <s v="Chinese"/>
    <d v="2023-11-10T00:00:00"/>
    <s v="COD"/>
    <n v="42"/>
    <n v="3.6"/>
    <n v="345.33"/>
    <n v="33.28"/>
    <s v="Card"/>
    <n v="1"/>
    <s v="25-35"/>
    <s v="new"/>
    <s v="medium"/>
    <s v="Low"/>
    <s v="Nov"/>
    <x v="0"/>
    <x v="2"/>
    <x v="0"/>
  </r>
  <r>
    <n v="602412"/>
    <n v="35369"/>
    <n v="42"/>
    <s v="Male"/>
    <x v="1"/>
    <x v="5"/>
    <s v="Biryani"/>
    <d v="2022-01-13T00:00:00"/>
    <s v="Online"/>
    <n v="63"/>
    <n v="3.1"/>
    <n v="1155.8499999999999"/>
    <n v="44.68"/>
    <s v="Card"/>
    <n v="5"/>
    <s v="36-50"/>
    <s v="new"/>
    <s v="high value"/>
    <s v="High"/>
    <s v="Jan"/>
    <x v="2"/>
    <x v="2"/>
    <x v="1"/>
  </r>
  <r>
    <n v="602413"/>
    <n v="73385"/>
    <n v="61"/>
    <s v="Female"/>
    <x v="5"/>
    <x v="3"/>
    <s v="Chinese"/>
    <d v="2022-05-06T00:00:00"/>
    <s v="Online"/>
    <n v="57"/>
    <n v="8.5"/>
    <n v="175.73"/>
    <n v="104.68"/>
    <s v="UPI"/>
    <n v="4"/>
    <s v="50+"/>
    <s v="repeat"/>
    <s v="low"/>
    <s v="medium"/>
    <s v="May"/>
    <x v="2"/>
    <x v="0"/>
    <x v="1"/>
  </r>
  <r>
    <n v="602414"/>
    <n v="93932"/>
    <n v="31"/>
    <s v="Female"/>
    <x v="3"/>
    <x v="7"/>
    <s v="Burger"/>
    <d v="2024-08-24T00:00:00"/>
    <s v="Online"/>
    <n v="70"/>
    <n v="9.6999999999999993"/>
    <n v="400.4"/>
    <n v="94.64"/>
    <s v="Cash"/>
    <n v="1"/>
    <s v="25-35"/>
    <s v="new"/>
    <s v="medium"/>
    <s v="Low"/>
    <s v="Aug"/>
    <x v="1"/>
    <x v="0"/>
    <x v="1"/>
  </r>
  <r>
    <n v="602415"/>
    <n v="92431"/>
    <n v="45"/>
    <s v="Male"/>
    <x v="3"/>
    <x v="6"/>
    <s v="Pizza"/>
    <d v="2023-11-13T00:00:00"/>
    <s v="COD"/>
    <n v="42"/>
    <n v="8.6"/>
    <n v="820.46"/>
    <n v="51.47"/>
    <s v="Wallet"/>
    <n v="1"/>
    <s v="36-50"/>
    <s v="repeat"/>
    <s v="high value"/>
    <s v="Low"/>
    <s v="Nov"/>
    <x v="0"/>
    <x v="0"/>
    <x v="0"/>
  </r>
  <r>
    <n v="602416"/>
    <n v="12144"/>
    <n v="37"/>
    <s v="Female"/>
    <x v="3"/>
    <x v="1"/>
    <s v="Chinese"/>
    <d v="2024-09-20T00:00:00"/>
    <s v="Online"/>
    <n v="48"/>
    <n v="1.4"/>
    <n v="1488"/>
    <n v="32.020000000000003"/>
    <s v="Wallet"/>
    <n v="3"/>
    <s v="36-50"/>
    <s v="new"/>
    <s v="high value"/>
    <s v="medium"/>
    <s v="Sep"/>
    <x v="1"/>
    <x v="2"/>
    <x v="1"/>
  </r>
  <r>
    <n v="602417"/>
    <n v="18667"/>
    <n v="54"/>
    <s v="Male"/>
    <x v="5"/>
    <x v="5"/>
    <s v="South Indian"/>
    <d v="2022-04-08T00:00:00"/>
    <s v="COD"/>
    <n v="35"/>
    <n v="1.1000000000000001"/>
    <n v="1149.93"/>
    <n v="29.8"/>
    <s v="UPI"/>
    <n v="4"/>
    <s v="50+"/>
    <s v="new"/>
    <s v="high value"/>
    <s v="medium"/>
    <s v="Apr"/>
    <x v="2"/>
    <x v="2"/>
    <x v="0"/>
  </r>
  <r>
    <n v="602418"/>
    <n v="81938"/>
    <n v="30"/>
    <s v="Female"/>
    <x v="1"/>
    <x v="0"/>
    <s v="Chinese"/>
    <d v="2024-08-27T00:00:00"/>
    <s v="Online"/>
    <n v="89"/>
    <n v="2.1"/>
    <n v="1325.51"/>
    <n v="37.99"/>
    <s v="UPI"/>
    <n v="1"/>
    <s v="25-35"/>
    <s v="new"/>
    <s v="high value"/>
    <s v="Low"/>
    <s v="Aug"/>
    <x v="1"/>
    <x v="2"/>
    <x v="1"/>
  </r>
  <r>
    <n v="602419"/>
    <n v="69265"/>
    <n v="19"/>
    <s v="Female"/>
    <x v="2"/>
    <x v="1"/>
    <s v="South Indian"/>
    <d v="2022-09-24T00:00:00"/>
    <s v="Online"/>
    <n v="34"/>
    <n v="11.1"/>
    <n v="672.48"/>
    <n v="66.349999999999994"/>
    <s v="Cash"/>
    <n v="3"/>
    <s v="18-24"/>
    <s v="new"/>
    <s v="high value"/>
    <s v="medium"/>
    <s v="Sep"/>
    <x v="2"/>
    <x v="1"/>
    <x v="0"/>
  </r>
  <r>
    <n v="602420"/>
    <n v="37255"/>
    <n v="55"/>
    <s v="Female"/>
    <x v="1"/>
    <x v="4"/>
    <s v="Chinese"/>
    <d v="2022-06-02T00:00:00"/>
    <s v="COD"/>
    <n v="24"/>
    <n v="13"/>
    <n v="633.58000000000004"/>
    <n v="96.26"/>
    <s v="UPI"/>
    <n v="2"/>
    <s v="50+"/>
    <s v="new"/>
    <s v="high value"/>
    <s v="Low"/>
    <s v="Jun"/>
    <x v="2"/>
    <x v="1"/>
    <x v="2"/>
  </r>
  <r>
    <n v="602421"/>
    <n v="33401"/>
    <n v="39"/>
    <s v="Male"/>
    <x v="5"/>
    <x v="7"/>
    <s v="Biryani"/>
    <d v="2022-01-07T00:00:00"/>
    <s v="COD"/>
    <n v="71"/>
    <n v="1.1000000000000001"/>
    <n v="1231.8800000000001"/>
    <n v="34.299999999999997"/>
    <s v="Cash"/>
    <n v="2"/>
    <s v="36-50"/>
    <s v="new"/>
    <s v="high value"/>
    <s v="Low"/>
    <s v="Jan"/>
    <x v="2"/>
    <x v="2"/>
    <x v="1"/>
  </r>
  <r>
    <n v="602422"/>
    <n v="47105"/>
    <n v="59"/>
    <s v="Female"/>
    <x v="5"/>
    <x v="4"/>
    <s v="Burger"/>
    <d v="2024-05-21T00:00:00"/>
    <s v="Online"/>
    <n v="70"/>
    <n v="8.1999999999999993"/>
    <n v="1102.01"/>
    <n v="85.99"/>
    <s v="Wallet"/>
    <n v="2"/>
    <s v="50+"/>
    <s v="new"/>
    <s v="high value"/>
    <s v="Low"/>
    <s v="May"/>
    <x v="1"/>
    <x v="0"/>
    <x v="1"/>
  </r>
  <r>
    <n v="602423"/>
    <n v="86446"/>
    <n v="19"/>
    <s v="Male"/>
    <x v="5"/>
    <x v="3"/>
    <s v="Chinese"/>
    <d v="2022-04-22T00:00:00"/>
    <s v="COD"/>
    <n v="48"/>
    <n v="9.5"/>
    <n v="880.23"/>
    <n v="51.34"/>
    <s v="Card"/>
    <n v="2"/>
    <s v="18-24"/>
    <s v="new"/>
    <s v="high value"/>
    <s v="Low"/>
    <s v="Apr"/>
    <x v="2"/>
    <x v="0"/>
    <x v="1"/>
  </r>
  <r>
    <n v="602424"/>
    <n v="18942"/>
    <n v="29"/>
    <s v="Male"/>
    <x v="5"/>
    <x v="6"/>
    <s v="Sandwich"/>
    <d v="2022-11-18T00:00:00"/>
    <s v="COD"/>
    <n v="56"/>
    <n v="13.6"/>
    <n v="334.84"/>
    <n v="21.8"/>
    <s v="Cash"/>
    <n v="3"/>
    <s v="25-35"/>
    <s v="new"/>
    <s v="medium"/>
    <s v="medium"/>
    <s v="Nov"/>
    <x v="2"/>
    <x v="1"/>
    <x v="1"/>
  </r>
  <r>
    <n v="602425"/>
    <n v="51851"/>
    <n v="30"/>
    <s v="Male"/>
    <x v="2"/>
    <x v="4"/>
    <s v="Chinese"/>
    <d v="2023-07-01T00:00:00"/>
    <s v="COD"/>
    <n v="28"/>
    <n v="12.9"/>
    <n v="1377.7"/>
    <n v="99.56"/>
    <s v="Card"/>
    <n v="4"/>
    <s v="25-35"/>
    <s v="new"/>
    <s v="high value"/>
    <s v="medium"/>
    <s v="Jul"/>
    <x v="0"/>
    <x v="1"/>
    <x v="2"/>
  </r>
  <r>
    <n v="602426"/>
    <n v="48554"/>
    <n v="34"/>
    <s v="Male"/>
    <x v="5"/>
    <x v="2"/>
    <s v="Chinese"/>
    <d v="2023-10-03T00:00:00"/>
    <s v="Online"/>
    <n v="20"/>
    <n v="9.6999999999999993"/>
    <n v="900.93"/>
    <n v="92.65"/>
    <s v="Card"/>
    <n v="2"/>
    <s v="25-35"/>
    <s v="new"/>
    <s v="high value"/>
    <s v="Low"/>
    <s v="Oct"/>
    <x v="0"/>
    <x v="0"/>
    <x v="2"/>
  </r>
  <r>
    <n v="602427"/>
    <n v="45671"/>
    <n v="18"/>
    <s v="Female"/>
    <x v="3"/>
    <x v="5"/>
    <s v="Chinese"/>
    <d v="2024-09-06T00:00:00"/>
    <s v="COD"/>
    <n v="20"/>
    <n v="14"/>
    <n v="1100.72"/>
    <n v="27.55"/>
    <s v="Wallet"/>
    <n v="4"/>
    <s v="18-24"/>
    <s v="new"/>
    <s v="high value"/>
    <s v="medium"/>
    <s v="Sep"/>
    <x v="1"/>
    <x v="1"/>
    <x v="2"/>
  </r>
  <r>
    <n v="602428"/>
    <n v="56918"/>
    <n v="25"/>
    <s v="Male"/>
    <x v="0"/>
    <x v="0"/>
    <s v="South Indian"/>
    <d v="2023-03-14T00:00:00"/>
    <s v="Online"/>
    <n v="64"/>
    <n v="10.9"/>
    <n v="678.96"/>
    <n v="55.57"/>
    <s v="Wallet"/>
    <n v="1"/>
    <s v="25-35"/>
    <s v="new"/>
    <s v="high value"/>
    <s v="Low"/>
    <s v="Mar"/>
    <x v="0"/>
    <x v="1"/>
    <x v="1"/>
  </r>
  <r>
    <n v="602429"/>
    <n v="17296"/>
    <n v="45"/>
    <s v="Male"/>
    <x v="2"/>
    <x v="4"/>
    <s v="Chinese"/>
    <d v="2022-05-01T00:00:00"/>
    <s v="COD"/>
    <n v="49"/>
    <n v="11.5"/>
    <n v="1381.32"/>
    <n v="110.6"/>
    <s v="Wallet"/>
    <n v="4"/>
    <s v="36-50"/>
    <s v="new"/>
    <s v="high value"/>
    <s v="medium"/>
    <s v="May"/>
    <x v="2"/>
    <x v="1"/>
    <x v="1"/>
  </r>
  <r>
    <n v="602430"/>
    <n v="21624"/>
    <n v="41"/>
    <s v="Female"/>
    <x v="5"/>
    <x v="7"/>
    <s v="Pizza"/>
    <d v="2022-06-20T00:00:00"/>
    <s v="Online"/>
    <n v="81"/>
    <n v="9"/>
    <n v="967.05"/>
    <n v="98.83"/>
    <s v="Wallet"/>
    <n v="2"/>
    <s v="36-50"/>
    <s v="new"/>
    <s v="high value"/>
    <s v="Low"/>
    <s v="Jun"/>
    <x v="2"/>
    <x v="0"/>
    <x v="1"/>
  </r>
  <r>
    <n v="602431"/>
    <n v="26416"/>
    <n v="28"/>
    <s v="Female"/>
    <x v="3"/>
    <x v="4"/>
    <s v="South Indian"/>
    <d v="2023-09-10T00:00:00"/>
    <s v="COD"/>
    <n v="82"/>
    <n v="11"/>
    <n v="1101.1500000000001"/>
    <n v="28.07"/>
    <s v="Card"/>
    <n v="2"/>
    <s v="25-35"/>
    <s v="repeat"/>
    <s v="high value"/>
    <s v="Low"/>
    <s v="Sep"/>
    <x v="0"/>
    <x v="1"/>
    <x v="1"/>
  </r>
  <r>
    <n v="602432"/>
    <n v="67845"/>
    <n v="37"/>
    <s v="Female"/>
    <x v="0"/>
    <x v="6"/>
    <s v="Pizza"/>
    <d v="2024-08-11T00:00:00"/>
    <s v="COD"/>
    <n v="34"/>
    <n v="1.2"/>
    <n v="966.92"/>
    <n v="76.44"/>
    <s v="Card"/>
    <n v="5"/>
    <s v="36-50"/>
    <s v="new"/>
    <s v="high value"/>
    <s v="High"/>
    <s v="Aug"/>
    <x v="1"/>
    <x v="2"/>
    <x v="0"/>
  </r>
  <r>
    <n v="602433"/>
    <n v="44164"/>
    <n v="64"/>
    <s v="Female"/>
    <x v="1"/>
    <x v="5"/>
    <s v="Biryani"/>
    <d v="2024-03-24T00:00:00"/>
    <s v="COD"/>
    <n v="31"/>
    <n v="8.6"/>
    <n v="295.5"/>
    <n v="55.55"/>
    <s v="Cash"/>
    <n v="4"/>
    <s v="50+"/>
    <s v="new"/>
    <s v="medium"/>
    <s v="medium"/>
    <s v="Mar"/>
    <x v="1"/>
    <x v="0"/>
    <x v="0"/>
  </r>
  <r>
    <n v="602434"/>
    <n v="14487"/>
    <n v="40"/>
    <s v="Male"/>
    <x v="2"/>
    <x v="7"/>
    <s v="Biryani"/>
    <d v="2023-07-05T00:00:00"/>
    <s v="Online"/>
    <n v="50"/>
    <n v="10.5"/>
    <n v="375.07"/>
    <n v="102.77"/>
    <s v="Wallet"/>
    <n v="2"/>
    <s v="36-50"/>
    <s v="repeat"/>
    <s v="medium"/>
    <s v="Low"/>
    <s v="Jul"/>
    <x v="0"/>
    <x v="1"/>
    <x v="1"/>
  </r>
  <r>
    <n v="602435"/>
    <n v="60278"/>
    <n v="48"/>
    <s v="Female"/>
    <x v="1"/>
    <x v="1"/>
    <s v="Pizza"/>
    <d v="2024-04-06T00:00:00"/>
    <s v="Online"/>
    <n v="29"/>
    <n v="9.3000000000000007"/>
    <n v="497.94"/>
    <n v="107.72"/>
    <s v="Wallet"/>
    <n v="4"/>
    <s v="36-50"/>
    <s v="new"/>
    <s v="medium"/>
    <s v="medium"/>
    <s v="Apr"/>
    <x v="1"/>
    <x v="0"/>
    <x v="2"/>
  </r>
  <r>
    <n v="602436"/>
    <n v="55097"/>
    <n v="40"/>
    <s v="Female"/>
    <x v="3"/>
    <x v="3"/>
    <s v="Burger"/>
    <d v="2024-06-12T00:00:00"/>
    <s v="Online"/>
    <n v="64"/>
    <n v="10.8"/>
    <n v="772.02"/>
    <n v="74.56"/>
    <s v="Card"/>
    <n v="2"/>
    <s v="36-50"/>
    <s v="new"/>
    <s v="high value"/>
    <s v="Low"/>
    <s v="Jun"/>
    <x v="1"/>
    <x v="1"/>
    <x v="1"/>
  </r>
  <r>
    <n v="602437"/>
    <n v="50518"/>
    <n v="24"/>
    <s v="Male"/>
    <x v="1"/>
    <x v="6"/>
    <s v="Sandwich"/>
    <d v="2023-03-18T00:00:00"/>
    <s v="Online"/>
    <n v="85"/>
    <n v="14.9"/>
    <n v="536.46"/>
    <n v="46.3"/>
    <s v="Cash"/>
    <n v="1"/>
    <s v="18-24"/>
    <s v="repeat"/>
    <s v="high value"/>
    <s v="Low"/>
    <s v="Mar"/>
    <x v="0"/>
    <x v="1"/>
    <x v="1"/>
  </r>
  <r>
    <n v="602438"/>
    <n v="36157"/>
    <n v="20"/>
    <s v="Male"/>
    <x v="3"/>
    <x v="3"/>
    <s v="Biryani"/>
    <d v="2022-12-17T00:00:00"/>
    <s v="Online"/>
    <n v="24"/>
    <n v="2.6"/>
    <n v="1137.1600000000001"/>
    <n v="32.81"/>
    <s v="Card"/>
    <n v="3"/>
    <s v="18-24"/>
    <s v="new"/>
    <s v="high value"/>
    <s v="medium"/>
    <s v="Dec"/>
    <x v="2"/>
    <x v="2"/>
    <x v="2"/>
  </r>
  <r>
    <n v="602439"/>
    <n v="55572"/>
    <n v="38"/>
    <s v="Female"/>
    <x v="5"/>
    <x v="5"/>
    <s v="Burger"/>
    <d v="2024-06-20T00:00:00"/>
    <s v="COD"/>
    <n v="23"/>
    <n v="10.5"/>
    <n v="591.77"/>
    <n v="55.34"/>
    <s v="Card"/>
    <n v="2"/>
    <s v="36-50"/>
    <s v="new"/>
    <s v="high value"/>
    <s v="Low"/>
    <s v="Jun"/>
    <x v="1"/>
    <x v="1"/>
    <x v="2"/>
  </r>
  <r>
    <n v="602440"/>
    <n v="11774"/>
    <n v="38"/>
    <s v="Female"/>
    <x v="4"/>
    <x v="2"/>
    <s v="Chinese"/>
    <d v="2022-03-07T00:00:00"/>
    <s v="Online"/>
    <n v="39"/>
    <n v="7.9"/>
    <n v="892.12"/>
    <n v="96.12"/>
    <s v="UPI"/>
    <n v="4"/>
    <s v="36-50"/>
    <s v="new"/>
    <s v="high value"/>
    <s v="medium"/>
    <s v="Mar"/>
    <x v="2"/>
    <x v="0"/>
    <x v="0"/>
  </r>
  <r>
    <n v="602441"/>
    <n v="13744"/>
    <n v="31"/>
    <s v="Female"/>
    <x v="3"/>
    <x v="7"/>
    <s v="Sandwich"/>
    <d v="2023-01-17T00:00:00"/>
    <s v="COD"/>
    <n v="87"/>
    <n v="6.8"/>
    <n v="819.38"/>
    <n v="94.29"/>
    <s v="Card"/>
    <n v="5"/>
    <s v="25-35"/>
    <s v="new"/>
    <s v="high value"/>
    <s v="High"/>
    <s v="Jan"/>
    <x v="0"/>
    <x v="0"/>
    <x v="1"/>
  </r>
  <r>
    <n v="602442"/>
    <n v="59962"/>
    <n v="50"/>
    <s v="Female"/>
    <x v="1"/>
    <x v="4"/>
    <s v="Biryani"/>
    <d v="2022-01-22T00:00:00"/>
    <s v="Online"/>
    <n v="33"/>
    <n v="6.1"/>
    <n v="1268.82"/>
    <n v="104.35"/>
    <s v="UPI"/>
    <n v="1"/>
    <s v="36-50"/>
    <s v="new"/>
    <s v="high value"/>
    <s v="Low"/>
    <s v="Jan"/>
    <x v="2"/>
    <x v="0"/>
    <x v="0"/>
  </r>
  <r>
    <n v="602443"/>
    <n v="94766"/>
    <n v="22"/>
    <s v="Male"/>
    <x v="0"/>
    <x v="5"/>
    <s v="Pizza"/>
    <d v="2024-04-30T00:00:00"/>
    <s v="Online"/>
    <n v="78"/>
    <n v="8"/>
    <n v="618.32000000000005"/>
    <n v="53.42"/>
    <s v="Cash"/>
    <n v="3"/>
    <s v="18-24"/>
    <s v="new"/>
    <s v="high value"/>
    <s v="medium"/>
    <s v="Apr"/>
    <x v="1"/>
    <x v="0"/>
    <x v="1"/>
  </r>
  <r>
    <n v="602444"/>
    <n v="25704"/>
    <n v="30"/>
    <s v="Male"/>
    <x v="3"/>
    <x v="1"/>
    <s v="Burger"/>
    <d v="2024-05-12T00:00:00"/>
    <s v="Online"/>
    <n v="88"/>
    <n v="7.8"/>
    <n v="1414.59"/>
    <n v="81.31"/>
    <s v="UPI"/>
    <n v="5"/>
    <s v="25-35"/>
    <s v="new"/>
    <s v="high value"/>
    <s v="High"/>
    <s v="May"/>
    <x v="1"/>
    <x v="0"/>
    <x v="1"/>
  </r>
  <r>
    <n v="602445"/>
    <n v="26582"/>
    <n v="55"/>
    <s v="Female"/>
    <x v="5"/>
    <x v="5"/>
    <s v="Pizza"/>
    <d v="2023-06-21T00:00:00"/>
    <s v="Online"/>
    <n v="33"/>
    <n v="11.7"/>
    <n v="271.20999999999998"/>
    <n v="33.64"/>
    <s v="Cash"/>
    <n v="2"/>
    <s v="50+"/>
    <s v="repeat"/>
    <s v="medium"/>
    <s v="Low"/>
    <s v="Jun"/>
    <x v="0"/>
    <x v="1"/>
    <x v="0"/>
  </r>
  <r>
    <n v="602446"/>
    <n v="79488"/>
    <n v="33"/>
    <s v="Male"/>
    <x v="4"/>
    <x v="0"/>
    <s v="Pizza"/>
    <d v="2022-03-14T00:00:00"/>
    <s v="Online"/>
    <n v="42"/>
    <n v="7.1"/>
    <n v="958.88"/>
    <n v="115.63"/>
    <s v="Wallet"/>
    <n v="4"/>
    <s v="25-35"/>
    <s v="new"/>
    <s v="high value"/>
    <s v="medium"/>
    <s v="Mar"/>
    <x v="2"/>
    <x v="0"/>
    <x v="0"/>
  </r>
  <r>
    <n v="602447"/>
    <n v="91177"/>
    <n v="61"/>
    <s v="Male"/>
    <x v="1"/>
    <x v="0"/>
    <s v="Biryani"/>
    <d v="2023-01-26T00:00:00"/>
    <s v="COD"/>
    <n v="48"/>
    <n v="12.6"/>
    <n v="1125.1099999999999"/>
    <n v="28.59"/>
    <s v="Wallet"/>
    <n v="3"/>
    <s v="50+"/>
    <s v="new"/>
    <s v="high value"/>
    <s v="medium"/>
    <s v="Jan"/>
    <x v="0"/>
    <x v="1"/>
    <x v="1"/>
  </r>
  <r>
    <n v="602448"/>
    <n v="12731"/>
    <n v="47"/>
    <s v="Female"/>
    <x v="5"/>
    <x v="5"/>
    <s v="South Indian"/>
    <d v="2022-11-26T00:00:00"/>
    <s v="Online"/>
    <n v="65"/>
    <n v="5.6"/>
    <n v="992.65"/>
    <n v="119.21"/>
    <s v="UPI"/>
    <n v="2"/>
    <s v="36-50"/>
    <s v="new"/>
    <s v="high value"/>
    <s v="Low"/>
    <s v="Nov"/>
    <x v="2"/>
    <x v="0"/>
    <x v="1"/>
  </r>
  <r>
    <n v="602449"/>
    <n v="11625"/>
    <n v="59"/>
    <s v="Female"/>
    <x v="5"/>
    <x v="2"/>
    <s v="Pizza"/>
    <d v="2024-12-15T00:00:00"/>
    <s v="Online"/>
    <n v="21"/>
    <n v="8.5"/>
    <n v="253.83"/>
    <n v="85.51"/>
    <s v="UPI"/>
    <n v="1"/>
    <s v="50+"/>
    <s v="new"/>
    <s v="medium"/>
    <s v="Low"/>
    <s v="Dec"/>
    <x v="1"/>
    <x v="0"/>
    <x v="2"/>
  </r>
  <r>
    <n v="602450"/>
    <n v="89351"/>
    <n v="22"/>
    <s v="Male"/>
    <x v="1"/>
    <x v="1"/>
    <s v="Chinese"/>
    <d v="2022-05-19T00:00:00"/>
    <s v="Online"/>
    <n v="71"/>
    <n v="7.6"/>
    <n v="486.73"/>
    <n v="98.53"/>
    <s v="UPI"/>
    <n v="3"/>
    <s v="18-24"/>
    <s v="new"/>
    <s v="medium"/>
    <s v="medium"/>
    <s v="May"/>
    <x v="2"/>
    <x v="0"/>
    <x v="1"/>
  </r>
  <r>
    <n v="602451"/>
    <n v="82147"/>
    <n v="32"/>
    <s v="Female"/>
    <x v="4"/>
    <x v="3"/>
    <s v="Pizza"/>
    <d v="2024-03-01T00:00:00"/>
    <s v="COD"/>
    <n v="52"/>
    <n v="13.3"/>
    <n v="855.91"/>
    <n v="27.1"/>
    <s v="Card"/>
    <n v="2"/>
    <s v="25-35"/>
    <s v="new"/>
    <s v="high value"/>
    <s v="Low"/>
    <s v="Mar"/>
    <x v="1"/>
    <x v="1"/>
    <x v="1"/>
  </r>
  <r>
    <n v="602452"/>
    <n v="72742"/>
    <n v="28"/>
    <s v="Male"/>
    <x v="2"/>
    <x v="6"/>
    <s v="Chinese"/>
    <d v="2024-11-07T00:00:00"/>
    <s v="Online"/>
    <n v="88"/>
    <n v="11"/>
    <n v="1394.7"/>
    <n v="58.58"/>
    <s v="Cash"/>
    <n v="3"/>
    <s v="25-35"/>
    <s v="new"/>
    <s v="high value"/>
    <s v="medium"/>
    <s v="Nov"/>
    <x v="1"/>
    <x v="1"/>
    <x v="1"/>
  </r>
  <r>
    <n v="602453"/>
    <n v="22312"/>
    <n v="53"/>
    <s v="Male"/>
    <x v="5"/>
    <x v="4"/>
    <s v="Burger"/>
    <d v="2023-08-31T00:00:00"/>
    <s v="COD"/>
    <n v="42"/>
    <n v="13.9"/>
    <n v="883.23"/>
    <n v="62.96"/>
    <s v="UPI"/>
    <n v="5"/>
    <s v="50+"/>
    <s v="new"/>
    <s v="high value"/>
    <s v="High"/>
    <s v="Aug"/>
    <x v="0"/>
    <x v="1"/>
    <x v="0"/>
  </r>
  <r>
    <n v="602454"/>
    <n v="80841"/>
    <n v="40"/>
    <s v="Female"/>
    <x v="2"/>
    <x v="2"/>
    <s v="Pizza"/>
    <d v="2023-11-04T00:00:00"/>
    <s v="COD"/>
    <n v="72"/>
    <n v="9.1"/>
    <n v="317.55"/>
    <n v="111.42"/>
    <s v="Card"/>
    <n v="5"/>
    <s v="36-50"/>
    <s v="new"/>
    <s v="medium"/>
    <s v="High"/>
    <s v="Nov"/>
    <x v="0"/>
    <x v="0"/>
    <x v="1"/>
  </r>
  <r>
    <n v="602455"/>
    <n v="18317"/>
    <n v="62"/>
    <s v="Male"/>
    <x v="5"/>
    <x v="2"/>
    <s v="Pizza"/>
    <d v="2023-05-05T00:00:00"/>
    <s v="COD"/>
    <n v="44"/>
    <n v="11.8"/>
    <n v="549.53"/>
    <n v="26.89"/>
    <s v="Cash"/>
    <n v="2"/>
    <s v="50+"/>
    <s v="new"/>
    <s v="high value"/>
    <s v="Low"/>
    <s v="May"/>
    <x v="0"/>
    <x v="1"/>
    <x v="0"/>
  </r>
  <r>
    <n v="602456"/>
    <n v="15407"/>
    <n v="63"/>
    <s v="Female"/>
    <x v="4"/>
    <x v="0"/>
    <s v="South Indian"/>
    <d v="2023-03-26T00:00:00"/>
    <s v="Online"/>
    <n v="74"/>
    <n v="2.1"/>
    <n v="187.66"/>
    <n v="56.54"/>
    <s v="Card"/>
    <n v="5"/>
    <s v="50+"/>
    <s v="new"/>
    <s v="low"/>
    <s v="High"/>
    <s v="Mar"/>
    <x v="0"/>
    <x v="2"/>
    <x v="1"/>
  </r>
  <r>
    <n v="602457"/>
    <n v="43409"/>
    <n v="33"/>
    <s v="Male"/>
    <x v="3"/>
    <x v="5"/>
    <s v="Pizza"/>
    <d v="2022-05-25T00:00:00"/>
    <s v="COD"/>
    <n v="25"/>
    <n v="10.4"/>
    <n v="1403.16"/>
    <n v="63.79"/>
    <s v="Card"/>
    <n v="2"/>
    <s v="25-35"/>
    <s v="new"/>
    <s v="high value"/>
    <s v="Low"/>
    <s v="May"/>
    <x v="2"/>
    <x v="1"/>
    <x v="2"/>
  </r>
  <r>
    <n v="602458"/>
    <n v="88236"/>
    <n v="62"/>
    <s v="Female"/>
    <x v="5"/>
    <x v="4"/>
    <s v="Burger"/>
    <d v="2023-03-15T00:00:00"/>
    <s v="Online"/>
    <n v="26"/>
    <n v="7.1"/>
    <n v="926.03"/>
    <n v="57.63"/>
    <s v="Cash"/>
    <n v="3"/>
    <s v="50+"/>
    <s v="new"/>
    <s v="high value"/>
    <s v="medium"/>
    <s v="Mar"/>
    <x v="0"/>
    <x v="0"/>
    <x v="2"/>
  </r>
  <r>
    <n v="602459"/>
    <n v="76995"/>
    <n v="59"/>
    <s v="Female"/>
    <x v="0"/>
    <x v="1"/>
    <s v="Sandwich"/>
    <d v="2022-10-25T00:00:00"/>
    <s v="Online"/>
    <n v="82"/>
    <n v="4.0999999999999996"/>
    <n v="193.73"/>
    <n v="115.84"/>
    <s v="Card"/>
    <n v="5"/>
    <s v="50+"/>
    <s v="new"/>
    <s v="low"/>
    <s v="High"/>
    <s v="Oct"/>
    <x v="2"/>
    <x v="2"/>
    <x v="1"/>
  </r>
  <r>
    <n v="602460"/>
    <n v="66583"/>
    <n v="47"/>
    <s v="Male"/>
    <x v="5"/>
    <x v="6"/>
    <s v="Burger"/>
    <d v="2022-05-07T00:00:00"/>
    <s v="COD"/>
    <n v="47"/>
    <n v="3.2"/>
    <n v="554.48"/>
    <n v="31.79"/>
    <s v="UPI"/>
    <n v="1"/>
    <s v="36-50"/>
    <s v="new"/>
    <s v="high value"/>
    <s v="Low"/>
    <s v="May"/>
    <x v="2"/>
    <x v="2"/>
    <x v="1"/>
  </r>
  <r>
    <n v="602461"/>
    <n v="29160"/>
    <n v="57"/>
    <s v="Female"/>
    <x v="1"/>
    <x v="7"/>
    <s v="Chinese"/>
    <d v="2024-07-24T00:00:00"/>
    <s v="COD"/>
    <n v="81"/>
    <n v="1.3"/>
    <n v="1404.01"/>
    <n v="118.31"/>
    <s v="UPI"/>
    <n v="2"/>
    <s v="50+"/>
    <s v="repeat"/>
    <s v="high value"/>
    <s v="Low"/>
    <s v="Jul"/>
    <x v="1"/>
    <x v="2"/>
    <x v="1"/>
  </r>
  <r>
    <n v="602462"/>
    <n v="61217"/>
    <n v="62"/>
    <s v="Female"/>
    <x v="2"/>
    <x v="0"/>
    <s v="Biryani"/>
    <d v="2024-09-11T00:00:00"/>
    <s v="Online"/>
    <n v="45"/>
    <n v="1.9"/>
    <n v="1055.76"/>
    <n v="35.26"/>
    <s v="Card"/>
    <n v="2"/>
    <s v="50+"/>
    <s v="new"/>
    <s v="high value"/>
    <s v="Low"/>
    <s v="Sep"/>
    <x v="1"/>
    <x v="2"/>
    <x v="0"/>
  </r>
  <r>
    <n v="602463"/>
    <n v="72048"/>
    <n v="43"/>
    <s v="Female"/>
    <x v="0"/>
    <x v="7"/>
    <s v="Sandwich"/>
    <d v="2022-05-05T00:00:00"/>
    <s v="COD"/>
    <n v="66"/>
    <n v="2.5"/>
    <n v="244.47"/>
    <n v="117.95"/>
    <s v="Cash"/>
    <n v="3"/>
    <s v="36-50"/>
    <s v="new"/>
    <s v="low"/>
    <s v="medium"/>
    <s v="May"/>
    <x v="2"/>
    <x v="2"/>
    <x v="1"/>
  </r>
  <r>
    <n v="602464"/>
    <n v="89257"/>
    <n v="54"/>
    <s v="Female"/>
    <x v="2"/>
    <x v="4"/>
    <s v="Burger"/>
    <d v="2024-08-15T00:00:00"/>
    <s v="Online"/>
    <n v="44"/>
    <n v="11"/>
    <n v="1244.4000000000001"/>
    <n v="100.73"/>
    <s v="Wallet"/>
    <n v="1"/>
    <s v="50+"/>
    <s v="new"/>
    <s v="high value"/>
    <s v="Low"/>
    <s v="Aug"/>
    <x v="1"/>
    <x v="1"/>
    <x v="0"/>
  </r>
  <r>
    <n v="602465"/>
    <n v="16970"/>
    <n v="46"/>
    <s v="Female"/>
    <x v="4"/>
    <x v="3"/>
    <s v="Biryani"/>
    <d v="2023-04-19T00:00:00"/>
    <s v="COD"/>
    <n v="46"/>
    <n v="3.3"/>
    <n v="995.1"/>
    <n v="24.8"/>
    <s v="Cash"/>
    <n v="1"/>
    <s v="36-50"/>
    <s v="new"/>
    <s v="high value"/>
    <s v="Low"/>
    <s v="Apr"/>
    <x v="0"/>
    <x v="2"/>
    <x v="1"/>
  </r>
  <r>
    <n v="602466"/>
    <n v="18275"/>
    <n v="60"/>
    <s v="Female"/>
    <x v="1"/>
    <x v="5"/>
    <s v="Pizza"/>
    <d v="2022-11-07T00:00:00"/>
    <s v="Online"/>
    <n v="60"/>
    <n v="12.3"/>
    <n v="614.04999999999995"/>
    <n v="62.38"/>
    <s v="Cash"/>
    <n v="5"/>
    <s v="50+"/>
    <s v="new"/>
    <s v="high value"/>
    <s v="High"/>
    <s v="Nov"/>
    <x v="2"/>
    <x v="1"/>
    <x v="1"/>
  </r>
  <r>
    <n v="602467"/>
    <n v="92922"/>
    <n v="30"/>
    <s v="Female"/>
    <x v="0"/>
    <x v="0"/>
    <s v="Pizza"/>
    <d v="2022-03-05T00:00:00"/>
    <s v="COD"/>
    <n v="58"/>
    <n v="12"/>
    <n v="223.85"/>
    <n v="98.92"/>
    <s v="Wallet"/>
    <n v="4"/>
    <s v="25-35"/>
    <s v="new"/>
    <s v="low"/>
    <s v="medium"/>
    <s v="Mar"/>
    <x v="2"/>
    <x v="1"/>
    <x v="1"/>
  </r>
  <r>
    <n v="602468"/>
    <n v="29185"/>
    <n v="51"/>
    <s v="Female"/>
    <x v="5"/>
    <x v="3"/>
    <s v="South Indian"/>
    <d v="2024-05-08T00:00:00"/>
    <s v="Online"/>
    <n v="36"/>
    <n v="1.3"/>
    <n v="639.95000000000005"/>
    <n v="114.03"/>
    <s v="Card"/>
    <n v="5"/>
    <s v="50+"/>
    <s v="new"/>
    <s v="high value"/>
    <s v="High"/>
    <s v="May"/>
    <x v="1"/>
    <x v="2"/>
    <x v="0"/>
  </r>
  <r>
    <n v="602469"/>
    <n v="11809"/>
    <n v="34"/>
    <s v="Male"/>
    <x v="5"/>
    <x v="4"/>
    <s v="Sandwich"/>
    <d v="2024-07-02T00:00:00"/>
    <s v="COD"/>
    <n v="72"/>
    <n v="13.9"/>
    <n v="224.51"/>
    <n v="98.58"/>
    <s v="Cash"/>
    <n v="5"/>
    <s v="25-35"/>
    <s v="new"/>
    <s v="low"/>
    <s v="High"/>
    <s v="Jul"/>
    <x v="1"/>
    <x v="1"/>
    <x v="1"/>
  </r>
  <r>
    <n v="602470"/>
    <n v="89550"/>
    <n v="32"/>
    <s v="Female"/>
    <x v="1"/>
    <x v="4"/>
    <s v="Sandwich"/>
    <d v="2022-05-25T00:00:00"/>
    <s v="COD"/>
    <n v="84"/>
    <n v="6.6"/>
    <n v="1164.3"/>
    <n v="43.79"/>
    <s v="Wallet"/>
    <n v="5"/>
    <s v="25-35"/>
    <s v="new"/>
    <s v="high value"/>
    <s v="High"/>
    <s v="May"/>
    <x v="2"/>
    <x v="0"/>
    <x v="1"/>
  </r>
  <r>
    <n v="602471"/>
    <n v="33199"/>
    <n v="53"/>
    <s v="Female"/>
    <x v="1"/>
    <x v="0"/>
    <s v="Chinese"/>
    <d v="2022-07-09T00:00:00"/>
    <s v="COD"/>
    <n v="49"/>
    <n v="9.5"/>
    <n v="341.33"/>
    <n v="74.31"/>
    <s v="Cash"/>
    <n v="1"/>
    <s v="50+"/>
    <s v="new"/>
    <s v="medium"/>
    <s v="Low"/>
    <s v="Jul"/>
    <x v="2"/>
    <x v="0"/>
    <x v="1"/>
  </r>
  <r>
    <n v="602472"/>
    <n v="74042"/>
    <n v="56"/>
    <s v="Male"/>
    <x v="0"/>
    <x v="5"/>
    <s v="Sandwich"/>
    <d v="2023-11-02T00:00:00"/>
    <s v="Online"/>
    <n v="56"/>
    <n v="6.3"/>
    <n v="1020.61"/>
    <n v="86.77"/>
    <s v="Cash"/>
    <n v="1"/>
    <s v="50+"/>
    <s v="new"/>
    <s v="high value"/>
    <s v="Low"/>
    <s v="Nov"/>
    <x v="0"/>
    <x v="0"/>
    <x v="1"/>
  </r>
  <r>
    <n v="602473"/>
    <n v="26741"/>
    <n v="56"/>
    <s v="Male"/>
    <x v="3"/>
    <x v="4"/>
    <s v="South Indian"/>
    <d v="2024-01-28T00:00:00"/>
    <s v="COD"/>
    <n v="59"/>
    <n v="5.2"/>
    <n v="1097.82"/>
    <n v="74.69"/>
    <s v="Card"/>
    <n v="2"/>
    <s v="50+"/>
    <s v="new"/>
    <s v="high value"/>
    <s v="Low"/>
    <s v="Jan"/>
    <x v="1"/>
    <x v="0"/>
    <x v="1"/>
  </r>
  <r>
    <n v="602474"/>
    <n v="54310"/>
    <n v="34"/>
    <s v="Female"/>
    <x v="3"/>
    <x v="3"/>
    <s v="Biryani"/>
    <d v="2023-09-01T00:00:00"/>
    <s v="Online"/>
    <n v="56"/>
    <n v="3.4"/>
    <n v="276.58"/>
    <n v="49.75"/>
    <s v="Card"/>
    <n v="5"/>
    <s v="25-35"/>
    <s v="new"/>
    <s v="medium"/>
    <s v="High"/>
    <s v="Sep"/>
    <x v="0"/>
    <x v="2"/>
    <x v="1"/>
  </r>
  <r>
    <n v="602475"/>
    <n v="80038"/>
    <n v="23"/>
    <s v="Male"/>
    <x v="0"/>
    <x v="2"/>
    <s v="Burger"/>
    <d v="2023-02-24T00:00:00"/>
    <s v="COD"/>
    <n v="81"/>
    <n v="5.5"/>
    <n v="302.87"/>
    <n v="38.520000000000003"/>
    <s v="Cash"/>
    <n v="3"/>
    <s v="18-24"/>
    <s v="new"/>
    <s v="medium"/>
    <s v="medium"/>
    <s v="Feb"/>
    <x v="0"/>
    <x v="0"/>
    <x v="1"/>
  </r>
  <r>
    <n v="602476"/>
    <n v="28125"/>
    <n v="58"/>
    <s v="Female"/>
    <x v="2"/>
    <x v="1"/>
    <s v="South Indian"/>
    <d v="2024-07-03T00:00:00"/>
    <s v="Online"/>
    <n v="74"/>
    <n v="4.7"/>
    <n v="400.82"/>
    <n v="75.23"/>
    <s v="UPI"/>
    <n v="5"/>
    <s v="50+"/>
    <s v="new"/>
    <s v="medium"/>
    <s v="High"/>
    <s v="Jul"/>
    <x v="1"/>
    <x v="2"/>
    <x v="1"/>
  </r>
  <r>
    <n v="602477"/>
    <n v="45351"/>
    <n v="61"/>
    <s v="Male"/>
    <x v="3"/>
    <x v="5"/>
    <s v="South Indian"/>
    <d v="2024-12-24T00:00:00"/>
    <s v="COD"/>
    <n v="59"/>
    <n v="5"/>
    <n v="888.51"/>
    <n v="52.33"/>
    <s v="Card"/>
    <n v="1"/>
    <s v="50+"/>
    <s v="new"/>
    <s v="high value"/>
    <s v="Low"/>
    <s v="Dec"/>
    <x v="1"/>
    <x v="2"/>
    <x v="1"/>
  </r>
  <r>
    <n v="602478"/>
    <n v="95128"/>
    <n v="21"/>
    <s v="Male"/>
    <x v="3"/>
    <x v="0"/>
    <s v="South Indian"/>
    <d v="2023-04-15T00:00:00"/>
    <s v="Online"/>
    <n v="62"/>
    <n v="6.9"/>
    <n v="293.62"/>
    <n v="55.95"/>
    <s v="Wallet"/>
    <n v="4"/>
    <s v="18-24"/>
    <s v="repeat"/>
    <s v="medium"/>
    <s v="medium"/>
    <s v="Apr"/>
    <x v="0"/>
    <x v="0"/>
    <x v="1"/>
  </r>
  <r>
    <n v="602479"/>
    <n v="37411"/>
    <n v="18"/>
    <s v="Female"/>
    <x v="2"/>
    <x v="4"/>
    <s v="South Indian"/>
    <d v="2022-04-18T00:00:00"/>
    <s v="Online"/>
    <n v="54"/>
    <n v="11.7"/>
    <n v="480.96"/>
    <n v="21.2"/>
    <s v="Card"/>
    <n v="1"/>
    <s v="18-24"/>
    <s v="new"/>
    <s v="medium"/>
    <s v="Low"/>
    <s v="Apr"/>
    <x v="2"/>
    <x v="1"/>
    <x v="1"/>
  </r>
  <r>
    <n v="602480"/>
    <n v="12709"/>
    <n v="59"/>
    <s v="Male"/>
    <x v="1"/>
    <x v="6"/>
    <s v="South Indian"/>
    <d v="2024-09-10T00:00:00"/>
    <s v="COD"/>
    <n v="20"/>
    <n v="12.7"/>
    <n v="169.07"/>
    <n v="21.63"/>
    <s v="Cash"/>
    <n v="4"/>
    <s v="50+"/>
    <s v="new"/>
    <s v="low"/>
    <s v="medium"/>
    <s v="Sep"/>
    <x v="1"/>
    <x v="1"/>
    <x v="2"/>
  </r>
  <r>
    <n v="602481"/>
    <n v="34313"/>
    <n v="48"/>
    <s v="Male"/>
    <x v="4"/>
    <x v="2"/>
    <s v="Chinese"/>
    <d v="2023-06-22T00:00:00"/>
    <s v="COD"/>
    <n v="23"/>
    <n v="11.9"/>
    <n v="293.82"/>
    <n v="44.3"/>
    <s v="Card"/>
    <n v="2"/>
    <s v="36-50"/>
    <s v="new"/>
    <s v="medium"/>
    <s v="Low"/>
    <s v="Jun"/>
    <x v="0"/>
    <x v="1"/>
    <x v="2"/>
  </r>
  <r>
    <n v="602482"/>
    <n v="91744"/>
    <n v="33"/>
    <s v="Female"/>
    <x v="1"/>
    <x v="3"/>
    <s v="Pizza"/>
    <d v="2022-03-31T00:00:00"/>
    <s v="COD"/>
    <n v="77"/>
    <n v="5"/>
    <n v="949.45"/>
    <n v="67.92"/>
    <s v="UPI"/>
    <n v="4"/>
    <s v="25-35"/>
    <s v="new"/>
    <s v="high value"/>
    <s v="medium"/>
    <s v="Mar"/>
    <x v="2"/>
    <x v="2"/>
    <x v="1"/>
  </r>
  <r>
    <n v="602483"/>
    <n v="61518"/>
    <n v="26"/>
    <s v="Female"/>
    <x v="1"/>
    <x v="2"/>
    <s v="Biryani"/>
    <d v="2022-05-21T00:00:00"/>
    <s v="Online"/>
    <n v="28"/>
    <n v="10.5"/>
    <n v="771.06"/>
    <n v="79.66"/>
    <s v="Wallet"/>
    <n v="2"/>
    <s v="25-35"/>
    <s v="new"/>
    <s v="high value"/>
    <s v="Low"/>
    <s v="May"/>
    <x v="2"/>
    <x v="1"/>
    <x v="2"/>
  </r>
  <r>
    <n v="602484"/>
    <n v="29693"/>
    <n v="25"/>
    <s v="Male"/>
    <x v="3"/>
    <x v="4"/>
    <s v="Chinese"/>
    <d v="2023-04-20T00:00:00"/>
    <s v="COD"/>
    <n v="46"/>
    <n v="1.4"/>
    <n v="866.89"/>
    <n v="34.15"/>
    <s v="Wallet"/>
    <n v="2"/>
    <s v="25-35"/>
    <s v="new"/>
    <s v="high value"/>
    <s v="Low"/>
    <s v="Apr"/>
    <x v="0"/>
    <x v="2"/>
    <x v="1"/>
  </r>
  <r>
    <n v="602485"/>
    <n v="86393"/>
    <n v="39"/>
    <s v="Male"/>
    <x v="4"/>
    <x v="0"/>
    <s v="Sandwich"/>
    <d v="2023-08-03T00:00:00"/>
    <s v="COD"/>
    <n v="86"/>
    <n v="1.4"/>
    <n v="1347.46"/>
    <n v="48.4"/>
    <s v="Wallet"/>
    <n v="3"/>
    <s v="36-50"/>
    <s v="new"/>
    <s v="high value"/>
    <s v="medium"/>
    <s v="Aug"/>
    <x v="0"/>
    <x v="2"/>
    <x v="1"/>
  </r>
  <r>
    <n v="602486"/>
    <n v="58230"/>
    <n v="25"/>
    <s v="Male"/>
    <x v="2"/>
    <x v="0"/>
    <s v="Sandwich"/>
    <d v="2024-01-04T00:00:00"/>
    <s v="Online"/>
    <n v="70"/>
    <n v="11.9"/>
    <n v="1199.7"/>
    <n v="119.66"/>
    <s v="Cash"/>
    <n v="1"/>
    <s v="25-35"/>
    <s v="repeat"/>
    <s v="high value"/>
    <s v="Low"/>
    <s v="Jan"/>
    <x v="1"/>
    <x v="1"/>
    <x v="1"/>
  </r>
  <r>
    <n v="602487"/>
    <n v="88608"/>
    <n v="42"/>
    <s v="Female"/>
    <x v="4"/>
    <x v="0"/>
    <s v="Biryani"/>
    <d v="2022-07-31T00:00:00"/>
    <s v="COD"/>
    <n v="59"/>
    <n v="2.2999999999999998"/>
    <n v="936.16"/>
    <n v="91.67"/>
    <s v="Card"/>
    <n v="2"/>
    <s v="36-50"/>
    <s v="repeat"/>
    <s v="high value"/>
    <s v="Low"/>
    <s v="Jul"/>
    <x v="2"/>
    <x v="2"/>
    <x v="1"/>
  </r>
  <r>
    <n v="602488"/>
    <n v="42895"/>
    <n v="24"/>
    <s v="Female"/>
    <x v="2"/>
    <x v="7"/>
    <s v="Burger"/>
    <d v="2022-05-17T00:00:00"/>
    <s v="COD"/>
    <n v="71"/>
    <n v="12.6"/>
    <n v="1392.13"/>
    <n v="50.63"/>
    <s v="Wallet"/>
    <n v="1"/>
    <s v="18-24"/>
    <s v="new"/>
    <s v="high value"/>
    <s v="Low"/>
    <s v="May"/>
    <x v="2"/>
    <x v="1"/>
    <x v="1"/>
  </r>
  <r>
    <n v="602489"/>
    <n v="59521"/>
    <n v="64"/>
    <s v="Female"/>
    <x v="2"/>
    <x v="6"/>
    <s v="Pizza"/>
    <d v="2023-07-29T00:00:00"/>
    <s v="COD"/>
    <n v="60"/>
    <n v="14.7"/>
    <n v="335.76"/>
    <n v="26.39"/>
    <s v="Card"/>
    <n v="3"/>
    <s v="50+"/>
    <s v="new"/>
    <s v="medium"/>
    <s v="medium"/>
    <s v="Jul"/>
    <x v="0"/>
    <x v="1"/>
    <x v="1"/>
  </r>
  <r>
    <n v="602490"/>
    <n v="31241"/>
    <n v="24"/>
    <s v="Male"/>
    <x v="4"/>
    <x v="2"/>
    <s v="South Indian"/>
    <d v="2023-12-19T00:00:00"/>
    <s v="Online"/>
    <n v="75"/>
    <n v="1.7"/>
    <n v="741.92"/>
    <n v="55.49"/>
    <s v="UPI"/>
    <n v="3"/>
    <s v="18-24"/>
    <s v="repeat"/>
    <s v="high value"/>
    <s v="medium"/>
    <s v="Dec"/>
    <x v="0"/>
    <x v="2"/>
    <x v="1"/>
  </r>
  <r>
    <n v="602491"/>
    <n v="39800"/>
    <n v="58"/>
    <s v="Female"/>
    <x v="2"/>
    <x v="7"/>
    <s v="South Indian"/>
    <d v="2023-11-14T00:00:00"/>
    <s v="Online"/>
    <n v="42"/>
    <n v="2.2999999999999998"/>
    <n v="250.87"/>
    <n v="23.46"/>
    <s v="Wallet"/>
    <n v="3"/>
    <s v="50+"/>
    <s v="new"/>
    <s v="medium"/>
    <s v="medium"/>
    <s v="Nov"/>
    <x v="0"/>
    <x v="2"/>
    <x v="0"/>
  </r>
  <r>
    <n v="602492"/>
    <n v="15243"/>
    <n v="40"/>
    <s v="Male"/>
    <x v="0"/>
    <x v="3"/>
    <s v="Biryani"/>
    <d v="2022-02-24T00:00:00"/>
    <s v="Online"/>
    <n v="72"/>
    <n v="12.3"/>
    <n v="1022.01"/>
    <n v="106.97"/>
    <s v="Wallet"/>
    <n v="4"/>
    <s v="36-50"/>
    <s v="new"/>
    <s v="high value"/>
    <s v="medium"/>
    <s v="Feb"/>
    <x v="2"/>
    <x v="1"/>
    <x v="1"/>
  </r>
  <r>
    <n v="602493"/>
    <n v="82806"/>
    <n v="64"/>
    <s v="Female"/>
    <x v="4"/>
    <x v="6"/>
    <s v="Biryani"/>
    <d v="2023-01-12T00:00:00"/>
    <s v="Online"/>
    <n v="32"/>
    <n v="6.7"/>
    <n v="308.98"/>
    <n v="75.53"/>
    <s v="Card"/>
    <n v="2"/>
    <s v="50+"/>
    <s v="new"/>
    <s v="medium"/>
    <s v="Low"/>
    <s v="Jan"/>
    <x v="0"/>
    <x v="0"/>
    <x v="0"/>
  </r>
  <r>
    <n v="602494"/>
    <n v="92486"/>
    <n v="36"/>
    <s v="Female"/>
    <x v="1"/>
    <x v="0"/>
    <s v="Chinese"/>
    <d v="2023-10-12T00:00:00"/>
    <s v="Online"/>
    <n v="50"/>
    <n v="4"/>
    <n v="745.32"/>
    <n v="41.26"/>
    <s v="Cash"/>
    <n v="3"/>
    <s v="36-50"/>
    <s v="new"/>
    <s v="high value"/>
    <s v="medium"/>
    <s v="Oct"/>
    <x v="0"/>
    <x v="2"/>
    <x v="1"/>
  </r>
  <r>
    <n v="602495"/>
    <n v="76504"/>
    <n v="44"/>
    <s v="Male"/>
    <x v="4"/>
    <x v="6"/>
    <s v="Pizza"/>
    <d v="2023-01-30T00:00:00"/>
    <s v="COD"/>
    <n v="80"/>
    <n v="6"/>
    <n v="341.4"/>
    <n v="61.92"/>
    <s v="UPI"/>
    <n v="5"/>
    <s v="36-50"/>
    <s v="new"/>
    <s v="medium"/>
    <s v="High"/>
    <s v="Jan"/>
    <x v="0"/>
    <x v="0"/>
    <x v="1"/>
  </r>
  <r>
    <n v="602496"/>
    <n v="35482"/>
    <n v="19"/>
    <s v="Male"/>
    <x v="3"/>
    <x v="0"/>
    <s v="Pizza"/>
    <d v="2022-11-14T00:00:00"/>
    <s v="COD"/>
    <n v="31"/>
    <n v="14.4"/>
    <n v="714.37"/>
    <n v="75.040000000000006"/>
    <s v="Wallet"/>
    <n v="3"/>
    <s v="18-24"/>
    <s v="new"/>
    <s v="high value"/>
    <s v="medium"/>
    <s v="Nov"/>
    <x v="2"/>
    <x v="1"/>
    <x v="0"/>
  </r>
  <r>
    <n v="602497"/>
    <n v="21077"/>
    <n v="44"/>
    <s v="Male"/>
    <x v="0"/>
    <x v="6"/>
    <s v="Biryani"/>
    <d v="2023-01-18T00:00:00"/>
    <s v="Online"/>
    <n v="27"/>
    <n v="2.6"/>
    <n v="1183.07"/>
    <n v="88.86"/>
    <s v="Cash"/>
    <n v="4"/>
    <s v="36-50"/>
    <s v="new"/>
    <s v="high value"/>
    <s v="medium"/>
    <s v="Jan"/>
    <x v="0"/>
    <x v="2"/>
    <x v="2"/>
  </r>
  <r>
    <n v="602498"/>
    <n v="81691"/>
    <n v="34"/>
    <s v="Male"/>
    <x v="0"/>
    <x v="6"/>
    <s v="South Indian"/>
    <d v="2022-04-08T00:00:00"/>
    <s v="Online"/>
    <n v="46"/>
    <n v="4.2"/>
    <n v="881.94"/>
    <n v="106.97"/>
    <s v="Card"/>
    <n v="4"/>
    <s v="25-35"/>
    <s v="new"/>
    <s v="high value"/>
    <s v="medium"/>
    <s v="Apr"/>
    <x v="2"/>
    <x v="2"/>
    <x v="1"/>
  </r>
  <r>
    <n v="602499"/>
    <n v="59462"/>
    <n v="21"/>
    <s v="Female"/>
    <x v="0"/>
    <x v="3"/>
    <s v="South Indian"/>
    <d v="2023-01-20T00:00:00"/>
    <s v="Online"/>
    <n v="58"/>
    <n v="4"/>
    <n v="206.46"/>
    <n v="118.67"/>
    <s v="Card"/>
    <n v="1"/>
    <s v="18-24"/>
    <s v="new"/>
    <s v="low"/>
    <s v="Low"/>
    <s v="Jan"/>
    <x v="0"/>
    <x v="2"/>
    <x v="1"/>
  </r>
  <r>
    <n v="602500"/>
    <n v="50693"/>
    <n v="40"/>
    <s v="Male"/>
    <x v="2"/>
    <x v="6"/>
    <s v="Pizza"/>
    <d v="2024-03-11T00:00:00"/>
    <s v="COD"/>
    <n v="46"/>
    <n v="7.2"/>
    <n v="1367.56"/>
    <n v="98.39"/>
    <s v="Wallet"/>
    <n v="2"/>
    <s v="36-50"/>
    <s v="new"/>
    <s v="high value"/>
    <s v="Low"/>
    <s v="Mar"/>
    <x v="1"/>
    <x v="0"/>
    <x v="1"/>
  </r>
  <r>
    <n v="602501"/>
    <n v="89987"/>
    <n v="39"/>
    <s v="Female"/>
    <x v="5"/>
    <x v="5"/>
    <s v="Biryani"/>
    <d v="2022-08-10T00:00:00"/>
    <s v="COD"/>
    <n v="78"/>
    <n v="7.3"/>
    <n v="1440.38"/>
    <n v="112.18"/>
    <s v="Card"/>
    <n v="1"/>
    <s v="36-50"/>
    <s v="new"/>
    <s v="high value"/>
    <s v="Low"/>
    <s v="Aug"/>
    <x v="2"/>
    <x v="0"/>
    <x v="1"/>
  </r>
  <r>
    <n v="602502"/>
    <n v="27936"/>
    <n v="54"/>
    <s v="Female"/>
    <x v="4"/>
    <x v="6"/>
    <s v="Pizza"/>
    <d v="2024-03-31T00:00:00"/>
    <s v="Online"/>
    <n v="26"/>
    <n v="5"/>
    <n v="408.96"/>
    <n v="65.34"/>
    <s v="Wallet"/>
    <n v="3"/>
    <s v="50+"/>
    <s v="repeat"/>
    <s v="medium"/>
    <s v="medium"/>
    <s v="Mar"/>
    <x v="1"/>
    <x v="2"/>
    <x v="2"/>
  </r>
  <r>
    <n v="602503"/>
    <n v="90143"/>
    <n v="44"/>
    <s v="Male"/>
    <x v="4"/>
    <x v="3"/>
    <s v="Sandwich"/>
    <d v="2022-11-06T00:00:00"/>
    <s v="COD"/>
    <n v="25"/>
    <n v="6.3"/>
    <n v="1356"/>
    <n v="63.09"/>
    <s v="Wallet"/>
    <n v="4"/>
    <s v="36-50"/>
    <s v="new"/>
    <s v="high value"/>
    <s v="medium"/>
    <s v="Nov"/>
    <x v="2"/>
    <x v="0"/>
    <x v="2"/>
  </r>
  <r>
    <n v="602504"/>
    <n v="52428"/>
    <n v="53"/>
    <s v="Male"/>
    <x v="0"/>
    <x v="0"/>
    <s v="Chinese"/>
    <d v="2024-03-11T00:00:00"/>
    <s v="Online"/>
    <n v="71"/>
    <n v="5.7"/>
    <n v="519.72"/>
    <n v="52.01"/>
    <s v="Cash"/>
    <n v="3"/>
    <s v="50+"/>
    <s v="new"/>
    <s v="high value"/>
    <s v="medium"/>
    <s v="Mar"/>
    <x v="1"/>
    <x v="0"/>
    <x v="1"/>
  </r>
  <r>
    <n v="602505"/>
    <n v="27529"/>
    <n v="38"/>
    <s v="Male"/>
    <x v="1"/>
    <x v="1"/>
    <s v="South Indian"/>
    <d v="2023-02-23T00:00:00"/>
    <s v="COD"/>
    <n v="75"/>
    <n v="14.7"/>
    <n v="538.41999999999996"/>
    <n v="108.39"/>
    <s v="UPI"/>
    <n v="2"/>
    <s v="36-50"/>
    <s v="new"/>
    <s v="high value"/>
    <s v="Low"/>
    <s v="Feb"/>
    <x v="0"/>
    <x v="1"/>
    <x v="1"/>
  </r>
  <r>
    <n v="602506"/>
    <n v="68562"/>
    <n v="44"/>
    <s v="Female"/>
    <x v="5"/>
    <x v="2"/>
    <s v="South Indian"/>
    <d v="2023-02-02T00:00:00"/>
    <s v="Online"/>
    <n v="31"/>
    <n v="8.4"/>
    <n v="153.96"/>
    <n v="116.21"/>
    <s v="Cash"/>
    <n v="3"/>
    <s v="36-50"/>
    <s v="new"/>
    <s v="low"/>
    <s v="medium"/>
    <s v="Feb"/>
    <x v="0"/>
    <x v="0"/>
    <x v="0"/>
  </r>
  <r>
    <n v="602507"/>
    <n v="64255"/>
    <n v="40"/>
    <s v="Female"/>
    <x v="5"/>
    <x v="3"/>
    <s v="South Indian"/>
    <d v="2023-12-10T00:00:00"/>
    <s v="Online"/>
    <n v="29"/>
    <n v="4"/>
    <n v="1317.61"/>
    <n v="25.77"/>
    <s v="Cash"/>
    <n v="1"/>
    <s v="36-50"/>
    <s v="new"/>
    <s v="high value"/>
    <s v="Low"/>
    <s v="Dec"/>
    <x v="0"/>
    <x v="2"/>
    <x v="2"/>
  </r>
  <r>
    <n v="602508"/>
    <n v="55298"/>
    <n v="24"/>
    <s v="Male"/>
    <x v="1"/>
    <x v="4"/>
    <s v="Chinese"/>
    <d v="2022-04-02T00:00:00"/>
    <s v="COD"/>
    <n v="51"/>
    <n v="8"/>
    <n v="1305.68"/>
    <n v="92.11"/>
    <s v="Card"/>
    <n v="5"/>
    <s v="18-24"/>
    <s v="new"/>
    <s v="high value"/>
    <s v="High"/>
    <s v="Apr"/>
    <x v="2"/>
    <x v="0"/>
    <x v="1"/>
  </r>
  <r>
    <n v="602509"/>
    <n v="69393"/>
    <n v="42"/>
    <s v="Female"/>
    <x v="5"/>
    <x v="5"/>
    <s v="Pizza"/>
    <d v="2023-07-01T00:00:00"/>
    <s v="Online"/>
    <n v="49"/>
    <n v="14.2"/>
    <n v="970.88"/>
    <n v="74.930000000000007"/>
    <s v="Wallet"/>
    <n v="4"/>
    <s v="36-50"/>
    <s v="new"/>
    <s v="high value"/>
    <s v="medium"/>
    <s v="Jul"/>
    <x v="0"/>
    <x v="1"/>
    <x v="1"/>
  </r>
  <r>
    <n v="602510"/>
    <n v="94630"/>
    <n v="27"/>
    <s v="Male"/>
    <x v="4"/>
    <x v="3"/>
    <s v="Burger"/>
    <d v="2023-05-14T00:00:00"/>
    <s v="Online"/>
    <n v="47"/>
    <n v="11.4"/>
    <n v="1238.6500000000001"/>
    <n v="82.33"/>
    <s v="Wallet"/>
    <n v="2"/>
    <s v="25-35"/>
    <s v="new"/>
    <s v="high value"/>
    <s v="Low"/>
    <s v="May"/>
    <x v="0"/>
    <x v="1"/>
    <x v="1"/>
  </r>
  <r>
    <n v="602511"/>
    <n v="93855"/>
    <n v="47"/>
    <s v="Female"/>
    <x v="4"/>
    <x v="5"/>
    <s v="Pizza"/>
    <d v="2022-11-07T00:00:00"/>
    <s v="COD"/>
    <n v="58"/>
    <n v="7.5"/>
    <n v="1162.8399999999999"/>
    <n v="66.930000000000007"/>
    <s v="UPI"/>
    <n v="1"/>
    <s v="36-50"/>
    <s v="new"/>
    <s v="high value"/>
    <s v="Low"/>
    <s v="Nov"/>
    <x v="2"/>
    <x v="0"/>
    <x v="1"/>
  </r>
  <r>
    <n v="602512"/>
    <n v="37623"/>
    <n v="61"/>
    <s v="Male"/>
    <x v="1"/>
    <x v="0"/>
    <s v="Biryani"/>
    <d v="2023-02-19T00:00:00"/>
    <s v="Online"/>
    <n v="68"/>
    <n v="9.6999999999999993"/>
    <n v="252.52"/>
    <n v="49.86"/>
    <s v="Card"/>
    <n v="3"/>
    <s v="50+"/>
    <s v="new"/>
    <s v="medium"/>
    <s v="medium"/>
    <s v="Feb"/>
    <x v="0"/>
    <x v="0"/>
    <x v="1"/>
  </r>
  <r>
    <n v="602513"/>
    <n v="26078"/>
    <n v="23"/>
    <s v="Female"/>
    <x v="3"/>
    <x v="7"/>
    <s v="Biryani"/>
    <d v="2023-10-16T00:00:00"/>
    <s v="COD"/>
    <n v="69"/>
    <n v="3.6"/>
    <n v="181.11"/>
    <n v="38.94"/>
    <s v="Cash"/>
    <n v="1"/>
    <s v="18-24"/>
    <s v="new"/>
    <s v="low"/>
    <s v="Low"/>
    <s v="Oct"/>
    <x v="0"/>
    <x v="2"/>
    <x v="1"/>
  </r>
  <r>
    <n v="602514"/>
    <n v="81667"/>
    <n v="42"/>
    <s v="Female"/>
    <x v="3"/>
    <x v="5"/>
    <s v="Chinese"/>
    <d v="2022-05-28T00:00:00"/>
    <s v="Online"/>
    <n v="73"/>
    <n v="9"/>
    <n v="1277.58"/>
    <n v="51.35"/>
    <s v="Card"/>
    <n v="3"/>
    <s v="36-50"/>
    <s v="new"/>
    <s v="high value"/>
    <s v="medium"/>
    <s v="May"/>
    <x v="2"/>
    <x v="0"/>
    <x v="1"/>
  </r>
  <r>
    <n v="602515"/>
    <n v="31165"/>
    <n v="25"/>
    <s v="Female"/>
    <x v="4"/>
    <x v="3"/>
    <s v="Pizza"/>
    <d v="2023-02-19T00:00:00"/>
    <s v="COD"/>
    <n v="37"/>
    <n v="6"/>
    <n v="553.03"/>
    <n v="22.36"/>
    <s v="UPI"/>
    <n v="3"/>
    <s v="25-35"/>
    <s v="new"/>
    <s v="high value"/>
    <s v="medium"/>
    <s v="Feb"/>
    <x v="0"/>
    <x v="0"/>
    <x v="0"/>
  </r>
  <r>
    <n v="602516"/>
    <n v="19815"/>
    <n v="30"/>
    <s v="Male"/>
    <x v="0"/>
    <x v="6"/>
    <s v="Pizza"/>
    <d v="2024-08-08T00:00:00"/>
    <s v="Online"/>
    <n v="69"/>
    <n v="6.2"/>
    <n v="157.11000000000001"/>
    <n v="86.45"/>
    <s v="Card"/>
    <n v="5"/>
    <s v="25-35"/>
    <s v="new"/>
    <s v="low"/>
    <s v="High"/>
    <s v="Aug"/>
    <x v="1"/>
    <x v="0"/>
    <x v="1"/>
  </r>
  <r>
    <n v="602517"/>
    <n v="68015"/>
    <n v="20"/>
    <s v="Female"/>
    <x v="5"/>
    <x v="7"/>
    <s v="Chinese"/>
    <d v="2022-07-28T00:00:00"/>
    <s v="Online"/>
    <n v="52"/>
    <n v="14.1"/>
    <n v="987.49"/>
    <n v="32.57"/>
    <s v="UPI"/>
    <n v="2"/>
    <s v="18-24"/>
    <s v="new"/>
    <s v="high value"/>
    <s v="Low"/>
    <s v="Jul"/>
    <x v="2"/>
    <x v="1"/>
    <x v="1"/>
  </r>
  <r>
    <n v="602518"/>
    <n v="31809"/>
    <n v="48"/>
    <s v="Male"/>
    <x v="3"/>
    <x v="6"/>
    <s v="Pizza"/>
    <d v="2023-12-07T00:00:00"/>
    <s v="COD"/>
    <n v="46"/>
    <n v="2.9"/>
    <n v="1218.22"/>
    <n v="71.09"/>
    <s v="Card"/>
    <n v="4"/>
    <s v="36-50"/>
    <s v="new"/>
    <s v="high value"/>
    <s v="medium"/>
    <s v="Dec"/>
    <x v="0"/>
    <x v="2"/>
    <x v="1"/>
  </r>
  <r>
    <n v="602519"/>
    <n v="29281"/>
    <n v="36"/>
    <s v="Female"/>
    <x v="3"/>
    <x v="6"/>
    <s v="Pizza"/>
    <d v="2023-10-01T00:00:00"/>
    <s v="Online"/>
    <n v="60"/>
    <n v="7.3"/>
    <n v="352.02"/>
    <n v="61.19"/>
    <s v="Card"/>
    <n v="3"/>
    <s v="36-50"/>
    <s v="new"/>
    <s v="medium"/>
    <s v="medium"/>
    <s v="Oct"/>
    <x v="0"/>
    <x v="0"/>
    <x v="1"/>
  </r>
  <r>
    <n v="602520"/>
    <n v="48208"/>
    <n v="23"/>
    <s v="Male"/>
    <x v="5"/>
    <x v="0"/>
    <s v="South Indian"/>
    <d v="2023-05-15T00:00:00"/>
    <s v="Online"/>
    <n v="30"/>
    <n v="12.6"/>
    <n v="277.58999999999997"/>
    <n v="92.77"/>
    <s v="Cash"/>
    <n v="4"/>
    <s v="18-24"/>
    <s v="new"/>
    <s v="medium"/>
    <s v="medium"/>
    <s v="May"/>
    <x v="0"/>
    <x v="1"/>
    <x v="2"/>
  </r>
  <r>
    <n v="602521"/>
    <n v="31425"/>
    <n v="25"/>
    <s v="Male"/>
    <x v="0"/>
    <x v="4"/>
    <s v="Chinese"/>
    <d v="2024-08-13T00:00:00"/>
    <s v="COD"/>
    <n v="61"/>
    <n v="9"/>
    <n v="1207"/>
    <n v="77.989999999999995"/>
    <s v="Cash"/>
    <n v="1"/>
    <s v="25-35"/>
    <s v="new"/>
    <s v="high value"/>
    <s v="Low"/>
    <s v="Aug"/>
    <x v="1"/>
    <x v="0"/>
    <x v="1"/>
  </r>
  <r>
    <n v="602522"/>
    <n v="62136"/>
    <n v="34"/>
    <s v="Male"/>
    <x v="0"/>
    <x v="7"/>
    <s v="South Indian"/>
    <d v="2023-08-16T00:00:00"/>
    <s v="COD"/>
    <n v="20"/>
    <n v="5.5"/>
    <n v="1474.62"/>
    <n v="39.299999999999997"/>
    <s v="Wallet"/>
    <n v="3"/>
    <s v="25-35"/>
    <s v="new"/>
    <s v="high value"/>
    <s v="medium"/>
    <s v="Aug"/>
    <x v="0"/>
    <x v="0"/>
    <x v="2"/>
  </r>
  <r>
    <n v="602523"/>
    <n v="59672"/>
    <n v="18"/>
    <s v="Female"/>
    <x v="5"/>
    <x v="7"/>
    <s v="Chinese"/>
    <d v="2022-07-05T00:00:00"/>
    <s v="Online"/>
    <n v="39"/>
    <n v="1.6"/>
    <n v="924.09"/>
    <n v="44.33"/>
    <s v="Card"/>
    <n v="2"/>
    <s v="18-24"/>
    <s v="new"/>
    <s v="high value"/>
    <s v="Low"/>
    <s v="Jul"/>
    <x v="2"/>
    <x v="2"/>
    <x v="0"/>
  </r>
  <r>
    <n v="602524"/>
    <n v="51428"/>
    <n v="23"/>
    <s v="Male"/>
    <x v="0"/>
    <x v="2"/>
    <s v="Sandwich"/>
    <d v="2023-06-06T00:00:00"/>
    <s v="COD"/>
    <n v="41"/>
    <n v="6.6"/>
    <n v="755.92"/>
    <n v="36.65"/>
    <s v="Cash"/>
    <n v="2"/>
    <s v="18-24"/>
    <s v="new"/>
    <s v="high value"/>
    <s v="Low"/>
    <s v="Jun"/>
    <x v="0"/>
    <x v="0"/>
    <x v="0"/>
  </r>
  <r>
    <n v="602525"/>
    <n v="32918"/>
    <n v="39"/>
    <s v="Male"/>
    <x v="2"/>
    <x v="7"/>
    <s v="Chinese"/>
    <d v="2024-02-28T00:00:00"/>
    <s v="Online"/>
    <n v="84"/>
    <n v="9.4"/>
    <n v="1074.24"/>
    <n v="116.13"/>
    <s v="Card"/>
    <n v="5"/>
    <s v="36-50"/>
    <s v="new"/>
    <s v="high value"/>
    <s v="High"/>
    <s v="Feb"/>
    <x v="1"/>
    <x v="0"/>
    <x v="1"/>
  </r>
  <r>
    <n v="602526"/>
    <n v="24338"/>
    <n v="46"/>
    <s v="Female"/>
    <x v="3"/>
    <x v="4"/>
    <s v="Chinese"/>
    <d v="2023-06-16T00:00:00"/>
    <s v="COD"/>
    <n v="65"/>
    <n v="13.4"/>
    <n v="251.62"/>
    <n v="50.7"/>
    <s v="UPI"/>
    <n v="2"/>
    <s v="36-50"/>
    <s v="new"/>
    <s v="medium"/>
    <s v="Low"/>
    <s v="Jun"/>
    <x v="0"/>
    <x v="1"/>
    <x v="1"/>
  </r>
  <r>
    <n v="602527"/>
    <n v="83406"/>
    <n v="30"/>
    <s v="Male"/>
    <x v="4"/>
    <x v="3"/>
    <s v="South Indian"/>
    <d v="2022-11-21T00:00:00"/>
    <s v="COD"/>
    <n v="27"/>
    <n v="11.4"/>
    <n v="659.36"/>
    <n v="89.96"/>
    <s v="Cash"/>
    <n v="4"/>
    <s v="25-35"/>
    <s v="new"/>
    <s v="high value"/>
    <s v="medium"/>
    <s v="Nov"/>
    <x v="2"/>
    <x v="1"/>
    <x v="2"/>
  </r>
  <r>
    <n v="602528"/>
    <n v="17857"/>
    <n v="57"/>
    <s v="Female"/>
    <x v="2"/>
    <x v="6"/>
    <s v="Chinese"/>
    <d v="2023-11-30T00:00:00"/>
    <s v="COD"/>
    <n v="26"/>
    <n v="14.7"/>
    <n v="321.14999999999998"/>
    <n v="57.42"/>
    <s v="Wallet"/>
    <n v="4"/>
    <s v="50+"/>
    <s v="new"/>
    <s v="medium"/>
    <s v="medium"/>
    <s v="Nov"/>
    <x v="0"/>
    <x v="1"/>
    <x v="2"/>
  </r>
  <r>
    <n v="602529"/>
    <n v="35463"/>
    <n v="34"/>
    <s v="Male"/>
    <x v="1"/>
    <x v="3"/>
    <s v="South Indian"/>
    <d v="2024-08-07T00:00:00"/>
    <s v="COD"/>
    <n v="26"/>
    <n v="9.3000000000000007"/>
    <n v="311.73"/>
    <n v="100.43"/>
    <s v="Wallet"/>
    <n v="1"/>
    <s v="25-35"/>
    <s v="new"/>
    <s v="medium"/>
    <s v="Low"/>
    <s v="Aug"/>
    <x v="1"/>
    <x v="0"/>
    <x v="2"/>
  </r>
  <r>
    <n v="602530"/>
    <n v="70372"/>
    <n v="20"/>
    <s v="Male"/>
    <x v="3"/>
    <x v="6"/>
    <s v="Pizza"/>
    <d v="2024-10-24T00:00:00"/>
    <s v="COD"/>
    <n v="65"/>
    <n v="1.6"/>
    <n v="175.46"/>
    <n v="32.979999999999997"/>
    <s v="UPI"/>
    <n v="3"/>
    <s v="18-24"/>
    <s v="new"/>
    <s v="low"/>
    <s v="medium"/>
    <s v="Oct"/>
    <x v="1"/>
    <x v="2"/>
    <x v="1"/>
  </r>
  <r>
    <n v="602531"/>
    <n v="59463"/>
    <n v="31"/>
    <s v="Male"/>
    <x v="1"/>
    <x v="4"/>
    <s v="Pizza"/>
    <d v="2024-08-14T00:00:00"/>
    <s v="Online"/>
    <n v="31"/>
    <n v="1.8"/>
    <n v="777.99"/>
    <n v="60.69"/>
    <s v="Wallet"/>
    <n v="2"/>
    <s v="25-35"/>
    <s v="new"/>
    <s v="high value"/>
    <s v="Low"/>
    <s v="Aug"/>
    <x v="1"/>
    <x v="2"/>
    <x v="0"/>
  </r>
  <r>
    <n v="602532"/>
    <n v="50233"/>
    <n v="23"/>
    <s v="Male"/>
    <x v="5"/>
    <x v="1"/>
    <s v="Biryani"/>
    <d v="2022-12-13T00:00:00"/>
    <s v="COD"/>
    <n v="68"/>
    <n v="3.2"/>
    <n v="1356.3"/>
    <n v="73.56"/>
    <s v="Card"/>
    <n v="1"/>
    <s v="18-24"/>
    <s v="new"/>
    <s v="high value"/>
    <s v="Low"/>
    <s v="Dec"/>
    <x v="2"/>
    <x v="2"/>
    <x v="1"/>
  </r>
  <r>
    <n v="602533"/>
    <n v="78282"/>
    <n v="49"/>
    <s v="Female"/>
    <x v="4"/>
    <x v="6"/>
    <s v="South Indian"/>
    <d v="2023-01-09T00:00:00"/>
    <s v="COD"/>
    <n v="78"/>
    <n v="9.5"/>
    <n v="1045.32"/>
    <n v="47.38"/>
    <s v="Card"/>
    <n v="1"/>
    <s v="36-50"/>
    <s v="new"/>
    <s v="high value"/>
    <s v="Low"/>
    <s v="Jan"/>
    <x v="0"/>
    <x v="0"/>
    <x v="1"/>
  </r>
  <r>
    <n v="602534"/>
    <n v="82134"/>
    <n v="30"/>
    <s v="Female"/>
    <x v="2"/>
    <x v="3"/>
    <s v="Sandwich"/>
    <d v="2023-03-15T00:00:00"/>
    <s v="COD"/>
    <n v="85"/>
    <n v="5.5"/>
    <n v="1151.27"/>
    <n v="105.31"/>
    <s v="Cash"/>
    <n v="2"/>
    <s v="25-35"/>
    <s v="new"/>
    <s v="high value"/>
    <s v="Low"/>
    <s v="Mar"/>
    <x v="0"/>
    <x v="0"/>
    <x v="1"/>
  </r>
  <r>
    <n v="602535"/>
    <n v="77272"/>
    <n v="54"/>
    <s v="Male"/>
    <x v="5"/>
    <x v="1"/>
    <s v="Burger"/>
    <d v="2022-08-25T00:00:00"/>
    <s v="Online"/>
    <n v="60"/>
    <n v="9.9"/>
    <n v="546.02"/>
    <n v="90.35"/>
    <s v="Cash"/>
    <n v="1"/>
    <s v="50+"/>
    <s v="new"/>
    <s v="high value"/>
    <s v="Low"/>
    <s v="Aug"/>
    <x v="2"/>
    <x v="0"/>
    <x v="1"/>
  </r>
  <r>
    <n v="602536"/>
    <n v="97237"/>
    <n v="42"/>
    <s v="Male"/>
    <x v="2"/>
    <x v="4"/>
    <s v="Sandwich"/>
    <d v="2022-03-04T00:00:00"/>
    <s v="Online"/>
    <n v="73"/>
    <n v="15"/>
    <n v="239.58"/>
    <n v="80.66"/>
    <s v="UPI"/>
    <n v="5"/>
    <s v="36-50"/>
    <s v="new"/>
    <s v="low"/>
    <s v="High"/>
    <s v="Mar"/>
    <x v="2"/>
    <x v="1"/>
    <x v="1"/>
  </r>
  <r>
    <n v="602537"/>
    <n v="52880"/>
    <n v="52"/>
    <s v="Female"/>
    <x v="3"/>
    <x v="1"/>
    <s v="Biryani"/>
    <d v="2022-06-13T00:00:00"/>
    <s v="Online"/>
    <n v="49"/>
    <n v="7.9"/>
    <n v="632.30999999999995"/>
    <n v="82.75"/>
    <s v="Wallet"/>
    <n v="3"/>
    <s v="50+"/>
    <s v="new"/>
    <s v="high value"/>
    <s v="medium"/>
    <s v="Jun"/>
    <x v="2"/>
    <x v="0"/>
    <x v="1"/>
  </r>
  <r>
    <n v="602538"/>
    <n v="80060"/>
    <n v="34"/>
    <s v="Male"/>
    <x v="3"/>
    <x v="3"/>
    <s v="South Indian"/>
    <d v="2024-07-16T00:00:00"/>
    <s v="COD"/>
    <n v="44"/>
    <n v="10.9"/>
    <n v="536.05999999999995"/>
    <n v="100.83"/>
    <s v="Wallet"/>
    <n v="5"/>
    <s v="25-35"/>
    <s v="new"/>
    <s v="high value"/>
    <s v="High"/>
    <s v="Jul"/>
    <x v="1"/>
    <x v="1"/>
    <x v="0"/>
  </r>
  <r>
    <n v="602539"/>
    <n v="23511"/>
    <n v="52"/>
    <s v="Female"/>
    <x v="1"/>
    <x v="4"/>
    <s v="Biryani"/>
    <d v="2022-04-18T00:00:00"/>
    <s v="COD"/>
    <n v="21"/>
    <n v="13.4"/>
    <n v="524.21"/>
    <n v="77.709999999999994"/>
    <s v="UPI"/>
    <n v="2"/>
    <s v="50+"/>
    <s v="new"/>
    <s v="high value"/>
    <s v="Low"/>
    <s v="Apr"/>
    <x v="2"/>
    <x v="1"/>
    <x v="2"/>
  </r>
  <r>
    <n v="602540"/>
    <n v="12090"/>
    <n v="63"/>
    <s v="Female"/>
    <x v="1"/>
    <x v="0"/>
    <s v="Biryani"/>
    <d v="2024-03-11T00:00:00"/>
    <s v="COD"/>
    <n v="46"/>
    <n v="5.6"/>
    <n v="1292.45"/>
    <n v="110.17"/>
    <s v="Wallet"/>
    <n v="1"/>
    <s v="50+"/>
    <s v="new"/>
    <s v="high value"/>
    <s v="Low"/>
    <s v="Mar"/>
    <x v="1"/>
    <x v="0"/>
    <x v="1"/>
  </r>
  <r>
    <n v="602541"/>
    <n v="44899"/>
    <n v="59"/>
    <s v="Male"/>
    <x v="2"/>
    <x v="3"/>
    <s v="Pizza"/>
    <d v="2023-09-24T00:00:00"/>
    <s v="Online"/>
    <n v="47"/>
    <n v="4.8"/>
    <n v="1124.94"/>
    <n v="86.83"/>
    <s v="Card"/>
    <n v="1"/>
    <s v="50+"/>
    <s v="repeat"/>
    <s v="high value"/>
    <s v="Low"/>
    <s v="Sep"/>
    <x v="0"/>
    <x v="2"/>
    <x v="1"/>
  </r>
  <r>
    <n v="602542"/>
    <n v="43807"/>
    <n v="45"/>
    <s v="Female"/>
    <x v="1"/>
    <x v="1"/>
    <s v="Burger"/>
    <d v="2024-10-16T00:00:00"/>
    <s v="COD"/>
    <n v="60"/>
    <n v="1.2"/>
    <n v="590.69000000000005"/>
    <n v="106.14"/>
    <s v="Card"/>
    <n v="4"/>
    <s v="36-50"/>
    <s v="new"/>
    <s v="high value"/>
    <s v="medium"/>
    <s v="Oct"/>
    <x v="1"/>
    <x v="2"/>
    <x v="1"/>
  </r>
  <r>
    <n v="602543"/>
    <n v="58119"/>
    <n v="44"/>
    <s v="Male"/>
    <x v="5"/>
    <x v="3"/>
    <s v="Sandwich"/>
    <d v="2023-05-27T00:00:00"/>
    <s v="COD"/>
    <n v="57"/>
    <n v="8.1"/>
    <n v="397.21"/>
    <n v="75.25"/>
    <s v="Wallet"/>
    <n v="3"/>
    <s v="36-50"/>
    <s v="new"/>
    <s v="medium"/>
    <s v="medium"/>
    <s v="May"/>
    <x v="0"/>
    <x v="0"/>
    <x v="1"/>
  </r>
  <r>
    <n v="602544"/>
    <n v="79786"/>
    <n v="55"/>
    <s v="Male"/>
    <x v="5"/>
    <x v="1"/>
    <s v="South Indian"/>
    <d v="2024-05-04T00:00:00"/>
    <s v="Online"/>
    <n v="22"/>
    <n v="1.6"/>
    <n v="788.77"/>
    <n v="92.88"/>
    <s v="Card"/>
    <n v="3"/>
    <s v="50+"/>
    <s v="new"/>
    <s v="high value"/>
    <s v="medium"/>
    <s v="May"/>
    <x v="1"/>
    <x v="2"/>
    <x v="2"/>
  </r>
  <r>
    <n v="602545"/>
    <n v="72039"/>
    <n v="35"/>
    <s v="Male"/>
    <x v="0"/>
    <x v="6"/>
    <s v="Biryani"/>
    <d v="2024-01-05T00:00:00"/>
    <s v="Online"/>
    <n v="84"/>
    <n v="7"/>
    <n v="625.39"/>
    <n v="81.67"/>
    <s v="Wallet"/>
    <n v="2"/>
    <s v="25-35"/>
    <s v="new"/>
    <s v="high value"/>
    <s v="Low"/>
    <s v="Jan"/>
    <x v="1"/>
    <x v="0"/>
    <x v="1"/>
  </r>
  <r>
    <n v="602546"/>
    <n v="15577"/>
    <n v="32"/>
    <s v="Female"/>
    <x v="2"/>
    <x v="0"/>
    <s v="Biryani"/>
    <d v="2024-07-30T00:00:00"/>
    <s v="Online"/>
    <n v="81"/>
    <n v="10.7"/>
    <n v="1409.57"/>
    <n v="82.31"/>
    <s v="UPI"/>
    <n v="2"/>
    <s v="25-35"/>
    <s v="new"/>
    <s v="high value"/>
    <s v="Low"/>
    <s v="Jul"/>
    <x v="1"/>
    <x v="1"/>
    <x v="1"/>
  </r>
  <r>
    <n v="602547"/>
    <n v="53555"/>
    <n v="28"/>
    <s v="Female"/>
    <x v="0"/>
    <x v="0"/>
    <s v="Burger"/>
    <d v="2023-04-01T00:00:00"/>
    <s v="COD"/>
    <n v="59"/>
    <n v="3"/>
    <n v="1371.5"/>
    <n v="63.79"/>
    <s v="UPI"/>
    <n v="5"/>
    <s v="25-35"/>
    <s v="new"/>
    <s v="high value"/>
    <s v="High"/>
    <s v="Apr"/>
    <x v="0"/>
    <x v="2"/>
    <x v="1"/>
  </r>
  <r>
    <n v="602548"/>
    <n v="27144"/>
    <n v="46"/>
    <s v="Male"/>
    <x v="3"/>
    <x v="4"/>
    <s v="Biryani"/>
    <d v="2022-08-17T00:00:00"/>
    <s v="COD"/>
    <n v="75"/>
    <n v="11.5"/>
    <n v="488.54"/>
    <n v="72.48"/>
    <s v="UPI"/>
    <n v="5"/>
    <s v="36-50"/>
    <s v="new"/>
    <s v="medium"/>
    <s v="High"/>
    <s v="Aug"/>
    <x v="2"/>
    <x v="1"/>
    <x v="1"/>
  </r>
  <r>
    <n v="602549"/>
    <n v="82153"/>
    <n v="25"/>
    <s v="Female"/>
    <x v="2"/>
    <x v="5"/>
    <s v="South Indian"/>
    <d v="2023-11-04T00:00:00"/>
    <s v="COD"/>
    <n v="84"/>
    <n v="3.6"/>
    <n v="510.32"/>
    <n v="34.81"/>
    <s v="Wallet"/>
    <n v="2"/>
    <s v="25-35"/>
    <s v="new"/>
    <s v="high value"/>
    <s v="Low"/>
    <s v="Nov"/>
    <x v="0"/>
    <x v="2"/>
    <x v="1"/>
  </r>
  <r>
    <n v="602550"/>
    <n v="83703"/>
    <n v="42"/>
    <s v="Female"/>
    <x v="1"/>
    <x v="6"/>
    <s v="Chinese"/>
    <d v="2022-09-17T00:00:00"/>
    <s v="Online"/>
    <n v="36"/>
    <n v="1.1000000000000001"/>
    <n v="1030.7"/>
    <n v="99.97"/>
    <s v="UPI"/>
    <n v="4"/>
    <s v="36-50"/>
    <s v="new"/>
    <s v="high value"/>
    <s v="medium"/>
    <s v="Sep"/>
    <x v="2"/>
    <x v="2"/>
    <x v="0"/>
  </r>
  <r>
    <n v="602551"/>
    <n v="94360"/>
    <n v="31"/>
    <s v="Female"/>
    <x v="2"/>
    <x v="3"/>
    <s v="Pizza"/>
    <d v="2022-07-31T00:00:00"/>
    <s v="COD"/>
    <n v="53"/>
    <n v="9.1"/>
    <n v="1261.1199999999999"/>
    <n v="76.05"/>
    <s v="Wallet"/>
    <n v="2"/>
    <s v="25-35"/>
    <s v="new"/>
    <s v="high value"/>
    <s v="Low"/>
    <s v="Jul"/>
    <x v="2"/>
    <x v="0"/>
    <x v="1"/>
  </r>
  <r>
    <n v="602552"/>
    <n v="42504"/>
    <n v="23"/>
    <s v="Female"/>
    <x v="2"/>
    <x v="4"/>
    <s v="Burger"/>
    <d v="2022-11-20T00:00:00"/>
    <s v="COD"/>
    <n v="81"/>
    <n v="11.9"/>
    <n v="971.91"/>
    <n v="81.37"/>
    <s v="Wallet"/>
    <n v="3"/>
    <s v="18-24"/>
    <s v="repeat"/>
    <s v="high value"/>
    <s v="medium"/>
    <s v="Nov"/>
    <x v="2"/>
    <x v="1"/>
    <x v="1"/>
  </r>
  <r>
    <n v="602553"/>
    <n v="25823"/>
    <n v="43"/>
    <s v="Female"/>
    <x v="0"/>
    <x v="0"/>
    <s v="Sandwich"/>
    <d v="2023-08-20T00:00:00"/>
    <s v="Online"/>
    <n v="74"/>
    <n v="8.8000000000000007"/>
    <n v="1030.47"/>
    <n v="71.069999999999993"/>
    <s v="Cash"/>
    <n v="3"/>
    <s v="36-50"/>
    <s v="new"/>
    <s v="high value"/>
    <s v="medium"/>
    <s v="Aug"/>
    <x v="0"/>
    <x v="0"/>
    <x v="1"/>
  </r>
  <r>
    <n v="602554"/>
    <n v="10137"/>
    <n v="43"/>
    <s v="Female"/>
    <x v="1"/>
    <x v="5"/>
    <s v="Burger"/>
    <d v="2023-08-02T00:00:00"/>
    <s v="Online"/>
    <n v="72"/>
    <n v="3.1"/>
    <n v="1075.8"/>
    <n v="21.9"/>
    <s v="Wallet"/>
    <n v="3"/>
    <s v="36-50"/>
    <s v="new"/>
    <s v="high value"/>
    <s v="medium"/>
    <s v="Aug"/>
    <x v="0"/>
    <x v="2"/>
    <x v="1"/>
  </r>
  <r>
    <n v="602555"/>
    <n v="49826"/>
    <n v="46"/>
    <s v="Female"/>
    <x v="5"/>
    <x v="7"/>
    <s v="Burger"/>
    <d v="2023-05-13T00:00:00"/>
    <s v="COD"/>
    <n v="24"/>
    <n v="12.7"/>
    <n v="696.34"/>
    <n v="68.260000000000005"/>
    <s v="UPI"/>
    <n v="1"/>
    <s v="36-50"/>
    <s v="new"/>
    <s v="high value"/>
    <s v="Low"/>
    <s v="May"/>
    <x v="0"/>
    <x v="1"/>
    <x v="2"/>
  </r>
  <r>
    <n v="602556"/>
    <n v="12205"/>
    <n v="18"/>
    <s v="Female"/>
    <x v="3"/>
    <x v="3"/>
    <s v="Sandwich"/>
    <d v="2022-02-14T00:00:00"/>
    <s v="Online"/>
    <n v="55"/>
    <n v="10.6"/>
    <n v="1421.05"/>
    <n v="64.53"/>
    <s v="Wallet"/>
    <n v="4"/>
    <s v="18-24"/>
    <s v="new"/>
    <s v="high value"/>
    <s v="medium"/>
    <s v="Feb"/>
    <x v="2"/>
    <x v="1"/>
    <x v="1"/>
  </r>
  <r>
    <n v="602557"/>
    <n v="27575"/>
    <n v="44"/>
    <s v="Male"/>
    <x v="5"/>
    <x v="3"/>
    <s v="South Indian"/>
    <d v="2022-01-03T00:00:00"/>
    <s v="COD"/>
    <n v="51"/>
    <n v="2.1"/>
    <n v="353.19"/>
    <n v="28.87"/>
    <s v="Card"/>
    <n v="5"/>
    <s v="36-50"/>
    <s v="new"/>
    <s v="medium"/>
    <s v="High"/>
    <s v="Jan"/>
    <x v="2"/>
    <x v="2"/>
    <x v="1"/>
  </r>
  <r>
    <n v="602558"/>
    <n v="56312"/>
    <n v="35"/>
    <s v="Female"/>
    <x v="4"/>
    <x v="4"/>
    <s v="South Indian"/>
    <d v="2023-08-31T00:00:00"/>
    <s v="COD"/>
    <n v="89"/>
    <n v="7.4"/>
    <n v="917.59"/>
    <n v="38.950000000000003"/>
    <s v="Cash"/>
    <n v="3"/>
    <s v="25-35"/>
    <s v="new"/>
    <s v="high value"/>
    <s v="medium"/>
    <s v="Aug"/>
    <x v="0"/>
    <x v="0"/>
    <x v="1"/>
  </r>
  <r>
    <n v="602559"/>
    <n v="83119"/>
    <n v="22"/>
    <s v="Female"/>
    <x v="3"/>
    <x v="0"/>
    <s v="Sandwich"/>
    <d v="2024-02-09T00:00:00"/>
    <s v="Online"/>
    <n v="85"/>
    <n v="14.9"/>
    <n v="858.66"/>
    <n v="60.82"/>
    <s v="Card"/>
    <n v="5"/>
    <s v="18-24"/>
    <s v="new"/>
    <s v="high value"/>
    <s v="High"/>
    <s v="Feb"/>
    <x v="1"/>
    <x v="1"/>
    <x v="1"/>
  </r>
  <r>
    <n v="602560"/>
    <n v="26761"/>
    <n v="56"/>
    <s v="Female"/>
    <x v="4"/>
    <x v="7"/>
    <s v="Biryani"/>
    <d v="2024-11-22T00:00:00"/>
    <s v="COD"/>
    <n v="47"/>
    <n v="1.3"/>
    <n v="1167.3900000000001"/>
    <n v="71.64"/>
    <s v="Card"/>
    <n v="5"/>
    <s v="50+"/>
    <s v="new"/>
    <s v="high value"/>
    <s v="High"/>
    <s v="Nov"/>
    <x v="1"/>
    <x v="2"/>
    <x v="1"/>
  </r>
  <r>
    <n v="602561"/>
    <n v="14621"/>
    <n v="38"/>
    <s v="Male"/>
    <x v="5"/>
    <x v="3"/>
    <s v="Burger"/>
    <d v="2023-05-25T00:00:00"/>
    <s v="Online"/>
    <n v="36"/>
    <n v="1.8"/>
    <n v="1290.8599999999999"/>
    <n v="119.64"/>
    <s v="UPI"/>
    <n v="2"/>
    <s v="36-50"/>
    <s v="new"/>
    <s v="high value"/>
    <s v="Low"/>
    <s v="May"/>
    <x v="0"/>
    <x v="2"/>
    <x v="0"/>
  </r>
  <r>
    <n v="602562"/>
    <n v="32275"/>
    <n v="24"/>
    <s v="Male"/>
    <x v="4"/>
    <x v="2"/>
    <s v="South Indian"/>
    <d v="2022-12-24T00:00:00"/>
    <s v="COD"/>
    <n v="53"/>
    <n v="12"/>
    <n v="1375.69"/>
    <n v="67.5"/>
    <s v="Card"/>
    <n v="5"/>
    <s v="18-24"/>
    <s v="new"/>
    <s v="high value"/>
    <s v="High"/>
    <s v="Dec"/>
    <x v="2"/>
    <x v="1"/>
    <x v="1"/>
  </r>
  <r>
    <n v="602563"/>
    <n v="82742"/>
    <n v="29"/>
    <s v="Male"/>
    <x v="4"/>
    <x v="0"/>
    <s v="South Indian"/>
    <d v="2024-09-27T00:00:00"/>
    <s v="COD"/>
    <n v="55"/>
    <n v="7"/>
    <n v="554.41999999999996"/>
    <n v="87.54"/>
    <s v="Wallet"/>
    <n v="4"/>
    <s v="25-35"/>
    <s v="new"/>
    <s v="high value"/>
    <s v="medium"/>
    <s v="Sep"/>
    <x v="1"/>
    <x v="0"/>
    <x v="1"/>
  </r>
  <r>
    <n v="602564"/>
    <n v="31589"/>
    <n v="39"/>
    <s v="Male"/>
    <x v="0"/>
    <x v="7"/>
    <s v="Biryani"/>
    <d v="2022-09-30T00:00:00"/>
    <s v="COD"/>
    <n v="48"/>
    <n v="6.9"/>
    <n v="459.85"/>
    <n v="42.01"/>
    <s v="UPI"/>
    <n v="5"/>
    <s v="36-50"/>
    <s v="repeat"/>
    <s v="medium"/>
    <s v="High"/>
    <s v="Sep"/>
    <x v="2"/>
    <x v="0"/>
    <x v="1"/>
  </r>
  <r>
    <n v="602565"/>
    <n v="97498"/>
    <n v="33"/>
    <s v="Female"/>
    <x v="0"/>
    <x v="7"/>
    <s v="South Indian"/>
    <d v="2023-12-26T00:00:00"/>
    <s v="Online"/>
    <n v="23"/>
    <n v="14.7"/>
    <n v="872.65"/>
    <n v="103.49"/>
    <s v="Wallet"/>
    <n v="2"/>
    <s v="25-35"/>
    <s v="new"/>
    <s v="high value"/>
    <s v="Low"/>
    <s v="Dec"/>
    <x v="0"/>
    <x v="1"/>
    <x v="2"/>
  </r>
  <r>
    <n v="602566"/>
    <n v="85028"/>
    <n v="32"/>
    <s v="Female"/>
    <x v="1"/>
    <x v="6"/>
    <s v="Sandwich"/>
    <d v="2023-04-25T00:00:00"/>
    <s v="Online"/>
    <n v="20"/>
    <n v="12.8"/>
    <n v="370.63"/>
    <n v="25.23"/>
    <s v="Wallet"/>
    <n v="2"/>
    <s v="25-35"/>
    <s v="new"/>
    <s v="medium"/>
    <s v="Low"/>
    <s v="Apr"/>
    <x v="0"/>
    <x v="1"/>
    <x v="2"/>
  </r>
  <r>
    <n v="602567"/>
    <n v="48009"/>
    <n v="44"/>
    <s v="Male"/>
    <x v="5"/>
    <x v="5"/>
    <s v="Sandwich"/>
    <d v="2022-11-12T00:00:00"/>
    <s v="COD"/>
    <n v="73"/>
    <n v="11.2"/>
    <n v="755.53"/>
    <n v="34.06"/>
    <s v="Wallet"/>
    <n v="3"/>
    <s v="36-50"/>
    <s v="new"/>
    <s v="high value"/>
    <s v="medium"/>
    <s v="Nov"/>
    <x v="2"/>
    <x v="1"/>
    <x v="1"/>
  </r>
  <r>
    <n v="602568"/>
    <n v="30246"/>
    <n v="54"/>
    <s v="Female"/>
    <x v="4"/>
    <x v="5"/>
    <s v="Pizza"/>
    <d v="2024-02-24T00:00:00"/>
    <s v="COD"/>
    <n v="30"/>
    <n v="5.6"/>
    <n v="1100.44"/>
    <n v="97.03"/>
    <s v="Card"/>
    <n v="1"/>
    <s v="50+"/>
    <s v="new"/>
    <s v="high value"/>
    <s v="Low"/>
    <s v="Feb"/>
    <x v="1"/>
    <x v="0"/>
    <x v="2"/>
  </r>
  <r>
    <n v="602569"/>
    <n v="55308"/>
    <n v="61"/>
    <s v="Female"/>
    <x v="2"/>
    <x v="6"/>
    <s v="South Indian"/>
    <d v="2023-12-17T00:00:00"/>
    <s v="Online"/>
    <n v="77"/>
    <n v="14.4"/>
    <n v="405.49"/>
    <n v="28.07"/>
    <s v="Wallet"/>
    <n v="1"/>
    <s v="50+"/>
    <s v="new"/>
    <s v="medium"/>
    <s v="Low"/>
    <s v="Dec"/>
    <x v="0"/>
    <x v="1"/>
    <x v="1"/>
  </r>
  <r>
    <n v="602570"/>
    <n v="30952"/>
    <n v="25"/>
    <s v="Male"/>
    <x v="0"/>
    <x v="5"/>
    <s v="Biryani"/>
    <d v="2023-08-19T00:00:00"/>
    <s v="Online"/>
    <n v="73"/>
    <n v="2.6"/>
    <n v="818.56"/>
    <n v="103.04"/>
    <s v="Cash"/>
    <n v="5"/>
    <s v="25-35"/>
    <s v="new"/>
    <s v="high value"/>
    <s v="High"/>
    <s v="Aug"/>
    <x v="0"/>
    <x v="2"/>
    <x v="1"/>
  </r>
  <r>
    <n v="602571"/>
    <n v="13760"/>
    <n v="43"/>
    <s v="Male"/>
    <x v="3"/>
    <x v="3"/>
    <s v="Burger"/>
    <d v="2023-12-27T00:00:00"/>
    <s v="Online"/>
    <n v="67"/>
    <n v="3"/>
    <n v="307.72000000000003"/>
    <n v="84.28"/>
    <s v="Card"/>
    <n v="2"/>
    <s v="36-50"/>
    <s v="new"/>
    <s v="medium"/>
    <s v="Low"/>
    <s v="Dec"/>
    <x v="0"/>
    <x v="2"/>
    <x v="1"/>
  </r>
  <r>
    <n v="602572"/>
    <n v="20580"/>
    <n v="34"/>
    <s v="Male"/>
    <x v="2"/>
    <x v="1"/>
    <s v="Chinese"/>
    <d v="2024-11-27T00:00:00"/>
    <s v="Online"/>
    <n v="87"/>
    <n v="6.6"/>
    <n v="971.9"/>
    <n v="39.200000000000003"/>
    <s v="UPI"/>
    <n v="5"/>
    <s v="25-35"/>
    <s v="new"/>
    <s v="high value"/>
    <s v="High"/>
    <s v="Nov"/>
    <x v="1"/>
    <x v="0"/>
    <x v="1"/>
  </r>
  <r>
    <n v="602573"/>
    <n v="64344"/>
    <n v="18"/>
    <s v="Female"/>
    <x v="0"/>
    <x v="6"/>
    <s v="Biryani"/>
    <d v="2022-03-10T00:00:00"/>
    <s v="COD"/>
    <n v="62"/>
    <n v="9.1"/>
    <n v="735.29"/>
    <n v="94.9"/>
    <s v="UPI"/>
    <n v="5"/>
    <s v="18-24"/>
    <s v="new"/>
    <s v="high value"/>
    <s v="High"/>
    <s v="Mar"/>
    <x v="2"/>
    <x v="0"/>
    <x v="1"/>
  </r>
  <r>
    <n v="602574"/>
    <n v="35638"/>
    <n v="45"/>
    <s v="Male"/>
    <x v="4"/>
    <x v="0"/>
    <s v="Pizza"/>
    <d v="2024-07-27T00:00:00"/>
    <s v="Online"/>
    <n v="41"/>
    <n v="3.2"/>
    <n v="689.24"/>
    <n v="90.18"/>
    <s v="Card"/>
    <n v="1"/>
    <s v="36-50"/>
    <s v="new"/>
    <s v="high value"/>
    <s v="Low"/>
    <s v="Jul"/>
    <x v="1"/>
    <x v="2"/>
    <x v="0"/>
  </r>
  <r>
    <n v="602575"/>
    <n v="94820"/>
    <n v="32"/>
    <s v="Male"/>
    <x v="3"/>
    <x v="6"/>
    <s v="South Indian"/>
    <d v="2023-03-12T00:00:00"/>
    <s v="Online"/>
    <n v="79"/>
    <n v="2.6"/>
    <n v="909.85"/>
    <n v="114.36"/>
    <s v="Wallet"/>
    <n v="4"/>
    <s v="25-35"/>
    <s v="new"/>
    <s v="high value"/>
    <s v="medium"/>
    <s v="Mar"/>
    <x v="0"/>
    <x v="2"/>
    <x v="1"/>
  </r>
  <r>
    <n v="602576"/>
    <n v="89055"/>
    <n v="34"/>
    <s v="Male"/>
    <x v="2"/>
    <x v="0"/>
    <s v="Burger"/>
    <d v="2022-09-26T00:00:00"/>
    <s v="COD"/>
    <n v="49"/>
    <n v="4.5999999999999996"/>
    <n v="1291.79"/>
    <n v="21.93"/>
    <s v="Card"/>
    <n v="4"/>
    <s v="25-35"/>
    <s v="new"/>
    <s v="high value"/>
    <s v="medium"/>
    <s v="Sep"/>
    <x v="2"/>
    <x v="2"/>
    <x v="1"/>
  </r>
  <r>
    <n v="602577"/>
    <n v="18503"/>
    <n v="40"/>
    <s v="Female"/>
    <x v="0"/>
    <x v="0"/>
    <s v="Sandwich"/>
    <d v="2022-07-10T00:00:00"/>
    <s v="Online"/>
    <n v="81"/>
    <n v="12.4"/>
    <n v="1394.39"/>
    <n v="102.6"/>
    <s v="UPI"/>
    <n v="2"/>
    <s v="36-50"/>
    <s v="new"/>
    <s v="high value"/>
    <s v="Low"/>
    <s v="Jul"/>
    <x v="2"/>
    <x v="1"/>
    <x v="1"/>
  </r>
  <r>
    <n v="602578"/>
    <n v="84878"/>
    <n v="32"/>
    <s v="Female"/>
    <x v="0"/>
    <x v="0"/>
    <s v="South Indian"/>
    <d v="2024-01-02T00:00:00"/>
    <s v="COD"/>
    <n v="61"/>
    <n v="8.3000000000000007"/>
    <n v="448.88"/>
    <n v="86.37"/>
    <s v="Wallet"/>
    <n v="3"/>
    <s v="25-35"/>
    <s v="new"/>
    <s v="medium"/>
    <s v="medium"/>
    <s v="Jan"/>
    <x v="1"/>
    <x v="0"/>
    <x v="1"/>
  </r>
  <r>
    <n v="602579"/>
    <n v="63304"/>
    <n v="59"/>
    <s v="Female"/>
    <x v="5"/>
    <x v="3"/>
    <s v="South Indian"/>
    <d v="2022-02-10T00:00:00"/>
    <s v="COD"/>
    <n v="51"/>
    <n v="9.6"/>
    <n v="634.52"/>
    <n v="45.86"/>
    <s v="UPI"/>
    <n v="5"/>
    <s v="50+"/>
    <s v="new"/>
    <s v="high value"/>
    <s v="High"/>
    <s v="Feb"/>
    <x v="2"/>
    <x v="0"/>
    <x v="1"/>
  </r>
  <r>
    <n v="602580"/>
    <n v="70448"/>
    <n v="46"/>
    <s v="Female"/>
    <x v="3"/>
    <x v="6"/>
    <s v="South Indian"/>
    <d v="2022-08-02T00:00:00"/>
    <s v="Online"/>
    <n v="49"/>
    <n v="13.2"/>
    <n v="150.06"/>
    <n v="102.8"/>
    <s v="Cash"/>
    <n v="2"/>
    <s v="36-50"/>
    <s v="new"/>
    <s v="low"/>
    <s v="Low"/>
    <s v="Aug"/>
    <x v="2"/>
    <x v="1"/>
    <x v="1"/>
  </r>
  <r>
    <n v="602581"/>
    <n v="40494"/>
    <n v="34"/>
    <s v="Male"/>
    <x v="4"/>
    <x v="7"/>
    <s v="Biryani"/>
    <d v="2023-06-06T00:00:00"/>
    <s v="Online"/>
    <n v="69"/>
    <n v="12.8"/>
    <n v="1291.3599999999999"/>
    <n v="37.53"/>
    <s v="UPI"/>
    <n v="3"/>
    <s v="25-35"/>
    <s v="new"/>
    <s v="high value"/>
    <s v="medium"/>
    <s v="Jun"/>
    <x v="0"/>
    <x v="1"/>
    <x v="1"/>
  </r>
  <r>
    <n v="602582"/>
    <n v="83731"/>
    <n v="62"/>
    <s v="Female"/>
    <x v="5"/>
    <x v="7"/>
    <s v="South Indian"/>
    <d v="2022-01-27T00:00:00"/>
    <s v="COD"/>
    <n v="25"/>
    <n v="2.8"/>
    <n v="592.82000000000005"/>
    <n v="48.17"/>
    <s v="UPI"/>
    <n v="3"/>
    <s v="50+"/>
    <s v="new"/>
    <s v="high value"/>
    <s v="medium"/>
    <s v="Jan"/>
    <x v="2"/>
    <x v="2"/>
    <x v="2"/>
  </r>
  <r>
    <n v="602583"/>
    <n v="45438"/>
    <n v="28"/>
    <s v="Male"/>
    <x v="0"/>
    <x v="6"/>
    <s v="Sandwich"/>
    <d v="2023-06-20T00:00:00"/>
    <s v="COD"/>
    <n v="70"/>
    <n v="3.4"/>
    <n v="968.17"/>
    <n v="67.83"/>
    <s v="Wallet"/>
    <n v="2"/>
    <s v="25-35"/>
    <s v="new"/>
    <s v="high value"/>
    <s v="Low"/>
    <s v="Jun"/>
    <x v="0"/>
    <x v="2"/>
    <x v="1"/>
  </r>
  <r>
    <n v="602584"/>
    <n v="51101"/>
    <n v="62"/>
    <s v="Female"/>
    <x v="4"/>
    <x v="0"/>
    <s v="Burger"/>
    <d v="2022-02-26T00:00:00"/>
    <s v="Online"/>
    <n v="42"/>
    <n v="11.3"/>
    <n v="196.5"/>
    <n v="22.03"/>
    <s v="UPI"/>
    <n v="2"/>
    <s v="50+"/>
    <s v="new"/>
    <s v="low"/>
    <s v="Low"/>
    <s v="Feb"/>
    <x v="2"/>
    <x v="1"/>
    <x v="0"/>
  </r>
  <r>
    <n v="602585"/>
    <n v="59784"/>
    <n v="47"/>
    <s v="Female"/>
    <x v="4"/>
    <x v="1"/>
    <s v="Burger"/>
    <d v="2022-05-28T00:00:00"/>
    <s v="COD"/>
    <n v="86"/>
    <n v="11.3"/>
    <n v="1489.75"/>
    <n v="41.04"/>
    <s v="UPI"/>
    <n v="3"/>
    <s v="36-50"/>
    <s v="new"/>
    <s v="high value"/>
    <s v="medium"/>
    <s v="May"/>
    <x v="2"/>
    <x v="1"/>
    <x v="1"/>
  </r>
  <r>
    <n v="602586"/>
    <n v="49032"/>
    <n v="26"/>
    <s v="Female"/>
    <x v="5"/>
    <x v="7"/>
    <s v="Biryani"/>
    <d v="2024-08-13T00:00:00"/>
    <s v="Online"/>
    <n v="56"/>
    <n v="2.6"/>
    <n v="1388.18"/>
    <n v="77.72"/>
    <s v="Card"/>
    <n v="3"/>
    <s v="25-35"/>
    <s v="repeat"/>
    <s v="high value"/>
    <s v="medium"/>
    <s v="Aug"/>
    <x v="1"/>
    <x v="2"/>
    <x v="1"/>
  </r>
  <r>
    <n v="602587"/>
    <n v="51144"/>
    <n v="28"/>
    <s v="Female"/>
    <x v="4"/>
    <x v="1"/>
    <s v="Biryani"/>
    <d v="2022-06-09T00:00:00"/>
    <s v="COD"/>
    <n v="22"/>
    <n v="7.3"/>
    <n v="1215.82"/>
    <n v="69.05"/>
    <s v="Cash"/>
    <n v="1"/>
    <s v="25-35"/>
    <s v="new"/>
    <s v="high value"/>
    <s v="Low"/>
    <s v="Jun"/>
    <x v="2"/>
    <x v="0"/>
    <x v="2"/>
  </r>
  <r>
    <n v="602588"/>
    <n v="40013"/>
    <n v="29"/>
    <s v="Male"/>
    <x v="3"/>
    <x v="1"/>
    <s v="South Indian"/>
    <d v="2022-10-15T00:00:00"/>
    <s v="COD"/>
    <n v="23"/>
    <n v="2.8"/>
    <n v="761.82"/>
    <n v="119.04"/>
    <s v="Card"/>
    <n v="4"/>
    <s v="25-35"/>
    <s v="new"/>
    <s v="high value"/>
    <s v="medium"/>
    <s v="Oct"/>
    <x v="2"/>
    <x v="2"/>
    <x v="2"/>
  </r>
  <r>
    <n v="602589"/>
    <n v="16875"/>
    <n v="60"/>
    <s v="Female"/>
    <x v="5"/>
    <x v="7"/>
    <s v="Burger"/>
    <d v="2023-04-19T00:00:00"/>
    <s v="Online"/>
    <n v="40"/>
    <n v="4.5"/>
    <n v="585.23"/>
    <n v="41.42"/>
    <s v="UPI"/>
    <n v="3"/>
    <s v="50+"/>
    <s v="new"/>
    <s v="high value"/>
    <s v="medium"/>
    <s v="Apr"/>
    <x v="0"/>
    <x v="2"/>
    <x v="0"/>
  </r>
  <r>
    <n v="602590"/>
    <n v="87816"/>
    <n v="43"/>
    <s v="Female"/>
    <x v="0"/>
    <x v="2"/>
    <s v="South Indian"/>
    <d v="2024-12-08T00:00:00"/>
    <s v="COD"/>
    <n v="67"/>
    <n v="11.7"/>
    <n v="170.91"/>
    <n v="74.349999999999994"/>
    <s v="UPI"/>
    <n v="5"/>
    <s v="36-50"/>
    <s v="new"/>
    <s v="low"/>
    <s v="High"/>
    <s v="Dec"/>
    <x v="1"/>
    <x v="1"/>
    <x v="1"/>
  </r>
  <r>
    <n v="602591"/>
    <n v="68354"/>
    <n v="61"/>
    <s v="Male"/>
    <x v="3"/>
    <x v="7"/>
    <s v="Chinese"/>
    <d v="2024-04-25T00:00:00"/>
    <s v="COD"/>
    <n v="43"/>
    <n v="9.6"/>
    <n v="1399.13"/>
    <n v="78.790000000000006"/>
    <s v="UPI"/>
    <n v="1"/>
    <s v="50+"/>
    <s v="new"/>
    <s v="high value"/>
    <s v="Low"/>
    <s v="Apr"/>
    <x v="1"/>
    <x v="0"/>
    <x v="0"/>
  </r>
  <r>
    <n v="602592"/>
    <n v="45730"/>
    <n v="53"/>
    <s v="Male"/>
    <x v="1"/>
    <x v="1"/>
    <s v="Burger"/>
    <d v="2024-02-09T00:00:00"/>
    <s v="COD"/>
    <n v="49"/>
    <n v="1.7"/>
    <n v="470.94"/>
    <n v="44.62"/>
    <s v="Card"/>
    <n v="5"/>
    <s v="50+"/>
    <s v="new"/>
    <s v="medium"/>
    <s v="High"/>
    <s v="Feb"/>
    <x v="1"/>
    <x v="2"/>
    <x v="1"/>
  </r>
  <r>
    <n v="602593"/>
    <n v="80460"/>
    <n v="54"/>
    <s v="Male"/>
    <x v="4"/>
    <x v="6"/>
    <s v="Burger"/>
    <d v="2023-08-23T00:00:00"/>
    <s v="Online"/>
    <n v="74"/>
    <n v="1.8"/>
    <n v="841.74"/>
    <n v="22.01"/>
    <s v="Card"/>
    <n v="5"/>
    <s v="50+"/>
    <s v="new"/>
    <s v="high value"/>
    <s v="High"/>
    <s v="Aug"/>
    <x v="0"/>
    <x v="2"/>
    <x v="1"/>
  </r>
  <r>
    <n v="602594"/>
    <n v="27917"/>
    <n v="62"/>
    <s v="Male"/>
    <x v="0"/>
    <x v="3"/>
    <s v="Chinese"/>
    <d v="2023-10-01T00:00:00"/>
    <s v="Online"/>
    <n v="46"/>
    <n v="10.9"/>
    <n v="782.48"/>
    <n v="29.26"/>
    <s v="Card"/>
    <n v="5"/>
    <s v="50+"/>
    <s v="new"/>
    <s v="high value"/>
    <s v="High"/>
    <s v="Oct"/>
    <x v="0"/>
    <x v="1"/>
    <x v="1"/>
  </r>
  <r>
    <n v="602595"/>
    <n v="11554"/>
    <n v="59"/>
    <s v="Male"/>
    <x v="1"/>
    <x v="1"/>
    <s v="Biryani"/>
    <d v="2023-01-17T00:00:00"/>
    <s v="COD"/>
    <n v="46"/>
    <n v="13.6"/>
    <n v="562.38"/>
    <n v="61.84"/>
    <s v="Cash"/>
    <n v="2"/>
    <s v="50+"/>
    <s v="new"/>
    <s v="high value"/>
    <s v="Low"/>
    <s v="Jan"/>
    <x v="0"/>
    <x v="1"/>
    <x v="1"/>
  </r>
  <r>
    <n v="602596"/>
    <n v="39222"/>
    <n v="58"/>
    <s v="Female"/>
    <x v="5"/>
    <x v="6"/>
    <s v="South Indian"/>
    <d v="2022-08-24T00:00:00"/>
    <s v="Online"/>
    <n v="42"/>
    <n v="7.6"/>
    <n v="590.72"/>
    <n v="30.86"/>
    <s v="Wallet"/>
    <n v="3"/>
    <s v="50+"/>
    <s v="new"/>
    <s v="high value"/>
    <s v="medium"/>
    <s v="Aug"/>
    <x v="2"/>
    <x v="0"/>
    <x v="0"/>
  </r>
  <r>
    <n v="602597"/>
    <n v="22280"/>
    <n v="47"/>
    <s v="Male"/>
    <x v="5"/>
    <x v="7"/>
    <s v="Chinese"/>
    <d v="2022-02-13T00:00:00"/>
    <s v="COD"/>
    <n v="29"/>
    <n v="11.2"/>
    <n v="434.48"/>
    <n v="70.2"/>
    <s v="UPI"/>
    <n v="3"/>
    <s v="36-50"/>
    <s v="new"/>
    <s v="medium"/>
    <s v="medium"/>
    <s v="Feb"/>
    <x v="2"/>
    <x v="1"/>
    <x v="2"/>
  </r>
  <r>
    <n v="602598"/>
    <n v="33956"/>
    <n v="62"/>
    <s v="Male"/>
    <x v="2"/>
    <x v="4"/>
    <s v="Chinese"/>
    <d v="2022-01-02T00:00:00"/>
    <s v="Online"/>
    <n v="88"/>
    <n v="6.9"/>
    <n v="516.66"/>
    <n v="55.21"/>
    <s v="Cash"/>
    <n v="1"/>
    <s v="50+"/>
    <s v="new"/>
    <s v="high value"/>
    <s v="Low"/>
    <s v="Jan"/>
    <x v="2"/>
    <x v="0"/>
    <x v="1"/>
  </r>
  <r>
    <n v="602599"/>
    <n v="73255"/>
    <n v="22"/>
    <s v="Male"/>
    <x v="1"/>
    <x v="3"/>
    <s v="Biryani"/>
    <d v="2022-12-13T00:00:00"/>
    <s v="Online"/>
    <n v="53"/>
    <n v="4.5"/>
    <n v="1488.71"/>
    <n v="109.19"/>
    <s v="Cash"/>
    <n v="3"/>
    <s v="18-24"/>
    <s v="new"/>
    <s v="high value"/>
    <s v="medium"/>
    <s v="Dec"/>
    <x v="2"/>
    <x v="2"/>
    <x v="1"/>
  </r>
  <r>
    <n v="602600"/>
    <n v="44270"/>
    <n v="29"/>
    <s v="Male"/>
    <x v="5"/>
    <x v="5"/>
    <s v="Pizza"/>
    <d v="2023-09-12T00:00:00"/>
    <s v="Online"/>
    <n v="72"/>
    <n v="14.5"/>
    <n v="279.20999999999998"/>
    <n v="94.55"/>
    <s v="Card"/>
    <n v="3"/>
    <s v="25-35"/>
    <s v="repeat"/>
    <s v="medium"/>
    <s v="medium"/>
    <s v="Sep"/>
    <x v="0"/>
    <x v="1"/>
    <x v="1"/>
  </r>
  <r>
    <n v="602601"/>
    <n v="83137"/>
    <n v="62"/>
    <s v="Male"/>
    <x v="5"/>
    <x v="5"/>
    <s v="Burger"/>
    <d v="2023-04-27T00:00:00"/>
    <s v="Online"/>
    <n v="51"/>
    <n v="13.1"/>
    <n v="830.33"/>
    <n v="96.6"/>
    <s v="UPI"/>
    <n v="4"/>
    <s v="50+"/>
    <s v="new"/>
    <s v="high value"/>
    <s v="medium"/>
    <s v="Apr"/>
    <x v="0"/>
    <x v="1"/>
    <x v="1"/>
  </r>
  <r>
    <n v="602602"/>
    <n v="97217"/>
    <n v="37"/>
    <s v="Male"/>
    <x v="2"/>
    <x v="5"/>
    <s v="Pizza"/>
    <d v="2022-10-06T00:00:00"/>
    <s v="Online"/>
    <n v="77"/>
    <n v="9.5"/>
    <n v="1162.97"/>
    <n v="89.09"/>
    <s v="Card"/>
    <n v="3"/>
    <s v="36-50"/>
    <s v="new"/>
    <s v="high value"/>
    <s v="medium"/>
    <s v="Oct"/>
    <x v="2"/>
    <x v="0"/>
    <x v="1"/>
  </r>
  <r>
    <n v="602603"/>
    <n v="28733"/>
    <n v="36"/>
    <s v="Male"/>
    <x v="4"/>
    <x v="5"/>
    <s v="Sandwich"/>
    <d v="2024-02-19T00:00:00"/>
    <s v="Online"/>
    <n v="63"/>
    <n v="13.7"/>
    <n v="953.33"/>
    <n v="51.08"/>
    <s v="Card"/>
    <n v="2"/>
    <s v="36-50"/>
    <s v="new"/>
    <s v="high value"/>
    <s v="Low"/>
    <s v="Feb"/>
    <x v="1"/>
    <x v="1"/>
    <x v="1"/>
  </r>
  <r>
    <n v="602604"/>
    <n v="84950"/>
    <n v="37"/>
    <s v="Female"/>
    <x v="3"/>
    <x v="0"/>
    <s v="Pizza"/>
    <d v="2022-06-07T00:00:00"/>
    <s v="Online"/>
    <n v="52"/>
    <n v="14.9"/>
    <n v="1341.55"/>
    <n v="30.6"/>
    <s v="Cash"/>
    <n v="5"/>
    <s v="36-50"/>
    <s v="new"/>
    <s v="high value"/>
    <s v="High"/>
    <s v="Jun"/>
    <x v="2"/>
    <x v="1"/>
    <x v="1"/>
  </r>
  <r>
    <n v="602605"/>
    <n v="32125"/>
    <n v="21"/>
    <s v="Male"/>
    <x v="5"/>
    <x v="7"/>
    <s v="Biryani"/>
    <d v="2024-02-08T00:00:00"/>
    <s v="COD"/>
    <n v="87"/>
    <n v="12.3"/>
    <n v="1498.8"/>
    <n v="55.81"/>
    <s v="UPI"/>
    <n v="2"/>
    <s v="18-24"/>
    <s v="new"/>
    <s v="high value"/>
    <s v="Low"/>
    <s v="Feb"/>
    <x v="1"/>
    <x v="1"/>
    <x v="1"/>
  </r>
  <r>
    <n v="602606"/>
    <n v="81569"/>
    <n v="52"/>
    <s v="Female"/>
    <x v="4"/>
    <x v="7"/>
    <s v="Pizza"/>
    <d v="2022-07-29T00:00:00"/>
    <s v="Online"/>
    <n v="49"/>
    <n v="6"/>
    <n v="937.32"/>
    <n v="26.22"/>
    <s v="Cash"/>
    <n v="1"/>
    <s v="50+"/>
    <s v="new"/>
    <s v="high value"/>
    <s v="Low"/>
    <s v="Jul"/>
    <x v="2"/>
    <x v="0"/>
    <x v="1"/>
  </r>
  <r>
    <n v="602607"/>
    <n v="88479"/>
    <n v="41"/>
    <s v="Male"/>
    <x v="3"/>
    <x v="3"/>
    <s v="South Indian"/>
    <d v="2023-12-28T00:00:00"/>
    <s v="COD"/>
    <n v="37"/>
    <n v="3.1"/>
    <n v="423.43"/>
    <n v="82.04"/>
    <s v="Wallet"/>
    <n v="5"/>
    <s v="36-50"/>
    <s v="new"/>
    <s v="medium"/>
    <s v="High"/>
    <s v="Dec"/>
    <x v="0"/>
    <x v="2"/>
    <x v="0"/>
  </r>
  <r>
    <n v="602608"/>
    <n v="70352"/>
    <n v="64"/>
    <s v="Female"/>
    <x v="1"/>
    <x v="7"/>
    <s v="South Indian"/>
    <d v="2023-01-06T00:00:00"/>
    <s v="COD"/>
    <n v="50"/>
    <n v="12.4"/>
    <n v="1464.25"/>
    <n v="38"/>
    <s v="Cash"/>
    <n v="1"/>
    <s v="50+"/>
    <s v="new"/>
    <s v="high value"/>
    <s v="Low"/>
    <s v="Jan"/>
    <x v="0"/>
    <x v="1"/>
    <x v="1"/>
  </r>
  <r>
    <n v="602609"/>
    <n v="40894"/>
    <n v="61"/>
    <s v="Female"/>
    <x v="2"/>
    <x v="3"/>
    <s v="Chinese"/>
    <d v="2022-07-26T00:00:00"/>
    <s v="COD"/>
    <n v="56"/>
    <n v="8.4"/>
    <n v="555.91"/>
    <n v="61.93"/>
    <s v="Card"/>
    <n v="5"/>
    <s v="50+"/>
    <s v="new"/>
    <s v="high value"/>
    <s v="High"/>
    <s v="Jul"/>
    <x v="2"/>
    <x v="0"/>
    <x v="1"/>
  </r>
  <r>
    <n v="602610"/>
    <n v="49763"/>
    <n v="36"/>
    <s v="Female"/>
    <x v="4"/>
    <x v="0"/>
    <s v="Pizza"/>
    <d v="2022-09-22T00:00:00"/>
    <s v="COD"/>
    <n v="21"/>
    <n v="2.2000000000000002"/>
    <n v="1161.47"/>
    <n v="22.88"/>
    <s v="Card"/>
    <n v="2"/>
    <s v="36-50"/>
    <s v="new"/>
    <s v="high value"/>
    <s v="Low"/>
    <s v="Sep"/>
    <x v="2"/>
    <x v="2"/>
    <x v="2"/>
  </r>
  <r>
    <n v="602611"/>
    <n v="58344"/>
    <n v="21"/>
    <s v="Male"/>
    <x v="3"/>
    <x v="1"/>
    <s v="Chinese"/>
    <d v="2024-10-22T00:00:00"/>
    <s v="Online"/>
    <n v="48"/>
    <n v="7.1"/>
    <n v="1065.1600000000001"/>
    <n v="79.459999999999994"/>
    <s v="Wallet"/>
    <n v="2"/>
    <s v="18-24"/>
    <s v="new"/>
    <s v="high value"/>
    <s v="Low"/>
    <s v="Oct"/>
    <x v="1"/>
    <x v="0"/>
    <x v="1"/>
  </r>
  <r>
    <n v="602612"/>
    <n v="72854"/>
    <n v="30"/>
    <s v="Female"/>
    <x v="3"/>
    <x v="7"/>
    <s v="Pizza"/>
    <d v="2022-07-27T00:00:00"/>
    <s v="COD"/>
    <n v="57"/>
    <n v="13.1"/>
    <n v="1398.08"/>
    <n v="80.16"/>
    <s v="UPI"/>
    <n v="3"/>
    <s v="25-35"/>
    <s v="new"/>
    <s v="high value"/>
    <s v="medium"/>
    <s v="Jul"/>
    <x v="2"/>
    <x v="1"/>
    <x v="1"/>
  </r>
  <r>
    <n v="602613"/>
    <n v="54697"/>
    <n v="34"/>
    <s v="Female"/>
    <x v="1"/>
    <x v="1"/>
    <s v="Biryani"/>
    <d v="2022-01-06T00:00:00"/>
    <s v="Online"/>
    <n v="23"/>
    <n v="14.1"/>
    <n v="1255.1099999999999"/>
    <n v="72.69"/>
    <s v="Card"/>
    <n v="3"/>
    <s v="25-35"/>
    <s v="new"/>
    <s v="high value"/>
    <s v="medium"/>
    <s v="Jan"/>
    <x v="2"/>
    <x v="1"/>
    <x v="2"/>
  </r>
  <r>
    <n v="602614"/>
    <n v="21621"/>
    <n v="60"/>
    <s v="Male"/>
    <x v="0"/>
    <x v="0"/>
    <s v="Chinese"/>
    <d v="2022-09-09T00:00:00"/>
    <s v="COD"/>
    <n v="84"/>
    <n v="5.2"/>
    <n v="1166.04"/>
    <n v="100.66"/>
    <s v="Card"/>
    <n v="1"/>
    <s v="50+"/>
    <s v="new"/>
    <s v="high value"/>
    <s v="Low"/>
    <s v="Sep"/>
    <x v="2"/>
    <x v="0"/>
    <x v="1"/>
  </r>
  <r>
    <n v="602615"/>
    <n v="30318"/>
    <n v="62"/>
    <s v="Male"/>
    <x v="1"/>
    <x v="6"/>
    <s v="Burger"/>
    <d v="2024-06-13T00:00:00"/>
    <s v="COD"/>
    <n v="47"/>
    <n v="13.6"/>
    <n v="227.69"/>
    <n v="61.4"/>
    <s v="UPI"/>
    <n v="2"/>
    <s v="50+"/>
    <s v="new"/>
    <s v="low"/>
    <s v="Low"/>
    <s v="Jun"/>
    <x v="1"/>
    <x v="1"/>
    <x v="1"/>
  </r>
  <r>
    <n v="602616"/>
    <n v="38811"/>
    <n v="38"/>
    <s v="Female"/>
    <x v="4"/>
    <x v="6"/>
    <s v="Chinese"/>
    <d v="2024-04-13T00:00:00"/>
    <s v="Online"/>
    <n v="43"/>
    <n v="10.4"/>
    <n v="1123.06"/>
    <n v="42.93"/>
    <s v="Card"/>
    <n v="1"/>
    <s v="36-50"/>
    <s v="new"/>
    <s v="high value"/>
    <s v="Low"/>
    <s v="Apr"/>
    <x v="1"/>
    <x v="1"/>
    <x v="0"/>
  </r>
  <r>
    <n v="602617"/>
    <n v="64326"/>
    <n v="56"/>
    <s v="Male"/>
    <x v="4"/>
    <x v="5"/>
    <s v="South Indian"/>
    <d v="2022-10-03T00:00:00"/>
    <s v="COD"/>
    <n v="67"/>
    <n v="10.8"/>
    <n v="239.7"/>
    <n v="67.45"/>
    <s v="Wallet"/>
    <n v="2"/>
    <s v="50+"/>
    <s v="new"/>
    <s v="low"/>
    <s v="Low"/>
    <s v="Oct"/>
    <x v="2"/>
    <x v="1"/>
    <x v="1"/>
  </r>
  <r>
    <n v="602618"/>
    <n v="71139"/>
    <n v="38"/>
    <s v="Female"/>
    <x v="1"/>
    <x v="4"/>
    <s v="South Indian"/>
    <d v="2022-06-25T00:00:00"/>
    <s v="Online"/>
    <n v="62"/>
    <n v="13.4"/>
    <n v="294.35000000000002"/>
    <n v="56.05"/>
    <s v="UPI"/>
    <n v="4"/>
    <s v="36-50"/>
    <s v="new"/>
    <s v="medium"/>
    <s v="medium"/>
    <s v="Jun"/>
    <x v="2"/>
    <x v="1"/>
    <x v="1"/>
  </r>
  <r>
    <n v="602619"/>
    <n v="25554"/>
    <n v="55"/>
    <s v="Male"/>
    <x v="2"/>
    <x v="2"/>
    <s v="Chinese"/>
    <d v="2023-04-01T00:00:00"/>
    <s v="COD"/>
    <n v="53"/>
    <n v="7"/>
    <n v="816.81"/>
    <n v="38.25"/>
    <s v="Cash"/>
    <n v="3"/>
    <s v="50+"/>
    <s v="new"/>
    <s v="high value"/>
    <s v="medium"/>
    <s v="Apr"/>
    <x v="0"/>
    <x v="0"/>
    <x v="1"/>
  </r>
  <r>
    <n v="602620"/>
    <n v="66080"/>
    <n v="41"/>
    <s v="Male"/>
    <x v="3"/>
    <x v="2"/>
    <s v="Chinese"/>
    <d v="2022-03-26T00:00:00"/>
    <s v="COD"/>
    <n v="50"/>
    <n v="6.7"/>
    <n v="1422.29"/>
    <n v="97.59"/>
    <s v="Card"/>
    <n v="4"/>
    <s v="36-50"/>
    <s v="new"/>
    <s v="high value"/>
    <s v="medium"/>
    <s v="Mar"/>
    <x v="2"/>
    <x v="0"/>
    <x v="1"/>
  </r>
  <r>
    <n v="602621"/>
    <n v="30117"/>
    <n v="19"/>
    <s v="Female"/>
    <x v="5"/>
    <x v="2"/>
    <s v="Chinese"/>
    <d v="2024-02-09T00:00:00"/>
    <s v="COD"/>
    <n v="32"/>
    <n v="13.3"/>
    <n v="527.15"/>
    <n v="102.93"/>
    <s v="Cash"/>
    <n v="1"/>
    <s v="18-24"/>
    <s v="new"/>
    <s v="high value"/>
    <s v="Low"/>
    <s v="Feb"/>
    <x v="1"/>
    <x v="1"/>
    <x v="0"/>
  </r>
  <r>
    <n v="602622"/>
    <n v="96351"/>
    <n v="49"/>
    <s v="Male"/>
    <x v="1"/>
    <x v="6"/>
    <s v="South Indian"/>
    <d v="2022-09-29T00:00:00"/>
    <s v="COD"/>
    <n v="68"/>
    <n v="11.3"/>
    <n v="180.23"/>
    <n v="93.43"/>
    <s v="UPI"/>
    <n v="4"/>
    <s v="36-50"/>
    <s v="new"/>
    <s v="low"/>
    <s v="medium"/>
    <s v="Sep"/>
    <x v="2"/>
    <x v="1"/>
    <x v="1"/>
  </r>
  <r>
    <n v="602623"/>
    <n v="32287"/>
    <n v="58"/>
    <s v="Female"/>
    <x v="1"/>
    <x v="2"/>
    <s v="Biryani"/>
    <d v="2024-01-23T00:00:00"/>
    <s v="COD"/>
    <n v="48"/>
    <n v="5"/>
    <n v="1288.48"/>
    <n v="60.21"/>
    <s v="Card"/>
    <n v="3"/>
    <s v="50+"/>
    <s v="new"/>
    <s v="high value"/>
    <s v="medium"/>
    <s v="Jan"/>
    <x v="1"/>
    <x v="2"/>
    <x v="1"/>
  </r>
  <r>
    <n v="602624"/>
    <n v="82610"/>
    <n v="24"/>
    <s v="Female"/>
    <x v="3"/>
    <x v="5"/>
    <s v="Biryani"/>
    <d v="2022-02-21T00:00:00"/>
    <s v="COD"/>
    <n v="60"/>
    <n v="4.2"/>
    <n v="264.76"/>
    <n v="61.39"/>
    <s v="UPI"/>
    <n v="4"/>
    <s v="18-24"/>
    <s v="new"/>
    <s v="medium"/>
    <s v="medium"/>
    <s v="Feb"/>
    <x v="2"/>
    <x v="2"/>
    <x v="1"/>
  </r>
  <r>
    <n v="602625"/>
    <n v="36755"/>
    <n v="49"/>
    <s v="Male"/>
    <x v="2"/>
    <x v="0"/>
    <s v="South Indian"/>
    <d v="2024-07-17T00:00:00"/>
    <s v="COD"/>
    <n v="78"/>
    <n v="10.199999999999999"/>
    <n v="660.99"/>
    <n v="96.1"/>
    <s v="Cash"/>
    <n v="1"/>
    <s v="36-50"/>
    <s v="new"/>
    <s v="high value"/>
    <s v="Low"/>
    <s v="Jul"/>
    <x v="1"/>
    <x v="1"/>
    <x v="1"/>
  </r>
  <r>
    <n v="602626"/>
    <n v="19578"/>
    <n v="43"/>
    <s v="Female"/>
    <x v="3"/>
    <x v="3"/>
    <s v="Sandwich"/>
    <d v="2022-05-30T00:00:00"/>
    <s v="COD"/>
    <n v="27"/>
    <n v="3"/>
    <n v="465.04"/>
    <n v="110.83"/>
    <s v="Card"/>
    <n v="4"/>
    <s v="36-50"/>
    <s v="new"/>
    <s v="medium"/>
    <s v="medium"/>
    <s v="May"/>
    <x v="2"/>
    <x v="2"/>
    <x v="2"/>
  </r>
  <r>
    <n v="602627"/>
    <n v="10599"/>
    <n v="21"/>
    <s v="Female"/>
    <x v="5"/>
    <x v="5"/>
    <s v="Burger"/>
    <d v="2024-11-01T00:00:00"/>
    <s v="Online"/>
    <n v="39"/>
    <n v="13.3"/>
    <n v="371.34"/>
    <n v="89.89"/>
    <s v="Card"/>
    <n v="3"/>
    <s v="18-24"/>
    <s v="new"/>
    <s v="medium"/>
    <s v="medium"/>
    <s v="Nov"/>
    <x v="1"/>
    <x v="1"/>
    <x v="0"/>
  </r>
  <r>
    <n v="602628"/>
    <n v="14252"/>
    <n v="49"/>
    <s v="Female"/>
    <x v="5"/>
    <x v="7"/>
    <s v="Biryani"/>
    <d v="2024-12-22T00:00:00"/>
    <s v="COD"/>
    <n v="87"/>
    <n v="11.1"/>
    <n v="353.66"/>
    <n v="44.65"/>
    <s v="Cash"/>
    <n v="3"/>
    <s v="36-50"/>
    <s v="new"/>
    <s v="medium"/>
    <s v="medium"/>
    <s v="Dec"/>
    <x v="1"/>
    <x v="1"/>
    <x v="1"/>
  </r>
  <r>
    <n v="602629"/>
    <n v="41245"/>
    <n v="47"/>
    <s v="Female"/>
    <x v="0"/>
    <x v="7"/>
    <s v="Chinese"/>
    <d v="2023-02-11T00:00:00"/>
    <s v="Online"/>
    <n v="47"/>
    <n v="12.6"/>
    <n v="949.89"/>
    <n v="79.37"/>
    <s v="Cash"/>
    <n v="1"/>
    <s v="36-50"/>
    <s v="new"/>
    <s v="high value"/>
    <s v="Low"/>
    <s v="Feb"/>
    <x v="0"/>
    <x v="1"/>
    <x v="1"/>
  </r>
  <r>
    <n v="602630"/>
    <n v="10113"/>
    <n v="22"/>
    <s v="Female"/>
    <x v="4"/>
    <x v="3"/>
    <s v="Chinese"/>
    <d v="2024-02-05T00:00:00"/>
    <s v="COD"/>
    <n v="87"/>
    <n v="13"/>
    <n v="1147.97"/>
    <n v="27.42"/>
    <s v="Wallet"/>
    <n v="2"/>
    <s v="18-24"/>
    <s v="new"/>
    <s v="high value"/>
    <s v="Low"/>
    <s v="Feb"/>
    <x v="1"/>
    <x v="1"/>
    <x v="1"/>
  </r>
  <r>
    <n v="602631"/>
    <n v="37810"/>
    <n v="62"/>
    <s v="Male"/>
    <x v="5"/>
    <x v="2"/>
    <s v="Pizza"/>
    <d v="2022-05-16T00:00:00"/>
    <s v="Online"/>
    <n v="34"/>
    <n v="5"/>
    <n v="316.01"/>
    <n v="96.34"/>
    <s v="UPI"/>
    <n v="1"/>
    <s v="50+"/>
    <s v="new"/>
    <s v="medium"/>
    <s v="Low"/>
    <s v="May"/>
    <x v="2"/>
    <x v="2"/>
    <x v="0"/>
  </r>
  <r>
    <n v="602632"/>
    <n v="33235"/>
    <n v="41"/>
    <s v="Female"/>
    <x v="5"/>
    <x v="3"/>
    <s v="Burger"/>
    <d v="2022-03-12T00:00:00"/>
    <s v="COD"/>
    <n v="27"/>
    <n v="7.2"/>
    <n v="1477.51"/>
    <n v="77.73"/>
    <s v="Cash"/>
    <n v="2"/>
    <s v="36-50"/>
    <s v="new"/>
    <s v="high value"/>
    <s v="Low"/>
    <s v="Mar"/>
    <x v="2"/>
    <x v="0"/>
    <x v="2"/>
  </r>
  <r>
    <n v="602633"/>
    <n v="73391"/>
    <n v="27"/>
    <s v="Female"/>
    <x v="2"/>
    <x v="0"/>
    <s v="Sandwich"/>
    <d v="2024-01-05T00:00:00"/>
    <s v="Online"/>
    <n v="27"/>
    <n v="1.2"/>
    <n v="1229.49"/>
    <n v="114.69"/>
    <s v="Card"/>
    <n v="2"/>
    <s v="25-35"/>
    <s v="new"/>
    <s v="high value"/>
    <s v="Low"/>
    <s v="Jan"/>
    <x v="1"/>
    <x v="2"/>
    <x v="2"/>
  </r>
  <r>
    <n v="602634"/>
    <n v="11164"/>
    <n v="47"/>
    <s v="Female"/>
    <x v="3"/>
    <x v="5"/>
    <s v="Burger"/>
    <d v="2022-09-01T00:00:00"/>
    <s v="Online"/>
    <n v="76"/>
    <n v="2.7"/>
    <n v="567.1"/>
    <n v="45.09"/>
    <s v="UPI"/>
    <n v="5"/>
    <s v="36-50"/>
    <s v="new"/>
    <s v="high value"/>
    <s v="High"/>
    <s v="Sep"/>
    <x v="2"/>
    <x v="2"/>
    <x v="1"/>
  </r>
  <r>
    <n v="602635"/>
    <n v="95506"/>
    <n v="28"/>
    <s v="Male"/>
    <x v="3"/>
    <x v="5"/>
    <s v="Chinese"/>
    <d v="2023-02-27T00:00:00"/>
    <s v="Online"/>
    <n v="87"/>
    <n v="5.8"/>
    <n v="885.67"/>
    <n v="102.3"/>
    <s v="Wallet"/>
    <n v="1"/>
    <s v="25-35"/>
    <s v="new"/>
    <s v="high value"/>
    <s v="Low"/>
    <s v="Feb"/>
    <x v="0"/>
    <x v="0"/>
    <x v="1"/>
  </r>
  <r>
    <n v="602636"/>
    <n v="41646"/>
    <n v="44"/>
    <s v="Male"/>
    <x v="3"/>
    <x v="6"/>
    <s v="Biryani"/>
    <d v="2024-10-13T00:00:00"/>
    <s v="COD"/>
    <n v="81"/>
    <n v="14.8"/>
    <n v="323.3"/>
    <n v="20.73"/>
    <s v="Card"/>
    <n v="4"/>
    <s v="36-50"/>
    <s v="new"/>
    <s v="medium"/>
    <s v="medium"/>
    <s v="Oct"/>
    <x v="1"/>
    <x v="1"/>
    <x v="1"/>
  </r>
  <r>
    <n v="602637"/>
    <n v="60671"/>
    <n v="26"/>
    <s v="Female"/>
    <x v="4"/>
    <x v="2"/>
    <s v="Burger"/>
    <d v="2023-08-01T00:00:00"/>
    <s v="COD"/>
    <n v="22"/>
    <n v="14.9"/>
    <n v="439.02"/>
    <n v="49.67"/>
    <s v="UPI"/>
    <n v="1"/>
    <s v="25-35"/>
    <s v="new"/>
    <s v="medium"/>
    <s v="Low"/>
    <s v="Aug"/>
    <x v="0"/>
    <x v="1"/>
    <x v="2"/>
  </r>
  <r>
    <n v="602638"/>
    <n v="79623"/>
    <n v="23"/>
    <s v="Female"/>
    <x v="4"/>
    <x v="0"/>
    <s v="South Indian"/>
    <d v="2024-07-22T00:00:00"/>
    <s v="COD"/>
    <n v="79"/>
    <n v="4.3"/>
    <n v="903.58"/>
    <n v="24.01"/>
    <s v="UPI"/>
    <n v="2"/>
    <s v="18-24"/>
    <s v="new"/>
    <s v="high value"/>
    <s v="Low"/>
    <s v="Jul"/>
    <x v="1"/>
    <x v="2"/>
    <x v="1"/>
  </r>
  <r>
    <n v="602639"/>
    <n v="41693"/>
    <n v="63"/>
    <s v="Male"/>
    <x v="1"/>
    <x v="7"/>
    <s v="Pizza"/>
    <d v="2022-11-23T00:00:00"/>
    <s v="Online"/>
    <n v="61"/>
    <n v="5.9"/>
    <n v="198.65"/>
    <n v="65.91"/>
    <s v="Wallet"/>
    <n v="5"/>
    <s v="50+"/>
    <s v="new"/>
    <s v="low"/>
    <s v="High"/>
    <s v="Nov"/>
    <x v="2"/>
    <x v="0"/>
    <x v="1"/>
  </r>
  <r>
    <n v="602640"/>
    <n v="64980"/>
    <n v="31"/>
    <s v="Female"/>
    <x v="1"/>
    <x v="4"/>
    <s v="South Indian"/>
    <d v="2023-04-28T00:00:00"/>
    <s v="Online"/>
    <n v="69"/>
    <n v="6.8"/>
    <n v="490.98"/>
    <n v="86.11"/>
    <s v="Card"/>
    <n v="5"/>
    <s v="25-35"/>
    <s v="new"/>
    <s v="medium"/>
    <s v="High"/>
    <s v="Apr"/>
    <x v="0"/>
    <x v="0"/>
    <x v="1"/>
  </r>
  <r>
    <n v="602641"/>
    <n v="51982"/>
    <n v="40"/>
    <s v="Female"/>
    <x v="3"/>
    <x v="7"/>
    <s v="South Indian"/>
    <d v="2024-05-01T00:00:00"/>
    <s v="Online"/>
    <n v="41"/>
    <n v="3.1"/>
    <n v="1297.94"/>
    <n v="57.23"/>
    <s v="Cash"/>
    <n v="5"/>
    <s v="36-50"/>
    <s v="new"/>
    <s v="high value"/>
    <s v="High"/>
    <s v="May"/>
    <x v="1"/>
    <x v="2"/>
    <x v="0"/>
  </r>
  <r>
    <n v="602642"/>
    <n v="48304"/>
    <n v="60"/>
    <s v="Male"/>
    <x v="1"/>
    <x v="6"/>
    <s v="Pizza"/>
    <d v="2022-01-23T00:00:00"/>
    <s v="Online"/>
    <n v="89"/>
    <n v="4.7"/>
    <n v="1091.07"/>
    <n v="31.11"/>
    <s v="Cash"/>
    <n v="2"/>
    <s v="50+"/>
    <s v="new"/>
    <s v="high value"/>
    <s v="Low"/>
    <s v="Jan"/>
    <x v="2"/>
    <x v="2"/>
    <x v="1"/>
  </r>
  <r>
    <n v="602643"/>
    <n v="56353"/>
    <n v="33"/>
    <s v="Female"/>
    <x v="1"/>
    <x v="6"/>
    <s v="South Indian"/>
    <d v="2022-08-04T00:00:00"/>
    <s v="COD"/>
    <n v="30"/>
    <n v="5.0999999999999996"/>
    <n v="451.48"/>
    <n v="66.819999999999993"/>
    <s v="Cash"/>
    <n v="5"/>
    <s v="25-35"/>
    <s v="new"/>
    <s v="medium"/>
    <s v="High"/>
    <s v="Aug"/>
    <x v="2"/>
    <x v="0"/>
    <x v="2"/>
  </r>
  <r>
    <n v="602644"/>
    <n v="62205"/>
    <n v="45"/>
    <s v="Male"/>
    <x v="2"/>
    <x v="4"/>
    <s v="Burger"/>
    <d v="2024-12-09T00:00:00"/>
    <s v="Online"/>
    <n v="34"/>
    <n v="6.2"/>
    <n v="1075.77"/>
    <n v="67.22"/>
    <s v="Cash"/>
    <n v="5"/>
    <s v="36-50"/>
    <s v="new"/>
    <s v="high value"/>
    <s v="High"/>
    <s v="Dec"/>
    <x v="1"/>
    <x v="0"/>
    <x v="0"/>
  </r>
  <r>
    <n v="602645"/>
    <n v="42508"/>
    <n v="29"/>
    <s v="Male"/>
    <x v="3"/>
    <x v="4"/>
    <s v="Pizza"/>
    <d v="2024-07-19T00:00:00"/>
    <s v="COD"/>
    <n v="89"/>
    <n v="6.8"/>
    <n v="332.57"/>
    <n v="34.770000000000003"/>
    <s v="Card"/>
    <n v="2"/>
    <s v="25-35"/>
    <s v="new"/>
    <s v="medium"/>
    <s v="Low"/>
    <s v="Jul"/>
    <x v="1"/>
    <x v="0"/>
    <x v="1"/>
  </r>
  <r>
    <n v="602646"/>
    <n v="76090"/>
    <n v="30"/>
    <s v="Male"/>
    <x v="0"/>
    <x v="6"/>
    <s v="Burger"/>
    <d v="2022-07-04T00:00:00"/>
    <s v="COD"/>
    <n v="89"/>
    <n v="2.2000000000000002"/>
    <n v="990.76"/>
    <n v="49.96"/>
    <s v="UPI"/>
    <n v="2"/>
    <s v="25-35"/>
    <s v="new"/>
    <s v="high value"/>
    <s v="Low"/>
    <s v="Jul"/>
    <x v="2"/>
    <x v="2"/>
    <x v="1"/>
  </r>
  <r>
    <n v="602647"/>
    <n v="96938"/>
    <n v="45"/>
    <s v="Male"/>
    <x v="5"/>
    <x v="3"/>
    <s v="South Indian"/>
    <d v="2024-11-18T00:00:00"/>
    <s v="Online"/>
    <n v="87"/>
    <n v="14.6"/>
    <n v="675.9"/>
    <n v="85.75"/>
    <s v="UPI"/>
    <n v="5"/>
    <s v="36-50"/>
    <s v="new"/>
    <s v="high value"/>
    <s v="High"/>
    <s v="Nov"/>
    <x v="1"/>
    <x v="1"/>
    <x v="1"/>
  </r>
  <r>
    <n v="602648"/>
    <n v="94030"/>
    <n v="52"/>
    <s v="Male"/>
    <x v="0"/>
    <x v="5"/>
    <s v="Sandwich"/>
    <d v="2022-06-28T00:00:00"/>
    <s v="Online"/>
    <n v="82"/>
    <n v="10"/>
    <n v="1383.25"/>
    <n v="65.930000000000007"/>
    <s v="Card"/>
    <n v="3"/>
    <s v="50+"/>
    <s v="repeat"/>
    <s v="high value"/>
    <s v="medium"/>
    <s v="Jun"/>
    <x v="2"/>
    <x v="0"/>
    <x v="1"/>
  </r>
  <r>
    <n v="602649"/>
    <n v="45755"/>
    <n v="38"/>
    <s v="Male"/>
    <x v="3"/>
    <x v="4"/>
    <s v="Biryani"/>
    <d v="2024-06-24T00:00:00"/>
    <s v="Online"/>
    <n v="46"/>
    <n v="5.8"/>
    <n v="370.56"/>
    <n v="57.67"/>
    <s v="Card"/>
    <n v="4"/>
    <s v="36-50"/>
    <s v="new"/>
    <s v="medium"/>
    <s v="medium"/>
    <s v="Jun"/>
    <x v="1"/>
    <x v="0"/>
    <x v="1"/>
  </r>
  <r>
    <n v="602650"/>
    <n v="33305"/>
    <n v="19"/>
    <s v="Male"/>
    <x v="5"/>
    <x v="2"/>
    <s v="Biryani"/>
    <d v="2022-05-07T00:00:00"/>
    <s v="Online"/>
    <n v="57"/>
    <n v="11.1"/>
    <n v="150.06"/>
    <n v="50.47"/>
    <s v="Cash"/>
    <n v="3"/>
    <s v="18-24"/>
    <s v="new"/>
    <s v="low"/>
    <s v="medium"/>
    <s v="May"/>
    <x v="2"/>
    <x v="1"/>
    <x v="1"/>
  </r>
  <r>
    <n v="602651"/>
    <n v="90321"/>
    <n v="64"/>
    <s v="Male"/>
    <x v="5"/>
    <x v="3"/>
    <s v="South Indian"/>
    <d v="2022-12-18T00:00:00"/>
    <s v="Online"/>
    <n v="46"/>
    <n v="3.2"/>
    <n v="1257.05"/>
    <n v="38.229999999999997"/>
    <s v="Wallet"/>
    <n v="3"/>
    <s v="50+"/>
    <s v="new"/>
    <s v="high value"/>
    <s v="medium"/>
    <s v="Dec"/>
    <x v="2"/>
    <x v="2"/>
    <x v="1"/>
  </r>
  <r>
    <n v="602652"/>
    <n v="29167"/>
    <n v="35"/>
    <s v="Female"/>
    <x v="4"/>
    <x v="2"/>
    <s v="Pizza"/>
    <d v="2024-07-06T00:00:00"/>
    <s v="Online"/>
    <n v="53"/>
    <n v="1.9"/>
    <n v="340.41"/>
    <n v="86.26"/>
    <s v="Cash"/>
    <n v="5"/>
    <s v="25-35"/>
    <s v="new"/>
    <s v="medium"/>
    <s v="High"/>
    <s v="Jul"/>
    <x v="1"/>
    <x v="2"/>
    <x v="1"/>
  </r>
  <r>
    <n v="602653"/>
    <n v="66454"/>
    <n v="52"/>
    <s v="Male"/>
    <x v="3"/>
    <x v="4"/>
    <s v="Pizza"/>
    <d v="2023-09-08T00:00:00"/>
    <s v="COD"/>
    <n v="34"/>
    <n v="8.9"/>
    <n v="523.13"/>
    <n v="58.64"/>
    <s v="Wallet"/>
    <n v="3"/>
    <s v="50+"/>
    <s v="new"/>
    <s v="high value"/>
    <s v="medium"/>
    <s v="Sep"/>
    <x v="0"/>
    <x v="0"/>
    <x v="0"/>
  </r>
  <r>
    <n v="602654"/>
    <n v="63366"/>
    <n v="45"/>
    <s v="Male"/>
    <x v="4"/>
    <x v="5"/>
    <s v="Pizza"/>
    <d v="2023-07-15T00:00:00"/>
    <s v="Online"/>
    <n v="58"/>
    <n v="8"/>
    <n v="929.83"/>
    <n v="29.26"/>
    <s v="UPI"/>
    <n v="3"/>
    <s v="36-50"/>
    <s v="new"/>
    <s v="high value"/>
    <s v="medium"/>
    <s v="Jul"/>
    <x v="0"/>
    <x v="0"/>
    <x v="1"/>
  </r>
  <r>
    <n v="602655"/>
    <n v="14571"/>
    <n v="18"/>
    <s v="Female"/>
    <x v="2"/>
    <x v="2"/>
    <s v="South Indian"/>
    <d v="2022-04-08T00:00:00"/>
    <s v="COD"/>
    <n v="57"/>
    <n v="12.2"/>
    <n v="1273.82"/>
    <n v="109.22"/>
    <s v="Wallet"/>
    <n v="4"/>
    <s v="18-24"/>
    <s v="new"/>
    <s v="high value"/>
    <s v="medium"/>
    <s v="Apr"/>
    <x v="2"/>
    <x v="1"/>
    <x v="1"/>
  </r>
  <r>
    <n v="602656"/>
    <n v="89785"/>
    <n v="61"/>
    <s v="Male"/>
    <x v="0"/>
    <x v="7"/>
    <s v="Biryani"/>
    <d v="2023-03-30T00:00:00"/>
    <s v="COD"/>
    <n v="64"/>
    <n v="13.3"/>
    <n v="661.12"/>
    <n v="75.650000000000006"/>
    <s v="UPI"/>
    <n v="3"/>
    <s v="50+"/>
    <s v="new"/>
    <s v="high value"/>
    <s v="medium"/>
    <s v="Mar"/>
    <x v="0"/>
    <x v="1"/>
    <x v="1"/>
  </r>
  <r>
    <n v="602657"/>
    <n v="31234"/>
    <n v="49"/>
    <s v="Male"/>
    <x v="5"/>
    <x v="4"/>
    <s v="Sandwich"/>
    <d v="2023-03-22T00:00:00"/>
    <s v="Online"/>
    <n v="40"/>
    <n v="3.7"/>
    <n v="250.46"/>
    <n v="95.61"/>
    <s v="Cash"/>
    <n v="4"/>
    <s v="36-50"/>
    <s v="new"/>
    <s v="medium"/>
    <s v="medium"/>
    <s v="Mar"/>
    <x v="0"/>
    <x v="2"/>
    <x v="0"/>
  </r>
  <r>
    <n v="602658"/>
    <n v="18368"/>
    <n v="39"/>
    <s v="Female"/>
    <x v="3"/>
    <x v="0"/>
    <s v="Sandwich"/>
    <d v="2022-10-18T00:00:00"/>
    <s v="Online"/>
    <n v="89"/>
    <n v="1.1000000000000001"/>
    <n v="703.57"/>
    <n v="114.41"/>
    <s v="Cash"/>
    <n v="3"/>
    <s v="36-50"/>
    <s v="new"/>
    <s v="high value"/>
    <s v="medium"/>
    <s v="Oct"/>
    <x v="2"/>
    <x v="2"/>
    <x v="1"/>
  </r>
  <r>
    <n v="602659"/>
    <n v="47005"/>
    <n v="20"/>
    <s v="Female"/>
    <x v="3"/>
    <x v="1"/>
    <s v="Burger"/>
    <d v="2022-02-06T00:00:00"/>
    <s v="Online"/>
    <n v="25"/>
    <n v="7.9"/>
    <n v="1471.33"/>
    <n v="77.62"/>
    <s v="Wallet"/>
    <n v="4"/>
    <s v="18-24"/>
    <s v="new"/>
    <s v="high value"/>
    <s v="medium"/>
    <s v="Feb"/>
    <x v="2"/>
    <x v="0"/>
    <x v="2"/>
  </r>
  <r>
    <n v="602660"/>
    <n v="51992"/>
    <n v="25"/>
    <s v="Female"/>
    <x v="5"/>
    <x v="5"/>
    <s v="Biryani"/>
    <d v="2024-10-15T00:00:00"/>
    <s v="COD"/>
    <n v="82"/>
    <n v="1.9"/>
    <n v="1005.6"/>
    <n v="40.61"/>
    <s v="Cash"/>
    <n v="4"/>
    <s v="25-35"/>
    <s v="new"/>
    <s v="high value"/>
    <s v="medium"/>
    <s v="Oct"/>
    <x v="1"/>
    <x v="2"/>
    <x v="1"/>
  </r>
  <r>
    <n v="602661"/>
    <n v="49525"/>
    <n v="39"/>
    <s v="Female"/>
    <x v="5"/>
    <x v="5"/>
    <s v="Chinese"/>
    <d v="2024-04-23T00:00:00"/>
    <s v="Online"/>
    <n v="84"/>
    <n v="5.7"/>
    <n v="702.24"/>
    <n v="90.42"/>
    <s v="Card"/>
    <n v="2"/>
    <s v="36-50"/>
    <s v="new"/>
    <s v="high value"/>
    <s v="Low"/>
    <s v="Apr"/>
    <x v="1"/>
    <x v="0"/>
    <x v="1"/>
  </r>
  <r>
    <n v="602662"/>
    <n v="35415"/>
    <n v="25"/>
    <s v="Female"/>
    <x v="1"/>
    <x v="1"/>
    <s v="Pizza"/>
    <d v="2022-11-18T00:00:00"/>
    <s v="Online"/>
    <n v="89"/>
    <n v="5.8"/>
    <n v="1004.18"/>
    <n v="85.56"/>
    <s v="Card"/>
    <n v="3"/>
    <s v="25-35"/>
    <s v="new"/>
    <s v="high value"/>
    <s v="medium"/>
    <s v="Nov"/>
    <x v="2"/>
    <x v="0"/>
    <x v="1"/>
  </r>
  <r>
    <n v="602663"/>
    <n v="56499"/>
    <n v="62"/>
    <s v="Male"/>
    <x v="4"/>
    <x v="1"/>
    <s v="Pizza"/>
    <d v="2022-04-27T00:00:00"/>
    <s v="Online"/>
    <n v="57"/>
    <n v="4.9000000000000004"/>
    <n v="219.74"/>
    <n v="33.47"/>
    <s v="UPI"/>
    <n v="1"/>
    <s v="50+"/>
    <s v="new"/>
    <s v="low"/>
    <s v="Low"/>
    <s v="Apr"/>
    <x v="2"/>
    <x v="2"/>
    <x v="1"/>
  </r>
  <r>
    <n v="602664"/>
    <n v="84638"/>
    <n v="46"/>
    <s v="Female"/>
    <x v="1"/>
    <x v="4"/>
    <s v="South Indian"/>
    <d v="2024-01-13T00:00:00"/>
    <s v="Online"/>
    <n v="37"/>
    <n v="12.5"/>
    <n v="1407.46"/>
    <n v="65.89"/>
    <s v="Cash"/>
    <n v="4"/>
    <s v="36-50"/>
    <s v="new"/>
    <s v="high value"/>
    <s v="medium"/>
    <s v="Jan"/>
    <x v="1"/>
    <x v="1"/>
    <x v="0"/>
  </r>
  <r>
    <n v="602665"/>
    <n v="78049"/>
    <n v="50"/>
    <s v="Female"/>
    <x v="4"/>
    <x v="0"/>
    <s v="Pizza"/>
    <d v="2023-06-06T00:00:00"/>
    <s v="COD"/>
    <n v="76"/>
    <n v="5.2"/>
    <n v="1406.38"/>
    <n v="113.84"/>
    <s v="Cash"/>
    <n v="4"/>
    <s v="36-50"/>
    <s v="new"/>
    <s v="high value"/>
    <s v="medium"/>
    <s v="Jun"/>
    <x v="0"/>
    <x v="0"/>
    <x v="1"/>
  </r>
  <r>
    <n v="602666"/>
    <n v="25160"/>
    <n v="55"/>
    <s v="Male"/>
    <x v="3"/>
    <x v="7"/>
    <s v="Pizza"/>
    <d v="2024-04-25T00:00:00"/>
    <s v="Online"/>
    <n v="65"/>
    <n v="5.9"/>
    <n v="628.32000000000005"/>
    <n v="107.57"/>
    <s v="UPI"/>
    <n v="1"/>
    <s v="50+"/>
    <s v="new"/>
    <s v="high value"/>
    <s v="Low"/>
    <s v="Apr"/>
    <x v="1"/>
    <x v="0"/>
    <x v="1"/>
  </r>
  <r>
    <n v="602667"/>
    <n v="58897"/>
    <n v="36"/>
    <s v="Male"/>
    <x v="5"/>
    <x v="3"/>
    <s v="South Indian"/>
    <d v="2023-10-16T00:00:00"/>
    <s v="Online"/>
    <n v="72"/>
    <n v="14"/>
    <n v="213.47"/>
    <n v="119.52"/>
    <s v="UPI"/>
    <n v="5"/>
    <s v="36-50"/>
    <s v="new"/>
    <s v="low"/>
    <s v="High"/>
    <s v="Oct"/>
    <x v="0"/>
    <x v="1"/>
    <x v="1"/>
  </r>
  <r>
    <n v="602668"/>
    <n v="64994"/>
    <n v="33"/>
    <s v="Female"/>
    <x v="5"/>
    <x v="4"/>
    <s v="Chinese"/>
    <d v="2024-12-08T00:00:00"/>
    <s v="COD"/>
    <n v="86"/>
    <n v="3.3"/>
    <n v="1007.28"/>
    <n v="47.35"/>
    <s v="Wallet"/>
    <n v="1"/>
    <s v="25-35"/>
    <s v="new"/>
    <s v="high value"/>
    <s v="Low"/>
    <s v="Dec"/>
    <x v="1"/>
    <x v="2"/>
    <x v="1"/>
  </r>
  <r>
    <n v="602669"/>
    <n v="70622"/>
    <n v="28"/>
    <s v="Female"/>
    <x v="1"/>
    <x v="0"/>
    <s v="Sandwich"/>
    <d v="2022-12-30T00:00:00"/>
    <s v="COD"/>
    <n v="88"/>
    <n v="7.1"/>
    <n v="816.54"/>
    <n v="98.29"/>
    <s v="Card"/>
    <n v="2"/>
    <s v="25-35"/>
    <s v="new"/>
    <s v="high value"/>
    <s v="Low"/>
    <s v="Dec"/>
    <x v="2"/>
    <x v="0"/>
    <x v="1"/>
  </r>
  <r>
    <n v="602670"/>
    <n v="75735"/>
    <n v="57"/>
    <s v="Male"/>
    <x v="0"/>
    <x v="2"/>
    <s v="Chinese"/>
    <d v="2023-01-11T00:00:00"/>
    <s v="Online"/>
    <n v="85"/>
    <n v="12.3"/>
    <n v="1242.05"/>
    <n v="22.8"/>
    <s v="UPI"/>
    <n v="3"/>
    <s v="50+"/>
    <s v="new"/>
    <s v="high value"/>
    <s v="medium"/>
    <s v="Jan"/>
    <x v="0"/>
    <x v="1"/>
    <x v="1"/>
  </r>
  <r>
    <n v="602671"/>
    <n v="90263"/>
    <n v="32"/>
    <s v="Male"/>
    <x v="3"/>
    <x v="4"/>
    <s v="South Indian"/>
    <d v="2022-01-15T00:00:00"/>
    <s v="COD"/>
    <n v="59"/>
    <n v="9.6999999999999993"/>
    <n v="422.39"/>
    <n v="32.799999999999997"/>
    <s v="Card"/>
    <n v="1"/>
    <s v="25-35"/>
    <s v="new"/>
    <s v="medium"/>
    <s v="Low"/>
    <s v="Jan"/>
    <x v="2"/>
    <x v="0"/>
    <x v="1"/>
  </r>
  <r>
    <n v="602672"/>
    <n v="34348"/>
    <n v="64"/>
    <s v="Female"/>
    <x v="1"/>
    <x v="2"/>
    <s v="Pizza"/>
    <d v="2024-10-22T00:00:00"/>
    <s v="COD"/>
    <n v="38"/>
    <n v="13.9"/>
    <n v="1394.62"/>
    <n v="75.88"/>
    <s v="UPI"/>
    <n v="4"/>
    <s v="50+"/>
    <s v="new"/>
    <s v="high value"/>
    <s v="medium"/>
    <s v="Oct"/>
    <x v="1"/>
    <x v="1"/>
    <x v="0"/>
  </r>
  <r>
    <n v="602673"/>
    <n v="68983"/>
    <n v="49"/>
    <s v="Female"/>
    <x v="4"/>
    <x v="5"/>
    <s v="Sandwich"/>
    <d v="2022-12-01T00:00:00"/>
    <s v="COD"/>
    <n v="35"/>
    <n v="12.7"/>
    <n v="400.73"/>
    <n v="89.95"/>
    <s v="Wallet"/>
    <n v="1"/>
    <s v="36-50"/>
    <s v="new"/>
    <s v="medium"/>
    <s v="Low"/>
    <s v="Dec"/>
    <x v="2"/>
    <x v="1"/>
    <x v="0"/>
  </r>
  <r>
    <n v="602674"/>
    <n v="51055"/>
    <n v="19"/>
    <s v="Male"/>
    <x v="3"/>
    <x v="5"/>
    <s v="Burger"/>
    <d v="2024-12-25T00:00:00"/>
    <s v="Online"/>
    <n v="41"/>
    <n v="4.7"/>
    <n v="364.94"/>
    <n v="75.77"/>
    <s v="Card"/>
    <n v="1"/>
    <s v="18-24"/>
    <s v="new"/>
    <s v="medium"/>
    <s v="Low"/>
    <s v="Dec"/>
    <x v="1"/>
    <x v="2"/>
    <x v="0"/>
  </r>
  <r>
    <n v="602675"/>
    <n v="88900"/>
    <n v="24"/>
    <s v="Female"/>
    <x v="4"/>
    <x v="2"/>
    <s v="Sandwich"/>
    <d v="2023-08-04T00:00:00"/>
    <s v="Online"/>
    <n v="75"/>
    <n v="4.9000000000000004"/>
    <n v="1052.3"/>
    <n v="82.84"/>
    <s v="UPI"/>
    <n v="3"/>
    <s v="18-24"/>
    <s v="new"/>
    <s v="high value"/>
    <s v="medium"/>
    <s v="Aug"/>
    <x v="0"/>
    <x v="2"/>
    <x v="1"/>
  </r>
  <r>
    <n v="602676"/>
    <n v="84599"/>
    <n v="55"/>
    <s v="Male"/>
    <x v="0"/>
    <x v="7"/>
    <s v="Sandwich"/>
    <d v="2023-05-23T00:00:00"/>
    <s v="COD"/>
    <n v="25"/>
    <n v="12.8"/>
    <n v="1297.27"/>
    <n v="77.12"/>
    <s v="UPI"/>
    <n v="5"/>
    <s v="50+"/>
    <s v="new"/>
    <s v="high value"/>
    <s v="High"/>
    <s v="May"/>
    <x v="0"/>
    <x v="1"/>
    <x v="2"/>
  </r>
  <r>
    <n v="602677"/>
    <n v="61754"/>
    <n v="55"/>
    <s v="Male"/>
    <x v="2"/>
    <x v="7"/>
    <s v="Burger"/>
    <d v="2023-10-03T00:00:00"/>
    <s v="Online"/>
    <n v="20"/>
    <n v="1.9"/>
    <n v="1156.49"/>
    <n v="20.27"/>
    <s v="Wallet"/>
    <n v="1"/>
    <s v="50+"/>
    <s v="new"/>
    <s v="high value"/>
    <s v="Low"/>
    <s v="Oct"/>
    <x v="0"/>
    <x v="2"/>
    <x v="2"/>
  </r>
  <r>
    <n v="602678"/>
    <n v="48253"/>
    <n v="28"/>
    <s v="Male"/>
    <x v="4"/>
    <x v="5"/>
    <s v="Biryani"/>
    <d v="2023-07-29T00:00:00"/>
    <s v="COD"/>
    <n v="71"/>
    <n v="8.1999999999999993"/>
    <n v="364.43"/>
    <n v="63.24"/>
    <s v="UPI"/>
    <n v="3"/>
    <s v="25-35"/>
    <s v="new"/>
    <s v="medium"/>
    <s v="medium"/>
    <s v="Jul"/>
    <x v="0"/>
    <x v="0"/>
    <x v="1"/>
  </r>
  <r>
    <n v="602679"/>
    <n v="24448"/>
    <n v="54"/>
    <s v="Male"/>
    <x v="0"/>
    <x v="5"/>
    <s v="Pizza"/>
    <d v="2022-12-21T00:00:00"/>
    <s v="Online"/>
    <n v="54"/>
    <n v="11.5"/>
    <n v="504.29"/>
    <n v="99.74"/>
    <s v="UPI"/>
    <n v="2"/>
    <s v="50+"/>
    <s v="new"/>
    <s v="high value"/>
    <s v="Low"/>
    <s v="Dec"/>
    <x v="2"/>
    <x v="1"/>
    <x v="1"/>
  </r>
  <r>
    <n v="602680"/>
    <n v="69635"/>
    <n v="57"/>
    <s v="Female"/>
    <x v="0"/>
    <x v="2"/>
    <s v="South Indian"/>
    <d v="2024-10-20T00:00:00"/>
    <s v="COD"/>
    <n v="21"/>
    <n v="10.8"/>
    <n v="714.08"/>
    <n v="32.75"/>
    <s v="Cash"/>
    <n v="4"/>
    <s v="50+"/>
    <s v="new"/>
    <s v="high value"/>
    <s v="medium"/>
    <s v="Oct"/>
    <x v="1"/>
    <x v="1"/>
    <x v="2"/>
  </r>
  <r>
    <n v="602681"/>
    <n v="11314"/>
    <n v="39"/>
    <s v="Male"/>
    <x v="0"/>
    <x v="0"/>
    <s v="Chinese"/>
    <d v="2022-03-05T00:00:00"/>
    <s v="COD"/>
    <n v="80"/>
    <n v="7.4"/>
    <n v="679.83"/>
    <n v="98.62"/>
    <s v="Cash"/>
    <n v="2"/>
    <s v="36-50"/>
    <s v="new"/>
    <s v="high value"/>
    <s v="Low"/>
    <s v="Mar"/>
    <x v="2"/>
    <x v="0"/>
    <x v="1"/>
  </r>
  <r>
    <n v="602682"/>
    <n v="53876"/>
    <n v="22"/>
    <s v="Female"/>
    <x v="0"/>
    <x v="7"/>
    <s v="Pizza"/>
    <d v="2022-08-26T00:00:00"/>
    <s v="COD"/>
    <n v="32"/>
    <n v="10.1"/>
    <n v="1314.63"/>
    <n v="54.36"/>
    <s v="Wallet"/>
    <n v="3"/>
    <s v="18-24"/>
    <s v="new"/>
    <s v="high value"/>
    <s v="medium"/>
    <s v="Aug"/>
    <x v="2"/>
    <x v="1"/>
    <x v="0"/>
  </r>
  <r>
    <n v="602683"/>
    <n v="72115"/>
    <n v="19"/>
    <s v="Male"/>
    <x v="4"/>
    <x v="0"/>
    <s v="Chinese"/>
    <d v="2024-08-26T00:00:00"/>
    <s v="COD"/>
    <n v="30"/>
    <n v="13.9"/>
    <n v="1259.94"/>
    <n v="54.56"/>
    <s v="Wallet"/>
    <n v="2"/>
    <s v="18-24"/>
    <s v="new"/>
    <s v="high value"/>
    <s v="Low"/>
    <s v="Aug"/>
    <x v="1"/>
    <x v="1"/>
    <x v="2"/>
  </r>
  <r>
    <n v="602684"/>
    <n v="47466"/>
    <n v="64"/>
    <s v="Female"/>
    <x v="4"/>
    <x v="1"/>
    <s v="Burger"/>
    <d v="2024-06-06T00:00:00"/>
    <s v="Online"/>
    <n v="29"/>
    <n v="2.5"/>
    <n v="888.27"/>
    <n v="22.4"/>
    <s v="Wallet"/>
    <n v="1"/>
    <s v="50+"/>
    <s v="new"/>
    <s v="high value"/>
    <s v="Low"/>
    <s v="Jun"/>
    <x v="1"/>
    <x v="2"/>
    <x v="2"/>
  </r>
  <r>
    <n v="602685"/>
    <n v="32205"/>
    <n v="31"/>
    <s v="Male"/>
    <x v="5"/>
    <x v="1"/>
    <s v="Sandwich"/>
    <d v="2023-05-18T00:00:00"/>
    <s v="Online"/>
    <n v="79"/>
    <n v="11.4"/>
    <n v="1452"/>
    <n v="68.89"/>
    <s v="UPI"/>
    <n v="3"/>
    <s v="25-35"/>
    <s v="new"/>
    <s v="high value"/>
    <s v="medium"/>
    <s v="May"/>
    <x v="0"/>
    <x v="1"/>
    <x v="1"/>
  </r>
  <r>
    <n v="602686"/>
    <n v="67216"/>
    <n v="63"/>
    <s v="Male"/>
    <x v="1"/>
    <x v="6"/>
    <s v="Chinese"/>
    <d v="2024-12-25T00:00:00"/>
    <s v="Online"/>
    <n v="76"/>
    <n v="7.5"/>
    <n v="1015.09"/>
    <n v="59.63"/>
    <s v="Card"/>
    <n v="1"/>
    <s v="50+"/>
    <s v="new"/>
    <s v="high value"/>
    <s v="Low"/>
    <s v="Dec"/>
    <x v="1"/>
    <x v="0"/>
    <x v="1"/>
  </r>
  <r>
    <n v="602687"/>
    <n v="89121"/>
    <n v="24"/>
    <s v="Male"/>
    <x v="4"/>
    <x v="1"/>
    <s v="Sandwich"/>
    <d v="2024-08-29T00:00:00"/>
    <s v="Online"/>
    <n v="58"/>
    <n v="6.5"/>
    <n v="394.55"/>
    <n v="54.37"/>
    <s v="Wallet"/>
    <n v="3"/>
    <s v="18-24"/>
    <s v="new"/>
    <s v="medium"/>
    <s v="medium"/>
    <s v="Aug"/>
    <x v="1"/>
    <x v="0"/>
    <x v="1"/>
  </r>
  <r>
    <n v="602688"/>
    <n v="91954"/>
    <n v="64"/>
    <s v="Male"/>
    <x v="4"/>
    <x v="1"/>
    <s v="Burger"/>
    <d v="2024-01-17T00:00:00"/>
    <s v="Online"/>
    <n v="77"/>
    <n v="6.9"/>
    <n v="352.78"/>
    <n v="56.95"/>
    <s v="UPI"/>
    <n v="4"/>
    <s v="50+"/>
    <s v="new"/>
    <s v="medium"/>
    <s v="medium"/>
    <s v="Jan"/>
    <x v="1"/>
    <x v="0"/>
    <x v="1"/>
  </r>
  <r>
    <n v="602689"/>
    <n v="97729"/>
    <n v="31"/>
    <s v="Female"/>
    <x v="1"/>
    <x v="2"/>
    <s v="Chinese"/>
    <d v="2023-01-30T00:00:00"/>
    <s v="Online"/>
    <n v="38"/>
    <n v="12.2"/>
    <n v="747.03"/>
    <n v="34.29"/>
    <s v="UPI"/>
    <n v="1"/>
    <s v="25-35"/>
    <s v="new"/>
    <s v="high value"/>
    <s v="Low"/>
    <s v="Jan"/>
    <x v="0"/>
    <x v="1"/>
    <x v="0"/>
  </r>
  <r>
    <n v="602690"/>
    <n v="65439"/>
    <n v="26"/>
    <s v="Female"/>
    <x v="5"/>
    <x v="6"/>
    <s v="Burger"/>
    <d v="2024-09-13T00:00:00"/>
    <s v="Online"/>
    <n v="69"/>
    <n v="4.7"/>
    <n v="447.44"/>
    <n v="63.36"/>
    <s v="Cash"/>
    <n v="3"/>
    <s v="25-35"/>
    <s v="new"/>
    <s v="medium"/>
    <s v="medium"/>
    <s v="Sep"/>
    <x v="1"/>
    <x v="2"/>
    <x v="1"/>
  </r>
  <r>
    <n v="602691"/>
    <n v="21292"/>
    <n v="51"/>
    <s v="Male"/>
    <x v="1"/>
    <x v="6"/>
    <s v="Pizza"/>
    <d v="2023-01-18T00:00:00"/>
    <s v="Online"/>
    <n v="58"/>
    <n v="9"/>
    <n v="1392.52"/>
    <n v="78.78"/>
    <s v="UPI"/>
    <n v="2"/>
    <s v="50+"/>
    <s v="new"/>
    <s v="high value"/>
    <s v="Low"/>
    <s v="Jan"/>
    <x v="0"/>
    <x v="0"/>
    <x v="1"/>
  </r>
  <r>
    <n v="602692"/>
    <n v="68136"/>
    <n v="35"/>
    <s v="Male"/>
    <x v="1"/>
    <x v="3"/>
    <s v="Pizza"/>
    <d v="2024-07-09T00:00:00"/>
    <s v="COD"/>
    <n v="65"/>
    <n v="12.7"/>
    <n v="402.54"/>
    <n v="72.8"/>
    <s v="UPI"/>
    <n v="4"/>
    <s v="25-35"/>
    <s v="new"/>
    <s v="medium"/>
    <s v="medium"/>
    <s v="Jul"/>
    <x v="1"/>
    <x v="1"/>
    <x v="1"/>
  </r>
  <r>
    <n v="602693"/>
    <n v="51751"/>
    <n v="32"/>
    <s v="Male"/>
    <x v="5"/>
    <x v="4"/>
    <s v="South Indian"/>
    <d v="2023-01-02T00:00:00"/>
    <s v="COD"/>
    <n v="21"/>
    <n v="3.2"/>
    <n v="1148.51"/>
    <n v="20.91"/>
    <s v="Cash"/>
    <n v="5"/>
    <s v="25-35"/>
    <s v="new"/>
    <s v="high value"/>
    <s v="High"/>
    <s v="Jan"/>
    <x v="0"/>
    <x v="2"/>
    <x v="2"/>
  </r>
  <r>
    <n v="602694"/>
    <n v="32419"/>
    <n v="55"/>
    <s v="Female"/>
    <x v="5"/>
    <x v="5"/>
    <s v="Chinese"/>
    <d v="2022-06-05T00:00:00"/>
    <s v="Online"/>
    <n v="81"/>
    <n v="12.6"/>
    <n v="1259.8"/>
    <n v="80.319999999999993"/>
    <s v="Wallet"/>
    <n v="4"/>
    <s v="50+"/>
    <s v="new"/>
    <s v="high value"/>
    <s v="medium"/>
    <s v="Jun"/>
    <x v="2"/>
    <x v="1"/>
    <x v="1"/>
  </r>
  <r>
    <n v="602695"/>
    <n v="39462"/>
    <n v="38"/>
    <s v="Male"/>
    <x v="3"/>
    <x v="1"/>
    <s v="Pizza"/>
    <d v="2022-06-21T00:00:00"/>
    <s v="Online"/>
    <n v="81"/>
    <n v="10.3"/>
    <n v="713.7"/>
    <n v="93.95"/>
    <s v="Card"/>
    <n v="1"/>
    <s v="36-50"/>
    <s v="new"/>
    <s v="high value"/>
    <s v="Low"/>
    <s v="Jun"/>
    <x v="2"/>
    <x v="1"/>
    <x v="1"/>
  </r>
  <r>
    <n v="602696"/>
    <n v="57493"/>
    <n v="55"/>
    <s v="Female"/>
    <x v="2"/>
    <x v="1"/>
    <s v="Sandwich"/>
    <d v="2023-09-22T00:00:00"/>
    <s v="COD"/>
    <n v="72"/>
    <n v="5.7"/>
    <n v="990.42"/>
    <n v="69.58"/>
    <s v="Wallet"/>
    <n v="1"/>
    <s v="50+"/>
    <s v="new"/>
    <s v="high value"/>
    <s v="Low"/>
    <s v="Sep"/>
    <x v="0"/>
    <x v="0"/>
    <x v="1"/>
  </r>
  <r>
    <n v="602697"/>
    <n v="82116"/>
    <n v="19"/>
    <s v="Male"/>
    <x v="1"/>
    <x v="7"/>
    <s v="Pizza"/>
    <d v="2022-07-13T00:00:00"/>
    <s v="Online"/>
    <n v="86"/>
    <n v="13.6"/>
    <n v="1067.75"/>
    <n v="44.13"/>
    <s v="Wallet"/>
    <n v="2"/>
    <s v="18-24"/>
    <s v="new"/>
    <s v="high value"/>
    <s v="Low"/>
    <s v="Jul"/>
    <x v="2"/>
    <x v="1"/>
    <x v="1"/>
  </r>
  <r>
    <n v="602698"/>
    <n v="38928"/>
    <n v="24"/>
    <s v="Female"/>
    <x v="0"/>
    <x v="5"/>
    <s v="Sandwich"/>
    <d v="2024-07-10T00:00:00"/>
    <s v="COD"/>
    <n v="32"/>
    <n v="8.6"/>
    <n v="720.34"/>
    <n v="51.98"/>
    <s v="Cash"/>
    <n v="5"/>
    <s v="18-24"/>
    <s v="new"/>
    <s v="high value"/>
    <s v="High"/>
    <s v="Jul"/>
    <x v="1"/>
    <x v="0"/>
    <x v="0"/>
  </r>
  <r>
    <n v="602699"/>
    <n v="75303"/>
    <n v="56"/>
    <s v="Female"/>
    <x v="2"/>
    <x v="1"/>
    <s v="South Indian"/>
    <d v="2023-08-25T00:00:00"/>
    <s v="Online"/>
    <n v="43"/>
    <n v="1.5"/>
    <n v="1353.19"/>
    <n v="66.59"/>
    <s v="Cash"/>
    <n v="5"/>
    <s v="50+"/>
    <s v="new"/>
    <s v="high value"/>
    <s v="High"/>
    <s v="Aug"/>
    <x v="0"/>
    <x v="2"/>
    <x v="0"/>
  </r>
  <r>
    <n v="602700"/>
    <n v="75465"/>
    <n v="21"/>
    <s v="Male"/>
    <x v="5"/>
    <x v="1"/>
    <s v="Sandwich"/>
    <d v="2022-01-29T00:00:00"/>
    <s v="Online"/>
    <n v="83"/>
    <n v="5.0999999999999996"/>
    <n v="1183.6199999999999"/>
    <n v="21.4"/>
    <s v="Card"/>
    <n v="4"/>
    <s v="18-24"/>
    <s v="new"/>
    <s v="high value"/>
    <s v="medium"/>
    <s v="Jan"/>
    <x v="2"/>
    <x v="0"/>
    <x v="1"/>
  </r>
  <r>
    <n v="602701"/>
    <n v="90025"/>
    <n v="20"/>
    <s v="Male"/>
    <x v="1"/>
    <x v="6"/>
    <s v="Biryani"/>
    <d v="2023-09-04T00:00:00"/>
    <s v="COD"/>
    <n v="54"/>
    <n v="9.3000000000000007"/>
    <n v="422.3"/>
    <n v="41.57"/>
    <s v="Wallet"/>
    <n v="5"/>
    <s v="18-24"/>
    <s v="new"/>
    <s v="medium"/>
    <s v="High"/>
    <s v="Sep"/>
    <x v="0"/>
    <x v="0"/>
    <x v="1"/>
  </r>
  <r>
    <n v="602702"/>
    <n v="85414"/>
    <n v="51"/>
    <s v="Male"/>
    <x v="0"/>
    <x v="2"/>
    <s v="Burger"/>
    <d v="2023-08-23T00:00:00"/>
    <s v="Online"/>
    <n v="35"/>
    <n v="11.9"/>
    <n v="1027.5999999999999"/>
    <n v="62.72"/>
    <s v="UPI"/>
    <n v="4"/>
    <s v="50+"/>
    <s v="new"/>
    <s v="high value"/>
    <s v="medium"/>
    <s v="Aug"/>
    <x v="0"/>
    <x v="1"/>
    <x v="0"/>
  </r>
  <r>
    <n v="602703"/>
    <n v="33351"/>
    <n v="45"/>
    <s v="Female"/>
    <x v="2"/>
    <x v="7"/>
    <s v="Pizza"/>
    <d v="2022-11-13T00:00:00"/>
    <s v="COD"/>
    <n v="69"/>
    <n v="12.1"/>
    <n v="398.46"/>
    <n v="73.45"/>
    <s v="Wallet"/>
    <n v="4"/>
    <s v="36-50"/>
    <s v="new"/>
    <s v="medium"/>
    <s v="medium"/>
    <s v="Nov"/>
    <x v="2"/>
    <x v="1"/>
    <x v="1"/>
  </r>
  <r>
    <n v="602704"/>
    <n v="31052"/>
    <n v="54"/>
    <s v="Female"/>
    <x v="5"/>
    <x v="5"/>
    <s v="Biryani"/>
    <d v="2022-07-29T00:00:00"/>
    <s v="COD"/>
    <n v="40"/>
    <n v="10.6"/>
    <n v="551.49"/>
    <n v="66.319999999999993"/>
    <s v="Cash"/>
    <n v="3"/>
    <s v="50+"/>
    <s v="new"/>
    <s v="high value"/>
    <s v="medium"/>
    <s v="Jul"/>
    <x v="2"/>
    <x v="1"/>
    <x v="0"/>
  </r>
  <r>
    <n v="602705"/>
    <n v="76663"/>
    <n v="64"/>
    <s v="Female"/>
    <x v="4"/>
    <x v="6"/>
    <s v="Sandwich"/>
    <d v="2022-01-11T00:00:00"/>
    <s v="Online"/>
    <n v="82"/>
    <n v="14"/>
    <n v="502.4"/>
    <n v="109.54"/>
    <s v="UPI"/>
    <n v="1"/>
    <s v="50+"/>
    <s v="new"/>
    <s v="high value"/>
    <s v="Low"/>
    <s v="Jan"/>
    <x v="2"/>
    <x v="1"/>
    <x v="1"/>
  </r>
  <r>
    <n v="602706"/>
    <n v="81437"/>
    <n v="62"/>
    <s v="Male"/>
    <x v="1"/>
    <x v="7"/>
    <s v="Biryani"/>
    <d v="2023-09-25T00:00:00"/>
    <s v="COD"/>
    <n v="69"/>
    <n v="3.5"/>
    <n v="1438.68"/>
    <n v="22.65"/>
    <s v="Card"/>
    <n v="1"/>
    <s v="50+"/>
    <s v="repeat"/>
    <s v="high value"/>
    <s v="Low"/>
    <s v="Sep"/>
    <x v="0"/>
    <x v="2"/>
    <x v="1"/>
  </r>
  <r>
    <n v="602707"/>
    <n v="24419"/>
    <n v="58"/>
    <s v="Female"/>
    <x v="5"/>
    <x v="7"/>
    <s v="Biryani"/>
    <d v="2024-11-02T00:00:00"/>
    <s v="COD"/>
    <n v="38"/>
    <n v="4.4000000000000004"/>
    <n v="733.21"/>
    <n v="78.19"/>
    <s v="UPI"/>
    <n v="2"/>
    <s v="50+"/>
    <s v="new"/>
    <s v="high value"/>
    <s v="Low"/>
    <s v="Nov"/>
    <x v="1"/>
    <x v="2"/>
    <x v="0"/>
  </r>
  <r>
    <n v="602708"/>
    <n v="55863"/>
    <n v="30"/>
    <s v="Male"/>
    <x v="2"/>
    <x v="1"/>
    <s v="Pizza"/>
    <d v="2024-03-27T00:00:00"/>
    <s v="COD"/>
    <n v="32"/>
    <n v="1.1000000000000001"/>
    <n v="1479.49"/>
    <n v="33.85"/>
    <s v="Card"/>
    <n v="5"/>
    <s v="25-35"/>
    <s v="repeat"/>
    <s v="high value"/>
    <s v="High"/>
    <s v="Mar"/>
    <x v="1"/>
    <x v="2"/>
    <x v="0"/>
  </r>
  <r>
    <n v="602709"/>
    <n v="32256"/>
    <n v="29"/>
    <s v="Female"/>
    <x v="2"/>
    <x v="0"/>
    <s v="Pizza"/>
    <d v="2022-08-24T00:00:00"/>
    <s v="Online"/>
    <n v="24"/>
    <n v="4"/>
    <n v="1207.7"/>
    <n v="70.510000000000005"/>
    <s v="Cash"/>
    <n v="2"/>
    <s v="25-35"/>
    <s v="new"/>
    <s v="high value"/>
    <s v="Low"/>
    <s v="Aug"/>
    <x v="2"/>
    <x v="2"/>
    <x v="2"/>
  </r>
  <r>
    <n v="602710"/>
    <n v="69797"/>
    <n v="47"/>
    <s v="Female"/>
    <x v="2"/>
    <x v="5"/>
    <s v="Chinese"/>
    <d v="2023-11-12T00:00:00"/>
    <s v="COD"/>
    <n v="61"/>
    <n v="8.1999999999999993"/>
    <n v="1174.8399999999999"/>
    <n v="97.2"/>
    <s v="Card"/>
    <n v="1"/>
    <s v="36-50"/>
    <s v="new"/>
    <s v="high value"/>
    <s v="Low"/>
    <s v="Nov"/>
    <x v="0"/>
    <x v="0"/>
    <x v="1"/>
  </r>
  <r>
    <n v="602711"/>
    <n v="52883"/>
    <n v="64"/>
    <s v="Female"/>
    <x v="4"/>
    <x v="6"/>
    <s v="Sandwich"/>
    <d v="2022-08-30T00:00:00"/>
    <s v="Online"/>
    <n v="21"/>
    <n v="13.5"/>
    <n v="1371.93"/>
    <n v="36.99"/>
    <s v="UPI"/>
    <n v="2"/>
    <s v="50+"/>
    <s v="new"/>
    <s v="high value"/>
    <s v="Low"/>
    <s v="Aug"/>
    <x v="2"/>
    <x v="1"/>
    <x v="2"/>
  </r>
  <r>
    <n v="602712"/>
    <n v="15499"/>
    <n v="32"/>
    <s v="Male"/>
    <x v="4"/>
    <x v="0"/>
    <s v="Sandwich"/>
    <d v="2023-05-18T00:00:00"/>
    <s v="COD"/>
    <n v="86"/>
    <n v="2.8"/>
    <n v="234.68"/>
    <n v="81.760000000000005"/>
    <s v="Wallet"/>
    <n v="5"/>
    <s v="25-35"/>
    <s v="new"/>
    <s v="low"/>
    <s v="High"/>
    <s v="May"/>
    <x v="0"/>
    <x v="2"/>
    <x v="1"/>
  </r>
  <r>
    <n v="602713"/>
    <n v="69120"/>
    <n v="35"/>
    <s v="Male"/>
    <x v="3"/>
    <x v="7"/>
    <s v="Sandwich"/>
    <d v="2024-03-16T00:00:00"/>
    <s v="COD"/>
    <n v="85"/>
    <n v="9"/>
    <n v="493.43"/>
    <n v="96.4"/>
    <s v="Wallet"/>
    <n v="3"/>
    <s v="25-35"/>
    <s v="new"/>
    <s v="medium"/>
    <s v="medium"/>
    <s v="Mar"/>
    <x v="1"/>
    <x v="0"/>
    <x v="1"/>
  </r>
  <r>
    <n v="602714"/>
    <n v="29306"/>
    <n v="63"/>
    <s v="Male"/>
    <x v="0"/>
    <x v="0"/>
    <s v="Sandwich"/>
    <d v="2022-10-22T00:00:00"/>
    <s v="Online"/>
    <n v="48"/>
    <n v="6.3"/>
    <n v="1238.81"/>
    <n v="35.299999999999997"/>
    <s v="UPI"/>
    <n v="2"/>
    <s v="50+"/>
    <s v="new"/>
    <s v="high value"/>
    <s v="Low"/>
    <s v="Oct"/>
    <x v="2"/>
    <x v="0"/>
    <x v="1"/>
  </r>
  <r>
    <n v="602715"/>
    <n v="55419"/>
    <n v="41"/>
    <s v="Male"/>
    <x v="5"/>
    <x v="4"/>
    <s v="Biryani"/>
    <d v="2022-03-20T00:00:00"/>
    <s v="Online"/>
    <n v="45"/>
    <n v="6.9"/>
    <n v="1355.23"/>
    <n v="102.11"/>
    <s v="Wallet"/>
    <n v="5"/>
    <s v="36-50"/>
    <s v="new"/>
    <s v="high value"/>
    <s v="High"/>
    <s v="Mar"/>
    <x v="2"/>
    <x v="0"/>
    <x v="0"/>
  </r>
  <r>
    <n v="602716"/>
    <n v="72519"/>
    <n v="49"/>
    <s v="Female"/>
    <x v="3"/>
    <x v="7"/>
    <s v="Biryani"/>
    <d v="2024-05-06T00:00:00"/>
    <s v="COD"/>
    <n v="63"/>
    <n v="11.6"/>
    <n v="651.91999999999996"/>
    <n v="50.52"/>
    <s v="Card"/>
    <n v="1"/>
    <s v="36-50"/>
    <s v="new"/>
    <s v="high value"/>
    <s v="Low"/>
    <s v="May"/>
    <x v="1"/>
    <x v="1"/>
    <x v="1"/>
  </r>
  <r>
    <n v="602717"/>
    <n v="72028"/>
    <n v="58"/>
    <s v="Male"/>
    <x v="5"/>
    <x v="5"/>
    <s v="Chinese"/>
    <d v="2024-02-29T00:00:00"/>
    <s v="COD"/>
    <n v="69"/>
    <n v="10"/>
    <n v="452.71"/>
    <n v="82.86"/>
    <s v="Wallet"/>
    <n v="5"/>
    <s v="50+"/>
    <s v="new"/>
    <s v="medium"/>
    <s v="High"/>
    <s v="Feb"/>
    <x v="1"/>
    <x v="0"/>
    <x v="1"/>
  </r>
  <r>
    <n v="602718"/>
    <n v="39257"/>
    <n v="19"/>
    <s v="Male"/>
    <x v="4"/>
    <x v="0"/>
    <s v="Biryani"/>
    <d v="2022-03-03T00:00:00"/>
    <s v="Online"/>
    <n v="31"/>
    <n v="4.9000000000000004"/>
    <n v="623.17999999999995"/>
    <n v="66.83"/>
    <s v="Wallet"/>
    <n v="2"/>
    <s v="18-24"/>
    <s v="new"/>
    <s v="high value"/>
    <s v="Low"/>
    <s v="Mar"/>
    <x v="2"/>
    <x v="2"/>
    <x v="0"/>
  </r>
  <r>
    <n v="602719"/>
    <n v="28506"/>
    <n v="59"/>
    <s v="Female"/>
    <x v="2"/>
    <x v="1"/>
    <s v="Pizza"/>
    <d v="2023-10-29T00:00:00"/>
    <s v="Online"/>
    <n v="38"/>
    <n v="9.8000000000000007"/>
    <n v="1051.3399999999999"/>
    <n v="27.19"/>
    <s v="Cash"/>
    <n v="1"/>
    <s v="50+"/>
    <s v="new"/>
    <s v="high value"/>
    <s v="Low"/>
    <s v="Oct"/>
    <x v="0"/>
    <x v="0"/>
    <x v="0"/>
  </r>
  <r>
    <n v="602720"/>
    <n v="33147"/>
    <n v="18"/>
    <s v="Male"/>
    <x v="3"/>
    <x v="4"/>
    <s v="Sandwich"/>
    <d v="2024-12-01T00:00:00"/>
    <s v="COD"/>
    <n v="52"/>
    <n v="5.6"/>
    <n v="1338.29"/>
    <n v="108.04"/>
    <s v="Cash"/>
    <n v="1"/>
    <s v="18-24"/>
    <s v="new"/>
    <s v="high value"/>
    <s v="Low"/>
    <s v="Dec"/>
    <x v="1"/>
    <x v="0"/>
    <x v="1"/>
  </r>
  <r>
    <n v="602721"/>
    <n v="59572"/>
    <n v="25"/>
    <s v="Male"/>
    <x v="5"/>
    <x v="3"/>
    <s v="South Indian"/>
    <d v="2023-02-19T00:00:00"/>
    <s v="Online"/>
    <n v="65"/>
    <n v="4"/>
    <n v="1307.43"/>
    <n v="50.13"/>
    <s v="UPI"/>
    <n v="1"/>
    <s v="25-35"/>
    <s v="new"/>
    <s v="high value"/>
    <s v="Low"/>
    <s v="Feb"/>
    <x v="0"/>
    <x v="2"/>
    <x v="1"/>
  </r>
  <r>
    <n v="602722"/>
    <n v="51837"/>
    <n v="27"/>
    <s v="Female"/>
    <x v="1"/>
    <x v="4"/>
    <s v="South Indian"/>
    <d v="2023-07-30T00:00:00"/>
    <s v="COD"/>
    <n v="25"/>
    <n v="13.1"/>
    <n v="277.39999999999998"/>
    <n v="85.48"/>
    <s v="Cash"/>
    <n v="1"/>
    <s v="25-35"/>
    <s v="new"/>
    <s v="medium"/>
    <s v="Low"/>
    <s v="Jul"/>
    <x v="0"/>
    <x v="1"/>
    <x v="2"/>
  </r>
  <r>
    <n v="602723"/>
    <n v="30744"/>
    <n v="37"/>
    <s v="Male"/>
    <x v="2"/>
    <x v="1"/>
    <s v="Sandwich"/>
    <d v="2022-05-31T00:00:00"/>
    <s v="Online"/>
    <n v="35"/>
    <n v="6.5"/>
    <n v="1446.24"/>
    <n v="115.44"/>
    <s v="Wallet"/>
    <n v="4"/>
    <s v="36-50"/>
    <s v="new"/>
    <s v="high value"/>
    <s v="medium"/>
    <s v="May"/>
    <x v="2"/>
    <x v="0"/>
    <x v="0"/>
  </r>
  <r>
    <n v="602724"/>
    <n v="97616"/>
    <n v="28"/>
    <s v="Male"/>
    <x v="1"/>
    <x v="0"/>
    <s v="South Indian"/>
    <d v="2023-12-30T00:00:00"/>
    <s v="COD"/>
    <n v="34"/>
    <n v="14.8"/>
    <n v="495.71"/>
    <n v="102.4"/>
    <s v="Wallet"/>
    <n v="2"/>
    <s v="25-35"/>
    <s v="new"/>
    <s v="medium"/>
    <s v="Low"/>
    <s v="Dec"/>
    <x v="0"/>
    <x v="1"/>
    <x v="0"/>
  </r>
  <r>
    <n v="602725"/>
    <n v="38648"/>
    <n v="43"/>
    <s v="Female"/>
    <x v="0"/>
    <x v="7"/>
    <s v="Pizza"/>
    <d v="2023-06-17T00:00:00"/>
    <s v="Online"/>
    <n v="48"/>
    <n v="7.7"/>
    <n v="1148.56"/>
    <n v="71.260000000000005"/>
    <s v="Cash"/>
    <n v="2"/>
    <s v="36-50"/>
    <s v="new"/>
    <s v="high value"/>
    <s v="Low"/>
    <s v="Jun"/>
    <x v="0"/>
    <x v="0"/>
    <x v="1"/>
  </r>
  <r>
    <n v="602726"/>
    <n v="45762"/>
    <n v="20"/>
    <s v="Male"/>
    <x v="1"/>
    <x v="6"/>
    <s v="Chinese"/>
    <d v="2022-03-09T00:00:00"/>
    <s v="Online"/>
    <n v="89"/>
    <n v="14.2"/>
    <n v="646.21"/>
    <n v="89.02"/>
    <s v="UPI"/>
    <n v="2"/>
    <s v="18-24"/>
    <s v="new"/>
    <s v="high value"/>
    <s v="Low"/>
    <s v="Mar"/>
    <x v="2"/>
    <x v="1"/>
    <x v="1"/>
  </r>
  <r>
    <n v="602727"/>
    <n v="36055"/>
    <n v="38"/>
    <s v="Male"/>
    <x v="1"/>
    <x v="6"/>
    <s v="Chinese"/>
    <d v="2024-05-13T00:00:00"/>
    <s v="COD"/>
    <n v="34"/>
    <n v="10.8"/>
    <n v="393.76"/>
    <n v="81.64"/>
    <s v="Wallet"/>
    <n v="5"/>
    <s v="36-50"/>
    <s v="repeat"/>
    <s v="medium"/>
    <s v="High"/>
    <s v="May"/>
    <x v="1"/>
    <x v="1"/>
    <x v="0"/>
  </r>
  <r>
    <n v="602728"/>
    <n v="11382"/>
    <n v="18"/>
    <s v="Female"/>
    <x v="4"/>
    <x v="0"/>
    <s v="South Indian"/>
    <d v="2024-12-22T00:00:00"/>
    <s v="Online"/>
    <n v="31"/>
    <n v="11"/>
    <n v="811.33"/>
    <n v="87.8"/>
    <s v="Cash"/>
    <n v="5"/>
    <s v="18-24"/>
    <s v="new"/>
    <s v="high value"/>
    <s v="High"/>
    <s v="Dec"/>
    <x v="1"/>
    <x v="1"/>
    <x v="0"/>
  </r>
  <r>
    <n v="602729"/>
    <n v="90533"/>
    <n v="22"/>
    <s v="Female"/>
    <x v="2"/>
    <x v="6"/>
    <s v="South Indian"/>
    <d v="2022-11-04T00:00:00"/>
    <s v="Online"/>
    <n v="68"/>
    <n v="4"/>
    <n v="859.91"/>
    <n v="35.590000000000003"/>
    <s v="Card"/>
    <n v="2"/>
    <s v="18-24"/>
    <s v="new"/>
    <s v="high value"/>
    <s v="Low"/>
    <s v="Nov"/>
    <x v="2"/>
    <x v="2"/>
    <x v="1"/>
  </r>
  <r>
    <n v="602730"/>
    <n v="12926"/>
    <n v="26"/>
    <s v="Female"/>
    <x v="5"/>
    <x v="0"/>
    <s v="Chinese"/>
    <d v="2023-03-16T00:00:00"/>
    <s v="COD"/>
    <n v="43"/>
    <n v="1.3"/>
    <n v="473.62"/>
    <n v="51.37"/>
    <s v="Wallet"/>
    <n v="4"/>
    <s v="25-35"/>
    <s v="new"/>
    <s v="medium"/>
    <s v="medium"/>
    <s v="Mar"/>
    <x v="0"/>
    <x v="2"/>
    <x v="0"/>
  </r>
  <r>
    <n v="602731"/>
    <n v="36717"/>
    <n v="25"/>
    <s v="Male"/>
    <x v="1"/>
    <x v="1"/>
    <s v="Sandwich"/>
    <d v="2023-05-31T00:00:00"/>
    <s v="COD"/>
    <n v="49"/>
    <n v="4.3"/>
    <n v="889"/>
    <n v="62.01"/>
    <s v="Wallet"/>
    <n v="1"/>
    <s v="25-35"/>
    <s v="new"/>
    <s v="high value"/>
    <s v="Low"/>
    <s v="May"/>
    <x v="0"/>
    <x v="2"/>
    <x v="1"/>
  </r>
  <r>
    <n v="602732"/>
    <n v="12128"/>
    <n v="46"/>
    <s v="Male"/>
    <x v="5"/>
    <x v="3"/>
    <s v="Pizza"/>
    <d v="2022-04-02T00:00:00"/>
    <s v="COD"/>
    <n v="77"/>
    <n v="5.6"/>
    <n v="291.22000000000003"/>
    <n v="57.47"/>
    <s v="Wallet"/>
    <n v="3"/>
    <s v="36-50"/>
    <s v="new"/>
    <s v="medium"/>
    <s v="medium"/>
    <s v="Apr"/>
    <x v="2"/>
    <x v="0"/>
    <x v="1"/>
  </r>
  <r>
    <n v="602733"/>
    <n v="86663"/>
    <n v="45"/>
    <s v="Female"/>
    <x v="0"/>
    <x v="2"/>
    <s v="Pizza"/>
    <d v="2022-02-23T00:00:00"/>
    <s v="COD"/>
    <n v="85"/>
    <n v="3"/>
    <n v="167.08"/>
    <n v="66.37"/>
    <s v="Wallet"/>
    <n v="4"/>
    <s v="36-50"/>
    <s v="new"/>
    <s v="low"/>
    <s v="medium"/>
    <s v="Feb"/>
    <x v="2"/>
    <x v="2"/>
    <x v="1"/>
  </r>
  <r>
    <n v="602734"/>
    <n v="89053"/>
    <n v="23"/>
    <s v="Male"/>
    <x v="4"/>
    <x v="0"/>
    <s v="Biryani"/>
    <d v="2022-10-15T00:00:00"/>
    <s v="Online"/>
    <n v="76"/>
    <n v="10.1"/>
    <n v="347.64"/>
    <n v="56.76"/>
    <s v="Cash"/>
    <n v="3"/>
    <s v="18-24"/>
    <s v="new"/>
    <s v="medium"/>
    <s v="medium"/>
    <s v="Oct"/>
    <x v="2"/>
    <x v="1"/>
    <x v="1"/>
  </r>
  <r>
    <n v="602735"/>
    <n v="39413"/>
    <n v="49"/>
    <s v="Male"/>
    <x v="3"/>
    <x v="6"/>
    <s v="Biryani"/>
    <d v="2024-01-20T00:00:00"/>
    <s v="Online"/>
    <n v="23"/>
    <n v="8"/>
    <n v="300.58"/>
    <n v="31.43"/>
    <s v="UPI"/>
    <n v="1"/>
    <s v="36-50"/>
    <s v="repeat"/>
    <s v="medium"/>
    <s v="Low"/>
    <s v="Jan"/>
    <x v="1"/>
    <x v="0"/>
    <x v="2"/>
  </r>
  <r>
    <n v="602736"/>
    <n v="40596"/>
    <n v="35"/>
    <s v="Male"/>
    <x v="4"/>
    <x v="1"/>
    <s v="Biryani"/>
    <d v="2024-04-12T00:00:00"/>
    <s v="COD"/>
    <n v="29"/>
    <n v="1.8"/>
    <n v="345.52"/>
    <n v="105.05"/>
    <s v="Cash"/>
    <n v="3"/>
    <s v="25-35"/>
    <s v="repeat"/>
    <s v="medium"/>
    <s v="medium"/>
    <s v="Apr"/>
    <x v="1"/>
    <x v="2"/>
    <x v="2"/>
  </r>
  <r>
    <n v="602737"/>
    <n v="57758"/>
    <n v="51"/>
    <s v="Male"/>
    <x v="5"/>
    <x v="0"/>
    <s v="Pizza"/>
    <d v="2024-04-23T00:00:00"/>
    <s v="Online"/>
    <n v="47"/>
    <n v="8.6999999999999993"/>
    <n v="1104.8499999999999"/>
    <n v="107.77"/>
    <s v="UPI"/>
    <n v="3"/>
    <s v="50+"/>
    <s v="repeat"/>
    <s v="high value"/>
    <s v="medium"/>
    <s v="Apr"/>
    <x v="1"/>
    <x v="0"/>
    <x v="1"/>
  </r>
  <r>
    <n v="602738"/>
    <n v="55071"/>
    <n v="38"/>
    <s v="Male"/>
    <x v="0"/>
    <x v="1"/>
    <s v="Sandwich"/>
    <d v="2023-09-12T00:00:00"/>
    <s v="Online"/>
    <n v="25"/>
    <n v="2.6"/>
    <n v="1306.23"/>
    <n v="63.52"/>
    <s v="Cash"/>
    <n v="2"/>
    <s v="36-50"/>
    <s v="new"/>
    <s v="high value"/>
    <s v="Low"/>
    <s v="Sep"/>
    <x v="0"/>
    <x v="2"/>
    <x v="2"/>
  </r>
  <r>
    <n v="602739"/>
    <n v="92191"/>
    <n v="62"/>
    <s v="Male"/>
    <x v="4"/>
    <x v="6"/>
    <s v="Sandwich"/>
    <d v="2023-06-15T00:00:00"/>
    <s v="COD"/>
    <n v="81"/>
    <n v="9.1"/>
    <n v="1283.0999999999999"/>
    <n v="75.22"/>
    <s v="Cash"/>
    <n v="1"/>
    <s v="50+"/>
    <s v="new"/>
    <s v="high value"/>
    <s v="Low"/>
    <s v="Jun"/>
    <x v="0"/>
    <x v="0"/>
    <x v="1"/>
  </r>
  <r>
    <n v="602740"/>
    <n v="74344"/>
    <n v="64"/>
    <s v="Female"/>
    <x v="0"/>
    <x v="4"/>
    <s v="Biryani"/>
    <d v="2023-05-12T00:00:00"/>
    <s v="Online"/>
    <n v="78"/>
    <n v="1.9"/>
    <n v="175.42"/>
    <n v="30.33"/>
    <s v="UPI"/>
    <n v="1"/>
    <s v="50+"/>
    <s v="new"/>
    <s v="low"/>
    <s v="Low"/>
    <s v="May"/>
    <x v="0"/>
    <x v="2"/>
    <x v="1"/>
  </r>
  <r>
    <n v="602741"/>
    <n v="10171"/>
    <n v="43"/>
    <s v="Male"/>
    <x v="1"/>
    <x v="3"/>
    <s v="Sandwich"/>
    <d v="2024-10-06T00:00:00"/>
    <s v="COD"/>
    <n v="86"/>
    <n v="12.7"/>
    <n v="722.61"/>
    <n v="88.61"/>
    <s v="Cash"/>
    <n v="3"/>
    <s v="36-50"/>
    <s v="new"/>
    <s v="high value"/>
    <s v="medium"/>
    <s v="Oct"/>
    <x v="1"/>
    <x v="1"/>
    <x v="1"/>
  </r>
  <r>
    <n v="602742"/>
    <n v="35418"/>
    <n v="60"/>
    <s v="Female"/>
    <x v="2"/>
    <x v="4"/>
    <s v="Biryani"/>
    <d v="2023-03-28T00:00:00"/>
    <s v="COD"/>
    <n v="58"/>
    <n v="14.5"/>
    <n v="693.93"/>
    <n v="62.83"/>
    <s v="Cash"/>
    <n v="4"/>
    <s v="50+"/>
    <s v="new"/>
    <s v="high value"/>
    <s v="medium"/>
    <s v="Mar"/>
    <x v="0"/>
    <x v="1"/>
    <x v="1"/>
  </r>
  <r>
    <n v="602743"/>
    <n v="70111"/>
    <n v="64"/>
    <s v="Male"/>
    <x v="0"/>
    <x v="6"/>
    <s v="Biryani"/>
    <d v="2023-05-06T00:00:00"/>
    <s v="COD"/>
    <n v="61"/>
    <n v="2.5"/>
    <n v="906.36"/>
    <n v="21.42"/>
    <s v="Wallet"/>
    <n v="5"/>
    <s v="50+"/>
    <s v="new"/>
    <s v="high value"/>
    <s v="High"/>
    <s v="May"/>
    <x v="0"/>
    <x v="2"/>
    <x v="1"/>
  </r>
  <r>
    <n v="602744"/>
    <n v="76247"/>
    <n v="32"/>
    <s v="Female"/>
    <x v="5"/>
    <x v="3"/>
    <s v="South Indian"/>
    <d v="2022-09-26T00:00:00"/>
    <s v="Online"/>
    <n v="82"/>
    <n v="11.6"/>
    <n v="916.46"/>
    <n v="87.99"/>
    <s v="Cash"/>
    <n v="4"/>
    <s v="25-35"/>
    <s v="new"/>
    <s v="high value"/>
    <s v="medium"/>
    <s v="Sep"/>
    <x v="2"/>
    <x v="1"/>
    <x v="1"/>
  </r>
  <r>
    <n v="602745"/>
    <n v="92789"/>
    <n v="53"/>
    <s v="Male"/>
    <x v="0"/>
    <x v="3"/>
    <s v="Sandwich"/>
    <d v="2022-04-07T00:00:00"/>
    <s v="COD"/>
    <n v="42"/>
    <n v="2.9"/>
    <n v="759.12"/>
    <n v="112.38"/>
    <s v="Card"/>
    <n v="5"/>
    <s v="50+"/>
    <s v="new"/>
    <s v="high value"/>
    <s v="High"/>
    <s v="Apr"/>
    <x v="2"/>
    <x v="2"/>
    <x v="0"/>
  </r>
  <r>
    <n v="602746"/>
    <n v="68626"/>
    <n v="26"/>
    <s v="Male"/>
    <x v="1"/>
    <x v="4"/>
    <s v="Chinese"/>
    <d v="2024-02-14T00:00:00"/>
    <s v="COD"/>
    <n v="50"/>
    <n v="2.9"/>
    <n v="905.59"/>
    <n v="46.81"/>
    <s v="Wallet"/>
    <n v="2"/>
    <s v="25-35"/>
    <s v="new"/>
    <s v="high value"/>
    <s v="Low"/>
    <s v="Feb"/>
    <x v="1"/>
    <x v="2"/>
    <x v="1"/>
  </r>
  <r>
    <n v="602747"/>
    <n v="12360"/>
    <n v="23"/>
    <s v="Female"/>
    <x v="0"/>
    <x v="5"/>
    <s v="Pizza"/>
    <d v="2023-03-28T00:00:00"/>
    <s v="COD"/>
    <n v="32"/>
    <n v="5.8"/>
    <n v="1306.8"/>
    <n v="29.43"/>
    <s v="Cash"/>
    <n v="4"/>
    <s v="18-24"/>
    <s v="new"/>
    <s v="high value"/>
    <s v="medium"/>
    <s v="Mar"/>
    <x v="0"/>
    <x v="0"/>
    <x v="0"/>
  </r>
  <r>
    <n v="602748"/>
    <n v="86117"/>
    <n v="56"/>
    <s v="Male"/>
    <x v="0"/>
    <x v="6"/>
    <s v="South Indian"/>
    <d v="2024-11-23T00:00:00"/>
    <s v="COD"/>
    <n v="73"/>
    <n v="3.3"/>
    <n v="1216.69"/>
    <n v="76.64"/>
    <s v="Wallet"/>
    <n v="4"/>
    <s v="50+"/>
    <s v="new"/>
    <s v="high value"/>
    <s v="medium"/>
    <s v="Nov"/>
    <x v="1"/>
    <x v="2"/>
    <x v="1"/>
  </r>
  <r>
    <n v="602749"/>
    <n v="38210"/>
    <n v="40"/>
    <s v="Female"/>
    <x v="3"/>
    <x v="4"/>
    <s v="Biryani"/>
    <d v="2022-02-24T00:00:00"/>
    <s v="Online"/>
    <n v="22"/>
    <n v="1.1000000000000001"/>
    <n v="929.21"/>
    <n v="103.13"/>
    <s v="Wallet"/>
    <n v="2"/>
    <s v="36-50"/>
    <s v="repeat"/>
    <s v="high value"/>
    <s v="Low"/>
    <s v="Feb"/>
    <x v="2"/>
    <x v="2"/>
    <x v="2"/>
  </r>
  <r>
    <n v="602750"/>
    <n v="87808"/>
    <n v="44"/>
    <s v="Female"/>
    <x v="2"/>
    <x v="7"/>
    <s v="Sandwich"/>
    <d v="2022-08-18T00:00:00"/>
    <s v="Online"/>
    <n v="59"/>
    <n v="4.8"/>
    <n v="711.81"/>
    <n v="29.91"/>
    <s v="Cash"/>
    <n v="2"/>
    <s v="36-50"/>
    <s v="new"/>
    <s v="high value"/>
    <s v="Low"/>
    <s v="Aug"/>
    <x v="2"/>
    <x v="2"/>
    <x v="1"/>
  </r>
  <r>
    <n v="602751"/>
    <n v="61002"/>
    <n v="36"/>
    <s v="Female"/>
    <x v="2"/>
    <x v="2"/>
    <s v="Biryani"/>
    <d v="2023-07-21T00:00:00"/>
    <s v="COD"/>
    <n v="78"/>
    <n v="13.4"/>
    <n v="286.7"/>
    <n v="64.44"/>
    <s v="Card"/>
    <n v="3"/>
    <s v="36-50"/>
    <s v="new"/>
    <s v="medium"/>
    <s v="medium"/>
    <s v="Jul"/>
    <x v="0"/>
    <x v="1"/>
    <x v="1"/>
  </r>
  <r>
    <n v="602752"/>
    <n v="48743"/>
    <n v="48"/>
    <s v="Female"/>
    <x v="5"/>
    <x v="5"/>
    <s v="Sandwich"/>
    <d v="2022-04-15T00:00:00"/>
    <s v="Online"/>
    <n v="21"/>
    <n v="12"/>
    <n v="954.94"/>
    <n v="75.400000000000006"/>
    <s v="Card"/>
    <n v="5"/>
    <s v="36-50"/>
    <s v="new"/>
    <s v="high value"/>
    <s v="High"/>
    <s v="Apr"/>
    <x v="2"/>
    <x v="1"/>
    <x v="2"/>
  </r>
  <r>
    <n v="602753"/>
    <n v="34965"/>
    <n v="51"/>
    <s v="Female"/>
    <x v="2"/>
    <x v="3"/>
    <s v="Sandwich"/>
    <d v="2022-06-27T00:00:00"/>
    <s v="COD"/>
    <n v="27"/>
    <n v="8.6999999999999993"/>
    <n v="973.32"/>
    <n v="27.41"/>
    <s v="Card"/>
    <n v="4"/>
    <s v="50+"/>
    <s v="new"/>
    <s v="high value"/>
    <s v="medium"/>
    <s v="Jun"/>
    <x v="2"/>
    <x v="0"/>
    <x v="2"/>
  </r>
  <r>
    <n v="602754"/>
    <n v="40538"/>
    <n v="50"/>
    <s v="Female"/>
    <x v="3"/>
    <x v="0"/>
    <s v="South Indian"/>
    <d v="2022-03-11T00:00:00"/>
    <s v="Online"/>
    <n v="27"/>
    <n v="12.6"/>
    <n v="987.57"/>
    <n v="101.54"/>
    <s v="Wallet"/>
    <n v="1"/>
    <s v="36-50"/>
    <s v="new"/>
    <s v="high value"/>
    <s v="Low"/>
    <s v="Mar"/>
    <x v="2"/>
    <x v="1"/>
    <x v="2"/>
  </r>
  <r>
    <n v="602755"/>
    <n v="97018"/>
    <n v="50"/>
    <s v="Female"/>
    <x v="4"/>
    <x v="5"/>
    <s v="Pizza"/>
    <d v="2024-12-28T00:00:00"/>
    <s v="Online"/>
    <n v="55"/>
    <n v="11.2"/>
    <n v="454.49"/>
    <n v="23.7"/>
    <s v="Wallet"/>
    <n v="2"/>
    <s v="36-50"/>
    <s v="new"/>
    <s v="medium"/>
    <s v="Low"/>
    <s v="Dec"/>
    <x v="1"/>
    <x v="1"/>
    <x v="1"/>
  </r>
  <r>
    <n v="602756"/>
    <n v="46362"/>
    <n v="61"/>
    <s v="Male"/>
    <x v="5"/>
    <x v="7"/>
    <s v="Sandwich"/>
    <d v="2022-12-22T00:00:00"/>
    <s v="COD"/>
    <n v="83"/>
    <n v="4.4000000000000004"/>
    <n v="997.49"/>
    <n v="117.84"/>
    <s v="UPI"/>
    <n v="1"/>
    <s v="50+"/>
    <s v="new"/>
    <s v="high value"/>
    <s v="Low"/>
    <s v="Dec"/>
    <x v="2"/>
    <x v="2"/>
    <x v="1"/>
  </r>
  <r>
    <n v="602757"/>
    <n v="95315"/>
    <n v="51"/>
    <s v="Female"/>
    <x v="0"/>
    <x v="6"/>
    <s v="Pizza"/>
    <d v="2024-10-05T00:00:00"/>
    <s v="COD"/>
    <n v="85"/>
    <n v="6.9"/>
    <n v="348.77"/>
    <n v="107.11"/>
    <s v="Wallet"/>
    <n v="2"/>
    <s v="50+"/>
    <s v="new"/>
    <s v="medium"/>
    <s v="Low"/>
    <s v="Oct"/>
    <x v="1"/>
    <x v="0"/>
    <x v="1"/>
  </r>
  <r>
    <n v="602758"/>
    <n v="59810"/>
    <n v="59"/>
    <s v="Female"/>
    <x v="3"/>
    <x v="3"/>
    <s v="Pizza"/>
    <d v="2024-06-21T00:00:00"/>
    <s v="Online"/>
    <n v="46"/>
    <n v="14.2"/>
    <n v="504.19"/>
    <n v="26.7"/>
    <s v="Wallet"/>
    <n v="4"/>
    <s v="50+"/>
    <s v="new"/>
    <s v="high value"/>
    <s v="medium"/>
    <s v="Jun"/>
    <x v="1"/>
    <x v="1"/>
    <x v="1"/>
  </r>
  <r>
    <n v="602759"/>
    <n v="37846"/>
    <n v="62"/>
    <s v="Male"/>
    <x v="0"/>
    <x v="4"/>
    <s v="Burger"/>
    <d v="2023-03-01T00:00:00"/>
    <s v="Online"/>
    <n v="77"/>
    <n v="11.2"/>
    <n v="1286.23"/>
    <n v="39.96"/>
    <s v="Cash"/>
    <n v="3"/>
    <s v="50+"/>
    <s v="new"/>
    <s v="high value"/>
    <s v="medium"/>
    <s v="Mar"/>
    <x v="0"/>
    <x v="1"/>
    <x v="1"/>
  </r>
  <r>
    <n v="602760"/>
    <n v="30279"/>
    <n v="28"/>
    <s v="Male"/>
    <x v="0"/>
    <x v="5"/>
    <s v="Sandwich"/>
    <d v="2023-01-27T00:00:00"/>
    <s v="Online"/>
    <n v="89"/>
    <n v="6.5"/>
    <n v="644.6"/>
    <n v="44.38"/>
    <s v="UPI"/>
    <n v="5"/>
    <s v="25-35"/>
    <s v="new"/>
    <s v="high value"/>
    <s v="High"/>
    <s v="Jan"/>
    <x v="0"/>
    <x v="0"/>
    <x v="1"/>
  </r>
  <r>
    <n v="602761"/>
    <n v="98363"/>
    <n v="23"/>
    <s v="Female"/>
    <x v="5"/>
    <x v="5"/>
    <s v="Chinese"/>
    <d v="2022-08-03T00:00:00"/>
    <s v="COD"/>
    <n v="55"/>
    <n v="10.5"/>
    <n v="215.89"/>
    <n v="77.040000000000006"/>
    <s v="Cash"/>
    <n v="4"/>
    <s v="18-24"/>
    <s v="new"/>
    <s v="low"/>
    <s v="medium"/>
    <s v="Aug"/>
    <x v="2"/>
    <x v="1"/>
    <x v="1"/>
  </r>
  <r>
    <n v="602762"/>
    <n v="97302"/>
    <n v="54"/>
    <s v="Female"/>
    <x v="2"/>
    <x v="5"/>
    <s v="Sandwich"/>
    <d v="2023-12-11T00:00:00"/>
    <s v="COD"/>
    <n v="32"/>
    <n v="12.8"/>
    <n v="536.73"/>
    <n v="48.22"/>
    <s v="Wallet"/>
    <n v="3"/>
    <s v="50+"/>
    <s v="new"/>
    <s v="high value"/>
    <s v="medium"/>
    <s v="Dec"/>
    <x v="0"/>
    <x v="1"/>
    <x v="0"/>
  </r>
  <r>
    <n v="602763"/>
    <n v="28710"/>
    <n v="48"/>
    <s v="Female"/>
    <x v="5"/>
    <x v="6"/>
    <s v="Burger"/>
    <d v="2023-12-11T00:00:00"/>
    <s v="COD"/>
    <n v="69"/>
    <n v="13"/>
    <n v="356.8"/>
    <n v="41.89"/>
    <s v="Cash"/>
    <n v="3"/>
    <s v="36-50"/>
    <s v="new"/>
    <s v="medium"/>
    <s v="medium"/>
    <s v="Dec"/>
    <x v="0"/>
    <x v="1"/>
    <x v="1"/>
  </r>
  <r>
    <n v="602764"/>
    <n v="26487"/>
    <n v="52"/>
    <s v="Male"/>
    <x v="2"/>
    <x v="7"/>
    <s v="Sandwich"/>
    <d v="2023-03-05T00:00:00"/>
    <s v="Online"/>
    <n v="86"/>
    <n v="10.3"/>
    <n v="640.09"/>
    <n v="98.77"/>
    <s v="Cash"/>
    <n v="2"/>
    <s v="50+"/>
    <s v="new"/>
    <s v="high value"/>
    <s v="Low"/>
    <s v="Mar"/>
    <x v="0"/>
    <x v="1"/>
    <x v="1"/>
  </r>
  <r>
    <n v="602765"/>
    <n v="76997"/>
    <n v="55"/>
    <s v="Female"/>
    <x v="0"/>
    <x v="7"/>
    <s v="South Indian"/>
    <d v="2023-04-01T00:00:00"/>
    <s v="COD"/>
    <n v="65"/>
    <n v="13.3"/>
    <n v="764.36"/>
    <n v="73.44"/>
    <s v="UPI"/>
    <n v="2"/>
    <s v="50+"/>
    <s v="new"/>
    <s v="high value"/>
    <s v="Low"/>
    <s v="Apr"/>
    <x v="0"/>
    <x v="1"/>
    <x v="1"/>
  </r>
  <r>
    <n v="602766"/>
    <n v="88524"/>
    <n v="48"/>
    <s v="Female"/>
    <x v="1"/>
    <x v="4"/>
    <s v="Burger"/>
    <d v="2023-07-14T00:00:00"/>
    <s v="Online"/>
    <n v="61"/>
    <n v="12"/>
    <n v="213.16"/>
    <n v="46.64"/>
    <s v="Wallet"/>
    <n v="3"/>
    <s v="36-50"/>
    <s v="new"/>
    <s v="low"/>
    <s v="medium"/>
    <s v="Jul"/>
    <x v="0"/>
    <x v="1"/>
    <x v="1"/>
  </r>
  <r>
    <n v="602767"/>
    <n v="63895"/>
    <n v="23"/>
    <s v="Male"/>
    <x v="2"/>
    <x v="7"/>
    <s v="Pizza"/>
    <d v="2024-01-03T00:00:00"/>
    <s v="COD"/>
    <n v="52"/>
    <n v="13.9"/>
    <n v="218.07"/>
    <n v="23.94"/>
    <s v="Cash"/>
    <n v="1"/>
    <s v="18-24"/>
    <s v="new"/>
    <s v="low"/>
    <s v="Low"/>
    <s v="Jan"/>
    <x v="1"/>
    <x v="1"/>
    <x v="1"/>
  </r>
  <r>
    <n v="602768"/>
    <n v="68320"/>
    <n v="40"/>
    <s v="Male"/>
    <x v="1"/>
    <x v="3"/>
    <s v="Burger"/>
    <d v="2024-09-01T00:00:00"/>
    <s v="COD"/>
    <n v="39"/>
    <n v="5.9"/>
    <n v="761.37"/>
    <n v="54.3"/>
    <s v="Wallet"/>
    <n v="5"/>
    <s v="36-50"/>
    <s v="new"/>
    <s v="high value"/>
    <s v="High"/>
    <s v="Sep"/>
    <x v="1"/>
    <x v="0"/>
    <x v="0"/>
  </r>
  <r>
    <n v="602769"/>
    <n v="25492"/>
    <n v="26"/>
    <s v="Female"/>
    <x v="0"/>
    <x v="5"/>
    <s v="Burger"/>
    <d v="2023-08-27T00:00:00"/>
    <s v="COD"/>
    <n v="42"/>
    <n v="5.5"/>
    <n v="203.7"/>
    <n v="34.840000000000003"/>
    <s v="UPI"/>
    <n v="1"/>
    <s v="25-35"/>
    <s v="repeat"/>
    <s v="low"/>
    <s v="Low"/>
    <s v="Aug"/>
    <x v="0"/>
    <x v="0"/>
    <x v="0"/>
  </r>
  <r>
    <n v="602770"/>
    <n v="87345"/>
    <n v="45"/>
    <s v="Female"/>
    <x v="0"/>
    <x v="2"/>
    <s v="Biryani"/>
    <d v="2023-11-03T00:00:00"/>
    <s v="Online"/>
    <n v="75"/>
    <n v="9.1"/>
    <n v="1251.81"/>
    <n v="103.55"/>
    <s v="Card"/>
    <n v="2"/>
    <s v="36-50"/>
    <s v="new"/>
    <s v="high value"/>
    <s v="Low"/>
    <s v="Nov"/>
    <x v="0"/>
    <x v="0"/>
    <x v="1"/>
  </r>
  <r>
    <n v="602771"/>
    <n v="64627"/>
    <n v="31"/>
    <s v="Female"/>
    <x v="0"/>
    <x v="3"/>
    <s v="Biryani"/>
    <d v="2022-07-07T00:00:00"/>
    <s v="COD"/>
    <n v="38"/>
    <n v="7.4"/>
    <n v="1324.74"/>
    <n v="31.65"/>
    <s v="Cash"/>
    <n v="2"/>
    <s v="25-35"/>
    <s v="new"/>
    <s v="high value"/>
    <s v="Low"/>
    <s v="Jul"/>
    <x v="2"/>
    <x v="0"/>
    <x v="0"/>
  </r>
  <r>
    <n v="602772"/>
    <n v="21505"/>
    <n v="42"/>
    <s v="Male"/>
    <x v="5"/>
    <x v="3"/>
    <s v="Biryani"/>
    <d v="2024-09-25T00:00:00"/>
    <s v="COD"/>
    <n v="34"/>
    <n v="8.4"/>
    <n v="1071.32"/>
    <n v="32.9"/>
    <s v="UPI"/>
    <n v="5"/>
    <s v="36-50"/>
    <s v="new"/>
    <s v="high value"/>
    <s v="High"/>
    <s v="Sep"/>
    <x v="1"/>
    <x v="0"/>
    <x v="0"/>
  </r>
  <r>
    <n v="602773"/>
    <n v="23386"/>
    <n v="43"/>
    <s v="Male"/>
    <x v="2"/>
    <x v="3"/>
    <s v="Chinese"/>
    <d v="2023-04-27T00:00:00"/>
    <s v="Online"/>
    <n v="65"/>
    <n v="10.8"/>
    <n v="267.69"/>
    <n v="21.24"/>
    <s v="Cash"/>
    <n v="3"/>
    <s v="36-50"/>
    <s v="new"/>
    <s v="medium"/>
    <s v="medium"/>
    <s v="Apr"/>
    <x v="0"/>
    <x v="1"/>
    <x v="1"/>
  </r>
  <r>
    <n v="602774"/>
    <n v="16886"/>
    <n v="47"/>
    <s v="Male"/>
    <x v="5"/>
    <x v="1"/>
    <s v="Burger"/>
    <d v="2023-08-10T00:00:00"/>
    <s v="COD"/>
    <n v="72"/>
    <n v="14.7"/>
    <n v="1084.6199999999999"/>
    <n v="100.15"/>
    <s v="Wallet"/>
    <n v="4"/>
    <s v="36-50"/>
    <s v="new"/>
    <s v="high value"/>
    <s v="medium"/>
    <s v="Aug"/>
    <x v="0"/>
    <x v="1"/>
    <x v="1"/>
  </r>
  <r>
    <n v="602775"/>
    <n v="13946"/>
    <n v="41"/>
    <s v="Male"/>
    <x v="2"/>
    <x v="3"/>
    <s v="Chinese"/>
    <d v="2022-08-31T00:00:00"/>
    <s v="Online"/>
    <n v="63"/>
    <n v="1.2"/>
    <n v="1060.2"/>
    <n v="77.989999999999995"/>
    <s v="Card"/>
    <n v="1"/>
    <s v="36-50"/>
    <s v="new"/>
    <s v="high value"/>
    <s v="Low"/>
    <s v="Aug"/>
    <x v="2"/>
    <x v="2"/>
    <x v="1"/>
  </r>
  <r>
    <n v="602776"/>
    <n v="12239"/>
    <n v="27"/>
    <s v="Male"/>
    <x v="0"/>
    <x v="2"/>
    <s v="Chinese"/>
    <d v="2024-05-25T00:00:00"/>
    <s v="COD"/>
    <n v="30"/>
    <n v="5.2"/>
    <n v="632.73"/>
    <n v="42.02"/>
    <s v="Wallet"/>
    <n v="2"/>
    <s v="25-35"/>
    <s v="new"/>
    <s v="high value"/>
    <s v="Low"/>
    <s v="May"/>
    <x v="1"/>
    <x v="0"/>
    <x v="2"/>
  </r>
  <r>
    <n v="602777"/>
    <n v="45850"/>
    <n v="35"/>
    <s v="Female"/>
    <x v="3"/>
    <x v="0"/>
    <s v="Sandwich"/>
    <d v="2023-06-13T00:00:00"/>
    <s v="Online"/>
    <n v="64"/>
    <n v="13.2"/>
    <n v="992.64"/>
    <n v="91.99"/>
    <s v="UPI"/>
    <n v="4"/>
    <s v="25-35"/>
    <s v="new"/>
    <s v="high value"/>
    <s v="medium"/>
    <s v="Jun"/>
    <x v="0"/>
    <x v="1"/>
    <x v="1"/>
  </r>
  <r>
    <n v="602778"/>
    <n v="68184"/>
    <n v="45"/>
    <s v="Female"/>
    <x v="5"/>
    <x v="0"/>
    <s v="Biryani"/>
    <d v="2024-01-29T00:00:00"/>
    <s v="COD"/>
    <n v="73"/>
    <n v="13"/>
    <n v="965.18"/>
    <n v="67.540000000000006"/>
    <s v="Card"/>
    <n v="4"/>
    <s v="36-50"/>
    <s v="new"/>
    <s v="high value"/>
    <s v="medium"/>
    <s v="Jan"/>
    <x v="1"/>
    <x v="1"/>
    <x v="1"/>
  </r>
  <r>
    <n v="602779"/>
    <n v="61038"/>
    <n v="62"/>
    <s v="Female"/>
    <x v="2"/>
    <x v="3"/>
    <s v="South Indian"/>
    <d v="2022-05-05T00:00:00"/>
    <s v="Online"/>
    <n v="35"/>
    <n v="4.8"/>
    <n v="1082.2"/>
    <n v="34.020000000000003"/>
    <s v="Cash"/>
    <n v="2"/>
    <s v="50+"/>
    <s v="new"/>
    <s v="high value"/>
    <s v="Low"/>
    <s v="May"/>
    <x v="2"/>
    <x v="2"/>
    <x v="0"/>
  </r>
  <r>
    <n v="602780"/>
    <n v="59522"/>
    <n v="24"/>
    <s v="Male"/>
    <x v="3"/>
    <x v="5"/>
    <s v="Chinese"/>
    <d v="2022-06-20T00:00:00"/>
    <s v="Online"/>
    <n v="46"/>
    <n v="5.9"/>
    <n v="773.28"/>
    <n v="21.95"/>
    <s v="UPI"/>
    <n v="3"/>
    <s v="18-24"/>
    <s v="new"/>
    <s v="high value"/>
    <s v="medium"/>
    <s v="Jun"/>
    <x v="2"/>
    <x v="0"/>
    <x v="1"/>
  </r>
  <r>
    <n v="602781"/>
    <n v="40075"/>
    <n v="32"/>
    <s v="Female"/>
    <x v="3"/>
    <x v="6"/>
    <s v="Sandwich"/>
    <d v="2024-06-03T00:00:00"/>
    <s v="COD"/>
    <n v="57"/>
    <n v="6.9"/>
    <n v="342.02"/>
    <n v="68.239999999999995"/>
    <s v="Wallet"/>
    <n v="4"/>
    <s v="25-35"/>
    <s v="new"/>
    <s v="medium"/>
    <s v="medium"/>
    <s v="Jun"/>
    <x v="1"/>
    <x v="0"/>
    <x v="1"/>
  </r>
  <r>
    <n v="602782"/>
    <n v="57562"/>
    <n v="37"/>
    <s v="Male"/>
    <x v="0"/>
    <x v="5"/>
    <s v="Burger"/>
    <d v="2023-09-26T00:00:00"/>
    <s v="COD"/>
    <n v="35"/>
    <n v="5.4"/>
    <n v="1398.49"/>
    <n v="116.65"/>
    <s v="Cash"/>
    <n v="2"/>
    <s v="36-50"/>
    <s v="new"/>
    <s v="high value"/>
    <s v="Low"/>
    <s v="Sep"/>
    <x v="0"/>
    <x v="0"/>
    <x v="0"/>
  </r>
  <r>
    <n v="602783"/>
    <n v="39712"/>
    <n v="26"/>
    <s v="Female"/>
    <x v="4"/>
    <x v="6"/>
    <s v="Biryani"/>
    <d v="2023-10-18T00:00:00"/>
    <s v="Online"/>
    <n v="75"/>
    <n v="4"/>
    <n v="1236.77"/>
    <n v="24.76"/>
    <s v="Cash"/>
    <n v="5"/>
    <s v="25-35"/>
    <s v="new"/>
    <s v="high value"/>
    <s v="High"/>
    <s v="Oct"/>
    <x v="0"/>
    <x v="2"/>
    <x v="1"/>
  </r>
  <r>
    <n v="602784"/>
    <n v="76751"/>
    <n v="18"/>
    <s v="Female"/>
    <x v="3"/>
    <x v="3"/>
    <s v="Burger"/>
    <d v="2024-01-16T00:00:00"/>
    <s v="Online"/>
    <n v="76"/>
    <n v="9.3000000000000007"/>
    <n v="727.01"/>
    <n v="63.83"/>
    <s v="Wallet"/>
    <n v="5"/>
    <s v="18-24"/>
    <s v="new"/>
    <s v="high value"/>
    <s v="High"/>
    <s v="Jan"/>
    <x v="1"/>
    <x v="0"/>
    <x v="1"/>
  </r>
  <r>
    <n v="602785"/>
    <n v="51703"/>
    <n v="64"/>
    <s v="Female"/>
    <x v="0"/>
    <x v="6"/>
    <s v="Pizza"/>
    <d v="2023-07-26T00:00:00"/>
    <s v="Online"/>
    <n v="76"/>
    <n v="9.9"/>
    <n v="751.32"/>
    <n v="54.09"/>
    <s v="Card"/>
    <n v="2"/>
    <s v="50+"/>
    <s v="new"/>
    <s v="high value"/>
    <s v="Low"/>
    <s v="Jul"/>
    <x v="0"/>
    <x v="0"/>
    <x v="1"/>
  </r>
  <r>
    <n v="602786"/>
    <n v="82450"/>
    <n v="25"/>
    <s v="Male"/>
    <x v="3"/>
    <x v="1"/>
    <s v="Burger"/>
    <d v="2023-03-16T00:00:00"/>
    <s v="COD"/>
    <n v="24"/>
    <n v="11.2"/>
    <n v="783.45"/>
    <n v="92.43"/>
    <s v="UPI"/>
    <n v="1"/>
    <s v="25-35"/>
    <s v="new"/>
    <s v="high value"/>
    <s v="Low"/>
    <s v="Mar"/>
    <x v="0"/>
    <x v="1"/>
    <x v="2"/>
  </r>
  <r>
    <n v="602787"/>
    <n v="17300"/>
    <n v="55"/>
    <s v="Male"/>
    <x v="0"/>
    <x v="7"/>
    <s v="Chinese"/>
    <d v="2023-11-10T00:00:00"/>
    <s v="COD"/>
    <n v="76"/>
    <n v="14.9"/>
    <n v="983.54"/>
    <n v="93.42"/>
    <s v="UPI"/>
    <n v="5"/>
    <s v="50+"/>
    <s v="new"/>
    <s v="high value"/>
    <s v="High"/>
    <s v="Nov"/>
    <x v="0"/>
    <x v="1"/>
    <x v="1"/>
  </r>
  <r>
    <n v="602788"/>
    <n v="23736"/>
    <n v="44"/>
    <s v="Female"/>
    <x v="3"/>
    <x v="6"/>
    <s v="Chinese"/>
    <d v="2023-11-02T00:00:00"/>
    <s v="Online"/>
    <n v="21"/>
    <n v="14.5"/>
    <n v="1445.05"/>
    <n v="44.3"/>
    <s v="Cash"/>
    <n v="2"/>
    <s v="36-50"/>
    <s v="new"/>
    <s v="high value"/>
    <s v="Low"/>
    <s v="Nov"/>
    <x v="0"/>
    <x v="1"/>
    <x v="2"/>
  </r>
  <r>
    <n v="602789"/>
    <n v="65609"/>
    <n v="40"/>
    <s v="Female"/>
    <x v="2"/>
    <x v="4"/>
    <s v="Chinese"/>
    <d v="2024-05-12T00:00:00"/>
    <s v="Online"/>
    <n v="47"/>
    <n v="7.3"/>
    <n v="1243.6400000000001"/>
    <n v="48.56"/>
    <s v="UPI"/>
    <n v="2"/>
    <s v="36-50"/>
    <s v="new"/>
    <s v="high value"/>
    <s v="Low"/>
    <s v="May"/>
    <x v="1"/>
    <x v="0"/>
    <x v="1"/>
  </r>
  <r>
    <n v="602790"/>
    <n v="20631"/>
    <n v="22"/>
    <s v="Female"/>
    <x v="2"/>
    <x v="2"/>
    <s v="Pizza"/>
    <d v="2024-07-25T00:00:00"/>
    <s v="COD"/>
    <n v="56"/>
    <n v="7.3"/>
    <n v="1472.48"/>
    <n v="105.25"/>
    <s v="UPI"/>
    <n v="2"/>
    <s v="18-24"/>
    <s v="new"/>
    <s v="high value"/>
    <s v="Low"/>
    <s v="Jul"/>
    <x v="1"/>
    <x v="0"/>
    <x v="1"/>
  </r>
  <r>
    <n v="602791"/>
    <n v="58931"/>
    <n v="55"/>
    <s v="Male"/>
    <x v="5"/>
    <x v="0"/>
    <s v="Sandwich"/>
    <d v="2023-10-19T00:00:00"/>
    <s v="Online"/>
    <n v="40"/>
    <n v="3.3"/>
    <n v="678.11"/>
    <n v="32.25"/>
    <s v="UPI"/>
    <n v="1"/>
    <s v="50+"/>
    <s v="repeat"/>
    <s v="high value"/>
    <s v="Low"/>
    <s v="Oct"/>
    <x v="0"/>
    <x v="2"/>
    <x v="0"/>
  </r>
  <r>
    <n v="602792"/>
    <n v="94472"/>
    <n v="44"/>
    <s v="Male"/>
    <x v="5"/>
    <x v="5"/>
    <s v="Biryani"/>
    <d v="2022-09-30T00:00:00"/>
    <s v="Online"/>
    <n v="65"/>
    <n v="7.6"/>
    <n v="1499.84"/>
    <n v="89.17"/>
    <s v="Cash"/>
    <n v="1"/>
    <s v="36-50"/>
    <s v="new"/>
    <s v="high value"/>
    <s v="Low"/>
    <s v="Sep"/>
    <x v="2"/>
    <x v="0"/>
    <x v="1"/>
  </r>
  <r>
    <n v="602793"/>
    <n v="54148"/>
    <n v="49"/>
    <s v="Female"/>
    <x v="0"/>
    <x v="2"/>
    <s v="South Indian"/>
    <d v="2022-11-30T00:00:00"/>
    <s v="COD"/>
    <n v="78"/>
    <n v="2.5"/>
    <n v="1068.5899999999999"/>
    <n v="103.72"/>
    <s v="Wallet"/>
    <n v="2"/>
    <s v="36-50"/>
    <s v="new"/>
    <s v="high value"/>
    <s v="Low"/>
    <s v="Nov"/>
    <x v="2"/>
    <x v="2"/>
    <x v="1"/>
  </r>
  <r>
    <n v="602794"/>
    <n v="68107"/>
    <n v="49"/>
    <s v="Female"/>
    <x v="1"/>
    <x v="2"/>
    <s v="Burger"/>
    <d v="2022-08-22T00:00:00"/>
    <s v="COD"/>
    <n v="69"/>
    <n v="11.3"/>
    <n v="441.5"/>
    <n v="62.47"/>
    <s v="Card"/>
    <n v="5"/>
    <s v="36-50"/>
    <s v="new"/>
    <s v="medium"/>
    <s v="High"/>
    <s v="Aug"/>
    <x v="2"/>
    <x v="1"/>
    <x v="1"/>
  </r>
  <r>
    <n v="602795"/>
    <n v="53593"/>
    <n v="27"/>
    <s v="Female"/>
    <x v="3"/>
    <x v="2"/>
    <s v="Chinese"/>
    <d v="2023-07-16T00:00:00"/>
    <s v="Online"/>
    <n v="26"/>
    <n v="7.2"/>
    <n v="1401.6"/>
    <n v="55.28"/>
    <s v="UPI"/>
    <n v="4"/>
    <s v="25-35"/>
    <s v="new"/>
    <s v="high value"/>
    <s v="medium"/>
    <s v="Jul"/>
    <x v="0"/>
    <x v="0"/>
    <x v="2"/>
  </r>
  <r>
    <n v="602796"/>
    <n v="86662"/>
    <n v="19"/>
    <s v="Male"/>
    <x v="2"/>
    <x v="0"/>
    <s v="South Indian"/>
    <d v="2022-10-04T00:00:00"/>
    <s v="Online"/>
    <n v="78"/>
    <n v="9.3000000000000007"/>
    <n v="1432.01"/>
    <n v="106.09"/>
    <s v="Wallet"/>
    <n v="1"/>
    <s v="18-24"/>
    <s v="new"/>
    <s v="high value"/>
    <s v="Low"/>
    <s v="Oct"/>
    <x v="2"/>
    <x v="0"/>
    <x v="1"/>
  </r>
  <r>
    <n v="602797"/>
    <n v="82584"/>
    <n v="31"/>
    <s v="Male"/>
    <x v="0"/>
    <x v="0"/>
    <s v="Chinese"/>
    <d v="2022-11-25T00:00:00"/>
    <s v="Online"/>
    <n v="39"/>
    <n v="11.7"/>
    <n v="323.26"/>
    <n v="94.62"/>
    <s v="Card"/>
    <n v="3"/>
    <s v="25-35"/>
    <s v="new"/>
    <s v="medium"/>
    <s v="medium"/>
    <s v="Nov"/>
    <x v="2"/>
    <x v="1"/>
    <x v="0"/>
  </r>
  <r>
    <n v="602798"/>
    <n v="77202"/>
    <n v="51"/>
    <s v="Female"/>
    <x v="1"/>
    <x v="2"/>
    <s v="South Indian"/>
    <d v="2022-04-01T00:00:00"/>
    <s v="Online"/>
    <n v="77"/>
    <n v="3.6"/>
    <n v="895.17"/>
    <n v="75.66"/>
    <s v="UPI"/>
    <n v="4"/>
    <s v="50+"/>
    <s v="repeat"/>
    <s v="high value"/>
    <s v="medium"/>
    <s v="Apr"/>
    <x v="2"/>
    <x v="2"/>
    <x v="1"/>
  </r>
  <r>
    <n v="602799"/>
    <n v="50105"/>
    <n v="44"/>
    <s v="Male"/>
    <x v="3"/>
    <x v="1"/>
    <s v="South Indian"/>
    <d v="2022-01-09T00:00:00"/>
    <s v="COD"/>
    <n v="51"/>
    <n v="8.9"/>
    <n v="1212.03"/>
    <n v="45"/>
    <s v="Card"/>
    <n v="5"/>
    <s v="36-50"/>
    <s v="repeat"/>
    <s v="high value"/>
    <s v="High"/>
    <s v="Jan"/>
    <x v="2"/>
    <x v="0"/>
    <x v="1"/>
  </r>
  <r>
    <n v="602800"/>
    <n v="37431"/>
    <n v="25"/>
    <s v="Male"/>
    <x v="3"/>
    <x v="3"/>
    <s v="Pizza"/>
    <d v="2024-12-15T00:00:00"/>
    <s v="COD"/>
    <n v="77"/>
    <n v="9.9"/>
    <n v="1409.03"/>
    <n v="60.68"/>
    <s v="Card"/>
    <n v="3"/>
    <s v="25-35"/>
    <s v="new"/>
    <s v="high value"/>
    <s v="medium"/>
    <s v="Dec"/>
    <x v="1"/>
    <x v="0"/>
    <x v="1"/>
  </r>
  <r>
    <n v="602801"/>
    <n v="17276"/>
    <n v="50"/>
    <s v="Female"/>
    <x v="2"/>
    <x v="2"/>
    <s v="Pizza"/>
    <d v="2022-01-20T00:00:00"/>
    <s v="Online"/>
    <n v="65"/>
    <n v="7.2"/>
    <n v="1375.28"/>
    <n v="87.45"/>
    <s v="Wallet"/>
    <n v="3"/>
    <s v="36-50"/>
    <s v="new"/>
    <s v="high value"/>
    <s v="medium"/>
    <s v="Jan"/>
    <x v="2"/>
    <x v="0"/>
    <x v="1"/>
  </r>
  <r>
    <n v="602802"/>
    <n v="83914"/>
    <n v="59"/>
    <s v="Male"/>
    <x v="1"/>
    <x v="6"/>
    <s v="South Indian"/>
    <d v="2024-01-13T00:00:00"/>
    <s v="Online"/>
    <n v="31"/>
    <n v="6.7"/>
    <n v="992.33"/>
    <n v="39.74"/>
    <s v="Wallet"/>
    <n v="4"/>
    <s v="50+"/>
    <s v="new"/>
    <s v="high value"/>
    <s v="medium"/>
    <s v="Jan"/>
    <x v="1"/>
    <x v="0"/>
    <x v="0"/>
  </r>
  <r>
    <n v="602803"/>
    <n v="64081"/>
    <n v="41"/>
    <s v="Female"/>
    <x v="0"/>
    <x v="7"/>
    <s v="Sandwich"/>
    <d v="2023-02-19T00:00:00"/>
    <s v="COD"/>
    <n v="71"/>
    <n v="12.7"/>
    <n v="800.14"/>
    <n v="92.97"/>
    <s v="UPI"/>
    <n v="3"/>
    <s v="36-50"/>
    <s v="new"/>
    <s v="high value"/>
    <s v="medium"/>
    <s v="Feb"/>
    <x v="0"/>
    <x v="1"/>
    <x v="1"/>
  </r>
  <r>
    <n v="602804"/>
    <n v="43037"/>
    <n v="64"/>
    <s v="Male"/>
    <x v="4"/>
    <x v="0"/>
    <s v="Pizza"/>
    <d v="2022-07-18T00:00:00"/>
    <s v="COD"/>
    <n v="87"/>
    <n v="12.4"/>
    <n v="319.94"/>
    <n v="45.4"/>
    <s v="Cash"/>
    <n v="3"/>
    <s v="50+"/>
    <s v="new"/>
    <s v="medium"/>
    <s v="medium"/>
    <s v="Jul"/>
    <x v="2"/>
    <x v="1"/>
    <x v="1"/>
  </r>
  <r>
    <n v="602805"/>
    <n v="72027"/>
    <n v="29"/>
    <s v="Female"/>
    <x v="1"/>
    <x v="5"/>
    <s v="Chinese"/>
    <d v="2024-10-06T00:00:00"/>
    <s v="COD"/>
    <n v="66"/>
    <n v="5.8"/>
    <n v="1390.88"/>
    <n v="46"/>
    <s v="Card"/>
    <n v="2"/>
    <s v="25-35"/>
    <s v="repeat"/>
    <s v="high value"/>
    <s v="Low"/>
    <s v="Oct"/>
    <x v="1"/>
    <x v="0"/>
    <x v="1"/>
  </r>
  <r>
    <n v="602806"/>
    <n v="70377"/>
    <n v="52"/>
    <s v="Female"/>
    <x v="2"/>
    <x v="6"/>
    <s v="Biryani"/>
    <d v="2024-01-04T00:00:00"/>
    <s v="Online"/>
    <n v="20"/>
    <n v="9.6"/>
    <n v="263.77999999999997"/>
    <n v="28.41"/>
    <s v="Card"/>
    <n v="3"/>
    <s v="50+"/>
    <s v="new"/>
    <s v="medium"/>
    <s v="medium"/>
    <s v="Jan"/>
    <x v="1"/>
    <x v="0"/>
    <x v="2"/>
  </r>
  <r>
    <n v="602807"/>
    <n v="31525"/>
    <n v="40"/>
    <s v="Male"/>
    <x v="1"/>
    <x v="3"/>
    <s v="Pizza"/>
    <d v="2024-02-03T00:00:00"/>
    <s v="Online"/>
    <n v="59"/>
    <n v="3.6"/>
    <n v="665.13"/>
    <n v="59.48"/>
    <s v="UPI"/>
    <n v="5"/>
    <s v="36-50"/>
    <s v="new"/>
    <s v="high value"/>
    <s v="High"/>
    <s v="Feb"/>
    <x v="1"/>
    <x v="2"/>
    <x v="1"/>
  </r>
  <r>
    <n v="602808"/>
    <n v="99648"/>
    <n v="48"/>
    <s v="Male"/>
    <x v="5"/>
    <x v="4"/>
    <s v="South Indian"/>
    <d v="2024-02-07T00:00:00"/>
    <s v="Online"/>
    <n v="32"/>
    <n v="2.7"/>
    <n v="592.59"/>
    <n v="35.24"/>
    <s v="Card"/>
    <n v="5"/>
    <s v="36-50"/>
    <s v="new"/>
    <s v="high value"/>
    <s v="High"/>
    <s v="Feb"/>
    <x v="1"/>
    <x v="2"/>
    <x v="0"/>
  </r>
  <r>
    <n v="602809"/>
    <n v="78232"/>
    <n v="63"/>
    <s v="Female"/>
    <x v="5"/>
    <x v="2"/>
    <s v="South Indian"/>
    <d v="2024-11-08T00:00:00"/>
    <s v="COD"/>
    <n v="82"/>
    <n v="13.1"/>
    <n v="1167.3499999999999"/>
    <n v="86.32"/>
    <s v="Wallet"/>
    <n v="4"/>
    <s v="50+"/>
    <s v="new"/>
    <s v="high value"/>
    <s v="medium"/>
    <s v="Nov"/>
    <x v="1"/>
    <x v="1"/>
    <x v="1"/>
  </r>
  <r>
    <n v="602810"/>
    <n v="88782"/>
    <n v="22"/>
    <s v="Male"/>
    <x v="5"/>
    <x v="5"/>
    <s v="Sandwich"/>
    <d v="2022-09-23T00:00:00"/>
    <s v="COD"/>
    <n v="80"/>
    <n v="10.6"/>
    <n v="1009.94"/>
    <n v="33.54"/>
    <s v="Cash"/>
    <n v="3"/>
    <s v="18-24"/>
    <s v="new"/>
    <s v="high value"/>
    <s v="medium"/>
    <s v="Sep"/>
    <x v="2"/>
    <x v="1"/>
    <x v="1"/>
  </r>
  <r>
    <n v="602811"/>
    <n v="39416"/>
    <n v="47"/>
    <s v="Male"/>
    <x v="3"/>
    <x v="2"/>
    <s v="Sandwich"/>
    <d v="2023-06-30T00:00:00"/>
    <s v="Online"/>
    <n v="83"/>
    <n v="1.7"/>
    <n v="989.66"/>
    <n v="101.06"/>
    <s v="Card"/>
    <n v="2"/>
    <s v="36-50"/>
    <s v="new"/>
    <s v="high value"/>
    <s v="Low"/>
    <s v="Jun"/>
    <x v="0"/>
    <x v="2"/>
    <x v="1"/>
  </r>
  <r>
    <n v="602812"/>
    <n v="98408"/>
    <n v="24"/>
    <s v="Female"/>
    <x v="5"/>
    <x v="7"/>
    <s v="Burger"/>
    <d v="2022-05-29T00:00:00"/>
    <s v="Online"/>
    <n v="26"/>
    <n v="3.4"/>
    <n v="906.36"/>
    <n v="84.13"/>
    <s v="Cash"/>
    <n v="2"/>
    <s v="18-24"/>
    <s v="new"/>
    <s v="high value"/>
    <s v="Low"/>
    <s v="May"/>
    <x v="2"/>
    <x v="2"/>
    <x v="2"/>
  </r>
  <r>
    <n v="602813"/>
    <n v="43223"/>
    <n v="44"/>
    <s v="Male"/>
    <x v="4"/>
    <x v="4"/>
    <s v="South Indian"/>
    <d v="2023-03-26T00:00:00"/>
    <s v="Online"/>
    <n v="72"/>
    <n v="2.9"/>
    <n v="778.4"/>
    <n v="79.34"/>
    <s v="Card"/>
    <n v="1"/>
    <s v="36-50"/>
    <s v="new"/>
    <s v="high value"/>
    <s v="Low"/>
    <s v="Mar"/>
    <x v="0"/>
    <x v="2"/>
    <x v="1"/>
  </r>
  <r>
    <n v="602814"/>
    <n v="74569"/>
    <n v="19"/>
    <s v="Male"/>
    <x v="4"/>
    <x v="3"/>
    <s v="Burger"/>
    <d v="2024-06-12T00:00:00"/>
    <s v="Online"/>
    <n v="48"/>
    <n v="4.8"/>
    <n v="1162.74"/>
    <n v="86.01"/>
    <s v="Card"/>
    <n v="1"/>
    <s v="18-24"/>
    <s v="new"/>
    <s v="high value"/>
    <s v="Low"/>
    <s v="Jun"/>
    <x v="1"/>
    <x v="2"/>
    <x v="1"/>
  </r>
  <r>
    <n v="602815"/>
    <n v="77104"/>
    <n v="46"/>
    <s v="Female"/>
    <x v="2"/>
    <x v="7"/>
    <s v="Burger"/>
    <d v="2024-12-02T00:00:00"/>
    <s v="Online"/>
    <n v="69"/>
    <n v="10"/>
    <n v="1051.3800000000001"/>
    <n v="110.39"/>
    <s v="UPI"/>
    <n v="3"/>
    <s v="36-50"/>
    <s v="new"/>
    <s v="high value"/>
    <s v="medium"/>
    <s v="Dec"/>
    <x v="1"/>
    <x v="0"/>
    <x v="1"/>
  </r>
  <r>
    <n v="602816"/>
    <n v="63613"/>
    <n v="23"/>
    <s v="Female"/>
    <x v="3"/>
    <x v="1"/>
    <s v="Pizza"/>
    <d v="2024-10-06T00:00:00"/>
    <s v="COD"/>
    <n v="35"/>
    <n v="3.2"/>
    <n v="1223.98"/>
    <n v="64.180000000000007"/>
    <s v="Wallet"/>
    <n v="4"/>
    <s v="18-24"/>
    <s v="new"/>
    <s v="high value"/>
    <s v="medium"/>
    <s v="Oct"/>
    <x v="1"/>
    <x v="2"/>
    <x v="0"/>
  </r>
  <r>
    <n v="602817"/>
    <n v="25094"/>
    <n v="43"/>
    <s v="Female"/>
    <x v="1"/>
    <x v="0"/>
    <s v="South Indian"/>
    <d v="2022-12-16T00:00:00"/>
    <s v="Online"/>
    <n v="53"/>
    <n v="12.8"/>
    <n v="207.22"/>
    <n v="21.47"/>
    <s v="Wallet"/>
    <n v="3"/>
    <s v="36-50"/>
    <s v="new"/>
    <s v="low"/>
    <s v="medium"/>
    <s v="Dec"/>
    <x v="2"/>
    <x v="1"/>
    <x v="1"/>
  </r>
  <r>
    <n v="602818"/>
    <n v="24797"/>
    <n v="33"/>
    <s v="Male"/>
    <x v="5"/>
    <x v="2"/>
    <s v="Chinese"/>
    <d v="2023-11-24T00:00:00"/>
    <s v="COD"/>
    <n v="65"/>
    <n v="6.5"/>
    <n v="877.92"/>
    <n v="91.29"/>
    <s v="Card"/>
    <n v="1"/>
    <s v="25-35"/>
    <s v="new"/>
    <s v="high value"/>
    <s v="Low"/>
    <s v="Nov"/>
    <x v="0"/>
    <x v="0"/>
    <x v="1"/>
  </r>
  <r>
    <n v="602819"/>
    <n v="68799"/>
    <n v="44"/>
    <s v="Female"/>
    <x v="2"/>
    <x v="5"/>
    <s v="Sandwich"/>
    <d v="2023-02-05T00:00:00"/>
    <s v="COD"/>
    <n v="36"/>
    <n v="2.6"/>
    <n v="865.55"/>
    <n v="89.64"/>
    <s v="Wallet"/>
    <n v="2"/>
    <s v="36-50"/>
    <s v="new"/>
    <s v="high value"/>
    <s v="Low"/>
    <s v="Feb"/>
    <x v="0"/>
    <x v="2"/>
    <x v="0"/>
  </r>
  <r>
    <n v="602820"/>
    <n v="30903"/>
    <n v="35"/>
    <s v="Female"/>
    <x v="0"/>
    <x v="1"/>
    <s v="Pizza"/>
    <d v="2024-06-04T00:00:00"/>
    <s v="COD"/>
    <n v="89"/>
    <n v="11.7"/>
    <n v="1307.18"/>
    <n v="88.96"/>
    <s v="Cash"/>
    <n v="5"/>
    <s v="25-35"/>
    <s v="new"/>
    <s v="high value"/>
    <s v="High"/>
    <s v="Jun"/>
    <x v="1"/>
    <x v="1"/>
    <x v="1"/>
  </r>
  <r>
    <n v="602821"/>
    <n v="94684"/>
    <n v="34"/>
    <s v="Male"/>
    <x v="0"/>
    <x v="4"/>
    <s v="Pizza"/>
    <d v="2024-11-30T00:00:00"/>
    <s v="Online"/>
    <n v="42"/>
    <n v="9.6999999999999993"/>
    <n v="429.78"/>
    <n v="88.02"/>
    <s v="Wallet"/>
    <n v="5"/>
    <s v="25-35"/>
    <s v="new"/>
    <s v="medium"/>
    <s v="High"/>
    <s v="Nov"/>
    <x v="1"/>
    <x v="0"/>
    <x v="0"/>
  </r>
  <r>
    <n v="602822"/>
    <n v="57032"/>
    <n v="22"/>
    <s v="Male"/>
    <x v="5"/>
    <x v="0"/>
    <s v="Pizza"/>
    <d v="2022-03-20T00:00:00"/>
    <s v="Online"/>
    <n v="21"/>
    <n v="11.1"/>
    <n v="1051.03"/>
    <n v="118.37"/>
    <s v="Cash"/>
    <n v="3"/>
    <s v="18-24"/>
    <s v="repeat"/>
    <s v="high value"/>
    <s v="medium"/>
    <s v="Mar"/>
    <x v="2"/>
    <x v="1"/>
    <x v="2"/>
  </r>
  <r>
    <n v="602823"/>
    <n v="74909"/>
    <n v="57"/>
    <s v="Male"/>
    <x v="1"/>
    <x v="4"/>
    <s v="Chinese"/>
    <d v="2024-05-18T00:00:00"/>
    <s v="COD"/>
    <n v="36"/>
    <n v="9.6999999999999993"/>
    <n v="779.12"/>
    <n v="72.06"/>
    <s v="Card"/>
    <n v="5"/>
    <s v="50+"/>
    <s v="new"/>
    <s v="high value"/>
    <s v="High"/>
    <s v="May"/>
    <x v="1"/>
    <x v="0"/>
    <x v="0"/>
  </r>
  <r>
    <n v="602824"/>
    <n v="86477"/>
    <n v="28"/>
    <s v="Female"/>
    <x v="3"/>
    <x v="3"/>
    <s v="Biryani"/>
    <d v="2024-02-28T00:00:00"/>
    <s v="Online"/>
    <n v="85"/>
    <n v="13"/>
    <n v="950.27"/>
    <n v="103.3"/>
    <s v="Card"/>
    <n v="4"/>
    <s v="25-35"/>
    <s v="new"/>
    <s v="high value"/>
    <s v="medium"/>
    <s v="Feb"/>
    <x v="1"/>
    <x v="1"/>
    <x v="1"/>
  </r>
  <r>
    <n v="602825"/>
    <n v="46159"/>
    <n v="41"/>
    <s v="Female"/>
    <x v="4"/>
    <x v="7"/>
    <s v="South Indian"/>
    <d v="2022-10-22T00:00:00"/>
    <s v="COD"/>
    <n v="61"/>
    <n v="13.8"/>
    <n v="163"/>
    <n v="32.299999999999997"/>
    <s v="UPI"/>
    <n v="1"/>
    <s v="36-50"/>
    <s v="new"/>
    <s v="low"/>
    <s v="Low"/>
    <s v="Oct"/>
    <x v="2"/>
    <x v="1"/>
    <x v="1"/>
  </r>
  <r>
    <n v="602826"/>
    <n v="96049"/>
    <n v="34"/>
    <s v="Female"/>
    <x v="5"/>
    <x v="5"/>
    <s v="Burger"/>
    <d v="2023-01-30T00:00:00"/>
    <s v="Online"/>
    <n v="50"/>
    <n v="8.8000000000000007"/>
    <n v="1480.39"/>
    <n v="94.77"/>
    <s v="Wallet"/>
    <n v="3"/>
    <s v="25-35"/>
    <s v="new"/>
    <s v="high value"/>
    <s v="medium"/>
    <s v="Jan"/>
    <x v="0"/>
    <x v="0"/>
    <x v="1"/>
  </r>
  <r>
    <n v="602827"/>
    <n v="47901"/>
    <n v="31"/>
    <s v="Male"/>
    <x v="4"/>
    <x v="1"/>
    <s v="Biryani"/>
    <d v="2022-11-03T00:00:00"/>
    <s v="COD"/>
    <n v="37"/>
    <n v="6.7"/>
    <n v="570.16"/>
    <n v="119.77"/>
    <s v="UPI"/>
    <n v="2"/>
    <s v="25-35"/>
    <s v="new"/>
    <s v="high value"/>
    <s v="Low"/>
    <s v="Nov"/>
    <x v="2"/>
    <x v="0"/>
    <x v="0"/>
  </r>
  <r>
    <n v="602828"/>
    <n v="95463"/>
    <n v="28"/>
    <s v="Male"/>
    <x v="3"/>
    <x v="0"/>
    <s v="Burger"/>
    <d v="2022-05-11T00:00:00"/>
    <s v="COD"/>
    <n v="69"/>
    <n v="6.9"/>
    <n v="1219.3"/>
    <n v="81.56"/>
    <s v="Cash"/>
    <n v="3"/>
    <s v="25-35"/>
    <s v="new"/>
    <s v="high value"/>
    <s v="medium"/>
    <s v="May"/>
    <x v="2"/>
    <x v="0"/>
    <x v="1"/>
  </r>
  <r>
    <n v="602829"/>
    <n v="30906"/>
    <n v="48"/>
    <s v="Female"/>
    <x v="4"/>
    <x v="4"/>
    <s v="Burger"/>
    <d v="2023-06-03T00:00:00"/>
    <s v="COD"/>
    <n v="38"/>
    <n v="2"/>
    <n v="942.88"/>
    <n v="99.54"/>
    <s v="Card"/>
    <n v="1"/>
    <s v="36-50"/>
    <s v="new"/>
    <s v="high value"/>
    <s v="Low"/>
    <s v="Jun"/>
    <x v="0"/>
    <x v="2"/>
    <x v="0"/>
  </r>
  <r>
    <n v="602830"/>
    <n v="53066"/>
    <n v="51"/>
    <s v="Male"/>
    <x v="4"/>
    <x v="4"/>
    <s v="South Indian"/>
    <d v="2024-12-23T00:00:00"/>
    <s v="Online"/>
    <n v="53"/>
    <n v="12.6"/>
    <n v="501.26"/>
    <n v="89.37"/>
    <s v="UPI"/>
    <n v="4"/>
    <s v="50+"/>
    <s v="new"/>
    <s v="high value"/>
    <s v="medium"/>
    <s v="Dec"/>
    <x v="1"/>
    <x v="1"/>
    <x v="1"/>
  </r>
  <r>
    <n v="602831"/>
    <n v="96523"/>
    <n v="57"/>
    <s v="Male"/>
    <x v="0"/>
    <x v="6"/>
    <s v="Pizza"/>
    <d v="2024-03-22T00:00:00"/>
    <s v="COD"/>
    <n v="53"/>
    <n v="10.8"/>
    <n v="1097.29"/>
    <n v="95.51"/>
    <s v="Wallet"/>
    <n v="5"/>
    <s v="50+"/>
    <s v="new"/>
    <s v="high value"/>
    <s v="High"/>
    <s v="Mar"/>
    <x v="1"/>
    <x v="1"/>
    <x v="1"/>
  </r>
  <r>
    <n v="602832"/>
    <n v="43955"/>
    <n v="20"/>
    <s v="Female"/>
    <x v="1"/>
    <x v="0"/>
    <s v="Sandwich"/>
    <d v="2022-09-25T00:00:00"/>
    <s v="COD"/>
    <n v="23"/>
    <n v="4"/>
    <n v="375.75"/>
    <n v="105.77"/>
    <s v="Wallet"/>
    <n v="5"/>
    <s v="18-24"/>
    <s v="new"/>
    <s v="medium"/>
    <s v="High"/>
    <s v="Sep"/>
    <x v="2"/>
    <x v="2"/>
    <x v="2"/>
  </r>
  <r>
    <n v="602833"/>
    <n v="57110"/>
    <n v="37"/>
    <s v="Female"/>
    <x v="4"/>
    <x v="1"/>
    <s v="Biryani"/>
    <d v="2023-10-12T00:00:00"/>
    <s v="Online"/>
    <n v="32"/>
    <n v="1.6"/>
    <n v="1356.62"/>
    <n v="60.38"/>
    <s v="Cash"/>
    <n v="3"/>
    <s v="36-50"/>
    <s v="new"/>
    <s v="high value"/>
    <s v="medium"/>
    <s v="Oct"/>
    <x v="0"/>
    <x v="2"/>
    <x v="0"/>
  </r>
  <r>
    <n v="602834"/>
    <n v="73964"/>
    <n v="28"/>
    <s v="Female"/>
    <x v="1"/>
    <x v="6"/>
    <s v="Chinese"/>
    <d v="2022-10-05T00:00:00"/>
    <s v="COD"/>
    <n v="56"/>
    <n v="3.4"/>
    <n v="230.1"/>
    <n v="85.69"/>
    <s v="Cash"/>
    <n v="2"/>
    <s v="25-35"/>
    <s v="new"/>
    <s v="low"/>
    <s v="Low"/>
    <s v="Oct"/>
    <x v="2"/>
    <x v="2"/>
    <x v="1"/>
  </r>
  <r>
    <n v="602835"/>
    <n v="61017"/>
    <n v="43"/>
    <s v="Female"/>
    <x v="3"/>
    <x v="5"/>
    <s v="Pizza"/>
    <d v="2023-06-05T00:00:00"/>
    <s v="Online"/>
    <n v="71"/>
    <n v="2.5"/>
    <n v="1104.0999999999999"/>
    <n v="83.84"/>
    <s v="Wallet"/>
    <n v="2"/>
    <s v="36-50"/>
    <s v="repeat"/>
    <s v="high value"/>
    <s v="Low"/>
    <s v="Jun"/>
    <x v="0"/>
    <x v="2"/>
    <x v="1"/>
  </r>
  <r>
    <n v="602836"/>
    <n v="25116"/>
    <n v="49"/>
    <s v="Male"/>
    <x v="3"/>
    <x v="4"/>
    <s v="South Indian"/>
    <d v="2024-04-29T00:00:00"/>
    <s v="Online"/>
    <n v="43"/>
    <n v="9.1"/>
    <n v="236.89"/>
    <n v="65.930000000000007"/>
    <s v="Card"/>
    <n v="4"/>
    <s v="36-50"/>
    <s v="new"/>
    <s v="low"/>
    <s v="medium"/>
    <s v="Apr"/>
    <x v="1"/>
    <x v="0"/>
    <x v="0"/>
  </r>
  <r>
    <n v="602837"/>
    <n v="92066"/>
    <n v="40"/>
    <s v="Male"/>
    <x v="4"/>
    <x v="5"/>
    <s v="Chinese"/>
    <d v="2022-02-15T00:00:00"/>
    <s v="Online"/>
    <n v="68"/>
    <n v="10.3"/>
    <n v="1364.01"/>
    <n v="118.36"/>
    <s v="Cash"/>
    <n v="5"/>
    <s v="36-50"/>
    <s v="new"/>
    <s v="high value"/>
    <s v="High"/>
    <s v="Feb"/>
    <x v="2"/>
    <x v="1"/>
    <x v="1"/>
  </r>
  <r>
    <n v="602838"/>
    <n v="45307"/>
    <n v="33"/>
    <s v="Male"/>
    <x v="5"/>
    <x v="5"/>
    <s v="Sandwich"/>
    <d v="2022-10-17T00:00:00"/>
    <s v="COD"/>
    <n v="87"/>
    <n v="12.9"/>
    <n v="952.84"/>
    <n v="88.66"/>
    <s v="Wallet"/>
    <n v="1"/>
    <s v="25-35"/>
    <s v="new"/>
    <s v="high value"/>
    <s v="Low"/>
    <s v="Oct"/>
    <x v="2"/>
    <x v="1"/>
    <x v="1"/>
  </r>
  <r>
    <n v="602839"/>
    <n v="53248"/>
    <n v="34"/>
    <s v="Male"/>
    <x v="1"/>
    <x v="3"/>
    <s v="Sandwich"/>
    <d v="2024-05-03T00:00:00"/>
    <s v="Online"/>
    <n v="69"/>
    <n v="2.2999999999999998"/>
    <n v="1017.97"/>
    <n v="82.86"/>
    <s v="UPI"/>
    <n v="4"/>
    <s v="25-35"/>
    <s v="new"/>
    <s v="high value"/>
    <s v="medium"/>
    <s v="May"/>
    <x v="1"/>
    <x v="2"/>
    <x v="1"/>
  </r>
  <r>
    <n v="602840"/>
    <n v="48954"/>
    <n v="39"/>
    <s v="Male"/>
    <x v="0"/>
    <x v="5"/>
    <s v="Chinese"/>
    <d v="2024-09-10T00:00:00"/>
    <s v="Online"/>
    <n v="42"/>
    <n v="13.1"/>
    <n v="848.31"/>
    <n v="96.87"/>
    <s v="Card"/>
    <n v="4"/>
    <s v="36-50"/>
    <s v="new"/>
    <s v="high value"/>
    <s v="medium"/>
    <s v="Sep"/>
    <x v="1"/>
    <x v="1"/>
    <x v="0"/>
  </r>
  <r>
    <n v="602841"/>
    <n v="69518"/>
    <n v="42"/>
    <s v="Female"/>
    <x v="3"/>
    <x v="5"/>
    <s v="Pizza"/>
    <d v="2023-08-02T00:00:00"/>
    <s v="Online"/>
    <n v="59"/>
    <n v="6.5"/>
    <n v="652.36"/>
    <n v="27.92"/>
    <s v="Wallet"/>
    <n v="2"/>
    <s v="36-50"/>
    <s v="new"/>
    <s v="high value"/>
    <s v="Low"/>
    <s v="Aug"/>
    <x v="0"/>
    <x v="0"/>
    <x v="1"/>
  </r>
  <r>
    <n v="602842"/>
    <n v="45152"/>
    <n v="51"/>
    <s v="Female"/>
    <x v="2"/>
    <x v="1"/>
    <s v="Pizza"/>
    <d v="2024-10-27T00:00:00"/>
    <s v="COD"/>
    <n v="28"/>
    <n v="7.5"/>
    <n v="1096.74"/>
    <n v="80.84"/>
    <s v="UPI"/>
    <n v="5"/>
    <s v="50+"/>
    <s v="new"/>
    <s v="high value"/>
    <s v="High"/>
    <s v="Oct"/>
    <x v="1"/>
    <x v="0"/>
    <x v="2"/>
  </r>
  <r>
    <n v="602843"/>
    <n v="23277"/>
    <n v="60"/>
    <s v="Female"/>
    <x v="3"/>
    <x v="7"/>
    <s v="Burger"/>
    <d v="2024-04-13T00:00:00"/>
    <s v="Online"/>
    <n v="84"/>
    <n v="9.8000000000000007"/>
    <n v="491.69"/>
    <n v="67.14"/>
    <s v="Card"/>
    <n v="5"/>
    <s v="50+"/>
    <s v="new"/>
    <s v="medium"/>
    <s v="High"/>
    <s v="Apr"/>
    <x v="1"/>
    <x v="0"/>
    <x v="1"/>
  </r>
  <r>
    <n v="602844"/>
    <n v="57644"/>
    <n v="55"/>
    <s v="Male"/>
    <x v="5"/>
    <x v="2"/>
    <s v="Chinese"/>
    <d v="2023-08-26T00:00:00"/>
    <s v="Online"/>
    <n v="23"/>
    <n v="11.8"/>
    <n v="1077.3800000000001"/>
    <n v="44.74"/>
    <s v="Wallet"/>
    <n v="4"/>
    <s v="50+"/>
    <s v="new"/>
    <s v="high value"/>
    <s v="medium"/>
    <s v="Aug"/>
    <x v="0"/>
    <x v="1"/>
    <x v="2"/>
  </r>
  <r>
    <n v="602845"/>
    <n v="75362"/>
    <n v="48"/>
    <s v="Female"/>
    <x v="3"/>
    <x v="0"/>
    <s v="Sandwich"/>
    <d v="2022-09-19T00:00:00"/>
    <s v="Online"/>
    <n v="53"/>
    <n v="4.3"/>
    <n v="618.84"/>
    <n v="106.89"/>
    <s v="Wallet"/>
    <n v="2"/>
    <s v="36-50"/>
    <s v="new"/>
    <s v="high value"/>
    <s v="Low"/>
    <s v="Sep"/>
    <x v="2"/>
    <x v="2"/>
    <x v="1"/>
  </r>
  <r>
    <n v="602846"/>
    <n v="26480"/>
    <n v="57"/>
    <s v="Male"/>
    <x v="5"/>
    <x v="2"/>
    <s v="Burger"/>
    <d v="2024-04-27T00:00:00"/>
    <s v="Online"/>
    <n v="22"/>
    <n v="8"/>
    <n v="488.1"/>
    <n v="24.2"/>
    <s v="Wallet"/>
    <n v="3"/>
    <s v="50+"/>
    <s v="repeat"/>
    <s v="medium"/>
    <s v="medium"/>
    <s v="Apr"/>
    <x v="1"/>
    <x v="0"/>
    <x v="2"/>
  </r>
  <r>
    <n v="602847"/>
    <n v="82483"/>
    <n v="55"/>
    <s v="Male"/>
    <x v="5"/>
    <x v="6"/>
    <s v="Pizza"/>
    <d v="2023-12-20T00:00:00"/>
    <s v="COD"/>
    <n v="35"/>
    <n v="6.2"/>
    <n v="886.07"/>
    <n v="55.62"/>
    <s v="Cash"/>
    <n v="2"/>
    <s v="50+"/>
    <s v="new"/>
    <s v="high value"/>
    <s v="Low"/>
    <s v="Dec"/>
    <x v="0"/>
    <x v="0"/>
    <x v="0"/>
  </r>
  <r>
    <n v="602848"/>
    <n v="97640"/>
    <n v="56"/>
    <s v="Male"/>
    <x v="3"/>
    <x v="0"/>
    <s v="Pizza"/>
    <d v="2022-10-04T00:00:00"/>
    <s v="COD"/>
    <n v="70"/>
    <n v="14.8"/>
    <n v="1044.5999999999999"/>
    <n v="58.49"/>
    <s v="Wallet"/>
    <n v="3"/>
    <s v="50+"/>
    <s v="new"/>
    <s v="high value"/>
    <s v="medium"/>
    <s v="Oct"/>
    <x v="2"/>
    <x v="1"/>
    <x v="1"/>
  </r>
  <r>
    <n v="602849"/>
    <n v="67618"/>
    <n v="51"/>
    <s v="Male"/>
    <x v="3"/>
    <x v="4"/>
    <s v="South Indian"/>
    <d v="2022-04-01T00:00:00"/>
    <s v="COD"/>
    <n v="20"/>
    <n v="9.6"/>
    <n v="1041.71"/>
    <n v="66.23"/>
    <s v="Cash"/>
    <n v="5"/>
    <s v="50+"/>
    <s v="repeat"/>
    <s v="high value"/>
    <s v="High"/>
    <s v="Apr"/>
    <x v="2"/>
    <x v="0"/>
    <x v="2"/>
  </r>
  <r>
    <n v="602850"/>
    <n v="90542"/>
    <n v="33"/>
    <s v="Female"/>
    <x v="1"/>
    <x v="4"/>
    <s v="Sandwich"/>
    <d v="2024-05-24T00:00:00"/>
    <s v="COD"/>
    <n v="81"/>
    <n v="12.3"/>
    <n v="810.29"/>
    <n v="77.97"/>
    <s v="Card"/>
    <n v="4"/>
    <s v="25-35"/>
    <s v="new"/>
    <s v="high value"/>
    <s v="medium"/>
    <s v="May"/>
    <x v="1"/>
    <x v="1"/>
    <x v="1"/>
  </r>
  <r>
    <n v="602851"/>
    <n v="45088"/>
    <n v="63"/>
    <s v="Female"/>
    <x v="1"/>
    <x v="3"/>
    <s v="South Indian"/>
    <d v="2023-07-27T00:00:00"/>
    <s v="COD"/>
    <n v="26"/>
    <n v="6.8"/>
    <n v="1354.85"/>
    <n v="80.08"/>
    <s v="Card"/>
    <n v="2"/>
    <s v="50+"/>
    <s v="repeat"/>
    <s v="high value"/>
    <s v="Low"/>
    <s v="Jul"/>
    <x v="0"/>
    <x v="0"/>
    <x v="2"/>
  </r>
  <r>
    <n v="602852"/>
    <n v="84606"/>
    <n v="33"/>
    <s v="Female"/>
    <x v="0"/>
    <x v="1"/>
    <s v="South Indian"/>
    <d v="2023-03-03T00:00:00"/>
    <s v="COD"/>
    <n v="29"/>
    <n v="13.6"/>
    <n v="783.93"/>
    <n v="103.39"/>
    <s v="Wallet"/>
    <n v="4"/>
    <s v="25-35"/>
    <s v="repeat"/>
    <s v="high value"/>
    <s v="medium"/>
    <s v="Mar"/>
    <x v="0"/>
    <x v="1"/>
    <x v="2"/>
  </r>
  <r>
    <n v="602853"/>
    <n v="76985"/>
    <n v="18"/>
    <s v="Male"/>
    <x v="1"/>
    <x v="4"/>
    <s v="Pizza"/>
    <d v="2023-10-25T00:00:00"/>
    <s v="Online"/>
    <n v="80"/>
    <n v="10.8"/>
    <n v="895.37"/>
    <n v="93.05"/>
    <s v="UPI"/>
    <n v="3"/>
    <s v="18-24"/>
    <s v="new"/>
    <s v="high value"/>
    <s v="medium"/>
    <s v="Oct"/>
    <x v="0"/>
    <x v="1"/>
    <x v="1"/>
  </r>
  <r>
    <n v="602854"/>
    <n v="56500"/>
    <n v="44"/>
    <s v="Female"/>
    <x v="1"/>
    <x v="6"/>
    <s v="Biryani"/>
    <d v="2022-12-29T00:00:00"/>
    <s v="COD"/>
    <n v="84"/>
    <n v="13.6"/>
    <n v="1016.12"/>
    <n v="110.08"/>
    <s v="Card"/>
    <n v="5"/>
    <s v="36-50"/>
    <s v="new"/>
    <s v="high value"/>
    <s v="High"/>
    <s v="Dec"/>
    <x v="2"/>
    <x v="1"/>
    <x v="1"/>
  </r>
  <r>
    <n v="602855"/>
    <n v="67016"/>
    <n v="37"/>
    <s v="Male"/>
    <x v="2"/>
    <x v="6"/>
    <s v="Burger"/>
    <d v="2024-02-28T00:00:00"/>
    <s v="COD"/>
    <n v="70"/>
    <n v="9.1999999999999993"/>
    <n v="435.43"/>
    <n v="24.2"/>
    <s v="UPI"/>
    <n v="4"/>
    <s v="36-50"/>
    <s v="new"/>
    <s v="medium"/>
    <s v="medium"/>
    <s v="Feb"/>
    <x v="1"/>
    <x v="0"/>
    <x v="1"/>
  </r>
  <r>
    <n v="602856"/>
    <n v="42256"/>
    <n v="40"/>
    <s v="Male"/>
    <x v="5"/>
    <x v="0"/>
    <s v="Sandwich"/>
    <d v="2022-11-23T00:00:00"/>
    <s v="COD"/>
    <n v="25"/>
    <n v="14.8"/>
    <n v="374.07"/>
    <n v="75.45"/>
    <s v="Card"/>
    <n v="3"/>
    <s v="36-50"/>
    <s v="new"/>
    <s v="medium"/>
    <s v="medium"/>
    <s v="Nov"/>
    <x v="2"/>
    <x v="1"/>
    <x v="2"/>
  </r>
  <r>
    <n v="602857"/>
    <n v="89787"/>
    <n v="36"/>
    <s v="Male"/>
    <x v="1"/>
    <x v="5"/>
    <s v="Chinese"/>
    <d v="2023-03-12T00:00:00"/>
    <s v="Online"/>
    <n v="77"/>
    <n v="14.4"/>
    <n v="322.5"/>
    <n v="30.76"/>
    <s v="Card"/>
    <n v="1"/>
    <s v="36-50"/>
    <s v="new"/>
    <s v="medium"/>
    <s v="Low"/>
    <s v="Mar"/>
    <x v="0"/>
    <x v="1"/>
    <x v="1"/>
  </r>
  <r>
    <n v="602858"/>
    <n v="58585"/>
    <n v="26"/>
    <s v="Male"/>
    <x v="4"/>
    <x v="4"/>
    <s v="Burger"/>
    <d v="2022-03-02T00:00:00"/>
    <s v="COD"/>
    <n v="67"/>
    <n v="2.5"/>
    <n v="1338.76"/>
    <n v="78.92"/>
    <s v="Wallet"/>
    <n v="3"/>
    <s v="25-35"/>
    <s v="new"/>
    <s v="high value"/>
    <s v="medium"/>
    <s v="Mar"/>
    <x v="2"/>
    <x v="2"/>
    <x v="1"/>
  </r>
  <r>
    <n v="602859"/>
    <n v="75270"/>
    <n v="56"/>
    <s v="Male"/>
    <x v="0"/>
    <x v="1"/>
    <s v="Pizza"/>
    <d v="2022-09-27T00:00:00"/>
    <s v="Online"/>
    <n v="35"/>
    <n v="4.5999999999999996"/>
    <n v="353.66"/>
    <n v="82.88"/>
    <s v="Card"/>
    <n v="2"/>
    <s v="50+"/>
    <s v="new"/>
    <s v="medium"/>
    <s v="Low"/>
    <s v="Sep"/>
    <x v="2"/>
    <x v="2"/>
    <x v="0"/>
  </r>
  <r>
    <n v="602860"/>
    <n v="48842"/>
    <n v="47"/>
    <s v="Female"/>
    <x v="3"/>
    <x v="2"/>
    <s v="Biryani"/>
    <d v="2022-06-17T00:00:00"/>
    <s v="COD"/>
    <n v="47"/>
    <n v="1.3"/>
    <n v="421.55"/>
    <n v="66.83"/>
    <s v="Card"/>
    <n v="4"/>
    <s v="36-50"/>
    <s v="new"/>
    <s v="medium"/>
    <s v="medium"/>
    <s v="Jun"/>
    <x v="2"/>
    <x v="2"/>
    <x v="1"/>
  </r>
  <r>
    <n v="602861"/>
    <n v="83635"/>
    <n v="34"/>
    <s v="Female"/>
    <x v="0"/>
    <x v="2"/>
    <s v="Pizza"/>
    <d v="2022-09-14T00:00:00"/>
    <s v="COD"/>
    <n v="22"/>
    <n v="4.3"/>
    <n v="591.53"/>
    <n v="110.65"/>
    <s v="Card"/>
    <n v="3"/>
    <s v="25-35"/>
    <s v="new"/>
    <s v="high value"/>
    <s v="medium"/>
    <s v="Sep"/>
    <x v="2"/>
    <x v="2"/>
    <x v="2"/>
  </r>
  <r>
    <n v="602862"/>
    <n v="62497"/>
    <n v="53"/>
    <s v="Male"/>
    <x v="3"/>
    <x v="3"/>
    <s v="Sandwich"/>
    <d v="2022-03-20T00:00:00"/>
    <s v="COD"/>
    <n v="68"/>
    <n v="1.5"/>
    <n v="1434.6"/>
    <n v="22.68"/>
    <s v="Wallet"/>
    <n v="2"/>
    <s v="50+"/>
    <s v="new"/>
    <s v="high value"/>
    <s v="Low"/>
    <s v="Mar"/>
    <x v="2"/>
    <x v="2"/>
    <x v="1"/>
  </r>
  <r>
    <n v="602863"/>
    <n v="66800"/>
    <n v="53"/>
    <s v="Male"/>
    <x v="5"/>
    <x v="4"/>
    <s v="Biryani"/>
    <d v="2023-01-17T00:00:00"/>
    <s v="Online"/>
    <n v="39"/>
    <n v="10.9"/>
    <n v="515.09"/>
    <n v="66.08"/>
    <s v="Wallet"/>
    <n v="2"/>
    <s v="50+"/>
    <s v="repeat"/>
    <s v="high value"/>
    <s v="Low"/>
    <s v="Jan"/>
    <x v="0"/>
    <x v="1"/>
    <x v="0"/>
  </r>
  <r>
    <n v="602864"/>
    <n v="87496"/>
    <n v="61"/>
    <s v="Female"/>
    <x v="4"/>
    <x v="5"/>
    <s v="South Indian"/>
    <d v="2022-12-04T00:00:00"/>
    <s v="COD"/>
    <n v="22"/>
    <n v="3"/>
    <n v="857.03"/>
    <n v="119.38"/>
    <s v="Cash"/>
    <n v="2"/>
    <s v="50+"/>
    <s v="new"/>
    <s v="high value"/>
    <s v="Low"/>
    <s v="Dec"/>
    <x v="2"/>
    <x v="2"/>
    <x v="2"/>
  </r>
  <r>
    <n v="602865"/>
    <n v="22263"/>
    <n v="45"/>
    <s v="Female"/>
    <x v="5"/>
    <x v="2"/>
    <s v="South Indian"/>
    <d v="2023-08-26T00:00:00"/>
    <s v="COD"/>
    <n v="25"/>
    <n v="7.2"/>
    <n v="796.09"/>
    <n v="96.16"/>
    <s v="Cash"/>
    <n v="5"/>
    <s v="36-50"/>
    <s v="new"/>
    <s v="high value"/>
    <s v="High"/>
    <s v="Aug"/>
    <x v="0"/>
    <x v="0"/>
    <x v="2"/>
  </r>
  <r>
    <n v="602866"/>
    <n v="21934"/>
    <n v="38"/>
    <s v="Female"/>
    <x v="3"/>
    <x v="5"/>
    <s v="South Indian"/>
    <d v="2024-09-12T00:00:00"/>
    <s v="Online"/>
    <n v="35"/>
    <n v="11.1"/>
    <n v="1346.98"/>
    <n v="48.28"/>
    <s v="Cash"/>
    <n v="4"/>
    <s v="36-50"/>
    <s v="new"/>
    <s v="high value"/>
    <s v="medium"/>
    <s v="Sep"/>
    <x v="1"/>
    <x v="1"/>
    <x v="0"/>
  </r>
  <r>
    <n v="602867"/>
    <n v="79967"/>
    <n v="63"/>
    <s v="Male"/>
    <x v="1"/>
    <x v="6"/>
    <s v="Chinese"/>
    <d v="2023-05-20T00:00:00"/>
    <s v="Online"/>
    <n v="45"/>
    <n v="1.2"/>
    <n v="1172.54"/>
    <n v="87.29"/>
    <s v="UPI"/>
    <n v="2"/>
    <s v="50+"/>
    <s v="new"/>
    <s v="high value"/>
    <s v="Low"/>
    <s v="May"/>
    <x v="0"/>
    <x v="2"/>
    <x v="0"/>
  </r>
  <r>
    <n v="602868"/>
    <n v="70595"/>
    <n v="46"/>
    <s v="Male"/>
    <x v="3"/>
    <x v="7"/>
    <s v="Biryani"/>
    <d v="2023-08-17T00:00:00"/>
    <s v="Online"/>
    <n v="54"/>
    <n v="5.9"/>
    <n v="1378.77"/>
    <n v="40.98"/>
    <s v="UPI"/>
    <n v="1"/>
    <s v="36-50"/>
    <s v="new"/>
    <s v="high value"/>
    <s v="Low"/>
    <s v="Aug"/>
    <x v="0"/>
    <x v="0"/>
    <x v="1"/>
  </r>
  <r>
    <n v="602869"/>
    <n v="59297"/>
    <n v="19"/>
    <s v="Male"/>
    <x v="4"/>
    <x v="2"/>
    <s v="Burger"/>
    <d v="2024-10-16T00:00:00"/>
    <s v="COD"/>
    <n v="56"/>
    <n v="2.2999999999999998"/>
    <n v="710.54"/>
    <n v="105.55"/>
    <s v="Cash"/>
    <n v="1"/>
    <s v="18-24"/>
    <s v="new"/>
    <s v="high value"/>
    <s v="Low"/>
    <s v="Oct"/>
    <x v="1"/>
    <x v="2"/>
    <x v="1"/>
  </r>
  <r>
    <n v="602870"/>
    <n v="89692"/>
    <n v="46"/>
    <s v="Female"/>
    <x v="2"/>
    <x v="7"/>
    <s v="Burger"/>
    <d v="2023-12-03T00:00:00"/>
    <s v="Online"/>
    <n v="59"/>
    <n v="6.5"/>
    <n v="1093.73"/>
    <n v="58.09"/>
    <s v="Cash"/>
    <n v="4"/>
    <s v="36-50"/>
    <s v="new"/>
    <s v="high value"/>
    <s v="medium"/>
    <s v="Dec"/>
    <x v="0"/>
    <x v="0"/>
    <x v="1"/>
  </r>
  <r>
    <n v="602871"/>
    <n v="78344"/>
    <n v="34"/>
    <s v="Female"/>
    <x v="5"/>
    <x v="0"/>
    <s v="Sandwich"/>
    <d v="2022-02-05T00:00:00"/>
    <s v="Online"/>
    <n v="77"/>
    <n v="4.2"/>
    <n v="992.42"/>
    <n v="20.16"/>
    <s v="Cash"/>
    <n v="5"/>
    <s v="25-35"/>
    <s v="new"/>
    <s v="high value"/>
    <s v="High"/>
    <s v="Feb"/>
    <x v="2"/>
    <x v="2"/>
    <x v="1"/>
  </r>
  <r>
    <n v="602872"/>
    <n v="41025"/>
    <n v="33"/>
    <s v="Male"/>
    <x v="3"/>
    <x v="4"/>
    <s v="Pizza"/>
    <d v="2023-06-28T00:00:00"/>
    <s v="COD"/>
    <n v="33"/>
    <n v="11.6"/>
    <n v="585.53"/>
    <n v="25.03"/>
    <s v="Cash"/>
    <n v="5"/>
    <s v="25-35"/>
    <s v="new"/>
    <s v="high value"/>
    <s v="High"/>
    <s v="Jun"/>
    <x v="0"/>
    <x v="1"/>
    <x v="0"/>
  </r>
  <r>
    <n v="602873"/>
    <n v="80361"/>
    <n v="47"/>
    <s v="Male"/>
    <x v="0"/>
    <x v="7"/>
    <s v="Chinese"/>
    <d v="2023-08-16T00:00:00"/>
    <s v="COD"/>
    <n v="26"/>
    <n v="4.2"/>
    <n v="506.66"/>
    <n v="35.799999999999997"/>
    <s v="Card"/>
    <n v="1"/>
    <s v="36-50"/>
    <s v="new"/>
    <s v="high value"/>
    <s v="Low"/>
    <s v="Aug"/>
    <x v="0"/>
    <x v="2"/>
    <x v="2"/>
  </r>
  <r>
    <n v="602874"/>
    <n v="47671"/>
    <n v="45"/>
    <s v="Female"/>
    <x v="1"/>
    <x v="1"/>
    <s v="South Indian"/>
    <d v="2022-08-31T00:00:00"/>
    <s v="COD"/>
    <n v="41"/>
    <n v="14.6"/>
    <n v="1092.7"/>
    <n v="98.93"/>
    <s v="Wallet"/>
    <n v="4"/>
    <s v="36-50"/>
    <s v="repeat"/>
    <s v="high value"/>
    <s v="medium"/>
    <s v="Aug"/>
    <x v="2"/>
    <x v="1"/>
    <x v="0"/>
  </r>
  <r>
    <n v="602875"/>
    <n v="84025"/>
    <n v="57"/>
    <s v="Male"/>
    <x v="5"/>
    <x v="7"/>
    <s v="Pizza"/>
    <d v="2023-01-08T00:00:00"/>
    <s v="Online"/>
    <n v="39"/>
    <n v="5"/>
    <n v="563.15"/>
    <n v="76.36"/>
    <s v="Wallet"/>
    <n v="5"/>
    <s v="50+"/>
    <s v="new"/>
    <s v="high value"/>
    <s v="High"/>
    <s v="Jan"/>
    <x v="0"/>
    <x v="2"/>
    <x v="0"/>
  </r>
  <r>
    <n v="602876"/>
    <n v="47782"/>
    <n v="36"/>
    <s v="Female"/>
    <x v="3"/>
    <x v="6"/>
    <s v="Burger"/>
    <d v="2022-04-26T00:00:00"/>
    <s v="COD"/>
    <n v="75"/>
    <n v="3.6"/>
    <n v="1156.94"/>
    <n v="79.510000000000005"/>
    <s v="UPI"/>
    <n v="1"/>
    <s v="36-50"/>
    <s v="new"/>
    <s v="high value"/>
    <s v="Low"/>
    <s v="Apr"/>
    <x v="2"/>
    <x v="2"/>
    <x v="1"/>
  </r>
  <r>
    <n v="602877"/>
    <n v="61869"/>
    <n v="29"/>
    <s v="Female"/>
    <x v="4"/>
    <x v="2"/>
    <s v="Burger"/>
    <d v="2022-07-22T00:00:00"/>
    <s v="COD"/>
    <n v="30"/>
    <n v="9.6"/>
    <n v="962.49"/>
    <n v="44.16"/>
    <s v="Cash"/>
    <n v="2"/>
    <s v="25-35"/>
    <s v="new"/>
    <s v="high value"/>
    <s v="Low"/>
    <s v="Jul"/>
    <x v="2"/>
    <x v="0"/>
    <x v="2"/>
  </r>
  <r>
    <n v="602878"/>
    <n v="96433"/>
    <n v="53"/>
    <s v="Male"/>
    <x v="1"/>
    <x v="4"/>
    <s v="South Indian"/>
    <d v="2023-01-24T00:00:00"/>
    <s v="COD"/>
    <n v="60"/>
    <n v="13.8"/>
    <n v="591.76"/>
    <n v="75.86"/>
    <s v="Cash"/>
    <n v="3"/>
    <s v="50+"/>
    <s v="new"/>
    <s v="high value"/>
    <s v="medium"/>
    <s v="Jan"/>
    <x v="0"/>
    <x v="1"/>
    <x v="1"/>
  </r>
  <r>
    <n v="602879"/>
    <n v="32178"/>
    <n v="49"/>
    <s v="Female"/>
    <x v="3"/>
    <x v="4"/>
    <s v="Burger"/>
    <d v="2022-10-28T00:00:00"/>
    <s v="COD"/>
    <n v="69"/>
    <n v="8.1"/>
    <n v="625.13"/>
    <n v="77.7"/>
    <s v="UPI"/>
    <n v="2"/>
    <s v="36-50"/>
    <s v="new"/>
    <s v="high value"/>
    <s v="Low"/>
    <s v="Oct"/>
    <x v="2"/>
    <x v="0"/>
    <x v="1"/>
  </r>
  <r>
    <n v="602880"/>
    <n v="96343"/>
    <n v="54"/>
    <s v="Female"/>
    <x v="3"/>
    <x v="7"/>
    <s v="South Indian"/>
    <d v="2023-12-04T00:00:00"/>
    <s v="COD"/>
    <n v="39"/>
    <n v="14.6"/>
    <n v="867.27"/>
    <n v="21.51"/>
    <s v="Card"/>
    <n v="5"/>
    <s v="50+"/>
    <s v="new"/>
    <s v="high value"/>
    <s v="High"/>
    <s v="Dec"/>
    <x v="0"/>
    <x v="1"/>
    <x v="0"/>
  </r>
  <r>
    <n v="602881"/>
    <n v="85698"/>
    <n v="56"/>
    <s v="Male"/>
    <x v="5"/>
    <x v="0"/>
    <s v="Burger"/>
    <d v="2024-06-02T00:00:00"/>
    <s v="Online"/>
    <n v="80"/>
    <n v="13.1"/>
    <n v="1433.22"/>
    <n v="20.09"/>
    <s v="UPI"/>
    <n v="3"/>
    <s v="50+"/>
    <s v="new"/>
    <s v="high value"/>
    <s v="medium"/>
    <s v="Jun"/>
    <x v="1"/>
    <x v="1"/>
    <x v="1"/>
  </r>
  <r>
    <n v="602882"/>
    <n v="86105"/>
    <n v="43"/>
    <s v="Female"/>
    <x v="1"/>
    <x v="1"/>
    <s v="Pizza"/>
    <d v="2023-04-21T00:00:00"/>
    <s v="Online"/>
    <n v="61"/>
    <n v="14.3"/>
    <n v="800.08"/>
    <n v="25.67"/>
    <s v="Cash"/>
    <n v="4"/>
    <s v="36-50"/>
    <s v="repeat"/>
    <s v="high value"/>
    <s v="medium"/>
    <s v="Apr"/>
    <x v="0"/>
    <x v="1"/>
    <x v="1"/>
  </r>
  <r>
    <n v="602883"/>
    <n v="37902"/>
    <n v="26"/>
    <s v="Male"/>
    <x v="2"/>
    <x v="2"/>
    <s v="South Indian"/>
    <d v="2023-07-30T00:00:00"/>
    <s v="COD"/>
    <n v="42"/>
    <n v="10.7"/>
    <n v="1378.65"/>
    <n v="29.19"/>
    <s v="Wallet"/>
    <n v="1"/>
    <s v="25-35"/>
    <s v="new"/>
    <s v="high value"/>
    <s v="Low"/>
    <s v="Jul"/>
    <x v="0"/>
    <x v="1"/>
    <x v="0"/>
  </r>
  <r>
    <n v="602884"/>
    <n v="56804"/>
    <n v="64"/>
    <s v="Male"/>
    <x v="4"/>
    <x v="7"/>
    <s v="Chinese"/>
    <d v="2023-05-27T00:00:00"/>
    <s v="Online"/>
    <n v="27"/>
    <n v="5.6"/>
    <n v="1100.7"/>
    <n v="95.78"/>
    <s v="Wallet"/>
    <n v="4"/>
    <s v="50+"/>
    <s v="new"/>
    <s v="high value"/>
    <s v="medium"/>
    <s v="May"/>
    <x v="0"/>
    <x v="0"/>
    <x v="2"/>
  </r>
  <r>
    <n v="602885"/>
    <n v="88829"/>
    <n v="58"/>
    <s v="Male"/>
    <x v="5"/>
    <x v="1"/>
    <s v="Biryani"/>
    <d v="2024-04-01T00:00:00"/>
    <s v="Online"/>
    <n v="89"/>
    <n v="7.6"/>
    <n v="707.83"/>
    <n v="41.05"/>
    <s v="UPI"/>
    <n v="2"/>
    <s v="50+"/>
    <s v="new"/>
    <s v="high value"/>
    <s v="Low"/>
    <s v="Apr"/>
    <x v="1"/>
    <x v="0"/>
    <x v="1"/>
  </r>
  <r>
    <n v="602886"/>
    <n v="36217"/>
    <n v="43"/>
    <s v="Female"/>
    <x v="3"/>
    <x v="7"/>
    <s v="South Indian"/>
    <d v="2022-07-04T00:00:00"/>
    <s v="COD"/>
    <n v="66"/>
    <n v="6.1"/>
    <n v="838.63"/>
    <n v="87.11"/>
    <s v="Card"/>
    <n v="4"/>
    <s v="36-50"/>
    <s v="new"/>
    <s v="high value"/>
    <s v="medium"/>
    <s v="Jul"/>
    <x v="2"/>
    <x v="0"/>
    <x v="1"/>
  </r>
  <r>
    <n v="602887"/>
    <n v="33075"/>
    <n v="32"/>
    <s v="Male"/>
    <x v="1"/>
    <x v="6"/>
    <s v="Biryani"/>
    <d v="2023-10-06T00:00:00"/>
    <s v="COD"/>
    <n v="48"/>
    <n v="12.8"/>
    <n v="217.65"/>
    <n v="95.63"/>
    <s v="Cash"/>
    <n v="1"/>
    <s v="25-35"/>
    <s v="new"/>
    <s v="low"/>
    <s v="Low"/>
    <s v="Oct"/>
    <x v="0"/>
    <x v="1"/>
    <x v="1"/>
  </r>
  <r>
    <n v="602888"/>
    <n v="90583"/>
    <n v="48"/>
    <s v="Female"/>
    <x v="5"/>
    <x v="1"/>
    <s v="South Indian"/>
    <d v="2024-03-14T00:00:00"/>
    <s v="Online"/>
    <n v="66"/>
    <n v="1.5"/>
    <n v="960.55"/>
    <n v="109.75"/>
    <s v="UPI"/>
    <n v="5"/>
    <s v="36-50"/>
    <s v="new"/>
    <s v="high value"/>
    <s v="High"/>
    <s v="Mar"/>
    <x v="1"/>
    <x v="2"/>
    <x v="1"/>
  </r>
  <r>
    <n v="602889"/>
    <n v="36368"/>
    <n v="21"/>
    <s v="Female"/>
    <x v="5"/>
    <x v="3"/>
    <s v="Burger"/>
    <d v="2024-10-23T00:00:00"/>
    <s v="COD"/>
    <n v="84"/>
    <n v="12.4"/>
    <n v="705.96"/>
    <n v="102.32"/>
    <s v="UPI"/>
    <n v="2"/>
    <s v="18-24"/>
    <s v="new"/>
    <s v="high value"/>
    <s v="Low"/>
    <s v="Oct"/>
    <x v="1"/>
    <x v="1"/>
    <x v="1"/>
  </r>
  <r>
    <n v="602890"/>
    <n v="56634"/>
    <n v="49"/>
    <s v="Male"/>
    <x v="2"/>
    <x v="0"/>
    <s v="Burger"/>
    <d v="2024-02-05T00:00:00"/>
    <s v="Online"/>
    <n v="33"/>
    <n v="4"/>
    <n v="491.47"/>
    <n v="70.97"/>
    <s v="Wallet"/>
    <n v="3"/>
    <s v="36-50"/>
    <s v="new"/>
    <s v="medium"/>
    <s v="medium"/>
    <s v="Feb"/>
    <x v="1"/>
    <x v="2"/>
    <x v="0"/>
  </r>
  <r>
    <n v="602891"/>
    <n v="35327"/>
    <n v="63"/>
    <s v="Female"/>
    <x v="2"/>
    <x v="6"/>
    <s v="Pizza"/>
    <d v="2023-10-05T00:00:00"/>
    <s v="Online"/>
    <n v="30"/>
    <n v="9.4"/>
    <n v="1195.69"/>
    <n v="51.37"/>
    <s v="Cash"/>
    <n v="2"/>
    <s v="50+"/>
    <s v="new"/>
    <s v="high value"/>
    <s v="Low"/>
    <s v="Oct"/>
    <x v="0"/>
    <x v="0"/>
    <x v="2"/>
  </r>
  <r>
    <n v="602892"/>
    <n v="49415"/>
    <n v="50"/>
    <s v="Male"/>
    <x v="0"/>
    <x v="4"/>
    <s v="Biryani"/>
    <d v="2024-06-16T00:00:00"/>
    <s v="Online"/>
    <n v="57"/>
    <n v="2.2999999999999998"/>
    <n v="905.98"/>
    <n v="52.56"/>
    <s v="Wallet"/>
    <n v="1"/>
    <s v="36-50"/>
    <s v="repeat"/>
    <s v="high value"/>
    <s v="Low"/>
    <s v="Jun"/>
    <x v="1"/>
    <x v="2"/>
    <x v="1"/>
  </r>
  <r>
    <n v="602893"/>
    <n v="42987"/>
    <n v="44"/>
    <s v="Female"/>
    <x v="1"/>
    <x v="7"/>
    <s v="Biryani"/>
    <d v="2022-10-25T00:00:00"/>
    <s v="Online"/>
    <n v="85"/>
    <n v="8.1"/>
    <n v="1095.99"/>
    <n v="45.52"/>
    <s v="UPI"/>
    <n v="1"/>
    <s v="36-50"/>
    <s v="new"/>
    <s v="high value"/>
    <s v="Low"/>
    <s v="Oct"/>
    <x v="2"/>
    <x v="0"/>
    <x v="1"/>
  </r>
  <r>
    <n v="602894"/>
    <n v="34617"/>
    <n v="33"/>
    <s v="Female"/>
    <x v="5"/>
    <x v="1"/>
    <s v="Pizza"/>
    <d v="2022-12-18T00:00:00"/>
    <s v="Online"/>
    <n v="86"/>
    <n v="12.8"/>
    <n v="375.56"/>
    <n v="46.14"/>
    <s v="UPI"/>
    <n v="5"/>
    <s v="25-35"/>
    <s v="new"/>
    <s v="medium"/>
    <s v="High"/>
    <s v="Dec"/>
    <x v="2"/>
    <x v="1"/>
    <x v="1"/>
  </r>
  <r>
    <n v="602895"/>
    <n v="39725"/>
    <n v="18"/>
    <s v="Female"/>
    <x v="3"/>
    <x v="1"/>
    <s v="Biryani"/>
    <d v="2024-08-07T00:00:00"/>
    <s v="Online"/>
    <n v="82"/>
    <n v="7"/>
    <n v="347.72"/>
    <n v="64.2"/>
    <s v="UPI"/>
    <n v="2"/>
    <s v="18-24"/>
    <s v="new"/>
    <s v="medium"/>
    <s v="Low"/>
    <s v="Aug"/>
    <x v="1"/>
    <x v="0"/>
    <x v="1"/>
  </r>
  <r>
    <n v="602896"/>
    <n v="72196"/>
    <n v="22"/>
    <s v="Female"/>
    <x v="5"/>
    <x v="7"/>
    <s v="Chinese"/>
    <d v="2023-12-28T00:00:00"/>
    <s v="COD"/>
    <n v="61"/>
    <n v="4.7"/>
    <n v="1180.92"/>
    <n v="46.74"/>
    <s v="UPI"/>
    <n v="5"/>
    <s v="18-24"/>
    <s v="new"/>
    <s v="high value"/>
    <s v="High"/>
    <s v="Dec"/>
    <x v="0"/>
    <x v="2"/>
    <x v="1"/>
  </r>
  <r>
    <n v="602897"/>
    <n v="60522"/>
    <n v="64"/>
    <s v="Female"/>
    <x v="5"/>
    <x v="3"/>
    <s v="Biryani"/>
    <d v="2023-11-22T00:00:00"/>
    <s v="Online"/>
    <n v="87"/>
    <n v="9.4"/>
    <n v="1327.79"/>
    <n v="105.7"/>
    <s v="Cash"/>
    <n v="5"/>
    <s v="50+"/>
    <s v="new"/>
    <s v="high value"/>
    <s v="High"/>
    <s v="Nov"/>
    <x v="0"/>
    <x v="0"/>
    <x v="1"/>
  </r>
  <r>
    <n v="602898"/>
    <n v="37621"/>
    <n v="35"/>
    <s v="Female"/>
    <x v="0"/>
    <x v="7"/>
    <s v="Biryani"/>
    <d v="2022-11-24T00:00:00"/>
    <s v="Online"/>
    <n v="47"/>
    <n v="14.2"/>
    <n v="1093.42"/>
    <n v="45.3"/>
    <s v="Wallet"/>
    <n v="1"/>
    <s v="25-35"/>
    <s v="new"/>
    <s v="high value"/>
    <s v="Low"/>
    <s v="Nov"/>
    <x v="2"/>
    <x v="1"/>
    <x v="1"/>
  </r>
  <r>
    <n v="602899"/>
    <n v="29175"/>
    <n v="51"/>
    <s v="Female"/>
    <x v="3"/>
    <x v="5"/>
    <s v="Pizza"/>
    <d v="2024-04-03T00:00:00"/>
    <s v="COD"/>
    <n v="61"/>
    <n v="10.199999999999999"/>
    <n v="800.57"/>
    <n v="95.06"/>
    <s v="UPI"/>
    <n v="5"/>
    <s v="50+"/>
    <s v="new"/>
    <s v="high value"/>
    <s v="High"/>
    <s v="Apr"/>
    <x v="1"/>
    <x v="1"/>
    <x v="1"/>
  </r>
  <r>
    <n v="602900"/>
    <n v="16463"/>
    <n v="29"/>
    <s v="Male"/>
    <x v="0"/>
    <x v="1"/>
    <s v="Chinese"/>
    <d v="2022-03-17T00:00:00"/>
    <s v="COD"/>
    <n v="25"/>
    <n v="6.2"/>
    <n v="375.67"/>
    <n v="113.85"/>
    <s v="Wallet"/>
    <n v="1"/>
    <s v="25-35"/>
    <s v="new"/>
    <s v="medium"/>
    <s v="Low"/>
    <s v="Mar"/>
    <x v="2"/>
    <x v="0"/>
    <x v="2"/>
  </r>
  <r>
    <n v="602901"/>
    <n v="43710"/>
    <n v="27"/>
    <s v="Female"/>
    <x v="1"/>
    <x v="6"/>
    <s v="Biryani"/>
    <d v="2023-05-30T00:00:00"/>
    <s v="Online"/>
    <n v="50"/>
    <n v="10.6"/>
    <n v="204.13"/>
    <n v="102.79"/>
    <s v="Card"/>
    <n v="2"/>
    <s v="25-35"/>
    <s v="new"/>
    <s v="low"/>
    <s v="Low"/>
    <s v="May"/>
    <x v="0"/>
    <x v="1"/>
    <x v="1"/>
  </r>
  <r>
    <n v="602902"/>
    <n v="55045"/>
    <n v="63"/>
    <s v="Male"/>
    <x v="1"/>
    <x v="0"/>
    <s v="Pizza"/>
    <d v="2022-03-29T00:00:00"/>
    <s v="Online"/>
    <n v="82"/>
    <n v="11.9"/>
    <n v="885.61"/>
    <n v="25.36"/>
    <s v="Card"/>
    <n v="4"/>
    <s v="50+"/>
    <s v="new"/>
    <s v="high value"/>
    <s v="medium"/>
    <s v="Mar"/>
    <x v="2"/>
    <x v="1"/>
    <x v="1"/>
  </r>
  <r>
    <n v="602903"/>
    <n v="62088"/>
    <n v="31"/>
    <s v="Male"/>
    <x v="5"/>
    <x v="6"/>
    <s v="South Indian"/>
    <d v="2023-04-23T00:00:00"/>
    <s v="Online"/>
    <n v="27"/>
    <n v="4.7"/>
    <n v="984.36"/>
    <n v="84.03"/>
    <s v="Card"/>
    <n v="2"/>
    <s v="25-35"/>
    <s v="new"/>
    <s v="high value"/>
    <s v="Low"/>
    <s v="Apr"/>
    <x v="0"/>
    <x v="2"/>
    <x v="2"/>
  </r>
  <r>
    <n v="602904"/>
    <n v="10711"/>
    <n v="18"/>
    <s v="Female"/>
    <x v="1"/>
    <x v="7"/>
    <s v="Biryani"/>
    <d v="2024-07-06T00:00:00"/>
    <s v="Online"/>
    <n v="71"/>
    <n v="9.4"/>
    <n v="385.15"/>
    <n v="100.58"/>
    <s v="Wallet"/>
    <n v="5"/>
    <s v="18-24"/>
    <s v="new"/>
    <s v="medium"/>
    <s v="High"/>
    <s v="Jul"/>
    <x v="1"/>
    <x v="0"/>
    <x v="1"/>
  </r>
  <r>
    <n v="602905"/>
    <n v="84817"/>
    <n v="18"/>
    <s v="Female"/>
    <x v="4"/>
    <x v="5"/>
    <s v="Sandwich"/>
    <d v="2022-04-28T00:00:00"/>
    <s v="Online"/>
    <n v="57"/>
    <n v="8.6999999999999993"/>
    <n v="1292.79"/>
    <n v="35.24"/>
    <s v="UPI"/>
    <n v="2"/>
    <s v="18-24"/>
    <s v="new"/>
    <s v="high value"/>
    <s v="Low"/>
    <s v="Apr"/>
    <x v="2"/>
    <x v="0"/>
    <x v="1"/>
  </r>
  <r>
    <n v="602906"/>
    <n v="96008"/>
    <n v="53"/>
    <s v="Male"/>
    <x v="4"/>
    <x v="3"/>
    <s v="Biryani"/>
    <d v="2022-01-13T00:00:00"/>
    <s v="Online"/>
    <n v="68"/>
    <n v="12"/>
    <n v="739.72"/>
    <n v="110.85"/>
    <s v="Cash"/>
    <n v="5"/>
    <s v="50+"/>
    <s v="new"/>
    <s v="high value"/>
    <s v="High"/>
    <s v="Jan"/>
    <x v="2"/>
    <x v="1"/>
    <x v="1"/>
  </r>
  <r>
    <n v="602907"/>
    <n v="56552"/>
    <n v="39"/>
    <s v="Male"/>
    <x v="0"/>
    <x v="1"/>
    <s v="Burger"/>
    <d v="2023-01-13T00:00:00"/>
    <s v="COD"/>
    <n v="53"/>
    <n v="11.1"/>
    <n v="674.68"/>
    <n v="43.03"/>
    <s v="Card"/>
    <n v="2"/>
    <s v="36-50"/>
    <s v="new"/>
    <s v="high value"/>
    <s v="Low"/>
    <s v="Jan"/>
    <x v="0"/>
    <x v="1"/>
    <x v="1"/>
  </r>
  <r>
    <n v="602908"/>
    <n v="26036"/>
    <n v="39"/>
    <s v="Male"/>
    <x v="4"/>
    <x v="6"/>
    <s v="Sandwich"/>
    <d v="2023-03-03T00:00:00"/>
    <s v="Online"/>
    <n v="44"/>
    <n v="13.8"/>
    <n v="260.06"/>
    <n v="24.97"/>
    <s v="Wallet"/>
    <n v="3"/>
    <s v="36-50"/>
    <s v="new"/>
    <s v="medium"/>
    <s v="medium"/>
    <s v="Mar"/>
    <x v="0"/>
    <x v="1"/>
    <x v="0"/>
  </r>
  <r>
    <n v="602909"/>
    <n v="47390"/>
    <n v="39"/>
    <s v="Male"/>
    <x v="5"/>
    <x v="0"/>
    <s v="Sandwich"/>
    <d v="2024-07-10T00:00:00"/>
    <s v="COD"/>
    <n v="57"/>
    <n v="13.9"/>
    <n v="788.71"/>
    <n v="99.34"/>
    <s v="Cash"/>
    <n v="3"/>
    <s v="36-50"/>
    <s v="new"/>
    <s v="high value"/>
    <s v="medium"/>
    <s v="Jul"/>
    <x v="1"/>
    <x v="1"/>
    <x v="1"/>
  </r>
  <r>
    <n v="602910"/>
    <n v="51019"/>
    <n v="21"/>
    <s v="Male"/>
    <x v="1"/>
    <x v="0"/>
    <s v="Chinese"/>
    <d v="2022-10-10T00:00:00"/>
    <s v="COD"/>
    <n v="76"/>
    <n v="5.7"/>
    <n v="389.15"/>
    <n v="37.119999999999997"/>
    <s v="UPI"/>
    <n v="4"/>
    <s v="18-24"/>
    <s v="new"/>
    <s v="medium"/>
    <s v="medium"/>
    <s v="Oct"/>
    <x v="2"/>
    <x v="0"/>
    <x v="1"/>
  </r>
  <r>
    <n v="602911"/>
    <n v="14161"/>
    <n v="40"/>
    <s v="Male"/>
    <x v="0"/>
    <x v="5"/>
    <s v="South Indian"/>
    <d v="2024-11-01T00:00:00"/>
    <s v="COD"/>
    <n v="31"/>
    <n v="10.199999999999999"/>
    <n v="1376.25"/>
    <n v="53.71"/>
    <s v="Wallet"/>
    <n v="5"/>
    <s v="36-50"/>
    <s v="new"/>
    <s v="high value"/>
    <s v="High"/>
    <s v="Nov"/>
    <x v="1"/>
    <x v="1"/>
    <x v="0"/>
  </r>
  <r>
    <n v="602912"/>
    <n v="74737"/>
    <n v="34"/>
    <s v="Female"/>
    <x v="4"/>
    <x v="2"/>
    <s v="South Indian"/>
    <d v="2024-05-06T00:00:00"/>
    <s v="COD"/>
    <n v="56"/>
    <n v="7.2"/>
    <n v="937.89"/>
    <n v="60.95"/>
    <s v="Card"/>
    <n v="2"/>
    <s v="25-35"/>
    <s v="new"/>
    <s v="high value"/>
    <s v="Low"/>
    <s v="May"/>
    <x v="1"/>
    <x v="0"/>
    <x v="1"/>
  </r>
  <r>
    <n v="602913"/>
    <n v="74108"/>
    <n v="38"/>
    <s v="Male"/>
    <x v="2"/>
    <x v="6"/>
    <s v="South Indian"/>
    <d v="2024-10-17T00:00:00"/>
    <s v="COD"/>
    <n v="79"/>
    <n v="7.7"/>
    <n v="1170.55"/>
    <n v="42.76"/>
    <s v="Card"/>
    <n v="1"/>
    <s v="36-50"/>
    <s v="new"/>
    <s v="high value"/>
    <s v="Low"/>
    <s v="Oct"/>
    <x v="1"/>
    <x v="0"/>
    <x v="1"/>
  </r>
  <r>
    <n v="602914"/>
    <n v="24363"/>
    <n v="31"/>
    <s v="Male"/>
    <x v="0"/>
    <x v="1"/>
    <s v="Biryani"/>
    <d v="2023-08-12T00:00:00"/>
    <s v="COD"/>
    <n v="79"/>
    <n v="10.6"/>
    <n v="530.13"/>
    <n v="67.510000000000005"/>
    <s v="Wallet"/>
    <n v="3"/>
    <s v="25-35"/>
    <s v="new"/>
    <s v="high value"/>
    <s v="medium"/>
    <s v="Aug"/>
    <x v="0"/>
    <x v="1"/>
    <x v="1"/>
  </r>
  <r>
    <n v="602915"/>
    <n v="46016"/>
    <n v="64"/>
    <s v="Female"/>
    <x v="0"/>
    <x v="2"/>
    <s v="Sandwich"/>
    <d v="2022-08-05T00:00:00"/>
    <s v="Online"/>
    <n v="66"/>
    <n v="13.5"/>
    <n v="1287.71"/>
    <n v="96.57"/>
    <s v="Cash"/>
    <n v="2"/>
    <s v="50+"/>
    <s v="repeat"/>
    <s v="high value"/>
    <s v="Low"/>
    <s v="Aug"/>
    <x v="2"/>
    <x v="1"/>
    <x v="1"/>
  </r>
  <r>
    <n v="602916"/>
    <n v="66100"/>
    <n v="22"/>
    <s v="Male"/>
    <x v="5"/>
    <x v="7"/>
    <s v="Chinese"/>
    <d v="2024-03-26T00:00:00"/>
    <s v="COD"/>
    <n v="78"/>
    <n v="7.4"/>
    <n v="1425.5"/>
    <n v="21.44"/>
    <s v="Wallet"/>
    <n v="1"/>
    <s v="18-24"/>
    <s v="new"/>
    <s v="high value"/>
    <s v="Low"/>
    <s v="Mar"/>
    <x v="1"/>
    <x v="0"/>
    <x v="1"/>
  </r>
  <r>
    <n v="602917"/>
    <n v="25918"/>
    <n v="54"/>
    <s v="Female"/>
    <x v="1"/>
    <x v="3"/>
    <s v="Burger"/>
    <d v="2023-04-10T00:00:00"/>
    <s v="COD"/>
    <n v="59"/>
    <n v="12.6"/>
    <n v="618.97"/>
    <n v="102.17"/>
    <s v="Wallet"/>
    <n v="2"/>
    <s v="50+"/>
    <s v="new"/>
    <s v="high value"/>
    <s v="Low"/>
    <s v="Apr"/>
    <x v="0"/>
    <x v="1"/>
    <x v="1"/>
  </r>
  <r>
    <n v="602918"/>
    <n v="28926"/>
    <n v="51"/>
    <s v="Female"/>
    <x v="0"/>
    <x v="0"/>
    <s v="South Indian"/>
    <d v="2023-12-13T00:00:00"/>
    <s v="COD"/>
    <n v="32"/>
    <n v="8.5"/>
    <n v="1404.41"/>
    <n v="23.9"/>
    <s v="Card"/>
    <n v="2"/>
    <s v="50+"/>
    <s v="new"/>
    <s v="high value"/>
    <s v="Low"/>
    <s v="Dec"/>
    <x v="0"/>
    <x v="0"/>
    <x v="0"/>
  </r>
  <r>
    <n v="602919"/>
    <n v="96958"/>
    <n v="42"/>
    <s v="Male"/>
    <x v="4"/>
    <x v="7"/>
    <s v="Chinese"/>
    <d v="2022-03-08T00:00:00"/>
    <s v="COD"/>
    <n v="58"/>
    <n v="3.8"/>
    <n v="1175.03"/>
    <n v="42.61"/>
    <s v="Card"/>
    <n v="4"/>
    <s v="36-50"/>
    <s v="new"/>
    <s v="high value"/>
    <s v="medium"/>
    <s v="Mar"/>
    <x v="2"/>
    <x v="2"/>
    <x v="1"/>
  </r>
  <r>
    <n v="602920"/>
    <n v="44417"/>
    <n v="58"/>
    <s v="Male"/>
    <x v="1"/>
    <x v="0"/>
    <s v="South Indian"/>
    <d v="2024-11-24T00:00:00"/>
    <s v="Online"/>
    <n v="43"/>
    <n v="2"/>
    <n v="815.17"/>
    <n v="21.59"/>
    <s v="Cash"/>
    <n v="4"/>
    <s v="50+"/>
    <s v="new"/>
    <s v="high value"/>
    <s v="medium"/>
    <s v="Nov"/>
    <x v="1"/>
    <x v="2"/>
    <x v="0"/>
  </r>
  <r>
    <n v="602921"/>
    <n v="95603"/>
    <n v="26"/>
    <s v="Male"/>
    <x v="4"/>
    <x v="4"/>
    <s v="Sandwich"/>
    <d v="2024-08-21T00:00:00"/>
    <s v="COD"/>
    <n v="66"/>
    <n v="6.5"/>
    <n v="598.62"/>
    <n v="97.06"/>
    <s v="UPI"/>
    <n v="3"/>
    <s v="25-35"/>
    <s v="new"/>
    <s v="high value"/>
    <s v="medium"/>
    <s v="Aug"/>
    <x v="1"/>
    <x v="0"/>
    <x v="1"/>
  </r>
  <r>
    <n v="602922"/>
    <n v="74336"/>
    <n v="47"/>
    <s v="Female"/>
    <x v="2"/>
    <x v="0"/>
    <s v="Chinese"/>
    <d v="2023-07-10T00:00:00"/>
    <s v="COD"/>
    <n v="81"/>
    <n v="6.6"/>
    <n v="1230.02"/>
    <n v="117.13"/>
    <s v="Cash"/>
    <n v="2"/>
    <s v="36-50"/>
    <s v="new"/>
    <s v="high value"/>
    <s v="Low"/>
    <s v="Jul"/>
    <x v="0"/>
    <x v="0"/>
    <x v="1"/>
  </r>
  <r>
    <n v="602923"/>
    <n v="73339"/>
    <n v="31"/>
    <s v="Male"/>
    <x v="5"/>
    <x v="4"/>
    <s v="Biryani"/>
    <d v="2022-01-19T00:00:00"/>
    <s v="COD"/>
    <n v="26"/>
    <n v="7.4"/>
    <n v="350.19"/>
    <n v="23.21"/>
    <s v="Wallet"/>
    <n v="3"/>
    <s v="25-35"/>
    <s v="new"/>
    <s v="medium"/>
    <s v="medium"/>
    <s v="Jan"/>
    <x v="2"/>
    <x v="0"/>
    <x v="2"/>
  </r>
  <r>
    <n v="602924"/>
    <n v="49641"/>
    <n v="60"/>
    <s v="Female"/>
    <x v="5"/>
    <x v="4"/>
    <s v="Burger"/>
    <d v="2024-04-15T00:00:00"/>
    <s v="COD"/>
    <n v="82"/>
    <n v="9"/>
    <n v="1196.81"/>
    <n v="65.11"/>
    <s v="Card"/>
    <n v="5"/>
    <s v="50+"/>
    <s v="new"/>
    <s v="high value"/>
    <s v="High"/>
    <s v="Apr"/>
    <x v="1"/>
    <x v="0"/>
    <x v="1"/>
  </r>
  <r>
    <n v="602925"/>
    <n v="15783"/>
    <n v="43"/>
    <s v="Male"/>
    <x v="3"/>
    <x v="3"/>
    <s v="Pizza"/>
    <d v="2022-03-21T00:00:00"/>
    <s v="Online"/>
    <n v="50"/>
    <n v="9.8000000000000007"/>
    <n v="436.35"/>
    <n v="38.89"/>
    <s v="Card"/>
    <n v="3"/>
    <s v="36-50"/>
    <s v="new"/>
    <s v="medium"/>
    <s v="medium"/>
    <s v="Mar"/>
    <x v="2"/>
    <x v="0"/>
    <x v="1"/>
  </r>
  <r>
    <n v="602926"/>
    <n v="96021"/>
    <n v="35"/>
    <s v="Female"/>
    <x v="4"/>
    <x v="7"/>
    <s v="Sandwich"/>
    <d v="2023-08-15T00:00:00"/>
    <s v="Online"/>
    <n v="43"/>
    <n v="1.2"/>
    <n v="1129.24"/>
    <n v="80.5"/>
    <s v="Card"/>
    <n v="1"/>
    <s v="25-35"/>
    <s v="new"/>
    <s v="high value"/>
    <s v="Low"/>
    <s v="Aug"/>
    <x v="0"/>
    <x v="2"/>
    <x v="0"/>
  </r>
  <r>
    <n v="602927"/>
    <n v="51331"/>
    <n v="58"/>
    <s v="Male"/>
    <x v="2"/>
    <x v="3"/>
    <s v="Biryani"/>
    <d v="2022-07-12T00:00:00"/>
    <s v="COD"/>
    <n v="82"/>
    <n v="6.3"/>
    <n v="876.66"/>
    <n v="78.92"/>
    <s v="UPI"/>
    <n v="2"/>
    <s v="50+"/>
    <s v="new"/>
    <s v="high value"/>
    <s v="Low"/>
    <s v="Jul"/>
    <x v="2"/>
    <x v="0"/>
    <x v="1"/>
  </r>
  <r>
    <n v="602928"/>
    <n v="60602"/>
    <n v="26"/>
    <s v="Male"/>
    <x v="2"/>
    <x v="1"/>
    <s v="South Indian"/>
    <d v="2023-11-10T00:00:00"/>
    <s v="COD"/>
    <n v="77"/>
    <n v="2.9"/>
    <n v="1228.0999999999999"/>
    <n v="68.959999999999994"/>
    <s v="Wallet"/>
    <n v="3"/>
    <s v="25-35"/>
    <s v="new"/>
    <s v="high value"/>
    <s v="medium"/>
    <s v="Nov"/>
    <x v="0"/>
    <x v="2"/>
    <x v="1"/>
  </r>
  <r>
    <n v="602929"/>
    <n v="77454"/>
    <n v="51"/>
    <s v="Male"/>
    <x v="1"/>
    <x v="2"/>
    <s v="South Indian"/>
    <d v="2024-04-01T00:00:00"/>
    <s v="COD"/>
    <n v="35"/>
    <n v="6.1"/>
    <n v="856.32"/>
    <n v="25.75"/>
    <s v="Wallet"/>
    <n v="5"/>
    <s v="50+"/>
    <s v="new"/>
    <s v="high value"/>
    <s v="High"/>
    <s v="Apr"/>
    <x v="1"/>
    <x v="0"/>
    <x v="0"/>
  </r>
  <r>
    <n v="602930"/>
    <n v="38030"/>
    <n v="44"/>
    <s v="Female"/>
    <x v="5"/>
    <x v="5"/>
    <s v="South Indian"/>
    <d v="2022-04-18T00:00:00"/>
    <s v="Online"/>
    <n v="53"/>
    <n v="3.3"/>
    <n v="1439.37"/>
    <n v="42.79"/>
    <s v="Cash"/>
    <n v="4"/>
    <s v="36-50"/>
    <s v="new"/>
    <s v="high value"/>
    <s v="medium"/>
    <s v="Apr"/>
    <x v="2"/>
    <x v="2"/>
    <x v="1"/>
  </r>
  <r>
    <n v="602931"/>
    <n v="95230"/>
    <n v="58"/>
    <s v="Male"/>
    <x v="4"/>
    <x v="7"/>
    <s v="Pizza"/>
    <d v="2024-04-14T00:00:00"/>
    <s v="Online"/>
    <n v="48"/>
    <n v="11.7"/>
    <n v="1215.78"/>
    <n v="117.99"/>
    <s v="Wallet"/>
    <n v="3"/>
    <s v="50+"/>
    <s v="repeat"/>
    <s v="high value"/>
    <s v="medium"/>
    <s v="Apr"/>
    <x v="1"/>
    <x v="1"/>
    <x v="1"/>
  </r>
  <r>
    <n v="602932"/>
    <n v="31033"/>
    <n v="48"/>
    <s v="Male"/>
    <x v="2"/>
    <x v="7"/>
    <s v="Pizza"/>
    <d v="2023-04-09T00:00:00"/>
    <s v="Online"/>
    <n v="20"/>
    <n v="12.8"/>
    <n v="731.95"/>
    <n v="45.33"/>
    <s v="Card"/>
    <n v="1"/>
    <s v="36-50"/>
    <s v="new"/>
    <s v="high value"/>
    <s v="Low"/>
    <s v="Apr"/>
    <x v="0"/>
    <x v="1"/>
    <x v="2"/>
  </r>
  <r>
    <n v="602933"/>
    <n v="35270"/>
    <n v="42"/>
    <s v="Female"/>
    <x v="0"/>
    <x v="4"/>
    <s v="Sandwich"/>
    <d v="2024-03-23T00:00:00"/>
    <s v="Online"/>
    <n v="71"/>
    <n v="9.8000000000000007"/>
    <n v="1124.73"/>
    <n v="60.13"/>
    <s v="Cash"/>
    <n v="3"/>
    <s v="36-50"/>
    <s v="new"/>
    <s v="high value"/>
    <s v="medium"/>
    <s v="Mar"/>
    <x v="1"/>
    <x v="0"/>
    <x v="1"/>
  </r>
  <r>
    <n v="602934"/>
    <n v="71414"/>
    <n v="27"/>
    <s v="Female"/>
    <x v="5"/>
    <x v="7"/>
    <s v="Chinese"/>
    <d v="2023-11-17T00:00:00"/>
    <s v="Online"/>
    <n v="88"/>
    <n v="9"/>
    <n v="805.9"/>
    <n v="38.64"/>
    <s v="Cash"/>
    <n v="4"/>
    <s v="25-35"/>
    <s v="new"/>
    <s v="high value"/>
    <s v="medium"/>
    <s v="Nov"/>
    <x v="0"/>
    <x v="0"/>
    <x v="1"/>
  </r>
  <r>
    <n v="602935"/>
    <n v="26167"/>
    <n v="61"/>
    <s v="Male"/>
    <x v="5"/>
    <x v="2"/>
    <s v="Chinese"/>
    <d v="2024-09-23T00:00:00"/>
    <s v="Online"/>
    <n v="68"/>
    <n v="10.8"/>
    <n v="545.80999999999995"/>
    <n v="57.18"/>
    <s v="UPI"/>
    <n v="1"/>
    <s v="50+"/>
    <s v="new"/>
    <s v="high value"/>
    <s v="Low"/>
    <s v="Sep"/>
    <x v="1"/>
    <x v="1"/>
    <x v="1"/>
  </r>
  <r>
    <n v="602936"/>
    <n v="29811"/>
    <n v="56"/>
    <s v="Male"/>
    <x v="1"/>
    <x v="4"/>
    <s v="Biryani"/>
    <d v="2022-07-06T00:00:00"/>
    <s v="COD"/>
    <n v="73"/>
    <n v="10.1"/>
    <n v="283.44"/>
    <n v="45.45"/>
    <s v="Wallet"/>
    <n v="1"/>
    <s v="50+"/>
    <s v="new"/>
    <s v="medium"/>
    <s v="Low"/>
    <s v="Jul"/>
    <x v="2"/>
    <x v="1"/>
    <x v="1"/>
  </r>
  <r>
    <n v="602937"/>
    <n v="75933"/>
    <n v="23"/>
    <s v="Female"/>
    <x v="4"/>
    <x v="6"/>
    <s v="South Indian"/>
    <d v="2023-12-01T00:00:00"/>
    <s v="COD"/>
    <n v="76"/>
    <n v="2.1"/>
    <n v="1328.81"/>
    <n v="40.68"/>
    <s v="Wallet"/>
    <n v="5"/>
    <s v="18-24"/>
    <s v="new"/>
    <s v="high value"/>
    <s v="High"/>
    <s v="Dec"/>
    <x v="0"/>
    <x v="2"/>
    <x v="1"/>
  </r>
  <r>
    <n v="602938"/>
    <n v="65141"/>
    <n v="32"/>
    <s v="Male"/>
    <x v="4"/>
    <x v="5"/>
    <s v="South Indian"/>
    <d v="2024-10-21T00:00:00"/>
    <s v="COD"/>
    <n v="70"/>
    <n v="12.8"/>
    <n v="1045.82"/>
    <n v="61.05"/>
    <s v="UPI"/>
    <n v="5"/>
    <s v="25-35"/>
    <s v="new"/>
    <s v="high value"/>
    <s v="High"/>
    <s v="Oct"/>
    <x v="1"/>
    <x v="1"/>
    <x v="1"/>
  </r>
  <r>
    <n v="602939"/>
    <n v="70985"/>
    <n v="43"/>
    <s v="Female"/>
    <x v="3"/>
    <x v="1"/>
    <s v="Sandwich"/>
    <d v="2024-07-04T00:00:00"/>
    <s v="Online"/>
    <n v="77"/>
    <n v="14"/>
    <n v="800.17"/>
    <n v="96.66"/>
    <s v="UPI"/>
    <n v="1"/>
    <s v="36-50"/>
    <s v="repeat"/>
    <s v="high value"/>
    <s v="Low"/>
    <s v="Jul"/>
    <x v="1"/>
    <x v="1"/>
    <x v="1"/>
  </r>
  <r>
    <n v="602940"/>
    <n v="94616"/>
    <n v="50"/>
    <s v="Female"/>
    <x v="0"/>
    <x v="0"/>
    <s v="Chinese"/>
    <d v="2023-12-18T00:00:00"/>
    <s v="COD"/>
    <n v="28"/>
    <n v="10.7"/>
    <n v="994.27"/>
    <n v="59.31"/>
    <s v="Wallet"/>
    <n v="5"/>
    <s v="36-50"/>
    <s v="new"/>
    <s v="high value"/>
    <s v="High"/>
    <s v="Dec"/>
    <x v="0"/>
    <x v="1"/>
    <x v="2"/>
  </r>
  <r>
    <n v="602941"/>
    <n v="81204"/>
    <n v="38"/>
    <s v="Female"/>
    <x v="1"/>
    <x v="7"/>
    <s v="South Indian"/>
    <d v="2024-01-29T00:00:00"/>
    <s v="Online"/>
    <n v="70"/>
    <n v="6.2"/>
    <n v="1099.5999999999999"/>
    <n v="109.48"/>
    <s v="Cash"/>
    <n v="3"/>
    <s v="36-50"/>
    <s v="new"/>
    <s v="high value"/>
    <s v="medium"/>
    <s v="Jan"/>
    <x v="1"/>
    <x v="0"/>
    <x v="1"/>
  </r>
  <r>
    <n v="602942"/>
    <n v="11500"/>
    <n v="18"/>
    <s v="Male"/>
    <x v="3"/>
    <x v="7"/>
    <s v="Chinese"/>
    <d v="2024-06-21T00:00:00"/>
    <s v="Online"/>
    <n v="34"/>
    <n v="11.3"/>
    <n v="579.64"/>
    <n v="64.12"/>
    <s v="Wallet"/>
    <n v="4"/>
    <s v="18-24"/>
    <s v="new"/>
    <s v="high value"/>
    <s v="medium"/>
    <s v="Jun"/>
    <x v="1"/>
    <x v="1"/>
    <x v="0"/>
  </r>
  <r>
    <n v="602943"/>
    <n v="82200"/>
    <n v="48"/>
    <s v="Male"/>
    <x v="3"/>
    <x v="0"/>
    <s v="South Indian"/>
    <d v="2023-05-14T00:00:00"/>
    <s v="Online"/>
    <n v="48"/>
    <n v="9.6"/>
    <n v="785.88"/>
    <n v="45.75"/>
    <s v="UPI"/>
    <n v="2"/>
    <s v="36-50"/>
    <s v="new"/>
    <s v="high value"/>
    <s v="Low"/>
    <s v="May"/>
    <x v="0"/>
    <x v="0"/>
    <x v="1"/>
  </r>
  <r>
    <n v="602944"/>
    <n v="37520"/>
    <n v="45"/>
    <s v="Male"/>
    <x v="5"/>
    <x v="0"/>
    <s v="South Indian"/>
    <d v="2024-08-24T00:00:00"/>
    <s v="Online"/>
    <n v="75"/>
    <n v="2.2999999999999998"/>
    <n v="1102.25"/>
    <n v="98.76"/>
    <s v="Cash"/>
    <n v="5"/>
    <s v="36-50"/>
    <s v="new"/>
    <s v="high value"/>
    <s v="High"/>
    <s v="Aug"/>
    <x v="1"/>
    <x v="2"/>
    <x v="1"/>
  </r>
  <r>
    <n v="602945"/>
    <n v="14097"/>
    <n v="58"/>
    <s v="Female"/>
    <x v="3"/>
    <x v="5"/>
    <s v="South Indian"/>
    <d v="2024-11-20T00:00:00"/>
    <s v="Online"/>
    <n v="65"/>
    <n v="2.7"/>
    <n v="572.44000000000005"/>
    <n v="47.4"/>
    <s v="Card"/>
    <n v="2"/>
    <s v="50+"/>
    <s v="new"/>
    <s v="high value"/>
    <s v="Low"/>
    <s v="Nov"/>
    <x v="1"/>
    <x v="2"/>
    <x v="1"/>
  </r>
  <r>
    <n v="602946"/>
    <n v="54650"/>
    <n v="59"/>
    <s v="Female"/>
    <x v="0"/>
    <x v="5"/>
    <s v="Chinese"/>
    <d v="2023-12-05T00:00:00"/>
    <s v="Online"/>
    <n v="73"/>
    <n v="10.4"/>
    <n v="874.32"/>
    <n v="51.98"/>
    <s v="Card"/>
    <n v="5"/>
    <s v="50+"/>
    <s v="new"/>
    <s v="high value"/>
    <s v="High"/>
    <s v="Dec"/>
    <x v="0"/>
    <x v="1"/>
    <x v="1"/>
  </r>
  <r>
    <n v="602947"/>
    <n v="88145"/>
    <n v="48"/>
    <s v="Female"/>
    <x v="5"/>
    <x v="5"/>
    <s v="South Indian"/>
    <d v="2023-01-01T00:00:00"/>
    <s v="COD"/>
    <n v="27"/>
    <n v="5.4"/>
    <n v="1104.02"/>
    <n v="58.15"/>
    <s v="UPI"/>
    <n v="2"/>
    <s v="36-50"/>
    <s v="new"/>
    <s v="high value"/>
    <s v="Low"/>
    <s v="Jan"/>
    <x v="0"/>
    <x v="0"/>
    <x v="2"/>
  </r>
  <r>
    <n v="602948"/>
    <n v="27653"/>
    <n v="21"/>
    <s v="Male"/>
    <x v="1"/>
    <x v="6"/>
    <s v="Burger"/>
    <d v="2023-09-06T00:00:00"/>
    <s v="COD"/>
    <n v="25"/>
    <n v="10.6"/>
    <n v="528.66"/>
    <n v="40.82"/>
    <s v="UPI"/>
    <n v="5"/>
    <s v="18-24"/>
    <s v="new"/>
    <s v="high value"/>
    <s v="High"/>
    <s v="Sep"/>
    <x v="0"/>
    <x v="1"/>
    <x v="2"/>
  </r>
  <r>
    <n v="602949"/>
    <n v="56035"/>
    <n v="46"/>
    <s v="Female"/>
    <x v="5"/>
    <x v="3"/>
    <s v="South Indian"/>
    <d v="2024-04-27T00:00:00"/>
    <s v="Online"/>
    <n v="29"/>
    <n v="14.5"/>
    <n v="878.92"/>
    <n v="96.62"/>
    <s v="UPI"/>
    <n v="1"/>
    <s v="36-50"/>
    <s v="new"/>
    <s v="high value"/>
    <s v="Low"/>
    <s v="Apr"/>
    <x v="1"/>
    <x v="1"/>
    <x v="2"/>
  </r>
  <r>
    <n v="602950"/>
    <n v="68305"/>
    <n v="56"/>
    <s v="Female"/>
    <x v="2"/>
    <x v="5"/>
    <s v="Pizza"/>
    <d v="2022-04-25T00:00:00"/>
    <s v="Online"/>
    <n v="51"/>
    <n v="8.6999999999999993"/>
    <n v="708.81"/>
    <n v="45.78"/>
    <s v="Card"/>
    <n v="4"/>
    <s v="50+"/>
    <s v="new"/>
    <s v="high value"/>
    <s v="medium"/>
    <s v="Apr"/>
    <x v="2"/>
    <x v="0"/>
    <x v="1"/>
  </r>
  <r>
    <n v="602951"/>
    <n v="76966"/>
    <n v="64"/>
    <s v="Male"/>
    <x v="3"/>
    <x v="7"/>
    <s v="Biryani"/>
    <d v="2023-04-22T00:00:00"/>
    <s v="Online"/>
    <n v="50"/>
    <n v="6.6"/>
    <n v="212.28"/>
    <n v="119.73"/>
    <s v="Cash"/>
    <n v="1"/>
    <s v="50+"/>
    <s v="new"/>
    <s v="low"/>
    <s v="Low"/>
    <s v="Apr"/>
    <x v="0"/>
    <x v="0"/>
    <x v="1"/>
  </r>
  <r>
    <n v="602952"/>
    <n v="56224"/>
    <n v="41"/>
    <s v="Female"/>
    <x v="0"/>
    <x v="4"/>
    <s v="Pizza"/>
    <d v="2023-12-10T00:00:00"/>
    <s v="COD"/>
    <n v="86"/>
    <n v="4.4000000000000004"/>
    <n v="455.37"/>
    <n v="88.93"/>
    <s v="Cash"/>
    <n v="2"/>
    <s v="36-50"/>
    <s v="new"/>
    <s v="medium"/>
    <s v="Low"/>
    <s v="Dec"/>
    <x v="0"/>
    <x v="2"/>
    <x v="1"/>
  </r>
  <r>
    <n v="602953"/>
    <n v="69101"/>
    <n v="58"/>
    <s v="Female"/>
    <x v="5"/>
    <x v="1"/>
    <s v="Biryani"/>
    <d v="2023-01-16T00:00:00"/>
    <s v="COD"/>
    <n v="53"/>
    <n v="14.9"/>
    <n v="1106.96"/>
    <n v="78.150000000000006"/>
    <s v="UPI"/>
    <n v="5"/>
    <s v="50+"/>
    <s v="new"/>
    <s v="high value"/>
    <s v="High"/>
    <s v="Jan"/>
    <x v="0"/>
    <x v="1"/>
    <x v="1"/>
  </r>
  <r>
    <n v="602954"/>
    <n v="54648"/>
    <n v="37"/>
    <s v="Female"/>
    <x v="4"/>
    <x v="7"/>
    <s v="Biryani"/>
    <d v="2023-11-09T00:00:00"/>
    <s v="Online"/>
    <n v="58"/>
    <n v="14.9"/>
    <n v="1079.52"/>
    <n v="90.21"/>
    <s v="Cash"/>
    <n v="1"/>
    <s v="36-50"/>
    <s v="new"/>
    <s v="high value"/>
    <s v="Low"/>
    <s v="Nov"/>
    <x v="0"/>
    <x v="1"/>
    <x v="1"/>
  </r>
  <r>
    <n v="602955"/>
    <n v="42017"/>
    <n v="57"/>
    <s v="Male"/>
    <x v="3"/>
    <x v="1"/>
    <s v="Pizza"/>
    <d v="2022-11-14T00:00:00"/>
    <s v="Online"/>
    <n v="56"/>
    <n v="7.5"/>
    <n v="1436.97"/>
    <n v="58.42"/>
    <s v="Wallet"/>
    <n v="4"/>
    <s v="50+"/>
    <s v="new"/>
    <s v="high value"/>
    <s v="medium"/>
    <s v="Nov"/>
    <x v="2"/>
    <x v="0"/>
    <x v="1"/>
  </r>
  <r>
    <n v="602956"/>
    <n v="33109"/>
    <n v="59"/>
    <s v="Male"/>
    <x v="5"/>
    <x v="3"/>
    <s v="Burger"/>
    <d v="2023-09-10T00:00:00"/>
    <s v="Online"/>
    <n v="28"/>
    <n v="6.9"/>
    <n v="687.97"/>
    <n v="48.93"/>
    <s v="Wallet"/>
    <n v="3"/>
    <s v="50+"/>
    <s v="new"/>
    <s v="high value"/>
    <s v="medium"/>
    <s v="Sep"/>
    <x v="0"/>
    <x v="0"/>
    <x v="2"/>
  </r>
  <r>
    <n v="602957"/>
    <n v="86515"/>
    <n v="21"/>
    <s v="Male"/>
    <x v="3"/>
    <x v="4"/>
    <s v="South Indian"/>
    <d v="2023-03-05T00:00:00"/>
    <s v="Online"/>
    <n v="21"/>
    <n v="9.4"/>
    <n v="221.26"/>
    <n v="22.57"/>
    <s v="UPI"/>
    <n v="2"/>
    <s v="18-24"/>
    <s v="new"/>
    <s v="low"/>
    <s v="Low"/>
    <s v="Mar"/>
    <x v="0"/>
    <x v="0"/>
    <x v="2"/>
  </r>
  <r>
    <n v="602958"/>
    <n v="12120"/>
    <n v="23"/>
    <s v="Male"/>
    <x v="3"/>
    <x v="5"/>
    <s v="Burger"/>
    <d v="2022-03-12T00:00:00"/>
    <s v="COD"/>
    <n v="60"/>
    <n v="10.4"/>
    <n v="166.25"/>
    <n v="61.16"/>
    <s v="Card"/>
    <n v="1"/>
    <s v="18-24"/>
    <s v="repeat"/>
    <s v="low"/>
    <s v="Low"/>
    <s v="Mar"/>
    <x v="2"/>
    <x v="1"/>
    <x v="1"/>
  </r>
  <r>
    <n v="602959"/>
    <n v="32808"/>
    <n v="28"/>
    <s v="Male"/>
    <x v="4"/>
    <x v="4"/>
    <s v="Burger"/>
    <d v="2022-04-23T00:00:00"/>
    <s v="COD"/>
    <n v="27"/>
    <n v="10.8"/>
    <n v="529.54"/>
    <n v="51.17"/>
    <s v="Card"/>
    <n v="1"/>
    <s v="25-35"/>
    <s v="new"/>
    <s v="high value"/>
    <s v="Low"/>
    <s v="Apr"/>
    <x v="2"/>
    <x v="1"/>
    <x v="2"/>
  </r>
  <r>
    <n v="602960"/>
    <n v="97831"/>
    <n v="23"/>
    <s v="Female"/>
    <x v="5"/>
    <x v="4"/>
    <s v="Burger"/>
    <d v="2024-12-14T00:00:00"/>
    <s v="COD"/>
    <n v="20"/>
    <n v="11"/>
    <n v="1410.27"/>
    <n v="95.83"/>
    <s v="Wallet"/>
    <n v="4"/>
    <s v="18-24"/>
    <s v="new"/>
    <s v="high value"/>
    <s v="medium"/>
    <s v="Dec"/>
    <x v="1"/>
    <x v="1"/>
    <x v="2"/>
  </r>
  <r>
    <n v="602961"/>
    <n v="76110"/>
    <n v="51"/>
    <s v="Female"/>
    <x v="2"/>
    <x v="6"/>
    <s v="Sandwich"/>
    <d v="2024-04-20T00:00:00"/>
    <s v="Online"/>
    <n v="25"/>
    <n v="7"/>
    <n v="371.17"/>
    <n v="20.8"/>
    <s v="UPI"/>
    <n v="4"/>
    <s v="50+"/>
    <s v="new"/>
    <s v="medium"/>
    <s v="medium"/>
    <s v="Apr"/>
    <x v="1"/>
    <x v="0"/>
    <x v="2"/>
  </r>
  <r>
    <n v="602962"/>
    <n v="32546"/>
    <n v="38"/>
    <s v="Female"/>
    <x v="1"/>
    <x v="0"/>
    <s v="Biryani"/>
    <d v="2022-07-15T00:00:00"/>
    <s v="COD"/>
    <n v="81"/>
    <n v="2.4"/>
    <n v="320.19"/>
    <n v="48.46"/>
    <s v="UPI"/>
    <n v="2"/>
    <s v="36-50"/>
    <s v="new"/>
    <s v="medium"/>
    <s v="Low"/>
    <s v="Jul"/>
    <x v="2"/>
    <x v="2"/>
    <x v="1"/>
  </r>
  <r>
    <n v="602963"/>
    <n v="70463"/>
    <n v="44"/>
    <s v="Male"/>
    <x v="2"/>
    <x v="5"/>
    <s v="Chinese"/>
    <d v="2024-07-01T00:00:00"/>
    <s v="COD"/>
    <n v="82"/>
    <n v="2.4"/>
    <n v="304.41000000000003"/>
    <n v="97.71"/>
    <s v="Cash"/>
    <n v="1"/>
    <s v="36-50"/>
    <s v="new"/>
    <s v="medium"/>
    <s v="Low"/>
    <s v="Jul"/>
    <x v="1"/>
    <x v="2"/>
    <x v="1"/>
  </r>
  <r>
    <n v="602964"/>
    <n v="88394"/>
    <n v="63"/>
    <s v="Male"/>
    <x v="4"/>
    <x v="2"/>
    <s v="Sandwich"/>
    <d v="2023-01-04T00:00:00"/>
    <s v="Online"/>
    <n v="70"/>
    <n v="7.1"/>
    <n v="695.99"/>
    <n v="30.07"/>
    <s v="UPI"/>
    <n v="2"/>
    <s v="50+"/>
    <s v="new"/>
    <s v="high value"/>
    <s v="Low"/>
    <s v="Jan"/>
    <x v="0"/>
    <x v="0"/>
    <x v="1"/>
  </r>
  <r>
    <n v="602965"/>
    <n v="25036"/>
    <n v="27"/>
    <s v="Male"/>
    <x v="0"/>
    <x v="7"/>
    <s v="Sandwich"/>
    <d v="2024-09-16T00:00:00"/>
    <s v="COD"/>
    <n v="83"/>
    <n v="9.5"/>
    <n v="1487.67"/>
    <n v="79.66"/>
    <s v="Wallet"/>
    <n v="2"/>
    <s v="25-35"/>
    <s v="new"/>
    <s v="high value"/>
    <s v="Low"/>
    <s v="Sep"/>
    <x v="1"/>
    <x v="0"/>
    <x v="1"/>
  </r>
  <r>
    <n v="602966"/>
    <n v="49644"/>
    <n v="52"/>
    <s v="Male"/>
    <x v="4"/>
    <x v="2"/>
    <s v="Sandwich"/>
    <d v="2022-01-03T00:00:00"/>
    <s v="Online"/>
    <n v="55"/>
    <n v="8.9"/>
    <n v="230.75"/>
    <n v="80.540000000000006"/>
    <s v="Cash"/>
    <n v="1"/>
    <s v="50+"/>
    <s v="new"/>
    <s v="low"/>
    <s v="Low"/>
    <s v="Jan"/>
    <x v="2"/>
    <x v="0"/>
    <x v="1"/>
  </r>
  <r>
    <n v="602967"/>
    <n v="11953"/>
    <n v="25"/>
    <s v="Male"/>
    <x v="3"/>
    <x v="0"/>
    <s v="Pizza"/>
    <d v="2023-01-18T00:00:00"/>
    <s v="COD"/>
    <n v="38"/>
    <n v="13.9"/>
    <n v="1196.58"/>
    <n v="109.04"/>
    <s v="Card"/>
    <n v="1"/>
    <s v="25-35"/>
    <s v="new"/>
    <s v="high value"/>
    <s v="Low"/>
    <s v="Jan"/>
    <x v="0"/>
    <x v="1"/>
    <x v="0"/>
  </r>
  <r>
    <n v="602968"/>
    <n v="51842"/>
    <n v="27"/>
    <s v="Female"/>
    <x v="2"/>
    <x v="0"/>
    <s v="Chinese"/>
    <d v="2022-12-02T00:00:00"/>
    <s v="Online"/>
    <n v="78"/>
    <n v="11.7"/>
    <n v="1250.83"/>
    <n v="49.29"/>
    <s v="Cash"/>
    <n v="1"/>
    <s v="25-35"/>
    <s v="new"/>
    <s v="high value"/>
    <s v="Low"/>
    <s v="Dec"/>
    <x v="2"/>
    <x v="1"/>
    <x v="1"/>
  </r>
  <r>
    <n v="602969"/>
    <n v="70199"/>
    <n v="46"/>
    <s v="Male"/>
    <x v="2"/>
    <x v="7"/>
    <s v="Burger"/>
    <d v="2022-02-10T00:00:00"/>
    <s v="Online"/>
    <n v="81"/>
    <n v="4.0999999999999996"/>
    <n v="390.51"/>
    <n v="31.82"/>
    <s v="Cash"/>
    <n v="3"/>
    <s v="36-50"/>
    <s v="new"/>
    <s v="medium"/>
    <s v="medium"/>
    <s v="Feb"/>
    <x v="2"/>
    <x v="2"/>
    <x v="1"/>
  </r>
  <r>
    <n v="602970"/>
    <n v="16424"/>
    <n v="28"/>
    <s v="Female"/>
    <x v="5"/>
    <x v="0"/>
    <s v="Biryani"/>
    <d v="2023-02-24T00:00:00"/>
    <s v="Online"/>
    <n v="53"/>
    <n v="1.6"/>
    <n v="1004.23"/>
    <n v="30.26"/>
    <s v="Wallet"/>
    <n v="2"/>
    <s v="25-35"/>
    <s v="new"/>
    <s v="high value"/>
    <s v="Low"/>
    <s v="Feb"/>
    <x v="0"/>
    <x v="2"/>
    <x v="1"/>
  </r>
  <r>
    <n v="602971"/>
    <n v="15515"/>
    <n v="64"/>
    <s v="Female"/>
    <x v="5"/>
    <x v="1"/>
    <s v="South Indian"/>
    <d v="2022-08-19T00:00:00"/>
    <s v="Online"/>
    <n v="22"/>
    <n v="12"/>
    <n v="658.19"/>
    <n v="41.88"/>
    <s v="Card"/>
    <n v="5"/>
    <s v="50+"/>
    <s v="new"/>
    <s v="high value"/>
    <s v="High"/>
    <s v="Aug"/>
    <x v="2"/>
    <x v="1"/>
    <x v="2"/>
  </r>
  <r>
    <n v="602972"/>
    <n v="65116"/>
    <n v="23"/>
    <s v="Male"/>
    <x v="1"/>
    <x v="2"/>
    <s v="Biryani"/>
    <d v="2024-08-03T00:00:00"/>
    <s v="Online"/>
    <n v="81"/>
    <n v="11.2"/>
    <n v="1485.68"/>
    <n v="87.1"/>
    <s v="UPI"/>
    <n v="5"/>
    <s v="18-24"/>
    <s v="new"/>
    <s v="high value"/>
    <s v="High"/>
    <s v="Aug"/>
    <x v="1"/>
    <x v="1"/>
    <x v="1"/>
  </r>
  <r>
    <n v="602973"/>
    <n v="11679"/>
    <n v="44"/>
    <s v="Male"/>
    <x v="2"/>
    <x v="6"/>
    <s v="Burger"/>
    <d v="2022-02-24T00:00:00"/>
    <s v="Online"/>
    <n v="38"/>
    <n v="5.0999999999999996"/>
    <n v="460.85"/>
    <n v="80.47"/>
    <s v="UPI"/>
    <n v="5"/>
    <s v="36-50"/>
    <s v="new"/>
    <s v="medium"/>
    <s v="High"/>
    <s v="Feb"/>
    <x v="2"/>
    <x v="0"/>
    <x v="0"/>
  </r>
  <r>
    <n v="602974"/>
    <n v="27032"/>
    <n v="55"/>
    <s v="Male"/>
    <x v="1"/>
    <x v="4"/>
    <s v="Pizza"/>
    <d v="2024-05-01T00:00:00"/>
    <s v="COD"/>
    <n v="87"/>
    <n v="1.9"/>
    <n v="199.66"/>
    <n v="28.52"/>
    <s v="Card"/>
    <n v="2"/>
    <s v="50+"/>
    <s v="new"/>
    <s v="low"/>
    <s v="Low"/>
    <s v="May"/>
    <x v="1"/>
    <x v="2"/>
    <x v="1"/>
  </r>
  <r>
    <n v="602975"/>
    <n v="54877"/>
    <n v="64"/>
    <s v="Female"/>
    <x v="2"/>
    <x v="0"/>
    <s v="Sandwich"/>
    <d v="2023-11-14T00:00:00"/>
    <s v="Online"/>
    <n v="81"/>
    <n v="11.6"/>
    <n v="290.70999999999998"/>
    <n v="94.05"/>
    <s v="Cash"/>
    <n v="3"/>
    <s v="50+"/>
    <s v="new"/>
    <s v="medium"/>
    <s v="medium"/>
    <s v="Nov"/>
    <x v="0"/>
    <x v="1"/>
    <x v="1"/>
  </r>
  <r>
    <n v="602976"/>
    <n v="13755"/>
    <n v="56"/>
    <s v="Male"/>
    <x v="3"/>
    <x v="2"/>
    <s v="Pizza"/>
    <d v="2023-02-20T00:00:00"/>
    <s v="Online"/>
    <n v="64"/>
    <n v="5.5"/>
    <n v="1310.08"/>
    <n v="58.67"/>
    <s v="UPI"/>
    <n v="2"/>
    <s v="50+"/>
    <s v="new"/>
    <s v="high value"/>
    <s v="Low"/>
    <s v="Feb"/>
    <x v="0"/>
    <x v="0"/>
    <x v="1"/>
  </r>
  <r>
    <n v="602977"/>
    <n v="39834"/>
    <n v="51"/>
    <s v="Male"/>
    <x v="1"/>
    <x v="6"/>
    <s v="Burger"/>
    <d v="2022-10-12T00:00:00"/>
    <s v="Online"/>
    <n v="22"/>
    <n v="8.6"/>
    <n v="1175.3900000000001"/>
    <n v="60.03"/>
    <s v="Card"/>
    <n v="4"/>
    <s v="50+"/>
    <s v="new"/>
    <s v="high value"/>
    <s v="medium"/>
    <s v="Oct"/>
    <x v="2"/>
    <x v="0"/>
    <x v="2"/>
  </r>
  <r>
    <n v="602978"/>
    <n v="11945"/>
    <n v="51"/>
    <s v="Male"/>
    <x v="1"/>
    <x v="6"/>
    <s v="South Indian"/>
    <d v="2024-11-06T00:00:00"/>
    <s v="Online"/>
    <n v="78"/>
    <n v="13.6"/>
    <n v="634.46"/>
    <n v="89.36"/>
    <s v="Cash"/>
    <n v="5"/>
    <s v="50+"/>
    <s v="new"/>
    <s v="high value"/>
    <s v="High"/>
    <s v="Nov"/>
    <x v="1"/>
    <x v="1"/>
    <x v="1"/>
  </r>
  <r>
    <n v="602979"/>
    <n v="81067"/>
    <n v="41"/>
    <s v="Female"/>
    <x v="1"/>
    <x v="1"/>
    <s v="Chinese"/>
    <d v="2023-04-07T00:00:00"/>
    <s v="Online"/>
    <n v="31"/>
    <n v="5.3"/>
    <n v="1187.24"/>
    <n v="103.25"/>
    <s v="Card"/>
    <n v="3"/>
    <s v="36-50"/>
    <s v="new"/>
    <s v="high value"/>
    <s v="medium"/>
    <s v="Apr"/>
    <x v="0"/>
    <x v="0"/>
    <x v="0"/>
  </r>
  <r>
    <n v="602980"/>
    <n v="60750"/>
    <n v="37"/>
    <s v="Female"/>
    <x v="2"/>
    <x v="2"/>
    <s v="Pizza"/>
    <d v="2022-10-13T00:00:00"/>
    <s v="Online"/>
    <n v="27"/>
    <n v="11.1"/>
    <n v="438.72"/>
    <n v="56.51"/>
    <s v="Wallet"/>
    <n v="4"/>
    <s v="36-50"/>
    <s v="new"/>
    <s v="medium"/>
    <s v="medium"/>
    <s v="Oct"/>
    <x v="2"/>
    <x v="1"/>
    <x v="2"/>
  </r>
  <r>
    <n v="602981"/>
    <n v="99316"/>
    <n v="45"/>
    <s v="Male"/>
    <x v="3"/>
    <x v="0"/>
    <s v="Sandwich"/>
    <d v="2023-11-24T00:00:00"/>
    <s v="COD"/>
    <n v="66"/>
    <n v="12.8"/>
    <n v="852.18"/>
    <n v="77.760000000000005"/>
    <s v="Card"/>
    <n v="2"/>
    <s v="36-50"/>
    <s v="new"/>
    <s v="high value"/>
    <s v="Low"/>
    <s v="Nov"/>
    <x v="0"/>
    <x v="1"/>
    <x v="1"/>
  </r>
  <r>
    <n v="602982"/>
    <n v="26160"/>
    <n v="28"/>
    <s v="Female"/>
    <x v="4"/>
    <x v="4"/>
    <s v="Chinese"/>
    <d v="2023-12-06T00:00:00"/>
    <s v="COD"/>
    <n v="78"/>
    <n v="11.4"/>
    <n v="832.91"/>
    <n v="42.29"/>
    <s v="Wallet"/>
    <n v="2"/>
    <s v="25-35"/>
    <s v="new"/>
    <s v="high value"/>
    <s v="Low"/>
    <s v="Dec"/>
    <x v="0"/>
    <x v="1"/>
    <x v="1"/>
  </r>
  <r>
    <n v="602983"/>
    <n v="37207"/>
    <n v="41"/>
    <s v="Male"/>
    <x v="0"/>
    <x v="4"/>
    <s v="South Indian"/>
    <d v="2022-11-10T00:00:00"/>
    <s v="COD"/>
    <n v="51"/>
    <n v="7.8"/>
    <n v="1037.1300000000001"/>
    <n v="82.65"/>
    <s v="Cash"/>
    <n v="1"/>
    <s v="36-50"/>
    <s v="new"/>
    <s v="high value"/>
    <s v="Low"/>
    <s v="Nov"/>
    <x v="2"/>
    <x v="0"/>
    <x v="1"/>
  </r>
  <r>
    <n v="602984"/>
    <n v="26957"/>
    <n v="64"/>
    <s v="Male"/>
    <x v="4"/>
    <x v="7"/>
    <s v="Sandwich"/>
    <d v="2023-08-11T00:00:00"/>
    <s v="COD"/>
    <n v="38"/>
    <n v="3.6"/>
    <n v="1247.29"/>
    <n v="55.23"/>
    <s v="UPI"/>
    <n v="1"/>
    <s v="50+"/>
    <s v="new"/>
    <s v="high value"/>
    <s v="Low"/>
    <s v="Aug"/>
    <x v="0"/>
    <x v="2"/>
    <x v="0"/>
  </r>
  <r>
    <n v="602985"/>
    <n v="49926"/>
    <n v="29"/>
    <s v="Female"/>
    <x v="5"/>
    <x v="0"/>
    <s v="Burger"/>
    <d v="2022-03-03T00:00:00"/>
    <s v="COD"/>
    <n v="54"/>
    <n v="2.6"/>
    <n v="886.21"/>
    <n v="37.450000000000003"/>
    <s v="Wallet"/>
    <n v="3"/>
    <s v="25-35"/>
    <s v="new"/>
    <s v="high value"/>
    <s v="medium"/>
    <s v="Mar"/>
    <x v="2"/>
    <x v="2"/>
    <x v="1"/>
  </r>
  <r>
    <n v="602986"/>
    <n v="20658"/>
    <n v="30"/>
    <s v="Male"/>
    <x v="4"/>
    <x v="7"/>
    <s v="Chinese"/>
    <d v="2023-08-05T00:00:00"/>
    <s v="COD"/>
    <n v="43"/>
    <n v="14"/>
    <n v="1142.33"/>
    <n v="77.11"/>
    <s v="Wallet"/>
    <n v="5"/>
    <s v="25-35"/>
    <s v="new"/>
    <s v="high value"/>
    <s v="High"/>
    <s v="Aug"/>
    <x v="0"/>
    <x v="1"/>
    <x v="0"/>
  </r>
  <r>
    <n v="602987"/>
    <n v="38661"/>
    <n v="50"/>
    <s v="Male"/>
    <x v="2"/>
    <x v="5"/>
    <s v="Chinese"/>
    <d v="2024-12-19T00:00:00"/>
    <s v="COD"/>
    <n v="78"/>
    <n v="8"/>
    <n v="488.89"/>
    <n v="82"/>
    <s v="Wallet"/>
    <n v="4"/>
    <s v="36-50"/>
    <s v="new"/>
    <s v="medium"/>
    <s v="medium"/>
    <s v="Dec"/>
    <x v="1"/>
    <x v="0"/>
    <x v="1"/>
  </r>
  <r>
    <n v="602988"/>
    <n v="76192"/>
    <n v="30"/>
    <s v="Female"/>
    <x v="5"/>
    <x v="2"/>
    <s v="South Indian"/>
    <d v="2024-08-30T00:00:00"/>
    <s v="Online"/>
    <n v="73"/>
    <n v="2.1"/>
    <n v="297.64"/>
    <n v="116.44"/>
    <s v="Cash"/>
    <n v="3"/>
    <s v="25-35"/>
    <s v="new"/>
    <s v="medium"/>
    <s v="medium"/>
    <s v="Aug"/>
    <x v="1"/>
    <x v="2"/>
    <x v="1"/>
  </r>
  <r>
    <n v="602989"/>
    <n v="49888"/>
    <n v="47"/>
    <s v="Female"/>
    <x v="2"/>
    <x v="0"/>
    <s v="South Indian"/>
    <d v="2023-10-31T00:00:00"/>
    <s v="COD"/>
    <n v="62"/>
    <n v="14.2"/>
    <n v="552.67999999999995"/>
    <n v="86.08"/>
    <s v="UPI"/>
    <n v="2"/>
    <s v="36-50"/>
    <s v="new"/>
    <s v="high value"/>
    <s v="Low"/>
    <s v="Oct"/>
    <x v="0"/>
    <x v="1"/>
    <x v="1"/>
  </r>
  <r>
    <n v="602990"/>
    <n v="43985"/>
    <n v="26"/>
    <s v="Male"/>
    <x v="5"/>
    <x v="1"/>
    <s v="Chinese"/>
    <d v="2023-06-01T00:00:00"/>
    <s v="Online"/>
    <n v="72"/>
    <n v="5.5"/>
    <n v="539.58000000000004"/>
    <n v="71.64"/>
    <s v="Cash"/>
    <n v="5"/>
    <s v="25-35"/>
    <s v="new"/>
    <s v="high value"/>
    <s v="High"/>
    <s v="Jun"/>
    <x v="0"/>
    <x v="0"/>
    <x v="1"/>
  </r>
  <r>
    <n v="602991"/>
    <n v="45314"/>
    <n v="20"/>
    <s v="Male"/>
    <x v="4"/>
    <x v="6"/>
    <s v="Pizza"/>
    <d v="2022-08-10T00:00:00"/>
    <s v="COD"/>
    <n v="40"/>
    <n v="3.8"/>
    <n v="1175"/>
    <n v="46.02"/>
    <s v="UPI"/>
    <n v="5"/>
    <s v="18-24"/>
    <s v="new"/>
    <s v="high value"/>
    <s v="High"/>
    <s v="Aug"/>
    <x v="2"/>
    <x v="2"/>
    <x v="0"/>
  </r>
  <r>
    <n v="602992"/>
    <n v="42056"/>
    <n v="43"/>
    <s v="Female"/>
    <x v="2"/>
    <x v="1"/>
    <s v="Chinese"/>
    <d v="2023-08-26T00:00:00"/>
    <s v="Online"/>
    <n v="89"/>
    <n v="11.5"/>
    <n v="324.68"/>
    <n v="61.75"/>
    <s v="UPI"/>
    <n v="5"/>
    <s v="36-50"/>
    <s v="new"/>
    <s v="medium"/>
    <s v="High"/>
    <s v="Aug"/>
    <x v="0"/>
    <x v="1"/>
    <x v="1"/>
  </r>
  <r>
    <n v="602993"/>
    <n v="47180"/>
    <n v="59"/>
    <s v="Male"/>
    <x v="3"/>
    <x v="3"/>
    <s v="Burger"/>
    <d v="2022-01-25T00:00:00"/>
    <s v="COD"/>
    <n v="77"/>
    <n v="2.1"/>
    <n v="1097.4100000000001"/>
    <n v="35.29"/>
    <s v="Cash"/>
    <n v="5"/>
    <s v="50+"/>
    <s v="new"/>
    <s v="high value"/>
    <s v="High"/>
    <s v="Jan"/>
    <x v="2"/>
    <x v="2"/>
    <x v="1"/>
  </r>
  <r>
    <n v="602994"/>
    <n v="89940"/>
    <n v="53"/>
    <s v="Female"/>
    <x v="2"/>
    <x v="7"/>
    <s v="Pizza"/>
    <d v="2022-02-20T00:00:00"/>
    <s v="Online"/>
    <n v="86"/>
    <n v="4.9000000000000004"/>
    <n v="1001.83"/>
    <n v="63.13"/>
    <s v="Wallet"/>
    <n v="5"/>
    <s v="50+"/>
    <s v="new"/>
    <s v="high value"/>
    <s v="High"/>
    <s v="Feb"/>
    <x v="2"/>
    <x v="2"/>
    <x v="1"/>
  </r>
  <r>
    <n v="602995"/>
    <n v="26181"/>
    <n v="24"/>
    <s v="Male"/>
    <x v="4"/>
    <x v="6"/>
    <s v="Burger"/>
    <d v="2024-08-21T00:00:00"/>
    <s v="COD"/>
    <n v="34"/>
    <n v="5.9"/>
    <n v="172"/>
    <n v="84.62"/>
    <s v="Cash"/>
    <n v="3"/>
    <s v="18-24"/>
    <s v="new"/>
    <s v="low"/>
    <s v="medium"/>
    <s v="Aug"/>
    <x v="1"/>
    <x v="0"/>
    <x v="0"/>
  </r>
  <r>
    <n v="602996"/>
    <n v="71764"/>
    <n v="49"/>
    <s v="Female"/>
    <x v="4"/>
    <x v="6"/>
    <s v="Biryani"/>
    <d v="2023-01-02T00:00:00"/>
    <s v="Online"/>
    <n v="29"/>
    <n v="1.7"/>
    <n v="367.62"/>
    <n v="97.06"/>
    <s v="UPI"/>
    <n v="5"/>
    <s v="36-50"/>
    <s v="new"/>
    <s v="medium"/>
    <s v="High"/>
    <s v="Jan"/>
    <x v="0"/>
    <x v="2"/>
    <x v="2"/>
  </r>
  <r>
    <n v="602997"/>
    <n v="99241"/>
    <n v="25"/>
    <s v="Male"/>
    <x v="5"/>
    <x v="3"/>
    <s v="Biryani"/>
    <d v="2022-03-21T00:00:00"/>
    <s v="Online"/>
    <n v="84"/>
    <n v="9.6"/>
    <n v="1135.1099999999999"/>
    <n v="53.39"/>
    <s v="Cash"/>
    <n v="5"/>
    <s v="25-35"/>
    <s v="repeat"/>
    <s v="high value"/>
    <s v="High"/>
    <s v="Mar"/>
    <x v="2"/>
    <x v="0"/>
    <x v="1"/>
  </r>
  <r>
    <n v="602998"/>
    <n v="92606"/>
    <n v="62"/>
    <s v="Female"/>
    <x v="0"/>
    <x v="6"/>
    <s v="Burger"/>
    <d v="2024-12-15T00:00:00"/>
    <s v="COD"/>
    <n v="68"/>
    <n v="4.7"/>
    <n v="1427.25"/>
    <n v="91.12"/>
    <s v="Cash"/>
    <n v="1"/>
    <s v="50+"/>
    <s v="new"/>
    <s v="high value"/>
    <s v="Low"/>
    <s v="Dec"/>
    <x v="1"/>
    <x v="2"/>
    <x v="1"/>
  </r>
  <r>
    <n v="602999"/>
    <n v="37522"/>
    <n v="61"/>
    <s v="Male"/>
    <x v="4"/>
    <x v="2"/>
    <s v="Burger"/>
    <d v="2022-04-29T00:00:00"/>
    <s v="COD"/>
    <n v="42"/>
    <n v="11.9"/>
    <n v="496.91"/>
    <n v="118.91"/>
    <s v="Cash"/>
    <n v="1"/>
    <s v="50+"/>
    <s v="new"/>
    <s v="medium"/>
    <s v="Low"/>
    <s v="Apr"/>
    <x v="2"/>
    <x v="1"/>
    <x v="0"/>
  </r>
  <r>
    <n v="603000"/>
    <n v="42869"/>
    <n v="35"/>
    <s v="Male"/>
    <x v="4"/>
    <x v="2"/>
    <s v="Sandwich"/>
    <d v="2022-12-22T00:00:00"/>
    <s v="COD"/>
    <n v="78"/>
    <n v="12.4"/>
    <n v="1304.1600000000001"/>
    <n v="50.13"/>
    <s v="Card"/>
    <n v="2"/>
    <s v="25-35"/>
    <s v="new"/>
    <s v="high value"/>
    <s v="Low"/>
    <s v="Dec"/>
    <x v="2"/>
    <x v="1"/>
    <x v="1"/>
  </r>
  <r>
    <n v="603001"/>
    <n v="63999"/>
    <n v="25"/>
    <s v="Male"/>
    <x v="5"/>
    <x v="1"/>
    <s v="Biryani"/>
    <d v="2024-05-11T00:00:00"/>
    <s v="Online"/>
    <n v="41"/>
    <n v="7.7"/>
    <n v="873.16"/>
    <n v="38.43"/>
    <s v="Cash"/>
    <n v="3"/>
    <s v="25-35"/>
    <s v="new"/>
    <s v="high value"/>
    <s v="medium"/>
    <s v="May"/>
    <x v="1"/>
    <x v="0"/>
    <x v="0"/>
  </r>
  <r>
    <n v="603002"/>
    <n v="27613"/>
    <n v="47"/>
    <s v="Male"/>
    <x v="4"/>
    <x v="0"/>
    <s v="Biryani"/>
    <d v="2023-05-24T00:00:00"/>
    <s v="COD"/>
    <n v="58"/>
    <n v="5.7"/>
    <n v="1012.02"/>
    <n v="71.930000000000007"/>
    <s v="Cash"/>
    <n v="3"/>
    <s v="36-50"/>
    <s v="new"/>
    <s v="high value"/>
    <s v="medium"/>
    <s v="May"/>
    <x v="0"/>
    <x v="0"/>
    <x v="1"/>
  </r>
  <r>
    <n v="603003"/>
    <n v="40979"/>
    <n v="33"/>
    <s v="Male"/>
    <x v="0"/>
    <x v="5"/>
    <s v="Sandwich"/>
    <d v="2022-06-08T00:00:00"/>
    <s v="COD"/>
    <n v="83"/>
    <n v="8.1999999999999993"/>
    <n v="696.33"/>
    <n v="70.22"/>
    <s v="UPI"/>
    <n v="2"/>
    <s v="25-35"/>
    <s v="new"/>
    <s v="high value"/>
    <s v="Low"/>
    <s v="Jun"/>
    <x v="2"/>
    <x v="0"/>
    <x v="1"/>
  </r>
  <r>
    <n v="603004"/>
    <n v="72092"/>
    <n v="49"/>
    <s v="Male"/>
    <x v="4"/>
    <x v="2"/>
    <s v="Biryani"/>
    <d v="2022-08-24T00:00:00"/>
    <s v="COD"/>
    <n v="88"/>
    <n v="13"/>
    <n v="951"/>
    <n v="78.69"/>
    <s v="Wallet"/>
    <n v="2"/>
    <s v="36-50"/>
    <s v="new"/>
    <s v="high value"/>
    <s v="Low"/>
    <s v="Aug"/>
    <x v="2"/>
    <x v="1"/>
    <x v="1"/>
  </r>
  <r>
    <n v="603005"/>
    <n v="50910"/>
    <n v="48"/>
    <s v="Male"/>
    <x v="5"/>
    <x v="4"/>
    <s v="Biryani"/>
    <d v="2022-08-06T00:00:00"/>
    <s v="Online"/>
    <n v="35"/>
    <n v="5.6"/>
    <n v="1430.75"/>
    <n v="37.58"/>
    <s v="UPI"/>
    <n v="2"/>
    <s v="36-50"/>
    <s v="new"/>
    <s v="high value"/>
    <s v="Low"/>
    <s v="Aug"/>
    <x v="2"/>
    <x v="0"/>
    <x v="0"/>
  </r>
  <r>
    <n v="603006"/>
    <n v="99951"/>
    <n v="23"/>
    <s v="Male"/>
    <x v="4"/>
    <x v="1"/>
    <s v="South Indian"/>
    <d v="2022-01-22T00:00:00"/>
    <s v="COD"/>
    <n v="22"/>
    <n v="14.2"/>
    <n v="1242.4100000000001"/>
    <n v="82.05"/>
    <s v="Card"/>
    <n v="1"/>
    <s v="18-24"/>
    <s v="repeat"/>
    <s v="high value"/>
    <s v="Low"/>
    <s v="Jan"/>
    <x v="2"/>
    <x v="1"/>
    <x v="2"/>
  </r>
  <r>
    <n v="603007"/>
    <n v="39554"/>
    <n v="50"/>
    <s v="Female"/>
    <x v="3"/>
    <x v="5"/>
    <s v="Sandwich"/>
    <d v="2024-03-19T00:00:00"/>
    <s v="Online"/>
    <n v="34"/>
    <n v="4.5"/>
    <n v="360.18"/>
    <n v="106.83"/>
    <s v="Wallet"/>
    <n v="2"/>
    <s v="36-50"/>
    <s v="new"/>
    <s v="medium"/>
    <s v="Low"/>
    <s v="Mar"/>
    <x v="1"/>
    <x v="2"/>
    <x v="0"/>
  </r>
  <r>
    <n v="603008"/>
    <n v="90265"/>
    <n v="43"/>
    <s v="Female"/>
    <x v="0"/>
    <x v="7"/>
    <s v="Pizza"/>
    <d v="2022-01-29T00:00:00"/>
    <s v="Online"/>
    <n v="48"/>
    <n v="2.1"/>
    <n v="168.73"/>
    <n v="104.86"/>
    <s v="UPI"/>
    <n v="4"/>
    <s v="36-50"/>
    <s v="new"/>
    <s v="low"/>
    <s v="medium"/>
    <s v="Jan"/>
    <x v="2"/>
    <x v="2"/>
    <x v="1"/>
  </r>
  <r>
    <n v="603009"/>
    <n v="43349"/>
    <n v="19"/>
    <s v="Male"/>
    <x v="2"/>
    <x v="5"/>
    <s v="Burger"/>
    <d v="2023-08-24T00:00:00"/>
    <s v="COD"/>
    <n v="39"/>
    <n v="3.4"/>
    <n v="306.98"/>
    <n v="40.93"/>
    <s v="UPI"/>
    <n v="2"/>
    <s v="18-24"/>
    <s v="new"/>
    <s v="medium"/>
    <s v="Low"/>
    <s v="Aug"/>
    <x v="0"/>
    <x v="2"/>
    <x v="0"/>
  </r>
  <r>
    <n v="603010"/>
    <n v="72278"/>
    <n v="37"/>
    <s v="Female"/>
    <x v="4"/>
    <x v="6"/>
    <s v="Sandwich"/>
    <d v="2022-08-13T00:00:00"/>
    <s v="Online"/>
    <n v="75"/>
    <n v="10.1"/>
    <n v="813.7"/>
    <n v="95.26"/>
    <s v="Cash"/>
    <n v="5"/>
    <s v="36-50"/>
    <s v="new"/>
    <s v="high value"/>
    <s v="High"/>
    <s v="Aug"/>
    <x v="2"/>
    <x v="1"/>
    <x v="1"/>
  </r>
  <r>
    <n v="603011"/>
    <n v="26716"/>
    <n v="45"/>
    <s v="Male"/>
    <x v="1"/>
    <x v="7"/>
    <s v="Burger"/>
    <d v="2024-11-22T00:00:00"/>
    <s v="Online"/>
    <n v="80"/>
    <n v="11.9"/>
    <n v="860.98"/>
    <n v="112.39"/>
    <s v="Card"/>
    <n v="3"/>
    <s v="36-50"/>
    <s v="new"/>
    <s v="high value"/>
    <s v="medium"/>
    <s v="Nov"/>
    <x v="1"/>
    <x v="1"/>
    <x v="1"/>
  </r>
  <r>
    <n v="603012"/>
    <n v="41764"/>
    <n v="53"/>
    <s v="Female"/>
    <x v="5"/>
    <x v="2"/>
    <s v="South Indian"/>
    <d v="2022-09-12T00:00:00"/>
    <s v="Online"/>
    <n v="76"/>
    <n v="6.4"/>
    <n v="1418.77"/>
    <n v="26.72"/>
    <s v="Card"/>
    <n v="4"/>
    <s v="50+"/>
    <s v="new"/>
    <s v="high value"/>
    <s v="medium"/>
    <s v="Sep"/>
    <x v="2"/>
    <x v="0"/>
    <x v="1"/>
  </r>
  <r>
    <n v="603013"/>
    <n v="11423"/>
    <n v="41"/>
    <s v="Female"/>
    <x v="5"/>
    <x v="6"/>
    <s v="Pizza"/>
    <d v="2024-12-29T00:00:00"/>
    <s v="Online"/>
    <n v="46"/>
    <n v="14.1"/>
    <n v="846.12"/>
    <n v="83.46"/>
    <s v="Wallet"/>
    <n v="4"/>
    <s v="36-50"/>
    <s v="new"/>
    <s v="high value"/>
    <s v="medium"/>
    <s v="Dec"/>
    <x v="1"/>
    <x v="1"/>
    <x v="1"/>
  </r>
  <r>
    <n v="603014"/>
    <n v="49997"/>
    <n v="19"/>
    <s v="Male"/>
    <x v="3"/>
    <x v="0"/>
    <s v="Sandwich"/>
    <d v="2024-07-19T00:00:00"/>
    <s v="COD"/>
    <n v="22"/>
    <n v="13.8"/>
    <n v="1015.95"/>
    <n v="76.45"/>
    <s v="Cash"/>
    <n v="3"/>
    <s v="18-24"/>
    <s v="new"/>
    <s v="high value"/>
    <s v="medium"/>
    <s v="Jul"/>
    <x v="1"/>
    <x v="1"/>
    <x v="2"/>
  </r>
  <r>
    <n v="603015"/>
    <n v="83950"/>
    <n v="63"/>
    <s v="Female"/>
    <x v="3"/>
    <x v="6"/>
    <s v="South Indian"/>
    <d v="2022-12-02T00:00:00"/>
    <s v="Online"/>
    <n v="30"/>
    <n v="10.4"/>
    <n v="585.64"/>
    <n v="115.46"/>
    <s v="UPI"/>
    <n v="3"/>
    <s v="50+"/>
    <s v="new"/>
    <s v="high value"/>
    <s v="medium"/>
    <s v="Dec"/>
    <x v="2"/>
    <x v="1"/>
    <x v="2"/>
  </r>
  <r>
    <n v="603016"/>
    <n v="33969"/>
    <n v="43"/>
    <s v="Male"/>
    <x v="2"/>
    <x v="0"/>
    <s v="South Indian"/>
    <d v="2023-01-28T00:00:00"/>
    <s v="COD"/>
    <n v="84"/>
    <n v="6"/>
    <n v="1045.53"/>
    <n v="25.61"/>
    <s v="Card"/>
    <n v="4"/>
    <s v="36-50"/>
    <s v="new"/>
    <s v="high value"/>
    <s v="medium"/>
    <s v="Jan"/>
    <x v="0"/>
    <x v="0"/>
    <x v="1"/>
  </r>
  <r>
    <n v="603017"/>
    <n v="15791"/>
    <n v="54"/>
    <s v="Male"/>
    <x v="3"/>
    <x v="3"/>
    <s v="Burger"/>
    <d v="2023-07-18T00:00:00"/>
    <s v="COD"/>
    <n v="82"/>
    <n v="1.9"/>
    <n v="912.92"/>
    <n v="22.64"/>
    <s v="Cash"/>
    <n v="1"/>
    <s v="50+"/>
    <s v="new"/>
    <s v="high value"/>
    <s v="Low"/>
    <s v="Jul"/>
    <x v="0"/>
    <x v="2"/>
    <x v="1"/>
  </r>
  <r>
    <n v="603018"/>
    <n v="34707"/>
    <n v="61"/>
    <s v="Male"/>
    <x v="1"/>
    <x v="1"/>
    <s v="Chinese"/>
    <d v="2022-03-27T00:00:00"/>
    <s v="Online"/>
    <n v="28"/>
    <n v="2.7"/>
    <n v="788.4"/>
    <n v="74.75"/>
    <s v="Wallet"/>
    <n v="3"/>
    <s v="50+"/>
    <s v="new"/>
    <s v="high value"/>
    <s v="medium"/>
    <s v="Mar"/>
    <x v="2"/>
    <x v="2"/>
    <x v="2"/>
  </r>
  <r>
    <n v="603019"/>
    <n v="33962"/>
    <n v="25"/>
    <s v="Male"/>
    <x v="2"/>
    <x v="1"/>
    <s v="Chinese"/>
    <d v="2024-08-23T00:00:00"/>
    <s v="COD"/>
    <n v="38"/>
    <n v="9.6999999999999993"/>
    <n v="438.51"/>
    <n v="112.27"/>
    <s v="Card"/>
    <n v="4"/>
    <s v="25-35"/>
    <s v="new"/>
    <s v="medium"/>
    <s v="medium"/>
    <s v="Aug"/>
    <x v="1"/>
    <x v="0"/>
    <x v="0"/>
  </r>
  <r>
    <n v="603020"/>
    <n v="60900"/>
    <n v="25"/>
    <s v="Male"/>
    <x v="3"/>
    <x v="0"/>
    <s v="Biryani"/>
    <d v="2023-06-28T00:00:00"/>
    <s v="Online"/>
    <n v="52"/>
    <n v="5.8"/>
    <n v="845.86"/>
    <n v="26.14"/>
    <s v="Wallet"/>
    <n v="2"/>
    <s v="25-35"/>
    <s v="new"/>
    <s v="high value"/>
    <s v="Low"/>
    <s v="Jun"/>
    <x v="0"/>
    <x v="0"/>
    <x v="1"/>
  </r>
  <r>
    <n v="603021"/>
    <n v="24825"/>
    <n v="52"/>
    <s v="Female"/>
    <x v="5"/>
    <x v="0"/>
    <s v="Sandwich"/>
    <d v="2023-02-19T00:00:00"/>
    <s v="COD"/>
    <n v="60"/>
    <n v="3.3"/>
    <n v="803.24"/>
    <n v="22.66"/>
    <s v="Cash"/>
    <n v="5"/>
    <s v="50+"/>
    <s v="repeat"/>
    <s v="high value"/>
    <s v="High"/>
    <s v="Feb"/>
    <x v="0"/>
    <x v="2"/>
    <x v="1"/>
  </r>
  <r>
    <n v="603022"/>
    <n v="13465"/>
    <n v="27"/>
    <s v="Female"/>
    <x v="3"/>
    <x v="6"/>
    <s v="Burger"/>
    <d v="2024-04-01T00:00:00"/>
    <s v="COD"/>
    <n v="73"/>
    <n v="8.9"/>
    <n v="763.52"/>
    <n v="119.22"/>
    <s v="Cash"/>
    <n v="4"/>
    <s v="25-35"/>
    <s v="new"/>
    <s v="high value"/>
    <s v="medium"/>
    <s v="Apr"/>
    <x v="1"/>
    <x v="0"/>
    <x v="1"/>
  </r>
  <r>
    <n v="603023"/>
    <n v="26417"/>
    <n v="40"/>
    <s v="Male"/>
    <x v="2"/>
    <x v="4"/>
    <s v="Pizza"/>
    <d v="2022-03-25T00:00:00"/>
    <s v="Online"/>
    <n v="41"/>
    <n v="4.7"/>
    <n v="814.86"/>
    <n v="102.96"/>
    <s v="Cash"/>
    <n v="3"/>
    <s v="36-50"/>
    <s v="new"/>
    <s v="high value"/>
    <s v="medium"/>
    <s v="Mar"/>
    <x v="2"/>
    <x v="2"/>
    <x v="0"/>
  </r>
  <r>
    <n v="603024"/>
    <n v="29791"/>
    <n v="56"/>
    <s v="Female"/>
    <x v="1"/>
    <x v="5"/>
    <s v="South Indian"/>
    <d v="2024-04-17T00:00:00"/>
    <s v="Online"/>
    <n v="86"/>
    <n v="14"/>
    <n v="439.56"/>
    <n v="106.36"/>
    <s v="Card"/>
    <n v="3"/>
    <s v="50+"/>
    <s v="new"/>
    <s v="medium"/>
    <s v="medium"/>
    <s v="Apr"/>
    <x v="1"/>
    <x v="1"/>
    <x v="1"/>
  </r>
  <r>
    <n v="603025"/>
    <n v="36415"/>
    <n v="61"/>
    <s v="Male"/>
    <x v="1"/>
    <x v="1"/>
    <s v="South Indian"/>
    <d v="2022-09-21T00:00:00"/>
    <s v="COD"/>
    <n v="79"/>
    <n v="11.3"/>
    <n v="411.57"/>
    <n v="95.67"/>
    <s v="UPI"/>
    <n v="5"/>
    <s v="50+"/>
    <s v="new"/>
    <s v="medium"/>
    <s v="High"/>
    <s v="Sep"/>
    <x v="2"/>
    <x v="1"/>
    <x v="1"/>
  </r>
  <r>
    <n v="603026"/>
    <n v="26784"/>
    <n v="59"/>
    <s v="Female"/>
    <x v="1"/>
    <x v="0"/>
    <s v="Sandwich"/>
    <d v="2024-05-28T00:00:00"/>
    <s v="COD"/>
    <n v="29"/>
    <n v="15"/>
    <n v="224.37"/>
    <n v="66.12"/>
    <s v="Cash"/>
    <n v="3"/>
    <s v="50+"/>
    <s v="new"/>
    <s v="low"/>
    <s v="medium"/>
    <s v="May"/>
    <x v="1"/>
    <x v="1"/>
    <x v="2"/>
  </r>
  <r>
    <n v="603027"/>
    <n v="94209"/>
    <n v="37"/>
    <s v="Female"/>
    <x v="1"/>
    <x v="2"/>
    <s v="Chinese"/>
    <d v="2024-06-21T00:00:00"/>
    <s v="Online"/>
    <n v="73"/>
    <n v="2.1"/>
    <n v="778.81"/>
    <n v="49.28"/>
    <s v="Wallet"/>
    <n v="1"/>
    <s v="36-50"/>
    <s v="new"/>
    <s v="high value"/>
    <s v="Low"/>
    <s v="Jun"/>
    <x v="1"/>
    <x v="2"/>
    <x v="1"/>
  </r>
  <r>
    <n v="603028"/>
    <n v="25491"/>
    <n v="29"/>
    <s v="Female"/>
    <x v="4"/>
    <x v="5"/>
    <s v="Sandwich"/>
    <d v="2022-02-27T00:00:00"/>
    <s v="Online"/>
    <n v="77"/>
    <n v="10"/>
    <n v="1179.8900000000001"/>
    <n v="55.86"/>
    <s v="Wallet"/>
    <n v="4"/>
    <s v="25-35"/>
    <s v="new"/>
    <s v="high value"/>
    <s v="medium"/>
    <s v="Feb"/>
    <x v="2"/>
    <x v="0"/>
    <x v="1"/>
  </r>
  <r>
    <n v="603029"/>
    <n v="80341"/>
    <n v="25"/>
    <s v="Female"/>
    <x v="4"/>
    <x v="6"/>
    <s v="Pizza"/>
    <d v="2022-06-22T00:00:00"/>
    <s v="Online"/>
    <n v="76"/>
    <n v="6.9"/>
    <n v="716.7"/>
    <n v="38.83"/>
    <s v="UPI"/>
    <n v="2"/>
    <s v="25-35"/>
    <s v="new"/>
    <s v="high value"/>
    <s v="Low"/>
    <s v="Jun"/>
    <x v="2"/>
    <x v="0"/>
    <x v="1"/>
  </r>
  <r>
    <n v="603030"/>
    <n v="84830"/>
    <n v="56"/>
    <s v="Male"/>
    <x v="3"/>
    <x v="3"/>
    <s v="Biryani"/>
    <d v="2022-12-13T00:00:00"/>
    <s v="COD"/>
    <n v="60"/>
    <n v="4.7"/>
    <n v="1009.38"/>
    <n v="40.71"/>
    <s v="UPI"/>
    <n v="5"/>
    <s v="50+"/>
    <s v="new"/>
    <s v="high value"/>
    <s v="High"/>
    <s v="Dec"/>
    <x v="2"/>
    <x v="2"/>
    <x v="1"/>
  </r>
  <r>
    <n v="603031"/>
    <n v="86539"/>
    <n v="26"/>
    <s v="Female"/>
    <x v="1"/>
    <x v="6"/>
    <s v="South Indian"/>
    <d v="2022-07-19T00:00:00"/>
    <s v="COD"/>
    <n v="52"/>
    <n v="1.8"/>
    <n v="368.24"/>
    <n v="55.28"/>
    <s v="UPI"/>
    <n v="3"/>
    <s v="25-35"/>
    <s v="new"/>
    <s v="medium"/>
    <s v="medium"/>
    <s v="Jul"/>
    <x v="2"/>
    <x v="2"/>
    <x v="1"/>
  </r>
  <r>
    <n v="603032"/>
    <n v="32316"/>
    <n v="39"/>
    <s v="Female"/>
    <x v="3"/>
    <x v="3"/>
    <s v="Biryani"/>
    <d v="2023-03-26T00:00:00"/>
    <s v="Online"/>
    <n v="64"/>
    <n v="11.2"/>
    <n v="582.04999999999995"/>
    <n v="67.75"/>
    <s v="Cash"/>
    <n v="4"/>
    <s v="36-50"/>
    <s v="new"/>
    <s v="high value"/>
    <s v="medium"/>
    <s v="Mar"/>
    <x v="0"/>
    <x v="1"/>
    <x v="1"/>
  </r>
  <r>
    <n v="603033"/>
    <n v="23339"/>
    <n v="46"/>
    <s v="Female"/>
    <x v="0"/>
    <x v="6"/>
    <s v="Sandwich"/>
    <d v="2024-04-12T00:00:00"/>
    <s v="Online"/>
    <n v="31"/>
    <n v="2.7"/>
    <n v="445.36"/>
    <n v="115.67"/>
    <s v="Wallet"/>
    <n v="4"/>
    <s v="36-50"/>
    <s v="new"/>
    <s v="medium"/>
    <s v="medium"/>
    <s v="Apr"/>
    <x v="1"/>
    <x v="2"/>
    <x v="0"/>
  </r>
  <r>
    <n v="603034"/>
    <n v="95730"/>
    <n v="36"/>
    <s v="Male"/>
    <x v="3"/>
    <x v="5"/>
    <s v="Burger"/>
    <d v="2023-07-07T00:00:00"/>
    <s v="Online"/>
    <n v="72"/>
    <n v="10.4"/>
    <n v="1024.43"/>
    <n v="47.7"/>
    <s v="Cash"/>
    <n v="1"/>
    <s v="36-50"/>
    <s v="new"/>
    <s v="high value"/>
    <s v="Low"/>
    <s v="Jul"/>
    <x v="0"/>
    <x v="1"/>
    <x v="1"/>
  </r>
  <r>
    <n v="603035"/>
    <n v="17126"/>
    <n v="43"/>
    <s v="Female"/>
    <x v="2"/>
    <x v="5"/>
    <s v="Burger"/>
    <d v="2024-05-19T00:00:00"/>
    <s v="Online"/>
    <n v="88"/>
    <n v="6.1"/>
    <n v="1468.58"/>
    <n v="37.01"/>
    <s v="Card"/>
    <n v="1"/>
    <s v="36-50"/>
    <s v="new"/>
    <s v="high value"/>
    <s v="Low"/>
    <s v="May"/>
    <x v="1"/>
    <x v="0"/>
    <x v="1"/>
  </r>
  <r>
    <n v="603036"/>
    <n v="80386"/>
    <n v="40"/>
    <s v="Male"/>
    <x v="0"/>
    <x v="6"/>
    <s v="Chinese"/>
    <d v="2023-05-15T00:00:00"/>
    <s v="Online"/>
    <n v="64"/>
    <n v="2.5"/>
    <n v="737.9"/>
    <n v="88.37"/>
    <s v="Card"/>
    <n v="3"/>
    <s v="36-50"/>
    <s v="new"/>
    <s v="high value"/>
    <s v="medium"/>
    <s v="May"/>
    <x v="0"/>
    <x v="2"/>
    <x v="1"/>
  </r>
  <r>
    <n v="603037"/>
    <n v="53497"/>
    <n v="59"/>
    <s v="Female"/>
    <x v="3"/>
    <x v="6"/>
    <s v="Chinese"/>
    <d v="2024-08-30T00:00:00"/>
    <s v="Online"/>
    <n v="29"/>
    <n v="5.7"/>
    <n v="850.87"/>
    <n v="22.58"/>
    <s v="Cash"/>
    <n v="4"/>
    <s v="50+"/>
    <s v="new"/>
    <s v="high value"/>
    <s v="medium"/>
    <s v="Aug"/>
    <x v="1"/>
    <x v="0"/>
    <x v="2"/>
  </r>
  <r>
    <n v="603038"/>
    <n v="21082"/>
    <n v="56"/>
    <s v="Male"/>
    <x v="4"/>
    <x v="4"/>
    <s v="South Indian"/>
    <d v="2022-10-18T00:00:00"/>
    <s v="COD"/>
    <n v="77"/>
    <n v="4.4000000000000004"/>
    <n v="1045.95"/>
    <n v="52.7"/>
    <s v="Cash"/>
    <n v="2"/>
    <s v="50+"/>
    <s v="new"/>
    <s v="high value"/>
    <s v="Low"/>
    <s v="Oct"/>
    <x v="2"/>
    <x v="2"/>
    <x v="1"/>
  </r>
  <r>
    <n v="603039"/>
    <n v="55676"/>
    <n v="55"/>
    <s v="Female"/>
    <x v="0"/>
    <x v="1"/>
    <s v="Burger"/>
    <d v="2022-11-02T00:00:00"/>
    <s v="Online"/>
    <n v="31"/>
    <n v="5.6"/>
    <n v="1167.43"/>
    <n v="25.6"/>
    <s v="Card"/>
    <n v="4"/>
    <s v="50+"/>
    <s v="new"/>
    <s v="high value"/>
    <s v="medium"/>
    <s v="Nov"/>
    <x v="2"/>
    <x v="0"/>
    <x v="0"/>
  </r>
  <r>
    <n v="603040"/>
    <n v="86675"/>
    <n v="40"/>
    <s v="Female"/>
    <x v="4"/>
    <x v="5"/>
    <s v="Burger"/>
    <d v="2023-01-30T00:00:00"/>
    <s v="COD"/>
    <n v="81"/>
    <n v="1"/>
    <n v="422.84"/>
    <n v="109.47"/>
    <s v="UPI"/>
    <n v="1"/>
    <s v="36-50"/>
    <s v="new"/>
    <s v="medium"/>
    <s v="Low"/>
    <s v="Jan"/>
    <x v="0"/>
    <x v="2"/>
    <x v="1"/>
  </r>
  <r>
    <n v="603041"/>
    <n v="95676"/>
    <n v="20"/>
    <s v="Female"/>
    <x v="2"/>
    <x v="7"/>
    <s v="Sandwich"/>
    <d v="2023-01-22T00:00:00"/>
    <s v="Online"/>
    <n v="87"/>
    <n v="3.9"/>
    <n v="481.93"/>
    <n v="99.4"/>
    <s v="Wallet"/>
    <n v="4"/>
    <s v="18-24"/>
    <s v="repeat"/>
    <s v="medium"/>
    <s v="medium"/>
    <s v="Jan"/>
    <x v="0"/>
    <x v="2"/>
    <x v="1"/>
  </r>
  <r>
    <n v="603042"/>
    <n v="89483"/>
    <n v="59"/>
    <s v="Male"/>
    <x v="1"/>
    <x v="2"/>
    <s v="Sandwich"/>
    <d v="2023-06-16T00:00:00"/>
    <s v="COD"/>
    <n v="77"/>
    <n v="14.1"/>
    <n v="327.5"/>
    <n v="75.33"/>
    <s v="UPI"/>
    <n v="1"/>
    <s v="50+"/>
    <s v="new"/>
    <s v="medium"/>
    <s v="Low"/>
    <s v="Jun"/>
    <x v="0"/>
    <x v="1"/>
    <x v="1"/>
  </r>
  <r>
    <n v="603043"/>
    <n v="49955"/>
    <n v="23"/>
    <s v="Female"/>
    <x v="1"/>
    <x v="3"/>
    <s v="Pizza"/>
    <d v="2022-11-05T00:00:00"/>
    <s v="COD"/>
    <n v="86"/>
    <n v="5.0999999999999996"/>
    <n v="649.24"/>
    <n v="108.28"/>
    <s v="Card"/>
    <n v="5"/>
    <s v="18-24"/>
    <s v="new"/>
    <s v="high value"/>
    <s v="High"/>
    <s v="Nov"/>
    <x v="2"/>
    <x v="0"/>
    <x v="1"/>
  </r>
  <r>
    <n v="603044"/>
    <n v="50067"/>
    <n v="51"/>
    <s v="Female"/>
    <x v="4"/>
    <x v="1"/>
    <s v="Burger"/>
    <d v="2024-12-04T00:00:00"/>
    <s v="COD"/>
    <n v="32"/>
    <n v="13.4"/>
    <n v="1021.6"/>
    <n v="50.05"/>
    <s v="Wallet"/>
    <n v="4"/>
    <s v="50+"/>
    <s v="new"/>
    <s v="high value"/>
    <s v="medium"/>
    <s v="Dec"/>
    <x v="1"/>
    <x v="1"/>
    <x v="0"/>
  </r>
  <r>
    <n v="603045"/>
    <n v="51280"/>
    <n v="64"/>
    <s v="Male"/>
    <x v="0"/>
    <x v="2"/>
    <s v="South Indian"/>
    <d v="2023-04-16T00:00:00"/>
    <s v="Online"/>
    <n v="24"/>
    <n v="4.8"/>
    <n v="1334.21"/>
    <n v="106.06"/>
    <s v="Card"/>
    <n v="2"/>
    <s v="50+"/>
    <s v="new"/>
    <s v="high value"/>
    <s v="Low"/>
    <s v="Apr"/>
    <x v="0"/>
    <x v="2"/>
    <x v="2"/>
  </r>
  <r>
    <n v="603046"/>
    <n v="65937"/>
    <n v="41"/>
    <s v="Female"/>
    <x v="2"/>
    <x v="0"/>
    <s v="Burger"/>
    <d v="2023-04-14T00:00:00"/>
    <s v="Online"/>
    <n v="63"/>
    <n v="1.1000000000000001"/>
    <n v="1292"/>
    <n v="87.03"/>
    <s v="Cash"/>
    <n v="1"/>
    <s v="36-50"/>
    <s v="repeat"/>
    <s v="high value"/>
    <s v="Low"/>
    <s v="Apr"/>
    <x v="0"/>
    <x v="2"/>
    <x v="1"/>
  </r>
  <r>
    <n v="603047"/>
    <n v="61565"/>
    <n v="30"/>
    <s v="Female"/>
    <x v="1"/>
    <x v="3"/>
    <s v="South Indian"/>
    <d v="2022-10-07T00:00:00"/>
    <s v="COD"/>
    <n v="63"/>
    <n v="3.2"/>
    <n v="1349.89"/>
    <n v="110"/>
    <s v="Card"/>
    <n v="3"/>
    <s v="25-35"/>
    <s v="new"/>
    <s v="high value"/>
    <s v="medium"/>
    <s v="Oct"/>
    <x v="2"/>
    <x v="2"/>
    <x v="1"/>
  </r>
  <r>
    <n v="603048"/>
    <n v="23015"/>
    <n v="56"/>
    <s v="Male"/>
    <x v="0"/>
    <x v="2"/>
    <s v="Pizza"/>
    <d v="2023-10-12T00:00:00"/>
    <s v="Online"/>
    <n v="48"/>
    <n v="9.6999999999999993"/>
    <n v="1168.95"/>
    <n v="46.85"/>
    <s v="Wallet"/>
    <n v="5"/>
    <s v="50+"/>
    <s v="new"/>
    <s v="high value"/>
    <s v="High"/>
    <s v="Oct"/>
    <x v="0"/>
    <x v="0"/>
    <x v="1"/>
  </r>
  <r>
    <n v="603049"/>
    <n v="17182"/>
    <n v="18"/>
    <s v="Female"/>
    <x v="2"/>
    <x v="0"/>
    <s v="Pizza"/>
    <d v="2022-02-12T00:00:00"/>
    <s v="COD"/>
    <n v="64"/>
    <n v="5.8"/>
    <n v="1439.47"/>
    <n v="85.69"/>
    <s v="UPI"/>
    <n v="3"/>
    <s v="18-24"/>
    <s v="new"/>
    <s v="high value"/>
    <s v="medium"/>
    <s v="Feb"/>
    <x v="2"/>
    <x v="0"/>
    <x v="1"/>
  </r>
  <r>
    <n v="603050"/>
    <n v="57235"/>
    <n v="62"/>
    <s v="Male"/>
    <x v="1"/>
    <x v="4"/>
    <s v="Pizza"/>
    <d v="2022-07-05T00:00:00"/>
    <s v="Online"/>
    <n v="75"/>
    <n v="14.1"/>
    <n v="525.49"/>
    <n v="109.02"/>
    <s v="Cash"/>
    <n v="2"/>
    <s v="50+"/>
    <s v="new"/>
    <s v="high value"/>
    <s v="Low"/>
    <s v="Jul"/>
    <x v="2"/>
    <x v="1"/>
    <x v="1"/>
  </r>
  <r>
    <n v="603051"/>
    <n v="50526"/>
    <n v="26"/>
    <s v="Male"/>
    <x v="0"/>
    <x v="6"/>
    <s v="Chinese"/>
    <d v="2023-10-02T00:00:00"/>
    <s v="COD"/>
    <n v="59"/>
    <n v="2"/>
    <n v="921.64"/>
    <n v="59.06"/>
    <s v="UPI"/>
    <n v="2"/>
    <s v="25-35"/>
    <s v="new"/>
    <s v="high value"/>
    <s v="Low"/>
    <s v="Oct"/>
    <x v="0"/>
    <x v="2"/>
    <x v="1"/>
  </r>
  <r>
    <n v="603052"/>
    <n v="86208"/>
    <n v="36"/>
    <s v="Male"/>
    <x v="1"/>
    <x v="7"/>
    <s v="Burger"/>
    <d v="2022-10-18T00:00:00"/>
    <s v="Online"/>
    <n v="82"/>
    <n v="8.3000000000000007"/>
    <n v="1064.83"/>
    <n v="54.11"/>
    <s v="Wallet"/>
    <n v="5"/>
    <s v="36-50"/>
    <s v="new"/>
    <s v="high value"/>
    <s v="High"/>
    <s v="Oct"/>
    <x v="2"/>
    <x v="0"/>
    <x v="1"/>
  </r>
  <r>
    <n v="603053"/>
    <n v="62247"/>
    <n v="33"/>
    <s v="Male"/>
    <x v="3"/>
    <x v="6"/>
    <s v="Burger"/>
    <d v="2022-03-19T00:00:00"/>
    <s v="COD"/>
    <n v="70"/>
    <n v="9.6"/>
    <n v="1377.59"/>
    <n v="60.08"/>
    <s v="Cash"/>
    <n v="5"/>
    <s v="25-35"/>
    <s v="new"/>
    <s v="high value"/>
    <s v="High"/>
    <s v="Mar"/>
    <x v="2"/>
    <x v="0"/>
    <x v="1"/>
  </r>
  <r>
    <n v="603054"/>
    <n v="89422"/>
    <n v="64"/>
    <s v="Male"/>
    <x v="2"/>
    <x v="7"/>
    <s v="Biryani"/>
    <d v="2022-07-19T00:00:00"/>
    <s v="COD"/>
    <n v="52"/>
    <n v="12.7"/>
    <n v="1125.55"/>
    <n v="32.28"/>
    <s v="Wallet"/>
    <n v="2"/>
    <s v="50+"/>
    <s v="repeat"/>
    <s v="high value"/>
    <s v="Low"/>
    <s v="Jul"/>
    <x v="2"/>
    <x v="1"/>
    <x v="1"/>
  </r>
  <r>
    <n v="603055"/>
    <n v="13108"/>
    <n v="44"/>
    <s v="Female"/>
    <x v="5"/>
    <x v="3"/>
    <s v="Burger"/>
    <d v="2022-09-12T00:00:00"/>
    <s v="Online"/>
    <n v="87"/>
    <n v="4.5"/>
    <n v="882.62"/>
    <n v="53.3"/>
    <s v="Wallet"/>
    <n v="5"/>
    <s v="36-50"/>
    <s v="new"/>
    <s v="high value"/>
    <s v="High"/>
    <s v="Sep"/>
    <x v="2"/>
    <x v="2"/>
    <x v="1"/>
  </r>
  <r>
    <n v="603056"/>
    <n v="20705"/>
    <n v="23"/>
    <s v="Female"/>
    <x v="0"/>
    <x v="4"/>
    <s v="Biryani"/>
    <d v="2023-09-27T00:00:00"/>
    <s v="Online"/>
    <n v="76"/>
    <n v="12.2"/>
    <n v="348.15"/>
    <n v="82.05"/>
    <s v="UPI"/>
    <n v="5"/>
    <s v="18-24"/>
    <s v="new"/>
    <s v="medium"/>
    <s v="High"/>
    <s v="Sep"/>
    <x v="0"/>
    <x v="1"/>
    <x v="1"/>
  </r>
  <r>
    <n v="603057"/>
    <n v="26688"/>
    <n v="33"/>
    <s v="Male"/>
    <x v="1"/>
    <x v="7"/>
    <s v="Pizza"/>
    <d v="2022-03-15T00:00:00"/>
    <s v="Online"/>
    <n v="68"/>
    <n v="10.5"/>
    <n v="678.12"/>
    <n v="90.84"/>
    <s v="UPI"/>
    <n v="3"/>
    <s v="25-35"/>
    <s v="new"/>
    <s v="high value"/>
    <s v="medium"/>
    <s v="Mar"/>
    <x v="2"/>
    <x v="1"/>
    <x v="1"/>
  </r>
  <r>
    <n v="603058"/>
    <n v="59559"/>
    <n v="32"/>
    <s v="Male"/>
    <x v="4"/>
    <x v="1"/>
    <s v="Chinese"/>
    <d v="2022-12-07T00:00:00"/>
    <s v="Online"/>
    <n v="62"/>
    <n v="7.9"/>
    <n v="1060.01"/>
    <n v="43.63"/>
    <s v="Wallet"/>
    <n v="2"/>
    <s v="25-35"/>
    <s v="new"/>
    <s v="high value"/>
    <s v="Low"/>
    <s v="Dec"/>
    <x v="2"/>
    <x v="0"/>
    <x v="1"/>
  </r>
  <r>
    <n v="603059"/>
    <n v="70061"/>
    <n v="46"/>
    <s v="Male"/>
    <x v="5"/>
    <x v="2"/>
    <s v="Biryani"/>
    <d v="2022-02-25T00:00:00"/>
    <s v="Online"/>
    <n v="46"/>
    <n v="2.4"/>
    <n v="1379.95"/>
    <n v="94.52"/>
    <s v="Wallet"/>
    <n v="4"/>
    <s v="36-50"/>
    <s v="new"/>
    <s v="high value"/>
    <s v="medium"/>
    <s v="Feb"/>
    <x v="2"/>
    <x v="2"/>
    <x v="1"/>
  </r>
  <r>
    <n v="603060"/>
    <n v="89301"/>
    <n v="37"/>
    <s v="Male"/>
    <x v="1"/>
    <x v="2"/>
    <s v="Chinese"/>
    <d v="2023-04-16T00:00:00"/>
    <s v="Online"/>
    <n v="60"/>
    <n v="4.0999999999999996"/>
    <n v="1338.69"/>
    <n v="71.83"/>
    <s v="Card"/>
    <n v="2"/>
    <s v="36-50"/>
    <s v="new"/>
    <s v="high value"/>
    <s v="Low"/>
    <s v="Apr"/>
    <x v="0"/>
    <x v="2"/>
    <x v="1"/>
  </r>
  <r>
    <n v="603061"/>
    <n v="73368"/>
    <n v="56"/>
    <s v="Female"/>
    <x v="4"/>
    <x v="3"/>
    <s v="Biryani"/>
    <d v="2022-07-01T00:00:00"/>
    <s v="Online"/>
    <n v="66"/>
    <n v="10.5"/>
    <n v="219.99"/>
    <n v="20.07"/>
    <s v="Card"/>
    <n v="1"/>
    <s v="50+"/>
    <s v="new"/>
    <s v="low"/>
    <s v="Low"/>
    <s v="Jul"/>
    <x v="2"/>
    <x v="1"/>
    <x v="1"/>
  </r>
  <r>
    <n v="603062"/>
    <n v="58756"/>
    <n v="59"/>
    <s v="Male"/>
    <x v="4"/>
    <x v="4"/>
    <s v="Sandwich"/>
    <d v="2024-12-23T00:00:00"/>
    <s v="COD"/>
    <n v="75"/>
    <n v="8.1999999999999993"/>
    <n v="739.78"/>
    <n v="87.66"/>
    <s v="Card"/>
    <n v="1"/>
    <s v="50+"/>
    <s v="repeat"/>
    <s v="high value"/>
    <s v="Low"/>
    <s v="Dec"/>
    <x v="1"/>
    <x v="0"/>
    <x v="1"/>
  </r>
  <r>
    <n v="603063"/>
    <n v="64022"/>
    <n v="42"/>
    <s v="Male"/>
    <x v="4"/>
    <x v="0"/>
    <s v="Sandwich"/>
    <d v="2022-08-06T00:00:00"/>
    <s v="Online"/>
    <n v="57"/>
    <n v="10.4"/>
    <n v="531.24"/>
    <n v="43.64"/>
    <s v="UPI"/>
    <n v="5"/>
    <s v="36-50"/>
    <s v="new"/>
    <s v="high value"/>
    <s v="High"/>
    <s v="Aug"/>
    <x v="2"/>
    <x v="1"/>
    <x v="1"/>
  </r>
  <r>
    <n v="603064"/>
    <n v="34166"/>
    <n v="49"/>
    <s v="Female"/>
    <x v="2"/>
    <x v="7"/>
    <s v="Chinese"/>
    <d v="2022-02-24T00:00:00"/>
    <s v="Online"/>
    <n v="40"/>
    <n v="3.5"/>
    <n v="1170.6199999999999"/>
    <n v="63.31"/>
    <s v="Cash"/>
    <n v="1"/>
    <s v="36-50"/>
    <s v="repeat"/>
    <s v="high value"/>
    <s v="Low"/>
    <s v="Feb"/>
    <x v="2"/>
    <x v="2"/>
    <x v="0"/>
  </r>
  <r>
    <n v="603065"/>
    <n v="38138"/>
    <n v="54"/>
    <s v="Female"/>
    <x v="4"/>
    <x v="5"/>
    <s v="Chinese"/>
    <d v="2023-01-24T00:00:00"/>
    <s v="Online"/>
    <n v="50"/>
    <n v="6.6"/>
    <n v="777.64"/>
    <n v="106.89"/>
    <s v="Wallet"/>
    <n v="3"/>
    <s v="50+"/>
    <s v="new"/>
    <s v="high value"/>
    <s v="medium"/>
    <s v="Jan"/>
    <x v="0"/>
    <x v="0"/>
    <x v="1"/>
  </r>
  <r>
    <n v="603066"/>
    <n v="10726"/>
    <n v="28"/>
    <s v="Female"/>
    <x v="3"/>
    <x v="1"/>
    <s v="Burger"/>
    <d v="2022-06-03T00:00:00"/>
    <s v="COD"/>
    <n v="67"/>
    <n v="3.2"/>
    <n v="1188.76"/>
    <n v="63.68"/>
    <s v="Card"/>
    <n v="1"/>
    <s v="25-35"/>
    <s v="new"/>
    <s v="high value"/>
    <s v="Low"/>
    <s v="Jun"/>
    <x v="2"/>
    <x v="2"/>
    <x v="1"/>
  </r>
  <r>
    <n v="603067"/>
    <n v="79788"/>
    <n v="18"/>
    <s v="Female"/>
    <x v="2"/>
    <x v="4"/>
    <s v="South Indian"/>
    <d v="2024-01-11T00:00:00"/>
    <s v="Online"/>
    <n v="41"/>
    <n v="2.9"/>
    <n v="1116.31"/>
    <n v="90.37"/>
    <s v="Card"/>
    <n v="3"/>
    <s v="18-24"/>
    <s v="new"/>
    <s v="high value"/>
    <s v="medium"/>
    <s v="Jan"/>
    <x v="1"/>
    <x v="2"/>
    <x v="0"/>
  </r>
  <r>
    <n v="603068"/>
    <n v="46446"/>
    <n v="45"/>
    <s v="Female"/>
    <x v="5"/>
    <x v="6"/>
    <s v="South Indian"/>
    <d v="2023-01-08T00:00:00"/>
    <s v="Online"/>
    <n v="23"/>
    <n v="4.9000000000000004"/>
    <n v="1388"/>
    <n v="98.12"/>
    <s v="UPI"/>
    <n v="1"/>
    <s v="36-50"/>
    <s v="new"/>
    <s v="high value"/>
    <s v="Low"/>
    <s v="Jan"/>
    <x v="0"/>
    <x v="2"/>
    <x v="2"/>
  </r>
  <r>
    <n v="603069"/>
    <n v="17027"/>
    <n v="59"/>
    <s v="Female"/>
    <x v="2"/>
    <x v="7"/>
    <s v="South Indian"/>
    <d v="2023-08-18T00:00:00"/>
    <s v="Online"/>
    <n v="88"/>
    <n v="6"/>
    <n v="188.23"/>
    <n v="51.04"/>
    <s v="UPI"/>
    <n v="5"/>
    <s v="50+"/>
    <s v="new"/>
    <s v="low"/>
    <s v="High"/>
    <s v="Aug"/>
    <x v="0"/>
    <x v="0"/>
    <x v="1"/>
  </r>
  <r>
    <n v="603070"/>
    <n v="26853"/>
    <n v="40"/>
    <s v="Male"/>
    <x v="5"/>
    <x v="5"/>
    <s v="Sandwich"/>
    <d v="2022-06-30T00:00:00"/>
    <s v="COD"/>
    <n v="84"/>
    <n v="7.2"/>
    <n v="797.36"/>
    <n v="80.599999999999994"/>
    <s v="Wallet"/>
    <n v="5"/>
    <s v="36-50"/>
    <s v="new"/>
    <s v="high value"/>
    <s v="High"/>
    <s v="Jun"/>
    <x v="2"/>
    <x v="0"/>
    <x v="1"/>
  </r>
  <r>
    <n v="603071"/>
    <n v="47554"/>
    <n v="26"/>
    <s v="Male"/>
    <x v="3"/>
    <x v="2"/>
    <s v="Chinese"/>
    <d v="2023-03-13T00:00:00"/>
    <s v="Online"/>
    <n v="51"/>
    <n v="9.3000000000000007"/>
    <n v="755.84"/>
    <n v="96.7"/>
    <s v="Cash"/>
    <n v="1"/>
    <s v="25-35"/>
    <s v="new"/>
    <s v="high value"/>
    <s v="Low"/>
    <s v="Mar"/>
    <x v="0"/>
    <x v="0"/>
    <x v="1"/>
  </r>
  <r>
    <n v="603072"/>
    <n v="56975"/>
    <n v="35"/>
    <s v="Male"/>
    <x v="2"/>
    <x v="0"/>
    <s v="South Indian"/>
    <d v="2024-01-08T00:00:00"/>
    <s v="Online"/>
    <n v="53"/>
    <n v="1.5"/>
    <n v="1389.58"/>
    <n v="86.06"/>
    <s v="Cash"/>
    <n v="4"/>
    <s v="25-35"/>
    <s v="new"/>
    <s v="high value"/>
    <s v="medium"/>
    <s v="Jan"/>
    <x v="1"/>
    <x v="2"/>
    <x v="1"/>
  </r>
  <r>
    <n v="603073"/>
    <n v="46719"/>
    <n v="26"/>
    <s v="Male"/>
    <x v="1"/>
    <x v="7"/>
    <s v="Chinese"/>
    <d v="2024-08-19T00:00:00"/>
    <s v="COD"/>
    <n v="20"/>
    <n v="8.5"/>
    <n v="1166.77"/>
    <n v="35.47"/>
    <s v="Wallet"/>
    <n v="2"/>
    <s v="25-35"/>
    <s v="new"/>
    <s v="high value"/>
    <s v="Low"/>
    <s v="Aug"/>
    <x v="1"/>
    <x v="0"/>
    <x v="2"/>
  </r>
  <r>
    <n v="603074"/>
    <n v="53049"/>
    <n v="62"/>
    <s v="Male"/>
    <x v="4"/>
    <x v="7"/>
    <s v="Burger"/>
    <d v="2024-05-20T00:00:00"/>
    <s v="COD"/>
    <n v="31"/>
    <n v="11.5"/>
    <n v="534.19000000000005"/>
    <n v="96.73"/>
    <s v="UPI"/>
    <n v="5"/>
    <s v="50+"/>
    <s v="new"/>
    <s v="high value"/>
    <s v="High"/>
    <s v="May"/>
    <x v="1"/>
    <x v="1"/>
    <x v="0"/>
  </r>
  <r>
    <n v="603075"/>
    <n v="14856"/>
    <n v="23"/>
    <s v="Female"/>
    <x v="5"/>
    <x v="3"/>
    <s v="Sandwich"/>
    <d v="2024-01-20T00:00:00"/>
    <s v="COD"/>
    <n v="82"/>
    <n v="14.8"/>
    <n v="318.01"/>
    <n v="92.86"/>
    <s v="Card"/>
    <n v="5"/>
    <s v="18-24"/>
    <s v="new"/>
    <s v="medium"/>
    <s v="High"/>
    <s v="Jan"/>
    <x v="1"/>
    <x v="1"/>
    <x v="1"/>
  </r>
  <r>
    <n v="603076"/>
    <n v="98443"/>
    <n v="64"/>
    <s v="Female"/>
    <x v="4"/>
    <x v="1"/>
    <s v="Pizza"/>
    <d v="2023-01-26T00:00:00"/>
    <s v="COD"/>
    <n v="84"/>
    <n v="8.5"/>
    <n v="763.32"/>
    <n v="98.3"/>
    <s v="Cash"/>
    <n v="2"/>
    <s v="50+"/>
    <s v="new"/>
    <s v="high value"/>
    <s v="Low"/>
    <s v="Jan"/>
    <x v="0"/>
    <x v="0"/>
    <x v="1"/>
  </r>
  <r>
    <n v="603077"/>
    <n v="15162"/>
    <n v="46"/>
    <s v="Male"/>
    <x v="2"/>
    <x v="6"/>
    <s v="Burger"/>
    <d v="2022-12-26T00:00:00"/>
    <s v="Online"/>
    <n v="63"/>
    <n v="12.8"/>
    <n v="815.06"/>
    <n v="111.28"/>
    <s v="Wallet"/>
    <n v="4"/>
    <s v="36-50"/>
    <s v="new"/>
    <s v="high value"/>
    <s v="medium"/>
    <s v="Dec"/>
    <x v="2"/>
    <x v="1"/>
    <x v="1"/>
  </r>
  <r>
    <n v="603078"/>
    <n v="58533"/>
    <n v="41"/>
    <s v="Female"/>
    <x v="2"/>
    <x v="2"/>
    <s v="Pizza"/>
    <d v="2022-11-05T00:00:00"/>
    <s v="Online"/>
    <n v="40"/>
    <n v="11.5"/>
    <n v="499.3"/>
    <n v="55.27"/>
    <s v="Card"/>
    <n v="4"/>
    <s v="36-50"/>
    <s v="repeat"/>
    <s v="medium"/>
    <s v="medium"/>
    <s v="Nov"/>
    <x v="2"/>
    <x v="1"/>
    <x v="0"/>
  </r>
  <r>
    <n v="603079"/>
    <n v="10279"/>
    <n v="50"/>
    <s v="Female"/>
    <x v="0"/>
    <x v="6"/>
    <s v="Burger"/>
    <d v="2022-01-18T00:00:00"/>
    <s v="COD"/>
    <n v="38"/>
    <n v="2.6"/>
    <n v="642.33000000000004"/>
    <n v="114.02"/>
    <s v="Card"/>
    <n v="2"/>
    <s v="36-50"/>
    <s v="new"/>
    <s v="high value"/>
    <s v="Low"/>
    <s v="Jan"/>
    <x v="2"/>
    <x v="2"/>
    <x v="0"/>
  </r>
  <r>
    <n v="603080"/>
    <n v="90941"/>
    <n v="50"/>
    <s v="Male"/>
    <x v="1"/>
    <x v="5"/>
    <s v="Sandwich"/>
    <d v="2022-03-01T00:00:00"/>
    <s v="COD"/>
    <n v="79"/>
    <n v="4.2"/>
    <n v="391.97"/>
    <n v="68.28"/>
    <s v="UPI"/>
    <n v="1"/>
    <s v="36-50"/>
    <s v="new"/>
    <s v="medium"/>
    <s v="Low"/>
    <s v="Mar"/>
    <x v="2"/>
    <x v="2"/>
    <x v="1"/>
  </r>
  <r>
    <n v="603081"/>
    <n v="38272"/>
    <n v="33"/>
    <s v="Male"/>
    <x v="0"/>
    <x v="2"/>
    <s v="Burger"/>
    <d v="2022-09-22T00:00:00"/>
    <s v="COD"/>
    <n v="47"/>
    <n v="9.6999999999999993"/>
    <n v="967.03"/>
    <n v="119.29"/>
    <s v="Cash"/>
    <n v="4"/>
    <s v="25-35"/>
    <s v="new"/>
    <s v="high value"/>
    <s v="medium"/>
    <s v="Sep"/>
    <x v="2"/>
    <x v="0"/>
    <x v="1"/>
  </r>
  <r>
    <n v="603082"/>
    <n v="45387"/>
    <n v="36"/>
    <s v="Male"/>
    <x v="5"/>
    <x v="5"/>
    <s v="Pizza"/>
    <d v="2022-04-28T00:00:00"/>
    <s v="COD"/>
    <n v="65"/>
    <n v="14.5"/>
    <n v="356.98"/>
    <n v="66.260000000000005"/>
    <s v="Card"/>
    <n v="4"/>
    <s v="36-50"/>
    <s v="new"/>
    <s v="medium"/>
    <s v="medium"/>
    <s v="Apr"/>
    <x v="2"/>
    <x v="1"/>
    <x v="1"/>
  </r>
  <r>
    <n v="603083"/>
    <n v="44379"/>
    <n v="51"/>
    <s v="Male"/>
    <x v="0"/>
    <x v="4"/>
    <s v="Sandwich"/>
    <d v="2023-08-01T00:00:00"/>
    <s v="COD"/>
    <n v="33"/>
    <n v="5.5"/>
    <n v="1275.3699999999999"/>
    <n v="90.66"/>
    <s v="UPI"/>
    <n v="2"/>
    <s v="50+"/>
    <s v="new"/>
    <s v="high value"/>
    <s v="Low"/>
    <s v="Aug"/>
    <x v="0"/>
    <x v="0"/>
    <x v="0"/>
  </r>
  <r>
    <n v="603084"/>
    <n v="81760"/>
    <n v="37"/>
    <s v="Male"/>
    <x v="2"/>
    <x v="7"/>
    <s v="Chinese"/>
    <d v="2023-10-01T00:00:00"/>
    <s v="Online"/>
    <n v="59"/>
    <n v="7.8"/>
    <n v="218.42"/>
    <n v="78.47"/>
    <s v="UPI"/>
    <n v="4"/>
    <s v="36-50"/>
    <s v="new"/>
    <s v="low"/>
    <s v="medium"/>
    <s v="Oct"/>
    <x v="0"/>
    <x v="0"/>
    <x v="1"/>
  </r>
  <r>
    <n v="603085"/>
    <n v="95278"/>
    <n v="36"/>
    <s v="Female"/>
    <x v="0"/>
    <x v="1"/>
    <s v="Sandwich"/>
    <d v="2022-04-25T00:00:00"/>
    <s v="Online"/>
    <n v="33"/>
    <n v="14.5"/>
    <n v="161.58000000000001"/>
    <n v="115.22"/>
    <s v="Card"/>
    <n v="4"/>
    <s v="36-50"/>
    <s v="new"/>
    <s v="low"/>
    <s v="medium"/>
    <s v="Apr"/>
    <x v="2"/>
    <x v="1"/>
    <x v="0"/>
  </r>
  <r>
    <n v="603086"/>
    <n v="75314"/>
    <n v="41"/>
    <s v="Male"/>
    <x v="5"/>
    <x v="0"/>
    <s v="South Indian"/>
    <d v="2022-06-09T00:00:00"/>
    <s v="Online"/>
    <n v="25"/>
    <n v="9.6"/>
    <n v="982.15"/>
    <n v="86.39"/>
    <s v="Wallet"/>
    <n v="1"/>
    <s v="36-50"/>
    <s v="new"/>
    <s v="high value"/>
    <s v="Low"/>
    <s v="Jun"/>
    <x v="2"/>
    <x v="0"/>
    <x v="2"/>
  </r>
  <r>
    <n v="603087"/>
    <n v="52916"/>
    <n v="38"/>
    <s v="Female"/>
    <x v="1"/>
    <x v="0"/>
    <s v="Chinese"/>
    <d v="2023-07-17T00:00:00"/>
    <s v="Online"/>
    <n v="68"/>
    <n v="2.8"/>
    <n v="1469.76"/>
    <n v="59.19"/>
    <s v="Wallet"/>
    <n v="3"/>
    <s v="36-50"/>
    <s v="new"/>
    <s v="high value"/>
    <s v="medium"/>
    <s v="Jul"/>
    <x v="0"/>
    <x v="2"/>
    <x v="1"/>
  </r>
  <r>
    <n v="603088"/>
    <n v="78941"/>
    <n v="43"/>
    <s v="Male"/>
    <x v="3"/>
    <x v="0"/>
    <s v="Chinese"/>
    <d v="2024-07-30T00:00:00"/>
    <s v="Online"/>
    <n v="61"/>
    <n v="7.5"/>
    <n v="399.79"/>
    <n v="72"/>
    <s v="Card"/>
    <n v="1"/>
    <s v="36-50"/>
    <s v="new"/>
    <s v="medium"/>
    <s v="Low"/>
    <s v="Jul"/>
    <x v="1"/>
    <x v="0"/>
    <x v="1"/>
  </r>
  <r>
    <n v="603089"/>
    <n v="22222"/>
    <n v="25"/>
    <s v="Male"/>
    <x v="0"/>
    <x v="1"/>
    <s v="Biryani"/>
    <d v="2022-11-05T00:00:00"/>
    <s v="Online"/>
    <n v="81"/>
    <n v="1"/>
    <n v="260.60000000000002"/>
    <n v="64.89"/>
    <s v="UPI"/>
    <n v="1"/>
    <s v="25-35"/>
    <s v="new"/>
    <s v="medium"/>
    <s v="Low"/>
    <s v="Nov"/>
    <x v="2"/>
    <x v="2"/>
    <x v="1"/>
  </r>
  <r>
    <n v="603090"/>
    <n v="34926"/>
    <n v="30"/>
    <s v="Female"/>
    <x v="2"/>
    <x v="6"/>
    <s v="Pizza"/>
    <d v="2022-05-07T00:00:00"/>
    <s v="Online"/>
    <n v="42"/>
    <n v="11.5"/>
    <n v="386.71"/>
    <n v="38.090000000000003"/>
    <s v="Card"/>
    <n v="1"/>
    <s v="25-35"/>
    <s v="new"/>
    <s v="medium"/>
    <s v="Low"/>
    <s v="May"/>
    <x v="2"/>
    <x v="1"/>
    <x v="0"/>
  </r>
  <r>
    <n v="603091"/>
    <n v="43204"/>
    <n v="59"/>
    <s v="Female"/>
    <x v="0"/>
    <x v="5"/>
    <s v="Pizza"/>
    <d v="2022-11-22T00:00:00"/>
    <s v="Online"/>
    <n v="33"/>
    <n v="5.2"/>
    <n v="1166.97"/>
    <n v="57.48"/>
    <s v="Card"/>
    <n v="2"/>
    <s v="50+"/>
    <s v="new"/>
    <s v="high value"/>
    <s v="Low"/>
    <s v="Nov"/>
    <x v="2"/>
    <x v="0"/>
    <x v="0"/>
  </r>
  <r>
    <n v="603092"/>
    <n v="14588"/>
    <n v="59"/>
    <s v="Female"/>
    <x v="0"/>
    <x v="5"/>
    <s v="South Indian"/>
    <d v="2023-09-16T00:00:00"/>
    <s v="COD"/>
    <n v="66"/>
    <n v="12.2"/>
    <n v="533.77"/>
    <n v="40.950000000000003"/>
    <s v="UPI"/>
    <n v="1"/>
    <s v="50+"/>
    <s v="new"/>
    <s v="high value"/>
    <s v="Low"/>
    <s v="Sep"/>
    <x v="0"/>
    <x v="1"/>
    <x v="1"/>
  </r>
  <r>
    <n v="603093"/>
    <n v="61017"/>
    <n v="20"/>
    <s v="Male"/>
    <x v="2"/>
    <x v="6"/>
    <s v="Chinese"/>
    <d v="2024-11-27T00:00:00"/>
    <s v="COD"/>
    <n v="59"/>
    <n v="3.1"/>
    <n v="1328.88"/>
    <n v="117.24"/>
    <s v="Card"/>
    <n v="5"/>
    <s v="18-24"/>
    <s v="repeat"/>
    <s v="high value"/>
    <s v="High"/>
    <s v="Nov"/>
    <x v="1"/>
    <x v="2"/>
    <x v="1"/>
  </r>
  <r>
    <n v="603094"/>
    <n v="71241"/>
    <n v="38"/>
    <s v="Male"/>
    <x v="0"/>
    <x v="3"/>
    <s v="South Indian"/>
    <d v="2023-03-20T00:00:00"/>
    <s v="COD"/>
    <n v="80"/>
    <n v="10.9"/>
    <n v="737.52"/>
    <n v="64.36"/>
    <s v="Card"/>
    <n v="2"/>
    <s v="36-50"/>
    <s v="new"/>
    <s v="high value"/>
    <s v="Low"/>
    <s v="Mar"/>
    <x v="0"/>
    <x v="1"/>
    <x v="1"/>
  </r>
  <r>
    <n v="603095"/>
    <n v="49543"/>
    <n v="38"/>
    <s v="Female"/>
    <x v="4"/>
    <x v="5"/>
    <s v="Chinese"/>
    <d v="2024-02-22T00:00:00"/>
    <s v="COD"/>
    <n v="60"/>
    <n v="12.3"/>
    <n v="1066.5999999999999"/>
    <n v="28.07"/>
    <s v="Wallet"/>
    <n v="5"/>
    <s v="36-50"/>
    <s v="new"/>
    <s v="high value"/>
    <s v="High"/>
    <s v="Feb"/>
    <x v="1"/>
    <x v="1"/>
    <x v="1"/>
  </r>
  <r>
    <n v="603096"/>
    <n v="66574"/>
    <n v="38"/>
    <s v="Male"/>
    <x v="4"/>
    <x v="3"/>
    <s v="Pizza"/>
    <d v="2023-05-02T00:00:00"/>
    <s v="COD"/>
    <n v="23"/>
    <n v="11.1"/>
    <n v="1094.77"/>
    <n v="76.44"/>
    <s v="Card"/>
    <n v="4"/>
    <s v="36-50"/>
    <s v="new"/>
    <s v="high value"/>
    <s v="medium"/>
    <s v="May"/>
    <x v="0"/>
    <x v="1"/>
    <x v="2"/>
  </r>
  <r>
    <n v="603097"/>
    <n v="74041"/>
    <n v="55"/>
    <s v="Male"/>
    <x v="4"/>
    <x v="3"/>
    <s v="South Indian"/>
    <d v="2024-01-21T00:00:00"/>
    <s v="Online"/>
    <n v="82"/>
    <n v="2.5"/>
    <n v="281.31"/>
    <n v="65.86"/>
    <s v="Wallet"/>
    <n v="3"/>
    <s v="50+"/>
    <s v="new"/>
    <s v="medium"/>
    <s v="medium"/>
    <s v="Jan"/>
    <x v="1"/>
    <x v="2"/>
    <x v="1"/>
  </r>
  <r>
    <n v="603098"/>
    <n v="87983"/>
    <n v="31"/>
    <s v="Male"/>
    <x v="1"/>
    <x v="5"/>
    <s v="South Indian"/>
    <d v="2022-09-25T00:00:00"/>
    <s v="COD"/>
    <n v="32"/>
    <n v="11.9"/>
    <n v="503.6"/>
    <n v="42.77"/>
    <s v="Wallet"/>
    <n v="4"/>
    <s v="25-35"/>
    <s v="new"/>
    <s v="high value"/>
    <s v="medium"/>
    <s v="Sep"/>
    <x v="2"/>
    <x v="1"/>
    <x v="0"/>
  </r>
  <r>
    <n v="603099"/>
    <n v="56204"/>
    <n v="52"/>
    <s v="Male"/>
    <x v="4"/>
    <x v="6"/>
    <s v="Sandwich"/>
    <d v="2024-12-13T00:00:00"/>
    <s v="Online"/>
    <n v="83"/>
    <n v="14.2"/>
    <n v="401.13"/>
    <n v="83.46"/>
    <s v="Card"/>
    <n v="4"/>
    <s v="50+"/>
    <s v="new"/>
    <s v="medium"/>
    <s v="medium"/>
    <s v="Dec"/>
    <x v="1"/>
    <x v="1"/>
    <x v="1"/>
  </r>
  <r>
    <n v="603100"/>
    <n v="34761"/>
    <n v="33"/>
    <s v="Female"/>
    <x v="0"/>
    <x v="5"/>
    <s v="South Indian"/>
    <d v="2023-04-03T00:00:00"/>
    <s v="COD"/>
    <n v="86"/>
    <n v="13.9"/>
    <n v="559.07000000000005"/>
    <n v="69.849999999999994"/>
    <s v="UPI"/>
    <n v="2"/>
    <s v="25-35"/>
    <s v="new"/>
    <s v="high value"/>
    <s v="Low"/>
    <s v="Apr"/>
    <x v="0"/>
    <x v="1"/>
    <x v="1"/>
  </r>
  <r>
    <n v="603101"/>
    <n v="13554"/>
    <n v="44"/>
    <s v="Male"/>
    <x v="0"/>
    <x v="6"/>
    <s v="South Indian"/>
    <d v="2023-02-02T00:00:00"/>
    <s v="Online"/>
    <n v="61"/>
    <n v="13.7"/>
    <n v="177.14"/>
    <n v="46.31"/>
    <s v="Card"/>
    <n v="4"/>
    <s v="36-50"/>
    <s v="new"/>
    <s v="low"/>
    <s v="medium"/>
    <s v="Feb"/>
    <x v="0"/>
    <x v="1"/>
    <x v="1"/>
  </r>
  <r>
    <n v="603102"/>
    <n v="81168"/>
    <n v="31"/>
    <s v="Male"/>
    <x v="2"/>
    <x v="0"/>
    <s v="Sandwich"/>
    <d v="2023-06-10T00:00:00"/>
    <s v="COD"/>
    <n v="87"/>
    <n v="4.8"/>
    <n v="570.09"/>
    <n v="53.56"/>
    <s v="UPI"/>
    <n v="3"/>
    <s v="25-35"/>
    <s v="new"/>
    <s v="high value"/>
    <s v="medium"/>
    <s v="Jun"/>
    <x v="0"/>
    <x v="2"/>
    <x v="1"/>
  </r>
  <r>
    <n v="603103"/>
    <n v="31094"/>
    <n v="57"/>
    <s v="Male"/>
    <x v="3"/>
    <x v="3"/>
    <s v="Pizza"/>
    <d v="2022-05-11T00:00:00"/>
    <s v="Online"/>
    <n v="86"/>
    <n v="5"/>
    <n v="1432.15"/>
    <n v="102.54"/>
    <s v="Cash"/>
    <n v="1"/>
    <s v="50+"/>
    <s v="new"/>
    <s v="high value"/>
    <s v="Low"/>
    <s v="May"/>
    <x v="2"/>
    <x v="2"/>
    <x v="1"/>
  </r>
  <r>
    <n v="603104"/>
    <n v="17429"/>
    <n v="52"/>
    <s v="Male"/>
    <x v="5"/>
    <x v="5"/>
    <s v="Sandwich"/>
    <d v="2023-03-09T00:00:00"/>
    <s v="COD"/>
    <n v="88"/>
    <n v="2.2000000000000002"/>
    <n v="320.76"/>
    <n v="86.18"/>
    <s v="Cash"/>
    <n v="2"/>
    <s v="50+"/>
    <s v="new"/>
    <s v="medium"/>
    <s v="Low"/>
    <s v="Mar"/>
    <x v="0"/>
    <x v="2"/>
    <x v="1"/>
  </r>
  <r>
    <n v="603105"/>
    <n v="42812"/>
    <n v="47"/>
    <s v="Male"/>
    <x v="1"/>
    <x v="4"/>
    <s v="Pizza"/>
    <d v="2024-09-03T00:00:00"/>
    <s v="Online"/>
    <n v="66"/>
    <n v="6.7"/>
    <n v="1018.35"/>
    <n v="108.52"/>
    <s v="Cash"/>
    <n v="4"/>
    <s v="36-50"/>
    <s v="new"/>
    <s v="high value"/>
    <s v="medium"/>
    <s v="Sep"/>
    <x v="1"/>
    <x v="0"/>
    <x v="1"/>
  </r>
  <r>
    <n v="603106"/>
    <n v="35531"/>
    <n v="47"/>
    <s v="Male"/>
    <x v="2"/>
    <x v="5"/>
    <s v="Chinese"/>
    <d v="2022-10-14T00:00:00"/>
    <s v="Online"/>
    <n v="73"/>
    <n v="10.4"/>
    <n v="1175.53"/>
    <n v="69.03"/>
    <s v="Wallet"/>
    <n v="2"/>
    <s v="36-50"/>
    <s v="new"/>
    <s v="high value"/>
    <s v="Low"/>
    <s v="Oct"/>
    <x v="2"/>
    <x v="1"/>
    <x v="1"/>
  </r>
  <r>
    <n v="603107"/>
    <n v="60220"/>
    <n v="21"/>
    <s v="Male"/>
    <x v="5"/>
    <x v="0"/>
    <s v="Sandwich"/>
    <d v="2023-03-23T00:00:00"/>
    <s v="Online"/>
    <n v="26"/>
    <n v="9"/>
    <n v="1326.26"/>
    <n v="30"/>
    <s v="Cash"/>
    <n v="2"/>
    <s v="18-24"/>
    <s v="new"/>
    <s v="high value"/>
    <s v="Low"/>
    <s v="Mar"/>
    <x v="0"/>
    <x v="0"/>
    <x v="2"/>
  </r>
  <r>
    <n v="603108"/>
    <n v="57708"/>
    <n v="50"/>
    <s v="Male"/>
    <x v="4"/>
    <x v="0"/>
    <s v="Burger"/>
    <d v="2023-12-16T00:00:00"/>
    <s v="Online"/>
    <n v="75"/>
    <n v="9"/>
    <n v="982.95"/>
    <n v="117.72"/>
    <s v="Cash"/>
    <n v="2"/>
    <s v="36-50"/>
    <s v="new"/>
    <s v="high value"/>
    <s v="Low"/>
    <s v="Dec"/>
    <x v="0"/>
    <x v="0"/>
    <x v="1"/>
  </r>
  <r>
    <n v="603109"/>
    <n v="39973"/>
    <n v="25"/>
    <s v="Male"/>
    <x v="3"/>
    <x v="6"/>
    <s v="Sandwich"/>
    <d v="2023-08-01T00:00:00"/>
    <s v="COD"/>
    <n v="42"/>
    <n v="10.5"/>
    <n v="930.92"/>
    <n v="20.39"/>
    <s v="Card"/>
    <n v="3"/>
    <s v="25-35"/>
    <s v="new"/>
    <s v="high value"/>
    <s v="medium"/>
    <s v="Aug"/>
    <x v="0"/>
    <x v="1"/>
    <x v="0"/>
  </r>
  <r>
    <n v="603110"/>
    <n v="55518"/>
    <n v="58"/>
    <s v="Male"/>
    <x v="0"/>
    <x v="2"/>
    <s v="Biryani"/>
    <d v="2024-09-14T00:00:00"/>
    <s v="Online"/>
    <n v="50"/>
    <n v="3.7"/>
    <n v="1261.54"/>
    <n v="100.14"/>
    <s v="Card"/>
    <n v="1"/>
    <s v="50+"/>
    <s v="new"/>
    <s v="high value"/>
    <s v="Low"/>
    <s v="Sep"/>
    <x v="1"/>
    <x v="2"/>
    <x v="1"/>
  </r>
  <r>
    <n v="603111"/>
    <n v="67391"/>
    <n v="59"/>
    <s v="Male"/>
    <x v="4"/>
    <x v="4"/>
    <s v="Chinese"/>
    <d v="2024-12-08T00:00:00"/>
    <s v="COD"/>
    <n v="24"/>
    <n v="11.5"/>
    <n v="1140.3399999999999"/>
    <n v="36.17"/>
    <s v="UPI"/>
    <n v="1"/>
    <s v="50+"/>
    <s v="new"/>
    <s v="high value"/>
    <s v="Low"/>
    <s v="Dec"/>
    <x v="1"/>
    <x v="1"/>
    <x v="2"/>
  </r>
  <r>
    <n v="603112"/>
    <n v="96349"/>
    <n v="58"/>
    <s v="Female"/>
    <x v="4"/>
    <x v="0"/>
    <s v="Chinese"/>
    <d v="2023-01-18T00:00:00"/>
    <s v="Online"/>
    <n v="69"/>
    <n v="9.9"/>
    <n v="1482.82"/>
    <n v="20.21"/>
    <s v="Card"/>
    <n v="1"/>
    <s v="50+"/>
    <s v="repeat"/>
    <s v="high value"/>
    <s v="Low"/>
    <s v="Jan"/>
    <x v="0"/>
    <x v="0"/>
    <x v="1"/>
  </r>
  <r>
    <n v="603113"/>
    <n v="58044"/>
    <n v="41"/>
    <s v="Female"/>
    <x v="4"/>
    <x v="4"/>
    <s v="Biryani"/>
    <d v="2024-06-25T00:00:00"/>
    <s v="Online"/>
    <n v="43"/>
    <n v="7.8"/>
    <n v="1177.02"/>
    <n v="53.42"/>
    <s v="UPI"/>
    <n v="1"/>
    <s v="36-50"/>
    <s v="new"/>
    <s v="high value"/>
    <s v="Low"/>
    <s v="Jun"/>
    <x v="1"/>
    <x v="0"/>
    <x v="0"/>
  </r>
  <r>
    <n v="603114"/>
    <n v="50752"/>
    <n v="32"/>
    <s v="Female"/>
    <x v="0"/>
    <x v="6"/>
    <s v="Sandwich"/>
    <d v="2022-04-05T00:00:00"/>
    <s v="Online"/>
    <n v="29"/>
    <n v="9.6"/>
    <n v="1174.3800000000001"/>
    <n v="118.59"/>
    <s v="Card"/>
    <n v="2"/>
    <s v="25-35"/>
    <s v="new"/>
    <s v="high value"/>
    <s v="Low"/>
    <s v="Apr"/>
    <x v="2"/>
    <x v="0"/>
    <x v="2"/>
  </r>
  <r>
    <n v="603115"/>
    <n v="24080"/>
    <n v="23"/>
    <s v="Female"/>
    <x v="3"/>
    <x v="7"/>
    <s v="Pizza"/>
    <d v="2023-12-11T00:00:00"/>
    <s v="Online"/>
    <n v="23"/>
    <n v="4"/>
    <n v="531.70000000000005"/>
    <n v="107.85"/>
    <s v="Card"/>
    <n v="2"/>
    <s v="18-24"/>
    <s v="new"/>
    <s v="high value"/>
    <s v="Low"/>
    <s v="Dec"/>
    <x v="0"/>
    <x v="2"/>
    <x v="2"/>
  </r>
  <r>
    <n v="603116"/>
    <n v="10991"/>
    <n v="19"/>
    <s v="Female"/>
    <x v="4"/>
    <x v="3"/>
    <s v="Sandwich"/>
    <d v="2022-03-18T00:00:00"/>
    <s v="COD"/>
    <n v="79"/>
    <n v="8.3000000000000007"/>
    <n v="614.73"/>
    <n v="47.23"/>
    <s v="UPI"/>
    <n v="3"/>
    <s v="18-24"/>
    <s v="new"/>
    <s v="high value"/>
    <s v="medium"/>
    <s v="Mar"/>
    <x v="2"/>
    <x v="0"/>
    <x v="1"/>
  </r>
  <r>
    <n v="603117"/>
    <n v="59602"/>
    <n v="40"/>
    <s v="Female"/>
    <x v="0"/>
    <x v="0"/>
    <s v="Burger"/>
    <d v="2022-12-20T00:00:00"/>
    <s v="Online"/>
    <n v="26"/>
    <n v="10.8"/>
    <n v="322.56"/>
    <n v="45.89"/>
    <s v="Cash"/>
    <n v="4"/>
    <s v="36-50"/>
    <s v="new"/>
    <s v="medium"/>
    <s v="medium"/>
    <s v="Dec"/>
    <x v="2"/>
    <x v="1"/>
    <x v="2"/>
  </r>
  <r>
    <n v="603118"/>
    <n v="84762"/>
    <n v="50"/>
    <s v="Male"/>
    <x v="1"/>
    <x v="6"/>
    <s v="Chinese"/>
    <d v="2022-04-04T00:00:00"/>
    <s v="COD"/>
    <n v="46"/>
    <n v="2.5"/>
    <n v="1362.6"/>
    <n v="44.38"/>
    <s v="Cash"/>
    <n v="3"/>
    <s v="36-50"/>
    <s v="new"/>
    <s v="high value"/>
    <s v="medium"/>
    <s v="Apr"/>
    <x v="2"/>
    <x v="2"/>
    <x v="1"/>
  </r>
  <r>
    <n v="603119"/>
    <n v="16239"/>
    <n v="26"/>
    <s v="Female"/>
    <x v="4"/>
    <x v="6"/>
    <s v="Biryani"/>
    <d v="2022-03-12T00:00:00"/>
    <s v="COD"/>
    <n v="53"/>
    <n v="10.5"/>
    <n v="594"/>
    <n v="27.32"/>
    <s v="Wallet"/>
    <n v="5"/>
    <s v="25-35"/>
    <s v="new"/>
    <s v="high value"/>
    <s v="High"/>
    <s v="Mar"/>
    <x v="2"/>
    <x v="1"/>
    <x v="1"/>
  </r>
  <r>
    <n v="603120"/>
    <n v="48140"/>
    <n v="36"/>
    <s v="Female"/>
    <x v="4"/>
    <x v="7"/>
    <s v="Biryani"/>
    <d v="2023-08-26T00:00:00"/>
    <s v="Online"/>
    <n v="31"/>
    <n v="2.1"/>
    <n v="536.66999999999996"/>
    <n v="80.64"/>
    <s v="Wallet"/>
    <n v="5"/>
    <s v="36-50"/>
    <s v="new"/>
    <s v="high value"/>
    <s v="High"/>
    <s v="Aug"/>
    <x v="0"/>
    <x v="2"/>
    <x v="0"/>
  </r>
  <r>
    <n v="603121"/>
    <n v="33456"/>
    <n v="47"/>
    <s v="Male"/>
    <x v="0"/>
    <x v="0"/>
    <s v="Biryani"/>
    <d v="2024-09-07T00:00:00"/>
    <s v="Online"/>
    <n v="41"/>
    <n v="4.5"/>
    <n v="343.01"/>
    <n v="73.08"/>
    <s v="Card"/>
    <n v="1"/>
    <s v="36-50"/>
    <s v="new"/>
    <s v="medium"/>
    <s v="Low"/>
    <s v="Sep"/>
    <x v="1"/>
    <x v="2"/>
    <x v="0"/>
  </r>
  <r>
    <n v="603122"/>
    <n v="67218"/>
    <n v="43"/>
    <s v="Female"/>
    <x v="5"/>
    <x v="0"/>
    <s v="Chinese"/>
    <d v="2024-11-01T00:00:00"/>
    <s v="COD"/>
    <n v="86"/>
    <n v="1"/>
    <n v="964.91"/>
    <n v="45.82"/>
    <s v="Wallet"/>
    <n v="4"/>
    <s v="36-50"/>
    <s v="new"/>
    <s v="high value"/>
    <s v="medium"/>
    <s v="Nov"/>
    <x v="1"/>
    <x v="2"/>
    <x v="1"/>
  </r>
  <r>
    <n v="603123"/>
    <n v="45656"/>
    <n v="23"/>
    <s v="Male"/>
    <x v="2"/>
    <x v="5"/>
    <s v="South Indian"/>
    <d v="2022-04-24T00:00:00"/>
    <s v="Online"/>
    <n v="33"/>
    <n v="8.1999999999999993"/>
    <n v="244.34"/>
    <n v="83.23"/>
    <s v="Cash"/>
    <n v="1"/>
    <s v="18-24"/>
    <s v="new"/>
    <s v="low"/>
    <s v="Low"/>
    <s v="Apr"/>
    <x v="2"/>
    <x v="0"/>
    <x v="0"/>
  </r>
  <r>
    <n v="603124"/>
    <n v="92512"/>
    <n v="41"/>
    <s v="Female"/>
    <x v="0"/>
    <x v="0"/>
    <s v="Burger"/>
    <d v="2024-12-15T00:00:00"/>
    <s v="Online"/>
    <n v="29"/>
    <n v="7.6"/>
    <n v="1067.77"/>
    <n v="96.38"/>
    <s v="UPI"/>
    <n v="2"/>
    <s v="36-50"/>
    <s v="new"/>
    <s v="high value"/>
    <s v="Low"/>
    <s v="Dec"/>
    <x v="1"/>
    <x v="0"/>
    <x v="2"/>
  </r>
  <r>
    <n v="603125"/>
    <n v="83512"/>
    <n v="19"/>
    <s v="Male"/>
    <x v="0"/>
    <x v="2"/>
    <s v="Burger"/>
    <d v="2022-06-29T00:00:00"/>
    <s v="Online"/>
    <n v="41"/>
    <n v="2.2999999999999998"/>
    <n v="531.16"/>
    <n v="97.44"/>
    <s v="Wallet"/>
    <n v="4"/>
    <s v="18-24"/>
    <s v="new"/>
    <s v="high value"/>
    <s v="medium"/>
    <s v="Jun"/>
    <x v="2"/>
    <x v="2"/>
    <x v="0"/>
  </r>
  <r>
    <n v="603126"/>
    <n v="60708"/>
    <n v="37"/>
    <s v="Female"/>
    <x v="3"/>
    <x v="0"/>
    <s v="Chinese"/>
    <d v="2024-10-02T00:00:00"/>
    <s v="COD"/>
    <n v="88"/>
    <n v="13.9"/>
    <n v="465.8"/>
    <n v="79.790000000000006"/>
    <s v="Card"/>
    <n v="4"/>
    <s v="36-50"/>
    <s v="new"/>
    <s v="medium"/>
    <s v="medium"/>
    <s v="Oct"/>
    <x v="1"/>
    <x v="1"/>
    <x v="1"/>
  </r>
  <r>
    <n v="603127"/>
    <n v="12222"/>
    <n v="34"/>
    <s v="Male"/>
    <x v="4"/>
    <x v="6"/>
    <s v="Biryani"/>
    <d v="2022-02-05T00:00:00"/>
    <s v="COD"/>
    <n v="51"/>
    <n v="12.6"/>
    <n v="610.70000000000005"/>
    <n v="82.2"/>
    <s v="Wallet"/>
    <n v="2"/>
    <s v="25-35"/>
    <s v="new"/>
    <s v="high value"/>
    <s v="Low"/>
    <s v="Feb"/>
    <x v="2"/>
    <x v="1"/>
    <x v="1"/>
  </r>
  <r>
    <n v="603128"/>
    <n v="24508"/>
    <n v="59"/>
    <s v="Female"/>
    <x v="5"/>
    <x v="1"/>
    <s v="Sandwich"/>
    <d v="2024-09-08T00:00:00"/>
    <s v="Online"/>
    <n v="66"/>
    <n v="11.5"/>
    <n v="645.94000000000005"/>
    <n v="54.57"/>
    <s v="Cash"/>
    <n v="2"/>
    <s v="50+"/>
    <s v="new"/>
    <s v="high value"/>
    <s v="Low"/>
    <s v="Sep"/>
    <x v="1"/>
    <x v="1"/>
    <x v="1"/>
  </r>
  <r>
    <n v="603129"/>
    <n v="54636"/>
    <n v="36"/>
    <s v="Male"/>
    <x v="5"/>
    <x v="3"/>
    <s v="Burger"/>
    <d v="2022-11-22T00:00:00"/>
    <s v="COD"/>
    <n v="62"/>
    <n v="5.2"/>
    <n v="1337.21"/>
    <n v="114.86"/>
    <s v="Card"/>
    <n v="2"/>
    <s v="36-50"/>
    <s v="new"/>
    <s v="high value"/>
    <s v="Low"/>
    <s v="Nov"/>
    <x v="2"/>
    <x v="0"/>
    <x v="1"/>
  </r>
  <r>
    <n v="603130"/>
    <n v="31237"/>
    <n v="43"/>
    <s v="Female"/>
    <x v="2"/>
    <x v="4"/>
    <s v="Biryani"/>
    <d v="2022-11-16T00:00:00"/>
    <s v="COD"/>
    <n v="43"/>
    <n v="6.9"/>
    <n v="1309.22"/>
    <n v="30.73"/>
    <s v="Cash"/>
    <n v="2"/>
    <s v="36-50"/>
    <s v="new"/>
    <s v="high value"/>
    <s v="Low"/>
    <s v="Nov"/>
    <x v="2"/>
    <x v="0"/>
    <x v="0"/>
  </r>
  <r>
    <n v="603131"/>
    <n v="76742"/>
    <n v="37"/>
    <s v="Male"/>
    <x v="1"/>
    <x v="1"/>
    <s v="Burger"/>
    <d v="2022-12-17T00:00:00"/>
    <s v="COD"/>
    <n v="79"/>
    <n v="10.5"/>
    <n v="530.80999999999995"/>
    <n v="109.28"/>
    <s v="Card"/>
    <n v="4"/>
    <s v="36-50"/>
    <s v="new"/>
    <s v="high value"/>
    <s v="medium"/>
    <s v="Dec"/>
    <x v="2"/>
    <x v="1"/>
    <x v="1"/>
  </r>
  <r>
    <n v="603132"/>
    <n v="60512"/>
    <n v="53"/>
    <s v="Female"/>
    <x v="0"/>
    <x v="7"/>
    <s v="Sandwich"/>
    <d v="2023-06-01T00:00:00"/>
    <s v="COD"/>
    <n v="21"/>
    <n v="8.6"/>
    <n v="757.95"/>
    <n v="86.93"/>
    <s v="Card"/>
    <n v="2"/>
    <s v="50+"/>
    <s v="repeat"/>
    <s v="high value"/>
    <s v="Low"/>
    <s v="Jun"/>
    <x v="0"/>
    <x v="0"/>
    <x v="2"/>
  </r>
  <r>
    <n v="603133"/>
    <n v="86354"/>
    <n v="23"/>
    <s v="Male"/>
    <x v="0"/>
    <x v="6"/>
    <s v="South Indian"/>
    <d v="2024-07-24T00:00:00"/>
    <s v="COD"/>
    <n v="69"/>
    <n v="13.2"/>
    <n v="1153.71"/>
    <n v="43.58"/>
    <s v="Card"/>
    <n v="3"/>
    <s v="18-24"/>
    <s v="new"/>
    <s v="high value"/>
    <s v="medium"/>
    <s v="Jul"/>
    <x v="1"/>
    <x v="1"/>
    <x v="1"/>
  </r>
  <r>
    <n v="603134"/>
    <n v="41601"/>
    <n v="30"/>
    <s v="Female"/>
    <x v="2"/>
    <x v="1"/>
    <s v="South Indian"/>
    <d v="2023-12-23T00:00:00"/>
    <s v="Online"/>
    <n v="33"/>
    <n v="2.7"/>
    <n v="209.52"/>
    <n v="34.53"/>
    <s v="Card"/>
    <n v="4"/>
    <s v="25-35"/>
    <s v="new"/>
    <s v="low"/>
    <s v="medium"/>
    <s v="Dec"/>
    <x v="0"/>
    <x v="2"/>
    <x v="0"/>
  </r>
  <r>
    <n v="603135"/>
    <n v="50256"/>
    <n v="49"/>
    <s v="Female"/>
    <x v="1"/>
    <x v="0"/>
    <s v="South Indian"/>
    <d v="2024-04-02T00:00:00"/>
    <s v="Online"/>
    <n v="81"/>
    <n v="9.8000000000000007"/>
    <n v="1061.1099999999999"/>
    <n v="102.78"/>
    <s v="Wallet"/>
    <n v="4"/>
    <s v="36-50"/>
    <s v="new"/>
    <s v="high value"/>
    <s v="medium"/>
    <s v="Apr"/>
    <x v="1"/>
    <x v="0"/>
    <x v="1"/>
  </r>
  <r>
    <n v="603136"/>
    <n v="93211"/>
    <n v="20"/>
    <s v="Female"/>
    <x v="4"/>
    <x v="7"/>
    <s v="South Indian"/>
    <d v="2023-11-17T00:00:00"/>
    <s v="Online"/>
    <n v="71"/>
    <n v="12.7"/>
    <n v="720.74"/>
    <n v="71.69"/>
    <s v="UPI"/>
    <n v="5"/>
    <s v="18-24"/>
    <s v="new"/>
    <s v="high value"/>
    <s v="High"/>
    <s v="Nov"/>
    <x v="0"/>
    <x v="1"/>
    <x v="1"/>
  </r>
  <r>
    <n v="603137"/>
    <n v="68953"/>
    <n v="18"/>
    <s v="Male"/>
    <x v="2"/>
    <x v="3"/>
    <s v="South Indian"/>
    <d v="2023-07-16T00:00:00"/>
    <s v="Online"/>
    <n v="53"/>
    <n v="9.4"/>
    <n v="1032.04"/>
    <n v="81.08"/>
    <s v="Card"/>
    <n v="3"/>
    <s v="18-24"/>
    <s v="new"/>
    <s v="high value"/>
    <s v="medium"/>
    <s v="Jul"/>
    <x v="0"/>
    <x v="0"/>
    <x v="1"/>
  </r>
  <r>
    <n v="603138"/>
    <n v="26470"/>
    <n v="53"/>
    <s v="Female"/>
    <x v="1"/>
    <x v="2"/>
    <s v="Chinese"/>
    <d v="2022-07-26T00:00:00"/>
    <s v="Online"/>
    <n v="21"/>
    <n v="5.0999999999999996"/>
    <n v="830.7"/>
    <n v="62.63"/>
    <s v="Cash"/>
    <n v="4"/>
    <s v="50+"/>
    <s v="new"/>
    <s v="high value"/>
    <s v="medium"/>
    <s v="Jul"/>
    <x v="2"/>
    <x v="0"/>
    <x v="2"/>
  </r>
  <r>
    <n v="603139"/>
    <n v="65600"/>
    <n v="32"/>
    <s v="Male"/>
    <x v="4"/>
    <x v="2"/>
    <s v="South Indian"/>
    <d v="2022-11-06T00:00:00"/>
    <s v="Online"/>
    <n v="27"/>
    <n v="12.3"/>
    <n v="883.51"/>
    <n v="69.33"/>
    <s v="Card"/>
    <n v="3"/>
    <s v="25-35"/>
    <s v="new"/>
    <s v="high value"/>
    <s v="medium"/>
    <s v="Nov"/>
    <x v="2"/>
    <x v="1"/>
    <x v="2"/>
  </r>
  <r>
    <n v="603140"/>
    <n v="76401"/>
    <n v="55"/>
    <s v="Male"/>
    <x v="5"/>
    <x v="5"/>
    <s v="Biryani"/>
    <d v="2022-12-09T00:00:00"/>
    <s v="Online"/>
    <n v="58"/>
    <n v="1.8"/>
    <n v="842.32"/>
    <n v="50.99"/>
    <s v="Wallet"/>
    <n v="5"/>
    <s v="50+"/>
    <s v="new"/>
    <s v="high value"/>
    <s v="High"/>
    <s v="Dec"/>
    <x v="2"/>
    <x v="2"/>
    <x v="1"/>
  </r>
  <r>
    <n v="603141"/>
    <n v="70673"/>
    <n v="44"/>
    <s v="Male"/>
    <x v="0"/>
    <x v="6"/>
    <s v="Burger"/>
    <d v="2023-02-07T00:00:00"/>
    <s v="COD"/>
    <n v="79"/>
    <n v="2.1"/>
    <n v="1066.0999999999999"/>
    <n v="35.06"/>
    <s v="Card"/>
    <n v="5"/>
    <s v="36-50"/>
    <s v="new"/>
    <s v="high value"/>
    <s v="High"/>
    <s v="Feb"/>
    <x v="0"/>
    <x v="2"/>
    <x v="1"/>
  </r>
  <r>
    <n v="603142"/>
    <n v="68559"/>
    <n v="35"/>
    <s v="Male"/>
    <x v="3"/>
    <x v="5"/>
    <s v="South Indian"/>
    <d v="2024-08-31T00:00:00"/>
    <s v="COD"/>
    <n v="43"/>
    <n v="7.2"/>
    <n v="437.53"/>
    <n v="35.57"/>
    <s v="Wallet"/>
    <n v="5"/>
    <s v="25-35"/>
    <s v="new"/>
    <s v="medium"/>
    <s v="High"/>
    <s v="Aug"/>
    <x v="1"/>
    <x v="0"/>
    <x v="0"/>
  </r>
  <r>
    <n v="603143"/>
    <n v="16947"/>
    <n v="36"/>
    <s v="Female"/>
    <x v="3"/>
    <x v="1"/>
    <s v="Chinese"/>
    <d v="2024-04-15T00:00:00"/>
    <s v="Online"/>
    <n v="54"/>
    <n v="6.9"/>
    <n v="1447.7"/>
    <n v="89.39"/>
    <s v="UPI"/>
    <n v="5"/>
    <s v="36-50"/>
    <s v="new"/>
    <s v="high value"/>
    <s v="High"/>
    <s v="Apr"/>
    <x v="1"/>
    <x v="0"/>
    <x v="1"/>
  </r>
  <r>
    <n v="603144"/>
    <n v="76820"/>
    <n v="23"/>
    <s v="Male"/>
    <x v="1"/>
    <x v="7"/>
    <s v="Chinese"/>
    <d v="2022-06-14T00:00:00"/>
    <s v="Online"/>
    <n v="79"/>
    <n v="7.2"/>
    <n v="236.96"/>
    <n v="72.48"/>
    <s v="UPI"/>
    <n v="2"/>
    <s v="18-24"/>
    <s v="new"/>
    <s v="low"/>
    <s v="Low"/>
    <s v="Jun"/>
    <x v="2"/>
    <x v="0"/>
    <x v="1"/>
  </r>
  <r>
    <n v="603145"/>
    <n v="86638"/>
    <n v="24"/>
    <s v="Male"/>
    <x v="5"/>
    <x v="6"/>
    <s v="Pizza"/>
    <d v="2024-03-06T00:00:00"/>
    <s v="COD"/>
    <n v="80"/>
    <n v="8.4"/>
    <n v="168.42"/>
    <n v="42.43"/>
    <s v="Cash"/>
    <n v="2"/>
    <s v="18-24"/>
    <s v="new"/>
    <s v="low"/>
    <s v="Low"/>
    <s v="Mar"/>
    <x v="1"/>
    <x v="0"/>
    <x v="1"/>
  </r>
  <r>
    <n v="603146"/>
    <n v="25042"/>
    <n v="31"/>
    <s v="Male"/>
    <x v="4"/>
    <x v="3"/>
    <s v="Sandwich"/>
    <d v="2024-09-07T00:00:00"/>
    <s v="COD"/>
    <n v="71"/>
    <n v="9.8000000000000007"/>
    <n v="1075.4100000000001"/>
    <n v="59.13"/>
    <s v="Cash"/>
    <n v="4"/>
    <s v="25-35"/>
    <s v="new"/>
    <s v="high value"/>
    <s v="medium"/>
    <s v="Sep"/>
    <x v="1"/>
    <x v="0"/>
    <x v="1"/>
  </r>
  <r>
    <n v="603147"/>
    <n v="78097"/>
    <n v="56"/>
    <s v="Male"/>
    <x v="1"/>
    <x v="0"/>
    <s v="Chinese"/>
    <d v="2022-06-25T00:00:00"/>
    <s v="COD"/>
    <n v="36"/>
    <n v="7.9"/>
    <n v="1332.89"/>
    <n v="112.95"/>
    <s v="UPI"/>
    <n v="5"/>
    <s v="50+"/>
    <s v="repeat"/>
    <s v="high value"/>
    <s v="High"/>
    <s v="Jun"/>
    <x v="2"/>
    <x v="0"/>
    <x v="0"/>
  </r>
  <r>
    <n v="603148"/>
    <n v="81187"/>
    <n v="55"/>
    <s v="Female"/>
    <x v="5"/>
    <x v="6"/>
    <s v="Burger"/>
    <d v="2024-08-30T00:00:00"/>
    <s v="Online"/>
    <n v="23"/>
    <n v="10.199999999999999"/>
    <n v="998.4"/>
    <n v="112.63"/>
    <s v="Wallet"/>
    <n v="1"/>
    <s v="50+"/>
    <s v="new"/>
    <s v="high value"/>
    <s v="Low"/>
    <s v="Aug"/>
    <x v="1"/>
    <x v="1"/>
    <x v="2"/>
  </r>
  <r>
    <n v="603149"/>
    <n v="23259"/>
    <n v="32"/>
    <s v="Female"/>
    <x v="1"/>
    <x v="4"/>
    <s v="South Indian"/>
    <d v="2023-05-03T00:00:00"/>
    <s v="COD"/>
    <n v="63"/>
    <n v="12.3"/>
    <n v="1310.48"/>
    <n v="34.92"/>
    <s v="UPI"/>
    <n v="1"/>
    <s v="25-35"/>
    <s v="new"/>
    <s v="high value"/>
    <s v="Low"/>
    <s v="May"/>
    <x v="0"/>
    <x v="1"/>
    <x v="1"/>
  </r>
  <r>
    <n v="603150"/>
    <n v="32742"/>
    <n v="23"/>
    <s v="Male"/>
    <x v="4"/>
    <x v="4"/>
    <s v="South Indian"/>
    <d v="2022-11-12T00:00:00"/>
    <s v="Online"/>
    <n v="87"/>
    <n v="10.9"/>
    <n v="309.48"/>
    <n v="119.08"/>
    <s v="Card"/>
    <n v="2"/>
    <s v="18-24"/>
    <s v="new"/>
    <s v="medium"/>
    <s v="Low"/>
    <s v="Nov"/>
    <x v="2"/>
    <x v="1"/>
    <x v="1"/>
  </r>
  <r>
    <n v="603151"/>
    <n v="54952"/>
    <n v="46"/>
    <s v="Male"/>
    <x v="4"/>
    <x v="0"/>
    <s v="Biryani"/>
    <d v="2023-12-05T00:00:00"/>
    <s v="Online"/>
    <n v="51"/>
    <n v="8.6"/>
    <n v="499.96"/>
    <n v="74.599999999999994"/>
    <s v="Wallet"/>
    <n v="3"/>
    <s v="36-50"/>
    <s v="new"/>
    <s v="medium"/>
    <s v="medium"/>
    <s v="Dec"/>
    <x v="0"/>
    <x v="0"/>
    <x v="1"/>
  </r>
  <r>
    <n v="603152"/>
    <n v="38508"/>
    <n v="56"/>
    <s v="Female"/>
    <x v="2"/>
    <x v="6"/>
    <s v="Burger"/>
    <d v="2022-12-04T00:00:00"/>
    <s v="COD"/>
    <n v="61"/>
    <n v="6.7"/>
    <n v="1200.3399999999999"/>
    <n v="20.04"/>
    <s v="Cash"/>
    <n v="1"/>
    <s v="50+"/>
    <s v="new"/>
    <s v="high value"/>
    <s v="Low"/>
    <s v="Dec"/>
    <x v="2"/>
    <x v="0"/>
    <x v="1"/>
  </r>
  <r>
    <n v="603153"/>
    <n v="97599"/>
    <n v="49"/>
    <s v="Male"/>
    <x v="1"/>
    <x v="1"/>
    <s v="Biryani"/>
    <d v="2022-09-16T00:00:00"/>
    <s v="Online"/>
    <n v="70"/>
    <n v="1.2"/>
    <n v="495.01"/>
    <n v="28.09"/>
    <s v="Cash"/>
    <n v="5"/>
    <s v="36-50"/>
    <s v="repeat"/>
    <s v="medium"/>
    <s v="High"/>
    <s v="Sep"/>
    <x v="2"/>
    <x v="2"/>
    <x v="1"/>
  </r>
  <r>
    <n v="603154"/>
    <n v="49383"/>
    <n v="56"/>
    <s v="Female"/>
    <x v="4"/>
    <x v="2"/>
    <s v="Burger"/>
    <d v="2024-08-02T00:00:00"/>
    <s v="COD"/>
    <n v="67"/>
    <n v="7.1"/>
    <n v="445.69"/>
    <n v="33.93"/>
    <s v="UPI"/>
    <n v="3"/>
    <s v="50+"/>
    <s v="new"/>
    <s v="medium"/>
    <s v="medium"/>
    <s v="Aug"/>
    <x v="1"/>
    <x v="0"/>
    <x v="1"/>
  </r>
  <r>
    <n v="603155"/>
    <n v="60483"/>
    <n v="41"/>
    <s v="Female"/>
    <x v="3"/>
    <x v="2"/>
    <s v="Pizza"/>
    <d v="2024-02-23T00:00:00"/>
    <s v="COD"/>
    <n v="21"/>
    <n v="13"/>
    <n v="626.76"/>
    <n v="95.06"/>
    <s v="UPI"/>
    <n v="4"/>
    <s v="36-50"/>
    <s v="new"/>
    <s v="high value"/>
    <s v="medium"/>
    <s v="Feb"/>
    <x v="1"/>
    <x v="1"/>
    <x v="2"/>
  </r>
  <r>
    <n v="603156"/>
    <n v="82048"/>
    <n v="61"/>
    <s v="Male"/>
    <x v="2"/>
    <x v="2"/>
    <s v="Chinese"/>
    <d v="2024-07-13T00:00:00"/>
    <s v="Online"/>
    <n v="84"/>
    <n v="10.3"/>
    <n v="1196.28"/>
    <n v="87.18"/>
    <s v="Card"/>
    <n v="1"/>
    <s v="50+"/>
    <s v="repeat"/>
    <s v="high value"/>
    <s v="Low"/>
    <s v="Jul"/>
    <x v="1"/>
    <x v="1"/>
    <x v="1"/>
  </r>
  <r>
    <n v="603157"/>
    <n v="75184"/>
    <n v="58"/>
    <s v="Female"/>
    <x v="5"/>
    <x v="7"/>
    <s v="South Indian"/>
    <d v="2022-03-17T00:00:00"/>
    <s v="COD"/>
    <n v="87"/>
    <n v="1.4"/>
    <n v="921.71"/>
    <n v="105.78"/>
    <s v="UPI"/>
    <n v="3"/>
    <s v="50+"/>
    <s v="new"/>
    <s v="high value"/>
    <s v="medium"/>
    <s v="Mar"/>
    <x v="2"/>
    <x v="2"/>
    <x v="1"/>
  </r>
  <r>
    <n v="603158"/>
    <n v="37386"/>
    <n v="31"/>
    <s v="Female"/>
    <x v="5"/>
    <x v="6"/>
    <s v="Burger"/>
    <d v="2024-05-02T00:00:00"/>
    <s v="Online"/>
    <n v="69"/>
    <n v="1.3"/>
    <n v="401.7"/>
    <n v="93.45"/>
    <s v="Card"/>
    <n v="4"/>
    <s v="25-35"/>
    <s v="new"/>
    <s v="medium"/>
    <s v="medium"/>
    <s v="May"/>
    <x v="1"/>
    <x v="2"/>
    <x v="1"/>
  </r>
  <r>
    <n v="603159"/>
    <n v="28893"/>
    <n v="60"/>
    <s v="Female"/>
    <x v="4"/>
    <x v="3"/>
    <s v="Biryani"/>
    <d v="2024-10-25T00:00:00"/>
    <s v="COD"/>
    <n v="29"/>
    <n v="10.3"/>
    <n v="1128.5999999999999"/>
    <n v="117.18"/>
    <s v="Wallet"/>
    <n v="3"/>
    <s v="50+"/>
    <s v="new"/>
    <s v="high value"/>
    <s v="medium"/>
    <s v="Oct"/>
    <x v="1"/>
    <x v="1"/>
    <x v="2"/>
  </r>
  <r>
    <n v="603160"/>
    <n v="19626"/>
    <n v="52"/>
    <s v="Female"/>
    <x v="1"/>
    <x v="6"/>
    <s v="Sandwich"/>
    <d v="2022-05-20T00:00:00"/>
    <s v="COD"/>
    <n v="39"/>
    <n v="10.1"/>
    <n v="255.69"/>
    <n v="114.7"/>
    <s v="Card"/>
    <n v="3"/>
    <s v="50+"/>
    <s v="new"/>
    <s v="medium"/>
    <s v="medium"/>
    <s v="May"/>
    <x v="2"/>
    <x v="1"/>
    <x v="0"/>
  </r>
  <r>
    <n v="603161"/>
    <n v="36014"/>
    <n v="59"/>
    <s v="Female"/>
    <x v="2"/>
    <x v="0"/>
    <s v="Sandwich"/>
    <d v="2024-08-24T00:00:00"/>
    <s v="Online"/>
    <n v="22"/>
    <n v="10.4"/>
    <n v="469.13"/>
    <n v="20.84"/>
    <s v="Wallet"/>
    <n v="5"/>
    <s v="50+"/>
    <s v="new"/>
    <s v="medium"/>
    <s v="High"/>
    <s v="Aug"/>
    <x v="1"/>
    <x v="1"/>
    <x v="2"/>
  </r>
  <r>
    <n v="603162"/>
    <n v="26277"/>
    <n v="59"/>
    <s v="Male"/>
    <x v="0"/>
    <x v="6"/>
    <s v="South Indian"/>
    <d v="2022-02-15T00:00:00"/>
    <s v="COD"/>
    <n v="43"/>
    <n v="14.9"/>
    <n v="782.65"/>
    <n v="55.6"/>
    <s v="Cash"/>
    <n v="3"/>
    <s v="50+"/>
    <s v="new"/>
    <s v="high value"/>
    <s v="medium"/>
    <s v="Feb"/>
    <x v="2"/>
    <x v="1"/>
    <x v="0"/>
  </r>
  <r>
    <n v="603163"/>
    <n v="44226"/>
    <n v="59"/>
    <s v="Male"/>
    <x v="4"/>
    <x v="4"/>
    <s v="Chinese"/>
    <d v="2022-09-28T00:00:00"/>
    <s v="COD"/>
    <n v="44"/>
    <n v="14.3"/>
    <n v="497.16"/>
    <n v="116.56"/>
    <s v="Wallet"/>
    <n v="3"/>
    <s v="50+"/>
    <s v="new"/>
    <s v="medium"/>
    <s v="medium"/>
    <s v="Sep"/>
    <x v="2"/>
    <x v="1"/>
    <x v="0"/>
  </r>
  <r>
    <n v="603164"/>
    <n v="21516"/>
    <n v="45"/>
    <s v="Female"/>
    <x v="2"/>
    <x v="3"/>
    <s v="Chinese"/>
    <d v="2022-05-31T00:00:00"/>
    <s v="Online"/>
    <n v="58"/>
    <n v="2.6"/>
    <n v="1151.6300000000001"/>
    <n v="48.71"/>
    <s v="Wallet"/>
    <n v="4"/>
    <s v="36-50"/>
    <s v="new"/>
    <s v="high value"/>
    <s v="medium"/>
    <s v="May"/>
    <x v="2"/>
    <x v="2"/>
    <x v="1"/>
  </r>
  <r>
    <n v="603165"/>
    <n v="31677"/>
    <n v="33"/>
    <s v="Male"/>
    <x v="3"/>
    <x v="3"/>
    <s v="Biryani"/>
    <d v="2024-07-09T00:00:00"/>
    <s v="COD"/>
    <n v="71"/>
    <n v="1.8"/>
    <n v="1189.8"/>
    <n v="104.79"/>
    <s v="UPI"/>
    <n v="4"/>
    <s v="25-35"/>
    <s v="new"/>
    <s v="high value"/>
    <s v="medium"/>
    <s v="Jul"/>
    <x v="1"/>
    <x v="2"/>
    <x v="1"/>
  </r>
  <r>
    <n v="603166"/>
    <n v="16389"/>
    <n v="57"/>
    <s v="Male"/>
    <x v="4"/>
    <x v="2"/>
    <s v="Pizza"/>
    <d v="2024-09-06T00:00:00"/>
    <s v="COD"/>
    <n v="48"/>
    <n v="6.1"/>
    <n v="385.76"/>
    <n v="82.94"/>
    <s v="Cash"/>
    <n v="2"/>
    <s v="50+"/>
    <s v="new"/>
    <s v="medium"/>
    <s v="Low"/>
    <s v="Sep"/>
    <x v="1"/>
    <x v="0"/>
    <x v="1"/>
  </r>
  <r>
    <n v="603167"/>
    <n v="56702"/>
    <n v="61"/>
    <s v="Female"/>
    <x v="0"/>
    <x v="7"/>
    <s v="Burger"/>
    <d v="2022-08-05T00:00:00"/>
    <s v="COD"/>
    <n v="82"/>
    <n v="12.7"/>
    <n v="226.28"/>
    <n v="49.88"/>
    <s v="Wallet"/>
    <n v="1"/>
    <s v="50+"/>
    <s v="new"/>
    <s v="low"/>
    <s v="Low"/>
    <s v="Aug"/>
    <x v="2"/>
    <x v="1"/>
    <x v="1"/>
  </r>
  <r>
    <n v="603168"/>
    <n v="70010"/>
    <n v="61"/>
    <s v="Female"/>
    <x v="5"/>
    <x v="7"/>
    <s v="Chinese"/>
    <d v="2023-07-21T00:00:00"/>
    <s v="Online"/>
    <n v="48"/>
    <n v="10.9"/>
    <n v="486.87"/>
    <n v="40.78"/>
    <s v="Cash"/>
    <n v="4"/>
    <s v="50+"/>
    <s v="new"/>
    <s v="medium"/>
    <s v="medium"/>
    <s v="Jul"/>
    <x v="0"/>
    <x v="1"/>
    <x v="1"/>
  </r>
  <r>
    <n v="603169"/>
    <n v="64437"/>
    <n v="41"/>
    <s v="Male"/>
    <x v="3"/>
    <x v="5"/>
    <s v="Biryani"/>
    <d v="2023-08-10T00:00:00"/>
    <s v="Online"/>
    <n v="24"/>
    <n v="4.3"/>
    <n v="1464.92"/>
    <n v="62.79"/>
    <s v="UPI"/>
    <n v="3"/>
    <s v="36-50"/>
    <s v="new"/>
    <s v="high value"/>
    <s v="medium"/>
    <s v="Aug"/>
    <x v="0"/>
    <x v="2"/>
    <x v="2"/>
  </r>
  <r>
    <n v="603170"/>
    <n v="64522"/>
    <n v="20"/>
    <s v="Male"/>
    <x v="2"/>
    <x v="4"/>
    <s v="Burger"/>
    <d v="2024-05-15T00:00:00"/>
    <s v="Online"/>
    <n v="87"/>
    <n v="5.7"/>
    <n v="927.07"/>
    <n v="71.06"/>
    <s v="Card"/>
    <n v="5"/>
    <s v="18-24"/>
    <s v="new"/>
    <s v="high value"/>
    <s v="High"/>
    <s v="May"/>
    <x v="1"/>
    <x v="0"/>
    <x v="1"/>
  </r>
  <r>
    <n v="603171"/>
    <n v="68283"/>
    <n v="27"/>
    <s v="Male"/>
    <x v="0"/>
    <x v="0"/>
    <s v="Sandwich"/>
    <d v="2022-10-17T00:00:00"/>
    <s v="Online"/>
    <n v="84"/>
    <n v="1.9"/>
    <n v="217.47"/>
    <n v="99.08"/>
    <s v="UPI"/>
    <n v="5"/>
    <s v="25-35"/>
    <s v="new"/>
    <s v="low"/>
    <s v="High"/>
    <s v="Oct"/>
    <x v="2"/>
    <x v="2"/>
    <x v="1"/>
  </r>
  <r>
    <n v="603172"/>
    <n v="37827"/>
    <n v="52"/>
    <s v="Male"/>
    <x v="1"/>
    <x v="2"/>
    <s v="Chinese"/>
    <d v="2024-01-14T00:00:00"/>
    <s v="Online"/>
    <n v="58"/>
    <n v="12.9"/>
    <n v="497.99"/>
    <n v="40.89"/>
    <s v="UPI"/>
    <n v="4"/>
    <s v="50+"/>
    <s v="new"/>
    <s v="medium"/>
    <s v="medium"/>
    <s v="Jan"/>
    <x v="1"/>
    <x v="1"/>
    <x v="1"/>
  </r>
  <r>
    <n v="603173"/>
    <n v="49732"/>
    <n v="26"/>
    <s v="Female"/>
    <x v="4"/>
    <x v="2"/>
    <s v="Chinese"/>
    <d v="2024-11-26T00:00:00"/>
    <s v="Online"/>
    <n v="89"/>
    <n v="8.1999999999999993"/>
    <n v="1098.42"/>
    <n v="118.33"/>
    <s v="Card"/>
    <n v="2"/>
    <s v="25-35"/>
    <s v="new"/>
    <s v="high value"/>
    <s v="Low"/>
    <s v="Nov"/>
    <x v="1"/>
    <x v="0"/>
    <x v="1"/>
  </r>
  <r>
    <n v="603174"/>
    <n v="56033"/>
    <n v="21"/>
    <s v="Male"/>
    <x v="5"/>
    <x v="2"/>
    <s v="Pizza"/>
    <d v="2023-08-21T00:00:00"/>
    <s v="COD"/>
    <n v="51"/>
    <n v="11.4"/>
    <n v="958.68"/>
    <n v="28.81"/>
    <s v="Cash"/>
    <n v="4"/>
    <s v="18-24"/>
    <s v="new"/>
    <s v="high value"/>
    <s v="medium"/>
    <s v="Aug"/>
    <x v="0"/>
    <x v="1"/>
    <x v="1"/>
  </r>
  <r>
    <n v="603175"/>
    <n v="13733"/>
    <n v="46"/>
    <s v="Female"/>
    <x v="2"/>
    <x v="3"/>
    <s v="Pizza"/>
    <d v="2024-10-23T00:00:00"/>
    <s v="Online"/>
    <n v="56"/>
    <n v="3.9"/>
    <n v="1481.54"/>
    <n v="85.1"/>
    <s v="Card"/>
    <n v="3"/>
    <s v="36-50"/>
    <s v="repeat"/>
    <s v="high value"/>
    <s v="medium"/>
    <s v="Oct"/>
    <x v="1"/>
    <x v="2"/>
    <x v="1"/>
  </r>
  <r>
    <n v="603176"/>
    <n v="20039"/>
    <n v="35"/>
    <s v="Male"/>
    <x v="5"/>
    <x v="7"/>
    <s v="Chinese"/>
    <d v="2022-10-06T00:00:00"/>
    <s v="COD"/>
    <n v="68"/>
    <n v="5.0999999999999996"/>
    <n v="359.55"/>
    <n v="60.11"/>
    <s v="Wallet"/>
    <n v="3"/>
    <s v="25-35"/>
    <s v="repeat"/>
    <s v="medium"/>
    <s v="medium"/>
    <s v="Oct"/>
    <x v="2"/>
    <x v="0"/>
    <x v="1"/>
  </r>
  <r>
    <n v="603177"/>
    <n v="37141"/>
    <n v="52"/>
    <s v="Female"/>
    <x v="5"/>
    <x v="1"/>
    <s v="Biryani"/>
    <d v="2022-11-07T00:00:00"/>
    <s v="COD"/>
    <n v="32"/>
    <n v="14.7"/>
    <n v="705.75"/>
    <n v="89.28"/>
    <s v="Card"/>
    <n v="3"/>
    <s v="50+"/>
    <s v="new"/>
    <s v="high value"/>
    <s v="medium"/>
    <s v="Nov"/>
    <x v="2"/>
    <x v="1"/>
    <x v="0"/>
  </r>
  <r>
    <n v="603178"/>
    <n v="94927"/>
    <n v="28"/>
    <s v="Male"/>
    <x v="5"/>
    <x v="0"/>
    <s v="Pizza"/>
    <d v="2024-09-13T00:00:00"/>
    <s v="COD"/>
    <n v="80"/>
    <n v="8.8000000000000007"/>
    <n v="1100.58"/>
    <n v="50.85"/>
    <s v="Card"/>
    <n v="1"/>
    <s v="25-35"/>
    <s v="new"/>
    <s v="high value"/>
    <s v="Low"/>
    <s v="Sep"/>
    <x v="1"/>
    <x v="0"/>
    <x v="1"/>
  </r>
  <r>
    <n v="603179"/>
    <n v="14039"/>
    <n v="36"/>
    <s v="Female"/>
    <x v="2"/>
    <x v="6"/>
    <s v="South Indian"/>
    <d v="2024-08-01T00:00:00"/>
    <s v="Online"/>
    <n v="52"/>
    <n v="4.0999999999999996"/>
    <n v="527.99"/>
    <n v="48.5"/>
    <s v="Wallet"/>
    <n v="2"/>
    <s v="36-50"/>
    <s v="repeat"/>
    <s v="high value"/>
    <s v="Low"/>
    <s v="Aug"/>
    <x v="1"/>
    <x v="2"/>
    <x v="1"/>
  </r>
  <r>
    <n v="603180"/>
    <n v="82722"/>
    <n v="24"/>
    <s v="Male"/>
    <x v="5"/>
    <x v="6"/>
    <s v="Sandwich"/>
    <d v="2024-04-24T00:00:00"/>
    <s v="Online"/>
    <n v="65"/>
    <n v="8.6999999999999993"/>
    <n v="798.3"/>
    <n v="95.57"/>
    <s v="Cash"/>
    <n v="4"/>
    <s v="18-24"/>
    <s v="new"/>
    <s v="high value"/>
    <s v="medium"/>
    <s v="Apr"/>
    <x v="1"/>
    <x v="0"/>
    <x v="1"/>
  </r>
  <r>
    <n v="603181"/>
    <n v="34118"/>
    <n v="18"/>
    <s v="Female"/>
    <x v="5"/>
    <x v="0"/>
    <s v="Biryani"/>
    <d v="2023-02-16T00:00:00"/>
    <s v="COD"/>
    <n v="77"/>
    <n v="4.7"/>
    <n v="966.41"/>
    <n v="26.65"/>
    <s v="Cash"/>
    <n v="2"/>
    <s v="18-24"/>
    <s v="repeat"/>
    <s v="high value"/>
    <s v="Low"/>
    <s v="Feb"/>
    <x v="0"/>
    <x v="2"/>
    <x v="1"/>
  </r>
  <r>
    <n v="603182"/>
    <n v="56402"/>
    <n v="23"/>
    <s v="Male"/>
    <x v="2"/>
    <x v="5"/>
    <s v="Burger"/>
    <d v="2022-05-29T00:00:00"/>
    <s v="COD"/>
    <n v="78"/>
    <n v="7.5"/>
    <n v="662.19"/>
    <n v="95.65"/>
    <s v="Cash"/>
    <n v="2"/>
    <s v="18-24"/>
    <s v="new"/>
    <s v="high value"/>
    <s v="Low"/>
    <s v="May"/>
    <x v="2"/>
    <x v="0"/>
    <x v="1"/>
  </r>
  <r>
    <n v="603183"/>
    <n v="94278"/>
    <n v="31"/>
    <s v="Female"/>
    <x v="0"/>
    <x v="3"/>
    <s v="Burger"/>
    <d v="2022-10-18T00:00:00"/>
    <s v="Online"/>
    <n v="72"/>
    <n v="11.5"/>
    <n v="211.1"/>
    <n v="87.33"/>
    <s v="Cash"/>
    <n v="1"/>
    <s v="25-35"/>
    <s v="new"/>
    <s v="low"/>
    <s v="Low"/>
    <s v="Oct"/>
    <x v="2"/>
    <x v="1"/>
    <x v="1"/>
  </r>
  <r>
    <n v="603184"/>
    <n v="89058"/>
    <n v="43"/>
    <s v="Female"/>
    <x v="4"/>
    <x v="3"/>
    <s v="Sandwich"/>
    <d v="2022-09-16T00:00:00"/>
    <s v="Online"/>
    <n v="31"/>
    <n v="5.0999999999999996"/>
    <n v="161.84"/>
    <n v="84.7"/>
    <s v="Wallet"/>
    <n v="2"/>
    <s v="36-50"/>
    <s v="new"/>
    <s v="low"/>
    <s v="Low"/>
    <s v="Sep"/>
    <x v="2"/>
    <x v="0"/>
    <x v="0"/>
  </r>
  <r>
    <n v="603185"/>
    <n v="14090"/>
    <n v="45"/>
    <s v="Female"/>
    <x v="1"/>
    <x v="7"/>
    <s v="Sandwich"/>
    <d v="2024-05-28T00:00:00"/>
    <s v="Online"/>
    <n v="82"/>
    <n v="8.1"/>
    <n v="240.54"/>
    <n v="45.7"/>
    <s v="UPI"/>
    <n v="3"/>
    <s v="36-50"/>
    <s v="new"/>
    <s v="low"/>
    <s v="medium"/>
    <s v="May"/>
    <x v="1"/>
    <x v="0"/>
    <x v="1"/>
  </r>
  <r>
    <n v="603186"/>
    <n v="22690"/>
    <n v="20"/>
    <s v="Female"/>
    <x v="0"/>
    <x v="4"/>
    <s v="South Indian"/>
    <d v="2024-07-02T00:00:00"/>
    <s v="COD"/>
    <n v="83"/>
    <n v="4.8"/>
    <n v="1108.8"/>
    <n v="83.74"/>
    <s v="Card"/>
    <n v="4"/>
    <s v="18-24"/>
    <s v="new"/>
    <s v="high value"/>
    <s v="medium"/>
    <s v="Jul"/>
    <x v="1"/>
    <x v="2"/>
    <x v="1"/>
  </r>
  <r>
    <n v="603187"/>
    <n v="36265"/>
    <n v="28"/>
    <s v="Female"/>
    <x v="3"/>
    <x v="3"/>
    <s v="Biryani"/>
    <d v="2022-11-11T00:00:00"/>
    <s v="Online"/>
    <n v="71"/>
    <n v="6.1"/>
    <n v="796.87"/>
    <n v="38.94"/>
    <s v="Cash"/>
    <n v="4"/>
    <s v="25-35"/>
    <s v="new"/>
    <s v="high value"/>
    <s v="medium"/>
    <s v="Nov"/>
    <x v="2"/>
    <x v="0"/>
    <x v="1"/>
  </r>
  <r>
    <n v="603188"/>
    <n v="42340"/>
    <n v="49"/>
    <s v="Male"/>
    <x v="1"/>
    <x v="0"/>
    <s v="Pizza"/>
    <d v="2024-05-03T00:00:00"/>
    <s v="Online"/>
    <n v="44"/>
    <n v="10.7"/>
    <n v="1361.83"/>
    <n v="21.34"/>
    <s v="UPI"/>
    <n v="4"/>
    <s v="36-50"/>
    <s v="new"/>
    <s v="high value"/>
    <s v="medium"/>
    <s v="May"/>
    <x v="1"/>
    <x v="1"/>
    <x v="0"/>
  </r>
  <r>
    <n v="603189"/>
    <n v="76712"/>
    <n v="51"/>
    <s v="Female"/>
    <x v="0"/>
    <x v="2"/>
    <s v="Sandwich"/>
    <d v="2024-06-01T00:00:00"/>
    <s v="Online"/>
    <n v="45"/>
    <n v="10.9"/>
    <n v="1029.71"/>
    <n v="73.150000000000006"/>
    <s v="Cash"/>
    <n v="5"/>
    <s v="50+"/>
    <s v="new"/>
    <s v="high value"/>
    <s v="High"/>
    <s v="Jun"/>
    <x v="1"/>
    <x v="1"/>
    <x v="0"/>
  </r>
  <r>
    <n v="603190"/>
    <n v="13987"/>
    <n v="18"/>
    <s v="Male"/>
    <x v="2"/>
    <x v="7"/>
    <s v="Burger"/>
    <d v="2023-09-22T00:00:00"/>
    <s v="Online"/>
    <n v="87"/>
    <n v="2.4"/>
    <n v="1489.79"/>
    <n v="40.9"/>
    <s v="UPI"/>
    <n v="2"/>
    <s v="18-24"/>
    <s v="new"/>
    <s v="high value"/>
    <s v="Low"/>
    <s v="Sep"/>
    <x v="0"/>
    <x v="2"/>
    <x v="1"/>
  </r>
  <r>
    <n v="603191"/>
    <n v="95271"/>
    <n v="54"/>
    <s v="Female"/>
    <x v="4"/>
    <x v="0"/>
    <s v="South Indian"/>
    <d v="2022-06-14T00:00:00"/>
    <s v="Online"/>
    <n v="63"/>
    <n v="1.9"/>
    <n v="524.94000000000005"/>
    <n v="69.08"/>
    <s v="UPI"/>
    <n v="3"/>
    <s v="50+"/>
    <s v="new"/>
    <s v="high value"/>
    <s v="medium"/>
    <s v="Jun"/>
    <x v="2"/>
    <x v="2"/>
    <x v="1"/>
  </r>
  <r>
    <n v="603192"/>
    <n v="60002"/>
    <n v="33"/>
    <s v="Male"/>
    <x v="5"/>
    <x v="6"/>
    <s v="Sandwich"/>
    <d v="2024-10-01T00:00:00"/>
    <s v="Online"/>
    <n v="27"/>
    <n v="9.1999999999999993"/>
    <n v="1154.3"/>
    <n v="29.24"/>
    <s v="Cash"/>
    <n v="3"/>
    <s v="25-35"/>
    <s v="new"/>
    <s v="high value"/>
    <s v="medium"/>
    <s v="Oct"/>
    <x v="1"/>
    <x v="0"/>
    <x v="2"/>
  </r>
  <r>
    <n v="603193"/>
    <n v="81280"/>
    <n v="42"/>
    <s v="Female"/>
    <x v="0"/>
    <x v="2"/>
    <s v="South Indian"/>
    <d v="2022-09-19T00:00:00"/>
    <s v="COD"/>
    <n v="31"/>
    <n v="12.3"/>
    <n v="714.55"/>
    <n v="102.88"/>
    <s v="UPI"/>
    <n v="4"/>
    <s v="36-50"/>
    <s v="new"/>
    <s v="high value"/>
    <s v="medium"/>
    <s v="Sep"/>
    <x v="2"/>
    <x v="1"/>
    <x v="0"/>
  </r>
  <r>
    <n v="603194"/>
    <n v="85158"/>
    <n v="57"/>
    <s v="Female"/>
    <x v="5"/>
    <x v="0"/>
    <s v="Chinese"/>
    <d v="2024-07-14T00:00:00"/>
    <s v="COD"/>
    <n v="43"/>
    <n v="2.6"/>
    <n v="1165.6500000000001"/>
    <n v="86.1"/>
    <s v="Wallet"/>
    <n v="5"/>
    <s v="50+"/>
    <s v="new"/>
    <s v="high value"/>
    <s v="High"/>
    <s v="Jul"/>
    <x v="1"/>
    <x v="2"/>
    <x v="0"/>
  </r>
  <r>
    <n v="603195"/>
    <n v="92539"/>
    <n v="48"/>
    <s v="Female"/>
    <x v="5"/>
    <x v="5"/>
    <s v="Biryani"/>
    <d v="2022-12-28T00:00:00"/>
    <s v="COD"/>
    <n v="67"/>
    <n v="3.7"/>
    <n v="234.69"/>
    <n v="42.67"/>
    <s v="Wallet"/>
    <n v="5"/>
    <s v="36-50"/>
    <s v="new"/>
    <s v="low"/>
    <s v="High"/>
    <s v="Dec"/>
    <x v="2"/>
    <x v="2"/>
    <x v="1"/>
  </r>
  <r>
    <n v="603196"/>
    <n v="68521"/>
    <n v="47"/>
    <s v="Female"/>
    <x v="5"/>
    <x v="5"/>
    <s v="South Indian"/>
    <d v="2022-04-10T00:00:00"/>
    <s v="COD"/>
    <n v="87"/>
    <n v="10"/>
    <n v="501.84"/>
    <n v="80.73"/>
    <s v="Cash"/>
    <n v="2"/>
    <s v="36-50"/>
    <s v="new"/>
    <s v="high value"/>
    <s v="Low"/>
    <s v="Apr"/>
    <x v="2"/>
    <x v="0"/>
    <x v="1"/>
  </r>
  <r>
    <n v="603197"/>
    <n v="84223"/>
    <n v="28"/>
    <s v="Male"/>
    <x v="0"/>
    <x v="1"/>
    <s v="South Indian"/>
    <d v="2024-02-17T00:00:00"/>
    <s v="Online"/>
    <n v="86"/>
    <n v="13.8"/>
    <n v="1289.6199999999999"/>
    <n v="72.7"/>
    <s v="Card"/>
    <n v="4"/>
    <s v="25-35"/>
    <s v="new"/>
    <s v="high value"/>
    <s v="medium"/>
    <s v="Feb"/>
    <x v="1"/>
    <x v="1"/>
    <x v="1"/>
  </r>
  <r>
    <n v="603198"/>
    <n v="46364"/>
    <n v="25"/>
    <s v="Male"/>
    <x v="2"/>
    <x v="4"/>
    <s v="Biryani"/>
    <d v="2022-05-17T00:00:00"/>
    <s v="Online"/>
    <n v="59"/>
    <n v="6.6"/>
    <n v="380.25"/>
    <n v="92.73"/>
    <s v="UPI"/>
    <n v="3"/>
    <s v="25-35"/>
    <s v="new"/>
    <s v="medium"/>
    <s v="medium"/>
    <s v="May"/>
    <x v="2"/>
    <x v="0"/>
    <x v="1"/>
  </r>
  <r>
    <n v="603199"/>
    <n v="35109"/>
    <n v="60"/>
    <s v="Female"/>
    <x v="0"/>
    <x v="0"/>
    <s v="Burger"/>
    <d v="2023-09-16T00:00:00"/>
    <s v="Online"/>
    <n v="60"/>
    <n v="10.3"/>
    <n v="452.88"/>
    <n v="100.63"/>
    <s v="Card"/>
    <n v="5"/>
    <s v="50+"/>
    <s v="new"/>
    <s v="medium"/>
    <s v="High"/>
    <s v="Sep"/>
    <x v="0"/>
    <x v="1"/>
    <x v="1"/>
  </r>
  <r>
    <n v="603200"/>
    <n v="82520"/>
    <n v="47"/>
    <s v="Female"/>
    <x v="0"/>
    <x v="2"/>
    <s v="Chinese"/>
    <d v="2023-09-17T00:00:00"/>
    <s v="COD"/>
    <n v="53"/>
    <n v="11.9"/>
    <n v="1250.71"/>
    <n v="47.54"/>
    <s v="UPI"/>
    <n v="1"/>
    <s v="36-50"/>
    <s v="new"/>
    <s v="high value"/>
    <s v="Low"/>
    <s v="Sep"/>
    <x v="0"/>
    <x v="1"/>
    <x v="1"/>
  </r>
  <r>
    <n v="603201"/>
    <n v="25516"/>
    <n v="52"/>
    <s v="Male"/>
    <x v="3"/>
    <x v="5"/>
    <s v="South Indian"/>
    <d v="2023-04-27T00:00:00"/>
    <s v="Online"/>
    <n v="59"/>
    <n v="14.9"/>
    <n v="188.33"/>
    <n v="41.17"/>
    <s v="Wallet"/>
    <n v="1"/>
    <s v="50+"/>
    <s v="new"/>
    <s v="low"/>
    <s v="Low"/>
    <s v="Apr"/>
    <x v="0"/>
    <x v="1"/>
    <x v="1"/>
  </r>
  <r>
    <n v="603202"/>
    <n v="71921"/>
    <n v="36"/>
    <s v="Male"/>
    <x v="3"/>
    <x v="4"/>
    <s v="Pizza"/>
    <d v="2024-05-22T00:00:00"/>
    <s v="COD"/>
    <n v="39"/>
    <n v="8.4"/>
    <n v="936.37"/>
    <n v="69.8"/>
    <s v="UPI"/>
    <n v="4"/>
    <s v="36-50"/>
    <s v="new"/>
    <s v="high value"/>
    <s v="medium"/>
    <s v="May"/>
    <x v="1"/>
    <x v="0"/>
    <x v="0"/>
  </r>
  <r>
    <n v="603203"/>
    <n v="80345"/>
    <n v="40"/>
    <s v="Female"/>
    <x v="4"/>
    <x v="1"/>
    <s v="Chinese"/>
    <d v="2024-11-23T00:00:00"/>
    <s v="COD"/>
    <n v="60"/>
    <n v="6.6"/>
    <n v="1330.53"/>
    <n v="57.24"/>
    <s v="UPI"/>
    <n v="2"/>
    <s v="36-50"/>
    <s v="new"/>
    <s v="high value"/>
    <s v="Low"/>
    <s v="Nov"/>
    <x v="1"/>
    <x v="0"/>
    <x v="1"/>
  </r>
  <r>
    <n v="603204"/>
    <n v="24736"/>
    <n v="21"/>
    <s v="Male"/>
    <x v="2"/>
    <x v="6"/>
    <s v="South Indian"/>
    <d v="2023-03-18T00:00:00"/>
    <s v="Online"/>
    <n v="89"/>
    <n v="10.8"/>
    <n v="719.62"/>
    <n v="64.84"/>
    <s v="UPI"/>
    <n v="3"/>
    <s v="18-24"/>
    <s v="new"/>
    <s v="high value"/>
    <s v="medium"/>
    <s v="Mar"/>
    <x v="0"/>
    <x v="1"/>
    <x v="1"/>
  </r>
  <r>
    <n v="603205"/>
    <n v="26411"/>
    <n v="58"/>
    <s v="Female"/>
    <x v="5"/>
    <x v="3"/>
    <s v="Burger"/>
    <d v="2024-08-15T00:00:00"/>
    <s v="COD"/>
    <n v="32"/>
    <n v="2.4"/>
    <n v="933.36"/>
    <n v="71.03"/>
    <s v="Card"/>
    <n v="1"/>
    <s v="50+"/>
    <s v="new"/>
    <s v="high value"/>
    <s v="Low"/>
    <s v="Aug"/>
    <x v="1"/>
    <x v="2"/>
    <x v="0"/>
  </r>
  <r>
    <n v="603206"/>
    <n v="62890"/>
    <n v="40"/>
    <s v="Female"/>
    <x v="1"/>
    <x v="3"/>
    <s v="Sandwich"/>
    <d v="2024-11-09T00:00:00"/>
    <s v="COD"/>
    <n v="21"/>
    <n v="2"/>
    <n v="1212.0999999999999"/>
    <n v="67.14"/>
    <s v="Cash"/>
    <n v="1"/>
    <s v="36-50"/>
    <s v="new"/>
    <s v="high value"/>
    <s v="Low"/>
    <s v="Nov"/>
    <x v="1"/>
    <x v="2"/>
    <x v="2"/>
  </r>
  <r>
    <n v="603207"/>
    <n v="23666"/>
    <n v="61"/>
    <s v="Male"/>
    <x v="1"/>
    <x v="4"/>
    <s v="Chinese"/>
    <d v="2024-05-05T00:00:00"/>
    <s v="Online"/>
    <n v="33"/>
    <n v="11.5"/>
    <n v="929.13"/>
    <n v="97.2"/>
    <s v="UPI"/>
    <n v="2"/>
    <s v="50+"/>
    <s v="new"/>
    <s v="high value"/>
    <s v="Low"/>
    <s v="May"/>
    <x v="1"/>
    <x v="1"/>
    <x v="0"/>
  </r>
  <r>
    <n v="603208"/>
    <n v="13905"/>
    <n v="34"/>
    <s v="Male"/>
    <x v="1"/>
    <x v="7"/>
    <s v="Sandwich"/>
    <d v="2023-10-03T00:00:00"/>
    <s v="COD"/>
    <n v="25"/>
    <n v="11.8"/>
    <n v="337.14"/>
    <n v="31.79"/>
    <s v="UPI"/>
    <n v="1"/>
    <s v="25-35"/>
    <s v="new"/>
    <s v="medium"/>
    <s v="Low"/>
    <s v="Oct"/>
    <x v="0"/>
    <x v="1"/>
    <x v="2"/>
  </r>
  <r>
    <n v="603209"/>
    <n v="60251"/>
    <n v="36"/>
    <s v="Male"/>
    <x v="2"/>
    <x v="3"/>
    <s v="Sandwich"/>
    <d v="2023-12-11T00:00:00"/>
    <s v="Online"/>
    <n v="65"/>
    <n v="12.2"/>
    <n v="478.78"/>
    <n v="93.12"/>
    <s v="UPI"/>
    <n v="3"/>
    <s v="36-50"/>
    <s v="new"/>
    <s v="medium"/>
    <s v="medium"/>
    <s v="Dec"/>
    <x v="0"/>
    <x v="1"/>
    <x v="1"/>
  </r>
  <r>
    <n v="603210"/>
    <n v="74992"/>
    <n v="33"/>
    <s v="Male"/>
    <x v="4"/>
    <x v="4"/>
    <s v="Sandwich"/>
    <d v="2022-08-04T00:00:00"/>
    <s v="Online"/>
    <n v="61"/>
    <n v="14.7"/>
    <n v="305.35000000000002"/>
    <n v="95.52"/>
    <s v="UPI"/>
    <n v="3"/>
    <s v="25-35"/>
    <s v="new"/>
    <s v="medium"/>
    <s v="medium"/>
    <s v="Aug"/>
    <x v="2"/>
    <x v="1"/>
    <x v="1"/>
  </r>
  <r>
    <n v="603211"/>
    <n v="85631"/>
    <n v="36"/>
    <s v="Male"/>
    <x v="1"/>
    <x v="5"/>
    <s v="Burger"/>
    <d v="2022-12-16T00:00:00"/>
    <s v="COD"/>
    <n v="81"/>
    <n v="12.3"/>
    <n v="599.88"/>
    <n v="30.14"/>
    <s v="Card"/>
    <n v="2"/>
    <s v="36-50"/>
    <s v="new"/>
    <s v="high value"/>
    <s v="Low"/>
    <s v="Dec"/>
    <x v="2"/>
    <x v="1"/>
    <x v="1"/>
  </r>
  <r>
    <n v="603212"/>
    <n v="36109"/>
    <n v="49"/>
    <s v="Female"/>
    <x v="4"/>
    <x v="2"/>
    <s v="Pizza"/>
    <d v="2022-05-26T00:00:00"/>
    <s v="Online"/>
    <n v="60"/>
    <n v="7.5"/>
    <n v="681.35"/>
    <n v="113.2"/>
    <s v="Wallet"/>
    <n v="4"/>
    <s v="36-50"/>
    <s v="new"/>
    <s v="high value"/>
    <s v="medium"/>
    <s v="May"/>
    <x v="2"/>
    <x v="0"/>
    <x v="1"/>
  </r>
  <r>
    <n v="603213"/>
    <n v="99404"/>
    <n v="56"/>
    <s v="Female"/>
    <x v="3"/>
    <x v="5"/>
    <s v="Pizza"/>
    <d v="2023-07-16T00:00:00"/>
    <s v="Online"/>
    <n v="40"/>
    <n v="11.7"/>
    <n v="270.31"/>
    <n v="86.07"/>
    <s v="Cash"/>
    <n v="4"/>
    <s v="50+"/>
    <s v="new"/>
    <s v="medium"/>
    <s v="medium"/>
    <s v="Jul"/>
    <x v="0"/>
    <x v="1"/>
    <x v="0"/>
  </r>
  <r>
    <n v="603214"/>
    <n v="80974"/>
    <n v="43"/>
    <s v="Female"/>
    <x v="2"/>
    <x v="1"/>
    <s v="Biryani"/>
    <d v="2023-05-22T00:00:00"/>
    <s v="COD"/>
    <n v="22"/>
    <n v="1.6"/>
    <n v="711.17"/>
    <n v="100.94"/>
    <s v="UPI"/>
    <n v="5"/>
    <s v="36-50"/>
    <s v="new"/>
    <s v="high value"/>
    <s v="High"/>
    <s v="May"/>
    <x v="0"/>
    <x v="2"/>
    <x v="2"/>
  </r>
  <r>
    <n v="603215"/>
    <n v="73787"/>
    <n v="63"/>
    <s v="Female"/>
    <x v="4"/>
    <x v="7"/>
    <s v="Sandwich"/>
    <d v="2022-01-20T00:00:00"/>
    <s v="Online"/>
    <n v="30"/>
    <n v="3"/>
    <n v="861.76"/>
    <n v="79.17"/>
    <s v="Cash"/>
    <n v="3"/>
    <s v="50+"/>
    <s v="new"/>
    <s v="high value"/>
    <s v="medium"/>
    <s v="Jan"/>
    <x v="2"/>
    <x v="2"/>
    <x v="2"/>
  </r>
  <r>
    <n v="603216"/>
    <n v="79291"/>
    <n v="42"/>
    <s v="Female"/>
    <x v="2"/>
    <x v="0"/>
    <s v="Burger"/>
    <d v="2024-04-29T00:00:00"/>
    <s v="Online"/>
    <n v="83"/>
    <n v="8.6999999999999993"/>
    <n v="680.71"/>
    <n v="95.77"/>
    <s v="Card"/>
    <n v="2"/>
    <s v="36-50"/>
    <s v="new"/>
    <s v="high value"/>
    <s v="Low"/>
    <s v="Apr"/>
    <x v="1"/>
    <x v="0"/>
    <x v="1"/>
  </r>
  <r>
    <n v="603217"/>
    <n v="94802"/>
    <n v="33"/>
    <s v="Male"/>
    <x v="5"/>
    <x v="7"/>
    <s v="Pizza"/>
    <d v="2023-05-13T00:00:00"/>
    <s v="Online"/>
    <n v="64"/>
    <n v="9.5"/>
    <n v="1062.24"/>
    <n v="71.39"/>
    <s v="Card"/>
    <n v="1"/>
    <s v="25-35"/>
    <s v="new"/>
    <s v="high value"/>
    <s v="Low"/>
    <s v="May"/>
    <x v="0"/>
    <x v="0"/>
    <x v="1"/>
  </r>
  <r>
    <n v="603218"/>
    <n v="44633"/>
    <n v="30"/>
    <s v="Female"/>
    <x v="3"/>
    <x v="4"/>
    <s v="South Indian"/>
    <d v="2024-12-02T00:00:00"/>
    <s v="Online"/>
    <n v="35"/>
    <n v="8.8000000000000007"/>
    <n v="1038.04"/>
    <n v="49.93"/>
    <s v="Wallet"/>
    <n v="3"/>
    <s v="25-35"/>
    <s v="new"/>
    <s v="high value"/>
    <s v="medium"/>
    <s v="Dec"/>
    <x v="1"/>
    <x v="0"/>
    <x v="0"/>
  </r>
  <r>
    <n v="603219"/>
    <n v="13433"/>
    <n v="35"/>
    <s v="Male"/>
    <x v="5"/>
    <x v="7"/>
    <s v="Biryani"/>
    <d v="2022-03-08T00:00:00"/>
    <s v="COD"/>
    <n v="84"/>
    <n v="8.9"/>
    <n v="621.08000000000004"/>
    <n v="51.52"/>
    <s v="Cash"/>
    <n v="3"/>
    <s v="25-35"/>
    <s v="new"/>
    <s v="high value"/>
    <s v="medium"/>
    <s v="Mar"/>
    <x v="2"/>
    <x v="0"/>
    <x v="1"/>
  </r>
  <r>
    <n v="603220"/>
    <n v="11601"/>
    <n v="55"/>
    <s v="Male"/>
    <x v="3"/>
    <x v="0"/>
    <s v="Chinese"/>
    <d v="2022-12-10T00:00:00"/>
    <s v="COD"/>
    <n v="82"/>
    <n v="7.4"/>
    <n v="487.02"/>
    <n v="73.3"/>
    <s v="Cash"/>
    <n v="5"/>
    <s v="50+"/>
    <s v="new"/>
    <s v="medium"/>
    <s v="High"/>
    <s v="Dec"/>
    <x v="2"/>
    <x v="0"/>
    <x v="1"/>
  </r>
  <r>
    <n v="603221"/>
    <n v="27087"/>
    <n v="27"/>
    <s v="Female"/>
    <x v="0"/>
    <x v="7"/>
    <s v="Biryani"/>
    <d v="2024-06-15T00:00:00"/>
    <s v="COD"/>
    <n v="76"/>
    <n v="10.3"/>
    <n v="490.38"/>
    <n v="59.44"/>
    <s v="Card"/>
    <n v="2"/>
    <s v="25-35"/>
    <s v="new"/>
    <s v="medium"/>
    <s v="Low"/>
    <s v="Jun"/>
    <x v="1"/>
    <x v="1"/>
    <x v="1"/>
  </r>
  <r>
    <n v="603222"/>
    <n v="56714"/>
    <n v="50"/>
    <s v="Female"/>
    <x v="3"/>
    <x v="7"/>
    <s v="Chinese"/>
    <d v="2023-10-13T00:00:00"/>
    <s v="Online"/>
    <n v="82"/>
    <n v="4.4000000000000004"/>
    <n v="865.71"/>
    <n v="33.86"/>
    <s v="Wallet"/>
    <n v="5"/>
    <s v="36-50"/>
    <s v="repeat"/>
    <s v="high value"/>
    <s v="High"/>
    <s v="Oct"/>
    <x v="0"/>
    <x v="2"/>
    <x v="1"/>
  </r>
  <r>
    <n v="603223"/>
    <n v="49141"/>
    <n v="23"/>
    <s v="Male"/>
    <x v="5"/>
    <x v="5"/>
    <s v="Chinese"/>
    <d v="2024-08-23T00:00:00"/>
    <s v="COD"/>
    <n v="32"/>
    <n v="14.8"/>
    <n v="974.84"/>
    <n v="43.07"/>
    <s v="UPI"/>
    <n v="2"/>
    <s v="18-24"/>
    <s v="new"/>
    <s v="high value"/>
    <s v="Low"/>
    <s v="Aug"/>
    <x v="1"/>
    <x v="1"/>
    <x v="0"/>
  </r>
  <r>
    <n v="603224"/>
    <n v="24790"/>
    <n v="33"/>
    <s v="Female"/>
    <x v="5"/>
    <x v="6"/>
    <s v="Burger"/>
    <d v="2024-03-14T00:00:00"/>
    <s v="Online"/>
    <n v="65"/>
    <n v="6"/>
    <n v="887.73"/>
    <n v="69.09"/>
    <s v="Card"/>
    <n v="3"/>
    <s v="25-35"/>
    <s v="new"/>
    <s v="high value"/>
    <s v="medium"/>
    <s v="Mar"/>
    <x v="1"/>
    <x v="0"/>
    <x v="1"/>
  </r>
  <r>
    <n v="603225"/>
    <n v="51827"/>
    <n v="63"/>
    <s v="Male"/>
    <x v="1"/>
    <x v="2"/>
    <s v="Biryani"/>
    <d v="2022-05-31T00:00:00"/>
    <s v="COD"/>
    <n v="23"/>
    <n v="13.7"/>
    <n v="453.42"/>
    <n v="91.48"/>
    <s v="Cash"/>
    <n v="3"/>
    <s v="50+"/>
    <s v="new"/>
    <s v="medium"/>
    <s v="medium"/>
    <s v="May"/>
    <x v="2"/>
    <x v="1"/>
    <x v="2"/>
  </r>
  <r>
    <n v="603226"/>
    <n v="99638"/>
    <n v="63"/>
    <s v="Female"/>
    <x v="2"/>
    <x v="2"/>
    <s v="Burger"/>
    <d v="2022-08-23T00:00:00"/>
    <s v="Online"/>
    <n v="89"/>
    <n v="13.3"/>
    <n v="173.98"/>
    <n v="72.8"/>
    <s v="Card"/>
    <n v="2"/>
    <s v="50+"/>
    <s v="new"/>
    <s v="low"/>
    <s v="Low"/>
    <s v="Aug"/>
    <x v="2"/>
    <x v="1"/>
    <x v="1"/>
  </r>
  <r>
    <n v="603227"/>
    <n v="10624"/>
    <n v="23"/>
    <s v="Female"/>
    <x v="3"/>
    <x v="3"/>
    <s v="Pizza"/>
    <d v="2022-08-08T00:00:00"/>
    <s v="Online"/>
    <n v="52"/>
    <n v="6.6"/>
    <n v="1391.24"/>
    <n v="44.57"/>
    <s v="UPI"/>
    <n v="2"/>
    <s v="18-24"/>
    <s v="new"/>
    <s v="high value"/>
    <s v="Low"/>
    <s v="Aug"/>
    <x v="2"/>
    <x v="0"/>
    <x v="1"/>
  </r>
  <r>
    <n v="603228"/>
    <n v="40977"/>
    <n v="27"/>
    <s v="Male"/>
    <x v="4"/>
    <x v="4"/>
    <s v="South Indian"/>
    <d v="2022-01-21T00:00:00"/>
    <s v="Online"/>
    <n v="75"/>
    <n v="13.2"/>
    <n v="1313.35"/>
    <n v="58.99"/>
    <s v="Wallet"/>
    <n v="4"/>
    <s v="25-35"/>
    <s v="new"/>
    <s v="high value"/>
    <s v="medium"/>
    <s v="Jan"/>
    <x v="2"/>
    <x v="1"/>
    <x v="1"/>
  </r>
  <r>
    <n v="603229"/>
    <n v="90426"/>
    <n v="63"/>
    <s v="Female"/>
    <x v="1"/>
    <x v="6"/>
    <s v="Sandwich"/>
    <d v="2022-08-13T00:00:00"/>
    <s v="COD"/>
    <n v="60"/>
    <n v="2.8"/>
    <n v="1001.48"/>
    <n v="98.26"/>
    <s v="Cash"/>
    <n v="5"/>
    <s v="50+"/>
    <s v="new"/>
    <s v="high value"/>
    <s v="High"/>
    <s v="Aug"/>
    <x v="2"/>
    <x v="2"/>
    <x v="1"/>
  </r>
  <r>
    <n v="603230"/>
    <n v="26318"/>
    <n v="24"/>
    <s v="Male"/>
    <x v="3"/>
    <x v="0"/>
    <s v="South Indian"/>
    <d v="2023-01-10T00:00:00"/>
    <s v="Online"/>
    <n v="74"/>
    <n v="13.3"/>
    <n v="570.51"/>
    <n v="107.93"/>
    <s v="Wallet"/>
    <n v="4"/>
    <s v="18-24"/>
    <s v="new"/>
    <s v="high value"/>
    <s v="medium"/>
    <s v="Jan"/>
    <x v="0"/>
    <x v="1"/>
    <x v="1"/>
  </r>
  <r>
    <n v="603231"/>
    <n v="54996"/>
    <n v="26"/>
    <s v="Male"/>
    <x v="2"/>
    <x v="2"/>
    <s v="South Indian"/>
    <d v="2024-07-11T00:00:00"/>
    <s v="COD"/>
    <n v="69"/>
    <n v="11.9"/>
    <n v="420.68"/>
    <n v="39.39"/>
    <s v="Card"/>
    <n v="4"/>
    <s v="25-35"/>
    <s v="new"/>
    <s v="medium"/>
    <s v="medium"/>
    <s v="Jul"/>
    <x v="1"/>
    <x v="1"/>
    <x v="1"/>
  </r>
  <r>
    <n v="603232"/>
    <n v="80565"/>
    <n v="39"/>
    <s v="Female"/>
    <x v="4"/>
    <x v="0"/>
    <s v="Pizza"/>
    <d v="2023-11-10T00:00:00"/>
    <s v="Online"/>
    <n v="49"/>
    <n v="12.5"/>
    <n v="650.4"/>
    <n v="59.2"/>
    <s v="Wallet"/>
    <n v="5"/>
    <s v="36-50"/>
    <s v="new"/>
    <s v="high value"/>
    <s v="High"/>
    <s v="Nov"/>
    <x v="0"/>
    <x v="1"/>
    <x v="1"/>
  </r>
  <r>
    <n v="603233"/>
    <n v="24058"/>
    <n v="61"/>
    <s v="Female"/>
    <x v="0"/>
    <x v="5"/>
    <s v="Biryani"/>
    <d v="2024-12-27T00:00:00"/>
    <s v="COD"/>
    <n v="77"/>
    <n v="3.4"/>
    <n v="433.76"/>
    <n v="38.24"/>
    <s v="Cash"/>
    <n v="3"/>
    <s v="50+"/>
    <s v="repeat"/>
    <s v="medium"/>
    <s v="medium"/>
    <s v="Dec"/>
    <x v="1"/>
    <x v="2"/>
    <x v="1"/>
  </r>
  <r>
    <n v="603234"/>
    <n v="26726"/>
    <n v="63"/>
    <s v="Female"/>
    <x v="3"/>
    <x v="1"/>
    <s v="South Indian"/>
    <d v="2024-11-01T00:00:00"/>
    <s v="COD"/>
    <n v="69"/>
    <n v="14.3"/>
    <n v="888.86"/>
    <n v="64.86"/>
    <s v="Card"/>
    <n v="4"/>
    <s v="50+"/>
    <s v="new"/>
    <s v="high value"/>
    <s v="medium"/>
    <s v="Nov"/>
    <x v="1"/>
    <x v="1"/>
    <x v="1"/>
  </r>
  <r>
    <n v="603235"/>
    <n v="77488"/>
    <n v="38"/>
    <s v="Male"/>
    <x v="5"/>
    <x v="6"/>
    <s v="Burger"/>
    <d v="2022-10-14T00:00:00"/>
    <s v="COD"/>
    <n v="69"/>
    <n v="6.6"/>
    <n v="400.67"/>
    <n v="51.69"/>
    <s v="Card"/>
    <n v="2"/>
    <s v="36-50"/>
    <s v="new"/>
    <s v="medium"/>
    <s v="Low"/>
    <s v="Oct"/>
    <x v="2"/>
    <x v="0"/>
    <x v="1"/>
  </r>
  <r>
    <n v="603236"/>
    <n v="27067"/>
    <n v="50"/>
    <s v="Male"/>
    <x v="3"/>
    <x v="2"/>
    <s v="Chinese"/>
    <d v="2022-03-31T00:00:00"/>
    <s v="Online"/>
    <n v="83"/>
    <n v="8.5"/>
    <n v="256.62"/>
    <n v="111.9"/>
    <s v="Cash"/>
    <n v="5"/>
    <s v="36-50"/>
    <s v="new"/>
    <s v="medium"/>
    <s v="High"/>
    <s v="Mar"/>
    <x v="2"/>
    <x v="0"/>
    <x v="1"/>
  </r>
  <r>
    <n v="603237"/>
    <n v="80465"/>
    <n v="54"/>
    <s v="Male"/>
    <x v="1"/>
    <x v="3"/>
    <s v="South Indian"/>
    <d v="2022-08-05T00:00:00"/>
    <s v="COD"/>
    <n v="83"/>
    <n v="6.3"/>
    <n v="1224.96"/>
    <n v="111.45"/>
    <s v="Cash"/>
    <n v="5"/>
    <s v="50+"/>
    <s v="new"/>
    <s v="high value"/>
    <s v="High"/>
    <s v="Aug"/>
    <x v="2"/>
    <x v="0"/>
    <x v="1"/>
  </r>
  <r>
    <n v="603238"/>
    <n v="31005"/>
    <n v="29"/>
    <s v="Female"/>
    <x v="4"/>
    <x v="4"/>
    <s v="South Indian"/>
    <d v="2023-03-17T00:00:00"/>
    <s v="COD"/>
    <n v="57"/>
    <n v="3.3"/>
    <n v="242.91"/>
    <n v="43.43"/>
    <s v="UPI"/>
    <n v="2"/>
    <s v="25-35"/>
    <s v="new"/>
    <s v="low"/>
    <s v="Low"/>
    <s v="Mar"/>
    <x v="0"/>
    <x v="2"/>
    <x v="1"/>
  </r>
  <r>
    <n v="603239"/>
    <n v="75101"/>
    <n v="52"/>
    <s v="Male"/>
    <x v="3"/>
    <x v="5"/>
    <s v="South Indian"/>
    <d v="2024-02-20T00:00:00"/>
    <s v="Online"/>
    <n v="73"/>
    <n v="12.9"/>
    <n v="1325.71"/>
    <n v="38.5"/>
    <s v="Cash"/>
    <n v="3"/>
    <s v="50+"/>
    <s v="new"/>
    <s v="high value"/>
    <s v="medium"/>
    <s v="Feb"/>
    <x v="1"/>
    <x v="1"/>
    <x v="1"/>
  </r>
  <r>
    <n v="603240"/>
    <n v="41570"/>
    <n v="47"/>
    <s v="Male"/>
    <x v="5"/>
    <x v="2"/>
    <s v="Pizza"/>
    <d v="2024-06-13T00:00:00"/>
    <s v="Online"/>
    <n v="60"/>
    <n v="11.5"/>
    <n v="245.03"/>
    <n v="23.09"/>
    <s v="Cash"/>
    <n v="5"/>
    <s v="36-50"/>
    <s v="new"/>
    <s v="low"/>
    <s v="High"/>
    <s v="Jun"/>
    <x v="1"/>
    <x v="1"/>
    <x v="1"/>
  </r>
  <r>
    <n v="603241"/>
    <n v="97223"/>
    <n v="30"/>
    <s v="Male"/>
    <x v="3"/>
    <x v="2"/>
    <s v="Chinese"/>
    <d v="2022-01-05T00:00:00"/>
    <s v="COD"/>
    <n v="43"/>
    <n v="8.3000000000000007"/>
    <n v="1329.98"/>
    <n v="20.41"/>
    <s v="Card"/>
    <n v="2"/>
    <s v="25-35"/>
    <s v="new"/>
    <s v="high value"/>
    <s v="Low"/>
    <s v="Jan"/>
    <x v="2"/>
    <x v="0"/>
    <x v="0"/>
  </r>
  <r>
    <n v="603242"/>
    <n v="27314"/>
    <n v="29"/>
    <s v="Male"/>
    <x v="3"/>
    <x v="6"/>
    <s v="Pizza"/>
    <d v="2023-03-22T00:00:00"/>
    <s v="COD"/>
    <n v="33"/>
    <n v="1.5"/>
    <n v="524.54"/>
    <n v="65.790000000000006"/>
    <s v="Cash"/>
    <n v="2"/>
    <s v="25-35"/>
    <s v="repeat"/>
    <s v="high value"/>
    <s v="Low"/>
    <s v="Mar"/>
    <x v="0"/>
    <x v="2"/>
    <x v="0"/>
  </r>
  <r>
    <n v="603243"/>
    <n v="34345"/>
    <n v="57"/>
    <s v="Male"/>
    <x v="5"/>
    <x v="3"/>
    <s v="South Indian"/>
    <d v="2024-10-08T00:00:00"/>
    <s v="Online"/>
    <n v="82"/>
    <n v="3"/>
    <n v="375.1"/>
    <n v="78.25"/>
    <s v="UPI"/>
    <n v="3"/>
    <s v="50+"/>
    <s v="new"/>
    <s v="medium"/>
    <s v="medium"/>
    <s v="Oct"/>
    <x v="1"/>
    <x v="2"/>
    <x v="1"/>
  </r>
  <r>
    <n v="603244"/>
    <n v="94571"/>
    <n v="60"/>
    <s v="Female"/>
    <x v="5"/>
    <x v="6"/>
    <s v="Sandwich"/>
    <d v="2024-12-24T00:00:00"/>
    <s v="Online"/>
    <n v="69"/>
    <n v="6.9"/>
    <n v="751.93"/>
    <n v="75.95"/>
    <s v="UPI"/>
    <n v="1"/>
    <s v="50+"/>
    <s v="new"/>
    <s v="high value"/>
    <s v="Low"/>
    <s v="Dec"/>
    <x v="1"/>
    <x v="0"/>
    <x v="1"/>
  </r>
  <r>
    <n v="603245"/>
    <n v="16977"/>
    <n v="52"/>
    <s v="Female"/>
    <x v="1"/>
    <x v="0"/>
    <s v="South Indian"/>
    <d v="2023-10-02T00:00:00"/>
    <s v="Online"/>
    <n v="43"/>
    <n v="8.6"/>
    <n v="315.75"/>
    <n v="105.64"/>
    <s v="Cash"/>
    <n v="4"/>
    <s v="50+"/>
    <s v="new"/>
    <s v="medium"/>
    <s v="medium"/>
    <s v="Oct"/>
    <x v="0"/>
    <x v="0"/>
    <x v="0"/>
  </r>
  <r>
    <n v="603246"/>
    <n v="54298"/>
    <n v="62"/>
    <s v="Male"/>
    <x v="1"/>
    <x v="3"/>
    <s v="Sandwich"/>
    <d v="2024-10-31T00:00:00"/>
    <s v="Online"/>
    <n v="88"/>
    <n v="6"/>
    <n v="917.02"/>
    <n v="111.76"/>
    <s v="Cash"/>
    <n v="1"/>
    <s v="50+"/>
    <s v="new"/>
    <s v="high value"/>
    <s v="Low"/>
    <s v="Oct"/>
    <x v="1"/>
    <x v="0"/>
    <x v="1"/>
  </r>
  <r>
    <n v="603247"/>
    <n v="46735"/>
    <n v="26"/>
    <s v="Female"/>
    <x v="5"/>
    <x v="7"/>
    <s v="Burger"/>
    <d v="2022-03-13T00:00:00"/>
    <s v="Online"/>
    <n v="52"/>
    <n v="6.3"/>
    <n v="181.33"/>
    <n v="48.23"/>
    <s v="Card"/>
    <n v="5"/>
    <s v="25-35"/>
    <s v="new"/>
    <s v="low"/>
    <s v="High"/>
    <s v="Mar"/>
    <x v="2"/>
    <x v="0"/>
    <x v="1"/>
  </r>
  <r>
    <n v="603248"/>
    <n v="73972"/>
    <n v="64"/>
    <s v="Male"/>
    <x v="0"/>
    <x v="1"/>
    <s v="South Indian"/>
    <d v="2024-11-25T00:00:00"/>
    <s v="COD"/>
    <n v="53"/>
    <n v="1.8"/>
    <n v="1054.52"/>
    <n v="51.36"/>
    <s v="UPI"/>
    <n v="3"/>
    <s v="50+"/>
    <s v="new"/>
    <s v="high value"/>
    <s v="medium"/>
    <s v="Nov"/>
    <x v="1"/>
    <x v="2"/>
    <x v="1"/>
  </r>
  <r>
    <n v="603249"/>
    <n v="74589"/>
    <n v="57"/>
    <s v="Female"/>
    <x v="1"/>
    <x v="2"/>
    <s v="Biryani"/>
    <d v="2022-03-03T00:00:00"/>
    <s v="COD"/>
    <n v="33"/>
    <n v="1.1000000000000001"/>
    <n v="1454.11"/>
    <n v="60.19"/>
    <s v="UPI"/>
    <n v="5"/>
    <s v="50+"/>
    <s v="new"/>
    <s v="high value"/>
    <s v="High"/>
    <s v="Mar"/>
    <x v="2"/>
    <x v="2"/>
    <x v="0"/>
  </r>
  <r>
    <n v="603250"/>
    <n v="75298"/>
    <n v="49"/>
    <s v="Female"/>
    <x v="3"/>
    <x v="2"/>
    <s v="Burger"/>
    <d v="2023-07-10T00:00:00"/>
    <s v="Online"/>
    <n v="84"/>
    <n v="5.7"/>
    <n v="1341.51"/>
    <n v="65.540000000000006"/>
    <s v="UPI"/>
    <n v="4"/>
    <s v="36-50"/>
    <s v="new"/>
    <s v="high value"/>
    <s v="medium"/>
    <s v="Jul"/>
    <x v="0"/>
    <x v="0"/>
    <x v="1"/>
  </r>
  <r>
    <n v="603251"/>
    <n v="47418"/>
    <n v="40"/>
    <s v="Male"/>
    <x v="3"/>
    <x v="2"/>
    <s v="Biryani"/>
    <d v="2023-12-14T00:00:00"/>
    <s v="Online"/>
    <n v="78"/>
    <n v="11.3"/>
    <n v="1146.74"/>
    <n v="91.42"/>
    <s v="Wallet"/>
    <n v="5"/>
    <s v="36-50"/>
    <s v="new"/>
    <s v="high value"/>
    <s v="High"/>
    <s v="Dec"/>
    <x v="0"/>
    <x v="1"/>
    <x v="1"/>
  </r>
  <r>
    <n v="603252"/>
    <n v="88261"/>
    <n v="40"/>
    <s v="Male"/>
    <x v="3"/>
    <x v="4"/>
    <s v="Burger"/>
    <d v="2024-05-23T00:00:00"/>
    <s v="COD"/>
    <n v="64"/>
    <n v="11.7"/>
    <n v="1112.26"/>
    <n v="60.69"/>
    <s v="Wallet"/>
    <n v="4"/>
    <s v="36-50"/>
    <s v="new"/>
    <s v="high value"/>
    <s v="medium"/>
    <s v="May"/>
    <x v="1"/>
    <x v="1"/>
    <x v="1"/>
  </r>
  <r>
    <n v="603253"/>
    <n v="82437"/>
    <n v="50"/>
    <s v="Male"/>
    <x v="1"/>
    <x v="6"/>
    <s v="Pizza"/>
    <d v="2022-07-05T00:00:00"/>
    <s v="Online"/>
    <n v="54"/>
    <n v="14.6"/>
    <n v="1118.97"/>
    <n v="46.95"/>
    <s v="Cash"/>
    <n v="1"/>
    <s v="36-50"/>
    <s v="new"/>
    <s v="high value"/>
    <s v="Low"/>
    <s v="Jul"/>
    <x v="2"/>
    <x v="1"/>
    <x v="1"/>
  </r>
  <r>
    <n v="603254"/>
    <n v="39765"/>
    <n v="45"/>
    <s v="Male"/>
    <x v="3"/>
    <x v="4"/>
    <s v="Pizza"/>
    <d v="2024-03-17T00:00:00"/>
    <s v="Online"/>
    <n v="21"/>
    <n v="12.7"/>
    <n v="252.06"/>
    <n v="106.55"/>
    <s v="Card"/>
    <n v="1"/>
    <s v="36-50"/>
    <s v="new"/>
    <s v="medium"/>
    <s v="Low"/>
    <s v="Mar"/>
    <x v="1"/>
    <x v="1"/>
    <x v="2"/>
  </r>
  <r>
    <n v="603255"/>
    <n v="18533"/>
    <n v="41"/>
    <s v="Female"/>
    <x v="4"/>
    <x v="1"/>
    <s v="Sandwich"/>
    <d v="2024-10-27T00:00:00"/>
    <s v="Online"/>
    <n v="60"/>
    <n v="11.5"/>
    <n v="258.08999999999997"/>
    <n v="60.41"/>
    <s v="UPI"/>
    <n v="4"/>
    <s v="36-50"/>
    <s v="new"/>
    <s v="medium"/>
    <s v="medium"/>
    <s v="Oct"/>
    <x v="1"/>
    <x v="1"/>
    <x v="1"/>
  </r>
  <r>
    <n v="603256"/>
    <n v="98907"/>
    <n v="38"/>
    <s v="Female"/>
    <x v="0"/>
    <x v="7"/>
    <s v="Sandwich"/>
    <d v="2023-03-06T00:00:00"/>
    <s v="Online"/>
    <n v="86"/>
    <n v="8.4"/>
    <n v="546.66"/>
    <n v="28.9"/>
    <s v="Cash"/>
    <n v="1"/>
    <s v="36-50"/>
    <s v="new"/>
    <s v="high value"/>
    <s v="Low"/>
    <s v="Mar"/>
    <x v="0"/>
    <x v="0"/>
    <x v="1"/>
  </r>
  <r>
    <n v="603257"/>
    <n v="43558"/>
    <n v="53"/>
    <s v="Female"/>
    <x v="3"/>
    <x v="6"/>
    <s v="Burger"/>
    <d v="2024-04-18T00:00:00"/>
    <s v="Online"/>
    <n v="83"/>
    <n v="2.8"/>
    <n v="1129.55"/>
    <n v="62.67"/>
    <s v="Cash"/>
    <n v="4"/>
    <s v="50+"/>
    <s v="new"/>
    <s v="high value"/>
    <s v="medium"/>
    <s v="Apr"/>
    <x v="1"/>
    <x v="2"/>
    <x v="1"/>
  </r>
  <r>
    <n v="603258"/>
    <n v="58833"/>
    <n v="64"/>
    <s v="Male"/>
    <x v="3"/>
    <x v="1"/>
    <s v="Chinese"/>
    <d v="2022-07-15T00:00:00"/>
    <s v="Online"/>
    <n v="80"/>
    <n v="5"/>
    <n v="353"/>
    <n v="63.69"/>
    <s v="Card"/>
    <n v="5"/>
    <s v="50+"/>
    <s v="new"/>
    <s v="medium"/>
    <s v="High"/>
    <s v="Jul"/>
    <x v="2"/>
    <x v="2"/>
    <x v="1"/>
  </r>
  <r>
    <n v="603259"/>
    <n v="70082"/>
    <n v="61"/>
    <s v="Female"/>
    <x v="2"/>
    <x v="1"/>
    <s v="Pizza"/>
    <d v="2023-03-26T00:00:00"/>
    <s v="Online"/>
    <n v="26"/>
    <n v="2.2999999999999998"/>
    <n v="1418.83"/>
    <n v="118.07"/>
    <s v="Card"/>
    <n v="5"/>
    <s v="50+"/>
    <s v="new"/>
    <s v="high value"/>
    <s v="High"/>
    <s v="Mar"/>
    <x v="0"/>
    <x v="2"/>
    <x v="2"/>
  </r>
  <r>
    <n v="603260"/>
    <n v="66037"/>
    <n v="44"/>
    <s v="Male"/>
    <x v="4"/>
    <x v="2"/>
    <s v="Burger"/>
    <d v="2022-02-25T00:00:00"/>
    <s v="COD"/>
    <n v="60"/>
    <n v="9.3000000000000007"/>
    <n v="1109.3"/>
    <n v="33.74"/>
    <s v="Card"/>
    <n v="2"/>
    <s v="36-50"/>
    <s v="new"/>
    <s v="high value"/>
    <s v="Low"/>
    <s v="Feb"/>
    <x v="2"/>
    <x v="0"/>
    <x v="1"/>
  </r>
  <r>
    <n v="603261"/>
    <n v="39527"/>
    <n v="60"/>
    <s v="Male"/>
    <x v="3"/>
    <x v="3"/>
    <s v="South Indian"/>
    <d v="2024-10-15T00:00:00"/>
    <s v="COD"/>
    <n v="56"/>
    <n v="14.5"/>
    <n v="315.73"/>
    <n v="48.08"/>
    <s v="UPI"/>
    <n v="2"/>
    <s v="50+"/>
    <s v="new"/>
    <s v="medium"/>
    <s v="Low"/>
    <s v="Oct"/>
    <x v="1"/>
    <x v="1"/>
    <x v="1"/>
  </r>
  <r>
    <n v="603262"/>
    <n v="74784"/>
    <n v="38"/>
    <s v="Male"/>
    <x v="5"/>
    <x v="6"/>
    <s v="Chinese"/>
    <d v="2022-11-23T00:00:00"/>
    <s v="Online"/>
    <n v="59"/>
    <n v="8.8000000000000007"/>
    <n v="1288.22"/>
    <n v="49.62"/>
    <s v="Wallet"/>
    <n v="1"/>
    <s v="36-50"/>
    <s v="new"/>
    <s v="high value"/>
    <s v="Low"/>
    <s v="Nov"/>
    <x v="2"/>
    <x v="0"/>
    <x v="1"/>
  </r>
  <r>
    <n v="603263"/>
    <n v="53296"/>
    <n v="55"/>
    <s v="Male"/>
    <x v="4"/>
    <x v="7"/>
    <s v="Burger"/>
    <d v="2022-08-20T00:00:00"/>
    <s v="Online"/>
    <n v="54"/>
    <n v="7.3"/>
    <n v="743.29"/>
    <n v="114.05"/>
    <s v="UPI"/>
    <n v="1"/>
    <s v="50+"/>
    <s v="new"/>
    <s v="high value"/>
    <s v="Low"/>
    <s v="Aug"/>
    <x v="2"/>
    <x v="0"/>
    <x v="1"/>
  </r>
  <r>
    <n v="603264"/>
    <n v="67924"/>
    <n v="27"/>
    <s v="Female"/>
    <x v="1"/>
    <x v="3"/>
    <s v="South Indian"/>
    <d v="2023-08-24T00:00:00"/>
    <s v="Online"/>
    <n v="22"/>
    <n v="13"/>
    <n v="885.43"/>
    <n v="80.22"/>
    <s v="Wallet"/>
    <n v="1"/>
    <s v="25-35"/>
    <s v="repeat"/>
    <s v="high value"/>
    <s v="Low"/>
    <s v="Aug"/>
    <x v="0"/>
    <x v="1"/>
    <x v="2"/>
  </r>
  <r>
    <n v="603265"/>
    <n v="82634"/>
    <n v="46"/>
    <s v="Male"/>
    <x v="3"/>
    <x v="2"/>
    <s v="South Indian"/>
    <d v="2022-07-07T00:00:00"/>
    <s v="COD"/>
    <n v="36"/>
    <n v="5.9"/>
    <n v="878.09"/>
    <n v="66.27"/>
    <s v="Wallet"/>
    <n v="1"/>
    <s v="36-50"/>
    <s v="repeat"/>
    <s v="high value"/>
    <s v="Low"/>
    <s v="Jul"/>
    <x v="2"/>
    <x v="0"/>
    <x v="0"/>
  </r>
  <r>
    <n v="603266"/>
    <n v="16662"/>
    <n v="41"/>
    <s v="Male"/>
    <x v="2"/>
    <x v="4"/>
    <s v="Pizza"/>
    <d v="2023-12-08T00:00:00"/>
    <s v="COD"/>
    <n v="22"/>
    <n v="10.199999999999999"/>
    <n v="1061.25"/>
    <n v="112.54"/>
    <s v="Wallet"/>
    <n v="2"/>
    <s v="36-50"/>
    <s v="new"/>
    <s v="high value"/>
    <s v="Low"/>
    <s v="Dec"/>
    <x v="0"/>
    <x v="1"/>
    <x v="2"/>
  </r>
  <r>
    <n v="603267"/>
    <n v="87669"/>
    <n v="44"/>
    <s v="Female"/>
    <x v="1"/>
    <x v="1"/>
    <s v="Chinese"/>
    <d v="2024-12-28T00:00:00"/>
    <s v="Online"/>
    <n v="30"/>
    <n v="5.6"/>
    <n v="986.48"/>
    <n v="52.7"/>
    <s v="Wallet"/>
    <n v="5"/>
    <s v="36-50"/>
    <s v="new"/>
    <s v="high value"/>
    <s v="High"/>
    <s v="Dec"/>
    <x v="1"/>
    <x v="0"/>
    <x v="2"/>
  </r>
  <r>
    <n v="603268"/>
    <n v="70098"/>
    <n v="56"/>
    <s v="Male"/>
    <x v="1"/>
    <x v="1"/>
    <s v="Biryani"/>
    <d v="2024-11-28T00:00:00"/>
    <s v="Online"/>
    <n v="20"/>
    <n v="11.7"/>
    <n v="282.02999999999997"/>
    <n v="46.92"/>
    <s v="Cash"/>
    <n v="1"/>
    <s v="50+"/>
    <s v="new"/>
    <s v="medium"/>
    <s v="Low"/>
    <s v="Nov"/>
    <x v="1"/>
    <x v="1"/>
    <x v="2"/>
  </r>
  <r>
    <n v="603269"/>
    <n v="53107"/>
    <n v="34"/>
    <s v="Male"/>
    <x v="3"/>
    <x v="5"/>
    <s v="Burger"/>
    <d v="2023-07-31T00:00:00"/>
    <s v="Online"/>
    <n v="60"/>
    <n v="6.2"/>
    <n v="1431.07"/>
    <n v="55.03"/>
    <s v="UPI"/>
    <n v="4"/>
    <s v="25-35"/>
    <s v="new"/>
    <s v="high value"/>
    <s v="medium"/>
    <s v="Jul"/>
    <x v="0"/>
    <x v="0"/>
    <x v="1"/>
  </r>
  <r>
    <n v="603270"/>
    <n v="87462"/>
    <n v="64"/>
    <s v="Male"/>
    <x v="2"/>
    <x v="7"/>
    <s v="Pizza"/>
    <d v="2024-09-29T00:00:00"/>
    <s v="Online"/>
    <n v="60"/>
    <n v="14.4"/>
    <n v="567.66999999999996"/>
    <n v="64.599999999999994"/>
    <s v="Card"/>
    <n v="2"/>
    <s v="50+"/>
    <s v="new"/>
    <s v="high value"/>
    <s v="Low"/>
    <s v="Sep"/>
    <x v="1"/>
    <x v="1"/>
    <x v="1"/>
  </r>
  <r>
    <n v="603271"/>
    <n v="71929"/>
    <n v="42"/>
    <s v="Female"/>
    <x v="5"/>
    <x v="6"/>
    <s v="Pizza"/>
    <d v="2024-08-11T00:00:00"/>
    <s v="COD"/>
    <n v="85"/>
    <n v="4.0999999999999996"/>
    <n v="188.79"/>
    <n v="46.62"/>
    <s v="Card"/>
    <n v="5"/>
    <s v="36-50"/>
    <s v="new"/>
    <s v="low"/>
    <s v="High"/>
    <s v="Aug"/>
    <x v="1"/>
    <x v="2"/>
    <x v="1"/>
  </r>
  <r>
    <n v="603272"/>
    <n v="72064"/>
    <n v="46"/>
    <s v="Male"/>
    <x v="0"/>
    <x v="1"/>
    <s v="Biryani"/>
    <d v="2024-08-30T00:00:00"/>
    <s v="COD"/>
    <n v="85"/>
    <n v="6.8"/>
    <n v="1287.74"/>
    <n v="40.28"/>
    <s v="Wallet"/>
    <n v="4"/>
    <s v="36-50"/>
    <s v="new"/>
    <s v="high value"/>
    <s v="medium"/>
    <s v="Aug"/>
    <x v="1"/>
    <x v="0"/>
    <x v="1"/>
  </r>
  <r>
    <n v="603273"/>
    <n v="73013"/>
    <n v="40"/>
    <s v="Male"/>
    <x v="0"/>
    <x v="7"/>
    <s v="Sandwich"/>
    <d v="2024-03-30T00:00:00"/>
    <s v="Online"/>
    <n v="51"/>
    <n v="3.7"/>
    <n v="286.67"/>
    <n v="68.34"/>
    <s v="UPI"/>
    <n v="4"/>
    <s v="36-50"/>
    <s v="new"/>
    <s v="medium"/>
    <s v="medium"/>
    <s v="Mar"/>
    <x v="1"/>
    <x v="2"/>
    <x v="1"/>
  </r>
  <r>
    <n v="603274"/>
    <n v="91172"/>
    <n v="31"/>
    <s v="Male"/>
    <x v="4"/>
    <x v="2"/>
    <s v="Pizza"/>
    <d v="2022-07-01T00:00:00"/>
    <s v="COD"/>
    <n v="43"/>
    <n v="14.3"/>
    <n v="436.35"/>
    <n v="70.91"/>
    <s v="Card"/>
    <n v="1"/>
    <s v="25-35"/>
    <s v="new"/>
    <s v="medium"/>
    <s v="Low"/>
    <s v="Jul"/>
    <x v="2"/>
    <x v="1"/>
    <x v="0"/>
  </r>
  <r>
    <n v="603275"/>
    <n v="86597"/>
    <n v="23"/>
    <s v="Male"/>
    <x v="4"/>
    <x v="7"/>
    <s v="Pizza"/>
    <d v="2024-01-25T00:00:00"/>
    <s v="Online"/>
    <n v="47"/>
    <n v="8.6999999999999993"/>
    <n v="236.43"/>
    <n v="53.66"/>
    <s v="UPI"/>
    <n v="2"/>
    <s v="18-24"/>
    <s v="new"/>
    <s v="low"/>
    <s v="Low"/>
    <s v="Jan"/>
    <x v="1"/>
    <x v="0"/>
    <x v="1"/>
  </r>
  <r>
    <n v="603276"/>
    <n v="44068"/>
    <n v="29"/>
    <s v="Male"/>
    <x v="4"/>
    <x v="0"/>
    <s v="Sandwich"/>
    <d v="2024-10-19T00:00:00"/>
    <s v="COD"/>
    <n v="59"/>
    <n v="6.9"/>
    <n v="1150.49"/>
    <n v="65.72"/>
    <s v="Card"/>
    <n v="3"/>
    <s v="25-35"/>
    <s v="new"/>
    <s v="high value"/>
    <s v="medium"/>
    <s v="Oct"/>
    <x v="1"/>
    <x v="0"/>
    <x v="1"/>
  </r>
  <r>
    <n v="603277"/>
    <n v="83383"/>
    <n v="34"/>
    <s v="Male"/>
    <x v="4"/>
    <x v="7"/>
    <s v="Pizza"/>
    <d v="2023-07-26T00:00:00"/>
    <s v="COD"/>
    <n v="42"/>
    <n v="12"/>
    <n v="412.07"/>
    <n v="82.94"/>
    <s v="Wallet"/>
    <n v="1"/>
    <s v="25-35"/>
    <s v="new"/>
    <s v="medium"/>
    <s v="Low"/>
    <s v="Jul"/>
    <x v="0"/>
    <x v="1"/>
    <x v="0"/>
  </r>
  <r>
    <n v="603278"/>
    <n v="50425"/>
    <n v="26"/>
    <s v="Female"/>
    <x v="1"/>
    <x v="3"/>
    <s v="Sandwich"/>
    <d v="2022-05-30T00:00:00"/>
    <s v="COD"/>
    <n v="31"/>
    <n v="5"/>
    <n v="1472.61"/>
    <n v="62.22"/>
    <s v="UPI"/>
    <n v="1"/>
    <s v="25-35"/>
    <s v="new"/>
    <s v="high value"/>
    <s v="Low"/>
    <s v="May"/>
    <x v="2"/>
    <x v="2"/>
    <x v="0"/>
  </r>
  <r>
    <n v="603279"/>
    <n v="95786"/>
    <n v="44"/>
    <s v="Male"/>
    <x v="5"/>
    <x v="6"/>
    <s v="Sandwich"/>
    <d v="2024-10-21T00:00:00"/>
    <s v="COD"/>
    <n v="78"/>
    <n v="8.6"/>
    <n v="1079.32"/>
    <n v="75.73"/>
    <s v="Wallet"/>
    <n v="2"/>
    <s v="36-50"/>
    <s v="new"/>
    <s v="high value"/>
    <s v="Low"/>
    <s v="Oct"/>
    <x v="1"/>
    <x v="0"/>
    <x v="1"/>
  </r>
  <r>
    <n v="603280"/>
    <n v="17595"/>
    <n v="51"/>
    <s v="Male"/>
    <x v="4"/>
    <x v="0"/>
    <s v="Pizza"/>
    <d v="2023-05-27T00:00:00"/>
    <s v="Online"/>
    <n v="61"/>
    <n v="14.3"/>
    <n v="1148.93"/>
    <n v="110.23"/>
    <s v="UPI"/>
    <n v="5"/>
    <s v="50+"/>
    <s v="new"/>
    <s v="high value"/>
    <s v="High"/>
    <s v="May"/>
    <x v="0"/>
    <x v="1"/>
    <x v="1"/>
  </r>
  <r>
    <n v="603281"/>
    <n v="26416"/>
    <n v="40"/>
    <s v="Female"/>
    <x v="4"/>
    <x v="0"/>
    <s v="Burger"/>
    <d v="2022-11-05T00:00:00"/>
    <s v="COD"/>
    <n v="37"/>
    <n v="13"/>
    <n v="1051.8599999999999"/>
    <n v="26.04"/>
    <s v="Cash"/>
    <n v="5"/>
    <s v="36-50"/>
    <s v="repeat"/>
    <s v="high value"/>
    <s v="High"/>
    <s v="Nov"/>
    <x v="2"/>
    <x v="1"/>
    <x v="0"/>
  </r>
  <r>
    <n v="603282"/>
    <n v="71945"/>
    <n v="54"/>
    <s v="Male"/>
    <x v="1"/>
    <x v="1"/>
    <s v="Burger"/>
    <d v="2024-04-27T00:00:00"/>
    <s v="Online"/>
    <n v="78"/>
    <n v="12.9"/>
    <n v="1466.1"/>
    <n v="68.66"/>
    <s v="Card"/>
    <n v="5"/>
    <s v="50+"/>
    <s v="new"/>
    <s v="high value"/>
    <s v="High"/>
    <s v="Apr"/>
    <x v="1"/>
    <x v="1"/>
    <x v="1"/>
  </r>
  <r>
    <n v="603283"/>
    <n v="41609"/>
    <n v="55"/>
    <s v="Male"/>
    <x v="5"/>
    <x v="6"/>
    <s v="South Indian"/>
    <d v="2023-03-13T00:00:00"/>
    <s v="COD"/>
    <n v="46"/>
    <n v="2.4"/>
    <n v="185.11"/>
    <n v="102.89"/>
    <s v="Wallet"/>
    <n v="5"/>
    <s v="50+"/>
    <s v="repeat"/>
    <s v="low"/>
    <s v="High"/>
    <s v="Mar"/>
    <x v="0"/>
    <x v="2"/>
    <x v="1"/>
  </r>
  <r>
    <n v="603284"/>
    <n v="63511"/>
    <n v="22"/>
    <s v="Male"/>
    <x v="4"/>
    <x v="3"/>
    <s v="Chinese"/>
    <d v="2022-03-30T00:00:00"/>
    <s v="COD"/>
    <n v="49"/>
    <n v="10.4"/>
    <n v="874.63"/>
    <n v="91.84"/>
    <s v="Cash"/>
    <n v="2"/>
    <s v="18-24"/>
    <s v="new"/>
    <s v="high value"/>
    <s v="Low"/>
    <s v="Mar"/>
    <x v="2"/>
    <x v="1"/>
    <x v="1"/>
  </r>
  <r>
    <n v="603285"/>
    <n v="17347"/>
    <n v="39"/>
    <s v="Male"/>
    <x v="0"/>
    <x v="3"/>
    <s v="Burger"/>
    <d v="2024-11-06T00:00:00"/>
    <s v="COD"/>
    <n v="52"/>
    <n v="6.9"/>
    <n v="313.14999999999998"/>
    <n v="116.37"/>
    <s v="Card"/>
    <n v="1"/>
    <s v="36-50"/>
    <s v="new"/>
    <s v="medium"/>
    <s v="Low"/>
    <s v="Nov"/>
    <x v="1"/>
    <x v="0"/>
    <x v="1"/>
  </r>
  <r>
    <n v="603286"/>
    <n v="79724"/>
    <n v="50"/>
    <s v="Male"/>
    <x v="2"/>
    <x v="3"/>
    <s v="Sandwich"/>
    <d v="2024-07-25T00:00:00"/>
    <s v="COD"/>
    <n v="82"/>
    <n v="11"/>
    <n v="1031.6300000000001"/>
    <n v="41.79"/>
    <s v="Wallet"/>
    <n v="5"/>
    <s v="36-50"/>
    <s v="new"/>
    <s v="high value"/>
    <s v="High"/>
    <s v="Jul"/>
    <x v="1"/>
    <x v="1"/>
    <x v="1"/>
  </r>
  <r>
    <n v="603287"/>
    <n v="76896"/>
    <n v="44"/>
    <s v="Male"/>
    <x v="1"/>
    <x v="7"/>
    <s v="Burger"/>
    <d v="2022-04-22T00:00:00"/>
    <s v="Online"/>
    <n v="28"/>
    <n v="10.8"/>
    <n v="1049.97"/>
    <n v="56.08"/>
    <s v="Cash"/>
    <n v="4"/>
    <s v="36-50"/>
    <s v="new"/>
    <s v="high value"/>
    <s v="medium"/>
    <s v="Apr"/>
    <x v="2"/>
    <x v="1"/>
    <x v="2"/>
  </r>
  <r>
    <n v="603288"/>
    <n v="15281"/>
    <n v="34"/>
    <s v="Female"/>
    <x v="4"/>
    <x v="6"/>
    <s v="South Indian"/>
    <d v="2022-06-03T00:00:00"/>
    <s v="Online"/>
    <n v="89"/>
    <n v="6.4"/>
    <n v="1451.5"/>
    <n v="108.65"/>
    <s v="Card"/>
    <n v="5"/>
    <s v="25-35"/>
    <s v="new"/>
    <s v="high value"/>
    <s v="High"/>
    <s v="Jun"/>
    <x v="2"/>
    <x v="0"/>
    <x v="1"/>
  </r>
  <r>
    <n v="603289"/>
    <n v="92507"/>
    <n v="34"/>
    <s v="Male"/>
    <x v="5"/>
    <x v="1"/>
    <s v="Biryani"/>
    <d v="2023-08-18T00:00:00"/>
    <s v="Online"/>
    <n v="57"/>
    <n v="10.1"/>
    <n v="1149.72"/>
    <n v="104.43"/>
    <s v="Wallet"/>
    <n v="5"/>
    <s v="25-35"/>
    <s v="new"/>
    <s v="high value"/>
    <s v="High"/>
    <s v="Aug"/>
    <x v="0"/>
    <x v="1"/>
    <x v="1"/>
  </r>
  <r>
    <n v="603290"/>
    <n v="56103"/>
    <n v="22"/>
    <s v="Female"/>
    <x v="1"/>
    <x v="3"/>
    <s v="Chinese"/>
    <d v="2024-09-04T00:00:00"/>
    <s v="COD"/>
    <n v="75"/>
    <n v="6"/>
    <n v="275.24"/>
    <n v="71.03"/>
    <s v="Cash"/>
    <n v="2"/>
    <s v="18-24"/>
    <s v="new"/>
    <s v="medium"/>
    <s v="Low"/>
    <s v="Sep"/>
    <x v="1"/>
    <x v="0"/>
    <x v="1"/>
  </r>
  <r>
    <n v="603291"/>
    <n v="19957"/>
    <n v="62"/>
    <s v="Female"/>
    <x v="4"/>
    <x v="4"/>
    <s v="South Indian"/>
    <d v="2023-05-22T00:00:00"/>
    <s v="Online"/>
    <n v="60"/>
    <n v="8.3000000000000007"/>
    <n v="824.48"/>
    <n v="49.98"/>
    <s v="Card"/>
    <n v="5"/>
    <s v="50+"/>
    <s v="new"/>
    <s v="high value"/>
    <s v="High"/>
    <s v="May"/>
    <x v="0"/>
    <x v="0"/>
    <x v="1"/>
  </r>
  <r>
    <n v="603292"/>
    <n v="43424"/>
    <n v="28"/>
    <s v="Male"/>
    <x v="2"/>
    <x v="3"/>
    <s v="Burger"/>
    <d v="2024-07-06T00:00:00"/>
    <s v="Online"/>
    <n v="53"/>
    <n v="11.7"/>
    <n v="238.85"/>
    <n v="107.87"/>
    <s v="Cash"/>
    <n v="3"/>
    <s v="25-35"/>
    <s v="new"/>
    <s v="low"/>
    <s v="medium"/>
    <s v="Jul"/>
    <x v="1"/>
    <x v="1"/>
    <x v="1"/>
  </r>
  <r>
    <n v="603293"/>
    <n v="75592"/>
    <n v="26"/>
    <s v="Male"/>
    <x v="1"/>
    <x v="6"/>
    <s v="Biryani"/>
    <d v="2024-11-03T00:00:00"/>
    <s v="COD"/>
    <n v="28"/>
    <n v="2.2999999999999998"/>
    <n v="818.63"/>
    <n v="72.3"/>
    <s v="Wallet"/>
    <n v="2"/>
    <s v="25-35"/>
    <s v="new"/>
    <s v="high value"/>
    <s v="Low"/>
    <s v="Nov"/>
    <x v="1"/>
    <x v="2"/>
    <x v="2"/>
  </r>
  <r>
    <n v="603294"/>
    <n v="76001"/>
    <n v="61"/>
    <s v="Male"/>
    <x v="4"/>
    <x v="5"/>
    <s v="Chinese"/>
    <d v="2022-12-02T00:00:00"/>
    <s v="COD"/>
    <n v="55"/>
    <n v="3.6"/>
    <n v="1274.1199999999999"/>
    <n v="34.97"/>
    <s v="Card"/>
    <n v="4"/>
    <s v="50+"/>
    <s v="new"/>
    <s v="high value"/>
    <s v="medium"/>
    <s v="Dec"/>
    <x v="2"/>
    <x v="2"/>
    <x v="1"/>
  </r>
  <r>
    <n v="603295"/>
    <n v="79271"/>
    <n v="39"/>
    <s v="Male"/>
    <x v="5"/>
    <x v="1"/>
    <s v="Biryani"/>
    <d v="2024-11-25T00:00:00"/>
    <s v="Online"/>
    <n v="32"/>
    <n v="3.2"/>
    <n v="395.83"/>
    <n v="78.73"/>
    <s v="Wallet"/>
    <n v="4"/>
    <s v="36-50"/>
    <s v="new"/>
    <s v="medium"/>
    <s v="medium"/>
    <s v="Nov"/>
    <x v="1"/>
    <x v="2"/>
    <x v="0"/>
  </r>
  <r>
    <n v="603296"/>
    <n v="31514"/>
    <n v="60"/>
    <s v="Male"/>
    <x v="2"/>
    <x v="0"/>
    <s v="Burger"/>
    <d v="2023-11-05T00:00:00"/>
    <s v="COD"/>
    <n v="26"/>
    <n v="13.4"/>
    <n v="1275.6500000000001"/>
    <n v="112.93"/>
    <s v="Wallet"/>
    <n v="1"/>
    <s v="50+"/>
    <s v="new"/>
    <s v="high value"/>
    <s v="Low"/>
    <s v="Nov"/>
    <x v="0"/>
    <x v="1"/>
    <x v="2"/>
  </r>
  <r>
    <n v="603297"/>
    <n v="51993"/>
    <n v="35"/>
    <s v="Female"/>
    <x v="3"/>
    <x v="3"/>
    <s v="South Indian"/>
    <d v="2022-02-04T00:00:00"/>
    <s v="COD"/>
    <n v="38"/>
    <n v="5.6"/>
    <n v="525.17999999999995"/>
    <n v="54.44"/>
    <s v="Cash"/>
    <n v="5"/>
    <s v="25-35"/>
    <s v="new"/>
    <s v="high value"/>
    <s v="High"/>
    <s v="Feb"/>
    <x v="2"/>
    <x v="0"/>
    <x v="0"/>
  </r>
  <r>
    <n v="603298"/>
    <n v="25190"/>
    <n v="63"/>
    <s v="Female"/>
    <x v="4"/>
    <x v="6"/>
    <s v="South Indian"/>
    <d v="2023-04-07T00:00:00"/>
    <s v="Online"/>
    <n v="23"/>
    <n v="4.9000000000000004"/>
    <n v="193.71"/>
    <n v="36.450000000000003"/>
    <s v="Card"/>
    <n v="1"/>
    <s v="50+"/>
    <s v="new"/>
    <s v="low"/>
    <s v="Low"/>
    <s v="Apr"/>
    <x v="0"/>
    <x v="2"/>
    <x v="2"/>
  </r>
  <r>
    <n v="603299"/>
    <n v="28918"/>
    <n v="41"/>
    <s v="Female"/>
    <x v="1"/>
    <x v="2"/>
    <s v="South Indian"/>
    <d v="2023-03-12T00:00:00"/>
    <s v="COD"/>
    <n v="70"/>
    <n v="9"/>
    <n v="1228"/>
    <n v="37.75"/>
    <s v="Wallet"/>
    <n v="2"/>
    <s v="36-50"/>
    <s v="new"/>
    <s v="high value"/>
    <s v="Low"/>
    <s v="Mar"/>
    <x v="0"/>
    <x v="0"/>
    <x v="1"/>
  </r>
  <r>
    <n v="603300"/>
    <n v="22909"/>
    <n v="60"/>
    <s v="Female"/>
    <x v="4"/>
    <x v="1"/>
    <s v="Sandwich"/>
    <d v="2024-01-31T00:00:00"/>
    <s v="COD"/>
    <n v="43"/>
    <n v="14.5"/>
    <n v="892.97"/>
    <n v="94.19"/>
    <s v="UPI"/>
    <n v="5"/>
    <s v="50+"/>
    <s v="new"/>
    <s v="high value"/>
    <s v="High"/>
    <s v="Jan"/>
    <x v="1"/>
    <x v="1"/>
    <x v="0"/>
  </r>
  <r>
    <n v="603301"/>
    <n v="28437"/>
    <n v="51"/>
    <s v="Female"/>
    <x v="2"/>
    <x v="4"/>
    <s v="Burger"/>
    <d v="2023-01-31T00:00:00"/>
    <s v="COD"/>
    <n v="81"/>
    <n v="2.2000000000000002"/>
    <n v="160.9"/>
    <n v="85.93"/>
    <s v="Card"/>
    <n v="3"/>
    <s v="50+"/>
    <s v="new"/>
    <s v="low"/>
    <s v="medium"/>
    <s v="Jan"/>
    <x v="0"/>
    <x v="2"/>
    <x v="1"/>
  </r>
  <r>
    <n v="603302"/>
    <n v="39568"/>
    <n v="53"/>
    <s v="Female"/>
    <x v="3"/>
    <x v="0"/>
    <s v="Biryani"/>
    <d v="2022-10-28T00:00:00"/>
    <s v="COD"/>
    <n v="71"/>
    <n v="14.8"/>
    <n v="821.4"/>
    <n v="20.29"/>
    <s v="Cash"/>
    <n v="3"/>
    <s v="50+"/>
    <s v="new"/>
    <s v="high value"/>
    <s v="medium"/>
    <s v="Oct"/>
    <x v="2"/>
    <x v="1"/>
    <x v="1"/>
  </r>
  <r>
    <n v="603303"/>
    <n v="92806"/>
    <n v="61"/>
    <s v="Female"/>
    <x v="3"/>
    <x v="0"/>
    <s v="Chinese"/>
    <d v="2023-07-31T00:00:00"/>
    <s v="COD"/>
    <n v="41"/>
    <n v="1.8"/>
    <n v="204.78"/>
    <n v="50.05"/>
    <s v="Cash"/>
    <n v="4"/>
    <s v="50+"/>
    <s v="new"/>
    <s v="low"/>
    <s v="medium"/>
    <s v="Jul"/>
    <x v="0"/>
    <x v="2"/>
    <x v="0"/>
  </r>
  <r>
    <n v="603304"/>
    <n v="25968"/>
    <n v="53"/>
    <s v="Female"/>
    <x v="1"/>
    <x v="4"/>
    <s v="Pizza"/>
    <d v="2022-12-14T00:00:00"/>
    <s v="COD"/>
    <n v="82"/>
    <n v="4.3"/>
    <n v="473.12"/>
    <n v="91.73"/>
    <s v="Card"/>
    <n v="3"/>
    <s v="50+"/>
    <s v="new"/>
    <s v="medium"/>
    <s v="medium"/>
    <s v="Dec"/>
    <x v="2"/>
    <x v="2"/>
    <x v="1"/>
  </r>
  <r>
    <n v="603305"/>
    <n v="52076"/>
    <n v="33"/>
    <s v="Male"/>
    <x v="3"/>
    <x v="7"/>
    <s v="Chinese"/>
    <d v="2023-10-27T00:00:00"/>
    <s v="Online"/>
    <n v="87"/>
    <n v="5.5"/>
    <n v="168.89"/>
    <n v="75.040000000000006"/>
    <s v="Cash"/>
    <n v="3"/>
    <s v="25-35"/>
    <s v="new"/>
    <s v="low"/>
    <s v="medium"/>
    <s v="Oct"/>
    <x v="0"/>
    <x v="0"/>
    <x v="1"/>
  </r>
  <r>
    <n v="603306"/>
    <n v="79354"/>
    <n v="41"/>
    <s v="Male"/>
    <x v="0"/>
    <x v="3"/>
    <s v="Chinese"/>
    <d v="2022-12-19T00:00:00"/>
    <s v="Online"/>
    <n v="28"/>
    <n v="10.4"/>
    <n v="222.9"/>
    <n v="24.31"/>
    <s v="Cash"/>
    <n v="5"/>
    <s v="36-50"/>
    <s v="new"/>
    <s v="low"/>
    <s v="High"/>
    <s v="Dec"/>
    <x v="2"/>
    <x v="1"/>
    <x v="2"/>
  </r>
  <r>
    <n v="603307"/>
    <n v="46488"/>
    <n v="48"/>
    <s v="Male"/>
    <x v="4"/>
    <x v="4"/>
    <s v="Pizza"/>
    <d v="2023-05-13T00:00:00"/>
    <s v="Online"/>
    <n v="22"/>
    <n v="12.4"/>
    <n v="498.56"/>
    <n v="25.36"/>
    <s v="UPI"/>
    <n v="5"/>
    <s v="36-50"/>
    <s v="new"/>
    <s v="medium"/>
    <s v="High"/>
    <s v="May"/>
    <x v="0"/>
    <x v="1"/>
    <x v="2"/>
  </r>
  <r>
    <n v="603308"/>
    <n v="72388"/>
    <n v="57"/>
    <s v="Female"/>
    <x v="0"/>
    <x v="0"/>
    <s v="South Indian"/>
    <d v="2023-07-08T00:00:00"/>
    <s v="Online"/>
    <n v="33"/>
    <n v="5.0999999999999996"/>
    <n v="1157.8599999999999"/>
    <n v="59.88"/>
    <s v="Card"/>
    <n v="2"/>
    <s v="50+"/>
    <s v="new"/>
    <s v="high value"/>
    <s v="Low"/>
    <s v="Jul"/>
    <x v="0"/>
    <x v="0"/>
    <x v="0"/>
  </r>
  <r>
    <n v="603309"/>
    <n v="38584"/>
    <n v="64"/>
    <s v="Male"/>
    <x v="1"/>
    <x v="6"/>
    <s v="Chinese"/>
    <d v="2024-02-02T00:00:00"/>
    <s v="Online"/>
    <n v="65"/>
    <n v="13.8"/>
    <n v="255.94"/>
    <n v="107.53"/>
    <s v="UPI"/>
    <n v="4"/>
    <s v="50+"/>
    <s v="new"/>
    <s v="medium"/>
    <s v="medium"/>
    <s v="Feb"/>
    <x v="1"/>
    <x v="1"/>
    <x v="1"/>
  </r>
  <r>
    <n v="603310"/>
    <n v="26595"/>
    <n v="49"/>
    <s v="Female"/>
    <x v="3"/>
    <x v="5"/>
    <s v="Pizza"/>
    <d v="2022-10-15T00:00:00"/>
    <s v="Online"/>
    <n v="63"/>
    <n v="14.1"/>
    <n v="844.68"/>
    <n v="99.78"/>
    <s v="UPI"/>
    <n v="1"/>
    <s v="36-50"/>
    <s v="new"/>
    <s v="high value"/>
    <s v="Low"/>
    <s v="Oct"/>
    <x v="2"/>
    <x v="1"/>
    <x v="1"/>
  </r>
  <r>
    <n v="603311"/>
    <n v="60725"/>
    <n v="25"/>
    <s v="Male"/>
    <x v="4"/>
    <x v="3"/>
    <s v="Sandwich"/>
    <d v="2022-05-18T00:00:00"/>
    <s v="COD"/>
    <n v="50"/>
    <n v="2"/>
    <n v="1209.44"/>
    <n v="113.87"/>
    <s v="UPI"/>
    <n v="2"/>
    <s v="25-35"/>
    <s v="new"/>
    <s v="high value"/>
    <s v="Low"/>
    <s v="May"/>
    <x v="2"/>
    <x v="2"/>
    <x v="1"/>
  </r>
  <r>
    <n v="603312"/>
    <n v="22699"/>
    <n v="18"/>
    <s v="Female"/>
    <x v="0"/>
    <x v="6"/>
    <s v="Pizza"/>
    <d v="2024-09-04T00:00:00"/>
    <s v="COD"/>
    <n v="30"/>
    <n v="4.2"/>
    <n v="520.79"/>
    <n v="91.72"/>
    <s v="Wallet"/>
    <n v="2"/>
    <s v="18-24"/>
    <s v="new"/>
    <s v="high value"/>
    <s v="Low"/>
    <s v="Sep"/>
    <x v="1"/>
    <x v="2"/>
    <x v="2"/>
  </r>
  <r>
    <n v="603313"/>
    <n v="75071"/>
    <n v="48"/>
    <s v="Female"/>
    <x v="0"/>
    <x v="4"/>
    <s v="Chinese"/>
    <d v="2023-12-03T00:00:00"/>
    <s v="Online"/>
    <n v="32"/>
    <n v="1.5"/>
    <n v="492.97"/>
    <n v="42.48"/>
    <s v="UPI"/>
    <n v="3"/>
    <s v="36-50"/>
    <s v="new"/>
    <s v="medium"/>
    <s v="medium"/>
    <s v="Dec"/>
    <x v="0"/>
    <x v="2"/>
    <x v="0"/>
  </r>
  <r>
    <n v="603314"/>
    <n v="90615"/>
    <n v="38"/>
    <s v="Female"/>
    <x v="1"/>
    <x v="6"/>
    <s v="Pizza"/>
    <d v="2024-05-16T00:00:00"/>
    <s v="COD"/>
    <n v="56"/>
    <n v="11.9"/>
    <n v="592.54999999999995"/>
    <n v="51.18"/>
    <s v="UPI"/>
    <n v="3"/>
    <s v="36-50"/>
    <s v="new"/>
    <s v="high value"/>
    <s v="medium"/>
    <s v="May"/>
    <x v="1"/>
    <x v="1"/>
    <x v="1"/>
  </r>
  <r>
    <n v="603315"/>
    <n v="33687"/>
    <n v="21"/>
    <s v="Female"/>
    <x v="5"/>
    <x v="5"/>
    <s v="Burger"/>
    <d v="2024-09-02T00:00:00"/>
    <s v="Online"/>
    <n v="45"/>
    <n v="6"/>
    <n v="792.76"/>
    <n v="85.5"/>
    <s v="Wallet"/>
    <n v="1"/>
    <s v="18-24"/>
    <s v="new"/>
    <s v="high value"/>
    <s v="Low"/>
    <s v="Sep"/>
    <x v="1"/>
    <x v="0"/>
    <x v="0"/>
  </r>
  <r>
    <n v="603316"/>
    <n v="49203"/>
    <n v="44"/>
    <s v="Male"/>
    <x v="3"/>
    <x v="3"/>
    <s v="South Indian"/>
    <d v="2023-09-19T00:00:00"/>
    <s v="Online"/>
    <n v="51"/>
    <n v="8"/>
    <n v="1397.55"/>
    <n v="80.78"/>
    <s v="UPI"/>
    <n v="2"/>
    <s v="36-50"/>
    <s v="new"/>
    <s v="high value"/>
    <s v="Low"/>
    <s v="Sep"/>
    <x v="0"/>
    <x v="0"/>
    <x v="1"/>
  </r>
  <r>
    <n v="603317"/>
    <n v="32339"/>
    <n v="52"/>
    <s v="Female"/>
    <x v="5"/>
    <x v="5"/>
    <s v="Burger"/>
    <d v="2022-06-28T00:00:00"/>
    <s v="Online"/>
    <n v="45"/>
    <n v="9"/>
    <n v="975.49"/>
    <n v="37.64"/>
    <s v="Card"/>
    <n v="4"/>
    <s v="50+"/>
    <s v="new"/>
    <s v="high value"/>
    <s v="medium"/>
    <s v="Jun"/>
    <x v="2"/>
    <x v="0"/>
    <x v="0"/>
  </r>
  <r>
    <n v="603318"/>
    <n v="72413"/>
    <n v="49"/>
    <s v="Female"/>
    <x v="0"/>
    <x v="7"/>
    <s v="Pizza"/>
    <d v="2024-02-01T00:00:00"/>
    <s v="Online"/>
    <n v="74"/>
    <n v="9.3000000000000007"/>
    <n v="1098.1099999999999"/>
    <n v="46.25"/>
    <s v="Wallet"/>
    <n v="1"/>
    <s v="36-50"/>
    <s v="new"/>
    <s v="high value"/>
    <s v="Low"/>
    <s v="Feb"/>
    <x v="1"/>
    <x v="0"/>
    <x v="1"/>
  </r>
  <r>
    <n v="603319"/>
    <n v="84536"/>
    <n v="18"/>
    <s v="Female"/>
    <x v="3"/>
    <x v="5"/>
    <s v="Burger"/>
    <d v="2022-03-09T00:00:00"/>
    <s v="Online"/>
    <n v="72"/>
    <n v="1"/>
    <n v="1416.66"/>
    <n v="96.77"/>
    <s v="UPI"/>
    <n v="2"/>
    <s v="18-24"/>
    <s v="new"/>
    <s v="high value"/>
    <s v="Low"/>
    <s v="Mar"/>
    <x v="2"/>
    <x v="2"/>
    <x v="1"/>
  </r>
  <r>
    <n v="603320"/>
    <n v="39750"/>
    <n v="55"/>
    <s v="Male"/>
    <x v="5"/>
    <x v="3"/>
    <s v="Biryani"/>
    <d v="2023-01-11T00:00:00"/>
    <s v="COD"/>
    <n v="70"/>
    <n v="9.5"/>
    <n v="1366.23"/>
    <n v="85.52"/>
    <s v="Cash"/>
    <n v="4"/>
    <s v="50+"/>
    <s v="new"/>
    <s v="high value"/>
    <s v="medium"/>
    <s v="Jan"/>
    <x v="0"/>
    <x v="0"/>
    <x v="1"/>
  </r>
  <r>
    <n v="603321"/>
    <n v="68157"/>
    <n v="46"/>
    <s v="Male"/>
    <x v="2"/>
    <x v="0"/>
    <s v="Biryani"/>
    <d v="2022-02-17T00:00:00"/>
    <s v="COD"/>
    <n v="43"/>
    <n v="7.5"/>
    <n v="1042.29"/>
    <n v="38.61"/>
    <s v="Card"/>
    <n v="5"/>
    <s v="36-50"/>
    <s v="new"/>
    <s v="high value"/>
    <s v="High"/>
    <s v="Feb"/>
    <x v="2"/>
    <x v="0"/>
    <x v="0"/>
  </r>
  <r>
    <n v="603322"/>
    <n v="32613"/>
    <n v="28"/>
    <s v="Female"/>
    <x v="2"/>
    <x v="2"/>
    <s v="Burger"/>
    <d v="2024-06-15T00:00:00"/>
    <s v="COD"/>
    <n v="72"/>
    <n v="10.4"/>
    <n v="462"/>
    <n v="98.42"/>
    <s v="Card"/>
    <n v="1"/>
    <s v="25-35"/>
    <s v="new"/>
    <s v="medium"/>
    <s v="Low"/>
    <s v="Jun"/>
    <x v="1"/>
    <x v="1"/>
    <x v="1"/>
  </r>
  <r>
    <n v="603323"/>
    <n v="68560"/>
    <n v="38"/>
    <s v="Male"/>
    <x v="0"/>
    <x v="3"/>
    <s v="Biryani"/>
    <d v="2024-12-19T00:00:00"/>
    <s v="COD"/>
    <n v="62"/>
    <n v="6.7"/>
    <n v="476.66"/>
    <n v="111.31"/>
    <s v="Wallet"/>
    <n v="4"/>
    <s v="36-50"/>
    <s v="new"/>
    <s v="medium"/>
    <s v="medium"/>
    <s v="Dec"/>
    <x v="1"/>
    <x v="0"/>
    <x v="1"/>
  </r>
  <r>
    <n v="603324"/>
    <n v="50268"/>
    <n v="26"/>
    <s v="Male"/>
    <x v="5"/>
    <x v="1"/>
    <s v="Sandwich"/>
    <d v="2023-02-10T00:00:00"/>
    <s v="COD"/>
    <n v="88"/>
    <n v="12.1"/>
    <n v="255.77"/>
    <n v="84.49"/>
    <s v="Wallet"/>
    <n v="3"/>
    <s v="25-35"/>
    <s v="new"/>
    <s v="medium"/>
    <s v="medium"/>
    <s v="Feb"/>
    <x v="0"/>
    <x v="1"/>
    <x v="1"/>
  </r>
  <r>
    <n v="603325"/>
    <n v="46604"/>
    <n v="27"/>
    <s v="Male"/>
    <x v="1"/>
    <x v="5"/>
    <s v="South Indian"/>
    <d v="2022-03-12T00:00:00"/>
    <s v="COD"/>
    <n v="81"/>
    <n v="9"/>
    <n v="1365.43"/>
    <n v="53.55"/>
    <s v="UPI"/>
    <n v="5"/>
    <s v="25-35"/>
    <s v="new"/>
    <s v="high value"/>
    <s v="High"/>
    <s v="Mar"/>
    <x v="2"/>
    <x v="0"/>
    <x v="1"/>
  </r>
  <r>
    <n v="603326"/>
    <n v="29692"/>
    <n v="28"/>
    <s v="Male"/>
    <x v="5"/>
    <x v="1"/>
    <s v="Pizza"/>
    <d v="2024-04-07T00:00:00"/>
    <s v="Online"/>
    <n v="40"/>
    <n v="9.3000000000000007"/>
    <n v="1044.73"/>
    <n v="72.34"/>
    <s v="Card"/>
    <n v="3"/>
    <s v="25-35"/>
    <s v="new"/>
    <s v="high value"/>
    <s v="medium"/>
    <s v="Apr"/>
    <x v="1"/>
    <x v="0"/>
    <x v="0"/>
  </r>
  <r>
    <n v="603327"/>
    <n v="56783"/>
    <n v="38"/>
    <s v="Female"/>
    <x v="3"/>
    <x v="6"/>
    <s v="Chinese"/>
    <d v="2024-02-03T00:00:00"/>
    <s v="Online"/>
    <n v="38"/>
    <n v="6.5"/>
    <n v="1446.82"/>
    <n v="20.14"/>
    <s v="Cash"/>
    <n v="3"/>
    <s v="36-50"/>
    <s v="new"/>
    <s v="high value"/>
    <s v="medium"/>
    <s v="Feb"/>
    <x v="1"/>
    <x v="0"/>
    <x v="0"/>
  </r>
  <r>
    <n v="603328"/>
    <n v="33794"/>
    <n v="23"/>
    <s v="Male"/>
    <x v="4"/>
    <x v="4"/>
    <s v="Chinese"/>
    <d v="2024-04-26T00:00:00"/>
    <s v="Online"/>
    <n v="39"/>
    <n v="3.7"/>
    <n v="900.8"/>
    <n v="103.41"/>
    <s v="Wallet"/>
    <n v="3"/>
    <s v="18-24"/>
    <s v="new"/>
    <s v="high value"/>
    <s v="medium"/>
    <s v="Apr"/>
    <x v="1"/>
    <x v="2"/>
    <x v="0"/>
  </r>
  <r>
    <n v="603329"/>
    <n v="29705"/>
    <n v="25"/>
    <s v="Female"/>
    <x v="3"/>
    <x v="1"/>
    <s v="Burger"/>
    <d v="2022-02-26T00:00:00"/>
    <s v="COD"/>
    <n v="67"/>
    <n v="11.9"/>
    <n v="642.12"/>
    <n v="105.58"/>
    <s v="Cash"/>
    <n v="5"/>
    <s v="25-35"/>
    <s v="new"/>
    <s v="high value"/>
    <s v="High"/>
    <s v="Feb"/>
    <x v="2"/>
    <x v="1"/>
    <x v="1"/>
  </r>
  <r>
    <n v="603330"/>
    <n v="93667"/>
    <n v="18"/>
    <s v="Male"/>
    <x v="3"/>
    <x v="5"/>
    <s v="Burger"/>
    <d v="2022-10-25T00:00:00"/>
    <s v="COD"/>
    <n v="81"/>
    <n v="4.9000000000000004"/>
    <n v="587.65"/>
    <n v="55.49"/>
    <s v="UPI"/>
    <n v="3"/>
    <s v="18-24"/>
    <s v="new"/>
    <s v="high value"/>
    <s v="medium"/>
    <s v="Oct"/>
    <x v="2"/>
    <x v="2"/>
    <x v="1"/>
  </r>
  <r>
    <n v="603331"/>
    <n v="86528"/>
    <n v="57"/>
    <s v="Male"/>
    <x v="5"/>
    <x v="5"/>
    <s v="Burger"/>
    <d v="2023-01-17T00:00:00"/>
    <s v="COD"/>
    <n v="62"/>
    <n v="14.3"/>
    <n v="1390.12"/>
    <n v="103.41"/>
    <s v="UPI"/>
    <n v="4"/>
    <s v="50+"/>
    <s v="new"/>
    <s v="high value"/>
    <s v="medium"/>
    <s v="Jan"/>
    <x v="0"/>
    <x v="1"/>
    <x v="1"/>
  </r>
  <r>
    <n v="603332"/>
    <n v="47772"/>
    <n v="45"/>
    <s v="Male"/>
    <x v="3"/>
    <x v="7"/>
    <s v="Burger"/>
    <d v="2022-01-16T00:00:00"/>
    <s v="Online"/>
    <n v="84"/>
    <n v="12.9"/>
    <n v="607.54"/>
    <n v="51.69"/>
    <s v="UPI"/>
    <n v="2"/>
    <s v="36-50"/>
    <s v="new"/>
    <s v="high value"/>
    <s v="Low"/>
    <s v="Jan"/>
    <x v="2"/>
    <x v="1"/>
    <x v="1"/>
  </r>
  <r>
    <n v="603333"/>
    <n v="97832"/>
    <n v="27"/>
    <s v="Female"/>
    <x v="2"/>
    <x v="5"/>
    <s v="Chinese"/>
    <d v="2024-03-29T00:00:00"/>
    <s v="COD"/>
    <n v="51"/>
    <n v="4.5"/>
    <n v="1195.3399999999999"/>
    <n v="48.57"/>
    <s v="Card"/>
    <n v="2"/>
    <s v="25-35"/>
    <s v="new"/>
    <s v="high value"/>
    <s v="Low"/>
    <s v="Mar"/>
    <x v="1"/>
    <x v="2"/>
    <x v="1"/>
  </r>
  <r>
    <n v="603334"/>
    <n v="24216"/>
    <n v="40"/>
    <s v="Female"/>
    <x v="5"/>
    <x v="5"/>
    <s v="Burger"/>
    <d v="2024-10-31T00:00:00"/>
    <s v="COD"/>
    <n v="37"/>
    <n v="4.3"/>
    <n v="392.45"/>
    <n v="91.76"/>
    <s v="UPI"/>
    <n v="2"/>
    <s v="36-50"/>
    <s v="repeat"/>
    <s v="medium"/>
    <s v="Low"/>
    <s v="Oct"/>
    <x v="1"/>
    <x v="2"/>
    <x v="0"/>
  </r>
  <r>
    <n v="603335"/>
    <n v="60740"/>
    <n v="43"/>
    <s v="Female"/>
    <x v="2"/>
    <x v="7"/>
    <s v="Burger"/>
    <d v="2022-07-21T00:00:00"/>
    <s v="COD"/>
    <n v="36"/>
    <n v="8.4"/>
    <n v="1351.09"/>
    <n v="66.89"/>
    <s v="Card"/>
    <n v="1"/>
    <s v="36-50"/>
    <s v="new"/>
    <s v="high value"/>
    <s v="Low"/>
    <s v="Jul"/>
    <x v="2"/>
    <x v="0"/>
    <x v="0"/>
  </r>
  <r>
    <n v="603336"/>
    <n v="77900"/>
    <n v="20"/>
    <s v="Male"/>
    <x v="5"/>
    <x v="0"/>
    <s v="Burger"/>
    <d v="2024-06-02T00:00:00"/>
    <s v="Online"/>
    <n v="49"/>
    <n v="2.1"/>
    <n v="399.96"/>
    <n v="76.75"/>
    <s v="Cash"/>
    <n v="3"/>
    <s v="18-24"/>
    <s v="new"/>
    <s v="medium"/>
    <s v="medium"/>
    <s v="Jun"/>
    <x v="1"/>
    <x v="2"/>
    <x v="1"/>
  </r>
  <r>
    <n v="603337"/>
    <n v="44858"/>
    <n v="30"/>
    <s v="Male"/>
    <x v="3"/>
    <x v="4"/>
    <s v="Sandwich"/>
    <d v="2022-04-15T00:00:00"/>
    <s v="COD"/>
    <n v="79"/>
    <n v="1.1000000000000001"/>
    <n v="1414.1"/>
    <n v="57.3"/>
    <s v="UPI"/>
    <n v="5"/>
    <s v="25-35"/>
    <s v="new"/>
    <s v="high value"/>
    <s v="High"/>
    <s v="Apr"/>
    <x v="2"/>
    <x v="2"/>
    <x v="1"/>
  </r>
  <r>
    <n v="603338"/>
    <n v="60260"/>
    <n v="56"/>
    <s v="Male"/>
    <x v="2"/>
    <x v="7"/>
    <s v="Biryani"/>
    <d v="2022-03-22T00:00:00"/>
    <s v="COD"/>
    <n v="85"/>
    <n v="5"/>
    <n v="708.9"/>
    <n v="74.47"/>
    <s v="Cash"/>
    <n v="4"/>
    <s v="50+"/>
    <s v="new"/>
    <s v="high value"/>
    <s v="medium"/>
    <s v="Mar"/>
    <x v="2"/>
    <x v="2"/>
    <x v="1"/>
  </r>
  <r>
    <n v="603339"/>
    <n v="25019"/>
    <n v="63"/>
    <s v="Male"/>
    <x v="1"/>
    <x v="0"/>
    <s v="Sandwich"/>
    <d v="2023-10-25T00:00:00"/>
    <s v="Online"/>
    <n v="56"/>
    <n v="11.5"/>
    <n v="1193.73"/>
    <n v="42.11"/>
    <s v="Card"/>
    <n v="4"/>
    <s v="50+"/>
    <s v="new"/>
    <s v="high value"/>
    <s v="medium"/>
    <s v="Oct"/>
    <x v="0"/>
    <x v="1"/>
    <x v="1"/>
  </r>
  <r>
    <n v="603340"/>
    <n v="36650"/>
    <n v="63"/>
    <s v="Male"/>
    <x v="0"/>
    <x v="3"/>
    <s v="Burger"/>
    <d v="2023-10-25T00:00:00"/>
    <s v="Online"/>
    <n v="60"/>
    <n v="10.7"/>
    <n v="790.96"/>
    <n v="60.35"/>
    <s v="UPI"/>
    <n v="2"/>
    <s v="50+"/>
    <s v="new"/>
    <s v="high value"/>
    <s v="Low"/>
    <s v="Oct"/>
    <x v="0"/>
    <x v="1"/>
    <x v="1"/>
  </r>
  <r>
    <n v="603341"/>
    <n v="18614"/>
    <n v="57"/>
    <s v="Male"/>
    <x v="2"/>
    <x v="6"/>
    <s v="Chinese"/>
    <d v="2024-08-03T00:00:00"/>
    <s v="COD"/>
    <n v="85"/>
    <n v="3.9"/>
    <n v="370.12"/>
    <n v="42.4"/>
    <s v="Card"/>
    <n v="1"/>
    <s v="50+"/>
    <s v="new"/>
    <s v="medium"/>
    <s v="Low"/>
    <s v="Aug"/>
    <x v="1"/>
    <x v="2"/>
    <x v="1"/>
  </r>
  <r>
    <n v="603342"/>
    <n v="46459"/>
    <n v="57"/>
    <s v="Female"/>
    <x v="2"/>
    <x v="1"/>
    <s v="Biryani"/>
    <d v="2024-09-09T00:00:00"/>
    <s v="Online"/>
    <n v="24"/>
    <n v="5.7"/>
    <n v="498.17"/>
    <n v="81.5"/>
    <s v="UPI"/>
    <n v="4"/>
    <s v="50+"/>
    <s v="new"/>
    <s v="medium"/>
    <s v="medium"/>
    <s v="Sep"/>
    <x v="1"/>
    <x v="0"/>
    <x v="2"/>
  </r>
  <r>
    <n v="603343"/>
    <n v="36560"/>
    <n v="54"/>
    <s v="Female"/>
    <x v="5"/>
    <x v="7"/>
    <s v="South Indian"/>
    <d v="2023-07-21T00:00:00"/>
    <s v="Online"/>
    <n v="84"/>
    <n v="9"/>
    <n v="886.75"/>
    <n v="115.22"/>
    <s v="Wallet"/>
    <n v="5"/>
    <s v="50+"/>
    <s v="new"/>
    <s v="high value"/>
    <s v="High"/>
    <s v="Jul"/>
    <x v="0"/>
    <x v="0"/>
    <x v="1"/>
  </r>
  <r>
    <n v="603344"/>
    <n v="32152"/>
    <n v="49"/>
    <s v="Female"/>
    <x v="1"/>
    <x v="7"/>
    <s v="Sandwich"/>
    <d v="2022-02-01T00:00:00"/>
    <s v="COD"/>
    <n v="33"/>
    <n v="12.5"/>
    <n v="366.51"/>
    <n v="108.54"/>
    <s v="UPI"/>
    <n v="5"/>
    <s v="36-50"/>
    <s v="new"/>
    <s v="medium"/>
    <s v="High"/>
    <s v="Feb"/>
    <x v="2"/>
    <x v="1"/>
    <x v="0"/>
  </r>
  <r>
    <n v="603345"/>
    <n v="34010"/>
    <n v="61"/>
    <s v="Female"/>
    <x v="1"/>
    <x v="5"/>
    <s v="Biryani"/>
    <d v="2024-01-18T00:00:00"/>
    <s v="COD"/>
    <n v="61"/>
    <n v="11.4"/>
    <n v="1068.99"/>
    <n v="35.71"/>
    <s v="Card"/>
    <n v="1"/>
    <s v="50+"/>
    <s v="new"/>
    <s v="high value"/>
    <s v="Low"/>
    <s v="Jan"/>
    <x v="1"/>
    <x v="1"/>
    <x v="1"/>
  </r>
  <r>
    <n v="603346"/>
    <n v="88470"/>
    <n v="47"/>
    <s v="Female"/>
    <x v="5"/>
    <x v="1"/>
    <s v="Pizza"/>
    <d v="2024-05-16T00:00:00"/>
    <s v="Online"/>
    <n v="39"/>
    <n v="10.4"/>
    <n v="1304.8699999999999"/>
    <n v="116.31"/>
    <s v="Card"/>
    <n v="1"/>
    <s v="36-50"/>
    <s v="new"/>
    <s v="high value"/>
    <s v="Low"/>
    <s v="May"/>
    <x v="1"/>
    <x v="1"/>
    <x v="0"/>
  </r>
  <r>
    <n v="603347"/>
    <n v="76641"/>
    <n v="23"/>
    <s v="Female"/>
    <x v="1"/>
    <x v="0"/>
    <s v="South Indian"/>
    <d v="2023-06-06T00:00:00"/>
    <s v="Online"/>
    <n v="51"/>
    <n v="12"/>
    <n v="1349.07"/>
    <n v="119.46"/>
    <s v="Wallet"/>
    <n v="2"/>
    <s v="18-24"/>
    <s v="new"/>
    <s v="high value"/>
    <s v="Low"/>
    <s v="Jun"/>
    <x v="0"/>
    <x v="1"/>
    <x v="1"/>
  </r>
  <r>
    <n v="603348"/>
    <n v="59843"/>
    <n v="48"/>
    <s v="Male"/>
    <x v="0"/>
    <x v="7"/>
    <s v="Burger"/>
    <d v="2022-04-03T00:00:00"/>
    <s v="COD"/>
    <n v="67"/>
    <n v="12"/>
    <n v="672.79"/>
    <n v="76.94"/>
    <s v="Cash"/>
    <n v="5"/>
    <s v="36-50"/>
    <s v="new"/>
    <s v="high value"/>
    <s v="High"/>
    <s v="Apr"/>
    <x v="2"/>
    <x v="1"/>
    <x v="1"/>
  </r>
  <r>
    <n v="603349"/>
    <n v="36619"/>
    <n v="34"/>
    <s v="Female"/>
    <x v="1"/>
    <x v="5"/>
    <s v="Pizza"/>
    <d v="2022-05-31T00:00:00"/>
    <s v="COD"/>
    <n v="61"/>
    <n v="2.2000000000000002"/>
    <n v="858.52"/>
    <n v="35.92"/>
    <s v="Card"/>
    <n v="4"/>
    <s v="25-35"/>
    <s v="new"/>
    <s v="high value"/>
    <s v="medium"/>
    <s v="May"/>
    <x v="2"/>
    <x v="2"/>
    <x v="1"/>
  </r>
  <r>
    <n v="603350"/>
    <n v="46285"/>
    <n v="46"/>
    <s v="Male"/>
    <x v="5"/>
    <x v="5"/>
    <s v="Burger"/>
    <d v="2022-02-25T00:00:00"/>
    <s v="Online"/>
    <n v="26"/>
    <n v="7"/>
    <n v="929.01"/>
    <n v="27.21"/>
    <s v="Card"/>
    <n v="5"/>
    <s v="36-50"/>
    <s v="new"/>
    <s v="high value"/>
    <s v="High"/>
    <s v="Feb"/>
    <x v="2"/>
    <x v="0"/>
    <x v="2"/>
  </r>
  <r>
    <n v="603351"/>
    <n v="71110"/>
    <n v="37"/>
    <s v="Female"/>
    <x v="1"/>
    <x v="6"/>
    <s v="Biryani"/>
    <d v="2022-07-22T00:00:00"/>
    <s v="COD"/>
    <n v="59"/>
    <n v="8.6999999999999993"/>
    <n v="1436.75"/>
    <n v="90.1"/>
    <s v="Cash"/>
    <n v="1"/>
    <s v="36-50"/>
    <s v="new"/>
    <s v="high value"/>
    <s v="Low"/>
    <s v="Jul"/>
    <x v="2"/>
    <x v="0"/>
    <x v="1"/>
  </r>
  <r>
    <n v="603352"/>
    <n v="15769"/>
    <n v="28"/>
    <s v="Female"/>
    <x v="5"/>
    <x v="3"/>
    <s v="South Indian"/>
    <d v="2024-01-16T00:00:00"/>
    <s v="COD"/>
    <n v="65"/>
    <n v="8"/>
    <n v="1115.53"/>
    <n v="38.9"/>
    <s v="Cash"/>
    <n v="3"/>
    <s v="25-35"/>
    <s v="new"/>
    <s v="high value"/>
    <s v="medium"/>
    <s v="Jan"/>
    <x v="1"/>
    <x v="0"/>
    <x v="1"/>
  </r>
  <r>
    <n v="603353"/>
    <n v="92491"/>
    <n v="20"/>
    <s v="Female"/>
    <x v="1"/>
    <x v="7"/>
    <s v="Burger"/>
    <d v="2022-12-07T00:00:00"/>
    <s v="Online"/>
    <n v="58"/>
    <n v="11.7"/>
    <n v="320.14999999999998"/>
    <n v="74.7"/>
    <s v="UPI"/>
    <n v="5"/>
    <s v="18-24"/>
    <s v="repeat"/>
    <s v="medium"/>
    <s v="High"/>
    <s v="Dec"/>
    <x v="2"/>
    <x v="1"/>
    <x v="1"/>
  </r>
  <r>
    <n v="603354"/>
    <n v="85707"/>
    <n v="39"/>
    <s v="Male"/>
    <x v="3"/>
    <x v="6"/>
    <s v="Biryani"/>
    <d v="2022-11-13T00:00:00"/>
    <s v="Online"/>
    <n v="43"/>
    <n v="3.6"/>
    <n v="620.69000000000005"/>
    <n v="81.39"/>
    <s v="Card"/>
    <n v="4"/>
    <s v="36-50"/>
    <s v="new"/>
    <s v="high value"/>
    <s v="medium"/>
    <s v="Nov"/>
    <x v="2"/>
    <x v="2"/>
    <x v="0"/>
  </r>
  <r>
    <n v="603355"/>
    <n v="91044"/>
    <n v="57"/>
    <s v="Female"/>
    <x v="0"/>
    <x v="4"/>
    <s v="Burger"/>
    <d v="2024-03-25T00:00:00"/>
    <s v="Online"/>
    <n v="74"/>
    <n v="14.3"/>
    <n v="830.17"/>
    <n v="94.26"/>
    <s v="Card"/>
    <n v="5"/>
    <s v="50+"/>
    <s v="new"/>
    <s v="high value"/>
    <s v="High"/>
    <s v="Mar"/>
    <x v="1"/>
    <x v="1"/>
    <x v="1"/>
  </r>
  <r>
    <n v="603356"/>
    <n v="35565"/>
    <n v="56"/>
    <s v="Male"/>
    <x v="2"/>
    <x v="7"/>
    <s v="Burger"/>
    <d v="2023-05-29T00:00:00"/>
    <s v="COD"/>
    <n v="47"/>
    <n v="13.8"/>
    <n v="601.17999999999995"/>
    <n v="84.43"/>
    <s v="Cash"/>
    <n v="4"/>
    <s v="50+"/>
    <s v="new"/>
    <s v="high value"/>
    <s v="medium"/>
    <s v="May"/>
    <x v="0"/>
    <x v="1"/>
    <x v="1"/>
  </r>
  <r>
    <n v="603357"/>
    <n v="66929"/>
    <n v="34"/>
    <s v="Male"/>
    <x v="0"/>
    <x v="3"/>
    <s v="Burger"/>
    <d v="2022-12-16T00:00:00"/>
    <s v="Online"/>
    <n v="29"/>
    <n v="3.7"/>
    <n v="542.51"/>
    <n v="84.76"/>
    <s v="Wallet"/>
    <n v="1"/>
    <s v="25-35"/>
    <s v="new"/>
    <s v="high value"/>
    <s v="Low"/>
    <s v="Dec"/>
    <x v="2"/>
    <x v="2"/>
    <x v="2"/>
  </r>
  <r>
    <n v="603358"/>
    <n v="63465"/>
    <n v="63"/>
    <s v="Male"/>
    <x v="3"/>
    <x v="5"/>
    <s v="Biryani"/>
    <d v="2024-04-24T00:00:00"/>
    <s v="Online"/>
    <n v="63"/>
    <n v="5.8"/>
    <n v="754.53"/>
    <n v="85.25"/>
    <s v="Cash"/>
    <n v="2"/>
    <s v="50+"/>
    <s v="new"/>
    <s v="high value"/>
    <s v="Low"/>
    <s v="Apr"/>
    <x v="1"/>
    <x v="0"/>
    <x v="1"/>
  </r>
  <r>
    <n v="603359"/>
    <n v="90645"/>
    <n v="38"/>
    <s v="Male"/>
    <x v="0"/>
    <x v="3"/>
    <s v="Biryani"/>
    <d v="2022-09-23T00:00:00"/>
    <s v="COD"/>
    <n v="56"/>
    <n v="13.2"/>
    <n v="1120.04"/>
    <n v="94.44"/>
    <s v="Wallet"/>
    <n v="4"/>
    <s v="36-50"/>
    <s v="new"/>
    <s v="high value"/>
    <s v="medium"/>
    <s v="Sep"/>
    <x v="2"/>
    <x v="1"/>
    <x v="1"/>
  </r>
  <r>
    <n v="603360"/>
    <n v="63801"/>
    <n v="19"/>
    <s v="Female"/>
    <x v="2"/>
    <x v="5"/>
    <s v="Chinese"/>
    <d v="2022-07-21T00:00:00"/>
    <s v="Online"/>
    <n v="27"/>
    <n v="8.1999999999999993"/>
    <n v="462.11"/>
    <n v="24.22"/>
    <s v="Card"/>
    <n v="5"/>
    <s v="18-24"/>
    <s v="new"/>
    <s v="medium"/>
    <s v="High"/>
    <s v="Jul"/>
    <x v="2"/>
    <x v="0"/>
    <x v="2"/>
  </r>
  <r>
    <n v="603361"/>
    <n v="76528"/>
    <n v="46"/>
    <s v="Female"/>
    <x v="3"/>
    <x v="7"/>
    <s v="Pizza"/>
    <d v="2024-01-10T00:00:00"/>
    <s v="Online"/>
    <n v="43"/>
    <n v="1.7"/>
    <n v="339.83"/>
    <n v="106.55"/>
    <s v="Cash"/>
    <n v="4"/>
    <s v="36-50"/>
    <s v="new"/>
    <s v="medium"/>
    <s v="medium"/>
    <s v="Jan"/>
    <x v="1"/>
    <x v="2"/>
    <x v="0"/>
  </r>
  <r>
    <n v="603362"/>
    <n v="84692"/>
    <n v="59"/>
    <s v="Male"/>
    <x v="4"/>
    <x v="3"/>
    <s v="Pizza"/>
    <d v="2024-01-21T00:00:00"/>
    <s v="Online"/>
    <n v="80"/>
    <n v="6.3"/>
    <n v="975.37"/>
    <n v="88.31"/>
    <s v="Card"/>
    <n v="3"/>
    <s v="50+"/>
    <s v="new"/>
    <s v="high value"/>
    <s v="medium"/>
    <s v="Jan"/>
    <x v="1"/>
    <x v="0"/>
    <x v="1"/>
  </r>
  <r>
    <n v="603363"/>
    <n v="45489"/>
    <n v="48"/>
    <s v="Female"/>
    <x v="5"/>
    <x v="5"/>
    <s v="Biryani"/>
    <d v="2022-01-11T00:00:00"/>
    <s v="Online"/>
    <n v="52"/>
    <n v="6.4"/>
    <n v="1466.18"/>
    <n v="118.07"/>
    <s v="Cash"/>
    <n v="1"/>
    <s v="36-50"/>
    <s v="new"/>
    <s v="high value"/>
    <s v="Low"/>
    <s v="Jan"/>
    <x v="2"/>
    <x v="0"/>
    <x v="1"/>
  </r>
  <r>
    <n v="603364"/>
    <n v="20134"/>
    <n v="64"/>
    <s v="Male"/>
    <x v="1"/>
    <x v="4"/>
    <s v="South Indian"/>
    <d v="2024-11-07T00:00:00"/>
    <s v="Online"/>
    <n v="78"/>
    <n v="13.1"/>
    <n v="1485.17"/>
    <n v="61.95"/>
    <s v="Cash"/>
    <n v="2"/>
    <s v="50+"/>
    <s v="repeat"/>
    <s v="high value"/>
    <s v="Low"/>
    <s v="Nov"/>
    <x v="1"/>
    <x v="1"/>
    <x v="1"/>
  </r>
  <r>
    <n v="603365"/>
    <n v="97381"/>
    <n v="26"/>
    <s v="Male"/>
    <x v="2"/>
    <x v="0"/>
    <s v="Burger"/>
    <d v="2024-06-21T00:00:00"/>
    <s v="Online"/>
    <n v="60"/>
    <n v="5.2"/>
    <n v="1270.03"/>
    <n v="68.64"/>
    <s v="Card"/>
    <n v="3"/>
    <s v="25-35"/>
    <s v="new"/>
    <s v="high value"/>
    <s v="medium"/>
    <s v="Jun"/>
    <x v="1"/>
    <x v="0"/>
    <x v="1"/>
  </r>
  <r>
    <n v="603366"/>
    <n v="80702"/>
    <n v="31"/>
    <s v="Male"/>
    <x v="3"/>
    <x v="7"/>
    <s v="Biryani"/>
    <d v="2024-10-02T00:00:00"/>
    <s v="Online"/>
    <n v="72"/>
    <n v="7.8"/>
    <n v="896.75"/>
    <n v="55.41"/>
    <s v="Wallet"/>
    <n v="4"/>
    <s v="25-35"/>
    <s v="new"/>
    <s v="high value"/>
    <s v="medium"/>
    <s v="Oct"/>
    <x v="1"/>
    <x v="0"/>
    <x v="1"/>
  </r>
  <r>
    <n v="603367"/>
    <n v="63334"/>
    <n v="25"/>
    <s v="Female"/>
    <x v="0"/>
    <x v="3"/>
    <s v="South Indian"/>
    <d v="2023-03-24T00:00:00"/>
    <s v="Online"/>
    <n v="35"/>
    <n v="1.3"/>
    <n v="1117.24"/>
    <n v="45.44"/>
    <s v="Wallet"/>
    <n v="4"/>
    <s v="25-35"/>
    <s v="new"/>
    <s v="high value"/>
    <s v="medium"/>
    <s v="Mar"/>
    <x v="0"/>
    <x v="2"/>
    <x v="0"/>
  </r>
  <r>
    <n v="603368"/>
    <n v="32181"/>
    <n v="28"/>
    <s v="Female"/>
    <x v="3"/>
    <x v="5"/>
    <s v="Pizza"/>
    <d v="2023-02-04T00:00:00"/>
    <s v="COD"/>
    <n v="55"/>
    <n v="2"/>
    <n v="570.04999999999995"/>
    <n v="113.32"/>
    <s v="Card"/>
    <n v="4"/>
    <s v="25-35"/>
    <s v="new"/>
    <s v="high value"/>
    <s v="medium"/>
    <s v="Feb"/>
    <x v="0"/>
    <x v="2"/>
    <x v="1"/>
  </r>
  <r>
    <n v="603369"/>
    <n v="14118"/>
    <n v="18"/>
    <s v="Female"/>
    <x v="2"/>
    <x v="2"/>
    <s v="Pizza"/>
    <d v="2024-11-18T00:00:00"/>
    <s v="Online"/>
    <n v="70"/>
    <n v="8.5"/>
    <n v="244.33"/>
    <n v="102.11"/>
    <s v="Card"/>
    <n v="4"/>
    <s v="18-24"/>
    <s v="new"/>
    <s v="low"/>
    <s v="medium"/>
    <s v="Nov"/>
    <x v="1"/>
    <x v="0"/>
    <x v="1"/>
  </r>
  <r>
    <n v="603370"/>
    <n v="18166"/>
    <n v="57"/>
    <s v="Female"/>
    <x v="2"/>
    <x v="6"/>
    <s v="Burger"/>
    <d v="2023-11-18T00:00:00"/>
    <s v="Online"/>
    <n v="87"/>
    <n v="8.3000000000000007"/>
    <n v="1172.3"/>
    <n v="104.86"/>
    <s v="Cash"/>
    <n v="5"/>
    <s v="50+"/>
    <s v="new"/>
    <s v="high value"/>
    <s v="High"/>
    <s v="Nov"/>
    <x v="0"/>
    <x v="0"/>
    <x v="1"/>
  </r>
  <r>
    <n v="603371"/>
    <n v="26752"/>
    <n v="60"/>
    <s v="Male"/>
    <x v="1"/>
    <x v="7"/>
    <s v="Sandwich"/>
    <d v="2024-03-06T00:00:00"/>
    <s v="Online"/>
    <n v="58"/>
    <n v="12.8"/>
    <n v="249.43"/>
    <n v="93.8"/>
    <s v="Card"/>
    <n v="4"/>
    <s v="50+"/>
    <s v="new"/>
    <s v="low"/>
    <s v="medium"/>
    <s v="Mar"/>
    <x v="1"/>
    <x v="1"/>
    <x v="1"/>
  </r>
  <r>
    <n v="603372"/>
    <n v="60153"/>
    <n v="30"/>
    <s v="Female"/>
    <x v="5"/>
    <x v="3"/>
    <s v="Burger"/>
    <d v="2024-12-16T00:00:00"/>
    <s v="Online"/>
    <n v="30"/>
    <n v="12.7"/>
    <n v="400.81"/>
    <n v="79.63"/>
    <s v="Wallet"/>
    <n v="1"/>
    <s v="25-35"/>
    <s v="repeat"/>
    <s v="medium"/>
    <s v="Low"/>
    <s v="Dec"/>
    <x v="1"/>
    <x v="1"/>
    <x v="2"/>
  </r>
  <r>
    <n v="603373"/>
    <n v="78318"/>
    <n v="35"/>
    <s v="Male"/>
    <x v="0"/>
    <x v="6"/>
    <s v="Biryani"/>
    <d v="2022-12-20T00:00:00"/>
    <s v="COD"/>
    <n v="62"/>
    <n v="8.8000000000000007"/>
    <n v="963.09"/>
    <n v="68.819999999999993"/>
    <s v="UPI"/>
    <n v="4"/>
    <s v="25-35"/>
    <s v="new"/>
    <s v="high value"/>
    <s v="medium"/>
    <s v="Dec"/>
    <x v="2"/>
    <x v="0"/>
    <x v="1"/>
  </r>
  <r>
    <n v="603374"/>
    <n v="62813"/>
    <n v="49"/>
    <s v="Male"/>
    <x v="5"/>
    <x v="7"/>
    <s v="South Indian"/>
    <d v="2023-02-26T00:00:00"/>
    <s v="Online"/>
    <n v="87"/>
    <n v="14.3"/>
    <n v="1166.05"/>
    <n v="109.53"/>
    <s v="UPI"/>
    <n v="3"/>
    <s v="36-50"/>
    <s v="new"/>
    <s v="high value"/>
    <s v="medium"/>
    <s v="Feb"/>
    <x v="0"/>
    <x v="1"/>
    <x v="1"/>
  </r>
  <r>
    <n v="603375"/>
    <n v="89215"/>
    <n v="53"/>
    <s v="Male"/>
    <x v="0"/>
    <x v="6"/>
    <s v="Burger"/>
    <d v="2024-10-25T00:00:00"/>
    <s v="Online"/>
    <n v="25"/>
    <n v="2.2000000000000002"/>
    <n v="1056.8800000000001"/>
    <n v="74.94"/>
    <s v="Cash"/>
    <n v="3"/>
    <s v="50+"/>
    <s v="new"/>
    <s v="high value"/>
    <s v="medium"/>
    <s v="Oct"/>
    <x v="1"/>
    <x v="2"/>
    <x v="2"/>
  </r>
  <r>
    <n v="603376"/>
    <n v="27060"/>
    <n v="46"/>
    <s v="Male"/>
    <x v="5"/>
    <x v="6"/>
    <s v="Chinese"/>
    <d v="2024-07-14T00:00:00"/>
    <s v="Online"/>
    <n v="23"/>
    <n v="5.9"/>
    <n v="792.76"/>
    <n v="62.58"/>
    <s v="Card"/>
    <n v="1"/>
    <s v="36-50"/>
    <s v="new"/>
    <s v="high value"/>
    <s v="Low"/>
    <s v="Jul"/>
    <x v="1"/>
    <x v="0"/>
    <x v="2"/>
  </r>
  <r>
    <n v="603377"/>
    <n v="91984"/>
    <n v="53"/>
    <s v="Female"/>
    <x v="2"/>
    <x v="2"/>
    <s v="South Indian"/>
    <d v="2022-09-11T00:00:00"/>
    <s v="COD"/>
    <n v="42"/>
    <n v="11.5"/>
    <n v="1151.81"/>
    <n v="30.71"/>
    <s v="Card"/>
    <n v="1"/>
    <s v="50+"/>
    <s v="repeat"/>
    <s v="high value"/>
    <s v="Low"/>
    <s v="Sep"/>
    <x v="2"/>
    <x v="1"/>
    <x v="0"/>
  </r>
  <r>
    <n v="603378"/>
    <n v="51282"/>
    <n v="47"/>
    <s v="Male"/>
    <x v="4"/>
    <x v="7"/>
    <s v="Pizza"/>
    <d v="2024-09-18T00:00:00"/>
    <s v="COD"/>
    <n v="65"/>
    <n v="7.7"/>
    <n v="551.29999999999995"/>
    <n v="67.290000000000006"/>
    <s v="UPI"/>
    <n v="1"/>
    <s v="36-50"/>
    <s v="new"/>
    <s v="high value"/>
    <s v="Low"/>
    <s v="Sep"/>
    <x v="1"/>
    <x v="0"/>
    <x v="1"/>
  </r>
  <r>
    <n v="603379"/>
    <n v="49627"/>
    <n v="19"/>
    <s v="Female"/>
    <x v="5"/>
    <x v="1"/>
    <s v="Biryani"/>
    <d v="2022-07-22T00:00:00"/>
    <s v="Online"/>
    <n v="38"/>
    <n v="9.4"/>
    <n v="1455.8"/>
    <n v="60.95"/>
    <s v="Wallet"/>
    <n v="1"/>
    <s v="18-24"/>
    <s v="repeat"/>
    <s v="high value"/>
    <s v="Low"/>
    <s v="Jul"/>
    <x v="2"/>
    <x v="0"/>
    <x v="0"/>
  </r>
  <r>
    <n v="603380"/>
    <n v="31926"/>
    <n v="22"/>
    <s v="Female"/>
    <x v="1"/>
    <x v="6"/>
    <s v="Pizza"/>
    <d v="2024-12-03T00:00:00"/>
    <s v="COD"/>
    <n v="50"/>
    <n v="2.5"/>
    <n v="1033.04"/>
    <n v="43.7"/>
    <s v="Cash"/>
    <n v="1"/>
    <s v="18-24"/>
    <s v="new"/>
    <s v="high value"/>
    <s v="Low"/>
    <s v="Dec"/>
    <x v="1"/>
    <x v="2"/>
    <x v="1"/>
  </r>
  <r>
    <n v="603381"/>
    <n v="59067"/>
    <n v="59"/>
    <s v="Male"/>
    <x v="4"/>
    <x v="3"/>
    <s v="Chinese"/>
    <d v="2024-12-18T00:00:00"/>
    <s v="Online"/>
    <n v="81"/>
    <n v="13.5"/>
    <n v="438.82"/>
    <n v="69.489999999999995"/>
    <s v="Cash"/>
    <n v="2"/>
    <s v="50+"/>
    <s v="new"/>
    <s v="medium"/>
    <s v="Low"/>
    <s v="Dec"/>
    <x v="1"/>
    <x v="1"/>
    <x v="1"/>
  </r>
  <r>
    <n v="603382"/>
    <n v="68919"/>
    <n v="58"/>
    <s v="Male"/>
    <x v="3"/>
    <x v="3"/>
    <s v="Sandwich"/>
    <d v="2024-02-05T00:00:00"/>
    <s v="COD"/>
    <n v="25"/>
    <n v="11"/>
    <n v="809.25"/>
    <n v="95.95"/>
    <s v="Card"/>
    <n v="1"/>
    <s v="50+"/>
    <s v="new"/>
    <s v="high value"/>
    <s v="Low"/>
    <s v="Feb"/>
    <x v="1"/>
    <x v="1"/>
    <x v="2"/>
  </r>
  <r>
    <n v="603383"/>
    <n v="20038"/>
    <n v="41"/>
    <s v="Female"/>
    <x v="0"/>
    <x v="6"/>
    <s v="Chinese"/>
    <d v="2024-02-11T00:00:00"/>
    <s v="Online"/>
    <n v="34"/>
    <n v="2.6"/>
    <n v="1308.0999999999999"/>
    <n v="118.44"/>
    <s v="Wallet"/>
    <n v="3"/>
    <s v="36-50"/>
    <s v="new"/>
    <s v="high value"/>
    <s v="medium"/>
    <s v="Feb"/>
    <x v="1"/>
    <x v="2"/>
    <x v="0"/>
  </r>
  <r>
    <n v="603384"/>
    <n v="16909"/>
    <n v="53"/>
    <s v="Male"/>
    <x v="0"/>
    <x v="6"/>
    <s v="Sandwich"/>
    <d v="2022-12-17T00:00:00"/>
    <s v="COD"/>
    <n v="34"/>
    <n v="9.1"/>
    <n v="1089.67"/>
    <n v="95.83"/>
    <s v="UPI"/>
    <n v="3"/>
    <s v="50+"/>
    <s v="repeat"/>
    <s v="high value"/>
    <s v="medium"/>
    <s v="Dec"/>
    <x v="2"/>
    <x v="0"/>
    <x v="0"/>
  </r>
  <r>
    <n v="603385"/>
    <n v="53571"/>
    <n v="55"/>
    <s v="Female"/>
    <x v="4"/>
    <x v="2"/>
    <s v="Biryani"/>
    <d v="2024-04-10T00:00:00"/>
    <s v="Online"/>
    <n v="29"/>
    <n v="5.5"/>
    <n v="1397.03"/>
    <n v="90.59"/>
    <s v="Cash"/>
    <n v="3"/>
    <s v="50+"/>
    <s v="new"/>
    <s v="high value"/>
    <s v="medium"/>
    <s v="Apr"/>
    <x v="1"/>
    <x v="0"/>
    <x v="2"/>
  </r>
  <r>
    <n v="603386"/>
    <n v="32075"/>
    <n v="59"/>
    <s v="Male"/>
    <x v="0"/>
    <x v="6"/>
    <s v="Biryani"/>
    <d v="2022-05-11T00:00:00"/>
    <s v="COD"/>
    <n v="21"/>
    <n v="5.5"/>
    <n v="964.4"/>
    <n v="50.31"/>
    <s v="Card"/>
    <n v="3"/>
    <s v="50+"/>
    <s v="new"/>
    <s v="high value"/>
    <s v="medium"/>
    <s v="May"/>
    <x v="2"/>
    <x v="0"/>
    <x v="2"/>
  </r>
  <r>
    <n v="603387"/>
    <n v="27518"/>
    <n v="57"/>
    <s v="Female"/>
    <x v="5"/>
    <x v="6"/>
    <s v="Burger"/>
    <d v="2023-04-06T00:00:00"/>
    <s v="COD"/>
    <n v="42"/>
    <n v="7.2"/>
    <n v="1225.5"/>
    <n v="88.44"/>
    <s v="UPI"/>
    <n v="3"/>
    <s v="50+"/>
    <s v="new"/>
    <s v="high value"/>
    <s v="medium"/>
    <s v="Apr"/>
    <x v="0"/>
    <x v="0"/>
    <x v="0"/>
  </r>
  <r>
    <n v="603388"/>
    <n v="37975"/>
    <n v="36"/>
    <s v="Male"/>
    <x v="2"/>
    <x v="3"/>
    <s v="Chinese"/>
    <d v="2023-05-27T00:00:00"/>
    <s v="COD"/>
    <n v="82"/>
    <n v="8.1999999999999993"/>
    <n v="1352"/>
    <n v="74.34"/>
    <s v="Cash"/>
    <n v="2"/>
    <s v="36-50"/>
    <s v="repeat"/>
    <s v="high value"/>
    <s v="Low"/>
    <s v="May"/>
    <x v="0"/>
    <x v="0"/>
    <x v="1"/>
  </r>
  <r>
    <n v="603389"/>
    <n v="57852"/>
    <n v="29"/>
    <s v="Male"/>
    <x v="0"/>
    <x v="1"/>
    <s v="South Indian"/>
    <d v="2022-11-11T00:00:00"/>
    <s v="COD"/>
    <n v="44"/>
    <n v="13.3"/>
    <n v="1038.79"/>
    <n v="51.49"/>
    <s v="Wallet"/>
    <n v="1"/>
    <s v="25-35"/>
    <s v="new"/>
    <s v="high value"/>
    <s v="Low"/>
    <s v="Nov"/>
    <x v="2"/>
    <x v="1"/>
    <x v="0"/>
  </r>
  <r>
    <n v="603390"/>
    <n v="56044"/>
    <n v="58"/>
    <s v="Male"/>
    <x v="5"/>
    <x v="4"/>
    <s v="Pizza"/>
    <d v="2022-06-07T00:00:00"/>
    <s v="Online"/>
    <n v="56"/>
    <n v="7.2"/>
    <n v="1468.49"/>
    <n v="80.22"/>
    <s v="UPI"/>
    <n v="1"/>
    <s v="50+"/>
    <s v="new"/>
    <s v="high value"/>
    <s v="Low"/>
    <s v="Jun"/>
    <x v="2"/>
    <x v="0"/>
    <x v="1"/>
  </r>
  <r>
    <n v="603391"/>
    <n v="50905"/>
    <n v="27"/>
    <s v="Female"/>
    <x v="4"/>
    <x v="1"/>
    <s v="Chinese"/>
    <d v="2022-12-11T00:00:00"/>
    <s v="Online"/>
    <n v="31"/>
    <n v="7.8"/>
    <n v="1243.6099999999999"/>
    <n v="61.22"/>
    <s v="Wallet"/>
    <n v="1"/>
    <s v="25-35"/>
    <s v="new"/>
    <s v="high value"/>
    <s v="Low"/>
    <s v="Dec"/>
    <x v="2"/>
    <x v="0"/>
    <x v="0"/>
  </r>
  <r>
    <n v="603392"/>
    <n v="19786"/>
    <n v="29"/>
    <s v="Male"/>
    <x v="4"/>
    <x v="2"/>
    <s v="Pizza"/>
    <d v="2024-02-10T00:00:00"/>
    <s v="Online"/>
    <n v="62"/>
    <n v="1.3"/>
    <n v="1352.63"/>
    <n v="100.92"/>
    <s v="Wallet"/>
    <n v="3"/>
    <s v="25-35"/>
    <s v="new"/>
    <s v="high value"/>
    <s v="medium"/>
    <s v="Feb"/>
    <x v="1"/>
    <x v="2"/>
    <x v="1"/>
  </r>
  <r>
    <n v="603393"/>
    <n v="46834"/>
    <n v="33"/>
    <s v="Male"/>
    <x v="3"/>
    <x v="1"/>
    <s v="South Indian"/>
    <d v="2024-01-02T00:00:00"/>
    <s v="Online"/>
    <n v="83"/>
    <n v="1.1000000000000001"/>
    <n v="357.91"/>
    <n v="97.26"/>
    <s v="Cash"/>
    <n v="1"/>
    <s v="25-35"/>
    <s v="new"/>
    <s v="medium"/>
    <s v="Low"/>
    <s v="Jan"/>
    <x v="1"/>
    <x v="2"/>
    <x v="1"/>
  </r>
  <r>
    <n v="603394"/>
    <n v="77963"/>
    <n v="50"/>
    <s v="Male"/>
    <x v="3"/>
    <x v="7"/>
    <s v="Biryani"/>
    <d v="2022-02-17T00:00:00"/>
    <s v="Online"/>
    <n v="30"/>
    <n v="5"/>
    <n v="668.21"/>
    <n v="114.03"/>
    <s v="Cash"/>
    <n v="3"/>
    <s v="36-50"/>
    <s v="new"/>
    <s v="high value"/>
    <s v="medium"/>
    <s v="Feb"/>
    <x v="2"/>
    <x v="2"/>
    <x v="2"/>
  </r>
  <r>
    <n v="603395"/>
    <n v="65544"/>
    <n v="59"/>
    <s v="Male"/>
    <x v="1"/>
    <x v="3"/>
    <s v="Chinese"/>
    <d v="2023-04-29T00:00:00"/>
    <s v="Online"/>
    <n v="62"/>
    <n v="3.4"/>
    <n v="553.41"/>
    <n v="60.96"/>
    <s v="Wallet"/>
    <n v="5"/>
    <s v="50+"/>
    <s v="new"/>
    <s v="high value"/>
    <s v="High"/>
    <s v="Apr"/>
    <x v="0"/>
    <x v="2"/>
    <x v="1"/>
  </r>
  <r>
    <n v="603396"/>
    <n v="50739"/>
    <n v="56"/>
    <s v="Male"/>
    <x v="1"/>
    <x v="1"/>
    <s v="South Indian"/>
    <d v="2022-04-15T00:00:00"/>
    <s v="COD"/>
    <n v="38"/>
    <n v="5"/>
    <n v="688.04"/>
    <n v="31.33"/>
    <s v="Cash"/>
    <n v="3"/>
    <s v="50+"/>
    <s v="new"/>
    <s v="high value"/>
    <s v="medium"/>
    <s v="Apr"/>
    <x v="2"/>
    <x v="2"/>
    <x v="0"/>
  </r>
  <r>
    <n v="603397"/>
    <n v="97510"/>
    <n v="23"/>
    <s v="Female"/>
    <x v="0"/>
    <x v="3"/>
    <s v="Burger"/>
    <d v="2022-01-31T00:00:00"/>
    <s v="COD"/>
    <n v="66"/>
    <n v="8.9"/>
    <n v="297.44"/>
    <n v="52.47"/>
    <s v="Wallet"/>
    <n v="2"/>
    <s v="18-24"/>
    <s v="new"/>
    <s v="medium"/>
    <s v="Low"/>
    <s v="Jan"/>
    <x v="2"/>
    <x v="0"/>
    <x v="1"/>
  </r>
  <r>
    <n v="603398"/>
    <n v="26245"/>
    <n v="53"/>
    <s v="Female"/>
    <x v="4"/>
    <x v="1"/>
    <s v="Burger"/>
    <d v="2023-12-17T00:00:00"/>
    <s v="Online"/>
    <n v="55"/>
    <n v="10.5"/>
    <n v="544.78"/>
    <n v="60.5"/>
    <s v="Wallet"/>
    <n v="3"/>
    <s v="50+"/>
    <s v="new"/>
    <s v="high value"/>
    <s v="medium"/>
    <s v="Dec"/>
    <x v="0"/>
    <x v="1"/>
    <x v="1"/>
  </r>
  <r>
    <n v="603399"/>
    <n v="43000"/>
    <n v="39"/>
    <s v="Male"/>
    <x v="5"/>
    <x v="2"/>
    <s v="Biryani"/>
    <d v="2024-12-05T00:00:00"/>
    <s v="Online"/>
    <n v="85"/>
    <n v="11.1"/>
    <n v="1017.22"/>
    <n v="78.849999999999994"/>
    <s v="Wallet"/>
    <n v="1"/>
    <s v="36-50"/>
    <s v="new"/>
    <s v="high value"/>
    <s v="Low"/>
    <s v="Dec"/>
    <x v="1"/>
    <x v="1"/>
    <x v="1"/>
  </r>
  <r>
    <n v="603400"/>
    <n v="95229"/>
    <n v="55"/>
    <s v="Female"/>
    <x v="5"/>
    <x v="1"/>
    <s v="Sandwich"/>
    <d v="2023-04-01T00:00:00"/>
    <s v="Online"/>
    <n v="85"/>
    <n v="3.8"/>
    <n v="1285"/>
    <n v="31.99"/>
    <s v="Card"/>
    <n v="5"/>
    <s v="50+"/>
    <s v="repeat"/>
    <s v="high value"/>
    <s v="High"/>
    <s v="Apr"/>
    <x v="0"/>
    <x v="2"/>
    <x v="1"/>
  </r>
  <r>
    <n v="603401"/>
    <n v="70344"/>
    <n v="40"/>
    <s v="Female"/>
    <x v="3"/>
    <x v="6"/>
    <s v="Pizza"/>
    <d v="2024-04-25T00:00:00"/>
    <s v="Online"/>
    <n v="76"/>
    <n v="3.8"/>
    <n v="669.55"/>
    <n v="68.209999999999994"/>
    <s v="UPI"/>
    <n v="3"/>
    <s v="36-50"/>
    <s v="new"/>
    <s v="high value"/>
    <s v="medium"/>
    <s v="Apr"/>
    <x v="1"/>
    <x v="2"/>
    <x v="1"/>
  </r>
  <r>
    <n v="603402"/>
    <n v="40798"/>
    <n v="24"/>
    <s v="Male"/>
    <x v="0"/>
    <x v="3"/>
    <s v="Sandwich"/>
    <d v="2022-03-18T00:00:00"/>
    <s v="COD"/>
    <n v="38"/>
    <n v="6.8"/>
    <n v="755.59"/>
    <n v="35.619999999999997"/>
    <s v="UPI"/>
    <n v="4"/>
    <s v="18-24"/>
    <s v="repeat"/>
    <s v="high value"/>
    <s v="medium"/>
    <s v="Mar"/>
    <x v="2"/>
    <x v="0"/>
    <x v="0"/>
  </r>
  <r>
    <n v="603403"/>
    <n v="28002"/>
    <n v="54"/>
    <s v="Male"/>
    <x v="2"/>
    <x v="3"/>
    <s v="Sandwich"/>
    <d v="2022-09-24T00:00:00"/>
    <s v="Online"/>
    <n v="78"/>
    <n v="5.4"/>
    <n v="508.11"/>
    <n v="26.74"/>
    <s v="Wallet"/>
    <n v="1"/>
    <s v="50+"/>
    <s v="new"/>
    <s v="high value"/>
    <s v="Low"/>
    <s v="Sep"/>
    <x v="2"/>
    <x v="0"/>
    <x v="1"/>
  </r>
  <r>
    <n v="603404"/>
    <n v="52874"/>
    <n v="39"/>
    <s v="Female"/>
    <x v="3"/>
    <x v="1"/>
    <s v="Burger"/>
    <d v="2024-04-24T00:00:00"/>
    <s v="COD"/>
    <n v="83"/>
    <n v="12.2"/>
    <n v="722.57"/>
    <n v="94.7"/>
    <s v="UPI"/>
    <n v="4"/>
    <s v="36-50"/>
    <s v="new"/>
    <s v="high value"/>
    <s v="medium"/>
    <s v="Apr"/>
    <x v="1"/>
    <x v="1"/>
    <x v="1"/>
  </r>
  <r>
    <n v="603405"/>
    <n v="26540"/>
    <n v="28"/>
    <s v="Female"/>
    <x v="2"/>
    <x v="6"/>
    <s v="Burger"/>
    <d v="2024-06-08T00:00:00"/>
    <s v="COD"/>
    <n v="27"/>
    <n v="11.6"/>
    <n v="373.47"/>
    <n v="70.87"/>
    <s v="UPI"/>
    <n v="4"/>
    <s v="25-35"/>
    <s v="new"/>
    <s v="medium"/>
    <s v="medium"/>
    <s v="Jun"/>
    <x v="1"/>
    <x v="1"/>
    <x v="2"/>
  </r>
  <r>
    <n v="603406"/>
    <n v="49856"/>
    <n v="38"/>
    <s v="Male"/>
    <x v="1"/>
    <x v="2"/>
    <s v="South Indian"/>
    <d v="2022-09-18T00:00:00"/>
    <s v="COD"/>
    <n v="82"/>
    <n v="6.2"/>
    <n v="218.34"/>
    <n v="26.18"/>
    <s v="Cash"/>
    <n v="1"/>
    <s v="36-50"/>
    <s v="new"/>
    <s v="low"/>
    <s v="Low"/>
    <s v="Sep"/>
    <x v="2"/>
    <x v="0"/>
    <x v="1"/>
  </r>
  <r>
    <n v="603407"/>
    <n v="53307"/>
    <n v="37"/>
    <s v="Male"/>
    <x v="3"/>
    <x v="5"/>
    <s v="Burger"/>
    <d v="2023-08-12T00:00:00"/>
    <s v="Online"/>
    <n v="58"/>
    <n v="14.3"/>
    <n v="663.86"/>
    <n v="103.03"/>
    <s v="Cash"/>
    <n v="5"/>
    <s v="36-50"/>
    <s v="new"/>
    <s v="high value"/>
    <s v="High"/>
    <s v="Aug"/>
    <x v="0"/>
    <x v="1"/>
    <x v="1"/>
  </r>
  <r>
    <n v="603408"/>
    <n v="53751"/>
    <n v="56"/>
    <s v="Female"/>
    <x v="0"/>
    <x v="3"/>
    <s v="Pizza"/>
    <d v="2023-02-19T00:00:00"/>
    <s v="COD"/>
    <n v="69"/>
    <n v="4.7"/>
    <n v="362.46"/>
    <n v="21.53"/>
    <s v="UPI"/>
    <n v="5"/>
    <s v="50+"/>
    <s v="repeat"/>
    <s v="medium"/>
    <s v="High"/>
    <s v="Feb"/>
    <x v="0"/>
    <x v="2"/>
    <x v="1"/>
  </r>
  <r>
    <n v="603409"/>
    <n v="76669"/>
    <n v="22"/>
    <s v="Male"/>
    <x v="5"/>
    <x v="5"/>
    <s v="Pizza"/>
    <d v="2023-05-06T00:00:00"/>
    <s v="Online"/>
    <n v="36"/>
    <n v="1.8"/>
    <n v="592.72"/>
    <n v="54.21"/>
    <s v="UPI"/>
    <n v="3"/>
    <s v="18-24"/>
    <s v="repeat"/>
    <s v="high value"/>
    <s v="medium"/>
    <s v="May"/>
    <x v="0"/>
    <x v="2"/>
    <x v="0"/>
  </r>
  <r>
    <n v="603410"/>
    <n v="54513"/>
    <n v="19"/>
    <s v="Female"/>
    <x v="2"/>
    <x v="0"/>
    <s v="Burger"/>
    <d v="2022-04-19T00:00:00"/>
    <s v="Online"/>
    <n v="20"/>
    <n v="9.6999999999999993"/>
    <n v="758.51"/>
    <n v="99.16"/>
    <s v="Cash"/>
    <n v="5"/>
    <s v="18-24"/>
    <s v="new"/>
    <s v="high value"/>
    <s v="High"/>
    <s v="Apr"/>
    <x v="2"/>
    <x v="0"/>
    <x v="2"/>
  </r>
  <r>
    <n v="603411"/>
    <n v="12899"/>
    <n v="45"/>
    <s v="Female"/>
    <x v="5"/>
    <x v="4"/>
    <s v="South Indian"/>
    <d v="2023-08-18T00:00:00"/>
    <s v="COD"/>
    <n v="69"/>
    <n v="4.4000000000000004"/>
    <n v="448.33"/>
    <n v="62.44"/>
    <s v="Cash"/>
    <n v="1"/>
    <s v="36-50"/>
    <s v="new"/>
    <s v="medium"/>
    <s v="Low"/>
    <s v="Aug"/>
    <x v="0"/>
    <x v="2"/>
    <x v="1"/>
  </r>
  <r>
    <n v="603412"/>
    <n v="45371"/>
    <n v="33"/>
    <s v="Male"/>
    <x v="2"/>
    <x v="6"/>
    <s v="Chinese"/>
    <d v="2024-09-18T00:00:00"/>
    <s v="COD"/>
    <n v="85"/>
    <n v="9.5"/>
    <n v="571.84"/>
    <n v="48.09"/>
    <s v="Card"/>
    <n v="5"/>
    <s v="25-35"/>
    <s v="new"/>
    <s v="high value"/>
    <s v="High"/>
    <s v="Sep"/>
    <x v="1"/>
    <x v="0"/>
    <x v="1"/>
  </r>
  <r>
    <n v="603413"/>
    <n v="69291"/>
    <n v="33"/>
    <s v="Female"/>
    <x v="5"/>
    <x v="3"/>
    <s v="Chinese"/>
    <d v="2022-05-20T00:00:00"/>
    <s v="Online"/>
    <n v="52"/>
    <n v="10.1"/>
    <n v="332.92"/>
    <n v="37.42"/>
    <s v="Cash"/>
    <n v="3"/>
    <s v="25-35"/>
    <s v="new"/>
    <s v="medium"/>
    <s v="medium"/>
    <s v="May"/>
    <x v="2"/>
    <x v="1"/>
    <x v="1"/>
  </r>
  <r>
    <n v="603414"/>
    <n v="75077"/>
    <n v="58"/>
    <s v="Female"/>
    <x v="3"/>
    <x v="2"/>
    <s v="Chinese"/>
    <d v="2022-04-22T00:00:00"/>
    <s v="Online"/>
    <n v="37"/>
    <n v="4"/>
    <n v="1077.83"/>
    <n v="50.53"/>
    <s v="UPI"/>
    <n v="1"/>
    <s v="50+"/>
    <s v="new"/>
    <s v="high value"/>
    <s v="Low"/>
    <s v="Apr"/>
    <x v="2"/>
    <x v="2"/>
    <x v="0"/>
  </r>
  <r>
    <n v="603415"/>
    <n v="19218"/>
    <n v="50"/>
    <s v="Male"/>
    <x v="1"/>
    <x v="6"/>
    <s v="Chinese"/>
    <d v="2023-09-08T00:00:00"/>
    <s v="Online"/>
    <n v="25"/>
    <n v="11.2"/>
    <n v="1200.05"/>
    <n v="44.13"/>
    <s v="UPI"/>
    <n v="3"/>
    <s v="36-50"/>
    <s v="new"/>
    <s v="high value"/>
    <s v="medium"/>
    <s v="Sep"/>
    <x v="0"/>
    <x v="1"/>
    <x v="2"/>
  </r>
  <r>
    <n v="603416"/>
    <n v="32227"/>
    <n v="60"/>
    <s v="Female"/>
    <x v="3"/>
    <x v="5"/>
    <s v="Chinese"/>
    <d v="2024-02-27T00:00:00"/>
    <s v="Online"/>
    <n v="53"/>
    <n v="1.6"/>
    <n v="216.57"/>
    <n v="116.91"/>
    <s v="Wallet"/>
    <n v="2"/>
    <s v="50+"/>
    <s v="new"/>
    <s v="low"/>
    <s v="Low"/>
    <s v="Feb"/>
    <x v="1"/>
    <x v="2"/>
    <x v="1"/>
  </r>
  <r>
    <n v="603417"/>
    <n v="86712"/>
    <n v="24"/>
    <s v="Male"/>
    <x v="4"/>
    <x v="7"/>
    <s v="Biryani"/>
    <d v="2024-02-07T00:00:00"/>
    <s v="Online"/>
    <n v="88"/>
    <n v="11"/>
    <n v="1385.33"/>
    <n v="32.72"/>
    <s v="UPI"/>
    <n v="4"/>
    <s v="18-24"/>
    <s v="new"/>
    <s v="high value"/>
    <s v="medium"/>
    <s v="Feb"/>
    <x v="1"/>
    <x v="1"/>
    <x v="1"/>
  </r>
  <r>
    <n v="603418"/>
    <n v="35227"/>
    <n v="21"/>
    <s v="Male"/>
    <x v="4"/>
    <x v="5"/>
    <s v="Sandwich"/>
    <d v="2023-11-24T00:00:00"/>
    <s v="Online"/>
    <n v="79"/>
    <n v="4.2"/>
    <n v="320.27999999999997"/>
    <n v="107.08"/>
    <s v="UPI"/>
    <n v="1"/>
    <s v="18-24"/>
    <s v="new"/>
    <s v="medium"/>
    <s v="Low"/>
    <s v="Nov"/>
    <x v="0"/>
    <x v="2"/>
    <x v="1"/>
  </r>
  <r>
    <n v="603419"/>
    <n v="18592"/>
    <n v="31"/>
    <s v="Male"/>
    <x v="0"/>
    <x v="0"/>
    <s v="Burger"/>
    <d v="2023-07-08T00:00:00"/>
    <s v="Online"/>
    <n v="89"/>
    <n v="6.5"/>
    <n v="1199.31"/>
    <n v="51.46"/>
    <s v="UPI"/>
    <n v="4"/>
    <s v="25-35"/>
    <s v="new"/>
    <s v="high value"/>
    <s v="medium"/>
    <s v="Jul"/>
    <x v="0"/>
    <x v="0"/>
    <x v="1"/>
  </r>
  <r>
    <n v="603420"/>
    <n v="63658"/>
    <n v="29"/>
    <s v="Male"/>
    <x v="1"/>
    <x v="2"/>
    <s v="Chinese"/>
    <d v="2024-10-03T00:00:00"/>
    <s v="Online"/>
    <n v="88"/>
    <n v="6.8"/>
    <n v="715.28"/>
    <n v="48.14"/>
    <s v="Wallet"/>
    <n v="2"/>
    <s v="25-35"/>
    <s v="new"/>
    <s v="high value"/>
    <s v="Low"/>
    <s v="Oct"/>
    <x v="1"/>
    <x v="0"/>
    <x v="1"/>
  </r>
  <r>
    <n v="603421"/>
    <n v="10047"/>
    <n v="63"/>
    <s v="Male"/>
    <x v="1"/>
    <x v="3"/>
    <s v="Sandwich"/>
    <d v="2022-12-04T00:00:00"/>
    <s v="Online"/>
    <n v="61"/>
    <n v="13.6"/>
    <n v="835.44"/>
    <n v="43.81"/>
    <s v="Wallet"/>
    <n v="4"/>
    <s v="50+"/>
    <s v="new"/>
    <s v="high value"/>
    <s v="medium"/>
    <s v="Dec"/>
    <x v="2"/>
    <x v="1"/>
    <x v="1"/>
  </r>
  <r>
    <n v="603422"/>
    <n v="16997"/>
    <n v="49"/>
    <s v="Male"/>
    <x v="0"/>
    <x v="2"/>
    <s v="Sandwich"/>
    <d v="2023-09-11T00:00:00"/>
    <s v="Online"/>
    <n v="88"/>
    <n v="2.7"/>
    <n v="996.51"/>
    <n v="36.54"/>
    <s v="Card"/>
    <n v="4"/>
    <s v="36-50"/>
    <s v="new"/>
    <s v="high value"/>
    <s v="medium"/>
    <s v="Sep"/>
    <x v="0"/>
    <x v="2"/>
    <x v="1"/>
  </r>
  <r>
    <n v="603423"/>
    <n v="51373"/>
    <n v="41"/>
    <s v="Male"/>
    <x v="2"/>
    <x v="1"/>
    <s v="Pizza"/>
    <d v="2023-11-03T00:00:00"/>
    <s v="COD"/>
    <n v="46"/>
    <n v="10.6"/>
    <n v="1326.51"/>
    <n v="49.66"/>
    <s v="Wallet"/>
    <n v="5"/>
    <s v="36-50"/>
    <s v="new"/>
    <s v="high value"/>
    <s v="High"/>
    <s v="Nov"/>
    <x v="0"/>
    <x v="1"/>
    <x v="1"/>
  </r>
  <r>
    <n v="603424"/>
    <n v="94481"/>
    <n v="37"/>
    <s v="Female"/>
    <x v="4"/>
    <x v="0"/>
    <s v="Chinese"/>
    <d v="2024-02-08T00:00:00"/>
    <s v="Online"/>
    <n v="84"/>
    <n v="6"/>
    <n v="607.24"/>
    <n v="31.58"/>
    <s v="Card"/>
    <n v="5"/>
    <s v="36-50"/>
    <s v="new"/>
    <s v="high value"/>
    <s v="High"/>
    <s v="Feb"/>
    <x v="1"/>
    <x v="0"/>
    <x v="1"/>
  </r>
  <r>
    <n v="603425"/>
    <n v="71773"/>
    <n v="59"/>
    <s v="Female"/>
    <x v="4"/>
    <x v="7"/>
    <s v="South Indian"/>
    <d v="2023-05-08T00:00:00"/>
    <s v="Online"/>
    <n v="79"/>
    <n v="4"/>
    <n v="994.81"/>
    <n v="52.35"/>
    <s v="UPI"/>
    <n v="2"/>
    <s v="50+"/>
    <s v="new"/>
    <s v="high value"/>
    <s v="Low"/>
    <s v="May"/>
    <x v="0"/>
    <x v="2"/>
    <x v="1"/>
  </r>
  <r>
    <n v="603426"/>
    <n v="72615"/>
    <n v="58"/>
    <s v="Male"/>
    <x v="4"/>
    <x v="7"/>
    <s v="Burger"/>
    <d v="2022-07-16T00:00:00"/>
    <s v="COD"/>
    <n v="20"/>
    <n v="5.7"/>
    <n v="640.23"/>
    <n v="93.71"/>
    <s v="Card"/>
    <n v="5"/>
    <s v="50+"/>
    <s v="new"/>
    <s v="high value"/>
    <s v="High"/>
    <s v="Jul"/>
    <x v="2"/>
    <x v="0"/>
    <x v="2"/>
  </r>
  <r>
    <n v="603427"/>
    <n v="51948"/>
    <n v="55"/>
    <s v="Male"/>
    <x v="1"/>
    <x v="6"/>
    <s v="Sandwich"/>
    <d v="2024-01-10T00:00:00"/>
    <s v="COD"/>
    <n v="73"/>
    <n v="5.2"/>
    <n v="811.59"/>
    <n v="39.270000000000003"/>
    <s v="UPI"/>
    <n v="5"/>
    <s v="50+"/>
    <s v="new"/>
    <s v="high value"/>
    <s v="High"/>
    <s v="Jan"/>
    <x v="1"/>
    <x v="0"/>
    <x v="1"/>
  </r>
  <r>
    <n v="603428"/>
    <n v="23776"/>
    <n v="57"/>
    <s v="Female"/>
    <x v="3"/>
    <x v="6"/>
    <s v="Sandwich"/>
    <d v="2022-04-25T00:00:00"/>
    <s v="COD"/>
    <n v="53"/>
    <n v="8"/>
    <n v="703.99"/>
    <n v="77.510000000000005"/>
    <s v="Wallet"/>
    <n v="5"/>
    <s v="50+"/>
    <s v="new"/>
    <s v="high value"/>
    <s v="High"/>
    <s v="Apr"/>
    <x v="2"/>
    <x v="0"/>
    <x v="1"/>
  </r>
  <r>
    <n v="603429"/>
    <n v="23677"/>
    <n v="61"/>
    <s v="Female"/>
    <x v="3"/>
    <x v="1"/>
    <s v="Biryani"/>
    <d v="2022-08-24T00:00:00"/>
    <s v="Online"/>
    <n v="45"/>
    <n v="6.9"/>
    <n v="840.8"/>
    <n v="58.7"/>
    <s v="UPI"/>
    <n v="5"/>
    <s v="50+"/>
    <s v="new"/>
    <s v="high value"/>
    <s v="High"/>
    <s v="Aug"/>
    <x v="2"/>
    <x v="0"/>
    <x v="0"/>
  </r>
  <r>
    <n v="603430"/>
    <n v="95991"/>
    <n v="46"/>
    <s v="Female"/>
    <x v="2"/>
    <x v="5"/>
    <s v="Sandwich"/>
    <d v="2024-08-30T00:00:00"/>
    <s v="COD"/>
    <n v="41"/>
    <n v="13.2"/>
    <n v="189.36"/>
    <n v="110.52"/>
    <s v="Wallet"/>
    <n v="1"/>
    <s v="36-50"/>
    <s v="new"/>
    <s v="low"/>
    <s v="Low"/>
    <s v="Aug"/>
    <x v="1"/>
    <x v="1"/>
    <x v="0"/>
  </r>
  <r>
    <n v="603431"/>
    <n v="32509"/>
    <n v="31"/>
    <s v="Female"/>
    <x v="5"/>
    <x v="0"/>
    <s v="Biryani"/>
    <d v="2024-04-10T00:00:00"/>
    <s v="Online"/>
    <n v="21"/>
    <n v="8.8000000000000007"/>
    <n v="774.05"/>
    <n v="53.43"/>
    <s v="Card"/>
    <n v="1"/>
    <s v="25-35"/>
    <s v="new"/>
    <s v="high value"/>
    <s v="Low"/>
    <s v="Apr"/>
    <x v="1"/>
    <x v="0"/>
    <x v="2"/>
  </r>
  <r>
    <n v="603432"/>
    <n v="13665"/>
    <n v="41"/>
    <s v="Female"/>
    <x v="1"/>
    <x v="0"/>
    <s v="South Indian"/>
    <d v="2024-10-25T00:00:00"/>
    <s v="COD"/>
    <n v="64"/>
    <n v="5"/>
    <n v="578.63"/>
    <n v="55.94"/>
    <s v="Cash"/>
    <n v="1"/>
    <s v="36-50"/>
    <s v="new"/>
    <s v="high value"/>
    <s v="Low"/>
    <s v="Oct"/>
    <x v="1"/>
    <x v="2"/>
    <x v="1"/>
  </r>
  <r>
    <n v="603433"/>
    <n v="43894"/>
    <n v="43"/>
    <s v="Male"/>
    <x v="3"/>
    <x v="1"/>
    <s v="Pizza"/>
    <d v="2022-12-18T00:00:00"/>
    <s v="Online"/>
    <n v="35"/>
    <n v="7.8"/>
    <n v="618.36"/>
    <n v="118.37"/>
    <s v="Wallet"/>
    <n v="5"/>
    <s v="36-50"/>
    <s v="new"/>
    <s v="high value"/>
    <s v="High"/>
    <s v="Dec"/>
    <x v="2"/>
    <x v="0"/>
    <x v="0"/>
  </r>
  <r>
    <n v="603434"/>
    <n v="14487"/>
    <n v="20"/>
    <s v="Male"/>
    <x v="4"/>
    <x v="6"/>
    <s v="Biryani"/>
    <d v="2023-11-25T00:00:00"/>
    <s v="Online"/>
    <n v="64"/>
    <n v="8"/>
    <n v="1017.91"/>
    <n v="54.79"/>
    <s v="Wallet"/>
    <n v="3"/>
    <s v="18-24"/>
    <s v="repeat"/>
    <s v="high value"/>
    <s v="medium"/>
    <s v="Nov"/>
    <x v="0"/>
    <x v="0"/>
    <x v="1"/>
  </r>
  <r>
    <n v="603435"/>
    <n v="35544"/>
    <n v="24"/>
    <s v="Female"/>
    <x v="0"/>
    <x v="7"/>
    <s v="South Indian"/>
    <d v="2022-05-21T00:00:00"/>
    <s v="Online"/>
    <n v="32"/>
    <n v="6.6"/>
    <n v="159.77000000000001"/>
    <n v="61.66"/>
    <s v="Cash"/>
    <n v="1"/>
    <s v="18-24"/>
    <s v="new"/>
    <s v="low"/>
    <s v="Low"/>
    <s v="May"/>
    <x v="2"/>
    <x v="0"/>
    <x v="0"/>
  </r>
  <r>
    <n v="603436"/>
    <n v="29774"/>
    <n v="54"/>
    <s v="Male"/>
    <x v="3"/>
    <x v="7"/>
    <s v="Chinese"/>
    <d v="2023-10-23T00:00:00"/>
    <s v="COD"/>
    <n v="72"/>
    <n v="2.2000000000000002"/>
    <n v="479.61"/>
    <n v="72.400000000000006"/>
    <s v="UPI"/>
    <n v="1"/>
    <s v="50+"/>
    <s v="new"/>
    <s v="medium"/>
    <s v="Low"/>
    <s v="Oct"/>
    <x v="0"/>
    <x v="2"/>
    <x v="1"/>
  </r>
  <r>
    <n v="603437"/>
    <n v="84924"/>
    <n v="49"/>
    <s v="Female"/>
    <x v="1"/>
    <x v="6"/>
    <s v="South Indian"/>
    <d v="2024-07-14T00:00:00"/>
    <s v="COD"/>
    <n v="45"/>
    <n v="10.1"/>
    <n v="310.77"/>
    <n v="116.55"/>
    <s v="Card"/>
    <n v="4"/>
    <s v="36-50"/>
    <s v="new"/>
    <s v="medium"/>
    <s v="medium"/>
    <s v="Jul"/>
    <x v="1"/>
    <x v="1"/>
    <x v="0"/>
  </r>
  <r>
    <n v="603438"/>
    <n v="64113"/>
    <n v="54"/>
    <s v="Female"/>
    <x v="3"/>
    <x v="5"/>
    <s v="Chinese"/>
    <d v="2023-08-14T00:00:00"/>
    <s v="Online"/>
    <n v="85"/>
    <n v="13.6"/>
    <n v="1133.1400000000001"/>
    <n v="105.65"/>
    <s v="Cash"/>
    <n v="5"/>
    <s v="50+"/>
    <s v="new"/>
    <s v="high value"/>
    <s v="High"/>
    <s v="Aug"/>
    <x v="0"/>
    <x v="1"/>
    <x v="1"/>
  </r>
  <r>
    <n v="603439"/>
    <n v="94341"/>
    <n v="25"/>
    <s v="Male"/>
    <x v="5"/>
    <x v="0"/>
    <s v="South Indian"/>
    <d v="2023-08-29T00:00:00"/>
    <s v="COD"/>
    <n v="49"/>
    <n v="14.3"/>
    <n v="473.37"/>
    <n v="79.73"/>
    <s v="Card"/>
    <n v="3"/>
    <s v="25-35"/>
    <s v="new"/>
    <s v="medium"/>
    <s v="medium"/>
    <s v="Aug"/>
    <x v="0"/>
    <x v="1"/>
    <x v="1"/>
  </r>
  <r>
    <n v="603440"/>
    <n v="28552"/>
    <n v="64"/>
    <s v="Male"/>
    <x v="0"/>
    <x v="7"/>
    <s v="Biryani"/>
    <d v="2023-03-16T00:00:00"/>
    <s v="Online"/>
    <n v="24"/>
    <n v="3.5"/>
    <n v="1496.22"/>
    <n v="28.3"/>
    <s v="UPI"/>
    <n v="2"/>
    <s v="50+"/>
    <s v="new"/>
    <s v="high value"/>
    <s v="Low"/>
    <s v="Mar"/>
    <x v="0"/>
    <x v="2"/>
    <x v="2"/>
  </r>
  <r>
    <n v="603441"/>
    <n v="39106"/>
    <n v="47"/>
    <s v="Male"/>
    <x v="3"/>
    <x v="6"/>
    <s v="South Indian"/>
    <d v="2022-09-08T00:00:00"/>
    <s v="COD"/>
    <n v="59"/>
    <n v="13"/>
    <n v="1273.69"/>
    <n v="74.69"/>
    <s v="Cash"/>
    <n v="4"/>
    <s v="36-50"/>
    <s v="new"/>
    <s v="high value"/>
    <s v="medium"/>
    <s v="Sep"/>
    <x v="2"/>
    <x v="1"/>
    <x v="1"/>
  </r>
  <r>
    <n v="603442"/>
    <n v="16978"/>
    <n v="29"/>
    <s v="Female"/>
    <x v="4"/>
    <x v="7"/>
    <s v="Pizza"/>
    <d v="2024-06-08T00:00:00"/>
    <s v="Online"/>
    <n v="32"/>
    <n v="10.3"/>
    <n v="300.95"/>
    <n v="98.51"/>
    <s v="Cash"/>
    <n v="1"/>
    <s v="25-35"/>
    <s v="new"/>
    <s v="medium"/>
    <s v="Low"/>
    <s v="Jun"/>
    <x v="1"/>
    <x v="1"/>
    <x v="0"/>
  </r>
  <r>
    <n v="603443"/>
    <n v="23948"/>
    <n v="22"/>
    <s v="Male"/>
    <x v="5"/>
    <x v="7"/>
    <s v="South Indian"/>
    <d v="2022-09-02T00:00:00"/>
    <s v="COD"/>
    <n v="51"/>
    <n v="7.5"/>
    <n v="411.85"/>
    <n v="69.39"/>
    <s v="UPI"/>
    <n v="1"/>
    <s v="18-24"/>
    <s v="new"/>
    <s v="medium"/>
    <s v="Low"/>
    <s v="Sep"/>
    <x v="2"/>
    <x v="0"/>
    <x v="1"/>
  </r>
  <r>
    <n v="603444"/>
    <n v="63955"/>
    <n v="22"/>
    <s v="Male"/>
    <x v="0"/>
    <x v="0"/>
    <s v="South Indian"/>
    <d v="2022-02-10T00:00:00"/>
    <s v="COD"/>
    <n v="64"/>
    <n v="1.2"/>
    <n v="1400.52"/>
    <n v="114.55"/>
    <s v="Cash"/>
    <n v="2"/>
    <s v="18-24"/>
    <s v="new"/>
    <s v="high value"/>
    <s v="Low"/>
    <s v="Feb"/>
    <x v="2"/>
    <x v="2"/>
    <x v="1"/>
  </r>
  <r>
    <n v="603445"/>
    <n v="67738"/>
    <n v="58"/>
    <s v="Female"/>
    <x v="0"/>
    <x v="1"/>
    <s v="Pizza"/>
    <d v="2024-01-10T00:00:00"/>
    <s v="Online"/>
    <n v="57"/>
    <n v="12.8"/>
    <n v="154.74"/>
    <n v="53.4"/>
    <s v="Wallet"/>
    <n v="4"/>
    <s v="50+"/>
    <s v="new"/>
    <s v="low"/>
    <s v="medium"/>
    <s v="Jan"/>
    <x v="1"/>
    <x v="1"/>
    <x v="1"/>
  </r>
  <r>
    <n v="603446"/>
    <n v="50109"/>
    <n v="18"/>
    <s v="Female"/>
    <x v="1"/>
    <x v="5"/>
    <s v="South Indian"/>
    <d v="2024-11-06T00:00:00"/>
    <s v="COD"/>
    <n v="56"/>
    <n v="8.8000000000000007"/>
    <n v="618.29"/>
    <n v="71.14"/>
    <s v="Card"/>
    <n v="2"/>
    <s v="18-24"/>
    <s v="new"/>
    <s v="high value"/>
    <s v="Low"/>
    <s v="Nov"/>
    <x v="1"/>
    <x v="0"/>
    <x v="1"/>
  </r>
  <r>
    <n v="603447"/>
    <n v="65973"/>
    <n v="18"/>
    <s v="Female"/>
    <x v="5"/>
    <x v="3"/>
    <s v="South Indian"/>
    <d v="2024-10-18T00:00:00"/>
    <s v="COD"/>
    <n v="33"/>
    <n v="1.4"/>
    <n v="432.13"/>
    <n v="65.12"/>
    <s v="Wallet"/>
    <n v="2"/>
    <s v="18-24"/>
    <s v="new"/>
    <s v="medium"/>
    <s v="Low"/>
    <s v="Oct"/>
    <x v="1"/>
    <x v="2"/>
    <x v="0"/>
  </r>
  <r>
    <n v="603448"/>
    <n v="15402"/>
    <n v="25"/>
    <s v="Female"/>
    <x v="5"/>
    <x v="4"/>
    <s v="South Indian"/>
    <d v="2024-04-23T00:00:00"/>
    <s v="COD"/>
    <n v="27"/>
    <n v="3.2"/>
    <n v="408.49"/>
    <n v="80.08"/>
    <s v="Cash"/>
    <n v="1"/>
    <s v="25-35"/>
    <s v="repeat"/>
    <s v="medium"/>
    <s v="Low"/>
    <s v="Apr"/>
    <x v="1"/>
    <x v="2"/>
    <x v="2"/>
  </r>
  <r>
    <n v="603449"/>
    <n v="25989"/>
    <n v="27"/>
    <s v="Female"/>
    <x v="2"/>
    <x v="1"/>
    <s v="Sandwich"/>
    <d v="2023-11-13T00:00:00"/>
    <s v="Online"/>
    <n v="37"/>
    <n v="2.7"/>
    <n v="1126.21"/>
    <n v="81.08"/>
    <s v="Cash"/>
    <n v="5"/>
    <s v="25-35"/>
    <s v="new"/>
    <s v="high value"/>
    <s v="High"/>
    <s v="Nov"/>
    <x v="0"/>
    <x v="2"/>
    <x v="0"/>
  </r>
  <r>
    <n v="603450"/>
    <n v="22073"/>
    <n v="40"/>
    <s v="Male"/>
    <x v="5"/>
    <x v="7"/>
    <s v="Pizza"/>
    <d v="2023-03-13T00:00:00"/>
    <s v="COD"/>
    <n v="67"/>
    <n v="4.0999999999999996"/>
    <n v="174.34"/>
    <n v="80.23"/>
    <s v="Card"/>
    <n v="4"/>
    <s v="36-50"/>
    <s v="new"/>
    <s v="low"/>
    <s v="medium"/>
    <s v="Mar"/>
    <x v="0"/>
    <x v="2"/>
    <x v="1"/>
  </r>
  <r>
    <n v="603451"/>
    <n v="32575"/>
    <n v="45"/>
    <s v="Female"/>
    <x v="5"/>
    <x v="0"/>
    <s v="South Indian"/>
    <d v="2024-02-21T00:00:00"/>
    <s v="COD"/>
    <n v="71"/>
    <n v="8.5"/>
    <n v="1388.63"/>
    <n v="34.49"/>
    <s v="Wallet"/>
    <n v="3"/>
    <s v="36-50"/>
    <s v="new"/>
    <s v="high value"/>
    <s v="medium"/>
    <s v="Feb"/>
    <x v="1"/>
    <x v="0"/>
    <x v="1"/>
  </r>
  <r>
    <n v="603452"/>
    <n v="53395"/>
    <n v="47"/>
    <s v="Female"/>
    <x v="2"/>
    <x v="7"/>
    <s v="Chinese"/>
    <d v="2024-05-14T00:00:00"/>
    <s v="COD"/>
    <n v="20"/>
    <n v="14.2"/>
    <n v="1123.6300000000001"/>
    <n v="76.83"/>
    <s v="Wallet"/>
    <n v="2"/>
    <s v="36-50"/>
    <s v="new"/>
    <s v="high value"/>
    <s v="Low"/>
    <s v="May"/>
    <x v="1"/>
    <x v="1"/>
    <x v="2"/>
  </r>
  <r>
    <n v="603453"/>
    <n v="21156"/>
    <n v="42"/>
    <s v="Male"/>
    <x v="5"/>
    <x v="6"/>
    <s v="South Indian"/>
    <d v="2024-01-23T00:00:00"/>
    <s v="Online"/>
    <n v="25"/>
    <n v="8.1999999999999993"/>
    <n v="167.88"/>
    <n v="89.77"/>
    <s v="Wallet"/>
    <n v="2"/>
    <s v="36-50"/>
    <s v="new"/>
    <s v="low"/>
    <s v="Low"/>
    <s v="Jan"/>
    <x v="1"/>
    <x v="0"/>
    <x v="2"/>
  </r>
  <r>
    <n v="603454"/>
    <n v="81399"/>
    <n v="49"/>
    <s v="Male"/>
    <x v="3"/>
    <x v="0"/>
    <s v="Sandwich"/>
    <d v="2023-06-04T00:00:00"/>
    <s v="COD"/>
    <n v="33"/>
    <n v="10.4"/>
    <n v="952.2"/>
    <n v="72.97"/>
    <s v="Wallet"/>
    <n v="1"/>
    <s v="36-50"/>
    <s v="new"/>
    <s v="high value"/>
    <s v="Low"/>
    <s v="Jun"/>
    <x v="0"/>
    <x v="1"/>
    <x v="0"/>
  </r>
  <r>
    <n v="603455"/>
    <n v="18215"/>
    <n v="20"/>
    <s v="Female"/>
    <x v="4"/>
    <x v="7"/>
    <s v="Pizza"/>
    <d v="2023-01-24T00:00:00"/>
    <s v="COD"/>
    <n v="44"/>
    <n v="2.9"/>
    <n v="223.2"/>
    <n v="97.77"/>
    <s v="Cash"/>
    <n v="3"/>
    <s v="18-24"/>
    <s v="new"/>
    <s v="low"/>
    <s v="medium"/>
    <s v="Jan"/>
    <x v="0"/>
    <x v="2"/>
    <x v="0"/>
  </r>
  <r>
    <n v="603456"/>
    <n v="17792"/>
    <n v="24"/>
    <s v="Female"/>
    <x v="2"/>
    <x v="5"/>
    <s v="Sandwich"/>
    <d v="2023-03-29T00:00:00"/>
    <s v="Online"/>
    <n v="54"/>
    <n v="3.2"/>
    <n v="1390.48"/>
    <n v="98.37"/>
    <s v="UPI"/>
    <n v="5"/>
    <s v="18-24"/>
    <s v="repeat"/>
    <s v="high value"/>
    <s v="High"/>
    <s v="Mar"/>
    <x v="0"/>
    <x v="2"/>
    <x v="1"/>
  </r>
  <r>
    <n v="603457"/>
    <n v="14196"/>
    <n v="64"/>
    <s v="Male"/>
    <x v="4"/>
    <x v="7"/>
    <s v="South Indian"/>
    <d v="2023-12-15T00:00:00"/>
    <s v="COD"/>
    <n v="78"/>
    <n v="2.5"/>
    <n v="1440.84"/>
    <n v="79.709999999999994"/>
    <s v="Card"/>
    <n v="4"/>
    <s v="50+"/>
    <s v="new"/>
    <s v="high value"/>
    <s v="medium"/>
    <s v="Dec"/>
    <x v="0"/>
    <x v="2"/>
    <x v="1"/>
  </r>
  <r>
    <n v="603458"/>
    <n v="57165"/>
    <n v="31"/>
    <s v="Male"/>
    <x v="4"/>
    <x v="3"/>
    <s v="Biryani"/>
    <d v="2024-11-18T00:00:00"/>
    <s v="COD"/>
    <n v="24"/>
    <n v="2.1"/>
    <n v="1192.25"/>
    <n v="26.58"/>
    <s v="Wallet"/>
    <n v="4"/>
    <s v="25-35"/>
    <s v="new"/>
    <s v="high value"/>
    <s v="medium"/>
    <s v="Nov"/>
    <x v="1"/>
    <x v="2"/>
    <x v="2"/>
  </r>
  <r>
    <n v="603459"/>
    <n v="69938"/>
    <n v="27"/>
    <s v="Male"/>
    <x v="5"/>
    <x v="0"/>
    <s v="Pizza"/>
    <d v="2024-10-26T00:00:00"/>
    <s v="COD"/>
    <n v="36"/>
    <n v="10.8"/>
    <n v="1381.37"/>
    <n v="47.07"/>
    <s v="Cash"/>
    <n v="5"/>
    <s v="25-35"/>
    <s v="new"/>
    <s v="high value"/>
    <s v="High"/>
    <s v="Oct"/>
    <x v="1"/>
    <x v="1"/>
    <x v="0"/>
  </r>
  <r>
    <n v="603460"/>
    <n v="80788"/>
    <n v="24"/>
    <s v="Female"/>
    <x v="5"/>
    <x v="4"/>
    <s v="Sandwich"/>
    <d v="2022-06-21T00:00:00"/>
    <s v="Online"/>
    <n v="48"/>
    <n v="13.9"/>
    <n v="169.09"/>
    <n v="40.44"/>
    <s v="Cash"/>
    <n v="4"/>
    <s v="18-24"/>
    <s v="new"/>
    <s v="low"/>
    <s v="medium"/>
    <s v="Jun"/>
    <x v="2"/>
    <x v="1"/>
    <x v="1"/>
  </r>
  <r>
    <n v="603461"/>
    <n v="84811"/>
    <n v="42"/>
    <s v="Female"/>
    <x v="3"/>
    <x v="6"/>
    <s v="Burger"/>
    <d v="2023-07-26T00:00:00"/>
    <s v="COD"/>
    <n v="64"/>
    <n v="8.1"/>
    <n v="695.88"/>
    <n v="55.77"/>
    <s v="Wallet"/>
    <n v="2"/>
    <s v="36-50"/>
    <s v="new"/>
    <s v="high value"/>
    <s v="Low"/>
    <s v="Jul"/>
    <x v="0"/>
    <x v="0"/>
    <x v="1"/>
  </r>
  <r>
    <n v="603462"/>
    <n v="39034"/>
    <n v="23"/>
    <s v="Male"/>
    <x v="4"/>
    <x v="0"/>
    <s v="Pizza"/>
    <d v="2024-04-23T00:00:00"/>
    <s v="COD"/>
    <n v="28"/>
    <n v="8.3000000000000007"/>
    <n v="173.11"/>
    <n v="76.72"/>
    <s v="Card"/>
    <n v="4"/>
    <s v="18-24"/>
    <s v="new"/>
    <s v="low"/>
    <s v="medium"/>
    <s v="Apr"/>
    <x v="1"/>
    <x v="0"/>
    <x v="2"/>
  </r>
  <r>
    <n v="603463"/>
    <n v="69109"/>
    <n v="30"/>
    <s v="Male"/>
    <x v="1"/>
    <x v="3"/>
    <s v="Burger"/>
    <d v="2024-11-18T00:00:00"/>
    <s v="COD"/>
    <n v="34"/>
    <n v="7.2"/>
    <n v="1292.43"/>
    <n v="78.819999999999993"/>
    <s v="Wallet"/>
    <n v="5"/>
    <s v="25-35"/>
    <s v="new"/>
    <s v="high value"/>
    <s v="High"/>
    <s v="Nov"/>
    <x v="1"/>
    <x v="0"/>
    <x v="0"/>
  </r>
  <r>
    <n v="603464"/>
    <n v="23356"/>
    <n v="63"/>
    <s v="Female"/>
    <x v="1"/>
    <x v="5"/>
    <s v="South Indian"/>
    <d v="2023-01-30T00:00:00"/>
    <s v="Online"/>
    <n v="24"/>
    <n v="6.3"/>
    <n v="277"/>
    <n v="83.92"/>
    <s v="Wallet"/>
    <n v="3"/>
    <s v="50+"/>
    <s v="new"/>
    <s v="medium"/>
    <s v="medium"/>
    <s v="Jan"/>
    <x v="0"/>
    <x v="0"/>
    <x v="2"/>
  </r>
  <r>
    <n v="603465"/>
    <n v="69384"/>
    <n v="51"/>
    <s v="Male"/>
    <x v="4"/>
    <x v="3"/>
    <s v="Pizza"/>
    <d v="2022-01-11T00:00:00"/>
    <s v="Online"/>
    <n v="29"/>
    <n v="5.5"/>
    <n v="1163.9100000000001"/>
    <n v="77.39"/>
    <s v="Wallet"/>
    <n v="4"/>
    <s v="50+"/>
    <s v="new"/>
    <s v="high value"/>
    <s v="medium"/>
    <s v="Jan"/>
    <x v="2"/>
    <x v="0"/>
    <x v="2"/>
  </r>
  <r>
    <n v="603466"/>
    <n v="66631"/>
    <n v="34"/>
    <s v="Male"/>
    <x v="0"/>
    <x v="6"/>
    <s v="Burger"/>
    <d v="2024-01-18T00:00:00"/>
    <s v="COD"/>
    <n v="45"/>
    <n v="5.2"/>
    <n v="1048.97"/>
    <n v="107.37"/>
    <s v="Wallet"/>
    <n v="2"/>
    <s v="25-35"/>
    <s v="new"/>
    <s v="high value"/>
    <s v="Low"/>
    <s v="Jan"/>
    <x v="1"/>
    <x v="0"/>
    <x v="0"/>
  </r>
  <r>
    <n v="603467"/>
    <n v="27383"/>
    <n v="50"/>
    <s v="Male"/>
    <x v="3"/>
    <x v="7"/>
    <s v="Sandwich"/>
    <d v="2022-02-07T00:00:00"/>
    <s v="Online"/>
    <n v="43"/>
    <n v="2.7"/>
    <n v="632.59"/>
    <n v="82.31"/>
    <s v="Wallet"/>
    <n v="4"/>
    <s v="36-50"/>
    <s v="new"/>
    <s v="high value"/>
    <s v="medium"/>
    <s v="Feb"/>
    <x v="2"/>
    <x v="2"/>
    <x v="0"/>
  </r>
  <r>
    <n v="603468"/>
    <n v="42752"/>
    <n v="20"/>
    <s v="Male"/>
    <x v="4"/>
    <x v="7"/>
    <s v="Burger"/>
    <d v="2024-10-29T00:00:00"/>
    <s v="COD"/>
    <n v="86"/>
    <n v="5.3"/>
    <n v="1091.6600000000001"/>
    <n v="117.06"/>
    <s v="UPI"/>
    <n v="2"/>
    <s v="18-24"/>
    <s v="new"/>
    <s v="high value"/>
    <s v="Low"/>
    <s v="Oct"/>
    <x v="1"/>
    <x v="0"/>
    <x v="1"/>
  </r>
  <r>
    <n v="603469"/>
    <n v="37007"/>
    <n v="51"/>
    <s v="Female"/>
    <x v="1"/>
    <x v="0"/>
    <s v="Chinese"/>
    <d v="2024-11-20T00:00:00"/>
    <s v="Online"/>
    <n v="88"/>
    <n v="14.7"/>
    <n v="748.68"/>
    <n v="51.34"/>
    <s v="Cash"/>
    <n v="2"/>
    <s v="50+"/>
    <s v="new"/>
    <s v="high value"/>
    <s v="Low"/>
    <s v="Nov"/>
    <x v="1"/>
    <x v="1"/>
    <x v="1"/>
  </r>
  <r>
    <n v="603470"/>
    <n v="17383"/>
    <n v="37"/>
    <s v="Male"/>
    <x v="2"/>
    <x v="0"/>
    <s v="Biryani"/>
    <d v="2023-02-15T00:00:00"/>
    <s v="COD"/>
    <n v="65"/>
    <n v="12"/>
    <n v="1272.49"/>
    <n v="92.98"/>
    <s v="Wallet"/>
    <n v="4"/>
    <s v="36-50"/>
    <s v="new"/>
    <s v="high value"/>
    <s v="medium"/>
    <s v="Feb"/>
    <x v="0"/>
    <x v="1"/>
    <x v="1"/>
  </r>
  <r>
    <n v="603471"/>
    <n v="16421"/>
    <n v="25"/>
    <s v="Male"/>
    <x v="3"/>
    <x v="5"/>
    <s v="Sandwich"/>
    <d v="2024-08-13T00:00:00"/>
    <s v="Online"/>
    <n v="53"/>
    <n v="14.4"/>
    <n v="1137.72"/>
    <n v="50.18"/>
    <s v="Card"/>
    <n v="2"/>
    <s v="25-35"/>
    <s v="new"/>
    <s v="high value"/>
    <s v="Low"/>
    <s v="Aug"/>
    <x v="1"/>
    <x v="1"/>
    <x v="1"/>
  </r>
  <r>
    <n v="603472"/>
    <n v="11623"/>
    <n v="30"/>
    <s v="Male"/>
    <x v="1"/>
    <x v="7"/>
    <s v="Pizza"/>
    <d v="2022-09-08T00:00:00"/>
    <s v="COD"/>
    <n v="82"/>
    <n v="10.9"/>
    <n v="1399.6"/>
    <n v="28.77"/>
    <s v="Wallet"/>
    <n v="1"/>
    <s v="25-35"/>
    <s v="new"/>
    <s v="high value"/>
    <s v="Low"/>
    <s v="Sep"/>
    <x v="2"/>
    <x v="1"/>
    <x v="1"/>
  </r>
  <r>
    <n v="603473"/>
    <n v="12329"/>
    <n v="47"/>
    <s v="Male"/>
    <x v="2"/>
    <x v="2"/>
    <s v="South Indian"/>
    <d v="2023-07-01T00:00:00"/>
    <s v="Online"/>
    <n v="33"/>
    <n v="1.5"/>
    <n v="922.16"/>
    <n v="118.6"/>
    <s v="Card"/>
    <n v="2"/>
    <s v="36-50"/>
    <s v="new"/>
    <s v="high value"/>
    <s v="Low"/>
    <s v="Jul"/>
    <x v="0"/>
    <x v="2"/>
    <x v="0"/>
  </r>
  <r>
    <n v="603474"/>
    <n v="15348"/>
    <n v="54"/>
    <s v="Female"/>
    <x v="4"/>
    <x v="6"/>
    <s v="Pizza"/>
    <d v="2024-12-10T00:00:00"/>
    <s v="COD"/>
    <n v="54"/>
    <n v="8.1999999999999993"/>
    <n v="1232.9100000000001"/>
    <n v="95.97"/>
    <s v="Cash"/>
    <n v="1"/>
    <s v="50+"/>
    <s v="new"/>
    <s v="high value"/>
    <s v="Low"/>
    <s v="Dec"/>
    <x v="1"/>
    <x v="0"/>
    <x v="1"/>
  </r>
  <r>
    <n v="603475"/>
    <n v="52664"/>
    <n v="18"/>
    <s v="Male"/>
    <x v="2"/>
    <x v="2"/>
    <s v="Burger"/>
    <d v="2023-10-11T00:00:00"/>
    <s v="COD"/>
    <n v="29"/>
    <n v="5.0999999999999996"/>
    <n v="1385.09"/>
    <n v="72.02"/>
    <s v="UPI"/>
    <n v="4"/>
    <s v="18-24"/>
    <s v="new"/>
    <s v="high value"/>
    <s v="medium"/>
    <s v="Oct"/>
    <x v="0"/>
    <x v="0"/>
    <x v="2"/>
  </r>
  <r>
    <n v="603476"/>
    <n v="75691"/>
    <n v="36"/>
    <s v="Female"/>
    <x v="5"/>
    <x v="5"/>
    <s v="Chinese"/>
    <d v="2024-12-08T00:00:00"/>
    <s v="Online"/>
    <n v="33"/>
    <n v="3.4"/>
    <n v="582.70000000000005"/>
    <n v="74.75"/>
    <s v="Cash"/>
    <n v="4"/>
    <s v="36-50"/>
    <s v="new"/>
    <s v="high value"/>
    <s v="medium"/>
    <s v="Dec"/>
    <x v="1"/>
    <x v="2"/>
    <x v="0"/>
  </r>
  <r>
    <n v="603477"/>
    <n v="36337"/>
    <n v="22"/>
    <s v="Female"/>
    <x v="3"/>
    <x v="1"/>
    <s v="Burger"/>
    <d v="2022-05-10T00:00:00"/>
    <s v="Online"/>
    <n v="79"/>
    <n v="11.6"/>
    <n v="1153.2"/>
    <n v="81.77"/>
    <s v="Cash"/>
    <n v="3"/>
    <s v="18-24"/>
    <s v="new"/>
    <s v="high value"/>
    <s v="medium"/>
    <s v="May"/>
    <x v="2"/>
    <x v="1"/>
    <x v="1"/>
  </r>
  <r>
    <n v="603478"/>
    <n v="15935"/>
    <n v="25"/>
    <s v="Female"/>
    <x v="1"/>
    <x v="3"/>
    <s v="South Indian"/>
    <d v="2022-02-07T00:00:00"/>
    <s v="COD"/>
    <n v="30"/>
    <n v="3.6"/>
    <n v="894.07"/>
    <n v="113.24"/>
    <s v="UPI"/>
    <n v="2"/>
    <s v="25-35"/>
    <s v="new"/>
    <s v="high value"/>
    <s v="Low"/>
    <s v="Feb"/>
    <x v="2"/>
    <x v="2"/>
    <x v="2"/>
  </r>
  <r>
    <n v="603479"/>
    <n v="68341"/>
    <n v="49"/>
    <s v="Male"/>
    <x v="1"/>
    <x v="0"/>
    <s v="South Indian"/>
    <d v="2023-05-05T00:00:00"/>
    <s v="COD"/>
    <n v="20"/>
    <n v="6.2"/>
    <n v="411.14"/>
    <n v="71.069999999999993"/>
    <s v="Wallet"/>
    <n v="3"/>
    <s v="36-50"/>
    <s v="new"/>
    <s v="medium"/>
    <s v="medium"/>
    <s v="May"/>
    <x v="0"/>
    <x v="0"/>
    <x v="2"/>
  </r>
  <r>
    <n v="603480"/>
    <n v="67646"/>
    <n v="64"/>
    <s v="Male"/>
    <x v="1"/>
    <x v="0"/>
    <s v="South Indian"/>
    <d v="2024-12-20T00:00:00"/>
    <s v="Online"/>
    <n v="78"/>
    <n v="11.5"/>
    <n v="695.36"/>
    <n v="43.38"/>
    <s v="Wallet"/>
    <n v="2"/>
    <s v="50+"/>
    <s v="new"/>
    <s v="high value"/>
    <s v="Low"/>
    <s v="Dec"/>
    <x v="1"/>
    <x v="1"/>
    <x v="1"/>
  </r>
  <r>
    <n v="603481"/>
    <n v="29584"/>
    <n v="59"/>
    <s v="Female"/>
    <x v="3"/>
    <x v="3"/>
    <s v="Chinese"/>
    <d v="2024-11-17T00:00:00"/>
    <s v="COD"/>
    <n v="40"/>
    <n v="11.8"/>
    <n v="1369.15"/>
    <n v="98.25"/>
    <s v="Cash"/>
    <n v="5"/>
    <s v="50+"/>
    <s v="repeat"/>
    <s v="high value"/>
    <s v="High"/>
    <s v="Nov"/>
    <x v="1"/>
    <x v="1"/>
    <x v="0"/>
  </r>
  <r>
    <n v="603482"/>
    <n v="30730"/>
    <n v="62"/>
    <s v="Male"/>
    <x v="4"/>
    <x v="4"/>
    <s v="Sandwich"/>
    <d v="2022-01-24T00:00:00"/>
    <s v="Online"/>
    <n v="86"/>
    <n v="7.2"/>
    <n v="371.95"/>
    <n v="51.5"/>
    <s v="Card"/>
    <n v="1"/>
    <s v="50+"/>
    <s v="new"/>
    <s v="medium"/>
    <s v="Low"/>
    <s v="Jan"/>
    <x v="2"/>
    <x v="0"/>
    <x v="1"/>
  </r>
  <r>
    <n v="603483"/>
    <n v="81174"/>
    <n v="52"/>
    <s v="Female"/>
    <x v="1"/>
    <x v="2"/>
    <s v="Pizza"/>
    <d v="2022-12-09T00:00:00"/>
    <s v="Online"/>
    <n v="34"/>
    <n v="2.2999999999999998"/>
    <n v="934.29"/>
    <n v="117.38"/>
    <s v="Cash"/>
    <n v="2"/>
    <s v="50+"/>
    <s v="new"/>
    <s v="high value"/>
    <s v="Low"/>
    <s v="Dec"/>
    <x v="2"/>
    <x v="2"/>
    <x v="0"/>
  </r>
  <r>
    <n v="603484"/>
    <n v="17250"/>
    <n v="24"/>
    <s v="Male"/>
    <x v="2"/>
    <x v="1"/>
    <s v="South Indian"/>
    <d v="2022-01-25T00:00:00"/>
    <s v="Online"/>
    <n v="79"/>
    <n v="6.6"/>
    <n v="615.44000000000005"/>
    <n v="74.69"/>
    <s v="Wallet"/>
    <n v="5"/>
    <s v="18-24"/>
    <s v="new"/>
    <s v="high value"/>
    <s v="High"/>
    <s v="Jan"/>
    <x v="2"/>
    <x v="0"/>
    <x v="1"/>
  </r>
  <r>
    <n v="603485"/>
    <n v="24905"/>
    <n v="31"/>
    <s v="Male"/>
    <x v="2"/>
    <x v="4"/>
    <s v="Pizza"/>
    <d v="2023-03-02T00:00:00"/>
    <s v="COD"/>
    <n v="38"/>
    <n v="13.1"/>
    <n v="457.82"/>
    <n v="87.38"/>
    <s v="UPI"/>
    <n v="1"/>
    <s v="25-35"/>
    <s v="new"/>
    <s v="medium"/>
    <s v="Low"/>
    <s v="Mar"/>
    <x v="0"/>
    <x v="1"/>
    <x v="0"/>
  </r>
  <r>
    <n v="603486"/>
    <n v="81179"/>
    <n v="64"/>
    <s v="Female"/>
    <x v="1"/>
    <x v="7"/>
    <s v="Chinese"/>
    <d v="2022-06-05T00:00:00"/>
    <s v="COD"/>
    <n v="89"/>
    <n v="3.7"/>
    <n v="1077.06"/>
    <n v="112.71"/>
    <s v="UPI"/>
    <n v="5"/>
    <s v="50+"/>
    <s v="new"/>
    <s v="high value"/>
    <s v="High"/>
    <s v="Jun"/>
    <x v="2"/>
    <x v="2"/>
    <x v="1"/>
  </r>
  <r>
    <n v="603487"/>
    <n v="83187"/>
    <n v="37"/>
    <s v="Male"/>
    <x v="3"/>
    <x v="3"/>
    <s v="Pizza"/>
    <d v="2023-05-08T00:00:00"/>
    <s v="COD"/>
    <n v="88"/>
    <n v="2.4"/>
    <n v="223.56"/>
    <n v="68.099999999999994"/>
    <s v="Cash"/>
    <n v="2"/>
    <s v="36-50"/>
    <s v="new"/>
    <s v="low"/>
    <s v="Low"/>
    <s v="May"/>
    <x v="0"/>
    <x v="2"/>
    <x v="1"/>
  </r>
  <r>
    <n v="603488"/>
    <n v="60744"/>
    <n v="24"/>
    <s v="Female"/>
    <x v="4"/>
    <x v="5"/>
    <s v="Chinese"/>
    <d v="2024-09-15T00:00:00"/>
    <s v="Online"/>
    <n v="46"/>
    <n v="6.6"/>
    <n v="860.63"/>
    <n v="87.67"/>
    <s v="Card"/>
    <n v="5"/>
    <s v="18-24"/>
    <s v="new"/>
    <s v="high value"/>
    <s v="High"/>
    <s v="Sep"/>
    <x v="1"/>
    <x v="0"/>
    <x v="1"/>
  </r>
  <r>
    <n v="603489"/>
    <n v="32633"/>
    <n v="44"/>
    <s v="Female"/>
    <x v="2"/>
    <x v="6"/>
    <s v="Burger"/>
    <d v="2023-02-17T00:00:00"/>
    <s v="COD"/>
    <n v="89"/>
    <n v="13.6"/>
    <n v="514.55999999999995"/>
    <n v="75.17"/>
    <s v="Card"/>
    <n v="5"/>
    <s v="36-50"/>
    <s v="new"/>
    <s v="high value"/>
    <s v="High"/>
    <s v="Feb"/>
    <x v="0"/>
    <x v="1"/>
    <x v="1"/>
  </r>
  <r>
    <n v="603490"/>
    <n v="59597"/>
    <n v="51"/>
    <s v="Male"/>
    <x v="0"/>
    <x v="6"/>
    <s v="Pizza"/>
    <d v="2023-09-09T00:00:00"/>
    <s v="Online"/>
    <n v="48"/>
    <n v="4.8"/>
    <n v="687.49"/>
    <n v="66.180000000000007"/>
    <s v="Card"/>
    <n v="1"/>
    <s v="50+"/>
    <s v="new"/>
    <s v="high value"/>
    <s v="Low"/>
    <s v="Sep"/>
    <x v="0"/>
    <x v="2"/>
    <x v="1"/>
  </r>
  <r>
    <n v="603491"/>
    <n v="84650"/>
    <n v="41"/>
    <s v="Female"/>
    <x v="4"/>
    <x v="3"/>
    <s v="Sandwich"/>
    <d v="2022-11-10T00:00:00"/>
    <s v="Online"/>
    <n v="45"/>
    <n v="12.6"/>
    <n v="1300.3699999999999"/>
    <n v="28.07"/>
    <s v="UPI"/>
    <n v="3"/>
    <s v="36-50"/>
    <s v="new"/>
    <s v="high value"/>
    <s v="medium"/>
    <s v="Nov"/>
    <x v="2"/>
    <x v="1"/>
    <x v="0"/>
  </r>
  <r>
    <n v="603492"/>
    <n v="81094"/>
    <n v="52"/>
    <s v="Male"/>
    <x v="4"/>
    <x v="3"/>
    <s v="Biryani"/>
    <d v="2024-04-21T00:00:00"/>
    <s v="Online"/>
    <n v="69"/>
    <n v="11.9"/>
    <n v="1157.53"/>
    <n v="28.93"/>
    <s v="Wallet"/>
    <n v="3"/>
    <s v="50+"/>
    <s v="new"/>
    <s v="high value"/>
    <s v="medium"/>
    <s v="Apr"/>
    <x v="1"/>
    <x v="1"/>
    <x v="1"/>
  </r>
  <r>
    <n v="603493"/>
    <n v="75116"/>
    <n v="29"/>
    <s v="Male"/>
    <x v="5"/>
    <x v="3"/>
    <s v="Pizza"/>
    <d v="2023-03-21T00:00:00"/>
    <s v="COD"/>
    <n v="88"/>
    <n v="4.7"/>
    <n v="1192.45"/>
    <n v="28.56"/>
    <s v="UPI"/>
    <n v="3"/>
    <s v="25-35"/>
    <s v="new"/>
    <s v="high value"/>
    <s v="medium"/>
    <s v="Mar"/>
    <x v="0"/>
    <x v="2"/>
    <x v="1"/>
  </r>
  <r>
    <n v="603494"/>
    <n v="57229"/>
    <n v="36"/>
    <s v="Male"/>
    <x v="5"/>
    <x v="5"/>
    <s v="Chinese"/>
    <d v="2024-12-08T00:00:00"/>
    <s v="Online"/>
    <n v="48"/>
    <n v="4"/>
    <n v="1424.43"/>
    <n v="24.41"/>
    <s v="Wallet"/>
    <n v="3"/>
    <s v="36-50"/>
    <s v="new"/>
    <s v="high value"/>
    <s v="medium"/>
    <s v="Dec"/>
    <x v="1"/>
    <x v="2"/>
    <x v="1"/>
  </r>
  <r>
    <n v="603495"/>
    <n v="54045"/>
    <n v="40"/>
    <s v="Female"/>
    <x v="0"/>
    <x v="4"/>
    <s v="Chinese"/>
    <d v="2024-02-16T00:00:00"/>
    <s v="COD"/>
    <n v="37"/>
    <n v="6.3"/>
    <n v="983.4"/>
    <n v="46.96"/>
    <s v="Cash"/>
    <n v="4"/>
    <s v="36-50"/>
    <s v="new"/>
    <s v="high value"/>
    <s v="medium"/>
    <s v="Feb"/>
    <x v="1"/>
    <x v="0"/>
    <x v="0"/>
  </r>
  <r>
    <n v="603496"/>
    <n v="97405"/>
    <n v="21"/>
    <s v="Female"/>
    <x v="4"/>
    <x v="3"/>
    <s v="Burger"/>
    <d v="2022-02-05T00:00:00"/>
    <s v="COD"/>
    <n v="42"/>
    <n v="14.4"/>
    <n v="1012.38"/>
    <n v="98.9"/>
    <s v="Card"/>
    <n v="1"/>
    <s v="18-24"/>
    <s v="new"/>
    <s v="high value"/>
    <s v="Low"/>
    <s v="Feb"/>
    <x v="2"/>
    <x v="1"/>
    <x v="0"/>
  </r>
  <r>
    <n v="603497"/>
    <n v="87704"/>
    <n v="22"/>
    <s v="Male"/>
    <x v="3"/>
    <x v="1"/>
    <s v="Pizza"/>
    <d v="2024-01-07T00:00:00"/>
    <s v="COD"/>
    <n v="88"/>
    <n v="14.1"/>
    <n v="524.35"/>
    <n v="45.16"/>
    <s v="Card"/>
    <n v="1"/>
    <s v="18-24"/>
    <s v="new"/>
    <s v="high value"/>
    <s v="Low"/>
    <s v="Jan"/>
    <x v="1"/>
    <x v="1"/>
    <x v="1"/>
  </r>
  <r>
    <n v="603498"/>
    <n v="55406"/>
    <n v="37"/>
    <s v="Male"/>
    <x v="2"/>
    <x v="7"/>
    <s v="South Indian"/>
    <d v="2023-07-17T00:00:00"/>
    <s v="Online"/>
    <n v="49"/>
    <n v="3.6"/>
    <n v="1349.45"/>
    <n v="58.06"/>
    <s v="Wallet"/>
    <n v="5"/>
    <s v="36-50"/>
    <s v="new"/>
    <s v="high value"/>
    <s v="High"/>
    <s v="Jul"/>
    <x v="0"/>
    <x v="2"/>
    <x v="1"/>
  </r>
  <r>
    <n v="603499"/>
    <n v="38469"/>
    <n v="33"/>
    <s v="Male"/>
    <x v="2"/>
    <x v="5"/>
    <s v="South Indian"/>
    <d v="2022-06-18T00:00:00"/>
    <s v="Online"/>
    <n v="55"/>
    <n v="4.2"/>
    <n v="1244.1400000000001"/>
    <n v="54.34"/>
    <s v="Card"/>
    <n v="1"/>
    <s v="25-35"/>
    <s v="new"/>
    <s v="high value"/>
    <s v="Low"/>
    <s v="Jun"/>
    <x v="2"/>
    <x v="2"/>
    <x v="1"/>
  </r>
  <r>
    <n v="603500"/>
    <n v="34062"/>
    <n v="63"/>
    <s v="Female"/>
    <x v="5"/>
    <x v="0"/>
    <s v="Biryani"/>
    <d v="2024-03-24T00:00:00"/>
    <s v="COD"/>
    <n v="79"/>
    <n v="12.6"/>
    <n v="1098.9100000000001"/>
    <n v="117.23"/>
    <s v="Cash"/>
    <n v="1"/>
    <s v="50+"/>
    <s v="new"/>
    <s v="high value"/>
    <s v="Low"/>
    <s v="Mar"/>
    <x v="1"/>
    <x v="1"/>
    <x v="1"/>
  </r>
  <r>
    <n v="603501"/>
    <n v="87867"/>
    <n v="63"/>
    <s v="Female"/>
    <x v="0"/>
    <x v="2"/>
    <s v="Pizza"/>
    <d v="2024-02-16T00:00:00"/>
    <s v="COD"/>
    <n v="61"/>
    <n v="5.8"/>
    <n v="743.53"/>
    <n v="66.180000000000007"/>
    <s v="UPI"/>
    <n v="5"/>
    <s v="50+"/>
    <s v="new"/>
    <s v="high value"/>
    <s v="High"/>
    <s v="Feb"/>
    <x v="1"/>
    <x v="0"/>
    <x v="1"/>
  </r>
  <r>
    <n v="603502"/>
    <n v="77914"/>
    <n v="60"/>
    <s v="Male"/>
    <x v="5"/>
    <x v="4"/>
    <s v="Biryani"/>
    <d v="2022-08-31T00:00:00"/>
    <s v="Online"/>
    <n v="35"/>
    <n v="8.1999999999999993"/>
    <n v="220.94"/>
    <n v="50.25"/>
    <s v="UPI"/>
    <n v="1"/>
    <s v="50+"/>
    <s v="new"/>
    <s v="low"/>
    <s v="Low"/>
    <s v="Aug"/>
    <x v="2"/>
    <x v="0"/>
    <x v="0"/>
  </r>
  <r>
    <n v="603503"/>
    <n v="43144"/>
    <n v="64"/>
    <s v="Male"/>
    <x v="0"/>
    <x v="4"/>
    <s v="South Indian"/>
    <d v="2022-03-18T00:00:00"/>
    <s v="COD"/>
    <n v="87"/>
    <n v="14.5"/>
    <n v="1379.94"/>
    <n v="106.17"/>
    <s v="Card"/>
    <n v="5"/>
    <s v="50+"/>
    <s v="new"/>
    <s v="high value"/>
    <s v="High"/>
    <s v="Mar"/>
    <x v="2"/>
    <x v="1"/>
    <x v="1"/>
  </r>
  <r>
    <n v="603504"/>
    <n v="40786"/>
    <n v="58"/>
    <s v="Male"/>
    <x v="4"/>
    <x v="7"/>
    <s v="Burger"/>
    <d v="2022-07-15T00:00:00"/>
    <s v="Online"/>
    <n v="54"/>
    <n v="2.1"/>
    <n v="919.57"/>
    <n v="30.25"/>
    <s v="UPI"/>
    <n v="3"/>
    <s v="50+"/>
    <s v="repeat"/>
    <s v="high value"/>
    <s v="medium"/>
    <s v="Jul"/>
    <x v="2"/>
    <x v="2"/>
    <x v="1"/>
  </r>
  <r>
    <n v="603505"/>
    <n v="23245"/>
    <n v="60"/>
    <s v="Female"/>
    <x v="3"/>
    <x v="2"/>
    <s v="Burger"/>
    <d v="2022-11-14T00:00:00"/>
    <s v="COD"/>
    <n v="79"/>
    <n v="3.9"/>
    <n v="1202.8599999999999"/>
    <n v="64.3"/>
    <s v="Card"/>
    <n v="3"/>
    <s v="50+"/>
    <s v="repeat"/>
    <s v="high value"/>
    <s v="medium"/>
    <s v="Nov"/>
    <x v="2"/>
    <x v="2"/>
    <x v="1"/>
  </r>
  <r>
    <n v="603506"/>
    <n v="43378"/>
    <n v="37"/>
    <s v="Male"/>
    <x v="5"/>
    <x v="0"/>
    <s v="Biryani"/>
    <d v="2023-08-18T00:00:00"/>
    <s v="COD"/>
    <n v="52"/>
    <n v="12.7"/>
    <n v="1457.47"/>
    <n v="73.19"/>
    <s v="Wallet"/>
    <n v="3"/>
    <s v="36-50"/>
    <s v="new"/>
    <s v="high value"/>
    <s v="medium"/>
    <s v="Aug"/>
    <x v="0"/>
    <x v="1"/>
    <x v="1"/>
  </r>
  <r>
    <n v="603507"/>
    <n v="35351"/>
    <n v="19"/>
    <s v="Male"/>
    <x v="2"/>
    <x v="2"/>
    <s v="Pizza"/>
    <d v="2024-11-04T00:00:00"/>
    <s v="Online"/>
    <n v="66"/>
    <n v="10.3"/>
    <n v="928.12"/>
    <n v="72.239999999999995"/>
    <s v="Wallet"/>
    <n v="4"/>
    <s v="18-24"/>
    <s v="new"/>
    <s v="high value"/>
    <s v="medium"/>
    <s v="Nov"/>
    <x v="1"/>
    <x v="1"/>
    <x v="1"/>
  </r>
  <r>
    <n v="603508"/>
    <n v="33938"/>
    <n v="26"/>
    <s v="Male"/>
    <x v="4"/>
    <x v="3"/>
    <s v="Sandwich"/>
    <d v="2022-02-28T00:00:00"/>
    <s v="Online"/>
    <n v="86"/>
    <n v="5.8"/>
    <n v="395.65"/>
    <n v="41.14"/>
    <s v="UPI"/>
    <n v="3"/>
    <s v="25-35"/>
    <s v="new"/>
    <s v="medium"/>
    <s v="medium"/>
    <s v="Feb"/>
    <x v="2"/>
    <x v="0"/>
    <x v="1"/>
  </r>
  <r>
    <n v="603509"/>
    <n v="34938"/>
    <n v="35"/>
    <s v="Female"/>
    <x v="4"/>
    <x v="4"/>
    <s v="South Indian"/>
    <d v="2023-08-25T00:00:00"/>
    <s v="Online"/>
    <n v="85"/>
    <n v="5.7"/>
    <n v="1254.27"/>
    <n v="97.03"/>
    <s v="Wallet"/>
    <n v="1"/>
    <s v="25-35"/>
    <s v="new"/>
    <s v="high value"/>
    <s v="Low"/>
    <s v="Aug"/>
    <x v="0"/>
    <x v="0"/>
    <x v="1"/>
  </r>
  <r>
    <n v="603510"/>
    <n v="75958"/>
    <n v="49"/>
    <s v="Female"/>
    <x v="0"/>
    <x v="4"/>
    <s v="Burger"/>
    <d v="2022-02-13T00:00:00"/>
    <s v="Online"/>
    <n v="44"/>
    <n v="9.1999999999999993"/>
    <n v="596.45000000000005"/>
    <n v="31.43"/>
    <s v="Card"/>
    <n v="2"/>
    <s v="36-50"/>
    <s v="new"/>
    <s v="high value"/>
    <s v="Low"/>
    <s v="Feb"/>
    <x v="2"/>
    <x v="0"/>
    <x v="0"/>
  </r>
  <r>
    <n v="603511"/>
    <n v="71043"/>
    <n v="40"/>
    <s v="Male"/>
    <x v="3"/>
    <x v="3"/>
    <s v="South Indian"/>
    <d v="2024-12-16T00:00:00"/>
    <s v="COD"/>
    <n v="71"/>
    <n v="14.3"/>
    <n v="1193.93"/>
    <n v="106.73"/>
    <s v="Card"/>
    <n v="4"/>
    <s v="36-50"/>
    <s v="new"/>
    <s v="high value"/>
    <s v="medium"/>
    <s v="Dec"/>
    <x v="1"/>
    <x v="1"/>
    <x v="1"/>
  </r>
  <r>
    <n v="603512"/>
    <n v="13377"/>
    <n v="30"/>
    <s v="Female"/>
    <x v="3"/>
    <x v="3"/>
    <s v="Burger"/>
    <d v="2024-07-11T00:00:00"/>
    <s v="COD"/>
    <n v="45"/>
    <n v="11.1"/>
    <n v="1093.3800000000001"/>
    <n v="49.08"/>
    <s v="Card"/>
    <n v="3"/>
    <s v="25-35"/>
    <s v="repeat"/>
    <s v="high value"/>
    <s v="medium"/>
    <s v="Jul"/>
    <x v="1"/>
    <x v="1"/>
    <x v="0"/>
  </r>
  <r>
    <n v="603513"/>
    <n v="73608"/>
    <n v="39"/>
    <s v="Male"/>
    <x v="2"/>
    <x v="3"/>
    <s v="Burger"/>
    <d v="2022-05-04T00:00:00"/>
    <s v="Online"/>
    <n v="84"/>
    <n v="5.9"/>
    <n v="286.95"/>
    <n v="28.7"/>
    <s v="Wallet"/>
    <n v="2"/>
    <s v="36-50"/>
    <s v="new"/>
    <s v="medium"/>
    <s v="Low"/>
    <s v="May"/>
    <x v="2"/>
    <x v="0"/>
    <x v="1"/>
  </r>
  <r>
    <n v="603514"/>
    <n v="46230"/>
    <n v="27"/>
    <s v="Female"/>
    <x v="2"/>
    <x v="2"/>
    <s v="Burger"/>
    <d v="2022-12-04T00:00:00"/>
    <s v="Online"/>
    <n v="71"/>
    <n v="8.4"/>
    <n v="1435.93"/>
    <n v="68.37"/>
    <s v="Wallet"/>
    <n v="1"/>
    <s v="25-35"/>
    <s v="new"/>
    <s v="high value"/>
    <s v="Low"/>
    <s v="Dec"/>
    <x v="2"/>
    <x v="0"/>
    <x v="1"/>
  </r>
  <r>
    <n v="603515"/>
    <n v="91698"/>
    <n v="30"/>
    <s v="Male"/>
    <x v="0"/>
    <x v="6"/>
    <s v="South Indian"/>
    <d v="2022-12-11T00:00:00"/>
    <s v="COD"/>
    <n v="69"/>
    <n v="4.0999999999999996"/>
    <n v="470.76"/>
    <n v="39.96"/>
    <s v="Cash"/>
    <n v="3"/>
    <s v="25-35"/>
    <s v="repeat"/>
    <s v="medium"/>
    <s v="medium"/>
    <s v="Dec"/>
    <x v="2"/>
    <x v="2"/>
    <x v="1"/>
  </r>
  <r>
    <n v="603516"/>
    <n v="31376"/>
    <n v="55"/>
    <s v="Female"/>
    <x v="5"/>
    <x v="5"/>
    <s v="Sandwich"/>
    <d v="2022-05-17T00:00:00"/>
    <s v="Online"/>
    <n v="40"/>
    <n v="5.7"/>
    <n v="1070.48"/>
    <n v="47.64"/>
    <s v="Wallet"/>
    <n v="4"/>
    <s v="50+"/>
    <s v="new"/>
    <s v="high value"/>
    <s v="medium"/>
    <s v="May"/>
    <x v="2"/>
    <x v="0"/>
    <x v="0"/>
  </r>
  <r>
    <n v="603517"/>
    <n v="75065"/>
    <n v="30"/>
    <s v="Female"/>
    <x v="3"/>
    <x v="4"/>
    <s v="Chinese"/>
    <d v="2023-01-27T00:00:00"/>
    <s v="COD"/>
    <n v="31"/>
    <n v="2"/>
    <n v="701.42"/>
    <n v="90.22"/>
    <s v="Card"/>
    <n v="2"/>
    <s v="25-35"/>
    <s v="repeat"/>
    <s v="high value"/>
    <s v="Low"/>
    <s v="Jan"/>
    <x v="0"/>
    <x v="2"/>
    <x v="0"/>
  </r>
  <r>
    <n v="603518"/>
    <n v="76068"/>
    <n v="32"/>
    <s v="Male"/>
    <x v="3"/>
    <x v="1"/>
    <s v="Biryani"/>
    <d v="2022-07-17T00:00:00"/>
    <s v="Online"/>
    <n v="69"/>
    <n v="1.3"/>
    <n v="886.15"/>
    <n v="39.47"/>
    <s v="Card"/>
    <n v="1"/>
    <s v="25-35"/>
    <s v="new"/>
    <s v="high value"/>
    <s v="Low"/>
    <s v="Jul"/>
    <x v="2"/>
    <x v="2"/>
    <x v="1"/>
  </r>
  <r>
    <n v="603519"/>
    <n v="64588"/>
    <n v="25"/>
    <s v="Male"/>
    <x v="0"/>
    <x v="3"/>
    <s v="Sandwich"/>
    <d v="2024-08-05T00:00:00"/>
    <s v="COD"/>
    <n v="24"/>
    <n v="1.8"/>
    <n v="588.85"/>
    <n v="69.81"/>
    <s v="UPI"/>
    <n v="3"/>
    <s v="25-35"/>
    <s v="new"/>
    <s v="high value"/>
    <s v="medium"/>
    <s v="Aug"/>
    <x v="1"/>
    <x v="2"/>
    <x v="2"/>
  </r>
  <r>
    <n v="603520"/>
    <n v="15289"/>
    <n v="41"/>
    <s v="Male"/>
    <x v="3"/>
    <x v="2"/>
    <s v="Biryani"/>
    <d v="2022-08-02T00:00:00"/>
    <s v="Online"/>
    <n v="36"/>
    <n v="3.5"/>
    <n v="1320.97"/>
    <n v="91.79"/>
    <s v="Card"/>
    <n v="2"/>
    <s v="36-50"/>
    <s v="new"/>
    <s v="high value"/>
    <s v="Low"/>
    <s v="Aug"/>
    <x v="2"/>
    <x v="2"/>
    <x v="0"/>
  </r>
  <r>
    <n v="603521"/>
    <n v="50174"/>
    <n v="63"/>
    <s v="Female"/>
    <x v="2"/>
    <x v="5"/>
    <s v="Burger"/>
    <d v="2023-08-30T00:00:00"/>
    <s v="COD"/>
    <n v="57"/>
    <n v="1.2"/>
    <n v="367.15"/>
    <n v="49.5"/>
    <s v="Card"/>
    <n v="2"/>
    <s v="50+"/>
    <s v="new"/>
    <s v="medium"/>
    <s v="Low"/>
    <s v="Aug"/>
    <x v="0"/>
    <x v="2"/>
    <x v="1"/>
  </r>
  <r>
    <n v="603522"/>
    <n v="33125"/>
    <n v="33"/>
    <s v="Female"/>
    <x v="3"/>
    <x v="2"/>
    <s v="Chinese"/>
    <d v="2022-08-17T00:00:00"/>
    <s v="COD"/>
    <n v="83"/>
    <n v="11"/>
    <n v="576.45000000000005"/>
    <n v="36.81"/>
    <s v="Card"/>
    <n v="1"/>
    <s v="25-35"/>
    <s v="new"/>
    <s v="high value"/>
    <s v="Low"/>
    <s v="Aug"/>
    <x v="2"/>
    <x v="1"/>
    <x v="1"/>
  </r>
  <r>
    <n v="603523"/>
    <n v="45016"/>
    <n v="40"/>
    <s v="Male"/>
    <x v="4"/>
    <x v="1"/>
    <s v="Pizza"/>
    <d v="2023-01-23T00:00:00"/>
    <s v="COD"/>
    <n v="57"/>
    <n v="10.3"/>
    <n v="1373.9"/>
    <n v="71.91"/>
    <s v="Card"/>
    <n v="1"/>
    <s v="36-50"/>
    <s v="new"/>
    <s v="high value"/>
    <s v="Low"/>
    <s v="Jan"/>
    <x v="0"/>
    <x v="1"/>
    <x v="1"/>
  </r>
  <r>
    <n v="603524"/>
    <n v="94784"/>
    <n v="57"/>
    <s v="Female"/>
    <x v="2"/>
    <x v="2"/>
    <s v="Chinese"/>
    <d v="2023-05-16T00:00:00"/>
    <s v="COD"/>
    <n v="36"/>
    <n v="8.1"/>
    <n v="658.51"/>
    <n v="39.229999999999997"/>
    <s v="UPI"/>
    <n v="5"/>
    <s v="50+"/>
    <s v="new"/>
    <s v="high value"/>
    <s v="High"/>
    <s v="May"/>
    <x v="0"/>
    <x v="0"/>
    <x v="0"/>
  </r>
  <r>
    <n v="603525"/>
    <n v="98015"/>
    <n v="47"/>
    <s v="Female"/>
    <x v="1"/>
    <x v="1"/>
    <s v="Pizza"/>
    <d v="2023-04-10T00:00:00"/>
    <s v="Online"/>
    <n v="51"/>
    <n v="9.4"/>
    <n v="859.92"/>
    <n v="34.020000000000003"/>
    <s v="UPI"/>
    <n v="1"/>
    <s v="36-50"/>
    <s v="new"/>
    <s v="high value"/>
    <s v="Low"/>
    <s v="Apr"/>
    <x v="0"/>
    <x v="0"/>
    <x v="1"/>
  </r>
  <r>
    <n v="603526"/>
    <n v="58557"/>
    <n v="54"/>
    <s v="Male"/>
    <x v="4"/>
    <x v="0"/>
    <s v="Pizza"/>
    <d v="2023-01-18T00:00:00"/>
    <s v="Online"/>
    <n v="29"/>
    <n v="10.9"/>
    <n v="1461.85"/>
    <n v="36.46"/>
    <s v="Wallet"/>
    <n v="2"/>
    <s v="50+"/>
    <s v="new"/>
    <s v="high value"/>
    <s v="Low"/>
    <s v="Jan"/>
    <x v="0"/>
    <x v="1"/>
    <x v="2"/>
  </r>
  <r>
    <n v="603527"/>
    <n v="39281"/>
    <n v="32"/>
    <s v="Female"/>
    <x v="3"/>
    <x v="0"/>
    <s v="Biryani"/>
    <d v="2024-12-17T00:00:00"/>
    <s v="COD"/>
    <n v="56"/>
    <n v="5.3"/>
    <n v="213.8"/>
    <n v="72.680000000000007"/>
    <s v="UPI"/>
    <n v="2"/>
    <s v="25-35"/>
    <s v="new"/>
    <s v="low"/>
    <s v="Low"/>
    <s v="Dec"/>
    <x v="1"/>
    <x v="0"/>
    <x v="1"/>
  </r>
  <r>
    <n v="603528"/>
    <n v="84280"/>
    <n v="64"/>
    <s v="Male"/>
    <x v="0"/>
    <x v="2"/>
    <s v="South Indian"/>
    <d v="2022-04-26T00:00:00"/>
    <s v="COD"/>
    <n v="74"/>
    <n v="14.2"/>
    <n v="212.02"/>
    <n v="79.47"/>
    <s v="Cash"/>
    <n v="2"/>
    <s v="50+"/>
    <s v="new"/>
    <s v="low"/>
    <s v="Low"/>
    <s v="Apr"/>
    <x v="2"/>
    <x v="1"/>
    <x v="1"/>
  </r>
  <r>
    <n v="603529"/>
    <n v="21875"/>
    <n v="54"/>
    <s v="Female"/>
    <x v="5"/>
    <x v="0"/>
    <s v="Burger"/>
    <d v="2022-02-07T00:00:00"/>
    <s v="Online"/>
    <n v="69"/>
    <n v="13"/>
    <n v="503.74"/>
    <n v="40.04"/>
    <s v="Wallet"/>
    <n v="5"/>
    <s v="50+"/>
    <s v="new"/>
    <s v="high value"/>
    <s v="High"/>
    <s v="Feb"/>
    <x v="2"/>
    <x v="1"/>
    <x v="1"/>
  </r>
  <r>
    <n v="603530"/>
    <n v="26845"/>
    <n v="57"/>
    <s v="Male"/>
    <x v="5"/>
    <x v="4"/>
    <s v="Biryani"/>
    <d v="2022-12-23T00:00:00"/>
    <s v="COD"/>
    <n v="34"/>
    <n v="2.9"/>
    <n v="349.81"/>
    <n v="33.83"/>
    <s v="UPI"/>
    <n v="3"/>
    <s v="50+"/>
    <s v="repeat"/>
    <s v="medium"/>
    <s v="medium"/>
    <s v="Dec"/>
    <x v="2"/>
    <x v="2"/>
    <x v="0"/>
  </r>
  <r>
    <n v="603531"/>
    <n v="80935"/>
    <n v="51"/>
    <s v="Male"/>
    <x v="3"/>
    <x v="3"/>
    <s v="Burger"/>
    <d v="2022-11-20T00:00:00"/>
    <s v="Online"/>
    <n v="64"/>
    <n v="12.6"/>
    <n v="885.82"/>
    <n v="48.44"/>
    <s v="Card"/>
    <n v="4"/>
    <s v="50+"/>
    <s v="repeat"/>
    <s v="high value"/>
    <s v="medium"/>
    <s v="Nov"/>
    <x v="2"/>
    <x v="1"/>
    <x v="1"/>
  </r>
  <r>
    <n v="603532"/>
    <n v="79595"/>
    <n v="19"/>
    <s v="Male"/>
    <x v="2"/>
    <x v="0"/>
    <s v="Burger"/>
    <d v="2022-03-06T00:00:00"/>
    <s v="COD"/>
    <n v="79"/>
    <n v="4.5999999999999996"/>
    <n v="623.71"/>
    <n v="36.67"/>
    <s v="Cash"/>
    <n v="2"/>
    <s v="18-24"/>
    <s v="new"/>
    <s v="high value"/>
    <s v="Low"/>
    <s v="Mar"/>
    <x v="2"/>
    <x v="2"/>
    <x v="1"/>
  </r>
  <r>
    <n v="603533"/>
    <n v="77724"/>
    <n v="41"/>
    <s v="Male"/>
    <x v="2"/>
    <x v="4"/>
    <s v="Burger"/>
    <d v="2024-07-12T00:00:00"/>
    <s v="COD"/>
    <n v="41"/>
    <n v="13.2"/>
    <n v="525.54999999999995"/>
    <n v="51.41"/>
    <s v="Cash"/>
    <n v="3"/>
    <s v="36-50"/>
    <s v="new"/>
    <s v="high value"/>
    <s v="medium"/>
    <s v="Jul"/>
    <x v="1"/>
    <x v="1"/>
    <x v="0"/>
  </r>
  <r>
    <n v="603534"/>
    <n v="74900"/>
    <n v="59"/>
    <s v="Male"/>
    <x v="2"/>
    <x v="4"/>
    <s v="Chinese"/>
    <d v="2024-02-24T00:00:00"/>
    <s v="Online"/>
    <n v="43"/>
    <n v="5.3"/>
    <n v="550.69000000000005"/>
    <n v="91.6"/>
    <s v="Card"/>
    <n v="1"/>
    <s v="50+"/>
    <s v="new"/>
    <s v="high value"/>
    <s v="Low"/>
    <s v="Feb"/>
    <x v="1"/>
    <x v="0"/>
    <x v="0"/>
  </r>
  <r>
    <n v="603535"/>
    <n v="18864"/>
    <n v="40"/>
    <s v="Female"/>
    <x v="5"/>
    <x v="0"/>
    <s v="Chinese"/>
    <d v="2023-08-17T00:00:00"/>
    <s v="COD"/>
    <n v="54"/>
    <n v="5.9"/>
    <n v="975.66"/>
    <n v="59.07"/>
    <s v="Wallet"/>
    <n v="3"/>
    <s v="36-50"/>
    <s v="new"/>
    <s v="high value"/>
    <s v="medium"/>
    <s v="Aug"/>
    <x v="0"/>
    <x v="0"/>
    <x v="1"/>
  </r>
  <r>
    <n v="603536"/>
    <n v="36260"/>
    <n v="45"/>
    <s v="Female"/>
    <x v="1"/>
    <x v="2"/>
    <s v="Sandwich"/>
    <d v="2024-04-12T00:00:00"/>
    <s v="COD"/>
    <n v="42"/>
    <n v="6.3"/>
    <n v="811.39"/>
    <n v="38.14"/>
    <s v="Wallet"/>
    <n v="4"/>
    <s v="36-50"/>
    <s v="new"/>
    <s v="high value"/>
    <s v="medium"/>
    <s v="Apr"/>
    <x v="1"/>
    <x v="0"/>
    <x v="0"/>
  </r>
  <r>
    <n v="603537"/>
    <n v="34084"/>
    <n v="34"/>
    <s v="Male"/>
    <x v="4"/>
    <x v="5"/>
    <s v="Chinese"/>
    <d v="2023-07-07T00:00:00"/>
    <s v="COD"/>
    <n v="83"/>
    <n v="5.9"/>
    <n v="1256.48"/>
    <n v="87.65"/>
    <s v="Wallet"/>
    <n v="3"/>
    <s v="25-35"/>
    <s v="new"/>
    <s v="high value"/>
    <s v="medium"/>
    <s v="Jul"/>
    <x v="0"/>
    <x v="0"/>
    <x v="1"/>
  </r>
  <r>
    <n v="603538"/>
    <n v="36394"/>
    <n v="37"/>
    <s v="Female"/>
    <x v="3"/>
    <x v="2"/>
    <s v="Burger"/>
    <d v="2022-12-28T00:00:00"/>
    <s v="COD"/>
    <n v="66"/>
    <n v="6.3"/>
    <n v="355.61"/>
    <n v="92.88"/>
    <s v="Card"/>
    <n v="5"/>
    <s v="36-50"/>
    <s v="new"/>
    <s v="medium"/>
    <s v="High"/>
    <s v="Dec"/>
    <x v="2"/>
    <x v="0"/>
    <x v="1"/>
  </r>
  <r>
    <n v="603539"/>
    <n v="61231"/>
    <n v="41"/>
    <s v="Female"/>
    <x v="2"/>
    <x v="1"/>
    <s v="Pizza"/>
    <d v="2024-12-14T00:00:00"/>
    <s v="Online"/>
    <n v="88"/>
    <n v="3.3"/>
    <n v="518.17999999999995"/>
    <n v="87.73"/>
    <s v="UPI"/>
    <n v="1"/>
    <s v="36-50"/>
    <s v="repeat"/>
    <s v="high value"/>
    <s v="Low"/>
    <s v="Dec"/>
    <x v="1"/>
    <x v="2"/>
    <x v="1"/>
  </r>
  <r>
    <n v="603540"/>
    <n v="19099"/>
    <n v="46"/>
    <s v="Female"/>
    <x v="5"/>
    <x v="1"/>
    <s v="Biryani"/>
    <d v="2023-08-28T00:00:00"/>
    <s v="COD"/>
    <n v="84"/>
    <n v="8.6999999999999993"/>
    <n v="936.54"/>
    <n v="30.85"/>
    <s v="Wallet"/>
    <n v="2"/>
    <s v="36-50"/>
    <s v="new"/>
    <s v="high value"/>
    <s v="Low"/>
    <s v="Aug"/>
    <x v="0"/>
    <x v="0"/>
    <x v="1"/>
  </r>
  <r>
    <n v="603541"/>
    <n v="80981"/>
    <n v="27"/>
    <s v="Female"/>
    <x v="5"/>
    <x v="2"/>
    <s v="Burger"/>
    <d v="2023-05-21T00:00:00"/>
    <s v="Online"/>
    <n v="37"/>
    <n v="2"/>
    <n v="887.85"/>
    <n v="117.62"/>
    <s v="Wallet"/>
    <n v="3"/>
    <s v="25-35"/>
    <s v="new"/>
    <s v="high value"/>
    <s v="medium"/>
    <s v="May"/>
    <x v="0"/>
    <x v="2"/>
    <x v="0"/>
  </r>
  <r>
    <n v="603542"/>
    <n v="87184"/>
    <n v="54"/>
    <s v="Female"/>
    <x v="0"/>
    <x v="6"/>
    <s v="Biryani"/>
    <d v="2024-02-16T00:00:00"/>
    <s v="Online"/>
    <n v="65"/>
    <n v="5.5"/>
    <n v="1017.31"/>
    <n v="64.66"/>
    <s v="Card"/>
    <n v="4"/>
    <s v="50+"/>
    <s v="new"/>
    <s v="high value"/>
    <s v="medium"/>
    <s v="Feb"/>
    <x v="1"/>
    <x v="0"/>
    <x v="1"/>
  </r>
  <r>
    <n v="603543"/>
    <n v="86473"/>
    <n v="60"/>
    <s v="Female"/>
    <x v="1"/>
    <x v="4"/>
    <s v="Sandwich"/>
    <d v="2024-07-15T00:00:00"/>
    <s v="COD"/>
    <n v="45"/>
    <n v="2.9"/>
    <n v="269.77"/>
    <n v="44.21"/>
    <s v="Wallet"/>
    <n v="4"/>
    <s v="50+"/>
    <s v="new"/>
    <s v="medium"/>
    <s v="medium"/>
    <s v="Jul"/>
    <x v="1"/>
    <x v="2"/>
    <x v="0"/>
  </r>
  <r>
    <n v="603544"/>
    <n v="81713"/>
    <n v="24"/>
    <s v="Male"/>
    <x v="0"/>
    <x v="3"/>
    <s v="Pizza"/>
    <d v="2023-08-31T00:00:00"/>
    <s v="Online"/>
    <n v="39"/>
    <n v="3.2"/>
    <n v="649.22"/>
    <n v="93.94"/>
    <s v="UPI"/>
    <n v="1"/>
    <s v="18-24"/>
    <s v="repeat"/>
    <s v="high value"/>
    <s v="Low"/>
    <s v="Aug"/>
    <x v="0"/>
    <x v="2"/>
    <x v="0"/>
  </r>
  <r>
    <n v="603545"/>
    <n v="79428"/>
    <n v="61"/>
    <s v="Female"/>
    <x v="0"/>
    <x v="1"/>
    <s v="South Indian"/>
    <d v="2024-08-08T00:00:00"/>
    <s v="Online"/>
    <n v="87"/>
    <n v="13.2"/>
    <n v="858.78"/>
    <n v="30.48"/>
    <s v="Card"/>
    <n v="4"/>
    <s v="50+"/>
    <s v="new"/>
    <s v="high value"/>
    <s v="medium"/>
    <s v="Aug"/>
    <x v="1"/>
    <x v="1"/>
    <x v="1"/>
  </r>
  <r>
    <n v="603546"/>
    <n v="13949"/>
    <n v="45"/>
    <s v="Female"/>
    <x v="5"/>
    <x v="2"/>
    <s v="South Indian"/>
    <d v="2023-04-12T00:00:00"/>
    <s v="Online"/>
    <n v="64"/>
    <n v="11.5"/>
    <n v="711.59"/>
    <n v="42.06"/>
    <s v="Card"/>
    <n v="5"/>
    <s v="36-50"/>
    <s v="repeat"/>
    <s v="high value"/>
    <s v="High"/>
    <s v="Apr"/>
    <x v="0"/>
    <x v="1"/>
    <x v="1"/>
  </r>
  <r>
    <n v="603547"/>
    <n v="49456"/>
    <n v="38"/>
    <s v="Male"/>
    <x v="2"/>
    <x v="6"/>
    <s v="Sandwich"/>
    <d v="2024-03-08T00:00:00"/>
    <s v="Online"/>
    <n v="27"/>
    <n v="3.3"/>
    <n v="394.34"/>
    <n v="94.75"/>
    <s v="Cash"/>
    <n v="4"/>
    <s v="36-50"/>
    <s v="repeat"/>
    <s v="medium"/>
    <s v="medium"/>
    <s v="Mar"/>
    <x v="1"/>
    <x v="2"/>
    <x v="2"/>
  </r>
  <r>
    <n v="603548"/>
    <n v="42335"/>
    <n v="32"/>
    <s v="Female"/>
    <x v="2"/>
    <x v="3"/>
    <s v="Chinese"/>
    <d v="2024-09-07T00:00:00"/>
    <s v="COD"/>
    <n v="75"/>
    <n v="10.3"/>
    <n v="768.2"/>
    <n v="73.650000000000006"/>
    <s v="Card"/>
    <n v="4"/>
    <s v="25-35"/>
    <s v="new"/>
    <s v="high value"/>
    <s v="medium"/>
    <s v="Sep"/>
    <x v="1"/>
    <x v="1"/>
    <x v="1"/>
  </r>
  <r>
    <n v="603549"/>
    <n v="80573"/>
    <n v="59"/>
    <s v="Male"/>
    <x v="5"/>
    <x v="1"/>
    <s v="Biryani"/>
    <d v="2023-11-13T00:00:00"/>
    <s v="Online"/>
    <n v="52"/>
    <n v="10.4"/>
    <n v="768.43"/>
    <n v="26.72"/>
    <s v="Wallet"/>
    <n v="5"/>
    <s v="50+"/>
    <s v="new"/>
    <s v="high value"/>
    <s v="High"/>
    <s v="Nov"/>
    <x v="0"/>
    <x v="1"/>
    <x v="1"/>
  </r>
  <r>
    <n v="603550"/>
    <n v="99272"/>
    <n v="26"/>
    <s v="Male"/>
    <x v="5"/>
    <x v="6"/>
    <s v="Sandwich"/>
    <d v="2024-07-30T00:00:00"/>
    <s v="Online"/>
    <n v="60"/>
    <n v="7.2"/>
    <n v="1382.43"/>
    <n v="47.86"/>
    <s v="Wallet"/>
    <n v="1"/>
    <s v="25-35"/>
    <s v="new"/>
    <s v="high value"/>
    <s v="Low"/>
    <s v="Jul"/>
    <x v="1"/>
    <x v="0"/>
    <x v="1"/>
  </r>
  <r>
    <n v="603551"/>
    <n v="13756"/>
    <n v="18"/>
    <s v="Male"/>
    <x v="0"/>
    <x v="4"/>
    <s v="Sandwich"/>
    <d v="2022-12-16T00:00:00"/>
    <s v="COD"/>
    <n v="63"/>
    <n v="2.8"/>
    <n v="875"/>
    <n v="22.79"/>
    <s v="UPI"/>
    <n v="2"/>
    <s v="18-24"/>
    <s v="new"/>
    <s v="high value"/>
    <s v="Low"/>
    <s v="Dec"/>
    <x v="2"/>
    <x v="2"/>
    <x v="1"/>
  </r>
  <r>
    <n v="603552"/>
    <n v="70516"/>
    <n v="45"/>
    <s v="Male"/>
    <x v="1"/>
    <x v="3"/>
    <s v="Burger"/>
    <d v="2022-02-23T00:00:00"/>
    <s v="Online"/>
    <n v="72"/>
    <n v="8.1999999999999993"/>
    <n v="1358.61"/>
    <n v="75.8"/>
    <s v="UPI"/>
    <n v="1"/>
    <s v="36-50"/>
    <s v="new"/>
    <s v="high value"/>
    <s v="Low"/>
    <s v="Feb"/>
    <x v="2"/>
    <x v="0"/>
    <x v="1"/>
  </r>
  <r>
    <n v="603553"/>
    <n v="37833"/>
    <n v="19"/>
    <s v="Female"/>
    <x v="1"/>
    <x v="3"/>
    <s v="South Indian"/>
    <d v="2022-08-27T00:00:00"/>
    <s v="COD"/>
    <n v="75"/>
    <n v="10.4"/>
    <n v="1223.72"/>
    <n v="100.25"/>
    <s v="Wallet"/>
    <n v="5"/>
    <s v="18-24"/>
    <s v="new"/>
    <s v="high value"/>
    <s v="High"/>
    <s v="Aug"/>
    <x v="2"/>
    <x v="1"/>
    <x v="1"/>
  </r>
  <r>
    <n v="603554"/>
    <n v="22314"/>
    <n v="61"/>
    <s v="Male"/>
    <x v="0"/>
    <x v="1"/>
    <s v="Chinese"/>
    <d v="2022-06-25T00:00:00"/>
    <s v="Online"/>
    <n v="76"/>
    <n v="9.1999999999999993"/>
    <n v="1179.17"/>
    <n v="53.9"/>
    <s v="UPI"/>
    <n v="3"/>
    <s v="50+"/>
    <s v="new"/>
    <s v="high value"/>
    <s v="medium"/>
    <s v="Jun"/>
    <x v="2"/>
    <x v="0"/>
    <x v="1"/>
  </r>
  <r>
    <n v="603555"/>
    <n v="11614"/>
    <n v="47"/>
    <s v="Female"/>
    <x v="0"/>
    <x v="4"/>
    <s v="Biryani"/>
    <d v="2023-02-17T00:00:00"/>
    <s v="COD"/>
    <n v="45"/>
    <n v="6.9"/>
    <n v="711.81"/>
    <n v="23.16"/>
    <s v="UPI"/>
    <n v="5"/>
    <s v="36-50"/>
    <s v="new"/>
    <s v="high value"/>
    <s v="High"/>
    <s v="Feb"/>
    <x v="0"/>
    <x v="0"/>
    <x v="0"/>
  </r>
  <r>
    <n v="603556"/>
    <n v="56002"/>
    <n v="47"/>
    <s v="Male"/>
    <x v="2"/>
    <x v="6"/>
    <s v="Pizza"/>
    <d v="2023-01-10T00:00:00"/>
    <s v="COD"/>
    <n v="42"/>
    <n v="3"/>
    <n v="267.23"/>
    <n v="34.74"/>
    <s v="UPI"/>
    <n v="5"/>
    <s v="36-50"/>
    <s v="repeat"/>
    <s v="medium"/>
    <s v="High"/>
    <s v="Jan"/>
    <x v="0"/>
    <x v="2"/>
    <x v="0"/>
  </r>
  <r>
    <n v="603557"/>
    <n v="11184"/>
    <n v="64"/>
    <s v="Female"/>
    <x v="4"/>
    <x v="6"/>
    <s v="Pizza"/>
    <d v="2022-12-05T00:00:00"/>
    <s v="Online"/>
    <n v="43"/>
    <n v="2.2999999999999998"/>
    <n v="1336.76"/>
    <n v="88.23"/>
    <s v="UPI"/>
    <n v="4"/>
    <s v="50+"/>
    <s v="new"/>
    <s v="high value"/>
    <s v="medium"/>
    <s v="Dec"/>
    <x v="2"/>
    <x v="2"/>
    <x v="0"/>
  </r>
  <r>
    <n v="603558"/>
    <n v="45415"/>
    <n v="20"/>
    <s v="Female"/>
    <x v="4"/>
    <x v="6"/>
    <s v="South Indian"/>
    <d v="2024-03-10T00:00:00"/>
    <s v="Online"/>
    <n v="85"/>
    <n v="3.9"/>
    <n v="1079.83"/>
    <n v="94.51"/>
    <s v="Card"/>
    <n v="2"/>
    <s v="18-24"/>
    <s v="new"/>
    <s v="high value"/>
    <s v="Low"/>
    <s v="Mar"/>
    <x v="1"/>
    <x v="2"/>
    <x v="1"/>
  </r>
  <r>
    <n v="603559"/>
    <n v="92213"/>
    <n v="59"/>
    <s v="Female"/>
    <x v="1"/>
    <x v="0"/>
    <s v="Chinese"/>
    <d v="2023-03-31T00:00:00"/>
    <s v="Online"/>
    <n v="51"/>
    <n v="10.199999999999999"/>
    <n v="440.2"/>
    <n v="77.27"/>
    <s v="Cash"/>
    <n v="1"/>
    <s v="50+"/>
    <s v="new"/>
    <s v="medium"/>
    <s v="Low"/>
    <s v="Mar"/>
    <x v="0"/>
    <x v="1"/>
    <x v="1"/>
  </r>
  <r>
    <n v="603560"/>
    <n v="10448"/>
    <n v="36"/>
    <s v="Male"/>
    <x v="4"/>
    <x v="1"/>
    <s v="Pizza"/>
    <d v="2022-10-15T00:00:00"/>
    <s v="COD"/>
    <n v="24"/>
    <n v="10.3"/>
    <n v="373.74"/>
    <n v="28.01"/>
    <s v="Wallet"/>
    <n v="2"/>
    <s v="36-50"/>
    <s v="new"/>
    <s v="medium"/>
    <s v="Low"/>
    <s v="Oct"/>
    <x v="2"/>
    <x v="1"/>
    <x v="2"/>
  </r>
  <r>
    <n v="603561"/>
    <n v="79789"/>
    <n v="22"/>
    <s v="Female"/>
    <x v="1"/>
    <x v="7"/>
    <s v="South Indian"/>
    <d v="2022-02-03T00:00:00"/>
    <s v="Online"/>
    <n v="47"/>
    <n v="11.8"/>
    <n v="1288.1300000000001"/>
    <n v="53.42"/>
    <s v="Card"/>
    <n v="4"/>
    <s v="18-24"/>
    <s v="new"/>
    <s v="high value"/>
    <s v="medium"/>
    <s v="Feb"/>
    <x v="2"/>
    <x v="1"/>
    <x v="1"/>
  </r>
  <r>
    <n v="603562"/>
    <n v="53769"/>
    <n v="36"/>
    <s v="Female"/>
    <x v="2"/>
    <x v="0"/>
    <s v="South Indian"/>
    <d v="2023-06-30T00:00:00"/>
    <s v="COD"/>
    <n v="30"/>
    <n v="4.4000000000000004"/>
    <n v="1308.8900000000001"/>
    <n v="66.56"/>
    <s v="UPI"/>
    <n v="4"/>
    <s v="36-50"/>
    <s v="new"/>
    <s v="high value"/>
    <s v="medium"/>
    <s v="Jun"/>
    <x v="0"/>
    <x v="2"/>
    <x v="2"/>
  </r>
  <r>
    <n v="603563"/>
    <n v="85792"/>
    <n v="20"/>
    <s v="Female"/>
    <x v="5"/>
    <x v="2"/>
    <s v="Chinese"/>
    <d v="2024-11-29T00:00:00"/>
    <s v="Online"/>
    <n v="69"/>
    <n v="1.6"/>
    <n v="945.3"/>
    <n v="82.62"/>
    <s v="UPI"/>
    <n v="4"/>
    <s v="18-24"/>
    <s v="new"/>
    <s v="high value"/>
    <s v="medium"/>
    <s v="Nov"/>
    <x v="1"/>
    <x v="2"/>
    <x v="1"/>
  </r>
  <r>
    <n v="603564"/>
    <n v="59425"/>
    <n v="24"/>
    <s v="Male"/>
    <x v="5"/>
    <x v="7"/>
    <s v="Chinese"/>
    <d v="2022-11-02T00:00:00"/>
    <s v="Online"/>
    <n v="52"/>
    <n v="4.2"/>
    <n v="710.35"/>
    <n v="61.58"/>
    <s v="Cash"/>
    <n v="3"/>
    <s v="18-24"/>
    <s v="new"/>
    <s v="high value"/>
    <s v="medium"/>
    <s v="Nov"/>
    <x v="2"/>
    <x v="2"/>
    <x v="1"/>
  </r>
  <r>
    <n v="603565"/>
    <n v="52805"/>
    <n v="26"/>
    <s v="Female"/>
    <x v="1"/>
    <x v="3"/>
    <s v="Sandwich"/>
    <d v="2024-07-13T00:00:00"/>
    <s v="Online"/>
    <n v="36"/>
    <n v="1.8"/>
    <n v="406.48"/>
    <n v="35.1"/>
    <s v="Card"/>
    <n v="4"/>
    <s v="25-35"/>
    <s v="new"/>
    <s v="medium"/>
    <s v="medium"/>
    <s v="Jul"/>
    <x v="1"/>
    <x v="2"/>
    <x v="0"/>
  </r>
  <r>
    <n v="603566"/>
    <n v="51183"/>
    <n v="42"/>
    <s v="Male"/>
    <x v="2"/>
    <x v="4"/>
    <s v="Pizza"/>
    <d v="2024-06-09T00:00:00"/>
    <s v="COD"/>
    <n v="61"/>
    <n v="7.2"/>
    <n v="1007.39"/>
    <n v="27.24"/>
    <s v="Wallet"/>
    <n v="3"/>
    <s v="36-50"/>
    <s v="new"/>
    <s v="high value"/>
    <s v="medium"/>
    <s v="Jun"/>
    <x v="1"/>
    <x v="0"/>
    <x v="1"/>
  </r>
  <r>
    <n v="603567"/>
    <n v="44018"/>
    <n v="55"/>
    <s v="Male"/>
    <x v="0"/>
    <x v="4"/>
    <s v="Chinese"/>
    <d v="2024-08-26T00:00:00"/>
    <s v="Online"/>
    <n v="86"/>
    <n v="3.4"/>
    <n v="311.2"/>
    <n v="87.23"/>
    <s v="Cash"/>
    <n v="5"/>
    <s v="50+"/>
    <s v="new"/>
    <s v="medium"/>
    <s v="High"/>
    <s v="Aug"/>
    <x v="1"/>
    <x v="2"/>
    <x v="1"/>
  </r>
  <r>
    <n v="603568"/>
    <n v="90362"/>
    <n v="37"/>
    <s v="Female"/>
    <x v="3"/>
    <x v="1"/>
    <s v="Pizza"/>
    <d v="2023-11-18T00:00:00"/>
    <s v="COD"/>
    <n v="50"/>
    <n v="10.1"/>
    <n v="275.91000000000003"/>
    <n v="44.8"/>
    <s v="Cash"/>
    <n v="3"/>
    <s v="36-50"/>
    <s v="new"/>
    <s v="medium"/>
    <s v="medium"/>
    <s v="Nov"/>
    <x v="0"/>
    <x v="1"/>
    <x v="1"/>
  </r>
  <r>
    <n v="603569"/>
    <n v="51828"/>
    <n v="40"/>
    <s v="Female"/>
    <x v="4"/>
    <x v="1"/>
    <s v="Pizza"/>
    <d v="2023-11-24T00:00:00"/>
    <s v="COD"/>
    <n v="39"/>
    <n v="4.8"/>
    <n v="183.17"/>
    <n v="87.66"/>
    <s v="UPI"/>
    <n v="5"/>
    <s v="36-50"/>
    <s v="new"/>
    <s v="low"/>
    <s v="High"/>
    <s v="Nov"/>
    <x v="0"/>
    <x v="2"/>
    <x v="0"/>
  </r>
  <r>
    <n v="603570"/>
    <n v="20236"/>
    <n v="29"/>
    <s v="Female"/>
    <x v="4"/>
    <x v="1"/>
    <s v="Chinese"/>
    <d v="2023-03-17T00:00:00"/>
    <s v="Online"/>
    <n v="76"/>
    <n v="2.7"/>
    <n v="382.8"/>
    <n v="93.41"/>
    <s v="Wallet"/>
    <n v="3"/>
    <s v="25-35"/>
    <s v="new"/>
    <s v="medium"/>
    <s v="medium"/>
    <s v="Mar"/>
    <x v="0"/>
    <x v="2"/>
    <x v="1"/>
  </r>
  <r>
    <n v="603571"/>
    <n v="43560"/>
    <n v="30"/>
    <s v="Female"/>
    <x v="1"/>
    <x v="6"/>
    <s v="Chinese"/>
    <d v="2023-05-12T00:00:00"/>
    <s v="COD"/>
    <n v="23"/>
    <n v="10.199999999999999"/>
    <n v="180.94"/>
    <n v="69.97"/>
    <s v="Card"/>
    <n v="3"/>
    <s v="25-35"/>
    <s v="new"/>
    <s v="low"/>
    <s v="medium"/>
    <s v="May"/>
    <x v="0"/>
    <x v="1"/>
    <x v="2"/>
  </r>
  <r>
    <n v="603572"/>
    <n v="13907"/>
    <n v="54"/>
    <s v="Male"/>
    <x v="0"/>
    <x v="4"/>
    <s v="Burger"/>
    <d v="2024-12-07T00:00:00"/>
    <s v="COD"/>
    <n v="35"/>
    <n v="5.5"/>
    <n v="1398.72"/>
    <n v="83"/>
    <s v="Card"/>
    <n v="4"/>
    <s v="50+"/>
    <s v="new"/>
    <s v="high value"/>
    <s v="medium"/>
    <s v="Dec"/>
    <x v="1"/>
    <x v="0"/>
    <x v="0"/>
  </r>
  <r>
    <n v="603573"/>
    <n v="31347"/>
    <n v="34"/>
    <s v="Male"/>
    <x v="3"/>
    <x v="4"/>
    <s v="Pizza"/>
    <d v="2023-06-01T00:00:00"/>
    <s v="Online"/>
    <n v="25"/>
    <n v="6.9"/>
    <n v="926.85"/>
    <n v="26.15"/>
    <s v="Wallet"/>
    <n v="4"/>
    <s v="25-35"/>
    <s v="new"/>
    <s v="high value"/>
    <s v="medium"/>
    <s v="Jun"/>
    <x v="0"/>
    <x v="0"/>
    <x v="2"/>
  </r>
  <r>
    <n v="603574"/>
    <n v="38385"/>
    <n v="57"/>
    <s v="Male"/>
    <x v="0"/>
    <x v="6"/>
    <s v="Sandwich"/>
    <d v="2023-03-16T00:00:00"/>
    <s v="Online"/>
    <n v="61"/>
    <n v="13.6"/>
    <n v="856.67"/>
    <n v="35.270000000000003"/>
    <s v="Card"/>
    <n v="3"/>
    <s v="50+"/>
    <s v="new"/>
    <s v="high value"/>
    <s v="medium"/>
    <s v="Mar"/>
    <x v="0"/>
    <x v="1"/>
    <x v="1"/>
  </r>
  <r>
    <n v="603575"/>
    <n v="69191"/>
    <n v="59"/>
    <s v="Female"/>
    <x v="3"/>
    <x v="3"/>
    <s v="Pizza"/>
    <d v="2022-07-08T00:00:00"/>
    <s v="COD"/>
    <n v="22"/>
    <n v="13.7"/>
    <n v="1432.01"/>
    <n v="118.15"/>
    <s v="Card"/>
    <n v="3"/>
    <s v="50+"/>
    <s v="new"/>
    <s v="high value"/>
    <s v="medium"/>
    <s v="Jul"/>
    <x v="2"/>
    <x v="1"/>
    <x v="2"/>
  </r>
  <r>
    <n v="603576"/>
    <n v="95685"/>
    <n v="39"/>
    <s v="Female"/>
    <x v="4"/>
    <x v="7"/>
    <s v="South Indian"/>
    <d v="2023-03-03T00:00:00"/>
    <s v="COD"/>
    <n v="37"/>
    <n v="5.5"/>
    <n v="215.83"/>
    <n v="83.54"/>
    <s v="Cash"/>
    <n v="4"/>
    <s v="36-50"/>
    <s v="new"/>
    <s v="low"/>
    <s v="medium"/>
    <s v="Mar"/>
    <x v="0"/>
    <x v="0"/>
    <x v="0"/>
  </r>
  <r>
    <n v="603577"/>
    <n v="60070"/>
    <n v="27"/>
    <s v="Female"/>
    <x v="1"/>
    <x v="4"/>
    <s v="Burger"/>
    <d v="2022-05-11T00:00:00"/>
    <s v="COD"/>
    <n v="59"/>
    <n v="6.7"/>
    <n v="1174.53"/>
    <n v="91.15"/>
    <s v="UPI"/>
    <n v="2"/>
    <s v="25-35"/>
    <s v="new"/>
    <s v="high value"/>
    <s v="Low"/>
    <s v="May"/>
    <x v="2"/>
    <x v="0"/>
    <x v="1"/>
  </r>
  <r>
    <n v="603578"/>
    <n v="34286"/>
    <n v="36"/>
    <s v="Female"/>
    <x v="0"/>
    <x v="0"/>
    <s v="Pizza"/>
    <d v="2023-01-28T00:00:00"/>
    <s v="Online"/>
    <n v="30"/>
    <n v="4"/>
    <n v="1409.79"/>
    <n v="70.61"/>
    <s v="Cash"/>
    <n v="2"/>
    <s v="36-50"/>
    <s v="new"/>
    <s v="high value"/>
    <s v="Low"/>
    <s v="Jan"/>
    <x v="0"/>
    <x v="2"/>
    <x v="2"/>
  </r>
  <r>
    <n v="603579"/>
    <n v="70592"/>
    <n v="52"/>
    <s v="Female"/>
    <x v="0"/>
    <x v="1"/>
    <s v="Burger"/>
    <d v="2022-08-04T00:00:00"/>
    <s v="Online"/>
    <n v="83"/>
    <n v="5.0999999999999996"/>
    <n v="1145.8499999999999"/>
    <n v="78.3"/>
    <s v="Wallet"/>
    <n v="4"/>
    <s v="50+"/>
    <s v="new"/>
    <s v="high value"/>
    <s v="medium"/>
    <s v="Aug"/>
    <x v="2"/>
    <x v="0"/>
    <x v="1"/>
  </r>
  <r>
    <n v="603580"/>
    <n v="44757"/>
    <n v="24"/>
    <s v="Male"/>
    <x v="0"/>
    <x v="1"/>
    <s v="Sandwich"/>
    <d v="2023-03-19T00:00:00"/>
    <s v="Online"/>
    <n v="75"/>
    <n v="4.2"/>
    <n v="532.25"/>
    <n v="34.549999999999997"/>
    <s v="Wallet"/>
    <n v="3"/>
    <s v="18-24"/>
    <s v="new"/>
    <s v="high value"/>
    <s v="medium"/>
    <s v="Mar"/>
    <x v="0"/>
    <x v="2"/>
    <x v="1"/>
  </r>
  <r>
    <n v="603581"/>
    <n v="20744"/>
    <n v="19"/>
    <s v="Male"/>
    <x v="3"/>
    <x v="5"/>
    <s v="Pizza"/>
    <d v="2023-03-21T00:00:00"/>
    <s v="Online"/>
    <n v="79"/>
    <n v="5.4"/>
    <n v="385.46"/>
    <n v="70.83"/>
    <s v="Wallet"/>
    <n v="2"/>
    <s v="18-24"/>
    <s v="new"/>
    <s v="medium"/>
    <s v="Low"/>
    <s v="Mar"/>
    <x v="0"/>
    <x v="0"/>
    <x v="1"/>
  </r>
  <r>
    <n v="603582"/>
    <n v="76500"/>
    <n v="47"/>
    <s v="Male"/>
    <x v="4"/>
    <x v="5"/>
    <s v="Burger"/>
    <d v="2024-06-14T00:00:00"/>
    <s v="Online"/>
    <n v="28"/>
    <n v="6.6"/>
    <n v="354.91"/>
    <n v="100.45"/>
    <s v="UPI"/>
    <n v="5"/>
    <s v="36-50"/>
    <s v="new"/>
    <s v="medium"/>
    <s v="High"/>
    <s v="Jun"/>
    <x v="1"/>
    <x v="0"/>
    <x v="2"/>
  </r>
  <r>
    <n v="603583"/>
    <n v="42947"/>
    <n v="28"/>
    <s v="Female"/>
    <x v="2"/>
    <x v="0"/>
    <s v="Burger"/>
    <d v="2024-11-03T00:00:00"/>
    <s v="COD"/>
    <n v="59"/>
    <n v="10.1"/>
    <n v="984"/>
    <n v="107.95"/>
    <s v="Cash"/>
    <n v="4"/>
    <s v="25-35"/>
    <s v="new"/>
    <s v="high value"/>
    <s v="medium"/>
    <s v="Nov"/>
    <x v="1"/>
    <x v="1"/>
    <x v="1"/>
  </r>
  <r>
    <n v="603584"/>
    <n v="89085"/>
    <n v="48"/>
    <s v="Female"/>
    <x v="4"/>
    <x v="2"/>
    <s v="Biryani"/>
    <d v="2024-06-03T00:00:00"/>
    <s v="Online"/>
    <n v="59"/>
    <n v="6.9"/>
    <n v="589.84"/>
    <n v="70.8"/>
    <s v="Card"/>
    <n v="3"/>
    <s v="36-50"/>
    <s v="new"/>
    <s v="high value"/>
    <s v="medium"/>
    <s v="Jun"/>
    <x v="1"/>
    <x v="0"/>
    <x v="1"/>
  </r>
  <r>
    <n v="603585"/>
    <n v="51361"/>
    <n v="18"/>
    <s v="Male"/>
    <x v="1"/>
    <x v="3"/>
    <s v="Burger"/>
    <d v="2023-06-29T00:00:00"/>
    <s v="COD"/>
    <n v="58"/>
    <n v="8.1999999999999993"/>
    <n v="1284.19"/>
    <n v="68.92"/>
    <s v="Card"/>
    <n v="3"/>
    <s v="18-24"/>
    <s v="new"/>
    <s v="high value"/>
    <s v="medium"/>
    <s v="Jun"/>
    <x v="0"/>
    <x v="0"/>
    <x v="1"/>
  </r>
  <r>
    <n v="603586"/>
    <n v="22717"/>
    <n v="54"/>
    <s v="Male"/>
    <x v="4"/>
    <x v="0"/>
    <s v="Biryani"/>
    <d v="2022-09-27T00:00:00"/>
    <s v="Online"/>
    <n v="60"/>
    <n v="2.2999999999999998"/>
    <n v="1260.4100000000001"/>
    <n v="72.31"/>
    <s v="Cash"/>
    <n v="5"/>
    <s v="50+"/>
    <s v="new"/>
    <s v="high value"/>
    <s v="High"/>
    <s v="Sep"/>
    <x v="2"/>
    <x v="2"/>
    <x v="1"/>
  </r>
  <r>
    <n v="603587"/>
    <n v="21812"/>
    <n v="27"/>
    <s v="Male"/>
    <x v="3"/>
    <x v="3"/>
    <s v="South Indian"/>
    <d v="2023-02-24T00:00:00"/>
    <s v="COD"/>
    <n v="89"/>
    <n v="14.9"/>
    <n v="311.18"/>
    <n v="29.01"/>
    <s v="Wallet"/>
    <n v="2"/>
    <s v="25-35"/>
    <s v="new"/>
    <s v="medium"/>
    <s v="Low"/>
    <s v="Feb"/>
    <x v="0"/>
    <x v="1"/>
    <x v="1"/>
  </r>
  <r>
    <n v="603588"/>
    <n v="99371"/>
    <n v="46"/>
    <s v="Female"/>
    <x v="5"/>
    <x v="7"/>
    <s v="Pizza"/>
    <d v="2023-08-06T00:00:00"/>
    <s v="COD"/>
    <n v="75"/>
    <n v="2.1"/>
    <n v="1267.6099999999999"/>
    <n v="92.26"/>
    <s v="Card"/>
    <n v="4"/>
    <s v="36-50"/>
    <s v="new"/>
    <s v="high value"/>
    <s v="medium"/>
    <s v="Aug"/>
    <x v="0"/>
    <x v="2"/>
    <x v="1"/>
  </r>
  <r>
    <n v="603589"/>
    <n v="73527"/>
    <n v="46"/>
    <s v="Female"/>
    <x v="4"/>
    <x v="1"/>
    <s v="Pizza"/>
    <d v="2023-11-02T00:00:00"/>
    <s v="Online"/>
    <n v="25"/>
    <n v="10.7"/>
    <n v="1420.83"/>
    <n v="58.19"/>
    <s v="Card"/>
    <n v="5"/>
    <s v="36-50"/>
    <s v="new"/>
    <s v="high value"/>
    <s v="High"/>
    <s v="Nov"/>
    <x v="0"/>
    <x v="1"/>
    <x v="2"/>
  </r>
  <r>
    <n v="603590"/>
    <n v="87769"/>
    <n v="20"/>
    <s v="Male"/>
    <x v="2"/>
    <x v="3"/>
    <s v="Burger"/>
    <d v="2022-09-13T00:00:00"/>
    <s v="Online"/>
    <n v="78"/>
    <n v="11.5"/>
    <n v="580.59"/>
    <n v="26.89"/>
    <s v="UPI"/>
    <n v="4"/>
    <s v="18-24"/>
    <s v="new"/>
    <s v="high value"/>
    <s v="medium"/>
    <s v="Sep"/>
    <x v="2"/>
    <x v="1"/>
    <x v="1"/>
  </r>
  <r>
    <n v="603591"/>
    <n v="21765"/>
    <n v="45"/>
    <s v="Male"/>
    <x v="3"/>
    <x v="7"/>
    <s v="Biryani"/>
    <d v="2024-03-03T00:00:00"/>
    <s v="Online"/>
    <n v="26"/>
    <n v="6.3"/>
    <n v="792.09"/>
    <n v="46.56"/>
    <s v="UPI"/>
    <n v="4"/>
    <s v="36-50"/>
    <s v="new"/>
    <s v="high value"/>
    <s v="medium"/>
    <s v="Mar"/>
    <x v="1"/>
    <x v="0"/>
    <x v="2"/>
  </r>
  <r>
    <n v="603592"/>
    <n v="65923"/>
    <n v="55"/>
    <s v="Female"/>
    <x v="0"/>
    <x v="5"/>
    <s v="Pizza"/>
    <d v="2024-04-16T00:00:00"/>
    <s v="Online"/>
    <n v="53"/>
    <n v="9.1999999999999993"/>
    <n v="806.16"/>
    <n v="65.06"/>
    <s v="Wallet"/>
    <n v="1"/>
    <s v="50+"/>
    <s v="new"/>
    <s v="high value"/>
    <s v="Low"/>
    <s v="Apr"/>
    <x v="1"/>
    <x v="0"/>
    <x v="1"/>
  </r>
  <r>
    <n v="603593"/>
    <n v="38148"/>
    <n v="61"/>
    <s v="Male"/>
    <x v="4"/>
    <x v="2"/>
    <s v="Sandwich"/>
    <d v="2023-03-03T00:00:00"/>
    <s v="COD"/>
    <n v="46"/>
    <n v="13.1"/>
    <n v="795.66"/>
    <n v="118.83"/>
    <s v="Cash"/>
    <n v="2"/>
    <s v="50+"/>
    <s v="new"/>
    <s v="high value"/>
    <s v="Low"/>
    <s v="Mar"/>
    <x v="0"/>
    <x v="1"/>
    <x v="1"/>
  </r>
  <r>
    <n v="603594"/>
    <n v="51394"/>
    <n v="52"/>
    <s v="Female"/>
    <x v="3"/>
    <x v="7"/>
    <s v="Burger"/>
    <d v="2022-02-05T00:00:00"/>
    <s v="Online"/>
    <n v="39"/>
    <n v="6.3"/>
    <n v="1132.28"/>
    <n v="119.89"/>
    <s v="UPI"/>
    <n v="3"/>
    <s v="50+"/>
    <s v="new"/>
    <s v="high value"/>
    <s v="medium"/>
    <s v="Feb"/>
    <x v="2"/>
    <x v="0"/>
    <x v="0"/>
  </r>
  <r>
    <n v="603595"/>
    <n v="62333"/>
    <n v="56"/>
    <s v="Female"/>
    <x v="0"/>
    <x v="4"/>
    <s v="Pizza"/>
    <d v="2024-11-12T00:00:00"/>
    <s v="Online"/>
    <n v="47"/>
    <n v="14.9"/>
    <n v="550.66"/>
    <n v="69.650000000000006"/>
    <s v="UPI"/>
    <n v="5"/>
    <s v="50+"/>
    <s v="new"/>
    <s v="high value"/>
    <s v="High"/>
    <s v="Nov"/>
    <x v="1"/>
    <x v="1"/>
    <x v="1"/>
  </r>
  <r>
    <n v="603596"/>
    <n v="13403"/>
    <n v="56"/>
    <s v="Male"/>
    <x v="0"/>
    <x v="7"/>
    <s v="Biryani"/>
    <d v="2024-06-16T00:00:00"/>
    <s v="Online"/>
    <n v="46"/>
    <n v="10.6"/>
    <n v="309.68"/>
    <n v="87.16"/>
    <s v="Wallet"/>
    <n v="3"/>
    <s v="50+"/>
    <s v="new"/>
    <s v="medium"/>
    <s v="medium"/>
    <s v="Jun"/>
    <x v="1"/>
    <x v="1"/>
    <x v="1"/>
  </r>
  <r>
    <n v="603597"/>
    <n v="37491"/>
    <n v="49"/>
    <s v="Female"/>
    <x v="4"/>
    <x v="0"/>
    <s v="Biryani"/>
    <d v="2024-03-30T00:00:00"/>
    <s v="Online"/>
    <n v="51"/>
    <n v="9"/>
    <n v="458.73"/>
    <n v="38.35"/>
    <s v="Card"/>
    <n v="3"/>
    <s v="36-50"/>
    <s v="new"/>
    <s v="medium"/>
    <s v="medium"/>
    <s v="Mar"/>
    <x v="1"/>
    <x v="0"/>
    <x v="1"/>
  </r>
  <r>
    <n v="603598"/>
    <n v="73809"/>
    <n v="20"/>
    <s v="Male"/>
    <x v="2"/>
    <x v="2"/>
    <s v="Pizza"/>
    <d v="2024-11-13T00:00:00"/>
    <s v="COD"/>
    <n v="70"/>
    <n v="2.8"/>
    <n v="1035.23"/>
    <n v="89.7"/>
    <s v="Cash"/>
    <n v="3"/>
    <s v="18-24"/>
    <s v="new"/>
    <s v="high value"/>
    <s v="medium"/>
    <s v="Nov"/>
    <x v="1"/>
    <x v="2"/>
    <x v="1"/>
  </r>
  <r>
    <n v="603599"/>
    <n v="72941"/>
    <n v="18"/>
    <s v="Male"/>
    <x v="5"/>
    <x v="6"/>
    <s v="Burger"/>
    <d v="2022-01-24T00:00:00"/>
    <s v="COD"/>
    <n v="81"/>
    <n v="10.9"/>
    <n v="1023.89"/>
    <n v="55.1"/>
    <s v="Wallet"/>
    <n v="5"/>
    <s v="18-24"/>
    <s v="new"/>
    <s v="high value"/>
    <s v="High"/>
    <s v="Jan"/>
    <x v="2"/>
    <x v="1"/>
    <x v="1"/>
  </r>
  <r>
    <n v="603600"/>
    <n v="32763"/>
    <n v="31"/>
    <s v="Female"/>
    <x v="2"/>
    <x v="7"/>
    <s v="Sandwich"/>
    <d v="2022-11-03T00:00:00"/>
    <s v="Online"/>
    <n v="21"/>
    <n v="9"/>
    <n v="1420.64"/>
    <n v="63.12"/>
    <s v="Card"/>
    <n v="3"/>
    <s v="25-35"/>
    <s v="new"/>
    <s v="high value"/>
    <s v="medium"/>
    <s v="Nov"/>
    <x v="2"/>
    <x v="0"/>
    <x v="2"/>
  </r>
  <r>
    <n v="603601"/>
    <n v="83671"/>
    <n v="60"/>
    <s v="Female"/>
    <x v="0"/>
    <x v="6"/>
    <s v="Biryani"/>
    <d v="2024-12-08T00:00:00"/>
    <s v="COD"/>
    <n v="53"/>
    <n v="14.9"/>
    <n v="667.75"/>
    <n v="45.07"/>
    <s v="Cash"/>
    <n v="1"/>
    <s v="50+"/>
    <s v="new"/>
    <s v="high value"/>
    <s v="Low"/>
    <s v="Dec"/>
    <x v="1"/>
    <x v="1"/>
    <x v="1"/>
  </r>
  <r>
    <n v="603602"/>
    <n v="36544"/>
    <n v="35"/>
    <s v="Female"/>
    <x v="4"/>
    <x v="7"/>
    <s v="Biryani"/>
    <d v="2024-08-14T00:00:00"/>
    <s v="COD"/>
    <n v="44"/>
    <n v="10"/>
    <n v="842.39"/>
    <n v="56.15"/>
    <s v="Wallet"/>
    <n v="2"/>
    <s v="25-35"/>
    <s v="new"/>
    <s v="high value"/>
    <s v="Low"/>
    <s v="Aug"/>
    <x v="1"/>
    <x v="0"/>
    <x v="0"/>
  </r>
  <r>
    <n v="603603"/>
    <n v="40404"/>
    <n v="34"/>
    <s v="Female"/>
    <x v="0"/>
    <x v="5"/>
    <s v="South Indian"/>
    <d v="2024-07-04T00:00:00"/>
    <s v="Online"/>
    <n v="82"/>
    <n v="2.7"/>
    <n v="1192.97"/>
    <n v="39.56"/>
    <s v="UPI"/>
    <n v="5"/>
    <s v="25-35"/>
    <s v="repeat"/>
    <s v="high value"/>
    <s v="High"/>
    <s v="Jul"/>
    <x v="1"/>
    <x v="2"/>
    <x v="1"/>
  </r>
  <r>
    <n v="603604"/>
    <n v="19261"/>
    <n v="36"/>
    <s v="Female"/>
    <x v="5"/>
    <x v="6"/>
    <s v="South Indian"/>
    <d v="2024-05-25T00:00:00"/>
    <s v="Online"/>
    <n v="77"/>
    <n v="7.8"/>
    <n v="984.39"/>
    <n v="56.58"/>
    <s v="Card"/>
    <n v="5"/>
    <s v="36-50"/>
    <s v="new"/>
    <s v="high value"/>
    <s v="High"/>
    <s v="May"/>
    <x v="1"/>
    <x v="0"/>
    <x v="1"/>
  </r>
  <r>
    <n v="603605"/>
    <n v="27175"/>
    <n v="55"/>
    <s v="Male"/>
    <x v="1"/>
    <x v="7"/>
    <s v="Burger"/>
    <d v="2022-06-20T00:00:00"/>
    <s v="COD"/>
    <n v="76"/>
    <n v="13.3"/>
    <n v="415.29"/>
    <n v="82.91"/>
    <s v="UPI"/>
    <n v="5"/>
    <s v="50+"/>
    <s v="new"/>
    <s v="medium"/>
    <s v="High"/>
    <s v="Jun"/>
    <x v="2"/>
    <x v="1"/>
    <x v="1"/>
  </r>
  <r>
    <n v="603606"/>
    <n v="98606"/>
    <n v="54"/>
    <s v="Female"/>
    <x v="3"/>
    <x v="2"/>
    <s v="Sandwich"/>
    <d v="2024-11-02T00:00:00"/>
    <s v="Online"/>
    <n v="28"/>
    <n v="13.6"/>
    <n v="883.61"/>
    <n v="97.23"/>
    <s v="Card"/>
    <n v="2"/>
    <s v="50+"/>
    <s v="new"/>
    <s v="high value"/>
    <s v="Low"/>
    <s v="Nov"/>
    <x v="1"/>
    <x v="1"/>
    <x v="2"/>
  </r>
  <r>
    <n v="603607"/>
    <n v="89339"/>
    <n v="55"/>
    <s v="Male"/>
    <x v="3"/>
    <x v="5"/>
    <s v="Burger"/>
    <d v="2023-12-13T00:00:00"/>
    <s v="COD"/>
    <n v="50"/>
    <n v="12.5"/>
    <n v="603.38"/>
    <n v="48.29"/>
    <s v="Card"/>
    <n v="3"/>
    <s v="50+"/>
    <s v="new"/>
    <s v="high value"/>
    <s v="medium"/>
    <s v="Dec"/>
    <x v="0"/>
    <x v="1"/>
    <x v="1"/>
  </r>
  <r>
    <n v="603608"/>
    <n v="56327"/>
    <n v="38"/>
    <s v="Female"/>
    <x v="1"/>
    <x v="1"/>
    <s v="Chinese"/>
    <d v="2024-03-11T00:00:00"/>
    <s v="Online"/>
    <n v="60"/>
    <n v="14.4"/>
    <n v="367.98"/>
    <n v="73.569999999999993"/>
    <s v="UPI"/>
    <n v="5"/>
    <s v="36-50"/>
    <s v="new"/>
    <s v="medium"/>
    <s v="High"/>
    <s v="Mar"/>
    <x v="1"/>
    <x v="1"/>
    <x v="1"/>
  </r>
  <r>
    <n v="603609"/>
    <n v="56895"/>
    <n v="32"/>
    <s v="Male"/>
    <x v="3"/>
    <x v="5"/>
    <s v="Biryani"/>
    <d v="2022-10-08T00:00:00"/>
    <s v="Online"/>
    <n v="27"/>
    <n v="5.8"/>
    <n v="1327.78"/>
    <n v="102.51"/>
    <s v="Card"/>
    <n v="4"/>
    <s v="25-35"/>
    <s v="new"/>
    <s v="high value"/>
    <s v="medium"/>
    <s v="Oct"/>
    <x v="2"/>
    <x v="0"/>
    <x v="2"/>
  </r>
  <r>
    <n v="603610"/>
    <n v="58577"/>
    <n v="27"/>
    <s v="Male"/>
    <x v="0"/>
    <x v="7"/>
    <s v="Pizza"/>
    <d v="2024-10-08T00:00:00"/>
    <s v="Online"/>
    <n v="69"/>
    <n v="1"/>
    <n v="195.47"/>
    <n v="33.46"/>
    <s v="Wallet"/>
    <n v="4"/>
    <s v="25-35"/>
    <s v="new"/>
    <s v="low"/>
    <s v="medium"/>
    <s v="Oct"/>
    <x v="1"/>
    <x v="2"/>
    <x v="1"/>
  </r>
  <r>
    <n v="603611"/>
    <n v="31678"/>
    <n v="20"/>
    <s v="Male"/>
    <x v="5"/>
    <x v="5"/>
    <s v="Sandwich"/>
    <d v="2022-05-01T00:00:00"/>
    <s v="COD"/>
    <n v="44"/>
    <n v="13.2"/>
    <n v="492.66"/>
    <n v="43.54"/>
    <s v="UPI"/>
    <n v="5"/>
    <s v="18-24"/>
    <s v="new"/>
    <s v="medium"/>
    <s v="High"/>
    <s v="May"/>
    <x v="2"/>
    <x v="1"/>
    <x v="0"/>
  </r>
  <r>
    <n v="603612"/>
    <n v="71434"/>
    <n v="43"/>
    <s v="Female"/>
    <x v="3"/>
    <x v="0"/>
    <s v="Biryani"/>
    <d v="2024-07-27T00:00:00"/>
    <s v="Online"/>
    <n v="66"/>
    <n v="13.1"/>
    <n v="534.29"/>
    <n v="109.07"/>
    <s v="Cash"/>
    <n v="1"/>
    <s v="36-50"/>
    <s v="new"/>
    <s v="high value"/>
    <s v="Low"/>
    <s v="Jul"/>
    <x v="1"/>
    <x v="1"/>
    <x v="1"/>
  </r>
  <r>
    <n v="603613"/>
    <n v="77862"/>
    <n v="62"/>
    <s v="Female"/>
    <x v="4"/>
    <x v="0"/>
    <s v="Burger"/>
    <d v="2024-04-21T00:00:00"/>
    <s v="Online"/>
    <n v="42"/>
    <n v="8.5"/>
    <n v="1255.99"/>
    <n v="37.130000000000003"/>
    <s v="Card"/>
    <n v="1"/>
    <s v="50+"/>
    <s v="new"/>
    <s v="high value"/>
    <s v="Low"/>
    <s v="Apr"/>
    <x v="1"/>
    <x v="0"/>
    <x v="0"/>
  </r>
  <r>
    <n v="603614"/>
    <n v="68543"/>
    <n v="55"/>
    <s v="Male"/>
    <x v="5"/>
    <x v="5"/>
    <s v="Pizza"/>
    <d v="2022-01-12T00:00:00"/>
    <s v="Online"/>
    <n v="70"/>
    <n v="1.2"/>
    <n v="296.74"/>
    <n v="94.02"/>
    <s v="UPI"/>
    <n v="3"/>
    <s v="50+"/>
    <s v="new"/>
    <s v="medium"/>
    <s v="medium"/>
    <s v="Jan"/>
    <x v="2"/>
    <x v="2"/>
    <x v="1"/>
  </r>
  <r>
    <n v="603615"/>
    <n v="17253"/>
    <n v="33"/>
    <s v="Female"/>
    <x v="1"/>
    <x v="3"/>
    <s v="Chinese"/>
    <d v="2023-11-10T00:00:00"/>
    <s v="COD"/>
    <n v="83"/>
    <n v="13.7"/>
    <n v="1020.6"/>
    <n v="23.57"/>
    <s v="Cash"/>
    <n v="2"/>
    <s v="25-35"/>
    <s v="new"/>
    <s v="high value"/>
    <s v="Low"/>
    <s v="Nov"/>
    <x v="0"/>
    <x v="1"/>
    <x v="1"/>
  </r>
  <r>
    <n v="603616"/>
    <n v="90710"/>
    <n v="32"/>
    <s v="Male"/>
    <x v="4"/>
    <x v="1"/>
    <s v="Biryani"/>
    <d v="2024-04-22T00:00:00"/>
    <s v="COD"/>
    <n v="53"/>
    <n v="13.1"/>
    <n v="1135.3599999999999"/>
    <n v="22.07"/>
    <s v="Cash"/>
    <n v="5"/>
    <s v="25-35"/>
    <s v="new"/>
    <s v="high value"/>
    <s v="High"/>
    <s v="Apr"/>
    <x v="1"/>
    <x v="1"/>
    <x v="1"/>
  </r>
  <r>
    <n v="603617"/>
    <n v="21888"/>
    <n v="19"/>
    <s v="Female"/>
    <x v="1"/>
    <x v="5"/>
    <s v="Pizza"/>
    <d v="2024-02-19T00:00:00"/>
    <s v="Online"/>
    <n v="47"/>
    <n v="6.4"/>
    <n v="160.63999999999999"/>
    <n v="49.25"/>
    <s v="Card"/>
    <n v="3"/>
    <s v="18-24"/>
    <s v="new"/>
    <s v="low"/>
    <s v="medium"/>
    <s v="Feb"/>
    <x v="1"/>
    <x v="0"/>
    <x v="1"/>
  </r>
  <r>
    <n v="603618"/>
    <n v="26923"/>
    <n v="51"/>
    <s v="Female"/>
    <x v="5"/>
    <x v="0"/>
    <s v="Sandwich"/>
    <d v="2023-02-16T00:00:00"/>
    <s v="COD"/>
    <n v="20"/>
    <n v="11.4"/>
    <n v="1490.15"/>
    <n v="114.17"/>
    <s v="Card"/>
    <n v="1"/>
    <s v="50+"/>
    <s v="repeat"/>
    <s v="high value"/>
    <s v="Low"/>
    <s v="Feb"/>
    <x v="0"/>
    <x v="1"/>
    <x v="2"/>
  </r>
  <r>
    <n v="603619"/>
    <n v="31720"/>
    <n v="50"/>
    <s v="Male"/>
    <x v="4"/>
    <x v="6"/>
    <s v="Burger"/>
    <d v="2024-05-29T00:00:00"/>
    <s v="COD"/>
    <n v="27"/>
    <n v="2.4"/>
    <n v="560.74"/>
    <n v="109.38"/>
    <s v="UPI"/>
    <n v="4"/>
    <s v="36-50"/>
    <s v="repeat"/>
    <s v="high value"/>
    <s v="medium"/>
    <s v="May"/>
    <x v="1"/>
    <x v="2"/>
    <x v="2"/>
  </r>
  <r>
    <n v="603620"/>
    <n v="27664"/>
    <n v="47"/>
    <s v="Male"/>
    <x v="2"/>
    <x v="2"/>
    <s v="Sandwich"/>
    <d v="2022-11-29T00:00:00"/>
    <s v="Online"/>
    <n v="28"/>
    <n v="6.1"/>
    <n v="960.14"/>
    <n v="27.83"/>
    <s v="Card"/>
    <n v="5"/>
    <s v="36-50"/>
    <s v="new"/>
    <s v="high value"/>
    <s v="High"/>
    <s v="Nov"/>
    <x v="2"/>
    <x v="0"/>
    <x v="2"/>
  </r>
  <r>
    <n v="603621"/>
    <n v="82170"/>
    <n v="58"/>
    <s v="Female"/>
    <x v="0"/>
    <x v="3"/>
    <s v="Biryani"/>
    <d v="2022-03-15T00:00:00"/>
    <s v="Online"/>
    <n v="62"/>
    <n v="1.2"/>
    <n v="217.29"/>
    <n v="81.16"/>
    <s v="Card"/>
    <n v="1"/>
    <s v="50+"/>
    <s v="new"/>
    <s v="low"/>
    <s v="Low"/>
    <s v="Mar"/>
    <x v="2"/>
    <x v="2"/>
    <x v="1"/>
  </r>
  <r>
    <n v="603622"/>
    <n v="69568"/>
    <n v="19"/>
    <s v="Female"/>
    <x v="3"/>
    <x v="2"/>
    <s v="Sandwich"/>
    <d v="2024-08-24T00:00:00"/>
    <s v="COD"/>
    <n v="52"/>
    <n v="2.7"/>
    <n v="808.28"/>
    <n v="92.71"/>
    <s v="Wallet"/>
    <n v="1"/>
    <s v="18-24"/>
    <s v="new"/>
    <s v="high value"/>
    <s v="Low"/>
    <s v="Aug"/>
    <x v="1"/>
    <x v="2"/>
    <x v="1"/>
  </r>
  <r>
    <n v="603623"/>
    <n v="83116"/>
    <n v="26"/>
    <s v="Female"/>
    <x v="5"/>
    <x v="1"/>
    <s v="Chinese"/>
    <d v="2024-01-07T00:00:00"/>
    <s v="COD"/>
    <n v="26"/>
    <n v="13"/>
    <n v="1253.0899999999999"/>
    <n v="64.33"/>
    <s v="Wallet"/>
    <n v="4"/>
    <s v="25-35"/>
    <s v="new"/>
    <s v="high value"/>
    <s v="medium"/>
    <s v="Jan"/>
    <x v="1"/>
    <x v="1"/>
    <x v="2"/>
  </r>
  <r>
    <n v="603624"/>
    <n v="31553"/>
    <n v="30"/>
    <s v="Male"/>
    <x v="4"/>
    <x v="7"/>
    <s v="Burger"/>
    <d v="2022-11-22T00:00:00"/>
    <s v="COD"/>
    <n v="34"/>
    <n v="11.6"/>
    <n v="1479.29"/>
    <n v="64.430000000000007"/>
    <s v="Card"/>
    <n v="3"/>
    <s v="25-35"/>
    <s v="new"/>
    <s v="high value"/>
    <s v="medium"/>
    <s v="Nov"/>
    <x v="2"/>
    <x v="1"/>
    <x v="0"/>
  </r>
  <r>
    <n v="603625"/>
    <n v="39770"/>
    <n v="37"/>
    <s v="Male"/>
    <x v="2"/>
    <x v="6"/>
    <s v="Biryani"/>
    <d v="2023-11-10T00:00:00"/>
    <s v="Online"/>
    <n v="40"/>
    <n v="2.4"/>
    <n v="560.30999999999995"/>
    <n v="53.02"/>
    <s v="Card"/>
    <n v="3"/>
    <s v="36-50"/>
    <s v="new"/>
    <s v="high value"/>
    <s v="medium"/>
    <s v="Nov"/>
    <x v="0"/>
    <x v="2"/>
    <x v="0"/>
  </r>
  <r>
    <n v="603626"/>
    <n v="91253"/>
    <n v="43"/>
    <s v="Female"/>
    <x v="0"/>
    <x v="3"/>
    <s v="Sandwich"/>
    <d v="2022-04-11T00:00:00"/>
    <s v="Online"/>
    <n v="86"/>
    <n v="10.199999999999999"/>
    <n v="837.05"/>
    <n v="89.78"/>
    <s v="Cash"/>
    <n v="4"/>
    <s v="36-50"/>
    <s v="new"/>
    <s v="high value"/>
    <s v="medium"/>
    <s v="Apr"/>
    <x v="2"/>
    <x v="1"/>
    <x v="1"/>
  </r>
  <r>
    <n v="603627"/>
    <n v="63921"/>
    <n v="61"/>
    <s v="Female"/>
    <x v="1"/>
    <x v="3"/>
    <s v="Sandwich"/>
    <d v="2024-11-15T00:00:00"/>
    <s v="Online"/>
    <n v="78"/>
    <n v="14.5"/>
    <n v="470.41"/>
    <n v="86.82"/>
    <s v="Cash"/>
    <n v="2"/>
    <s v="50+"/>
    <s v="new"/>
    <s v="medium"/>
    <s v="Low"/>
    <s v="Nov"/>
    <x v="1"/>
    <x v="1"/>
    <x v="1"/>
  </r>
  <r>
    <n v="603628"/>
    <n v="59760"/>
    <n v="23"/>
    <s v="Female"/>
    <x v="3"/>
    <x v="3"/>
    <s v="Biryani"/>
    <d v="2022-09-07T00:00:00"/>
    <s v="Online"/>
    <n v="35"/>
    <n v="4.9000000000000004"/>
    <n v="1083.2"/>
    <n v="57.56"/>
    <s v="Cash"/>
    <n v="2"/>
    <s v="18-24"/>
    <s v="new"/>
    <s v="high value"/>
    <s v="Low"/>
    <s v="Sep"/>
    <x v="2"/>
    <x v="2"/>
    <x v="0"/>
  </r>
  <r>
    <n v="603629"/>
    <n v="23084"/>
    <n v="42"/>
    <s v="Male"/>
    <x v="0"/>
    <x v="2"/>
    <s v="Chinese"/>
    <d v="2023-08-07T00:00:00"/>
    <s v="COD"/>
    <n v="43"/>
    <n v="12.7"/>
    <n v="611.83000000000004"/>
    <n v="67.069999999999993"/>
    <s v="Wallet"/>
    <n v="4"/>
    <s v="36-50"/>
    <s v="new"/>
    <s v="high value"/>
    <s v="medium"/>
    <s v="Aug"/>
    <x v="0"/>
    <x v="1"/>
    <x v="0"/>
  </r>
  <r>
    <n v="603630"/>
    <n v="87606"/>
    <n v="22"/>
    <s v="Female"/>
    <x v="1"/>
    <x v="7"/>
    <s v="Pizza"/>
    <d v="2022-03-02T00:00:00"/>
    <s v="Online"/>
    <n v="72"/>
    <n v="3.5"/>
    <n v="796.7"/>
    <n v="23.79"/>
    <s v="Card"/>
    <n v="2"/>
    <s v="18-24"/>
    <s v="new"/>
    <s v="high value"/>
    <s v="Low"/>
    <s v="Mar"/>
    <x v="2"/>
    <x v="2"/>
    <x v="1"/>
  </r>
  <r>
    <n v="603631"/>
    <n v="24567"/>
    <n v="55"/>
    <s v="Female"/>
    <x v="4"/>
    <x v="7"/>
    <s v="Burger"/>
    <d v="2024-07-01T00:00:00"/>
    <s v="COD"/>
    <n v="42"/>
    <n v="4.4000000000000004"/>
    <n v="1038.92"/>
    <n v="77.05"/>
    <s v="Card"/>
    <n v="5"/>
    <s v="50+"/>
    <s v="new"/>
    <s v="high value"/>
    <s v="High"/>
    <s v="Jul"/>
    <x v="1"/>
    <x v="2"/>
    <x v="0"/>
  </r>
  <r>
    <n v="603632"/>
    <n v="50633"/>
    <n v="34"/>
    <s v="Female"/>
    <x v="3"/>
    <x v="4"/>
    <s v="Pizza"/>
    <d v="2022-02-08T00:00:00"/>
    <s v="COD"/>
    <n v="23"/>
    <n v="7.8"/>
    <n v="862.52"/>
    <n v="92.94"/>
    <s v="Cash"/>
    <n v="2"/>
    <s v="25-35"/>
    <s v="repeat"/>
    <s v="high value"/>
    <s v="Low"/>
    <s v="Feb"/>
    <x v="2"/>
    <x v="0"/>
    <x v="2"/>
  </r>
  <r>
    <n v="603633"/>
    <n v="55437"/>
    <n v="50"/>
    <s v="Female"/>
    <x v="2"/>
    <x v="2"/>
    <s v="Chinese"/>
    <d v="2023-05-05T00:00:00"/>
    <s v="COD"/>
    <n v="32"/>
    <n v="9.6999999999999993"/>
    <n v="346.12"/>
    <n v="65.900000000000006"/>
    <s v="UPI"/>
    <n v="5"/>
    <s v="36-50"/>
    <s v="new"/>
    <s v="medium"/>
    <s v="High"/>
    <s v="May"/>
    <x v="0"/>
    <x v="0"/>
    <x v="0"/>
  </r>
  <r>
    <n v="603634"/>
    <n v="39887"/>
    <n v="58"/>
    <s v="Male"/>
    <x v="2"/>
    <x v="4"/>
    <s v="Chinese"/>
    <d v="2023-08-01T00:00:00"/>
    <s v="Online"/>
    <n v="49"/>
    <n v="13.3"/>
    <n v="1373.25"/>
    <n v="108.04"/>
    <s v="Wallet"/>
    <n v="4"/>
    <s v="50+"/>
    <s v="new"/>
    <s v="high value"/>
    <s v="medium"/>
    <s v="Aug"/>
    <x v="0"/>
    <x v="1"/>
    <x v="1"/>
  </r>
  <r>
    <n v="603635"/>
    <n v="59194"/>
    <n v="36"/>
    <s v="Male"/>
    <x v="5"/>
    <x v="6"/>
    <s v="Sandwich"/>
    <d v="2023-01-06T00:00:00"/>
    <s v="Online"/>
    <n v="23"/>
    <n v="2.9"/>
    <n v="517.27"/>
    <n v="66.739999999999995"/>
    <s v="Card"/>
    <n v="3"/>
    <s v="36-50"/>
    <s v="new"/>
    <s v="high value"/>
    <s v="medium"/>
    <s v="Jan"/>
    <x v="0"/>
    <x v="2"/>
    <x v="2"/>
  </r>
  <r>
    <n v="603636"/>
    <n v="48665"/>
    <n v="35"/>
    <s v="Female"/>
    <x v="3"/>
    <x v="4"/>
    <s v="Burger"/>
    <d v="2022-06-05T00:00:00"/>
    <s v="Online"/>
    <n v="21"/>
    <n v="8.6999999999999993"/>
    <n v="604.82000000000005"/>
    <n v="117.89"/>
    <s v="Wallet"/>
    <n v="3"/>
    <s v="25-35"/>
    <s v="new"/>
    <s v="high value"/>
    <s v="medium"/>
    <s v="Jun"/>
    <x v="2"/>
    <x v="0"/>
    <x v="2"/>
  </r>
  <r>
    <n v="603637"/>
    <n v="32652"/>
    <n v="22"/>
    <s v="Male"/>
    <x v="1"/>
    <x v="3"/>
    <s v="Pizza"/>
    <d v="2024-12-06T00:00:00"/>
    <s v="Online"/>
    <n v="44"/>
    <n v="12.7"/>
    <n v="943.6"/>
    <n v="32.53"/>
    <s v="UPI"/>
    <n v="2"/>
    <s v="18-24"/>
    <s v="new"/>
    <s v="high value"/>
    <s v="Low"/>
    <s v="Dec"/>
    <x v="1"/>
    <x v="1"/>
    <x v="0"/>
  </r>
  <r>
    <n v="603638"/>
    <n v="36192"/>
    <n v="64"/>
    <s v="Male"/>
    <x v="0"/>
    <x v="2"/>
    <s v="Pizza"/>
    <d v="2024-09-07T00:00:00"/>
    <s v="Online"/>
    <n v="37"/>
    <n v="13.9"/>
    <n v="1338.06"/>
    <n v="93.22"/>
    <s v="Wallet"/>
    <n v="1"/>
    <s v="50+"/>
    <s v="repeat"/>
    <s v="high value"/>
    <s v="Low"/>
    <s v="Sep"/>
    <x v="1"/>
    <x v="1"/>
    <x v="0"/>
  </r>
  <r>
    <n v="603639"/>
    <n v="37705"/>
    <n v="45"/>
    <s v="Female"/>
    <x v="3"/>
    <x v="5"/>
    <s v="Biryani"/>
    <d v="2022-05-27T00:00:00"/>
    <s v="Online"/>
    <n v="21"/>
    <n v="1.5"/>
    <n v="1156.8699999999999"/>
    <n v="27.82"/>
    <s v="Wallet"/>
    <n v="2"/>
    <s v="36-50"/>
    <s v="new"/>
    <s v="high value"/>
    <s v="Low"/>
    <s v="May"/>
    <x v="2"/>
    <x v="2"/>
    <x v="2"/>
  </r>
  <r>
    <n v="603640"/>
    <n v="41050"/>
    <n v="59"/>
    <s v="Male"/>
    <x v="1"/>
    <x v="1"/>
    <s v="Pizza"/>
    <d v="2024-03-14T00:00:00"/>
    <s v="COD"/>
    <n v="64"/>
    <n v="11"/>
    <n v="1092.06"/>
    <n v="56.27"/>
    <s v="UPI"/>
    <n v="3"/>
    <s v="50+"/>
    <s v="new"/>
    <s v="high value"/>
    <s v="medium"/>
    <s v="Mar"/>
    <x v="1"/>
    <x v="1"/>
    <x v="1"/>
  </r>
  <r>
    <n v="603641"/>
    <n v="15763"/>
    <n v="57"/>
    <s v="Male"/>
    <x v="1"/>
    <x v="0"/>
    <s v="South Indian"/>
    <d v="2024-03-26T00:00:00"/>
    <s v="COD"/>
    <n v="31"/>
    <n v="5.2"/>
    <n v="912.37"/>
    <n v="86.72"/>
    <s v="Cash"/>
    <n v="5"/>
    <s v="50+"/>
    <s v="new"/>
    <s v="high value"/>
    <s v="High"/>
    <s v="Mar"/>
    <x v="1"/>
    <x v="0"/>
    <x v="0"/>
  </r>
  <r>
    <n v="603642"/>
    <n v="51621"/>
    <n v="25"/>
    <s v="Male"/>
    <x v="3"/>
    <x v="7"/>
    <s v="South Indian"/>
    <d v="2024-01-11T00:00:00"/>
    <s v="Online"/>
    <n v="28"/>
    <n v="7.7"/>
    <n v="468.22"/>
    <n v="113.24"/>
    <s v="Card"/>
    <n v="1"/>
    <s v="25-35"/>
    <s v="new"/>
    <s v="medium"/>
    <s v="Low"/>
    <s v="Jan"/>
    <x v="1"/>
    <x v="0"/>
    <x v="2"/>
  </r>
  <r>
    <n v="603643"/>
    <n v="78381"/>
    <n v="53"/>
    <s v="Female"/>
    <x v="2"/>
    <x v="4"/>
    <s v="Pizza"/>
    <d v="2022-08-14T00:00:00"/>
    <s v="Online"/>
    <n v="31"/>
    <n v="1.9"/>
    <n v="928.72"/>
    <n v="34.75"/>
    <s v="Card"/>
    <n v="2"/>
    <s v="50+"/>
    <s v="new"/>
    <s v="high value"/>
    <s v="Low"/>
    <s v="Aug"/>
    <x v="2"/>
    <x v="2"/>
    <x v="0"/>
  </r>
  <r>
    <n v="603644"/>
    <n v="79655"/>
    <n v="42"/>
    <s v="Female"/>
    <x v="3"/>
    <x v="4"/>
    <s v="Biryani"/>
    <d v="2022-04-21T00:00:00"/>
    <s v="Online"/>
    <n v="48"/>
    <n v="3.2"/>
    <n v="629.84"/>
    <n v="58.06"/>
    <s v="UPI"/>
    <n v="3"/>
    <s v="36-50"/>
    <s v="new"/>
    <s v="high value"/>
    <s v="medium"/>
    <s v="Apr"/>
    <x v="2"/>
    <x v="2"/>
    <x v="1"/>
  </r>
  <r>
    <n v="603645"/>
    <n v="55863"/>
    <n v="54"/>
    <s v="Male"/>
    <x v="5"/>
    <x v="3"/>
    <s v="Chinese"/>
    <d v="2024-05-11T00:00:00"/>
    <s v="Online"/>
    <n v="69"/>
    <n v="12.1"/>
    <n v="692.22"/>
    <n v="70.069999999999993"/>
    <s v="Cash"/>
    <n v="2"/>
    <s v="50+"/>
    <s v="repeat"/>
    <s v="high value"/>
    <s v="Low"/>
    <s v="May"/>
    <x v="1"/>
    <x v="1"/>
    <x v="1"/>
  </r>
  <r>
    <n v="603646"/>
    <n v="37788"/>
    <n v="19"/>
    <s v="Female"/>
    <x v="3"/>
    <x v="6"/>
    <s v="Burger"/>
    <d v="2022-05-03T00:00:00"/>
    <s v="Online"/>
    <n v="65"/>
    <n v="10.8"/>
    <n v="1197.44"/>
    <n v="119.89"/>
    <s v="Card"/>
    <n v="1"/>
    <s v="18-24"/>
    <s v="new"/>
    <s v="high value"/>
    <s v="Low"/>
    <s v="May"/>
    <x v="2"/>
    <x v="1"/>
    <x v="1"/>
  </r>
  <r>
    <n v="603647"/>
    <n v="17446"/>
    <n v="21"/>
    <s v="Male"/>
    <x v="2"/>
    <x v="5"/>
    <s v="Pizza"/>
    <d v="2023-09-13T00:00:00"/>
    <s v="COD"/>
    <n v="88"/>
    <n v="13.7"/>
    <n v="254.67"/>
    <n v="22.82"/>
    <s v="UPI"/>
    <n v="1"/>
    <s v="18-24"/>
    <s v="new"/>
    <s v="medium"/>
    <s v="Low"/>
    <s v="Sep"/>
    <x v="0"/>
    <x v="1"/>
    <x v="1"/>
  </r>
  <r>
    <n v="603648"/>
    <n v="62685"/>
    <n v="50"/>
    <s v="Male"/>
    <x v="3"/>
    <x v="5"/>
    <s v="Pizza"/>
    <d v="2022-07-31T00:00:00"/>
    <s v="COD"/>
    <n v="35"/>
    <n v="7.9"/>
    <n v="1406.95"/>
    <n v="115.29"/>
    <s v="UPI"/>
    <n v="5"/>
    <s v="36-50"/>
    <s v="repeat"/>
    <s v="high value"/>
    <s v="High"/>
    <s v="Jul"/>
    <x v="2"/>
    <x v="0"/>
    <x v="0"/>
  </r>
  <r>
    <n v="603649"/>
    <n v="26962"/>
    <n v="59"/>
    <s v="Male"/>
    <x v="0"/>
    <x v="6"/>
    <s v="Biryani"/>
    <d v="2023-05-23T00:00:00"/>
    <s v="Online"/>
    <n v="52"/>
    <n v="9.5"/>
    <n v="1372.37"/>
    <n v="52.95"/>
    <s v="Card"/>
    <n v="5"/>
    <s v="50+"/>
    <s v="new"/>
    <s v="high value"/>
    <s v="High"/>
    <s v="May"/>
    <x v="0"/>
    <x v="0"/>
    <x v="1"/>
  </r>
  <r>
    <n v="603650"/>
    <n v="44302"/>
    <n v="64"/>
    <s v="Male"/>
    <x v="3"/>
    <x v="4"/>
    <s v="Chinese"/>
    <d v="2023-02-03T00:00:00"/>
    <s v="COD"/>
    <n v="74"/>
    <n v="12.4"/>
    <n v="539.59"/>
    <n v="25.83"/>
    <s v="UPI"/>
    <n v="5"/>
    <s v="50+"/>
    <s v="new"/>
    <s v="high value"/>
    <s v="High"/>
    <s v="Feb"/>
    <x v="0"/>
    <x v="1"/>
    <x v="1"/>
  </r>
  <r>
    <n v="603651"/>
    <n v="21225"/>
    <n v="38"/>
    <s v="Female"/>
    <x v="1"/>
    <x v="7"/>
    <s v="Sandwich"/>
    <d v="2022-09-20T00:00:00"/>
    <s v="Online"/>
    <n v="34"/>
    <n v="14.2"/>
    <n v="1013.28"/>
    <n v="69.569999999999993"/>
    <s v="Card"/>
    <n v="1"/>
    <s v="36-50"/>
    <s v="new"/>
    <s v="high value"/>
    <s v="Low"/>
    <s v="Sep"/>
    <x v="2"/>
    <x v="1"/>
    <x v="0"/>
  </r>
  <r>
    <n v="603652"/>
    <n v="11735"/>
    <n v="47"/>
    <s v="Female"/>
    <x v="4"/>
    <x v="0"/>
    <s v="South Indian"/>
    <d v="2022-11-26T00:00:00"/>
    <s v="COD"/>
    <n v="41"/>
    <n v="8.9"/>
    <n v="681.43"/>
    <n v="89.79"/>
    <s v="Wallet"/>
    <n v="5"/>
    <s v="36-50"/>
    <s v="new"/>
    <s v="high value"/>
    <s v="High"/>
    <s v="Nov"/>
    <x v="2"/>
    <x v="0"/>
    <x v="0"/>
  </r>
  <r>
    <n v="603653"/>
    <n v="21319"/>
    <n v="25"/>
    <s v="Female"/>
    <x v="0"/>
    <x v="4"/>
    <s v="Chinese"/>
    <d v="2024-01-03T00:00:00"/>
    <s v="COD"/>
    <n v="41"/>
    <n v="8.4"/>
    <n v="1293.1600000000001"/>
    <n v="84.63"/>
    <s v="Card"/>
    <n v="3"/>
    <s v="25-35"/>
    <s v="new"/>
    <s v="high value"/>
    <s v="medium"/>
    <s v="Jan"/>
    <x v="1"/>
    <x v="0"/>
    <x v="0"/>
  </r>
  <r>
    <n v="603654"/>
    <n v="10588"/>
    <n v="56"/>
    <s v="Male"/>
    <x v="4"/>
    <x v="5"/>
    <s v="Biryani"/>
    <d v="2024-07-12T00:00:00"/>
    <s v="COD"/>
    <n v="61"/>
    <n v="7.1"/>
    <n v="1055.9000000000001"/>
    <n v="30.36"/>
    <s v="UPI"/>
    <n v="4"/>
    <s v="50+"/>
    <s v="new"/>
    <s v="high value"/>
    <s v="medium"/>
    <s v="Jul"/>
    <x v="1"/>
    <x v="0"/>
    <x v="1"/>
  </r>
  <r>
    <n v="603655"/>
    <n v="32021"/>
    <n v="18"/>
    <s v="Female"/>
    <x v="5"/>
    <x v="3"/>
    <s v="Burger"/>
    <d v="2022-06-11T00:00:00"/>
    <s v="COD"/>
    <n v="58"/>
    <n v="4.4000000000000004"/>
    <n v="580.29999999999995"/>
    <n v="57.25"/>
    <s v="UPI"/>
    <n v="4"/>
    <s v="18-24"/>
    <s v="new"/>
    <s v="high value"/>
    <s v="medium"/>
    <s v="Jun"/>
    <x v="2"/>
    <x v="2"/>
    <x v="1"/>
  </r>
  <r>
    <n v="603656"/>
    <n v="77684"/>
    <n v="28"/>
    <s v="Male"/>
    <x v="5"/>
    <x v="3"/>
    <s v="Sandwich"/>
    <d v="2022-02-25T00:00:00"/>
    <s v="Online"/>
    <n v="50"/>
    <n v="6.3"/>
    <n v="1400.46"/>
    <n v="99.66"/>
    <s v="Card"/>
    <n v="2"/>
    <s v="25-35"/>
    <s v="new"/>
    <s v="high value"/>
    <s v="Low"/>
    <s v="Feb"/>
    <x v="2"/>
    <x v="0"/>
    <x v="1"/>
  </r>
  <r>
    <n v="603657"/>
    <n v="12294"/>
    <n v="63"/>
    <s v="Female"/>
    <x v="2"/>
    <x v="3"/>
    <s v="Pizza"/>
    <d v="2024-02-07T00:00:00"/>
    <s v="COD"/>
    <n v="46"/>
    <n v="5.9"/>
    <n v="402.86"/>
    <n v="82.58"/>
    <s v="Cash"/>
    <n v="3"/>
    <s v="50+"/>
    <s v="new"/>
    <s v="medium"/>
    <s v="medium"/>
    <s v="Feb"/>
    <x v="1"/>
    <x v="0"/>
    <x v="1"/>
  </r>
  <r>
    <n v="603658"/>
    <n v="50899"/>
    <n v="33"/>
    <s v="Male"/>
    <x v="1"/>
    <x v="6"/>
    <s v="Pizza"/>
    <d v="2023-02-06T00:00:00"/>
    <s v="Online"/>
    <n v="44"/>
    <n v="8.1"/>
    <n v="377.37"/>
    <n v="101.5"/>
    <s v="Card"/>
    <n v="4"/>
    <s v="25-35"/>
    <s v="repeat"/>
    <s v="medium"/>
    <s v="medium"/>
    <s v="Feb"/>
    <x v="0"/>
    <x v="0"/>
    <x v="0"/>
  </r>
  <r>
    <n v="603659"/>
    <n v="87437"/>
    <n v="32"/>
    <s v="Male"/>
    <x v="5"/>
    <x v="6"/>
    <s v="Chinese"/>
    <d v="2022-12-02T00:00:00"/>
    <s v="COD"/>
    <n v="54"/>
    <n v="3.9"/>
    <n v="994.86"/>
    <n v="72.930000000000007"/>
    <s v="UPI"/>
    <n v="1"/>
    <s v="25-35"/>
    <s v="new"/>
    <s v="high value"/>
    <s v="Low"/>
    <s v="Dec"/>
    <x v="2"/>
    <x v="2"/>
    <x v="1"/>
  </r>
  <r>
    <n v="603660"/>
    <n v="87814"/>
    <n v="27"/>
    <s v="Female"/>
    <x v="5"/>
    <x v="0"/>
    <s v="Biryani"/>
    <d v="2024-04-23T00:00:00"/>
    <s v="Online"/>
    <n v="82"/>
    <n v="12.6"/>
    <n v="945.86"/>
    <n v="94.45"/>
    <s v="Cash"/>
    <n v="3"/>
    <s v="25-35"/>
    <s v="new"/>
    <s v="high value"/>
    <s v="medium"/>
    <s v="Apr"/>
    <x v="1"/>
    <x v="1"/>
    <x v="1"/>
  </r>
  <r>
    <n v="603661"/>
    <n v="11547"/>
    <n v="40"/>
    <s v="Male"/>
    <x v="2"/>
    <x v="1"/>
    <s v="Sandwich"/>
    <d v="2024-08-13T00:00:00"/>
    <s v="COD"/>
    <n v="83"/>
    <n v="2.2999999999999998"/>
    <n v="688.12"/>
    <n v="54.7"/>
    <s v="UPI"/>
    <n v="2"/>
    <s v="36-50"/>
    <s v="new"/>
    <s v="high value"/>
    <s v="Low"/>
    <s v="Aug"/>
    <x v="1"/>
    <x v="2"/>
    <x v="1"/>
  </r>
  <r>
    <n v="603662"/>
    <n v="62722"/>
    <n v="23"/>
    <s v="Female"/>
    <x v="1"/>
    <x v="1"/>
    <s v="Biryani"/>
    <d v="2024-09-11T00:00:00"/>
    <s v="Online"/>
    <n v="52"/>
    <n v="6.9"/>
    <n v="445.5"/>
    <n v="23.77"/>
    <s v="Wallet"/>
    <n v="2"/>
    <s v="18-24"/>
    <s v="new"/>
    <s v="medium"/>
    <s v="Low"/>
    <s v="Sep"/>
    <x v="1"/>
    <x v="0"/>
    <x v="1"/>
  </r>
  <r>
    <n v="603663"/>
    <n v="75057"/>
    <n v="46"/>
    <s v="Male"/>
    <x v="0"/>
    <x v="4"/>
    <s v="Biryani"/>
    <d v="2023-05-23T00:00:00"/>
    <s v="COD"/>
    <n v="60"/>
    <n v="13.8"/>
    <n v="662.37"/>
    <n v="59.24"/>
    <s v="Wallet"/>
    <n v="2"/>
    <s v="36-50"/>
    <s v="new"/>
    <s v="high value"/>
    <s v="Low"/>
    <s v="May"/>
    <x v="0"/>
    <x v="1"/>
    <x v="1"/>
  </r>
  <r>
    <n v="603664"/>
    <n v="39362"/>
    <n v="44"/>
    <s v="Female"/>
    <x v="2"/>
    <x v="6"/>
    <s v="Sandwich"/>
    <d v="2023-10-17T00:00:00"/>
    <s v="Online"/>
    <n v="74"/>
    <n v="2.1"/>
    <n v="1021.12"/>
    <n v="53.81"/>
    <s v="Cash"/>
    <n v="2"/>
    <s v="36-50"/>
    <s v="new"/>
    <s v="high value"/>
    <s v="Low"/>
    <s v="Oct"/>
    <x v="0"/>
    <x v="2"/>
    <x v="1"/>
  </r>
  <r>
    <n v="603665"/>
    <n v="62811"/>
    <n v="37"/>
    <s v="Female"/>
    <x v="2"/>
    <x v="3"/>
    <s v="Pizza"/>
    <d v="2024-07-17T00:00:00"/>
    <s v="COD"/>
    <n v="43"/>
    <n v="2.7"/>
    <n v="508.64"/>
    <n v="91.8"/>
    <s v="UPI"/>
    <n v="3"/>
    <s v="36-50"/>
    <s v="repeat"/>
    <s v="high value"/>
    <s v="medium"/>
    <s v="Jul"/>
    <x v="1"/>
    <x v="2"/>
    <x v="0"/>
  </r>
  <r>
    <n v="603666"/>
    <n v="51724"/>
    <n v="47"/>
    <s v="Male"/>
    <x v="2"/>
    <x v="7"/>
    <s v="Biryani"/>
    <d v="2022-02-07T00:00:00"/>
    <s v="Online"/>
    <n v="63"/>
    <n v="7.3"/>
    <n v="882.23"/>
    <n v="83.72"/>
    <s v="UPI"/>
    <n v="2"/>
    <s v="36-50"/>
    <s v="new"/>
    <s v="high value"/>
    <s v="Low"/>
    <s v="Feb"/>
    <x v="2"/>
    <x v="0"/>
    <x v="1"/>
  </r>
  <r>
    <n v="603667"/>
    <n v="93880"/>
    <n v="31"/>
    <s v="Male"/>
    <x v="5"/>
    <x v="6"/>
    <s v="Biryani"/>
    <d v="2023-12-14T00:00:00"/>
    <s v="Online"/>
    <n v="80"/>
    <n v="8"/>
    <n v="1276.6300000000001"/>
    <n v="116.99"/>
    <s v="Card"/>
    <n v="1"/>
    <s v="25-35"/>
    <s v="new"/>
    <s v="high value"/>
    <s v="Low"/>
    <s v="Dec"/>
    <x v="0"/>
    <x v="0"/>
    <x v="1"/>
  </r>
  <r>
    <n v="603668"/>
    <n v="16290"/>
    <n v="38"/>
    <s v="Male"/>
    <x v="2"/>
    <x v="1"/>
    <s v="Chinese"/>
    <d v="2022-04-03T00:00:00"/>
    <s v="COD"/>
    <n v="83"/>
    <n v="1.6"/>
    <n v="1494.42"/>
    <n v="30.32"/>
    <s v="UPI"/>
    <n v="1"/>
    <s v="36-50"/>
    <s v="repeat"/>
    <s v="high value"/>
    <s v="Low"/>
    <s v="Apr"/>
    <x v="2"/>
    <x v="2"/>
    <x v="1"/>
  </r>
  <r>
    <n v="603669"/>
    <n v="90180"/>
    <n v="34"/>
    <s v="Female"/>
    <x v="4"/>
    <x v="0"/>
    <s v="South Indian"/>
    <d v="2023-01-05T00:00:00"/>
    <s v="Online"/>
    <n v="85"/>
    <n v="11.5"/>
    <n v="1321.01"/>
    <n v="23.3"/>
    <s v="Cash"/>
    <n v="2"/>
    <s v="25-35"/>
    <s v="new"/>
    <s v="high value"/>
    <s v="Low"/>
    <s v="Jan"/>
    <x v="0"/>
    <x v="1"/>
    <x v="1"/>
  </r>
  <r>
    <n v="603670"/>
    <n v="47845"/>
    <n v="47"/>
    <s v="Female"/>
    <x v="0"/>
    <x v="2"/>
    <s v="Chinese"/>
    <d v="2024-12-12T00:00:00"/>
    <s v="COD"/>
    <n v="36"/>
    <n v="11.2"/>
    <n v="879.23"/>
    <n v="75.680000000000007"/>
    <s v="Cash"/>
    <n v="4"/>
    <s v="36-50"/>
    <s v="new"/>
    <s v="high value"/>
    <s v="medium"/>
    <s v="Dec"/>
    <x v="1"/>
    <x v="1"/>
    <x v="0"/>
  </r>
  <r>
    <n v="603671"/>
    <n v="76391"/>
    <n v="61"/>
    <s v="Female"/>
    <x v="5"/>
    <x v="3"/>
    <s v="South Indian"/>
    <d v="2022-07-04T00:00:00"/>
    <s v="Online"/>
    <n v="55"/>
    <n v="1.5"/>
    <n v="896.33"/>
    <n v="59.07"/>
    <s v="UPI"/>
    <n v="4"/>
    <s v="50+"/>
    <s v="new"/>
    <s v="high value"/>
    <s v="medium"/>
    <s v="Jul"/>
    <x v="2"/>
    <x v="2"/>
    <x v="1"/>
  </r>
  <r>
    <n v="603672"/>
    <n v="97046"/>
    <n v="34"/>
    <s v="Female"/>
    <x v="3"/>
    <x v="7"/>
    <s v="Pizza"/>
    <d v="2023-06-06T00:00:00"/>
    <s v="Online"/>
    <n v="52"/>
    <n v="5.0999999999999996"/>
    <n v="600.08000000000004"/>
    <n v="113.2"/>
    <s v="Wallet"/>
    <n v="4"/>
    <s v="25-35"/>
    <s v="new"/>
    <s v="high value"/>
    <s v="medium"/>
    <s v="Jun"/>
    <x v="0"/>
    <x v="0"/>
    <x v="1"/>
  </r>
  <r>
    <n v="603673"/>
    <n v="39790"/>
    <n v="59"/>
    <s v="Female"/>
    <x v="0"/>
    <x v="5"/>
    <s v="Biryani"/>
    <d v="2024-06-24T00:00:00"/>
    <s v="COD"/>
    <n v="52"/>
    <n v="12.1"/>
    <n v="186.6"/>
    <n v="41.03"/>
    <s v="Cash"/>
    <n v="2"/>
    <s v="50+"/>
    <s v="new"/>
    <s v="low"/>
    <s v="Low"/>
    <s v="Jun"/>
    <x v="1"/>
    <x v="1"/>
    <x v="1"/>
  </r>
  <r>
    <n v="603674"/>
    <n v="40641"/>
    <n v="38"/>
    <s v="Male"/>
    <x v="2"/>
    <x v="3"/>
    <s v="Biryani"/>
    <d v="2022-05-21T00:00:00"/>
    <s v="Online"/>
    <n v="48"/>
    <n v="11.3"/>
    <n v="605.32000000000005"/>
    <n v="29.78"/>
    <s v="UPI"/>
    <n v="1"/>
    <s v="36-50"/>
    <s v="new"/>
    <s v="high value"/>
    <s v="Low"/>
    <s v="May"/>
    <x v="2"/>
    <x v="1"/>
    <x v="1"/>
  </r>
  <r>
    <n v="603675"/>
    <n v="37398"/>
    <n v="29"/>
    <s v="Female"/>
    <x v="2"/>
    <x v="5"/>
    <s v="South Indian"/>
    <d v="2023-07-24T00:00:00"/>
    <s v="Online"/>
    <n v="43"/>
    <n v="8.1"/>
    <n v="732.26"/>
    <n v="97.53"/>
    <s v="Cash"/>
    <n v="2"/>
    <s v="25-35"/>
    <s v="new"/>
    <s v="high value"/>
    <s v="Low"/>
    <s v="Jul"/>
    <x v="0"/>
    <x v="0"/>
    <x v="0"/>
  </r>
  <r>
    <n v="603676"/>
    <n v="33729"/>
    <n v="57"/>
    <s v="Male"/>
    <x v="3"/>
    <x v="3"/>
    <s v="Burger"/>
    <d v="2022-03-10T00:00:00"/>
    <s v="Online"/>
    <n v="29"/>
    <n v="9.1"/>
    <n v="1438.51"/>
    <n v="53.69"/>
    <s v="Wallet"/>
    <n v="4"/>
    <s v="50+"/>
    <s v="new"/>
    <s v="high value"/>
    <s v="medium"/>
    <s v="Mar"/>
    <x v="2"/>
    <x v="0"/>
    <x v="2"/>
  </r>
  <r>
    <n v="603677"/>
    <n v="71919"/>
    <n v="56"/>
    <s v="Male"/>
    <x v="5"/>
    <x v="5"/>
    <s v="Pizza"/>
    <d v="2022-11-29T00:00:00"/>
    <s v="Online"/>
    <n v="53"/>
    <n v="12.5"/>
    <n v="884.8"/>
    <n v="102.96"/>
    <s v="Wallet"/>
    <n v="1"/>
    <s v="50+"/>
    <s v="new"/>
    <s v="high value"/>
    <s v="Low"/>
    <s v="Nov"/>
    <x v="2"/>
    <x v="1"/>
    <x v="1"/>
  </r>
  <r>
    <n v="603678"/>
    <n v="23157"/>
    <n v="42"/>
    <s v="Female"/>
    <x v="0"/>
    <x v="3"/>
    <s v="South Indian"/>
    <d v="2024-07-22T00:00:00"/>
    <s v="COD"/>
    <n v="46"/>
    <n v="11.6"/>
    <n v="477.69"/>
    <n v="68.02"/>
    <s v="Cash"/>
    <n v="2"/>
    <s v="36-50"/>
    <s v="new"/>
    <s v="medium"/>
    <s v="Low"/>
    <s v="Jul"/>
    <x v="1"/>
    <x v="1"/>
    <x v="1"/>
  </r>
  <r>
    <n v="603679"/>
    <n v="89447"/>
    <n v="23"/>
    <s v="Female"/>
    <x v="4"/>
    <x v="3"/>
    <s v="Sandwich"/>
    <d v="2023-10-01T00:00:00"/>
    <s v="COD"/>
    <n v="85"/>
    <n v="10"/>
    <n v="1232.3499999999999"/>
    <n v="118.93"/>
    <s v="Wallet"/>
    <n v="4"/>
    <s v="18-24"/>
    <s v="new"/>
    <s v="high value"/>
    <s v="medium"/>
    <s v="Oct"/>
    <x v="0"/>
    <x v="0"/>
    <x v="1"/>
  </r>
  <r>
    <n v="603680"/>
    <n v="28373"/>
    <n v="49"/>
    <s v="Male"/>
    <x v="2"/>
    <x v="5"/>
    <s v="Chinese"/>
    <d v="2022-01-09T00:00:00"/>
    <s v="COD"/>
    <n v="32"/>
    <n v="1.7"/>
    <n v="190.58"/>
    <n v="69.69"/>
    <s v="Wallet"/>
    <n v="2"/>
    <s v="36-50"/>
    <s v="new"/>
    <s v="low"/>
    <s v="Low"/>
    <s v="Jan"/>
    <x v="2"/>
    <x v="2"/>
    <x v="0"/>
  </r>
  <r>
    <n v="603681"/>
    <n v="27521"/>
    <n v="29"/>
    <s v="Female"/>
    <x v="5"/>
    <x v="7"/>
    <s v="Biryani"/>
    <d v="2022-05-14T00:00:00"/>
    <s v="Online"/>
    <n v="21"/>
    <n v="14.2"/>
    <n v="1158.04"/>
    <n v="35.479999999999997"/>
    <s v="Wallet"/>
    <n v="4"/>
    <s v="25-35"/>
    <s v="new"/>
    <s v="high value"/>
    <s v="medium"/>
    <s v="May"/>
    <x v="2"/>
    <x v="1"/>
    <x v="2"/>
  </r>
  <r>
    <n v="603682"/>
    <n v="11096"/>
    <n v="22"/>
    <s v="Female"/>
    <x v="4"/>
    <x v="2"/>
    <s v="Biryani"/>
    <d v="2023-11-08T00:00:00"/>
    <s v="Online"/>
    <n v="67"/>
    <n v="11.5"/>
    <n v="1069.53"/>
    <n v="67.84"/>
    <s v="Card"/>
    <n v="1"/>
    <s v="18-24"/>
    <s v="repeat"/>
    <s v="high value"/>
    <s v="Low"/>
    <s v="Nov"/>
    <x v="0"/>
    <x v="1"/>
    <x v="1"/>
  </r>
  <r>
    <n v="603683"/>
    <n v="55139"/>
    <n v="24"/>
    <s v="Female"/>
    <x v="2"/>
    <x v="2"/>
    <s v="Burger"/>
    <d v="2024-11-01T00:00:00"/>
    <s v="COD"/>
    <n v="32"/>
    <n v="7.5"/>
    <n v="781.89"/>
    <n v="72.27"/>
    <s v="Wallet"/>
    <n v="4"/>
    <s v="18-24"/>
    <s v="new"/>
    <s v="high value"/>
    <s v="medium"/>
    <s v="Nov"/>
    <x v="1"/>
    <x v="0"/>
    <x v="0"/>
  </r>
  <r>
    <n v="603684"/>
    <n v="99349"/>
    <n v="55"/>
    <s v="Male"/>
    <x v="3"/>
    <x v="5"/>
    <s v="Burger"/>
    <d v="2023-09-30T00:00:00"/>
    <s v="Online"/>
    <n v="42"/>
    <n v="7.8"/>
    <n v="790.7"/>
    <n v="39.29"/>
    <s v="Cash"/>
    <n v="2"/>
    <s v="50+"/>
    <s v="new"/>
    <s v="high value"/>
    <s v="Low"/>
    <s v="Sep"/>
    <x v="0"/>
    <x v="0"/>
    <x v="0"/>
  </r>
  <r>
    <n v="603685"/>
    <n v="36192"/>
    <n v="55"/>
    <s v="Male"/>
    <x v="3"/>
    <x v="1"/>
    <s v="South Indian"/>
    <d v="2022-07-21T00:00:00"/>
    <s v="Online"/>
    <n v="84"/>
    <n v="6.3"/>
    <n v="561.33000000000004"/>
    <n v="74.83"/>
    <s v="Wallet"/>
    <n v="4"/>
    <s v="50+"/>
    <s v="repeat"/>
    <s v="high value"/>
    <s v="medium"/>
    <s v="Jul"/>
    <x v="2"/>
    <x v="0"/>
    <x v="1"/>
  </r>
  <r>
    <n v="603686"/>
    <n v="22974"/>
    <n v="55"/>
    <s v="Female"/>
    <x v="5"/>
    <x v="7"/>
    <s v="Chinese"/>
    <d v="2022-08-28T00:00:00"/>
    <s v="Online"/>
    <n v="44"/>
    <n v="11.8"/>
    <n v="1264.6300000000001"/>
    <n v="46.55"/>
    <s v="Card"/>
    <n v="3"/>
    <s v="50+"/>
    <s v="new"/>
    <s v="high value"/>
    <s v="medium"/>
    <s v="Aug"/>
    <x v="2"/>
    <x v="1"/>
    <x v="0"/>
  </r>
  <r>
    <n v="603687"/>
    <n v="72459"/>
    <n v="51"/>
    <s v="Female"/>
    <x v="2"/>
    <x v="2"/>
    <s v="South Indian"/>
    <d v="2024-07-01T00:00:00"/>
    <s v="Online"/>
    <n v="24"/>
    <n v="5.2"/>
    <n v="501.85"/>
    <n v="68.709999999999994"/>
    <s v="Cash"/>
    <n v="3"/>
    <s v="50+"/>
    <s v="new"/>
    <s v="high value"/>
    <s v="medium"/>
    <s v="Jul"/>
    <x v="1"/>
    <x v="0"/>
    <x v="2"/>
  </r>
  <r>
    <n v="603688"/>
    <n v="52228"/>
    <n v="45"/>
    <s v="Male"/>
    <x v="4"/>
    <x v="0"/>
    <s v="South Indian"/>
    <d v="2023-01-28T00:00:00"/>
    <s v="COD"/>
    <n v="45"/>
    <n v="11.9"/>
    <n v="1029.92"/>
    <n v="36.24"/>
    <s v="Cash"/>
    <n v="4"/>
    <s v="36-50"/>
    <s v="new"/>
    <s v="high value"/>
    <s v="medium"/>
    <s v="Jan"/>
    <x v="0"/>
    <x v="1"/>
    <x v="0"/>
  </r>
  <r>
    <n v="603689"/>
    <n v="73555"/>
    <n v="24"/>
    <s v="Male"/>
    <x v="0"/>
    <x v="2"/>
    <s v="South Indian"/>
    <d v="2024-10-22T00:00:00"/>
    <s v="COD"/>
    <n v="57"/>
    <n v="12.3"/>
    <n v="312.74"/>
    <n v="64.39"/>
    <s v="Card"/>
    <n v="4"/>
    <s v="18-24"/>
    <s v="new"/>
    <s v="medium"/>
    <s v="medium"/>
    <s v="Oct"/>
    <x v="1"/>
    <x v="1"/>
    <x v="1"/>
  </r>
  <r>
    <n v="603690"/>
    <n v="52318"/>
    <n v="26"/>
    <s v="Female"/>
    <x v="0"/>
    <x v="7"/>
    <s v="South Indian"/>
    <d v="2023-10-30T00:00:00"/>
    <s v="Online"/>
    <n v="79"/>
    <n v="1.4"/>
    <n v="977.77"/>
    <n v="47.47"/>
    <s v="Card"/>
    <n v="4"/>
    <s v="25-35"/>
    <s v="new"/>
    <s v="high value"/>
    <s v="medium"/>
    <s v="Oct"/>
    <x v="0"/>
    <x v="2"/>
    <x v="1"/>
  </r>
  <r>
    <n v="603691"/>
    <n v="98616"/>
    <n v="45"/>
    <s v="Male"/>
    <x v="5"/>
    <x v="1"/>
    <s v="Sandwich"/>
    <d v="2022-04-22T00:00:00"/>
    <s v="COD"/>
    <n v="37"/>
    <n v="12.6"/>
    <n v="646.67999999999995"/>
    <n v="81.010000000000005"/>
    <s v="Wallet"/>
    <n v="3"/>
    <s v="36-50"/>
    <s v="repeat"/>
    <s v="high value"/>
    <s v="medium"/>
    <s v="Apr"/>
    <x v="2"/>
    <x v="1"/>
    <x v="0"/>
  </r>
  <r>
    <n v="603692"/>
    <n v="21223"/>
    <n v="19"/>
    <s v="Female"/>
    <x v="3"/>
    <x v="7"/>
    <s v="Sandwich"/>
    <d v="2024-05-25T00:00:00"/>
    <s v="COD"/>
    <n v="26"/>
    <n v="8"/>
    <n v="1454.67"/>
    <n v="39.700000000000003"/>
    <s v="Cash"/>
    <n v="4"/>
    <s v="18-24"/>
    <s v="repeat"/>
    <s v="high value"/>
    <s v="medium"/>
    <s v="May"/>
    <x v="1"/>
    <x v="0"/>
    <x v="2"/>
  </r>
  <r>
    <n v="603693"/>
    <n v="58108"/>
    <n v="45"/>
    <s v="Female"/>
    <x v="1"/>
    <x v="2"/>
    <s v="Sandwich"/>
    <d v="2024-07-23T00:00:00"/>
    <s v="COD"/>
    <n v="29"/>
    <n v="13.4"/>
    <n v="273.61"/>
    <n v="89.02"/>
    <s v="UPI"/>
    <n v="5"/>
    <s v="36-50"/>
    <s v="new"/>
    <s v="medium"/>
    <s v="High"/>
    <s v="Jul"/>
    <x v="1"/>
    <x v="1"/>
    <x v="2"/>
  </r>
  <r>
    <n v="603694"/>
    <n v="31061"/>
    <n v="38"/>
    <s v="Female"/>
    <x v="2"/>
    <x v="7"/>
    <s v="Biryani"/>
    <d v="2024-12-01T00:00:00"/>
    <s v="Online"/>
    <n v="67"/>
    <n v="3.6"/>
    <n v="788.52"/>
    <n v="108.26"/>
    <s v="Wallet"/>
    <n v="5"/>
    <s v="36-50"/>
    <s v="new"/>
    <s v="high value"/>
    <s v="High"/>
    <s v="Dec"/>
    <x v="1"/>
    <x v="2"/>
    <x v="1"/>
  </r>
  <r>
    <n v="603695"/>
    <n v="61463"/>
    <n v="63"/>
    <s v="Male"/>
    <x v="0"/>
    <x v="3"/>
    <s v="Sandwich"/>
    <d v="2023-05-05T00:00:00"/>
    <s v="Online"/>
    <n v="65"/>
    <n v="7.5"/>
    <n v="973.23"/>
    <n v="89.33"/>
    <s v="Wallet"/>
    <n v="4"/>
    <s v="50+"/>
    <s v="new"/>
    <s v="high value"/>
    <s v="medium"/>
    <s v="May"/>
    <x v="0"/>
    <x v="0"/>
    <x v="1"/>
  </r>
  <r>
    <n v="603696"/>
    <n v="86940"/>
    <n v="19"/>
    <s v="Female"/>
    <x v="2"/>
    <x v="7"/>
    <s v="Chinese"/>
    <d v="2023-11-14T00:00:00"/>
    <s v="COD"/>
    <n v="48"/>
    <n v="6.2"/>
    <n v="534.19000000000005"/>
    <n v="53.35"/>
    <s v="UPI"/>
    <n v="2"/>
    <s v="18-24"/>
    <s v="new"/>
    <s v="high value"/>
    <s v="Low"/>
    <s v="Nov"/>
    <x v="0"/>
    <x v="0"/>
    <x v="1"/>
  </r>
  <r>
    <n v="603697"/>
    <n v="93783"/>
    <n v="45"/>
    <s v="Male"/>
    <x v="1"/>
    <x v="1"/>
    <s v="Pizza"/>
    <d v="2022-06-12T00:00:00"/>
    <s v="Online"/>
    <n v="38"/>
    <n v="6"/>
    <n v="1120.57"/>
    <n v="89.1"/>
    <s v="Card"/>
    <n v="2"/>
    <s v="36-50"/>
    <s v="new"/>
    <s v="high value"/>
    <s v="Low"/>
    <s v="Jun"/>
    <x v="2"/>
    <x v="0"/>
    <x v="0"/>
  </r>
  <r>
    <n v="603698"/>
    <n v="41914"/>
    <n v="51"/>
    <s v="Male"/>
    <x v="3"/>
    <x v="2"/>
    <s v="Chinese"/>
    <d v="2024-02-23T00:00:00"/>
    <s v="Online"/>
    <n v="71"/>
    <n v="5.8"/>
    <n v="505.17"/>
    <n v="97.45"/>
    <s v="Cash"/>
    <n v="4"/>
    <s v="50+"/>
    <s v="new"/>
    <s v="high value"/>
    <s v="medium"/>
    <s v="Feb"/>
    <x v="1"/>
    <x v="0"/>
    <x v="1"/>
  </r>
  <r>
    <n v="603699"/>
    <n v="63462"/>
    <n v="32"/>
    <s v="Male"/>
    <x v="2"/>
    <x v="4"/>
    <s v="Burger"/>
    <d v="2024-09-06T00:00:00"/>
    <s v="Online"/>
    <n v="45"/>
    <n v="7.2"/>
    <n v="1409.93"/>
    <n v="23.01"/>
    <s v="Cash"/>
    <n v="1"/>
    <s v="25-35"/>
    <s v="new"/>
    <s v="high value"/>
    <s v="Low"/>
    <s v="Sep"/>
    <x v="1"/>
    <x v="0"/>
    <x v="0"/>
  </r>
  <r>
    <n v="603700"/>
    <n v="97898"/>
    <n v="47"/>
    <s v="Male"/>
    <x v="3"/>
    <x v="4"/>
    <s v="Biryani"/>
    <d v="2024-08-20T00:00:00"/>
    <s v="Online"/>
    <n v="76"/>
    <n v="5.2"/>
    <n v="989.3"/>
    <n v="26.69"/>
    <s v="Card"/>
    <n v="5"/>
    <s v="36-50"/>
    <s v="new"/>
    <s v="high value"/>
    <s v="High"/>
    <s v="Aug"/>
    <x v="1"/>
    <x v="0"/>
    <x v="1"/>
  </r>
  <r>
    <n v="603701"/>
    <n v="46203"/>
    <n v="28"/>
    <s v="Female"/>
    <x v="2"/>
    <x v="1"/>
    <s v="Pizza"/>
    <d v="2022-04-09T00:00:00"/>
    <s v="Online"/>
    <n v="54"/>
    <n v="9"/>
    <n v="1436.84"/>
    <n v="109.09"/>
    <s v="Wallet"/>
    <n v="5"/>
    <s v="25-35"/>
    <s v="new"/>
    <s v="high value"/>
    <s v="High"/>
    <s v="Apr"/>
    <x v="2"/>
    <x v="0"/>
    <x v="1"/>
  </r>
  <r>
    <n v="603702"/>
    <n v="16795"/>
    <n v="33"/>
    <s v="Male"/>
    <x v="4"/>
    <x v="5"/>
    <s v="South Indian"/>
    <d v="2023-04-03T00:00:00"/>
    <s v="COD"/>
    <n v="73"/>
    <n v="11"/>
    <n v="393.02"/>
    <n v="25.86"/>
    <s v="Wallet"/>
    <n v="2"/>
    <s v="25-35"/>
    <s v="new"/>
    <s v="medium"/>
    <s v="Low"/>
    <s v="Apr"/>
    <x v="0"/>
    <x v="1"/>
    <x v="1"/>
  </r>
  <r>
    <n v="603703"/>
    <n v="29691"/>
    <n v="48"/>
    <s v="Female"/>
    <x v="1"/>
    <x v="6"/>
    <s v="Pizza"/>
    <d v="2022-01-15T00:00:00"/>
    <s v="COD"/>
    <n v="37"/>
    <n v="5"/>
    <n v="805.33"/>
    <n v="63.7"/>
    <s v="Card"/>
    <n v="5"/>
    <s v="36-50"/>
    <s v="new"/>
    <s v="high value"/>
    <s v="High"/>
    <s v="Jan"/>
    <x v="2"/>
    <x v="2"/>
    <x v="0"/>
  </r>
  <r>
    <n v="603704"/>
    <n v="35941"/>
    <n v="44"/>
    <s v="Male"/>
    <x v="3"/>
    <x v="3"/>
    <s v="Burger"/>
    <d v="2022-09-07T00:00:00"/>
    <s v="Online"/>
    <n v="58"/>
    <n v="14.2"/>
    <n v="345.13"/>
    <n v="49.02"/>
    <s v="Wallet"/>
    <n v="5"/>
    <s v="36-50"/>
    <s v="new"/>
    <s v="medium"/>
    <s v="High"/>
    <s v="Sep"/>
    <x v="2"/>
    <x v="1"/>
    <x v="1"/>
  </r>
  <r>
    <n v="603705"/>
    <n v="95058"/>
    <n v="60"/>
    <s v="Male"/>
    <x v="0"/>
    <x v="2"/>
    <s v="Biryani"/>
    <d v="2023-02-27T00:00:00"/>
    <s v="COD"/>
    <n v="26"/>
    <n v="7.4"/>
    <n v="663.26"/>
    <n v="88.59"/>
    <s v="Wallet"/>
    <n v="4"/>
    <s v="50+"/>
    <s v="new"/>
    <s v="high value"/>
    <s v="medium"/>
    <s v="Feb"/>
    <x v="0"/>
    <x v="0"/>
    <x v="2"/>
  </r>
  <r>
    <n v="603706"/>
    <n v="15081"/>
    <n v="34"/>
    <s v="Male"/>
    <x v="3"/>
    <x v="2"/>
    <s v="Burger"/>
    <d v="2023-01-25T00:00:00"/>
    <s v="COD"/>
    <n v="39"/>
    <n v="10"/>
    <n v="1331.14"/>
    <n v="100.84"/>
    <s v="UPI"/>
    <n v="5"/>
    <s v="25-35"/>
    <s v="new"/>
    <s v="high value"/>
    <s v="High"/>
    <s v="Jan"/>
    <x v="0"/>
    <x v="0"/>
    <x v="0"/>
  </r>
  <r>
    <n v="603707"/>
    <n v="91943"/>
    <n v="40"/>
    <s v="Female"/>
    <x v="3"/>
    <x v="5"/>
    <s v="Biryani"/>
    <d v="2023-02-02T00:00:00"/>
    <s v="Online"/>
    <n v="68"/>
    <n v="7.1"/>
    <n v="525.80999999999995"/>
    <n v="119.39"/>
    <s v="UPI"/>
    <n v="1"/>
    <s v="36-50"/>
    <s v="new"/>
    <s v="high value"/>
    <s v="Low"/>
    <s v="Feb"/>
    <x v="0"/>
    <x v="0"/>
    <x v="1"/>
  </r>
  <r>
    <n v="603708"/>
    <n v="46002"/>
    <n v="34"/>
    <s v="Female"/>
    <x v="2"/>
    <x v="5"/>
    <s v="Burger"/>
    <d v="2023-06-19T00:00:00"/>
    <s v="COD"/>
    <n v="38"/>
    <n v="3"/>
    <n v="679.49"/>
    <n v="21.93"/>
    <s v="Wallet"/>
    <n v="1"/>
    <s v="25-35"/>
    <s v="new"/>
    <s v="high value"/>
    <s v="Low"/>
    <s v="Jun"/>
    <x v="0"/>
    <x v="2"/>
    <x v="0"/>
  </r>
  <r>
    <n v="603709"/>
    <n v="65043"/>
    <n v="45"/>
    <s v="Male"/>
    <x v="4"/>
    <x v="7"/>
    <s v="Sandwich"/>
    <d v="2023-03-18T00:00:00"/>
    <s v="Online"/>
    <n v="88"/>
    <n v="2.2000000000000002"/>
    <n v="941.06"/>
    <n v="69.38"/>
    <s v="Cash"/>
    <n v="4"/>
    <s v="36-50"/>
    <s v="new"/>
    <s v="high value"/>
    <s v="medium"/>
    <s v="Mar"/>
    <x v="0"/>
    <x v="2"/>
    <x v="1"/>
  </r>
  <r>
    <n v="603710"/>
    <n v="40314"/>
    <n v="40"/>
    <s v="Male"/>
    <x v="0"/>
    <x v="1"/>
    <s v="Pizza"/>
    <d v="2024-06-30T00:00:00"/>
    <s v="Online"/>
    <n v="27"/>
    <n v="13.3"/>
    <n v="757.24"/>
    <n v="112.51"/>
    <s v="UPI"/>
    <n v="1"/>
    <s v="36-50"/>
    <s v="new"/>
    <s v="high value"/>
    <s v="Low"/>
    <s v="Jun"/>
    <x v="1"/>
    <x v="1"/>
    <x v="2"/>
  </r>
  <r>
    <n v="603711"/>
    <n v="70006"/>
    <n v="53"/>
    <s v="Male"/>
    <x v="3"/>
    <x v="7"/>
    <s v="Biryani"/>
    <d v="2023-09-03T00:00:00"/>
    <s v="Online"/>
    <n v="83"/>
    <n v="8.9"/>
    <n v="695.99"/>
    <n v="89.13"/>
    <s v="Card"/>
    <n v="4"/>
    <s v="50+"/>
    <s v="new"/>
    <s v="high value"/>
    <s v="medium"/>
    <s v="Sep"/>
    <x v="0"/>
    <x v="0"/>
    <x v="1"/>
  </r>
  <r>
    <n v="603712"/>
    <n v="10306"/>
    <n v="24"/>
    <s v="Female"/>
    <x v="4"/>
    <x v="7"/>
    <s v="Sandwich"/>
    <d v="2024-01-17T00:00:00"/>
    <s v="Online"/>
    <n v="53"/>
    <n v="3.1"/>
    <n v="362.67"/>
    <n v="52.59"/>
    <s v="Wallet"/>
    <n v="2"/>
    <s v="18-24"/>
    <s v="new"/>
    <s v="medium"/>
    <s v="Low"/>
    <s v="Jan"/>
    <x v="1"/>
    <x v="2"/>
    <x v="1"/>
  </r>
  <r>
    <n v="603713"/>
    <n v="40428"/>
    <n v="22"/>
    <s v="Female"/>
    <x v="2"/>
    <x v="5"/>
    <s v="Pizza"/>
    <d v="2023-07-26T00:00:00"/>
    <s v="Online"/>
    <n v="49"/>
    <n v="6.6"/>
    <n v="668.79"/>
    <n v="94.46"/>
    <s v="Card"/>
    <n v="5"/>
    <s v="18-24"/>
    <s v="new"/>
    <s v="high value"/>
    <s v="High"/>
    <s v="Jul"/>
    <x v="0"/>
    <x v="0"/>
    <x v="1"/>
  </r>
  <r>
    <n v="603714"/>
    <n v="90037"/>
    <n v="25"/>
    <s v="Female"/>
    <x v="4"/>
    <x v="1"/>
    <s v="Chinese"/>
    <d v="2023-12-15T00:00:00"/>
    <s v="COD"/>
    <n v="88"/>
    <n v="5"/>
    <n v="805.67"/>
    <n v="84.72"/>
    <s v="Cash"/>
    <n v="3"/>
    <s v="25-35"/>
    <s v="new"/>
    <s v="high value"/>
    <s v="medium"/>
    <s v="Dec"/>
    <x v="0"/>
    <x v="2"/>
    <x v="1"/>
  </r>
  <r>
    <n v="603715"/>
    <n v="52776"/>
    <n v="54"/>
    <s v="Female"/>
    <x v="3"/>
    <x v="7"/>
    <s v="South Indian"/>
    <d v="2024-05-30T00:00:00"/>
    <s v="Online"/>
    <n v="74"/>
    <n v="6.9"/>
    <n v="322.29000000000002"/>
    <n v="74.349999999999994"/>
    <s v="Card"/>
    <n v="2"/>
    <s v="50+"/>
    <s v="new"/>
    <s v="medium"/>
    <s v="Low"/>
    <s v="May"/>
    <x v="1"/>
    <x v="0"/>
    <x v="1"/>
  </r>
  <r>
    <n v="603716"/>
    <n v="44890"/>
    <n v="33"/>
    <s v="Female"/>
    <x v="1"/>
    <x v="1"/>
    <s v="Pizza"/>
    <d v="2023-03-10T00:00:00"/>
    <s v="COD"/>
    <n v="54"/>
    <n v="14.6"/>
    <n v="353.06"/>
    <n v="37.590000000000003"/>
    <s v="Wallet"/>
    <n v="1"/>
    <s v="25-35"/>
    <s v="repeat"/>
    <s v="medium"/>
    <s v="Low"/>
    <s v="Mar"/>
    <x v="0"/>
    <x v="1"/>
    <x v="1"/>
  </r>
  <r>
    <n v="603717"/>
    <n v="79900"/>
    <n v="33"/>
    <s v="Male"/>
    <x v="5"/>
    <x v="4"/>
    <s v="Biryani"/>
    <d v="2024-06-16T00:00:00"/>
    <s v="COD"/>
    <n v="31"/>
    <n v="8.1999999999999993"/>
    <n v="575.15"/>
    <n v="26.09"/>
    <s v="Card"/>
    <n v="1"/>
    <s v="25-35"/>
    <s v="new"/>
    <s v="high value"/>
    <s v="Low"/>
    <s v="Jun"/>
    <x v="1"/>
    <x v="0"/>
    <x v="0"/>
  </r>
  <r>
    <n v="603718"/>
    <n v="31872"/>
    <n v="19"/>
    <s v="Male"/>
    <x v="5"/>
    <x v="5"/>
    <s v="Sandwich"/>
    <d v="2024-11-16T00:00:00"/>
    <s v="COD"/>
    <n v="33"/>
    <n v="11.9"/>
    <n v="540.1"/>
    <n v="81.28"/>
    <s v="Cash"/>
    <n v="2"/>
    <s v="18-24"/>
    <s v="new"/>
    <s v="high value"/>
    <s v="Low"/>
    <s v="Nov"/>
    <x v="1"/>
    <x v="1"/>
    <x v="0"/>
  </r>
  <r>
    <n v="603719"/>
    <n v="35648"/>
    <n v="50"/>
    <s v="Male"/>
    <x v="4"/>
    <x v="7"/>
    <s v="Burger"/>
    <d v="2024-07-12T00:00:00"/>
    <s v="COD"/>
    <n v="87"/>
    <n v="5.0999999999999996"/>
    <n v="274.14"/>
    <n v="87.79"/>
    <s v="Cash"/>
    <n v="5"/>
    <s v="36-50"/>
    <s v="new"/>
    <s v="medium"/>
    <s v="High"/>
    <s v="Jul"/>
    <x v="1"/>
    <x v="0"/>
    <x v="1"/>
  </r>
  <r>
    <n v="603720"/>
    <n v="20096"/>
    <n v="46"/>
    <s v="Male"/>
    <x v="0"/>
    <x v="1"/>
    <s v="Burger"/>
    <d v="2023-11-07T00:00:00"/>
    <s v="Online"/>
    <n v="41"/>
    <n v="7.3"/>
    <n v="517.99"/>
    <n v="49.8"/>
    <s v="Wallet"/>
    <n v="1"/>
    <s v="36-50"/>
    <s v="new"/>
    <s v="high value"/>
    <s v="Low"/>
    <s v="Nov"/>
    <x v="0"/>
    <x v="0"/>
    <x v="0"/>
  </r>
  <r>
    <n v="603721"/>
    <n v="84822"/>
    <n v="47"/>
    <s v="Female"/>
    <x v="3"/>
    <x v="0"/>
    <s v="Pizza"/>
    <d v="2024-12-16T00:00:00"/>
    <s v="Online"/>
    <n v="71"/>
    <n v="7.1"/>
    <n v="428.9"/>
    <n v="47.34"/>
    <s v="UPI"/>
    <n v="4"/>
    <s v="36-50"/>
    <s v="new"/>
    <s v="medium"/>
    <s v="medium"/>
    <s v="Dec"/>
    <x v="1"/>
    <x v="0"/>
    <x v="1"/>
  </r>
  <r>
    <n v="603722"/>
    <n v="10412"/>
    <n v="22"/>
    <s v="Female"/>
    <x v="0"/>
    <x v="3"/>
    <s v="Biryani"/>
    <d v="2024-01-12T00:00:00"/>
    <s v="Online"/>
    <n v="22"/>
    <n v="10.1"/>
    <n v="363.35"/>
    <n v="117.76"/>
    <s v="Wallet"/>
    <n v="5"/>
    <s v="18-24"/>
    <s v="new"/>
    <s v="medium"/>
    <s v="High"/>
    <s v="Jan"/>
    <x v="1"/>
    <x v="1"/>
    <x v="2"/>
  </r>
  <r>
    <n v="603723"/>
    <n v="80255"/>
    <n v="41"/>
    <s v="Male"/>
    <x v="1"/>
    <x v="0"/>
    <s v="Chinese"/>
    <d v="2022-05-29T00:00:00"/>
    <s v="COD"/>
    <n v="39"/>
    <n v="1.8"/>
    <n v="260.23"/>
    <n v="88.97"/>
    <s v="Cash"/>
    <n v="5"/>
    <s v="36-50"/>
    <s v="new"/>
    <s v="medium"/>
    <s v="High"/>
    <s v="May"/>
    <x v="2"/>
    <x v="2"/>
    <x v="0"/>
  </r>
  <r>
    <n v="603724"/>
    <n v="87341"/>
    <n v="56"/>
    <s v="Female"/>
    <x v="1"/>
    <x v="1"/>
    <s v="Burger"/>
    <d v="2023-02-19T00:00:00"/>
    <s v="COD"/>
    <n v="42"/>
    <n v="13.3"/>
    <n v="477.2"/>
    <n v="35.26"/>
    <s v="Wallet"/>
    <n v="5"/>
    <s v="50+"/>
    <s v="new"/>
    <s v="medium"/>
    <s v="High"/>
    <s v="Feb"/>
    <x v="0"/>
    <x v="1"/>
    <x v="0"/>
  </r>
  <r>
    <n v="603725"/>
    <n v="39721"/>
    <n v="30"/>
    <s v="Female"/>
    <x v="5"/>
    <x v="1"/>
    <s v="Burger"/>
    <d v="2024-01-03T00:00:00"/>
    <s v="Online"/>
    <n v="36"/>
    <n v="9.6999999999999993"/>
    <n v="1257.26"/>
    <n v="23.37"/>
    <s v="Card"/>
    <n v="5"/>
    <s v="25-35"/>
    <s v="new"/>
    <s v="high value"/>
    <s v="High"/>
    <s v="Jan"/>
    <x v="1"/>
    <x v="0"/>
    <x v="0"/>
  </r>
  <r>
    <n v="603726"/>
    <n v="43453"/>
    <n v="25"/>
    <s v="Female"/>
    <x v="2"/>
    <x v="3"/>
    <s v="Burger"/>
    <d v="2022-12-30T00:00:00"/>
    <s v="Online"/>
    <n v="85"/>
    <n v="14.9"/>
    <n v="450.62"/>
    <n v="58.24"/>
    <s v="Card"/>
    <n v="1"/>
    <s v="25-35"/>
    <s v="new"/>
    <s v="medium"/>
    <s v="Low"/>
    <s v="Dec"/>
    <x v="2"/>
    <x v="1"/>
    <x v="1"/>
  </r>
  <r>
    <n v="603727"/>
    <n v="97319"/>
    <n v="64"/>
    <s v="Female"/>
    <x v="3"/>
    <x v="7"/>
    <s v="Biryani"/>
    <d v="2022-01-15T00:00:00"/>
    <s v="COD"/>
    <n v="75"/>
    <n v="11.2"/>
    <n v="600.46"/>
    <n v="60.14"/>
    <s v="UPI"/>
    <n v="1"/>
    <s v="50+"/>
    <s v="new"/>
    <s v="high value"/>
    <s v="Low"/>
    <s v="Jan"/>
    <x v="2"/>
    <x v="1"/>
    <x v="1"/>
  </r>
  <r>
    <n v="603728"/>
    <n v="46772"/>
    <n v="29"/>
    <s v="Male"/>
    <x v="5"/>
    <x v="0"/>
    <s v="Biryani"/>
    <d v="2022-01-14T00:00:00"/>
    <s v="COD"/>
    <n v="66"/>
    <n v="1.9"/>
    <n v="383.41"/>
    <n v="70.12"/>
    <s v="Card"/>
    <n v="5"/>
    <s v="25-35"/>
    <s v="new"/>
    <s v="medium"/>
    <s v="High"/>
    <s v="Jan"/>
    <x v="2"/>
    <x v="2"/>
    <x v="1"/>
  </r>
  <r>
    <n v="603729"/>
    <n v="18544"/>
    <n v="55"/>
    <s v="Female"/>
    <x v="0"/>
    <x v="3"/>
    <s v="South Indian"/>
    <d v="2023-11-08T00:00:00"/>
    <s v="Online"/>
    <n v="22"/>
    <n v="3.6"/>
    <n v="1029.67"/>
    <n v="43.49"/>
    <s v="Card"/>
    <n v="3"/>
    <s v="50+"/>
    <s v="new"/>
    <s v="high value"/>
    <s v="medium"/>
    <s v="Nov"/>
    <x v="0"/>
    <x v="2"/>
    <x v="2"/>
  </r>
  <r>
    <n v="603730"/>
    <n v="60480"/>
    <n v="55"/>
    <s v="Female"/>
    <x v="4"/>
    <x v="5"/>
    <s v="Pizza"/>
    <d v="2024-02-10T00:00:00"/>
    <s v="Online"/>
    <n v="73"/>
    <n v="4.5999999999999996"/>
    <n v="1296.01"/>
    <n v="60.97"/>
    <s v="Card"/>
    <n v="1"/>
    <s v="50+"/>
    <s v="new"/>
    <s v="high value"/>
    <s v="Low"/>
    <s v="Feb"/>
    <x v="1"/>
    <x v="2"/>
    <x v="1"/>
  </r>
  <r>
    <n v="603731"/>
    <n v="79066"/>
    <n v="30"/>
    <s v="Male"/>
    <x v="0"/>
    <x v="7"/>
    <s v="Biryani"/>
    <d v="2023-03-05T00:00:00"/>
    <s v="Online"/>
    <n v="81"/>
    <n v="12.8"/>
    <n v="513.34"/>
    <n v="36.950000000000003"/>
    <s v="Wallet"/>
    <n v="5"/>
    <s v="25-35"/>
    <s v="new"/>
    <s v="high value"/>
    <s v="High"/>
    <s v="Mar"/>
    <x v="0"/>
    <x v="1"/>
    <x v="1"/>
  </r>
  <r>
    <n v="603732"/>
    <n v="25946"/>
    <n v="58"/>
    <s v="Male"/>
    <x v="1"/>
    <x v="1"/>
    <s v="Pizza"/>
    <d v="2023-11-18T00:00:00"/>
    <s v="COD"/>
    <n v="45"/>
    <n v="7.5"/>
    <n v="626.92999999999995"/>
    <n v="24.52"/>
    <s v="Card"/>
    <n v="3"/>
    <s v="50+"/>
    <s v="new"/>
    <s v="high value"/>
    <s v="medium"/>
    <s v="Nov"/>
    <x v="0"/>
    <x v="0"/>
    <x v="0"/>
  </r>
  <r>
    <n v="603733"/>
    <n v="50708"/>
    <n v="45"/>
    <s v="Male"/>
    <x v="3"/>
    <x v="5"/>
    <s v="Burger"/>
    <d v="2024-05-04T00:00:00"/>
    <s v="Online"/>
    <n v="31"/>
    <n v="11"/>
    <n v="1254.96"/>
    <n v="41.66"/>
    <s v="UPI"/>
    <n v="5"/>
    <s v="36-50"/>
    <s v="repeat"/>
    <s v="high value"/>
    <s v="High"/>
    <s v="May"/>
    <x v="1"/>
    <x v="1"/>
    <x v="0"/>
  </r>
  <r>
    <n v="603734"/>
    <n v="49667"/>
    <n v="44"/>
    <s v="Male"/>
    <x v="5"/>
    <x v="1"/>
    <s v="Chinese"/>
    <d v="2022-07-09T00:00:00"/>
    <s v="COD"/>
    <n v="70"/>
    <n v="2.9"/>
    <n v="432.49"/>
    <n v="112.47"/>
    <s v="Cash"/>
    <n v="1"/>
    <s v="36-50"/>
    <s v="new"/>
    <s v="medium"/>
    <s v="Low"/>
    <s v="Jul"/>
    <x v="2"/>
    <x v="2"/>
    <x v="1"/>
  </r>
  <r>
    <n v="603735"/>
    <n v="74257"/>
    <n v="61"/>
    <s v="Female"/>
    <x v="5"/>
    <x v="0"/>
    <s v="South Indian"/>
    <d v="2023-11-11T00:00:00"/>
    <s v="Online"/>
    <n v="26"/>
    <n v="8"/>
    <n v="1026.67"/>
    <n v="86.03"/>
    <s v="Card"/>
    <n v="4"/>
    <s v="50+"/>
    <s v="new"/>
    <s v="high value"/>
    <s v="medium"/>
    <s v="Nov"/>
    <x v="0"/>
    <x v="0"/>
    <x v="2"/>
  </r>
  <r>
    <n v="603736"/>
    <n v="66442"/>
    <n v="18"/>
    <s v="Female"/>
    <x v="2"/>
    <x v="0"/>
    <s v="Biryani"/>
    <d v="2022-03-27T00:00:00"/>
    <s v="COD"/>
    <n v="42"/>
    <n v="4.4000000000000004"/>
    <n v="884.29"/>
    <n v="109.45"/>
    <s v="Cash"/>
    <n v="1"/>
    <s v="18-24"/>
    <s v="new"/>
    <s v="high value"/>
    <s v="Low"/>
    <s v="Mar"/>
    <x v="2"/>
    <x v="2"/>
    <x v="0"/>
  </r>
  <r>
    <n v="603737"/>
    <n v="87485"/>
    <n v="62"/>
    <s v="Female"/>
    <x v="2"/>
    <x v="4"/>
    <s v="South Indian"/>
    <d v="2024-12-01T00:00:00"/>
    <s v="COD"/>
    <n v="69"/>
    <n v="13.8"/>
    <n v="626.59"/>
    <n v="76.19"/>
    <s v="Card"/>
    <n v="2"/>
    <s v="50+"/>
    <s v="new"/>
    <s v="high value"/>
    <s v="Low"/>
    <s v="Dec"/>
    <x v="1"/>
    <x v="1"/>
    <x v="1"/>
  </r>
  <r>
    <n v="603738"/>
    <n v="84733"/>
    <n v="27"/>
    <s v="Female"/>
    <x v="0"/>
    <x v="7"/>
    <s v="South Indian"/>
    <d v="2023-06-14T00:00:00"/>
    <s v="Online"/>
    <n v="29"/>
    <n v="11.7"/>
    <n v="175.67"/>
    <n v="91.9"/>
    <s v="Cash"/>
    <n v="3"/>
    <s v="25-35"/>
    <s v="new"/>
    <s v="low"/>
    <s v="medium"/>
    <s v="Jun"/>
    <x v="0"/>
    <x v="1"/>
    <x v="2"/>
  </r>
  <r>
    <n v="603739"/>
    <n v="74962"/>
    <n v="28"/>
    <s v="Female"/>
    <x v="1"/>
    <x v="1"/>
    <s v="South Indian"/>
    <d v="2022-02-02T00:00:00"/>
    <s v="COD"/>
    <n v="89"/>
    <n v="6.7"/>
    <n v="410.04"/>
    <n v="78.86"/>
    <s v="UPI"/>
    <n v="1"/>
    <s v="25-35"/>
    <s v="new"/>
    <s v="medium"/>
    <s v="Low"/>
    <s v="Feb"/>
    <x v="2"/>
    <x v="0"/>
    <x v="1"/>
  </r>
  <r>
    <n v="603740"/>
    <n v="78906"/>
    <n v="19"/>
    <s v="Male"/>
    <x v="4"/>
    <x v="2"/>
    <s v="South Indian"/>
    <d v="2024-10-19T00:00:00"/>
    <s v="COD"/>
    <n v="42"/>
    <n v="11.2"/>
    <n v="185.99"/>
    <n v="95.3"/>
    <s v="UPI"/>
    <n v="3"/>
    <s v="18-24"/>
    <s v="new"/>
    <s v="low"/>
    <s v="medium"/>
    <s v="Oct"/>
    <x v="1"/>
    <x v="1"/>
    <x v="0"/>
  </r>
  <r>
    <n v="603741"/>
    <n v="72210"/>
    <n v="22"/>
    <s v="Female"/>
    <x v="5"/>
    <x v="4"/>
    <s v="Chinese"/>
    <d v="2024-10-30T00:00:00"/>
    <s v="COD"/>
    <n v="43"/>
    <n v="11.7"/>
    <n v="1233.58"/>
    <n v="89.04"/>
    <s v="Cash"/>
    <n v="3"/>
    <s v="18-24"/>
    <s v="repeat"/>
    <s v="high value"/>
    <s v="medium"/>
    <s v="Oct"/>
    <x v="1"/>
    <x v="1"/>
    <x v="0"/>
  </r>
  <r>
    <n v="603742"/>
    <n v="26958"/>
    <n v="46"/>
    <s v="Female"/>
    <x v="0"/>
    <x v="7"/>
    <s v="Chinese"/>
    <d v="2024-11-15T00:00:00"/>
    <s v="Online"/>
    <n v="88"/>
    <n v="4"/>
    <n v="1445.38"/>
    <n v="109.84"/>
    <s v="Wallet"/>
    <n v="3"/>
    <s v="36-50"/>
    <s v="new"/>
    <s v="high value"/>
    <s v="medium"/>
    <s v="Nov"/>
    <x v="1"/>
    <x v="2"/>
    <x v="1"/>
  </r>
  <r>
    <n v="603743"/>
    <n v="14271"/>
    <n v="30"/>
    <s v="Female"/>
    <x v="0"/>
    <x v="1"/>
    <s v="South Indian"/>
    <d v="2023-06-16T00:00:00"/>
    <s v="Online"/>
    <n v="63"/>
    <n v="3.8"/>
    <n v="1059.9100000000001"/>
    <n v="42.48"/>
    <s v="Wallet"/>
    <n v="4"/>
    <s v="25-35"/>
    <s v="repeat"/>
    <s v="high value"/>
    <s v="medium"/>
    <s v="Jun"/>
    <x v="0"/>
    <x v="2"/>
    <x v="1"/>
  </r>
  <r>
    <n v="603744"/>
    <n v="42697"/>
    <n v="47"/>
    <s v="Male"/>
    <x v="2"/>
    <x v="6"/>
    <s v="Sandwich"/>
    <d v="2024-10-05T00:00:00"/>
    <s v="COD"/>
    <n v="41"/>
    <n v="1.5"/>
    <n v="974.28"/>
    <n v="95.9"/>
    <s v="Wallet"/>
    <n v="1"/>
    <s v="36-50"/>
    <s v="new"/>
    <s v="high value"/>
    <s v="Low"/>
    <s v="Oct"/>
    <x v="1"/>
    <x v="2"/>
    <x v="0"/>
  </r>
  <r>
    <n v="603745"/>
    <n v="40102"/>
    <n v="47"/>
    <s v="Male"/>
    <x v="2"/>
    <x v="2"/>
    <s v="Biryani"/>
    <d v="2022-01-01T00:00:00"/>
    <s v="Online"/>
    <n v="58"/>
    <n v="2.6"/>
    <n v="700.39"/>
    <n v="74.98"/>
    <s v="Wallet"/>
    <n v="4"/>
    <s v="36-50"/>
    <s v="new"/>
    <s v="high value"/>
    <s v="medium"/>
    <s v="Jan"/>
    <x v="2"/>
    <x v="2"/>
    <x v="1"/>
  </r>
  <r>
    <n v="603746"/>
    <n v="66618"/>
    <n v="45"/>
    <s v="Female"/>
    <x v="4"/>
    <x v="3"/>
    <s v="South Indian"/>
    <d v="2023-08-29T00:00:00"/>
    <s v="COD"/>
    <n v="60"/>
    <n v="5.3"/>
    <n v="480.27"/>
    <n v="32.950000000000003"/>
    <s v="UPI"/>
    <n v="2"/>
    <s v="36-50"/>
    <s v="new"/>
    <s v="medium"/>
    <s v="Low"/>
    <s v="Aug"/>
    <x v="0"/>
    <x v="0"/>
    <x v="1"/>
  </r>
  <r>
    <n v="603747"/>
    <n v="16572"/>
    <n v="54"/>
    <s v="Female"/>
    <x v="3"/>
    <x v="4"/>
    <s v="Chinese"/>
    <d v="2023-07-17T00:00:00"/>
    <s v="COD"/>
    <n v="32"/>
    <n v="5.8"/>
    <n v="1450.6"/>
    <n v="97.26"/>
    <s v="Cash"/>
    <n v="1"/>
    <s v="50+"/>
    <s v="new"/>
    <s v="high value"/>
    <s v="Low"/>
    <s v="Jul"/>
    <x v="0"/>
    <x v="0"/>
    <x v="0"/>
  </r>
  <r>
    <n v="603748"/>
    <n v="66562"/>
    <n v="46"/>
    <s v="Female"/>
    <x v="3"/>
    <x v="1"/>
    <s v="Sandwich"/>
    <d v="2022-05-24T00:00:00"/>
    <s v="COD"/>
    <n v="73"/>
    <n v="10.3"/>
    <n v="1438.4"/>
    <n v="45.56"/>
    <s v="Wallet"/>
    <n v="2"/>
    <s v="36-50"/>
    <s v="new"/>
    <s v="high value"/>
    <s v="Low"/>
    <s v="May"/>
    <x v="2"/>
    <x v="1"/>
    <x v="1"/>
  </r>
  <r>
    <n v="603749"/>
    <n v="87809"/>
    <n v="52"/>
    <s v="Male"/>
    <x v="4"/>
    <x v="0"/>
    <s v="Biryani"/>
    <d v="2024-12-21T00:00:00"/>
    <s v="COD"/>
    <n v="36"/>
    <n v="9.4"/>
    <n v="383.87"/>
    <n v="22.95"/>
    <s v="UPI"/>
    <n v="4"/>
    <s v="50+"/>
    <s v="new"/>
    <s v="medium"/>
    <s v="medium"/>
    <s v="Dec"/>
    <x v="1"/>
    <x v="0"/>
    <x v="0"/>
  </r>
  <r>
    <n v="603750"/>
    <n v="38906"/>
    <n v="53"/>
    <s v="Male"/>
    <x v="4"/>
    <x v="6"/>
    <s v="Sandwich"/>
    <d v="2023-11-26T00:00:00"/>
    <s v="Online"/>
    <n v="47"/>
    <n v="12.8"/>
    <n v="297.52999999999997"/>
    <n v="61.09"/>
    <s v="Wallet"/>
    <n v="1"/>
    <s v="50+"/>
    <s v="new"/>
    <s v="medium"/>
    <s v="Low"/>
    <s v="Nov"/>
    <x v="0"/>
    <x v="1"/>
    <x v="1"/>
  </r>
  <r>
    <n v="603751"/>
    <n v="96934"/>
    <n v="51"/>
    <s v="Male"/>
    <x v="4"/>
    <x v="4"/>
    <s v="Burger"/>
    <d v="2022-07-21T00:00:00"/>
    <s v="Online"/>
    <n v="29"/>
    <n v="12.8"/>
    <n v="1103.3699999999999"/>
    <n v="93.26"/>
    <s v="UPI"/>
    <n v="4"/>
    <s v="50+"/>
    <s v="new"/>
    <s v="high value"/>
    <s v="medium"/>
    <s v="Jul"/>
    <x v="2"/>
    <x v="1"/>
    <x v="2"/>
  </r>
  <r>
    <n v="603752"/>
    <n v="15775"/>
    <n v="49"/>
    <s v="Male"/>
    <x v="0"/>
    <x v="0"/>
    <s v="Biryani"/>
    <d v="2023-09-06T00:00:00"/>
    <s v="Online"/>
    <n v="32"/>
    <n v="14.9"/>
    <n v="956.04"/>
    <n v="33.950000000000003"/>
    <s v="Wallet"/>
    <n v="5"/>
    <s v="36-50"/>
    <s v="new"/>
    <s v="high value"/>
    <s v="High"/>
    <s v="Sep"/>
    <x v="0"/>
    <x v="1"/>
    <x v="0"/>
  </r>
  <r>
    <n v="603753"/>
    <n v="94328"/>
    <n v="58"/>
    <s v="Female"/>
    <x v="2"/>
    <x v="6"/>
    <s v="Pizza"/>
    <d v="2024-09-15T00:00:00"/>
    <s v="COD"/>
    <n v="83"/>
    <n v="10.4"/>
    <n v="630.16"/>
    <n v="83.75"/>
    <s v="Cash"/>
    <n v="1"/>
    <s v="50+"/>
    <s v="new"/>
    <s v="high value"/>
    <s v="Low"/>
    <s v="Sep"/>
    <x v="1"/>
    <x v="1"/>
    <x v="1"/>
  </r>
  <r>
    <n v="603754"/>
    <n v="70249"/>
    <n v="40"/>
    <s v="Male"/>
    <x v="2"/>
    <x v="2"/>
    <s v="Chinese"/>
    <d v="2022-04-08T00:00:00"/>
    <s v="COD"/>
    <n v="87"/>
    <n v="14.8"/>
    <n v="1170.68"/>
    <n v="33.15"/>
    <s v="Card"/>
    <n v="2"/>
    <s v="36-50"/>
    <s v="new"/>
    <s v="high value"/>
    <s v="Low"/>
    <s v="Apr"/>
    <x v="2"/>
    <x v="1"/>
    <x v="1"/>
  </r>
  <r>
    <n v="603755"/>
    <n v="29976"/>
    <n v="50"/>
    <s v="Female"/>
    <x v="1"/>
    <x v="1"/>
    <s v="Chinese"/>
    <d v="2023-09-20T00:00:00"/>
    <s v="Online"/>
    <n v="38"/>
    <n v="6.9"/>
    <n v="742.93"/>
    <n v="91.42"/>
    <s v="Card"/>
    <n v="5"/>
    <s v="36-50"/>
    <s v="new"/>
    <s v="high value"/>
    <s v="High"/>
    <s v="Sep"/>
    <x v="0"/>
    <x v="0"/>
    <x v="0"/>
  </r>
  <r>
    <n v="603756"/>
    <n v="99971"/>
    <n v="46"/>
    <s v="Female"/>
    <x v="1"/>
    <x v="3"/>
    <s v="Biryani"/>
    <d v="2022-11-10T00:00:00"/>
    <s v="Online"/>
    <n v="38"/>
    <n v="8.5"/>
    <n v="1302.1199999999999"/>
    <n v="56.44"/>
    <s v="Card"/>
    <n v="1"/>
    <s v="36-50"/>
    <s v="new"/>
    <s v="high value"/>
    <s v="Low"/>
    <s v="Nov"/>
    <x v="2"/>
    <x v="0"/>
    <x v="0"/>
  </r>
  <r>
    <n v="603757"/>
    <n v="83377"/>
    <n v="55"/>
    <s v="Male"/>
    <x v="3"/>
    <x v="2"/>
    <s v="Biryani"/>
    <d v="2023-09-19T00:00:00"/>
    <s v="COD"/>
    <n v="30"/>
    <n v="11.6"/>
    <n v="228.99"/>
    <n v="25.42"/>
    <s v="Card"/>
    <n v="3"/>
    <s v="50+"/>
    <s v="new"/>
    <s v="low"/>
    <s v="medium"/>
    <s v="Sep"/>
    <x v="0"/>
    <x v="1"/>
    <x v="2"/>
  </r>
  <r>
    <n v="603758"/>
    <n v="86619"/>
    <n v="23"/>
    <s v="Female"/>
    <x v="1"/>
    <x v="7"/>
    <s v="Chinese"/>
    <d v="2022-08-07T00:00:00"/>
    <s v="Online"/>
    <n v="29"/>
    <n v="11.8"/>
    <n v="872.14"/>
    <n v="28.73"/>
    <s v="UPI"/>
    <n v="4"/>
    <s v="18-24"/>
    <s v="new"/>
    <s v="high value"/>
    <s v="medium"/>
    <s v="Aug"/>
    <x v="2"/>
    <x v="1"/>
    <x v="2"/>
  </r>
  <r>
    <n v="603759"/>
    <n v="75874"/>
    <n v="55"/>
    <s v="Male"/>
    <x v="2"/>
    <x v="4"/>
    <s v="Sandwich"/>
    <d v="2022-09-20T00:00:00"/>
    <s v="Online"/>
    <n v="65"/>
    <n v="9.9"/>
    <n v="965.47"/>
    <n v="102.84"/>
    <s v="Card"/>
    <n v="5"/>
    <s v="50+"/>
    <s v="new"/>
    <s v="high value"/>
    <s v="High"/>
    <s v="Sep"/>
    <x v="2"/>
    <x v="0"/>
    <x v="1"/>
  </r>
  <r>
    <n v="603760"/>
    <n v="24983"/>
    <n v="45"/>
    <s v="Female"/>
    <x v="1"/>
    <x v="6"/>
    <s v="Pizza"/>
    <d v="2022-06-14T00:00:00"/>
    <s v="Online"/>
    <n v="82"/>
    <n v="10.9"/>
    <n v="769.64"/>
    <n v="73.69"/>
    <s v="Wallet"/>
    <n v="2"/>
    <s v="36-50"/>
    <s v="new"/>
    <s v="high value"/>
    <s v="Low"/>
    <s v="Jun"/>
    <x v="2"/>
    <x v="1"/>
    <x v="1"/>
  </r>
  <r>
    <n v="603761"/>
    <n v="43557"/>
    <n v="25"/>
    <s v="Male"/>
    <x v="1"/>
    <x v="2"/>
    <s v="Biryani"/>
    <d v="2024-01-27T00:00:00"/>
    <s v="Online"/>
    <n v="83"/>
    <n v="8.8000000000000007"/>
    <n v="905.91"/>
    <n v="83.65"/>
    <s v="UPI"/>
    <n v="3"/>
    <s v="25-35"/>
    <s v="new"/>
    <s v="high value"/>
    <s v="medium"/>
    <s v="Jan"/>
    <x v="1"/>
    <x v="0"/>
    <x v="1"/>
  </r>
  <r>
    <n v="603762"/>
    <n v="10888"/>
    <n v="42"/>
    <s v="Male"/>
    <x v="2"/>
    <x v="2"/>
    <s v="Chinese"/>
    <d v="2023-12-01T00:00:00"/>
    <s v="COD"/>
    <n v="38"/>
    <n v="14.4"/>
    <n v="803.67"/>
    <n v="68.59"/>
    <s v="Card"/>
    <n v="3"/>
    <s v="36-50"/>
    <s v="new"/>
    <s v="high value"/>
    <s v="medium"/>
    <s v="Dec"/>
    <x v="0"/>
    <x v="1"/>
    <x v="0"/>
  </r>
  <r>
    <n v="603763"/>
    <n v="60040"/>
    <n v="52"/>
    <s v="Male"/>
    <x v="4"/>
    <x v="3"/>
    <s v="Sandwich"/>
    <d v="2023-03-25T00:00:00"/>
    <s v="COD"/>
    <n v="70"/>
    <n v="11.1"/>
    <n v="835.48"/>
    <n v="48.66"/>
    <s v="Cash"/>
    <n v="5"/>
    <s v="50+"/>
    <s v="new"/>
    <s v="high value"/>
    <s v="High"/>
    <s v="Mar"/>
    <x v="0"/>
    <x v="1"/>
    <x v="1"/>
  </r>
  <r>
    <n v="603764"/>
    <n v="94662"/>
    <n v="31"/>
    <s v="Female"/>
    <x v="0"/>
    <x v="5"/>
    <s v="Chinese"/>
    <d v="2024-08-25T00:00:00"/>
    <s v="Online"/>
    <n v="46"/>
    <n v="11.2"/>
    <n v="499.57"/>
    <n v="21.92"/>
    <s v="Cash"/>
    <n v="4"/>
    <s v="25-35"/>
    <s v="new"/>
    <s v="medium"/>
    <s v="medium"/>
    <s v="Aug"/>
    <x v="1"/>
    <x v="1"/>
    <x v="1"/>
  </r>
  <r>
    <n v="603765"/>
    <n v="57245"/>
    <n v="64"/>
    <s v="Female"/>
    <x v="3"/>
    <x v="2"/>
    <s v="Chinese"/>
    <d v="2022-10-18T00:00:00"/>
    <s v="Online"/>
    <n v="69"/>
    <n v="12.8"/>
    <n v="583.38"/>
    <n v="51.21"/>
    <s v="Wallet"/>
    <n v="3"/>
    <s v="50+"/>
    <s v="new"/>
    <s v="high value"/>
    <s v="medium"/>
    <s v="Oct"/>
    <x v="2"/>
    <x v="1"/>
    <x v="1"/>
  </r>
  <r>
    <n v="603766"/>
    <n v="10498"/>
    <n v="30"/>
    <s v="Female"/>
    <x v="5"/>
    <x v="7"/>
    <s v="Sandwich"/>
    <d v="2022-06-21T00:00:00"/>
    <s v="Online"/>
    <n v="76"/>
    <n v="4.2"/>
    <n v="427.05"/>
    <n v="28.47"/>
    <s v="Wallet"/>
    <n v="1"/>
    <s v="25-35"/>
    <s v="new"/>
    <s v="medium"/>
    <s v="Low"/>
    <s v="Jun"/>
    <x v="2"/>
    <x v="2"/>
    <x v="1"/>
  </r>
  <r>
    <n v="603767"/>
    <n v="92225"/>
    <n v="55"/>
    <s v="Male"/>
    <x v="1"/>
    <x v="2"/>
    <s v="Pizza"/>
    <d v="2023-08-30T00:00:00"/>
    <s v="Online"/>
    <n v="40"/>
    <n v="4.7"/>
    <n v="493.7"/>
    <n v="112.74"/>
    <s v="Wallet"/>
    <n v="1"/>
    <s v="50+"/>
    <s v="new"/>
    <s v="medium"/>
    <s v="Low"/>
    <s v="Aug"/>
    <x v="0"/>
    <x v="2"/>
    <x v="0"/>
  </r>
  <r>
    <n v="603768"/>
    <n v="96175"/>
    <n v="62"/>
    <s v="Male"/>
    <x v="4"/>
    <x v="0"/>
    <s v="Sandwich"/>
    <d v="2024-11-24T00:00:00"/>
    <s v="Online"/>
    <n v="61"/>
    <n v="11.6"/>
    <n v="589.52"/>
    <n v="72.25"/>
    <s v="Wallet"/>
    <n v="4"/>
    <s v="50+"/>
    <s v="new"/>
    <s v="high value"/>
    <s v="medium"/>
    <s v="Nov"/>
    <x v="1"/>
    <x v="1"/>
    <x v="1"/>
  </r>
  <r>
    <n v="603769"/>
    <n v="18571"/>
    <n v="53"/>
    <s v="Male"/>
    <x v="4"/>
    <x v="0"/>
    <s v="Burger"/>
    <d v="2023-05-05T00:00:00"/>
    <s v="Online"/>
    <n v="37"/>
    <n v="10.8"/>
    <n v="1213.06"/>
    <n v="97.65"/>
    <s v="Card"/>
    <n v="5"/>
    <s v="50+"/>
    <s v="new"/>
    <s v="high value"/>
    <s v="High"/>
    <s v="May"/>
    <x v="0"/>
    <x v="1"/>
    <x v="0"/>
  </r>
  <r>
    <n v="603770"/>
    <n v="13262"/>
    <n v="31"/>
    <s v="Male"/>
    <x v="2"/>
    <x v="2"/>
    <s v="Burger"/>
    <d v="2023-03-06T00:00:00"/>
    <s v="COD"/>
    <n v="77"/>
    <n v="13.1"/>
    <n v="452.36"/>
    <n v="68.209999999999994"/>
    <s v="Wallet"/>
    <n v="3"/>
    <s v="25-35"/>
    <s v="new"/>
    <s v="medium"/>
    <s v="medium"/>
    <s v="Mar"/>
    <x v="0"/>
    <x v="1"/>
    <x v="1"/>
  </r>
  <r>
    <n v="603771"/>
    <n v="67605"/>
    <n v="38"/>
    <s v="Female"/>
    <x v="0"/>
    <x v="4"/>
    <s v="Chinese"/>
    <d v="2022-03-29T00:00:00"/>
    <s v="COD"/>
    <n v="74"/>
    <n v="1.2"/>
    <n v="1269.96"/>
    <n v="40.03"/>
    <s v="Wallet"/>
    <n v="2"/>
    <s v="36-50"/>
    <s v="new"/>
    <s v="high value"/>
    <s v="Low"/>
    <s v="Mar"/>
    <x v="2"/>
    <x v="2"/>
    <x v="1"/>
  </r>
  <r>
    <n v="603772"/>
    <n v="21154"/>
    <n v="42"/>
    <s v="Male"/>
    <x v="0"/>
    <x v="6"/>
    <s v="Burger"/>
    <d v="2023-06-01T00:00:00"/>
    <s v="COD"/>
    <n v="26"/>
    <n v="11.6"/>
    <n v="404.07"/>
    <n v="111.08"/>
    <s v="Card"/>
    <n v="4"/>
    <s v="36-50"/>
    <s v="new"/>
    <s v="medium"/>
    <s v="medium"/>
    <s v="Jun"/>
    <x v="0"/>
    <x v="1"/>
    <x v="2"/>
  </r>
  <r>
    <n v="603773"/>
    <n v="69427"/>
    <n v="37"/>
    <s v="Male"/>
    <x v="5"/>
    <x v="3"/>
    <s v="Pizza"/>
    <d v="2022-02-23T00:00:00"/>
    <s v="Online"/>
    <n v="37"/>
    <n v="3.4"/>
    <n v="1157.71"/>
    <n v="54.07"/>
    <s v="Cash"/>
    <n v="4"/>
    <s v="36-50"/>
    <s v="new"/>
    <s v="high value"/>
    <s v="medium"/>
    <s v="Feb"/>
    <x v="2"/>
    <x v="2"/>
    <x v="0"/>
  </r>
  <r>
    <n v="603774"/>
    <n v="60068"/>
    <n v="57"/>
    <s v="Male"/>
    <x v="4"/>
    <x v="1"/>
    <s v="Burger"/>
    <d v="2022-11-24T00:00:00"/>
    <s v="COD"/>
    <n v="85"/>
    <n v="4.2"/>
    <n v="1041"/>
    <n v="31.17"/>
    <s v="Cash"/>
    <n v="4"/>
    <s v="50+"/>
    <s v="new"/>
    <s v="high value"/>
    <s v="medium"/>
    <s v="Nov"/>
    <x v="2"/>
    <x v="2"/>
    <x v="1"/>
  </r>
  <r>
    <n v="603775"/>
    <n v="28007"/>
    <n v="40"/>
    <s v="Male"/>
    <x v="1"/>
    <x v="7"/>
    <s v="South Indian"/>
    <d v="2022-12-29T00:00:00"/>
    <s v="COD"/>
    <n v="25"/>
    <n v="10.199999999999999"/>
    <n v="1051.22"/>
    <n v="94.07"/>
    <s v="Card"/>
    <n v="1"/>
    <s v="36-50"/>
    <s v="new"/>
    <s v="high value"/>
    <s v="Low"/>
    <s v="Dec"/>
    <x v="2"/>
    <x v="1"/>
    <x v="2"/>
  </r>
  <r>
    <n v="603776"/>
    <n v="45695"/>
    <n v="31"/>
    <s v="Male"/>
    <x v="2"/>
    <x v="7"/>
    <s v="South Indian"/>
    <d v="2023-01-20T00:00:00"/>
    <s v="Online"/>
    <n v="77"/>
    <n v="13.1"/>
    <n v="1331.49"/>
    <n v="84.04"/>
    <s v="Cash"/>
    <n v="5"/>
    <s v="25-35"/>
    <s v="new"/>
    <s v="high value"/>
    <s v="High"/>
    <s v="Jan"/>
    <x v="0"/>
    <x v="1"/>
    <x v="1"/>
  </r>
  <r>
    <n v="603777"/>
    <n v="39169"/>
    <n v="40"/>
    <s v="Male"/>
    <x v="1"/>
    <x v="2"/>
    <s v="Biryani"/>
    <d v="2024-01-29T00:00:00"/>
    <s v="COD"/>
    <n v="50"/>
    <n v="1.9"/>
    <n v="672.62"/>
    <n v="66.400000000000006"/>
    <s v="Cash"/>
    <n v="4"/>
    <s v="36-50"/>
    <s v="new"/>
    <s v="high value"/>
    <s v="medium"/>
    <s v="Jan"/>
    <x v="1"/>
    <x v="2"/>
    <x v="1"/>
  </r>
  <r>
    <n v="603778"/>
    <n v="84544"/>
    <n v="60"/>
    <s v="Male"/>
    <x v="1"/>
    <x v="3"/>
    <s v="South Indian"/>
    <d v="2024-08-09T00:00:00"/>
    <s v="COD"/>
    <n v="88"/>
    <n v="1.9"/>
    <n v="442.16"/>
    <n v="67.05"/>
    <s v="Card"/>
    <n v="1"/>
    <s v="50+"/>
    <s v="new"/>
    <s v="medium"/>
    <s v="Low"/>
    <s v="Aug"/>
    <x v="1"/>
    <x v="2"/>
    <x v="1"/>
  </r>
  <r>
    <n v="603779"/>
    <n v="23603"/>
    <n v="59"/>
    <s v="Female"/>
    <x v="4"/>
    <x v="3"/>
    <s v="South Indian"/>
    <d v="2022-04-22T00:00:00"/>
    <s v="COD"/>
    <n v="29"/>
    <n v="2.2000000000000002"/>
    <n v="1148.26"/>
    <n v="76.569999999999993"/>
    <s v="Wallet"/>
    <n v="3"/>
    <s v="50+"/>
    <s v="new"/>
    <s v="high value"/>
    <s v="medium"/>
    <s v="Apr"/>
    <x v="2"/>
    <x v="2"/>
    <x v="2"/>
  </r>
  <r>
    <n v="603780"/>
    <n v="21464"/>
    <n v="46"/>
    <s v="Male"/>
    <x v="2"/>
    <x v="7"/>
    <s v="Chinese"/>
    <d v="2022-07-29T00:00:00"/>
    <s v="Online"/>
    <n v="55"/>
    <n v="4.3"/>
    <n v="1317.21"/>
    <n v="110.19"/>
    <s v="Cash"/>
    <n v="1"/>
    <s v="36-50"/>
    <s v="new"/>
    <s v="high value"/>
    <s v="Low"/>
    <s v="Jul"/>
    <x v="2"/>
    <x v="2"/>
    <x v="1"/>
  </r>
  <r>
    <n v="603781"/>
    <n v="16679"/>
    <n v="36"/>
    <s v="Female"/>
    <x v="0"/>
    <x v="0"/>
    <s v="South Indian"/>
    <d v="2024-07-03T00:00:00"/>
    <s v="COD"/>
    <n v="52"/>
    <n v="4.3"/>
    <n v="1247.27"/>
    <n v="64.569999999999993"/>
    <s v="Card"/>
    <n v="3"/>
    <s v="36-50"/>
    <s v="new"/>
    <s v="high value"/>
    <s v="medium"/>
    <s v="Jul"/>
    <x v="1"/>
    <x v="2"/>
    <x v="1"/>
  </r>
  <r>
    <n v="603782"/>
    <n v="92943"/>
    <n v="45"/>
    <s v="Male"/>
    <x v="5"/>
    <x v="5"/>
    <s v="South Indian"/>
    <d v="2023-03-25T00:00:00"/>
    <s v="Online"/>
    <n v="86"/>
    <n v="3.5"/>
    <n v="611.02"/>
    <n v="109.89"/>
    <s v="UPI"/>
    <n v="4"/>
    <s v="36-50"/>
    <s v="new"/>
    <s v="high value"/>
    <s v="medium"/>
    <s v="Mar"/>
    <x v="0"/>
    <x v="2"/>
    <x v="1"/>
  </r>
  <r>
    <n v="603783"/>
    <n v="46958"/>
    <n v="21"/>
    <s v="Female"/>
    <x v="2"/>
    <x v="1"/>
    <s v="Biryani"/>
    <d v="2023-11-05T00:00:00"/>
    <s v="Online"/>
    <n v="35"/>
    <n v="10.5"/>
    <n v="345.59"/>
    <n v="40.909999999999997"/>
    <s v="UPI"/>
    <n v="1"/>
    <s v="18-24"/>
    <s v="new"/>
    <s v="medium"/>
    <s v="Low"/>
    <s v="Nov"/>
    <x v="0"/>
    <x v="1"/>
    <x v="0"/>
  </r>
  <r>
    <n v="603784"/>
    <n v="42467"/>
    <n v="36"/>
    <s v="Male"/>
    <x v="5"/>
    <x v="6"/>
    <s v="Pizza"/>
    <d v="2023-07-03T00:00:00"/>
    <s v="COD"/>
    <n v="67"/>
    <n v="14.5"/>
    <n v="1369.43"/>
    <n v="37.29"/>
    <s v="Card"/>
    <n v="3"/>
    <s v="36-50"/>
    <s v="new"/>
    <s v="high value"/>
    <s v="medium"/>
    <s v="Jul"/>
    <x v="0"/>
    <x v="1"/>
    <x v="1"/>
  </r>
  <r>
    <n v="603785"/>
    <n v="51921"/>
    <n v="42"/>
    <s v="Male"/>
    <x v="1"/>
    <x v="2"/>
    <s v="Chinese"/>
    <d v="2023-09-04T00:00:00"/>
    <s v="Online"/>
    <n v="51"/>
    <n v="12.6"/>
    <n v="1159.56"/>
    <n v="101.42"/>
    <s v="UPI"/>
    <n v="2"/>
    <s v="36-50"/>
    <s v="new"/>
    <s v="high value"/>
    <s v="Low"/>
    <s v="Sep"/>
    <x v="0"/>
    <x v="1"/>
    <x v="1"/>
  </r>
  <r>
    <n v="603786"/>
    <n v="18378"/>
    <n v="50"/>
    <s v="Male"/>
    <x v="1"/>
    <x v="7"/>
    <s v="Chinese"/>
    <d v="2024-04-10T00:00:00"/>
    <s v="Online"/>
    <n v="58"/>
    <n v="13.2"/>
    <n v="645.04"/>
    <n v="20.07"/>
    <s v="Wallet"/>
    <n v="4"/>
    <s v="36-50"/>
    <s v="new"/>
    <s v="high value"/>
    <s v="medium"/>
    <s v="Apr"/>
    <x v="1"/>
    <x v="1"/>
    <x v="1"/>
  </r>
  <r>
    <n v="603787"/>
    <n v="28250"/>
    <n v="51"/>
    <s v="Male"/>
    <x v="2"/>
    <x v="1"/>
    <s v="Chinese"/>
    <d v="2022-03-03T00:00:00"/>
    <s v="Online"/>
    <n v="41"/>
    <n v="11.4"/>
    <n v="602.44000000000005"/>
    <n v="116.96"/>
    <s v="Wallet"/>
    <n v="1"/>
    <s v="50+"/>
    <s v="new"/>
    <s v="high value"/>
    <s v="Low"/>
    <s v="Mar"/>
    <x v="2"/>
    <x v="1"/>
    <x v="0"/>
  </r>
  <r>
    <n v="603788"/>
    <n v="50075"/>
    <n v="62"/>
    <s v="Female"/>
    <x v="0"/>
    <x v="4"/>
    <s v="Burger"/>
    <d v="2023-08-15T00:00:00"/>
    <s v="COD"/>
    <n v="60"/>
    <n v="9.8000000000000007"/>
    <n v="1498.2"/>
    <n v="102.18"/>
    <s v="Card"/>
    <n v="5"/>
    <s v="50+"/>
    <s v="new"/>
    <s v="high value"/>
    <s v="High"/>
    <s v="Aug"/>
    <x v="0"/>
    <x v="0"/>
    <x v="1"/>
  </r>
  <r>
    <n v="603789"/>
    <n v="96819"/>
    <n v="52"/>
    <s v="Male"/>
    <x v="5"/>
    <x v="6"/>
    <s v="Biryani"/>
    <d v="2024-11-12T00:00:00"/>
    <s v="COD"/>
    <n v="87"/>
    <n v="4.2"/>
    <n v="1376.6"/>
    <n v="75.75"/>
    <s v="UPI"/>
    <n v="2"/>
    <s v="50+"/>
    <s v="new"/>
    <s v="high value"/>
    <s v="Low"/>
    <s v="Nov"/>
    <x v="1"/>
    <x v="2"/>
    <x v="1"/>
  </r>
  <r>
    <n v="603790"/>
    <n v="28929"/>
    <n v="25"/>
    <s v="Male"/>
    <x v="0"/>
    <x v="6"/>
    <s v="Pizza"/>
    <d v="2024-09-13T00:00:00"/>
    <s v="COD"/>
    <n v="56"/>
    <n v="5.0999999999999996"/>
    <n v="408.56"/>
    <n v="69.66"/>
    <s v="Wallet"/>
    <n v="2"/>
    <s v="25-35"/>
    <s v="new"/>
    <s v="medium"/>
    <s v="Low"/>
    <s v="Sep"/>
    <x v="1"/>
    <x v="0"/>
    <x v="1"/>
  </r>
  <r>
    <n v="603791"/>
    <n v="88205"/>
    <n v="40"/>
    <s v="Male"/>
    <x v="5"/>
    <x v="2"/>
    <s v="Chinese"/>
    <d v="2022-12-30T00:00:00"/>
    <s v="COD"/>
    <n v="81"/>
    <n v="9"/>
    <n v="916.8"/>
    <n v="84.41"/>
    <s v="Cash"/>
    <n v="4"/>
    <s v="36-50"/>
    <s v="repeat"/>
    <s v="high value"/>
    <s v="medium"/>
    <s v="Dec"/>
    <x v="2"/>
    <x v="0"/>
    <x v="1"/>
  </r>
  <r>
    <n v="603792"/>
    <n v="37594"/>
    <n v="37"/>
    <s v="Male"/>
    <x v="3"/>
    <x v="0"/>
    <s v="Burger"/>
    <d v="2022-09-23T00:00:00"/>
    <s v="Online"/>
    <n v="21"/>
    <n v="1.3"/>
    <n v="404.78"/>
    <n v="106.25"/>
    <s v="Card"/>
    <n v="4"/>
    <s v="36-50"/>
    <s v="new"/>
    <s v="medium"/>
    <s v="medium"/>
    <s v="Sep"/>
    <x v="2"/>
    <x v="2"/>
    <x v="2"/>
  </r>
  <r>
    <n v="603793"/>
    <n v="80952"/>
    <n v="44"/>
    <s v="Male"/>
    <x v="5"/>
    <x v="6"/>
    <s v="South Indian"/>
    <d v="2024-11-18T00:00:00"/>
    <s v="COD"/>
    <n v="73"/>
    <n v="2.1"/>
    <n v="1242.55"/>
    <n v="106.62"/>
    <s v="UPI"/>
    <n v="1"/>
    <s v="36-50"/>
    <s v="new"/>
    <s v="high value"/>
    <s v="Low"/>
    <s v="Nov"/>
    <x v="1"/>
    <x v="2"/>
    <x v="1"/>
  </r>
  <r>
    <n v="603794"/>
    <n v="30089"/>
    <n v="36"/>
    <s v="Male"/>
    <x v="2"/>
    <x v="3"/>
    <s v="Biryani"/>
    <d v="2022-01-18T00:00:00"/>
    <s v="COD"/>
    <n v="62"/>
    <n v="2.5"/>
    <n v="480.88"/>
    <n v="46.09"/>
    <s v="Wallet"/>
    <n v="4"/>
    <s v="36-50"/>
    <s v="repeat"/>
    <s v="medium"/>
    <s v="medium"/>
    <s v="Jan"/>
    <x v="2"/>
    <x v="2"/>
    <x v="1"/>
  </r>
  <r>
    <n v="603795"/>
    <n v="49064"/>
    <n v="51"/>
    <s v="Female"/>
    <x v="3"/>
    <x v="7"/>
    <s v="South Indian"/>
    <d v="2023-08-06T00:00:00"/>
    <s v="Online"/>
    <n v="78"/>
    <n v="1.2"/>
    <n v="919.38"/>
    <n v="58.95"/>
    <s v="Card"/>
    <n v="1"/>
    <s v="50+"/>
    <s v="new"/>
    <s v="high value"/>
    <s v="Low"/>
    <s v="Aug"/>
    <x v="0"/>
    <x v="2"/>
    <x v="1"/>
  </r>
  <r>
    <n v="603796"/>
    <n v="96751"/>
    <n v="48"/>
    <s v="Male"/>
    <x v="3"/>
    <x v="1"/>
    <s v="South Indian"/>
    <d v="2022-04-16T00:00:00"/>
    <s v="COD"/>
    <n v="72"/>
    <n v="13.4"/>
    <n v="1012.17"/>
    <n v="66.989999999999995"/>
    <s v="Cash"/>
    <n v="2"/>
    <s v="36-50"/>
    <s v="new"/>
    <s v="high value"/>
    <s v="Low"/>
    <s v="Apr"/>
    <x v="2"/>
    <x v="1"/>
    <x v="1"/>
  </r>
  <r>
    <n v="603797"/>
    <n v="23802"/>
    <n v="36"/>
    <s v="Female"/>
    <x v="5"/>
    <x v="1"/>
    <s v="Pizza"/>
    <d v="2023-05-25T00:00:00"/>
    <s v="Online"/>
    <n v="43"/>
    <n v="14.1"/>
    <n v="1169.6099999999999"/>
    <n v="86.96"/>
    <s v="Card"/>
    <n v="5"/>
    <s v="36-50"/>
    <s v="new"/>
    <s v="high value"/>
    <s v="High"/>
    <s v="May"/>
    <x v="0"/>
    <x v="1"/>
    <x v="0"/>
  </r>
  <r>
    <n v="603798"/>
    <n v="57032"/>
    <n v="36"/>
    <s v="Female"/>
    <x v="0"/>
    <x v="2"/>
    <s v="Pizza"/>
    <d v="2022-07-14T00:00:00"/>
    <s v="Online"/>
    <n v="68"/>
    <n v="11.8"/>
    <n v="1070.67"/>
    <n v="100.59"/>
    <s v="Card"/>
    <n v="2"/>
    <s v="36-50"/>
    <s v="repeat"/>
    <s v="high value"/>
    <s v="Low"/>
    <s v="Jul"/>
    <x v="2"/>
    <x v="1"/>
    <x v="1"/>
  </r>
  <r>
    <n v="603799"/>
    <n v="84618"/>
    <n v="32"/>
    <s v="Female"/>
    <x v="0"/>
    <x v="2"/>
    <s v="Pizza"/>
    <d v="2024-04-10T00:00:00"/>
    <s v="COD"/>
    <n v="36"/>
    <n v="10.1"/>
    <n v="1109.96"/>
    <n v="82.46"/>
    <s v="UPI"/>
    <n v="5"/>
    <s v="25-35"/>
    <s v="new"/>
    <s v="high value"/>
    <s v="High"/>
    <s v="Apr"/>
    <x v="1"/>
    <x v="1"/>
    <x v="0"/>
  </r>
  <r>
    <n v="603800"/>
    <n v="79711"/>
    <n v="37"/>
    <s v="Female"/>
    <x v="4"/>
    <x v="0"/>
    <s v="Biryani"/>
    <d v="2024-11-23T00:00:00"/>
    <s v="Online"/>
    <n v="81"/>
    <n v="9.6999999999999993"/>
    <n v="486.82"/>
    <n v="73.88"/>
    <s v="Wallet"/>
    <n v="4"/>
    <s v="36-50"/>
    <s v="new"/>
    <s v="medium"/>
    <s v="medium"/>
    <s v="Nov"/>
    <x v="1"/>
    <x v="0"/>
    <x v="1"/>
  </r>
  <r>
    <n v="603801"/>
    <n v="86021"/>
    <n v="40"/>
    <s v="Female"/>
    <x v="5"/>
    <x v="5"/>
    <s v="South Indian"/>
    <d v="2022-04-03T00:00:00"/>
    <s v="COD"/>
    <n v="58"/>
    <n v="11.8"/>
    <n v="1007.4"/>
    <n v="96.21"/>
    <s v="Wallet"/>
    <n v="3"/>
    <s v="36-50"/>
    <s v="new"/>
    <s v="high value"/>
    <s v="medium"/>
    <s v="Apr"/>
    <x v="2"/>
    <x v="1"/>
    <x v="1"/>
  </r>
  <r>
    <n v="603802"/>
    <n v="62850"/>
    <n v="41"/>
    <s v="Male"/>
    <x v="3"/>
    <x v="0"/>
    <s v="Sandwich"/>
    <d v="2023-04-29T00:00:00"/>
    <s v="COD"/>
    <n v="52"/>
    <n v="9"/>
    <n v="1443.02"/>
    <n v="44.48"/>
    <s v="Cash"/>
    <n v="2"/>
    <s v="36-50"/>
    <s v="new"/>
    <s v="high value"/>
    <s v="Low"/>
    <s v="Apr"/>
    <x v="0"/>
    <x v="0"/>
    <x v="1"/>
  </r>
  <r>
    <n v="603803"/>
    <n v="37935"/>
    <n v="25"/>
    <s v="Female"/>
    <x v="5"/>
    <x v="6"/>
    <s v="Biryani"/>
    <d v="2024-12-12T00:00:00"/>
    <s v="Online"/>
    <n v="23"/>
    <n v="2.6"/>
    <n v="922.4"/>
    <n v="109.07"/>
    <s v="Wallet"/>
    <n v="4"/>
    <s v="25-35"/>
    <s v="repeat"/>
    <s v="high value"/>
    <s v="medium"/>
    <s v="Dec"/>
    <x v="1"/>
    <x v="2"/>
    <x v="2"/>
  </r>
  <r>
    <n v="603804"/>
    <n v="22149"/>
    <n v="47"/>
    <s v="Male"/>
    <x v="4"/>
    <x v="3"/>
    <s v="Burger"/>
    <d v="2022-06-26T00:00:00"/>
    <s v="COD"/>
    <n v="58"/>
    <n v="6.2"/>
    <n v="954.05"/>
    <n v="57.1"/>
    <s v="Cash"/>
    <n v="5"/>
    <s v="36-50"/>
    <s v="new"/>
    <s v="high value"/>
    <s v="High"/>
    <s v="Jun"/>
    <x v="2"/>
    <x v="0"/>
    <x v="1"/>
  </r>
  <r>
    <n v="603805"/>
    <n v="77569"/>
    <n v="43"/>
    <s v="Male"/>
    <x v="0"/>
    <x v="5"/>
    <s v="Chinese"/>
    <d v="2022-09-14T00:00:00"/>
    <s v="Online"/>
    <n v="72"/>
    <n v="8.1"/>
    <n v="814.96"/>
    <n v="49.77"/>
    <s v="Cash"/>
    <n v="1"/>
    <s v="36-50"/>
    <s v="new"/>
    <s v="high value"/>
    <s v="Low"/>
    <s v="Sep"/>
    <x v="2"/>
    <x v="0"/>
    <x v="1"/>
  </r>
  <r>
    <n v="603806"/>
    <n v="91873"/>
    <n v="18"/>
    <s v="Female"/>
    <x v="5"/>
    <x v="1"/>
    <s v="Sandwich"/>
    <d v="2022-03-15T00:00:00"/>
    <s v="COD"/>
    <n v="68"/>
    <n v="3.7"/>
    <n v="313.22000000000003"/>
    <n v="50.13"/>
    <s v="Card"/>
    <n v="3"/>
    <s v="18-24"/>
    <s v="new"/>
    <s v="medium"/>
    <s v="medium"/>
    <s v="Mar"/>
    <x v="2"/>
    <x v="2"/>
    <x v="1"/>
  </r>
  <r>
    <n v="603807"/>
    <n v="85807"/>
    <n v="59"/>
    <s v="Female"/>
    <x v="0"/>
    <x v="5"/>
    <s v="Pizza"/>
    <d v="2022-04-09T00:00:00"/>
    <s v="Online"/>
    <n v="63"/>
    <n v="3.1"/>
    <n v="453.78"/>
    <n v="112.85"/>
    <s v="Cash"/>
    <n v="4"/>
    <s v="50+"/>
    <s v="repeat"/>
    <s v="medium"/>
    <s v="medium"/>
    <s v="Apr"/>
    <x v="2"/>
    <x v="2"/>
    <x v="1"/>
  </r>
  <r>
    <n v="603808"/>
    <n v="85696"/>
    <n v="34"/>
    <s v="Male"/>
    <x v="2"/>
    <x v="4"/>
    <s v="Pizza"/>
    <d v="2024-04-04T00:00:00"/>
    <s v="COD"/>
    <n v="37"/>
    <n v="12.7"/>
    <n v="1011.38"/>
    <n v="22.37"/>
    <s v="Wallet"/>
    <n v="2"/>
    <s v="25-35"/>
    <s v="new"/>
    <s v="high value"/>
    <s v="Low"/>
    <s v="Apr"/>
    <x v="1"/>
    <x v="1"/>
    <x v="0"/>
  </r>
  <r>
    <n v="603809"/>
    <n v="27185"/>
    <n v="22"/>
    <s v="Female"/>
    <x v="4"/>
    <x v="2"/>
    <s v="Sandwich"/>
    <d v="2023-07-16T00:00:00"/>
    <s v="COD"/>
    <n v="34"/>
    <n v="10.9"/>
    <n v="1243.3800000000001"/>
    <n v="97.72"/>
    <s v="Wallet"/>
    <n v="1"/>
    <s v="18-24"/>
    <s v="new"/>
    <s v="high value"/>
    <s v="Low"/>
    <s v="Jul"/>
    <x v="0"/>
    <x v="1"/>
    <x v="0"/>
  </r>
  <r>
    <n v="603810"/>
    <n v="99191"/>
    <n v="38"/>
    <s v="Male"/>
    <x v="5"/>
    <x v="0"/>
    <s v="South Indian"/>
    <d v="2023-06-19T00:00:00"/>
    <s v="Online"/>
    <n v="71"/>
    <n v="3.3"/>
    <n v="690.74"/>
    <n v="38.67"/>
    <s v="Card"/>
    <n v="4"/>
    <s v="36-50"/>
    <s v="new"/>
    <s v="high value"/>
    <s v="medium"/>
    <s v="Jun"/>
    <x v="0"/>
    <x v="2"/>
    <x v="1"/>
  </r>
  <r>
    <n v="603811"/>
    <n v="82923"/>
    <n v="51"/>
    <s v="Female"/>
    <x v="1"/>
    <x v="3"/>
    <s v="Biryani"/>
    <d v="2022-03-24T00:00:00"/>
    <s v="Online"/>
    <n v="37"/>
    <n v="4"/>
    <n v="913.31"/>
    <n v="95.1"/>
    <s v="Cash"/>
    <n v="5"/>
    <s v="50+"/>
    <s v="new"/>
    <s v="high value"/>
    <s v="High"/>
    <s v="Mar"/>
    <x v="2"/>
    <x v="2"/>
    <x v="0"/>
  </r>
  <r>
    <n v="603812"/>
    <n v="15263"/>
    <n v="48"/>
    <s v="Female"/>
    <x v="0"/>
    <x v="6"/>
    <s v="Sandwich"/>
    <d v="2023-09-03T00:00:00"/>
    <s v="Online"/>
    <n v="83"/>
    <n v="10.1"/>
    <n v="1487.87"/>
    <n v="96.17"/>
    <s v="Wallet"/>
    <n v="1"/>
    <s v="36-50"/>
    <s v="new"/>
    <s v="high value"/>
    <s v="Low"/>
    <s v="Sep"/>
    <x v="0"/>
    <x v="1"/>
    <x v="1"/>
  </r>
  <r>
    <n v="603813"/>
    <n v="98373"/>
    <n v="35"/>
    <s v="Female"/>
    <x v="1"/>
    <x v="1"/>
    <s v="Burger"/>
    <d v="2023-07-12T00:00:00"/>
    <s v="COD"/>
    <n v="20"/>
    <n v="8.1999999999999993"/>
    <n v="1270.8699999999999"/>
    <n v="54.82"/>
    <s v="Card"/>
    <n v="2"/>
    <s v="25-35"/>
    <s v="new"/>
    <s v="high value"/>
    <s v="Low"/>
    <s v="Jul"/>
    <x v="0"/>
    <x v="0"/>
    <x v="2"/>
  </r>
  <r>
    <n v="603814"/>
    <n v="89424"/>
    <n v="51"/>
    <s v="Male"/>
    <x v="2"/>
    <x v="4"/>
    <s v="Biryani"/>
    <d v="2022-01-24T00:00:00"/>
    <s v="Online"/>
    <n v="25"/>
    <n v="8.3000000000000007"/>
    <n v="321.70999999999998"/>
    <n v="115.12"/>
    <s v="Card"/>
    <n v="2"/>
    <s v="50+"/>
    <s v="new"/>
    <s v="medium"/>
    <s v="Low"/>
    <s v="Jan"/>
    <x v="2"/>
    <x v="0"/>
    <x v="2"/>
  </r>
  <r>
    <n v="603815"/>
    <n v="29801"/>
    <n v="62"/>
    <s v="Male"/>
    <x v="3"/>
    <x v="6"/>
    <s v="Sandwich"/>
    <d v="2022-02-22T00:00:00"/>
    <s v="Online"/>
    <n v="73"/>
    <n v="9.1"/>
    <n v="842.78"/>
    <n v="39.14"/>
    <s v="UPI"/>
    <n v="1"/>
    <s v="50+"/>
    <s v="new"/>
    <s v="high value"/>
    <s v="Low"/>
    <s v="Feb"/>
    <x v="2"/>
    <x v="0"/>
    <x v="1"/>
  </r>
  <r>
    <n v="603816"/>
    <n v="28940"/>
    <n v="62"/>
    <s v="Male"/>
    <x v="5"/>
    <x v="2"/>
    <s v="Chinese"/>
    <d v="2022-06-13T00:00:00"/>
    <s v="Online"/>
    <n v="45"/>
    <n v="1.9"/>
    <n v="480.65"/>
    <n v="45.88"/>
    <s v="UPI"/>
    <n v="1"/>
    <s v="50+"/>
    <s v="new"/>
    <s v="medium"/>
    <s v="Low"/>
    <s v="Jun"/>
    <x v="2"/>
    <x v="2"/>
    <x v="0"/>
  </r>
  <r>
    <n v="603817"/>
    <n v="66960"/>
    <n v="61"/>
    <s v="Female"/>
    <x v="0"/>
    <x v="6"/>
    <s v="Burger"/>
    <d v="2024-08-25T00:00:00"/>
    <s v="COD"/>
    <n v="54"/>
    <n v="11.6"/>
    <n v="1222.47"/>
    <n v="32.97"/>
    <s v="Wallet"/>
    <n v="2"/>
    <s v="50+"/>
    <s v="new"/>
    <s v="high value"/>
    <s v="Low"/>
    <s v="Aug"/>
    <x v="1"/>
    <x v="1"/>
    <x v="1"/>
  </r>
  <r>
    <n v="603818"/>
    <n v="67190"/>
    <n v="60"/>
    <s v="Male"/>
    <x v="0"/>
    <x v="3"/>
    <s v="Burger"/>
    <d v="2022-04-09T00:00:00"/>
    <s v="Online"/>
    <n v="70"/>
    <n v="11.6"/>
    <n v="281.91000000000003"/>
    <n v="98.46"/>
    <s v="Wallet"/>
    <n v="2"/>
    <s v="50+"/>
    <s v="new"/>
    <s v="medium"/>
    <s v="Low"/>
    <s v="Apr"/>
    <x v="2"/>
    <x v="1"/>
    <x v="1"/>
  </r>
  <r>
    <n v="603819"/>
    <n v="34803"/>
    <n v="24"/>
    <s v="Male"/>
    <x v="5"/>
    <x v="6"/>
    <s v="South Indian"/>
    <d v="2022-12-28T00:00:00"/>
    <s v="Online"/>
    <n v="48"/>
    <n v="8.3000000000000007"/>
    <n v="901.04"/>
    <n v="110.45"/>
    <s v="Cash"/>
    <n v="5"/>
    <s v="18-24"/>
    <s v="repeat"/>
    <s v="high value"/>
    <s v="High"/>
    <s v="Dec"/>
    <x v="2"/>
    <x v="0"/>
    <x v="1"/>
  </r>
  <r>
    <n v="603820"/>
    <n v="83829"/>
    <n v="44"/>
    <s v="Female"/>
    <x v="3"/>
    <x v="7"/>
    <s v="Burger"/>
    <d v="2024-07-10T00:00:00"/>
    <s v="Online"/>
    <n v="71"/>
    <n v="5"/>
    <n v="1461.77"/>
    <n v="56.68"/>
    <s v="Wallet"/>
    <n v="5"/>
    <s v="36-50"/>
    <s v="repeat"/>
    <s v="high value"/>
    <s v="High"/>
    <s v="Jul"/>
    <x v="1"/>
    <x v="2"/>
    <x v="1"/>
  </r>
  <r>
    <n v="603821"/>
    <n v="99050"/>
    <n v="33"/>
    <s v="Female"/>
    <x v="4"/>
    <x v="1"/>
    <s v="Burger"/>
    <d v="2022-06-30T00:00:00"/>
    <s v="COD"/>
    <n v="47"/>
    <n v="4.3"/>
    <n v="685.34"/>
    <n v="116.71"/>
    <s v="UPI"/>
    <n v="1"/>
    <s v="25-35"/>
    <s v="repeat"/>
    <s v="high value"/>
    <s v="Low"/>
    <s v="Jun"/>
    <x v="2"/>
    <x v="2"/>
    <x v="1"/>
  </r>
  <r>
    <n v="603822"/>
    <n v="92029"/>
    <n v="60"/>
    <s v="Female"/>
    <x v="5"/>
    <x v="7"/>
    <s v="South Indian"/>
    <d v="2022-08-14T00:00:00"/>
    <s v="COD"/>
    <n v="85"/>
    <n v="4.7"/>
    <n v="511.12"/>
    <n v="95.85"/>
    <s v="Cash"/>
    <n v="1"/>
    <s v="50+"/>
    <s v="new"/>
    <s v="high value"/>
    <s v="Low"/>
    <s v="Aug"/>
    <x v="2"/>
    <x v="2"/>
    <x v="1"/>
  </r>
  <r>
    <n v="603823"/>
    <n v="75423"/>
    <n v="64"/>
    <s v="Female"/>
    <x v="1"/>
    <x v="4"/>
    <s v="Burger"/>
    <d v="2024-03-11T00:00:00"/>
    <s v="Online"/>
    <n v="75"/>
    <n v="10.1"/>
    <n v="174.15"/>
    <n v="83.17"/>
    <s v="Cash"/>
    <n v="1"/>
    <s v="50+"/>
    <s v="new"/>
    <s v="low"/>
    <s v="Low"/>
    <s v="Mar"/>
    <x v="1"/>
    <x v="1"/>
    <x v="1"/>
  </r>
  <r>
    <n v="603824"/>
    <n v="82855"/>
    <n v="41"/>
    <s v="Male"/>
    <x v="1"/>
    <x v="0"/>
    <s v="Biryani"/>
    <d v="2023-12-08T00:00:00"/>
    <s v="COD"/>
    <n v="51"/>
    <n v="10.1"/>
    <n v="1069.8599999999999"/>
    <n v="93.5"/>
    <s v="Card"/>
    <n v="1"/>
    <s v="36-50"/>
    <s v="new"/>
    <s v="high value"/>
    <s v="Low"/>
    <s v="Dec"/>
    <x v="0"/>
    <x v="1"/>
    <x v="1"/>
  </r>
  <r>
    <n v="603825"/>
    <n v="66506"/>
    <n v="42"/>
    <s v="Male"/>
    <x v="2"/>
    <x v="0"/>
    <s v="South Indian"/>
    <d v="2022-02-25T00:00:00"/>
    <s v="COD"/>
    <n v="70"/>
    <n v="9.3000000000000007"/>
    <n v="475.73"/>
    <n v="89.47"/>
    <s v="UPI"/>
    <n v="5"/>
    <s v="36-50"/>
    <s v="new"/>
    <s v="medium"/>
    <s v="High"/>
    <s v="Feb"/>
    <x v="2"/>
    <x v="0"/>
    <x v="1"/>
  </r>
  <r>
    <n v="603826"/>
    <n v="41160"/>
    <n v="58"/>
    <s v="Male"/>
    <x v="2"/>
    <x v="0"/>
    <s v="Pizza"/>
    <d v="2023-08-11T00:00:00"/>
    <s v="COD"/>
    <n v="21"/>
    <n v="7.4"/>
    <n v="683.11"/>
    <n v="57.99"/>
    <s v="Wallet"/>
    <n v="2"/>
    <s v="50+"/>
    <s v="new"/>
    <s v="high value"/>
    <s v="Low"/>
    <s v="Aug"/>
    <x v="0"/>
    <x v="0"/>
    <x v="2"/>
  </r>
  <r>
    <n v="603827"/>
    <n v="98543"/>
    <n v="51"/>
    <s v="Male"/>
    <x v="4"/>
    <x v="1"/>
    <s v="Chinese"/>
    <d v="2024-07-22T00:00:00"/>
    <s v="Online"/>
    <n v="56"/>
    <n v="13.1"/>
    <n v="529.15"/>
    <n v="62.33"/>
    <s v="Cash"/>
    <n v="3"/>
    <s v="50+"/>
    <s v="new"/>
    <s v="high value"/>
    <s v="medium"/>
    <s v="Jul"/>
    <x v="1"/>
    <x v="1"/>
    <x v="1"/>
  </r>
  <r>
    <n v="603828"/>
    <n v="68328"/>
    <n v="47"/>
    <s v="Female"/>
    <x v="5"/>
    <x v="0"/>
    <s v="Biryani"/>
    <d v="2024-07-28T00:00:00"/>
    <s v="Online"/>
    <n v="81"/>
    <n v="8.1"/>
    <n v="1015.79"/>
    <n v="67.34"/>
    <s v="Wallet"/>
    <n v="5"/>
    <s v="36-50"/>
    <s v="new"/>
    <s v="high value"/>
    <s v="High"/>
    <s v="Jul"/>
    <x v="1"/>
    <x v="0"/>
    <x v="1"/>
  </r>
  <r>
    <n v="603829"/>
    <n v="28507"/>
    <n v="39"/>
    <s v="Male"/>
    <x v="5"/>
    <x v="4"/>
    <s v="Pizza"/>
    <d v="2023-02-05T00:00:00"/>
    <s v="COD"/>
    <n v="60"/>
    <n v="4"/>
    <n v="158.69999999999999"/>
    <n v="97.51"/>
    <s v="Wallet"/>
    <n v="3"/>
    <s v="36-50"/>
    <s v="new"/>
    <s v="low"/>
    <s v="medium"/>
    <s v="Feb"/>
    <x v="0"/>
    <x v="2"/>
    <x v="1"/>
  </r>
  <r>
    <n v="603830"/>
    <n v="36359"/>
    <n v="22"/>
    <s v="Male"/>
    <x v="4"/>
    <x v="5"/>
    <s v="Sandwich"/>
    <d v="2022-05-09T00:00:00"/>
    <s v="COD"/>
    <n v="75"/>
    <n v="12.8"/>
    <n v="727.31"/>
    <n v="114.63"/>
    <s v="UPI"/>
    <n v="4"/>
    <s v="18-24"/>
    <s v="new"/>
    <s v="high value"/>
    <s v="medium"/>
    <s v="May"/>
    <x v="2"/>
    <x v="1"/>
    <x v="1"/>
  </r>
  <r>
    <n v="603831"/>
    <n v="82782"/>
    <n v="23"/>
    <s v="Female"/>
    <x v="1"/>
    <x v="5"/>
    <s v="Burger"/>
    <d v="2024-01-20T00:00:00"/>
    <s v="COD"/>
    <n v="60"/>
    <n v="4.4000000000000004"/>
    <n v="1265.8699999999999"/>
    <n v="56.44"/>
    <s v="Wallet"/>
    <n v="3"/>
    <s v="18-24"/>
    <s v="new"/>
    <s v="high value"/>
    <s v="medium"/>
    <s v="Jan"/>
    <x v="1"/>
    <x v="2"/>
    <x v="1"/>
  </r>
  <r>
    <n v="603832"/>
    <n v="45444"/>
    <n v="52"/>
    <s v="Male"/>
    <x v="1"/>
    <x v="4"/>
    <s v="South Indian"/>
    <d v="2022-04-29T00:00:00"/>
    <s v="Online"/>
    <n v="75"/>
    <n v="3.9"/>
    <n v="177.63"/>
    <n v="111.02"/>
    <s v="Wallet"/>
    <n v="4"/>
    <s v="50+"/>
    <s v="repeat"/>
    <s v="low"/>
    <s v="medium"/>
    <s v="Apr"/>
    <x v="2"/>
    <x v="2"/>
    <x v="1"/>
  </r>
  <r>
    <n v="603833"/>
    <n v="24015"/>
    <n v="60"/>
    <s v="Female"/>
    <x v="4"/>
    <x v="0"/>
    <s v="Biryani"/>
    <d v="2024-03-10T00:00:00"/>
    <s v="COD"/>
    <n v="36"/>
    <n v="4.5999999999999996"/>
    <n v="1425.67"/>
    <n v="28.3"/>
    <s v="Cash"/>
    <n v="5"/>
    <s v="50+"/>
    <s v="new"/>
    <s v="high value"/>
    <s v="High"/>
    <s v="Mar"/>
    <x v="1"/>
    <x v="2"/>
    <x v="0"/>
  </r>
  <r>
    <n v="603834"/>
    <n v="19205"/>
    <n v="49"/>
    <s v="Male"/>
    <x v="5"/>
    <x v="3"/>
    <s v="South Indian"/>
    <d v="2023-12-21T00:00:00"/>
    <s v="COD"/>
    <n v="69"/>
    <n v="13.8"/>
    <n v="434.1"/>
    <n v="61.19"/>
    <s v="UPI"/>
    <n v="4"/>
    <s v="36-50"/>
    <s v="new"/>
    <s v="medium"/>
    <s v="medium"/>
    <s v="Dec"/>
    <x v="0"/>
    <x v="1"/>
    <x v="1"/>
  </r>
  <r>
    <n v="603835"/>
    <n v="66079"/>
    <n v="58"/>
    <s v="Female"/>
    <x v="3"/>
    <x v="6"/>
    <s v="Sandwich"/>
    <d v="2024-06-02T00:00:00"/>
    <s v="Online"/>
    <n v="86"/>
    <n v="4.5999999999999996"/>
    <n v="944.76"/>
    <n v="20.170000000000002"/>
    <s v="UPI"/>
    <n v="4"/>
    <s v="50+"/>
    <s v="new"/>
    <s v="high value"/>
    <s v="medium"/>
    <s v="Jun"/>
    <x v="1"/>
    <x v="2"/>
    <x v="1"/>
  </r>
  <r>
    <n v="603836"/>
    <n v="77157"/>
    <n v="25"/>
    <s v="Male"/>
    <x v="3"/>
    <x v="5"/>
    <s v="South Indian"/>
    <d v="2024-10-26T00:00:00"/>
    <s v="Online"/>
    <n v="37"/>
    <n v="2.8"/>
    <n v="901.25"/>
    <n v="107.49"/>
    <s v="UPI"/>
    <n v="1"/>
    <s v="25-35"/>
    <s v="new"/>
    <s v="high value"/>
    <s v="Low"/>
    <s v="Oct"/>
    <x v="1"/>
    <x v="2"/>
    <x v="0"/>
  </r>
  <r>
    <n v="603837"/>
    <n v="77967"/>
    <n v="46"/>
    <s v="Female"/>
    <x v="1"/>
    <x v="0"/>
    <s v="Biryani"/>
    <d v="2023-08-15T00:00:00"/>
    <s v="Online"/>
    <n v="44"/>
    <n v="9.8000000000000007"/>
    <n v="590.9"/>
    <n v="82.69"/>
    <s v="Card"/>
    <n v="2"/>
    <s v="36-50"/>
    <s v="new"/>
    <s v="high value"/>
    <s v="Low"/>
    <s v="Aug"/>
    <x v="0"/>
    <x v="0"/>
    <x v="0"/>
  </r>
  <r>
    <n v="603838"/>
    <n v="33392"/>
    <n v="20"/>
    <s v="Male"/>
    <x v="0"/>
    <x v="5"/>
    <s v="Sandwich"/>
    <d v="2024-06-18T00:00:00"/>
    <s v="Online"/>
    <n v="38"/>
    <n v="2.2999999999999998"/>
    <n v="1000.19"/>
    <n v="104.92"/>
    <s v="Card"/>
    <n v="2"/>
    <s v="18-24"/>
    <s v="new"/>
    <s v="high value"/>
    <s v="Low"/>
    <s v="Jun"/>
    <x v="1"/>
    <x v="2"/>
    <x v="0"/>
  </r>
  <r>
    <n v="603839"/>
    <n v="25235"/>
    <n v="58"/>
    <s v="Male"/>
    <x v="3"/>
    <x v="2"/>
    <s v="Sandwich"/>
    <d v="2022-04-27T00:00:00"/>
    <s v="Online"/>
    <n v="27"/>
    <n v="8.1"/>
    <n v="668.75"/>
    <n v="39.31"/>
    <s v="Card"/>
    <n v="4"/>
    <s v="50+"/>
    <s v="new"/>
    <s v="high value"/>
    <s v="medium"/>
    <s v="Apr"/>
    <x v="2"/>
    <x v="0"/>
    <x v="2"/>
  </r>
  <r>
    <n v="603840"/>
    <n v="63941"/>
    <n v="44"/>
    <s v="Male"/>
    <x v="3"/>
    <x v="0"/>
    <s v="Burger"/>
    <d v="2024-02-01T00:00:00"/>
    <s v="Online"/>
    <n v="48"/>
    <n v="13.3"/>
    <n v="227.52"/>
    <n v="36.630000000000003"/>
    <s v="Wallet"/>
    <n v="5"/>
    <s v="36-50"/>
    <s v="new"/>
    <s v="low"/>
    <s v="High"/>
    <s v="Feb"/>
    <x v="1"/>
    <x v="1"/>
    <x v="1"/>
  </r>
  <r>
    <n v="603841"/>
    <n v="23135"/>
    <n v="47"/>
    <s v="Male"/>
    <x v="0"/>
    <x v="0"/>
    <s v="Sandwich"/>
    <d v="2022-06-26T00:00:00"/>
    <s v="COD"/>
    <n v="26"/>
    <n v="13.5"/>
    <n v="560.76"/>
    <n v="28.86"/>
    <s v="Cash"/>
    <n v="5"/>
    <s v="36-50"/>
    <s v="new"/>
    <s v="high value"/>
    <s v="High"/>
    <s v="Jun"/>
    <x v="2"/>
    <x v="1"/>
    <x v="2"/>
  </r>
  <r>
    <n v="603842"/>
    <n v="66447"/>
    <n v="35"/>
    <s v="Female"/>
    <x v="2"/>
    <x v="1"/>
    <s v="South Indian"/>
    <d v="2022-09-07T00:00:00"/>
    <s v="COD"/>
    <n v="33"/>
    <n v="6.7"/>
    <n v="610.04"/>
    <n v="55.61"/>
    <s v="Wallet"/>
    <n v="5"/>
    <s v="25-35"/>
    <s v="new"/>
    <s v="high value"/>
    <s v="High"/>
    <s v="Sep"/>
    <x v="2"/>
    <x v="0"/>
    <x v="0"/>
  </r>
  <r>
    <n v="603843"/>
    <n v="29354"/>
    <n v="43"/>
    <s v="Male"/>
    <x v="2"/>
    <x v="3"/>
    <s v="Pizza"/>
    <d v="2023-10-19T00:00:00"/>
    <s v="Online"/>
    <n v="87"/>
    <n v="13.8"/>
    <n v="1249.31"/>
    <n v="57.39"/>
    <s v="UPI"/>
    <n v="4"/>
    <s v="36-50"/>
    <s v="new"/>
    <s v="high value"/>
    <s v="medium"/>
    <s v="Oct"/>
    <x v="0"/>
    <x v="1"/>
    <x v="1"/>
  </r>
  <r>
    <n v="603844"/>
    <n v="47223"/>
    <n v="47"/>
    <s v="Female"/>
    <x v="0"/>
    <x v="1"/>
    <s v="Burger"/>
    <d v="2022-09-08T00:00:00"/>
    <s v="Online"/>
    <n v="31"/>
    <n v="4.4000000000000004"/>
    <n v="1420.49"/>
    <n v="87.99"/>
    <s v="UPI"/>
    <n v="3"/>
    <s v="36-50"/>
    <s v="new"/>
    <s v="high value"/>
    <s v="medium"/>
    <s v="Sep"/>
    <x v="2"/>
    <x v="2"/>
    <x v="0"/>
  </r>
  <r>
    <n v="603845"/>
    <n v="14310"/>
    <n v="36"/>
    <s v="Female"/>
    <x v="4"/>
    <x v="5"/>
    <s v="Pizza"/>
    <d v="2024-09-04T00:00:00"/>
    <s v="COD"/>
    <n v="65"/>
    <n v="7.9"/>
    <n v="1486.44"/>
    <n v="33.619999999999997"/>
    <s v="UPI"/>
    <n v="5"/>
    <s v="36-50"/>
    <s v="new"/>
    <s v="high value"/>
    <s v="High"/>
    <s v="Sep"/>
    <x v="1"/>
    <x v="0"/>
    <x v="1"/>
  </r>
  <r>
    <n v="603846"/>
    <n v="20213"/>
    <n v="60"/>
    <s v="Female"/>
    <x v="2"/>
    <x v="2"/>
    <s v="Pizza"/>
    <d v="2024-08-12T00:00:00"/>
    <s v="COD"/>
    <n v="56"/>
    <n v="12.3"/>
    <n v="1138.24"/>
    <n v="41.74"/>
    <s v="Card"/>
    <n v="4"/>
    <s v="50+"/>
    <s v="new"/>
    <s v="high value"/>
    <s v="medium"/>
    <s v="Aug"/>
    <x v="1"/>
    <x v="1"/>
    <x v="1"/>
  </r>
  <r>
    <n v="603847"/>
    <n v="85003"/>
    <n v="26"/>
    <s v="Female"/>
    <x v="0"/>
    <x v="5"/>
    <s v="Pizza"/>
    <d v="2024-03-09T00:00:00"/>
    <s v="Online"/>
    <n v="68"/>
    <n v="6.3"/>
    <n v="1362.86"/>
    <n v="65.55"/>
    <s v="UPI"/>
    <n v="5"/>
    <s v="25-35"/>
    <s v="new"/>
    <s v="high value"/>
    <s v="High"/>
    <s v="Mar"/>
    <x v="1"/>
    <x v="0"/>
    <x v="1"/>
  </r>
  <r>
    <n v="603848"/>
    <n v="32122"/>
    <n v="59"/>
    <s v="Male"/>
    <x v="0"/>
    <x v="4"/>
    <s v="Biryani"/>
    <d v="2024-10-10T00:00:00"/>
    <s v="COD"/>
    <n v="62"/>
    <n v="4.9000000000000004"/>
    <n v="1062.05"/>
    <n v="101.06"/>
    <s v="Cash"/>
    <n v="1"/>
    <s v="50+"/>
    <s v="new"/>
    <s v="high value"/>
    <s v="Low"/>
    <s v="Oct"/>
    <x v="1"/>
    <x v="2"/>
    <x v="1"/>
  </r>
  <r>
    <n v="603849"/>
    <n v="13054"/>
    <n v="44"/>
    <s v="Male"/>
    <x v="1"/>
    <x v="7"/>
    <s v="Biryani"/>
    <d v="2023-08-24T00:00:00"/>
    <s v="COD"/>
    <n v="56"/>
    <n v="13.9"/>
    <n v="190.53"/>
    <n v="97.23"/>
    <s v="Cash"/>
    <n v="1"/>
    <s v="36-50"/>
    <s v="new"/>
    <s v="low"/>
    <s v="Low"/>
    <s v="Aug"/>
    <x v="0"/>
    <x v="1"/>
    <x v="1"/>
  </r>
  <r>
    <n v="603850"/>
    <n v="41613"/>
    <n v="37"/>
    <s v="Male"/>
    <x v="3"/>
    <x v="7"/>
    <s v="Sandwich"/>
    <d v="2023-04-26T00:00:00"/>
    <s v="COD"/>
    <n v="66"/>
    <n v="8"/>
    <n v="601.23"/>
    <n v="39.65"/>
    <s v="Card"/>
    <n v="5"/>
    <s v="36-50"/>
    <s v="new"/>
    <s v="high value"/>
    <s v="High"/>
    <s v="Apr"/>
    <x v="0"/>
    <x v="0"/>
    <x v="1"/>
  </r>
  <r>
    <n v="603851"/>
    <n v="98635"/>
    <n v="51"/>
    <s v="Male"/>
    <x v="3"/>
    <x v="4"/>
    <s v="Chinese"/>
    <d v="2022-09-19T00:00:00"/>
    <s v="COD"/>
    <n v="45"/>
    <n v="10.8"/>
    <n v="912.22"/>
    <n v="92.23"/>
    <s v="UPI"/>
    <n v="2"/>
    <s v="50+"/>
    <s v="new"/>
    <s v="high value"/>
    <s v="Low"/>
    <s v="Sep"/>
    <x v="2"/>
    <x v="1"/>
    <x v="0"/>
  </r>
  <r>
    <n v="603852"/>
    <n v="45442"/>
    <n v="25"/>
    <s v="Female"/>
    <x v="4"/>
    <x v="4"/>
    <s v="Pizza"/>
    <d v="2023-02-26T00:00:00"/>
    <s v="COD"/>
    <n v="41"/>
    <n v="2.2999999999999998"/>
    <n v="1032.67"/>
    <n v="103.76"/>
    <s v="Wallet"/>
    <n v="2"/>
    <s v="25-35"/>
    <s v="new"/>
    <s v="high value"/>
    <s v="Low"/>
    <s v="Feb"/>
    <x v="0"/>
    <x v="2"/>
    <x v="0"/>
  </r>
  <r>
    <n v="603853"/>
    <n v="62120"/>
    <n v="23"/>
    <s v="Female"/>
    <x v="0"/>
    <x v="6"/>
    <s v="Burger"/>
    <d v="2023-06-22T00:00:00"/>
    <s v="COD"/>
    <n v="28"/>
    <n v="5.6"/>
    <n v="1080.24"/>
    <n v="72.680000000000007"/>
    <s v="UPI"/>
    <n v="5"/>
    <s v="18-24"/>
    <s v="new"/>
    <s v="high value"/>
    <s v="High"/>
    <s v="Jun"/>
    <x v="0"/>
    <x v="0"/>
    <x v="2"/>
  </r>
  <r>
    <n v="603854"/>
    <n v="37657"/>
    <n v="62"/>
    <s v="Female"/>
    <x v="3"/>
    <x v="4"/>
    <s v="South Indian"/>
    <d v="2024-07-17T00:00:00"/>
    <s v="COD"/>
    <n v="35"/>
    <n v="9.3000000000000007"/>
    <n v="966.6"/>
    <n v="43.42"/>
    <s v="Cash"/>
    <n v="2"/>
    <s v="50+"/>
    <s v="new"/>
    <s v="high value"/>
    <s v="Low"/>
    <s v="Jul"/>
    <x v="1"/>
    <x v="0"/>
    <x v="0"/>
  </r>
  <r>
    <n v="603855"/>
    <n v="41213"/>
    <n v="34"/>
    <s v="Female"/>
    <x v="4"/>
    <x v="4"/>
    <s v="South Indian"/>
    <d v="2024-09-21T00:00:00"/>
    <s v="COD"/>
    <n v="40"/>
    <n v="2.9"/>
    <n v="257.87"/>
    <n v="78.92"/>
    <s v="Cash"/>
    <n v="5"/>
    <s v="25-35"/>
    <s v="new"/>
    <s v="medium"/>
    <s v="High"/>
    <s v="Sep"/>
    <x v="1"/>
    <x v="2"/>
    <x v="0"/>
  </r>
  <r>
    <n v="603856"/>
    <n v="78055"/>
    <n v="62"/>
    <s v="Male"/>
    <x v="4"/>
    <x v="7"/>
    <s v="South Indian"/>
    <d v="2022-09-02T00:00:00"/>
    <s v="COD"/>
    <n v="65"/>
    <n v="3.5"/>
    <n v="808.38"/>
    <n v="90.13"/>
    <s v="Card"/>
    <n v="5"/>
    <s v="50+"/>
    <s v="new"/>
    <s v="high value"/>
    <s v="High"/>
    <s v="Sep"/>
    <x v="2"/>
    <x v="2"/>
    <x v="1"/>
  </r>
  <r>
    <n v="603857"/>
    <n v="12641"/>
    <n v="47"/>
    <s v="Male"/>
    <x v="4"/>
    <x v="0"/>
    <s v="Pizza"/>
    <d v="2023-11-29T00:00:00"/>
    <s v="COD"/>
    <n v="26"/>
    <n v="3"/>
    <n v="204.87"/>
    <n v="46.9"/>
    <s v="Cash"/>
    <n v="4"/>
    <s v="36-50"/>
    <s v="repeat"/>
    <s v="low"/>
    <s v="medium"/>
    <s v="Nov"/>
    <x v="0"/>
    <x v="2"/>
    <x v="2"/>
  </r>
  <r>
    <n v="603858"/>
    <n v="47416"/>
    <n v="43"/>
    <s v="Male"/>
    <x v="0"/>
    <x v="7"/>
    <s v="Burger"/>
    <d v="2022-10-22T00:00:00"/>
    <s v="COD"/>
    <n v="25"/>
    <n v="4.5"/>
    <n v="155.74"/>
    <n v="101.86"/>
    <s v="Cash"/>
    <n v="5"/>
    <s v="36-50"/>
    <s v="new"/>
    <s v="low"/>
    <s v="High"/>
    <s v="Oct"/>
    <x v="2"/>
    <x v="2"/>
    <x v="2"/>
  </r>
  <r>
    <n v="603859"/>
    <n v="93633"/>
    <n v="34"/>
    <s v="Male"/>
    <x v="4"/>
    <x v="6"/>
    <s v="Burger"/>
    <d v="2022-01-21T00:00:00"/>
    <s v="COD"/>
    <n v="32"/>
    <n v="3.8"/>
    <n v="557.39"/>
    <n v="58.27"/>
    <s v="Wallet"/>
    <n v="1"/>
    <s v="25-35"/>
    <s v="new"/>
    <s v="high value"/>
    <s v="Low"/>
    <s v="Jan"/>
    <x v="2"/>
    <x v="2"/>
    <x v="0"/>
  </r>
  <r>
    <n v="603860"/>
    <n v="20217"/>
    <n v="23"/>
    <s v="Female"/>
    <x v="2"/>
    <x v="2"/>
    <s v="Chinese"/>
    <d v="2023-08-08T00:00:00"/>
    <s v="COD"/>
    <n v="63"/>
    <n v="13.1"/>
    <n v="1365.22"/>
    <n v="40.49"/>
    <s v="Card"/>
    <n v="4"/>
    <s v="18-24"/>
    <s v="new"/>
    <s v="high value"/>
    <s v="medium"/>
    <s v="Aug"/>
    <x v="0"/>
    <x v="1"/>
    <x v="1"/>
  </r>
  <r>
    <n v="603861"/>
    <n v="84859"/>
    <n v="39"/>
    <s v="Male"/>
    <x v="5"/>
    <x v="6"/>
    <s v="Sandwich"/>
    <d v="2024-02-18T00:00:00"/>
    <s v="Online"/>
    <n v="45"/>
    <n v="9.6"/>
    <n v="356.06"/>
    <n v="54.95"/>
    <s v="UPI"/>
    <n v="1"/>
    <s v="36-50"/>
    <s v="new"/>
    <s v="medium"/>
    <s v="Low"/>
    <s v="Feb"/>
    <x v="1"/>
    <x v="0"/>
    <x v="0"/>
  </r>
  <r>
    <n v="603862"/>
    <n v="40019"/>
    <n v="22"/>
    <s v="Female"/>
    <x v="4"/>
    <x v="5"/>
    <s v="South Indian"/>
    <d v="2023-10-08T00:00:00"/>
    <s v="Online"/>
    <n v="20"/>
    <n v="2.8"/>
    <n v="236.57"/>
    <n v="71.06"/>
    <s v="UPI"/>
    <n v="2"/>
    <s v="18-24"/>
    <s v="new"/>
    <s v="low"/>
    <s v="Low"/>
    <s v="Oct"/>
    <x v="0"/>
    <x v="2"/>
    <x v="2"/>
  </r>
  <r>
    <n v="603863"/>
    <n v="49247"/>
    <n v="39"/>
    <s v="Female"/>
    <x v="4"/>
    <x v="3"/>
    <s v="South Indian"/>
    <d v="2024-03-15T00:00:00"/>
    <s v="Online"/>
    <n v="43"/>
    <n v="1.7"/>
    <n v="308.35000000000002"/>
    <n v="84.66"/>
    <s v="Wallet"/>
    <n v="3"/>
    <s v="36-50"/>
    <s v="new"/>
    <s v="medium"/>
    <s v="medium"/>
    <s v="Mar"/>
    <x v="1"/>
    <x v="2"/>
    <x v="0"/>
  </r>
  <r>
    <n v="603864"/>
    <n v="97473"/>
    <n v="26"/>
    <s v="Male"/>
    <x v="3"/>
    <x v="3"/>
    <s v="Sandwich"/>
    <d v="2022-02-21T00:00:00"/>
    <s v="Online"/>
    <n v="32"/>
    <n v="10.6"/>
    <n v="817.36"/>
    <n v="43.74"/>
    <s v="Cash"/>
    <n v="2"/>
    <s v="25-35"/>
    <s v="new"/>
    <s v="high value"/>
    <s v="Low"/>
    <s v="Feb"/>
    <x v="2"/>
    <x v="1"/>
    <x v="0"/>
  </r>
  <r>
    <n v="603865"/>
    <n v="34150"/>
    <n v="61"/>
    <s v="Female"/>
    <x v="3"/>
    <x v="3"/>
    <s v="South Indian"/>
    <d v="2022-06-28T00:00:00"/>
    <s v="Online"/>
    <n v="47"/>
    <n v="7.6"/>
    <n v="1311.42"/>
    <n v="59"/>
    <s v="Wallet"/>
    <n v="4"/>
    <s v="50+"/>
    <s v="new"/>
    <s v="high value"/>
    <s v="medium"/>
    <s v="Jun"/>
    <x v="2"/>
    <x v="0"/>
    <x v="1"/>
  </r>
  <r>
    <n v="603866"/>
    <n v="40870"/>
    <n v="36"/>
    <s v="Female"/>
    <x v="1"/>
    <x v="7"/>
    <s v="South Indian"/>
    <d v="2022-02-26T00:00:00"/>
    <s v="COD"/>
    <n v="72"/>
    <n v="9.6"/>
    <n v="712.83"/>
    <n v="118.96"/>
    <s v="Card"/>
    <n v="5"/>
    <s v="36-50"/>
    <s v="new"/>
    <s v="high value"/>
    <s v="High"/>
    <s v="Feb"/>
    <x v="2"/>
    <x v="0"/>
    <x v="1"/>
  </r>
  <r>
    <n v="603867"/>
    <n v="49760"/>
    <n v="61"/>
    <s v="Male"/>
    <x v="3"/>
    <x v="1"/>
    <s v="South Indian"/>
    <d v="2023-02-02T00:00:00"/>
    <s v="Online"/>
    <n v="48"/>
    <n v="8.6999999999999993"/>
    <n v="1216.06"/>
    <n v="116.36"/>
    <s v="Cash"/>
    <n v="1"/>
    <s v="50+"/>
    <s v="new"/>
    <s v="high value"/>
    <s v="Low"/>
    <s v="Feb"/>
    <x v="0"/>
    <x v="0"/>
    <x v="1"/>
  </r>
  <r>
    <n v="603868"/>
    <n v="84695"/>
    <n v="58"/>
    <s v="Female"/>
    <x v="3"/>
    <x v="1"/>
    <s v="Pizza"/>
    <d v="2023-11-10T00:00:00"/>
    <s v="COD"/>
    <n v="61"/>
    <n v="11.4"/>
    <n v="715.13"/>
    <n v="61.9"/>
    <s v="Wallet"/>
    <n v="4"/>
    <s v="50+"/>
    <s v="new"/>
    <s v="high value"/>
    <s v="medium"/>
    <s v="Nov"/>
    <x v="0"/>
    <x v="1"/>
    <x v="1"/>
  </r>
  <r>
    <n v="603869"/>
    <n v="50745"/>
    <n v="59"/>
    <s v="Female"/>
    <x v="0"/>
    <x v="7"/>
    <s v="Burger"/>
    <d v="2024-12-28T00:00:00"/>
    <s v="Online"/>
    <n v="60"/>
    <n v="11.6"/>
    <n v="1298.68"/>
    <n v="85.53"/>
    <s v="Wallet"/>
    <n v="4"/>
    <s v="50+"/>
    <s v="new"/>
    <s v="high value"/>
    <s v="medium"/>
    <s v="Dec"/>
    <x v="1"/>
    <x v="1"/>
    <x v="1"/>
  </r>
  <r>
    <n v="603870"/>
    <n v="41239"/>
    <n v="62"/>
    <s v="Female"/>
    <x v="0"/>
    <x v="5"/>
    <s v="Pizza"/>
    <d v="2024-04-28T00:00:00"/>
    <s v="Online"/>
    <n v="87"/>
    <n v="14"/>
    <n v="1032.96"/>
    <n v="21.39"/>
    <s v="Card"/>
    <n v="3"/>
    <s v="50+"/>
    <s v="new"/>
    <s v="high value"/>
    <s v="medium"/>
    <s v="Apr"/>
    <x v="1"/>
    <x v="1"/>
    <x v="1"/>
  </r>
  <r>
    <n v="603871"/>
    <n v="48465"/>
    <n v="39"/>
    <s v="Male"/>
    <x v="3"/>
    <x v="6"/>
    <s v="Sandwich"/>
    <d v="2024-05-04T00:00:00"/>
    <s v="Online"/>
    <n v="22"/>
    <n v="12.8"/>
    <n v="1154.8399999999999"/>
    <n v="72.03"/>
    <s v="Card"/>
    <n v="2"/>
    <s v="36-50"/>
    <s v="new"/>
    <s v="high value"/>
    <s v="Low"/>
    <s v="May"/>
    <x v="1"/>
    <x v="1"/>
    <x v="2"/>
  </r>
  <r>
    <n v="603872"/>
    <n v="22899"/>
    <n v="41"/>
    <s v="Male"/>
    <x v="3"/>
    <x v="3"/>
    <s v="Chinese"/>
    <d v="2024-09-29T00:00:00"/>
    <s v="COD"/>
    <n v="28"/>
    <n v="3.7"/>
    <n v="1050.81"/>
    <n v="92.19"/>
    <s v="Card"/>
    <n v="1"/>
    <s v="36-50"/>
    <s v="new"/>
    <s v="high value"/>
    <s v="Low"/>
    <s v="Sep"/>
    <x v="1"/>
    <x v="2"/>
    <x v="2"/>
  </r>
  <r>
    <n v="603873"/>
    <n v="97858"/>
    <n v="21"/>
    <s v="Male"/>
    <x v="5"/>
    <x v="1"/>
    <s v="Sandwich"/>
    <d v="2024-07-23T00:00:00"/>
    <s v="Online"/>
    <n v="60"/>
    <n v="5.5"/>
    <n v="1212.73"/>
    <n v="48.12"/>
    <s v="UPI"/>
    <n v="5"/>
    <s v="18-24"/>
    <s v="repeat"/>
    <s v="high value"/>
    <s v="High"/>
    <s v="Jul"/>
    <x v="1"/>
    <x v="0"/>
    <x v="1"/>
  </r>
  <r>
    <n v="603874"/>
    <n v="71357"/>
    <n v="29"/>
    <s v="Female"/>
    <x v="4"/>
    <x v="4"/>
    <s v="Burger"/>
    <d v="2023-05-07T00:00:00"/>
    <s v="Online"/>
    <n v="56"/>
    <n v="7.6"/>
    <n v="689.94"/>
    <n v="30.97"/>
    <s v="UPI"/>
    <n v="2"/>
    <s v="25-35"/>
    <s v="new"/>
    <s v="high value"/>
    <s v="Low"/>
    <s v="May"/>
    <x v="0"/>
    <x v="0"/>
    <x v="1"/>
  </r>
  <r>
    <n v="603875"/>
    <n v="66196"/>
    <n v="31"/>
    <s v="Male"/>
    <x v="0"/>
    <x v="5"/>
    <s v="Chinese"/>
    <d v="2022-01-27T00:00:00"/>
    <s v="Online"/>
    <n v="74"/>
    <n v="6.8"/>
    <n v="261.77"/>
    <n v="108.42"/>
    <s v="UPI"/>
    <n v="5"/>
    <s v="25-35"/>
    <s v="new"/>
    <s v="medium"/>
    <s v="High"/>
    <s v="Jan"/>
    <x v="2"/>
    <x v="0"/>
    <x v="1"/>
  </r>
  <r>
    <n v="603876"/>
    <n v="60706"/>
    <n v="32"/>
    <s v="Female"/>
    <x v="4"/>
    <x v="0"/>
    <s v="Chinese"/>
    <d v="2023-11-03T00:00:00"/>
    <s v="Online"/>
    <n v="34"/>
    <n v="7.2"/>
    <n v="589"/>
    <n v="27.99"/>
    <s v="Card"/>
    <n v="1"/>
    <s v="25-35"/>
    <s v="new"/>
    <s v="high value"/>
    <s v="Low"/>
    <s v="Nov"/>
    <x v="0"/>
    <x v="0"/>
    <x v="0"/>
  </r>
  <r>
    <n v="603877"/>
    <n v="30928"/>
    <n v="21"/>
    <s v="Female"/>
    <x v="5"/>
    <x v="4"/>
    <s v="Burger"/>
    <d v="2022-08-11T00:00:00"/>
    <s v="Online"/>
    <n v="39"/>
    <n v="9.6"/>
    <n v="167.01"/>
    <n v="90.01"/>
    <s v="Cash"/>
    <n v="3"/>
    <s v="18-24"/>
    <s v="new"/>
    <s v="low"/>
    <s v="medium"/>
    <s v="Aug"/>
    <x v="2"/>
    <x v="0"/>
    <x v="0"/>
  </r>
  <r>
    <n v="603878"/>
    <n v="55147"/>
    <n v="43"/>
    <s v="Male"/>
    <x v="1"/>
    <x v="1"/>
    <s v="Pizza"/>
    <d v="2023-04-13T00:00:00"/>
    <s v="Online"/>
    <n v="34"/>
    <n v="13.7"/>
    <n v="806.69"/>
    <n v="95.06"/>
    <s v="Cash"/>
    <n v="3"/>
    <s v="36-50"/>
    <s v="new"/>
    <s v="high value"/>
    <s v="medium"/>
    <s v="Apr"/>
    <x v="0"/>
    <x v="1"/>
    <x v="0"/>
  </r>
  <r>
    <n v="603879"/>
    <n v="76895"/>
    <n v="18"/>
    <s v="Male"/>
    <x v="4"/>
    <x v="6"/>
    <s v="South Indian"/>
    <d v="2023-05-06T00:00:00"/>
    <s v="COD"/>
    <n v="24"/>
    <n v="3.9"/>
    <n v="1350.37"/>
    <n v="87.67"/>
    <s v="Card"/>
    <n v="2"/>
    <s v="18-24"/>
    <s v="new"/>
    <s v="high value"/>
    <s v="Low"/>
    <s v="May"/>
    <x v="0"/>
    <x v="2"/>
    <x v="2"/>
  </r>
  <r>
    <n v="603880"/>
    <n v="59704"/>
    <n v="30"/>
    <s v="Male"/>
    <x v="2"/>
    <x v="1"/>
    <s v="Biryani"/>
    <d v="2023-12-24T00:00:00"/>
    <s v="COD"/>
    <n v="31"/>
    <n v="1.5"/>
    <n v="1356.33"/>
    <n v="92.44"/>
    <s v="Cash"/>
    <n v="1"/>
    <s v="25-35"/>
    <s v="new"/>
    <s v="high value"/>
    <s v="Low"/>
    <s v="Dec"/>
    <x v="0"/>
    <x v="2"/>
    <x v="0"/>
  </r>
  <r>
    <n v="603881"/>
    <n v="28433"/>
    <n v="49"/>
    <s v="Male"/>
    <x v="5"/>
    <x v="2"/>
    <s v="Sandwich"/>
    <d v="2022-03-01T00:00:00"/>
    <s v="COD"/>
    <n v="71"/>
    <n v="2.7"/>
    <n v="663.69"/>
    <n v="57.76"/>
    <s v="UPI"/>
    <n v="4"/>
    <s v="36-50"/>
    <s v="new"/>
    <s v="high value"/>
    <s v="medium"/>
    <s v="Mar"/>
    <x v="2"/>
    <x v="2"/>
    <x v="1"/>
  </r>
  <r>
    <n v="603882"/>
    <n v="28632"/>
    <n v="64"/>
    <s v="Male"/>
    <x v="1"/>
    <x v="5"/>
    <s v="Pizza"/>
    <d v="2023-04-28T00:00:00"/>
    <s v="COD"/>
    <n v="89"/>
    <n v="9.1"/>
    <n v="645.03"/>
    <n v="98.34"/>
    <s v="Card"/>
    <n v="3"/>
    <s v="50+"/>
    <s v="repeat"/>
    <s v="high value"/>
    <s v="medium"/>
    <s v="Apr"/>
    <x v="0"/>
    <x v="0"/>
    <x v="1"/>
  </r>
  <r>
    <n v="603883"/>
    <n v="23754"/>
    <n v="60"/>
    <s v="Male"/>
    <x v="0"/>
    <x v="6"/>
    <s v="Biryani"/>
    <d v="2023-05-27T00:00:00"/>
    <s v="Online"/>
    <n v="73"/>
    <n v="13"/>
    <n v="316.29000000000002"/>
    <n v="46.58"/>
    <s v="UPI"/>
    <n v="3"/>
    <s v="50+"/>
    <s v="repeat"/>
    <s v="medium"/>
    <s v="medium"/>
    <s v="May"/>
    <x v="0"/>
    <x v="1"/>
    <x v="1"/>
  </r>
  <r>
    <n v="603884"/>
    <n v="50809"/>
    <n v="30"/>
    <s v="Male"/>
    <x v="4"/>
    <x v="4"/>
    <s v="Biryani"/>
    <d v="2022-06-20T00:00:00"/>
    <s v="COD"/>
    <n v="65"/>
    <n v="13.6"/>
    <n v="204.65"/>
    <n v="68.66"/>
    <s v="Card"/>
    <n v="4"/>
    <s v="25-35"/>
    <s v="new"/>
    <s v="low"/>
    <s v="medium"/>
    <s v="Jun"/>
    <x v="2"/>
    <x v="1"/>
    <x v="1"/>
  </r>
  <r>
    <n v="603885"/>
    <n v="89335"/>
    <n v="47"/>
    <s v="Male"/>
    <x v="1"/>
    <x v="2"/>
    <s v="South Indian"/>
    <d v="2023-03-11T00:00:00"/>
    <s v="COD"/>
    <n v="74"/>
    <n v="13.5"/>
    <n v="338.55"/>
    <n v="88.21"/>
    <s v="Wallet"/>
    <n v="3"/>
    <s v="36-50"/>
    <s v="new"/>
    <s v="medium"/>
    <s v="medium"/>
    <s v="Mar"/>
    <x v="0"/>
    <x v="1"/>
    <x v="1"/>
  </r>
  <r>
    <n v="603886"/>
    <n v="77441"/>
    <n v="59"/>
    <s v="Male"/>
    <x v="4"/>
    <x v="2"/>
    <s v="Biryani"/>
    <d v="2022-06-23T00:00:00"/>
    <s v="Online"/>
    <n v="23"/>
    <n v="10.3"/>
    <n v="455.83"/>
    <n v="43.79"/>
    <s v="Wallet"/>
    <n v="2"/>
    <s v="50+"/>
    <s v="new"/>
    <s v="medium"/>
    <s v="Low"/>
    <s v="Jun"/>
    <x v="2"/>
    <x v="1"/>
    <x v="2"/>
  </r>
  <r>
    <n v="603887"/>
    <n v="57713"/>
    <n v="31"/>
    <s v="Male"/>
    <x v="0"/>
    <x v="5"/>
    <s v="Burger"/>
    <d v="2022-10-22T00:00:00"/>
    <s v="Online"/>
    <n v="24"/>
    <n v="14.4"/>
    <n v="556.02"/>
    <n v="48.22"/>
    <s v="UPI"/>
    <n v="2"/>
    <s v="25-35"/>
    <s v="repeat"/>
    <s v="high value"/>
    <s v="Low"/>
    <s v="Oct"/>
    <x v="2"/>
    <x v="1"/>
    <x v="2"/>
  </r>
  <r>
    <n v="603888"/>
    <n v="64866"/>
    <n v="61"/>
    <s v="Female"/>
    <x v="3"/>
    <x v="2"/>
    <s v="Biryani"/>
    <d v="2024-07-08T00:00:00"/>
    <s v="COD"/>
    <n v="30"/>
    <n v="14"/>
    <n v="161.21"/>
    <n v="45.44"/>
    <s v="UPI"/>
    <n v="2"/>
    <s v="50+"/>
    <s v="new"/>
    <s v="low"/>
    <s v="Low"/>
    <s v="Jul"/>
    <x v="1"/>
    <x v="1"/>
    <x v="2"/>
  </r>
  <r>
    <n v="603889"/>
    <n v="18369"/>
    <n v="28"/>
    <s v="Male"/>
    <x v="4"/>
    <x v="6"/>
    <s v="Chinese"/>
    <d v="2022-10-04T00:00:00"/>
    <s v="Online"/>
    <n v="33"/>
    <n v="8"/>
    <n v="619.87"/>
    <n v="117.17"/>
    <s v="Card"/>
    <n v="2"/>
    <s v="25-35"/>
    <s v="new"/>
    <s v="high value"/>
    <s v="Low"/>
    <s v="Oct"/>
    <x v="2"/>
    <x v="0"/>
    <x v="0"/>
  </r>
  <r>
    <n v="603890"/>
    <n v="47452"/>
    <n v="55"/>
    <s v="Female"/>
    <x v="3"/>
    <x v="0"/>
    <s v="Burger"/>
    <d v="2023-01-26T00:00:00"/>
    <s v="Online"/>
    <n v="70"/>
    <n v="9.6999999999999993"/>
    <n v="776.43"/>
    <n v="89.72"/>
    <s v="Wallet"/>
    <n v="1"/>
    <s v="50+"/>
    <s v="new"/>
    <s v="high value"/>
    <s v="Low"/>
    <s v="Jan"/>
    <x v="0"/>
    <x v="0"/>
    <x v="1"/>
  </r>
  <r>
    <n v="603891"/>
    <n v="70328"/>
    <n v="22"/>
    <s v="Male"/>
    <x v="1"/>
    <x v="4"/>
    <s v="Biryani"/>
    <d v="2022-03-15T00:00:00"/>
    <s v="COD"/>
    <n v="71"/>
    <n v="7"/>
    <n v="1094.46"/>
    <n v="114.25"/>
    <s v="Cash"/>
    <n v="3"/>
    <s v="18-24"/>
    <s v="new"/>
    <s v="high value"/>
    <s v="medium"/>
    <s v="Mar"/>
    <x v="2"/>
    <x v="0"/>
    <x v="1"/>
  </r>
  <r>
    <n v="603892"/>
    <n v="14700"/>
    <n v="32"/>
    <s v="Female"/>
    <x v="2"/>
    <x v="4"/>
    <s v="South Indian"/>
    <d v="2023-04-23T00:00:00"/>
    <s v="Online"/>
    <n v="45"/>
    <n v="13.1"/>
    <n v="349.64"/>
    <n v="29.98"/>
    <s v="UPI"/>
    <n v="2"/>
    <s v="25-35"/>
    <s v="new"/>
    <s v="medium"/>
    <s v="Low"/>
    <s v="Apr"/>
    <x v="0"/>
    <x v="1"/>
    <x v="0"/>
  </r>
  <r>
    <n v="603893"/>
    <n v="58921"/>
    <n v="46"/>
    <s v="Male"/>
    <x v="3"/>
    <x v="5"/>
    <s v="Chinese"/>
    <d v="2022-04-01T00:00:00"/>
    <s v="Online"/>
    <n v="75"/>
    <n v="8.8000000000000007"/>
    <n v="1279.8900000000001"/>
    <n v="39.03"/>
    <s v="UPI"/>
    <n v="3"/>
    <s v="36-50"/>
    <s v="new"/>
    <s v="high value"/>
    <s v="medium"/>
    <s v="Apr"/>
    <x v="2"/>
    <x v="0"/>
    <x v="1"/>
  </r>
  <r>
    <n v="603894"/>
    <n v="97077"/>
    <n v="41"/>
    <s v="Female"/>
    <x v="5"/>
    <x v="1"/>
    <s v="Pizza"/>
    <d v="2023-06-26T00:00:00"/>
    <s v="Online"/>
    <n v="76"/>
    <n v="9.1"/>
    <n v="1376.47"/>
    <n v="94.43"/>
    <s v="Wallet"/>
    <n v="3"/>
    <s v="36-50"/>
    <s v="new"/>
    <s v="high value"/>
    <s v="medium"/>
    <s v="Jun"/>
    <x v="0"/>
    <x v="0"/>
    <x v="1"/>
  </r>
  <r>
    <n v="603895"/>
    <n v="85289"/>
    <n v="39"/>
    <s v="Female"/>
    <x v="3"/>
    <x v="3"/>
    <s v="Burger"/>
    <d v="2022-09-27T00:00:00"/>
    <s v="Online"/>
    <n v="20"/>
    <n v="9.8000000000000007"/>
    <n v="489.49"/>
    <n v="88.4"/>
    <s v="Cash"/>
    <n v="2"/>
    <s v="36-50"/>
    <s v="new"/>
    <s v="medium"/>
    <s v="Low"/>
    <s v="Sep"/>
    <x v="2"/>
    <x v="0"/>
    <x v="2"/>
  </r>
  <r>
    <n v="603896"/>
    <n v="72259"/>
    <n v="34"/>
    <s v="Male"/>
    <x v="0"/>
    <x v="4"/>
    <s v="Pizza"/>
    <d v="2024-07-17T00:00:00"/>
    <s v="COD"/>
    <n v="64"/>
    <n v="10"/>
    <n v="960.21"/>
    <n v="33.200000000000003"/>
    <s v="UPI"/>
    <n v="3"/>
    <s v="25-35"/>
    <s v="new"/>
    <s v="high value"/>
    <s v="medium"/>
    <s v="Jul"/>
    <x v="1"/>
    <x v="0"/>
    <x v="1"/>
  </r>
  <r>
    <n v="603897"/>
    <n v="15914"/>
    <n v="57"/>
    <s v="Female"/>
    <x v="3"/>
    <x v="1"/>
    <s v="South Indian"/>
    <d v="2022-01-04T00:00:00"/>
    <s v="Online"/>
    <n v="75"/>
    <n v="14.6"/>
    <n v="267.64"/>
    <n v="46.26"/>
    <s v="Cash"/>
    <n v="4"/>
    <s v="50+"/>
    <s v="new"/>
    <s v="medium"/>
    <s v="medium"/>
    <s v="Jan"/>
    <x v="2"/>
    <x v="1"/>
    <x v="1"/>
  </r>
  <r>
    <n v="603898"/>
    <n v="23294"/>
    <n v="60"/>
    <s v="Male"/>
    <x v="3"/>
    <x v="1"/>
    <s v="Pizza"/>
    <d v="2023-12-05T00:00:00"/>
    <s v="Online"/>
    <n v="61"/>
    <n v="2.9"/>
    <n v="1272.52"/>
    <n v="79.84"/>
    <s v="Cash"/>
    <n v="4"/>
    <s v="50+"/>
    <s v="new"/>
    <s v="high value"/>
    <s v="medium"/>
    <s v="Dec"/>
    <x v="0"/>
    <x v="2"/>
    <x v="1"/>
  </r>
  <r>
    <n v="603899"/>
    <n v="88178"/>
    <n v="52"/>
    <s v="Male"/>
    <x v="1"/>
    <x v="5"/>
    <s v="Biryani"/>
    <d v="2022-10-29T00:00:00"/>
    <s v="Online"/>
    <n v="64"/>
    <n v="4.0999999999999996"/>
    <n v="848.17"/>
    <n v="49.55"/>
    <s v="Wallet"/>
    <n v="3"/>
    <s v="50+"/>
    <s v="new"/>
    <s v="high value"/>
    <s v="medium"/>
    <s v="Oct"/>
    <x v="2"/>
    <x v="2"/>
    <x v="1"/>
  </r>
  <r>
    <n v="603900"/>
    <n v="96141"/>
    <n v="56"/>
    <s v="Male"/>
    <x v="4"/>
    <x v="6"/>
    <s v="South Indian"/>
    <d v="2023-05-13T00:00:00"/>
    <s v="Online"/>
    <n v="54"/>
    <n v="13.5"/>
    <n v="468.2"/>
    <n v="112.61"/>
    <s v="Wallet"/>
    <n v="3"/>
    <s v="50+"/>
    <s v="new"/>
    <s v="medium"/>
    <s v="medium"/>
    <s v="May"/>
    <x v="0"/>
    <x v="1"/>
    <x v="1"/>
  </r>
  <r>
    <n v="603901"/>
    <n v="23590"/>
    <n v="57"/>
    <s v="Female"/>
    <x v="5"/>
    <x v="2"/>
    <s v="Chinese"/>
    <d v="2022-10-30T00:00:00"/>
    <s v="Online"/>
    <n v="76"/>
    <n v="3.9"/>
    <n v="860.12"/>
    <n v="112.04"/>
    <s v="Card"/>
    <n v="3"/>
    <s v="50+"/>
    <s v="new"/>
    <s v="high value"/>
    <s v="medium"/>
    <s v="Oct"/>
    <x v="2"/>
    <x v="2"/>
    <x v="1"/>
  </r>
  <r>
    <n v="603902"/>
    <n v="91268"/>
    <n v="42"/>
    <s v="Female"/>
    <x v="1"/>
    <x v="4"/>
    <s v="Chinese"/>
    <d v="2024-10-31T00:00:00"/>
    <s v="Online"/>
    <n v="59"/>
    <n v="3.2"/>
    <n v="642.80999999999995"/>
    <n v="107.82"/>
    <s v="UPI"/>
    <n v="1"/>
    <s v="36-50"/>
    <s v="new"/>
    <s v="high value"/>
    <s v="Low"/>
    <s v="Oct"/>
    <x v="1"/>
    <x v="2"/>
    <x v="1"/>
  </r>
  <r>
    <n v="603903"/>
    <n v="76011"/>
    <n v="53"/>
    <s v="Female"/>
    <x v="3"/>
    <x v="2"/>
    <s v="Chinese"/>
    <d v="2022-12-01T00:00:00"/>
    <s v="COD"/>
    <n v="70"/>
    <n v="5.5"/>
    <n v="374.56"/>
    <n v="105.52"/>
    <s v="UPI"/>
    <n v="3"/>
    <s v="50+"/>
    <s v="new"/>
    <s v="medium"/>
    <s v="medium"/>
    <s v="Dec"/>
    <x v="2"/>
    <x v="0"/>
    <x v="1"/>
  </r>
  <r>
    <n v="603904"/>
    <n v="30634"/>
    <n v="23"/>
    <s v="Female"/>
    <x v="2"/>
    <x v="2"/>
    <s v="Burger"/>
    <d v="2024-08-26T00:00:00"/>
    <s v="COD"/>
    <n v="37"/>
    <n v="9.1999999999999993"/>
    <n v="1199.77"/>
    <n v="118.76"/>
    <s v="UPI"/>
    <n v="3"/>
    <s v="18-24"/>
    <s v="new"/>
    <s v="high value"/>
    <s v="medium"/>
    <s v="Aug"/>
    <x v="1"/>
    <x v="0"/>
    <x v="0"/>
  </r>
  <r>
    <n v="603905"/>
    <n v="37350"/>
    <n v="55"/>
    <s v="Male"/>
    <x v="3"/>
    <x v="2"/>
    <s v="Burger"/>
    <d v="2023-05-29T00:00:00"/>
    <s v="Online"/>
    <n v="80"/>
    <n v="4.2"/>
    <n v="557.29"/>
    <n v="117.59"/>
    <s v="UPI"/>
    <n v="5"/>
    <s v="50+"/>
    <s v="new"/>
    <s v="high value"/>
    <s v="High"/>
    <s v="May"/>
    <x v="0"/>
    <x v="2"/>
    <x v="1"/>
  </r>
  <r>
    <n v="603906"/>
    <n v="11105"/>
    <n v="44"/>
    <s v="Female"/>
    <x v="5"/>
    <x v="1"/>
    <s v="Sandwich"/>
    <d v="2022-06-16T00:00:00"/>
    <s v="COD"/>
    <n v="55"/>
    <n v="11.1"/>
    <n v="1205.82"/>
    <n v="102.41"/>
    <s v="UPI"/>
    <n v="4"/>
    <s v="36-50"/>
    <s v="new"/>
    <s v="high value"/>
    <s v="medium"/>
    <s v="Jun"/>
    <x v="2"/>
    <x v="1"/>
    <x v="1"/>
  </r>
  <r>
    <n v="603907"/>
    <n v="30525"/>
    <n v="32"/>
    <s v="Male"/>
    <x v="3"/>
    <x v="6"/>
    <s v="Pizza"/>
    <d v="2024-08-30T00:00:00"/>
    <s v="Online"/>
    <n v="40"/>
    <n v="8.8000000000000007"/>
    <n v="1047.43"/>
    <n v="63.21"/>
    <s v="Cash"/>
    <n v="3"/>
    <s v="25-35"/>
    <s v="new"/>
    <s v="high value"/>
    <s v="medium"/>
    <s v="Aug"/>
    <x v="1"/>
    <x v="0"/>
    <x v="0"/>
  </r>
  <r>
    <n v="603908"/>
    <n v="29316"/>
    <n v="52"/>
    <s v="Female"/>
    <x v="5"/>
    <x v="1"/>
    <s v="Sandwich"/>
    <d v="2023-11-21T00:00:00"/>
    <s v="COD"/>
    <n v="43"/>
    <n v="7.3"/>
    <n v="1360.23"/>
    <n v="58.09"/>
    <s v="Wallet"/>
    <n v="1"/>
    <s v="50+"/>
    <s v="new"/>
    <s v="high value"/>
    <s v="Low"/>
    <s v="Nov"/>
    <x v="0"/>
    <x v="0"/>
    <x v="0"/>
  </r>
  <r>
    <n v="603909"/>
    <n v="66612"/>
    <n v="60"/>
    <s v="Male"/>
    <x v="5"/>
    <x v="7"/>
    <s v="Biryani"/>
    <d v="2024-02-12T00:00:00"/>
    <s v="Online"/>
    <n v="56"/>
    <n v="1"/>
    <n v="166.95"/>
    <n v="117"/>
    <s v="Wallet"/>
    <n v="2"/>
    <s v="50+"/>
    <s v="repeat"/>
    <s v="low"/>
    <s v="Low"/>
    <s v="Feb"/>
    <x v="1"/>
    <x v="2"/>
    <x v="1"/>
  </r>
  <r>
    <n v="603910"/>
    <n v="17733"/>
    <n v="32"/>
    <s v="Female"/>
    <x v="0"/>
    <x v="4"/>
    <s v="Burger"/>
    <d v="2022-08-17T00:00:00"/>
    <s v="COD"/>
    <n v="89"/>
    <n v="12.2"/>
    <n v="1257.06"/>
    <n v="40.07"/>
    <s v="UPI"/>
    <n v="5"/>
    <s v="25-35"/>
    <s v="new"/>
    <s v="high value"/>
    <s v="High"/>
    <s v="Aug"/>
    <x v="2"/>
    <x v="1"/>
    <x v="1"/>
  </r>
  <r>
    <n v="603911"/>
    <n v="74570"/>
    <n v="41"/>
    <s v="Male"/>
    <x v="0"/>
    <x v="1"/>
    <s v="Burger"/>
    <d v="2022-03-18T00:00:00"/>
    <s v="Online"/>
    <n v="53"/>
    <n v="12.1"/>
    <n v="1360.2"/>
    <n v="23.14"/>
    <s v="Wallet"/>
    <n v="5"/>
    <s v="36-50"/>
    <s v="new"/>
    <s v="high value"/>
    <s v="High"/>
    <s v="Mar"/>
    <x v="2"/>
    <x v="1"/>
    <x v="1"/>
  </r>
  <r>
    <n v="603912"/>
    <n v="88761"/>
    <n v="46"/>
    <s v="Female"/>
    <x v="2"/>
    <x v="5"/>
    <s v="South Indian"/>
    <d v="2024-02-04T00:00:00"/>
    <s v="COD"/>
    <n v="41"/>
    <n v="6.5"/>
    <n v="1294.81"/>
    <n v="83.54"/>
    <s v="Cash"/>
    <n v="1"/>
    <s v="36-50"/>
    <s v="new"/>
    <s v="high value"/>
    <s v="Low"/>
    <s v="Feb"/>
    <x v="1"/>
    <x v="0"/>
    <x v="0"/>
  </r>
  <r>
    <n v="603913"/>
    <n v="60297"/>
    <n v="40"/>
    <s v="Male"/>
    <x v="3"/>
    <x v="7"/>
    <s v="Chinese"/>
    <d v="2024-02-10T00:00:00"/>
    <s v="Online"/>
    <n v="42"/>
    <n v="8.5"/>
    <n v="1300.51"/>
    <n v="100.44"/>
    <s v="Card"/>
    <n v="3"/>
    <s v="36-50"/>
    <s v="new"/>
    <s v="high value"/>
    <s v="medium"/>
    <s v="Feb"/>
    <x v="1"/>
    <x v="0"/>
    <x v="0"/>
  </r>
  <r>
    <n v="603914"/>
    <n v="84806"/>
    <n v="45"/>
    <s v="Female"/>
    <x v="3"/>
    <x v="4"/>
    <s v="Chinese"/>
    <d v="2024-07-26T00:00:00"/>
    <s v="Online"/>
    <n v="25"/>
    <n v="8.5"/>
    <n v="155.94"/>
    <n v="107.45"/>
    <s v="UPI"/>
    <n v="4"/>
    <s v="36-50"/>
    <s v="repeat"/>
    <s v="low"/>
    <s v="medium"/>
    <s v="Jul"/>
    <x v="1"/>
    <x v="0"/>
    <x v="2"/>
  </r>
  <r>
    <n v="603915"/>
    <n v="58569"/>
    <n v="41"/>
    <s v="Female"/>
    <x v="4"/>
    <x v="1"/>
    <s v="Burger"/>
    <d v="2022-06-15T00:00:00"/>
    <s v="COD"/>
    <n v="80"/>
    <n v="13"/>
    <n v="1360.07"/>
    <n v="105.66"/>
    <s v="Wallet"/>
    <n v="1"/>
    <s v="36-50"/>
    <s v="repeat"/>
    <s v="high value"/>
    <s v="Low"/>
    <s v="Jun"/>
    <x v="2"/>
    <x v="1"/>
    <x v="1"/>
  </r>
  <r>
    <n v="603916"/>
    <n v="70229"/>
    <n v="26"/>
    <s v="Female"/>
    <x v="4"/>
    <x v="5"/>
    <s v="Biryani"/>
    <d v="2022-09-18T00:00:00"/>
    <s v="COD"/>
    <n v="88"/>
    <n v="4.8"/>
    <n v="1046.6600000000001"/>
    <n v="63.49"/>
    <s v="Cash"/>
    <n v="2"/>
    <s v="25-35"/>
    <s v="new"/>
    <s v="high value"/>
    <s v="Low"/>
    <s v="Sep"/>
    <x v="2"/>
    <x v="2"/>
    <x v="1"/>
  </r>
  <r>
    <n v="603917"/>
    <n v="61646"/>
    <n v="51"/>
    <s v="Male"/>
    <x v="3"/>
    <x v="1"/>
    <s v="Burger"/>
    <d v="2023-01-22T00:00:00"/>
    <s v="Online"/>
    <n v="49"/>
    <n v="3.3"/>
    <n v="1331.49"/>
    <n v="49.94"/>
    <s v="Card"/>
    <n v="4"/>
    <s v="50+"/>
    <s v="new"/>
    <s v="high value"/>
    <s v="medium"/>
    <s v="Jan"/>
    <x v="0"/>
    <x v="2"/>
    <x v="1"/>
  </r>
  <r>
    <n v="603918"/>
    <n v="97794"/>
    <n v="43"/>
    <s v="Female"/>
    <x v="5"/>
    <x v="4"/>
    <s v="Pizza"/>
    <d v="2024-07-27T00:00:00"/>
    <s v="COD"/>
    <n v="28"/>
    <n v="1.3"/>
    <n v="694.1"/>
    <n v="75.209999999999994"/>
    <s v="Card"/>
    <n v="4"/>
    <s v="36-50"/>
    <s v="new"/>
    <s v="high value"/>
    <s v="medium"/>
    <s v="Jul"/>
    <x v="1"/>
    <x v="2"/>
    <x v="2"/>
  </r>
  <r>
    <n v="603919"/>
    <n v="51273"/>
    <n v="33"/>
    <s v="Male"/>
    <x v="1"/>
    <x v="3"/>
    <s v="Chinese"/>
    <d v="2022-10-19T00:00:00"/>
    <s v="COD"/>
    <n v="72"/>
    <n v="9.4"/>
    <n v="1398.36"/>
    <n v="43.69"/>
    <s v="UPI"/>
    <n v="2"/>
    <s v="25-35"/>
    <s v="new"/>
    <s v="high value"/>
    <s v="Low"/>
    <s v="Oct"/>
    <x v="2"/>
    <x v="0"/>
    <x v="1"/>
  </r>
  <r>
    <n v="603920"/>
    <n v="29864"/>
    <n v="39"/>
    <s v="Female"/>
    <x v="3"/>
    <x v="7"/>
    <s v="Sandwich"/>
    <d v="2024-09-20T00:00:00"/>
    <s v="Online"/>
    <n v="75"/>
    <n v="2.7"/>
    <n v="990.61"/>
    <n v="41.42"/>
    <s v="Wallet"/>
    <n v="1"/>
    <s v="36-50"/>
    <s v="new"/>
    <s v="high value"/>
    <s v="Low"/>
    <s v="Sep"/>
    <x v="1"/>
    <x v="2"/>
    <x v="1"/>
  </r>
  <r>
    <n v="603921"/>
    <n v="96754"/>
    <n v="36"/>
    <s v="Male"/>
    <x v="5"/>
    <x v="5"/>
    <s v="Biryani"/>
    <d v="2022-11-30T00:00:00"/>
    <s v="Online"/>
    <n v="43"/>
    <n v="12.9"/>
    <n v="1207.04"/>
    <n v="74.53"/>
    <s v="Cash"/>
    <n v="4"/>
    <s v="36-50"/>
    <s v="new"/>
    <s v="high value"/>
    <s v="medium"/>
    <s v="Nov"/>
    <x v="2"/>
    <x v="1"/>
    <x v="0"/>
  </r>
  <r>
    <n v="603922"/>
    <n v="47428"/>
    <n v="48"/>
    <s v="Female"/>
    <x v="4"/>
    <x v="0"/>
    <s v="Biryani"/>
    <d v="2022-09-08T00:00:00"/>
    <s v="COD"/>
    <n v="67"/>
    <n v="4.0999999999999996"/>
    <n v="1458.8"/>
    <n v="85.66"/>
    <s v="Card"/>
    <n v="3"/>
    <s v="36-50"/>
    <s v="repeat"/>
    <s v="high value"/>
    <s v="medium"/>
    <s v="Sep"/>
    <x v="2"/>
    <x v="2"/>
    <x v="1"/>
  </r>
  <r>
    <n v="603923"/>
    <n v="74028"/>
    <n v="20"/>
    <s v="Female"/>
    <x v="4"/>
    <x v="4"/>
    <s v="Biryani"/>
    <d v="2022-02-18T00:00:00"/>
    <s v="Online"/>
    <n v="43"/>
    <n v="10.199999999999999"/>
    <n v="751.36"/>
    <n v="99.51"/>
    <s v="Card"/>
    <n v="4"/>
    <s v="18-24"/>
    <s v="new"/>
    <s v="high value"/>
    <s v="medium"/>
    <s v="Feb"/>
    <x v="2"/>
    <x v="1"/>
    <x v="0"/>
  </r>
  <r>
    <n v="603924"/>
    <n v="87834"/>
    <n v="34"/>
    <s v="Male"/>
    <x v="1"/>
    <x v="6"/>
    <s v="Pizza"/>
    <d v="2022-07-02T00:00:00"/>
    <s v="COD"/>
    <n v="51"/>
    <n v="4.7"/>
    <n v="208.24"/>
    <n v="68.650000000000006"/>
    <s v="Wallet"/>
    <n v="4"/>
    <s v="25-35"/>
    <s v="new"/>
    <s v="low"/>
    <s v="medium"/>
    <s v="Jul"/>
    <x v="2"/>
    <x v="2"/>
    <x v="1"/>
  </r>
  <r>
    <n v="603925"/>
    <n v="63083"/>
    <n v="43"/>
    <s v="Female"/>
    <x v="4"/>
    <x v="5"/>
    <s v="Burger"/>
    <d v="2024-11-30T00:00:00"/>
    <s v="COD"/>
    <n v="81"/>
    <n v="1.5"/>
    <n v="1003.73"/>
    <n v="42.89"/>
    <s v="Wallet"/>
    <n v="5"/>
    <s v="36-50"/>
    <s v="new"/>
    <s v="high value"/>
    <s v="High"/>
    <s v="Nov"/>
    <x v="1"/>
    <x v="2"/>
    <x v="1"/>
  </r>
  <r>
    <n v="603926"/>
    <n v="66771"/>
    <n v="25"/>
    <s v="Male"/>
    <x v="3"/>
    <x v="0"/>
    <s v="Sandwich"/>
    <d v="2024-06-10T00:00:00"/>
    <s v="Online"/>
    <n v="89"/>
    <n v="9.9"/>
    <n v="382.06"/>
    <n v="39.119999999999997"/>
    <s v="Cash"/>
    <n v="2"/>
    <s v="25-35"/>
    <s v="new"/>
    <s v="medium"/>
    <s v="Low"/>
    <s v="Jun"/>
    <x v="1"/>
    <x v="0"/>
    <x v="1"/>
  </r>
  <r>
    <n v="603927"/>
    <n v="60470"/>
    <n v="26"/>
    <s v="Male"/>
    <x v="0"/>
    <x v="2"/>
    <s v="South Indian"/>
    <d v="2022-08-14T00:00:00"/>
    <s v="Online"/>
    <n v="50"/>
    <n v="9.3000000000000007"/>
    <n v="934.02"/>
    <n v="59"/>
    <s v="Cash"/>
    <n v="2"/>
    <s v="25-35"/>
    <s v="new"/>
    <s v="high value"/>
    <s v="Low"/>
    <s v="Aug"/>
    <x v="2"/>
    <x v="0"/>
    <x v="1"/>
  </r>
  <r>
    <n v="603928"/>
    <n v="66987"/>
    <n v="31"/>
    <s v="Female"/>
    <x v="1"/>
    <x v="7"/>
    <s v="South Indian"/>
    <d v="2022-09-23T00:00:00"/>
    <s v="Online"/>
    <n v="23"/>
    <n v="8"/>
    <n v="445.87"/>
    <n v="98.24"/>
    <s v="UPI"/>
    <n v="4"/>
    <s v="25-35"/>
    <s v="new"/>
    <s v="medium"/>
    <s v="medium"/>
    <s v="Sep"/>
    <x v="2"/>
    <x v="0"/>
    <x v="2"/>
  </r>
  <r>
    <n v="603929"/>
    <n v="53083"/>
    <n v="62"/>
    <s v="Male"/>
    <x v="3"/>
    <x v="1"/>
    <s v="South Indian"/>
    <d v="2023-05-19T00:00:00"/>
    <s v="COD"/>
    <n v="40"/>
    <n v="10.3"/>
    <n v="1156.3399999999999"/>
    <n v="84.24"/>
    <s v="UPI"/>
    <n v="3"/>
    <s v="50+"/>
    <s v="new"/>
    <s v="high value"/>
    <s v="medium"/>
    <s v="May"/>
    <x v="0"/>
    <x v="1"/>
    <x v="0"/>
  </r>
  <r>
    <n v="603930"/>
    <n v="73455"/>
    <n v="29"/>
    <s v="Female"/>
    <x v="3"/>
    <x v="0"/>
    <s v="South Indian"/>
    <d v="2024-04-01T00:00:00"/>
    <s v="Online"/>
    <n v="34"/>
    <n v="1.2"/>
    <n v="778.81"/>
    <n v="90.13"/>
    <s v="UPI"/>
    <n v="5"/>
    <s v="25-35"/>
    <s v="new"/>
    <s v="high value"/>
    <s v="High"/>
    <s v="Apr"/>
    <x v="1"/>
    <x v="2"/>
    <x v="0"/>
  </r>
  <r>
    <n v="603931"/>
    <n v="42093"/>
    <n v="47"/>
    <s v="Female"/>
    <x v="4"/>
    <x v="4"/>
    <s v="Sandwich"/>
    <d v="2024-10-22T00:00:00"/>
    <s v="Online"/>
    <n v="46"/>
    <n v="7.3"/>
    <n v="1188.0999999999999"/>
    <n v="88.95"/>
    <s v="UPI"/>
    <n v="3"/>
    <s v="36-50"/>
    <s v="new"/>
    <s v="high value"/>
    <s v="medium"/>
    <s v="Oct"/>
    <x v="1"/>
    <x v="0"/>
    <x v="1"/>
  </r>
  <r>
    <n v="603932"/>
    <n v="66750"/>
    <n v="45"/>
    <s v="Female"/>
    <x v="4"/>
    <x v="3"/>
    <s v="Sandwich"/>
    <d v="2024-04-09T00:00:00"/>
    <s v="COD"/>
    <n v="38"/>
    <n v="3"/>
    <n v="849.37"/>
    <n v="99.74"/>
    <s v="UPI"/>
    <n v="2"/>
    <s v="36-50"/>
    <s v="repeat"/>
    <s v="high value"/>
    <s v="Low"/>
    <s v="Apr"/>
    <x v="1"/>
    <x v="2"/>
    <x v="0"/>
  </r>
  <r>
    <n v="603933"/>
    <n v="69080"/>
    <n v="38"/>
    <s v="Female"/>
    <x v="2"/>
    <x v="3"/>
    <s v="Biryani"/>
    <d v="2023-08-16T00:00:00"/>
    <s v="Online"/>
    <n v="49"/>
    <n v="4.0999999999999996"/>
    <n v="1182.3399999999999"/>
    <n v="116.69"/>
    <s v="Wallet"/>
    <n v="1"/>
    <s v="36-50"/>
    <s v="new"/>
    <s v="high value"/>
    <s v="Low"/>
    <s v="Aug"/>
    <x v="0"/>
    <x v="2"/>
    <x v="1"/>
  </r>
  <r>
    <n v="603934"/>
    <n v="36179"/>
    <n v="20"/>
    <s v="Male"/>
    <x v="0"/>
    <x v="6"/>
    <s v="Pizza"/>
    <d v="2022-11-03T00:00:00"/>
    <s v="Online"/>
    <n v="55"/>
    <n v="2.5"/>
    <n v="1254.3499999999999"/>
    <n v="85.04"/>
    <s v="Card"/>
    <n v="4"/>
    <s v="18-24"/>
    <s v="new"/>
    <s v="high value"/>
    <s v="medium"/>
    <s v="Nov"/>
    <x v="2"/>
    <x v="2"/>
    <x v="1"/>
  </r>
  <r>
    <n v="603935"/>
    <n v="43830"/>
    <n v="60"/>
    <s v="Male"/>
    <x v="3"/>
    <x v="5"/>
    <s v="South Indian"/>
    <d v="2022-05-08T00:00:00"/>
    <s v="COD"/>
    <n v="40"/>
    <n v="7.3"/>
    <n v="209.86"/>
    <n v="44.44"/>
    <s v="Card"/>
    <n v="4"/>
    <s v="50+"/>
    <s v="new"/>
    <s v="low"/>
    <s v="medium"/>
    <s v="May"/>
    <x v="2"/>
    <x v="0"/>
    <x v="0"/>
  </r>
  <r>
    <n v="603936"/>
    <n v="87445"/>
    <n v="55"/>
    <s v="Male"/>
    <x v="5"/>
    <x v="4"/>
    <s v="Biryani"/>
    <d v="2024-01-01T00:00:00"/>
    <s v="Online"/>
    <n v="57"/>
    <n v="4.5999999999999996"/>
    <n v="284.35000000000002"/>
    <n v="62.71"/>
    <s v="Wallet"/>
    <n v="2"/>
    <s v="50+"/>
    <s v="new"/>
    <s v="medium"/>
    <s v="Low"/>
    <s v="Jan"/>
    <x v="1"/>
    <x v="2"/>
    <x v="1"/>
  </r>
  <r>
    <n v="603937"/>
    <n v="55834"/>
    <n v="30"/>
    <s v="Male"/>
    <x v="5"/>
    <x v="4"/>
    <s v="South Indian"/>
    <d v="2022-05-19T00:00:00"/>
    <s v="Online"/>
    <n v="83"/>
    <n v="11.3"/>
    <n v="211.95"/>
    <n v="69.8"/>
    <s v="UPI"/>
    <n v="4"/>
    <s v="25-35"/>
    <s v="new"/>
    <s v="low"/>
    <s v="medium"/>
    <s v="May"/>
    <x v="2"/>
    <x v="1"/>
    <x v="1"/>
  </r>
  <r>
    <n v="603938"/>
    <n v="93069"/>
    <n v="20"/>
    <s v="Male"/>
    <x v="0"/>
    <x v="0"/>
    <s v="South Indian"/>
    <d v="2023-01-11T00:00:00"/>
    <s v="Online"/>
    <n v="44"/>
    <n v="2.2000000000000002"/>
    <n v="428.71"/>
    <n v="50.41"/>
    <s v="Wallet"/>
    <n v="1"/>
    <s v="18-24"/>
    <s v="new"/>
    <s v="medium"/>
    <s v="Low"/>
    <s v="Jan"/>
    <x v="0"/>
    <x v="2"/>
    <x v="0"/>
  </r>
  <r>
    <n v="603939"/>
    <n v="83016"/>
    <n v="47"/>
    <s v="Male"/>
    <x v="2"/>
    <x v="5"/>
    <s v="South Indian"/>
    <d v="2024-03-17T00:00:00"/>
    <s v="COD"/>
    <n v="48"/>
    <n v="11.6"/>
    <n v="819.11"/>
    <n v="35.08"/>
    <s v="UPI"/>
    <n v="4"/>
    <s v="36-50"/>
    <s v="new"/>
    <s v="high value"/>
    <s v="medium"/>
    <s v="Mar"/>
    <x v="1"/>
    <x v="1"/>
    <x v="1"/>
  </r>
  <r>
    <n v="603940"/>
    <n v="20221"/>
    <n v="22"/>
    <s v="Male"/>
    <x v="2"/>
    <x v="1"/>
    <s v="Burger"/>
    <d v="2023-11-15T00:00:00"/>
    <s v="COD"/>
    <n v="88"/>
    <n v="3.4"/>
    <n v="1340.13"/>
    <n v="79.95"/>
    <s v="UPI"/>
    <n v="5"/>
    <s v="18-24"/>
    <s v="repeat"/>
    <s v="high value"/>
    <s v="High"/>
    <s v="Nov"/>
    <x v="0"/>
    <x v="2"/>
    <x v="1"/>
  </r>
  <r>
    <n v="603941"/>
    <n v="78688"/>
    <n v="51"/>
    <s v="Male"/>
    <x v="3"/>
    <x v="2"/>
    <s v="Burger"/>
    <d v="2023-06-01T00:00:00"/>
    <s v="Online"/>
    <n v="22"/>
    <n v="6.5"/>
    <n v="1014.16"/>
    <n v="112.39"/>
    <s v="UPI"/>
    <n v="2"/>
    <s v="50+"/>
    <s v="new"/>
    <s v="high value"/>
    <s v="Low"/>
    <s v="Jun"/>
    <x v="0"/>
    <x v="0"/>
    <x v="2"/>
  </r>
  <r>
    <n v="603942"/>
    <n v="41353"/>
    <n v="43"/>
    <s v="Female"/>
    <x v="2"/>
    <x v="0"/>
    <s v="Pizza"/>
    <d v="2022-11-17T00:00:00"/>
    <s v="COD"/>
    <n v="30"/>
    <n v="13.8"/>
    <n v="193.51"/>
    <n v="105.65"/>
    <s v="UPI"/>
    <n v="2"/>
    <s v="36-50"/>
    <s v="new"/>
    <s v="low"/>
    <s v="Low"/>
    <s v="Nov"/>
    <x v="2"/>
    <x v="1"/>
    <x v="2"/>
  </r>
  <r>
    <n v="603943"/>
    <n v="29358"/>
    <n v="20"/>
    <s v="Male"/>
    <x v="5"/>
    <x v="5"/>
    <s v="Sandwich"/>
    <d v="2024-05-28T00:00:00"/>
    <s v="COD"/>
    <n v="28"/>
    <n v="2.7"/>
    <n v="545.16"/>
    <n v="53.07"/>
    <s v="Cash"/>
    <n v="1"/>
    <s v="18-24"/>
    <s v="new"/>
    <s v="high value"/>
    <s v="Low"/>
    <s v="May"/>
    <x v="1"/>
    <x v="2"/>
    <x v="2"/>
  </r>
  <r>
    <n v="603944"/>
    <n v="16079"/>
    <n v="27"/>
    <s v="Male"/>
    <x v="5"/>
    <x v="6"/>
    <s v="Burger"/>
    <d v="2023-05-30T00:00:00"/>
    <s v="COD"/>
    <n v="25"/>
    <n v="14.9"/>
    <n v="543.27"/>
    <n v="47.57"/>
    <s v="Cash"/>
    <n v="3"/>
    <s v="25-35"/>
    <s v="new"/>
    <s v="high value"/>
    <s v="medium"/>
    <s v="May"/>
    <x v="0"/>
    <x v="1"/>
    <x v="2"/>
  </r>
  <r>
    <n v="603945"/>
    <n v="66660"/>
    <n v="26"/>
    <s v="Male"/>
    <x v="4"/>
    <x v="6"/>
    <s v="Sandwich"/>
    <d v="2024-05-12T00:00:00"/>
    <s v="COD"/>
    <n v="23"/>
    <n v="10.1"/>
    <n v="1094.49"/>
    <n v="74.63"/>
    <s v="Card"/>
    <n v="1"/>
    <s v="25-35"/>
    <s v="new"/>
    <s v="high value"/>
    <s v="Low"/>
    <s v="May"/>
    <x v="1"/>
    <x v="1"/>
    <x v="2"/>
  </r>
  <r>
    <n v="603946"/>
    <n v="94110"/>
    <n v="29"/>
    <s v="Female"/>
    <x v="3"/>
    <x v="1"/>
    <s v="Chinese"/>
    <d v="2023-05-02T00:00:00"/>
    <s v="Online"/>
    <n v="70"/>
    <n v="8.9"/>
    <n v="1017.9"/>
    <n v="43.33"/>
    <s v="Wallet"/>
    <n v="3"/>
    <s v="25-35"/>
    <s v="new"/>
    <s v="high value"/>
    <s v="medium"/>
    <s v="May"/>
    <x v="0"/>
    <x v="0"/>
    <x v="1"/>
  </r>
  <r>
    <n v="603947"/>
    <n v="43512"/>
    <n v="61"/>
    <s v="Female"/>
    <x v="3"/>
    <x v="3"/>
    <s v="Pizza"/>
    <d v="2024-07-14T00:00:00"/>
    <s v="COD"/>
    <n v="87"/>
    <n v="5.7"/>
    <n v="886.92"/>
    <n v="31.94"/>
    <s v="Wallet"/>
    <n v="5"/>
    <s v="50+"/>
    <s v="new"/>
    <s v="high value"/>
    <s v="High"/>
    <s v="Jul"/>
    <x v="1"/>
    <x v="0"/>
    <x v="1"/>
  </r>
  <r>
    <n v="603948"/>
    <n v="80629"/>
    <n v="38"/>
    <s v="Female"/>
    <x v="1"/>
    <x v="2"/>
    <s v="Sandwich"/>
    <d v="2024-05-27T00:00:00"/>
    <s v="Online"/>
    <n v="64"/>
    <n v="6.9"/>
    <n v="830.88"/>
    <n v="36.24"/>
    <s v="Wallet"/>
    <n v="3"/>
    <s v="36-50"/>
    <s v="new"/>
    <s v="high value"/>
    <s v="medium"/>
    <s v="May"/>
    <x v="1"/>
    <x v="0"/>
    <x v="1"/>
  </r>
  <r>
    <n v="603949"/>
    <n v="48655"/>
    <n v="54"/>
    <s v="Female"/>
    <x v="5"/>
    <x v="0"/>
    <s v="Burger"/>
    <d v="2022-02-27T00:00:00"/>
    <s v="COD"/>
    <n v="26"/>
    <n v="2"/>
    <n v="910.48"/>
    <n v="50.29"/>
    <s v="Card"/>
    <n v="2"/>
    <s v="50+"/>
    <s v="new"/>
    <s v="high value"/>
    <s v="Low"/>
    <s v="Feb"/>
    <x v="2"/>
    <x v="2"/>
    <x v="2"/>
  </r>
  <r>
    <n v="603950"/>
    <n v="82765"/>
    <n v="62"/>
    <s v="Male"/>
    <x v="0"/>
    <x v="5"/>
    <s v="Chinese"/>
    <d v="2022-12-31T00:00:00"/>
    <s v="COD"/>
    <n v="76"/>
    <n v="6.8"/>
    <n v="916.4"/>
    <n v="45.08"/>
    <s v="Card"/>
    <n v="4"/>
    <s v="50+"/>
    <s v="new"/>
    <s v="high value"/>
    <s v="medium"/>
    <s v="Dec"/>
    <x v="2"/>
    <x v="0"/>
    <x v="1"/>
  </r>
  <r>
    <n v="603951"/>
    <n v="12651"/>
    <n v="19"/>
    <s v="Male"/>
    <x v="4"/>
    <x v="6"/>
    <s v="Burger"/>
    <d v="2024-07-11T00:00:00"/>
    <s v="COD"/>
    <n v="26"/>
    <n v="3.4"/>
    <n v="683.8"/>
    <n v="77.73"/>
    <s v="UPI"/>
    <n v="2"/>
    <s v="18-24"/>
    <s v="new"/>
    <s v="high value"/>
    <s v="Low"/>
    <s v="Jul"/>
    <x v="1"/>
    <x v="2"/>
    <x v="2"/>
  </r>
  <r>
    <n v="603952"/>
    <n v="69584"/>
    <n v="21"/>
    <s v="Female"/>
    <x v="0"/>
    <x v="2"/>
    <s v="Burger"/>
    <d v="2022-03-02T00:00:00"/>
    <s v="Online"/>
    <n v="80"/>
    <n v="7"/>
    <n v="425.39"/>
    <n v="70.06"/>
    <s v="UPI"/>
    <n v="3"/>
    <s v="18-24"/>
    <s v="new"/>
    <s v="medium"/>
    <s v="medium"/>
    <s v="Mar"/>
    <x v="2"/>
    <x v="0"/>
    <x v="1"/>
  </r>
  <r>
    <n v="603953"/>
    <n v="60355"/>
    <n v="45"/>
    <s v="Male"/>
    <x v="0"/>
    <x v="7"/>
    <s v="South Indian"/>
    <d v="2023-07-23T00:00:00"/>
    <s v="COD"/>
    <n v="81"/>
    <n v="3.5"/>
    <n v="560.79"/>
    <n v="115.61"/>
    <s v="Wallet"/>
    <n v="3"/>
    <s v="36-50"/>
    <s v="new"/>
    <s v="high value"/>
    <s v="medium"/>
    <s v="Jul"/>
    <x v="0"/>
    <x v="2"/>
    <x v="1"/>
  </r>
  <r>
    <n v="603954"/>
    <n v="43704"/>
    <n v="27"/>
    <s v="Female"/>
    <x v="0"/>
    <x v="6"/>
    <s v="Burger"/>
    <d v="2022-07-09T00:00:00"/>
    <s v="COD"/>
    <n v="79"/>
    <n v="9.5"/>
    <n v="1400.72"/>
    <n v="107.5"/>
    <s v="Wallet"/>
    <n v="1"/>
    <s v="25-35"/>
    <s v="new"/>
    <s v="high value"/>
    <s v="Low"/>
    <s v="Jul"/>
    <x v="2"/>
    <x v="0"/>
    <x v="1"/>
  </r>
  <r>
    <n v="603955"/>
    <n v="50976"/>
    <n v="59"/>
    <s v="Female"/>
    <x v="3"/>
    <x v="2"/>
    <s v="Burger"/>
    <d v="2022-05-08T00:00:00"/>
    <s v="COD"/>
    <n v="78"/>
    <n v="13.4"/>
    <n v="1063.74"/>
    <n v="45.26"/>
    <s v="Cash"/>
    <n v="1"/>
    <s v="50+"/>
    <s v="new"/>
    <s v="high value"/>
    <s v="Low"/>
    <s v="May"/>
    <x v="2"/>
    <x v="1"/>
    <x v="1"/>
  </r>
  <r>
    <n v="603956"/>
    <n v="98329"/>
    <n v="26"/>
    <s v="Male"/>
    <x v="3"/>
    <x v="6"/>
    <s v="Burger"/>
    <d v="2023-05-27T00:00:00"/>
    <s v="Online"/>
    <n v="52"/>
    <n v="10.8"/>
    <n v="1006.44"/>
    <n v="66.77"/>
    <s v="Cash"/>
    <n v="1"/>
    <s v="25-35"/>
    <s v="new"/>
    <s v="high value"/>
    <s v="Low"/>
    <s v="May"/>
    <x v="0"/>
    <x v="1"/>
    <x v="1"/>
  </r>
  <r>
    <n v="603957"/>
    <n v="27657"/>
    <n v="61"/>
    <s v="Female"/>
    <x v="0"/>
    <x v="1"/>
    <s v="Pizza"/>
    <d v="2023-12-25T00:00:00"/>
    <s v="Online"/>
    <n v="57"/>
    <n v="9.6999999999999993"/>
    <n v="232.72"/>
    <n v="73.87"/>
    <s v="Cash"/>
    <n v="4"/>
    <s v="50+"/>
    <s v="new"/>
    <s v="low"/>
    <s v="medium"/>
    <s v="Dec"/>
    <x v="0"/>
    <x v="0"/>
    <x v="1"/>
  </r>
  <r>
    <n v="603958"/>
    <n v="14072"/>
    <n v="26"/>
    <s v="Female"/>
    <x v="5"/>
    <x v="2"/>
    <s v="Biryani"/>
    <d v="2023-11-28T00:00:00"/>
    <s v="COD"/>
    <n v="58"/>
    <n v="14.5"/>
    <n v="151.72"/>
    <n v="76.14"/>
    <s v="Cash"/>
    <n v="2"/>
    <s v="25-35"/>
    <s v="new"/>
    <s v="low"/>
    <s v="Low"/>
    <s v="Nov"/>
    <x v="0"/>
    <x v="1"/>
    <x v="1"/>
  </r>
  <r>
    <n v="603959"/>
    <n v="15872"/>
    <n v="50"/>
    <s v="Male"/>
    <x v="2"/>
    <x v="0"/>
    <s v="Sandwich"/>
    <d v="2022-04-04T00:00:00"/>
    <s v="COD"/>
    <n v="47"/>
    <n v="2.4"/>
    <n v="895.07"/>
    <n v="25.27"/>
    <s v="UPI"/>
    <n v="1"/>
    <s v="36-50"/>
    <s v="new"/>
    <s v="high value"/>
    <s v="Low"/>
    <s v="Apr"/>
    <x v="2"/>
    <x v="2"/>
    <x v="1"/>
  </r>
  <r>
    <n v="603960"/>
    <n v="55813"/>
    <n v="21"/>
    <s v="Male"/>
    <x v="2"/>
    <x v="3"/>
    <s v="Pizza"/>
    <d v="2023-11-02T00:00:00"/>
    <s v="COD"/>
    <n v="73"/>
    <n v="2.4"/>
    <n v="335.19"/>
    <n v="26.72"/>
    <s v="Wallet"/>
    <n v="1"/>
    <s v="18-24"/>
    <s v="repeat"/>
    <s v="medium"/>
    <s v="Low"/>
    <s v="Nov"/>
    <x v="0"/>
    <x v="2"/>
    <x v="1"/>
  </r>
  <r>
    <n v="603961"/>
    <n v="98360"/>
    <n v="32"/>
    <s v="Female"/>
    <x v="0"/>
    <x v="1"/>
    <s v="South Indian"/>
    <d v="2023-11-15T00:00:00"/>
    <s v="COD"/>
    <n v="38"/>
    <n v="12.8"/>
    <n v="1421.81"/>
    <n v="63.07"/>
    <s v="Card"/>
    <n v="2"/>
    <s v="25-35"/>
    <s v="new"/>
    <s v="high value"/>
    <s v="Low"/>
    <s v="Nov"/>
    <x v="0"/>
    <x v="1"/>
    <x v="0"/>
  </r>
  <r>
    <n v="603962"/>
    <n v="34576"/>
    <n v="64"/>
    <s v="Female"/>
    <x v="2"/>
    <x v="2"/>
    <s v="Burger"/>
    <d v="2022-06-27T00:00:00"/>
    <s v="COD"/>
    <n v="39"/>
    <n v="5.7"/>
    <n v="360.1"/>
    <n v="69.12"/>
    <s v="Cash"/>
    <n v="3"/>
    <s v="50+"/>
    <s v="new"/>
    <s v="medium"/>
    <s v="medium"/>
    <s v="Jun"/>
    <x v="2"/>
    <x v="0"/>
    <x v="0"/>
  </r>
  <r>
    <n v="603963"/>
    <n v="53610"/>
    <n v="25"/>
    <s v="Male"/>
    <x v="2"/>
    <x v="3"/>
    <s v="Biryani"/>
    <d v="2024-05-23T00:00:00"/>
    <s v="COD"/>
    <n v="62"/>
    <n v="10.8"/>
    <n v="560.71"/>
    <n v="30.33"/>
    <s v="UPI"/>
    <n v="2"/>
    <s v="25-35"/>
    <s v="new"/>
    <s v="high value"/>
    <s v="Low"/>
    <s v="May"/>
    <x v="1"/>
    <x v="1"/>
    <x v="1"/>
  </r>
  <r>
    <n v="603964"/>
    <n v="28586"/>
    <n v="63"/>
    <s v="Female"/>
    <x v="5"/>
    <x v="2"/>
    <s v="South Indian"/>
    <d v="2022-04-08T00:00:00"/>
    <s v="COD"/>
    <n v="72"/>
    <n v="9.6"/>
    <n v="1092.56"/>
    <n v="21.5"/>
    <s v="Cash"/>
    <n v="1"/>
    <s v="50+"/>
    <s v="new"/>
    <s v="high value"/>
    <s v="Low"/>
    <s v="Apr"/>
    <x v="2"/>
    <x v="0"/>
    <x v="1"/>
  </r>
  <r>
    <n v="603965"/>
    <n v="36128"/>
    <n v="36"/>
    <s v="Male"/>
    <x v="2"/>
    <x v="0"/>
    <s v="Chinese"/>
    <d v="2023-07-14T00:00:00"/>
    <s v="COD"/>
    <n v="67"/>
    <n v="14.2"/>
    <n v="861"/>
    <n v="90.87"/>
    <s v="UPI"/>
    <n v="1"/>
    <s v="36-50"/>
    <s v="new"/>
    <s v="high value"/>
    <s v="Low"/>
    <s v="Jul"/>
    <x v="0"/>
    <x v="1"/>
    <x v="1"/>
  </r>
  <r>
    <n v="603966"/>
    <n v="60778"/>
    <n v="40"/>
    <s v="Male"/>
    <x v="1"/>
    <x v="5"/>
    <s v="South Indian"/>
    <d v="2024-08-17T00:00:00"/>
    <s v="Online"/>
    <n v="73"/>
    <n v="1.3"/>
    <n v="270.64999999999998"/>
    <n v="87.03"/>
    <s v="Cash"/>
    <n v="4"/>
    <s v="36-50"/>
    <s v="new"/>
    <s v="medium"/>
    <s v="medium"/>
    <s v="Aug"/>
    <x v="1"/>
    <x v="2"/>
    <x v="1"/>
  </r>
  <r>
    <n v="603967"/>
    <n v="63350"/>
    <n v="64"/>
    <s v="Female"/>
    <x v="4"/>
    <x v="4"/>
    <s v="Biryani"/>
    <d v="2024-08-09T00:00:00"/>
    <s v="Online"/>
    <n v="25"/>
    <n v="6.4"/>
    <n v="225.59"/>
    <n v="112.3"/>
    <s v="UPI"/>
    <n v="1"/>
    <s v="50+"/>
    <s v="new"/>
    <s v="low"/>
    <s v="Low"/>
    <s v="Aug"/>
    <x v="1"/>
    <x v="0"/>
    <x v="2"/>
  </r>
  <r>
    <n v="603968"/>
    <n v="88273"/>
    <n v="40"/>
    <s v="Male"/>
    <x v="1"/>
    <x v="4"/>
    <s v="Pizza"/>
    <d v="2023-10-01T00:00:00"/>
    <s v="Online"/>
    <n v="22"/>
    <n v="7.4"/>
    <n v="468.65"/>
    <n v="40.869999999999997"/>
    <s v="Cash"/>
    <n v="2"/>
    <s v="36-50"/>
    <s v="repeat"/>
    <s v="medium"/>
    <s v="Low"/>
    <s v="Oct"/>
    <x v="0"/>
    <x v="0"/>
    <x v="2"/>
  </r>
  <r>
    <n v="603969"/>
    <n v="71600"/>
    <n v="35"/>
    <s v="Female"/>
    <x v="3"/>
    <x v="0"/>
    <s v="South Indian"/>
    <d v="2022-03-15T00:00:00"/>
    <s v="Online"/>
    <n v="56"/>
    <n v="2.9"/>
    <n v="1214.94"/>
    <n v="104.13"/>
    <s v="Wallet"/>
    <n v="1"/>
    <s v="25-35"/>
    <s v="new"/>
    <s v="high value"/>
    <s v="Low"/>
    <s v="Mar"/>
    <x v="2"/>
    <x v="2"/>
    <x v="1"/>
  </r>
  <r>
    <n v="603970"/>
    <n v="48757"/>
    <n v="39"/>
    <s v="Male"/>
    <x v="0"/>
    <x v="2"/>
    <s v="Chinese"/>
    <d v="2023-11-27T00:00:00"/>
    <s v="Online"/>
    <n v="46"/>
    <n v="2.9"/>
    <n v="1242.9100000000001"/>
    <n v="109.11"/>
    <s v="Cash"/>
    <n v="2"/>
    <s v="36-50"/>
    <s v="new"/>
    <s v="high value"/>
    <s v="Low"/>
    <s v="Nov"/>
    <x v="0"/>
    <x v="2"/>
    <x v="1"/>
  </r>
  <r>
    <n v="603971"/>
    <n v="51002"/>
    <n v="48"/>
    <s v="Female"/>
    <x v="2"/>
    <x v="3"/>
    <s v="Biryani"/>
    <d v="2024-10-25T00:00:00"/>
    <s v="Online"/>
    <n v="69"/>
    <n v="14.1"/>
    <n v="175.3"/>
    <n v="56.56"/>
    <s v="UPI"/>
    <n v="2"/>
    <s v="36-50"/>
    <s v="new"/>
    <s v="low"/>
    <s v="Low"/>
    <s v="Oct"/>
    <x v="1"/>
    <x v="1"/>
    <x v="1"/>
  </r>
  <r>
    <n v="603972"/>
    <n v="73606"/>
    <n v="39"/>
    <s v="Female"/>
    <x v="1"/>
    <x v="4"/>
    <s v="Biryani"/>
    <d v="2022-03-27T00:00:00"/>
    <s v="COD"/>
    <n v="82"/>
    <n v="7.1"/>
    <n v="205.16"/>
    <n v="33.89"/>
    <s v="Cash"/>
    <n v="4"/>
    <s v="36-50"/>
    <s v="new"/>
    <s v="low"/>
    <s v="medium"/>
    <s v="Mar"/>
    <x v="2"/>
    <x v="0"/>
    <x v="1"/>
  </r>
  <r>
    <n v="603973"/>
    <n v="96913"/>
    <n v="29"/>
    <s v="Male"/>
    <x v="1"/>
    <x v="5"/>
    <s v="Biryani"/>
    <d v="2023-07-07T00:00:00"/>
    <s v="Online"/>
    <n v="71"/>
    <n v="3.9"/>
    <n v="353.55"/>
    <n v="119.12"/>
    <s v="Wallet"/>
    <n v="1"/>
    <s v="25-35"/>
    <s v="repeat"/>
    <s v="medium"/>
    <s v="Low"/>
    <s v="Jul"/>
    <x v="0"/>
    <x v="2"/>
    <x v="1"/>
  </r>
  <r>
    <n v="603974"/>
    <n v="98000"/>
    <n v="22"/>
    <s v="Female"/>
    <x v="5"/>
    <x v="2"/>
    <s v="Chinese"/>
    <d v="2022-08-25T00:00:00"/>
    <s v="Online"/>
    <n v="46"/>
    <n v="6.3"/>
    <n v="331.08"/>
    <n v="44.23"/>
    <s v="Cash"/>
    <n v="5"/>
    <s v="18-24"/>
    <s v="new"/>
    <s v="medium"/>
    <s v="High"/>
    <s v="Aug"/>
    <x v="2"/>
    <x v="0"/>
    <x v="1"/>
  </r>
  <r>
    <n v="603975"/>
    <n v="24103"/>
    <n v="62"/>
    <s v="Female"/>
    <x v="2"/>
    <x v="5"/>
    <s v="Chinese"/>
    <d v="2024-12-03T00:00:00"/>
    <s v="COD"/>
    <n v="25"/>
    <n v="1.8"/>
    <n v="1165.3"/>
    <n v="64.069999999999993"/>
    <s v="Card"/>
    <n v="4"/>
    <s v="50+"/>
    <s v="new"/>
    <s v="high value"/>
    <s v="medium"/>
    <s v="Dec"/>
    <x v="1"/>
    <x v="2"/>
    <x v="2"/>
  </r>
  <r>
    <n v="603976"/>
    <n v="32413"/>
    <n v="31"/>
    <s v="Male"/>
    <x v="1"/>
    <x v="3"/>
    <s v="Burger"/>
    <d v="2023-04-06T00:00:00"/>
    <s v="COD"/>
    <n v="28"/>
    <n v="11.2"/>
    <n v="1435.99"/>
    <n v="116.17"/>
    <s v="UPI"/>
    <n v="1"/>
    <s v="25-35"/>
    <s v="new"/>
    <s v="high value"/>
    <s v="Low"/>
    <s v="Apr"/>
    <x v="0"/>
    <x v="1"/>
    <x v="2"/>
  </r>
  <r>
    <n v="603977"/>
    <n v="74528"/>
    <n v="21"/>
    <s v="Male"/>
    <x v="3"/>
    <x v="5"/>
    <s v="Chinese"/>
    <d v="2024-12-02T00:00:00"/>
    <s v="Online"/>
    <n v="46"/>
    <n v="1.8"/>
    <n v="965.23"/>
    <n v="21.08"/>
    <s v="UPI"/>
    <n v="3"/>
    <s v="18-24"/>
    <s v="new"/>
    <s v="high value"/>
    <s v="medium"/>
    <s v="Dec"/>
    <x v="1"/>
    <x v="2"/>
    <x v="1"/>
  </r>
  <r>
    <n v="603978"/>
    <n v="83043"/>
    <n v="48"/>
    <s v="Female"/>
    <x v="4"/>
    <x v="6"/>
    <s v="Biryani"/>
    <d v="2023-05-06T00:00:00"/>
    <s v="COD"/>
    <n v="47"/>
    <n v="3.4"/>
    <n v="831.92"/>
    <n v="32.04"/>
    <s v="Wallet"/>
    <n v="4"/>
    <s v="36-50"/>
    <s v="new"/>
    <s v="high value"/>
    <s v="medium"/>
    <s v="May"/>
    <x v="0"/>
    <x v="2"/>
    <x v="1"/>
  </r>
  <r>
    <n v="603979"/>
    <n v="53889"/>
    <n v="37"/>
    <s v="Female"/>
    <x v="5"/>
    <x v="2"/>
    <s v="Burger"/>
    <d v="2022-08-29T00:00:00"/>
    <s v="Online"/>
    <n v="89"/>
    <n v="9.4"/>
    <n v="1153.8399999999999"/>
    <n v="100.45"/>
    <s v="UPI"/>
    <n v="2"/>
    <s v="36-50"/>
    <s v="new"/>
    <s v="high value"/>
    <s v="Low"/>
    <s v="Aug"/>
    <x v="2"/>
    <x v="0"/>
    <x v="1"/>
  </r>
  <r>
    <n v="603980"/>
    <n v="64678"/>
    <n v="45"/>
    <s v="Male"/>
    <x v="0"/>
    <x v="7"/>
    <s v="South Indian"/>
    <d v="2022-12-21T00:00:00"/>
    <s v="COD"/>
    <n v="31"/>
    <n v="12"/>
    <n v="1449.62"/>
    <n v="50.31"/>
    <s v="Card"/>
    <n v="1"/>
    <s v="36-50"/>
    <s v="new"/>
    <s v="high value"/>
    <s v="Low"/>
    <s v="Dec"/>
    <x v="2"/>
    <x v="1"/>
    <x v="0"/>
  </r>
  <r>
    <n v="603981"/>
    <n v="85850"/>
    <n v="30"/>
    <s v="Female"/>
    <x v="4"/>
    <x v="0"/>
    <s v="Chinese"/>
    <d v="2023-03-06T00:00:00"/>
    <s v="COD"/>
    <n v="77"/>
    <n v="9.1"/>
    <n v="348.26"/>
    <n v="94.68"/>
    <s v="Wallet"/>
    <n v="2"/>
    <s v="25-35"/>
    <s v="new"/>
    <s v="medium"/>
    <s v="Low"/>
    <s v="Mar"/>
    <x v="0"/>
    <x v="0"/>
    <x v="1"/>
  </r>
  <r>
    <n v="603982"/>
    <n v="52405"/>
    <n v="63"/>
    <s v="Female"/>
    <x v="2"/>
    <x v="1"/>
    <s v="Burger"/>
    <d v="2023-04-01T00:00:00"/>
    <s v="COD"/>
    <n v="76"/>
    <n v="2.7"/>
    <n v="680.51"/>
    <n v="37.46"/>
    <s v="Card"/>
    <n v="1"/>
    <s v="50+"/>
    <s v="new"/>
    <s v="high value"/>
    <s v="Low"/>
    <s v="Apr"/>
    <x v="0"/>
    <x v="2"/>
    <x v="1"/>
  </r>
  <r>
    <n v="603983"/>
    <n v="75042"/>
    <n v="39"/>
    <s v="Female"/>
    <x v="3"/>
    <x v="3"/>
    <s v="Chinese"/>
    <d v="2023-12-15T00:00:00"/>
    <s v="Online"/>
    <n v="31"/>
    <n v="9"/>
    <n v="522.4"/>
    <n v="62.68"/>
    <s v="UPI"/>
    <n v="1"/>
    <s v="36-50"/>
    <s v="new"/>
    <s v="high value"/>
    <s v="Low"/>
    <s v="Dec"/>
    <x v="0"/>
    <x v="0"/>
    <x v="0"/>
  </r>
  <r>
    <n v="603984"/>
    <n v="89826"/>
    <n v="57"/>
    <s v="Male"/>
    <x v="1"/>
    <x v="0"/>
    <s v="Pizza"/>
    <d v="2023-04-08T00:00:00"/>
    <s v="Online"/>
    <n v="62"/>
    <n v="5.3"/>
    <n v="1019.39"/>
    <n v="72.72"/>
    <s v="Card"/>
    <n v="4"/>
    <s v="50+"/>
    <s v="new"/>
    <s v="high value"/>
    <s v="medium"/>
    <s v="Apr"/>
    <x v="0"/>
    <x v="0"/>
    <x v="1"/>
  </r>
  <r>
    <n v="603985"/>
    <n v="37152"/>
    <n v="60"/>
    <s v="Male"/>
    <x v="1"/>
    <x v="6"/>
    <s v="Biryani"/>
    <d v="2024-08-27T00:00:00"/>
    <s v="Online"/>
    <n v="57"/>
    <n v="10.1"/>
    <n v="733.12"/>
    <n v="51.5"/>
    <s v="Cash"/>
    <n v="4"/>
    <s v="50+"/>
    <s v="new"/>
    <s v="high value"/>
    <s v="medium"/>
    <s v="Aug"/>
    <x v="1"/>
    <x v="1"/>
    <x v="1"/>
  </r>
  <r>
    <n v="603986"/>
    <n v="94103"/>
    <n v="18"/>
    <s v="Male"/>
    <x v="0"/>
    <x v="3"/>
    <s v="Sandwich"/>
    <d v="2024-08-30T00:00:00"/>
    <s v="COD"/>
    <n v="76"/>
    <n v="6.4"/>
    <n v="824.94"/>
    <n v="85.59"/>
    <s v="Cash"/>
    <n v="2"/>
    <s v="18-24"/>
    <s v="new"/>
    <s v="high value"/>
    <s v="Low"/>
    <s v="Aug"/>
    <x v="1"/>
    <x v="0"/>
    <x v="1"/>
  </r>
  <r>
    <n v="603987"/>
    <n v="43929"/>
    <n v="43"/>
    <s v="Male"/>
    <x v="2"/>
    <x v="3"/>
    <s v="Chinese"/>
    <d v="2024-07-17T00:00:00"/>
    <s v="Online"/>
    <n v="62"/>
    <n v="3.5"/>
    <n v="525.44000000000005"/>
    <n v="38.51"/>
    <s v="Wallet"/>
    <n v="3"/>
    <s v="36-50"/>
    <s v="new"/>
    <s v="high value"/>
    <s v="medium"/>
    <s v="Jul"/>
    <x v="1"/>
    <x v="2"/>
    <x v="1"/>
  </r>
  <r>
    <n v="603988"/>
    <n v="33281"/>
    <n v="43"/>
    <s v="Male"/>
    <x v="1"/>
    <x v="5"/>
    <s v="Pizza"/>
    <d v="2022-04-28T00:00:00"/>
    <s v="COD"/>
    <n v="54"/>
    <n v="11.8"/>
    <n v="589.71"/>
    <n v="64.63"/>
    <s v="Card"/>
    <n v="5"/>
    <s v="36-50"/>
    <s v="repeat"/>
    <s v="high value"/>
    <s v="High"/>
    <s v="Apr"/>
    <x v="2"/>
    <x v="1"/>
    <x v="1"/>
  </r>
  <r>
    <n v="603989"/>
    <n v="62374"/>
    <n v="58"/>
    <s v="Male"/>
    <x v="4"/>
    <x v="3"/>
    <s v="Sandwich"/>
    <d v="2023-07-08T00:00:00"/>
    <s v="Online"/>
    <n v="29"/>
    <n v="9"/>
    <n v="335.95"/>
    <n v="99.9"/>
    <s v="Wallet"/>
    <n v="4"/>
    <s v="50+"/>
    <s v="new"/>
    <s v="medium"/>
    <s v="medium"/>
    <s v="Jul"/>
    <x v="0"/>
    <x v="0"/>
    <x v="2"/>
  </r>
  <r>
    <n v="603990"/>
    <n v="44082"/>
    <n v="48"/>
    <s v="Female"/>
    <x v="2"/>
    <x v="7"/>
    <s v="South Indian"/>
    <d v="2023-07-21T00:00:00"/>
    <s v="COD"/>
    <n v="58"/>
    <n v="11.8"/>
    <n v="795.91"/>
    <n v="86.87"/>
    <s v="Card"/>
    <n v="1"/>
    <s v="36-50"/>
    <s v="new"/>
    <s v="high value"/>
    <s v="Low"/>
    <s v="Jul"/>
    <x v="0"/>
    <x v="1"/>
    <x v="1"/>
  </r>
  <r>
    <n v="603991"/>
    <n v="51305"/>
    <n v="29"/>
    <s v="Male"/>
    <x v="2"/>
    <x v="3"/>
    <s v="South Indian"/>
    <d v="2024-01-08T00:00:00"/>
    <s v="COD"/>
    <n v="34"/>
    <n v="6.2"/>
    <n v="737.12"/>
    <n v="29.18"/>
    <s v="Wallet"/>
    <n v="1"/>
    <s v="25-35"/>
    <s v="new"/>
    <s v="high value"/>
    <s v="Low"/>
    <s v="Jan"/>
    <x v="1"/>
    <x v="0"/>
    <x v="0"/>
  </r>
  <r>
    <n v="603992"/>
    <n v="35147"/>
    <n v="64"/>
    <s v="Female"/>
    <x v="1"/>
    <x v="3"/>
    <s v="South Indian"/>
    <d v="2023-01-17T00:00:00"/>
    <s v="COD"/>
    <n v="66"/>
    <n v="8.1"/>
    <n v="585.91"/>
    <n v="30.11"/>
    <s v="Card"/>
    <n v="5"/>
    <s v="50+"/>
    <s v="new"/>
    <s v="high value"/>
    <s v="High"/>
    <s v="Jan"/>
    <x v="0"/>
    <x v="0"/>
    <x v="1"/>
  </r>
  <r>
    <n v="603993"/>
    <n v="84965"/>
    <n v="53"/>
    <s v="Male"/>
    <x v="0"/>
    <x v="4"/>
    <s v="Sandwich"/>
    <d v="2022-03-19T00:00:00"/>
    <s v="COD"/>
    <n v="75"/>
    <n v="12.1"/>
    <n v="162.74"/>
    <n v="108.74"/>
    <s v="Card"/>
    <n v="1"/>
    <s v="50+"/>
    <s v="new"/>
    <s v="low"/>
    <s v="Low"/>
    <s v="Mar"/>
    <x v="2"/>
    <x v="1"/>
    <x v="1"/>
  </r>
  <r>
    <n v="603994"/>
    <n v="14939"/>
    <n v="38"/>
    <s v="Female"/>
    <x v="0"/>
    <x v="1"/>
    <s v="South Indian"/>
    <d v="2023-11-20T00:00:00"/>
    <s v="Online"/>
    <n v="65"/>
    <n v="2.8"/>
    <n v="561.92999999999995"/>
    <n v="62.08"/>
    <s v="Wallet"/>
    <n v="1"/>
    <s v="36-50"/>
    <s v="new"/>
    <s v="high value"/>
    <s v="Low"/>
    <s v="Nov"/>
    <x v="0"/>
    <x v="2"/>
    <x v="1"/>
  </r>
  <r>
    <n v="603995"/>
    <n v="43236"/>
    <n v="54"/>
    <s v="Female"/>
    <x v="5"/>
    <x v="0"/>
    <s v="Sandwich"/>
    <d v="2022-10-24T00:00:00"/>
    <s v="Online"/>
    <n v="55"/>
    <n v="14.7"/>
    <n v="644.29"/>
    <n v="22.89"/>
    <s v="Cash"/>
    <n v="3"/>
    <s v="50+"/>
    <s v="new"/>
    <s v="high value"/>
    <s v="medium"/>
    <s v="Oct"/>
    <x v="2"/>
    <x v="1"/>
    <x v="1"/>
  </r>
  <r>
    <n v="603996"/>
    <n v="63412"/>
    <n v="37"/>
    <s v="Male"/>
    <x v="2"/>
    <x v="6"/>
    <s v="South Indian"/>
    <d v="2022-08-09T00:00:00"/>
    <s v="Online"/>
    <n v="88"/>
    <n v="2.5"/>
    <n v="785.36"/>
    <n v="69.239999999999995"/>
    <s v="Cash"/>
    <n v="5"/>
    <s v="36-50"/>
    <s v="new"/>
    <s v="high value"/>
    <s v="High"/>
    <s v="Aug"/>
    <x v="2"/>
    <x v="2"/>
    <x v="1"/>
  </r>
  <r>
    <n v="603997"/>
    <n v="30191"/>
    <n v="62"/>
    <s v="Female"/>
    <x v="4"/>
    <x v="4"/>
    <s v="Sandwich"/>
    <d v="2024-04-01T00:00:00"/>
    <s v="COD"/>
    <n v="89"/>
    <n v="7"/>
    <n v="1060.1600000000001"/>
    <n v="110.76"/>
    <s v="UPI"/>
    <n v="4"/>
    <s v="50+"/>
    <s v="repeat"/>
    <s v="high value"/>
    <s v="medium"/>
    <s v="Apr"/>
    <x v="1"/>
    <x v="0"/>
    <x v="1"/>
  </r>
  <r>
    <n v="603998"/>
    <n v="79523"/>
    <n v="26"/>
    <s v="Female"/>
    <x v="0"/>
    <x v="6"/>
    <s v="Biryani"/>
    <d v="2022-02-08T00:00:00"/>
    <s v="Online"/>
    <n v="68"/>
    <n v="6.1"/>
    <n v="1263.0999999999999"/>
    <n v="38.97"/>
    <s v="Card"/>
    <n v="1"/>
    <s v="25-35"/>
    <s v="new"/>
    <s v="high value"/>
    <s v="Low"/>
    <s v="Feb"/>
    <x v="2"/>
    <x v="0"/>
    <x v="1"/>
  </r>
  <r>
    <n v="603999"/>
    <n v="71322"/>
    <n v="33"/>
    <s v="Female"/>
    <x v="4"/>
    <x v="6"/>
    <s v="Chinese"/>
    <d v="2022-03-22T00:00:00"/>
    <s v="Online"/>
    <n v="84"/>
    <n v="3.9"/>
    <n v="1028.57"/>
    <n v="33.74"/>
    <s v="Card"/>
    <n v="2"/>
    <s v="25-35"/>
    <s v="new"/>
    <s v="high value"/>
    <s v="Low"/>
    <s v="Mar"/>
    <x v="2"/>
    <x v="2"/>
    <x v="1"/>
  </r>
  <r>
    <n v="604000"/>
    <n v="97730"/>
    <n v="18"/>
    <s v="Male"/>
    <x v="2"/>
    <x v="4"/>
    <s v="Biryani"/>
    <d v="2024-10-07T00:00:00"/>
    <s v="Online"/>
    <n v="73"/>
    <n v="9.6999999999999993"/>
    <n v="212.92"/>
    <n v="33.76"/>
    <s v="Wallet"/>
    <n v="2"/>
    <s v="18-24"/>
    <s v="new"/>
    <s v="low"/>
    <s v="Low"/>
    <s v="Oct"/>
    <x v="1"/>
    <x v="0"/>
    <x v="1"/>
  </r>
  <r>
    <n v="604001"/>
    <n v="85004"/>
    <n v="30"/>
    <s v="Female"/>
    <x v="0"/>
    <x v="3"/>
    <s v="Chinese"/>
    <d v="2022-12-16T00:00:00"/>
    <s v="Online"/>
    <n v="22"/>
    <n v="13.1"/>
    <n v="665.74"/>
    <n v="69.52"/>
    <s v="Card"/>
    <n v="1"/>
    <s v="25-35"/>
    <s v="new"/>
    <s v="high value"/>
    <s v="Low"/>
    <s v="Dec"/>
    <x v="2"/>
    <x v="1"/>
    <x v="2"/>
  </r>
  <r>
    <n v="604002"/>
    <n v="59941"/>
    <n v="38"/>
    <s v="Male"/>
    <x v="4"/>
    <x v="1"/>
    <s v="Sandwich"/>
    <d v="2024-11-20T00:00:00"/>
    <s v="Online"/>
    <n v="20"/>
    <n v="5.3"/>
    <n v="1045.69"/>
    <n v="79.92"/>
    <s v="Wallet"/>
    <n v="1"/>
    <s v="36-50"/>
    <s v="new"/>
    <s v="high value"/>
    <s v="Low"/>
    <s v="Nov"/>
    <x v="1"/>
    <x v="0"/>
    <x v="2"/>
  </r>
  <r>
    <n v="604003"/>
    <n v="75720"/>
    <n v="28"/>
    <s v="Female"/>
    <x v="2"/>
    <x v="2"/>
    <s v="Sandwich"/>
    <d v="2022-11-08T00:00:00"/>
    <s v="COD"/>
    <n v="48"/>
    <n v="1.7"/>
    <n v="185.27"/>
    <n v="71.47"/>
    <s v="UPI"/>
    <n v="1"/>
    <s v="25-35"/>
    <s v="repeat"/>
    <s v="low"/>
    <s v="Low"/>
    <s v="Nov"/>
    <x v="2"/>
    <x v="2"/>
    <x v="1"/>
  </r>
  <r>
    <n v="604004"/>
    <n v="44796"/>
    <n v="48"/>
    <s v="Male"/>
    <x v="5"/>
    <x v="0"/>
    <s v="Biryani"/>
    <d v="2022-09-10T00:00:00"/>
    <s v="Online"/>
    <n v="56"/>
    <n v="8.1999999999999993"/>
    <n v="159.31"/>
    <n v="100.38"/>
    <s v="Wallet"/>
    <n v="2"/>
    <s v="36-50"/>
    <s v="new"/>
    <s v="low"/>
    <s v="Low"/>
    <s v="Sep"/>
    <x v="2"/>
    <x v="0"/>
    <x v="1"/>
  </r>
  <r>
    <n v="604005"/>
    <n v="90396"/>
    <n v="25"/>
    <s v="Female"/>
    <x v="1"/>
    <x v="3"/>
    <s v="Pizza"/>
    <d v="2023-12-13T00:00:00"/>
    <s v="Online"/>
    <n v="55"/>
    <n v="8.1999999999999993"/>
    <n v="1490.21"/>
    <n v="27.18"/>
    <s v="Card"/>
    <n v="1"/>
    <s v="25-35"/>
    <s v="new"/>
    <s v="high value"/>
    <s v="Low"/>
    <s v="Dec"/>
    <x v="0"/>
    <x v="0"/>
    <x v="1"/>
  </r>
  <r>
    <n v="604006"/>
    <n v="85620"/>
    <n v="30"/>
    <s v="Female"/>
    <x v="3"/>
    <x v="0"/>
    <s v="Biryani"/>
    <d v="2022-11-22T00:00:00"/>
    <s v="COD"/>
    <n v="72"/>
    <n v="2.5"/>
    <n v="1102.45"/>
    <n v="106.91"/>
    <s v="Wallet"/>
    <n v="1"/>
    <s v="25-35"/>
    <s v="new"/>
    <s v="high value"/>
    <s v="Low"/>
    <s v="Nov"/>
    <x v="2"/>
    <x v="2"/>
    <x v="1"/>
  </r>
  <r>
    <n v="604007"/>
    <n v="77850"/>
    <n v="19"/>
    <s v="Male"/>
    <x v="2"/>
    <x v="5"/>
    <s v="Biryani"/>
    <d v="2024-07-15T00:00:00"/>
    <s v="Online"/>
    <n v="61"/>
    <n v="4.7"/>
    <n v="676.54"/>
    <n v="86.21"/>
    <s v="UPI"/>
    <n v="5"/>
    <s v="18-24"/>
    <s v="repeat"/>
    <s v="high value"/>
    <s v="High"/>
    <s v="Jul"/>
    <x v="1"/>
    <x v="2"/>
    <x v="1"/>
  </r>
  <r>
    <n v="604008"/>
    <n v="20097"/>
    <n v="22"/>
    <s v="Female"/>
    <x v="3"/>
    <x v="3"/>
    <s v="Burger"/>
    <d v="2022-07-14T00:00:00"/>
    <s v="Online"/>
    <n v="31"/>
    <n v="7.8"/>
    <n v="659.18"/>
    <n v="31.91"/>
    <s v="UPI"/>
    <n v="3"/>
    <s v="18-24"/>
    <s v="new"/>
    <s v="high value"/>
    <s v="medium"/>
    <s v="Jul"/>
    <x v="2"/>
    <x v="0"/>
    <x v="0"/>
  </r>
  <r>
    <n v="604009"/>
    <n v="32321"/>
    <n v="44"/>
    <s v="Male"/>
    <x v="3"/>
    <x v="5"/>
    <s v="Burger"/>
    <d v="2023-11-13T00:00:00"/>
    <s v="COD"/>
    <n v="28"/>
    <n v="12.3"/>
    <n v="409.07"/>
    <n v="25.39"/>
    <s v="Card"/>
    <n v="3"/>
    <s v="36-50"/>
    <s v="new"/>
    <s v="medium"/>
    <s v="medium"/>
    <s v="Nov"/>
    <x v="0"/>
    <x v="1"/>
    <x v="2"/>
  </r>
  <r>
    <n v="604010"/>
    <n v="23151"/>
    <n v="30"/>
    <s v="Male"/>
    <x v="2"/>
    <x v="7"/>
    <s v="South Indian"/>
    <d v="2024-06-28T00:00:00"/>
    <s v="COD"/>
    <n v="35"/>
    <n v="8.6999999999999993"/>
    <n v="1428.7"/>
    <n v="24.4"/>
    <s v="Card"/>
    <n v="1"/>
    <s v="25-35"/>
    <s v="new"/>
    <s v="high value"/>
    <s v="Low"/>
    <s v="Jun"/>
    <x v="1"/>
    <x v="0"/>
    <x v="0"/>
  </r>
  <r>
    <n v="604011"/>
    <n v="47396"/>
    <n v="27"/>
    <s v="Male"/>
    <x v="3"/>
    <x v="0"/>
    <s v="Pizza"/>
    <d v="2024-01-07T00:00:00"/>
    <s v="COD"/>
    <n v="38"/>
    <n v="14.8"/>
    <n v="1427.06"/>
    <n v="101.03"/>
    <s v="Card"/>
    <n v="4"/>
    <s v="25-35"/>
    <s v="new"/>
    <s v="high value"/>
    <s v="medium"/>
    <s v="Jan"/>
    <x v="1"/>
    <x v="1"/>
    <x v="0"/>
  </r>
  <r>
    <n v="604012"/>
    <n v="45684"/>
    <n v="35"/>
    <s v="Female"/>
    <x v="3"/>
    <x v="1"/>
    <s v="Burger"/>
    <d v="2023-09-11T00:00:00"/>
    <s v="Online"/>
    <n v="40"/>
    <n v="14.4"/>
    <n v="300.58999999999997"/>
    <n v="110.67"/>
    <s v="Cash"/>
    <n v="3"/>
    <s v="25-35"/>
    <s v="new"/>
    <s v="medium"/>
    <s v="medium"/>
    <s v="Sep"/>
    <x v="0"/>
    <x v="1"/>
    <x v="0"/>
  </r>
  <r>
    <n v="604013"/>
    <n v="64024"/>
    <n v="42"/>
    <s v="Female"/>
    <x v="5"/>
    <x v="6"/>
    <s v="South Indian"/>
    <d v="2022-06-02T00:00:00"/>
    <s v="Online"/>
    <n v="59"/>
    <n v="12.7"/>
    <n v="1163.71"/>
    <n v="39.590000000000003"/>
    <s v="UPI"/>
    <n v="4"/>
    <s v="36-50"/>
    <s v="new"/>
    <s v="high value"/>
    <s v="medium"/>
    <s v="Jun"/>
    <x v="2"/>
    <x v="1"/>
    <x v="1"/>
  </r>
  <r>
    <n v="604014"/>
    <n v="74943"/>
    <n v="58"/>
    <s v="Male"/>
    <x v="4"/>
    <x v="4"/>
    <s v="South Indian"/>
    <d v="2022-09-15T00:00:00"/>
    <s v="Online"/>
    <n v="64"/>
    <n v="14.9"/>
    <n v="1065.28"/>
    <n v="71.41"/>
    <s v="UPI"/>
    <n v="3"/>
    <s v="50+"/>
    <s v="repeat"/>
    <s v="high value"/>
    <s v="medium"/>
    <s v="Sep"/>
    <x v="2"/>
    <x v="1"/>
    <x v="1"/>
  </r>
  <r>
    <n v="604015"/>
    <n v="36344"/>
    <n v="26"/>
    <s v="Male"/>
    <x v="0"/>
    <x v="2"/>
    <s v="Chinese"/>
    <d v="2024-08-25T00:00:00"/>
    <s v="COD"/>
    <n v="68"/>
    <n v="5.0999999999999996"/>
    <n v="484.74"/>
    <n v="26.3"/>
    <s v="UPI"/>
    <n v="3"/>
    <s v="25-35"/>
    <s v="new"/>
    <s v="medium"/>
    <s v="medium"/>
    <s v="Aug"/>
    <x v="1"/>
    <x v="0"/>
    <x v="1"/>
  </r>
  <r>
    <n v="604016"/>
    <n v="25286"/>
    <n v="26"/>
    <s v="Female"/>
    <x v="2"/>
    <x v="0"/>
    <s v="Biryani"/>
    <d v="2024-12-01T00:00:00"/>
    <s v="Online"/>
    <n v="82"/>
    <n v="14"/>
    <n v="468.63"/>
    <n v="100.56"/>
    <s v="Wallet"/>
    <n v="2"/>
    <s v="25-35"/>
    <s v="new"/>
    <s v="medium"/>
    <s v="Low"/>
    <s v="Dec"/>
    <x v="1"/>
    <x v="1"/>
    <x v="1"/>
  </r>
  <r>
    <n v="604017"/>
    <n v="46566"/>
    <n v="28"/>
    <s v="Male"/>
    <x v="5"/>
    <x v="6"/>
    <s v="Burger"/>
    <d v="2022-07-19T00:00:00"/>
    <s v="COD"/>
    <n v="86"/>
    <n v="13.3"/>
    <n v="401.89"/>
    <n v="97.94"/>
    <s v="UPI"/>
    <n v="2"/>
    <s v="25-35"/>
    <s v="new"/>
    <s v="medium"/>
    <s v="Low"/>
    <s v="Jul"/>
    <x v="2"/>
    <x v="1"/>
    <x v="1"/>
  </r>
  <r>
    <n v="604018"/>
    <n v="51524"/>
    <n v="49"/>
    <s v="Female"/>
    <x v="4"/>
    <x v="7"/>
    <s v="Chinese"/>
    <d v="2023-11-23T00:00:00"/>
    <s v="COD"/>
    <n v="46"/>
    <n v="10.7"/>
    <n v="205.23"/>
    <n v="82.59"/>
    <s v="Card"/>
    <n v="3"/>
    <s v="36-50"/>
    <s v="new"/>
    <s v="low"/>
    <s v="medium"/>
    <s v="Nov"/>
    <x v="0"/>
    <x v="1"/>
    <x v="1"/>
  </r>
  <r>
    <n v="604019"/>
    <n v="98258"/>
    <n v="45"/>
    <s v="Male"/>
    <x v="3"/>
    <x v="5"/>
    <s v="Biryani"/>
    <d v="2024-03-27T00:00:00"/>
    <s v="COD"/>
    <n v="77"/>
    <n v="6.9"/>
    <n v="1381.29"/>
    <n v="24.76"/>
    <s v="UPI"/>
    <n v="3"/>
    <s v="36-50"/>
    <s v="new"/>
    <s v="high value"/>
    <s v="medium"/>
    <s v="Mar"/>
    <x v="1"/>
    <x v="0"/>
    <x v="1"/>
  </r>
  <r>
    <n v="604020"/>
    <n v="58734"/>
    <n v="36"/>
    <s v="Female"/>
    <x v="4"/>
    <x v="3"/>
    <s v="Chinese"/>
    <d v="2024-06-21T00:00:00"/>
    <s v="COD"/>
    <n v="31"/>
    <n v="2.5"/>
    <n v="1150.78"/>
    <n v="98.69"/>
    <s v="UPI"/>
    <n v="4"/>
    <s v="36-50"/>
    <s v="new"/>
    <s v="high value"/>
    <s v="medium"/>
    <s v="Jun"/>
    <x v="1"/>
    <x v="2"/>
    <x v="0"/>
  </r>
  <r>
    <n v="604021"/>
    <n v="37120"/>
    <n v="34"/>
    <s v="Male"/>
    <x v="5"/>
    <x v="0"/>
    <s v="South Indian"/>
    <d v="2023-01-14T00:00:00"/>
    <s v="Online"/>
    <n v="79"/>
    <n v="9.4"/>
    <n v="830.35"/>
    <n v="43.49"/>
    <s v="Cash"/>
    <n v="1"/>
    <s v="25-35"/>
    <s v="new"/>
    <s v="high value"/>
    <s v="Low"/>
    <s v="Jan"/>
    <x v="0"/>
    <x v="0"/>
    <x v="1"/>
  </r>
  <r>
    <n v="604022"/>
    <n v="23583"/>
    <n v="31"/>
    <s v="Male"/>
    <x v="1"/>
    <x v="1"/>
    <s v="Pizza"/>
    <d v="2024-09-25T00:00:00"/>
    <s v="COD"/>
    <n v="41"/>
    <n v="5.8"/>
    <n v="266.47000000000003"/>
    <n v="33.020000000000003"/>
    <s v="Cash"/>
    <n v="4"/>
    <s v="25-35"/>
    <s v="new"/>
    <s v="medium"/>
    <s v="medium"/>
    <s v="Sep"/>
    <x v="1"/>
    <x v="0"/>
    <x v="0"/>
  </r>
  <r>
    <n v="604023"/>
    <n v="85105"/>
    <n v="19"/>
    <s v="Female"/>
    <x v="1"/>
    <x v="0"/>
    <s v="South Indian"/>
    <d v="2024-09-19T00:00:00"/>
    <s v="COD"/>
    <n v="85"/>
    <n v="9.9"/>
    <n v="593.57000000000005"/>
    <n v="62.58"/>
    <s v="Card"/>
    <n v="2"/>
    <s v="18-24"/>
    <s v="new"/>
    <s v="high value"/>
    <s v="Low"/>
    <s v="Sep"/>
    <x v="1"/>
    <x v="0"/>
    <x v="1"/>
  </r>
  <r>
    <n v="604024"/>
    <n v="55649"/>
    <n v="42"/>
    <s v="Male"/>
    <x v="0"/>
    <x v="3"/>
    <s v="South Indian"/>
    <d v="2024-10-11T00:00:00"/>
    <s v="Online"/>
    <n v="22"/>
    <n v="7.5"/>
    <n v="1170.03"/>
    <n v="102.62"/>
    <s v="Card"/>
    <n v="2"/>
    <s v="36-50"/>
    <s v="new"/>
    <s v="high value"/>
    <s v="Low"/>
    <s v="Oct"/>
    <x v="1"/>
    <x v="0"/>
    <x v="2"/>
  </r>
  <r>
    <n v="604025"/>
    <n v="25547"/>
    <n v="46"/>
    <s v="Male"/>
    <x v="1"/>
    <x v="0"/>
    <s v="Burger"/>
    <d v="2023-03-22T00:00:00"/>
    <s v="Online"/>
    <n v="65"/>
    <n v="2.4"/>
    <n v="759.46"/>
    <n v="95.86"/>
    <s v="Card"/>
    <n v="2"/>
    <s v="36-50"/>
    <s v="new"/>
    <s v="high value"/>
    <s v="Low"/>
    <s v="Mar"/>
    <x v="0"/>
    <x v="2"/>
    <x v="1"/>
  </r>
  <r>
    <n v="604026"/>
    <n v="85021"/>
    <n v="64"/>
    <s v="Male"/>
    <x v="5"/>
    <x v="5"/>
    <s v="South Indian"/>
    <d v="2022-02-06T00:00:00"/>
    <s v="Online"/>
    <n v="49"/>
    <n v="11.9"/>
    <n v="442.87"/>
    <n v="86.57"/>
    <s v="Cash"/>
    <n v="1"/>
    <s v="50+"/>
    <s v="repeat"/>
    <s v="medium"/>
    <s v="Low"/>
    <s v="Feb"/>
    <x v="2"/>
    <x v="1"/>
    <x v="1"/>
  </r>
  <r>
    <n v="604027"/>
    <n v="33720"/>
    <n v="62"/>
    <s v="Male"/>
    <x v="2"/>
    <x v="6"/>
    <s v="Chinese"/>
    <d v="2022-07-13T00:00:00"/>
    <s v="COD"/>
    <n v="77"/>
    <n v="3.6"/>
    <n v="978.12"/>
    <n v="59.85"/>
    <s v="UPI"/>
    <n v="4"/>
    <s v="50+"/>
    <s v="new"/>
    <s v="high value"/>
    <s v="medium"/>
    <s v="Jul"/>
    <x v="2"/>
    <x v="2"/>
    <x v="1"/>
  </r>
  <r>
    <n v="604028"/>
    <n v="15794"/>
    <n v="30"/>
    <s v="Female"/>
    <x v="4"/>
    <x v="7"/>
    <s v="Biryani"/>
    <d v="2022-08-29T00:00:00"/>
    <s v="Online"/>
    <n v="89"/>
    <n v="12.6"/>
    <n v="280.51"/>
    <n v="86.43"/>
    <s v="Cash"/>
    <n v="5"/>
    <s v="25-35"/>
    <s v="new"/>
    <s v="medium"/>
    <s v="High"/>
    <s v="Aug"/>
    <x v="2"/>
    <x v="1"/>
    <x v="1"/>
  </r>
  <r>
    <n v="604029"/>
    <n v="37911"/>
    <n v="29"/>
    <s v="Male"/>
    <x v="3"/>
    <x v="5"/>
    <s v="Sandwich"/>
    <d v="2024-01-08T00:00:00"/>
    <s v="Online"/>
    <n v="82"/>
    <n v="14.8"/>
    <n v="171.48"/>
    <n v="52.32"/>
    <s v="Wallet"/>
    <n v="2"/>
    <s v="25-35"/>
    <s v="new"/>
    <s v="low"/>
    <s v="Low"/>
    <s v="Jan"/>
    <x v="1"/>
    <x v="1"/>
    <x v="1"/>
  </r>
  <r>
    <n v="604030"/>
    <n v="28640"/>
    <n v="56"/>
    <s v="Male"/>
    <x v="3"/>
    <x v="6"/>
    <s v="Pizza"/>
    <d v="2024-07-19T00:00:00"/>
    <s v="Online"/>
    <n v="48"/>
    <n v="11.9"/>
    <n v="807.81"/>
    <n v="75.06"/>
    <s v="Card"/>
    <n v="4"/>
    <s v="50+"/>
    <s v="new"/>
    <s v="high value"/>
    <s v="medium"/>
    <s v="Jul"/>
    <x v="1"/>
    <x v="1"/>
    <x v="1"/>
  </r>
  <r>
    <n v="604031"/>
    <n v="90728"/>
    <n v="46"/>
    <s v="Female"/>
    <x v="3"/>
    <x v="5"/>
    <s v="Chinese"/>
    <d v="2023-05-05T00:00:00"/>
    <s v="Online"/>
    <n v="39"/>
    <n v="1.5"/>
    <n v="938.96"/>
    <n v="74.14"/>
    <s v="Wallet"/>
    <n v="3"/>
    <s v="36-50"/>
    <s v="new"/>
    <s v="high value"/>
    <s v="medium"/>
    <s v="May"/>
    <x v="0"/>
    <x v="2"/>
    <x v="0"/>
  </r>
  <r>
    <n v="604032"/>
    <n v="84569"/>
    <n v="64"/>
    <s v="Female"/>
    <x v="0"/>
    <x v="6"/>
    <s v="Biryani"/>
    <d v="2023-07-25T00:00:00"/>
    <s v="Online"/>
    <n v="35"/>
    <n v="2"/>
    <n v="204.39"/>
    <n v="63.26"/>
    <s v="UPI"/>
    <n v="3"/>
    <s v="50+"/>
    <s v="new"/>
    <s v="low"/>
    <s v="medium"/>
    <s v="Jul"/>
    <x v="0"/>
    <x v="2"/>
    <x v="0"/>
  </r>
  <r>
    <n v="604033"/>
    <n v="87887"/>
    <n v="20"/>
    <s v="Female"/>
    <x v="2"/>
    <x v="5"/>
    <s v="Pizza"/>
    <d v="2022-01-14T00:00:00"/>
    <s v="Online"/>
    <n v="75"/>
    <n v="13.2"/>
    <n v="418.74"/>
    <n v="44.81"/>
    <s v="Cash"/>
    <n v="3"/>
    <s v="18-24"/>
    <s v="new"/>
    <s v="medium"/>
    <s v="medium"/>
    <s v="Jan"/>
    <x v="2"/>
    <x v="1"/>
    <x v="1"/>
  </r>
  <r>
    <n v="604034"/>
    <n v="24022"/>
    <n v="52"/>
    <s v="Male"/>
    <x v="4"/>
    <x v="3"/>
    <s v="Burger"/>
    <d v="2023-04-23T00:00:00"/>
    <s v="Online"/>
    <n v="58"/>
    <n v="10.3"/>
    <n v="1451.56"/>
    <n v="29.59"/>
    <s v="UPI"/>
    <n v="5"/>
    <s v="50+"/>
    <s v="new"/>
    <s v="high value"/>
    <s v="High"/>
    <s v="Apr"/>
    <x v="0"/>
    <x v="1"/>
    <x v="1"/>
  </r>
  <r>
    <n v="604035"/>
    <n v="95490"/>
    <n v="20"/>
    <s v="Female"/>
    <x v="2"/>
    <x v="5"/>
    <s v="Pizza"/>
    <d v="2022-01-22T00:00:00"/>
    <s v="Online"/>
    <n v="20"/>
    <n v="3.7"/>
    <n v="271.8"/>
    <n v="59.08"/>
    <s v="Card"/>
    <n v="1"/>
    <s v="18-24"/>
    <s v="new"/>
    <s v="medium"/>
    <s v="Low"/>
    <s v="Jan"/>
    <x v="2"/>
    <x v="2"/>
    <x v="2"/>
  </r>
  <r>
    <n v="604036"/>
    <n v="16783"/>
    <n v="44"/>
    <s v="Female"/>
    <x v="2"/>
    <x v="2"/>
    <s v="Chinese"/>
    <d v="2024-11-19T00:00:00"/>
    <s v="Online"/>
    <n v="23"/>
    <n v="4.2"/>
    <n v="790.12"/>
    <n v="111.93"/>
    <s v="Wallet"/>
    <n v="1"/>
    <s v="36-50"/>
    <s v="repeat"/>
    <s v="high value"/>
    <s v="Low"/>
    <s v="Nov"/>
    <x v="1"/>
    <x v="2"/>
    <x v="2"/>
  </r>
  <r>
    <n v="604037"/>
    <n v="30817"/>
    <n v="35"/>
    <s v="Female"/>
    <x v="4"/>
    <x v="6"/>
    <s v="Burger"/>
    <d v="2022-09-05T00:00:00"/>
    <s v="Online"/>
    <n v="79"/>
    <n v="10.9"/>
    <n v="195.71"/>
    <n v="60.52"/>
    <s v="Wallet"/>
    <n v="5"/>
    <s v="25-35"/>
    <s v="new"/>
    <s v="low"/>
    <s v="High"/>
    <s v="Sep"/>
    <x v="2"/>
    <x v="1"/>
    <x v="1"/>
  </r>
  <r>
    <n v="604038"/>
    <n v="83924"/>
    <n v="48"/>
    <s v="Female"/>
    <x v="3"/>
    <x v="6"/>
    <s v="Chinese"/>
    <d v="2022-07-21T00:00:00"/>
    <s v="Online"/>
    <n v="40"/>
    <n v="5.7"/>
    <n v="1264.4000000000001"/>
    <n v="61.04"/>
    <s v="Wallet"/>
    <n v="1"/>
    <s v="36-50"/>
    <s v="new"/>
    <s v="high value"/>
    <s v="Low"/>
    <s v="Jul"/>
    <x v="2"/>
    <x v="0"/>
    <x v="0"/>
  </r>
  <r>
    <n v="604039"/>
    <n v="28340"/>
    <n v="41"/>
    <s v="Male"/>
    <x v="1"/>
    <x v="5"/>
    <s v="Sandwich"/>
    <d v="2022-05-30T00:00:00"/>
    <s v="COD"/>
    <n v="80"/>
    <n v="10.5"/>
    <n v="1410.87"/>
    <n v="72.819999999999993"/>
    <s v="Wallet"/>
    <n v="2"/>
    <s v="36-50"/>
    <s v="new"/>
    <s v="high value"/>
    <s v="Low"/>
    <s v="May"/>
    <x v="2"/>
    <x v="1"/>
    <x v="1"/>
  </r>
  <r>
    <n v="604040"/>
    <n v="65819"/>
    <n v="62"/>
    <s v="Female"/>
    <x v="5"/>
    <x v="7"/>
    <s v="Burger"/>
    <d v="2022-04-12T00:00:00"/>
    <s v="Online"/>
    <n v="53"/>
    <n v="12.5"/>
    <n v="864.51"/>
    <n v="100.56"/>
    <s v="UPI"/>
    <n v="1"/>
    <s v="50+"/>
    <s v="new"/>
    <s v="high value"/>
    <s v="Low"/>
    <s v="Apr"/>
    <x v="2"/>
    <x v="1"/>
    <x v="1"/>
  </r>
  <r>
    <n v="604041"/>
    <n v="88076"/>
    <n v="43"/>
    <s v="Male"/>
    <x v="4"/>
    <x v="1"/>
    <s v="Sandwich"/>
    <d v="2023-11-06T00:00:00"/>
    <s v="Online"/>
    <n v="60"/>
    <n v="5.0999999999999996"/>
    <n v="437.4"/>
    <n v="63.05"/>
    <s v="Card"/>
    <n v="2"/>
    <s v="36-50"/>
    <s v="new"/>
    <s v="medium"/>
    <s v="Low"/>
    <s v="Nov"/>
    <x v="0"/>
    <x v="0"/>
    <x v="1"/>
  </r>
  <r>
    <n v="604042"/>
    <n v="96910"/>
    <n v="48"/>
    <s v="Male"/>
    <x v="4"/>
    <x v="4"/>
    <s v="Sandwich"/>
    <d v="2023-05-10T00:00:00"/>
    <s v="Online"/>
    <n v="38"/>
    <n v="10.7"/>
    <n v="1345.65"/>
    <n v="24.91"/>
    <s v="Card"/>
    <n v="4"/>
    <s v="36-50"/>
    <s v="new"/>
    <s v="high value"/>
    <s v="medium"/>
    <s v="May"/>
    <x v="0"/>
    <x v="1"/>
    <x v="0"/>
  </r>
  <r>
    <n v="604043"/>
    <n v="64019"/>
    <n v="48"/>
    <s v="Female"/>
    <x v="3"/>
    <x v="3"/>
    <s v="South Indian"/>
    <d v="2022-12-31T00:00:00"/>
    <s v="Online"/>
    <n v="35"/>
    <n v="8.6"/>
    <n v="1257.31"/>
    <n v="49.44"/>
    <s v="Cash"/>
    <n v="1"/>
    <s v="36-50"/>
    <s v="new"/>
    <s v="high value"/>
    <s v="Low"/>
    <s v="Dec"/>
    <x v="2"/>
    <x v="0"/>
    <x v="0"/>
  </r>
  <r>
    <n v="604044"/>
    <n v="68248"/>
    <n v="24"/>
    <s v="Male"/>
    <x v="5"/>
    <x v="1"/>
    <s v="Biryani"/>
    <d v="2024-04-23T00:00:00"/>
    <s v="Online"/>
    <n v="38"/>
    <n v="8.9"/>
    <n v="816.13"/>
    <n v="38.96"/>
    <s v="Wallet"/>
    <n v="3"/>
    <s v="18-24"/>
    <s v="repeat"/>
    <s v="high value"/>
    <s v="medium"/>
    <s v="Apr"/>
    <x v="1"/>
    <x v="0"/>
    <x v="0"/>
  </r>
  <r>
    <n v="604045"/>
    <n v="33800"/>
    <n v="34"/>
    <s v="Male"/>
    <x v="4"/>
    <x v="7"/>
    <s v="Chinese"/>
    <d v="2023-09-06T00:00:00"/>
    <s v="Online"/>
    <n v="40"/>
    <n v="3"/>
    <n v="248.93"/>
    <n v="117.92"/>
    <s v="Cash"/>
    <n v="5"/>
    <s v="25-35"/>
    <s v="new"/>
    <s v="low"/>
    <s v="High"/>
    <s v="Sep"/>
    <x v="0"/>
    <x v="2"/>
    <x v="0"/>
  </r>
  <r>
    <n v="604046"/>
    <n v="47367"/>
    <n v="38"/>
    <s v="Male"/>
    <x v="2"/>
    <x v="7"/>
    <s v="Pizza"/>
    <d v="2023-05-05T00:00:00"/>
    <s v="COD"/>
    <n v="68"/>
    <n v="10.1"/>
    <n v="1473.21"/>
    <n v="119.82"/>
    <s v="UPI"/>
    <n v="1"/>
    <s v="36-50"/>
    <s v="new"/>
    <s v="high value"/>
    <s v="Low"/>
    <s v="May"/>
    <x v="0"/>
    <x v="1"/>
    <x v="1"/>
  </r>
  <r>
    <n v="604047"/>
    <n v="79136"/>
    <n v="56"/>
    <s v="Male"/>
    <x v="0"/>
    <x v="6"/>
    <s v="Chinese"/>
    <d v="2022-04-14T00:00:00"/>
    <s v="COD"/>
    <n v="63"/>
    <n v="5.7"/>
    <n v="248.21"/>
    <n v="116.66"/>
    <s v="UPI"/>
    <n v="5"/>
    <s v="50+"/>
    <s v="new"/>
    <s v="low"/>
    <s v="High"/>
    <s v="Apr"/>
    <x v="2"/>
    <x v="0"/>
    <x v="1"/>
  </r>
  <r>
    <n v="604048"/>
    <n v="82897"/>
    <n v="30"/>
    <s v="Male"/>
    <x v="4"/>
    <x v="3"/>
    <s v="Chinese"/>
    <d v="2023-03-02T00:00:00"/>
    <s v="Online"/>
    <n v="37"/>
    <n v="5.7"/>
    <n v="880.39"/>
    <n v="50.93"/>
    <s v="UPI"/>
    <n v="1"/>
    <s v="25-35"/>
    <s v="new"/>
    <s v="high value"/>
    <s v="Low"/>
    <s v="Mar"/>
    <x v="0"/>
    <x v="0"/>
    <x v="0"/>
  </r>
  <r>
    <n v="604049"/>
    <n v="56670"/>
    <n v="20"/>
    <s v="Male"/>
    <x v="0"/>
    <x v="3"/>
    <s v="Pizza"/>
    <d v="2022-08-22T00:00:00"/>
    <s v="Online"/>
    <n v="24"/>
    <n v="3.6"/>
    <n v="510.93"/>
    <n v="97.97"/>
    <s v="Wallet"/>
    <n v="4"/>
    <s v="18-24"/>
    <s v="new"/>
    <s v="high value"/>
    <s v="medium"/>
    <s v="Aug"/>
    <x v="2"/>
    <x v="2"/>
    <x v="2"/>
  </r>
  <r>
    <n v="604050"/>
    <n v="55258"/>
    <n v="48"/>
    <s v="Female"/>
    <x v="1"/>
    <x v="2"/>
    <s v="South Indian"/>
    <d v="2022-09-01T00:00:00"/>
    <s v="COD"/>
    <n v="21"/>
    <n v="8.6999999999999993"/>
    <n v="992.78"/>
    <n v="51.89"/>
    <s v="Wallet"/>
    <n v="1"/>
    <s v="36-50"/>
    <s v="new"/>
    <s v="high value"/>
    <s v="Low"/>
    <s v="Sep"/>
    <x v="2"/>
    <x v="0"/>
    <x v="2"/>
  </r>
  <r>
    <n v="604051"/>
    <n v="63567"/>
    <n v="38"/>
    <s v="Female"/>
    <x v="0"/>
    <x v="7"/>
    <s v="South Indian"/>
    <d v="2024-08-12T00:00:00"/>
    <s v="COD"/>
    <n v="66"/>
    <n v="8.8000000000000007"/>
    <n v="1132.83"/>
    <n v="37.74"/>
    <s v="Card"/>
    <n v="4"/>
    <s v="36-50"/>
    <s v="new"/>
    <s v="high value"/>
    <s v="medium"/>
    <s v="Aug"/>
    <x v="1"/>
    <x v="0"/>
    <x v="1"/>
  </r>
  <r>
    <n v="604052"/>
    <n v="32574"/>
    <n v="50"/>
    <s v="Female"/>
    <x v="0"/>
    <x v="1"/>
    <s v="South Indian"/>
    <d v="2022-10-20T00:00:00"/>
    <s v="COD"/>
    <n v="65"/>
    <n v="1"/>
    <n v="758.8"/>
    <n v="38.1"/>
    <s v="Wallet"/>
    <n v="2"/>
    <s v="36-50"/>
    <s v="new"/>
    <s v="high value"/>
    <s v="Low"/>
    <s v="Oct"/>
    <x v="2"/>
    <x v="2"/>
    <x v="1"/>
  </r>
  <r>
    <n v="604053"/>
    <n v="57899"/>
    <n v="42"/>
    <s v="Female"/>
    <x v="2"/>
    <x v="4"/>
    <s v="Chinese"/>
    <d v="2022-11-11T00:00:00"/>
    <s v="COD"/>
    <n v="72"/>
    <n v="3.7"/>
    <n v="292.67"/>
    <n v="46.75"/>
    <s v="Card"/>
    <n v="1"/>
    <s v="36-50"/>
    <s v="new"/>
    <s v="medium"/>
    <s v="Low"/>
    <s v="Nov"/>
    <x v="2"/>
    <x v="2"/>
    <x v="1"/>
  </r>
  <r>
    <n v="604054"/>
    <n v="28789"/>
    <n v="21"/>
    <s v="Female"/>
    <x v="5"/>
    <x v="0"/>
    <s v="Burger"/>
    <d v="2023-10-05T00:00:00"/>
    <s v="COD"/>
    <n v="47"/>
    <n v="2.5"/>
    <n v="790.14"/>
    <n v="39.049999999999997"/>
    <s v="UPI"/>
    <n v="1"/>
    <s v="18-24"/>
    <s v="new"/>
    <s v="high value"/>
    <s v="Low"/>
    <s v="Oct"/>
    <x v="0"/>
    <x v="2"/>
    <x v="1"/>
  </r>
  <r>
    <n v="604055"/>
    <n v="21599"/>
    <n v="32"/>
    <s v="Male"/>
    <x v="2"/>
    <x v="1"/>
    <s v="Pizza"/>
    <d v="2024-05-17T00:00:00"/>
    <s v="Online"/>
    <n v="58"/>
    <n v="12.7"/>
    <n v="742.06"/>
    <n v="32.01"/>
    <s v="Card"/>
    <n v="4"/>
    <s v="25-35"/>
    <s v="repeat"/>
    <s v="high value"/>
    <s v="medium"/>
    <s v="May"/>
    <x v="1"/>
    <x v="1"/>
    <x v="1"/>
  </r>
  <r>
    <n v="604056"/>
    <n v="95650"/>
    <n v="20"/>
    <s v="Female"/>
    <x v="3"/>
    <x v="1"/>
    <s v="Burger"/>
    <d v="2024-08-01T00:00:00"/>
    <s v="Online"/>
    <n v="41"/>
    <n v="7.7"/>
    <n v="334.04"/>
    <n v="36.08"/>
    <s v="Cash"/>
    <n v="3"/>
    <s v="18-24"/>
    <s v="new"/>
    <s v="medium"/>
    <s v="medium"/>
    <s v="Aug"/>
    <x v="1"/>
    <x v="0"/>
    <x v="0"/>
  </r>
  <r>
    <n v="604057"/>
    <n v="73376"/>
    <n v="63"/>
    <s v="Female"/>
    <x v="4"/>
    <x v="0"/>
    <s v="Chinese"/>
    <d v="2022-12-21T00:00:00"/>
    <s v="Online"/>
    <n v="48"/>
    <n v="5.6"/>
    <n v="1394.09"/>
    <n v="66.98"/>
    <s v="Cash"/>
    <n v="4"/>
    <s v="50+"/>
    <s v="new"/>
    <s v="high value"/>
    <s v="medium"/>
    <s v="Dec"/>
    <x v="2"/>
    <x v="0"/>
    <x v="1"/>
  </r>
  <r>
    <n v="604058"/>
    <n v="77159"/>
    <n v="33"/>
    <s v="Female"/>
    <x v="4"/>
    <x v="6"/>
    <s v="South Indian"/>
    <d v="2024-07-18T00:00:00"/>
    <s v="Online"/>
    <n v="66"/>
    <n v="1.2"/>
    <n v="262.45999999999998"/>
    <n v="87.76"/>
    <s v="Card"/>
    <n v="2"/>
    <s v="25-35"/>
    <s v="repeat"/>
    <s v="medium"/>
    <s v="Low"/>
    <s v="Jul"/>
    <x v="1"/>
    <x v="2"/>
    <x v="1"/>
  </r>
  <r>
    <n v="604059"/>
    <n v="10454"/>
    <n v="22"/>
    <s v="Male"/>
    <x v="1"/>
    <x v="2"/>
    <s v="Pizza"/>
    <d v="2023-07-30T00:00:00"/>
    <s v="Online"/>
    <n v="56"/>
    <n v="6.3"/>
    <n v="690.67"/>
    <n v="24.12"/>
    <s v="Wallet"/>
    <n v="5"/>
    <s v="18-24"/>
    <s v="new"/>
    <s v="high value"/>
    <s v="High"/>
    <s v="Jul"/>
    <x v="0"/>
    <x v="0"/>
    <x v="1"/>
  </r>
  <r>
    <n v="604060"/>
    <n v="47492"/>
    <n v="51"/>
    <s v="Female"/>
    <x v="5"/>
    <x v="0"/>
    <s v="Burger"/>
    <d v="2023-08-26T00:00:00"/>
    <s v="Online"/>
    <n v="58"/>
    <n v="8"/>
    <n v="989.63"/>
    <n v="42.59"/>
    <s v="Card"/>
    <n v="4"/>
    <s v="50+"/>
    <s v="new"/>
    <s v="high value"/>
    <s v="medium"/>
    <s v="Aug"/>
    <x v="0"/>
    <x v="0"/>
    <x v="1"/>
  </r>
  <r>
    <n v="604061"/>
    <n v="42978"/>
    <n v="50"/>
    <s v="Male"/>
    <x v="3"/>
    <x v="4"/>
    <s v="Burger"/>
    <d v="2022-07-07T00:00:00"/>
    <s v="COD"/>
    <n v="20"/>
    <n v="2.2999999999999998"/>
    <n v="1142.45"/>
    <n v="92.33"/>
    <s v="Wallet"/>
    <n v="2"/>
    <s v="36-50"/>
    <s v="repeat"/>
    <s v="high value"/>
    <s v="Low"/>
    <s v="Jul"/>
    <x v="2"/>
    <x v="2"/>
    <x v="2"/>
  </r>
  <r>
    <n v="604062"/>
    <n v="65940"/>
    <n v="45"/>
    <s v="Female"/>
    <x v="2"/>
    <x v="5"/>
    <s v="Biryani"/>
    <d v="2024-11-07T00:00:00"/>
    <s v="COD"/>
    <n v="65"/>
    <n v="4.8"/>
    <n v="1421.86"/>
    <n v="36.44"/>
    <s v="Wallet"/>
    <n v="5"/>
    <s v="36-50"/>
    <s v="new"/>
    <s v="high value"/>
    <s v="High"/>
    <s v="Nov"/>
    <x v="1"/>
    <x v="2"/>
    <x v="1"/>
  </r>
  <r>
    <n v="604063"/>
    <n v="25450"/>
    <n v="27"/>
    <s v="Male"/>
    <x v="2"/>
    <x v="6"/>
    <s v="Sandwich"/>
    <d v="2023-06-29T00:00:00"/>
    <s v="Online"/>
    <n v="49"/>
    <n v="10.8"/>
    <n v="887"/>
    <n v="74.77"/>
    <s v="Cash"/>
    <n v="2"/>
    <s v="25-35"/>
    <s v="new"/>
    <s v="high value"/>
    <s v="Low"/>
    <s v="Jun"/>
    <x v="0"/>
    <x v="1"/>
    <x v="1"/>
  </r>
  <r>
    <n v="604064"/>
    <n v="34154"/>
    <n v="63"/>
    <s v="Female"/>
    <x v="2"/>
    <x v="7"/>
    <s v="Sandwich"/>
    <d v="2024-11-06T00:00:00"/>
    <s v="COD"/>
    <n v="56"/>
    <n v="14.8"/>
    <n v="1066.32"/>
    <n v="118.44"/>
    <s v="Cash"/>
    <n v="4"/>
    <s v="50+"/>
    <s v="new"/>
    <s v="high value"/>
    <s v="medium"/>
    <s v="Nov"/>
    <x v="1"/>
    <x v="1"/>
    <x v="1"/>
  </r>
  <r>
    <n v="604065"/>
    <n v="59399"/>
    <n v="49"/>
    <s v="Female"/>
    <x v="1"/>
    <x v="3"/>
    <s v="Burger"/>
    <d v="2023-01-31T00:00:00"/>
    <s v="Online"/>
    <n v="45"/>
    <n v="3.3"/>
    <n v="376.89"/>
    <n v="52.6"/>
    <s v="Card"/>
    <n v="4"/>
    <s v="36-50"/>
    <s v="new"/>
    <s v="medium"/>
    <s v="medium"/>
    <s v="Jan"/>
    <x v="0"/>
    <x v="2"/>
    <x v="0"/>
  </r>
  <r>
    <n v="604066"/>
    <n v="74943"/>
    <n v="47"/>
    <s v="Male"/>
    <x v="4"/>
    <x v="5"/>
    <s v="Chinese"/>
    <d v="2024-01-18T00:00:00"/>
    <s v="Online"/>
    <n v="31"/>
    <n v="7.1"/>
    <n v="1381.95"/>
    <n v="118.26"/>
    <s v="UPI"/>
    <n v="3"/>
    <s v="36-50"/>
    <s v="repeat"/>
    <s v="high value"/>
    <s v="medium"/>
    <s v="Jan"/>
    <x v="1"/>
    <x v="0"/>
    <x v="0"/>
  </r>
  <r>
    <n v="604067"/>
    <n v="18481"/>
    <n v="64"/>
    <s v="Female"/>
    <x v="5"/>
    <x v="6"/>
    <s v="Biryani"/>
    <d v="2022-02-04T00:00:00"/>
    <s v="COD"/>
    <n v="38"/>
    <n v="5.2"/>
    <n v="918.42"/>
    <n v="101.67"/>
    <s v="Card"/>
    <n v="3"/>
    <s v="50+"/>
    <s v="new"/>
    <s v="high value"/>
    <s v="medium"/>
    <s v="Feb"/>
    <x v="2"/>
    <x v="0"/>
    <x v="0"/>
  </r>
  <r>
    <n v="604068"/>
    <n v="42420"/>
    <n v="58"/>
    <s v="Male"/>
    <x v="1"/>
    <x v="5"/>
    <s v="Pizza"/>
    <d v="2024-12-08T00:00:00"/>
    <s v="COD"/>
    <n v="56"/>
    <n v="8.1999999999999993"/>
    <n v="549.47"/>
    <n v="69.900000000000006"/>
    <s v="Card"/>
    <n v="2"/>
    <s v="50+"/>
    <s v="new"/>
    <s v="high value"/>
    <s v="Low"/>
    <s v="Dec"/>
    <x v="1"/>
    <x v="0"/>
    <x v="1"/>
  </r>
  <r>
    <n v="604069"/>
    <n v="42285"/>
    <n v="61"/>
    <s v="Female"/>
    <x v="0"/>
    <x v="1"/>
    <s v="South Indian"/>
    <d v="2022-11-02T00:00:00"/>
    <s v="COD"/>
    <n v="59"/>
    <n v="9.1999999999999993"/>
    <n v="946.85"/>
    <n v="92.73"/>
    <s v="Cash"/>
    <n v="4"/>
    <s v="50+"/>
    <s v="new"/>
    <s v="high value"/>
    <s v="medium"/>
    <s v="Nov"/>
    <x v="2"/>
    <x v="0"/>
    <x v="1"/>
  </r>
  <r>
    <n v="604070"/>
    <n v="67665"/>
    <n v="55"/>
    <s v="Male"/>
    <x v="1"/>
    <x v="1"/>
    <s v="Biryani"/>
    <d v="2023-11-06T00:00:00"/>
    <s v="Online"/>
    <n v="22"/>
    <n v="14.1"/>
    <n v="1205.18"/>
    <n v="118.69"/>
    <s v="UPI"/>
    <n v="3"/>
    <s v="50+"/>
    <s v="new"/>
    <s v="high value"/>
    <s v="medium"/>
    <s v="Nov"/>
    <x v="0"/>
    <x v="1"/>
    <x v="2"/>
  </r>
  <r>
    <n v="604071"/>
    <n v="96844"/>
    <n v="37"/>
    <s v="Male"/>
    <x v="2"/>
    <x v="4"/>
    <s v="Biryani"/>
    <d v="2022-05-06T00:00:00"/>
    <s v="COD"/>
    <n v="52"/>
    <n v="9.1999999999999993"/>
    <n v="1040.06"/>
    <n v="28.43"/>
    <s v="Cash"/>
    <n v="3"/>
    <s v="36-50"/>
    <s v="new"/>
    <s v="high value"/>
    <s v="medium"/>
    <s v="May"/>
    <x v="2"/>
    <x v="0"/>
    <x v="1"/>
  </r>
  <r>
    <n v="604072"/>
    <n v="52792"/>
    <n v="59"/>
    <s v="Male"/>
    <x v="1"/>
    <x v="5"/>
    <s v="Pizza"/>
    <d v="2023-07-21T00:00:00"/>
    <s v="Online"/>
    <n v="60"/>
    <n v="11.7"/>
    <n v="1454.78"/>
    <n v="105.23"/>
    <s v="Cash"/>
    <n v="3"/>
    <s v="50+"/>
    <s v="new"/>
    <s v="high value"/>
    <s v="medium"/>
    <s v="Jul"/>
    <x v="0"/>
    <x v="1"/>
    <x v="1"/>
  </r>
  <r>
    <n v="604073"/>
    <n v="19136"/>
    <n v="58"/>
    <s v="Female"/>
    <x v="0"/>
    <x v="2"/>
    <s v="Chinese"/>
    <d v="2022-08-25T00:00:00"/>
    <s v="Online"/>
    <n v="71"/>
    <n v="14"/>
    <n v="301.2"/>
    <n v="88.05"/>
    <s v="UPI"/>
    <n v="5"/>
    <s v="50+"/>
    <s v="new"/>
    <s v="medium"/>
    <s v="High"/>
    <s v="Aug"/>
    <x v="2"/>
    <x v="1"/>
    <x v="1"/>
  </r>
  <r>
    <n v="604074"/>
    <n v="73420"/>
    <n v="40"/>
    <s v="Female"/>
    <x v="0"/>
    <x v="5"/>
    <s v="South Indian"/>
    <d v="2023-12-03T00:00:00"/>
    <s v="COD"/>
    <n v="54"/>
    <n v="2.2999999999999998"/>
    <n v="1442.68"/>
    <n v="68.959999999999994"/>
    <s v="Cash"/>
    <n v="5"/>
    <s v="36-50"/>
    <s v="new"/>
    <s v="high value"/>
    <s v="High"/>
    <s v="Dec"/>
    <x v="0"/>
    <x v="2"/>
    <x v="1"/>
  </r>
  <r>
    <n v="604075"/>
    <n v="80405"/>
    <n v="44"/>
    <s v="Female"/>
    <x v="1"/>
    <x v="1"/>
    <s v="South Indian"/>
    <d v="2022-04-06T00:00:00"/>
    <s v="Online"/>
    <n v="58"/>
    <n v="3.4"/>
    <n v="267.98"/>
    <n v="95.87"/>
    <s v="UPI"/>
    <n v="2"/>
    <s v="36-50"/>
    <s v="new"/>
    <s v="medium"/>
    <s v="Low"/>
    <s v="Apr"/>
    <x v="2"/>
    <x v="2"/>
    <x v="1"/>
  </r>
  <r>
    <n v="604076"/>
    <n v="95784"/>
    <n v="40"/>
    <s v="Female"/>
    <x v="2"/>
    <x v="3"/>
    <s v="Chinese"/>
    <d v="2024-11-17T00:00:00"/>
    <s v="Online"/>
    <n v="81"/>
    <n v="3"/>
    <n v="856.88"/>
    <n v="99.18"/>
    <s v="Card"/>
    <n v="3"/>
    <s v="36-50"/>
    <s v="new"/>
    <s v="high value"/>
    <s v="medium"/>
    <s v="Nov"/>
    <x v="1"/>
    <x v="2"/>
    <x v="1"/>
  </r>
  <r>
    <n v="604077"/>
    <n v="92351"/>
    <n v="57"/>
    <s v="Male"/>
    <x v="0"/>
    <x v="1"/>
    <s v="Chinese"/>
    <d v="2022-01-07T00:00:00"/>
    <s v="Online"/>
    <n v="48"/>
    <n v="7.9"/>
    <n v="1348.23"/>
    <n v="58.78"/>
    <s v="Cash"/>
    <n v="1"/>
    <s v="50+"/>
    <s v="new"/>
    <s v="high value"/>
    <s v="Low"/>
    <s v="Jan"/>
    <x v="2"/>
    <x v="0"/>
    <x v="1"/>
  </r>
  <r>
    <n v="604078"/>
    <n v="13861"/>
    <n v="18"/>
    <s v="Female"/>
    <x v="2"/>
    <x v="7"/>
    <s v="Chinese"/>
    <d v="2024-04-24T00:00:00"/>
    <s v="Online"/>
    <n v="21"/>
    <n v="14.5"/>
    <n v="564.44000000000005"/>
    <n v="29.82"/>
    <s v="UPI"/>
    <n v="3"/>
    <s v="18-24"/>
    <s v="new"/>
    <s v="high value"/>
    <s v="medium"/>
    <s v="Apr"/>
    <x v="1"/>
    <x v="1"/>
    <x v="2"/>
  </r>
  <r>
    <n v="604079"/>
    <n v="78665"/>
    <n v="32"/>
    <s v="Female"/>
    <x v="0"/>
    <x v="7"/>
    <s v="Biryani"/>
    <d v="2024-04-16T00:00:00"/>
    <s v="Online"/>
    <n v="37"/>
    <n v="3.7"/>
    <n v="1438.42"/>
    <n v="115.96"/>
    <s v="Card"/>
    <n v="1"/>
    <s v="25-35"/>
    <s v="new"/>
    <s v="high value"/>
    <s v="Low"/>
    <s v="Apr"/>
    <x v="1"/>
    <x v="2"/>
    <x v="0"/>
  </r>
  <r>
    <n v="604080"/>
    <n v="25071"/>
    <n v="54"/>
    <s v="Male"/>
    <x v="1"/>
    <x v="0"/>
    <s v="Sandwich"/>
    <d v="2024-12-05T00:00:00"/>
    <s v="COD"/>
    <n v="86"/>
    <n v="4.3"/>
    <n v="752.4"/>
    <n v="45.53"/>
    <s v="Wallet"/>
    <n v="1"/>
    <s v="50+"/>
    <s v="new"/>
    <s v="high value"/>
    <s v="Low"/>
    <s v="Dec"/>
    <x v="1"/>
    <x v="2"/>
    <x v="1"/>
  </r>
  <r>
    <n v="604081"/>
    <n v="52853"/>
    <n v="57"/>
    <s v="Male"/>
    <x v="2"/>
    <x v="5"/>
    <s v="Pizza"/>
    <d v="2023-10-07T00:00:00"/>
    <s v="Online"/>
    <n v="74"/>
    <n v="14.3"/>
    <n v="547.9"/>
    <n v="95.85"/>
    <s v="UPI"/>
    <n v="3"/>
    <s v="50+"/>
    <s v="new"/>
    <s v="high value"/>
    <s v="medium"/>
    <s v="Oct"/>
    <x v="0"/>
    <x v="1"/>
    <x v="1"/>
  </r>
  <r>
    <n v="604082"/>
    <n v="62816"/>
    <n v="31"/>
    <s v="Female"/>
    <x v="2"/>
    <x v="5"/>
    <s v="Pizza"/>
    <d v="2024-07-28T00:00:00"/>
    <s v="Online"/>
    <n v="37"/>
    <n v="5.0999999999999996"/>
    <n v="530.15"/>
    <n v="51.16"/>
    <s v="UPI"/>
    <n v="3"/>
    <s v="25-35"/>
    <s v="new"/>
    <s v="high value"/>
    <s v="medium"/>
    <s v="Jul"/>
    <x v="1"/>
    <x v="0"/>
    <x v="0"/>
  </r>
  <r>
    <n v="604083"/>
    <n v="22434"/>
    <n v="29"/>
    <s v="Male"/>
    <x v="1"/>
    <x v="4"/>
    <s v="Biryani"/>
    <d v="2024-09-29T00:00:00"/>
    <s v="Online"/>
    <n v="36"/>
    <n v="6.2"/>
    <n v="953.28"/>
    <n v="56.45"/>
    <s v="Wallet"/>
    <n v="2"/>
    <s v="25-35"/>
    <s v="new"/>
    <s v="high value"/>
    <s v="Low"/>
    <s v="Sep"/>
    <x v="1"/>
    <x v="0"/>
    <x v="0"/>
  </r>
  <r>
    <n v="604084"/>
    <n v="28597"/>
    <n v="30"/>
    <s v="Male"/>
    <x v="2"/>
    <x v="7"/>
    <s v="Biryani"/>
    <d v="2022-05-18T00:00:00"/>
    <s v="COD"/>
    <n v="64"/>
    <n v="13.2"/>
    <n v="1264.02"/>
    <n v="98.77"/>
    <s v="Cash"/>
    <n v="2"/>
    <s v="25-35"/>
    <s v="new"/>
    <s v="high value"/>
    <s v="Low"/>
    <s v="May"/>
    <x v="2"/>
    <x v="1"/>
    <x v="1"/>
  </r>
  <r>
    <n v="604085"/>
    <n v="44285"/>
    <n v="54"/>
    <s v="Female"/>
    <x v="1"/>
    <x v="4"/>
    <s v="Sandwich"/>
    <d v="2024-02-11T00:00:00"/>
    <s v="COD"/>
    <n v="68"/>
    <n v="7.8"/>
    <n v="1428.58"/>
    <n v="89.98"/>
    <s v="UPI"/>
    <n v="1"/>
    <s v="50+"/>
    <s v="new"/>
    <s v="high value"/>
    <s v="Low"/>
    <s v="Feb"/>
    <x v="1"/>
    <x v="0"/>
    <x v="1"/>
  </r>
  <r>
    <n v="604086"/>
    <n v="96121"/>
    <n v="53"/>
    <s v="Male"/>
    <x v="1"/>
    <x v="7"/>
    <s v="Burger"/>
    <d v="2022-12-15T00:00:00"/>
    <s v="Online"/>
    <n v="24"/>
    <n v="1.6"/>
    <n v="921.09"/>
    <n v="104.43"/>
    <s v="UPI"/>
    <n v="1"/>
    <s v="50+"/>
    <s v="new"/>
    <s v="high value"/>
    <s v="Low"/>
    <s v="Dec"/>
    <x v="2"/>
    <x v="2"/>
    <x v="2"/>
  </r>
  <r>
    <n v="604087"/>
    <n v="64778"/>
    <n v="47"/>
    <s v="Female"/>
    <x v="5"/>
    <x v="6"/>
    <s v="Biryani"/>
    <d v="2024-04-20T00:00:00"/>
    <s v="COD"/>
    <n v="66"/>
    <n v="5.7"/>
    <n v="333.79"/>
    <n v="80.98"/>
    <s v="Cash"/>
    <n v="3"/>
    <s v="36-50"/>
    <s v="new"/>
    <s v="medium"/>
    <s v="medium"/>
    <s v="Apr"/>
    <x v="1"/>
    <x v="0"/>
    <x v="1"/>
  </r>
  <r>
    <n v="604088"/>
    <n v="16436"/>
    <n v="33"/>
    <s v="Male"/>
    <x v="3"/>
    <x v="7"/>
    <s v="Burger"/>
    <d v="2022-12-17T00:00:00"/>
    <s v="Online"/>
    <n v="30"/>
    <n v="5.4"/>
    <n v="522.96"/>
    <n v="114.65"/>
    <s v="UPI"/>
    <n v="3"/>
    <s v="25-35"/>
    <s v="repeat"/>
    <s v="high value"/>
    <s v="medium"/>
    <s v="Dec"/>
    <x v="2"/>
    <x v="0"/>
    <x v="2"/>
  </r>
  <r>
    <n v="604089"/>
    <n v="87908"/>
    <n v="45"/>
    <s v="Female"/>
    <x v="4"/>
    <x v="1"/>
    <s v="Burger"/>
    <d v="2022-04-07T00:00:00"/>
    <s v="Online"/>
    <n v="63"/>
    <n v="11.6"/>
    <n v="209.6"/>
    <n v="34"/>
    <s v="UPI"/>
    <n v="5"/>
    <s v="36-50"/>
    <s v="new"/>
    <s v="low"/>
    <s v="High"/>
    <s v="Apr"/>
    <x v="2"/>
    <x v="1"/>
    <x v="1"/>
  </r>
  <r>
    <n v="604090"/>
    <n v="76171"/>
    <n v="51"/>
    <s v="Female"/>
    <x v="2"/>
    <x v="1"/>
    <s v="South Indian"/>
    <d v="2023-11-19T00:00:00"/>
    <s v="COD"/>
    <n v="58"/>
    <n v="8.6999999999999993"/>
    <n v="770.65"/>
    <n v="68.23"/>
    <s v="Wallet"/>
    <n v="4"/>
    <s v="50+"/>
    <s v="new"/>
    <s v="high value"/>
    <s v="medium"/>
    <s v="Nov"/>
    <x v="0"/>
    <x v="0"/>
    <x v="1"/>
  </r>
  <r>
    <n v="604091"/>
    <n v="77405"/>
    <n v="24"/>
    <s v="Male"/>
    <x v="0"/>
    <x v="3"/>
    <s v="Biryani"/>
    <d v="2023-09-04T00:00:00"/>
    <s v="COD"/>
    <n v="72"/>
    <n v="7.7"/>
    <n v="1037.07"/>
    <n v="50.31"/>
    <s v="Card"/>
    <n v="5"/>
    <s v="18-24"/>
    <s v="repeat"/>
    <s v="high value"/>
    <s v="High"/>
    <s v="Sep"/>
    <x v="0"/>
    <x v="0"/>
    <x v="1"/>
  </r>
  <r>
    <n v="604092"/>
    <n v="36578"/>
    <n v="62"/>
    <s v="Female"/>
    <x v="0"/>
    <x v="7"/>
    <s v="Burger"/>
    <d v="2023-08-25T00:00:00"/>
    <s v="COD"/>
    <n v="26"/>
    <n v="4.8"/>
    <n v="335.58"/>
    <n v="61.27"/>
    <s v="Wallet"/>
    <n v="2"/>
    <s v="50+"/>
    <s v="repeat"/>
    <s v="medium"/>
    <s v="Low"/>
    <s v="Aug"/>
    <x v="0"/>
    <x v="2"/>
    <x v="2"/>
  </r>
  <r>
    <n v="604093"/>
    <n v="42746"/>
    <n v="24"/>
    <s v="Male"/>
    <x v="3"/>
    <x v="1"/>
    <s v="Pizza"/>
    <d v="2024-02-15T00:00:00"/>
    <s v="Online"/>
    <n v="29"/>
    <n v="7.9"/>
    <n v="1167.2"/>
    <n v="24.06"/>
    <s v="Wallet"/>
    <n v="2"/>
    <s v="18-24"/>
    <s v="new"/>
    <s v="high value"/>
    <s v="Low"/>
    <s v="Feb"/>
    <x v="1"/>
    <x v="0"/>
    <x v="2"/>
  </r>
  <r>
    <n v="604094"/>
    <n v="27661"/>
    <n v="46"/>
    <s v="Female"/>
    <x v="0"/>
    <x v="6"/>
    <s v="Burger"/>
    <d v="2024-05-15T00:00:00"/>
    <s v="Online"/>
    <n v="50"/>
    <n v="4.4000000000000004"/>
    <n v="1481.35"/>
    <n v="23.3"/>
    <s v="Card"/>
    <n v="3"/>
    <s v="36-50"/>
    <s v="new"/>
    <s v="high value"/>
    <s v="medium"/>
    <s v="May"/>
    <x v="1"/>
    <x v="2"/>
    <x v="1"/>
  </r>
  <r>
    <n v="604095"/>
    <n v="57855"/>
    <n v="36"/>
    <s v="Male"/>
    <x v="0"/>
    <x v="0"/>
    <s v="Pizza"/>
    <d v="2023-11-19T00:00:00"/>
    <s v="COD"/>
    <n v="23"/>
    <n v="6"/>
    <n v="386.61"/>
    <n v="103.88"/>
    <s v="Wallet"/>
    <n v="4"/>
    <s v="36-50"/>
    <s v="new"/>
    <s v="medium"/>
    <s v="medium"/>
    <s v="Nov"/>
    <x v="0"/>
    <x v="0"/>
    <x v="2"/>
  </r>
  <r>
    <n v="604096"/>
    <n v="32286"/>
    <n v="29"/>
    <s v="Male"/>
    <x v="1"/>
    <x v="2"/>
    <s v="Sandwich"/>
    <d v="2023-07-03T00:00:00"/>
    <s v="COD"/>
    <n v="42"/>
    <n v="3.7"/>
    <n v="1224.3900000000001"/>
    <n v="91.16"/>
    <s v="Wallet"/>
    <n v="4"/>
    <s v="25-35"/>
    <s v="repeat"/>
    <s v="high value"/>
    <s v="medium"/>
    <s v="Jul"/>
    <x v="0"/>
    <x v="2"/>
    <x v="0"/>
  </r>
  <r>
    <n v="604097"/>
    <n v="26296"/>
    <n v="45"/>
    <s v="Female"/>
    <x v="3"/>
    <x v="4"/>
    <s v="Pizza"/>
    <d v="2024-07-15T00:00:00"/>
    <s v="Online"/>
    <n v="75"/>
    <n v="2.1"/>
    <n v="1311.94"/>
    <n v="63.38"/>
    <s v="Card"/>
    <n v="4"/>
    <s v="36-50"/>
    <s v="new"/>
    <s v="high value"/>
    <s v="medium"/>
    <s v="Jul"/>
    <x v="1"/>
    <x v="2"/>
    <x v="1"/>
  </r>
  <r>
    <n v="604098"/>
    <n v="42794"/>
    <n v="55"/>
    <s v="Female"/>
    <x v="5"/>
    <x v="5"/>
    <s v="Biryani"/>
    <d v="2022-05-12T00:00:00"/>
    <s v="COD"/>
    <n v="66"/>
    <n v="2.6"/>
    <n v="691.93"/>
    <n v="73.5"/>
    <s v="UPI"/>
    <n v="1"/>
    <s v="50+"/>
    <s v="new"/>
    <s v="high value"/>
    <s v="Low"/>
    <s v="May"/>
    <x v="2"/>
    <x v="2"/>
    <x v="1"/>
  </r>
  <r>
    <n v="604099"/>
    <n v="41924"/>
    <n v="19"/>
    <s v="Male"/>
    <x v="1"/>
    <x v="4"/>
    <s v="Burger"/>
    <d v="2023-02-23T00:00:00"/>
    <s v="COD"/>
    <n v="75"/>
    <n v="3.9"/>
    <n v="1164.56"/>
    <n v="27.4"/>
    <s v="Card"/>
    <n v="2"/>
    <s v="18-24"/>
    <s v="new"/>
    <s v="high value"/>
    <s v="Low"/>
    <s v="Feb"/>
    <x v="0"/>
    <x v="2"/>
    <x v="1"/>
  </r>
  <r>
    <n v="604100"/>
    <n v="62049"/>
    <n v="38"/>
    <s v="Male"/>
    <x v="2"/>
    <x v="0"/>
    <s v="Biryani"/>
    <d v="2022-08-08T00:00:00"/>
    <s v="COD"/>
    <n v="23"/>
    <n v="1.4"/>
    <n v="1489.17"/>
    <n v="64.67"/>
    <s v="Cash"/>
    <n v="3"/>
    <s v="36-50"/>
    <s v="repeat"/>
    <s v="high value"/>
    <s v="medium"/>
    <s v="Aug"/>
    <x v="2"/>
    <x v="2"/>
    <x v="2"/>
  </r>
  <r>
    <n v="604101"/>
    <n v="88956"/>
    <n v="54"/>
    <s v="Male"/>
    <x v="4"/>
    <x v="2"/>
    <s v="Chinese"/>
    <d v="2022-02-07T00:00:00"/>
    <s v="COD"/>
    <n v="34"/>
    <n v="12.7"/>
    <n v="1121.3499999999999"/>
    <n v="26.78"/>
    <s v="Card"/>
    <n v="1"/>
    <s v="50+"/>
    <s v="new"/>
    <s v="high value"/>
    <s v="Low"/>
    <s v="Feb"/>
    <x v="2"/>
    <x v="1"/>
    <x v="0"/>
  </r>
  <r>
    <n v="604102"/>
    <n v="24749"/>
    <n v="51"/>
    <s v="Female"/>
    <x v="3"/>
    <x v="6"/>
    <s v="Pizza"/>
    <d v="2024-02-23T00:00:00"/>
    <s v="COD"/>
    <n v="40"/>
    <n v="10.4"/>
    <n v="1367.55"/>
    <n v="37.78"/>
    <s v="Wallet"/>
    <n v="4"/>
    <s v="50+"/>
    <s v="new"/>
    <s v="high value"/>
    <s v="medium"/>
    <s v="Feb"/>
    <x v="1"/>
    <x v="1"/>
    <x v="0"/>
  </r>
  <r>
    <n v="604103"/>
    <n v="70550"/>
    <n v="46"/>
    <s v="Male"/>
    <x v="5"/>
    <x v="4"/>
    <s v="Burger"/>
    <d v="2024-04-20T00:00:00"/>
    <s v="Online"/>
    <n v="84"/>
    <n v="10.199999999999999"/>
    <n v="297.64999999999998"/>
    <n v="57.52"/>
    <s v="Card"/>
    <n v="1"/>
    <s v="36-50"/>
    <s v="new"/>
    <s v="medium"/>
    <s v="Low"/>
    <s v="Apr"/>
    <x v="1"/>
    <x v="1"/>
    <x v="1"/>
  </r>
  <r>
    <n v="604104"/>
    <n v="78725"/>
    <n v="33"/>
    <s v="Male"/>
    <x v="4"/>
    <x v="0"/>
    <s v="Sandwich"/>
    <d v="2022-04-08T00:00:00"/>
    <s v="Online"/>
    <n v="89"/>
    <n v="7"/>
    <n v="1171.3699999999999"/>
    <n v="54.52"/>
    <s v="Cash"/>
    <n v="1"/>
    <s v="25-35"/>
    <s v="new"/>
    <s v="high value"/>
    <s v="Low"/>
    <s v="Apr"/>
    <x v="2"/>
    <x v="0"/>
    <x v="1"/>
  </r>
  <r>
    <n v="604105"/>
    <n v="38061"/>
    <n v="54"/>
    <s v="Male"/>
    <x v="0"/>
    <x v="1"/>
    <s v="Sandwich"/>
    <d v="2022-10-04T00:00:00"/>
    <s v="COD"/>
    <n v="79"/>
    <n v="4.3"/>
    <n v="767.8"/>
    <n v="94.06"/>
    <s v="Cash"/>
    <n v="1"/>
    <s v="50+"/>
    <s v="new"/>
    <s v="high value"/>
    <s v="Low"/>
    <s v="Oct"/>
    <x v="2"/>
    <x v="2"/>
    <x v="1"/>
  </r>
  <r>
    <n v="604106"/>
    <n v="89202"/>
    <n v="64"/>
    <s v="Male"/>
    <x v="3"/>
    <x v="5"/>
    <s v="Burger"/>
    <d v="2022-11-14T00:00:00"/>
    <s v="Online"/>
    <n v="55"/>
    <n v="1.4"/>
    <n v="791.28"/>
    <n v="45.87"/>
    <s v="UPI"/>
    <n v="2"/>
    <s v="50+"/>
    <s v="new"/>
    <s v="high value"/>
    <s v="Low"/>
    <s v="Nov"/>
    <x v="2"/>
    <x v="2"/>
    <x v="1"/>
  </r>
  <r>
    <n v="604107"/>
    <n v="88230"/>
    <n v="22"/>
    <s v="Female"/>
    <x v="4"/>
    <x v="5"/>
    <s v="South Indian"/>
    <d v="2023-08-12T00:00:00"/>
    <s v="COD"/>
    <n v="71"/>
    <n v="2.1"/>
    <n v="1167.43"/>
    <n v="82.01"/>
    <s v="UPI"/>
    <n v="3"/>
    <s v="18-24"/>
    <s v="repeat"/>
    <s v="high value"/>
    <s v="medium"/>
    <s v="Aug"/>
    <x v="0"/>
    <x v="2"/>
    <x v="1"/>
  </r>
  <r>
    <n v="604108"/>
    <n v="44373"/>
    <n v="18"/>
    <s v="Male"/>
    <x v="3"/>
    <x v="4"/>
    <s v="Biryani"/>
    <d v="2022-06-02T00:00:00"/>
    <s v="Online"/>
    <n v="56"/>
    <n v="5.4"/>
    <n v="251.24"/>
    <n v="33.75"/>
    <s v="Cash"/>
    <n v="2"/>
    <s v="18-24"/>
    <s v="new"/>
    <s v="medium"/>
    <s v="Low"/>
    <s v="Jun"/>
    <x v="2"/>
    <x v="0"/>
    <x v="1"/>
  </r>
  <r>
    <n v="604109"/>
    <n v="50435"/>
    <n v="55"/>
    <s v="Male"/>
    <x v="4"/>
    <x v="0"/>
    <s v="Burger"/>
    <d v="2022-10-11T00:00:00"/>
    <s v="COD"/>
    <n v="27"/>
    <n v="13"/>
    <n v="1063.25"/>
    <n v="66.63"/>
    <s v="Wallet"/>
    <n v="4"/>
    <s v="50+"/>
    <s v="new"/>
    <s v="high value"/>
    <s v="medium"/>
    <s v="Oct"/>
    <x v="2"/>
    <x v="1"/>
    <x v="2"/>
  </r>
  <r>
    <n v="604110"/>
    <n v="84929"/>
    <n v="56"/>
    <s v="Male"/>
    <x v="1"/>
    <x v="6"/>
    <s v="Biryani"/>
    <d v="2023-06-15T00:00:00"/>
    <s v="COD"/>
    <n v="48"/>
    <n v="2"/>
    <n v="371.65"/>
    <n v="46.64"/>
    <s v="Card"/>
    <n v="4"/>
    <s v="50+"/>
    <s v="new"/>
    <s v="medium"/>
    <s v="medium"/>
    <s v="Jun"/>
    <x v="0"/>
    <x v="2"/>
    <x v="1"/>
  </r>
  <r>
    <n v="604111"/>
    <n v="67343"/>
    <n v="28"/>
    <s v="Female"/>
    <x v="4"/>
    <x v="0"/>
    <s v="Chinese"/>
    <d v="2024-11-20T00:00:00"/>
    <s v="COD"/>
    <n v="69"/>
    <n v="6.2"/>
    <n v="625.89"/>
    <n v="103.42"/>
    <s v="Card"/>
    <n v="5"/>
    <s v="25-35"/>
    <s v="new"/>
    <s v="high value"/>
    <s v="High"/>
    <s v="Nov"/>
    <x v="1"/>
    <x v="0"/>
    <x v="1"/>
  </r>
  <r>
    <n v="604112"/>
    <n v="40830"/>
    <n v="59"/>
    <s v="Female"/>
    <x v="4"/>
    <x v="4"/>
    <s v="Pizza"/>
    <d v="2023-04-28T00:00:00"/>
    <s v="Online"/>
    <n v="23"/>
    <n v="12.9"/>
    <n v="1005.19"/>
    <n v="79.790000000000006"/>
    <s v="Wallet"/>
    <n v="5"/>
    <s v="50+"/>
    <s v="new"/>
    <s v="high value"/>
    <s v="High"/>
    <s v="Apr"/>
    <x v="0"/>
    <x v="1"/>
    <x v="2"/>
  </r>
  <r>
    <n v="604113"/>
    <n v="97632"/>
    <n v="52"/>
    <s v="Male"/>
    <x v="5"/>
    <x v="1"/>
    <s v="Pizza"/>
    <d v="2023-03-20T00:00:00"/>
    <s v="COD"/>
    <n v="73"/>
    <n v="1.9"/>
    <n v="839.98"/>
    <n v="68.14"/>
    <s v="Card"/>
    <n v="4"/>
    <s v="50+"/>
    <s v="new"/>
    <s v="high value"/>
    <s v="medium"/>
    <s v="Mar"/>
    <x v="0"/>
    <x v="2"/>
    <x v="1"/>
  </r>
  <r>
    <n v="604114"/>
    <n v="47620"/>
    <n v="62"/>
    <s v="Male"/>
    <x v="4"/>
    <x v="7"/>
    <s v="Burger"/>
    <d v="2024-10-02T00:00:00"/>
    <s v="COD"/>
    <n v="43"/>
    <n v="6.1"/>
    <n v="1122.08"/>
    <n v="39.69"/>
    <s v="UPI"/>
    <n v="5"/>
    <s v="50+"/>
    <s v="new"/>
    <s v="high value"/>
    <s v="High"/>
    <s v="Oct"/>
    <x v="1"/>
    <x v="0"/>
    <x v="0"/>
  </r>
  <r>
    <n v="604115"/>
    <n v="58374"/>
    <n v="57"/>
    <s v="Male"/>
    <x v="0"/>
    <x v="0"/>
    <s v="Burger"/>
    <d v="2024-04-04T00:00:00"/>
    <s v="COD"/>
    <n v="45"/>
    <n v="5.0999999999999996"/>
    <n v="542.37"/>
    <n v="100.49"/>
    <s v="Wallet"/>
    <n v="3"/>
    <s v="50+"/>
    <s v="new"/>
    <s v="high value"/>
    <s v="medium"/>
    <s v="Apr"/>
    <x v="1"/>
    <x v="0"/>
    <x v="0"/>
  </r>
  <r>
    <n v="604116"/>
    <n v="28229"/>
    <n v="40"/>
    <s v="Female"/>
    <x v="1"/>
    <x v="6"/>
    <s v="Biryani"/>
    <d v="2023-10-08T00:00:00"/>
    <s v="COD"/>
    <n v="59"/>
    <n v="10.5"/>
    <n v="1174.69"/>
    <n v="52.87"/>
    <s v="Cash"/>
    <n v="5"/>
    <s v="36-50"/>
    <s v="new"/>
    <s v="high value"/>
    <s v="High"/>
    <s v="Oct"/>
    <x v="0"/>
    <x v="1"/>
    <x v="1"/>
  </r>
  <r>
    <n v="604117"/>
    <n v="92398"/>
    <n v="27"/>
    <s v="Male"/>
    <x v="5"/>
    <x v="4"/>
    <s v="Biryani"/>
    <d v="2024-01-15T00:00:00"/>
    <s v="Online"/>
    <n v="67"/>
    <n v="11"/>
    <n v="684.37"/>
    <n v="50.38"/>
    <s v="Card"/>
    <n v="4"/>
    <s v="25-35"/>
    <s v="new"/>
    <s v="high value"/>
    <s v="medium"/>
    <s v="Jan"/>
    <x v="1"/>
    <x v="1"/>
    <x v="1"/>
  </r>
  <r>
    <n v="604118"/>
    <n v="62905"/>
    <n v="56"/>
    <s v="Female"/>
    <x v="3"/>
    <x v="1"/>
    <s v="South Indian"/>
    <d v="2023-07-21T00:00:00"/>
    <s v="COD"/>
    <n v="49"/>
    <n v="14.2"/>
    <n v="236.76"/>
    <n v="42.24"/>
    <s v="Card"/>
    <n v="5"/>
    <s v="50+"/>
    <s v="new"/>
    <s v="low"/>
    <s v="High"/>
    <s v="Jul"/>
    <x v="0"/>
    <x v="1"/>
    <x v="1"/>
  </r>
  <r>
    <n v="604119"/>
    <n v="52035"/>
    <n v="40"/>
    <s v="Female"/>
    <x v="4"/>
    <x v="0"/>
    <s v="South Indian"/>
    <d v="2022-02-28T00:00:00"/>
    <s v="Online"/>
    <n v="25"/>
    <n v="1.2"/>
    <n v="977.02"/>
    <n v="81"/>
    <s v="Wallet"/>
    <n v="2"/>
    <s v="36-50"/>
    <s v="new"/>
    <s v="high value"/>
    <s v="Low"/>
    <s v="Feb"/>
    <x v="2"/>
    <x v="2"/>
    <x v="2"/>
  </r>
  <r>
    <n v="604120"/>
    <n v="53902"/>
    <n v="47"/>
    <s v="Female"/>
    <x v="3"/>
    <x v="3"/>
    <s v="Pizza"/>
    <d v="2023-11-27T00:00:00"/>
    <s v="COD"/>
    <n v="58"/>
    <n v="6.3"/>
    <n v="889.48"/>
    <n v="29.12"/>
    <s v="Wallet"/>
    <n v="2"/>
    <s v="36-50"/>
    <s v="new"/>
    <s v="high value"/>
    <s v="Low"/>
    <s v="Nov"/>
    <x v="0"/>
    <x v="0"/>
    <x v="1"/>
  </r>
  <r>
    <n v="604121"/>
    <n v="55557"/>
    <n v="45"/>
    <s v="Female"/>
    <x v="5"/>
    <x v="3"/>
    <s v="Sandwich"/>
    <d v="2024-05-14T00:00:00"/>
    <s v="Online"/>
    <n v="60"/>
    <n v="10.1"/>
    <n v="218.07"/>
    <n v="44.45"/>
    <s v="Cash"/>
    <n v="3"/>
    <s v="36-50"/>
    <s v="new"/>
    <s v="low"/>
    <s v="medium"/>
    <s v="May"/>
    <x v="1"/>
    <x v="1"/>
    <x v="1"/>
  </r>
  <r>
    <n v="604122"/>
    <n v="38788"/>
    <n v="57"/>
    <s v="Male"/>
    <x v="3"/>
    <x v="3"/>
    <s v="Pizza"/>
    <d v="2024-08-22T00:00:00"/>
    <s v="Online"/>
    <n v="37"/>
    <n v="9.6"/>
    <n v="907.37"/>
    <n v="96.05"/>
    <s v="UPI"/>
    <n v="5"/>
    <s v="50+"/>
    <s v="new"/>
    <s v="high value"/>
    <s v="High"/>
    <s v="Aug"/>
    <x v="1"/>
    <x v="0"/>
    <x v="0"/>
  </r>
  <r>
    <n v="604123"/>
    <n v="80929"/>
    <n v="22"/>
    <s v="Female"/>
    <x v="0"/>
    <x v="6"/>
    <s v="Sandwich"/>
    <d v="2023-11-05T00:00:00"/>
    <s v="COD"/>
    <n v="60"/>
    <n v="6.4"/>
    <n v="971.93"/>
    <n v="52.06"/>
    <s v="Card"/>
    <n v="4"/>
    <s v="18-24"/>
    <s v="new"/>
    <s v="high value"/>
    <s v="medium"/>
    <s v="Nov"/>
    <x v="0"/>
    <x v="0"/>
    <x v="1"/>
  </r>
  <r>
    <n v="604124"/>
    <n v="38962"/>
    <n v="30"/>
    <s v="Female"/>
    <x v="1"/>
    <x v="2"/>
    <s v="Burger"/>
    <d v="2022-09-28T00:00:00"/>
    <s v="COD"/>
    <n v="22"/>
    <n v="13.4"/>
    <n v="1048.71"/>
    <n v="77.19"/>
    <s v="Wallet"/>
    <n v="4"/>
    <s v="25-35"/>
    <s v="new"/>
    <s v="high value"/>
    <s v="medium"/>
    <s v="Sep"/>
    <x v="2"/>
    <x v="1"/>
    <x v="2"/>
  </r>
  <r>
    <n v="604125"/>
    <n v="54422"/>
    <n v="55"/>
    <s v="Male"/>
    <x v="3"/>
    <x v="4"/>
    <s v="Sandwich"/>
    <d v="2023-11-24T00:00:00"/>
    <s v="Online"/>
    <n v="85"/>
    <n v="12.4"/>
    <n v="1112.8900000000001"/>
    <n v="118.39"/>
    <s v="Wallet"/>
    <n v="4"/>
    <s v="50+"/>
    <s v="new"/>
    <s v="high value"/>
    <s v="medium"/>
    <s v="Nov"/>
    <x v="0"/>
    <x v="1"/>
    <x v="1"/>
  </r>
  <r>
    <n v="604126"/>
    <n v="27582"/>
    <n v="44"/>
    <s v="Female"/>
    <x v="5"/>
    <x v="5"/>
    <s v="Chinese"/>
    <d v="2024-01-29T00:00:00"/>
    <s v="Online"/>
    <n v="38"/>
    <n v="9.6"/>
    <n v="940.77"/>
    <n v="79.39"/>
    <s v="UPI"/>
    <n v="1"/>
    <s v="36-50"/>
    <s v="repeat"/>
    <s v="high value"/>
    <s v="Low"/>
    <s v="Jan"/>
    <x v="1"/>
    <x v="0"/>
    <x v="0"/>
  </r>
  <r>
    <n v="604127"/>
    <n v="11342"/>
    <n v="44"/>
    <s v="Female"/>
    <x v="0"/>
    <x v="4"/>
    <s v="Sandwich"/>
    <d v="2023-09-12T00:00:00"/>
    <s v="Online"/>
    <n v="75"/>
    <n v="6.9"/>
    <n v="1159.1099999999999"/>
    <n v="46.58"/>
    <s v="UPI"/>
    <n v="5"/>
    <s v="36-50"/>
    <s v="new"/>
    <s v="high value"/>
    <s v="High"/>
    <s v="Sep"/>
    <x v="0"/>
    <x v="0"/>
    <x v="1"/>
  </r>
  <r>
    <n v="604128"/>
    <n v="39400"/>
    <n v="63"/>
    <s v="Male"/>
    <x v="5"/>
    <x v="4"/>
    <s v="Pizza"/>
    <d v="2024-10-09T00:00:00"/>
    <s v="Online"/>
    <n v="44"/>
    <n v="10.8"/>
    <n v="839.52"/>
    <n v="39.72"/>
    <s v="Wallet"/>
    <n v="3"/>
    <s v="50+"/>
    <s v="new"/>
    <s v="high value"/>
    <s v="medium"/>
    <s v="Oct"/>
    <x v="1"/>
    <x v="1"/>
    <x v="0"/>
  </r>
  <r>
    <n v="604129"/>
    <n v="63727"/>
    <n v="44"/>
    <s v="Female"/>
    <x v="2"/>
    <x v="5"/>
    <s v="Sandwich"/>
    <d v="2024-09-25T00:00:00"/>
    <s v="Online"/>
    <n v="65"/>
    <n v="13.8"/>
    <n v="987.95"/>
    <n v="88.97"/>
    <s v="Card"/>
    <n v="5"/>
    <s v="36-50"/>
    <s v="new"/>
    <s v="high value"/>
    <s v="High"/>
    <s v="Sep"/>
    <x v="1"/>
    <x v="1"/>
    <x v="1"/>
  </r>
  <r>
    <n v="604130"/>
    <n v="54080"/>
    <n v="33"/>
    <s v="Female"/>
    <x v="4"/>
    <x v="2"/>
    <s v="Pizza"/>
    <d v="2023-12-17T00:00:00"/>
    <s v="COD"/>
    <n v="71"/>
    <n v="13.4"/>
    <n v="1476.25"/>
    <n v="60.76"/>
    <s v="UPI"/>
    <n v="2"/>
    <s v="25-35"/>
    <s v="new"/>
    <s v="high value"/>
    <s v="Low"/>
    <s v="Dec"/>
    <x v="0"/>
    <x v="1"/>
    <x v="1"/>
  </r>
  <r>
    <n v="604131"/>
    <n v="26347"/>
    <n v="48"/>
    <s v="Male"/>
    <x v="2"/>
    <x v="6"/>
    <s v="South Indian"/>
    <d v="2023-06-17T00:00:00"/>
    <s v="Online"/>
    <n v="24"/>
    <n v="2.2999999999999998"/>
    <n v="327.48"/>
    <n v="30.86"/>
    <s v="Wallet"/>
    <n v="3"/>
    <s v="36-50"/>
    <s v="new"/>
    <s v="medium"/>
    <s v="medium"/>
    <s v="Jun"/>
    <x v="0"/>
    <x v="2"/>
    <x v="2"/>
  </r>
  <r>
    <n v="604132"/>
    <n v="56693"/>
    <n v="24"/>
    <s v="Male"/>
    <x v="5"/>
    <x v="4"/>
    <s v="Biryani"/>
    <d v="2022-10-25T00:00:00"/>
    <s v="COD"/>
    <n v="86"/>
    <n v="1.4"/>
    <n v="1459.5"/>
    <n v="117.45"/>
    <s v="Cash"/>
    <n v="3"/>
    <s v="18-24"/>
    <s v="new"/>
    <s v="high value"/>
    <s v="medium"/>
    <s v="Oct"/>
    <x v="2"/>
    <x v="2"/>
    <x v="1"/>
  </r>
  <r>
    <n v="604133"/>
    <n v="12474"/>
    <n v="56"/>
    <s v="Female"/>
    <x v="4"/>
    <x v="6"/>
    <s v="Pizza"/>
    <d v="2022-02-10T00:00:00"/>
    <s v="Online"/>
    <n v="23"/>
    <n v="14.8"/>
    <n v="749.37"/>
    <n v="105.06"/>
    <s v="UPI"/>
    <n v="5"/>
    <s v="50+"/>
    <s v="new"/>
    <s v="high value"/>
    <s v="High"/>
    <s v="Feb"/>
    <x v="2"/>
    <x v="1"/>
    <x v="2"/>
  </r>
  <r>
    <n v="604134"/>
    <n v="75375"/>
    <n v="44"/>
    <s v="Male"/>
    <x v="5"/>
    <x v="4"/>
    <s v="Chinese"/>
    <d v="2023-03-18T00:00:00"/>
    <s v="Online"/>
    <n v="26"/>
    <n v="6.1"/>
    <n v="1230.71"/>
    <n v="101.72"/>
    <s v="Card"/>
    <n v="3"/>
    <s v="36-50"/>
    <s v="new"/>
    <s v="high value"/>
    <s v="medium"/>
    <s v="Mar"/>
    <x v="0"/>
    <x v="0"/>
    <x v="2"/>
  </r>
  <r>
    <n v="604135"/>
    <n v="60660"/>
    <n v="27"/>
    <s v="Male"/>
    <x v="4"/>
    <x v="6"/>
    <s v="Chinese"/>
    <d v="2023-12-11T00:00:00"/>
    <s v="COD"/>
    <n v="82"/>
    <n v="2.2999999999999998"/>
    <n v="563.23"/>
    <n v="106.93"/>
    <s v="Wallet"/>
    <n v="3"/>
    <s v="25-35"/>
    <s v="new"/>
    <s v="high value"/>
    <s v="medium"/>
    <s v="Dec"/>
    <x v="0"/>
    <x v="2"/>
    <x v="1"/>
  </r>
  <r>
    <n v="604136"/>
    <n v="71390"/>
    <n v="63"/>
    <s v="Male"/>
    <x v="4"/>
    <x v="5"/>
    <s v="Biryani"/>
    <d v="2023-02-21T00:00:00"/>
    <s v="COD"/>
    <n v="87"/>
    <n v="2.6"/>
    <n v="988.1"/>
    <n v="30.86"/>
    <s v="Cash"/>
    <n v="2"/>
    <s v="50+"/>
    <s v="repeat"/>
    <s v="high value"/>
    <s v="Low"/>
    <s v="Feb"/>
    <x v="0"/>
    <x v="2"/>
    <x v="1"/>
  </r>
  <r>
    <n v="604137"/>
    <n v="46264"/>
    <n v="44"/>
    <s v="Female"/>
    <x v="1"/>
    <x v="6"/>
    <s v="Biryani"/>
    <d v="2023-07-20T00:00:00"/>
    <s v="COD"/>
    <n v="83"/>
    <n v="12.3"/>
    <n v="1434.6"/>
    <n v="46.58"/>
    <s v="UPI"/>
    <n v="3"/>
    <s v="36-50"/>
    <s v="new"/>
    <s v="high value"/>
    <s v="medium"/>
    <s v="Jul"/>
    <x v="0"/>
    <x v="1"/>
    <x v="1"/>
  </r>
  <r>
    <n v="604138"/>
    <n v="19017"/>
    <n v="62"/>
    <s v="Male"/>
    <x v="4"/>
    <x v="6"/>
    <s v="Pizza"/>
    <d v="2022-07-06T00:00:00"/>
    <s v="Online"/>
    <n v="53"/>
    <n v="7.8"/>
    <n v="316.06"/>
    <n v="92.05"/>
    <s v="Card"/>
    <n v="5"/>
    <s v="50+"/>
    <s v="new"/>
    <s v="medium"/>
    <s v="High"/>
    <s v="Jul"/>
    <x v="2"/>
    <x v="0"/>
    <x v="1"/>
  </r>
  <r>
    <n v="604139"/>
    <n v="60320"/>
    <n v="48"/>
    <s v="Female"/>
    <x v="1"/>
    <x v="0"/>
    <s v="South Indian"/>
    <d v="2022-08-24T00:00:00"/>
    <s v="COD"/>
    <n v="70"/>
    <n v="14"/>
    <n v="1482.47"/>
    <n v="104.34"/>
    <s v="Wallet"/>
    <n v="2"/>
    <s v="36-50"/>
    <s v="new"/>
    <s v="high value"/>
    <s v="Low"/>
    <s v="Aug"/>
    <x v="2"/>
    <x v="1"/>
    <x v="1"/>
  </r>
  <r>
    <n v="604140"/>
    <n v="73653"/>
    <n v="43"/>
    <s v="Male"/>
    <x v="4"/>
    <x v="6"/>
    <s v="Pizza"/>
    <d v="2023-01-23T00:00:00"/>
    <s v="Online"/>
    <n v="33"/>
    <n v="2.2000000000000002"/>
    <n v="459.56"/>
    <n v="21.96"/>
    <s v="Cash"/>
    <n v="1"/>
    <s v="36-50"/>
    <s v="new"/>
    <s v="medium"/>
    <s v="Low"/>
    <s v="Jan"/>
    <x v="0"/>
    <x v="2"/>
    <x v="0"/>
  </r>
  <r>
    <n v="604141"/>
    <n v="79435"/>
    <n v="38"/>
    <s v="Male"/>
    <x v="1"/>
    <x v="5"/>
    <s v="Pizza"/>
    <d v="2022-12-08T00:00:00"/>
    <s v="COD"/>
    <n v="49"/>
    <n v="5.8"/>
    <n v="291.58999999999997"/>
    <n v="75.39"/>
    <s v="Cash"/>
    <n v="5"/>
    <s v="36-50"/>
    <s v="new"/>
    <s v="medium"/>
    <s v="High"/>
    <s v="Dec"/>
    <x v="2"/>
    <x v="0"/>
    <x v="1"/>
  </r>
  <r>
    <n v="604142"/>
    <n v="19042"/>
    <n v="41"/>
    <s v="Male"/>
    <x v="0"/>
    <x v="4"/>
    <s v="Sandwich"/>
    <d v="2024-06-23T00:00:00"/>
    <s v="COD"/>
    <n v="79"/>
    <n v="4.9000000000000004"/>
    <n v="664.56"/>
    <n v="72.69"/>
    <s v="Cash"/>
    <n v="1"/>
    <s v="36-50"/>
    <s v="new"/>
    <s v="high value"/>
    <s v="Low"/>
    <s v="Jun"/>
    <x v="1"/>
    <x v="2"/>
    <x v="1"/>
  </r>
  <r>
    <n v="604143"/>
    <n v="63197"/>
    <n v="45"/>
    <s v="Female"/>
    <x v="5"/>
    <x v="5"/>
    <s v="Pizza"/>
    <d v="2022-06-25T00:00:00"/>
    <s v="COD"/>
    <n v="44"/>
    <n v="5.9"/>
    <n v="341.63"/>
    <n v="49.61"/>
    <s v="Cash"/>
    <n v="1"/>
    <s v="36-50"/>
    <s v="repeat"/>
    <s v="medium"/>
    <s v="Low"/>
    <s v="Jun"/>
    <x v="2"/>
    <x v="0"/>
    <x v="0"/>
  </r>
  <r>
    <n v="604144"/>
    <n v="61003"/>
    <n v="31"/>
    <s v="Male"/>
    <x v="1"/>
    <x v="6"/>
    <s v="Sandwich"/>
    <d v="2024-02-29T00:00:00"/>
    <s v="COD"/>
    <n v="61"/>
    <n v="5.0999999999999996"/>
    <n v="178.17"/>
    <n v="52.71"/>
    <s v="Cash"/>
    <n v="4"/>
    <s v="25-35"/>
    <s v="new"/>
    <s v="low"/>
    <s v="medium"/>
    <s v="Feb"/>
    <x v="1"/>
    <x v="0"/>
    <x v="1"/>
  </r>
  <r>
    <n v="604145"/>
    <n v="17555"/>
    <n v="18"/>
    <s v="Male"/>
    <x v="2"/>
    <x v="4"/>
    <s v="Burger"/>
    <d v="2024-05-22T00:00:00"/>
    <s v="Online"/>
    <n v="71"/>
    <n v="10.9"/>
    <n v="1471.48"/>
    <n v="104.77"/>
    <s v="Card"/>
    <n v="1"/>
    <s v="18-24"/>
    <s v="new"/>
    <s v="high value"/>
    <s v="Low"/>
    <s v="May"/>
    <x v="1"/>
    <x v="1"/>
    <x v="1"/>
  </r>
  <r>
    <n v="604146"/>
    <n v="46498"/>
    <n v="27"/>
    <s v="Male"/>
    <x v="1"/>
    <x v="3"/>
    <s v="Burger"/>
    <d v="2022-08-19T00:00:00"/>
    <s v="COD"/>
    <n v="35"/>
    <n v="8.3000000000000007"/>
    <n v="255.15"/>
    <n v="37.68"/>
    <s v="Wallet"/>
    <n v="5"/>
    <s v="25-35"/>
    <s v="new"/>
    <s v="medium"/>
    <s v="High"/>
    <s v="Aug"/>
    <x v="2"/>
    <x v="0"/>
    <x v="0"/>
  </r>
  <r>
    <n v="604147"/>
    <n v="34408"/>
    <n v="30"/>
    <s v="Female"/>
    <x v="2"/>
    <x v="7"/>
    <s v="South Indian"/>
    <d v="2023-10-20T00:00:00"/>
    <s v="COD"/>
    <n v="51"/>
    <n v="10.7"/>
    <n v="1194.3800000000001"/>
    <n v="116.16"/>
    <s v="UPI"/>
    <n v="3"/>
    <s v="25-35"/>
    <s v="new"/>
    <s v="high value"/>
    <s v="medium"/>
    <s v="Oct"/>
    <x v="0"/>
    <x v="1"/>
    <x v="1"/>
  </r>
  <r>
    <n v="604148"/>
    <n v="58334"/>
    <n v="62"/>
    <s v="Male"/>
    <x v="5"/>
    <x v="1"/>
    <s v="Pizza"/>
    <d v="2022-10-18T00:00:00"/>
    <s v="COD"/>
    <n v="87"/>
    <n v="10.5"/>
    <n v="947.07"/>
    <n v="69.13"/>
    <s v="Wallet"/>
    <n v="1"/>
    <s v="50+"/>
    <s v="new"/>
    <s v="high value"/>
    <s v="Low"/>
    <s v="Oct"/>
    <x v="2"/>
    <x v="1"/>
    <x v="1"/>
  </r>
  <r>
    <n v="604149"/>
    <n v="89249"/>
    <n v="47"/>
    <s v="Female"/>
    <x v="4"/>
    <x v="3"/>
    <s v="Chinese"/>
    <d v="2023-08-31T00:00:00"/>
    <s v="Online"/>
    <n v="88"/>
    <n v="2.2999999999999998"/>
    <n v="985.22"/>
    <n v="53.97"/>
    <s v="Wallet"/>
    <n v="3"/>
    <s v="36-50"/>
    <s v="new"/>
    <s v="high value"/>
    <s v="medium"/>
    <s v="Aug"/>
    <x v="0"/>
    <x v="2"/>
    <x v="1"/>
  </r>
  <r>
    <n v="604150"/>
    <n v="68435"/>
    <n v="46"/>
    <s v="Female"/>
    <x v="4"/>
    <x v="6"/>
    <s v="Biryani"/>
    <d v="2023-06-05T00:00:00"/>
    <s v="Online"/>
    <n v="34"/>
    <n v="7.9"/>
    <n v="1383.19"/>
    <n v="55.32"/>
    <s v="Cash"/>
    <n v="5"/>
    <s v="36-50"/>
    <s v="new"/>
    <s v="high value"/>
    <s v="High"/>
    <s v="Jun"/>
    <x v="0"/>
    <x v="0"/>
    <x v="0"/>
  </r>
  <r>
    <n v="604151"/>
    <n v="60075"/>
    <n v="58"/>
    <s v="Female"/>
    <x v="0"/>
    <x v="0"/>
    <s v="Burger"/>
    <d v="2024-06-16T00:00:00"/>
    <s v="COD"/>
    <n v="48"/>
    <n v="13.7"/>
    <n v="1369.16"/>
    <n v="92.34"/>
    <s v="Wallet"/>
    <n v="5"/>
    <s v="50+"/>
    <s v="new"/>
    <s v="high value"/>
    <s v="High"/>
    <s v="Jun"/>
    <x v="1"/>
    <x v="1"/>
    <x v="1"/>
  </r>
  <r>
    <n v="604152"/>
    <n v="79668"/>
    <n v="46"/>
    <s v="Male"/>
    <x v="3"/>
    <x v="6"/>
    <s v="Biryani"/>
    <d v="2022-10-20T00:00:00"/>
    <s v="COD"/>
    <n v="58"/>
    <n v="7.8"/>
    <n v="362.7"/>
    <n v="95.72"/>
    <s v="Wallet"/>
    <n v="1"/>
    <s v="36-50"/>
    <s v="new"/>
    <s v="medium"/>
    <s v="Low"/>
    <s v="Oct"/>
    <x v="2"/>
    <x v="0"/>
    <x v="1"/>
  </r>
  <r>
    <n v="604153"/>
    <n v="24138"/>
    <n v="46"/>
    <s v="Female"/>
    <x v="3"/>
    <x v="0"/>
    <s v="Biryani"/>
    <d v="2024-02-10T00:00:00"/>
    <s v="Online"/>
    <n v="51"/>
    <n v="12.4"/>
    <n v="1140.43"/>
    <n v="34.32"/>
    <s v="UPI"/>
    <n v="1"/>
    <s v="36-50"/>
    <s v="new"/>
    <s v="high value"/>
    <s v="Low"/>
    <s v="Feb"/>
    <x v="1"/>
    <x v="1"/>
    <x v="1"/>
  </r>
  <r>
    <n v="604154"/>
    <n v="10853"/>
    <n v="26"/>
    <s v="Male"/>
    <x v="4"/>
    <x v="4"/>
    <s v="Burger"/>
    <d v="2024-12-22T00:00:00"/>
    <s v="Online"/>
    <n v="35"/>
    <n v="13.2"/>
    <n v="575.32000000000005"/>
    <n v="96.02"/>
    <s v="Wallet"/>
    <n v="5"/>
    <s v="25-35"/>
    <s v="new"/>
    <s v="high value"/>
    <s v="High"/>
    <s v="Dec"/>
    <x v="1"/>
    <x v="1"/>
    <x v="0"/>
  </r>
  <r>
    <n v="604155"/>
    <n v="78654"/>
    <n v="26"/>
    <s v="Male"/>
    <x v="5"/>
    <x v="6"/>
    <s v="Burger"/>
    <d v="2024-04-28T00:00:00"/>
    <s v="Online"/>
    <n v="76"/>
    <n v="13.8"/>
    <n v="378.42"/>
    <n v="31.42"/>
    <s v="Cash"/>
    <n v="4"/>
    <s v="25-35"/>
    <s v="new"/>
    <s v="medium"/>
    <s v="medium"/>
    <s v="Apr"/>
    <x v="1"/>
    <x v="1"/>
    <x v="1"/>
  </r>
  <r>
    <n v="604156"/>
    <n v="43786"/>
    <n v="53"/>
    <s v="Female"/>
    <x v="5"/>
    <x v="4"/>
    <s v="Pizza"/>
    <d v="2022-05-23T00:00:00"/>
    <s v="COD"/>
    <n v="64"/>
    <n v="2.6"/>
    <n v="1165.24"/>
    <n v="67.23"/>
    <s v="Cash"/>
    <n v="1"/>
    <s v="50+"/>
    <s v="repeat"/>
    <s v="high value"/>
    <s v="Low"/>
    <s v="May"/>
    <x v="2"/>
    <x v="2"/>
    <x v="1"/>
  </r>
  <r>
    <n v="604157"/>
    <n v="84648"/>
    <n v="50"/>
    <s v="Female"/>
    <x v="2"/>
    <x v="1"/>
    <s v="Biryani"/>
    <d v="2023-10-27T00:00:00"/>
    <s v="Online"/>
    <n v="62"/>
    <n v="13.7"/>
    <n v="248.59"/>
    <n v="39.67"/>
    <s v="Card"/>
    <n v="2"/>
    <s v="36-50"/>
    <s v="new"/>
    <s v="low"/>
    <s v="Low"/>
    <s v="Oct"/>
    <x v="0"/>
    <x v="1"/>
    <x v="1"/>
  </r>
  <r>
    <n v="604158"/>
    <n v="22654"/>
    <n v="59"/>
    <s v="Male"/>
    <x v="5"/>
    <x v="5"/>
    <s v="Biryani"/>
    <d v="2024-08-23T00:00:00"/>
    <s v="Online"/>
    <n v="69"/>
    <n v="4.5999999999999996"/>
    <n v="1484.33"/>
    <n v="40.51"/>
    <s v="Wallet"/>
    <n v="2"/>
    <s v="50+"/>
    <s v="new"/>
    <s v="high value"/>
    <s v="Low"/>
    <s v="Aug"/>
    <x v="1"/>
    <x v="2"/>
    <x v="1"/>
  </r>
  <r>
    <n v="604159"/>
    <n v="43740"/>
    <n v="55"/>
    <s v="Male"/>
    <x v="5"/>
    <x v="2"/>
    <s v="Pizza"/>
    <d v="2022-05-30T00:00:00"/>
    <s v="COD"/>
    <n v="73"/>
    <n v="4.7"/>
    <n v="1034.71"/>
    <n v="88.49"/>
    <s v="Cash"/>
    <n v="3"/>
    <s v="50+"/>
    <s v="new"/>
    <s v="high value"/>
    <s v="medium"/>
    <s v="May"/>
    <x v="2"/>
    <x v="2"/>
    <x v="1"/>
  </r>
  <r>
    <n v="604160"/>
    <n v="57933"/>
    <n v="18"/>
    <s v="Female"/>
    <x v="4"/>
    <x v="1"/>
    <s v="Chinese"/>
    <d v="2023-03-03T00:00:00"/>
    <s v="Online"/>
    <n v="87"/>
    <n v="6.3"/>
    <n v="691.44"/>
    <n v="75.52"/>
    <s v="Wallet"/>
    <n v="2"/>
    <s v="18-24"/>
    <s v="repeat"/>
    <s v="high value"/>
    <s v="Low"/>
    <s v="Mar"/>
    <x v="0"/>
    <x v="0"/>
    <x v="1"/>
  </r>
  <r>
    <n v="604161"/>
    <n v="91668"/>
    <n v="33"/>
    <s v="Male"/>
    <x v="1"/>
    <x v="1"/>
    <s v="Burger"/>
    <d v="2022-04-08T00:00:00"/>
    <s v="COD"/>
    <n v="69"/>
    <n v="2"/>
    <n v="382.98"/>
    <n v="94.99"/>
    <s v="Card"/>
    <n v="2"/>
    <s v="25-35"/>
    <s v="new"/>
    <s v="medium"/>
    <s v="Low"/>
    <s v="Apr"/>
    <x v="2"/>
    <x v="2"/>
    <x v="1"/>
  </r>
  <r>
    <n v="604162"/>
    <n v="76490"/>
    <n v="37"/>
    <s v="Female"/>
    <x v="1"/>
    <x v="6"/>
    <s v="Sandwich"/>
    <d v="2023-11-03T00:00:00"/>
    <s v="COD"/>
    <n v="75"/>
    <n v="6.9"/>
    <n v="1106.51"/>
    <n v="88.38"/>
    <s v="Wallet"/>
    <n v="3"/>
    <s v="36-50"/>
    <s v="new"/>
    <s v="high value"/>
    <s v="medium"/>
    <s v="Nov"/>
    <x v="0"/>
    <x v="0"/>
    <x v="1"/>
  </r>
  <r>
    <n v="604163"/>
    <n v="41723"/>
    <n v="24"/>
    <s v="Female"/>
    <x v="5"/>
    <x v="2"/>
    <s v="South Indian"/>
    <d v="2024-02-11T00:00:00"/>
    <s v="Online"/>
    <n v="36"/>
    <n v="12.8"/>
    <n v="259.69"/>
    <n v="53.7"/>
    <s v="Card"/>
    <n v="1"/>
    <s v="18-24"/>
    <s v="new"/>
    <s v="medium"/>
    <s v="Low"/>
    <s v="Feb"/>
    <x v="1"/>
    <x v="1"/>
    <x v="0"/>
  </r>
  <r>
    <n v="604164"/>
    <n v="31679"/>
    <n v="61"/>
    <s v="Male"/>
    <x v="1"/>
    <x v="1"/>
    <s v="Chinese"/>
    <d v="2023-08-08T00:00:00"/>
    <s v="COD"/>
    <n v="52"/>
    <n v="1"/>
    <n v="1318.52"/>
    <n v="32.42"/>
    <s v="Cash"/>
    <n v="4"/>
    <s v="50+"/>
    <s v="new"/>
    <s v="high value"/>
    <s v="medium"/>
    <s v="Aug"/>
    <x v="0"/>
    <x v="2"/>
    <x v="1"/>
  </r>
  <r>
    <n v="604165"/>
    <n v="50877"/>
    <n v="51"/>
    <s v="Male"/>
    <x v="5"/>
    <x v="2"/>
    <s v="Chinese"/>
    <d v="2023-09-07T00:00:00"/>
    <s v="Online"/>
    <n v="23"/>
    <n v="1.6"/>
    <n v="175.27"/>
    <n v="62.15"/>
    <s v="UPI"/>
    <n v="4"/>
    <s v="50+"/>
    <s v="new"/>
    <s v="low"/>
    <s v="medium"/>
    <s v="Sep"/>
    <x v="0"/>
    <x v="2"/>
    <x v="2"/>
  </r>
  <r>
    <n v="604166"/>
    <n v="64784"/>
    <n v="33"/>
    <s v="Female"/>
    <x v="5"/>
    <x v="6"/>
    <s v="Biryani"/>
    <d v="2024-12-10T00:00:00"/>
    <s v="Online"/>
    <n v="51"/>
    <n v="3.3"/>
    <n v="1099.1500000000001"/>
    <n v="115.08"/>
    <s v="Card"/>
    <n v="2"/>
    <s v="25-35"/>
    <s v="repeat"/>
    <s v="high value"/>
    <s v="Low"/>
    <s v="Dec"/>
    <x v="1"/>
    <x v="2"/>
    <x v="1"/>
  </r>
  <r>
    <n v="604167"/>
    <n v="14159"/>
    <n v="39"/>
    <s v="Male"/>
    <x v="2"/>
    <x v="7"/>
    <s v="Burger"/>
    <d v="2024-09-20T00:00:00"/>
    <s v="COD"/>
    <n v="88"/>
    <n v="1.2"/>
    <n v="1017.12"/>
    <n v="67.42"/>
    <s v="Cash"/>
    <n v="3"/>
    <s v="36-50"/>
    <s v="new"/>
    <s v="high value"/>
    <s v="medium"/>
    <s v="Sep"/>
    <x v="1"/>
    <x v="2"/>
    <x v="1"/>
  </r>
  <r>
    <n v="604168"/>
    <n v="10820"/>
    <n v="37"/>
    <s v="Male"/>
    <x v="2"/>
    <x v="7"/>
    <s v="Biryani"/>
    <d v="2023-07-11T00:00:00"/>
    <s v="COD"/>
    <n v="55"/>
    <n v="7.6"/>
    <n v="861.6"/>
    <n v="81.84"/>
    <s v="Cash"/>
    <n v="4"/>
    <s v="36-50"/>
    <s v="new"/>
    <s v="high value"/>
    <s v="medium"/>
    <s v="Jul"/>
    <x v="0"/>
    <x v="0"/>
    <x v="1"/>
  </r>
  <r>
    <n v="604169"/>
    <n v="94114"/>
    <n v="59"/>
    <s v="Female"/>
    <x v="1"/>
    <x v="0"/>
    <s v="Pizza"/>
    <d v="2024-11-01T00:00:00"/>
    <s v="COD"/>
    <n v="77"/>
    <n v="7.5"/>
    <n v="1441.36"/>
    <n v="102.23"/>
    <s v="Card"/>
    <n v="1"/>
    <s v="50+"/>
    <s v="new"/>
    <s v="high value"/>
    <s v="Low"/>
    <s v="Nov"/>
    <x v="1"/>
    <x v="0"/>
    <x v="1"/>
  </r>
  <r>
    <n v="604170"/>
    <n v="82045"/>
    <n v="36"/>
    <s v="Male"/>
    <x v="5"/>
    <x v="6"/>
    <s v="Sandwich"/>
    <d v="2022-07-19T00:00:00"/>
    <s v="COD"/>
    <n v="74"/>
    <n v="10.199999999999999"/>
    <n v="1268.83"/>
    <n v="41.57"/>
    <s v="Wallet"/>
    <n v="1"/>
    <s v="36-50"/>
    <s v="new"/>
    <s v="high value"/>
    <s v="Low"/>
    <s v="Jul"/>
    <x v="2"/>
    <x v="1"/>
    <x v="1"/>
  </r>
  <r>
    <n v="604171"/>
    <n v="47349"/>
    <n v="27"/>
    <s v="Female"/>
    <x v="4"/>
    <x v="7"/>
    <s v="Sandwich"/>
    <d v="2022-06-11T00:00:00"/>
    <s v="COD"/>
    <n v="30"/>
    <n v="3.1"/>
    <n v="991.88"/>
    <n v="81.2"/>
    <s v="Wallet"/>
    <n v="1"/>
    <s v="25-35"/>
    <s v="new"/>
    <s v="high value"/>
    <s v="Low"/>
    <s v="Jun"/>
    <x v="2"/>
    <x v="2"/>
    <x v="2"/>
  </r>
  <r>
    <n v="604172"/>
    <n v="14012"/>
    <n v="46"/>
    <s v="Female"/>
    <x v="1"/>
    <x v="5"/>
    <s v="Sandwich"/>
    <d v="2022-05-13T00:00:00"/>
    <s v="COD"/>
    <n v="74"/>
    <n v="1.9"/>
    <n v="697.79"/>
    <n v="48.26"/>
    <s v="UPI"/>
    <n v="3"/>
    <s v="36-50"/>
    <s v="new"/>
    <s v="high value"/>
    <s v="medium"/>
    <s v="May"/>
    <x v="2"/>
    <x v="2"/>
    <x v="1"/>
  </r>
  <r>
    <n v="604173"/>
    <n v="98090"/>
    <n v="64"/>
    <s v="Male"/>
    <x v="2"/>
    <x v="2"/>
    <s v="South Indian"/>
    <d v="2024-07-04T00:00:00"/>
    <s v="COD"/>
    <n v="30"/>
    <n v="13.3"/>
    <n v="391.09"/>
    <n v="47.55"/>
    <s v="Wallet"/>
    <n v="1"/>
    <s v="50+"/>
    <s v="new"/>
    <s v="medium"/>
    <s v="Low"/>
    <s v="Jul"/>
    <x v="1"/>
    <x v="1"/>
    <x v="2"/>
  </r>
  <r>
    <n v="604174"/>
    <n v="96567"/>
    <n v="46"/>
    <s v="Male"/>
    <x v="5"/>
    <x v="1"/>
    <s v="Burger"/>
    <d v="2023-01-09T00:00:00"/>
    <s v="Online"/>
    <n v="62"/>
    <n v="6"/>
    <n v="1138.58"/>
    <n v="26.05"/>
    <s v="Wallet"/>
    <n v="4"/>
    <s v="36-50"/>
    <s v="new"/>
    <s v="high value"/>
    <s v="medium"/>
    <s v="Jan"/>
    <x v="0"/>
    <x v="0"/>
    <x v="1"/>
  </r>
  <r>
    <n v="604175"/>
    <n v="88273"/>
    <n v="27"/>
    <s v="Male"/>
    <x v="2"/>
    <x v="5"/>
    <s v="South Indian"/>
    <d v="2022-08-28T00:00:00"/>
    <s v="COD"/>
    <n v="34"/>
    <n v="12.3"/>
    <n v="737.23"/>
    <n v="77.38"/>
    <s v="UPI"/>
    <n v="3"/>
    <s v="25-35"/>
    <s v="repeat"/>
    <s v="high value"/>
    <s v="medium"/>
    <s v="Aug"/>
    <x v="2"/>
    <x v="1"/>
    <x v="0"/>
  </r>
  <r>
    <n v="604176"/>
    <n v="15819"/>
    <n v="25"/>
    <s v="Male"/>
    <x v="0"/>
    <x v="5"/>
    <s v="Biryani"/>
    <d v="2022-05-26T00:00:00"/>
    <s v="COD"/>
    <n v="41"/>
    <n v="6.4"/>
    <n v="701.83"/>
    <n v="60.56"/>
    <s v="Cash"/>
    <n v="1"/>
    <s v="25-35"/>
    <s v="new"/>
    <s v="high value"/>
    <s v="Low"/>
    <s v="May"/>
    <x v="2"/>
    <x v="0"/>
    <x v="0"/>
  </r>
  <r>
    <n v="604177"/>
    <n v="15149"/>
    <n v="28"/>
    <s v="Female"/>
    <x v="1"/>
    <x v="2"/>
    <s v="Burger"/>
    <d v="2022-08-22T00:00:00"/>
    <s v="Online"/>
    <n v="31"/>
    <n v="5.3"/>
    <n v="258.72000000000003"/>
    <n v="101.48"/>
    <s v="Card"/>
    <n v="1"/>
    <s v="25-35"/>
    <s v="new"/>
    <s v="medium"/>
    <s v="Low"/>
    <s v="Aug"/>
    <x v="2"/>
    <x v="0"/>
    <x v="0"/>
  </r>
  <r>
    <n v="604178"/>
    <n v="68036"/>
    <n v="46"/>
    <s v="Female"/>
    <x v="4"/>
    <x v="1"/>
    <s v="Chinese"/>
    <d v="2022-04-04T00:00:00"/>
    <s v="Online"/>
    <n v="40"/>
    <n v="12.7"/>
    <n v="634.28"/>
    <n v="76.510000000000005"/>
    <s v="UPI"/>
    <n v="1"/>
    <s v="36-50"/>
    <s v="new"/>
    <s v="high value"/>
    <s v="Low"/>
    <s v="Apr"/>
    <x v="2"/>
    <x v="1"/>
    <x v="0"/>
  </r>
  <r>
    <n v="604179"/>
    <n v="33812"/>
    <n v="27"/>
    <s v="Male"/>
    <x v="2"/>
    <x v="5"/>
    <s v="Chinese"/>
    <d v="2022-09-07T00:00:00"/>
    <s v="COD"/>
    <n v="30"/>
    <n v="10"/>
    <n v="776.07"/>
    <n v="67.12"/>
    <s v="Cash"/>
    <n v="5"/>
    <s v="25-35"/>
    <s v="new"/>
    <s v="high value"/>
    <s v="High"/>
    <s v="Sep"/>
    <x v="2"/>
    <x v="0"/>
    <x v="2"/>
  </r>
  <r>
    <n v="604180"/>
    <n v="57557"/>
    <n v="30"/>
    <s v="Female"/>
    <x v="1"/>
    <x v="0"/>
    <s v="Burger"/>
    <d v="2024-10-08T00:00:00"/>
    <s v="Online"/>
    <n v="68"/>
    <n v="4.0999999999999996"/>
    <n v="1134.53"/>
    <n v="100.86"/>
    <s v="UPI"/>
    <n v="1"/>
    <s v="25-35"/>
    <s v="new"/>
    <s v="high value"/>
    <s v="Low"/>
    <s v="Oct"/>
    <x v="1"/>
    <x v="2"/>
    <x v="1"/>
  </r>
  <r>
    <n v="604181"/>
    <n v="32851"/>
    <n v="20"/>
    <s v="Female"/>
    <x v="1"/>
    <x v="0"/>
    <s v="Chinese"/>
    <d v="2022-05-11T00:00:00"/>
    <s v="Online"/>
    <n v="63"/>
    <n v="14.1"/>
    <n v="787.27"/>
    <n v="23.06"/>
    <s v="Card"/>
    <n v="2"/>
    <s v="18-24"/>
    <s v="new"/>
    <s v="high value"/>
    <s v="Low"/>
    <s v="May"/>
    <x v="2"/>
    <x v="1"/>
    <x v="1"/>
  </r>
  <r>
    <n v="604182"/>
    <n v="47215"/>
    <n v="24"/>
    <s v="Male"/>
    <x v="4"/>
    <x v="6"/>
    <s v="Chinese"/>
    <d v="2022-06-04T00:00:00"/>
    <s v="Online"/>
    <n v="68"/>
    <n v="9.1"/>
    <n v="949.85"/>
    <n v="37.229999999999997"/>
    <s v="UPI"/>
    <n v="5"/>
    <s v="18-24"/>
    <s v="new"/>
    <s v="high value"/>
    <s v="High"/>
    <s v="Jun"/>
    <x v="2"/>
    <x v="0"/>
    <x v="1"/>
  </r>
  <r>
    <n v="604183"/>
    <n v="89154"/>
    <n v="23"/>
    <s v="Female"/>
    <x v="3"/>
    <x v="4"/>
    <s v="Pizza"/>
    <d v="2022-11-13T00:00:00"/>
    <s v="Online"/>
    <n v="83"/>
    <n v="4.4000000000000004"/>
    <n v="1270.45"/>
    <n v="38.840000000000003"/>
    <s v="Card"/>
    <n v="5"/>
    <s v="18-24"/>
    <s v="new"/>
    <s v="high value"/>
    <s v="High"/>
    <s v="Nov"/>
    <x v="2"/>
    <x v="2"/>
    <x v="1"/>
  </r>
  <r>
    <n v="604184"/>
    <n v="84186"/>
    <n v="31"/>
    <s v="Female"/>
    <x v="0"/>
    <x v="3"/>
    <s v="South Indian"/>
    <d v="2022-10-20T00:00:00"/>
    <s v="COD"/>
    <n v="35"/>
    <n v="4.2"/>
    <n v="235.39"/>
    <n v="81.239999999999995"/>
    <s v="Cash"/>
    <n v="5"/>
    <s v="25-35"/>
    <s v="new"/>
    <s v="low"/>
    <s v="High"/>
    <s v="Oct"/>
    <x v="2"/>
    <x v="2"/>
    <x v="0"/>
  </r>
  <r>
    <n v="604185"/>
    <n v="69912"/>
    <n v="28"/>
    <s v="Male"/>
    <x v="5"/>
    <x v="6"/>
    <s v="Burger"/>
    <d v="2024-05-22T00:00:00"/>
    <s v="Online"/>
    <n v="22"/>
    <n v="4.5"/>
    <n v="278.04000000000002"/>
    <n v="84.98"/>
    <s v="UPI"/>
    <n v="5"/>
    <s v="25-35"/>
    <s v="new"/>
    <s v="medium"/>
    <s v="High"/>
    <s v="May"/>
    <x v="1"/>
    <x v="2"/>
    <x v="2"/>
  </r>
  <r>
    <n v="604186"/>
    <n v="90106"/>
    <n v="58"/>
    <s v="Male"/>
    <x v="2"/>
    <x v="1"/>
    <s v="Pizza"/>
    <d v="2022-11-17T00:00:00"/>
    <s v="COD"/>
    <n v="75"/>
    <n v="6.1"/>
    <n v="1430.78"/>
    <n v="101.44"/>
    <s v="Wallet"/>
    <n v="2"/>
    <s v="50+"/>
    <s v="new"/>
    <s v="high value"/>
    <s v="Low"/>
    <s v="Nov"/>
    <x v="2"/>
    <x v="0"/>
    <x v="1"/>
  </r>
  <r>
    <n v="604187"/>
    <n v="98700"/>
    <n v="19"/>
    <s v="Male"/>
    <x v="3"/>
    <x v="0"/>
    <s v="Chinese"/>
    <d v="2022-09-28T00:00:00"/>
    <s v="COD"/>
    <n v="54"/>
    <n v="13.7"/>
    <n v="1221.0999999999999"/>
    <n v="88.26"/>
    <s v="Cash"/>
    <n v="2"/>
    <s v="18-24"/>
    <s v="new"/>
    <s v="high value"/>
    <s v="Low"/>
    <s v="Sep"/>
    <x v="2"/>
    <x v="1"/>
    <x v="1"/>
  </r>
  <r>
    <n v="604188"/>
    <n v="67228"/>
    <n v="26"/>
    <s v="Male"/>
    <x v="0"/>
    <x v="4"/>
    <s v="Burger"/>
    <d v="2022-08-04T00:00:00"/>
    <s v="Online"/>
    <n v="73"/>
    <n v="13.8"/>
    <n v="1478.95"/>
    <n v="63.93"/>
    <s v="Wallet"/>
    <n v="2"/>
    <s v="25-35"/>
    <s v="new"/>
    <s v="high value"/>
    <s v="Low"/>
    <s v="Aug"/>
    <x v="2"/>
    <x v="1"/>
    <x v="1"/>
  </r>
  <r>
    <n v="604189"/>
    <n v="84715"/>
    <n v="62"/>
    <s v="Female"/>
    <x v="5"/>
    <x v="6"/>
    <s v="Pizza"/>
    <d v="2024-03-28T00:00:00"/>
    <s v="COD"/>
    <n v="60"/>
    <n v="10.1"/>
    <n v="700.4"/>
    <n v="42.02"/>
    <s v="Cash"/>
    <n v="5"/>
    <s v="50+"/>
    <s v="new"/>
    <s v="high value"/>
    <s v="High"/>
    <s v="Mar"/>
    <x v="1"/>
    <x v="1"/>
    <x v="1"/>
  </r>
  <r>
    <n v="604190"/>
    <n v="44330"/>
    <n v="30"/>
    <s v="Male"/>
    <x v="1"/>
    <x v="2"/>
    <s v="Chinese"/>
    <d v="2022-12-01T00:00:00"/>
    <s v="Online"/>
    <n v="39"/>
    <n v="14"/>
    <n v="1416.94"/>
    <n v="103.05"/>
    <s v="UPI"/>
    <n v="2"/>
    <s v="25-35"/>
    <s v="new"/>
    <s v="high value"/>
    <s v="Low"/>
    <s v="Dec"/>
    <x v="2"/>
    <x v="1"/>
    <x v="0"/>
  </r>
  <r>
    <n v="604191"/>
    <n v="64281"/>
    <n v="43"/>
    <s v="Female"/>
    <x v="3"/>
    <x v="5"/>
    <s v="Pizza"/>
    <d v="2023-09-23T00:00:00"/>
    <s v="COD"/>
    <n v="26"/>
    <n v="5.8"/>
    <n v="1463.29"/>
    <n v="70.790000000000006"/>
    <s v="UPI"/>
    <n v="4"/>
    <s v="36-50"/>
    <s v="new"/>
    <s v="high value"/>
    <s v="medium"/>
    <s v="Sep"/>
    <x v="0"/>
    <x v="0"/>
    <x v="2"/>
  </r>
  <r>
    <n v="604192"/>
    <n v="42796"/>
    <n v="44"/>
    <s v="Female"/>
    <x v="2"/>
    <x v="6"/>
    <s v="Pizza"/>
    <d v="2024-04-13T00:00:00"/>
    <s v="COD"/>
    <n v="44"/>
    <n v="12.6"/>
    <n v="789.49"/>
    <n v="30.01"/>
    <s v="Cash"/>
    <n v="3"/>
    <s v="36-50"/>
    <s v="new"/>
    <s v="high value"/>
    <s v="medium"/>
    <s v="Apr"/>
    <x v="1"/>
    <x v="1"/>
    <x v="0"/>
  </r>
  <r>
    <n v="604193"/>
    <n v="40755"/>
    <n v="35"/>
    <s v="Male"/>
    <x v="0"/>
    <x v="4"/>
    <s v="South Indian"/>
    <d v="2024-12-13T00:00:00"/>
    <s v="Online"/>
    <n v="71"/>
    <n v="11.9"/>
    <n v="1164.28"/>
    <n v="111.51"/>
    <s v="Card"/>
    <n v="5"/>
    <s v="25-35"/>
    <s v="new"/>
    <s v="high value"/>
    <s v="High"/>
    <s v="Dec"/>
    <x v="1"/>
    <x v="1"/>
    <x v="1"/>
  </r>
  <r>
    <n v="604194"/>
    <n v="84845"/>
    <n v="40"/>
    <s v="Female"/>
    <x v="4"/>
    <x v="4"/>
    <s v="Biryani"/>
    <d v="2024-03-10T00:00:00"/>
    <s v="COD"/>
    <n v="27"/>
    <n v="14.2"/>
    <n v="201.99"/>
    <n v="97.98"/>
    <s v="Card"/>
    <n v="5"/>
    <s v="36-50"/>
    <s v="repeat"/>
    <s v="low"/>
    <s v="High"/>
    <s v="Mar"/>
    <x v="1"/>
    <x v="1"/>
    <x v="2"/>
  </r>
  <r>
    <n v="604195"/>
    <n v="25018"/>
    <n v="33"/>
    <s v="Male"/>
    <x v="3"/>
    <x v="5"/>
    <s v="Pizza"/>
    <d v="2022-12-16T00:00:00"/>
    <s v="COD"/>
    <n v="78"/>
    <n v="2.2999999999999998"/>
    <n v="675.62"/>
    <n v="111.9"/>
    <s v="UPI"/>
    <n v="5"/>
    <s v="25-35"/>
    <s v="new"/>
    <s v="high value"/>
    <s v="High"/>
    <s v="Dec"/>
    <x v="2"/>
    <x v="2"/>
    <x v="1"/>
  </r>
  <r>
    <n v="604196"/>
    <n v="36599"/>
    <n v="52"/>
    <s v="Female"/>
    <x v="5"/>
    <x v="4"/>
    <s v="Pizza"/>
    <d v="2023-08-17T00:00:00"/>
    <s v="COD"/>
    <n v="80"/>
    <n v="1.6"/>
    <n v="652.11"/>
    <n v="49.96"/>
    <s v="Cash"/>
    <n v="4"/>
    <s v="50+"/>
    <s v="new"/>
    <s v="high value"/>
    <s v="medium"/>
    <s v="Aug"/>
    <x v="0"/>
    <x v="2"/>
    <x v="1"/>
  </r>
  <r>
    <n v="604197"/>
    <n v="65633"/>
    <n v="25"/>
    <s v="Male"/>
    <x v="1"/>
    <x v="6"/>
    <s v="Sandwich"/>
    <d v="2024-07-11T00:00:00"/>
    <s v="COD"/>
    <n v="31"/>
    <n v="10.9"/>
    <n v="659"/>
    <n v="93.59"/>
    <s v="Card"/>
    <n v="1"/>
    <s v="25-35"/>
    <s v="new"/>
    <s v="high value"/>
    <s v="Low"/>
    <s v="Jul"/>
    <x v="1"/>
    <x v="1"/>
    <x v="0"/>
  </r>
  <r>
    <n v="604198"/>
    <n v="57249"/>
    <n v="39"/>
    <s v="Male"/>
    <x v="4"/>
    <x v="5"/>
    <s v="Sandwich"/>
    <d v="2022-12-23T00:00:00"/>
    <s v="COD"/>
    <n v="70"/>
    <n v="14.5"/>
    <n v="289.2"/>
    <n v="53.35"/>
    <s v="Cash"/>
    <n v="2"/>
    <s v="36-50"/>
    <s v="new"/>
    <s v="medium"/>
    <s v="Low"/>
    <s v="Dec"/>
    <x v="2"/>
    <x v="1"/>
    <x v="1"/>
  </r>
  <r>
    <n v="604199"/>
    <n v="64723"/>
    <n v="39"/>
    <s v="Male"/>
    <x v="4"/>
    <x v="1"/>
    <s v="Burger"/>
    <d v="2023-11-25T00:00:00"/>
    <s v="COD"/>
    <n v="30"/>
    <n v="3.2"/>
    <n v="330.87"/>
    <n v="53.24"/>
    <s v="Card"/>
    <n v="4"/>
    <s v="36-50"/>
    <s v="new"/>
    <s v="medium"/>
    <s v="medium"/>
    <s v="Nov"/>
    <x v="0"/>
    <x v="2"/>
    <x v="2"/>
  </r>
  <r>
    <n v="604200"/>
    <n v="26942"/>
    <n v="56"/>
    <s v="Female"/>
    <x v="3"/>
    <x v="3"/>
    <s v="Burger"/>
    <d v="2024-08-18T00:00:00"/>
    <s v="COD"/>
    <n v="25"/>
    <n v="7.4"/>
    <n v="738.77"/>
    <n v="42.77"/>
    <s v="Cash"/>
    <n v="3"/>
    <s v="50+"/>
    <s v="new"/>
    <s v="high value"/>
    <s v="medium"/>
    <s v="Aug"/>
    <x v="1"/>
    <x v="0"/>
    <x v="2"/>
  </r>
  <r>
    <n v="604201"/>
    <n v="27355"/>
    <n v="32"/>
    <s v="Female"/>
    <x v="3"/>
    <x v="7"/>
    <s v="Sandwich"/>
    <d v="2022-01-27T00:00:00"/>
    <s v="Online"/>
    <n v="76"/>
    <n v="14.2"/>
    <n v="827.69"/>
    <n v="27.5"/>
    <s v="UPI"/>
    <n v="1"/>
    <s v="25-35"/>
    <s v="new"/>
    <s v="high value"/>
    <s v="Low"/>
    <s v="Jan"/>
    <x v="2"/>
    <x v="1"/>
    <x v="1"/>
  </r>
  <r>
    <n v="604202"/>
    <n v="91047"/>
    <n v="28"/>
    <s v="Female"/>
    <x v="3"/>
    <x v="7"/>
    <s v="Burger"/>
    <d v="2023-02-04T00:00:00"/>
    <s v="COD"/>
    <n v="42"/>
    <n v="4.9000000000000004"/>
    <n v="946.9"/>
    <n v="49.32"/>
    <s v="Card"/>
    <n v="3"/>
    <s v="25-35"/>
    <s v="new"/>
    <s v="high value"/>
    <s v="medium"/>
    <s v="Feb"/>
    <x v="0"/>
    <x v="2"/>
    <x v="0"/>
  </r>
  <r>
    <n v="604203"/>
    <n v="38299"/>
    <n v="43"/>
    <s v="Female"/>
    <x v="1"/>
    <x v="4"/>
    <s v="Burger"/>
    <d v="2022-10-28T00:00:00"/>
    <s v="COD"/>
    <n v="41"/>
    <n v="4.3"/>
    <n v="1033.25"/>
    <n v="38.36"/>
    <s v="UPI"/>
    <n v="3"/>
    <s v="36-50"/>
    <s v="new"/>
    <s v="high value"/>
    <s v="medium"/>
    <s v="Oct"/>
    <x v="2"/>
    <x v="2"/>
    <x v="0"/>
  </r>
  <r>
    <n v="604204"/>
    <n v="33945"/>
    <n v="37"/>
    <s v="Male"/>
    <x v="3"/>
    <x v="0"/>
    <s v="Pizza"/>
    <d v="2022-04-30T00:00:00"/>
    <s v="COD"/>
    <n v="69"/>
    <n v="1.1000000000000001"/>
    <n v="727.11"/>
    <n v="118.63"/>
    <s v="Card"/>
    <n v="4"/>
    <s v="36-50"/>
    <s v="new"/>
    <s v="high value"/>
    <s v="medium"/>
    <s v="Apr"/>
    <x v="2"/>
    <x v="2"/>
    <x v="1"/>
  </r>
  <r>
    <n v="604205"/>
    <n v="29038"/>
    <n v="38"/>
    <s v="Male"/>
    <x v="0"/>
    <x v="2"/>
    <s v="Pizza"/>
    <d v="2024-05-30T00:00:00"/>
    <s v="COD"/>
    <n v="73"/>
    <n v="12.8"/>
    <n v="983.91"/>
    <n v="20.76"/>
    <s v="Card"/>
    <n v="2"/>
    <s v="36-50"/>
    <s v="new"/>
    <s v="high value"/>
    <s v="Low"/>
    <s v="May"/>
    <x v="1"/>
    <x v="1"/>
    <x v="1"/>
  </r>
  <r>
    <n v="604206"/>
    <n v="44493"/>
    <n v="61"/>
    <s v="Male"/>
    <x v="2"/>
    <x v="6"/>
    <s v="Burger"/>
    <d v="2024-04-03T00:00:00"/>
    <s v="COD"/>
    <n v="63"/>
    <n v="9.6"/>
    <n v="1296.18"/>
    <n v="93.16"/>
    <s v="Cash"/>
    <n v="1"/>
    <s v="50+"/>
    <s v="new"/>
    <s v="high value"/>
    <s v="Low"/>
    <s v="Apr"/>
    <x v="1"/>
    <x v="0"/>
    <x v="1"/>
  </r>
  <r>
    <n v="604207"/>
    <n v="90741"/>
    <n v="59"/>
    <s v="Female"/>
    <x v="4"/>
    <x v="7"/>
    <s v="Biryani"/>
    <d v="2022-02-11T00:00:00"/>
    <s v="COD"/>
    <n v="49"/>
    <n v="6.3"/>
    <n v="596.08000000000004"/>
    <n v="21"/>
    <s v="UPI"/>
    <n v="4"/>
    <s v="50+"/>
    <s v="new"/>
    <s v="high value"/>
    <s v="medium"/>
    <s v="Feb"/>
    <x v="2"/>
    <x v="0"/>
    <x v="1"/>
  </r>
  <r>
    <n v="604208"/>
    <n v="79690"/>
    <n v="25"/>
    <s v="Female"/>
    <x v="4"/>
    <x v="5"/>
    <s v="Chinese"/>
    <d v="2022-01-20T00:00:00"/>
    <s v="Online"/>
    <n v="58"/>
    <n v="14.5"/>
    <n v="603.38"/>
    <n v="101.19"/>
    <s v="UPI"/>
    <n v="2"/>
    <s v="25-35"/>
    <s v="new"/>
    <s v="high value"/>
    <s v="Low"/>
    <s v="Jan"/>
    <x v="2"/>
    <x v="1"/>
    <x v="1"/>
  </r>
  <r>
    <n v="604209"/>
    <n v="73817"/>
    <n v="23"/>
    <s v="Female"/>
    <x v="2"/>
    <x v="7"/>
    <s v="Burger"/>
    <d v="2022-10-31T00:00:00"/>
    <s v="Online"/>
    <n v="80"/>
    <n v="13.9"/>
    <n v="1390.67"/>
    <n v="82.49"/>
    <s v="Card"/>
    <n v="4"/>
    <s v="18-24"/>
    <s v="new"/>
    <s v="high value"/>
    <s v="medium"/>
    <s v="Oct"/>
    <x v="2"/>
    <x v="1"/>
    <x v="1"/>
  </r>
  <r>
    <n v="604210"/>
    <n v="80078"/>
    <n v="34"/>
    <s v="Female"/>
    <x v="2"/>
    <x v="4"/>
    <s v="Biryani"/>
    <d v="2024-12-21T00:00:00"/>
    <s v="Online"/>
    <n v="62"/>
    <n v="7"/>
    <n v="196.19"/>
    <n v="107.93"/>
    <s v="Card"/>
    <n v="5"/>
    <s v="25-35"/>
    <s v="repeat"/>
    <s v="low"/>
    <s v="High"/>
    <s v="Dec"/>
    <x v="1"/>
    <x v="0"/>
    <x v="1"/>
  </r>
  <r>
    <n v="604211"/>
    <n v="69982"/>
    <n v="32"/>
    <s v="Male"/>
    <x v="1"/>
    <x v="4"/>
    <s v="Biryani"/>
    <d v="2022-11-24T00:00:00"/>
    <s v="Online"/>
    <n v="34"/>
    <n v="14.9"/>
    <n v="373.52"/>
    <n v="61.7"/>
    <s v="Card"/>
    <n v="5"/>
    <s v="25-35"/>
    <s v="new"/>
    <s v="medium"/>
    <s v="High"/>
    <s v="Nov"/>
    <x v="2"/>
    <x v="1"/>
    <x v="0"/>
  </r>
  <r>
    <n v="604212"/>
    <n v="93797"/>
    <n v="55"/>
    <s v="Female"/>
    <x v="5"/>
    <x v="6"/>
    <s v="Sandwich"/>
    <d v="2023-06-01T00:00:00"/>
    <s v="COD"/>
    <n v="24"/>
    <n v="9.6"/>
    <n v="670.47"/>
    <n v="23.52"/>
    <s v="Cash"/>
    <n v="5"/>
    <s v="50+"/>
    <s v="new"/>
    <s v="high value"/>
    <s v="High"/>
    <s v="Jun"/>
    <x v="0"/>
    <x v="0"/>
    <x v="2"/>
  </r>
  <r>
    <n v="604213"/>
    <n v="92525"/>
    <n v="31"/>
    <s v="Male"/>
    <x v="2"/>
    <x v="5"/>
    <s v="Biryani"/>
    <d v="2024-02-03T00:00:00"/>
    <s v="Online"/>
    <n v="27"/>
    <n v="13.7"/>
    <n v="1180.6199999999999"/>
    <n v="61.88"/>
    <s v="Wallet"/>
    <n v="2"/>
    <s v="25-35"/>
    <s v="new"/>
    <s v="high value"/>
    <s v="Low"/>
    <s v="Feb"/>
    <x v="1"/>
    <x v="1"/>
    <x v="2"/>
  </r>
  <r>
    <n v="604214"/>
    <n v="28403"/>
    <n v="42"/>
    <s v="Male"/>
    <x v="2"/>
    <x v="7"/>
    <s v="Pizza"/>
    <d v="2023-08-21T00:00:00"/>
    <s v="Online"/>
    <n v="77"/>
    <n v="5.5"/>
    <n v="211.24"/>
    <n v="103.43"/>
    <s v="Wallet"/>
    <n v="5"/>
    <s v="36-50"/>
    <s v="repeat"/>
    <s v="low"/>
    <s v="High"/>
    <s v="Aug"/>
    <x v="0"/>
    <x v="0"/>
    <x v="1"/>
  </r>
  <r>
    <n v="604215"/>
    <n v="99193"/>
    <n v="52"/>
    <s v="Female"/>
    <x v="4"/>
    <x v="4"/>
    <s v="Pizza"/>
    <d v="2024-09-18T00:00:00"/>
    <s v="COD"/>
    <n v="23"/>
    <n v="9.4"/>
    <n v="671.11"/>
    <n v="84.63"/>
    <s v="UPI"/>
    <n v="2"/>
    <s v="50+"/>
    <s v="new"/>
    <s v="high value"/>
    <s v="Low"/>
    <s v="Sep"/>
    <x v="1"/>
    <x v="0"/>
    <x v="2"/>
  </r>
  <r>
    <n v="604216"/>
    <n v="60062"/>
    <n v="49"/>
    <s v="Female"/>
    <x v="1"/>
    <x v="1"/>
    <s v="Pizza"/>
    <d v="2024-05-07T00:00:00"/>
    <s v="Online"/>
    <n v="24"/>
    <n v="11.2"/>
    <n v="568.75"/>
    <n v="60.49"/>
    <s v="Wallet"/>
    <n v="5"/>
    <s v="36-50"/>
    <s v="new"/>
    <s v="high value"/>
    <s v="High"/>
    <s v="May"/>
    <x v="1"/>
    <x v="1"/>
    <x v="2"/>
  </r>
  <r>
    <n v="604217"/>
    <n v="36293"/>
    <n v="48"/>
    <s v="Male"/>
    <x v="3"/>
    <x v="6"/>
    <s v="South Indian"/>
    <d v="2022-10-19T00:00:00"/>
    <s v="COD"/>
    <n v="52"/>
    <n v="14.4"/>
    <n v="1360.69"/>
    <n v="88.52"/>
    <s v="Wallet"/>
    <n v="1"/>
    <s v="36-50"/>
    <s v="new"/>
    <s v="high value"/>
    <s v="Low"/>
    <s v="Oct"/>
    <x v="2"/>
    <x v="1"/>
    <x v="1"/>
  </r>
  <r>
    <n v="604218"/>
    <n v="22512"/>
    <n v="59"/>
    <s v="Male"/>
    <x v="2"/>
    <x v="1"/>
    <s v="Sandwich"/>
    <d v="2024-01-19T00:00:00"/>
    <s v="COD"/>
    <n v="55"/>
    <n v="4.8"/>
    <n v="1216.4000000000001"/>
    <n v="82.51"/>
    <s v="Cash"/>
    <n v="2"/>
    <s v="50+"/>
    <s v="new"/>
    <s v="high value"/>
    <s v="Low"/>
    <s v="Jan"/>
    <x v="1"/>
    <x v="2"/>
    <x v="1"/>
  </r>
  <r>
    <n v="604219"/>
    <n v="95718"/>
    <n v="25"/>
    <s v="Male"/>
    <x v="4"/>
    <x v="3"/>
    <s v="South Indian"/>
    <d v="2024-07-28T00:00:00"/>
    <s v="COD"/>
    <n v="65"/>
    <n v="14.5"/>
    <n v="411.1"/>
    <n v="83.09"/>
    <s v="Cash"/>
    <n v="1"/>
    <s v="25-35"/>
    <s v="new"/>
    <s v="medium"/>
    <s v="Low"/>
    <s v="Jul"/>
    <x v="1"/>
    <x v="1"/>
    <x v="1"/>
  </r>
  <r>
    <n v="604220"/>
    <n v="68102"/>
    <n v="32"/>
    <s v="Male"/>
    <x v="4"/>
    <x v="5"/>
    <s v="Chinese"/>
    <d v="2024-09-24T00:00:00"/>
    <s v="COD"/>
    <n v="86"/>
    <n v="3.3"/>
    <n v="661.35"/>
    <n v="87.06"/>
    <s v="UPI"/>
    <n v="4"/>
    <s v="25-35"/>
    <s v="new"/>
    <s v="high value"/>
    <s v="medium"/>
    <s v="Sep"/>
    <x v="1"/>
    <x v="2"/>
    <x v="1"/>
  </r>
  <r>
    <n v="604221"/>
    <n v="28296"/>
    <n v="46"/>
    <s v="Female"/>
    <x v="2"/>
    <x v="1"/>
    <s v="Chinese"/>
    <d v="2022-04-25T00:00:00"/>
    <s v="COD"/>
    <n v="72"/>
    <n v="11.7"/>
    <n v="1291.3499999999999"/>
    <n v="112.34"/>
    <s v="UPI"/>
    <n v="3"/>
    <s v="36-50"/>
    <s v="new"/>
    <s v="high value"/>
    <s v="medium"/>
    <s v="Apr"/>
    <x v="2"/>
    <x v="1"/>
    <x v="1"/>
  </r>
  <r>
    <n v="604222"/>
    <n v="87104"/>
    <n v="23"/>
    <s v="Female"/>
    <x v="5"/>
    <x v="7"/>
    <s v="Burger"/>
    <d v="2023-10-26T00:00:00"/>
    <s v="COD"/>
    <n v="37"/>
    <n v="3.5"/>
    <n v="912.65"/>
    <n v="84.71"/>
    <s v="UPI"/>
    <n v="2"/>
    <s v="18-24"/>
    <s v="new"/>
    <s v="high value"/>
    <s v="Low"/>
    <s v="Oct"/>
    <x v="0"/>
    <x v="2"/>
    <x v="0"/>
  </r>
  <r>
    <n v="604223"/>
    <n v="25633"/>
    <n v="29"/>
    <s v="Male"/>
    <x v="4"/>
    <x v="3"/>
    <s v="Sandwich"/>
    <d v="2024-03-06T00:00:00"/>
    <s v="Online"/>
    <n v="48"/>
    <n v="1.5"/>
    <n v="1425.49"/>
    <n v="32.520000000000003"/>
    <s v="Wallet"/>
    <n v="1"/>
    <s v="25-35"/>
    <s v="new"/>
    <s v="high value"/>
    <s v="Low"/>
    <s v="Mar"/>
    <x v="1"/>
    <x v="2"/>
    <x v="1"/>
  </r>
  <r>
    <n v="604224"/>
    <n v="49773"/>
    <n v="61"/>
    <s v="Male"/>
    <x v="4"/>
    <x v="4"/>
    <s v="Chinese"/>
    <d v="2024-04-16T00:00:00"/>
    <s v="Online"/>
    <n v="45"/>
    <n v="9.6"/>
    <n v="998.17"/>
    <n v="97.54"/>
    <s v="Cash"/>
    <n v="5"/>
    <s v="50+"/>
    <s v="new"/>
    <s v="high value"/>
    <s v="High"/>
    <s v="Apr"/>
    <x v="1"/>
    <x v="0"/>
    <x v="0"/>
  </r>
  <r>
    <n v="604225"/>
    <n v="63398"/>
    <n v="52"/>
    <s v="Male"/>
    <x v="3"/>
    <x v="5"/>
    <s v="Sandwich"/>
    <d v="2022-11-16T00:00:00"/>
    <s v="COD"/>
    <n v="88"/>
    <n v="10.5"/>
    <n v="540.47"/>
    <n v="33.83"/>
    <s v="Wallet"/>
    <n v="4"/>
    <s v="50+"/>
    <s v="new"/>
    <s v="high value"/>
    <s v="medium"/>
    <s v="Nov"/>
    <x v="2"/>
    <x v="1"/>
    <x v="1"/>
  </r>
  <r>
    <n v="604226"/>
    <n v="54847"/>
    <n v="62"/>
    <s v="Female"/>
    <x v="0"/>
    <x v="6"/>
    <s v="South Indian"/>
    <d v="2022-12-23T00:00:00"/>
    <s v="Online"/>
    <n v="65"/>
    <n v="2.5"/>
    <n v="870.15"/>
    <n v="78.930000000000007"/>
    <s v="UPI"/>
    <n v="4"/>
    <s v="50+"/>
    <s v="new"/>
    <s v="high value"/>
    <s v="medium"/>
    <s v="Dec"/>
    <x v="2"/>
    <x v="2"/>
    <x v="1"/>
  </r>
  <r>
    <n v="604227"/>
    <n v="84725"/>
    <n v="55"/>
    <s v="Male"/>
    <x v="5"/>
    <x v="4"/>
    <s v="Biryani"/>
    <d v="2022-05-19T00:00:00"/>
    <s v="COD"/>
    <n v="52"/>
    <n v="12.2"/>
    <n v="302.45999999999998"/>
    <n v="116.39"/>
    <s v="UPI"/>
    <n v="1"/>
    <s v="50+"/>
    <s v="new"/>
    <s v="medium"/>
    <s v="Low"/>
    <s v="May"/>
    <x v="2"/>
    <x v="1"/>
    <x v="1"/>
  </r>
  <r>
    <n v="604228"/>
    <n v="71181"/>
    <n v="40"/>
    <s v="Male"/>
    <x v="0"/>
    <x v="6"/>
    <s v="Biryani"/>
    <d v="2024-08-06T00:00:00"/>
    <s v="Online"/>
    <n v="59"/>
    <n v="6.3"/>
    <n v="1356.89"/>
    <n v="30.4"/>
    <s v="Card"/>
    <n v="3"/>
    <s v="36-50"/>
    <s v="new"/>
    <s v="high value"/>
    <s v="medium"/>
    <s v="Aug"/>
    <x v="1"/>
    <x v="0"/>
    <x v="1"/>
  </r>
  <r>
    <n v="604229"/>
    <n v="86646"/>
    <n v="26"/>
    <s v="Female"/>
    <x v="4"/>
    <x v="5"/>
    <s v="Sandwich"/>
    <d v="2023-02-03T00:00:00"/>
    <s v="COD"/>
    <n v="51"/>
    <n v="10.8"/>
    <n v="797.3"/>
    <n v="20.420000000000002"/>
    <s v="Cash"/>
    <n v="3"/>
    <s v="25-35"/>
    <s v="repeat"/>
    <s v="high value"/>
    <s v="medium"/>
    <s v="Feb"/>
    <x v="0"/>
    <x v="1"/>
    <x v="1"/>
  </r>
  <r>
    <n v="604230"/>
    <n v="50084"/>
    <n v="58"/>
    <s v="Female"/>
    <x v="4"/>
    <x v="2"/>
    <s v="Sandwich"/>
    <d v="2022-08-21T00:00:00"/>
    <s v="COD"/>
    <n v="79"/>
    <n v="11.4"/>
    <n v="243.43"/>
    <n v="76.42"/>
    <s v="Wallet"/>
    <n v="1"/>
    <s v="50+"/>
    <s v="new"/>
    <s v="low"/>
    <s v="Low"/>
    <s v="Aug"/>
    <x v="2"/>
    <x v="1"/>
    <x v="1"/>
  </r>
  <r>
    <n v="604231"/>
    <n v="92352"/>
    <n v="49"/>
    <s v="Female"/>
    <x v="5"/>
    <x v="7"/>
    <s v="Sandwich"/>
    <d v="2024-05-09T00:00:00"/>
    <s v="Online"/>
    <n v="79"/>
    <n v="3"/>
    <n v="546.16999999999996"/>
    <n v="109.84"/>
    <s v="UPI"/>
    <n v="2"/>
    <s v="36-50"/>
    <s v="new"/>
    <s v="high value"/>
    <s v="Low"/>
    <s v="May"/>
    <x v="1"/>
    <x v="2"/>
    <x v="1"/>
  </r>
  <r>
    <n v="604232"/>
    <n v="35089"/>
    <n v="45"/>
    <s v="Male"/>
    <x v="2"/>
    <x v="1"/>
    <s v="Burger"/>
    <d v="2024-05-22T00:00:00"/>
    <s v="Online"/>
    <n v="80"/>
    <n v="5.2"/>
    <n v="231.8"/>
    <n v="101.36"/>
    <s v="Card"/>
    <n v="4"/>
    <s v="36-50"/>
    <s v="new"/>
    <s v="low"/>
    <s v="medium"/>
    <s v="May"/>
    <x v="1"/>
    <x v="0"/>
    <x v="1"/>
  </r>
  <r>
    <n v="604233"/>
    <n v="44378"/>
    <n v="50"/>
    <s v="Female"/>
    <x v="4"/>
    <x v="6"/>
    <s v="South Indian"/>
    <d v="2023-06-20T00:00:00"/>
    <s v="COD"/>
    <n v="69"/>
    <n v="6.7"/>
    <n v="985.84"/>
    <n v="96.31"/>
    <s v="UPI"/>
    <n v="4"/>
    <s v="36-50"/>
    <s v="new"/>
    <s v="high value"/>
    <s v="medium"/>
    <s v="Jun"/>
    <x v="0"/>
    <x v="0"/>
    <x v="1"/>
  </r>
  <r>
    <n v="604234"/>
    <n v="44165"/>
    <n v="64"/>
    <s v="Female"/>
    <x v="2"/>
    <x v="1"/>
    <s v="Biryani"/>
    <d v="2023-10-19T00:00:00"/>
    <s v="COD"/>
    <n v="49"/>
    <n v="3.1"/>
    <n v="589.59"/>
    <n v="72.569999999999993"/>
    <s v="Cash"/>
    <n v="3"/>
    <s v="50+"/>
    <s v="new"/>
    <s v="high value"/>
    <s v="medium"/>
    <s v="Oct"/>
    <x v="0"/>
    <x v="2"/>
    <x v="1"/>
  </r>
  <r>
    <n v="604235"/>
    <n v="38849"/>
    <n v="43"/>
    <s v="Male"/>
    <x v="5"/>
    <x v="4"/>
    <s v="Sandwich"/>
    <d v="2023-05-09T00:00:00"/>
    <s v="Online"/>
    <n v="66"/>
    <n v="3.2"/>
    <n v="455.75"/>
    <n v="78.63"/>
    <s v="Cash"/>
    <n v="3"/>
    <s v="36-50"/>
    <s v="new"/>
    <s v="medium"/>
    <s v="medium"/>
    <s v="May"/>
    <x v="0"/>
    <x v="2"/>
    <x v="1"/>
  </r>
  <r>
    <n v="604236"/>
    <n v="71012"/>
    <n v="54"/>
    <s v="Male"/>
    <x v="1"/>
    <x v="6"/>
    <s v="Sandwich"/>
    <d v="2022-03-03T00:00:00"/>
    <s v="Online"/>
    <n v="79"/>
    <n v="12.5"/>
    <n v="867.74"/>
    <n v="53.13"/>
    <s v="Cash"/>
    <n v="3"/>
    <s v="50+"/>
    <s v="new"/>
    <s v="high value"/>
    <s v="medium"/>
    <s v="Mar"/>
    <x v="2"/>
    <x v="1"/>
    <x v="1"/>
  </r>
  <r>
    <n v="604237"/>
    <n v="41563"/>
    <n v="42"/>
    <s v="Female"/>
    <x v="5"/>
    <x v="2"/>
    <s v="Chinese"/>
    <d v="2022-01-19T00:00:00"/>
    <s v="Online"/>
    <n v="30"/>
    <n v="3.1"/>
    <n v="1246.22"/>
    <n v="26.15"/>
    <s v="Wallet"/>
    <n v="5"/>
    <s v="36-50"/>
    <s v="new"/>
    <s v="high value"/>
    <s v="High"/>
    <s v="Jan"/>
    <x v="2"/>
    <x v="2"/>
    <x v="2"/>
  </r>
  <r>
    <n v="604238"/>
    <n v="65977"/>
    <n v="55"/>
    <s v="Male"/>
    <x v="2"/>
    <x v="4"/>
    <s v="Chinese"/>
    <d v="2023-07-29T00:00:00"/>
    <s v="Online"/>
    <n v="58"/>
    <n v="3.4"/>
    <n v="1044.78"/>
    <n v="34.39"/>
    <s v="Wallet"/>
    <n v="3"/>
    <s v="50+"/>
    <s v="new"/>
    <s v="high value"/>
    <s v="medium"/>
    <s v="Jul"/>
    <x v="0"/>
    <x v="2"/>
    <x v="1"/>
  </r>
  <r>
    <n v="604239"/>
    <n v="69836"/>
    <n v="59"/>
    <s v="Female"/>
    <x v="5"/>
    <x v="6"/>
    <s v="Chinese"/>
    <d v="2024-10-29T00:00:00"/>
    <s v="COD"/>
    <n v="24"/>
    <n v="12.2"/>
    <n v="986.26"/>
    <n v="111.15"/>
    <s v="Cash"/>
    <n v="3"/>
    <s v="50+"/>
    <s v="new"/>
    <s v="high value"/>
    <s v="medium"/>
    <s v="Oct"/>
    <x v="1"/>
    <x v="1"/>
    <x v="2"/>
  </r>
  <r>
    <n v="604240"/>
    <n v="44989"/>
    <n v="41"/>
    <s v="Female"/>
    <x v="1"/>
    <x v="6"/>
    <s v="Biryani"/>
    <d v="2024-01-05T00:00:00"/>
    <s v="Online"/>
    <n v="63"/>
    <n v="4"/>
    <n v="531.77"/>
    <n v="34.520000000000003"/>
    <s v="Wallet"/>
    <n v="1"/>
    <s v="36-50"/>
    <s v="new"/>
    <s v="high value"/>
    <s v="Low"/>
    <s v="Jan"/>
    <x v="1"/>
    <x v="2"/>
    <x v="1"/>
  </r>
  <r>
    <n v="604241"/>
    <n v="87399"/>
    <n v="40"/>
    <s v="Male"/>
    <x v="1"/>
    <x v="4"/>
    <s v="South Indian"/>
    <d v="2024-05-22T00:00:00"/>
    <s v="COD"/>
    <n v="38"/>
    <n v="6.1"/>
    <n v="617.55999999999995"/>
    <n v="27.23"/>
    <s v="Wallet"/>
    <n v="5"/>
    <s v="36-50"/>
    <s v="new"/>
    <s v="high value"/>
    <s v="High"/>
    <s v="May"/>
    <x v="1"/>
    <x v="0"/>
    <x v="0"/>
  </r>
  <r>
    <n v="604242"/>
    <n v="89538"/>
    <n v="34"/>
    <s v="Male"/>
    <x v="4"/>
    <x v="0"/>
    <s v="Chinese"/>
    <d v="2024-05-31T00:00:00"/>
    <s v="Online"/>
    <n v="82"/>
    <n v="5.2"/>
    <n v="654"/>
    <n v="21.17"/>
    <s v="Cash"/>
    <n v="2"/>
    <s v="25-35"/>
    <s v="new"/>
    <s v="high value"/>
    <s v="Low"/>
    <s v="May"/>
    <x v="1"/>
    <x v="0"/>
    <x v="1"/>
  </r>
  <r>
    <n v="604243"/>
    <n v="42747"/>
    <n v="27"/>
    <s v="Female"/>
    <x v="4"/>
    <x v="6"/>
    <s v="Pizza"/>
    <d v="2023-05-02T00:00:00"/>
    <s v="Online"/>
    <n v="44"/>
    <n v="10.5"/>
    <n v="847.28"/>
    <n v="64.8"/>
    <s v="UPI"/>
    <n v="5"/>
    <s v="25-35"/>
    <s v="new"/>
    <s v="high value"/>
    <s v="High"/>
    <s v="May"/>
    <x v="0"/>
    <x v="1"/>
    <x v="0"/>
  </r>
  <r>
    <n v="604244"/>
    <n v="97763"/>
    <n v="52"/>
    <s v="Female"/>
    <x v="5"/>
    <x v="3"/>
    <s v="Pizza"/>
    <d v="2023-05-15T00:00:00"/>
    <s v="Online"/>
    <n v="73"/>
    <n v="13"/>
    <n v="1319.66"/>
    <n v="59.89"/>
    <s v="UPI"/>
    <n v="1"/>
    <s v="50+"/>
    <s v="new"/>
    <s v="high value"/>
    <s v="Low"/>
    <s v="May"/>
    <x v="0"/>
    <x v="1"/>
    <x v="1"/>
  </r>
  <r>
    <n v="604245"/>
    <n v="11970"/>
    <n v="52"/>
    <s v="Male"/>
    <x v="2"/>
    <x v="0"/>
    <s v="Burger"/>
    <d v="2022-11-07T00:00:00"/>
    <s v="COD"/>
    <n v="44"/>
    <n v="13.4"/>
    <n v="1275.18"/>
    <n v="112.17"/>
    <s v="Cash"/>
    <n v="1"/>
    <s v="50+"/>
    <s v="new"/>
    <s v="high value"/>
    <s v="Low"/>
    <s v="Nov"/>
    <x v="2"/>
    <x v="1"/>
    <x v="0"/>
  </r>
  <r>
    <n v="604246"/>
    <n v="80333"/>
    <n v="32"/>
    <s v="Male"/>
    <x v="0"/>
    <x v="5"/>
    <s v="Pizza"/>
    <d v="2024-04-18T00:00:00"/>
    <s v="COD"/>
    <n v="28"/>
    <n v="5.8"/>
    <n v="278.35000000000002"/>
    <n v="27.97"/>
    <s v="Cash"/>
    <n v="2"/>
    <s v="25-35"/>
    <s v="repeat"/>
    <s v="medium"/>
    <s v="Low"/>
    <s v="Apr"/>
    <x v="1"/>
    <x v="0"/>
    <x v="2"/>
  </r>
  <r>
    <n v="604247"/>
    <n v="65329"/>
    <n v="25"/>
    <s v="Female"/>
    <x v="1"/>
    <x v="7"/>
    <s v="Chinese"/>
    <d v="2024-01-12T00:00:00"/>
    <s v="Online"/>
    <n v="68"/>
    <n v="1.2"/>
    <n v="300.08"/>
    <n v="29.26"/>
    <s v="Card"/>
    <n v="3"/>
    <s v="25-35"/>
    <s v="new"/>
    <s v="medium"/>
    <s v="medium"/>
    <s v="Jan"/>
    <x v="1"/>
    <x v="2"/>
    <x v="1"/>
  </r>
  <r>
    <n v="604248"/>
    <n v="40751"/>
    <n v="20"/>
    <s v="Male"/>
    <x v="4"/>
    <x v="4"/>
    <s v="Burger"/>
    <d v="2023-05-05T00:00:00"/>
    <s v="COD"/>
    <n v="77"/>
    <n v="14.2"/>
    <n v="1495.16"/>
    <n v="32.020000000000003"/>
    <s v="UPI"/>
    <n v="2"/>
    <s v="18-24"/>
    <s v="new"/>
    <s v="high value"/>
    <s v="Low"/>
    <s v="May"/>
    <x v="0"/>
    <x v="1"/>
    <x v="1"/>
  </r>
  <r>
    <n v="604249"/>
    <n v="60524"/>
    <n v="21"/>
    <s v="Female"/>
    <x v="3"/>
    <x v="4"/>
    <s v="Burger"/>
    <d v="2022-11-20T00:00:00"/>
    <s v="Online"/>
    <n v="72"/>
    <n v="15"/>
    <n v="153.15"/>
    <n v="71.39"/>
    <s v="UPI"/>
    <n v="5"/>
    <s v="18-24"/>
    <s v="new"/>
    <s v="low"/>
    <s v="High"/>
    <s v="Nov"/>
    <x v="2"/>
    <x v="1"/>
    <x v="1"/>
  </r>
  <r>
    <n v="604250"/>
    <n v="69324"/>
    <n v="59"/>
    <s v="Female"/>
    <x v="5"/>
    <x v="4"/>
    <s v="Burger"/>
    <d v="2023-09-22T00:00:00"/>
    <s v="COD"/>
    <n v="84"/>
    <n v="2.7"/>
    <n v="1323.06"/>
    <n v="81.75"/>
    <s v="Wallet"/>
    <n v="2"/>
    <s v="50+"/>
    <s v="repeat"/>
    <s v="high value"/>
    <s v="Low"/>
    <s v="Sep"/>
    <x v="0"/>
    <x v="2"/>
    <x v="1"/>
  </r>
  <r>
    <n v="604251"/>
    <n v="81196"/>
    <n v="63"/>
    <s v="Male"/>
    <x v="5"/>
    <x v="0"/>
    <s v="South Indian"/>
    <d v="2024-07-27T00:00:00"/>
    <s v="Online"/>
    <n v="37"/>
    <n v="5.6"/>
    <n v="724.38"/>
    <n v="33.130000000000003"/>
    <s v="Wallet"/>
    <n v="1"/>
    <s v="50+"/>
    <s v="new"/>
    <s v="high value"/>
    <s v="Low"/>
    <s v="Jul"/>
    <x v="1"/>
    <x v="0"/>
    <x v="0"/>
  </r>
  <r>
    <n v="604252"/>
    <n v="24938"/>
    <n v="37"/>
    <s v="Female"/>
    <x v="3"/>
    <x v="7"/>
    <s v="South Indian"/>
    <d v="2024-09-22T00:00:00"/>
    <s v="COD"/>
    <n v="34"/>
    <n v="13"/>
    <n v="434.03"/>
    <n v="56.07"/>
    <s v="UPI"/>
    <n v="5"/>
    <s v="36-50"/>
    <s v="new"/>
    <s v="medium"/>
    <s v="High"/>
    <s v="Sep"/>
    <x v="1"/>
    <x v="1"/>
    <x v="0"/>
  </r>
  <r>
    <n v="604253"/>
    <n v="85230"/>
    <n v="37"/>
    <s v="Female"/>
    <x v="4"/>
    <x v="5"/>
    <s v="Biryani"/>
    <d v="2023-11-13T00:00:00"/>
    <s v="Online"/>
    <n v="71"/>
    <n v="8.5"/>
    <n v="221.35"/>
    <n v="28.33"/>
    <s v="Wallet"/>
    <n v="2"/>
    <s v="36-50"/>
    <s v="new"/>
    <s v="low"/>
    <s v="Low"/>
    <s v="Nov"/>
    <x v="0"/>
    <x v="0"/>
    <x v="1"/>
  </r>
  <r>
    <n v="604254"/>
    <n v="30861"/>
    <n v="24"/>
    <s v="Male"/>
    <x v="4"/>
    <x v="6"/>
    <s v="Pizza"/>
    <d v="2023-02-18T00:00:00"/>
    <s v="Online"/>
    <n v="41"/>
    <n v="6.3"/>
    <n v="1061.3599999999999"/>
    <n v="39.54"/>
    <s v="UPI"/>
    <n v="5"/>
    <s v="18-24"/>
    <s v="new"/>
    <s v="high value"/>
    <s v="High"/>
    <s v="Feb"/>
    <x v="0"/>
    <x v="0"/>
    <x v="0"/>
  </r>
  <r>
    <n v="604255"/>
    <n v="26557"/>
    <n v="44"/>
    <s v="Female"/>
    <x v="4"/>
    <x v="2"/>
    <s v="South Indian"/>
    <d v="2024-11-23T00:00:00"/>
    <s v="Online"/>
    <n v="51"/>
    <n v="7.2"/>
    <n v="389.64"/>
    <n v="36.68"/>
    <s v="Cash"/>
    <n v="3"/>
    <s v="36-50"/>
    <s v="new"/>
    <s v="medium"/>
    <s v="medium"/>
    <s v="Nov"/>
    <x v="1"/>
    <x v="0"/>
    <x v="1"/>
  </r>
  <r>
    <n v="604256"/>
    <n v="46642"/>
    <n v="47"/>
    <s v="Female"/>
    <x v="0"/>
    <x v="6"/>
    <s v="Burger"/>
    <d v="2024-04-13T00:00:00"/>
    <s v="Online"/>
    <n v="70"/>
    <n v="13.3"/>
    <n v="310.07"/>
    <n v="108.23"/>
    <s v="UPI"/>
    <n v="2"/>
    <s v="36-50"/>
    <s v="new"/>
    <s v="medium"/>
    <s v="Low"/>
    <s v="Apr"/>
    <x v="1"/>
    <x v="1"/>
    <x v="1"/>
  </r>
  <r>
    <n v="604257"/>
    <n v="76675"/>
    <n v="25"/>
    <s v="Male"/>
    <x v="0"/>
    <x v="4"/>
    <s v="Burger"/>
    <d v="2023-04-01T00:00:00"/>
    <s v="Online"/>
    <n v="56"/>
    <n v="3.4"/>
    <n v="1259.1600000000001"/>
    <n v="87.11"/>
    <s v="Cash"/>
    <n v="5"/>
    <s v="25-35"/>
    <s v="new"/>
    <s v="high value"/>
    <s v="High"/>
    <s v="Apr"/>
    <x v="0"/>
    <x v="2"/>
    <x v="1"/>
  </r>
  <r>
    <n v="604258"/>
    <n v="12848"/>
    <n v="34"/>
    <s v="Female"/>
    <x v="5"/>
    <x v="6"/>
    <s v="Biryani"/>
    <d v="2023-12-24T00:00:00"/>
    <s v="COD"/>
    <n v="33"/>
    <n v="2.8"/>
    <n v="1407.13"/>
    <n v="83.8"/>
    <s v="UPI"/>
    <n v="1"/>
    <s v="25-35"/>
    <s v="new"/>
    <s v="high value"/>
    <s v="Low"/>
    <s v="Dec"/>
    <x v="0"/>
    <x v="2"/>
    <x v="0"/>
  </r>
  <r>
    <n v="604259"/>
    <n v="14644"/>
    <n v="54"/>
    <s v="Female"/>
    <x v="2"/>
    <x v="3"/>
    <s v="Burger"/>
    <d v="2023-07-06T00:00:00"/>
    <s v="COD"/>
    <n v="59"/>
    <n v="12.1"/>
    <n v="1319.86"/>
    <n v="37.049999999999997"/>
    <s v="UPI"/>
    <n v="4"/>
    <s v="50+"/>
    <s v="repeat"/>
    <s v="high value"/>
    <s v="medium"/>
    <s v="Jul"/>
    <x v="0"/>
    <x v="1"/>
    <x v="1"/>
  </r>
  <r>
    <n v="604260"/>
    <n v="14087"/>
    <n v="38"/>
    <s v="Male"/>
    <x v="5"/>
    <x v="0"/>
    <s v="South Indian"/>
    <d v="2024-01-11T00:00:00"/>
    <s v="COD"/>
    <n v="27"/>
    <n v="3.7"/>
    <n v="402.6"/>
    <n v="106.85"/>
    <s v="Card"/>
    <n v="3"/>
    <s v="36-50"/>
    <s v="new"/>
    <s v="medium"/>
    <s v="medium"/>
    <s v="Jan"/>
    <x v="1"/>
    <x v="2"/>
    <x v="2"/>
  </r>
  <r>
    <n v="604261"/>
    <n v="67593"/>
    <n v="59"/>
    <s v="Female"/>
    <x v="2"/>
    <x v="0"/>
    <s v="Biryani"/>
    <d v="2022-11-25T00:00:00"/>
    <s v="COD"/>
    <n v="33"/>
    <n v="5.9"/>
    <n v="648.80999999999995"/>
    <n v="71.819999999999993"/>
    <s v="Wallet"/>
    <n v="1"/>
    <s v="50+"/>
    <s v="new"/>
    <s v="high value"/>
    <s v="Low"/>
    <s v="Nov"/>
    <x v="2"/>
    <x v="0"/>
    <x v="0"/>
  </r>
  <r>
    <n v="604262"/>
    <n v="73820"/>
    <n v="42"/>
    <s v="Male"/>
    <x v="4"/>
    <x v="4"/>
    <s v="South Indian"/>
    <d v="2023-04-10T00:00:00"/>
    <s v="COD"/>
    <n v="48"/>
    <n v="5.5"/>
    <n v="201.25"/>
    <n v="21.68"/>
    <s v="Card"/>
    <n v="4"/>
    <s v="36-50"/>
    <s v="new"/>
    <s v="low"/>
    <s v="medium"/>
    <s v="Apr"/>
    <x v="0"/>
    <x v="0"/>
    <x v="1"/>
  </r>
  <r>
    <n v="604263"/>
    <n v="63657"/>
    <n v="39"/>
    <s v="Female"/>
    <x v="0"/>
    <x v="3"/>
    <s v="Pizza"/>
    <d v="2023-04-24T00:00:00"/>
    <s v="COD"/>
    <n v="61"/>
    <n v="14.7"/>
    <n v="549.45000000000005"/>
    <n v="81.599999999999994"/>
    <s v="Card"/>
    <n v="2"/>
    <s v="36-50"/>
    <s v="new"/>
    <s v="high value"/>
    <s v="Low"/>
    <s v="Apr"/>
    <x v="0"/>
    <x v="1"/>
    <x v="1"/>
  </r>
  <r>
    <n v="604264"/>
    <n v="74414"/>
    <n v="40"/>
    <s v="Female"/>
    <x v="5"/>
    <x v="3"/>
    <s v="South Indian"/>
    <d v="2023-08-12T00:00:00"/>
    <s v="COD"/>
    <n v="57"/>
    <n v="7.8"/>
    <n v="439.78"/>
    <n v="106.9"/>
    <s v="Wallet"/>
    <n v="4"/>
    <s v="36-50"/>
    <s v="new"/>
    <s v="medium"/>
    <s v="medium"/>
    <s v="Aug"/>
    <x v="0"/>
    <x v="0"/>
    <x v="1"/>
  </r>
  <r>
    <n v="604265"/>
    <n v="85818"/>
    <n v="47"/>
    <s v="Female"/>
    <x v="3"/>
    <x v="0"/>
    <s v="Pizza"/>
    <d v="2024-05-20T00:00:00"/>
    <s v="COD"/>
    <n v="69"/>
    <n v="1.9"/>
    <n v="404.57"/>
    <n v="36.19"/>
    <s v="Cash"/>
    <n v="2"/>
    <s v="36-50"/>
    <s v="new"/>
    <s v="medium"/>
    <s v="Low"/>
    <s v="May"/>
    <x v="1"/>
    <x v="2"/>
    <x v="1"/>
  </r>
  <r>
    <n v="604266"/>
    <n v="64364"/>
    <n v="54"/>
    <s v="Female"/>
    <x v="2"/>
    <x v="1"/>
    <s v="Sandwich"/>
    <d v="2022-09-23T00:00:00"/>
    <s v="Online"/>
    <n v="25"/>
    <n v="2"/>
    <n v="1337.3"/>
    <n v="68.97"/>
    <s v="Card"/>
    <n v="4"/>
    <s v="50+"/>
    <s v="new"/>
    <s v="high value"/>
    <s v="medium"/>
    <s v="Sep"/>
    <x v="2"/>
    <x v="2"/>
    <x v="2"/>
  </r>
  <r>
    <n v="604267"/>
    <n v="72921"/>
    <n v="48"/>
    <s v="Female"/>
    <x v="3"/>
    <x v="6"/>
    <s v="Biryani"/>
    <d v="2022-06-04T00:00:00"/>
    <s v="COD"/>
    <n v="46"/>
    <n v="11.7"/>
    <n v="322.51"/>
    <n v="51.4"/>
    <s v="UPI"/>
    <n v="5"/>
    <s v="36-50"/>
    <s v="new"/>
    <s v="medium"/>
    <s v="High"/>
    <s v="Jun"/>
    <x v="2"/>
    <x v="1"/>
    <x v="1"/>
  </r>
  <r>
    <n v="604268"/>
    <n v="44971"/>
    <n v="51"/>
    <s v="Female"/>
    <x v="2"/>
    <x v="2"/>
    <s v="Pizza"/>
    <d v="2023-04-03T00:00:00"/>
    <s v="COD"/>
    <n v="28"/>
    <n v="3.7"/>
    <n v="1460.25"/>
    <n v="55.28"/>
    <s v="Card"/>
    <n v="4"/>
    <s v="50+"/>
    <s v="new"/>
    <s v="high value"/>
    <s v="medium"/>
    <s v="Apr"/>
    <x v="0"/>
    <x v="2"/>
    <x v="2"/>
  </r>
  <r>
    <n v="604269"/>
    <n v="87314"/>
    <n v="62"/>
    <s v="Male"/>
    <x v="5"/>
    <x v="5"/>
    <s v="South Indian"/>
    <d v="2022-01-03T00:00:00"/>
    <s v="Online"/>
    <n v="32"/>
    <n v="1.3"/>
    <n v="1043.8900000000001"/>
    <n v="90.4"/>
    <s v="Cash"/>
    <n v="2"/>
    <s v="50+"/>
    <s v="new"/>
    <s v="high value"/>
    <s v="Low"/>
    <s v="Jan"/>
    <x v="2"/>
    <x v="2"/>
    <x v="0"/>
  </r>
  <r>
    <n v="604270"/>
    <n v="77097"/>
    <n v="18"/>
    <s v="Female"/>
    <x v="3"/>
    <x v="2"/>
    <s v="Pizza"/>
    <d v="2023-07-28T00:00:00"/>
    <s v="Online"/>
    <n v="22"/>
    <n v="10"/>
    <n v="1205.48"/>
    <n v="107.09"/>
    <s v="Card"/>
    <n v="4"/>
    <s v="18-24"/>
    <s v="new"/>
    <s v="high value"/>
    <s v="medium"/>
    <s v="Jul"/>
    <x v="0"/>
    <x v="0"/>
    <x v="2"/>
  </r>
  <r>
    <n v="604271"/>
    <n v="54839"/>
    <n v="33"/>
    <s v="Male"/>
    <x v="4"/>
    <x v="4"/>
    <s v="South Indian"/>
    <d v="2022-12-18T00:00:00"/>
    <s v="COD"/>
    <n v="23"/>
    <n v="1.5"/>
    <n v="1206.99"/>
    <n v="41.94"/>
    <s v="Card"/>
    <n v="5"/>
    <s v="25-35"/>
    <s v="new"/>
    <s v="high value"/>
    <s v="High"/>
    <s v="Dec"/>
    <x v="2"/>
    <x v="2"/>
    <x v="2"/>
  </r>
  <r>
    <n v="604272"/>
    <n v="52476"/>
    <n v="53"/>
    <s v="Female"/>
    <x v="1"/>
    <x v="6"/>
    <s v="Chinese"/>
    <d v="2022-04-24T00:00:00"/>
    <s v="COD"/>
    <n v="71"/>
    <n v="7.1"/>
    <n v="734.1"/>
    <n v="104.78"/>
    <s v="UPI"/>
    <n v="3"/>
    <s v="50+"/>
    <s v="new"/>
    <s v="high value"/>
    <s v="medium"/>
    <s v="Apr"/>
    <x v="2"/>
    <x v="0"/>
    <x v="1"/>
  </r>
  <r>
    <n v="604273"/>
    <n v="19670"/>
    <n v="31"/>
    <s v="Male"/>
    <x v="5"/>
    <x v="1"/>
    <s v="South Indian"/>
    <d v="2022-08-07T00:00:00"/>
    <s v="Online"/>
    <n v="82"/>
    <n v="11.5"/>
    <n v="1224.6099999999999"/>
    <n v="68.260000000000005"/>
    <s v="Card"/>
    <n v="4"/>
    <s v="25-35"/>
    <s v="new"/>
    <s v="high value"/>
    <s v="medium"/>
    <s v="Aug"/>
    <x v="2"/>
    <x v="1"/>
    <x v="1"/>
  </r>
  <r>
    <n v="604274"/>
    <n v="60718"/>
    <n v="54"/>
    <s v="Female"/>
    <x v="2"/>
    <x v="1"/>
    <s v="Burger"/>
    <d v="2024-04-09T00:00:00"/>
    <s v="COD"/>
    <n v="26"/>
    <n v="8.1999999999999993"/>
    <n v="780.5"/>
    <n v="86.43"/>
    <s v="UPI"/>
    <n v="3"/>
    <s v="50+"/>
    <s v="new"/>
    <s v="high value"/>
    <s v="medium"/>
    <s v="Apr"/>
    <x v="1"/>
    <x v="0"/>
    <x v="2"/>
  </r>
  <r>
    <n v="604275"/>
    <n v="93102"/>
    <n v="57"/>
    <s v="Male"/>
    <x v="0"/>
    <x v="0"/>
    <s v="Biryani"/>
    <d v="2024-03-17T00:00:00"/>
    <s v="COD"/>
    <n v="41"/>
    <n v="5.0999999999999996"/>
    <n v="534.28"/>
    <n v="67.16"/>
    <s v="Cash"/>
    <n v="2"/>
    <s v="50+"/>
    <s v="new"/>
    <s v="high value"/>
    <s v="Low"/>
    <s v="Mar"/>
    <x v="1"/>
    <x v="0"/>
    <x v="0"/>
  </r>
  <r>
    <n v="604276"/>
    <n v="62969"/>
    <n v="20"/>
    <s v="Male"/>
    <x v="4"/>
    <x v="2"/>
    <s v="Sandwich"/>
    <d v="2023-06-28T00:00:00"/>
    <s v="Online"/>
    <n v="26"/>
    <n v="6.3"/>
    <n v="544.22"/>
    <n v="50.59"/>
    <s v="UPI"/>
    <n v="2"/>
    <s v="18-24"/>
    <s v="new"/>
    <s v="high value"/>
    <s v="Low"/>
    <s v="Jun"/>
    <x v="0"/>
    <x v="0"/>
    <x v="2"/>
  </r>
  <r>
    <n v="604277"/>
    <n v="88382"/>
    <n v="34"/>
    <s v="Female"/>
    <x v="0"/>
    <x v="4"/>
    <s v="Pizza"/>
    <d v="2024-02-27T00:00:00"/>
    <s v="COD"/>
    <n v="71"/>
    <n v="6.7"/>
    <n v="671.36"/>
    <n v="65.040000000000006"/>
    <s v="Cash"/>
    <n v="3"/>
    <s v="25-35"/>
    <s v="new"/>
    <s v="high value"/>
    <s v="medium"/>
    <s v="Feb"/>
    <x v="1"/>
    <x v="0"/>
    <x v="1"/>
  </r>
  <r>
    <n v="604278"/>
    <n v="52518"/>
    <n v="57"/>
    <s v="Female"/>
    <x v="0"/>
    <x v="6"/>
    <s v="Chinese"/>
    <d v="2024-05-11T00:00:00"/>
    <s v="COD"/>
    <n v="68"/>
    <n v="6.6"/>
    <n v="1090.93"/>
    <n v="93.7"/>
    <s v="Cash"/>
    <n v="5"/>
    <s v="50+"/>
    <s v="new"/>
    <s v="high value"/>
    <s v="High"/>
    <s v="May"/>
    <x v="1"/>
    <x v="0"/>
    <x v="1"/>
  </r>
  <r>
    <n v="604279"/>
    <n v="54417"/>
    <n v="22"/>
    <s v="Male"/>
    <x v="5"/>
    <x v="7"/>
    <s v="Burger"/>
    <d v="2024-01-19T00:00:00"/>
    <s v="COD"/>
    <n v="43"/>
    <n v="8.6999999999999993"/>
    <n v="1155.8699999999999"/>
    <n v="110.71"/>
    <s v="Card"/>
    <n v="4"/>
    <s v="18-24"/>
    <s v="new"/>
    <s v="high value"/>
    <s v="medium"/>
    <s v="Jan"/>
    <x v="1"/>
    <x v="0"/>
    <x v="0"/>
  </r>
  <r>
    <n v="604280"/>
    <n v="76654"/>
    <n v="39"/>
    <s v="Male"/>
    <x v="2"/>
    <x v="0"/>
    <s v="Burger"/>
    <d v="2024-04-29T00:00:00"/>
    <s v="Online"/>
    <n v="80"/>
    <n v="4.8"/>
    <n v="1321.07"/>
    <n v="116.25"/>
    <s v="UPI"/>
    <n v="2"/>
    <s v="36-50"/>
    <s v="new"/>
    <s v="high value"/>
    <s v="Low"/>
    <s v="Apr"/>
    <x v="1"/>
    <x v="2"/>
    <x v="1"/>
  </r>
  <r>
    <n v="604281"/>
    <n v="96629"/>
    <n v="37"/>
    <s v="Female"/>
    <x v="5"/>
    <x v="4"/>
    <s v="Sandwich"/>
    <d v="2023-12-21T00:00:00"/>
    <s v="COD"/>
    <n v="53"/>
    <n v="10.4"/>
    <n v="1429.68"/>
    <n v="33.25"/>
    <s v="Cash"/>
    <n v="4"/>
    <s v="36-50"/>
    <s v="new"/>
    <s v="high value"/>
    <s v="medium"/>
    <s v="Dec"/>
    <x v="0"/>
    <x v="1"/>
    <x v="1"/>
  </r>
  <r>
    <n v="604282"/>
    <n v="12726"/>
    <n v="44"/>
    <s v="Male"/>
    <x v="5"/>
    <x v="1"/>
    <s v="Sandwich"/>
    <d v="2024-08-26T00:00:00"/>
    <s v="Online"/>
    <n v="71"/>
    <n v="4.0999999999999996"/>
    <n v="589.63"/>
    <n v="97.69"/>
    <s v="Cash"/>
    <n v="1"/>
    <s v="36-50"/>
    <s v="new"/>
    <s v="high value"/>
    <s v="Low"/>
    <s v="Aug"/>
    <x v="1"/>
    <x v="2"/>
    <x v="1"/>
  </r>
  <r>
    <n v="604283"/>
    <n v="57917"/>
    <n v="48"/>
    <s v="Male"/>
    <x v="4"/>
    <x v="1"/>
    <s v="Pizza"/>
    <d v="2022-09-20T00:00:00"/>
    <s v="COD"/>
    <n v="22"/>
    <n v="1.5"/>
    <n v="194.51"/>
    <n v="46.61"/>
    <s v="Wallet"/>
    <n v="4"/>
    <s v="36-50"/>
    <s v="new"/>
    <s v="low"/>
    <s v="medium"/>
    <s v="Sep"/>
    <x v="2"/>
    <x v="2"/>
    <x v="2"/>
  </r>
  <r>
    <n v="604284"/>
    <n v="30537"/>
    <n v="50"/>
    <s v="Female"/>
    <x v="1"/>
    <x v="5"/>
    <s v="Sandwich"/>
    <d v="2024-10-17T00:00:00"/>
    <s v="COD"/>
    <n v="23"/>
    <n v="2.9"/>
    <n v="334.77"/>
    <n v="118.55"/>
    <s v="Card"/>
    <n v="4"/>
    <s v="36-50"/>
    <s v="new"/>
    <s v="medium"/>
    <s v="medium"/>
    <s v="Oct"/>
    <x v="1"/>
    <x v="2"/>
    <x v="2"/>
  </r>
  <r>
    <n v="604285"/>
    <n v="36041"/>
    <n v="57"/>
    <s v="Male"/>
    <x v="0"/>
    <x v="4"/>
    <s v="Pizza"/>
    <d v="2024-04-29T00:00:00"/>
    <s v="Online"/>
    <n v="41"/>
    <n v="5.4"/>
    <n v="1326.41"/>
    <n v="32.76"/>
    <s v="Wallet"/>
    <n v="5"/>
    <s v="50+"/>
    <s v="new"/>
    <s v="high value"/>
    <s v="High"/>
    <s v="Apr"/>
    <x v="1"/>
    <x v="0"/>
    <x v="0"/>
  </r>
  <r>
    <n v="604286"/>
    <n v="73094"/>
    <n v="29"/>
    <s v="Female"/>
    <x v="3"/>
    <x v="1"/>
    <s v="Biryani"/>
    <d v="2023-09-21T00:00:00"/>
    <s v="COD"/>
    <n v="27"/>
    <n v="7.4"/>
    <n v="1217.8900000000001"/>
    <n v="113.05"/>
    <s v="Card"/>
    <n v="4"/>
    <s v="25-35"/>
    <s v="new"/>
    <s v="high value"/>
    <s v="medium"/>
    <s v="Sep"/>
    <x v="0"/>
    <x v="0"/>
    <x v="2"/>
  </r>
  <r>
    <n v="604287"/>
    <n v="33234"/>
    <n v="23"/>
    <s v="Male"/>
    <x v="1"/>
    <x v="3"/>
    <s v="Burger"/>
    <d v="2024-07-02T00:00:00"/>
    <s v="Online"/>
    <n v="48"/>
    <n v="9.5"/>
    <n v="811.18"/>
    <n v="112.61"/>
    <s v="Wallet"/>
    <n v="5"/>
    <s v="18-24"/>
    <s v="repeat"/>
    <s v="high value"/>
    <s v="High"/>
    <s v="Jul"/>
    <x v="1"/>
    <x v="0"/>
    <x v="1"/>
  </r>
  <r>
    <n v="604288"/>
    <n v="55313"/>
    <n v="19"/>
    <s v="Female"/>
    <x v="0"/>
    <x v="2"/>
    <s v="Pizza"/>
    <d v="2023-12-18T00:00:00"/>
    <s v="COD"/>
    <n v="26"/>
    <n v="14.4"/>
    <n v="391.86"/>
    <n v="32.71"/>
    <s v="Wallet"/>
    <n v="1"/>
    <s v="18-24"/>
    <s v="new"/>
    <s v="medium"/>
    <s v="Low"/>
    <s v="Dec"/>
    <x v="0"/>
    <x v="1"/>
    <x v="2"/>
  </r>
  <r>
    <n v="604289"/>
    <n v="35235"/>
    <n v="48"/>
    <s v="Female"/>
    <x v="5"/>
    <x v="2"/>
    <s v="Pizza"/>
    <d v="2024-04-08T00:00:00"/>
    <s v="Online"/>
    <n v="63"/>
    <n v="1.3"/>
    <n v="302.14999999999998"/>
    <n v="26.83"/>
    <s v="Cash"/>
    <n v="5"/>
    <s v="36-50"/>
    <s v="repeat"/>
    <s v="medium"/>
    <s v="High"/>
    <s v="Apr"/>
    <x v="1"/>
    <x v="2"/>
    <x v="1"/>
  </r>
  <r>
    <n v="604290"/>
    <n v="76447"/>
    <n v="42"/>
    <s v="Male"/>
    <x v="1"/>
    <x v="6"/>
    <s v="Biryani"/>
    <d v="2022-10-01T00:00:00"/>
    <s v="Online"/>
    <n v="55"/>
    <n v="4.8"/>
    <n v="872.61"/>
    <n v="33.46"/>
    <s v="UPI"/>
    <n v="2"/>
    <s v="36-50"/>
    <s v="new"/>
    <s v="high value"/>
    <s v="Low"/>
    <s v="Oct"/>
    <x v="2"/>
    <x v="2"/>
    <x v="1"/>
  </r>
  <r>
    <n v="604291"/>
    <n v="22267"/>
    <n v="64"/>
    <s v="Male"/>
    <x v="5"/>
    <x v="6"/>
    <s v="Pizza"/>
    <d v="2024-07-10T00:00:00"/>
    <s v="COD"/>
    <n v="41"/>
    <n v="8.6999999999999993"/>
    <n v="501.5"/>
    <n v="92.82"/>
    <s v="Card"/>
    <n v="3"/>
    <s v="50+"/>
    <s v="new"/>
    <s v="high value"/>
    <s v="medium"/>
    <s v="Jul"/>
    <x v="1"/>
    <x v="0"/>
    <x v="0"/>
  </r>
  <r>
    <n v="604292"/>
    <n v="78429"/>
    <n v="41"/>
    <s v="Female"/>
    <x v="5"/>
    <x v="7"/>
    <s v="Burger"/>
    <d v="2023-07-25T00:00:00"/>
    <s v="COD"/>
    <n v="76"/>
    <n v="11.5"/>
    <n v="1351.64"/>
    <n v="105.31"/>
    <s v="Card"/>
    <n v="5"/>
    <s v="36-50"/>
    <s v="new"/>
    <s v="high value"/>
    <s v="High"/>
    <s v="Jul"/>
    <x v="0"/>
    <x v="1"/>
    <x v="1"/>
  </r>
  <r>
    <n v="604293"/>
    <n v="80364"/>
    <n v="39"/>
    <s v="Male"/>
    <x v="5"/>
    <x v="7"/>
    <s v="Burger"/>
    <d v="2022-11-16T00:00:00"/>
    <s v="Online"/>
    <n v="81"/>
    <n v="14.5"/>
    <n v="907.85"/>
    <n v="41.86"/>
    <s v="Cash"/>
    <n v="4"/>
    <s v="36-50"/>
    <s v="new"/>
    <s v="high value"/>
    <s v="medium"/>
    <s v="Nov"/>
    <x v="2"/>
    <x v="1"/>
    <x v="1"/>
  </r>
  <r>
    <n v="604294"/>
    <n v="34889"/>
    <n v="48"/>
    <s v="Male"/>
    <x v="0"/>
    <x v="1"/>
    <s v="South Indian"/>
    <d v="2023-06-30T00:00:00"/>
    <s v="COD"/>
    <n v="31"/>
    <n v="10.6"/>
    <n v="1306.4100000000001"/>
    <n v="39.159999999999997"/>
    <s v="Wallet"/>
    <n v="2"/>
    <s v="36-50"/>
    <s v="new"/>
    <s v="high value"/>
    <s v="Low"/>
    <s v="Jun"/>
    <x v="0"/>
    <x v="1"/>
    <x v="0"/>
  </r>
  <r>
    <n v="604295"/>
    <n v="37608"/>
    <n v="19"/>
    <s v="Female"/>
    <x v="4"/>
    <x v="1"/>
    <s v="Burger"/>
    <d v="2022-12-18T00:00:00"/>
    <s v="COD"/>
    <n v="23"/>
    <n v="12.5"/>
    <n v="168.4"/>
    <n v="114.85"/>
    <s v="UPI"/>
    <n v="4"/>
    <s v="18-24"/>
    <s v="repeat"/>
    <s v="low"/>
    <s v="medium"/>
    <s v="Dec"/>
    <x v="2"/>
    <x v="1"/>
    <x v="2"/>
  </r>
  <r>
    <n v="604296"/>
    <n v="81060"/>
    <n v="24"/>
    <s v="Male"/>
    <x v="2"/>
    <x v="3"/>
    <s v="Burger"/>
    <d v="2024-10-10T00:00:00"/>
    <s v="COD"/>
    <n v="35"/>
    <n v="9.6"/>
    <n v="447.47"/>
    <n v="110.6"/>
    <s v="UPI"/>
    <n v="5"/>
    <s v="18-24"/>
    <s v="new"/>
    <s v="medium"/>
    <s v="High"/>
    <s v="Oct"/>
    <x v="1"/>
    <x v="0"/>
    <x v="0"/>
  </r>
  <r>
    <n v="604297"/>
    <n v="91398"/>
    <n v="33"/>
    <s v="Male"/>
    <x v="5"/>
    <x v="6"/>
    <s v="Pizza"/>
    <d v="2022-08-21T00:00:00"/>
    <s v="COD"/>
    <n v="29"/>
    <n v="14.2"/>
    <n v="835.07"/>
    <n v="59.3"/>
    <s v="UPI"/>
    <n v="5"/>
    <s v="25-35"/>
    <s v="new"/>
    <s v="high value"/>
    <s v="High"/>
    <s v="Aug"/>
    <x v="2"/>
    <x v="1"/>
    <x v="2"/>
  </r>
  <r>
    <n v="604298"/>
    <n v="42154"/>
    <n v="36"/>
    <s v="Female"/>
    <x v="3"/>
    <x v="7"/>
    <s v="South Indian"/>
    <d v="2023-07-26T00:00:00"/>
    <s v="COD"/>
    <n v="65"/>
    <n v="3.6"/>
    <n v="739.87"/>
    <n v="34.479999999999997"/>
    <s v="Cash"/>
    <n v="1"/>
    <s v="36-50"/>
    <s v="new"/>
    <s v="high value"/>
    <s v="Low"/>
    <s v="Jul"/>
    <x v="0"/>
    <x v="2"/>
    <x v="1"/>
  </r>
  <r>
    <n v="604299"/>
    <n v="58084"/>
    <n v="51"/>
    <s v="Female"/>
    <x v="5"/>
    <x v="3"/>
    <s v="Chinese"/>
    <d v="2023-08-03T00:00:00"/>
    <s v="Online"/>
    <n v="47"/>
    <n v="2.6"/>
    <n v="194.23"/>
    <n v="104.49"/>
    <s v="UPI"/>
    <n v="1"/>
    <s v="50+"/>
    <s v="new"/>
    <s v="low"/>
    <s v="Low"/>
    <s v="Aug"/>
    <x v="0"/>
    <x v="2"/>
    <x v="1"/>
  </r>
  <r>
    <n v="604300"/>
    <n v="21103"/>
    <n v="41"/>
    <s v="Male"/>
    <x v="4"/>
    <x v="0"/>
    <s v="Pizza"/>
    <d v="2023-10-24T00:00:00"/>
    <s v="Online"/>
    <n v="71"/>
    <n v="1.7"/>
    <n v="1386.15"/>
    <n v="97.6"/>
    <s v="Card"/>
    <n v="3"/>
    <s v="36-50"/>
    <s v="new"/>
    <s v="high value"/>
    <s v="medium"/>
    <s v="Oct"/>
    <x v="0"/>
    <x v="2"/>
    <x v="1"/>
  </r>
  <r>
    <n v="604301"/>
    <n v="85537"/>
    <n v="47"/>
    <s v="Male"/>
    <x v="2"/>
    <x v="2"/>
    <s v="Burger"/>
    <d v="2023-11-01T00:00:00"/>
    <s v="Online"/>
    <n v="51"/>
    <n v="11.5"/>
    <n v="775.49"/>
    <n v="82.69"/>
    <s v="Wallet"/>
    <n v="1"/>
    <s v="36-50"/>
    <s v="new"/>
    <s v="high value"/>
    <s v="Low"/>
    <s v="Nov"/>
    <x v="0"/>
    <x v="1"/>
    <x v="1"/>
  </r>
  <r>
    <n v="604302"/>
    <n v="36107"/>
    <n v="46"/>
    <s v="Male"/>
    <x v="1"/>
    <x v="2"/>
    <s v="Burger"/>
    <d v="2024-12-15T00:00:00"/>
    <s v="COD"/>
    <n v="55"/>
    <n v="11.9"/>
    <n v="648.65"/>
    <n v="49.28"/>
    <s v="Card"/>
    <n v="4"/>
    <s v="36-50"/>
    <s v="new"/>
    <s v="high value"/>
    <s v="medium"/>
    <s v="Dec"/>
    <x v="1"/>
    <x v="1"/>
    <x v="1"/>
  </r>
  <r>
    <n v="604303"/>
    <n v="68931"/>
    <n v="43"/>
    <s v="Female"/>
    <x v="0"/>
    <x v="6"/>
    <s v="Sandwich"/>
    <d v="2024-07-14T00:00:00"/>
    <s v="COD"/>
    <n v="45"/>
    <n v="14.3"/>
    <n v="817.72"/>
    <n v="117.02"/>
    <s v="UPI"/>
    <n v="3"/>
    <s v="36-50"/>
    <s v="repeat"/>
    <s v="high value"/>
    <s v="medium"/>
    <s v="Jul"/>
    <x v="1"/>
    <x v="1"/>
    <x v="0"/>
  </r>
  <r>
    <n v="604304"/>
    <n v="61673"/>
    <n v="30"/>
    <s v="Male"/>
    <x v="2"/>
    <x v="2"/>
    <s v="South Indian"/>
    <d v="2022-04-20T00:00:00"/>
    <s v="COD"/>
    <n v="78"/>
    <n v="3.3"/>
    <n v="835.72"/>
    <n v="36.31"/>
    <s v="Wallet"/>
    <n v="5"/>
    <s v="25-35"/>
    <s v="new"/>
    <s v="high value"/>
    <s v="High"/>
    <s v="Apr"/>
    <x v="2"/>
    <x v="2"/>
    <x v="1"/>
  </r>
  <r>
    <n v="604305"/>
    <n v="82653"/>
    <n v="44"/>
    <s v="Male"/>
    <x v="3"/>
    <x v="2"/>
    <s v="Burger"/>
    <d v="2024-08-05T00:00:00"/>
    <s v="COD"/>
    <n v="71"/>
    <n v="12.1"/>
    <n v="1473.64"/>
    <n v="101.1"/>
    <s v="Cash"/>
    <n v="5"/>
    <s v="36-50"/>
    <s v="new"/>
    <s v="high value"/>
    <s v="High"/>
    <s v="Aug"/>
    <x v="1"/>
    <x v="1"/>
    <x v="1"/>
  </r>
  <r>
    <n v="604306"/>
    <n v="14004"/>
    <n v="42"/>
    <s v="Male"/>
    <x v="3"/>
    <x v="1"/>
    <s v="Chinese"/>
    <d v="2024-04-02T00:00:00"/>
    <s v="COD"/>
    <n v="25"/>
    <n v="13.3"/>
    <n v="808.35"/>
    <n v="41.44"/>
    <s v="Card"/>
    <n v="1"/>
    <s v="36-50"/>
    <s v="new"/>
    <s v="high value"/>
    <s v="Low"/>
    <s v="Apr"/>
    <x v="1"/>
    <x v="1"/>
    <x v="2"/>
  </r>
  <r>
    <n v="604307"/>
    <n v="83917"/>
    <n v="31"/>
    <s v="Male"/>
    <x v="3"/>
    <x v="2"/>
    <s v="Pizza"/>
    <d v="2024-08-28T00:00:00"/>
    <s v="Online"/>
    <n v="54"/>
    <n v="10.199999999999999"/>
    <n v="467.64"/>
    <n v="66.64"/>
    <s v="Wallet"/>
    <n v="5"/>
    <s v="25-35"/>
    <s v="new"/>
    <s v="medium"/>
    <s v="High"/>
    <s v="Aug"/>
    <x v="1"/>
    <x v="1"/>
    <x v="1"/>
  </r>
  <r>
    <n v="604308"/>
    <n v="48739"/>
    <n v="32"/>
    <s v="Female"/>
    <x v="0"/>
    <x v="1"/>
    <s v="South Indian"/>
    <d v="2022-01-20T00:00:00"/>
    <s v="COD"/>
    <n v="36"/>
    <n v="6.2"/>
    <n v="816.35"/>
    <n v="53.86"/>
    <s v="Wallet"/>
    <n v="1"/>
    <s v="25-35"/>
    <s v="new"/>
    <s v="high value"/>
    <s v="Low"/>
    <s v="Jan"/>
    <x v="2"/>
    <x v="0"/>
    <x v="0"/>
  </r>
  <r>
    <n v="604309"/>
    <n v="18058"/>
    <n v="20"/>
    <s v="Female"/>
    <x v="1"/>
    <x v="3"/>
    <s v="Chinese"/>
    <d v="2023-03-03T00:00:00"/>
    <s v="COD"/>
    <n v="51"/>
    <n v="7.1"/>
    <n v="1102.05"/>
    <n v="98.14"/>
    <s v="Card"/>
    <n v="5"/>
    <s v="18-24"/>
    <s v="new"/>
    <s v="high value"/>
    <s v="High"/>
    <s v="Mar"/>
    <x v="0"/>
    <x v="0"/>
    <x v="1"/>
  </r>
  <r>
    <n v="604310"/>
    <n v="41672"/>
    <n v="53"/>
    <s v="Male"/>
    <x v="5"/>
    <x v="7"/>
    <s v="Pizza"/>
    <d v="2023-04-25T00:00:00"/>
    <s v="Online"/>
    <n v="45"/>
    <n v="12.8"/>
    <n v="1128.76"/>
    <n v="119.11"/>
    <s v="UPI"/>
    <n v="3"/>
    <s v="50+"/>
    <s v="new"/>
    <s v="high value"/>
    <s v="medium"/>
    <s v="Apr"/>
    <x v="0"/>
    <x v="1"/>
    <x v="0"/>
  </r>
  <r>
    <n v="604311"/>
    <n v="81636"/>
    <n v="27"/>
    <s v="Female"/>
    <x v="3"/>
    <x v="1"/>
    <s v="Pizza"/>
    <d v="2022-07-31T00:00:00"/>
    <s v="Online"/>
    <n v="60"/>
    <n v="10.9"/>
    <n v="582.86"/>
    <n v="108.3"/>
    <s v="Cash"/>
    <n v="2"/>
    <s v="25-35"/>
    <s v="new"/>
    <s v="high value"/>
    <s v="Low"/>
    <s v="Jul"/>
    <x v="2"/>
    <x v="1"/>
    <x v="1"/>
  </r>
  <r>
    <n v="604312"/>
    <n v="18102"/>
    <n v="38"/>
    <s v="Female"/>
    <x v="3"/>
    <x v="3"/>
    <s v="Chinese"/>
    <d v="2022-11-07T00:00:00"/>
    <s v="COD"/>
    <n v="66"/>
    <n v="2.8"/>
    <n v="988.06"/>
    <n v="42.03"/>
    <s v="Card"/>
    <n v="2"/>
    <s v="36-50"/>
    <s v="new"/>
    <s v="high value"/>
    <s v="Low"/>
    <s v="Nov"/>
    <x v="2"/>
    <x v="2"/>
    <x v="1"/>
  </r>
  <r>
    <n v="604313"/>
    <n v="82317"/>
    <n v="62"/>
    <s v="Female"/>
    <x v="1"/>
    <x v="6"/>
    <s v="Chinese"/>
    <d v="2023-11-03T00:00:00"/>
    <s v="Online"/>
    <n v="84"/>
    <n v="14.9"/>
    <n v="748.53"/>
    <n v="75.87"/>
    <s v="Card"/>
    <n v="3"/>
    <s v="50+"/>
    <s v="new"/>
    <s v="high value"/>
    <s v="medium"/>
    <s v="Nov"/>
    <x v="0"/>
    <x v="1"/>
    <x v="1"/>
  </r>
  <r>
    <n v="604314"/>
    <n v="81501"/>
    <n v="39"/>
    <s v="Male"/>
    <x v="2"/>
    <x v="0"/>
    <s v="Chinese"/>
    <d v="2023-01-30T00:00:00"/>
    <s v="COD"/>
    <n v="35"/>
    <n v="4.5"/>
    <n v="178.74"/>
    <n v="55.05"/>
    <s v="Card"/>
    <n v="3"/>
    <s v="36-50"/>
    <s v="new"/>
    <s v="low"/>
    <s v="medium"/>
    <s v="Jan"/>
    <x v="0"/>
    <x v="2"/>
    <x v="0"/>
  </r>
  <r>
    <n v="604315"/>
    <n v="37412"/>
    <n v="20"/>
    <s v="Female"/>
    <x v="4"/>
    <x v="1"/>
    <s v="Burger"/>
    <d v="2023-04-24T00:00:00"/>
    <s v="Online"/>
    <n v="36"/>
    <n v="5"/>
    <n v="905.17"/>
    <n v="54.69"/>
    <s v="Card"/>
    <n v="5"/>
    <s v="18-24"/>
    <s v="new"/>
    <s v="high value"/>
    <s v="High"/>
    <s v="Apr"/>
    <x v="0"/>
    <x v="2"/>
    <x v="0"/>
  </r>
  <r>
    <n v="604316"/>
    <n v="25673"/>
    <n v="54"/>
    <s v="Male"/>
    <x v="4"/>
    <x v="6"/>
    <s v="Biryani"/>
    <d v="2022-09-20T00:00:00"/>
    <s v="Online"/>
    <n v="40"/>
    <n v="11.1"/>
    <n v="995.72"/>
    <n v="103.41"/>
    <s v="Cash"/>
    <n v="5"/>
    <s v="50+"/>
    <s v="new"/>
    <s v="high value"/>
    <s v="High"/>
    <s v="Sep"/>
    <x v="2"/>
    <x v="1"/>
    <x v="0"/>
  </r>
  <r>
    <n v="604317"/>
    <n v="56104"/>
    <n v="22"/>
    <s v="Male"/>
    <x v="0"/>
    <x v="3"/>
    <s v="Sandwich"/>
    <d v="2022-02-20T00:00:00"/>
    <s v="COD"/>
    <n v="89"/>
    <n v="2.5"/>
    <n v="975.25"/>
    <n v="84.77"/>
    <s v="Cash"/>
    <n v="3"/>
    <s v="18-24"/>
    <s v="new"/>
    <s v="high value"/>
    <s v="medium"/>
    <s v="Feb"/>
    <x v="2"/>
    <x v="2"/>
    <x v="1"/>
  </r>
  <r>
    <n v="604318"/>
    <n v="92311"/>
    <n v="45"/>
    <s v="Female"/>
    <x v="0"/>
    <x v="0"/>
    <s v="Sandwich"/>
    <d v="2023-02-26T00:00:00"/>
    <s v="COD"/>
    <n v="75"/>
    <n v="13.5"/>
    <n v="966.54"/>
    <n v="46.9"/>
    <s v="Wallet"/>
    <n v="1"/>
    <s v="36-50"/>
    <s v="new"/>
    <s v="high value"/>
    <s v="Low"/>
    <s v="Feb"/>
    <x v="0"/>
    <x v="1"/>
    <x v="1"/>
  </r>
  <r>
    <n v="604319"/>
    <n v="89884"/>
    <n v="31"/>
    <s v="Female"/>
    <x v="2"/>
    <x v="0"/>
    <s v="Burger"/>
    <d v="2022-02-14T00:00:00"/>
    <s v="COD"/>
    <n v="22"/>
    <n v="1.8"/>
    <n v="1050.6600000000001"/>
    <n v="43.45"/>
    <s v="Wallet"/>
    <n v="4"/>
    <s v="25-35"/>
    <s v="new"/>
    <s v="high value"/>
    <s v="medium"/>
    <s v="Feb"/>
    <x v="2"/>
    <x v="2"/>
    <x v="2"/>
  </r>
  <r>
    <n v="604320"/>
    <n v="57823"/>
    <n v="25"/>
    <s v="Male"/>
    <x v="0"/>
    <x v="2"/>
    <s v="Biryani"/>
    <d v="2023-06-06T00:00:00"/>
    <s v="COD"/>
    <n v="49"/>
    <n v="11.9"/>
    <n v="446.17"/>
    <n v="69.849999999999994"/>
    <s v="Card"/>
    <n v="3"/>
    <s v="25-35"/>
    <s v="new"/>
    <s v="medium"/>
    <s v="medium"/>
    <s v="Jun"/>
    <x v="0"/>
    <x v="1"/>
    <x v="1"/>
  </r>
  <r>
    <n v="604321"/>
    <n v="75860"/>
    <n v="47"/>
    <s v="Male"/>
    <x v="2"/>
    <x v="3"/>
    <s v="South Indian"/>
    <d v="2022-12-12T00:00:00"/>
    <s v="COD"/>
    <n v="86"/>
    <n v="3.6"/>
    <n v="563.84"/>
    <n v="65.819999999999993"/>
    <s v="Cash"/>
    <n v="4"/>
    <s v="36-50"/>
    <s v="new"/>
    <s v="high value"/>
    <s v="medium"/>
    <s v="Dec"/>
    <x v="2"/>
    <x v="2"/>
    <x v="1"/>
  </r>
  <r>
    <n v="604322"/>
    <n v="31920"/>
    <n v="37"/>
    <s v="Female"/>
    <x v="4"/>
    <x v="1"/>
    <s v="Burger"/>
    <d v="2022-04-09T00:00:00"/>
    <s v="COD"/>
    <n v="80"/>
    <n v="14.5"/>
    <n v="1211.97"/>
    <n v="62.64"/>
    <s v="UPI"/>
    <n v="4"/>
    <s v="36-50"/>
    <s v="new"/>
    <s v="high value"/>
    <s v="medium"/>
    <s v="Apr"/>
    <x v="2"/>
    <x v="1"/>
    <x v="1"/>
  </r>
  <r>
    <n v="604323"/>
    <n v="91828"/>
    <n v="50"/>
    <s v="Male"/>
    <x v="4"/>
    <x v="6"/>
    <s v="South Indian"/>
    <d v="2024-06-03T00:00:00"/>
    <s v="Online"/>
    <n v="77"/>
    <n v="1.8"/>
    <n v="773.05"/>
    <n v="23.15"/>
    <s v="Cash"/>
    <n v="5"/>
    <s v="36-50"/>
    <s v="new"/>
    <s v="high value"/>
    <s v="High"/>
    <s v="Jun"/>
    <x v="1"/>
    <x v="2"/>
    <x v="1"/>
  </r>
  <r>
    <n v="604324"/>
    <n v="30148"/>
    <n v="57"/>
    <s v="Male"/>
    <x v="3"/>
    <x v="5"/>
    <s v="Pizza"/>
    <d v="2022-12-01T00:00:00"/>
    <s v="COD"/>
    <n v="31"/>
    <n v="5.3"/>
    <n v="1288.3699999999999"/>
    <n v="119.88"/>
    <s v="Cash"/>
    <n v="1"/>
    <s v="50+"/>
    <s v="new"/>
    <s v="high value"/>
    <s v="Low"/>
    <s v="Dec"/>
    <x v="2"/>
    <x v="0"/>
    <x v="0"/>
  </r>
  <r>
    <n v="604325"/>
    <n v="64856"/>
    <n v="60"/>
    <s v="Male"/>
    <x v="3"/>
    <x v="0"/>
    <s v="Biryani"/>
    <d v="2023-08-10T00:00:00"/>
    <s v="Online"/>
    <n v="83"/>
    <n v="2.2999999999999998"/>
    <n v="1249.98"/>
    <n v="58.94"/>
    <s v="Cash"/>
    <n v="4"/>
    <s v="50+"/>
    <s v="new"/>
    <s v="high value"/>
    <s v="medium"/>
    <s v="Aug"/>
    <x v="0"/>
    <x v="2"/>
    <x v="1"/>
  </r>
  <r>
    <n v="604326"/>
    <n v="55034"/>
    <n v="62"/>
    <s v="Male"/>
    <x v="2"/>
    <x v="1"/>
    <s v="Chinese"/>
    <d v="2023-10-06T00:00:00"/>
    <s v="COD"/>
    <n v="31"/>
    <n v="8"/>
    <n v="851.91"/>
    <n v="79.099999999999994"/>
    <s v="Card"/>
    <n v="5"/>
    <s v="50+"/>
    <s v="new"/>
    <s v="high value"/>
    <s v="High"/>
    <s v="Oct"/>
    <x v="0"/>
    <x v="0"/>
    <x v="0"/>
  </r>
  <r>
    <n v="604327"/>
    <n v="30323"/>
    <n v="36"/>
    <s v="Female"/>
    <x v="3"/>
    <x v="0"/>
    <s v="South Indian"/>
    <d v="2023-03-20T00:00:00"/>
    <s v="COD"/>
    <n v="37"/>
    <n v="12.8"/>
    <n v="507.25"/>
    <n v="24.9"/>
    <s v="Card"/>
    <n v="3"/>
    <s v="36-50"/>
    <s v="new"/>
    <s v="high value"/>
    <s v="medium"/>
    <s v="Mar"/>
    <x v="0"/>
    <x v="1"/>
    <x v="0"/>
  </r>
  <r>
    <n v="604328"/>
    <n v="99755"/>
    <n v="53"/>
    <s v="Female"/>
    <x v="4"/>
    <x v="4"/>
    <s v="Sandwich"/>
    <d v="2023-01-23T00:00:00"/>
    <s v="COD"/>
    <n v="50"/>
    <n v="5"/>
    <n v="151.91"/>
    <n v="26.4"/>
    <s v="UPI"/>
    <n v="2"/>
    <s v="50+"/>
    <s v="new"/>
    <s v="low"/>
    <s v="Low"/>
    <s v="Jan"/>
    <x v="0"/>
    <x v="2"/>
    <x v="1"/>
  </r>
  <r>
    <n v="604329"/>
    <n v="81391"/>
    <n v="29"/>
    <s v="Female"/>
    <x v="5"/>
    <x v="3"/>
    <s v="Sandwich"/>
    <d v="2024-07-18T00:00:00"/>
    <s v="COD"/>
    <n v="20"/>
    <n v="8"/>
    <n v="842.98"/>
    <n v="53.04"/>
    <s v="Card"/>
    <n v="3"/>
    <s v="25-35"/>
    <s v="new"/>
    <s v="high value"/>
    <s v="medium"/>
    <s v="Jul"/>
    <x v="1"/>
    <x v="0"/>
    <x v="2"/>
  </r>
  <r>
    <n v="604330"/>
    <n v="96839"/>
    <n v="53"/>
    <s v="Male"/>
    <x v="5"/>
    <x v="6"/>
    <s v="Pizza"/>
    <d v="2022-06-25T00:00:00"/>
    <s v="Online"/>
    <n v="81"/>
    <n v="4.4000000000000004"/>
    <n v="944.57"/>
    <n v="31.72"/>
    <s v="Wallet"/>
    <n v="4"/>
    <s v="50+"/>
    <s v="new"/>
    <s v="high value"/>
    <s v="medium"/>
    <s v="Jun"/>
    <x v="2"/>
    <x v="2"/>
    <x v="1"/>
  </r>
  <r>
    <n v="604331"/>
    <n v="40985"/>
    <n v="44"/>
    <s v="Male"/>
    <x v="1"/>
    <x v="6"/>
    <s v="Chinese"/>
    <d v="2024-03-18T00:00:00"/>
    <s v="COD"/>
    <n v="33"/>
    <n v="3.1"/>
    <n v="757.61"/>
    <n v="102.69"/>
    <s v="Cash"/>
    <n v="3"/>
    <s v="36-50"/>
    <s v="new"/>
    <s v="high value"/>
    <s v="medium"/>
    <s v="Mar"/>
    <x v="1"/>
    <x v="2"/>
    <x v="0"/>
  </r>
  <r>
    <n v="604332"/>
    <n v="29030"/>
    <n v="18"/>
    <s v="Female"/>
    <x v="1"/>
    <x v="3"/>
    <s v="Pizza"/>
    <d v="2023-04-08T00:00:00"/>
    <s v="COD"/>
    <n v="51"/>
    <n v="3.5"/>
    <n v="972.53"/>
    <n v="50.78"/>
    <s v="Card"/>
    <n v="4"/>
    <s v="18-24"/>
    <s v="repeat"/>
    <s v="high value"/>
    <s v="medium"/>
    <s v="Apr"/>
    <x v="0"/>
    <x v="2"/>
    <x v="1"/>
  </r>
  <r>
    <n v="604333"/>
    <n v="44696"/>
    <n v="38"/>
    <s v="Male"/>
    <x v="1"/>
    <x v="0"/>
    <s v="South Indian"/>
    <d v="2022-09-07T00:00:00"/>
    <s v="Online"/>
    <n v="27"/>
    <n v="2"/>
    <n v="1128.98"/>
    <n v="88.05"/>
    <s v="UPI"/>
    <n v="4"/>
    <s v="36-50"/>
    <s v="new"/>
    <s v="high value"/>
    <s v="medium"/>
    <s v="Sep"/>
    <x v="2"/>
    <x v="2"/>
    <x v="2"/>
  </r>
  <r>
    <n v="604334"/>
    <n v="16361"/>
    <n v="33"/>
    <s v="Female"/>
    <x v="0"/>
    <x v="6"/>
    <s v="Biryani"/>
    <d v="2023-06-08T00:00:00"/>
    <s v="COD"/>
    <n v="62"/>
    <n v="11"/>
    <n v="1195.96"/>
    <n v="45.24"/>
    <s v="UPI"/>
    <n v="1"/>
    <s v="25-35"/>
    <s v="new"/>
    <s v="high value"/>
    <s v="Low"/>
    <s v="Jun"/>
    <x v="0"/>
    <x v="1"/>
    <x v="1"/>
  </r>
  <r>
    <n v="604335"/>
    <n v="18776"/>
    <n v="27"/>
    <s v="Female"/>
    <x v="3"/>
    <x v="0"/>
    <s v="Burger"/>
    <d v="2024-05-28T00:00:00"/>
    <s v="COD"/>
    <n v="87"/>
    <n v="12.7"/>
    <n v="1373.78"/>
    <n v="23.52"/>
    <s v="UPI"/>
    <n v="3"/>
    <s v="25-35"/>
    <s v="new"/>
    <s v="high value"/>
    <s v="medium"/>
    <s v="May"/>
    <x v="1"/>
    <x v="1"/>
    <x v="1"/>
  </r>
  <r>
    <n v="604336"/>
    <n v="36488"/>
    <n v="52"/>
    <s v="Female"/>
    <x v="4"/>
    <x v="6"/>
    <s v="Chinese"/>
    <d v="2023-01-20T00:00:00"/>
    <s v="Online"/>
    <n v="42"/>
    <n v="7.8"/>
    <n v="601.86"/>
    <n v="108.28"/>
    <s v="Card"/>
    <n v="5"/>
    <s v="50+"/>
    <s v="new"/>
    <s v="high value"/>
    <s v="High"/>
    <s v="Jan"/>
    <x v="0"/>
    <x v="0"/>
    <x v="0"/>
  </r>
  <r>
    <n v="604337"/>
    <n v="10058"/>
    <n v="27"/>
    <s v="Male"/>
    <x v="0"/>
    <x v="0"/>
    <s v="Biryani"/>
    <d v="2022-12-08T00:00:00"/>
    <s v="COD"/>
    <n v="85"/>
    <n v="2.9"/>
    <n v="309.39999999999998"/>
    <n v="93.86"/>
    <s v="UPI"/>
    <n v="1"/>
    <s v="25-35"/>
    <s v="new"/>
    <s v="medium"/>
    <s v="Low"/>
    <s v="Dec"/>
    <x v="2"/>
    <x v="2"/>
    <x v="1"/>
  </r>
  <r>
    <n v="604338"/>
    <n v="97281"/>
    <n v="48"/>
    <s v="Female"/>
    <x v="3"/>
    <x v="2"/>
    <s v="Biryani"/>
    <d v="2024-07-21T00:00:00"/>
    <s v="Online"/>
    <n v="65"/>
    <n v="4.3"/>
    <n v="902.4"/>
    <n v="45.88"/>
    <s v="UPI"/>
    <n v="3"/>
    <s v="36-50"/>
    <s v="new"/>
    <s v="high value"/>
    <s v="medium"/>
    <s v="Jul"/>
    <x v="1"/>
    <x v="2"/>
    <x v="1"/>
  </r>
  <r>
    <n v="604339"/>
    <n v="73857"/>
    <n v="35"/>
    <s v="Female"/>
    <x v="4"/>
    <x v="0"/>
    <s v="Pizza"/>
    <d v="2022-07-29T00:00:00"/>
    <s v="Online"/>
    <n v="31"/>
    <n v="3.9"/>
    <n v="491.35"/>
    <n v="114.38"/>
    <s v="UPI"/>
    <n v="5"/>
    <s v="25-35"/>
    <s v="new"/>
    <s v="medium"/>
    <s v="High"/>
    <s v="Jul"/>
    <x v="2"/>
    <x v="2"/>
    <x v="0"/>
  </r>
  <r>
    <n v="604340"/>
    <n v="95820"/>
    <n v="56"/>
    <s v="Female"/>
    <x v="2"/>
    <x v="7"/>
    <s v="South Indian"/>
    <d v="2023-08-21T00:00:00"/>
    <s v="Online"/>
    <n v="72"/>
    <n v="1.6"/>
    <n v="709.95"/>
    <n v="110.35"/>
    <s v="Cash"/>
    <n v="3"/>
    <s v="50+"/>
    <s v="new"/>
    <s v="high value"/>
    <s v="medium"/>
    <s v="Aug"/>
    <x v="0"/>
    <x v="2"/>
    <x v="1"/>
  </r>
  <r>
    <n v="604341"/>
    <n v="57342"/>
    <n v="62"/>
    <s v="Male"/>
    <x v="5"/>
    <x v="4"/>
    <s v="Chinese"/>
    <d v="2024-12-10T00:00:00"/>
    <s v="Online"/>
    <n v="62"/>
    <n v="4"/>
    <n v="1497.07"/>
    <n v="85.44"/>
    <s v="Cash"/>
    <n v="1"/>
    <s v="50+"/>
    <s v="new"/>
    <s v="high value"/>
    <s v="Low"/>
    <s v="Dec"/>
    <x v="1"/>
    <x v="2"/>
    <x v="1"/>
  </r>
  <r>
    <n v="604342"/>
    <n v="75914"/>
    <n v="61"/>
    <s v="Female"/>
    <x v="1"/>
    <x v="7"/>
    <s v="Biryani"/>
    <d v="2023-02-10T00:00:00"/>
    <s v="Online"/>
    <n v="28"/>
    <n v="3.1"/>
    <n v="1354.69"/>
    <n v="111.78"/>
    <s v="Cash"/>
    <n v="4"/>
    <s v="50+"/>
    <s v="new"/>
    <s v="high value"/>
    <s v="medium"/>
    <s v="Feb"/>
    <x v="0"/>
    <x v="2"/>
    <x v="2"/>
  </r>
  <r>
    <n v="604343"/>
    <n v="21961"/>
    <n v="53"/>
    <s v="Male"/>
    <x v="3"/>
    <x v="7"/>
    <s v="Biryani"/>
    <d v="2022-07-13T00:00:00"/>
    <s v="COD"/>
    <n v="61"/>
    <n v="11.6"/>
    <n v="727.78"/>
    <n v="69.78"/>
    <s v="Cash"/>
    <n v="4"/>
    <s v="50+"/>
    <s v="new"/>
    <s v="high value"/>
    <s v="medium"/>
    <s v="Jul"/>
    <x v="2"/>
    <x v="1"/>
    <x v="1"/>
  </r>
  <r>
    <n v="604344"/>
    <n v="12960"/>
    <n v="41"/>
    <s v="Female"/>
    <x v="3"/>
    <x v="6"/>
    <s v="Burger"/>
    <d v="2022-12-15T00:00:00"/>
    <s v="Online"/>
    <n v="65"/>
    <n v="12.4"/>
    <n v="730.06"/>
    <n v="22.73"/>
    <s v="UPI"/>
    <n v="3"/>
    <s v="36-50"/>
    <s v="new"/>
    <s v="high value"/>
    <s v="medium"/>
    <s v="Dec"/>
    <x v="2"/>
    <x v="1"/>
    <x v="1"/>
  </r>
  <r>
    <n v="604345"/>
    <n v="98031"/>
    <n v="40"/>
    <s v="Female"/>
    <x v="3"/>
    <x v="0"/>
    <s v="Chinese"/>
    <d v="2023-02-12T00:00:00"/>
    <s v="COD"/>
    <n v="76"/>
    <n v="9.5"/>
    <n v="1304.8699999999999"/>
    <n v="66.239999999999995"/>
    <s v="Card"/>
    <n v="5"/>
    <s v="36-50"/>
    <s v="repeat"/>
    <s v="high value"/>
    <s v="High"/>
    <s v="Feb"/>
    <x v="0"/>
    <x v="0"/>
    <x v="1"/>
  </r>
  <r>
    <n v="604346"/>
    <n v="97429"/>
    <n v="54"/>
    <s v="Male"/>
    <x v="2"/>
    <x v="6"/>
    <s v="Biryani"/>
    <d v="2022-03-30T00:00:00"/>
    <s v="Online"/>
    <n v="60"/>
    <n v="6.3"/>
    <n v="483.95"/>
    <n v="51.98"/>
    <s v="Wallet"/>
    <n v="5"/>
    <s v="50+"/>
    <s v="new"/>
    <s v="medium"/>
    <s v="High"/>
    <s v="Mar"/>
    <x v="2"/>
    <x v="0"/>
    <x v="1"/>
  </r>
  <r>
    <n v="604347"/>
    <n v="62418"/>
    <n v="33"/>
    <s v="Male"/>
    <x v="2"/>
    <x v="6"/>
    <s v="Burger"/>
    <d v="2024-10-15T00:00:00"/>
    <s v="COD"/>
    <n v="49"/>
    <n v="6.7"/>
    <n v="1336.35"/>
    <n v="51.08"/>
    <s v="Cash"/>
    <n v="4"/>
    <s v="25-35"/>
    <s v="new"/>
    <s v="high value"/>
    <s v="medium"/>
    <s v="Oct"/>
    <x v="1"/>
    <x v="0"/>
    <x v="1"/>
  </r>
  <r>
    <n v="604348"/>
    <n v="25392"/>
    <n v="55"/>
    <s v="Male"/>
    <x v="3"/>
    <x v="1"/>
    <s v="Pizza"/>
    <d v="2024-09-03T00:00:00"/>
    <s v="Online"/>
    <n v="53"/>
    <n v="7.4"/>
    <n v="908.37"/>
    <n v="36.840000000000003"/>
    <s v="Wallet"/>
    <n v="3"/>
    <s v="50+"/>
    <s v="new"/>
    <s v="high value"/>
    <s v="medium"/>
    <s v="Sep"/>
    <x v="1"/>
    <x v="0"/>
    <x v="1"/>
  </r>
  <r>
    <n v="604349"/>
    <n v="67197"/>
    <n v="32"/>
    <s v="Male"/>
    <x v="5"/>
    <x v="4"/>
    <s v="Chinese"/>
    <d v="2023-12-26T00:00:00"/>
    <s v="Online"/>
    <n v="58"/>
    <n v="9.3000000000000007"/>
    <n v="893.56"/>
    <n v="64.97"/>
    <s v="Card"/>
    <n v="3"/>
    <s v="25-35"/>
    <s v="new"/>
    <s v="high value"/>
    <s v="medium"/>
    <s v="Dec"/>
    <x v="0"/>
    <x v="0"/>
    <x v="1"/>
  </r>
  <r>
    <n v="604350"/>
    <n v="60209"/>
    <n v="40"/>
    <s v="Female"/>
    <x v="0"/>
    <x v="0"/>
    <s v="South Indian"/>
    <d v="2023-07-25T00:00:00"/>
    <s v="COD"/>
    <n v="75"/>
    <n v="3.9"/>
    <n v="1412.13"/>
    <n v="105.44"/>
    <s v="Card"/>
    <n v="4"/>
    <s v="36-50"/>
    <s v="new"/>
    <s v="high value"/>
    <s v="medium"/>
    <s v="Jul"/>
    <x v="0"/>
    <x v="2"/>
    <x v="1"/>
  </r>
  <r>
    <n v="604351"/>
    <n v="92532"/>
    <n v="18"/>
    <s v="Female"/>
    <x v="2"/>
    <x v="0"/>
    <s v="South Indian"/>
    <d v="2022-03-20T00:00:00"/>
    <s v="Online"/>
    <n v="45"/>
    <n v="8.1"/>
    <n v="478.26"/>
    <n v="71.09"/>
    <s v="Card"/>
    <n v="1"/>
    <s v="18-24"/>
    <s v="new"/>
    <s v="medium"/>
    <s v="Low"/>
    <s v="Mar"/>
    <x v="2"/>
    <x v="0"/>
    <x v="0"/>
  </r>
  <r>
    <n v="604352"/>
    <n v="85936"/>
    <n v="53"/>
    <s v="Female"/>
    <x v="1"/>
    <x v="0"/>
    <s v="Biryani"/>
    <d v="2023-05-05T00:00:00"/>
    <s v="COD"/>
    <n v="27"/>
    <n v="2.6"/>
    <n v="1464.91"/>
    <n v="62.53"/>
    <s v="Card"/>
    <n v="3"/>
    <s v="50+"/>
    <s v="new"/>
    <s v="high value"/>
    <s v="medium"/>
    <s v="May"/>
    <x v="0"/>
    <x v="2"/>
    <x v="2"/>
  </r>
  <r>
    <n v="604353"/>
    <n v="77475"/>
    <n v="31"/>
    <s v="Female"/>
    <x v="4"/>
    <x v="5"/>
    <s v="Chinese"/>
    <d v="2022-01-13T00:00:00"/>
    <s v="COD"/>
    <n v="63"/>
    <n v="14.9"/>
    <n v="464.61"/>
    <n v="46.15"/>
    <s v="Cash"/>
    <n v="4"/>
    <s v="25-35"/>
    <s v="new"/>
    <s v="medium"/>
    <s v="medium"/>
    <s v="Jan"/>
    <x v="2"/>
    <x v="1"/>
    <x v="1"/>
  </r>
  <r>
    <n v="604354"/>
    <n v="92160"/>
    <n v="41"/>
    <s v="Male"/>
    <x v="1"/>
    <x v="7"/>
    <s v="Sandwich"/>
    <d v="2022-01-13T00:00:00"/>
    <s v="Online"/>
    <n v="63"/>
    <n v="12.5"/>
    <n v="1181.03"/>
    <n v="56.1"/>
    <s v="Cash"/>
    <n v="1"/>
    <s v="36-50"/>
    <s v="new"/>
    <s v="high value"/>
    <s v="Low"/>
    <s v="Jan"/>
    <x v="2"/>
    <x v="1"/>
    <x v="1"/>
  </r>
  <r>
    <n v="604355"/>
    <n v="32871"/>
    <n v="31"/>
    <s v="Male"/>
    <x v="2"/>
    <x v="1"/>
    <s v="Burger"/>
    <d v="2022-11-24T00:00:00"/>
    <s v="Online"/>
    <n v="29"/>
    <n v="5.9"/>
    <n v="1131.96"/>
    <n v="43.15"/>
    <s v="Card"/>
    <n v="2"/>
    <s v="25-35"/>
    <s v="new"/>
    <s v="high value"/>
    <s v="Low"/>
    <s v="Nov"/>
    <x v="2"/>
    <x v="0"/>
    <x v="2"/>
  </r>
  <r>
    <n v="604356"/>
    <n v="97447"/>
    <n v="38"/>
    <s v="Male"/>
    <x v="2"/>
    <x v="7"/>
    <s v="Burger"/>
    <d v="2024-05-23T00:00:00"/>
    <s v="Online"/>
    <n v="28"/>
    <n v="8.9"/>
    <n v="1035.8599999999999"/>
    <n v="101.95"/>
    <s v="Cash"/>
    <n v="3"/>
    <s v="36-50"/>
    <s v="new"/>
    <s v="high value"/>
    <s v="medium"/>
    <s v="May"/>
    <x v="1"/>
    <x v="0"/>
    <x v="2"/>
  </r>
  <r>
    <n v="604357"/>
    <n v="93550"/>
    <n v="41"/>
    <s v="Female"/>
    <x v="2"/>
    <x v="0"/>
    <s v="Pizza"/>
    <d v="2022-03-19T00:00:00"/>
    <s v="Online"/>
    <n v="63"/>
    <n v="10.3"/>
    <n v="248.85"/>
    <n v="64.23"/>
    <s v="Card"/>
    <n v="2"/>
    <s v="36-50"/>
    <s v="new"/>
    <s v="low"/>
    <s v="Low"/>
    <s v="Mar"/>
    <x v="2"/>
    <x v="1"/>
    <x v="1"/>
  </r>
  <r>
    <n v="604358"/>
    <n v="82547"/>
    <n v="37"/>
    <s v="Female"/>
    <x v="1"/>
    <x v="5"/>
    <s v="Sandwich"/>
    <d v="2023-04-23T00:00:00"/>
    <s v="Online"/>
    <n v="25"/>
    <n v="5.8"/>
    <n v="157.13999999999999"/>
    <n v="113.53"/>
    <s v="Card"/>
    <n v="1"/>
    <s v="36-50"/>
    <s v="new"/>
    <s v="low"/>
    <s v="Low"/>
    <s v="Apr"/>
    <x v="0"/>
    <x v="0"/>
    <x v="2"/>
  </r>
  <r>
    <n v="604359"/>
    <n v="77390"/>
    <n v="30"/>
    <s v="Female"/>
    <x v="3"/>
    <x v="4"/>
    <s v="Pizza"/>
    <d v="2022-06-09T00:00:00"/>
    <s v="Online"/>
    <n v="48"/>
    <n v="4.4000000000000004"/>
    <n v="841.07"/>
    <n v="26.43"/>
    <s v="UPI"/>
    <n v="1"/>
    <s v="25-35"/>
    <s v="new"/>
    <s v="high value"/>
    <s v="Low"/>
    <s v="Jun"/>
    <x v="2"/>
    <x v="2"/>
    <x v="1"/>
  </r>
  <r>
    <n v="604360"/>
    <n v="89413"/>
    <n v="32"/>
    <s v="Male"/>
    <x v="5"/>
    <x v="1"/>
    <s v="Burger"/>
    <d v="2024-03-17T00:00:00"/>
    <s v="Online"/>
    <n v="25"/>
    <n v="6.6"/>
    <n v="1384.33"/>
    <n v="84.43"/>
    <s v="Cash"/>
    <n v="4"/>
    <s v="25-35"/>
    <s v="new"/>
    <s v="high value"/>
    <s v="medium"/>
    <s v="Mar"/>
    <x v="1"/>
    <x v="0"/>
    <x v="2"/>
  </r>
  <r>
    <n v="604361"/>
    <n v="56431"/>
    <n v="19"/>
    <s v="Female"/>
    <x v="1"/>
    <x v="0"/>
    <s v="Burger"/>
    <d v="2024-07-01T00:00:00"/>
    <s v="Online"/>
    <n v="27"/>
    <n v="11.9"/>
    <n v="1450.35"/>
    <n v="59.17"/>
    <s v="Card"/>
    <n v="2"/>
    <s v="18-24"/>
    <s v="new"/>
    <s v="high value"/>
    <s v="Low"/>
    <s v="Jul"/>
    <x v="1"/>
    <x v="1"/>
    <x v="2"/>
  </r>
  <r>
    <n v="604362"/>
    <n v="38043"/>
    <n v="39"/>
    <s v="Male"/>
    <x v="5"/>
    <x v="4"/>
    <s v="Pizza"/>
    <d v="2022-09-10T00:00:00"/>
    <s v="Online"/>
    <n v="38"/>
    <n v="11.2"/>
    <n v="934.87"/>
    <n v="89.51"/>
    <s v="Wallet"/>
    <n v="2"/>
    <s v="36-50"/>
    <s v="new"/>
    <s v="high value"/>
    <s v="Low"/>
    <s v="Sep"/>
    <x v="2"/>
    <x v="1"/>
    <x v="0"/>
  </r>
  <r>
    <n v="604363"/>
    <n v="15720"/>
    <n v="53"/>
    <s v="Female"/>
    <x v="1"/>
    <x v="7"/>
    <s v="Biryani"/>
    <d v="2023-09-24T00:00:00"/>
    <s v="COD"/>
    <n v="70"/>
    <n v="8.1"/>
    <n v="205.59"/>
    <n v="47.29"/>
    <s v="Cash"/>
    <n v="1"/>
    <s v="50+"/>
    <s v="new"/>
    <s v="low"/>
    <s v="Low"/>
    <s v="Sep"/>
    <x v="0"/>
    <x v="0"/>
    <x v="1"/>
  </r>
  <r>
    <n v="604364"/>
    <n v="51139"/>
    <n v="41"/>
    <s v="Male"/>
    <x v="1"/>
    <x v="2"/>
    <s v="Sandwich"/>
    <d v="2022-02-20T00:00:00"/>
    <s v="COD"/>
    <n v="52"/>
    <n v="2.8"/>
    <n v="623.47"/>
    <n v="65.5"/>
    <s v="Wallet"/>
    <n v="3"/>
    <s v="36-50"/>
    <s v="new"/>
    <s v="high value"/>
    <s v="medium"/>
    <s v="Feb"/>
    <x v="2"/>
    <x v="2"/>
    <x v="1"/>
  </r>
  <r>
    <n v="604365"/>
    <n v="73392"/>
    <n v="48"/>
    <s v="Female"/>
    <x v="1"/>
    <x v="3"/>
    <s v="South Indian"/>
    <d v="2024-05-02T00:00:00"/>
    <s v="Online"/>
    <n v="56"/>
    <n v="1.2"/>
    <n v="775.48"/>
    <n v="118.25"/>
    <s v="Card"/>
    <n v="5"/>
    <s v="36-50"/>
    <s v="new"/>
    <s v="high value"/>
    <s v="High"/>
    <s v="May"/>
    <x v="1"/>
    <x v="2"/>
    <x v="1"/>
  </r>
  <r>
    <n v="604366"/>
    <n v="90149"/>
    <n v="40"/>
    <s v="Male"/>
    <x v="0"/>
    <x v="6"/>
    <s v="Pizza"/>
    <d v="2023-01-31T00:00:00"/>
    <s v="Online"/>
    <n v="67"/>
    <n v="13.9"/>
    <n v="286.83"/>
    <n v="22.52"/>
    <s v="Card"/>
    <n v="2"/>
    <s v="36-50"/>
    <s v="new"/>
    <s v="medium"/>
    <s v="Low"/>
    <s v="Jan"/>
    <x v="0"/>
    <x v="1"/>
    <x v="1"/>
  </r>
  <r>
    <n v="604367"/>
    <n v="92559"/>
    <n v="58"/>
    <s v="Male"/>
    <x v="0"/>
    <x v="4"/>
    <s v="Pizza"/>
    <d v="2024-09-04T00:00:00"/>
    <s v="Online"/>
    <n v="83"/>
    <n v="3.8"/>
    <n v="1135.1600000000001"/>
    <n v="111.49"/>
    <s v="Cash"/>
    <n v="3"/>
    <s v="50+"/>
    <s v="new"/>
    <s v="high value"/>
    <s v="medium"/>
    <s v="Sep"/>
    <x v="1"/>
    <x v="2"/>
    <x v="1"/>
  </r>
  <r>
    <n v="604368"/>
    <n v="84080"/>
    <n v="46"/>
    <s v="Male"/>
    <x v="2"/>
    <x v="1"/>
    <s v="Chinese"/>
    <d v="2022-11-27T00:00:00"/>
    <s v="COD"/>
    <n v="42"/>
    <n v="4.5"/>
    <n v="419.35"/>
    <n v="72.680000000000007"/>
    <s v="Card"/>
    <n v="2"/>
    <s v="36-50"/>
    <s v="new"/>
    <s v="medium"/>
    <s v="Low"/>
    <s v="Nov"/>
    <x v="2"/>
    <x v="2"/>
    <x v="0"/>
  </r>
  <r>
    <n v="604369"/>
    <n v="62229"/>
    <n v="26"/>
    <s v="Female"/>
    <x v="5"/>
    <x v="1"/>
    <s v="Burger"/>
    <d v="2023-04-12T00:00:00"/>
    <s v="COD"/>
    <n v="58"/>
    <n v="13.2"/>
    <n v="922.21"/>
    <n v="86.47"/>
    <s v="UPI"/>
    <n v="5"/>
    <s v="25-35"/>
    <s v="new"/>
    <s v="high value"/>
    <s v="High"/>
    <s v="Apr"/>
    <x v="0"/>
    <x v="1"/>
    <x v="1"/>
  </r>
  <r>
    <n v="604370"/>
    <n v="82676"/>
    <n v="43"/>
    <s v="Male"/>
    <x v="4"/>
    <x v="5"/>
    <s v="Chinese"/>
    <d v="2023-02-26T00:00:00"/>
    <s v="COD"/>
    <n v="51"/>
    <n v="14.9"/>
    <n v="1012.49"/>
    <n v="60.99"/>
    <s v="Card"/>
    <n v="5"/>
    <s v="36-50"/>
    <s v="new"/>
    <s v="high value"/>
    <s v="High"/>
    <s v="Feb"/>
    <x v="0"/>
    <x v="1"/>
    <x v="1"/>
  </r>
  <r>
    <n v="604371"/>
    <n v="62536"/>
    <n v="50"/>
    <s v="Male"/>
    <x v="4"/>
    <x v="5"/>
    <s v="Chinese"/>
    <d v="2022-03-19T00:00:00"/>
    <s v="Online"/>
    <n v="24"/>
    <n v="6"/>
    <n v="1454.12"/>
    <n v="99.08"/>
    <s v="Card"/>
    <n v="5"/>
    <s v="36-50"/>
    <s v="repeat"/>
    <s v="high value"/>
    <s v="High"/>
    <s v="Mar"/>
    <x v="2"/>
    <x v="0"/>
    <x v="2"/>
  </r>
  <r>
    <n v="604372"/>
    <n v="97791"/>
    <n v="24"/>
    <s v="Male"/>
    <x v="5"/>
    <x v="7"/>
    <s v="South Indian"/>
    <d v="2022-08-14T00:00:00"/>
    <s v="Online"/>
    <n v="52"/>
    <n v="5.6"/>
    <n v="1251.18"/>
    <n v="50.63"/>
    <s v="UPI"/>
    <n v="4"/>
    <s v="18-24"/>
    <s v="new"/>
    <s v="high value"/>
    <s v="medium"/>
    <s v="Aug"/>
    <x v="2"/>
    <x v="0"/>
    <x v="1"/>
  </r>
  <r>
    <n v="604373"/>
    <n v="67649"/>
    <n v="31"/>
    <s v="Male"/>
    <x v="4"/>
    <x v="7"/>
    <s v="Burger"/>
    <d v="2024-04-29T00:00:00"/>
    <s v="Online"/>
    <n v="48"/>
    <n v="8.1"/>
    <n v="906.94"/>
    <n v="93.92"/>
    <s v="Card"/>
    <n v="2"/>
    <s v="25-35"/>
    <s v="new"/>
    <s v="high value"/>
    <s v="Low"/>
    <s v="Apr"/>
    <x v="1"/>
    <x v="0"/>
    <x v="1"/>
  </r>
  <r>
    <n v="604374"/>
    <n v="40530"/>
    <n v="46"/>
    <s v="Male"/>
    <x v="1"/>
    <x v="1"/>
    <s v="Sandwich"/>
    <d v="2022-07-11T00:00:00"/>
    <s v="COD"/>
    <n v="50"/>
    <n v="3.7"/>
    <n v="410.8"/>
    <n v="32.08"/>
    <s v="UPI"/>
    <n v="1"/>
    <s v="36-50"/>
    <s v="new"/>
    <s v="medium"/>
    <s v="Low"/>
    <s v="Jul"/>
    <x v="2"/>
    <x v="2"/>
    <x v="1"/>
  </r>
  <r>
    <n v="604375"/>
    <n v="15305"/>
    <n v="62"/>
    <s v="Male"/>
    <x v="1"/>
    <x v="4"/>
    <s v="Burger"/>
    <d v="2024-04-23T00:00:00"/>
    <s v="COD"/>
    <n v="48"/>
    <n v="12.4"/>
    <n v="579.91"/>
    <n v="63.25"/>
    <s v="Wallet"/>
    <n v="3"/>
    <s v="50+"/>
    <s v="new"/>
    <s v="high value"/>
    <s v="medium"/>
    <s v="Apr"/>
    <x v="1"/>
    <x v="1"/>
    <x v="1"/>
  </r>
  <r>
    <n v="604376"/>
    <n v="91822"/>
    <n v="36"/>
    <s v="Female"/>
    <x v="5"/>
    <x v="3"/>
    <s v="Burger"/>
    <d v="2023-04-10T00:00:00"/>
    <s v="COD"/>
    <n v="61"/>
    <n v="3"/>
    <n v="449.54"/>
    <n v="37.869999999999997"/>
    <s v="UPI"/>
    <n v="4"/>
    <s v="36-50"/>
    <s v="new"/>
    <s v="medium"/>
    <s v="medium"/>
    <s v="Apr"/>
    <x v="0"/>
    <x v="2"/>
    <x v="1"/>
  </r>
  <r>
    <n v="604377"/>
    <n v="89913"/>
    <n v="46"/>
    <s v="Male"/>
    <x v="3"/>
    <x v="7"/>
    <s v="Biryani"/>
    <d v="2022-07-27T00:00:00"/>
    <s v="COD"/>
    <n v="47"/>
    <n v="1.3"/>
    <n v="150.69"/>
    <n v="95.26"/>
    <s v="Wallet"/>
    <n v="5"/>
    <s v="36-50"/>
    <s v="new"/>
    <s v="low"/>
    <s v="High"/>
    <s v="Jul"/>
    <x v="2"/>
    <x v="2"/>
    <x v="1"/>
  </r>
  <r>
    <n v="604378"/>
    <n v="35496"/>
    <n v="53"/>
    <s v="Male"/>
    <x v="1"/>
    <x v="1"/>
    <s v="Burger"/>
    <d v="2023-08-12T00:00:00"/>
    <s v="COD"/>
    <n v="39"/>
    <n v="11.6"/>
    <n v="1176.55"/>
    <n v="34.5"/>
    <s v="Cash"/>
    <n v="4"/>
    <s v="50+"/>
    <s v="new"/>
    <s v="high value"/>
    <s v="medium"/>
    <s v="Aug"/>
    <x v="0"/>
    <x v="1"/>
    <x v="0"/>
  </r>
  <r>
    <n v="604379"/>
    <n v="94683"/>
    <n v="57"/>
    <s v="Female"/>
    <x v="5"/>
    <x v="4"/>
    <s v="Biryani"/>
    <d v="2023-08-01T00:00:00"/>
    <s v="COD"/>
    <n v="88"/>
    <n v="12.6"/>
    <n v="423.64"/>
    <n v="30.26"/>
    <s v="UPI"/>
    <n v="3"/>
    <s v="50+"/>
    <s v="new"/>
    <s v="medium"/>
    <s v="medium"/>
    <s v="Aug"/>
    <x v="0"/>
    <x v="1"/>
    <x v="1"/>
  </r>
  <r>
    <n v="604380"/>
    <n v="46716"/>
    <n v="20"/>
    <s v="Male"/>
    <x v="5"/>
    <x v="4"/>
    <s v="Biryani"/>
    <d v="2022-10-07T00:00:00"/>
    <s v="COD"/>
    <n v="20"/>
    <n v="1.4"/>
    <n v="235.25"/>
    <n v="31.55"/>
    <s v="Card"/>
    <n v="5"/>
    <s v="18-24"/>
    <s v="new"/>
    <s v="low"/>
    <s v="High"/>
    <s v="Oct"/>
    <x v="2"/>
    <x v="2"/>
    <x v="2"/>
  </r>
  <r>
    <n v="604381"/>
    <n v="97843"/>
    <n v="21"/>
    <s v="Male"/>
    <x v="1"/>
    <x v="1"/>
    <s v="Chinese"/>
    <d v="2023-10-14T00:00:00"/>
    <s v="Online"/>
    <n v="76"/>
    <n v="6.5"/>
    <n v="246.28"/>
    <n v="89.71"/>
    <s v="Card"/>
    <n v="5"/>
    <s v="18-24"/>
    <s v="new"/>
    <s v="low"/>
    <s v="High"/>
    <s v="Oct"/>
    <x v="0"/>
    <x v="0"/>
    <x v="1"/>
  </r>
  <r>
    <n v="604382"/>
    <n v="89441"/>
    <n v="36"/>
    <s v="Male"/>
    <x v="1"/>
    <x v="2"/>
    <s v="Sandwich"/>
    <d v="2023-02-09T00:00:00"/>
    <s v="COD"/>
    <n v="46"/>
    <n v="5"/>
    <n v="922.87"/>
    <n v="37.46"/>
    <s v="Card"/>
    <n v="5"/>
    <s v="36-50"/>
    <s v="new"/>
    <s v="high value"/>
    <s v="High"/>
    <s v="Feb"/>
    <x v="0"/>
    <x v="2"/>
    <x v="1"/>
  </r>
  <r>
    <n v="604383"/>
    <n v="82605"/>
    <n v="19"/>
    <s v="Female"/>
    <x v="1"/>
    <x v="0"/>
    <s v="Pizza"/>
    <d v="2022-04-06T00:00:00"/>
    <s v="Online"/>
    <n v="33"/>
    <n v="9.1999999999999993"/>
    <n v="169.11"/>
    <n v="49.42"/>
    <s v="Cash"/>
    <n v="5"/>
    <s v="18-24"/>
    <s v="new"/>
    <s v="low"/>
    <s v="High"/>
    <s v="Apr"/>
    <x v="2"/>
    <x v="0"/>
    <x v="0"/>
  </r>
  <r>
    <n v="604384"/>
    <n v="66612"/>
    <n v="33"/>
    <s v="Female"/>
    <x v="1"/>
    <x v="6"/>
    <s v="South Indian"/>
    <d v="2023-05-03T00:00:00"/>
    <s v="Online"/>
    <n v="40"/>
    <n v="1.5"/>
    <n v="810.6"/>
    <n v="44.44"/>
    <s v="UPI"/>
    <n v="2"/>
    <s v="25-35"/>
    <s v="repeat"/>
    <s v="high value"/>
    <s v="Low"/>
    <s v="May"/>
    <x v="0"/>
    <x v="2"/>
    <x v="0"/>
  </r>
  <r>
    <n v="604385"/>
    <n v="22643"/>
    <n v="60"/>
    <s v="Male"/>
    <x v="2"/>
    <x v="7"/>
    <s v="Burger"/>
    <d v="2024-01-04T00:00:00"/>
    <s v="COD"/>
    <n v="54"/>
    <n v="5.7"/>
    <n v="638.79"/>
    <n v="51.08"/>
    <s v="Card"/>
    <n v="1"/>
    <s v="50+"/>
    <s v="new"/>
    <s v="high value"/>
    <s v="Low"/>
    <s v="Jan"/>
    <x v="1"/>
    <x v="0"/>
    <x v="1"/>
  </r>
  <r>
    <n v="604386"/>
    <n v="93219"/>
    <n v="28"/>
    <s v="Male"/>
    <x v="4"/>
    <x v="6"/>
    <s v="South Indian"/>
    <d v="2024-01-13T00:00:00"/>
    <s v="COD"/>
    <n v="72"/>
    <n v="1.7"/>
    <n v="658.95"/>
    <n v="75.260000000000005"/>
    <s v="Cash"/>
    <n v="5"/>
    <s v="25-35"/>
    <s v="repeat"/>
    <s v="high value"/>
    <s v="High"/>
    <s v="Jan"/>
    <x v="1"/>
    <x v="2"/>
    <x v="1"/>
  </r>
  <r>
    <n v="604387"/>
    <n v="88176"/>
    <n v="32"/>
    <s v="Male"/>
    <x v="1"/>
    <x v="2"/>
    <s v="Pizza"/>
    <d v="2022-12-12T00:00:00"/>
    <s v="Online"/>
    <n v="34"/>
    <n v="2.8"/>
    <n v="1234.03"/>
    <n v="27.16"/>
    <s v="Wallet"/>
    <n v="3"/>
    <s v="25-35"/>
    <s v="new"/>
    <s v="high value"/>
    <s v="medium"/>
    <s v="Dec"/>
    <x v="2"/>
    <x v="2"/>
    <x v="0"/>
  </r>
  <r>
    <n v="604388"/>
    <n v="27204"/>
    <n v="56"/>
    <s v="Male"/>
    <x v="3"/>
    <x v="4"/>
    <s v="Pizza"/>
    <d v="2022-02-03T00:00:00"/>
    <s v="COD"/>
    <n v="31"/>
    <n v="5.4"/>
    <n v="737.61"/>
    <n v="48.49"/>
    <s v="Card"/>
    <n v="1"/>
    <s v="50+"/>
    <s v="new"/>
    <s v="high value"/>
    <s v="Low"/>
    <s v="Feb"/>
    <x v="2"/>
    <x v="0"/>
    <x v="0"/>
  </r>
  <r>
    <n v="604389"/>
    <n v="24073"/>
    <n v="29"/>
    <s v="Female"/>
    <x v="0"/>
    <x v="3"/>
    <s v="Pizza"/>
    <d v="2023-01-23T00:00:00"/>
    <s v="COD"/>
    <n v="31"/>
    <n v="8"/>
    <n v="405.56"/>
    <n v="76.680000000000007"/>
    <s v="Wallet"/>
    <n v="5"/>
    <s v="25-35"/>
    <s v="new"/>
    <s v="medium"/>
    <s v="High"/>
    <s v="Jan"/>
    <x v="0"/>
    <x v="0"/>
    <x v="0"/>
  </r>
  <r>
    <n v="604390"/>
    <n v="34396"/>
    <n v="41"/>
    <s v="Male"/>
    <x v="4"/>
    <x v="4"/>
    <s v="Biryani"/>
    <d v="2024-10-07T00:00:00"/>
    <s v="Online"/>
    <n v="34"/>
    <n v="3.2"/>
    <n v="1487.39"/>
    <n v="47.08"/>
    <s v="UPI"/>
    <n v="4"/>
    <s v="36-50"/>
    <s v="new"/>
    <s v="high value"/>
    <s v="medium"/>
    <s v="Oct"/>
    <x v="1"/>
    <x v="2"/>
    <x v="0"/>
  </r>
  <r>
    <n v="604391"/>
    <n v="84554"/>
    <n v="32"/>
    <s v="Female"/>
    <x v="0"/>
    <x v="7"/>
    <s v="South Indian"/>
    <d v="2024-12-25T00:00:00"/>
    <s v="Online"/>
    <n v="32"/>
    <n v="1.7"/>
    <n v="904.6"/>
    <n v="114.61"/>
    <s v="Cash"/>
    <n v="2"/>
    <s v="25-35"/>
    <s v="repeat"/>
    <s v="high value"/>
    <s v="Low"/>
    <s v="Dec"/>
    <x v="1"/>
    <x v="2"/>
    <x v="0"/>
  </r>
  <r>
    <n v="604392"/>
    <n v="43504"/>
    <n v="61"/>
    <s v="Male"/>
    <x v="0"/>
    <x v="1"/>
    <s v="South Indian"/>
    <d v="2024-07-14T00:00:00"/>
    <s v="Online"/>
    <n v="55"/>
    <n v="10.3"/>
    <n v="520.55999999999995"/>
    <n v="102.27"/>
    <s v="Cash"/>
    <n v="3"/>
    <s v="50+"/>
    <s v="new"/>
    <s v="high value"/>
    <s v="medium"/>
    <s v="Jul"/>
    <x v="1"/>
    <x v="1"/>
    <x v="1"/>
  </r>
  <r>
    <n v="604393"/>
    <n v="52364"/>
    <n v="62"/>
    <s v="Female"/>
    <x v="3"/>
    <x v="2"/>
    <s v="Pizza"/>
    <d v="2023-10-30T00:00:00"/>
    <s v="COD"/>
    <n v="36"/>
    <n v="11.5"/>
    <n v="1092.71"/>
    <n v="74.03"/>
    <s v="UPI"/>
    <n v="4"/>
    <s v="50+"/>
    <s v="new"/>
    <s v="high value"/>
    <s v="medium"/>
    <s v="Oct"/>
    <x v="0"/>
    <x v="1"/>
    <x v="0"/>
  </r>
  <r>
    <n v="604394"/>
    <n v="42873"/>
    <n v="63"/>
    <s v="Female"/>
    <x v="4"/>
    <x v="0"/>
    <s v="Sandwich"/>
    <d v="2024-06-01T00:00:00"/>
    <s v="COD"/>
    <n v="88"/>
    <n v="2.1"/>
    <n v="1403.49"/>
    <n v="34.840000000000003"/>
    <s v="Cash"/>
    <n v="5"/>
    <s v="50+"/>
    <s v="new"/>
    <s v="high value"/>
    <s v="High"/>
    <s v="Jun"/>
    <x v="1"/>
    <x v="2"/>
    <x v="1"/>
  </r>
  <r>
    <n v="604395"/>
    <n v="38179"/>
    <n v="21"/>
    <s v="Female"/>
    <x v="0"/>
    <x v="7"/>
    <s v="Biryani"/>
    <d v="2023-09-13T00:00:00"/>
    <s v="Online"/>
    <n v="24"/>
    <n v="5.6"/>
    <n v="897.4"/>
    <n v="63.44"/>
    <s v="UPI"/>
    <n v="5"/>
    <s v="18-24"/>
    <s v="new"/>
    <s v="high value"/>
    <s v="High"/>
    <s v="Sep"/>
    <x v="0"/>
    <x v="0"/>
    <x v="2"/>
  </r>
  <r>
    <n v="604396"/>
    <n v="53999"/>
    <n v="54"/>
    <s v="Male"/>
    <x v="2"/>
    <x v="7"/>
    <s v="Biryani"/>
    <d v="2023-03-11T00:00:00"/>
    <s v="COD"/>
    <n v="50"/>
    <n v="8.4"/>
    <n v="214.61"/>
    <n v="75.12"/>
    <s v="Cash"/>
    <n v="2"/>
    <s v="50+"/>
    <s v="new"/>
    <s v="low"/>
    <s v="Low"/>
    <s v="Mar"/>
    <x v="0"/>
    <x v="0"/>
    <x v="1"/>
  </r>
  <r>
    <n v="604397"/>
    <n v="11203"/>
    <n v="55"/>
    <s v="Male"/>
    <x v="4"/>
    <x v="6"/>
    <s v="Sandwich"/>
    <d v="2022-05-12T00:00:00"/>
    <s v="Online"/>
    <n v="89"/>
    <n v="9.9"/>
    <n v="1477.12"/>
    <n v="96.12"/>
    <s v="UPI"/>
    <n v="5"/>
    <s v="50+"/>
    <s v="new"/>
    <s v="high value"/>
    <s v="High"/>
    <s v="May"/>
    <x v="2"/>
    <x v="0"/>
    <x v="1"/>
  </r>
  <r>
    <n v="604398"/>
    <n v="54094"/>
    <n v="28"/>
    <s v="Female"/>
    <x v="2"/>
    <x v="2"/>
    <s v="Sandwich"/>
    <d v="2024-03-25T00:00:00"/>
    <s v="COD"/>
    <n v="82"/>
    <n v="2.2999999999999998"/>
    <n v="1062.05"/>
    <n v="116.15"/>
    <s v="UPI"/>
    <n v="4"/>
    <s v="25-35"/>
    <s v="new"/>
    <s v="high value"/>
    <s v="medium"/>
    <s v="Mar"/>
    <x v="1"/>
    <x v="2"/>
    <x v="1"/>
  </r>
  <r>
    <n v="604399"/>
    <n v="29336"/>
    <n v="60"/>
    <s v="Female"/>
    <x v="2"/>
    <x v="1"/>
    <s v="South Indian"/>
    <d v="2022-07-08T00:00:00"/>
    <s v="Online"/>
    <n v="54"/>
    <n v="6.3"/>
    <n v="1178.93"/>
    <n v="98.49"/>
    <s v="Cash"/>
    <n v="1"/>
    <s v="50+"/>
    <s v="new"/>
    <s v="high value"/>
    <s v="Low"/>
    <s v="Jul"/>
    <x v="2"/>
    <x v="0"/>
    <x v="1"/>
  </r>
  <r>
    <n v="604400"/>
    <n v="28692"/>
    <n v="64"/>
    <s v="Male"/>
    <x v="3"/>
    <x v="6"/>
    <s v="Sandwich"/>
    <d v="2024-10-25T00:00:00"/>
    <s v="Online"/>
    <n v="55"/>
    <n v="2.5"/>
    <n v="296.45999999999998"/>
    <n v="54.78"/>
    <s v="Wallet"/>
    <n v="4"/>
    <s v="50+"/>
    <s v="new"/>
    <s v="medium"/>
    <s v="medium"/>
    <s v="Oct"/>
    <x v="1"/>
    <x v="2"/>
    <x v="1"/>
  </r>
  <r>
    <n v="604401"/>
    <n v="96325"/>
    <n v="52"/>
    <s v="Male"/>
    <x v="0"/>
    <x v="7"/>
    <s v="Pizza"/>
    <d v="2023-04-18T00:00:00"/>
    <s v="Online"/>
    <n v="20"/>
    <n v="8.1"/>
    <n v="920.45"/>
    <n v="39.22"/>
    <s v="Card"/>
    <n v="5"/>
    <s v="50+"/>
    <s v="new"/>
    <s v="high value"/>
    <s v="High"/>
    <s v="Apr"/>
    <x v="0"/>
    <x v="0"/>
    <x v="2"/>
  </r>
  <r>
    <n v="604402"/>
    <n v="52929"/>
    <n v="53"/>
    <s v="Female"/>
    <x v="3"/>
    <x v="5"/>
    <s v="Sandwich"/>
    <d v="2023-05-04T00:00:00"/>
    <s v="COD"/>
    <n v="56"/>
    <n v="6.8"/>
    <n v="366.98"/>
    <n v="69.84"/>
    <s v="UPI"/>
    <n v="4"/>
    <s v="50+"/>
    <s v="new"/>
    <s v="medium"/>
    <s v="medium"/>
    <s v="May"/>
    <x v="0"/>
    <x v="0"/>
    <x v="1"/>
  </r>
  <r>
    <n v="604403"/>
    <n v="11571"/>
    <n v="39"/>
    <s v="Female"/>
    <x v="0"/>
    <x v="6"/>
    <s v="Burger"/>
    <d v="2022-06-05T00:00:00"/>
    <s v="COD"/>
    <n v="40"/>
    <n v="9.5"/>
    <n v="500.01"/>
    <n v="59.66"/>
    <s v="Cash"/>
    <n v="4"/>
    <s v="36-50"/>
    <s v="new"/>
    <s v="high value"/>
    <s v="medium"/>
    <s v="Jun"/>
    <x v="2"/>
    <x v="0"/>
    <x v="0"/>
  </r>
  <r>
    <n v="604404"/>
    <n v="84806"/>
    <n v="23"/>
    <s v="Male"/>
    <x v="4"/>
    <x v="7"/>
    <s v="Pizza"/>
    <d v="2024-05-15T00:00:00"/>
    <s v="Online"/>
    <n v="58"/>
    <n v="13.6"/>
    <n v="358.06"/>
    <n v="21.39"/>
    <s v="Card"/>
    <n v="5"/>
    <s v="18-24"/>
    <s v="repeat"/>
    <s v="medium"/>
    <s v="High"/>
    <s v="May"/>
    <x v="1"/>
    <x v="1"/>
    <x v="1"/>
  </r>
  <r>
    <n v="604405"/>
    <n v="79750"/>
    <n v="61"/>
    <s v="Female"/>
    <x v="2"/>
    <x v="2"/>
    <s v="South Indian"/>
    <d v="2023-11-09T00:00:00"/>
    <s v="Online"/>
    <n v="63"/>
    <n v="4.3"/>
    <n v="196.01"/>
    <n v="83.9"/>
    <s v="Card"/>
    <n v="3"/>
    <s v="50+"/>
    <s v="new"/>
    <s v="low"/>
    <s v="medium"/>
    <s v="Nov"/>
    <x v="0"/>
    <x v="2"/>
    <x v="1"/>
  </r>
  <r>
    <n v="604406"/>
    <n v="95347"/>
    <n v="41"/>
    <s v="Male"/>
    <x v="5"/>
    <x v="4"/>
    <s v="Chinese"/>
    <d v="2024-02-29T00:00:00"/>
    <s v="COD"/>
    <n v="63"/>
    <n v="13.6"/>
    <n v="937.76"/>
    <n v="30.79"/>
    <s v="Card"/>
    <n v="4"/>
    <s v="36-50"/>
    <s v="new"/>
    <s v="high value"/>
    <s v="medium"/>
    <s v="Feb"/>
    <x v="1"/>
    <x v="1"/>
    <x v="1"/>
  </r>
  <r>
    <n v="604407"/>
    <n v="24350"/>
    <n v="20"/>
    <s v="Female"/>
    <x v="2"/>
    <x v="5"/>
    <s v="Pizza"/>
    <d v="2024-12-15T00:00:00"/>
    <s v="COD"/>
    <n v="87"/>
    <n v="1.8"/>
    <n v="600.57000000000005"/>
    <n v="113.53"/>
    <s v="Wallet"/>
    <n v="3"/>
    <s v="18-24"/>
    <s v="new"/>
    <s v="high value"/>
    <s v="medium"/>
    <s v="Dec"/>
    <x v="1"/>
    <x v="2"/>
    <x v="1"/>
  </r>
  <r>
    <n v="604408"/>
    <n v="96409"/>
    <n v="63"/>
    <s v="Male"/>
    <x v="5"/>
    <x v="7"/>
    <s v="Biryani"/>
    <d v="2024-09-28T00:00:00"/>
    <s v="Online"/>
    <n v="21"/>
    <n v="11.2"/>
    <n v="282.79000000000002"/>
    <n v="74.010000000000005"/>
    <s v="Wallet"/>
    <n v="2"/>
    <s v="50+"/>
    <s v="new"/>
    <s v="medium"/>
    <s v="Low"/>
    <s v="Sep"/>
    <x v="1"/>
    <x v="1"/>
    <x v="2"/>
  </r>
  <r>
    <n v="604409"/>
    <n v="23665"/>
    <n v="47"/>
    <s v="Female"/>
    <x v="5"/>
    <x v="5"/>
    <s v="Biryani"/>
    <d v="2022-06-13T00:00:00"/>
    <s v="Online"/>
    <n v="82"/>
    <n v="1.8"/>
    <n v="479.98"/>
    <n v="31.76"/>
    <s v="Wallet"/>
    <n v="5"/>
    <s v="36-50"/>
    <s v="new"/>
    <s v="medium"/>
    <s v="High"/>
    <s v="Jun"/>
    <x v="2"/>
    <x v="2"/>
    <x v="1"/>
  </r>
  <r>
    <n v="604410"/>
    <n v="55533"/>
    <n v="55"/>
    <s v="Female"/>
    <x v="0"/>
    <x v="7"/>
    <s v="Sandwich"/>
    <d v="2022-09-14T00:00:00"/>
    <s v="COD"/>
    <n v="64"/>
    <n v="5.2"/>
    <n v="1337.75"/>
    <n v="68.08"/>
    <s v="Card"/>
    <n v="5"/>
    <s v="50+"/>
    <s v="new"/>
    <s v="high value"/>
    <s v="High"/>
    <s v="Sep"/>
    <x v="2"/>
    <x v="0"/>
    <x v="1"/>
  </r>
  <r>
    <n v="604411"/>
    <n v="43196"/>
    <n v="50"/>
    <s v="Male"/>
    <x v="3"/>
    <x v="1"/>
    <s v="Chinese"/>
    <d v="2024-04-07T00:00:00"/>
    <s v="Online"/>
    <n v="71"/>
    <n v="9.3000000000000007"/>
    <n v="385.29"/>
    <n v="76.98"/>
    <s v="Card"/>
    <n v="5"/>
    <s v="36-50"/>
    <s v="new"/>
    <s v="medium"/>
    <s v="High"/>
    <s v="Apr"/>
    <x v="1"/>
    <x v="0"/>
    <x v="1"/>
  </r>
  <r>
    <n v="604412"/>
    <n v="18408"/>
    <n v="25"/>
    <s v="Female"/>
    <x v="3"/>
    <x v="4"/>
    <s v="Sandwich"/>
    <d v="2022-06-03T00:00:00"/>
    <s v="COD"/>
    <n v="85"/>
    <n v="14.4"/>
    <n v="799.85"/>
    <n v="87.65"/>
    <s v="Wallet"/>
    <n v="2"/>
    <s v="25-35"/>
    <s v="new"/>
    <s v="high value"/>
    <s v="Low"/>
    <s v="Jun"/>
    <x v="2"/>
    <x v="1"/>
    <x v="1"/>
  </r>
  <r>
    <n v="604413"/>
    <n v="95283"/>
    <n v="59"/>
    <s v="Female"/>
    <x v="2"/>
    <x v="3"/>
    <s v="Pizza"/>
    <d v="2023-12-27T00:00:00"/>
    <s v="COD"/>
    <n v="76"/>
    <n v="14.8"/>
    <n v="1443.61"/>
    <n v="47.94"/>
    <s v="Wallet"/>
    <n v="4"/>
    <s v="50+"/>
    <s v="new"/>
    <s v="high value"/>
    <s v="medium"/>
    <s v="Dec"/>
    <x v="0"/>
    <x v="1"/>
    <x v="1"/>
  </r>
  <r>
    <n v="604414"/>
    <n v="80868"/>
    <n v="51"/>
    <s v="Male"/>
    <x v="3"/>
    <x v="6"/>
    <s v="Biryani"/>
    <d v="2023-04-11T00:00:00"/>
    <s v="Online"/>
    <n v="43"/>
    <n v="7.1"/>
    <n v="1108.45"/>
    <n v="43.05"/>
    <s v="UPI"/>
    <n v="3"/>
    <s v="50+"/>
    <s v="new"/>
    <s v="high value"/>
    <s v="medium"/>
    <s v="Apr"/>
    <x v="0"/>
    <x v="0"/>
    <x v="0"/>
  </r>
  <r>
    <n v="604415"/>
    <n v="62981"/>
    <n v="44"/>
    <s v="Female"/>
    <x v="4"/>
    <x v="5"/>
    <s v="South Indian"/>
    <d v="2024-12-11T00:00:00"/>
    <s v="COD"/>
    <n v="78"/>
    <n v="6.2"/>
    <n v="1092.24"/>
    <n v="102.13"/>
    <s v="Cash"/>
    <n v="2"/>
    <s v="36-50"/>
    <s v="new"/>
    <s v="high value"/>
    <s v="Low"/>
    <s v="Dec"/>
    <x v="1"/>
    <x v="0"/>
    <x v="1"/>
  </r>
  <r>
    <n v="604416"/>
    <n v="34215"/>
    <n v="30"/>
    <s v="Male"/>
    <x v="2"/>
    <x v="3"/>
    <s v="Sandwich"/>
    <d v="2024-12-20T00:00:00"/>
    <s v="Online"/>
    <n v="24"/>
    <n v="5.6"/>
    <n v="760.71"/>
    <n v="90.71"/>
    <s v="Card"/>
    <n v="5"/>
    <s v="25-35"/>
    <s v="new"/>
    <s v="high value"/>
    <s v="High"/>
    <s v="Dec"/>
    <x v="1"/>
    <x v="0"/>
    <x v="2"/>
  </r>
  <r>
    <n v="604417"/>
    <n v="86938"/>
    <n v="42"/>
    <s v="Male"/>
    <x v="1"/>
    <x v="5"/>
    <s v="Pizza"/>
    <d v="2024-04-04T00:00:00"/>
    <s v="Online"/>
    <n v="29"/>
    <n v="9.8000000000000007"/>
    <n v="407.12"/>
    <n v="72.67"/>
    <s v="UPI"/>
    <n v="4"/>
    <s v="36-50"/>
    <s v="new"/>
    <s v="medium"/>
    <s v="medium"/>
    <s v="Apr"/>
    <x v="1"/>
    <x v="0"/>
    <x v="2"/>
  </r>
  <r>
    <n v="604418"/>
    <n v="80838"/>
    <n v="26"/>
    <s v="Female"/>
    <x v="2"/>
    <x v="7"/>
    <s v="Pizza"/>
    <d v="2022-08-22T00:00:00"/>
    <s v="Online"/>
    <n v="80"/>
    <n v="10.1"/>
    <n v="379.66"/>
    <n v="59.39"/>
    <s v="UPI"/>
    <n v="3"/>
    <s v="25-35"/>
    <s v="new"/>
    <s v="medium"/>
    <s v="medium"/>
    <s v="Aug"/>
    <x v="2"/>
    <x v="1"/>
    <x v="1"/>
  </r>
  <r>
    <n v="604419"/>
    <n v="21737"/>
    <n v="61"/>
    <s v="Female"/>
    <x v="1"/>
    <x v="7"/>
    <s v="Chinese"/>
    <d v="2023-11-02T00:00:00"/>
    <s v="COD"/>
    <n v="61"/>
    <n v="14"/>
    <n v="1330.36"/>
    <n v="34.08"/>
    <s v="UPI"/>
    <n v="1"/>
    <s v="50+"/>
    <s v="new"/>
    <s v="high value"/>
    <s v="Low"/>
    <s v="Nov"/>
    <x v="0"/>
    <x v="1"/>
    <x v="1"/>
  </r>
  <r>
    <n v="604420"/>
    <n v="56690"/>
    <n v="21"/>
    <s v="Male"/>
    <x v="5"/>
    <x v="4"/>
    <s v="South Indian"/>
    <d v="2024-01-05T00:00:00"/>
    <s v="Online"/>
    <n v="57"/>
    <n v="3.3"/>
    <n v="1114.08"/>
    <n v="100.69"/>
    <s v="Card"/>
    <n v="4"/>
    <s v="18-24"/>
    <s v="new"/>
    <s v="high value"/>
    <s v="medium"/>
    <s v="Jan"/>
    <x v="1"/>
    <x v="2"/>
    <x v="1"/>
  </r>
  <r>
    <n v="604421"/>
    <n v="12701"/>
    <n v="45"/>
    <s v="Female"/>
    <x v="1"/>
    <x v="2"/>
    <s v="Chinese"/>
    <d v="2024-11-01T00:00:00"/>
    <s v="COD"/>
    <n v="34"/>
    <n v="10.9"/>
    <n v="636.02"/>
    <n v="90.18"/>
    <s v="Wallet"/>
    <n v="3"/>
    <s v="36-50"/>
    <s v="new"/>
    <s v="high value"/>
    <s v="medium"/>
    <s v="Nov"/>
    <x v="1"/>
    <x v="1"/>
    <x v="0"/>
  </r>
  <r>
    <n v="604422"/>
    <n v="44535"/>
    <n v="59"/>
    <s v="Female"/>
    <x v="1"/>
    <x v="5"/>
    <s v="Burger"/>
    <d v="2024-01-09T00:00:00"/>
    <s v="Online"/>
    <n v="47"/>
    <n v="3.8"/>
    <n v="436.64"/>
    <n v="101.62"/>
    <s v="Card"/>
    <n v="3"/>
    <s v="50+"/>
    <s v="new"/>
    <s v="medium"/>
    <s v="medium"/>
    <s v="Jan"/>
    <x v="1"/>
    <x v="2"/>
    <x v="1"/>
  </r>
  <r>
    <n v="604423"/>
    <n v="87247"/>
    <n v="55"/>
    <s v="Male"/>
    <x v="3"/>
    <x v="2"/>
    <s v="Burger"/>
    <d v="2022-08-11T00:00:00"/>
    <s v="Online"/>
    <n v="87"/>
    <n v="4.0999999999999996"/>
    <n v="427.47"/>
    <n v="100.4"/>
    <s v="Wallet"/>
    <n v="3"/>
    <s v="50+"/>
    <s v="new"/>
    <s v="medium"/>
    <s v="medium"/>
    <s v="Aug"/>
    <x v="2"/>
    <x v="2"/>
    <x v="1"/>
  </r>
  <r>
    <n v="604424"/>
    <n v="77331"/>
    <n v="31"/>
    <s v="Female"/>
    <x v="4"/>
    <x v="1"/>
    <s v="Chinese"/>
    <d v="2023-08-06T00:00:00"/>
    <s v="Online"/>
    <n v="52"/>
    <n v="2.7"/>
    <n v="1256.5"/>
    <n v="117.76"/>
    <s v="UPI"/>
    <n v="2"/>
    <s v="25-35"/>
    <s v="new"/>
    <s v="high value"/>
    <s v="Low"/>
    <s v="Aug"/>
    <x v="0"/>
    <x v="2"/>
    <x v="1"/>
  </r>
  <r>
    <n v="604425"/>
    <n v="13466"/>
    <n v="58"/>
    <s v="Female"/>
    <x v="3"/>
    <x v="3"/>
    <s v="Sandwich"/>
    <d v="2023-02-03T00:00:00"/>
    <s v="Online"/>
    <n v="44"/>
    <n v="6.7"/>
    <n v="213.26"/>
    <n v="81.7"/>
    <s v="Card"/>
    <n v="2"/>
    <s v="50+"/>
    <s v="new"/>
    <s v="low"/>
    <s v="Low"/>
    <s v="Feb"/>
    <x v="0"/>
    <x v="0"/>
    <x v="0"/>
  </r>
  <r>
    <n v="604426"/>
    <n v="32876"/>
    <n v="23"/>
    <s v="Female"/>
    <x v="5"/>
    <x v="2"/>
    <s v="Burger"/>
    <d v="2022-03-21T00:00:00"/>
    <s v="Online"/>
    <n v="71"/>
    <n v="4"/>
    <n v="1380.68"/>
    <n v="76.94"/>
    <s v="Cash"/>
    <n v="4"/>
    <s v="18-24"/>
    <s v="new"/>
    <s v="high value"/>
    <s v="medium"/>
    <s v="Mar"/>
    <x v="2"/>
    <x v="2"/>
    <x v="1"/>
  </r>
  <r>
    <n v="604427"/>
    <n v="40969"/>
    <n v="47"/>
    <s v="Male"/>
    <x v="0"/>
    <x v="4"/>
    <s v="Chinese"/>
    <d v="2022-05-18T00:00:00"/>
    <s v="COD"/>
    <n v="54"/>
    <n v="9.6"/>
    <n v="802.11"/>
    <n v="86.27"/>
    <s v="Card"/>
    <n v="5"/>
    <s v="36-50"/>
    <s v="new"/>
    <s v="high value"/>
    <s v="High"/>
    <s v="May"/>
    <x v="2"/>
    <x v="0"/>
    <x v="1"/>
  </r>
  <r>
    <n v="604428"/>
    <n v="42521"/>
    <n v="51"/>
    <s v="Female"/>
    <x v="5"/>
    <x v="6"/>
    <s v="South Indian"/>
    <d v="2023-01-16T00:00:00"/>
    <s v="Online"/>
    <n v="53"/>
    <n v="9"/>
    <n v="207.35"/>
    <n v="46.74"/>
    <s v="UPI"/>
    <n v="2"/>
    <s v="50+"/>
    <s v="new"/>
    <s v="low"/>
    <s v="Low"/>
    <s v="Jan"/>
    <x v="0"/>
    <x v="0"/>
    <x v="1"/>
  </r>
  <r>
    <n v="604429"/>
    <n v="94306"/>
    <n v="45"/>
    <s v="Female"/>
    <x v="5"/>
    <x v="0"/>
    <s v="South Indian"/>
    <d v="2023-08-13T00:00:00"/>
    <s v="COD"/>
    <n v="33"/>
    <n v="6.2"/>
    <n v="584.78"/>
    <n v="83.29"/>
    <s v="Cash"/>
    <n v="4"/>
    <s v="36-50"/>
    <s v="new"/>
    <s v="high value"/>
    <s v="medium"/>
    <s v="Aug"/>
    <x v="0"/>
    <x v="0"/>
    <x v="0"/>
  </r>
  <r>
    <n v="604430"/>
    <n v="13366"/>
    <n v="42"/>
    <s v="Female"/>
    <x v="1"/>
    <x v="0"/>
    <s v="Biryani"/>
    <d v="2024-12-08T00:00:00"/>
    <s v="COD"/>
    <n v="47"/>
    <n v="9.1999999999999993"/>
    <n v="1263.3699999999999"/>
    <n v="32.979999999999997"/>
    <s v="Wallet"/>
    <n v="4"/>
    <s v="36-50"/>
    <s v="new"/>
    <s v="high value"/>
    <s v="medium"/>
    <s v="Dec"/>
    <x v="1"/>
    <x v="0"/>
    <x v="1"/>
  </r>
  <r>
    <n v="604431"/>
    <n v="13929"/>
    <n v="26"/>
    <s v="Male"/>
    <x v="3"/>
    <x v="7"/>
    <s v="Sandwich"/>
    <d v="2024-05-15T00:00:00"/>
    <s v="COD"/>
    <n v="24"/>
    <n v="7.8"/>
    <n v="261.57"/>
    <n v="27.97"/>
    <s v="Wallet"/>
    <n v="1"/>
    <s v="25-35"/>
    <s v="new"/>
    <s v="medium"/>
    <s v="Low"/>
    <s v="May"/>
    <x v="1"/>
    <x v="0"/>
    <x v="2"/>
  </r>
  <r>
    <n v="604432"/>
    <n v="46251"/>
    <n v="56"/>
    <s v="Male"/>
    <x v="0"/>
    <x v="3"/>
    <s v="Biryani"/>
    <d v="2024-02-24T00:00:00"/>
    <s v="Online"/>
    <n v="59"/>
    <n v="5.5"/>
    <n v="794.95"/>
    <n v="45.55"/>
    <s v="Cash"/>
    <n v="5"/>
    <s v="50+"/>
    <s v="new"/>
    <s v="high value"/>
    <s v="High"/>
    <s v="Feb"/>
    <x v="1"/>
    <x v="0"/>
    <x v="1"/>
  </r>
  <r>
    <n v="604433"/>
    <n v="53746"/>
    <n v="49"/>
    <s v="Female"/>
    <x v="4"/>
    <x v="6"/>
    <s v="Biryani"/>
    <d v="2024-10-11T00:00:00"/>
    <s v="COD"/>
    <n v="22"/>
    <n v="6.4"/>
    <n v="1257.98"/>
    <n v="44.51"/>
    <s v="Cash"/>
    <n v="1"/>
    <s v="36-50"/>
    <s v="new"/>
    <s v="high value"/>
    <s v="Low"/>
    <s v="Oct"/>
    <x v="1"/>
    <x v="0"/>
    <x v="2"/>
  </r>
  <r>
    <n v="604434"/>
    <n v="43120"/>
    <n v="39"/>
    <s v="Female"/>
    <x v="4"/>
    <x v="0"/>
    <s v="Chinese"/>
    <d v="2023-04-17T00:00:00"/>
    <s v="Online"/>
    <n v="79"/>
    <n v="11.1"/>
    <n v="1376.76"/>
    <n v="34.42"/>
    <s v="Cash"/>
    <n v="4"/>
    <s v="36-50"/>
    <s v="new"/>
    <s v="high value"/>
    <s v="medium"/>
    <s v="Apr"/>
    <x v="0"/>
    <x v="1"/>
    <x v="1"/>
  </r>
  <r>
    <n v="604435"/>
    <n v="72704"/>
    <n v="53"/>
    <s v="Female"/>
    <x v="2"/>
    <x v="5"/>
    <s v="Burger"/>
    <d v="2024-12-27T00:00:00"/>
    <s v="Online"/>
    <n v="25"/>
    <n v="11.1"/>
    <n v="1478.59"/>
    <n v="92.79"/>
    <s v="UPI"/>
    <n v="4"/>
    <s v="50+"/>
    <s v="new"/>
    <s v="high value"/>
    <s v="medium"/>
    <s v="Dec"/>
    <x v="1"/>
    <x v="1"/>
    <x v="2"/>
  </r>
  <r>
    <n v="604436"/>
    <n v="91032"/>
    <n v="21"/>
    <s v="Female"/>
    <x v="1"/>
    <x v="3"/>
    <s v="Chinese"/>
    <d v="2023-07-29T00:00:00"/>
    <s v="Online"/>
    <n v="61"/>
    <n v="2.5"/>
    <n v="1159.51"/>
    <n v="24.05"/>
    <s v="Card"/>
    <n v="4"/>
    <s v="18-24"/>
    <s v="new"/>
    <s v="high value"/>
    <s v="medium"/>
    <s v="Jul"/>
    <x v="0"/>
    <x v="2"/>
    <x v="1"/>
  </r>
  <r>
    <n v="604437"/>
    <n v="55104"/>
    <n v="28"/>
    <s v="Male"/>
    <x v="5"/>
    <x v="3"/>
    <s v="Pizza"/>
    <d v="2024-02-01T00:00:00"/>
    <s v="COD"/>
    <n v="86"/>
    <n v="10.5"/>
    <n v="486.77"/>
    <n v="47.95"/>
    <s v="Cash"/>
    <n v="1"/>
    <s v="25-35"/>
    <s v="new"/>
    <s v="medium"/>
    <s v="Low"/>
    <s v="Feb"/>
    <x v="1"/>
    <x v="1"/>
    <x v="1"/>
  </r>
  <r>
    <n v="604438"/>
    <n v="32984"/>
    <n v="37"/>
    <s v="Female"/>
    <x v="3"/>
    <x v="5"/>
    <s v="Biryani"/>
    <d v="2024-03-04T00:00:00"/>
    <s v="Online"/>
    <n v="83"/>
    <n v="14.8"/>
    <n v="696.22"/>
    <n v="52.37"/>
    <s v="UPI"/>
    <n v="5"/>
    <s v="36-50"/>
    <s v="new"/>
    <s v="high value"/>
    <s v="High"/>
    <s v="Mar"/>
    <x v="1"/>
    <x v="1"/>
    <x v="1"/>
  </r>
  <r>
    <n v="604439"/>
    <n v="42489"/>
    <n v="49"/>
    <s v="Male"/>
    <x v="3"/>
    <x v="6"/>
    <s v="Burger"/>
    <d v="2023-08-01T00:00:00"/>
    <s v="Online"/>
    <n v="66"/>
    <n v="5.0999999999999996"/>
    <n v="1400.91"/>
    <n v="109.49"/>
    <s v="Card"/>
    <n v="2"/>
    <s v="36-50"/>
    <s v="new"/>
    <s v="high value"/>
    <s v="Low"/>
    <s v="Aug"/>
    <x v="0"/>
    <x v="0"/>
    <x v="1"/>
  </r>
  <r>
    <n v="604440"/>
    <n v="75302"/>
    <n v="44"/>
    <s v="Male"/>
    <x v="3"/>
    <x v="1"/>
    <s v="Pizza"/>
    <d v="2024-12-22T00:00:00"/>
    <s v="COD"/>
    <n v="24"/>
    <n v="2.6"/>
    <n v="369.45"/>
    <n v="37.83"/>
    <s v="Wallet"/>
    <n v="5"/>
    <s v="36-50"/>
    <s v="new"/>
    <s v="medium"/>
    <s v="High"/>
    <s v="Dec"/>
    <x v="1"/>
    <x v="2"/>
    <x v="2"/>
  </r>
  <r>
    <n v="604441"/>
    <n v="50105"/>
    <n v="37"/>
    <s v="Female"/>
    <x v="1"/>
    <x v="1"/>
    <s v="Biryani"/>
    <d v="2022-01-26T00:00:00"/>
    <s v="COD"/>
    <n v="23"/>
    <n v="12.2"/>
    <n v="349.25"/>
    <n v="43.05"/>
    <s v="UPI"/>
    <n v="2"/>
    <s v="36-50"/>
    <s v="repeat"/>
    <s v="medium"/>
    <s v="Low"/>
    <s v="Jan"/>
    <x v="2"/>
    <x v="1"/>
    <x v="2"/>
  </r>
  <r>
    <n v="604442"/>
    <n v="26908"/>
    <n v="33"/>
    <s v="Male"/>
    <x v="0"/>
    <x v="1"/>
    <s v="South Indian"/>
    <d v="2024-08-26T00:00:00"/>
    <s v="COD"/>
    <n v="25"/>
    <n v="10.6"/>
    <n v="1237.24"/>
    <n v="28.11"/>
    <s v="UPI"/>
    <n v="1"/>
    <s v="25-35"/>
    <s v="new"/>
    <s v="high value"/>
    <s v="Low"/>
    <s v="Aug"/>
    <x v="1"/>
    <x v="1"/>
    <x v="2"/>
  </r>
  <r>
    <n v="604443"/>
    <n v="11864"/>
    <n v="37"/>
    <s v="Male"/>
    <x v="2"/>
    <x v="0"/>
    <s v="Chinese"/>
    <d v="2024-11-24T00:00:00"/>
    <s v="COD"/>
    <n v="21"/>
    <n v="5.8"/>
    <n v="901.88"/>
    <n v="83.99"/>
    <s v="Cash"/>
    <n v="3"/>
    <s v="36-50"/>
    <s v="new"/>
    <s v="high value"/>
    <s v="medium"/>
    <s v="Nov"/>
    <x v="1"/>
    <x v="0"/>
    <x v="2"/>
  </r>
  <r>
    <n v="604444"/>
    <n v="69351"/>
    <n v="60"/>
    <s v="Male"/>
    <x v="3"/>
    <x v="2"/>
    <s v="Chinese"/>
    <d v="2024-09-28T00:00:00"/>
    <s v="COD"/>
    <n v="50"/>
    <n v="11.8"/>
    <n v="1456.67"/>
    <n v="55.39"/>
    <s v="Wallet"/>
    <n v="4"/>
    <s v="50+"/>
    <s v="new"/>
    <s v="high value"/>
    <s v="medium"/>
    <s v="Sep"/>
    <x v="1"/>
    <x v="1"/>
    <x v="1"/>
  </r>
  <r>
    <n v="604445"/>
    <n v="33070"/>
    <n v="60"/>
    <s v="Male"/>
    <x v="3"/>
    <x v="6"/>
    <s v="Chinese"/>
    <d v="2022-03-17T00:00:00"/>
    <s v="Online"/>
    <n v="56"/>
    <n v="9.1999999999999993"/>
    <n v="739.24"/>
    <n v="23.65"/>
    <s v="Cash"/>
    <n v="1"/>
    <s v="50+"/>
    <s v="new"/>
    <s v="high value"/>
    <s v="Low"/>
    <s v="Mar"/>
    <x v="2"/>
    <x v="0"/>
    <x v="1"/>
  </r>
  <r>
    <n v="604446"/>
    <n v="76519"/>
    <n v="64"/>
    <s v="Male"/>
    <x v="0"/>
    <x v="2"/>
    <s v="Biryani"/>
    <d v="2022-03-20T00:00:00"/>
    <s v="COD"/>
    <n v="84"/>
    <n v="10.5"/>
    <n v="518.77"/>
    <n v="109.04"/>
    <s v="Card"/>
    <n v="5"/>
    <s v="50+"/>
    <s v="new"/>
    <s v="high value"/>
    <s v="High"/>
    <s v="Mar"/>
    <x v="2"/>
    <x v="1"/>
    <x v="1"/>
  </r>
  <r>
    <n v="604447"/>
    <n v="27251"/>
    <n v="54"/>
    <s v="Male"/>
    <x v="0"/>
    <x v="6"/>
    <s v="Burger"/>
    <d v="2023-08-16T00:00:00"/>
    <s v="COD"/>
    <n v="70"/>
    <n v="8.1999999999999993"/>
    <n v="1477.31"/>
    <n v="94.27"/>
    <s v="Cash"/>
    <n v="3"/>
    <s v="50+"/>
    <s v="new"/>
    <s v="high value"/>
    <s v="medium"/>
    <s v="Aug"/>
    <x v="0"/>
    <x v="0"/>
    <x v="1"/>
  </r>
  <r>
    <n v="604448"/>
    <n v="11819"/>
    <n v="35"/>
    <s v="Male"/>
    <x v="2"/>
    <x v="2"/>
    <s v="Pizza"/>
    <d v="2024-08-24T00:00:00"/>
    <s v="Online"/>
    <n v="58"/>
    <n v="4.9000000000000004"/>
    <n v="751.4"/>
    <n v="23.9"/>
    <s v="Cash"/>
    <n v="4"/>
    <s v="25-35"/>
    <s v="new"/>
    <s v="high value"/>
    <s v="medium"/>
    <s v="Aug"/>
    <x v="1"/>
    <x v="2"/>
    <x v="1"/>
  </r>
  <r>
    <n v="604449"/>
    <n v="63005"/>
    <n v="33"/>
    <s v="Female"/>
    <x v="4"/>
    <x v="3"/>
    <s v="Pizza"/>
    <d v="2022-01-06T00:00:00"/>
    <s v="Online"/>
    <n v="79"/>
    <n v="4.9000000000000004"/>
    <n v="583.83000000000004"/>
    <n v="53.48"/>
    <s v="Card"/>
    <n v="1"/>
    <s v="25-35"/>
    <s v="new"/>
    <s v="high value"/>
    <s v="Low"/>
    <s v="Jan"/>
    <x v="2"/>
    <x v="2"/>
    <x v="1"/>
  </r>
  <r>
    <n v="604450"/>
    <n v="63231"/>
    <n v="33"/>
    <s v="Female"/>
    <x v="3"/>
    <x v="5"/>
    <s v="Chinese"/>
    <d v="2023-05-23T00:00:00"/>
    <s v="Online"/>
    <n v="32"/>
    <n v="13.1"/>
    <n v="338.36"/>
    <n v="89.61"/>
    <s v="Card"/>
    <n v="4"/>
    <s v="25-35"/>
    <s v="new"/>
    <s v="medium"/>
    <s v="medium"/>
    <s v="May"/>
    <x v="0"/>
    <x v="1"/>
    <x v="0"/>
  </r>
  <r>
    <n v="604451"/>
    <n v="78795"/>
    <n v="58"/>
    <s v="Female"/>
    <x v="5"/>
    <x v="3"/>
    <s v="Burger"/>
    <d v="2024-07-24T00:00:00"/>
    <s v="COD"/>
    <n v="72"/>
    <n v="13.6"/>
    <n v="740.6"/>
    <n v="93.06"/>
    <s v="UPI"/>
    <n v="3"/>
    <s v="50+"/>
    <s v="repeat"/>
    <s v="high value"/>
    <s v="medium"/>
    <s v="Jul"/>
    <x v="1"/>
    <x v="1"/>
    <x v="1"/>
  </r>
  <r>
    <n v="604452"/>
    <n v="28513"/>
    <n v="29"/>
    <s v="Male"/>
    <x v="3"/>
    <x v="7"/>
    <s v="Sandwich"/>
    <d v="2022-08-09T00:00:00"/>
    <s v="COD"/>
    <n v="45"/>
    <n v="9.9"/>
    <n v="1125.8900000000001"/>
    <n v="115.76"/>
    <s v="Wallet"/>
    <n v="1"/>
    <s v="25-35"/>
    <s v="repeat"/>
    <s v="high value"/>
    <s v="Low"/>
    <s v="Aug"/>
    <x v="2"/>
    <x v="0"/>
    <x v="0"/>
  </r>
  <r>
    <n v="604453"/>
    <n v="16418"/>
    <n v="48"/>
    <s v="Female"/>
    <x v="2"/>
    <x v="4"/>
    <s v="Chinese"/>
    <d v="2023-02-14T00:00:00"/>
    <s v="COD"/>
    <n v="32"/>
    <n v="9.5"/>
    <n v="1209.8499999999999"/>
    <n v="40.85"/>
    <s v="Wallet"/>
    <n v="1"/>
    <s v="36-50"/>
    <s v="new"/>
    <s v="high value"/>
    <s v="Low"/>
    <s v="Feb"/>
    <x v="0"/>
    <x v="0"/>
    <x v="0"/>
  </r>
  <r>
    <n v="604454"/>
    <n v="25845"/>
    <n v="63"/>
    <s v="Female"/>
    <x v="2"/>
    <x v="6"/>
    <s v="Pizza"/>
    <d v="2023-08-03T00:00:00"/>
    <s v="Online"/>
    <n v="32"/>
    <n v="6.7"/>
    <n v="249.34"/>
    <n v="48.71"/>
    <s v="Cash"/>
    <n v="2"/>
    <s v="50+"/>
    <s v="new"/>
    <s v="low"/>
    <s v="Low"/>
    <s v="Aug"/>
    <x v="0"/>
    <x v="0"/>
    <x v="0"/>
  </r>
  <r>
    <n v="604455"/>
    <n v="71589"/>
    <n v="20"/>
    <s v="Female"/>
    <x v="5"/>
    <x v="4"/>
    <s v="Biryani"/>
    <d v="2023-10-22T00:00:00"/>
    <s v="COD"/>
    <n v="51"/>
    <n v="13.9"/>
    <n v="796.67"/>
    <n v="32.33"/>
    <s v="Wallet"/>
    <n v="3"/>
    <s v="18-24"/>
    <s v="new"/>
    <s v="high value"/>
    <s v="medium"/>
    <s v="Oct"/>
    <x v="0"/>
    <x v="1"/>
    <x v="1"/>
  </r>
  <r>
    <n v="604456"/>
    <n v="23289"/>
    <n v="35"/>
    <s v="Female"/>
    <x v="3"/>
    <x v="7"/>
    <s v="Pizza"/>
    <d v="2023-06-02T00:00:00"/>
    <s v="COD"/>
    <n v="66"/>
    <n v="9.1"/>
    <n v="755.55"/>
    <n v="109.44"/>
    <s v="UPI"/>
    <n v="5"/>
    <s v="25-35"/>
    <s v="new"/>
    <s v="high value"/>
    <s v="High"/>
    <s v="Jun"/>
    <x v="0"/>
    <x v="0"/>
    <x v="1"/>
  </r>
  <r>
    <n v="604457"/>
    <n v="89346"/>
    <n v="42"/>
    <s v="Female"/>
    <x v="2"/>
    <x v="2"/>
    <s v="Burger"/>
    <d v="2023-12-30T00:00:00"/>
    <s v="Online"/>
    <n v="41"/>
    <n v="14.1"/>
    <n v="330.23"/>
    <n v="26.62"/>
    <s v="Card"/>
    <n v="3"/>
    <s v="36-50"/>
    <s v="new"/>
    <s v="medium"/>
    <s v="medium"/>
    <s v="Dec"/>
    <x v="0"/>
    <x v="1"/>
    <x v="0"/>
  </r>
  <r>
    <n v="604458"/>
    <n v="33385"/>
    <n v="26"/>
    <s v="Male"/>
    <x v="4"/>
    <x v="0"/>
    <s v="South Indian"/>
    <d v="2022-09-15T00:00:00"/>
    <s v="COD"/>
    <n v="46"/>
    <n v="4.5"/>
    <n v="963.49"/>
    <n v="106.35"/>
    <s v="Card"/>
    <n v="4"/>
    <s v="25-35"/>
    <s v="new"/>
    <s v="high value"/>
    <s v="medium"/>
    <s v="Sep"/>
    <x v="2"/>
    <x v="2"/>
    <x v="1"/>
  </r>
  <r>
    <n v="604459"/>
    <n v="72412"/>
    <n v="22"/>
    <s v="Female"/>
    <x v="1"/>
    <x v="2"/>
    <s v="Chinese"/>
    <d v="2022-06-11T00:00:00"/>
    <s v="Online"/>
    <n v="87"/>
    <n v="12.3"/>
    <n v="1324.98"/>
    <n v="49.91"/>
    <s v="Card"/>
    <n v="3"/>
    <s v="18-24"/>
    <s v="new"/>
    <s v="high value"/>
    <s v="medium"/>
    <s v="Jun"/>
    <x v="2"/>
    <x v="1"/>
    <x v="1"/>
  </r>
  <r>
    <n v="604460"/>
    <n v="71223"/>
    <n v="41"/>
    <s v="Male"/>
    <x v="1"/>
    <x v="4"/>
    <s v="Burger"/>
    <d v="2024-03-24T00:00:00"/>
    <s v="Online"/>
    <n v="70"/>
    <n v="11.4"/>
    <n v="998.1"/>
    <n v="27.63"/>
    <s v="Card"/>
    <n v="5"/>
    <s v="36-50"/>
    <s v="new"/>
    <s v="high value"/>
    <s v="High"/>
    <s v="Mar"/>
    <x v="1"/>
    <x v="1"/>
    <x v="1"/>
  </r>
  <r>
    <n v="604461"/>
    <n v="25600"/>
    <n v="28"/>
    <s v="Female"/>
    <x v="3"/>
    <x v="5"/>
    <s v="Sandwich"/>
    <d v="2022-02-24T00:00:00"/>
    <s v="Online"/>
    <n v="52"/>
    <n v="2"/>
    <n v="1342.02"/>
    <n v="115.69"/>
    <s v="UPI"/>
    <n v="4"/>
    <s v="25-35"/>
    <s v="new"/>
    <s v="high value"/>
    <s v="medium"/>
    <s v="Feb"/>
    <x v="2"/>
    <x v="2"/>
    <x v="1"/>
  </r>
  <r>
    <n v="604462"/>
    <n v="86307"/>
    <n v="40"/>
    <s v="Female"/>
    <x v="2"/>
    <x v="4"/>
    <s v="Chinese"/>
    <d v="2024-02-07T00:00:00"/>
    <s v="Online"/>
    <n v="54"/>
    <n v="14.4"/>
    <n v="862.96"/>
    <n v="94.69"/>
    <s v="Wallet"/>
    <n v="4"/>
    <s v="36-50"/>
    <s v="new"/>
    <s v="high value"/>
    <s v="medium"/>
    <s v="Feb"/>
    <x v="1"/>
    <x v="1"/>
    <x v="1"/>
  </r>
  <r>
    <n v="604463"/>
    <n v="77355"/>
    <n v="21"/>
    <s v="Female"/>
    <x v="0"/>
    <x v="5"/>
    <s v="Pizza"/>
    <d v="2023-11-27T00:00:00"/>
    <s v="COD"/>
    <n v="44"/>
    <n v="3.5"/>
    <n v="1323.23"/>
    <n v="45.27"/>
    <s v="Card"/>
    <n v="4"/>
    <s v="18-24"/>
    <s v="new"/>
    <s v="high value"/>
    <s v="medium"/>
    <s v="Nov"/>
    <x v="0"/>
    <x v="2"/>
    <x v="0"/>
  </r>
  <r>
    <n v="604464"/>
    <n v="90956"/>
    <n v="44"/>
    <s v="Female"/>
    <x v="2"/>
    <x v="5"/>
    <s v="South Indian"/>
    <d v="2023-05-14T00:00:00"/>
    <s v="COD"/>
    <n v="62"/>
    <n v="4.5"/>
    <n v="754.26"/>
    <n v="106.08"/>
    <s v="Cash"/>
    <n v="2"/>
    <s v="36-50"/>
    <s v="new"/>
    <s v="high value"/>
    <s v="Low"/>
    <s v="May"/>
    <x v="0"/>
    <x v="2"/>
    <x v="1"/>
  </r>
  <r>
    <n v="604465"/>
    <n v="29782"/>
    <n v="32"/>
    <s v="Female"/>
    <x v="1"/>
    <x v="2"/>
    <s v="South Indian"/>
    <d v="2023-02-06T00:00:00"/>
    <s v="COD"/>
    <n v="49"/>
    <n v="2.8"/>
    <n v="1223.9000000000001"/>
    <n v="58.02"/>
    <s v="Card"/>
    <n v="1"/>
    <s v="25-35"/>
    <s v="new"/>
    <s v="high value"/>
    <s v="Low"/>
    <s v="Feb"/>
    <x v="0"/>
    <x v="2"/>
    <x v="1"/>
  </r>
  <r>
    <n v="604466"/>
    <n v="79753"/>
    <n v="35"/>
    <s v="Male"/>
    <x v="4"/>
    <x v="6"/>
    <s v="Biryani"/>
    <d v="2023-02-08T00:00:00"/>
    <s v="COD"/>
    <n v="40"/>
    <n v="5.6"/>
    <n v="324.86"/>
    <n v="32.909999999999997"/>
    <s v="Card"/>
    <n v="3"/>
    <s v="25-35"/>
    <s v="new"/>
    <s v="medium"/>
    <s v="medium"/>
    <s v="Feb"/>
    <x v="0"/>
    <x v="0"/>
    <x v="0"/>
  </r>
  <r>
    <n v="604467"/>
    <n v="54887"/>
    <n v="23"/>
    <s v="Female"/>
    <x v="5"/>
    <x v="7"/>
    <s v="Pizza"/>
    <d v="2023-09-15T00:00:00"/>
    <s v="Online"/>
    <n v="25"/>
    <n v="12.9"/>
    <n v="590.64"/>
    <n v="22.71"/>
    <s v="Card"/>
    <n v="4"/>
    <s v="18-24"/>
    <s v="repeat"/>
    <s v="high value"/>
    <s v="medium"/>
    <s v="Sep"/>
    <x v="0"/>
    <x v="1"/>
    <x v="2"/>
  </r>
  <r>
    <n v="604468"/>
    <n v="74930"/>
    <n v="41"/>
    <s v="Female"/>
    <x v="1"/>
    <x v="0"/>
    <s v="Chinese"/>
    <d v="2024-01-08T00:00:00"/>
    <s v="Online"/>
    <n v="29"/>
    <n v="14.6"/>
    <n v="1183.08"/>
    <n v="79.12"/>
    <s v="Cash"/>
    <n v="5"/>
    <s v="36-50"/>
    <s v="new"/>
    <s v="high value"/>
    <s v="High"/>
    <s v="Jan"/>
    <x v="1"/>
    <x v="1"/>
    <x v="2"/>
  </r>
  <r>
    <n v="604469"/>
    <n v="37307"/>
    <n v="29"/>
    <s v="Male"/>
    <x v="4"/>
    <x v="5"/>
    <s v="South Indian"/>
    <d v="2024-10-22T00:00:00"/>
    <s v="COD"/>
    <n v="26"/>
    <n v="13.4"/>
    <n v="1342.35"/>
    <n v="68.709999999999994"/>
    <s v="Wallet"/>
    <n v="3"/>
    <s v="25-35"/>
    <s v="new"/>
    <s v="high value"/>
    <s v="medium"/>
    <s v="Oct"/>
    <x v="1"/>
    <x v="1"/>
    <x v="2"/>
  </r>
  <r>
    <n v="604470"/>
    <n v="86443"/>
    <n v="49"/>
    <s v="Male"/>
    <x v="0"/>
    <x v="5"/>
    <s v="South Indian"/>
    <d v="2024-09-03T00:00:00"/>
    <s v="Online"/>
    <n v="56"/>
    <n v="11.9"/>
    <n v="1050.81"/>
    <n v="75.77"/>
    <s v="Card"/>
    <n v="5"/>
    <s v="36-50"/>
    <s v="new"/>
    <s v="high value"/>
    <s v="High"/>
    <s v="Sep"/>
    <x v="1"/>
    <x v="1"/>
    <x v="1"/>
  </r>
  <r>
    <n v="604471"/>
    <n v="53940"/>
    <n v="63"/>
    <s v="Female"/>
    <x v="1"/>
    <x v="2"/>
    <s v="Burger"/>
    <d v="2024-04-30T00:00:00"/>
    <s v="COD"/>
    <n v="69"/>
    <n v="13.5"/>
    <n v="1461.67"/>
    <n v="117.63"/>
    <s v="Cash"/>
    <n v="2"/>
    <s v="50+"/>
    <s v="new"/>
    <s v="high value"/>
    <s v="Low"/>
    <s v="Apr"/>
    <x v="1"/>
    <x v="1"/>
    <x v="1"/>
  </r>
  <r>
    <n v="604472"/>
    <n v="20134"/>
    <n v="32"/>
    <s v="Female"/>
    <x v="0"/>
    <x v="5"/>
    <s v="Burger"/>
    <d v="2023-11-26T00:00:00"/>
    <s v="Online"/>
    <n v="49"/>
    <n v="10.1"/>
    <n v="1305.8499999999999"/>
    <n v="97.54"/>
    <s v="Card"/>
    <n v="1"/>
    <s v="25-35"/>
    <s v="repeat"/>
    <s v="high value"/>
    <s v="Low"/>
    <s v="Nov"/>
    <x v="0"/>
    <x v="1"/>
    <x v="1"/>
  </r>
  <r>
    <n v="604473"/>
    <n v="81826"/>
    <n v="48"/>
    <s v="Male"/>
    <x v="0"/>
    <x v="1"/>
    <s v="South Indian"/>
    <d v="2024-10-09T00:00:00"/>
    <s v="COD"/>
    <n v="71"/>
    <n v="3.6"/>
    <n v="581.28"/>
    <n v="28.23"/>
    <s v="Cash"/>
    <n v="1"/>
    <s v="36-50"/>
    <s v="new"/>
    <s v="high value"/>
    <s v="Low"/>
    <s v="Oct"/>
    <x v="1"/>
    <x v="2"/>
    <x v="1"/>
  </r>
  <r>
    <n v="604474"/>
    <n v="73303"/>
    <n v="50"/>
    <s v="Female"/>
    <x v="3"/>
    <x v="3"/>
    <s v="Biryani"/>
    <d v="2023-12-06T00:00:00"/>
    <s v="COD"/>
    <n v="24"/>
    <n v="11.3"/>
    <n v="734.39"/>
    <n v="119.21"/>
    <s v="Wallet"/>
    <n v="1"/>
    <s v="36-50"/>
    <s v="repeat"/>
    <s v="high value"/>
    <s v="Low"/>
    <s v="Dec"/>
    <x v="0"/>
    <x v="1"/>
    <x v="2"/>
  </r>
  <r>
    <n v="604475"/>
    <n v="38977"/>
    <n v="33"/>
    <s v="Female"/>
    <x v="5"/>
    <x v="3"/>
    <s v="Biryani"/>
    <d v="2022-05-28T00:00:00"/>
    <s v="COD"/>
    <n v="50"/>
    <n v="3.7"/>
    <n v="719.17"/>
    <n v="91.52"/>
    <s v="UPI"/>
    <n v="1"/>
    <s v="25-35"/>
    <s v="new"/>
    <s v="high value"/>
    <s v="Low"/>
    <s v="May"/>
    <x v="2"/>
    <x v="2"/>
    <x v="1"/>
  </r>
  <r>
    <n v="604476"/>
    <n v="42372"/>
    <n v="44"/>
    <s v="Male"/>
    <x v="5"/>
    <x v="4"/>
    <s v="Chinese"/>
    <d v="2022-12-14T00:00:00"/>
    <s v="Online"/>
    <n v="35"/>
    <n v="8.1"/>
    <n v="759.13"/>
    <n v="111.29"/>
    <s v="Card"/>
    <n v="2"/>
    <s v="36-50"/>
    <s v="new"/>
    <s v="high value"/>
    <s v="Low"/>
    <s v="Dec"/>
    <x v="2"/>
    <x v="0"/>
    <x v="0"/>
  </r>
  <r>
    <n v="604477"/>
    <n v="74984"/>
    <n v="22"/>
    <s v="Female"/>
    <x v="4"/>
    <x v="7"/>
    <s v="Chinese"/>
    <d v="2022-10-27T00:00:00"/>
    <s v="Online"/>
    <n v="69"/>
    <n v="6.8"/>
    <n v="1368.48"/>
    <n v="27.81"/>
    <s v="Card"/>
    <n v="4"/>
    <s v="18-24"/>
    <s v="new"/>
    <s v="high value"/>
    <s v="medium"/>
    <s v="Oct"/>
    <x v="2"/>
    <x v="0"/>
    <x v="1"/>
  </r>
  <r>
    <n v="604478"/>
    <n v="46982"/>
    <n v="60"/>
    <s v="Male"/>
    <x v="5"/>
    <x v="7"/>
    <s v="Biryani"/>
    <d v="2022-10-20T00:00:00"/>
    <s v="Online"/>
    <n v="48"/>
    <n v="3.9"/>
    <n v="1249.49"/>
    <n v="110.98"/>
    <s v="Wallet"/>
    <n v="3"/>
    <s v="50+"/>
    <s v="new"/>
    <s v="high value"/>
    <s v="medium"/>
    <s v="Oct"/>
    <x v="2"/>
    <x v="2"/>
    <x v="1"/>
  </r>
  <r>
    <n v="604479"/>
    <n v="41609"/>
    <n v="32"/>
    <s v="Female"/>
    <x v="4"/>
    <x v="5"/>
    <s v="Biryani"/>
    <d v="2023-03-27T00:00:00"/>
    <s v="COD"/>
    <n v="43"/>
    <n v="2.5"/>
    <n v="784.48"/>
    <n v="31.99"/>
    <s v="UPI"/>
    <n v="2"/>
    <s v="25-35"/>
    <s v="repeat"/>
    <s v="high value"/>
    <s v="Low"/>
    <s v="Mar"/>
    <x v="0"/>
    <x v="2"/>
    <x v="0"/>
  </r>
  <r>
    <n v="604480"/>
    <n v="73210"/>
    <n v="22"/>
    <s v="Male"/>
    <x v="5"/>
    <x v="3"/>
    <s v="Sandwich"/>
    <d v="2022-03-01T00:00:00"/>
    <s v="COD"/>
    <n v="27"/>
    <n v="11.2"/>
    <n v="827.99"/>
    <n v="119.58"/>
    <s v="Cash"/>
    <n v="3"/>
    <s v="18-24"/>
    <s v="new"/>
    <s v="high value"/>
    <s v="medium"/>
    <s v="Mar"/>
    <x v="2"/>
    <x v="1"/>
    <x v="2"/>
  </r>
  <r>
    <n v="604481"/>
    <n v="74763"/>
    <n v="43"/>
    <s v="Male"/>
    <x v="3"/>
    <x v="4"/>
    <s v="Pizza"/>
    <d v="2024-07-11T00:00:00"/>
    <s v="COD"/>
    <n v="26"/>
    <n v="3.7"/>
    <n v="931.36"/>
    <n v="51.15"/>
    <s v="Card"/>
    <n v="5"/>
    <s v="36-50"/>
    <s v="new"/>
    <s v="high value"/>
    <s v="High"/>
    <s v="Jul"/>
    <x v="1"/>
    <x v="2"/>
    <x v="2"/>
  </r>
  <r>
    <n v="604482"/>
    <n v="34664"/>
    <n v="50"/>
    <s v="Male"/>
    <x v="2"/>
    <x v="2"/>
    <s v="Biryani"/>
    <d v="2022-03-18T00:00:00"/>
    <s v="COD"/>
    <n v="83"/>
    <n v="3.9"/>
    <n v="469.6"/>
    <n v="95.1"/>
    <s v="Card"/>
    <n v="1"/>
    <s v="36-50"/>
    <s v="new"/>
    <s v="medium"/>
    <s v="Low"/>
    <s v="Mar"/>
    <x v="2"/>
    <x v="2"/>
    <x v="1"/>
  </r>
  <r>
    <n v="604483"/>
    <n v="75119"/>
    <n v="31"/>
    <s v="Male"/>
    <x v="3"/>
    <x v="4"/>
    <s v="Pizza"/>
    <d v="2023-09-25T00:00:00"/>
    <s v="COD"/>
    <n v="38"/>
    <n v="13"/>
    <n v="471.09"/>
    <n v="97.73"/>
    <s v="Card"/>
    <n v="1"/>
    <s v="25-35"/>
    <s v="new"/>
    <s v="medium"/>
    <s v="Low"/>
    <s v="Sep"/>
    <x v="0"/>
    <x v="1"/>
    <x v="0"/>
  </r>
  <r>
    <n v="604484"/>
    <n v="82011"/>
    <n v="55"/>
    <s v="Female"/>
    <x v="0"/>
    <x v="0"/>
    <s v="Biryani"/>
    <d v="2022-12-25T00:00:00"/>
    <s v="Online"/>
    <n v="59"/>
    <n v="2.8"/>
    <n v="269.43"/>
    <n v="27.23"/>
    <s v="Card"/>
    <n v="4"/>
    <s v="50+"/>
    <s v="new"/>
    <s v="medium"/>
    <s v="medium"/>
    <s v="Dec"/>
    <x v="2"/>
    <x v="2"/>
    <x v="1"/>
  </r>
  <r>
    <n v="604485"/>
    <n v="81021"/>
    <n v="32"/>
    <s v="Female"/>
    <x v="4"/>
    <x v="4"/>
    <s v="Chinese"/>
    <d v="2023-09-29T00:00:00"/>
    <s v="Online"/>
    <n v="35"/>
    <n v="6.9"/>
    <n v="1424.8"/>
    <n v="20.77"/>
    <s v="Card"/>
    <n v="3"/>
    <s v="25-35"/>
    <s v="new"/>
    <s v="high value"/>
    <s v="medium"/>
    <s v="Sep"/>
    <x v="0"/>
    <x v="0"/>
    <x v="0"/>
  </r>
  <r>
    <n v="604486"/>
    <n v="51521"/>
    <n v="36"/>
    <s v="Male"/>
    <x v="0"/>
    <x v="2"/>
    <s v="Sandwich"/>
    <d v="2023-04-29T00:00:00"/>
    <s v="COD"/>
    <n v="85"/>
    <n v="9.4"/>
    <n v="699.48"/>
    <n v="81.849999999999994"/>
    <s v="Cash"/>
    <n v="3"/>
    <s v="36-50"/>
    <s v="new"/>
    <s v="high value"/>
    <s v="medium"/>
    <s v="Apr"/>
    <x v="0"/>
    <x v="0"/>
    <x v="1"/>
  </r>
  <r>
    <n v="604487"/>
    <n v="49238"/>
    <n v="63"/>
    <s v="Male"/>
    <x v="1"/>
    <x v="2"/>
    <s v="Pizza"/>
    <d v="2023-05-08T00:00:00"/>
    <s v="COD"/>
    <n v="80"/>
    <n v="1.6"/>
    <n v="392.92"/>
    <n v="75.63"/>
    <s v="Wallet"/>
    <n v="4"/>
    <s v="50+"/>
    <s v="new"/>
    <s v="medium"/>
    <s v="medium"/>
    <s v="May"/>
    <x v="0"/>
    <x v="2"/>
    <x v="1"/>
  </r>
  <r>
    <n v="604488"/>
    <n v="19896"/>
    <n v="57"/>
    <s v="Male"/>
    <x v="5"/>
    <x v="2"/>
    <s v="Chinese"/>
    <d v="2023-02-08T00:00:00"/>
    <s v="Online"/>
    <n v="27"/>
    <n v="1.4"/>
    <n v="1350.56"/>
    <n v="96.45"/>
    <s v="Wallet"/>
    <n v="1"/>
    <s v="50+"/>
    <s v="new"/>
    <s v="high value"/>
    <s v="Low"/>
    <s v="Feb"/>
    <x v="0"/>
    <x v="2"/>
    <x v="2"/>
  </r>
  <r>
    <n v="604489"/>
    <n v="91064"/>
    <n v="64"/>
    <s v="Male"/>
    <x v="0"/>
    <x v="5"/>
    <s v="Burger"/>
    <d v="2024-12-27T00:00:00"/>
    <s v="COD"/>
    <n v="72"/>
    <n v="3.7"/>
    <n v="994.4"/>
    <n v="80.36"/>
    <s v="UPI"/>
    <n v="4"/>
    <s v="50+"/>
    <s v="new"/>
    <s v="high value"/>
    <s v="medium"/>
    <s v="Dec"/>
    <x v="1"/>
    <x v="2"/>
    <x v="1"/>
  </r>
  <r>
    <n v="604490"/>
    <n v="20204"/>
    <n v="44"/>
    <s v="Male"/>
    <x v="4"/>
    <x v="3"/>
    <s v="Pizza"/>
    <d v="2023-08-22T00:00:00"/>
    <s v="Online"/>
    <n v="70"/>
    <n v="2.2000000000000002"/>
    <n v="226.42"/>
    <n v="82.03"/>
    <s v="Card"/>
    <n v="4"/>
    <s v="36-50"/>
    <s v="new"/>
    <s v="low"/>
    <s v="medium"/>
    <s v="Aug"/>
    <x v="0"/>
    <x v="2"/>
    <x v="1"/>
  </r>
  <r>
    <n v="604491"/>
    <n v="24277"/>
    <n v="45"/>
    <s v="Female"/>
    <x v="0"/>
    <x v="3"/>
    <s v="South Indian"/>
    <d v="2024-07-24T00:00:00"/>
    <s v="COD"/>
    <n v="66"/>
    <n v="1.4"/>
    <n v="169.22"/>
    <n v="118.21"/>
    <s v="Cash"/>
    <n v="5"/>
    <s v="36-50"/>
    <s v="new"/>
    <s v="low"/>
    <s v="High"/>
    <s v="Jul"/>
    <x v="1"/>
    <x v="2"/>
    <x v="1"/>
  </r>
  <r>
    <n v="604492"/>
    <n v="79905"/>
    <n v="49"/>
    <s v="Male"/>
    <x v="5"/>
    <x v="3"/>
    <s v="Chinese"/>
    <d v="2023-01-07T00:00:00"/>
    <s v="COD"/>
    <n v="87"/>
    <n v="9.3000000000000007"/>
    <n v="1300.76"/>
    <n v="54.26"/>
    <s v="Wallet"/>
    <n v="3"/>
    <s v="36-50"/>
    <s v="new"/>
    <s v="high value"/>
    <s v="medium"/>
    <s v="Jan"/>
    <x v="0"/>
    <x v="0"/>
    <x v="1"/>
  </r>
  <r>
    <n v="604493"/>
    <n v="14680"/>
    <n v="55"/>
    <s v="Male"/>
    <x v="3"/>
    <x v="5"/>
    <s v="Burger"/>
    <d v="2023-07-13T00:00:00"/>
    <s v="Online"/>
    <n v="31"/>
    <n v="10.6"/>
    <n v="509.61"/>
    <n v="21.04"/>
    <s v="Card"/>
    <n v="1"/>
    <s v="50+"/>
    <s v="repeat"/>
    <s v="high value"/>
    <s v="Low"/>
    <s v="Jul"/>
    <x v="0"/>
    <x v="1"/>
    <x v="0"/>
  </r>
  <r>
    <n v="604494"/>
    <n v="66297"/>
    <n v="58"/>
    <s v="Male"/>
    <x v="0"/>
    <x v="2"/>
    <s v="Pizza"/>
    <d v="2023-01-13T00:00:00"/>
    <s v="COD"/>
    <n v="70"/>
    <n v="11.8"/>
    <n v="189.11"/>
    <n v="20.49"/>
    <s v="Wallet"/>
    <n v="5"/>
    <s v="50+"/>
    <s v="new"/>
    <s v="low"/>
    <s v="High"/>
    <s v="Jan"/>
    <x v="0"/>
    <x v="1"/>
    <x v="1"/>
  </r>
  <r>
    <n v="604495"/>
    <n v="72937"/>
    <n v="61"/>
    <s v="Female"/>
    <x v="3"/>
    <x v="3"/>
    <s v="Chinese"/>
    <d v="2023-10-07T00:00:00"/>
    <s v="Online"/>
    <n v="81"/>
    <n v="12.5"/>
    <n v="866.26"/>
    <n v="60.22"/>
    <s v="Wallet"/>
    <n v="3"/>
    <s v="50+"/>
    <s v="new"/>
    <s v="high value"/>
    <s v="medium"/>
    <s v="Oct"/>
    <x v="0"/>
    <x v="1"/>
    <x v="1"/>
  </r>
  <r>
    <n v="604496"/>
    <n v="18921"/>
    <n v="34"/>
    <s v="Male"/>
    <x v="3"/>
    <x v="2"/>
    <s v="Sandwich"/>
    <d v="2022-02-28T00:00:00"/>
    <s v="COD"/>
    <n v="63"/>
    <n v="9.3000000000000007"/>
    <n v="711.23"/>
    <n v="109.84"/>
    <s v="Card"/>
    <n v="5"/>
    <s v="25-35"/>
    <s v="new"/>
    <s v="high value"/>
    <s v="High"/>
    <s v="Feb"/>
    <x v="2"/>
    <x v="0"/>
    <x v="1"/>
  </r>
  <r>
    <n v="604497"/>
    <n v="64519"/>
    <n v="33"/>
    <s v="Male"/>
    <x v="3"/>
    <x v="4"/>
    <s v="Chinese"/>
    <d v="2022-07-19T00:00:00"/>
    <s v="Online"/>
    <n v="82"/>
    <n v="8.4"/>
    <n v="188.97"/>
    <n v="53.32"/>
    <s v="Cash"/>
    <n v="5"/>
    <s v="25-35"/>
    <s v="new"/>
    <s v="low"/>
    <s v="High"/>
    <s v="Jul"/>
    <x v="2"/>
    <x v="0"/>
    <x v="1"/>
  </r>
  <r>
    <n v="604498"/>
    <n v="66716"/>
    <n v="38"/>
    <s v="Female"/>
    <x v="4"/>
    <x v="1"/>
    <s v="Burger"/>
    <d v="2022-10-11T00:00:00"/>
    <s v="Online"/>
    <n v="29"/>
    <n v="10.6"/>
    <n v="269.23"/>
    <n v="22.16"/>
    <s v="Card"/>
    <n v="2"/>
    <s v="36-50"/>
    <s v="repeat"/>
    <s v="medium"/>
    <s v="Low"/>
    <s v="Oct"/>
    <x v="2"/>
    <x v="1"/>
    <x v="2"/>
  </r>
  <r>
    <n v="604499"/>
    <n v="21256"/>
    <n v="25"/>
    <s v="Male"/>
    <x v="2"/>
    <x v="1"/>
    <s v="Chinese"/>
    <d v="2023-12-18T00:00:00"/>
    <s v="COD"/>
    <n v="46"/>
    <n v="2.8"/>
    <n v="842.53"/>
    <n v="22.18"/>
    <s v="UPI"/>
    <n v="3"/>
    <s v="25-35"/>
    <s v="new"/>
    <s v="high value"/>
    <s v="medium"/>
    <s v="Dec"/>
    <x v="0"/>
    <x v="2"/>
    <x v="1"/>
  </r>
  <r>
    <n v="604500"/>
    <n v="10598"/>
    <n v="20"/>
    <s v="Male"/>
    <x v="4"/>
    <x v="1"/>
    <s v="Pizza"/>
    <d v="2023-02-10T00:00:00"/>
    <s v="Online"/>
    <n v="53"/>
    <n v="14.9"/>
    <n v="259.22000000000003"/>
    <n v="88.64"/>
    <s v="Card"/>
    <n v="5"/>
    <s v="18-24"/>
    <s v="new"/>
    <s v="medium"/>
    <s v="High"/>
    <s v="Feb"/>
    <x v="0"/>
    <x v="1"/>
    <x v="1"/>
  </r>
  <r>
    <n v="604501"/>
    <n v="50906"/>
    <n v="61"/>
    <s v="Male"/>
    <x v="3"/>
    <x v="4"/>
    <s v="South Indian"/>
    <d v="2022-09-17T00:00:00"/>
    <s v="Online"/>
    <n v="35"/>
    <n v="4"/>
    <n v="611.79999999999995"/>
    <n v="32.35"/>
    <s v="Card"/>
    <n v="2"/>
    <s v="50+"/>
    <s v="new"/>
    <s v="high value"/>
    <s v="Low"/>
    <s v="Sep"/>
    <x v="2"/>
    <x v="2"/>
    <x v="0"/>
  </r>
  <r>
    <n v="604502"/>
    <n v="54985"/>
    <n v="28"/>
    <s v="Male"/>
    <x v="1"/>
    <x v="0"/>
    <s v="Burger"/>
    <d v="2024-02-02T00:00:00"/>
    <s v="COD"/>
    <n v="51"/>
    <n v="13.2"/>
    <n v="1462.76"/>
    <n v="96.21"/>
    <s v="Card"/>
    <n v="3"/>
    <s v="25-35"/>
    <s v="new"/>
    <s v="high value"/>
    <s v="medium"/>
    <s v="Feb"/>
    <x v="1"/>
    <x v="1"/>
    <x v="1"/>
  </r>
  <r>
    <n v="604503"/>
    <n v="27475"/>
    <n v="27"/>
    <s v="Female"/>
    <x v="4"/>
    <x v="3"/>
    <s v="Chinese"/>
    <d v="2024-11-24T00:00:00"/>
    <s v="Online"/>
    <n v="33"/>
    <n v="10.5"/>
    <n v="410.51"/>
    <n v="114.85"/>
    <s v="Card"/>
    <n v="4"/>
    <s v="25-35"/>
    <s v="new"/>
    <s v="medium"/>
    <s v="medium"/>
    <s v="Nov"/>
    <x v="1"/>
    <x v="1"/>
    <x v="0"/>
  </r>
  <r>
    <n v="604504"/>
    <n v="72212"/>
    <n v="53"/>
    <s v="Female"/>
    <x v="5"/>
    <x v="6"/>
    <s v="Burger"/>
    <d v="2022-08-27T00:00:00"/>
    <s v="Online"/>
    <n v="55"/>
    <n v="4.8"/>
    <n v="1031.6500000000001"/>
    <n v="27.11"/>
    <s v="UPI"/>
    <n v="2"/>
    <s v="50+"/>
    <s v="new"/>
    <s v="high value"/>
    <s v="Low"/>
    <s v="Aug"/>
    <x v="2"/>
    <x v="2"/>
    <x v="1"/>
  </r>
  <r>
    <n v="604505"/>
    <n v="40453"/>
    <n v="63"/>
    <s v="Female"/>
    <x v="0"/>
    <x v="7"/>
    <s v="Pizza"/>
    <d v="2024-01-25T00:00:00"/>
    <s v="Online"/>
    <n v="78"/>
    <n v="9.5"/>
    <n v="652.91"/>
    <n v="87.49"/>
    <s v="UPI"/>
    <n v="1"/>
    <s v="50+"/>
    <s v="new"/>
    <s v="high value"/>
    <s v="Low"/>
    <s v="Jan"/>
    <x v="1"/>
    <x v="0"/>
    <x v="1"/>
  </r>
  <r>
    <n v="604506"/>
    <n v="20066"/>
    <n v="56"/>
    <s v="Male"/>
    <x v="0"/>
    <x v="1"/>
    <s v="Biryani"/>
    <d v="2022-06-24T00:00:00"/>
    <s v="Online"/>
    <n v="75"/>
    <n v="11.8"/>
    <n v="395.05"/>
    <n v="108.83"/>
    <s v="Card"/>
    <n v="1"/>
    <s v="50+"/>
    <s v="repeat"/>
    <s v="medium"/>
    <s v="Low"/>
    <s v="Jun"/>
    <x v="2"/>
    <x v="1"/>
    <x v="1"/>
  </r>
  <r>
    <n v="604507"/>
    <n v="75078"/>
    <n v="33"/>
    <s v="Female"/>
    <x v="3"/>
    <x v="4"/>
    <s v="Chinese"/>
    <d v="2024-06-16T00:00:00"/>
    <s v="Online"/>
    <n v="29"/>
    <n v="7.8"/>
    <n v="311.43"/>
    <n v="85.79"/>
    <s v="Cash"/>
    <n v="5"/>
    <s v="25-35"/>
    <s v="new"/>
    <s v="medium"/>
    <s v="High"/>
    <s v="Jun"/>
    <x v="1"/>
    <x v="0"/>
    <x v="2"/>
  </r>
  <r>
    <n v="604508"/>
    <n v="16293"/>
    <n v="49"/>
    <s v="Female"/>
    <x v="2"/>
    <x v="7"/>
    <s v="South Indian"/>
    <d v="2024-01-05T00:00:00"/>
    <s v="COD"/>
    <n v="53"/>
    <n v="13"/>
    <n v="1436.04"/>
    <n v="97.53"/>
    <s v="Card"/>
    <n v="5"/>
    <s v="36-50"/>
    <s v="new"/>
    <s v="high value"/>
    <s v="High"/>
    <s v="Jan"/>
    <x v="1"/>
    <x v="1"/>
    <x v="1"/>
  </r>
  <r>
    <n v="604509"/>
    <n v="85394"/>
    <n v="48"/>
    <s v="Male"/>
    <x v="0"/>
    <x v="7"/>
    <s v="Biryani"/>
    <d v="2023-05-27T00:00:00"/>
    <s v="COD"/>
    <n v="49"/>
    <n v="3.8"/>
    <n v="1396.95"/>
    <n v="96.29"/>
    <s v="Wallet"/>
    <n v="5"/>
    <s v="36-50"/>
    <s v="new"/>
    <s v="high value"/>
    <s v="High"/>
    <s v="May"/>
    <x v="0"/>
    <x v="2"/>
    <x v="1"/>
  </r>
  <r>
    <n v="604510"/>
    <n v="62102"/>
    <n v="59"/>
    <s v="Female"/>
    <x v="4"/>
    <x v="5"/>
    <s v="Pizza"/>
    <d v="2022-03-25T00:00:00"/>
    <s v="COD"/>
    <n v="49"/>
    <n v="7.1"/>
    <n v="372.08"/>
    <n v="43.86"/>
    <s v="Wallet"/>
    <n v="5"/>
    <s v="50+"/>
    <s v="new"/>
    <s v="medium"/>
    <s v="High"/>
    <s v="Mar"/>
    <x v="2"/>
    <x v="0"/>
    <x v="1"/>
  </r>
  <r>
    <n v="604511"/>
    <n v="48733"/>
    <n v="60"/>
    <s v="Female"/>
    <x v="0"/>
    <x v="6"/>
    <s v="Biryani"/>
    <d v="2024-12-25T00:00:00"/>
    <s v="Online"/>
    <n v="30"/>
    <n v="4.8"/>
    <n v="1157.1500000000001"/>
    <n v="28.91"/>
    <s v="Wallet"/>
    <n v="1"/>
    <s v="50+"/>
    <s v="new"/>
    <s v="high value"/>
    <s v="Low"/>
    <s v="Dec"/>
    <x v="1"/>
    <x v="2"/>
    <x v="2"/>
  </r>
  <r>
    <n v="604512"/>
    <n v="91892"/>
    <n v="27"/>
    <s v="Female"/>
    <x v="2"/>
    <x v="3"/>
    <s v="Pizza"/>
    <d v="2023-10-23T00:00:00"/>
    <s v="Online"/>
    <n v="38"/>
    <n v="13.1"/>
    <n v="1340.75"/>
    <n v="79.540000000000006"/>
    <s v="Wallet"/>
    <n v="5"/>
    <s v="25-35"/>
    <s v="new"/>
    <s v="high value"/>
    <s v="High"/>
    <s v="Oct"/>
    <x v="0"/>
    <x v="1"/>
    <x v="0"/>
  </r>
  <r>
    <n v="604513"/>
    <n v="58716"/>
    <n v="26"/>
    <s v="Female"/>
    <x v="2"/>
    <x v="1"/>
    <s v="Burger"/>
    <d v="2024-12-28T00:00:00"/>
    <s v="Online"/>
    <n v="75"/>
    <n v="13.2"/>
    <n v="1250.8599999999999"/>
    <n v="114.68"/>
    <s v="Card"/>
    <n v="3"/>
    <s v="25-35"/>
    <s v="repeat"/>
    <s v="high value"/>
    <s v="medium"/>
    <s v="Dec"/>
    <x v="1"/>
    <x v="1"/>
    <x v="1"/>
  </r>
  <r>
    <n v="604514"/>
    <n v="46807"/>
    <n v="59"/>
    <s v="Female"/>
    <x v="2"/>
    <x v="3"/>
    <s v="Sandwich"/>
    <d v="2022-08-31T00:00:00"/>
    <s v="Online"/>
    <n v="51"/>
    <n v="14.1"/>
    <n v="669.03"/>
    <n v="36.56"/>
    <s v="Wallet"/>
    <n v="2"/>
    <s v="50+"/>
    <s v="new"/>
    <s v="high value"/>
    <s v="Low"/>
    <s v="Aug"/>
    <x v="2"/>
    <x v="1"/>
    <x v="1"/>
  </r>
  <r>
    <n v="604515"/>
    <n v="88559"/>
    <n v="22"/>
    <s v="Male"/>
    <x v="4"/>
    <x v="6"/>
    <s v="Sandwich"/>
    <d v="2024-07-15T00:00:00"/>
    <s v="Online"/>
    <n v="46"/>
    <n v="8"/>
    <n v="1237.95"/>
    <n v="107.95"/>
    <s v="Wallet"/>
    <n v="1"/>
    <s v="18-24"/>
    <s v="new"/>
    <s v="high value"/>
    <s v="Low"/>
    <s v="Jul"/>
    <x v="1"/>
    <x v="0"/>
    <x v="1"/>
  </r>
  <r>
    <n v="604516"/>
    <n v="70322"/>
    <n v="22"/>
    <s v="Male"/>
    <x v="0"/>
    <x v="6"/>
    <s v="Chinese"/>
    <d v="2023-10-12T00:00:00"/>
    <s v="COD"/>
    <n v="28"/>
    <n v="9.4"/>
    <n v="1073.45"/>
    <n v="116.68"/>
    <s v="Wallet"/>
    <n v="1"/>
    <s v="18-24"/>
    <s v="new"/>
    <s v="high value"/>
    <s v="Low"/>
    <s v="Oct"/>
    <x v="0"/>
    <x v="0"/>
    <x v="2"/>
  </r>
  <r>
    <n v="604517"/>
    <n v="64763"/>
    <n v="25"/>
    <s v="Male"/>
    <x v="1"/>
    <x v="4"/>
    <s v="Sandwich"/>
    <d v="2024-08-10T00:00:00"/>
    <s v="Online"/>
    <n v="62"/>
    <n v="6.5"/>
    <n v="216.91"/>
    <n v="27.39"/>
    <s v="Wallet"/>
    <n v="2"/>
    <s v="25-35"/>
    <s v="new"/>
    <s v="low"/>
    <s v="Low"/>
    <s v="Aug"/>
    <x v="1"/>
    <x v="0"/>
    <x v="1"/>
  </r>
  <r>
    <n v="604518"/>
    <n v="23675"/>
    <n v="44"/>
    <s v="Female"/>
    <x v="1"/>
    <x v="0"/>
    <s v="Burger"/>
    <d v="2022-04-03T00:00:00"/>
    <s v="COD"/>
    <n v="36"/>
    <n v="10.199999999999999"/>
    <n v="1456.06"/>
    <n v="24.43"/>
    <s v="Cash"/>
    <n v="5"/>
    <s v="36-50"/>
    <s v="new"/>
    <s v="high value"/>
    <s v="High"/>
    <s v="Apr"/>
    <x v="2"/>
    <x v="1"/>
    <x v="0"/>
  </r>
  <r>
    <n v="604519"/>
    <n v="41434"/>
    <n v="44"/>
    <s v="Male"/>
    <x v="2"/>
    <x v="1"/>
    <s v="Pizza"/>
    <d v="2022-05-20T00:00:00"/>
    <s v="Online"/>
    <n v="33"/>
    <n v="3.8"/>
    <n v="153.83000000000001"/>
    <n v="63.2"/>
    <s v="Card"/>
    <n v="4"/>
    <s v="36-50"/>
    <s v="new"/>
    <s v="low"/>
    <s v="medium"/>
    <s v="May"/>
    <x v="2"/>
    <x v="2"/>
    <x v="0"/>
  </r>
  <r>
    <n v="604520"/>
    <n v="82432"/>
    <n v="59"/>
    <s v="Male"/>
    <x v="5"/>
    <x v="7"/>
    <s v="Chinese"/>
    <d v="2022-04-13T00:00:00"/>
    <s v="COD"/>
    <n v="85"/>
    <n v="13.1"/>
    <n v="1249.57"/>
    <n v="82.63"/>
    <s v="Card"/>
    <n v="2"/>
    <s v="50+"/>
    <s v="new"/>
    <s v="high value"/>
    <s v="Low"/>
    <s v="Apr"/>
    <x v="2"/>
    <x v="1"/>
    <x v="1"/>
  </r>
  <r>
    <n v="604521"/>
    <n v="39049"/>
    <n v="52"/>
    <s v="Male"/>
    <x v="3"/>
    <x v="3"/>
    <s v="South Indian"/>
    <d v="2023-10-06T00:00:00"/>
    <s v="Online"/>
    <n v="53"/>
    <n v="13"/>
    <n v="171.68"/>
    <n v="51.03"/>
    <s v="Cash"/>
    <n v="5"/>
    <s v="50+"/>
    <s v="new"/>
    <s v="low"/>
    <s v="High"/>
    <s v="Oct"/>
    <x v="0"/>
    <x v="1"/>
    <x v="1"/>
  </r>
  <r>
    <n v="604522"/>
    <n v="44553"/>
    <n v="61"/>
    <s v="Male"/>
    <x v="0"/>
    <x v="5"/>
    <s v="Sandwich"/>
    <d v="2023-10-12T00:00:00"/>
    <s v="Online"/>
    <n v="37"/>
    <n v="4.5"/>
    <n v="175.57"/>
    <n v="25.96"/>
    <s v="UPI"/>
    <n v="3"/>
    <s v="50+"/>
    <s v="new"/>
    <s v="low"/>
    <s v="medium"/>
    <s v="Oct"/>
    <x v="0"/>
    <x v="2"/>
    <x v="0"/>
  </r>
  <r>
    <n v="604523"/>
    <n v="41532"/>
    <n v="28"/>
    <s v="Female"/>
    <x v="5"/>
    <x v="4"/>
    <s v="Burger"/>
    <d v="2022-07-17T00:00:00"/>
    <s v="Online"/>
    <n v="24"/>
    <n v="10"/>
    <n v="814.82"/>
    <n v="72.81"/>
    <s v="UPI"/>
    <n v="5"/>
    <s v="25-35"/>
    <s v="new"/>
    <s v="high value"/>
    <s v="High"/>
    <s v="Jul"/>
    <x v="2"/>
    <x v="0"/>
    <x v="2"/>
  </r>
  <r>
    <n v="604524"/>
    <n v="73439"/>
    <n v="64"/>
    <s v="Male"/>
    <x v="4"/>
    <x v="7"/>
    <s v="Biryani"/>
    <d v="2022-11-10T00:00:00"/>
    <s v="COD"/>
    <n v="42"/>
    <n v="2.6"/>
    <n v="688.79"/>
    <n v="68.58"/>
    <s v="Wallet"/>
    <n v="5"/>
    <s v="50+"/>
    <s v="repeat"/>
    <s v="high value"/>
    <s v="High"/>
    <s v="Nov"/>
    <x v="2"/>
    <x v="2"/>
    <x v="0"/>
  </r>
  <r>
    <n v="604525"/>
    <n v="99824"/>
    <n v="48"/>
    <s v="Female"/>
    <x v="1"/>
    <x v="3"/>
    <s v="Burger"/>
    <d v="2023-08-08T00:00:00"/>
    <s v="Online"/>
    <n v="28"/>
    <n v="6.8"/>
    <n v="244.46"/>
    <n v="79.81"/>
    <s v="UPI"/>
    <n v="4"/>
    <s v="36-50"/>
    <s v="new"/>
    <s v="low"/>
    <s v="medium"/>
    <s v="Aug"/>
    <x v="0"/>
    <x v="0"/>
    <x v="2"/>
  </r>
  <r>
    <n v="604526"/>
    <n v="46337"/>
    <n v="21"/>
    <s v="Male"/>
    <x v="3"/>
    <x v="0"/>
    <s v="Burger"/>
    <d v="2024-06-15T00:00:00"/>
    <s v="Online"/>
    <n v="78"/>
    <n v="7.7"/>
    <n v="1290.98"/>
    <n v="104.87"/>
    <s v="UPI"/>
    <n v="4"/>
    <s v="18-24"/>
    <s v="new"/>
    <s v="high value"/>
    <s v="medium"/>
    <s v="Jun"/>
    <x v="1"/>
    <x v="0"/>
    <x v="1"/>
  </r>
  <r>
    <n v="604527"/>
    <n v="88041"/>
    <n v="26"/>
    <s v="Male"/>
    <x v="0"/>
    <x v="6"/>
    <s v="Sandwich"/>
    <d v="2023-09-13T00:00:00"/>
    <s v="Online"/>
    <n v="80"/>
    <n v="2.5"/>
    <n v="959.01"/>
    <n v="29.96"/>
    <s v="Cash"/>
    <n v="4"/>
    <s v="25-35"/>
    <s v="new"/>
    <s v="high value"/>
    <s v="medium"/>
    <s v="Sep"/>
    <x v="0"/>
    <x v="2"/>
    <x v="1"/>
  </r>
  <r>
    <n v="604528"/>
    <n v="33117"/>
    <n v="37"/>
    <s v="Female"/>
    <x v="5"/>
    <x v="3"/>
    <s v="Pizza"/>
    <d v="2024-05-03T00:00:00"/>
    <s v="Online"/>
    <n v="59"/>
    <n v="13.8"/>
    <n v="761.45"/>
    <n v="82.19"/>
    <s v="UPI"/>
    <n v="4"/>
    <s v="36-50"/>
    <s v="repeat"/>
    <s v="high value"/>
    <s v="medium"/>
    <s v="May"/>
    <x v="1"/>
    <x v="1"/>
    <x v="1"/>
  </r>
  <r>
    <n v="604529"/>
    <n v="53491"/>
    <n v="19"/>
    <s v="Male"/>
    <x v="1"/>
    <x v="3"/>
    <s v="South Indian"/>
    <d v="2024-12-04T00:00:00"/>
    <s v="Online"/>
    <n v="44"/>
    <n v="4.5999999999999996"/>
    <n v="955.8"/>
    <n v="75.55"/>
    <s v="Cash"/>
    <n v="2"/>
    <s v="18-24"/>
    <s v="repeat"/>
    <s v="high value"/>
    <s v="Low"/>
    <s v="Dec"/>
    <x v="1"/>
    <x v="2"/>
    <x v="0"/>
  </r>
  <r>
    <n v="604530"/>
    <n v="33551"/>
    <n v="18"/>
    <s v="Female"/>
    <x v="0"/>
    <x v="3"/>
    <s v="Biryani"/>
    <d v="2022-09-16T00:00:00"/>
    <s v="Online"/>
    <n v="75"/>
    <n v="14.2"/>
    <n v="1344.12"/>
    <n v="55.82"/>
    <s v="UPI"/>
    <n v="1"/>
    <s v="18-24"/>
    <s v="new"/>
    <s v="high value"/>
    <s v="Low"/>
    <s v="Sep"/>
    <x v="2"/>
    <x v="1"/>
    <x v="1"/>
  </r>
  <r>
    <n v="604531"/>
    <n v="17589"/>
    <n v="42"/>
    <s v="Female"/>
    <x v="2"/>
    <x v="2"/>
    <s v="Sandwich"/>
    <d v="2022-03-20T00:00:00"/>
    <s v="COD"/>
    <n v="43"/>
    <n v="2.8"/>
    <n v="1354.88"/>
    <n v="56.22"/>
    <s v="Wallet"/>
    <n v="3"/>
    <s v="36-50"/>
    <s v="new"/>
    <s v="high value"/>
    <s v="medium"/>
    <s v="Mar"/>
    <x v="2"/>
    <x v="2"/>
    <x v="0"/>
  </r>
  <r>
    <n v="604532"/>
    <n v="58843"/>
    <n v="57"/>
    <s v="Female"/>
    <x v="3"/>
    <x v="3"/>
    <s v="Chinese"/>
    <d v="2024-04-28T00:00:00"/>
    <s v="Online"/>
    <n v="89"/>
    <n v="2.5"/>
    <n v="296.64999999999998"/>
    <n v="93.06"/>
    <s v="Wallet"/>
    <n v="4"/>
    <s v="50+"/>
    <s v="new"/>
    <s v="medium"/>
    <s v="medium"/>
    <s v="Apr"/>
    <x v="1"/>
    <x v="2"/>
    <x v="1"/>
  </r>
  <r>
    <n v="604533"/>
    <n v="61804"/>
    <n v="33"/>
    <s v="Female"/>
    <x v="2"/>
    <x v="5"/>
    <s v="Biryani"/>
    <d v="2024-05-28T00:00:00"/>
    <s v="Online"/>
    <n v="80"/>
    <n v="12.9"/>
    <n v="575.44000000000005"/>
    <n v="45.51"/>
    <s v="Cash"/>
    <n v="5"/>
    <s v="25-35"/>
    <s v="new"/>
    <s v="high value"/>
    <s v="High"/>
    <s v="May"/>
    <x v="1"/>
    <x v="1"/>
    <x v="1"/>
  </r>
  <r>
    <n v="604534"/>
    <n v="49975"/>
    <n v="27"/>
    <s v="Male"/>
    <x v="0"/>
    <x v="0"/>
    <s v="Pizza"/>
    <d v="2022-05-09T00:00:00"/>
    <s v="COD"/>
    <n v="84"/>
    <n v="6.5"/>
    <n v="615.41999999999996"/>
    <n v="29.96"/>
    <s v="Card"/>
    <n v="4"/>
    <s v="25-35"/>
    <s v="new"/>
    <s v="high value"/>
    <s v="medium"/>
    <s v="May"/>
    <x v="2"/>
    <x v="0"/>
    <x v="1"/>
  </r>
  <r>
    <n v="604535"/>
    <n v="52822"/>
    <n v="44"/>
    <s v="Female"/>
    <x v="2"/>
    <x v="0"/>
    <s v="South Indian"/>
    <d v="2023-04-08T00:00:00"/>
    <s v="COD"/>
    <n v="70"/>
    <n v="12.6"/>
    <n v="1372.82"/>
    <n v="97.53"/>
    <s v="Card"/>
    <n v="2"/>
    <s v="36-50"/>
    <s v="new"/>
    <s v="high value"/>
    <s v="Low"/>
    <s v="Apr"/>
    <x v="0"/>
    <x v="1"/>
    <x v="1"/>
  </r>
  <r>
    <n v="604536"/>
    <n v="97856"/>
    <n v="63"/>
    <s v="Male"/>
    <x v="5"/>
    <x v="2"/>
    <s v="Pizza"/>
    <d v="2024-03-12T00:00:00"/>
    <s v="Online"/>
    <n v="48"/>
    <n v="3.5"/>
    <n v="1438.91"/>
    <n v="111.56"/>
    <s v="Wallet"/>
    <n v="3"/>
    <s v="50+"/>
    <s v="new"/>
    <s v="high value"/>
    <s v="medium"/>
    <s v="Mar"/>
    <x v="1"/>
    <x v="2"/>
    <x v="1"/>
  </r>
  <r>
    <n v="604537"/>
    <n v="83946"/>
    <n v="45"/>
    <s v="Female"/>
    <x v="5"/>
    <x v="7"/>
    <s v="Pizza"/>
    <d v="2024-02-22T00:00:00"/>
    <s v="Online"/>
    <n v="52"/>
    <n v="2.7"/>
    <n v="504.26"/>
    <n v="40.47"/>
    <s v="Card"/>
    <n v="3"/>
    <s v="36-50"/>
    <s v="new"/>
    <s v="high value"/>
    <s v="medium"/>
    <s v="Feb"/>
    <x v="1"/>
    <x v="2"/>
    <x v="1"/>
  </r>
  <r>
    <n v="604538"/>
    <n v="78614"/>
    <n v="42"/>
    <s v="Male"/>
    <x v="4"/>
    <x v="2"/>
    <s v="Chinese"/>
    <d v="2022-01-16T00:00:00"/>
    <s v="COD"/>
    <n v="36"/>
    <n v="6.7"/>
    <n v="546.04999999999995"/>
    <n v="99.59"/>
    <s v="UPI"/>
    <n v="5"/>
    <s v="36-50"/>
    <s v="new"/>
    <s v="high value"/>
    <s v="High"/>
    <s v="Jan"/>
    <x v="2"/>
    <x v="0"/>
    <x v="0"/>
  </r>
  <r>
    <n v="604539"/>
    <n v="19949"/>
    <n v="54"/>
    <s v="Male"/>
    <x v="0"/>
    <x v="1"/>
    <s v="Sandwich"/>
    <d v="2024-10-08T00:00:00"/>
    <s v="Online"/>
    <n v="33"/>
    <n v="10.8"/>
    <n v="413.98"/>
    <n v="115.85"/>
    <s v="Wallet"/>
    <n v="4"/>
    <s v="50+"/>
    <s v="new"/>
    <s v="medium"/>
    <s v="medium"/>
    <s v="Oct"/>
    <x v="1"/>
    <x v="1"/>
    <x v="0"/>
  </r>
  <r>
    <n v="604540"/>
    <n v="64991"/>
    <n v="45"/>
    <s v="Male"/>
    <x v="3"/>
    <x v="1"/>
    <s v="South Indian"/>
    <d v="2024-03-13T00:00:00"/>
    <s v="COD"/>
    <n v="83"/>
    <n v="12.7"/>
    <n v="239.97"/>
    <n v="90.41"/>
    <s v="UPI"/>
    <n v="3"/>
    <s v="36-50"/>
    <s v="new"/>
    <s v="low"/>
    <s v="medium"/>
    <s v="Mar"/>
    <x v="1"/>
    <x v="1"/>
    <x v="1"/>
  </r>
  <r>
    <n v="604541"/>
    <n v="63219"/>
    <n v="41"/>
    <s v="Male"/>
    <x v="0"/>
    <x v="6"/>
    <s v="South Indian"/>
    <d v="2024-05-14T00:00:00"/>
    <s v="Online"/>
    <n v="52"/>
    <n v="8.1"/>
    <n v="464.92"/>
    <n v="61.53"/>
    <s v="Card"/>
    <n v="3"/>
    <s v="36-50"/>
    <s v="new"/>
    <s v="medium"/>
    <s v="medium"/>
    <s v="May"/>
    <x v="1"/>
    <x v="0"/>
    <x v="1"/>
  </r>
  <r>
    <n v="604542"/>
    <n v="70449"/>
    <n v="63"/>
    <s v="Female"/>
    <x v="3"/>
    <x v="1"/>
    <s v="Sandwich"/>
    <d v="2023-07-31T00:00:00"/>
    <s v="COD"/>
    <n v="26"/>
    <n v="4.5"/>
    <n v="1248.1500000000001"/>
    <n v="106.33"/>
    <s v="Wallet"/>
    <n v="4"/>
    <s v="50+"/>
    <s v="new"/>
    <s v="high value"/>
    <s v="medium"/>
    <s v="Jul"/>
    <x v="0"/>
    <x v="2"/>
    <x v="2"/>
  </r>
  <r>
    <n v="604543"/>
    <n v="58072"/>
    <n v="59"/>
    <s v="Female"/>
    <x v="4"/>
    <x v="5"/>
    <s v="Pizza"/>
    <d v="2023-03-30T00:00:00"/>
    <s v="COD"/>
    <n v="41"/>
    <n v="3"/>
    <n v="739.31"/>
    <n v="104.88"/>
    <s v="Cash"/>
    <n v="2"/>
    <s v="50+"/>
    <s v="new"/>
    <s v="high value"/>
    <s v="Low"/>
    <s v="Mar"/>
    <x v="0"/>
    <x v="2"/>
    <x v="0"/>
  </r>
  <r>
    <n v="604544"/>
    <n v="19259"/>
    <n v="32"/>
    <s v="Female"/>
    <x v="4"/>
    <x v="5"/>
    <s v="Sandwich"/>
    <d v="2022-06-21T00:00:00"/>
    <s v="Online"/>
    <n v="79"/>
    <n v="7.8"/>
    <n v="822.1"/>
    <n v="94.48"/>
    <s v="Card"/>
    <n v="3"/>
    <s v="25-35"/>
    <s v="new"/>
    <s v="high value"/>
    <s v="medium"/>
    <s v="Jun"/>
    <x v="2"/>
    <x v="0"/>
    <x v="1"/>
  </r>
  <r>
    <n v="604545"/>
    <n v="31804"/>
    <n v="33"/>
    <s v="Male"/>
    <x v="0"/>
    <x v="2"/>
    <s v="Sandwich"/>
    <d v="2023-03-10T00:00:00"/>
    <s v="COD"/>
    <n v="29"/>
    <n v="13.7"/>
    <n v="1154.75"/>
    <n v="30.82"/>
    <s v="UPI"/>
    <n v="2"/>
    <s v="25-35"/>
    <s v="new"/>
    <s v="high value"/>
    <s v="Low"/>
    <s v="Mar"/>
    <x v="0"/>
    <x v="1"/>
    <x v="2"/>
  </r>
  <r>
    <n v="604546"/>
    <n v="77102"/>
    <n v="61"/>
    <s v="Male"/>
    <x v="4"/>
    <x v="2"/>
    <s v="Biryani"/>
    <d v="2024-08-22T00:00:00"/>
    <s v="Online"/>
    <n v="44"/>
    <n v="1.9"/>
    <n v="349.8"/>
    <n v="52.46"/>
    <s v="Cash"/>
    <n v="3"/>
    <s v="50+"/>
    <s v="new"/>
    <s v="medium"/>
    <s v="medium"/>
    <s v="Aug"/>
    <x v="1"/>
    <x v="2"/>
    <x v="0"/>
  </r>
  <r>
    <n v="604547"/>
    <n v="39307"/>
    <n v="45"/>
    <s v="Male"/>
    <x v="4"/>
    <x v="7"/>
    <s v="Sandwich"/>
    <d v="2022-12-07T00:00:00"/>
    <s v="COD"/>
    <n v="32"/>
    <n v="12.1"/>
    <n v="908.23"/>
    <n v="100.29"/>
    <s v="Cash"/>
    <n v="2"/>
    <s v="36-50"/>
    <s v="new"/>
    <s v="high value"/>
    <s v="Low"/>
    <s v="Dec"/>
    <x v="2"/>
    <x v="1"/>
    <x v="0"/>
  </r>
  <r>
    <n v="604548"/>
    <n v="76767"/>
    <n v="49"/>
    <s v="Female"/>
    <x v="2"/>
    <x v="6"/>
    <s v="South Indian"/>
    <d v="2022-05-30T00:00:00"/>
    <s v="COD"/>
    <n v="72"/>
    <n v="14.7"/>
    <n v="577.67999999999995"/>
    <n v="113.38"/>
    <s v="Cash"/>
    <n v="1"/>
    <s v="36-50"/>
    <s v="new"/>
    <s v="high value"/>
    <s v="Low"/>
    <s v="May"/>
    <x v="2"/>
    <x v="1"/>
    <x v="1"/>
  </r>
  <r>
    <n v="604549"/>
    <n v="18895"/>
    <n v="54"/>
    <s v="Female"/>
    <x v="1"/>
    <x v="5"/>
    <s v="Biryani"/>
    <d v="2024-03-31T00:00:00"/>
    <s v="Online"/>
    <n v="38"/>
    <n v="10.4"/>
    <n v="1253.76"/>
    <n v="71.239999999999995"/>
    <s v="Wallet"/>
    <n v="2"/>
    <s v="50+"/>
    <s v="new"/>
    <s v="high value"/>
    <s v="Low"/>
    <s v="Mar"/>
    <x v="1"/>
    <x v="1"/>
    <x v="0"/>
  </r>
  <r>
    <n v="604550"/>
    <n v="82566"/>
    <n v="52"/>
    <s v="Female"/>
    <x v="1"/>
    <x v="4"/>
    <s v="Pizza"/>
    <d v="2023-11-07T00:00:00"/>
    <s v="Online"/>
    <n v="52"/>
    <n v="2.1"/>
    <n v="1197.0999999999999"/>
    <n v="72.39"/>
    <s v="Wallet"/>
    <n v="5"/>
    <s v="50+"/>
    <s v="new"/>
    <s v="high value"/>
    <s v="High"/>
    <s v="Nov"/>
    <x v="0"/>
    <x v="2"/>
    <x v="1"/>
  </r>
  <r>
    <n v="604551"/>
    <n v="45685"/>
    <n v="40"/>
    <s v="Male"/>
    <x v="2"/>
    <x v="6"/>
    <s v="South Indian"/>
    <d v="2023-12-09T00:00:00"/>
    <s v="Online"/>
    <n v="30"/>
    <n v="4.5"/>
    <n v="985.64"/>
    <n v="96.01"/>
    <s v="Cash"/>
    <n v="2"/>
    <s v="36-50"/>
    <s v="new"/>
    <s v="high value"/>
    <s v="Low"/>
    <s v="Dec"/>
    <x v="0"/>
    <x v="2"/>
    <x v="2"/>
  </r>
  <r>
    <n v="604552"/>
    <n v="27645"/>
    <n v="52"/>
    <s v="Male"/>
    <x v="2"/>
    <x v="4"/>
    <s v="Biryani"/>
    <d v="2024-03-31T00:00:00"/>
    <s v="Online"/>
    <n v="50"/>
    <n v="6.5"/>
    <n v="1474.21"/>
    <n v="106.24"/>
    <s v="Cash"/>
    <n v="3"/>
    <s v="50+"/>
    <s v="new"/>
    <s v="high value"/>
    <s v="medium"/>
    <s v="Mar"/>
    <x v="1"/>
    <x v="0"/>
    <x v="1"/>
  </r>
  <r>
    <n v="604553"/>
    <n v="60564"/>
    <n v="49"/>
    <s v="Female"/>
    <x v="0"/>
    <x v="5"/>
    <s v="Chinese"/>
    <d v="2023-07-22T00:00:00"/>
    <s v="COD"/>
    <n v="25"/>
    <n v="12.4"/>
    <n v="527.19000000000005"/>
    <n v="113.33"/>
    <s v="Wallet"/>
    <n v="2"/>
    <s v="36-50"/>
    <s v="new"/>
    <s v="high value"/>
    <s v="Low"/>
    <s v="Jul"/>
    <x v="0"/>
    <x v="1"/>
    <x v="2"/>
  </r>
  <r>
    <n v="604554"/>
    <n v="21609"/>
    <n v="56"/>
    <s v="Male"/>
    <x v="2"/>
    <x v="1"/>
    <s v="Pizza"/>
    <d v="2024-07-10T00:00:00"/>
    <s v="COD"/>
    <n v="73"/>
    <n v="5.7"/>
    <n v="373.48"/>
    <n v="33.72"/>
    <s v="UPI"/>
    <n v="2"/>
    <s v="50+"/>
    <s v="new"/>
    <s v="medium"/>
    <s v="Low"/>
    <s v="Jul"/>
    <x v="1"/>
    <x v="0"/>
    <x v="1"/>
  </r>
  <r>
    <n v="604555"/>
    <n v="99982"/>
    <n v="53"/>
    <s v="Female"/>
    <x v="3"/>
    <x v="4"/>
    <s v="Sandwich"/>
    <d v="2024-05-08T00:00:00"/>
    <s v="Online"/>
    <n v="24"/>
    <n v="12.5"/>
    <n v="1373.48"/>
    <n v="51.45"/>
    <s v="Wallet"/>
    <n v="1"/>
    <s v="50+"/>
    <s v="new"/>
    <s v="high value"/>
    <s v="Low"/>
    <s v="May"/>
    <x v="1"/>
    <x v="1"/>
    <x v="2"/>
  </r>
  <r>
    <n v="604556"/>
    <n v="27989"/>
    <n v="58"/>
    <s v="Female"/>
    <x v="0"/>
    <x v="6"/>
    <s v="Sandwich"/>
    <d v="2024-11-11T00:00:00"/>
    <s v="Online"/>
    <n v="89"/>
    <n v="3.5"/>
    <n v="1340.53"/>
    <n v="26.19"/>
    <s v="Cash"/>
    <n v="2"/>
    <s v="50+"/>
    <s v="new"/>
    <s v="high value"/>
    <s v="Low"/>
    <s v="Nov"/>
    <x v="1"/>
    <x v="2"/>
    <x v="1"/>
  </r>
  <r>
    <n v="604557"/>
    <n v="40258"/>
    <n v="32"/>
    <s v="Female"/>
    <x v="1"/>
    <x v="5"/>
    <s v="Chinese"/>
    <d v="2022-09-25T00:00:00"/>
    <s v="Online"/>
    <n v="75"/>
    <n v="8.3000000000000007"/>
    <n v="376.59"/>
    <n v="80.489999999999995"/>
    <s v="UPI"/>
    <n v="2"/>
    <s v="25-35"/>
    <s v="new"/>
    <s v="medium"/>
    <s v="Low"/>
    <s v="Sep"/>
    <x v="2"/>
    <x v="0"/>
    <x v="1"/>
  </r>
  <r>
    <n v="604558"/>
    <n v="58195"/>
    <n v="28"/>
    <s v="Female"/>
    <x v="5"/>
    <x v="5"/>
    <s v="Burger"/>
    <d v="2022-05-19T00:00:00"/>
    <s v="COD"/>
    <n v="88"/>
    <n v="2.8"/>
    <n v="728.89"/>
    <n v="66.3"/>
    <s v="Wallet"/>
    <n v="2"/>
    <s v="25-35"/>
    <s v="new"/>
    <s v="high value"/>
    <s v="Low"/>
    <s v="May"/>
    <x v="2"/>
    <x v="2"/>
    <x v="1"/>
  </r>
  <r>
    <n v="604559"/>
    <n v="58575"/>
    <n v="51"/>
    <s v="Female"/>
    <x v="2"/>
    <x v="0"/>
    <s v="Sandwich"/>
    <d v="2022-10-26T00:00:00"/>
    <s v="COD"/>
    <n v="56"/>
    <n v="7.5"/>
    <n v="325.37"/>
    <n v="42.16"/>
    <s v="Wallet"/>
    <n v="5"/>
    <s v="50+"/>
    <s v="new"/>
    <s v="medium"/>
    <s v="High"/>
    <s v="Oct"/>
    <x v="2"/>
    <x v="0"/>
    <x v="1"/>
  </r>
  <r>
    <n v="604560"/>
    <n v="41623"/>
    <n v="20"/>
    <s v="Female"/>
    <x v="5"/>
    <x v="0"/>
    <s v="South Indian"/>
    <d v="2024-02-05T00:00:00"/>
    <s v="COD"/>
    <n v="30"/>
    <n v="12"/>
    <n v="511.06"/>
    <n v="50.39"/>
    <s v="UPI"/>
    <n v="5"/>
    <s v="18-24"/>
    <s v="new"/>
    <s v="high value"/>
    <s v="High"/>
    <s v="Feb"/>
    <x v="1"/>
    <x v="1"/>
    <x v="2"/>
  </r>
  <r>
    <n v="604561"/>
    <n v="21538"/>
    <n v="30"/>
    <s v="Male"/>
    <x v="2"/>
    <x v="5"/>
    <s v="Biryani"/>
    <d v="2023-01-22T00:00:00"/>
    <s v="COD"/>
    <n v="33"/>
    <n v="2.4"/>
    <n v="490.26"/>
    <n v="27.46"/>
    <s v="UPI"/>
    <n v="3"/>
    <s v="25-35"/>
    <s v="new"/>
    <s v="medium"/>
    <s v="medium"/>
    <s v="Jan"/>
    <x v="0"/>
    <x v="2"/>
    <x v="0"/>
  </r>
  <r>
    <n v="604562"/>
    <n v="20175"/>
    <n v="38"/>
    <s v="Female"/>
    <x v="3"/>
    <x v="2"/>
    <s v="South Indian"/>
    <d v="2022-04-02T00:00:00"/>
    <s v="Online"/>
    <n v="42"/>
    <n v="1.3"/>
    <n v="535.05999999999995"/>
    <n v="68.34"/>
    <s v="Wallet"/>
    <n v="1"/>
    <s v="36-50"/>
    <s v="new"/>
    <s v="high value"/>
    <s v="Low"/>
    <s v="Apr"/>
    <x v="2"/>
    <x v="2"/>
    <x v="0"/>
  </r>
  <r>
    <n v="604563"/>
    <n v="20632"/>
    <n v="55"/>
    <s v="Female"/>
    <x v="0"/>
    <x v="7"/>
    <s v="Pizza"/>
    <d v="2023-03-25T00:00:00"/>
    <s v="Online"/>
    <n v="44"/>
    <n v="11.1"/>
    <n v="861.73"/>
    <n v="72.87"/>
    <s v="Card"/>
    <n v="3"/>
    <s v="50+"/>
    <s v="new"/>
    <s v="high value"/>
    <s v="medium"/>
    <s v="Mar"/>
    <x v="0"/>
    <x v="1"/>
    <x v="0"/>
  </r>
  <r>
    <n v="604564"/>
    <n v="72471"/>
    <n v="47"/>
    <s v="Female"/>
    <x v="5"/>
    <x v="1"/>
    <s v="Burger"/>
    <d v="2023-04-15T00:00:00"/>
    <s v="COD"/>
    <n v="23"/>
    <n v="4.7"/>
    <n v="844"/>
    <n v="73.66"/>
    <s v="Card"/>
    <n v="4"/>
    <s v="36-50"/>
    <s v="new"/>
    <s v="high value"/>
    <s v="medium"/>
    <s v="Apr"/>
    <x v="0"/>
    <x v="2"/>
    <x v="2"/>
  </r>
  <r>
    <n v="604565"/>
    <n v="81649"/>
    <n v="46"/>
    <s v="Female"/>
    <x v="2"/>
    <x v="3"/>
    <s v="Pizza"/>
    <d v="2024-07-25T00:00:00"/>
    <s v="Online"/>
    <n v="40"/>
    <n v="11.5"/>
    <n v="513.78"/>
    <n v="89.78"/>
    <s v="Card"/>
    <n v="2"/>
    <s v="36-50"/>
    <s v="new"/>
    <s v="high value"/>
    <s v="Low"/>
    <s v="Jul"/>
    <x v="1"/>
    <x v="1"/>
    <x v="0"/>
  </r>
  <r>
    <n v="604566"/>
    <n v="77413"/>
    <n v="63"/>
    <s v="Female"/>
    <x v="5"/>
    <x v="3"/>
    <s v="South Indian"/>
    <d v="2023-07-02T00:00:00"/>
    <s v="COD"/>
    <n v="27"/>
    <n v="1.2"/>
    <n v="1081.8800000000001"/>
    <n v="38.47"/>
    <s v="Wallet"/>
    <n v="3"/>
    <s v="50+"/>
    <s v="new"/>
    <s v="high value"/>
    <s v="medium"/>
    <s v="Jul"/>
    <x v="0"/>
    <x v="2"/>
    <x v="2"/>
  </r>
  <r>
    <n v="604567"/>
    <n v="62226"/>
    <n v="62"/>
    <s v="Female"/>
    <x v="1"/>
    <x v="4"/>
    <s v="Burger"/>
    <d v="2022-05-07T00:00:00"/>
    <s v="COD"/>
    <n v="63"/>
    <n v="8.3000000000000007"/>
    <n v="637.42999999999995"/>
    <n v="26.04"/>
    <s v="Wallet"/>
    <n v="2"/>
    <s v="50+"/>
    <s v="new"/>
    <s v="high value"/>
    <s v="Low"/>
    <s v="May"/>
    <x v="2"/>
    <x v="0"/>
    <x v="1"/>
  </r>
  <r>
    <n v="604568"/>
    <n v="34410"/>
    <n v="32"/>
    <s v="Male"/>
    <x v="4"/>
    <x v="1"/>
    <s v="Sandwich"/>
    <d v="2024-08-07T00:00:00"/>
    <s v="Online"/>
    <n v="47"/>
    <n v="14"/>
    <n v="1262.49"/>
    <n v="44.26"/>
    <s v="Wallet"/>
    <n v="1"/>
    <s v="25-35"/>
    <s v="new"/>
    <s v="high value"/>
    <s v="Low"/>
    <s v="Aug"/>
    <x v="1"/>
    <x v="1"/>
    <x v="1"/>
  </r>
  <r>
    <n v="604569"/>
    <n v="95107"/>
    <n v="45"/>
    <s v="Female"/>
    <x v="5"/>
    <x v="3"/>
    <s v="Burger"/>
    <d v="2024-10-05T00:00:00"/>
    <s v="COD"/>
    <n v="63"/>
    <n v="10.4"/>
    <n v="582.70000000000005"/>
    <n v="23.96"/>
    <s v="UPI"/>
    <n v="1"/>
    <s v="36-50"/>
    <s v="new"/>
    <s v="high value"/>
    <s v="Low"/>
    <s v="Oct"/>
    <x v="1"/>
    <x v="1"/>
    <x v="1"/>
  </r>
  <r>
    <n v="604570"/>
    <n v="76921"/>
    <n v="21"/>
    <s v="Female"/>
    <x v="2"/>
    <x v="0"/>
    <s v="Pizza"/>
    <d v="2022-03-11T00:00:00"/>
    <s v="Online"/>
    <n v="36"/>
    <n v="4.3"/>
    <n v="617.09"/>
    <n v="113.87"/>
    <s v="Wallet"/>
    <n v="3"/>
    <s v="18-24"/>
    <s v="new"/>
    <s v="high value"/>
    <s v="medium"/>
    <s v="Mar"/>
    <x v="2"/>
    <x v="2"/>
    <x v="0"/>
  </r>
  <r>
    <n v="604571"/>
    <n v="32549"/>
    <n v="43"/>
    <s v="Female"/>
    <x v="3"/>
    <x v="1"/>
    <s v="Biryani"/>
    <d v="2024-10-02T00:00:00"/>
    <s v="COD"/>
    <n v="86"/>
    <n v="3.2"/>
    <n v="197.22"/>
    <n v="108.64"/>
    <s v="Wallet"/>
    <n v="2"/>
    <s v="36-50"/>
    <s v="new"/>
    <s v="low"/>
    <s v="Low"/>
    <s v="Oct"/>
    <x v="1"/>
    <x v="2"/>
    <x v="1"/>
  </r>
  <r>
    <n v="604572"/>
    <n v="48628"/>
    <n v="37"/>
    <s v="Male"/>
    <x v="2"/>
    <x v="5"/>
    <s v="Chinese"/>
    <d v="2022-10-03T00:00:00"/>
    <s v="COD"/>
    <n v="69"/>
    <n v="14.8"/>
    <n v="582.54999999999995"/>
    <n v="97.87"/>
    <s v="Wallet"/>
    <n v="3"/>
    <s v="36-50"/>
    <s v="new"/>
    <s v="high value"/>
    <s v="medium"/>
    <s v="Oct"/>
    <x v="2"/>
    <x v="1"/>
    <x v="1"/>
  </r>
  <r>
    <n v="604573"/>
    <n v="27094"/>
    <n v="55"/>
    <s v="Male"/>
    <x v="0"/>
    <x v="4"/>
    <s v="South Indian"/>
    <d v="2023-06-23T00:00:00"/>
    <s v="Online"/>
    <n v="62"/>
    <n v="12.2"/>
    <n v="607.71"/>
    <n v="36.590000000000003"/>
    <s v="Card"/>
    <n v="4"/>
    <s v="50+"/>
    <s v="new"/>
    <s v="high value"/>
    <s v="medium"/>
    <s v="Jun"/>
    <x v="0"/>
    <x v="1"/>
    <x v="1"/>
  </r>
  <r>
    <n v="604574"/>
    <n v="85783"/>
    <n v="45"/>
    <s v="Male"/>
    <x v="2"/>
    <x v="1"/>
    <s v="Burger"/>
    <d v="2022-04-19T00:00:00"/>
    <s v="COD"/>
    <n v="45"/>
    <n v="13.9"/>
    <n v="745.48"/>
    <n v="87.95"/>
    <s v="Cash"/>
    <n v="1"/>
    <s v="36-50"/>
    <s v="repeat"/>
    <s v="high value"/>
    <s v="Low"/>
    <s v="Apr"/>
    <x v="2"/>
    <x v="1"/>
    <x v="0"/>
  </r>
  <r>
    <n v="604575"/>
    <n v="67702"/>
    <n v="44"/>
    <s v="Male"/>
    <x v="3"/>
    <x v="5"/>
    <s v="Burger"/>
    <d v="2022-04-26T00:00:00"/>
    <s v="Online"/>
    <n v="41"/>
    <n v="11.7"/>
    <n v="601.66"/>
    <n v="73.88"/>
    <s v="Wallet"/>
    <n v="4"/>
    <s v="36-50"/>
    <s v="new"/>
    <s v="high value"/>
    <s v="medium"/>
    <s v="Apr"/>
    <x v="2"/>
    <x v="1"/>
    <x v="0"/>
  </r>
  <r>
    <n v="604576"/>
    <n v="87660"/>
    <n v="40"/>
    <s v="Male"/>
    <x v="1"/>
    <x v="3"/>
    <s v="Sandwich"/>
    <d v="2024-08-31T00:00:00"/>
    <s v="Online"/>
    <n v="48"/>
    <n v="13.9"/>
    <n v="919.01"/>
    <n v="75.89"/>
    <s v="Wallet"/>
    <n v="4"/>
    <s v="36-50"/>
    <s v="new"/>
    <s v="high value"/>
    <s v="medium"/>
    <s v="Aug"/>
    <x v="1"/>
    <x v="1"/>
    <x v="1"/>
  </r>
  <r>
    <n v="604577"/>
    <n v="17166"/>
    <n v="19"/>
    <s v="Male"/>
    <x v="3"/>
    <x v="7"/>
    <s v="South Indian"/>
    <d v="2024-11-05T00:00:00"/>
    <s v="COD"/>
    <n v="88"/>
    <n v="4.5"/>
    <n v="760.21"/>
    <n v="43.66"/>
    <s v="Card"/>
    <n v="3"/>
    <s v="18-24"/>
    <s v="new"/>
    <s v="high value"/>
    <s v="medium"/>
    <s v="Nov"/>
    <x v="1"/>
    <x v="2"/>
    <x v="1"/>
  </r>
  <r>
    <n v="604578"/>
    <n v="73124"/>
    <n v="26"/>
    <s v="Male"/>
    <x v="0"/>
    <x v="5"/>
    <s v="Biryani"/>
    <d v="2024-05-07T00:00:00"/>
    <s v="Online"/>
    <n v="67"/>
    <n v="3.9"/>
    <n v="920.53"/>
    <n v="65.23"/>
    <s v="Cash"/>
    <n v="2"/>
    <s v="25-35"/>
    <s v="new"/>
    <s v="high value"/>
    <s v="Low"/>
    <s v="May"/>
    <x v="1"/>
    <x v="2"/>
    <x v="1"/>
  </r>
  <r>
    <n v="604579"/>
    <n v="72847"/>
    <n v="64"/>
    <s v="Female"/>
    <x v="1"/>
    <x v="3"/>
    <s v="Sandwich"/>
    <d v="2023-10-15T00:00:00"/>
    <s v="COD"/>
    <n v="31"/>
    <n v="14.1"/>
    <n v="662.13"/>
    <n v="109.57"/>
    <s v="UPI"/>
    <n v="2"/>
    <s v="50+"/>
    <s v="new"/>
    <s v="high value"/>
    <s v="Low"/>
    <s v="Oct"/>
    <x v="0"/>
    <x v="1"/>
    <x v="0"/>
  </r>
  <r>
    <n v="604580"/>
    <n v="52445"/>
    <n v="31"/>
    <s v="Male"/>
    <x v="2"/>
    <x v="6"/>
    <s v="Biryani"/>
    <d v="2024-05-07T00:00:00"/>
    <s v="Online"/>
    <n v="47"/>
    <n v="3.7"/>
    <n v="697.03"/>
    <n v="91.6"/>
    <s v="Card"/>
    <n v="2"/>
    <s v="25-35"/>
    <s v="new"/>
    <s v="high value"/>
    <s v="Low"/>
    <s v="May"/>
    <x v="1"/>
    <x v="2"/>
    <x v="1"/>
  </r>
  <r>
    <n v="604581"/>
    <n v="87572"/>
    <n v="58"/>
    <s v="Male"/>
    <x v="5"/>
    <x v="0"/>
    <s v="Burger"/>
    <d v="2022-02-25T00:00:00"/>
    <s v="COD"/>
    <n v="42"/>
    <n v="3.1"/>
    <n v="660.52"/>
    <n v="95.78"/>
    <s v="Card"/>
    <n v="4"/>
    <s v="50+"/>
    <s v="new"/>
    <s v="high value"/>
    <s v="medium"/>
    <s v="Feb"/>
    <x v="2"/>
    <x v="2"/>
    <x v="0"/>
  </r>
  <r>
    <n v="604582"/>
    <n v="58717"/>
    <n v="56"/>
    <s v="Male"/>
    <x v="5"/>
    <x v="4"/>
    <s v="Chinese"/>
    <d v="2022-09-26T00:00:00"/>
    <s v="COD"/>
    <n v="72"/>
    <n v="13.3"/>
    <n v="1359.17"/>
    <n v="74.400000000000006"/>
    <s v="Card"/>
    <n v="1"/>
    <s v="50+"/>
    <s v="new"/>
    <s v="high value"/>
    <s v="Low"/>
    <s v="Sep"/>
    <x v="2"/>
    <x v="1"/>
    <x v="1"/>
  </r>
  <r>
    <n v="604583"/>
    <n v="61739"/>
    <n v="52"/>
    <s v="Female"/>
    <x v="3"/>
    <x v="2"/>
    <s v="South Indian"/>
    <d v="2023-03-07T00:00:00"/>
    <s v="Online"/>
    <n v="66"/>
    <n v="3.6"/>
    <n v="1331.26"/>
    <n v="39.83"/>
    <s v="UPI"/>
    <n v="4"/>
    <s v="50+"/>
    <s v="new"/>
    <s v="high value"/>
    <s v="medium"/>
    <s v="Mar"/>
    <x v="0"/>
    <x v="2"/>
    <x v="1"/>
  </r>
  <r>
    <n v="604584"/>
    <n v="27434"/>
    <n v="52"/>
    <s v="Male"/>
    <x v="1"/>
    <x v="6"/>
    <s v="Burger"/>
    <d v="2024-04-01T00:00:00"/>
    <s v="COD"/>
    <n v="57"/>
    <n v="4.5999999999999996"/>
    <n v="298.68"/>
    <n v="23.74"/>
    <s v="Wallet"/>
    <n v="3"/>
    <s v="50+"/>
    <s v="new"/>
    <s v="medium"/>
    <s v="medium"/>
    <s v="Apr"/>
    <x v="1"/>
    <x v="2"/>
    <x v="1"/>
  </r>
  <r>
    <n v="604585"/>
    <n v="21839"/>
    <n v="21"/>
    <s v="Female"/>
    <x v="4"/>
    <x v="6"/>
    <s v="Chinese"/>
    <d v="2023-06-02T00:00:00"/>
    <s v="COD"/>
    <n v="58"/>
    <n v="4.5999999999999996"/>
    <n v="647.52"/>
    <n v="93.89"/>
    <s v="Cash"/>
    <n v="2"/>
    <s v="18-24"/>
    <s v="new"/>
    <s v="high value"/>
    <s v="Low"/>
    <s v="Jun"/>
    <x v="0"/>
    <x v="2"/>
    <x v="1"/>
  </r>
  <r>
    <n v="604586"/>
    <n v="21145"/>
    <n v="57"/>
    <s v="Male"/>
    <x v="0"/>
    <x v="2"/>
    <s v="South Indian"/>
    <d v="2022-09-04T00:00:00"/>
    <s v="COD"/>
    <n v="36"/>
    <n v="13.8"/>
    <n v="571.02"/>
    <n v="85.32"/>
    <s v="Wallet"/>
    <n v="2"/>
    <s v="50+"/>
    <s v="new"/>
    <s v="high value"/>
    <s v="Low"/>
    <s v="Sep"/>
    <x v="2"/>
    <x v="1"/>
    <x v="0"/>
  </r>
  <r>
    <n v="604587"/>
    <n v="88518"/>
    <n v="50"/>
    <s v="Female"/>
    <x v="0"/>
    <x v="6"/>
    <s v="Chinese"/>
    <d v="2023-08-10T00:00:00"/>
    <s v="Online"/>
    <n v="89"/>
    <n v="3.3"/>
    <n v="1136.33"/>
    <n v="72.08"/>
    <s v="Card"/>
    <n v="3"/>
    <s v="36-50"/>
    <s v="new"/>
    <s v="high value"/>
    <s v="medium"/>
    <s v="Aug"/>
    <x v="0"/>
    <x v="2"/>
    <x v="1"/>
  </r>
  <r>
    <n v="604588"/>
    <n v="75582"/>
    <n v="59"/>
    <s v="Male"/>
    <x v="5"/>
    <x v="7"/>
    <s v="Biryani"/>
    <d v="2024-03-19T00:00:00"/>
    <s v="COD"/>
    <n v="59"/>
    <n v="6.9"/>
    <n v="1091.2"/>
    <n v="76.11"/>
    <s v="Card"/>
    <n v="1"/>
    <s v="50+"/>
    <s v="new"/>
    <s v="high value"/>
    <s v="Low"/>
    <s v="Mar"/>
    <x v="1"/>
    <x v="0"/>
    <x v="1"/>
  </r>
  <r>
    <n v="604589"/>
    <n v="13088"/>
    <n v="58"/>
    <s v="Male"/>
    <x v="5"/>
    <x v="4"/>
    <s v="Chinese"/>
    <d v="2024-11-14T00:00:00"/>
    <s v="Online"/>
    <n v="33"/>
    <n v="10.7"/>
    <n v="1057.1300000000001"/>
    <n v="59.75"/>
    <s v="Cash"/>
    <n v="4"/>
    <s v="50+"/>
    <s v="new"/>
    <s v="high value"/>
    <s v="medium"/>
    <s v="Nov"/>
    <x v="1"/>
    <x v="1"/>
    <x v="0"/>
  </r>
  <r>
    <n v="604590"/>
    <n v="16671"/>
    <n v="48"/>
    <s v="Female"/>
    <x v="1"/>
    <x v="3"/>
    <s v="Pizza"/>
    <d v="2023-08-24T00:00:00"/>
    <s v="COD"/>
    <n v="21"/>
    <n v="2.2000000000000002"/>
    <n v="1082.6500000000001"/>
    <n v="45.54"/>
    <s v="Cash"/>
    <n v="3"/>
    <s v="36-50"/>
    <s v="new"/>
    <s v="high value"/>
    <s v="medium"/>
    <s v="Aug"/>
    <x v="0"/>
    <x v="2"/>
    <x v="2"/>
  </r>
  <r>
    <n v="604591"/>
    <n v="38165"/>
    <n v="55"/>
    <s v="Female"/>
    <x v="4"/>
    <x v="2"/>
    <s v="South Indian"/>
    <d v="2023-01-31T00:00:00"/>
    <s v="Online"/>
    <n v="59"/>
    <n v="1.7"/>
    <n v="337.25"/>
    <n v="30.04"/>
    <s v="UPI"/>
    <n v="3"/>
    <s v="50+"/>
    <s v="new"/>
    <s v="medium"/>
    <s v="medium"/>
    <s v="Jan"/>
    <x v="0"/>
    <x v="2"/>
    <x v="1"/>
  </r>
  <r>
    <n v="604592"/>
    <n v="10349"/>
    <n v="63"/>
    <s v="Female"/>
    <x v="0"/>
    <x v="3"/>
    <s v="Sandwich"/>
    <d v="2024-05-12T00:00:00"/>
    <s v="COD"/>
    <n v="39"/>
    <n v="7.3"/>
    <n v="366.42"/>
    <n v="20.190000000000001"/>
    <s v="Card"/>
    <n v="4"/>
    <s v="50+"/>
    <s v="new"/>
    <s v="medium"/>
    <s v="medium"/>
    <s v="May"/>
    <x v="1"/>
    <x v="0"/>
    <x v="0"/>
  </r>
  <r>
    <n v="604593"/>
    <n v="87509"/>
    <n v="60"/>
    <s v="Male"/>
    <x v="2"/>
    <x v="6"/>
    <s v="Chinese"/>
    <d v="2022-09-25T00:00:00"/>
    <s v="COD"/>
    <n v="77"/>
    <n v="4.7"/>
    <n v="789.11"/>
    <n v="110.34"/>
    <s v="Card"/>
    <n v="5"/>
    <s v="50+"/>
    <s v="new"/>
    <s v="high value"/>
    <s v="High"/>
    <s v="Sep"/>
    <x v="2"/>
    <x v="2"/>
    <x v="1"/>
  </r>
  <r>
    <n v="604594"/>
    <n v="37140"/>
    <n v="42"/>
    <s v="Female"/>
    <x v="4"/>
    <x v="7"/>
    <s v="Chinese"/>
    <d v="2024-06-08T00:00:00"/>
    <s v="COD"/>
    <n v="65"/>
    <n v="13.3"/>
    <n v="413.96"/>
    <n v="23.56"/>
    <s v="UPI"/>
    <n v="1"/>
    <s v="36-50"/>
    <s v="new"/>
    <s v="medium"/>
    <s v="Low"/>
    <s v="Jun"/>
    <x v="1"/>
    <x v="1"/>
    <x v="1"/>
  </r>
  <r>
    <n v="604595"/>
    <n v="86305"/>
    <n v="32"/>
    <s v="Male"/>
    <x v="5"/>
    <x v="0"/>
    <s v="Pizza"/>
    <d v="2024-08-26T00:00:00"/>
    <s v="COD"/>
    <n v="70"/>
    <n v="13.9"/>
    <n v="423.33"/>
    <n v="112.48"/>
    <s v="Card"/>
    <n v="1"/>
    <s v="25-35"/>
    <s v="new"/>
    <s v="medium"/>
    <s v="Low"/>
    <s v="Aug"/>
    <x v="1"/>
    <x v="1"/>
    <x v="1"/>
  </r>
  <r>
    <n v="604596"/>
    <n v="45629"/>
    <n v="55"/>
    <s v="Male"/>
    <x v="2"/>
    <x v="0"/>
    <s v="Biryani"/>
    <d v="2022-04-26T00:00:00"/>
    <s v="Online"/>
    <n v="78"/>
    <n v="12.3"/>
    <n v="1092.98"/>
    <n v="45.78"/>
    <s v="UPI"/>
    <n v="4"/>
    <s v="50+"/>
    <s v="new"/>
    <s v="high value"/>
    <s v="medium"/>
    <s v="Apr"/>
    <x v="2"/>
    <x v="1"/>
    <x v="1"/>
  </r>
  <r>
    <n v="604597"/>
    <n v="77787"/>
    <n v="32"/>
    <s v="Female"/>
    <x v="3"/>
    <x v="5"/>
    <s v="Chinese"/>
    <d v="2024-06-27T00:00:00"/>
    <s v="COD"/>
    <n v="89"/>
    <n v="1.9"/>
    <n v="1356.13"/>
    <n v="56.99"/>
    <s v="Cash"/>
    <n v="2"/>
    <s v="25-35"/>
    <s v="new"/>
    <s v="high value"/>
    <s v="Low"/>
    <s v="Jun"/>
    <x v="1"/>
    <x v="2"/>
    <x v="1"/>
  </r>
  <r>
    <n v="604598"/>
    <n v="79565"/>
    <n v="27"/>
    <s v="Male"/>
    <x v="4"/>
    <x v="2"/>
    <s v="Pizza"/>
    <d v="2022-07-25T00:00:00"/>
    <s v="COD"/>
    <n v="25"/>
    <n v="10.7"/>
    <n v="405.77"/>
    <n v="62.18"/>
    <s v="UPI"/>
    <n v="2"/>
    <s v="25-35"/>
    <s v="new"/>
    <s v="medium"/>
    <s v="Low"/>
    <s v="Jul"/>
    <x v="2"/>
    <x v="1"/>
    <x v="2"/>
  </r>
  <r>
    <n v="604599"/>
    <n v="79367"/>
    <n v="47"/>
    <s v="Male"/>
    <x v="1"/>
    <x v="1"/>
    <s v="Biryani"/>
    <d v="2024-01-03T00:00:00"/>
    <s v="COD"/>
    <n v="78"/>
    <n v="4.2"/>
    <n v="425.84"/>
    <n v="55.4"/>
    <s v="Wallet"/>
    <n v="3"/>
    <s v="36-50"/>
    <s v="new"/>
    <s v="medium"/>
    <s v="medium"/>
    <s v="Jan"/>
    <x v="1"/>
    <x v="2"/>
    <x v="1"/>
  </r>
  <r>
    <n v="604600"/>
    <n v="94188"/>
    <n v="52"/>
    <s v="Male"/>
    <x v="0"/>
    <x v="4"/>
    <s v="Sandwich"/>
    <d v="2023-07-03T00:00:00"/>
    <s v="Online"/>
    <n v="45"/>
    <n v="2.9"/>
    <n v="1004.21"/>
    <n v="33.83"/>
    <s v="Wallet"/>
    <n v="1"/>
    <s v="50+"/>
    <s v="new"/>
    <s v="high value"/>
    <s v="Low"/>
    <s v="Jul"/>
    <x v="0"/>
    <x v="2"/>
    <x v="0"/>
  </r>
  <r>
    <n v="604601"/>
    <n v="90184"/>
    <n v="20"/>
    <s v="Female"/>
    <x v="3"/>
    <x v="4"/>
    <s v="Biryani"/>
    <d v="2024-11-05T00:00:00"/>
    <s v="COD"/>
    <n v="65"/>
    <n v="5.2"/>
    <n v="545.6"/>
    <n v="23.81"/>
    <s v="Cash"/>
    <n v="5"/>
    <s v="18-24"/>
    <s v="new"/>
    <s v="high value"/>
    <s v="High"/>
    <s v="Nov"/>
    <x v="1"/>
    <x v="0"/>
    <x v="1"/>
  </r>
  <r>
    <n v="604602"/>
    <n v="33699"/>
    <n v="51"/>
    <s v="Female"/>
    <x v="2"/>
    <x v="4"/>
    <s v="Biryani"/>
    <d v="2023-11-07T00:00:00"/>
    <s v="COD"/>
    <n v="44"/>
    <n v="13.3"/>
    <n v="165.66"/>
    <n v="28.46"/>
    <s v="Cash"/>
    <n v="1"/>
    <s v="50+"/>
    <s v="new"/>
    <s v="low"/>
    <s v="Low"/>
    <s v="Nov"/>
    <x v="0"/>
    <x v="1"/>
    <x v="0"/>
  </r>
  <r>
    <n v="604603"/>
    <n v="40731"/>
    <n v="39"/>
    <s v="Female"/>
    <x v="2"/>
    <x v="1"/>
    <s v="Chinese"/>
    <d v="2023-11-03T00:00:00"/>
    <s v="COD"/>
    <n v="62"/>
    <n v="4"/>
    <n v="158.06"/>
    <n v="91.79"/>
    <s v="Card"/>
    <n v="5"/>
    <s v="36-50"/>
    <s v="new"/>
    <s v="low"/>
    <s v="High"/>
    <s v="Nov"/>
    <x v="0"/>
    <x v="2"/>
    <x v="1"/>
  </r>
  <r>
    <n v="604604"/>
    <n v="10537"/>
    <n v="20"/>
    <s v="Male"/>
    <x v="3"/>
    <x v="6"/>
    <s v="Biryani"/>
    <d v="2022-03-25T00:00:00"/>
    <s v="Online"/>
    <n v="64"/>
    <n v="9.9"/>
    <n v="389.46"/>
    <n v="116.42"/>
    <s v="Card"/>
    <n v="2"/>
    <s v="18-24"/>
    <s v="new"/>
    <s v="medium"/>
    <s v="Low"/>
    <s v="Mar"/>
    <x v="2"/>
    <x v="0"/>
    <x v="1"/>
  </r>
  <r>
    <n v="604605"/>
    <n v="36918"/>
    <n v="29"/>
    <s v="Female"/>
    <x v="2"/>
    <x v="3"/>
    <s v="Burger"/>
    <d v="2024-11-05T00:00:00"/>
    <s v="Online"/>
    <n v="49"/>
    <n v="13.3"/>
    <n v="948.71"/>
    <n v="59.15"/>
    <s v="Card"/>
    <n v="3"/>
    <s v="25-35"/>
    <s v="new"/>
    <s v="high value"/>
    <s v="medium"/>
    <s v="Nov"/>
    <x v="1"/>
    <x v="1"/>
    <x v="1"/>
  </r>
  <r>
    <n v="604606"/>
    <n v="29884"/>
    <n v="25"/>
    <s v="Female"/>
    <x v="3"/>
    <x v="7"/>
    <s v="Biryani"/>
    <d v="2024-11-18T00:00:00"/>
    <s v="Online"/>
    <n v="82"/>
    <n v="6.5"/>
    <n v="314.57"/>
    <n v="118.76"/>
    <s v="Card"/>
    <n v="1"/>
    <s v="25-35"/>
    <s v="new"/>
    <s v="medium"/>
    <s v="Low"/>
    <s v="Nov"/>
    <x v="1"/>
    <x v="0"/>
    <x v="1"/>
  </r>
  <r>
    <n v="604607"/>
    <n v="80783"/>
    <n v="33"/>
    <s v="Male"/>
    <x v="2"/>
    <x v="6"/>
    <s v="Chinese"/>
    <d v="2022-10-24T00:00:00"/>
    <s v="Online"/>
    <n v="39"/>
    <n v="3.6"/>
    <n v="888.28"/>
    <n v="65.58"/>
    <s v="Wallet"/>
    <n v="3"/>
    <s v="25-35"/>
    <s v="new"/>
    <s v="high value"/>
    <s v="medium"/>
    <s v="Oct"/>
    <x v="2"/>
    <x v="2"/>
    <x v="0"/>
  </r>
  <r>
    <n v="604608"/>
    <n v="88763"/>
    <n v="26"/>
    <s v="Male"/>
    <x v="0"/>
    <x v="0"/>
    <s v="Biryani"/>
    <d v="2022-02-22T00:00:00"/>
    <s v="Online"/>
    <n v="41"/>
    <n v="6.2"/>
    <n v="312.31"/>
    <n v="82.23"/>
    <s v="Wallet"/>
    <n v="1"/>
    <s v="25-35"/>
    <s v="new"/>
    <s v="medium"/>
    <s v="Low"/>
    <s v="Feb"/>
    <x v="2"/>
    <x v="0"/>
    <x v="0"/>
  </r>
  <r>
    <n v="604609"/>
    <n v="85712"/>
    <n v="40"/>
    <s v="Female"/>
    <x v="0"/>
    <x v="7"/>
    <s v="South Indian"/>
    <d v="2022-09-07T00:00:00"/>
    <s v="Online"/>
    <n v="41"/>
    <n v="7.1"/>
    <n v="536.34"/>
    <n v="75.77"/>
    <s v="Card"/>
    <n v="4"/>
    <s v="36-50"/>
    <s v="new"/>
    <s v="high value"/>
    <s v="medium"/>
    <s v="Sep"/>
    <x v="2"/>
    <x v="0"/>
    <x v="0"/>
  </r>
  <r>
    <n v="604610"/>
    <n v="68552"/>
    <n v="62"/>
    <s v="Male"/>
    <x v="3"/>
    <x v="4"/>
    <s v="Burger"/>
    <d v="2024-08-31T00:00:00"/>
    <s v="Online"/>
    <n v="82"/>
    <n v="3.6"/>
    <n v="303.82"/>
    <n v="115.82"/>
    <s v="Wallet"/>
    <n v="3"/>
    <s v="50+"/>
    <s v="new"/>
    <s v="medium"/>
    <s v="medium"/>
    <s v="Aug"/>
    <x v="1"/>
    <x v="2"/>
    <x v="1"/>
  </r>
  <r>
    <n v="604611"/>
    <n v="85992"/>
    <n v="22"/>
    <s v="Male"/>
    <x v="3"/>
    <x v="2"/>
    <s v="Sandwich"/>
    <d v="2024-12-18T00:00:00"/>
    <s v="Online"/>
    <n v="82"/>
    <n v="14.9"/>
    <n v="478.98"/>
    <n v="56.69"/>
    <s v="Wallet"/>
    <n v="1"/>
    <s v="18-24"/>
    <s v="new"/>
    <s v="medium"/>
    <s v="Low"/>
    <s v="Dec"/>
    <x v="1"/>
    <x v="1"/>
    <x v="1"/>
  </r>
  <r>
    <n v="604612"/>
    <n v="34870"/>
    <n v="21"/>
    <s v="Female"/>
    <x v="1"/>
    <x v="0"/>
    <s v="Sandwich"/>
    <d v="2024-09-24T00:00:00"/>
    <s v="COD"/>
    <n v="47"/>
    <n v="7.6"/>
    <n v="836.08"/>
    <n v="112.12"/>
    <s v="Wallet"/>
    <n v="2"/>
    <s v="18-24"/>
    <s v="new"/>
    <s v="high value"/>
    <s v="Low"/>
    <s v="Sep"/>
    <x v="1"/>
    <x v="0"/>
    <x v="1"/>
  </r>
  <r>
    <n v="604613"/>
    <n v="39497"/>
    <n v="64"/>
    <s v="Male"/>
    <x v="5"/>
    <x v="0"/>
    <s v="Pizza"/>
    <d v="2023-07-08T00:00:00"/>
    <s v="COD"/>
    <n v="58"/>
    <n v="4.4000000000000004"/>
    <n v="1370.75"/>
    <n v="42.85"/>
    <s v="Cash"/>
    <n v="3"/>
    <s v="50+"/>
    <s v="new"/>
    <s v="high value"/>
    <s v="medium"/>
    <s v="Jul"/>
    <x v="0"/>
    <x v="2"/>
    <x v="1"/>
  </r>
  <r>
    <n v="604614"/>
    <n v="60833"/>
    <n v="39"/>
    <s v="Female"/>
    <x v="3"/>
    <x v="4"/>
    <s v="Chinese"/>
    <d v="2024-10-13T00:00:00"/>
    <s v="COD"/>
    <n v="23"/>
    <n v="9.6"/>
    <n v="633.20000000000005"/>
    <n v="99.7"/>
    <s v="Cash"/>
    <n v="2"/>
    <s v="36-50"/>
    <s v="new"/>
    <s v="high value"/>
    <s v="Low"/>
    <s v="Oct"/>
    <x v="1"/>
    <x v="0"/>
    <x v="2"/>
  </r>
  <r>
    <n v="604615"/>
    <n v="53284"/>
    <n v="25"/>
    <s v="Female"/>
    <x v="5"/>
    <x v="4"/>
    <s v="Biryani"/>
    <d v="2023-10-26T00:00:00"/>
    <s v="Online"/>
    <n v="81"/>
    <n v="4.8"/>
    <n v="747.01"/>
    <n v="61.73"/>
    <s v="UPI"/>
    <n v="3"/>
    <s v="25-35"/>
    <s v="repeat"/>
    <s v="high value"/>
    <s v="medium"/>
    <s v="Oct"/>
    <x v="0"/>
    <x v="2"/>
    <x v="1"/>
  </r>
  <r>
    <n v="604616"/>
    <n v="15217"/>
    <n v="36"/>
    <s v="Male"/>
    <x v="2"/>
    <x v="4"/>
    <s v="Chinese"/>
    <d v="2024-06-19T00:00:00"/>
    <s v="COD"/>
    <n v="75"/>
    <n v="13.7"/>
    <n v="263.29000000000002"/>
    <n v="43.66"/>
    <s v="UPI"/>
    <n v="2"/>
    <s v="36-50"/>
    <s v="new"/>
    <s v="medium"/>
    <s v="Low"/>
    <s v="Jun"/>
    <x v="1"/>
    <x v="1"/>
    <x v="1"/>
  </r>
  <r>
    <n v="604617"/>
    <n v="97336"/>
    <n v="23"/>
    <s v="Female"/>
    <x v="5"/>
    <x v="1"/>
    <s v="Biryani"/>
    <d v="2023-06-11T00:00:00"/>
    <s v="Online"/>
    <n v="21"/>
    <n v="5.5"/>
    <n v="744.16"/>
    <n v="116.15"/>
    <s v="UPI"/>
    <n v="1"/>
    <s v="18-24"/>
    <s v="new"/>
    <s v="high value"/>
    <s v="Low"/>
    <s v="Jun"/>
    <x v="0"/>
    <x v="0"/>
    <x v="2"/>
  </r>
  <r>
    <n v="604618"/>
    <n v="37305"/>
    <n v="19"/>
    <s v="Female"/>
    <x v="5"/>
    <x v="7"/>
    <s v="Sandwich"/>
    <d v="2022-11-01T00:00:00"/>
    <s v="Online"/>
    <n v="40"/>
    <n v="3.8"/>
    <n v="1111.3699999999999"/>
    <n v="26.2"/>
    <s v="Card"/>
    <n v="3"/>
    <s v="18-24"/>
    <s v="new"/>
    <s v="high value"/>
    <s v="medium"/>
    <s v="Nov"/>
    <x v="2"/>
    <x v="2"/>
    <x v="0"/>
  </r>
  <r>
    <n v="604619"/>
    <n v="90502"/>
    <n v="43"/>
    <s v="Female"/>
    <x v="0"/>
    <x v="6"/>
    <s v="Chinese"/>
    <d v="2024-08-18T00:00:00"/>
    <s v="Online"/>
    <n v="63"/>
    <n v="8.6"/>
    <n v="1106.44"/>
    <n v="83.88"/>
    <s v="Card"/>
    <n v="2"/>
    <s v="36-50"/>
    <s v="new"/>
    <s v="high value"/>
    <s v="Low"/>
    <s v="Aug"/>
    <x v="1"/>
    <x v="0"/>
    <x v="1"/>
  </r>
  <r>
    <n v="604620"/>
    <n v="24564"/>
    <n v="44"/>
    <s v="Male"/>
    <x v="5"/>
    <x v="7"/>
    <s v="Chinese"/>
    <d v="2022-07-07T00:00:00"/>
    <s v="COD"/>
    <n v="25"/>
    <n v="9"/>
    <n v="1132.8599999999999"/>
    <n v="39.590000000000003"/>
    <s v="Card"/>
    <n v="5"/>
    <s v="36-50"/>
    <s v="new"/>
    <s v="high value"/>
    <s v="High"/>
    <s v="Jul"/>
    <x v="2"/>
    <x v="0"/>
    <x v="2"/>
  </r>
  <r>
    <n v="604621"/>
    <n v="60587"/>
    <n v="37"/>
    <s v="Female"/>
    <x v="5"/>
    <x v="3"/>
    <s v="Chinese"/>
    <d v="2024-04-17T00:00:00"/>
    <s v="COD"/>
    <n v="38"/>
    <n v="5.6"/>
    <n v="931.94"/>
    <n v="39.380000000000003"/>
    <s v="Wallet"/>
    <n v="2"/>
    <s v="36-50"/>
    <s v="new"/>
    <s v="high value"/>
    <s v="Low"/>
    <s v="Apr"/>
    <x v="1"/>
    <x v="0"/>
    <x v="0"/>
  </r>
  <r>
    <n v="604622"/>
    <n v="28398"/>
    <n v="42"/>
    <s v="Female"/>
    <x v="1"/>
    <x v="7"/>
    <s v="Pizza"/>
    <d v="2023-05-01T00:00:00"/>
    <s v="Online"/>
    <n v="74"/>
    <n v="3.7"/>
    <n v="735.36"/>
    <n v="30.18"/>
    <s v="Cash"/>
    <n v="4"/>
    <s v="36-50"/>
    <s v="new"/>
    <s v="high value"/>
    <s v="medium"/>
    <s v="May"/>
    <x v="0"/>
    <x v="2"/>
    <x v="1"/>
  </r>
  <r>
    <n v="604623"/>
    <n v="50320"/>
    <n v="26"/>
    <s v="Female"/>
    <x v="4"/>
    <x v="3"/>
    <s v="Sandwich"/>
    <d v="2024-04-21T00:00:00"/>
    <s v="COD"/>
    <n v="30"/>
    <n v="7.1"/>
    <n v="1281.1400000000001"/>
    <n v="59.39"/>
    <s v="Card"/>
    <n v="5"/>
    <s v="25-35"/>
    <s v="repeat"/>
    <s v="high value"/>
    <s v="High"/>
    <s v="Apr"/>
    <x v="1"/>
    <x v="0"/>
    <x v="2"/>
  </r>
  <r>
    <n v="604624"/>
    <n v="90882"/>
    <n v="48"/>
    <s v="Female"/>
    <x v="3"/>
    <x v="1"/>
    <s v="Pizza"/>
    <d v="2022-03-10T00:00:00"/>
    <s v="COD"/>
    <n v="45"/>
    <n v="10.6"/>
    <n v="854.67"/>
    <n v="77.39"/>
    <s v="UPI"/>
    <n v="4"/>
    <s v="36-50"/>
    <s v="new"/>
    <s v="high value"/>
    <s v="medium"/>
    <s v="Mar"/>
    <x v="2"/>
    <x v="1"/>
    <x v="0"/>
  </r>
  <r>
    <n v="604625"/>
    <n v="84055"/>
    <n v="28"/>
    <s v="Female"/>
    <x v="5"/>
    <x v="3"/>
    <s v="South Indian"/>
    <d v="2022-07-19T00:00:00"/>
    <s v="Online"/>
    <n v="46"/>
    <n v="12.4"/>
    <n v="330.46"/>
    <n v="98.21"/>
    <s v="Card"/>
    <n v="4"/>
    <s v="25-35"/>
    <s v="new"/>
    <s v="medium"/>
    <s v="medium"/>
    <s v="Jul"/>
    <x v="2"/>
    <x v="1"/>
    <x v="1"/>
  </r>
  <r>
    <n v="604626"/>
    <n v="13128"/>
    <n v="60"/>
    <s v="Female"/>
    <x v="5"/>
    <x v="3"/>
    <s v="Pizza"/>
    <d v="2022-09-16T00:00:00"/>
    <s v="Online"/>
    <n v="77"/>
    <n v="7.1"/>
    <n v="390.91"/>
    <n v="82.02"/>
    <s v="UPI"/>
    <n v="4"/>
    <s v="50+"/>
    <s v="new"/>
    <s v="medium"/>
    <s v="medium"/>
    <s v="Sep"/>
    <x v="2"/>
    <x v="0"/>
    <x v="1"/>
  </r>
  <r>
    <n v="604627"/>
    <n v="99786"/>
    <n v="61"/>
    <s v="Male"/>
    <x v="0"/>
    <x v="5"/>
    <s v="Pizza"/>
    <d v="2024-08-06T00:00:00"/>
    <s v="Online"/>
    <n v="88"/>
    <n v="1.8"/>
    <n v="279.47000000000003"/>
    <n v="67.180000000000007"/>
    <s v="UPI"/>
    <n v="4"/>
    <s v="50+"/>
    <s v="new"/>
    <s v="medium"/>
    <s v="medium"/>
    <s v="Aug"/>
    <x v="1"/>
    <x v="2"/>
    <x v="1"/>
  </r>
  <r>
    <n v="604628"/>
    <n v="41108"/>
    <n v="42"/>
    <s v="Male"/>
    <x v="3"/>
    <x v="5"/>
    <s v="Biryani"/>
    <d v="2024-10-13T00:00:00"/>
    <s v="COD"/>
    <n v="41"/>
    <n v="6.3"/>
    <n v="632.96"/>
    <n v="99.17"/>
    <s v="Card"/>
    <n v="2"/>
    <s v="36-50"/>
    <s v="new"/>
    <s v="high value"/>
    <s v="Low"/>
    <s v="Oct"/>
    <x v="1"/>
    <x v="0"/>
    <x v="0"/>
  </r>
  <r>
    <n v="604629"/>
    <n v="85438"/>
    <n v="26"/>
    <s v="Male"/>
    <x v="5"/>
    <x v="7"/>
    <s v="Biryani"/>
    <d v="2022-04-05T00:00:00"/>
    <s v="COD"/>
    <n v="73"/>
    <n v="13.3"/>
    <n v="1151.05"/>
    <n v="100.61"/>
    <s v="Wallet"/>
    <n v="2"/>
    <s v="25-35"/>
    <s v="new"/>
    <s v="high value"/>
    <s v="Low"/>
    <s v="Apr"/>
    <x v="2"/>
    <x v="1"/>
    <x v="1"/>
  </r>
  <r>
    <n v="604630"/>
    <n v="11765"/>
    <n v="29"/>
    <s v="Female"/>
    <x v="2"/>
    <x v="6"/>
    <s v="Chinese"/>
    <d v="2024-06-28T00:00:00"/>
    <s v="Online"/>
    <n v="74"/>
    <n v="3.6"/>
    <n v="733.16"/>
    <n v="59.2"/>
    <s v="Cash"/>
    <n v="1"/>
    <s v="25-35"/>
    <s v="new"/>
    <s v="high value"/>
    <s v="Low"/>
    <s v="Jun"/>
    <x v="1"/>
    <x v="2"/>
    <x v="1"/>
  </r>
  <r>
    <n v="604631"/>
    <n v="54574"/>
    <n v="53"/>
    <s v="Male"/>
    <x v="2"/>
    <x v="0"/>
    <s v="Chinese"/>
    <d v="2024-04-16T00:00:00"/>
    <s v="Online"/>
    <n v="35"/>
    <n v="10.7"/>
    <n v="419.25"/>
    <n v="63.65"/>
    <s v="Wallet"/>
    <n v="5"/>
    <s v="50+"/>
    <s v="repeat"/>
    <s v="medium"/>
    <s v="High"/>
    <s v="Apr"/>
    <x v="1"/>
    <x v="1"/>
    <x v="0"/>
  </r>
  <r>
    <n v="604632"/>
    <n v="38487"/>
    <n v="32"/>
    <s v="Male"/>
    <x v="3"/>
    <x v="0"/>
    <s v="Sandwich"/>
    <d v="2022-09-26T00:00:00"/>
    <s v="COD"/>
    <n v="51"/>
    <n v="10.5"/>
    <n v="1111.73"/>
    <n v="83.76"/>
    <s v="Cash"/>
    <n v="3"/>
    <s v="25-35"/>
    <s v="new"/>
    <s v="high value"/>
    <s v="medium"/>
    <s v="Sep"/>
    <x v="2"/>
    <x v="1"/>
    <x v="1"/>
  </r>
  <r>
    <n v="604633"/>
    <n v="27314"/>
    <n v="42"/>
    <s v="Male"/>
    <x v="2"/>
    <x v="2"/>
    <s v="South Indian"/>
    <d v="2022-12-02T00:00:00"/>
    <s v="Online"/>
    <n v="44"/>
    <n v="10.8"/>
    <n v="925.59"/>
    <n v="115.91"/>
    <s v="Wallet"/>
    <n v="2"/>
    <s v="36-50"/>
    <s v="repeat"/>
    <s v="high value"/>
    <s v="Low"/>
    <s v="Dec"/>
    <x v="2"/>
    <x v="1"/>
    <x v="0"/>
  </r>
  <r>
    <n v="604634"/>
    <n v="75455"/>
    <n v="53"/>
    <s v="Female"/>
    <x v="4"/>
    <x v="7"/>
    <s v="Chinese"/>
    <d v="2023-12-11T00:00:00"/>
    <s v="COD"/>
    <n v="62"/>
    <n v="5.9"/>
    <n v="965.79"/>
    <n v="37.33"/>
    <s v="Wallet"/>
    <n v="2"/>
    <s v="50+"/>
    <s v="new"/>
    <s v="high value"/>
    <s v="Low"/>
    <s v="Dec"/>
    <x v="0"/>
    <x v="0"/>
    <x v="1"/>
  </r>
  <r>
    <n v="604635"/>
    <n v="88029"/>
    <n v="48"/>
    <s v="Male"/>
    <x v="4"/>
    <x v="5"/>
    <s v="Biryani"/>
    <d v="2023-11-08T00:00:00"/>
    <s v="COD"/>
    <n v="58"/>
    <n v="6"/>
    <n v="780.05"/>
    <n v="105.01"/>
    <s v="Card"/>
    <n v="1"/>
    <s v="36-50"/>
    <s v="new"/>
    <s v="high value"/>
    <s v="Low"/>
    <s v="Nov"/>
    <x v="0"/>
    <x v="0"/>
    <x v="1"/>
  </r>
  <r>
    <n v="604636"/>
    <n v="29257"/>
    <n v="18"/>
    <s v="Female"/>
    <x v="1"/>
    <x v="7"/>
    <s v="Pizza"/>
    <d v="2022-01-30T00:00:00"/>
    <s v="Online"/>
    <n v="57"/>
    <n v="5.2"/>
    <n v="1484.04"/>
    <n v="115.46"/>
    <s v="Cash"/>
    <n v="1"/>
    <s v="18-24"/>
    <s v="new"/>
    <s v="high value"/>
    <s v="Low"/>
    <s v="Jan"/>
    <x v="2"/>
    <x v="0"/>
    <x v="1"/>
  </r>
  <r>
    <n v="604637"/>
    <n v="38570"/>
    <n v="36"/>
    <s v="Female"/>
    <x v="5"/>
    <x v="3"/>
    <s v="South Indian"/>
    <d v="2022-09-05T00:00:00"/>
    <s v="COD"/>
    <n v="22"/>
    <n v="2.6"/>
    <n v="910.23"/>
    <n v="94.4"/>
    <s v="Card"/>
    <n v="5"/>
    <s v="36-50"/>
    <s v="new"/>
    <s v="high value"/>
    <s v="High"/>
    <s v="Sep"/>
    <x v="2"/>
    <x v="2"/>
    <x v="2"/>
  </r>
  <r>
    <n v="604638"/>
    <n v="50066"/>
    <n v="49"/>
    <s v="Female"/>
    <x v="0"/>
    <x v="1"/>
    <s v="South Indian"/>
    <d v="2023-04-11T00:00:00"/>
    <s v="Online"/>
    <n v="63"/>
    <n v="9.9"/>
    <n v="711.94"/>
    <n v="24.84"/>
    <s v="UPI"/>
    <n v="4"/>
    <s v="36-50"/>
    <s v="new"/>
    <s v="high value"/>
    <s v="medium"/>
    <s v="Apr"/>
    <x v="0"/>
    <x v="0"/>
    <x v="1"/>
  </r>
  <r>
    <n v="604639"/>
    <n v="42833"/>
    <n v="34"/>
    <s v="Female"/>
    <x v="0"/>
    <x v="5"/>
    <s v="Biryani"/>
    <d v="2022-11-02T00:00:00"/>
    <s v="Online"/>
    <n v="64"/>
    <n v="8.8000000000000007"/>
    <n v="1035.25"/>
    <n v="99.95"/>
    <s v="Cash"/>
    <n v="4"/>
    <s v="25-35"/>
    <s v="new"/>
    <s v="high value"/>
    <s v="medium"/>
    <s v="Nov"/>
    <x v="2"/>
    <x v="0"/>
    <x v="1"/>
  </r>
  <r>
    <n v="604640"/>
    <n v="24324"/>
    <n v="52"/>
    <s v="Female"/>
    <x v="2"/>
    <x v="2"/>
    <s v="South Indian"/>
    <d v="2022-02-03T00:00:00"/>
    <s v="Online"/>
    <n v="48"/>
    <n v="1.1000000000000001"/>
    <n v="228.1"/>
    <n v="108.58"/>
    <s v="UPI"/>
    <n v="5"/>
    <s v="50+"/>
    <s v="new"/>
    <s v="low"/>
    <s v="High"/>
    <s v="Feb"/>
    <x v="2"/>
    <x v="2"/>
    <x v="1"/>
  </r>
  <r>
    <n v="604641"/>
    <n v="93924"/>
    <n v="20"/>
    <s v="Female"/>
    <x v="3"/>
    <x v="6"/>
    <s v="Pizza"/>
    <d v="2023-06-09T00:00:00"/>
    <s v="COD"/>
    <n v="62"/>
    <n v="10.4"/>
    <n v="484.64"/>
    <n v="88.38"/>
    <s v="UPI"/>
    <n v="3"/>
    <s v="18-24"/>
    <s v="new"/>
    <s v="medium"/>
    <s v="medium"/>
    <s v="Jun"/>
    <x v="0"/>
    <x v="1"/>
    <x v="1"/>
  </r>
  <r>
    <n v="604642"/>
    <n v="62221"/>
    <n v="30"/>
    <s v="Male"/>
    <x v="5"/>
    <x v="6"/>
    <s v="Sandwich"/>
    <d v="2024-01-26T00:00:00"/>
    <s v="COD"/>
    <n v="36"/>
    <n v="10.199999999999999"/>
    <n v="1254.47"/>
    <n v="85.84"/>
    <s v="Card"/>
    <n v="2"/>
    <s v="25-35"/>
    <s v="new"/>
    <s v="high value"/>
    <s v="Low"/>
    <s v="Jan"/>
    <x v="1"/>
    <x v="1"/>
    <x v="0"/>
  </r>
  <r>
    <n v="604643"/>
    <n v="89786"/>
    <n v="53"/>
    <s v="Male"/>
    <x v="0"/>
    <x v="1"/>
    <s v="Sandwich"/>
    <d v="2023-05-13T00:00:00"/>
    <s v="COD"/>
    <n v="87"/>
    <n v="9"/>
    <n v="767.56"/>
    <n v="25.46"/>
    <s v="Cash"/>
    <n v="2"/>
    <s v="50+"/>
    <s v="new"/>
    <s v="high value"/>
    <s v="Low"/>
    <s v="May"/>
    <x v="0"/>
    <x v="0"/>
    <x v="1"/>
  </r>
  <r>
    <n v="604644"/>
    <n v="54574"/>
    <n v="34"/>
    <s v="Female"/>
    <x v="4"/>
    <x v="7"/>
    <s v="Pizza"/>
    <d v="2023-12-12T00:00:00"/>
    <s v="COD"/>
    <n v="66"/>
    <n v="1.6"/>
    <n v="696.52"/>
    <n v="47.21"/>
    <s v="Cash"/>
    <n v="4"/>
    <s v="25-35"/>
    <s v="repeat"/>
    <s v="high value"/>
    <s v="medium"/>
    <s v="Dec"/>
    <x v="0"/>
    <x v="2"/>
    <x v="1"/>
  </r>
  <r>
    <n v="604645"/>
    <n v="64304"/>
    <n v="33"/>
    <s v="Female"/>
    <x v="4"/>
    <x v="0"/>
    <s v="South Indian"/>
    <d v="2024-10-01T00:00:00"/>
    <s v="COD"/>
    <n v="89"/>
    <n v="13.4"/>
    <n v="895.53"/>
    <n v="105.25"/>
    <s v="Card"/>
    <n v="5"/>
    <s v="25-35"/>
    <s v="new"/>
    <s v="high value"/>
    <s v="High"/>
    <s v="Oct"/>
    <x v="1"/>
    <x v="1"/>
    <x v="1"/>
  </r>
  <r>
    <n v="604646"/>
    <n v="80636"/>
    <n v="26"/>
    <s v="Female"/>
    <x v="0"/>
    <x v="5"/>
    <s v="Sandwich"/>
    <d v="2022-12-02T00:00:00"/>
    <s v="Online"/>
    <n v="31"/>
    <n v="7.1"/>
    <n v="1290.26"/>
    <n v="55.07"/>
    <s v="Card"/>
    <n v="3"/>
    <s v="25-35"/>
    <s v="new"/>
    <s v="high value"/>
    <s v="medium"/>
    <s v="Dec"/>
    <x v="2"/>
    <x v="0"/>
    <x v="0"/>
  </r>
  <r>
    <n v="604647"/>
    <n v="74089"/>
    <n v="61"/>
    <s v="Male"/>
    <x v="1"/>
    <x v="3"/>
    <s v="Burger"/>
    <d v="2023-12-10T00:00:00"/>
    <s v="Online"/>
    <n v="27"/>
    <n v="8.1999999999999993"/>
    <n v="1299.72"/>
    <n v="32.950000000000003"/>
    <s v="Card"/>
    <n v="4"/>
    <s v="50+"/>
    <s v="new"/>
    <s v="high value"/>
    <s v="medium"/>
    <s v="Dec"/>
    <x v="0"/>
    <x v="0"/>
    <x v="2"/>
  </r>
  <r>
    <n v="604648"/>
    <n v="81921"/>
    <n v="64"/>
    <s v="Female"/>
    <x v="3"/>
    <x v="5"/>
    <s v="Chinese"/>
    <d v="2024-10-22T00:00:00"/>
    <s v="Online"/>
    <n v="41"/>
    <n v="4.4000000000000004"/>
    <n v="409.92"/>
    <n v="101.46"/>
    <s v="Cash"/>
    <n v="5"/>
    <s v="50+"/>
    <s v="new"/>
    <s v="medium"/>
    <s v="High"/>
    <s v="Oct"/>
    <x v="1"/>
    <x v="2"/>
    <x v="0"/>
  </r>
  <r>
    <n v="604649"/>
    <n v="33343"/>
    <n v="34"/>
    <s v="Female"/>
    <x v="4"/>
    <x v="4"/>
    <s v="Sandwich"/>
    <d v="2022-07-15T00:00:00"/>
    <s v="COD"/>
    <n v="21"/>
    <n v="10.3"/>
    <n v="1033.6199999999999"/>
    <n v="71.19"/>
    <s v="Wallet"/>
    <n v="3"/>
    <s v="25-35"/>
    <s v="new"/>
    <s v="high value"/>
    <s v="medium"/>
    <s v="Jul"/>
    <x v="2"/>
    <x v="1"/>
    <x v="2"/>
  </r>
  <r>
    <n v="604650"/>
    <n v="95704"/>
    <n v="21"/>
    <s v="Female"/>
    <x v="3"/>
    <x v="3"/>
    <s v="Burger"/>
    <d v="2023-06-13T00:00:00"/>
    <s v="Online"/>
    <n v="46"/>
    <n v="10.7"/>
    <n v="1360.66"/>
    <n v="80.56"/>
    <s v="Cash"/>
    <n v="3"/>
    <s v="18-24"/>
    <s v="new"/>
    <s v="high value"/>
    <s v="medium"/>
    <s v="Jun"/>
    <x v="0"/>
    <x v="1"/>
    <x v="1"/>
  </r>
  <r>
    <n v="604651"/>
    <n v="37591"/>
    <n v="54"/>
    <s v="Female"/>
    <x v="0"/>
    <x v="3"/>
    <s v="Pizza"/>
    <d v="2024-12-10T00:00:00"/>
    <s v="Online"/>
    <n v="58"/>
    <n v="5.0999999999999996"/>
    <n v="1180"/>
    <n v="69.75"/>
    <s v="Wallet"/>
    <n v="1"/>
    <s v="50+"/>
    <s v="new"/>
    <s v="high value"/>
    <s v="Low"/>
    <s v="Dec"/>
    <x v="1"/>
    <x v="0"/>
    <x v="1"/>
  </r>
  <r>
    <n v="604652"/>
    <n v="15518"/>
    <n v="24"/>
    <s v="Female"/>
    <x v="1"/>
    <x v="3"/>
    <s v="Pizza"/>
    <d v="2022-03-03T00:00:00"/>
    <s v="Online"/>
    <n v="29"/>
    <n v="13.3"/>
    <n v="313.20999999999998"/>
    <n v="60.25"/>
    <s v="Card"/>
    <n v="1"/>
    <s v="18-24"/>
    <s v="new"/>
    <s v="medium"/>
    <s v="Low"/>
    <s v="Mar"/>
    <x v="2"/>
    <x v="1"/>
    <x v="2"/>
  </r>
  <r>
    <n v="604653"/>
    <n v="84339"/>
    <n v="38"/>
    <s v="Male"/>
    <x v="2"/>
    <x v="3"/>
    <s v="Chinese"/>
    <d v="2023-05-15T00:00:00"/>
    <s v="COD"/>
    <n v="25"/>
    <n v="4.5"/>
    <n v="374.3"/>
    <n v="62.9"/>
    <s v="Card"/>
    <n v="2"/>
    <s v="36-50"/>
    <s v="new"/>
    <s v="medium"/>
    <s v="Low"/>
    <s v="May"/>
    <x v="0"/>
    <x v="2"/>
    <x v="2"/>
  </r>
  <r>
    <n v="604654"/>
    <n v="83417"/>
    <n v="34"/>
    <s v="Female"/>
    <x v="3"/>
    <x v="5"/>
    <s v="Biryani"/>
    <d v="2022-11-29T00:00:00"/>
    <s v="COD"/>
    <n v="88"/>
    <n v="2"/>
    <n v="1362.14"/>
    <n v="107.93"/>
    <s v="UPI"/>
    <n v="5"/>
    <s v="25-35"/>
    <s v="new"/>
    <s v="high value"/>
    <s v="High"/>
    <s v="Nov"/>
    <x v="2"/>
    <x v="2"/>
    <x v="1"/>
  </r>
  <r>
    <n v="604655"/>
    <n v="67440"/>
    <n v="25"/>
    <s v="Female"/>
    <x v="0"/>
    <x v="3"/>
    <s v="Pizza"/>
    <d v="2023-04-11T00:00:00"/>
    <s v="Online"/>
    <n v="88"/>
    <n v="9.6"/>
    <n v="220.81"/>
    <n v="89.98"/>
    <s v="Wallet"/>
    <n v="1"/>
    <s v="25-35"/>
    <s v="new"/>
    <s v="low"/>
    <s v="Low"/>
    <s v="Apr"/>
    <x v="0"/>
    <x v="0"/>
    <x v="1"/>
  </r>
  <r>
    <n v="604656"/>
    <n v="26890"/>
    <n v="53"/>
    <s v="Female"/>
    <x v="4"/>
    <x v="0"/>
    <s v="Burger"/>
    <d v="2022-05-27T00:00:00"/>
    <s v="Online"/>
    <n v="58"/>
    <n v="15"/>
    <n v="834.33"/>
    <n v="96.11"/>
    <s v="Cash"/>
    <n v="3"/>
    <s v="50+"/>
    <s v="new"/>
    <s v="high value"/>
    <s v="medium"/>
    <s v="May"/>
    <x v="2"/>
    <x v="1"/>
    <x v="1"/>
  </r>
  <r>
    <n v="604657"/>
    <n v="75364"/>
    <n v="34"/>
    <s v="Female"/>
    <x v="1"/>
    <x v="6"/>
    <s v="Chinese"/>
    <d v="2022-08-01T00:00:00"/>
    <s v="COD"/>
    <n v="76"/>
    <n v="7.4"/>
    <n v="1373.47"/>
    <n v="114.13"/>
    <s v="UPI"/>
    <n v="3"/>
    <s v="25-35"/>
    <s v="new"/>
    <s v="high value"/>
    <s v="medium"/>
    <s v="Aug"/>
    <x v="2"/>
    <x v="0"/>
    <x v="1"/>
  </r>
  <r>
    <n v="604658"/>
    <n v="69276"/>
    <n v="42"/>
    <s v="Male"/>
    <x v="4"/>
    <x v="0"/>
    <s v="Sandwich"/>
    <d v="2023-12-20T00:00:00"/>
    <s v="COD"/>
    <n v="28"/>
    <n v="11.9"/>
    <n v="1009.69"/>
    <n v="34.39"/>
    <s v="UPI"/>
    <n v="3"/>
    <s v="36-50"/>
    <s v="new"/>
    <s v="high value"/>
    <s v="medium"/>
    <s v="Dec"/>
    <x v="0"/>
    <x v="1"/>
    <x v="2"/>
  </r>
  <r>
    <n v="604659"/>
    <n v="64014"/>
    <n v="39"/>
    <s v="Male"/>
    <x v="5"/>
    <x v="6"/>
    <s v="Burger"/>
    <d v="2023-03-25T00:00:00"/>
    <s v="Online"/>
    <n v="58"/>
    <n v="14.1"/>
    <n v="1118.3699999999999"/>
    <n v="76.349999999999994"/>
    <s v="Cash"/>
    <n v="1"/>
    <s v="36-50"/>
    <s v="new"/>
    <s v="high value"/>
    <s v="Low"/>
    <s v="Mar"/>
    <x v="0"/>
    <x v="1"/>
    <x v="1"/>
  </r>
  <r>
    <n v="604660"/>
    <n v="24745"/>
    <n v="48"/>
    <s v="Female"/>
    <x v="1"/>
    <x v="2"/>
    <s v="Chinese"/>
    <d v="2024-01-15T00:00:00"/>
    <s v="Online"/>
    <n v="89"/>
    <n v="7.5"/>
    <n v="1159.95"/>
    <n v="44.39"/>
    <s v="Wallet"/>
    <n v="4"/>
    <s v="36-50"/>
    <s v="new"/>
    <s v="high value"/>
    <s v="medium"/>
    <s v="Jan"/>
    <x v="1"/>
    <x v="0"/>
    <x v="1"/>
  </r>
  <r>
    <n v="604661"/>
    <n v="20657"/>
    <n v="56"/>
    <s v="Male"/>
    <x v="4"/>
    <x v="4"/>
    <s v="Sandwich"/>
    <d v="2023-10-10T00:00:00"/>
    <s v="Online"/>
    <n v="80"/>
    <n v="5.0999999999999996"/>
    <n v="1060.5"/>
    <n v="29.78"/>
    <s v="Card"/>
    <n v="4"/>
    <s v="50+"/>
    <s v="new"/>
    <s v="high value"/>
    <s v="medium"/>
    <s v="Oct"/>
    <x v="0"/>
    <x v="0"/>
    <x v="1"/>
  </r>
  <r>
    <n v="604662"/>
    <n v="22728"/>
    <n v="62"/>
    <s v="Female"/>
    <x v="5"/>
    <x v="6"/>
    <s v="Chinese"/>
    <d v="2024-03-24T00:00:00"/>
    <s v="COD"/>
    <n v="70"/>
    <n v="12.9"/>
    <n v="772.01"/>
    <n v="87.42"/>
    <s v="Card"/>
    <n v="4"/>
    <s v="50+"/>
    <s v="new"/>
    <s v="high value"/>
    <s v="medium"/>
    <s v="Mar"/>
    <x v="1"/>
    <x v="1"/>
    <x v="1"/>
  </r>
  <r>
    <n v="604663"/>
    <n v="56719"/>
    <n v="47"/>
    <s v="Female"/>
    <x v="5"/>
    <x v="3"/>
    <s v="South Indian"/>
    <d v="2022-03-13T00:00:00"/>
    <s v="COD"/>
    <n v="34"/>
    <n v="6.1"/>
    <n v="982.06"/>
    <n v="23.2"/>
    <s v="Cash"/>
    <n v="1"/>
    <s v="36-50"/>
    <s v="new"/>
    <s v="high value"/>
    <s v="Low"/>
    <s v="Mar"/>
    <x v="2"/>
    <x v="0"/>
    <x v="0"/>
  </r>
  <r>
    <n v="604664"/>
    <n v="45832"/>
    <n v="25"/>
    <s v="Male"/>
    <x v="0"/>
    <x v="5"/>
    <s v="Pizza"/>
    <d v="2024-11-17T00:00:00"/>
    <s v="COD"/>
    <n v="72"/>
    <n v="6.2"/>
    <n v="240.95"/>
    <n v="119.97"/>
    <s v="UPI"/>
    <n v="2"/>
    <s v="25-35"/>
    <s v="new"/>
    <s v="low"/>
    <s v="Low"/>
    <s v="Nov"/>
    <x v="1"/>
    <x v="0"/>
    <x v="1"/>
  </r>
  <r>
    <n v="604665"/>
    <n v="99210"/>
    <n v="62"/>
    <s v="Male"/>
    <x v="4"/>
    <x v="4"/>
    <s v="Biryani"/>
    <d v="2022-11-29T00:00:00"/>
    <s v="COD"/>
    <n v="31"/>
    <n v="4.7"/>
    <n v="1008.99"/>
    <n v="35.409999999999997"/>
    <s v="Wallet"/>
    <n v="2"/>
    <s v="50+"/>
    <s v="new"/>
    <s v="high value"/>
    <s v="Low"/>
    <s v="Nov"/>
    <x v="2"/>
    <x v="2"/>
    <x v="0"/>
  </r>
  <r>
    <n v="604666"/>
    <n v="44980"/>
    <n v="20"/>
    <s v="Male"/>
    <x v="4"/>
    <x v="2"/>
    <s v="Burger"/>
    <d v="2024-10-25T00:00:00"/>
    <s v="Online"/>
    <n v="60"/>
    <n v="9.3000000000000007"/>
    <n v="1369.75"/>
    <n v="53.78"/>
    <s v="Cash"/>
    <n v="3"/>
    <s v="18-24"/>
    <s v="new"/>
    <s v="high value"/>
    <s v="medium"/>
    <s v="Oct"/>
    <x v="1"/>
    <x v="0"/>
    <x v="1"/>
  </r>
  <r>
    <n v="604667"/>
    <n v="91725"/>
    <n v="60"/>
    <s v="Male"/>
    <x v="2"/>
    <x v="2"/>
    <s v="South Indian"/>
    <d v="2022-03-28T00:00:00"/>
    <s v="COD"/>
    <n v="59"/>
    <n v="13.7"/>
    <n v="865.59"/>
    <n v="61.63"/>
    <s v="UPI"/>
    <n v="2"/>
    <s v="50+"/>
    <s v="new"/>
    <s v="high value"/>
    <s v="Low"/>
    <s v="Mar"/>
    <x v="2"/>
    <x v="1"/>
    <x v="1"/>
  </r>
  <r>
    <n v="604668"/>
    <n v="75624"/>
    <n v="49"/>
    <s v="Male"/>
    <x v="3"/>
    <x v="7"/>
    <s v="Pizza"/>
    <d v="2022-06-29T00:00:00"/>
    <s v="Online"/>
    <n v="55"/>
    <n v="11.7"/>
    <n v="766.37"/>
    <n v="31.31"/>
    <s v="Cash"/>
    <n v="3"/>
    <s v="36-50"/>
    <s v="new"/>
    <s v="high value"/>
    <s v="medium"/>
    <s v="Jun"/>
    <x v="2"/>
    <x v="1"/>
    <x v="1"/>
  </r>
  <r>
    <n v="604669"/>
    <n v="40379"/>
    <n v="36"/>
    <s v="Female"/>
    <x v="0"/>
    <x v="6"/>
    <s v="Burger"/>
    <d v="2023-11-25T00:00:00"/>
    <s v="Online"/>
    <n v="73"/>
    <n v="14.2"/>
    <n v="781.16"/>
    <n v="113.71"/>
    <s v="UPI"/>
    <n v="1"/>
    <s v="36-50"/>
    <s v="new"/>
    <s v="high value"/>
    <s v="Low"/>
    <s v="Nov"/>
    <x v="0"/>
    <x v="1"/>
    <x v="1"/>
  </r>
  <r>
    <n v="604670"/>
    <n v="21941"/>
    <n v="28"/>
    <s v="Female"/>
    <x v="3"/>
    <x v="0"/>
    <s v="South Indian"/>
    <d v="2023-10-30T00:00:00"/>
    <s v="Online"/>
    <n v="22"/>
    <n v="2.1"/>
    <n v="1182.52"/>
    <n v="49.7"/>
    <s v="UPI"/>
    <n v="1"/>
    <s v="25-35"/>
    <s v="new"/>
    <s v="high value"/>
    <s v="Low"/>
    <s v="Oct"/>
    <x v="0"/>
    <x v="2"/>
    <x v="2"/>
  </r>
  <r>
    <n v="604671"/>
    <n v="18894"/>
    <n v="35"/>
    <s v="Male"/>
    <x v="4"/>
    <x v="3"/>
    <s v="Chinese"/>
    <d v="2022-09-14T00:00:00"/>
    <s v="Online"/>
    <n v="38"/>
    <n v="7.6"/>
    <n v="478.89"/>
    <n v="118.08"/>
    <s v="Wallet"/>
    <n v="2"/>
    <s v="25-35"/>
    <s v="new"/>
    <s v="medium"/>
    <s v="Low"/>
    <s v="Sep"/>
    <x v="2"/>
    <x v="0"/>
    <x v="0"/>
  </r>
  <r>
    <n v="604672"/>
    <n v="55800"/>
    <n v="38"/>
    <s v="Female"/>
    <x v="3"/>
    <x v="4"/>
    <s v="Chinese"/>
    <d v="2022-01-04T00:00:00"/>
    <s v="COD"/>
    <n v="45"/>
    <n v="2.2000000000000002"/>
    <n v="281.58"/>
    <n v="116.83"/>
    <s v="Wallet"/>
    <n v="4"/>
    <s v="36-50"/>
    <s v="new"/>
    <s v="medium"/>
    <s v="medium"/>
    <s v="Jan"/>
    <x v="2"/>
    <x v="2"/>
    <x v="0"/>
  </r>
  <r>
    <n v="604673"/>
    <n v="51396"/>
    <n v="19"/>
    <s v="Female"/>
    <x v="2"/>
    <x v="6"/>
    <s v="South Indian"/>
    <d v="2024-07-23T00:00:00"/>
    <s v="Online"/>
    <n v="44"/>
    <n v="3"/>
    <n v="1480.71"/>
    <n v="113.04"/>
    <s v="UPI"/>
    <n v="3"/>
    <s v="18-24"/>
    <s v="new"/>
    <s v="high value"/>
    <s v="medium"/>
    <s v="Jul"/>
    <x v="1"/>
    <x v="2"/>
    <x v="0"/>
  </r>
  <r>
    <n v="604674"/>
    <n v="63913"/>
    <n v="36"/>
    <s v="Female"/>
    <x v="3"/>
    <x v="4"/>
    <s v="South Indian"/>
    <d v="2023-11-21T00:00:00"/>
    <s v="COD"/>
    <n v="67"/>
    <n v="8.6"/>
    <n v="360.05"/>
    <n v="101.48"/>
    <s v="Card"/>
    <n v="3"/>
    <s v="36-50"/>
    <s v="new"/>
    <s v="medium"/>
    <s v="medium"/>
    <s v="Nov"/>
    <x v="0"/>
    <x v="0"/>
    <x v="1"/>
  </r>
  <r>
    <n v="604675"/>
    <n v="54855"/>
    <n v="34"/>
    <s v="Female"/>
    <x v="3"/>
    <x v="4"/>
    <s v="Biryani"/>
    <d v="2022-11-21T00:00:00"/>
    <s v="Online"/>
    <n v="23"/>
    <n v="4.3"/>
    <n v="299.91000000000003"/>
    <n v="95.92"/>
    <s v="UPI"/>
    <n v="1"/>
    <s v="25-35"/>
    <s v="new"/>
    <s v="medium"/>
    <s v="Low"/>
    <s v="Nov"/>
    <x v="2"/>
    <x v="2"/>
    <x v="2"/>
  </r>
  <r>
    <n v="604676"/>
    <n v="30999"/>
    <n v="38"/>
    <s v="Male"/>
    <x v="3"/>
    <x v="2"/>
    <s v="Burger"/>
    <d v="2022-06-05T00:00:00"/>
    <s v="Online"/>
    <n v="35"/>
    <n v="7.2"/>
    <n v="1120.8499999999999"/>
    <n v="38.840000000000003"/>
    <s v="UPI"/>
    <n v="3"/>
    <s v="36-50"/>
    <s v="new"/>
    <s v="high value"/>
    <s v="medium"/>
    <s v="Jun"/>
    <x v="2"/>
    <x v="0"/>
    <x v="0"/>
  </r>
  <r>
    <n v="604677"/>
    <n v="18951"/>
    <n v="50"/>
    <s v="Male"/>
    <x v="2"/>
    <x v="7"/>
    <s v="Pizza"/>
    <d v="2022-10-31T00:00:00"/>
    <s v="COD"/>
    <n v="54"/>
    <n v="5.2"/>
    <n v="1344.09"/>
    <n v="119.65"/>
    <s v="UPI"/>
    <n v="3"/>
    <s v="36-50"/>
    <s v="new"/>
    <s v="high value"/>
    <s v="medium"/>
    <s v="Oct"/>
    <x v="2"/>
    <x v="0"/>
    <x v="1"/>
  </r>
  <r>
    <n v="604678"/>
    <n v="24658"/>
    <n v="19"/>
    <s v="Male"/>
    <x v="0"/>
    <x v="1"/>
    <s v="Chinese"/>
    <d v="2023-03-20T00:00:00"/>
    <s v="Online"/>
    <n v="86"/>
    <n v="3.7"/>
    <n v="390.08"/>
    <n v="64.849999999999994"/>
    <s v="UPI"/>
    <n v="1"/>
    <s v="18-24"/>
    <s v="new"/>
    <s v="medium"/>
    <s v="Low"/>
    <s v="Mar"/>
    <x v="0"/>
    <x v="2"/>
    <x v="1"/>
  </r>
  <r>
    <n v="604679"/>
    <n v="40474"/>
    <n v="60"/>
    <s v="Female"/>
    <x v="5"/>
    <x v="7"/>
    <s v="Pizza"/>
    <d v="2024-05-26T00:00:00"/>
    <s v="Online"/>
    <n v="23"/>
    <n v="9"/>
    <n v="1080.3"/>
    <n v="64.42"/>
    <s v="Card"/>
    <n v="3"/>
    <s v="50+"/>
    <s v="new"/>
    <s v="high value"/>
    <s v="medium"/>
    <s v="May"/>
    <x v="1"/>
    <x v="0"/>
    <x v="2"/>
  </r>
  <r>
    <n v="604680"/>
    <n v="60004"/>
    <n v="24"/>
    <s v="Male"/>
    <x v="2"/>
    <x v="3"/>
    <s v="Pizza"/>
    <d v="2022-11-04T00:00:00"/>
    <s v="Online"/>
    <n v="53"/>
    <n v="7.5"/>
    <n v="518.87"/>
    <n v="26.71"/>
    <s v="Card"/>
    <n v="3"/>
    <s v="18-24"/>
    <s v="new"/>
    <s v="high value"/>
    <s v="medium"/>
    <s v="Nov"/>
    <x v="2"/>
    <x v="0"/>
    <x v="1"/>
  </r>
  <r>
    <n v="604681"/>
    <n v="47948"/>
    <n v="32"/>
    <s v="Female"/>
    <x v="0"/>
    <x v="7"/>
    <s v="Chinese"/>
    <d v="2022-06-08T00:00:00"/>
    <s v="COD"/>
    <n v="72"/>
    <n v="6.4"/>
    <n v="1371.22"/>
    <n v="73.81"/>
    <s v="UPI"/>
    <n v="1"/>
    <s v="25-35"/>
    <s v="repeat"/>
    <s v="high value"/>
    <s v="Low"/>
    <s v="Jun"/>
    <x v="2"/>
    <x v="0"/>
    <x v="1"/>
  </r>
  <r>
    <n v="604682"/>
    <n v="27877"/>
    <n v="46"/>
    <s v="Male"/>
    <x v="2"/>
    <x v="2"/>
    <s v="South Indian"/>
    <d v="2024-04-18T00:00:00"/>
    <s v="Online"/>
    <n v="32"/>
    <n v="3.2"/>
    <n v="376.54"/>
    <n v="39.96"/>
    <s v="Wallet"/>
    <n v="3"/>
    <s v="36-50"/>
    <s v="new"/>
    <s v="medium"/>
    <s v="medium"/>
    <s v="Apr"/>
    <x v="1"/>
    <x v="2"/>
    <x v="0"/>
  </r>
  <r>
    <n v="604683"/>
    <n v="14086"/>
    <n v="54"/>
    <s v="Female"/>
    <x v="0"/>
    <x v="1"/>
    <s v="Burger"/>
    <d v="2023-01-27T00:00:00"/>
    <s v="COD"/>
    <n v="20"/>
    <n v="6.5"/>
    <n v="651.83000000000004"/>
    <n v="104.81"/>
    <s v="UPI"/>
    <n v="4"/>
    <s v="50+"/>
    <s v="new"/>
    <s v="high value"/>
    <s v="medium"/>
    <s v="Jan"/>
    <x v="0"/>
    <x v="0"/>
    <x v="2"/>
  </r>
  <r>
    <n v="604684"/>
    <n v="42591"/>
    <n v="34"/>
    <s v="Male"/>
    <x v="4"/>
    <x v="5"/>
    <s v="Biryani"/>
    <d v="2022-04-17T00:00:00"/>
    <s v="Online"/>
    <n v="44"/>
    <n v="10.199999999999999"/>
    <n v="677.73"/>
    <n v="55.58"/>
    <s v="UPI"/>
    <n v="3"/>
    <s v="25-35"/>
    <s v="new"/>
    <s v="high value"/>
    <s v="medium"/>
    <s v="Apr"/>
    <x v="2"/>
    <x v="1"/>
    <x v="0"/>
  </r>
  <r>
    <n v="604685"/>
    <n v="53504"/>
    <n v="20"/>
    <s v="Male"/>
    <x v="2"/>
    <x v="3"/>
    <s v="Sandwich"/>
    <d v="2022-06-15T00:00:00"/>
    <s v="Online"/>
    <n v="73"/>
    <n v="2.9"/>
    <n v="640.99"/>
    <n v="114.35"/>
    <s v="Card"/>
    <n v="3"/>
    <s v="18-24"/>
    <s v="new"/>
    <s v="high value"/>
    <s v="medium"/>
    <s v="Jun"/>
    <x v="2"/>
    <x v="2"/>
    <x v="1"/>
  </r>
  <r>
    <n v="604686"/>
    <n v="95438"/>
    <n v="49"/>
    <s v="Female"/>
    <x v="0"/>
    <x v="2"/>
    <s v="Pizza"/>
    <d v="2023-05-17T00:00:00"/>
    <s v="COD"/>
    <n v="20"/>
    <n v="4.2"/>
    <n v="917.13"/>
    <n v="60.09"/>
    <s v="Card"/>
    <n v="2"/>
    <s v="36-50"/>
    <s v="new"/>
    <s v="high value"/>
    <s v="Low"/>
    <s v="May"/>
    <x v="0"/>
    <x v="2"/>
    <x v="2"/>
  </r>
  <r>
    <n v="604687"/>
    <n v="61326"/>
    <n v="60"/>
    <s v="Male"/>
    <x v="4"/>
    <x v="7"/>
    <s v="Biryani"/>
    <d v="2022-05-08T00:00:00"/>
    <s v="Online"/>
    <n v="23"/>
    <n v="7.2"/>
    <n v="376.61"/>
    <n v="45.07"/>
    <s v="Wallet"/>
    <n v="2"/>
    <s v="50+"/>
    <s v="new"/>
    <s v="medium"/>
    <s v="Low"/>
    <s v="May"/>
    <x v="2"/>
    <x v="0"/>
    <x v="2"/>
  </r>
  <r>
    <n v="604688"/>
    <n v="53754"/>
    <n v="19"/>
    <s v="Male"/>
    <x v="1"/>
    <x v="7"/>
    <s v="Pizza"/>
    <d v="2023-07-10T00:00:00"/>
    <s v="Online"/>
    <n v="55"/>
    <n v="11.2"/>
    <n v="1234.42"/>
    <n v="63.46"/>
    <s v="Card"/>
    <n v="2"/>
    <s v="18-24"/>
    <s v="new"/>
    <s v="high value"/>
    <s v="Low"/>
    <s v="Jul"/>
    <x v="0"/>
    <x v="1"/>
    <x v="1"/>
  </r>
  <r>
    <n v="604689"/>
    <n v="21676"/>
    <n v="52"/>
    <s v="Female"/>
    <x v="3"/>
    <x v="3"/>
    <s v="Biryani"/>
    <d v="2023-04-05T00:00:00"/>
    <s v="Online"/>
    <n v="42"/>
    <n v="9.6999999999999993"/>
    <n v="714.14"/>
    <n v="80.86"/>
    <s v="Wallet"/>
    <n v="2"/>
    <s v="50+"/>
    <s v="new"/>
    <s v="high value"/>
    <s v="Low"/>
    <s v="Apr"/>
    <x v="0"/>
    <x v="0"/>
    <x v="0"/>
  </r>
  <r>
    <n v="604690"/>
    <n v="13040"/>
    <n v="33"/>
    <s v="Female"/>
    <x v="2"/>
    <x v="0"/>
    <s v="Biryani"/>
    <d v="2024-02-28T00:00:00"/>
    <s v="Online"/>
    <n v="20"/>
    <n v="13.5"/>
    <n v="1342.77"/>
    <n v="117"/>
    <s v="Card"/>
    <n v="2"/>
    <s v="25-35"/>
    <s v="new"/>
    <s v="high value"/>
    <s v="Low"/>
    <s v="Feb"/>
    <x v="1"/>
    <x v="1"/>
    <x v="2"/>
  </r>
  <r>
    <n v="604691"/>
    <n v="70379"/>
    <n v="53"/>
    <s v="Male"/>
    <x v="1"/>
    <x v="0"/>
    <s v="Burger"/>
    <d v="2023-01-22T00:00:00"/>
    <s v="COD"/>
    <n v="48"/>
    <n v="4.8"/>
    <n v="493.32"/>
    <n v="79.53"/>
    <s v="Wallet"/>
    <n v="1"/>
    <s v="50+"/>
    <s v="new"/>
    <s v="medium"/>
    <s v="Low"/>
    <s v="Jan"/>
    <x v="0"/>
    <x v="2"/>
    <x v="1"/>
  </r>
  <r>
    <n v="604692"/>
    <n v="20770"/>
    <n v="33"/>
    <s v="Female"/>
    <x v="4"/>
    <x v="2"/>
    <s v="Chinese"/>
    <d v="2024-11-19T00:00:00"/>
    <s v="COD"/>
    <n v="34"/>
    <n v="3.3"/>
    <n v="716.42"/>
    <n v="87.52"/>
    <s v="Card"/>
    <n v="1"/>
    <s v="25-35"/>
    <s v="new"/>
    <s v="high value"/>
    <s v="Low"/>
    <s v="Nov"/>
    <x v="1"/>
    <x v="2"/>
    <x v="0"/>
  </r>
  <r>
    <n v="604693"/>
    <n v="56909"/>
    <n v="24"/>
    <s v="Male"/>
    <x v="4"/>
    <x v="7"/>
    <s v="Sandwich"/>
    <d v="2023-08-12T00:00:00"/>
    <s v="Online"/>
    <n v="71"/>
    <n v="8.3000000000000007"/>
    <n v="1056.22"/>
    <n v="32.630000000000003"/>
    <s v="Wallet"/>
    <n v="4"/>
    <s v="18-24"/>
    <s v="new"/>
    <s v="high value"/>
    <s v="medium"/>
    <s v="Aug"/>
    <x v="0"/>
    <x v="0"/>
    <x v="1"/>
  </r>
  <r>
    <n v="604694"/>
    <n v="65457"/>
    <n v="49"/>
    <s v="Female"/>
    <x v="3"/>
    <x v="7"/>
    <s v="Biryani"/>
    <d v="2022-02-03T00:00:00"/>
    <s v="Online"/>
    <n v="60"/>
    <n v="4"/>
    <n v="432.6"/>
    <n v="85.16"/>
    <s v="Wallet"/>
    <n v="1"/>
    <s v="36-50"/>
    <s v="new"/>
    <s v="medium"/>
    <s v="Low"/>
    <s v="Feb"/>
    <x v="2"/>
    <x v="2"/>
    <x v="1"/>
  </r>
  <r>
    <n v="604695"/>
    <n v="78076"/>
    <n v="25"/>
    <s v="Male"/>
    <x v="2"/>
    <x v="7"/>
    <s v="South Indian"/>
    <d v="2023-12-16T00:00:00"/>
    <s v="Online"/>
    <n v="38"/>
    <n v="2.9"/>
    <n v="407.53"/>
    <n v="103.29"/>
    <s v="Card"/>
    <n v="1"/>
    <s v="25-35"/>
    <s v="new"/>
    <s v="medium"/>
    <s v="Low"/>
    <s v="Dec"/>
    <x v="0"/>
    <x v="2"/>
    <x v="0"/>
  </r>
  <r>
    <n v="604696"/>
    <n v="27766"/>
    <n v="21"/>
    <s v="Female"/>
    <x v="5"/>
    <x v="5"/>
    <s v="South Indian"/>
    <d v="2024-04-08T00:00:00"/>
    <s v="COD"/>
    <n v="38"/>
    <n v="11.6"/>
    <n v="1393.97"/>
    <n v="47.13"/>
    <s v="Wallet"/>
    <n v="3"/>
    <s v="18-24"/>
    <s v="new"/>
    <s v="high value"/>
    <s v="medium"/>
    <s v="Apr"/>
    <x v="1"/>
    <x v="1"/>
    <x v="0"/>
  </r>
  <r>
    <n v="604697"/>
    <n v="73104"/>
    <n v="39"/>
    <s v="Male"/>
    <x v="5"/>
    <x v="5"/>
    <s v="Biryani"/>
    <d v="2024-01-24T00:00:00"/>
    <s v="Online"/>
    <n v="72"/>
    <n v="7.3"/>
    <n v="687.64"/>
    <n v="113.54"/>
    <s v="Cash"/>
    <n v="2"/>
    <s v="36-50"/>
    <s v="new"/>
    <s v="high value"/>
    <s v="Low"/>
    <s v="Jan"/>
    <x v="1"/>
    <x v="0"/>
    <x v="1"/>
  </r>
  <r>
    <n v="604698"/>
    <n v="86005"/>
    <n v="35"/>
    <s v="Male"/>
    <x v="3"/>
    <x v="4"/>
    <s v="Biryani"/>
    <d v="2023-05-23T00:00:00"/>
    <s v="Online"/>
    <n v="73"/>
    <n v="6"/>
    <n v="231.68"/>
    <n v="56.31"/>
    <s v="Wallet"/>
    <n v="4"/>
    <s v="25-35"/>
    <s v="new"/>
    <s v="low"/>
    <s v="medium"/>
    <s v="May"/>
    <x v="0"/>
    <x v="0"/>
    <x v="1"/>
  </r>
  <r>
    <n v="604699"/>
    <n v="45189"/>
    <n v="18"/>
    <s v="Male"/>
    <x v="4"/>
    <x v="3"/>
    <s v="Sandwich"/>
    <d v="2024-08-31T00:00:00"/>
    <s v="COD"/>
    <n v="75"/>
    <n v="5.9"/>
    <n v="580.28"/>
    <n v="46.73"/>
    <s v="UPI"/>
    <n v="3"/>
    <s v="18-24"/>
    <s v="new"/>
    <s v="high value"/>
    <s v="medium"/>
    <s v="Aug"/>
    <x v="1"/>
    <x v="0"/>
    <x v="1"/>
  </r>
  <r>
    <n v="604700"/>
    <n v="81722"/>
    <n v="49"/>
    <s v="Female"/>
    <x v="0"/>
    <x v="3"/>
    <s v="Sandwich"/>
    <d v="2023-01-11T00:00:00"/>
    <s v="COD"/>
    <n v="26"/>
    <n v="13.8"/>
    <n v="617"/>
    <n v="67.650000000000006"/>
    <s v="Card"/>
    <n v="2"/>
    <s v="36-50"/>
    <s v="new"/>
    <s v="high value"/>
    <s v="Low"/>
    <s v="Jan"/>
    <x v="0"/>
    <x v="1"/>
    <x v="2"/>
  </r>
  <r>
    <n v="604701"/>
    <n v="46378"/>
    <n v="51"/>
    <s v="Female"/>
    <x v="4"/>
    <x v="0"/>
    <s v="Chinese"/>
    <d v="2023-11-15T00:00:00"/>
    <s v="Online"/>
    <n v="57"/>
    <n v="1.3"/>
    <n v="1081.01"/>
    <n v="28.66"/>
    <s v="Wallet"/>
    <n v="4"/>
    <s v="50+"/>
    <s v="new"/>
    <s v="high value"/>
    <s v="medium"/>
    <s v="Nov"/>
    <x v="0"/>
    <x v="2"/>
    <x v="1"/>
  </r>
  <r>
    <n v="604702"/>
    <n v="11902"/>
    <n v="61"/>
    <s v="Male"/>
    <x v="0"/>
    <x v="7"/>
    <s v="Biryani"/>
    <d v="2023-03-04T00:00:00"/>
    <s v="COD"/>
    <n v="67"/>
    <n v="1.4"/>
    <n v="742.18"/>
    <n v="59.46"/>
    <s v="Cash"/>
    <n v="2"/>
    <s v="50+"/>
    <s v="new"/>
    <s v="high value"/>
    <s v="Low"/>
    <s v="Mar"/>
    <x v="0"/>
    <x v="2"/>
    <x v="1"/>
  </r>
  <r>
    <n v="604703"/>
    <n v="76193"/>
    <n v="54"/>
    <s v="Male"/>
    <x v="3"/>
    <x v="7"/>
    <s v="Sandwich"/>
    <d v="2024-11-14T00:00:00"/>
    <s v="COD"/>
    <n v="83"/>
    <n v="11.7"/>
    <n v="164.37"/>
    <n v="110.44"/>
    <s v="Wallet"/>
    <n v="2"/>
    <s v="50+"/>
    <s v="new"/>
    <s v="low"/>
    <s v="Low"/>
    <s v="Nov"/>
    <x v="1"/>
    <x v="1"/>
    <x v="1"/>
  </r>
  <r>
    <n v="604704"/>
    <n v="87695"/>
    <n v="23"/>
    <s v="Male"/>
    <x v="3"/>
    <x v="6"/>
    <s v="South Indian"/>
    <d v="2024-11-12T00:00:00"/>
    <s v="Online"/>
    <n v="69"/>
    <n v="6.8"/>
    <n v="268.77"/>
    <n v="52.06"/>
    <s v="Cash"/>
    <n v="5"/>
    <s v="18-24"/>
    <s v="new"/>
    <s v="medium"/>
    <s v="High"/>
    <s v="Nov"/>
    <x v="1"/>
    <x v="0"/>
    <x v="1"/>
  </r>
  <r>
    <n v="604705"/>
    <n v="87924"/>
    <n v="53"/>
    <s v="Female"/>
    <x v="5"/>
    <x v="1"/>
    <s v="Biryani"/>
    <d v="2023-09-06T00:00:00"/>
    <s v="Online"/>
    <n v="49"/>
    <n v="7.4"/>
    <n v="1360.16"/>
    <n v="91.86"/>
    <s v="UPI"/>
    <n v="4"/>
    <s v="50+"/>
    <s v="new"/>
    <s v="high value"/>
    <s v="medium"/>
    <s v="Sep"/>
    <x v="0"/>
    <x v="0"/>
    <x v="1"/>
  </r>
  <r>
    <n v="604706"/>
    <n v="95962"/>
    <n v="29"/>
    <s v="Male"/>
    <x v="2"/>
    <x v="6"/>
    <s v="Pizza"/>
    <d v="2022-07-08T00:00:00"/>
    <s v="Online"/>
    <n v="43"/>
    <n v="1.7"/>
    <n v="410.01"/>
    <n v="97.97"/>
    <s v="Card"/>
    <n v="4"/>
    <s v="25-35"/>
    <s v="new"/>
    <s v="medium"/>
    <s v="medium"/>
    <s v="Jul"/>
    <x v="2"/>
    <x v="2"/>
    <x v="0"/>
  </r>
  <r>
    <n v="604707"/>
    <n v="90968"/>
    <n v="31"/>
    <s v="Female"/>
    <x v="1"/>
    <x v="0"/>
    <s v="Burger"/>
    <d v="2022-07-05T00:00:00"/>
    <s v="COD"/>
    <n v="47"/>
    <n v="3.4"/>
    <n v="1064.33"/>
    <n v="89.67"/>
    <s v="Card"/>
    <n v="3"/>
    <s v="25-35"/>
    <s v="new"/>
    <s v="high value"/>
    <s v="medium"/>
    <s v="Jul"/>
    <x v="2"/>
    <x v="2"/>
    <x v="1"/>
  </r>
  <r>
    <n v="604708"/>
    <n v="44546"/>
    <n v="23"/>
    <s v="Male"/>
    <x v="3"/>
    <x v="5"/>
    <s v="Pizza"/>
    <d v="2024-04-16T00:00:00"/>
    <s v="Online"/>
    <n v="70"/>
    <n v="4.0999999999999996"/>
    <n v="893.05"/>
    <n v="107.73"/>
    <s v="Card"/>
    <n v="4"/>
    <s v="18-24"/>
    <s v="new"/>
    <s v="high value"/>
    <s v="medium"/>
    <s v="Apr"/>
    <x v="1"/>
    <x v="2"/>
    <x v="1"/>
  </r>
  <r>
    <n v="604709"/>
    <n v="70334"/>
    <n v="26"/>
    <s v="Male"/>
    <x v="1"/>
    <x v="0"/>
    <s v="Chinese"/>
    <d v="2024-11-26T00:00:00"/>
    <s v="Online"/>
    <n v="72"/>
    <n v="2.8"/>
    <n v="852.22"/>
    <n v="51.58"/>
    <s v="Cash"/>
    <n v="5"/>
    <s v="25-35"/>
    <s v="repeat"/>
    <s v="high value"/>
    <s v="High"/>
    <s v="Nov"/>
    <x v="1"/>
    <x v="2"/>
    <x v="1"/>
  </r>
  <r>
    <n v="604710"/>
    <n v="63496"/>
    <n v="38"/>
    <s v="Female"/>
    <x v="1"/>
    <x v="2"/>
    <s v="Biryani"/>
    <d v="2022-05-05T00:00:00"/>
    <s v="COD"/>
    <n v="56"/>
    <n v="6.8"/>
    <n v="200.53"/>
    <n v="26.07"/>
    <s v="UPI"/>
    <n v="4"/>
    <s v="36-50"/>
    <s v="repeat"/>
    <s v="low"/>
    <s v="medium"/>
    <s v="May"/>
    <x v="2"/>
    <x v="0"/>
    <x v="1"/>
  </r>
  <r>
    <n v="604711"/>
    <n v="38397"/>
    <n v="56"/>
    <s v="Female"/>
    <x v="2"/>
    <x v="6"/>
    <s v="South Indian"/>
    <d v="2024-05-20T00:00:00"/>
    <s v="COD"/>
    <n v="26"/>
    <n v="14.5"/>
    <n v="1365.76"/>
    <n v="72.709999999999994"/>
    <s v="Wallet"/>
    <n v="1"/>
    <s v="50+"/>
    <s v="new"/>
    <s v="high value"/>
    <s v="Low"/>
    <s v="May"/>
    <x v="1"/>
    <x v="1"/>
    <x v="2"/>
  </r>
  <r>
    <n v="604712"/>
    <n v="59296"/>
    <n v="48"/>
    <s v="Male"/>
    <x v="0"/>
    <x v="4"/>
    <s v="Sandwich"/>
    <d v="2024-06-05T00:00:00"/>
    <s v="COD"/>
    <n v="69"/>
    <n v="14"/>
    <n v="904.32"/>
    <n v="46.72"/>
    <s v="UPI"/>
    <n v="5"/>
    <s v="36-50"/>
    <s v="new"/>
    <s v="high value"/>
    <s v="High"/>
    <s v="Jun"/>
    <x v="1"/>
    <x v="1"/>
    <x v="1"/>
  </r>
  <r>
    <n v="604713"/>
    <n v="41333"/>
    <n v="20"/>
    <s v="Female"/>
    <x v="5"/>
    <x v="6"/>
    <s v="South Indian"/>
    <d v="2023-05-30T00:00:00"/>
    <s v="Online"/>
    <n v="37"/>
    <n v="9.6"/>
    <n v="583.57000000000005"/>
    <n v="40.049999999999997"/>
    <s v="Card"/>
    <n v="1"/>
    <s v="18-24"/>
    <s v="new"/>
    <s v="high value"/>
    <s v="Low"/>
    <s v="May"/>
    <x v="0"/>
    <x v="0"/>
    <x v="0"/>
  </r>
  <r>
    <n v="604714"/>
    <n v="46267"/>
    <n v="33"/>
    <s v="Female"/>
    <x v="2"/>
    <x v="6"/>
    <s v="Biryani"/>
    <d v="2024-02-24T00:00:00"/>
    <s v="COD"/>
    <n v="69"/>
    <n v="1.2"/>
    <n v="1396.56"/>
    <n v="23.63"/>
    <s v="Cash"/>
    <n v="5"/>
    <s v="25-35"/>
    <s v="new"/>
    <s v="high value"/>
    <s v="High"/>
    <s v="Feb"/>
    <x v="1"/>
    <x v="2"/>
    <x v="1"/>
  </r>
  <r>
    <n v="604715"/>
    <n v="25532"/>
    <n v="19"/>
    <s v="Male"/>
    <x v="0"/>
    <x v="5"/>
    <s v="Sandwich"/>
    <d v="2024-06-17T00:00:00"/>
    <s v="Online"/>
    <n v="48"/>
    <n v="4.2"/>
    <n v="401.94"/>
    <n v="103.99"/>
    <s v="UPI"/>
    <n v="4"/>
    <s v="18-24"/>
    <s v="new"/>
    <s v="medium"/>
    <s v="medium"/>
    <s v="Jun"/>
    <x v="1"/>
    <x v="2"/>
    <x v="1"/>
  </r>
  <r>
    <n v="604716"/>
    <n v="70522"/>
    <n v="38"/>
    <s v="Female"/>
    <x v="1"/>
    <x v="3"/>
    <s v="Biryani"/>
    <d v="2024-12-24T00:00:00"/>
    <s v="Online"/>
    <n v="27"/>
    <n v="1.5"/>
    <n v="224.68"/>
    <n v="60.47"/>
    <s v="Cash"/>
    <n v="1"/>
    <s v="36-50"/>
    <s v="repeat"/>
    <s v="low"/>
    <s v="Low"/>
    <s v="Dec"/>
    <x v="1"/>
    <x v="2"/>
    <x v="2"/>
  </r>
  <r>
    <n v="604717"/>
    <n v="58490"/>
    <n v="57"/>
    <s v="Male"/>
    <x v="5"/>
    <x v="2"/>
    <s v="Burger"/>
    <d v="2022-06-23T00:00:00"/>
    <s v="COD"/>
    <n v="72"/>
    <n v="11.6"/>
    <n v="412.12"/>
    <n v="40.9"/>
    <s v="UPI"/>
    <n v="5"/>
    <s v="50+"/>
    <s v="new"/>
    <s v="medium"/>
    <s v="High"/>
    <s v="Jun"/>
    <x v="2"/>
    <x v="1"/>
    <x v="1"/>
  </r>
  <r>
    <n v="604718"/>
    <n v="75352"/>
    <n v="35"/>
    <s v="Female"/>
    <x v="1"/>
    <x v="4"/>
    <s v="Biryani"/>
    <d v="2024-02-02T00:00:00"/>
    <s v="COD"/>
    <n v="84"/>
    <n v="13.9"/>
    <n v="808.83"/>
    <n v="80.42"/>
    <s v="Wallet"/>
    <n v="2"/>
    <s v="25-35"/>
    <s v="new"/>
    <s v="high value"/>
    <s v="Low"/>
    <s v="Feb"/>
    <x v="1"/>
    <x v="1"/>
    <x v="1"/>
  </r>
  <r>
    <n v="604719"/>
    <n v="57995"/>
    <n v="53"/>
    <s v="Male"/>
    <x v="1"/>
    <x v="6"/>
    <s v="Pizza"/>
    <d v="2023-09-23T00:00:00"/>
    <s v="COD"/>
    <n v="51"/>
    <n v="11.8"/>
    <n v="374.75"/>
    <n v="50.95"/>
    <s v="Cash"/>
    <n v="1"/>
    <s v="50+"/>
    <s v="new"/>
    <s v="medium"/>
    <s v="Low"/>
    <s v="Sep"/>
    <x v="0"/>
    <x v="1"/>
    <x v="1"/>
  </r>
  <r>
    <n v="604720"/>
    <n v="16539"/>
    <n v="64"/>
    <s v="Male"/>
    <x v="0"/>
    <x v="0"/>
    <s v="Burger"/>
    <d v="2023-09-05T00:00:00"/>
    <s v="COD"/>
    <n v="27"/>
    <n v="12.5"/>
    <n v="821.83"/>
    <n v="55.76"/>
    <s v="UPI"/>
    <n v="5"/>
    <s v="50+"/>
    <s v="new"/>
    <s v="high value"/>
    <s v="High"/>
    <s v="Sep"/>
    <x v="0"/>
    <x v="1"/>
    <x v="2"/>
  </r>
  <r>
    <n v="604721"/>
    <n v="73051"/>
    <n v="33"/>
    <s v="Female"/>
    <x v="0"/>
    <x v="2"/>
    <s v="South Indian"/>
    <d v="2024-03-13T00:00:00"/>
    <s v="COD"/>
    <n v="43"/>
    <n v="1.6"/>
    <n v="1441.17"/>
    <n v="25.39"/>
    <s v="UPI"/>
    <n v="5"/>
    <s v="25-35"/>
    <s v="new"/>
    <s v="high value"/>
    <s v="High"/>
    <s v="Mar"/>
    <x v="1"/>
    <x v="2"/>
    <x v="0"/>
  </r>
  <r>
    <n v="604722"/>
    <n v="65388"/>
    <n v="31"/>
    <s v="Male"/>
    <x v="2"/>
    <x v="7"/>
    <s v="Burger"/>
    <d v="2023-12-10T00:00:00"/>
    <s v="COD"/>
    <n v="31"/>
    <n v="2.7"/>
    <n v="1059.07"/>
    <n v="99.22"/>
    <s v="Cash"/>
    <n v="2"/>
    <s v="25-35"/>
    <s v="new"/>
    <s v="high value"/>
    <s v="Low"/>
    <s v="Dec"/>
    <x v="0"/>
    <x v="2"/>
    <x v="0"/>
  </r>
  <r>
    <n v="604723"/>
    <n v="17093"/>
    <n v="64"/>
    <s v="Male"/>
    <x v="2"/>
    <x v="6"/>
    <s v="Pizza"/>
    <d v="2024-05-13T00:00:00"/>
    <s v="Online"/>
    <n v="49"/>
    <n v="2.7"/>
    <n v="217.82"/>
    <n v="45.1"/>
    <s v="UPI"/>
    <n v="2"/>
    <s v="50+"/>
    <s v="new"/>
    <s v="low"/>
    <s v="Low"/>
    <s v="May"/>
    <x v="1"/>
    <x v="2"/>
    <x v="1"/>
  </r>
  <r>
    <n v="604724"/>
    <n v="27371"/>
    <n v="41"/>
    <s v="Male"/>
    <x v="0"/>
    <x v="2"/>
    <s v="Pizza"/>
    <d v="2022-06-24T00:00:00"/>
    <s v="COD"/>
    <n v="84"/>
    <n v="12.1"/>
    <n v="1420.88"/>
    <n v="34.270000000000003"/>
    <s v="UPI"/>
    <n v="4"/>
    <s v="36-50"/>
    <s v="new"/>
    <s v="high value"/>
    <s v="medium"/>
    <s v="Jun"/>
    <x v="2"/>
    <x v="1"/>
    <x v="1"/>
  </r>
  <r>
    <n v="604725"/>
    <n v="30621"/>
    <n v="47"/>
    <s v="Female"/>
    <x v="5"/>
    <x v="5"/>
    <s v="Chinese"/>
    <d v="2023-06-09T00:00:00"/>
    <s v="COD"/>
    <n v="55"/>
    <n v="7"/>
    <n v="1046.93"/>
    <n v="62.4"/>
    <s v="Card"/>
    <n v="4"/>
    <s v="36-50"/>
    <s v="new"/>
    <s v="high value"/>
    <s v="medium"/>
    <s v="Jun"/>
    <x v="0"/>
    <x v="0"/>
    <x v="1"/>
  </r>
  <r>
    <n v="604726"/>
    <n v="83074"/>
    <n v="26"/>
    <s v="Male"/>
    <x v="2"/>
    <x v="0"/>
    <s v="Sandwich"/>
    <d v="2024-12-26T00:00:00"/>
    <s v="Online"/>
    <n v="45"/>
    <n v="8.1"/>
    <n v="198.28"/>
    <n v="34.619999999999997"/>
    <s v="UPI"/>
    <n v="3"/>
    <s v="25-35"/>
    <s v="new"/>
    <s v="low"/>
    <s v="medium"/>
    <s v="Dec"/>
    <x v="1"/>
    <x v="0"/>
    <x v="0"/>
  </r>
  <r>
    <n v="604727"/>
    <n v="17066"/>
    <n v="39"/>
    <s v="Female"/>
    <x v="0"/>
    <x v="6"/>
    <s v="Pizza"/>
    <d v="2023-03-01T00:00:00"/>
    <s v="Online"/>
    <n v="85"/>
    <n v="5.4"/>
    <n v="501.11"/>
    <n v="26.8"/>
    <s v="UPI"/>
    <n v="4"/>
    <s v="36-50"/>
    <s v="new"/>
    <s v="high value"/>
    <s v="medium"/>
    <s v="Mar"/>
    <x v="0"/>
    <x v="0"/>
    <x v="1"/>
  </r>
  <r>
    <n v="604728"/>
    <n v="99948"/>
    <n v="56"/>
    <s v="Female"/>
    <x v="3"/>
    <x v="1"/>
    <s v="Pizza"/>
    <d v="2024-08-25T00:00:00"/>
    <s v="COD"/>
    <n v="57"/>
    <n v="6.7"/>
    <n v="166.12"/>
    <n v="118.88"/>
    <s v="UPI"/>
    <n v="2"/>
    <s v="50+"/>
    <s v="new"/>
    <s v="low"/>
    <s v="Low"/>
    <s v="Aug"/>
    <x v="1"/>
    <x v="0"/>
    <x v="1"/>
  </r>
  <r>
    <n v="604729"/>
    <n v="44515"/>
    <n v="21"/>
    <s v="Male"/>
    <x v="4"/>
    <x v="3"/>
    <s v="Burger"/>
    <d v="2022-10-22T00:00:00"/>
    <s v="Online"/>
    <n v="51"/>
    <n v="4.0999999999999996"/>
    <n v="615.37"/>
    <n v="68.69"/>
    <s v="Cash"/>
    <n v="1"/>
    <s v="18-24"/>
    <s v="new"/>
    <s v="high value"/>
    <s v="Low"/>
    <s v="Oct"/>
    <x v="2"/>
    <x v="2"/>
    <x v="1"/>
  </r>
  <r>
    <n v="604730"/>
    <n v="33811"/>
    <n v="28"/>
    <s v="Female"/>
    <x v="1"/>
    <x v="6"/>
    <s v="Sandwich"/>
    <d v="2024-03-12T00:00:00"/>
    <s v="COD"/>
    <n v="22"/>
    <n v="5.7"/>
    <n v="590.44000000000005"/>
    <n v="78.290000000000006"/>
    <s v="Cash"/>
    <n v="2"/>
    <s v="25-35"/>
    <s v="new"/>
    <s v="high value"/>
    <s v="Low"/>
    <s v="Mar"/>
    <x v="1"/>
    <x v="0"/>
    <x v="2"/>
  </r>
  <r>
    <n v="604731"/>
    <n v="54362"/>
    <n v="18"/>
    <s v="Male"/>
    <x v="5"/>
    <x v="2"/>
    <s v="South Indian"/>
    <d v="2023-08-17T00:00:00"/>
    <s v="COD"/>
    <n v="83"/>
    <n v="12.1"/>
    <n v="663.74"/>
    <n v="109.75"/>
    <s v="Cash"/>
    <n v="2"/>
    <s v="18-24"/>
    <s v="new"/>
    <s v="high value"/>
    <s v="Low"/>
    <s v="Aug"/>
    <x v="0"/>
    <x v="1"/>
    <x v="1"/>
  </r>
  <r>
    <n v="604732"/>
    <n v="48657"/>
    <n v="49"/>
    <s v="Male"/>
    <x v="3"/>
    <x v="2"/>
    <s v="Biryani"/>
    <d v="2023-04-21T00:00:00"/>
    <s v="COD"/>
    <n v="60"/>
    <n v="12.8"/>
    <n v="352.89"/>
    <n v="48.17"/>
    <s v="Card"/>
    <n v="5"/>
    <s v="36-50"/>
    <s v="new"/>
    <s v="medium"/>
    <s v="High"/>
    <s v="Apr"/>
    <x v="0"/>
    <x v="1"/>
    <x v="1"/>
  </r>
  <r>
    <n v="604733"/>
    <n v="35085"/>
    <n v="40"/>
    <s v="Female"/>
    <x v="4"/>
    <x v="6"/>
    <s v="South Indian"/>
    <d v="2022-09-20T00:00:00"/>
    <s v="COD"/>
    <n v="21"/>
    <n v="6"/>
    <n v="175.01"/>
    <n v="24.63"/>
    <s v="UPI"/>
    <n v="4"/>
    <s v="36-50"/>
    <s v="new"/>
    <s v="low"/>
    <s v="medium"/>
    <s v="Sep"/>
    <x v="2"/>
    <x v="0"/>
    <x v="2"/>
  </r>
  <r>
    <n v="604734"/>
    <n v="30099"/>
    <n v="43"/>
    <s v="Female"/>
    <x v="4"/>
    <x v="1"/>
    <s v="South Indian"/>
    <d v="2023-11-13T00:00:00"/>
    <s v="Online"/>
    <n v="52"/>
    <n v="10.8"/>
    <n v="872.99"/>
    <n v="26.49"/>
    <s v="Wallet"/>
    <n v="1"/>
    <s v="36-50"/>
    <s v="new"/>
    <s v="high value"/>
    <s v="Low"/>
    <s v="Nov"/>
    <x v="0"/>
    <x v="1"/>
    <x v="1"/>
  </r>
  <r>
    <n v="604735"/>
    <n v="35955"/>
    <n v="44"/>
    <s v="Male"/>
    <x v="2"/>
    <x v="2"/>
    <s v="Burger"/>
    <d v="2024-07-09T00:00:00"/>
    <s v="COD"/>
    <n v="83"/>
    <n v="10.7"/>
    <n v="1415.38"/>
    <n v="101.48"/>
    <s v="UPI"/>
    <n v="2"/>
    <s v="36-50"/>
    <s v="new"/>
    <s v="high value"/>
    <s v="Low"/>
    <s v="Jul"/>
    <x v="1"/>
    <x v="1"/>
    <x v="1"/>
  </r>
  <r>
    <n v="604736"/>
    <n v="27173"/>
    <n v="54"/>
    <s v="Male"/>
    <x v="2"/>
    <x v="1"/>
    <s v="South Indian"/>
    <d v="2022-08-02T00:00:00"/>
    <s v="COD"/>
    <n v="69"/>
    <n v="13"/>
    <n v="1390.46"/>
    <n v="55.53"/>
    <s v="UPI"/>
    <n v="4"/>
    <s v="50+"/>
    <s v="new"/>
    <s v="high value"/>
    <s v="medium"/>
    <s v="Aug"/>
    <x v="2"/>
    <x v="1"/>
    <x v="1"/>
  </r>
  <r>
    <n v="604737"/>
    <n v="96412"/>
    <n v="25"/>
    <s v="Male"/>
    <x v="2"/>
    <x v="2"/>
    <s v="Chinese"/>
    <d v="2024-11-26T00:00:00"/>
    <s v="COD"/>
    <n v="76"/>
    <n v="5.3"/>
    <n v="365.79"/>
    <n v="35.369999999999997"/>
    <s v="Card"/>
    <n v="1"/>
    <s v="25-35"/>
    <s v="new"/>
    <s v="medium"/>
    <s v="Low"/>
    <s v="Nov"/>
    <x v="1"/>
    <x v="0"/>
    <x v="1"/>
  </r>
  <r>
    <n v="604738"/>
    <n v="92248"/>
    <n v="38"/>
    <s v="Female"/>
    <x v="0"/>
    <x v="3"/>
    <s v="Biryani"/>
    <d v="2023-11-16T00:00:00"/>
    <s v="Online"/>
    <n v="44"/>
    <n v="14.4"/>
    <n v="959.15"/>
    <n v="76.02"/>
    <s v="UPI"/>
    <n v="5"/>
    <s v="36-50"/>
    <s v="repeat"/>
    <s v="high value"/>
    <s v="High"/>
    <s v="Nov"/>
    <x v="0"/>
    <x v="1"/>
    <x v="0"/>
  </r>
  <r>
    <n v="604739"/>
    <n v="44624"/>
    <n v="18"/>
    <s v="Male"/>
    <x v="1"/>
    <x v="3"/>
    <s v="Burger"/>
    <d v="2022-11-06T00:00:00"/>
    <s v="COD"/>
    <n v="64"/>
    <n v="5.2"/>
    <n v="392.93"/>
    <n v="20.04"/>
    <s v="Cash"/>
    <n v="3"/>
    <s v="18-24"/>
    <s v="new"/>
    <s v="medium"/>
    <s v="medium"/>
    <s v="Nov"/>
    <x v="2"/>
    <x v="0"/>
    <x v="1"/>
  </r>
  <r>
    <n v="604740"/>
    <n v="62468"/>
    <n v="45"/>
    <s v="Male"/>
    <x v="0"/>
    <x v="0"/>
    <s v="Sandwich"/>
    <d v="2022-03-27T00:00:00"/>
    <s v="COD"/>
    <n v="56"/>
    <n v="8.6"/>
    <n v="590.79999999999995"/>
    <n v="63.62"/>
    <s v="Cash"/>
    <n v="5"/>
    <s v="36-50"/>
    <s v="new"/>
    <s v="high value"/>
    <s v="High"/>
    <s v="Mar"/>
    <x v="2"/>
    <x v="0"/>
    <x v="1"/>
  </r>
  <r>
    <n v="604741"/>
    <n v="92088"/>
    <n v="26"/>
    <s v="Female"/>
    <x v="3"/>
    <x v="6"/>
    <s v="Burger"/>
    <d v="2024-05-01T00:00:00"/>
    <s v="Online"/>
    <n v="74"/>
    <n v="8.9"/>
    <n v="1050.33"/>
    <n v="22.51"/>
    <s v="Cash"/>
    <n v="1"/>
    <s v="25-35"/>
    <s v="new"/>
    <s v="high value"/>
    <s v="Low"/>
    <s v="May"/>
    <x v="1"/>
    <x v="0"/>
    <x v="1"/>
  </r>
  <r>
    <n v="604742"/>
    <n v="70574"/>
    <n v="20"/>
    <s v="Male"/>
    <x v="0"/>
    <x v="1"/>
    <s v="Biryani"/>
    <d v="2023-04-25T00:00:00"/>
    <s v="COD"/>
    <n v="59"/>
    <n v="9.5"/>
    <n v="1342.21"/>
    <n v="113.73"/>
    <s v="UPI"/>
    <n v="3"/>
    <s v="18-24"/>
    <s v="new"/>
    <s v="high value"/>
    <s v="medium"/>
    <s v="Apr"/>
    <x v="0"/>
    <x v="0"/>
    <x v="1"/>
  </r>
  <r>
    <n v="604743"/>
    <n v="11510"/>
    <n v="21"/>
    <s v="Female"/>
    <x v="2"/>
    <x v="6"/>
    <s v="Chinese"/>
    <d v="2024-10-14T00:00:00"/>
    <s v="Online"/>
    <n v="25"/>
    <n v="10.3"/>
    <n v="557.87"/>
    <n v="46.03"/>
    <s v="Wallet"/>
    <n v="2"/>
    <s v="18-24"/>
    <s v="new"/>
    <s v="high value"/>
    <s v="Low"/>
    <s v="Oct"/>
    <x v="1"/>
    <x v="1"/>
    <x v="2"/>
  </r>
  <r>
    <n v="604744"/>
    <n v="82452"/>
    <n v="42"/>
    <s v="Female"/>
    <x v="0"/>
    <x v="4"/>
    <s v="Biryani"/>
    <d v="2023-10-08T00:00:00"/>
    <s v="Online"/>
    <n v="79"/>
    <n v="13.4"/>
    <n v="324.76"/>
    <n v="31.23"/>
    <s v="Cash"/>
    <n v="1"/>
    <s v="36-50"/>
    <s v="new"/>
    <s v="medium"/>
    <s v="Low"/>
    <s v="Oct"/>
    <x v="0"/>
    <x v="1"/>
    <x v="1"/>
  </r>
  <r>
    <n v="604745"/>
    <n v="74077"/>
    <n v="46"/>
    <s v="Female"/>
    <x v="0"/>
    <x v="7"/>
    <s v="Sandwich"/>
    <d v="2022-05-18T00:00:00"/>
    <s v="Online"/>
    <n v="36"/>
    <n v="2"/>
    <n v="1478.9"/>
    <n v="66.06"/>
    <s v="Cash"/>
    <n v="2"/>
    <s v="36-50"/>
    <s v="new"/>
    <s v="high value"/>
    <s v="Low"/>
    <s v="May"/>
    <x v="2"/>
    <x v="2"/>
    <x v="0"/>
  </r>
  <r>
    <n v="604746"/>
    <n v="43673"/>
    <n v="38"/>
    <s v="Female"/>
    <x v="4"/>
    <x v="4"/>
    <s v="South Indian"/>
    <d v="2023-07-02T00:00:00"/>
    <s v="COD"/>
    <n v="88"/>
    <n v="9.3000000000000007"/>
    <n v="1039.28"/>
    <n v="49.23"/>
    <s v="Card"/>
    <n v="1"/>
    <s v="36-50"/>
    <s v="new"/>
    <s v="high value"/>
    <s v="Low"/>
    <s v="Jul"/>
    <x v="0"/>
    <x v="0"/>
    <x v="1"/>
  </r>
  <r>
    <n v="604747"/>
    <n v="80458"/>
    <n v="47"/>
    <s v="Male"/>
    <x v="3"/>
    <x v="3"/>
    <s v="Chinese"/>
    <d v="2023-11-05T00:00:00"/>
    <s v="Online"/>
    <n v="20"/>
    <n v="7.9"/>
    <n v="736.31"/>
    <n v="69.42"/>
    <s v="UPI"/>
    <n v="1"/>
    <s v="36-50"/>
    <s v="new"/>
    <s v="high value"/>
    <s v="Low"/>
    <s v="Nov"/>
    <x v="0"/>
    <x v="0"/>
    <x v="2"/>
  </r>
  <r>
    <n v="604748"/>
    <n v="53268"/>
    <n v="22"/>
    <s v="Female"/>
    <x v="4"/>
    <x v="0"/>
    <s v="Pizza"/>
    <d v="2024-12-08T00:00:00"/>
    <s v="COD"/>
    <n v="55"/>
    <n v="8.6999999999999993"/>
    <n v="390.98"/>
    <n v="54.06"/>
    <s v="UPI"/>
    <n v="1"/>
    <s v="18-24"/>
    <s v="new"/>
    <s v="medium"/>
    <s v="Low"/>
    <s v="Dec"/>
    <x v="1"/>
    <x v="0"/>
    <x v="1"/>
  </r>
  <r>
    <n v="604749"/>
    <n v="65208"/>
    <n v="55"/>
    <s v="Female"/>
    <x v="1"/>
    <x v="6"/>
    <s v="Chinese"/>
    <d v="2023-11-12T00:00:00"/>
    <s v="Online"/>
    <n v="50"/>
    <n v="4.0999999999999996"/>
    <n v="1139.5"/>
    <n v="54.11"/>
    <s v="Wallet"/>
    <n v="1"/>
    <s v="50+"/>
    <s v="new"/>
    <s v="high value"/>
    <s v="Low"/>
    <s v="Nov"/>
    <x v="0"/>
    <x v="2"/>
    <x v="1"/>
  </r>
  <r>
    <n v="604750"/>
    <n v="18929"/>
    <n v="39"/>
    <s v="Male"/>
    <x v="4"/>
    <x v="0"/>
    <s v="Pizza"/>
    <d v="2024-01-18T00:00:00"/>
    <s v="COD"/>
    <n v="34"/>
    <n v="14"/>
    <n v="1000.76"/>
    <n v="41.89"/>
    <s v="Cash"/>
    <n v="3"/>
    <s v="36-50"/>
    <s v="new"/>
    <s v="high value"/>
    <s v="medium"/>
    <s v="Jan"/>
    <x v="1"/>
    <x v="1"/>
    <x v="0"/>
  </r>
  <r>
    <n v="604751"/>
    <n v="10246"/>
    <n v="35"/>
    <s v="Female"/>
    <x v="0"/>
    <x v="0"/>
    <s v="Sandwich"/>
    <d v="2023-03-25T00:00:00"/>
    <s v="Online"/>
    <n v="83"/>
    <n v="1.4"/>
    <n v="1030.19"/>
    <n v="28.79"/>
    <s v="Wallet"/>
    <n v="1"/>
    <s v="25-35"/>
    <s v="new"/>
    <s v="high value"/>
    <s v="Low"/>
    <s v="Mar"/>
    <x v="0"/>
    <x v="2"/>
    <x v="1"/>
  </r>
  <r>
    <n v="604752"/>
    <n v="77210"/>
    <n v="22"/>
    <s v="Female"/>
    <x v="3"/>
    <x v="1"/>
    <s v="South Indian"/>
    <d v="2024-02-01T00:00:00"/>
    <s v="Online"/>
    <n v="64"/>
    <n v="6.2"/>
    <n v="666.21"/>
    <n v="113.33"/>
    <s v="Wallet"/>
    <n v="5"/>
    <s v="18-24"/>
    <s v="new"/>
    <s v="high value"/>
    <s v="High"/>
    <s v="Feb"/>
    <x v="1"/>
    <x v="0"/>
    <x v="1"/>
  </r>
  <r>
    <n v="604753"/>
    <n v="39433"/>
    <n v="55"/>
    <s v="Male"/>
    <x v="1"/>
    <x v="7"/>
    <s v="Chinese"/>
    <d v="2024-12-27T00:00:00"/>
    <s v="COD"/>
    <n v="56"/>
    <n v="11.9"/>
    <n v="715.21"/>
    <n v="118.92"/>
    <s v="Wallet"/>
    <n v="4"/>
    <s v="50+"/>
    <s v="repeat"/>
    <s v="high value"/>
    <s v="medium"/>
    <s v="Dec"/>
    <x v="1"/>
    <x v="1"/>
    <x v="1"/>
  </r>
  <r>
    <n v="604754"/>
    <n v="45406"/>
    <n v="29"/>
    <s v="Male"/>
    <x v="4"/>
    <x v="7"/>
    <s v="Biryani"/>
    <d v="2023-03-10T00:00:00"/>
    <s v="COD"/>
    <n v="78"/>
    <n v="10.4"/>
    <n v="188.37"/>
    <n v="22.47"/>
    <s v="Card"/>
    <n v="5"/>
    <s v="25-35"/>
    <s v="new"/>
    <s v="low"/>
    <s v="High"/>
    <s v="Mar"/>
    <x v="0"/>
    <x v="1"/>
    <x v="1"/>
  </r>
  <r>
    <n v="604755"/>
    <n v="11827"/>
    <n v="57"/>
    <s v="Female"/>
    <x v="0"/>
    <x v="6"/>
    <s v="Biryani"/>
    <d v="2024-08-07T00:00:00"/>
    <s v="Online"/>
    <n v="34"/>
    <n v="2.1"/>
    <n v="975.12"/>
    <n v="66.73"/>
    <s v="Wallet"/>
    <n v="3"/>
    <s v="50+"/>
    <s v="new"/>
    <s v="high value"/>
    <s v="medium"/>
    <s v="Aug"/>
    <x v="1"/>
    <x v="2"/>
    <x v="0"/>
  </r>
  <r>
    <n v="604756"/>
    <n v="43347"/>
    <n v="35"/>
    <s v="Male"/>
    <x v="3"/>
    <x v="3"/>
    <s v="Burger"/>
    <d v="2024-11-14T00:00:00"/>
    <s v="COD"/>
    <n v="29"/>
    <n v="10.9"/>
    <n v="1469.43"/>
    <n v="118.96"/>
    <s v="Card"/>
    <n v="1"/>
    <s v="25-35"/>
    <s v="new"/>
    <s v="high value"/>
    <s v="Low"/>
    <s v="Nov"/>
    <x v="1"/>
    <x v="1"/>
    <x v="2"/>
  </r>
  <r>
    <n v="604757"/>
    <n v="60357"/>
    <n v="58"/>
    <s v="Female"/>
    <x v="1"/>
    <x v="1"/>
    <s v="Biryani"/>
    <d v="2024-07-13T00:00:00"/>
    <s v="COD"/>
    <n v="50"/>
    <n v="10.8"/>
    <n v="633.48"/>
    <n v="66.510000000000005"/>
    <s v="Cash"/>
    <n v="1"/>
    <s v="50+"/>
    <s v="new"/>
    <s v="high value"/>
    <s v="Low"/>
    <s v="Jul"/>
    <x v="1"/>
    <x v="1"/>
    <x v="1"/>
  </r>
  <r>
    <n v="604758"/>
    <n v="93853"/>
    <n v="24"/>
    <s v="Male"/>
    <x v="0"/>
    <x v="5"/>
    <s v="South Indian"/>
    <d v="2024-01-10T00:00:00"/>
    <s v="COD"/>
    <n v="33"/>
    <n v="8.4"/>
    <n v="948.92"/>
    <n v="39.89"/>
    <s v="Wallet"/>
    <n v="1"/>
    <s v="18-24"/>
    <s v="repeat"/>
    <s v="high value"/>
    <s v="Low"/>
    <s v="Jan"/>
    <x v="1"/>
    <x v="0"/>
    <x v="0"/>
  </r>
  <r>
    <n v="604759"/>
    <n v="72470"/>
    <n v="20"/>
    <s v="Female"/>
    <x v="2"/>
    <x v="2"/>
    <s v="Pizza"/>
    <d v="2024-02-23T00:00:00"/>
    <s v="COD"/>
    <n v="70"/>
    <n v="11"/>
    <n v="507.12"/>
    <n v="88.52"/>
    <s v="Wallet"/>
    <n v="2"/>
    <s v="18-24"/>
    <s v="new"/>
    <s v="high value"/>
    <s v="Low"/>
    <s v="Feb"/>
    <x v="1"/>
    <x v="1"/>
    <x v="1"/>
  </r>
  <r>
    <n v="604760"/>
    <n v="95194"/>
    <n v="41"/>
    <s v="Female"/>
    <x v="2"/>
    <x v="0"/>
    <s v="Burger"/>
    <d v="2023-09-14T00:00:00"/>
    <s v="Online"/>
    <n v="82"/>
    <n v="10.5"/>
    <n v="536.30999999999995"/>
    <n v="105.12"/>
    <s v="Wallet"/>
    <n v="4"/>
    <s v="36-50"/>
    <s v="new"/>
    <s v="high value"/>
    <s v="medium"/>
    <s v="Sep"/>
    <x v="0"/>
    <x v="1"/>
    <x v="1"/>
  </r>
  <r>
    <n v="604761"/>
    <n v="91144"/>
    <n v="49"/>
    <s v="Male"/>
    <x v="5"/>
    <x v="7"/>
    <s v="Sandwich"/>
    <d v="2024-04-25T00:00:00"/>
    <s v="COD"/>
    <n v="23"/>
    <n v="8.6999999999999993"/>
    <n v="1277.1199999999999"/>
    <n v="99.59"/>
    <s v="UPI"/>
    <n v="2"/>
    <s v="36-50"/>
    <s v="new"/>
    <s v="high value"/>
    <s v="Low"/>
    <s v="Apr"/>
    <x v="1"/>
    <x v="0"/>
    <x v="2"/>
  </r>
  <r>
    <n v="604762"/>
    <n v="62338"/>
    <n v="34"/>
    <s v="Female"/>
    <x v="4"/>
    <x v="6"/>
    <s v="Chinese"/>
    <d v="2022-06-21T00:00:00"/>
    <s v="Online"/>
    <n v="78"/>
    <n v="4"/>
    <n v="1269.8900000000001"/>
    <n v="85.08"/>
    <s v="Card"/>
    <n v="5"/>
    <s v="25-35"/>
    <s v="new"/>
    <s v="high value"/>
    <s v="High"/>
    <s v="Jun"/>
    <x v="2"/>
    <x v="2"/>
    <x v="1"/>
  </r>
  <r>
    <n v="604763"/>
    <n v="58412"/>
    <n v="41"/>
    <s v="Male"/>
    <x v="3"/>
    <x v="3"/>
    <s v="Chinese"/>
    <d v="2023-04-01T00:00:00"/>
    <s v="COD"/>
    <n v="34"/>
    <n v="10.6"/>
    <n v="579.57000000000005"/>
    <n v="25.73"/>
    <s v="Card"/>
    <n v="4"/>
    <s v="36-50"/>
    <s v="new"/>
    <s v="high value"/>
    <s v="medium"/>
    <s v="Apr"/>
    <x v="0"/>
    <x v="1"/>
    <x v="0"/>
  </r>
  <r>
    <n v="604764"/>
    <n v="25973"/>
    <n v="32"/>
    <s v="Male"/>
    <x v="5"/>
    <x v="7"/>
    <s v="Sandwich"/>
    <d v="2022-12-19T00:00:00"/>
    <s v="COD"/>
    <n v="70"/>
    <n v="4.0999999999999996"/>
    <n v="319.73"/>
    <n v="116.19"/>
    <s v="Cash"/>
    <n v="3"/>
    <s v="25-35"/>
    <s v="new"/>
    <s v="medium"/>
    <s v="medium"/>
    <s v="Dec"/>
    <x v="2"/>
    <x v="2"/>
    <x v="1"/>
  </r>
  <r>
    <n v="604765"/>
    <n v="75530"/>
    <n v="35"/>
    <s v="Female"/>
    <x v="5"/>
    <x v="3"/>
    <s v="Pizza"/>
    <d v="2023-01-15T00:00:00"/>
    <s v="Online"/>
    <n v="36"/>
    <n v="6.2"/>
    <n v="1396.74"/>
    <n v="90.95"/>
    <s v="UPI"/>
    <n v="4"/>
    <s v="25-35"/>
    <s v="new"/>
    <s v="high value"/>
    <s v="medium"/>
    <s v="Jan"/>
    <x v="0"/>
    <x v="0"/>
    <x v="0"/>
  </r>
  <r>
    <n v="604766"/>
    <n v="83012"/>
    <n v="37"/>
    <s v="Male"/>
    <x v="0"/>
    <x v="3"/>
    <s v="Sandwich"/>
    <d v="2023-05-27T00:00:00"/>
    <s v="Online"/>
    <n v="81"/>
    <n v="9"/>
    <n v="621.99"/>
    <n v="116.54"/>
    <s v="UPI"/>
    <n v="2"/>
    <s v="36-50"/>
    <s v="new"/>
    <s v="high value"/>
    <s v="Low"/>
    <s v="May"/>
    <x v="0"/>
    <x v="0"/>
    <x v="1"/>
  </r>
  <r>
    <n v="604767"/>
    <n v="94825"/>
    <n v="23"/>
    <s v="Female"/>
    <x v="1"/>
    <x v="1"/>
    <s v="Chinese"/>
    <d v="2024-04-12T00:00:00"/>
    <s v="COD"/>
    <n v="33"/>
    <n v="8.6999999999999993"/>
    <n v="593.74"/>
    <n v="87.55"/>
    <s v="Card"/>
    <n v="5"/>
    <s v="18-24"/>
    <s v="new"/>
    <s v="high value"/>
    <s v="High"/>
    <s v="Apr"/>
    <x v="1"/>
    <x v="0"/>
    <x v="0"/>
  </r>
  <r>
    <n v="604768"/>
    <n v="71524"/>
    <n v="61"/>
    <s v="Female"/>
    <x v="5"/>
    <x v="2"/>
    <s v="Burger"/>
    <d v="2024-07-04T00:00:00"/>
    <s v="COD"/>
    <n v="71"/>
    <n v="3.4"/>
    <n v="384.05"/>
    <n v="107.86"/>
    <s v="UPI"/>
    <n v="3"/>
    <s v="50+"/>
    <s v="repeat"/>
    <s v="medium"/>
    <s v="medium"/>
    <s v="Jul"/>
    <x v="1"/>
    <x v="2"/>
    <x v="1"/>
  </r>
  <r>
    <n v="604769"/>
    <n v="30872"/>
    <n v="40"/>
    <s v="Female"/>
    <x v="0"/>
    <x v="7"/>
    <s v="Chinese"/>
    <d v="2022-08-20T00:00:00"/>
    <s v="Online"/>
    <n v="20"/>
    <n v="8.5"/>
    <n v="237.63"/>
    <n v="67.319999999999993"/>
    <s v="Card"/>
    <n v="3"/>
    <s v="36-50"/>
    <s v="new"/>
    <s v="low"/>
    <s v="medium"/>
    <s v="Aug"/>
    <x v="2"/>
    <x v="0"/>
    <x v="2"/>
  </r>
  <r>
    <n v="604770"/>
    <n v="50059"/>
    <n v="28"/>
    <s v="Male"/>
    <x v="5"/>
    <x v="1"/>
    <s v="Burger"/>
    <d v="2023-04-20T00:00:00"/>
    <s v="COD"/>
    <n v="42"/>
    <n v="8"/>
    <n v="955.03"/>
    <n v="73.849999999999994"/>
    <s v="Wallet"/>
    <n v="5"/>
    <s v="25-35"/>
    <s v="new"/>
    <s v="high value"/>
    <s v="High"/>
    <s v="Apr"/>
    <x v="0"/>
    <x v="0"/>
    <x v="0"/>
  </r>
  <r>
    <n v="604771"/>
    <n v="16278"/>
    <n v="20"/>
    <s v="Female"/>
    <x v="5"/>
    <x v="1"/>
    <s v="Pizza"/>
    <d v="2024-01-17T00:00:00"/>
    <s v="Online"/>
    <n v="65"/>
    <n v="1.7"/>
    <n v="489.77"/>
    <n v="109.52"/>
    <s v="Wallet"/>
    <n v="2"/>
    <s v="18-24"/>
    <s v="new"/>
    <s v="medium"/>
    <s v="Low"/>
    <s v="Jan"/>
    <x v="1"/>
    <x v="2"/>
    <x v="1"/>
  </r>
  <r>
    <n v="604772"/>
    <n v="78464"/>
    <n v="50"/>
    <s v="Female"/>
    <x v="2"/>
    <x v="0"/>
    <s v="Sandwich"/>
    <d v="2024-09-09T00:00:00"/>
    <s v="COD"/>
    <n v="84"/>
    <n v="9.1999999999999993"/>
    <n v="1024.47"/>
    <n v="58.74"/>
    <s v="Cash"/>
    <n v="5"/>
    <s v="36-50"/>
    <s v="new"/>
    <s v="high value"/>
    <s v="High"/>
    <s v="Sep"/>
    <x v="1"/>
    <x v="0"/>
    <x v="1"/>
  </r>
  <r>
    <n v="604773"/>
    <n v="52206"/>
    <n v="48"/>
    <s v="Male"/>
    <x v="4"/>
    <x v="4"/>
    <s v="Pizza"/>
    <d v="2024-07-21T00:00:00"/>
    <s v="COD"/>
    <n v="55"/>
    <n v="7.2"/>
    <n v="269.97000000000003"/>
    <n v="118.35"/>
    <s v="UPI"/>
    <n v="5"/>
    <s v="36-50"/>
    <s v="new"/>
    <s v="medium"/>
    <s v="High"/>
    <s v="Jul"/>
    <x v="1"/>
    <x v="0"/>
    <x v="1"/>
  </r>
  <r>
    <n v="604774"/>
    <n v="65518"/>
    <n v="19"/>
    <s v="Female"/>
    <x v="2"/>
    <x v="2"/>
    <s v="Pizza"/>
    <d v="2022-02-20T00:00:00"/>
    <s v="Online"/>
    <n v="43"/>
    <n v="11.7"/>
    <n v="512.6"/>
    <n v="91.97"/>
    <s v="Wallet"/>
    <n v="1"/>
    <s v="18-24"/>
    <s v="new"/>
    <s v="high value"/>
    <s v="Low"/>
    <s v="Feb"/>
    <x v="2"/>
    <x v="1"/>
    <x v="0"/>
  </r>
  <r>
    <n v="604775"/>
    <n v="65572"/>
    <n v="51"/>
    <s v="Female"/>
    <x v="0"/>
    <x v="4"/>
    <s v="Burger"/>
    <d v="2024-01-30T00:00:00"/>
    <s v="Online"/>
    <n v="73"/>
    <n v="13.8"/>
    <n v="1139.29"/>
    <n v="107.02"/>
    <s v="Cash"/>
    <n v="4"/>
    <s v="50+"/>
    <s v="new"/>
    <s v="high value"/>
    <s v="medium"/>
    <s v="Jan"/>
    <x v="1"/>
    <x v="1"/>
    <x v="1"/>
  </r>
  <r>
    <n v="604776"/>
    <n v="66714"/>
    <n v="33"/>
    <s v="Male"/>
    <x v="3"/>
    <x v="7"/>
    <s v="Pizza"/>
    <d v="2024-12-27T00:00:00"/>
    <s v="Online"/>
    <n v="82"/>
    <n v="5"/>
    <n v="698.63"/>
    <n v="39.56"/>
    <s v="Card"/>
    <n v="5"/>
    <s v="25-35"/>
    <s v="new"/>
    <s v="high value"/>
    <s v="High"/>
    <s v="Dec"/>
    <x v="1"/>
    <x v="2"/>
    <x v="1"/>
  </r>
  <r>
    <n v="604777"/>
    <n v="26979"/>
    <n v="40"/>
    <s v="Male"/>
    <x v="4"/>
    <x v="2"/>
    <s v="Pizza"/>
    <d v="2023-06-10T00:00:00"/>
    <s v="COD"/>
    <n v="67"/>
    <n v="4.4000000000000004"/>
    <n v="1497.2"/>
    <n v="100.33"/>
    <s v="Wallet"/>
    <n v="2"/>
    <s v="36-50"/>
    <s v="repeat"/>
    <s v="high value"/>
    <s v="Low"/>
    <s v="Jun"/>
    <x v="0"/>
    <x v="2"/>
    <x v="1"/>
  </r>
  <r>
    <n v="604778"/>
    <n v="51312"/>
    <n v="48"/>
    <s v="Male"/>
    <x v="4"/>
    <x v="0"/>
    <s v="Sandwich"/>
    <d v="2024-08-26T00:00:00"/>
    <s v="COD"/>
    <n v="61"/>
    <n v="10.1"/>
    <n v="673.32"/>
    <n v="95.77"/>
    <s v="Cash"/>
    <n v="2"/>
    <s v="36-50"/>
    <s v="new"/>
    <s v="high value"/>
    <s v="Low"/>
    <s v="Aug"/>
    <x v="1"/>
    <x v="1"/>
    <x v="1"/>
  </r>
  <r>
    <n v="604779"/>
    <n v="10252"/>
    <n v="37"/>
    <s v="Female"/>
    <x v="5"/>
    <x v="5"/>
    <s v="South Indian"/>
    <d v="2024-03-16T00:00:00"/>
    <s v="COD"/>
    <n v="88"/>
    <n v="10.6"/>
    <n v="1394.3"/>
    <n v="32.57"/>
    <s v="Wallet"/>
    <n v="4"/>
    <s v="36-50"/>
    <s v="new"/>
    <s v="high value"/>
    <s v="medium"/>
    <s v="Mar"/>
    <x v="1"/>
    <x v="1"/>
    <x v="1"/>
  </r>
  <r>
    <n v="604780"/>
    <n v="54340"/>
    <n v="36"/>
    <s v="Male"/>
    <x v="3"/>
    <x v="7"/>
    <s v="South Indian"/>
    <d v="2024-08-05T00:00:00"/>
    <s v="Online"/>
    <n v="72"/>
    <n v="8.1999999999999993"/>
    <n v="571.19000000000005"/>
    <n v="73.040000000000006"/>
    <s v="Wallet"/>
    <n v="5"/>
    <s v="36-50"/>
    <s v="new"/>
    <s v="high value"/>
    <s v="High"/>
    <s v="Aug"/>
    <x v="1"/>
    <x v="0"/>
    <x v="1"/>
  </r>
  <r>
    <n v="604781"/>
    <n v="95229"/>
    <n v="45"/>
    <s v="Male"/>
    <x v="3"/>
    <x v="4"/>
    <s v="Sandwich"/>
    <d v="2024-06-24T00:00:00"/>
    <s v="COD"/>
    <n v="83"/>
    <n v="5.8"/>
    <n v="1149.3"/>
    <n v="112.89"/>
    <s v="Card"/>
    <n v="2"/>
    <s v="36-50"/>
    <s v="repeat"/>
    <s v="high value"/>
    <s v="Low"/>
    <s v="Jun"/>
    <x v="1"/>
    <x v="0"/>
    <x v="1"/>
  </r>
  <r>
    <n v="604782"/>
    <n v="29891"/>
    <n v="46"/>
    <s v="Female"/>
    <x v="0"/>
    <x v="0"/>
    <s v="Burger"/>
    <d v="2023-07-08T00:00:00"/>
    <s v="COD"/>
    <n v="56"/>
    <n v="10.1"/>
    <n v="245.8"/>
    <n v="94.9"/>
    <s v="Card"/>
    <n v="3"/>
    <s v="36-50"/>
    <s v="new"/>
    <s v="low"/>
    <s v="medium"/>
    <s v="Jul"/>
    <x v="0"/>
    <x v="1"/>
    <x v="1"/>
  </r>
  <r>
    <n v="604783"/>
    <n v="18109"/>
    <n v="54"/>
    <s v="Male"/>
    <x v="1"/>
    <x v="1"/>
    <s v="Biryani"/>
    <d v="2023-07-09T00:00:00"/>
    <s v="COD"/>
    <n v="36"/>
    <n v="1.2"/>
    <n v="892.27"/>
    <n v="114.44"/>
    <s v="Card"/>
    <n v="5"/>
    <s v="50+"/>
    <s v="new"/>
    <s v="high value"/>
    <s v="High"/>
    <s v="Jul"/>
    <x v="0"/>
    <x v="2"/>
    <x v="0"/>
  </r>
  <r>
    <n v="604784"/>
    <n v="49820"/>
    <n v="28"/>
    <s v="Male"/>
    <x v="2"/>
    <x v="6"/>
    <s v="Pizza"/>
    <d v="2022-04-01T00:00:00"/>
    <s v="COD"/>
    <n v="21"/>
    <n v="1.6"/>
    <n v="454.86"/>
    <n v="113.18"/>
    <s v="Wallet"/>
    <n v="2"/>
    <s v="25-35"/>
    <s v="new"/>
    <s v="medium"/>
    <s v="Low"/>
    <s v="Apr"/>
    <x v="2"/>
    <x v="2"/>
    <x v="2"/>
  </r>
  <r>
    <n v="604785"/>
    <n v="88320"/>
    <n v="18"/>
    <s v="Female"/>
    <x v="4"/>
    <x v="0"/>
    <s v="Chinese"/>
    <d v="2022-11-09T00:00:00"/>
    <s v="Online"/>
    <n v="28"/>
    <n v="2.7"/>
    <n v="1072.6199999999999"/>
    <n v="91.88"/>
    <s v="Wallet"/>
    <n v="1"/>
    <s v="18-24"/>
    <s v="new"/>
    <s v="high value"/>
    <s v="Low"/>
    <s v="Nov"/>
    <x v="2"/>
    <x v="2"/>
    <x v="2"/>
  </r>
  <r>
    <n v="604786"/>
    <n v="48161"/>
    <n v="57"/>
    <s v="Female"/>
    <x v="5"/>
    <x v="3"/>
    <s v="South Indian"/>
    <d v="2022-05-25T00:00:00"/>
    <s v="Online"/>
    <n v="75"/>
    <n v="9.1999999999999993"/>
    <n v="604.91"/>
    <n v="103.94"/>
    <s v="Cash"/>
    <n v="2"/>
    <s v="50+"/>
    <s v="new"/>
    <s v="high value"/>
    <s v="Low"/>
    <s v="May"/>
    <x v="2"/>
    <x v="0"/>
    <x v="1"/>
  </r>
  <r>
    <n v="604787"/>
    <n v="24514"/>
    <n v="55"/>
    <s v="Female"/>
    <x v="3"/>
    <x v="1"/>
    <s v="South Indian"/>
    <d v="2022-05-24T00:00:00"/>
    <s v="Online"/>
    <n v="21"/>
    <n v="9.6"/>
    <n v="1099.8599999999999"/>
    <n v="30.51"/>
    <s v="UPI"/>
    <n v="3"/>
    <s v="50+"/>
    <s v="new"/>
    <s v="high value"/>
    <s v="medium"/>
    <s v="May"/>
    <x v="2"/>
    <x v="0"/>
    <x v="2"/>
  </r>
  <r>
    <n v="604788"/>
    <n v="47456"/>
    <n v="56"/>
    <s v="Female"/>
    <x v="3"/>
    <x v="5"/>
    <s v="Pizza"/>
    <d v="2022-08-18T00:00:00"/>
    <s v="COD"/>
    <n v="69"/>
    <n v="6.3"/>
    <n v="1057.03"/>
    <n v="68.12"/>
    <s v="Cash"/>
    <n v="1"/>
    <s v="50+"/>
    <s v="new"/>
    <s v="high value"/>
    <s v="Low"/>
    <s v="Aug"/>
    <x v="2"/>
    <x v="0"/>
    <x v="1"/>
  </r>
  <r>
    <n v="604789"/>
    <n v="31388"/>
    <n v="34"/>
    <s v="Male"/>
    <x v="4"/>
    <x v="2"/>
    <s v="Pizza"/>
    <d v="2024-03-03T00:00:00"/>
    <s v="Online"/>
    <n v="23"/>
    <n v="7.9"/>
    <n v="1351.2"/>
    <n v="107.68"/>
    <s v="UPI"/>
    <n v="5"/>
    <s v="25-35"/>
    <s v="new"/>
    <s v="high value"/>
    <s v="High"/>
    <s v="Mar"/>
    <x v="1"/>
    <x v="0"/>
    <x v="2"/>
  </r>
  <r>
    <n v="604790"/>
    <n v="72151"/>
    <n v="49"/>
    <s v="Male"/>
    <x v="3"/>
    <x v="0"/>
    <s v="Chinese"/>
    <d v="2022-06-21T00:00:00"/>
    <s v="Online"/>
    <n v="77"/>
    <n v="6.9"/>
    <n v="374.59"/>
    <n v="63.59"/>
    <s v="Cash"/>
    <n v="1"/>
    <s v="36-50"/>
    <s v="new"/>
    <s v="medium"/>
    <s v="Low"/>
    <s v="Jun"/>
    <x v="2"/>
    <x v="0"/>
    <x v="1"/>
  </r>
  <r>
    <n v="604791"/>
    <n v="74425"/>
    <n v="33"/>
    <s v="Female"/>
    <x v="2"/>
    <x v="1"/>
    <s v="Biryani"/>
    <d v="2023-05-17T00:00:00"/>
    <s v="Online"/>
    <n v="79"/>
    <n v="5.4"/>
    <n v="214"/>
    <n v="107.87"/>
    <s v="Wallet"/>
    <n v="4"/>
    <s v="25-35"/>
    <s v="new"/>
    <s v="low"/>
    <s v="medium"/>
    <s v="May"/>
    <x v="0"/>
    <x v="0"/>
    <x v="1"/>
  </r>
  <r>
    <n v="604792"/>
    <n v="13044"/>
    <n v="43"/>
    <s v="Male"/>
    <x v="2"/>
    <x v="7"/>
    <s v="Chinese"/>
    <d v="2023-02-24T00:00:00"/>
    <s v="COD"/>
    <n v="84"/>
    <n v="6.1"/>
    <n v="1455.85"/>
    <n v="80.34"/>
    <s v="Cash"/>
    <n v="1"/>
    <s v="36-50"/>
    <s v="new"/>
    <s v="high value"/>
    <s v="Low"/>
    <s v="Feb"/>
    <x v="0"/>
    <x v="0"/>
    <x v="1"/>
  </r>
  <r>
    <n v="604793"/>
    <n v="52720"/>
    <n v="26"/>
    <s v="Female"/>
    <x v="0"/>
    <x v="2"/>
    <s v="Burger"/>
    <d v="2023-12-16T00:00:00"/>
    <s v="COD"/>
    <n v="65"/>
    <n v="9.4"/>
    <n v="1356.93"/>
    <n v="80.34"/>
    <s v="Cash"/>
    <n v="3"/>
    <s v="25-35"/>
    <s v="new"/>
    <s v="high value"/>
    <s v="medium"/>
    <s v="Dec"/>
    <x v="0"/>
    <x v="0"/>
    <x v="1"/>
  </r>
  <r>
    <n v="604794"/>
    <n v="66601"/>
    <n v="47"/>
    <s v="Male"/>
    <x v="4"/>
    <x v="7"/>
    <s v="Biryani"/>
    <d v="2022-10-04T00:00:00"/>
    <s v="COD"/>
    <n v="32"/>
    <n v="4.5999999999999996"/>
    <n v="974.29"/>
    <n v="43.38"/>
    <s v="Cash"/>
    <n v="2"/>
    <s v="36-50"/>
    <s v="new"/>
    <s v="high value"/>
    <s v="Low"/>
    <s v="Oct"/>
    <x v="2"/>
    <x v="2"/>
    <x v="0"/>
  </r>
  <r>
    <n v="604795"/>
    <n v="55906"/>
    <n v="60"/>
    <s v="Male"/>
    <x v="0"/>
    <x v="3"/>
    <s v="Chinese"/>
    <d v="2022-10-05T00:00:00"/>
    <s v="COD"/>
    <n v="75"/>
    <n v="11.1"/>
    <n v="351.21"/>
    <n v="94.06"/>
    <s v="Wallet"/>
    <n v="4"/>
    <s v="50+"/>
    <s v="repeat"/>
    <s v="medium"/>
    <s v="medium"/>
    <s v="Oct"/>
    <x v="2"/>
    <x v="1"/>
    <x v="1"/>
  </r>
  <r>
    <n v="604796"/>
    <n v="14199"/>
    <n v="19"/>
    <s v="Male"/>
    <x v="1"/>
    <x v="7"/>
    <s v="Sandwich"/>
    <d v="2024-06-07T00:00:00"/>
    <s v="Online"/>
    <n v="63"/>
    <n v="10.3"/>
    <n v="161.59"/>
    <n v="88.88"/>
    <s v="UPI"/>
    <n v="5"/>
    <s v="18-24"/>
    <s v="new"/>
    <s v="low"/>
    <s v="High"/>
    <s v="Jun"/>
    <x v="1"/>
    <x v="1"/>
    <x v="1"/>
  </r>
  <r>
    <n v="604797"/>
    <n v="43363"/>
    <n v="31"/>
    <s v="Female"/>
    <x v="1"/>
    <x v="1"/>
    <s v="Sandwich"/>
    <d v="2023-10-12T00:00:00"/>
    <s v="COD"/>
    <n v="54"/>
    <n v="12.7"/>
    <n v="433.28"/>
    <n v="99.08"/>
    <s v="Cash"/>
    <n v="1"/>
    <s v="25-35"/>
    <s v="new"/>
    <s v="medium"/>
    <s v="Low"/>
    <s v="Oct"/>
    <x v="0"/>
    <x v="1"/>
    <x v="1"/>
  </r>
  <r>
    <n v="604798"/>
    <n v="75148"/>
    <n v="21"/>
    <s v="Male"/>
    <x v="2"/>
    <x v="4"/>
    <s v="South Indian"/>
    <d v="2022-01-08T00:00:00"/>
    <s v="Online"/>
    <n v="39"/>
    <n v="12.4"/>
    <n v="424.02"/>
    <n v="87.42"/>
    <s v="Card"/>
    <n v="2"/>
    <s v="18-24"/>
    <s v="new"/>
    <s v="medium"/>
    <s v="Low"/>
    <s v="Jan"/>
    <x v="2"/>
    <x v="1"/>
    <x v="0"/>
  </r>
  <r>
    <n v="604799"/>
    <n v="95533"/>
    <n v="39"/>
    <s v="Female"/>
    <x v="4"/>
    <x v="7"/>
    <s v="Sandwich"/>
    <d v="2022-01-18T00:00:00"/>
    <s v="COD"/>
    <n v="44"/>
    <n v="7.9"/>
    <n v="1382.24"/>
    <n v="40.03"/>
    <s v="Cash"/>
    <n v="5"/>
    <s v="36-50"/>
    <s v="repeat"/>
    <s v="high value"/>
    <s v="High"/>
    <s v="Jan"/>
    <x v="2"/>
    <x v="0"/>
    <x v="0"/>
  </r>
  <r>
    <n v="604800"/>
    <n v="52407"/>
    <n v="40"/>
    <s v="Male"/>
    <x v="1"/>
    <x v="1"/>
    <s v="Biryani"/>
    <d v="2022-05-03T00:00:00"/>
    <s v="COD"/>
    <n v="37"/>
    <n v="7"/>
    <n v="869.51"/>
    <n v="47.44"/>
    <s v="Wallet"/>
    <n v="2"/>
    <s v="36-50"/>
    <s v="repeat"/>
    <s v="high value"/>
    <s v="Low"/>
    <s v="May"/>
    <x v="2"/>
    <x v="0"/>
    <x v="0"/>
  </r>
  <r>
    <n v="604801"/>
    <n v="24153"/>
    <n v="30"/>
    <s v="Male"/>
    <x v="3"/>
    <x v="4"/>
    <s v="Biryani"/>
    <d v="2022-11-28T00:00:00"/>
    <s v="Online"/>
    <n v="78"/>
    <n v="2.2000000000000002"/>
    <n v="480.21"/>
    <n v="116.6"/>
    <s v="UPI"/>
    <n v="3"/>
    <s v="25-35"/>
    <s v="new"/>
    <s v="medium"/>
    <s v="medium"/>
    <s v="Nov"/>
    <x v="2"/>
    <x v="2"/>
    <x v="1"/>
  </r>
  <r>
    <n v="604802"/>
    <n v="37281"/>
    <n v="47"/>
    <s v="Female"/>
    <x v="0"/>
    <x v="2"/>
    <s v="Pizza"/>
    <d v="2022-03-27T00:00:00"/>
    <s v="Online"/>
    <n v="45"/>
    <n v="1.7"/>
    <n v="911.08"/>
    <n v="46.94"/>
    <s v="UPI"/>
    <n v="1"/>
    <s v="36-50"/>
    <s v="new"/>
    <s v="high value"/>
    <s v="Low"/>
    <s v="Mar"/>
    <x v="2"/>
    <x v="2"/>
    <x v="0"/>
  </r>
  <r>
    <n v="604803"/>
    <n v="96000"/>
    <n v="57"/>
    <s v="Male"/>
    <x v="0"/>
    <x v="4"/>
    <s v="Pizza"/>
    <d v="2024-12-19T00:00:00"/>
    <s v="COD"/>
    <n v="21"/>
    <n v="11.3"/>
    <n v="1227.52"/>
    <n v="112.03"/>
    <s v="Card"/>
    <n v="2"/>
    <s v="50+"/>
    <s v="new"/>
    <s v="high value"/>
    <s v="Low"/>
    <s v="Dec"/>
    <x v="1"/>
    <x v="1"/>
    <x v="2"/>
  </r>
  <r>
    <n v="604804"/>
    <n v="83459"/>
    <n v="59"/>
    <s v="Male"/>
    <x v="0"/>
    <x v="4"/>
    <s v="Burger"/>
    <d v="2024-12-16T00:00:00"/>
    <s v="Online"/>
    <n v="22"/>
    <n v="5.5"/>
    <n v="1380.45"/>
    <n v="83.2"/>
    <s v="Cash"/>
    <n v="3"/>
    <s v="50+"/>
    <s v="new"/>
    <s v="high value"/>
    <s v="medium"/>
    <s v="Dec"/>
    <x v="1"/>
    <x v="0"/>
    <x v="2"/>
  </r>
  <r>
    <n v="604805"/>
    <n v="58234"/>
    <n v="19"/>
    <s v="Female"/>
    <x v="0"/>
    <x v="4"/>
    <s v="South Indian"/>
    <d v="2024-03-24T00:00:00"/>
    <s v="COD"/>
    <n v="66"/>
    <n v="5.9"/>
    <n v="179.37"/>
    <n v="39.630000000000003"/>
    <s v="Wallet"/>
    <n v="5"/>
    <s v="18-24"/>
    <s v="new"/>
    <s v="low"/>
    <s v="High"/>
    <s v="Mar"/>
    <x v="1"/>
    <x v="0"/>
    <x v="1"/>
  </r>
  <r>
    <n v="604806"/>
    <n v="47948"/>
    <n v="19"/>
    <s v="Female"/>
    <x v="3"/>
    <x v="4"/>
    <s v="Biryani"/>
    <d v="2023-02-18T00:00:00"/>
    <s v="COD"/>
    <n v="82"/>
    <n v="8.6"/>
    <n v="708.43"/>
    <n v="33.31"/>
    <s v="Cash"/>
    <n v="1"/>
    <s v="18-24"/>
    <s v="repeat"/>
    <s v="high value"/>
    <s v="Low"/>
    <s v="Feb"/>
    <x v="0"/>
    <x v="0"/>
    <x v="1"/>
  </r>
  <r>
    <n v="604807"/>
    <n v="36586"/>
    <n v="38"/>
    <s v="Male"/>
    <x v="2"/>
    <x v="4"/>
    <s v="Biryani"/>
    <d v="2024-04-05T00:00:00"/>
    <s v="COD"/>
    <n v="35"/>
    <n v="12.9"/>
    <n v="941.41"/>
    <n v="109.6"/>
    <s v="Cash"/>
    <n v="3"/>
    <s v="36-50"/>
    <s v="new"/>
    <s v="high value"/>
    <s v="medium"/>
    <s v="Apr"/>
    <x v="1"/>
    <x v="1"/>
    <x v="0"/>
  </r>
  <r>
    <n v="604808"/>
    <n v="74682"/>
    <n v="60"/>
    <s v="Male"/>
    <x v="4"/>
    <x v="6"/>
    <s v="Biryani"/>
    <d v="2022-04-20T00:00:00"/>
    <s v="COD"/>
    <n v="87"/>
    <n v="12"/>
    <n v="1187.1600000000001"/>
    <n v="96.03"/>
    <s v="UPI"/>
    <n v="4"/>
    <s v="50+"/>
    <s v="repeat"/>
    <s v="high value"/>
    <s v="medium"/>
    <s v="Apr"/>
    <x v="2"/>
    <x v="1"/>
    <x v="1"/>
  </r>
  <r>
    <n v="604809"/>
    <n v="58299"/>
    <n v="30"/>
    <s v="Male"/>
    <x v="4"/>
    <x v="4"/>
    <s v="South Indian"/>
    <d v="2024-06-01T00:00:00"/>
    <s v="COD"/>
    <n v="60"/>
    <n v="6.4"/>
    <n v="1075.77"/>
    <n v="45.48"/>
    <s v="Cash"/>
    <n v="1"/>
    <s v="25-35"/>
    <s v="new"/>
    <s v="high value"/>
    <s v="Low"/>
    <s v="Jun"/>
    <x v="1"/>
    <x v="0"/>
    <x v="1"/>
  </r>
  <r>
    <n v="604810"/>
    <n v="74947"/>
    <n v="18"/>
    <s v="Female"/>
    <x v="5"/>
    <x v="3"/>
    <s v="Burger"/>
    <d v="2022-10-16T00:00:00"/>
    <s v="Online"/>
    <n v="70"/>
    <n v="10.199999999999999"/>
    <n v="950.32"/>
    <n v="94.62"/>
    <s v="UPI"/>
    <n v="1"/>
    <s v="18-24"/>
    <s v="new"/>
    <s v="high value"/>
    <s v="Low"/>
    <s v="Oct"/>
    <x v="2"/>
    <x v="1"/>
    <x v="1"/>
  </r>
  <r>
    <n v="604811"/>
    <n v="97698"/>
    <n v="35"/>
    <s v="Male"/>
    <x v="1"/>
    <x v="3"/>
    <s v="South Indian"/>
    <d v="2023-02-06T00:00:00"/>
    <s v="Online"/>
    <n v="66"/>
    <n v="9"/>
    <n v="1488.99"/>
    <n v="66.13"/>
    <s v="UPI"/>
    <n v="3"/>
    <s v="25-35"/>
    <s v="new"/>
    <s v="high value"/>
    <s v="medium"/>
    <s v="Feb"/>
    <x v="0"/>
    <x v="0"/>
    <x v="1"/>
  </r>
  <r>
    <n v="604812"/>
    <n v="68376"/>
    <n v="60"/>
    <s v="Male"/>
    <x v="3"/>
    <x v="5"/>
    <s v="South Indian"/>
    <d v="2023-08-28T00:00:00"/>
    <s v="Online"/>
    <n v="46"/>
    <n v="9.4"/>
    <n v="231.1"/>
    <n v="77.2"/>
    <s v="Cash"/>
    <n v="2"/>
    <s v="50+"/>
    <s v="new"/>
    <s v="low"/>
    <s v="Low"/>
    <s v="Aug"/>
    <x v="0"/>
    <x v="0"/>
    <x v="1"/>
  </r>
  <r>
    <n v="604813"/>
    <n v="67321"/>
    <n v="26"/>
    <s v="Male"/>
    <x v="5"/>
    <x v="3"/>
    <s v="Chinese"/>
    <d v="2022-06-11T00:00:00"/>
    <s v="Online"/>
    <n v="29"/>
    <n v="6.6"/>
    <n v="562.72"/>
    <n v="119.87"/>
    <s v="Card"/>
    <n v="3"/>
    <s v="25-35"/>
    <s v="new"/>
    <s v="high value"/>
    <s v="medium"/>
    <s v="Jun"/>
    <x v="2"/>
    <x v="0"/>
    <x v="2"/>
  </r>
  <r>
    <n v="604814"/>
    <n v="24091"/>
    <n v="33"/>
    <s v="Female"/>
    <x v="0"/>
    <x v="0"/>
    <s v="South Indian"/>
    <d v="2023-05-28T00:00:00"/>
    <s v="Online"/>
    <n v="58"/>
    <n v="10.5"/>
    <n v="468.24"/>
    <n v="95.91"/>
    <s v="Card"/>
    <n v="4"/>
    <s v="25-35"/>
    <s v="new"/>
    <s v="medium"/>
    <s v="medium"/>
    <s v="May"/>
    <x v="0"/>
    <x v="1"/>
    <x v="1"/>
  </r>
  <r>
    <n v="604815"/>
    <n v="48820"/>
    <n v="20"/>
    <s v="Male"/>
    <x v="0"/>
    <x v="1"/>
    <s v="South Indian"/>
    <d v="2024-01-04T00:00:00"/>
    <s v="Online"/>
    <n v="42"/>
    <n v="10.6"/>
    <n v="883.34"/>
    <n v="66.510000000000005"/>
    <s v="UPI"/>
    <n v="2"/>
    <s v="18-24"/>
    <s v="new"/>
    <s v="high value"/>
    <s v="Low"/>
    <s v="Jan"/>
    <x v="1"/>
    <x v="1"/>
    <x v="0"/>
  </r>
  <r>
    <n v="604816"/>
    <n v="64894"/>
    <n v="48"/>
    <s v="Male"/>
    <x v="3"/>
    <x v="7"/>
    <s v="South Indian"/>
    <d v="2022-08-19T00:00:00"/>
    <s v="COD"/>
    <n v="43"/>
    <n v="9.8000000000000007"/>
    <n v="283.19"/>
    <n v="54.88"/>
    <s v="Wallet"/>
    <n v="4"/>
    <s v="36-50"/>
    <s v="new"/>
    <s v="medium"/>
    <s v="medium"/>
    <s v="Aug"/>
    <x v="2"/>
    <x v="0"/>
    <x v="0"/>
  </r>
  <r>
    <n v="604817"/>
    <n v="67919"/>
    <n v="46"/>
    <s v="Female"/>
    <x v="0"/>
    <x v="0"/>
    <s v="South Indian"/>
    <d v="2022-12-17T00:00:00"/>
    <s v="COD"/>
    <n v="30"/>
    <n v="3.3"/>
    <n v="990.65"/>
    <n v="114.78"/>
    <s v="Cash"/>
    <n v="4"/>
    <s v="36-50"/>
    <s v="repeat"/>
    <s v="high value"/>
    <s v="medium"/>
    <s v="Dec"/>
    <x v="2"/>
    <x v="2"/>
    <x v="2"/>
  </r>
  <r>
    <n v="604818"/>
    <n v="75905"/>
    <n v="32"/>
    <s v="Male"/>
    <x v="1"/>
    <x v="2"/>
    <s v="Chinese"/>
    <d v="2023-01-22T00:00:00"/>
    <s v="COD"/>
    <n v="35"/>
    <n v="10.5"/>
    <n v="1390.63"/>
    <n v="72.67"/>
    <s v="Wallet"/>
    <n v="4"/>
    <s v="25-35"/>
    <s v="new"/>
    <s v="high value"/>
    <s v="medium"/>
    <s v="Jan"/>
    <x v="0"/>
    <x v="1"/>
    <x v="0"/>
  </r>
  <r>
    <n v="604819"/>
    <n v="25780"/>
    <n v="33"/>
    <s v="Male"/>
    <x v="3"/>
    <x v="5"/>
    <s v="Biryani"/>
    <d v="2023-12-08T00:00:00"/>
    <s v="Online"/>
    <n v="54"/>
    <n v="3.3"/>
    <n v="1336.92"/>
    <n v="54.49"/>
    <s v="Card"/>
    <n v="2"/>
    <s v="25-35"/>
    <s v="repeat"/>
    <s v="high value"/>
    <s v="Low"/>
    <s v="Dec"/>
    <x v="0"/>
    <x v="2"/>
    <x v="1"/>
  </r>
  <r>
    <n v="604820"/>
    <n v="68572"/>
    <n v="20"/>
    <s v="Male"/>
    <x v="5"/>
    <x v="6"/>
    <s v="Biryani"/>
    <d v="2023-02-27T00:00:00"/>
    <s v="COD"/>
    <n v="67"/>
    <n v="5.8"/>
    <n v="301.26"/>
    <n v="86.76"/>
    <s v="Wallet"/>
    <n v="4"/>
    <s v="18-24"/>
    <s v="new"/>
    <s v="medium"/>
    <s v="medium"/>
    <s v="Feb"/>
    <x v="0"/>
    <x v="0"/>
    <x v="1"/>
  </r>
  <r>
    <n v="604821"/>
    <n v="45071"/>
    <n v="57"/>
    <s v="Female"/>
    <x v="0"/>
    <x v="1"/>
    <s v="Burger"/>
    <d v="2024-12-18T00:00:00"/>
    <s v="COD"/>
    <n v="50"/>
    <n v="3.4"/>
    <n v="1497.2"/>
    <n v="55.67"/>
    <s v="Card"/>
    <n v="4"/>
    <s v="50+"/>
    <s v="new"/>
    <s v="high value"/>
    <s v="medium"/>
    <s v="Dec"/>
    <x v="1"/>
    <x v="2"/>
    <x v="1"/>
  </r>
  <r>
    <n v="604822"/>
    <n v="57776"/>
    <n v="43"/>
    <s v="Female"/>
    <x v="0"/>
    <x v="6"/>
    <s v="Pizza"/>
    <d v="2023-04-20T00:00:00"/>
    <s v="COD"/>
    <n v="66"/>
    <n v="13"/>
    <n v="869.76"/>
    <n v="27.25"/>
    <s v="Wallet"/>
    <n v="1"/>
    <s v="36-50"/>
    <s v="new"/>
    <s v="high value"/>
    <s v="Low"/>
    <s v="Apr"/>
    <x v="0"/>
    <x v="1"/>
    <x v="1"/>
  </r>
  <r>
    <n v="604823"/>
    <n v="68797"/>
    <n v="39"/>
    <s v="Male"/>
    <x v="5"/>
    <x v="0"/>
    <s v="South Indian"/>
    <d v="2024-04-21T00:00:00"/>
    <s v="COD"/>
    <n v="39"/>
    <n v="3.1"/>
    <n v="1417.83"/>
    <n v="55.84"/>
    <s v="Cash"/>
    <n v="5"/>
    <s v="36-50"/>
    <s v="new"/>
    <s v="high value"/>
    <s v="High"/>
    <s v="Apr"/>
    <x v="1"/>
    <x v="2"/>
    <x v="0"/>
  </r>
  <r>
    <n v="604824"/>
    <n v="24058"/>
    <n v="50"/>
    <s v="Female"/>
    <x v="0"/>
    <x v="7"/>
    <s v="Burger"/>
    <d v="2023-10-26T00:00:00"/>
    <s v="Online"/>
    <n v="48"/>
    <n v="10.5"/>
    <n v="575.6"/>
    <n v="32.76"/>
    <s v="Cash"/>
    <n v="2"/>
    <s v="36-50"/>
    <s v="repeat"/>
    <s v="high value"/>
    <s v="Low"/>
    <s v="Oct"/>
    <x v="0"/>
    <x v="1"/>
    <x v="1"/>
  </r>
  <r>
    <n v="604825"/>
    <n v="83830"/>
    <n v="29"/>
    <s v="Female"/>
    <x v="4"/>
    <x v="0"/>
    <s v="South Indian"/>
    <d v="2023-08-07T00:00:00"/>
    <s v="Online"/>
    <n v="54"/>
    <n v="3.5"/>
    <n v="955.29"/>
    <n v="118.57"/>
    <s v="Wallet"/>
    <n v="3"/>
    <s v="25-35"/>
    <s v="repeat"/>
    <s v="high value"/>
    <s v="medium"/>
    <s v="Aug"/>
    <x v="0"/>
    <x v="2"/>
    <x v="1"/>
  </r>
  <r>
    <n v="604826"/>
    <n v="29684"/>
    <n v="27"/>
    <s v="Male"/>
    <x v="2"/>
    <x v="3"/>
    <s v="Chinese"/>
    <d v="2023-04-18T00:00:00"/>
    <s v="Online"/>
    <n v="58"/>
    <n v="7.8"/>
    <n v="195.12"/>
    <n v="74.88"/>
    <s v="Card"/>
    <n v="1"/>
    <s v="25-35"/>
    <s v="new"/>
    <s v="low"/>
    <s v="Low"/>
    <s v="Apr"/>
    <x v="0"/>
    <x v="0"/>
    <x v="1"/>
  </r>
  <r>
    <n v="604827"/>
    <n v="15809"/>
    <n v="41"/>
    <s v="Female"/>
    <x v="3"/>
    <x v="5"/>
    <s v="Chinese"/>
    <d v="2022-03-16T00:00:00"/>
    <s v="COD"/>
    <n v="41"/>
    <n v="12.3"/>
    <n v="1040.26"/>
    <n v="83.23"/>
    <s v="UPI"/>
    <n v="1"/>
    <s v="36-50"/>
    <s v="new"/>
    <s v="high value"/>
    <s v="Low"/>
    <s v="Mar"/>
    <x v="2"/>
    <x v="1"/>
    <x v="0"/>
  </r>
  <r>
    <n v="604828"/>
    <n v="12668"/>
    <n v="54"/>
    <s v="Male"/>
    <x v="0"/>
    <x v="6"/>
    <s v="Chinese"/>
    <d v="2023-07-13T00:00:00"/>
    <s v="Online"/>
    <n v="40"/>
    <n v="12.5"/>
    <n v="1116.3599999999999"/>
    <n v="56.18"/>
    <s v="UPI"/>
    <n v="4"/>
    <s v="50+"/>
    <s v="new"/>
    <s v="high value"/>
    <s v="medium"/>
    <s v="Jul"/>
    <x v="0"/>
    <x v="1"/>
    <x v="0"/>
  </r>
  <r>
    <n v="604829"/>
    <n v="38673"/>
    <n v="49"/>
    <s v="Male"/>
    <x v="5"/>
    <x v="4"/>
    <s v="Chinese"/>
    <d v="2023-09-21T00:00:00"/>
    <s v="Online"/>
    <n v="62"/>
    <n v="7.8"/>
    <n v="602.54999999999995"/>
    <n v="29.18"/>
    <s v="UPI"/>
    <n v="1"/>
    <s v="36-50"/>
    <s v="repeat"/>
    <s v="high value"/>
    <s v="Low"/>
    <s v="Sep"/>
    <x v="0"/>
    <x v="0"/>
    <x v="1"/>
  </r>
  <r>
    <n v="604830"/>
    <n v="72332"/>
    <n v="45"/>
    <s v="Male"/>
    <x v="0"/>
    <x v="4"/>
    <s v="Pizza"/>
    <d v="2023-09-19T00:00:00"/>
    <s v="Online"/>
    <n v="27"/>
    <n v="10"/>
    <n v="1175.8699999999999"/>
    <n v="48.98"/>
    <s v="Card"/>
    <n v="2"/>
    <s v="36-50"/>
    <s v="new"/>
    <s v="high value"/>
    <s v="Low"/>
    <s v="Sep"/>
    <x v="0"/>
    <x v="0"/>
    <x v="2"/>
  </r>
  <r>
    <n v="604831"/>
    <n v="25651"/>
    <n v="25"/>
    <s v="Female"/>
    <x v="5"/>
    <x v="7"/>
    <s v="Sandwich"/>
    <d v="2024-05-22T00:00:00"/>
    <s v="Online"/>
    <n v="87"/>
    <n v="4.4000000000000004"/>
    <n v="983.88"/>
    <n v="26.98"/>
    <s v="UPI"/>
    <n v="3"/>
    <s v="25-35"/>
    <s v="new"/>
    <s v="high value"/>
    <s v="medium"/>
    <s v="May"/>
    <x v="1"/>
    <x v="2"/>
    <x v="1"/>
  </r>
  <r>
    <n v="604832"/>
    <n v="98890"/>
    <n v="52"/>
    <s v="Male"/>
    <x v="2"/>
    <x v="5"/>
    <s v="Biryani"/>
    <d v="2024-08-21T00:00:00"/>
    <s v="COD"/>
    <n v="81"/>
    <n v="9.8000000000000007"/>
    <n v="178.57"/>
    <n v="24.11"/>
    <s v="Cash"/>
    <n v="2"/>
    <s v="50+"/>
    <s v="new"/>
    <s v="low"/>
    <s v="Low"/>
    <s v="Aug"/>
    <x v="1"/>
    <x v="0"/>
    <x v="1"/>
  </r>
  <r>
    <n v="604833"/>
    <n v="92882"/>
    <n v="56"/>
    <s v="Male"/>
    <x v="4"/>
    <x v="1"/>
    <s v="Burger"/>
    <d v="2023-02-07T00:00:00"/>
    <s v="Online"/>
    <n v="45"/>
    <n v="5.4"/>
    <n v="682.07"/>
    <n v="85.41"/>
    <s v="UPI"/>
    <n v="2"/>
    <s v="50+"/>
    <s v="new"/>
    <s v="high value"/>
    <s v="Low"/>
    <s v="Feb"/>
    <x v="0"/>
    <x v="0"/>
    <x v="0"/>
  </r>
  <r>
    <n v="604834"/>
    <n v="47850"/>
    <n v="26"/>
    <s v="Female"/>
    <x v="1"/>
    <x v="2"/>
    <s v="Chinese"/>
    <d v="2024-05-23T00:00:00"/>
    <s v="Online"/>
    <n v="32"/>
    <n v="9.6"/>
    <n v="665.55"/>
    <n v="52.4"/>
    <s v="Wallet"/>
    <n v="1"/>
    <s v="25-35"/>
    <s v="repeat"/>
    <s v="high value"/>
    <s v="Low"/>
    <s v="May"/>
    <x v="1"/>
    <x v="0"/>
    <x v="0"/>
  </r>
  <r>
    <n v="604835"/>
    <n v="62492"/>
    <n v="22"/>
    <s v="Female"/>
    <x v="1"/>
    <x v="4"/>
    <s v="Chinese"/>
    <d v="2022-08-06T00:00:00"/>
    <s v="Online"/>
    <n v="28"/>
    <n v="4.4000000000000004"/>
    <n v="830.33"/>
    <n v="65.900000000000006"/>
    <s v="Card"/>
    <n v="3"/>
    <s v="18-24"/>
    <s v="new"/>
    <s v="high value"/>
    <s v="medium"/>
    <s v="Aug"/>
    <x v="2"/>
    <x v="2"/>
    <x v="2"/>
  </r>
  <r>
    <n v="604836"/>
    <n v="96212"/>
    <n v="43"/>
    <s v="Male"/>
    <x v="4"/>
    <x v="3"/>
    <s v="Burger"/>
    <d v="2022-07-12T00:00:00"/>
    <s v="Online"/>
    <n v="23"/>
    <n v="11"/>
    <n v="507.9"/>
    <n v="57.76"/>
    <s v="Card"/>
    <n v="2"/>
    <s v="36-50"/>
    <s v="new"/>
    <s v="high value"/>
    <s v="Low"/>
    <s v="Jul"/>
    <x v="2"/>
    <x v="1"/>
    <x v="2"/>
  </r>
  <r>
    <n v="604837"/>
    <n v="22642"/>
    <n v="21"/>
    <s v="Female"/>
    <x v="2"/>
    <x v="7"/>
    <s v="Sandwich"/>
    <d v="2023-08-21T00:00:00"/>
    <s v="Online"/>
    <n v="67"/>
    <n v="7.7"/>
    <n v="330.58"/>
    <n v="39.78"/>
    <s v="Card"/>
    <n v="5"/>
    <s v="18-24"/>
    <s v="new"/>
    <s v="medium"/>
    <s v="High"/>
    <s v="Aug"/>
    <x v="0"/>
    <x v="0"/>
    <x v="1"/>
  </r>
  <r>
    <n v="604838"/>
    <n v="27865"/>
    <n v="51"/>
    <s v="Male"/>
    <x v="2"/>
    <x v="1"/>
    <s v="South Indian"/>
    <d v="2022-08-10T00:00:00"/>
    <s v="Online"/>
    <n v="55"/>
    <n v="8.1999999999999993"/>
    <n v="472.22"/>
    <n v="70.56"/>
    <s v="UPI"/>
    <n v="4"/>
    <s v="50+"/>
    <s v="new"/>
    <s v="medium"/>
    <s v="medium"/>
    <s v="Aug"/>
    <x v="2"/>
    <x v="0"/>
    <x v="1"/>
  </r>
  <r>
    <n v="604839"/>
    <n v="58856"/>
    <n v="28"/>
    <s v="Female"/>
    <x v="4"/>
    <x v="6"/>
    <s v="Sandwich"/>
    <d v="2024-03-29T00:00:00"/>
    <s v="COD"/>
    <n v="89"/>
    <n v="12.3"/>
    <n v="1212.73"/>
    <n v="79.31"/>
    <s v="Wallet"/>
    <n v="2"/>
    <s v="25-35"/>
    <s v="new"/>
    <s v="high value"/>
    <s v="Low"/>
    <s v="Mar"/>
    <x v="1"/>
    <x v="1"/>
    <x v="1"/>
  </r>
  <r>
    <n v="604840"/>
    <n v="69669"/>
    <n v="53"/>
    <s v="Male"/>
    <x v="5"/>
    <x v="6"/>
    <s v="Burger"/>
    <d v="2024-04-03T00:00:00"/>
    <s v="COD"/>
    <n v="82"/>
    <n v="1.1000000000000001"/>
    <n v="284.32"/>
    <n v="57.65"/>
    <s v="Wallet"/>
    <n v="4"/>
    <s v="50+"/>
    <s v="new"/>
    <s v="medium"/>
    <s v="medium"/>
    <s v="Apr"/>
    <x v="1"/>
    <x v="2"/>
    <x v="1"/>
  </r>
  <r>
    <n v="604841"/>
    <n v="84012"/>
    <n v="41"/>
    <s v="Male"/>
    <x v="2"/>
    <x v="7"/>
    <s v="Burger"/>
    <d v="2024-05-09T00:00:00"/>
    <s v="COD"/>
    <n v="89"/>
    <n v="1.1000000000000001"/>
    <n v="700.04"/>
    <n v="105.4"/>
    <s v="UPI"/>
    <n v="2"/>
    <s v="36-50"/>
    <s v="new"/>
    <s v="high value"/>
    <s v="Low"/>
    <s v="May"/>
    <x v="1"/>
    <x v="2"/>
    <x v="1"/>
  </r>
  <r>
    <n v="604842"/>
    <n v="88965"/>
    <n v="29"/>
    <s v="Male"/>
    <x v="5"/>
    <x v="1"/>
    <s v="Burger"/>
    <d v="2024-01-05T00:00:00"/>
    <s v="Online"/>
    <n v="59"/>
    <n v="1"/>
    <n v="475.44"/>
    <n v="84.25"/>
    <s v="Cash"/>
    <n v="5"/>
    <s v="25-35"/>
    <s v="new"/>
    <s v="medium"/>
    <s v="High"/>
    <s v="Jan"/>
    <x v="1"/>
    <x v="2"/>
    <x v="1"/>
  </r>
  <r>
    <n v="604843"/>
    <n v="34463"/>
    <n v="18"/>
    <s v="Male"/>
    <x v="1"/>
    <x v="4"/>
    <s v="Sandwich"/>
    <d v="2022-07-13T00:00:00"/>
    <s v="COD"/>
    <n v="79"/>
    <n v="10.7"/>
    <n v="1414.01"/>
    <n v="98.63"/>
    <s v="Card"/>
    <n v="4"/>
    <s v="18-24"/>
    <s v="new"/>
    <s v="high value"/>
    <s v="medium"/>
    <s v="Jul"/>
    <x v="2"/>
    <x v="1"/>
    <x v="1"/>
  </r>
  <r>
    <n v="604844"/>
    <n v="94361"/>
    <n v="45"/>
    <s v="Male"/>
    <x v="3"/>
    <x v="4"/>
    <s v="Biryani"/>
    <d v="2022-09-26T00:00:00"/>
    <s v="Online"/>
    <n v="34"/>
    <n v="10.4"/>
    <n v="1022.35"/>
    <n v="65.88"/>
    <s v="UPI"/>
    <n v="5"/>
    <s v="36-50"/>
    <s v="new"/>
    <s v="high value"/>
    <s v="High"/>
    <s v="Sep"/>
    <x v="2"/>
    <x v="1"/>
    <x v="0"/>
  </r>
  <r>
    <n v="604845"/>
    <n v="13272"/>
    <n v="61"/>
    <s v="Male"/>
    <x v="4"/>
    <x v="0"/>
    <s v="Pizza"/>
    <d v="2022-05-26T00:00:00"/>
    <s v="Online"/>
    <n v="83"/>
    <n v="9.6999999999999993"/>
    <n v="767.94"/>
    <n v="114.2"/>
    <s v="Wallet"/>
    <n v="1"/>
    <s v="50+"/>
    <s v="new"/>
    <s v="high value"/>
    <s v="Low"/>
    <s v="May"/>
    <x v="2"/>
    <x v="0"/>
    <x v="1"/>
  </r>
  <r>
    <n v="604846"/>
    <n v="19493"/>
    <n v="62"/>
    <s v="Male"/>
    <x v="0"/>
    <x v="1"/>
    <s v="Pizza"/>
    <d v="2024-11-06T00:00:00"/>
    <s v="COD"/>
    <n v="69"/>
    <n v="11.6"/>
    <n v="1038.52"/>
    <n v="58.76"/>
    <s v="Card"/>
    <n v="1"/>
    <s v="50+"/>
    <s v="new"/>
    <s v="high value"/>
    <s v="Low"/>
    <s v="Nov"/>
    <x v="1"/>
    <x v="1"/>
    <x v="1"/>
  </r>
  <r>
    <n v="604847"/>
    <n v="74954"/>
    <n v="48"/>
    <s v="Male"/>
    <x v="3"/>
    <x v="2"/>
    <s v="Burger"/>
    <d v="2024-09-23T00:00:00"/>
    <s v="Online"/>
    <n v="87"/>
    <n v="1.8"/>
    <n v="786.52"/>
    <n v="54.24"/>
    <s v="Cash"/>
    <n v="3"/>
    <s v="36-50"/>
    <s v="new"/>
    <s v="high value"/>
    <s v="medium"/>
    <s v="Sep"/>
    <x v="1"/>
    <x v="2"/>
    <x v="1"/>
  </r>
  <r>
    <n v="604848"/>
    <n v="93853"/>
    <n v="26"/>
    <s v="Female"/>
    <x v="2"/>
    <x v="4"/>
    <s v="South Indian"/>
    <d v="2022-03-04T00:00:00"/>
    <s v="Online"/>
    <n v="81"/>
    <n v="14.1"/>
    <n v="1126.5999999999999"/>
    <n v="69.209999999999994"/>
    <s v="Wallet"/>
    <n v="4"/>
    <s v="25-35"/>
    <s v="repeat"/>
    <s v="high value"/>
    <s v="medium"/>
    <s v="Mar"/>
    <x v="2"/>
    <x v="1"/>
    <x v="1"/>
  </r>
  <r>
    <n v="604849"/>
    <n v="77663"/>
    <n v="34"/>
    <s v="Female"/>
    <x v="5"/>
    <x v="0"/>
    <s v="Biryani"/>
    <d v="2023-06-16T00:00:00"/>
    <s v="Online"/>
    <n v="85"/>
    <n v="10.5"/>
    <n v="529.42999999999995"/>
    <n v="46.35"/>
    <s v="UPI"/>
    <n v="5"/>
    <s v="25-35"/>
    <s v="new"/>
    <s v="high value"/>
    <s v="High"/>
    <s v="Jun"/>
    <x v="0"/>
    <x v="1"/>
    <x v="1"/>
  </r>
  <r>
    <n v="604850"/>
    <n v="83936"/>
    <n v="41"/>
    <s v="Female"/>
    <x v="4"/>
    <x v="6"/>
    <s v="South Indian"/>
    <d v="2022-10-16T00:00:00"/>
    <s v="COD"/>
    <n v="53"/>
    <n v="14.7"/>
    <n v="314.83"/>
    <n v="96.59"/>
    <s v="UPI"/>
    <n v="1"/>
    <s v="36-50"/>
    <s v="new"/>
    <s v="medium"/>
    <s v="Low"/>
    <s v="Oct"/>
    <x v="2"/>
    <x v="1"/>
    <x v="1"/>
  </r>
  <r>
    <n v="604851"/>
    <n v="25123"/>
    <n v="20"/>
    <s v="Male"/>
    <x v="1"/>
    <x v="5"/>
    <s v="Burger"/>
    <d v="2024-05-04T00:00:00"/>
    <s v="COD"/>
    <n v="59"/>
    <n v="5.3"/>
    <n v="738.84"/>
    <n v="102.24"/>
    <s v="Cash"/>
    <n v="2"/>
    <s v="18-24"/>
    <s v="new"/>
    <s v="high value"/>
    <s v="Low"/>
    <s v="May"/>
    <x v="1"/>
    <x v="0"/>
    <x v="1"/>
  </r>
  <r>
    <n v="604852"/>
    <n v="12206"/>
    <n v="41"/>
    <s v="Female"/>
    <x v="3"/>
    <x v="4"/>
    <s v="Biryani"/>
    <d v="2024-06-13T00:00:00"/>
    <s v="COD"/>
    <n v="85"/>
    <n v="10.6"/>
    <n v="484.19"/>
    <n v="47.56"/>
    <s v="UPI"/>
    <n v="1"/>
    <s v="36-50"/>
    <s v="new"/>
    <s v="medium"/>
    <s v="Low"/>
    <s v="Jun"/>
    <x v="1"/>
    <x v="1"/>
    <x v="1"/>
  </r>
  <r>
    <n v="604853"/>
    <n v="73468"/>
    <n v="51"/>
    <s v="Female"/>
    <x v="1"/>
    <x v="7"/>
    <s v="Burger"/>
    <d v="2024-05-07T00:00:00"/>
    <s v="Online"/>
    <n v="55"/>
    <n v="3.3"/>
    <n v="328.52"/>
    <n v="32.08"/>
    <s v="Cash"/>
    <n v="5"/>
    <s v="50+"/>
    <s v="new"/>
    <s v="medium"/>
    <s v="High"/>
    <s v="May"/>
    <x v="1"/>
    <x v="2"/>
    <x v="1"/>
  </r>
  <r>
    <n v="604854"/>
    <n v="96489"/>
    <n v="31"/>
    <s v="Female"/>
    <x v="1"/>
    <x v="4"/>
    <s v="South Indian"/>
    <d v="2024-08-21T00:00:00"/>
    <s v="COD"/>
    <n v="83"/>
    <n v="13.2"/>
    <n v="804.78"/>
    <n v="111.3"/>
    <s v="Cash"/>
    <n v="5"/>
    <s v="25-35"/>
    <s v="repeat"/>
    <s v="high value"/>
    <s v="High"/>
    <s v="Aug"/>
    <x v="1"/>
    <x v="1"/>
    <x v="1"/>
  </r>
  <r>
    <n v="604855"/>
    <n v="84243"/>
    <n v="41"/>
    <s v="Male"/>
    <x v="4"/>
    <x v="3"/>
    <s v="Sandwich"/>
    <d v="2024-08-28T00:00:00"/>
    <s v="COD"/>
    <n v="85"/>
    <n v="9.9"/>
    <n v="711.58"/>
    <n v="86.92"/>
    <s v="Card"/>
    <n v="2"/>
    <s v="36-50"/>
    <s v="new"/>
    <s v="high value"/>
    <s v="Low"/>
    <s v="Aug"/>
    <x v="1"/>
    <x v="0"/>
    <x v="1"/>
  </r>
  <r>
    <n v="604856"/>
    <n v="99571"/>
    <n v="55"/>
    <s v="Male"/>
    <x v="0"/>
    <x v="2"/>
    <s v="Chinese"/>
    <d v="2023-12-08T00:00:00"/>
    <s v="Online"/>
    <n v="85"/>
    <n v="4.5999999999999996"/>
    <n v="493.03"/>
    <n v="38.340000000000003"/>
    <s v="UPI"/>
    <n v="2"/>
    <s v="50+"/>
    <s v="repeat"/>
    <s v="medium"/>
    <s v="Low"/>
    <s v="Dec"/>
    <x v="0"/>
    <x v="2"/>
    <x v="1"/>
  </r>
  <r>
    <n v="604857"/>
    <n v="52331"/>
    <n v="46"/>
    <s v="Female"/>
    <x v="4"/>
    <x v="0"/>
    <s v="Biryani"/>
    <d v="2024-11-18T00:00:00"/>
    <s v="COD"/>
    <n v="87"/>
    <n v="6.2"/>
    <n v="414.59"/>
    <n v="106.77"/>
    <s v="UPI"/>
    <n v="5"/>
    <s v="36-50"/>
    <s v="new"/>
    <s v="medium"/>
    <s v="High"/>
    <s v="Nov"/>
    <x v="1"/>
    <x v="0"/>
    <x v="1"/>
  </r>
  <r>
    <n v="604858"/>
    <n v="74986"/>
    <n v="53"/>
    <s v="Female"/>
    <x v="1"/>
    <x v="3"/>
    <s v="Chinese"/>
    <d v="2022-05-29T00:00:00"/>
    <s v="COD"/>
    <n v="27"/>
    <n v="11.8"/>
    <n v="468.69"/>
    <n v="75.16"/>
    <s v="Card"/>
    <n v="4"/>
    <s v="50+"/>
    <s v="new"/>
    <s v="medium"/>
    <s v="medium"/>
    <s v="May"/>
    <x v="2"/>
    <x v="1"/>
    <x v="2"/>
  </r>
  <r>
    <n v="604859"/>
    <n v="76418"/>
    <n v="23"/>
    <s v="Male"/>
    <x v="3"/>
    <x v="4"/>
    <s v="Burger"/>
    <d v="2023-05-23T00:00:00"/>
    <s v="Online"/>
    <n v="68"/>
    <n v="1.9"/>
    <n v="758.89"/>
    <n v="64.31"/>
    <s v="UPI"/>
    <n v="4"/>
    <s v="18-24"/>
    <s v="new"/>
    <s v="high value"/>
    <s v="medium"/>
    <s v="May"/>
    <x v="0"/>
    <x v="2"/>
    <x v="1"/>
  </r>
  <r>
    <n v="604860"/>
    <n v="70157"/>
    <n v="23"/>
    <s v="Male"/>
    <x v="0"/>
    <x v="0"/>
    <s v="Biryani"/>
    <d v="2023-01-29T00:00:00"/>
    <s v="Online"/>
    <n v="84"/>
    <n v="9.3000000000000007"/>
    <n v="1152.8"/>
    <n v="99.52"/>
    <s v="Card"/>
    <n v="3"/>
    <s v="18-24"/>
    <s v="new"/>
    <s v="high value"/>
    <s v="medium"/>
    <s v="Jan"/>
    <x v="0"/>
    <x v="0"/>
    <x v="1"/>
  </r>
  <r>
    <n v="604861"/>
    <n v="30544"/>
    <n v="43"/>
    <s v="Male"/>
    <x v="3"/>
    <x v="0"/>
    <s v="Burger"/>
    <d v="2024-05-13T00:00:00"/>
    <s v="Online"/>
    <n v="88"/>
    <n v="1.1000000000000001"/>
    <n v="441.78"/>
    <n v="29.98"/>
    <s v="Cash"/>
    <n v="2"/>
    <s v="36-50"/>
    <s v="repeat"/>
    <s v="medium"/>
    <s v="Low"/>
    <s v="May"/>
    <x v="1"/>
    <x v="2"/>
    <x v="1"/>
  </r>
  <r>
    <n v="604862"/>
    <n v="81605"/>
    <n v="62"/>
    <s v="Female"/>
    <x v="5"/>
    <x v="6"/>
    <s v="Sandwich"/>
    <d v="2023-10-22T00:00:00"/>
    <s v="Online"/>
    <n v="53"/>
    <n v="11.3"/>
    <n v="1285.74"/>
    <n v="109.09"/>
    <s v="UPI"/>
    <n v="5"/>
    <s v="50+"/>
    <s v="new"/>
    <s v="high value"/>
    <s v="High"/>
    <s v="Oct"/>
    <x v="0"/>
    <x v="1"/>
    <x v="1"/>
  </r>
  <r>
    <n v="604863"/>
    <n v="27926"/>
    <n v="27"/>
    <s v="Female"/>
    <x v="3"/>
    <x v="2"/>
    <s v="Sandwich"/>
    <d v="2024-12-13T00:00:00"/>
    <s v="Online"/>
    <n v="64"/>
    <n v="6.3"/>
    <n v="714.04"/>
    <n v="62.66"/>
    <s v="Card"/>
    <n v="2"/>
    <s v="25-35"/>
    <s v="new"/>
    <s v="high value"/>
    <s v="Low"/>
    <s v="Dec"/>
    <x v="1"/>
    <x v="0"/>
    <x v="1"/>
  </r>
  <r>
    <n v="604864"/>
    <n v="69710"/>
    <n v="37"/>
    <s v="Female"/>
    <x v="5"/>
    <x v="1"/>
    <s v="Chinese"/>
    <d v="2024-05-10T00:00:00"/>
    <s v="Online"/>
    <n v="82"/>
    <n v="6.8"/>
    <n v="416.34"/>
    <n v="59.47"/>
    <s v="UPI"/>
    <n v="5"/>
    <s v="36-50"/>
    <s v="new"/>
    <s v="medium"/>
    <s v="High"/>
    <s v="May"/>
    <x v="1"/>
    <x v="0"/>
    <x v="1"/>
  </r>
  <r>
    <n v="604865"/>
    <n v="85528"/>
    <n v="52"/>
    <s v="Female"/>
    <x v="4"/>
    <x v="1"/>
    <s v="Pizza"/>
    <d v="2024-11-29T00:00:00"/>
    <s v="COD"/>
    <n v="74"/>
    <n v="2.6"/>
    <n v="1481.03"/>
    <n v="29.53"/>
    <s v="UPI"/>
    <n v="2"/>
    <s v="50+"/>
    <s v="new"/>
    <s v="high value"/>
    <s v="Low"/>
    <s v="Nov"/>
    <x v="1"/>
    <x v="2"/>
    <x v="1"/>
  </r>
  <r>
    <n v="604866"/>
    <n v="84907"/>
    <n v="58"/>
    <s v="Male"/>
    <x v="0"/>
    <x v="1"/>
    <s v="Burger"/>
    <d v="2024-06-23T00:00:00"/>
    <s v="COD"/>
    <n v="83"/>
    <n v="12.2"/>
    <n v="320.43"/>
    <n v="51.5"/>
    <s v="Cash"/>
    <n v="5"/>
    <s v="50+"/>
    <s v="new"/>
    <s v="medium"/>
    <s v="High"/>
    <s v="Jun"/>
    <x v="1"/>
    <x v="1"/>
    <x v="1"/>
  </r>
  <r>
    <n v="604867"/>
    <n v="23486"/>
    <n v="35"/>
    <s v="Female"/>
    <x v="3"/>
    <x v="0"/>
    <s v="Pizza"/>
    <d v="2024-06-07T00:00:00"/>
    <s v="Online"/>
    <n v="31"/>
    <n v="13.5"/>
    <n v="808.78"/>
    <n v="66.12"/>
    <s v="Wallet"/>
    <n v="1"/>
    <s v="25-35"/>
    <s v="new"/>
    <s v="high value"/>
    <s v="Low"/>
    <s v="Jun"/>
    <x v="1"/>
    <x v="1"/>
    <x v="0"/>
  </r>
  <r>
    <n v="604868"/>
    <n v="12291"/>
    <n v="36"/>
    <s v="Female"/>
    <x v="1"/>
    <x v="2"/>
    <s v="Pizza"/>
    <d v="2023-06-04T00:00:00"/>
    <s v="Online"/>
    <n v="86"/>
    <n v="2.2000000000000002"/>
    <n v="487.24"/>
    <n v="26.17"/>
    <s v="Card"/>
    <n v="2"/>
    <s v="36-50"/>
    <s v="new"/>
    <s v="medium"/>
    <s v="Low"/>
    <s v="Jun"/>
    <x v="0"/>
    <x v="2"/>
    <x v="1"/>
  </r>
  <r>
    <n v="604869"/>
    <n v="75492"/>
    <n v="45"/>
    <s v="Female"/>
    <x v="5"/>
    <x v="7"/>
    <s v="Biryani"/>
    <d v="2023-02-19T00:00:00"/>
    <s v="Online"/>
    <n v="41"/>
    <n v="14.7"/>
    <n v="1359.4"/>
    <n v="58.62"/>
    <s v="Cash"/>
    <n v="2"/>
    <s v="36-50"/>
    <s v="new"/>
    <s v="high value"/>
    <s v="Low"/>
    <s v="Feb"/>
    <x v="0"/>
    <x v="1"/>
    <x v="0"/>
  </r>
  <r>
    <n v="604870"/>
    <n v="90723"/>
    <n v="52"/>
    <s v="Male"/>
    <x v="5"/>
    <x v="0"/>
    <s v="South Indian"/>
    <d v="2024-01-16T00:00:00"/>
    <s v="Online"/>
    <n v="59"/>
    <n v="14.3"/>
    <n v="1352.07"/>
    <n v="81.459999999999994"/>
    <s v="Cash"/>
    <n v="1"/>
    <s v="50+"/>
    <s v="new"/>
    <s v="high value"/>
    <s v="Low"/>
    <s v="Jan"/>
    <x v="1"/>
    <x v="1"/>
    <x v="1"/>
  </r>
  <r>
    <n v="604871"/>
    <n v="39691"/>
    <n v="19"/>
    <s v="Male"/>
    <x v="1"/>
    <x v="2"/>
    <s v="Biryani"/>
    <d v="2023-02-19T00:00:00"/>
    <s v="COD"/>
    <n v="83"/>
    <n v="4.2"/>
    <n v="780.73"/>
    <n v="62.21"/>
    <s v="Card"/>
    <n v="5"/>
    <s v="18-24"/>
    <s v="repeat"/>
    <s v="high value"/>
    <s v="High"/>
    <s v="Feb"/>
    <x v="0"/>
    <x v="2"/>
    <x v="1"/>
  </r>
  <r>
    <n v="604872"/>
    <n v="47160"/>
    <n v="64"/>
    <s v="Male"/>
    <x v="4"/>
    <x v="7"/>
    <s v="Biryani"/>
    <d v="2023-11-18T00:00:00"/>
    <s v="COD"/>
    <n v="86"/>
    <n v="6.1"/>
    <n v="265.99"/>
    <n v="92.21"/>
    <s v="Cash"/>
    <n v="2"/>
    <s v="50+"/>
    <s v="new"/>
    <s v="medium"/>
    <s v="Low"/>
    <s v="Nov"/>
    <x v="0"/>
    <x v="0"/>
    <x v="1"/>
  </r>
  <r>
    <n v="604873"/>
    <n v="72633"/>
    <n v="64"/>
    <s v="Female"/>
    <x v="2"/>
    <x v="1"/>
    <s v="Burger"/>
    <d v="2024-06-07T00:00:00"/>
    <s v="Online"/>
    <n v="42"/>
    <n v="11.8"/>
    <n v="174"/>
    <n v="70.430000000000007"/>
    <s v="Wallet"/>
    <n v="1"/>
    <s v="50+"/>
    <s v="new"/>
    <s v="low"/>
    <s v="Low"/>
    <s v="Jun"/>
    <x v="1"/>
    <x v="1"/>
    <x v="0"/>
  </r>
  <r>
    <n v="604874"/>
    <n v="20152"/>
    <n v="33"/>
    <s v="Female"/>
    <x v="3"/>
    <x v="2"/>
    <s v="South Indian"/>
    <d v="2022-05-01T00:00:00"/>
    <s v="COD"/>
    <n v="45"/>
    <n v="3.5"/>
    <n v="916.27"/>
    <n v="66.180000000000007"/>
    <s v="Cash"/>
    <n v="5"/>
    <s v="25-35"/>
    <s v="new"/>
    <s v="high value"/>
    <s v="High"/>
    <s v="May"/>
    <x v="2"/>
    <x v="2"/>
    <x v="0"/>
  </r>
  <r>
    <n v="604875"/>
    <n v="24270"/>
    <n v="18"/>
    <s v="Female"/>
    <x v="2"/>
    <x v="0"/>
    <s v="Sandwich"/>
    <d v="2022-02-12T00:00:00"/>
    <s v="Online"/>
    <n v="22"/>
    <n v="10.7"/>
    <n v="704.54"/>
    <n v="55.68"/>
    <s v="Cash"/>
    <n v="3"/>
    <s v="18-24"/>
    <s v="new"/>
    <s v="high value"/>
    <s v="medium"/>
    <s v="Feb"/>
    <x v="2"/>
    <x v="1"/>
    <x v="2"/>
  </r>
  <r>
    <n v="604876"/>
    <n v="50380"/>
    <n v="24"/>
    <s v="Female"/>
    <x v="1"/>
    <x v="5"/>
    <s v="South Indian"/>
    <d v="2024-01-14T00:00:00"/>
    <s v="Online"/>
    <n v="69"/>
    <n v="12"/>
    <n v="510.07"/>
    <n v="91.79"/>
    <s v="Wallet"/>
    <n v="3"/>
    <s v="18-24"/>
    <s v="new"/>
    <s v="high value"/>
    <s v="medium"/>
    <s v="Jan"/>
    <x v="1"/>
    <x v="1"/>
    <x v="1"/>
  </r>
  <r>
    <n v="604877"/>
    <n v="75082"/>
    <n v="39"/>
    <s v="Male"/>
    <x v="3"/>
    <x v="3"/>
    <s v="Chinese"/>
    <d v="2024-04-09T00:00:00"/>
    <s v="Online"/>
    <n v="42"/>
    <n v="10.9"/>
    <n v="374.53"/>
    <n v="112.67"/>
    <s v="Cash"/>
    <n v="5"/>
    <s v="36-50"/>
    <s v="new"/>
    <s v="medium"/>
    <s v="High"/>
    <s v="Apr"/>
    <x v="1"/>
    <x v="1"/>
    <x v="0"/>
  </r>
  <r>
    <n v="604878"/>
    <n v="79203"/>
    <n v="38"/>
    <s v="Male"/>
    <x v="4"/>
    <x v="1"/>
    <s v="South Indian"/>
    <d v="2023-10-01T00:00:00"/>
    <s v="COD"/>
    <n v="73"/>
    <n v="11.9"/>
    <n v="959.2"/>
    <n v="28.52"/>
    <s v="Card"/>
    <n v="4"/>
    <s v="36-50"/>
    <s v="new"/>
    <s v="high value"/>
    <s v="medium"/>
    <s v="Oct"/>
    <x v="0"/>
    <x v="1"/>
    <x v="1"/>
  </r>
  <r>
    <n v="604879"/>
    <n v="55125"/>
    <n v="18"/>
    <s v="Male"/>
    <x v="4"/>
    <x v="1"/>
    <s v="South Indian"/>
    <d v="2024-06-02T00:00:00"/>
    <s v="Online"/>
    <n v="51"/>
    <n v="2"/>
    <n v="1266.02"/>
    <n v="60.36"/>
    <s v="Wallet"/>
    <n v="4"/>
    <s v="18-24"/>
    <s v="new"/>
    <s v="high value"/>
    <s v="medium"/>
    <s v="Jun"/>
    <x v="1"/>
    <x v="2"/>
    <x v="1"/>
  </r>
  <r>
    <n v="604880"/>
    <n v="88449"/>
    <n v="52"/>
    <s v="Male"/>
    <x v="3"/>
    <x v="0"/>
    <s v="Burger"/>
    <d v="2022-05-11T00:00:00"/>
    <s v="Online"/>
    <n v="25"/>
    <n v="7.4"/>
    <n v="597.52"/>
    <n v="53.38"/>
    <s v="Cash"/>
    <n v="5"/>
    <s v="50+"/>
    <s v="new"/>
    <s v="high value"/>
    <s v="High"/>
    <s v="May"/>
    <x v="2"/>
    <x v="0"/>
    <x v="2"/>
  </r>
  <r>
    <n v="604881"/>
    <n v="35464"/>
    <n v="58"/>
    <s v="Male"/>
    <x v="1"/>
    <x v="6"/>
    <s v="Burger"/>
    <d v="2022-09-18T00:00:00"/>
    <s v="Online"/>
    <n v="20"/>
    <n v="14.4"/>
    <n v="479.95"/>
    <n v="29.56"/>
    <s v="Card"/>
    <n v="1"/>
    <s v="50+"/>
    <s v="new"/>
    <s v="medium"/>
    <s v="Low"/>
    <s v="Sep"/>
    <x v="2"/>
    <x v="1"/>
    <x v="2"/>
  </r>
  <r>
    <n v="604882"/>
    <n v="58738"/>
    <n v="20"/>
    <s v="Female"/>
    <x v="1"/>
    <x v="2"/>
    <s v="Biryani"/>
    <d v="2022-03-21T00:00:00"/>
    <s v="Online"/>
    <n v="71"/>
    <n v="3.4"/>
    <n v="1496.13"/>
    <n v="48.53"/>
    <s v="Wallet"/>
    <n v="1"/>
    <s v="18-24"/>
    <s v="repeat"/>
    <s v="high value"/>
    <s v="Low"/>
    <s v="Mar"/>
    <x v="2"/>
    <x v="2"/>
    <x v="1"/>
  </r>
  <r>
    <n v="604883"/>
    <n v="99429"/>
    <n v="45"/>
    <s v="Male"/>
    <x v="0"/>
    <x v="4"/>
    <s v="South Indian"/>
    <d v="2024-11-06T00:00:00"/>
    <s v="COD"/>
    <n v="76"/>
    <n v="13.3"/>
    <n v="280.75"/>
    <n v="76.69"/>
    <s v="Wallet"/>
    <n v="5"/>
    <s v="36-50"/>
    <s v="repeat"/>
    <s v="medium"/>
    <s v="High"/>
    <s v="Nov"/>
    <x v="1"/>
    <x v="1"/>
    <x v="1"/>
  </r>
  <r>
    <n v="604884"/>
    <n v="73980"/>
    <n v="33"/>
    <s v="Male"/>
    <x v="2"/>
    <x v="4"/>
    <s v="Chinese"/>
    <d v="2022-02-08T00:00:00"/>
    <s v="Online"/>
    <n v="31"/>
    <n v="14.4"/>
    <n v="968.96"/>
    <n v="111.42"/>
    <s v="UPI"/>
    <n v="3"/>
    <s v="25-35"/>
    <s v="new"/>
    <s v="high value"/>
    <s v="medium"/>
    <s v="Feb"/>
    <x v="2"/>
    <x v="1"/>
    <x v="0"/>
  </r>
  <r>
    <n v="604885"/>
    <n v="28865"/>
    <n v="22"/>
    <s v="Male"/>
    <x v="5"/>
    <x v="6"/>
    <s v="South Indian"/>
    <d v="2022-04-25T00:00:00"/>
    <s v="Online"/>
    <n v="37"/>
    <n v="8.1999999999999993"/>
    <n v="283.63"/>
    <n v="21.36"/>
    <s v="UPI"/>
    <n v="2"/>
    <s v="18-24"/>
    <s v="new"/>
    <s v="medium"/>
    <s v="Low"/>
    <s v="Apr"/>
    <x v="2"/>
    <x v="0"/>
    <x v="0"/>
  </r>
  <r>
    <n v="604886"/>
    <n v="16705"/>
    <n v="60"/>
    <s v="Male"/>
    <x v="0"/>
    <x v="2"/>
    <s v="Pizza"/>
    <d v="2024-11-03T00:00:00"/>
    <s v="Online"/>
    <n v="41"/>
    <n v="10"/>
    <n v="873.63"/>
    <n v="34.58"/>
    <s v="UPI"/>
    <n v="1"/>
    <s v="50+"/>
    <s v="new"/>
    <s v="high value"/>
    <s v="Low"/>
    <s v="Nov"/>
    <x v="1"/>
    <x v="0"/>
    <x v="0"/>
  </r>
  <r>
    <n v="604887"/>
    <n v="31899"/>
    <n v="37"/>
    <s v="Male"/>
    <x v="3"/>
    <x v="7"/>
    <s v="South Indian"/>
    <d v="2022-04-26T00:00:00"/>
    <s v="COD"/>
    <n v="73"/>
    <n v="14.3"/>
    <n v="814.38"/>
    <n v="118.89"/>
    <s v="UPI"/>
    <n v="5"/>
    <s v="36-50"/>
    <s v="new"/>
    <s v="high value"/>
    <s v="High"/>
    <s v="Apr"/>
    <x v="2"/>
    <x v="1"/>
    <x v="1"/>
  </r>
  <r>
    <n v="604888"/>
    <n v="22659"/>
    <n v="51"/>
    <s v="Male"/>
    <x v="5"/>
    <x v="2"/>
    <s v="Sandwich"/>
    <d v="2024-04-18T00:00:00"/>
    <s v="Online"/>
    <n v="33"/>
    <n v="13.3"/>
    <n v="1486.73"/>
    <n v="102.97"/>
    <s v="Wallet"/>
    <n v="1"/>
    <s v="50+"/>
    <s v="new"/>
    <s v="high value"/>
    <s v="Low"/>
    <s v="Apr"/>
    <x v="1"/>
    <x v="1"/>
    <x v="0"/>
  </r>
  <r>
    <n v="604889"/>
    <n v="57848"/>
    <n v="64"/>
    <s v="Female"/>
    <x v="5"/>
    <x v="7"/>
    <s v="Pizza"/>
    <d v="2022-11-18T00:00:00"/>
    <s v="COD"/>
    <n v="63"/>
    <n v="3.1"/>
    <n v="337.5"/>
    <n v="71.739999999999995"/>
    <s v="Wallet"/>
    <n v="5"/>
    <s v="50+"/>
    <s v="repeat"/>
    <s v="medium"/>
    <s v="High"/>
    <s v="Nov"/>
    <x v="2"/>
    <x v="2"/>
    <x v="1"/>
  </r>
  <r>
    <n v="604890"/>
    <n v="67037"/>
    <n v="30"/>
    <s v="Female"/>
    <x v="0"/>
    <x v="5"/>
    <s v="South Indian"/>
    <d v="2024-07-12T00:00:00"/>
    <s v="COD"/>
    <n v="65"/>
    <n v="11.6"/>
    <n v="1100.72"/>
    <n v="32.15"/>
    <s v="Cash"/>
    <n v="2"/>
    <s v="25-35"/>
    <s v="new"/>
    <s v="high value"/>
    <s v="Low"/>
    <s v="Jul"/>
    <x v="1"/>
    <x v="1"/>
    <x v="1"/>
  </r>
  <r>
    <n v="604891"/>
    <n v="69908"/>
    <n v="35"/>
    <s v="Male"/>
    <x v="5"/>
    <x v="4"/>
    <s v="Chinese"/>
    <d v="2023-02-25T00:00:00"/>
    <s v="COD"/>
    <n v="34"/>
    <n v="14.5"/>
    <n v="863.91"/>
    <n v="37.94"/>
    <s v="Card"/>
    <n v="1"/>
    <s v="25-35"/>
    <s v="new"/>
    <s v="high value"/>
    <s v="Low"/>
    <s v="Feb"/>
    <x v="0"/>
    <x v="1"/>
    <x v="0"/>
  </r>
  <r>
    <n v="604892"/>
    <n v="80618"/>
    <n v="18"/>
    <s v="Female"/>
    <x v="5"/>
    <x v="6"/>
    <s v="Chinese"/>
    <d v="2024-07-27T00:00:00"/>
    <s v="Online"/>
    <n v="28"/>
    <n v="3.3"/>
    <n v="865.08"/>
    <n v="48.36"/>
    <s v="Card"/>
    <n v="1"/>
    <s v="18-24"/>
    <s v="new"/>
    <s v="high value"/>
    <s v="Low"/>
    <s v="Jul"/>
    <x v="1"/>
    <x v="2"/>
    <x v="2"/>
  </r>
  <r>
    <n v="604893"/>
    <n v="65037"/>
    <n v="51"/>
    <s v="Female"/>
    <x v="4"/>
    <x v="3"/>
    <s v="Sandwich"/>
    <d v="2024-11-03T00:00:00"/>
    <s v="Online"/>
    <n v="59"/>
    <n v="14"/>
    <n v="448.96"/>
    <n v="30.57"/>
    <s v="Card"/>
    <n v="5"/>
    <s v="50+"/>
    <s v="new"/>
    <s v="medium"/>
    <s v="High"/>
    <s v="Nov"/>
    <x v="1"/>
    <x v="1"/>
    <x v="1"/>
  </r>
  <r>
    <n v="604894"/>
    <n v="41302"/>
    <n v="48"/>
    <s v="Male"/>
    <x v="0"/>
    <x v="5"/>
    <s v="Burger"/>
    <d v="2023-10-15T00:00:00"/>
    <s v="Online"/>
    <n v="79"/>
    <n v="4"/>
    <n v="1454.86"/>
    <n v="64.12"/>
    <s v="UPI"/>
    <n v="1"/>
    <s v="36-50"/>
    <s v="new"/>
    <s v="high value"/>
    <s v="Low"/>
    <s v="Oct"/>
    <x v="0"/>
    <x v="2"/>
    <x v="1"/>
  </r>
  <r>
    <n v="604895"/>
    <n v="86591"/>
    <n v="28"/>
    <s v="Female"/>
    <x v="3"/>
    <x v="5"/>
    <s v="Sandwich"/>
    <d v="2022-09-16T00:00:00"/>
    <s v="COD"/>
    <n v="32"/>
    <n v="6.9"/>
    <n v="549.07000000000005"/>
    <n v="74.05"/>
    <s v="Card"/>
    <n v="3"/>
    <s v="25-35"/>
    <s v="new"/>
    <s v="high value"/>
    <s v="medium"/>
    <s v="Sep"/>
    <x v="2"/>
    <x v="0"/>
    <x v="0"/>
  </r>
  <r>
    <n v="604896"/>
    <n v="23815"/>
    <n v="23"/>
    <s v="Male"/>
    <x v="4"/>
    <x v="6"/>
    <s v="Sandwich"/>
    <d v="2023-03-28T00:00:00"/>
    <s v="Online"/>
    <n v="63"/>
    <n v="6.2"/>
    <n v="847.02"/>
    <n v="106.01"/>
    <s v="Cash"/>
    <n v="4"/>
    <s v="18-24"/>
    <s v="new"/>
    <s v="high value"/>
    <s v="medium"/>
    <s v="Mar"/>
    <x v="0"/>
    <x v="0"/>
    <x v="1"/>
  </r>
  <r>
    <n v="604897"/>
    <n v="53144"/>
    <n v="57"/>
    <s v="Male"/>
    <x v="2"/>
    <x v="3"/>
    <s v="South Indian"/>
    <d v="2023-09-17T00:00:00"/>
    <s v="Online"/>
    <n v="64"/>
    <n v="5.5"/>
    <n v="728.11"/>
    <n v="74.28"/>
    <s v="Cash"/>
    <n v="3"/>
    <s v="50+"/>
    <s v="new"/>
    <s v="high value"/>
    <s v="medium"/>
    <s v="Sep"/>
    <x v="0"/>
    <x v="0"/>
    <x v="1"/>
  </r>
  <r>
    <n v="604898"/>
    <n v="15758"/>
    <n v="31"/>
    <s v="Male"/>
    <x v="4"/>
    <x v="7"/>
    <s v="South Indian"/>
    <d v="2024-03-16T00:00:00"/>
    <s v="Online"/>
    <n v="61"/>
    <n v="8.6"/>
    <n v="1436.73"/>
    <n v="80.319999999999993"/>
    <s v="UPI"/>
    <n v="5"/>
    <s v="25-35"/>
    <s v="new"/>
    <s v="high value"/>
    <s v="High"/>
    <s v="Mar"/>
    <x v="1"/>
    <x v="0"/>
    <x v="1"/>
  </r>
  <r>
    <n v="604899"/>
    <n v="94637"/>
    <n v="28"/>
    <s v="Female"/>
    <x v="4"/>
    <x v="7"/>
    <s v="Sandwich"/>
    <d v="2023-05-08T00:00:00"/>
    <s v="Online"/>
    <n v="66"/>
    <n v="3.4"/>
    <n v="857.58"/>
    <n v="45.7"/>
    <s v="UPI"/>
    <n v="4"/>
    <s v="25-35"/>
    <s v="new"/>
    <s v="high value"/>
    <s v="medium"/>
    <s v="May"/>
    <x v="0"/>
    <x v="2"/>
    <x v="1"/>
  </r>
  <r>
    <n v="604900"/>
    <n v="21085"/>
    <n v="41"/>
    <s v="Female"/>
    <x v="1"/>
    <x v="3"/>
    <s v="Biryani"/>
    <d v="2024-10-10T00:00:00"/>
    <s v="Online"/>
    <n v="40"/>
    <n v="3"/>
    <n v="483.01"/>
    <n v="117.55"/>
    <s v="Cash"/>
    <n v="5"/>
    <s v="36-50"/>
    <s v="new"/>
    <s v="medium"/>
    <s v="High"/>
    <s v="Oct"/>
    <x v="1"/>
    <x v="2"/>
    <x v="0"/>
  </r>
  <r>
    <n v="604901"/>
    <n v="28934"/>
    <n v="26"/>
    <s v="Male"/>
    <x v="4"/>
    <x v="4"/>
    <s v="Chinese"/>
    <d v="2022-12-17T00:00:00"/>
    <s v="COD"/>
    <n v="34"/>
    <n v="14.3"/>
    <n v="238.43"/>
    <n v="92.11"/>
    <s v="Card"/>
    <n v="4"/>
    <s v="25-35"/>
    <s v="new"/>
    <s v="low"/>
    <s v="medium"/>
    <s v="Dec"/>
    <x v="2"/>
    <x v="1"/>
    <x v="0"/>
  </r>
  <r>
    <n v="604902"/>
    <n v="90755"/>
    <n v="27"/>
    <s v="Female"/>
    <x v="0"/>
    <x v="6"/>
    <s v="Pizza"/>
    <d v="2023-04-29T00:00:00"/>
    <s v="Online"/>
    <n v="35"/>
    <n v="5"/>
    <n v="662.34"/>
    <n v="63.54"/>
    <s v="Card"/>
    <n v="3"/>
    <s v="25-35"/>
    <s v="new"/>
    <s v="high value"/>
    <s v="medium"/>
    <s v="Apr"/>
    <x v="0"/>
    <x v="2"/>
    <x v="0"/>
  </r>
  <r>
    <n v="604903"/>
    <n v="27303"/>
    <n v="25"/>
    <s v="Male"/>
    <x v="2"/>
    <x v="3"/>
    <s v="Sandwich"/>
    <d v="2024-12-25T00:00:00"/>
    <s v="Online"/>
    <n v="88"/>
    <n v="5.8"/>
    <n v="668.8"/>
    <n v="67.06"/>
    <s v="UPI"/>
    <n v="2"/>
    <s v="25-35"/>
    <s v="new"/>
    <s v="high value"/>
    <s v="Low"/>
    <s v="Dec"/>
    <x v="1"/>
    <x v="0"/>
    <x v="1"/>
  </r>
  <r>
    <n v="604904"/>
    <n v="79712"/>
    <n v="28"/>
    <s v="Female"/>
    <x v="0"/>
    <x v="3"/>
    <s v="South Indian"/>
    <d v="2024-05-12T00:00:00"/>
    <s v="Online"/>
    <n v="51"/>
    <n v="3"/>
    <n v="637.94000000000005"/>
    <n v="100.39"/>
    <s v="Wallet"/>
    <n v="1"/>
    <s v="25-35"/>
    <s v="new"/>
    <s v="high value"/>
    <s v="Low"/>
    <s v="May"/>
    <x v="1"/>
    <x v="2"/>
    <x v="1"/>
  </r>
  <r>
    <n v="604905"/>
    <n v="91052"/>
    <n v="44"/>
    <s v="Male"/>
    <x v="0"/>
    <x v="4"/>
    <s v="Burger"/>
    <d v="2023-10-16T00:00:00"/>
    <s v="Online"/>
    <n v="30"/>
    <n v="7.1"/>
    <n v="1272.28"/>
    <n v="56.63"/>
    <s v="Cash"/>
    <n v="1"/>
    <s v="36-50"/>
    <s v="new"/>
    <s v="high value"/>
    <s v="Low"/>
    <s v="Oct"/>
    <x v="0"/>
    <x v="0"/>
    <x v="2"/>
  </r>
  <r>
    <n v="604906"/>
    <n v="26938"/>
    <n v="61"/>
    <s v="Female"/>
    <x v="4"/>
    <x v="4"/>
    <s v="Chinese"/>
    <d v="2023-11-24T00:00:00"/>
    <s v="COD"/>
    <n v="68"/>
    <n v="12.4"/>
    <n v="1478.64"/>
    <n v="50.73"/>
    <s v="Wallet"/>
    <n v="2"/>
    <s v="50+"/>
    <s v="new"/>
    <s v="high value"/>
    <s v="Low"/>
    <s v="Nov"/>
    <x v="0"/>
    <x v="1"/>
    <x v="1"/>
  </r>
  <r>
    <n v="604907"/>
    <n v="84473"/>
    <n v="48"/>
    <s v="Female"/>
    <x v="0"/>
    <x v="2"/>
    <s v="Chinese"/>
    <d v="2024-08-18T00:00:00"/>
    <s v="COD"/>
    <n v="66"/>
    <n v="14.5"/>
    <n v="1256.42"/>
    <n v="119.73"/>
    <s v="Wallet"/>
    <n v="3"/>
    <s v="36-50"/>
    <s v="new"/>
    <s v="high value"/>
    <s v="medium"/>
    <s v="Aug"/>
    <x v="1"/>
    <x v="1"/>
    <x v="1"/>
  </r>
  <r>
    <n v="604908"/>
    <n v="61295"/>
    <n v="56"/>
    <s v="Female"/>
    <x v="2"/>
    <x v="1"/>
    <s v="Burger"/>
    <d v="2023-06-01T00:00:00"/>
    <s v="Online"/>
    <n v="63"/>
    <n v="13.2"/>
    <n v="1138.79"/>
    <n v="20.66"/>
    <s v="Wallet"/>
    <n v="5"/>
    <s v="50+"/>
    <s v="new"/>
    <s v="high value"/>
    <s v="High"/>
    <s v="Jun"/>
    <x v="0"/>
    <x v="1"/>
    <x v="1"/>
  </r>
  <r>
    <n v="604909"/>
    <n v="88205"/>
    <n v="28"/>
    <s v="Female"/>
    <x v="0"/>
    <x v="5"/>
    <s v="Biryani"/>
    <d v="2022-01-20T00:00:00"/>
    <s v="Online"/>
    <n v="75"/>
    <n v="3.8"/>
    <n v="1282.55"/>
    <n v="105.43"/>
    <s v="UPI"/>
    <n v="5"/>
    <s v="25-35"/>
    <s v="repeat"/>
    <s v="high value"/>
    <s v="High"/>
    <s v="Jan"/>
    <x v="2"/>
    <x v="2"/>
    <x v="1"/>
  </r>
  <r>
    <n v="604910"/>
    <n v="71306"/>
    <n v="57"/>
    <s v="Female"/>
    <x v="4"/>
    <x v="4"/>
    <s v="Chinese"/>
    <d v="2023-12-24T00:00:00"/>
    <s v="COD"/>
    <n v="76"/>
    <n v="4"/>
    <n v="320.95999999999998"/>
    <n v="100.57"/>
    <s v="UPI"/>
    <n v="2"/>
    <s v="50+"/>
    <s v="new"/>
    <s v="medium"/>
    <s v="Low"/>
    <s v="Dec"/>
    <x v="0"/>
    <x v="2"/>
    <x v="1"/>
  </r>
  <r>
    <n v="604911"/>
    <n v="89372"/>
    <n v="56"/>
    <s v="Female"/>
    <x v="3"/>
    <x v="1"/>
    <s v="South Indian"/>
    <d v="2023-01-07T00:00:00"/>
    <s v="Online"/>
    <n v="78"/>
    <n v="12.5"/>
    <n v="593.88"/>
    <n v="30.37"/>
    <s v="Wallet"/>
    <n v="1"/>
    <s v="50+"/>
    <s v="new"/>
    <s v="high value"/>
    <s v="Low"/>
    <s v="Jan"/>
    <x v="0"/>
    <x v="1"/>
    <x v="1"/>
  </r>
  <r>
    <n v="604912"/>
    <n v="78804"/>
    <n v="20"/>
    <s v="Male"/>
    <x v="4"/>
    <x v="0"/>
    <s v="Biryani"/>
    <d v="2024-12-29T00:00:00"/>
    <s v="Online"/>
    <n v="51"/>
    <n v="9.6999999999999993"/>
    <n v="198.51"/>
    <n v="97.99"/>
    <s v="Cash"/>
    <n v="1"/>
    <s v="18-24"/>
    <s v="new"/>
    <s v="low"/>
    <s v="Low"/>
    <s v="Dec"/>
    <x v="1"/>
    <x v="0"/>
    <x v="1"/>
  </r>
  <r>
    <n v="604913"/>
    <n v="93740"/>
    <n v="39"/>
    <s v="Male"/>
    <x v="1"/>
    <x v="2"/>
    <s v="South Indian"/>
    <d v="2023-02-20T00:00:00"/>
    <s v="Online"/>
    <n v="47"/>
    <n v="4.0999999999999996"/>
    <n v="1055.81"/>
    <n v="51.37"/>
    <s v="Wallet"/>
    <n v="2"/>
    <s v="36-50"/>
    <s v="new"/>
    <s v="high value"/>
    <s v="Low"/>
    <s v="Feb"/>
    <x v="0"/>
    <x v="2"/>
    <x v="1"/>
  </r>
  <r>
    <n v="604914"/>
    <n v="87554"/>
    <n v="36"/>
    <s v="Female"/>
    <x v="0"/>
    <x v="2"/>
    <s v="Biryani"/>
    <d v="2024-09-19T00:00:00"/>
    <s v="Online"/>
    <n v="33"/>
    <n v="7.4"/>
    <n v="779.04"/>
    <n v="68.63"/>
    <s v="Cash"/>
    <n v="4"/>
    <s v="36-50"/>
    <s v="new"/>
    <s v="high value"/>
    <s v="medium"/>
    <s v="Sep"/>
    <x v="1"/>
    <x v="0"/>
    <x v="0"/>
  </r>
  <r>
    <n v="604915"/>
    <n v="84809"/>
    <n v="28"/>
    <s v="Male"/>
    <x v="3"/>
    <x v="0"/>
    <s v="Chinese"/>
    <d v="2024-06-26T00:00:00"/>
    <s v="COD"/>
    <n v="79"/>
    <n v="9.6"/>
    <n v="588.57000000000005"/>
    <n v="43.71"/>
    <s v="Card"/>
    <n v="3"/>
    <s v="25-35"/>
    <s v="new"/>
    <s v="high value"/>
    <s v="medium"/>
    <s v="Jun"/>
    <x v="1"/>
    <x v="0"/>
    <x v="1"/>
  </r>
  <r>
    <n v="604916"/>
    <n v="92432"/>
    <n v="45"/>
    <s v="Female"/>
    <x v="2"/>
    <x v="6"/>
    <s v="Burger"/>
    <d v="2023-03-04T00:00:00"/>
    <s v="COD"/>
    <n v="36"/>
    <n v="2.9"/>
    <n v="554.69000000000005"/>
    <n v="81.27"/>
    <s v="Cash"/>
    <n v="3"/>
    <s v="36-50"/>
    <s v="new"/>
    <s v="high value"/>
    <s v="medium"/>
    <s v="Mar"/>
    <x v="0"/>
    <x v="2"/>
    <x v="0"/>
  </r>
  <r>
    <n v="604917"/>
    <n v="51529"/>
    <n v="32"/>
    <s v="Female"/>
    <x v="2"/>
    <x v="6"/>
    <s v="Sandwich"/>
    <d v="2023-02-15T00:00:00"/>
    <s v="Online"/>
    <n v="28"/>
    <n v="1.5"/>
    <n v="1236.97"/>
    <n v="81.08"/>
    <s v="Wallet"/>
    <n v="1"/>
    <s v="25-35"/>
    <s v="new"/>
    <s v="high value"/>
    <s v="Low"/>
    <s v="Feb"/>
    <x v="0"/>
    <x v="2"/>
    <x v="2"/>
  </r>
  <r>
    <n v="604918"/>
    <n v="60861"/>
    <n v="53"/>
    <s v="Male"/>
    <x v="5"/>
    <x v="3"/>
    <s v="South Indian"/>
    <d v="2022-12-09T00:00:00"/>
    <s v="Online"/>
    <n v="68"/>
    <n v="8.4"/>
    <n v="1053.98"/>
    <n v="44.39"/>
    <s v="UPI"/>
    <n v="1"/>
    <s v="50+"/>
    <s v="new"/>
    <s v="high value"/>
    <s v="Low"/>
    <s v="Dec"/>
    <x v="2"/>
    <x v="0"/>
    <x v="1"/>
  </r>
  <r>
    <n v="604919"/>
    <n v="92627"/>
    <n v="19"/>
    <s v="Female"/>
    <x v="0"/>
    <x v="5"/>
    <s v="Pizza"/>
    <d v="2023-01-30T00:00:00"/>
    <s v="Online"/>
    <n v="89"/>
    <n v="9.1"/>
    <n v="164.67"/>
    <n v="55.03"/>
    <s v="Cash"/>
    <n v="4"/>
    <s v="18-24"/>
    <s v="new"/>
    <s v="low"/>
    <s v="medium"/>
    <s v="Jan"/>
    <x v="0"/>
    <x v="0"/>
    <x v="1"/>
  </r>
  <r>
    <n v="604920"/>
    <n v="55524"/>
    <n v="51"/>
    <s v="Male"/>
    <x v="2"/>
    <x v="0"/>
    <s v="Biryani"/>
    <d v="2023-09-27T00:00:00"/>
    <s v="Online"/>
    <n v="35"/>
    <n v="11.1"/>
    <n v="275.47000000000003"/>
    <n v="101.98"/>
    <s v="UPI"/>
    <n v="3"/>
    <s v="50+"/>
    <s v="new"/>
    <s v="medium"/>
    <s v="medium"/>
    <s v="Sep"/>
    <x v="0"/>
    <x v="1"/>
    <x v="0"/>
  </r>
  <r>
    <n v="604921"/>
    <n v="10358"/>
    <n v="43"/>
    <s v="Female"/>
    <x v="1"/>
    <x v="2"/>
    <s v="Chinese"/>
    <d v="2023-11-25T00:00:00"/>
    <s v="Online"/>
    <n v="56"/>
    <n v="2.2999999999999998"/>
    <n v="1477.45"/>
    <n v="48.55"/>
    <s v="UPI"/>
    <n v="4"/>
    <s v="36-50"/>
    <s v="new"/>
    <s v="high value"/>
    <s v="medium"/>
    <s v="Nov"/>
    <x v="0"/>
    <x v="2"/>
    <x v="1"/>
  </r>
  <r>
    <n v="604922"/>
    <n v="77259"/>
    <n v="20"/>
    <s v="Male"/>
    <x v="4"/>
    <x v="6"/>
    <s v="Sandwich"/>
    <d v="2023-12-30T00:00:00"/>
    <s v="COD"/>
    <n v="63"/>
    <n v="5.8"/>
    <n v="270.48"/>
    <n v="99.01"/>
    <s v="Cash"/>
    <n v="3"/>
    <s v="18-24"/>
    <s v="new"/>
    <s v="medium"/>
    <s v="medium"/>
    <s v="Dec"/>
    <x v="0"/>
    <x v="0"/>
    <x v="1"/>
  </r>
  <r>
    <n v="604923"/>
    <n v="81432"/>
    <n v="25"/>
    <s v="Male"/>
    <x v="3"/>
    <x v="7"/>
    <s v="Sandwich"/>
    <d v="2023-02-08T00:00:00"/>
    <s v="Online"/>
    <n v="56"/>
    <n v="2.2000000000000002"/>
    <n v="967.28"/>
    <n v="53.43"/>
    <s v="UPI"/>
    <n v="4"/>
    <s v="25-35"/>
    <s v="new"/>
    <s v="high value"/>
    <s v="medium"/>
    <s v="Feb"/>
    <x v="0"/>
    <x v="2"/>
    <x v="1"/>
  </r>
  <r>
    <n v="604924"/>
    <n v="15072"/>
    <n v="35"/>
    <s v="Female"/>
    <x v="4"/>
    <x v="7"/>
    <s v="Burger"/>
    <d v="2024-07-11T00:00:00"/>
    <s v="COD"/>
    <n v="81"/>
    <n v="10"/>
    <n v="600.42999999999995"/>
    <n v="87.29"/>
    <s v="Cash"/>
    <n v="3"/>
    <s v="25-35"/>
    <s v="new"/>
    <s v="high value"/>
    <s v="medium"/>
    <s v="Jul"/>
    <x v="1"/>
    <x v="0"/>
    <x v="1"/>
  </r>
  <r>
    <n v="604925"/>
    <n v="18853"/>
    <n v="21"/>
    <s v="Male"/>
    <x v="1"/>
    <x v="4"/>
    <s v="Burger"/>
    <d v="2024-08-20T00:00:00"/>
    <s v="COD"/>
    <n v="33"/>
    <n v="10.4"/>
    <n v="170.52"/>
    <n v="62.22"/>
    <s v="Wallet"/>
    <n v="3"/>
    <s v="18-24"/>
    <s v="new"/>
    <s v="low"/>
    <s v="medium"/>
    <s v="Aug"/>
    <x v="1"/>
    <x v="1"/>
    <x v="0"/>
  </r>
  <r>
    <n v="604926"/>
    <n v="66418"/>
    <n v="60"/>
    <s v="Male"/>
    <x v="0"/>
    <x v="4"/>
    <s v="Biryani"/>
    <d v="2022-04-06T00:00:00"/>
    <s v="Online"/>
    <n v="50"/>
    <n v="6"/>
    <n v="484.83"/>
    <n v="33.86"/>
    <s v="Cash"/>
    <n v="1"/>
    <s v="50+"/>
    <s v="new"/>
    <s v="medium"/>
    <s v="Low"/>
    <s v="Apr"/>
    <x v="2"/>
    <x v="0"/>
    <x v="1"/>
  </r>
  <r>
    <n v="604927"/>
    <n v="71176"/>
    <n v="53"/>
    <s v="Male"/>
    <x v="2"/>
    <x v="0"/>
    <s v="Chinese"/>
    <d v="2023-03-06T00:00:00"/>
    <s v="COD"/>
    <n v="63"/>
    <n v="7.6"/>
    <n v="420.74"/>
    <n v="84.49"/>
    <s v="Cash"/>
    <n v="5"/>
    <s v="50+"/>
    <s v="new"/>
    <s v="medium"/>
    <s v="High"/>
    <s v="Mar"/>
    <x v="0"/>
    <x v="0"/>
    <x v="1"/>
  </r>
  <r>
    <n v="604928"/>
    <n v="42526"/>
    <n v="33"/>
    <s v="Female"/>
    <x v="5"/>
    <x v="2"/>
    <s v="Pizza"/>
    <d v="2023-10-19T00:00:00"/>
    <s v="Online"/>
    <n v="66"/>
    <n v="6.1"/>
    <n v="940.19"/>
    <n v="61.46"/>
    <s v="Wallet"/>
    <n v="5"/>
    <s v="25-35"/>
    <s v="new"/>
    <s v="high value"/>
    <s v="High"/>
    <s v="Oct"/>
    <x v="0"/>
    <x v="0"/>
    <x v="1"/>
  </r>
  <r>
    <n v="604929"/>
    <n v="55635"/>
    <n v="32"/>
    <s v="Female"/>
    <x v="1"/>
    <x v="0"/>
    <s v="Burger"/>
    <d v="2023-07-06T00:00:00"/>
    <s v="Online"/>
    <n v="36"/>
    <n v="14"/>
    <n v="863.89"/>
    <n v="98.73"/>
    <s v="Cash"/>
    <n v="5"/>
    <s v="25-35"/>
    <s v="new"/>
    <s v="high value"/>
    <s v="High"/>
    <s v="Jul"/>
    <x v="0"/>
    <x v="1"/>
    <x v="0"/>
  </r>
  <r>
    <n v="604930"/>
    <n v="37945"/>
    <n v="48"/>
    <s v="Male"/>
    <x v="5"/>
    <x v="4"/>
    <s v="South Indian"/>
    <d v="2024-06-17T00:00:00"/>
    <s v="Online"/>
    <n v="30"/>
    <n v="11"/>
    <n v="185.03"/>
    <n v="22"/>
    <s v="Card"/>
    <n v="5"/>
    <s v="36-50"/>
    <s v="new"/>
    <s v="low"/>
    <s v="High"/>
    <s v="Jun"/>
    <x v="1"/>
    <x v="1"/>
    <x v="2"/>
  </r>
  <r>
    <n v="604931"/>
    <n v="44062"/>
    <n v="54"/>
    <s v="Male"/>
    <x v="5"/>
    <x v="6"/>
    <s v="Burger"/>
    <d v="2022-12-01T00:00:00"/>
    <s v="Online"/>
    <n v="55"/>
    <n v="1.3"/>
    <n v="1460.07"/>
    <n v="75.52"/>
    <s v="UPI"/>
    <n v="2"/>
    <s v="50+"/>
    <s v="repeat"/>
    <s v="high value"/>
    <s v="Low"/>
    <s v="Dec"/>
    <x v="2"/>
    <x v="2"/>
    <x v="1"/>
  </r>
  <r>
    <n v="604932"/>
    <n v="89235"/>
    <n v="43"/>
    <s v="Female"/>
    <x v="1"/>
    <x v="5"/>
    <s v="Pizza"/>
    <d v="2022-12-03T00:00:00"/>
    <s v="COD"/>
    <n v="84"/>
    <n v="10.3"/>
    <n v="1038.27"/>
    <n v="23.42"/>
    <s v="Card"/>
    <n v="1"/>
    <s v="36-50"/>
    <s v="new"/>
    <s v="high value"/>
    <s v="Low"/>
    <s v="Dec"/>
    <x v="2"/>
    <x v="1"/>
    <x v="1"/>
  </r>
  <r>
    <n v="604933"/>
    <n v="42581"/>
    <n v="26"/>
    <s v="Male"/>
    <x v="2"/>
    <x v="3"/>
    <s v="Burger"/>
    <d v="2024-04-01T00:00:00"/>
    <s v="Online"/>
    <n v="21"/>
    <n v="8.3000000000000007"/>
    <n v="278.64"/>
    <n v="65.12"/>
    <s v="UPI"/>
    <n v="4"/>
    <s v="25-35"/>
    <s v="new"/>
    <s v="medium"/>
    <s v="medium"/>
    <s v="Apr"/>
    <x v="1"/>
    <x v="0"/>
    <x v="2"/>
  </r>
  <r>
    <n v="604934"/>
    <n v="79438"/>
    <n v="63"/>
    <s v="Female"/>
    <x v="0"/>
    <x v="0"/>
    <s v="Chinese"/>
    <d v="2022-05-12T00:00:00"/>
    <s v="Online"/>
    <n v="24"/>
    <n v="12.9"/>
    <n v="1296.44"/>
    <n v="78.95"/>
    <s v="Cash"/>
    <n v="3"/>
    <s v="50+"/>
    <s v="new"/>
    <s v="high value"/>
    <s v="medium"/>
    <s v="May"/>
    <x v="2"/>
    <x v="1"/>
    <x v="2"/>
  </r>
  <r>
    <n v="604935"/>
    <n v="11568"/>
    <n v="57"/>
    <s v="Female"/>
    <x v="3"/>
    <x v="3"/>
    <s v="Biryani"/>
    <d v="2024-10-07T00:00:00"/>
    <s v="COD"/>
    <n v="22"/>
    <n v="2.5"/>
    <n v="176.97"/>
    <n v="58.3"/>
    <s v="UPI"/>
    <n v="4"/>
    <s v="50+"/>
    <s v="repeat"/>
    <s v="low"/>
    <s v="medium"/>
    <s v="Oct"/>
    <x v="1"/>
    <x v="2"/>
    <x v="2"/>
  </r>
  <r>
    <n v="604936"/>
    <n v="83100"/>
    <n v="29"/>
    <s v="Male"/>
    <x v="3"/>
    <x v="3"/>
    <s v="Sandwich"/>
    <d v="2024-11-09T00:00:00"/>
    <s v="Online"/>
    <n v="63"/>
    <n v="9.1999999999999993"/>
    <n v="635.35"/>
    <n v="62.84"/>
    <s v="Cash"/>
    <n v="2"/>
    <s v="25-35"/>
    <s v="new"/>
    <s v="high value"/>
    <s v="Low"/>
    <s v="Nov"/>
    <x v="1"/>
    <x v="0"/>
    <x v="1"/>
  </r>
  <r>
    <n v="604937"/>
    <n v="26194"/>
    <n v="20"/>
    <s v="Male"/>
    <x v="0"/>
    <x v="6"/>
    <s v="Biryani"/>
    <d v="2024-12-15T00:00:00"/>
    <s v="COD"/>
    <n v="83"/>
    <n v="13.5"/>
    <n v="1033.45"/>
    <n v="94.14"/>
    <s v="Cash"/>
    <n v="5"/>
    <s v="18-24"/>
    <s v="new"/>
    <s v="high value"/>
    <s v="High"/>
    <s v="Dec"/>
    <x v="1"/>
    <x v="1"/>
    <x v="1"/>
  </r>
  <r>
    <n v="604938"/>
    <n v="97598"/>
    <n v="31"/>
    <s v="Female"/>
    <x v="4"/>
    <x v="3"/>
    <s v="Biryani"/>
    <d v="2023-05-23T00:00:00"/>
    <s v="COD"/>
    <n v="41"/>
    <n v="8.1"/>
    <n v="301.56"/>
    <n v="44.4"/>
    <s v="UPI"/>
    <n v="2"/>
    <s v="25-35"/>
    <s v="new"/>
    <s v="medium"/>
    <s v="Low"/>
    <s v="May"/>
    <x v="0"/>
    <x v="0"/>
    <x v="0"/>
  </r>
  <r>
    <n v="604939"/>
    <n v="34706"/>
    <n v="51"/>
    <s v="Male"/>
    <x v="1"/>
    <x v="3"/>
    <s v="South Indian"/>
    <d v="2024-08-07T00:00:00"/>
    <s v="COD"/>
    <n v="58"/>
    <n v="3.7"/>
    <n v="1067.92"/>
    <n v="105.11"/>
    <s v="Wallet"/>
    <n v="5"/>
    <s v="50+"/>
    <s v="new"/>
    <s v="high value"/>
    <s v="High"/>
    <s v="Aug"/>
    <x v="1"/>
    <x v="2"/>
    <x v="1"/>
  </r>
  <r>
    <n v="604940"/>
    <n v="42082"/>
    <n v="29"/>
    <s v="Male"/>
    <x v="1"/>
    <x v="7"/>
    <s v="Chinese"/>
    <d v="2023-01-09T00:00:00"/>
    <s v="COD"/>
    <n v="53"/>
    <n v="8.1999999999999993"/>
    <n v="811.86"/>
    <n v="64.64"/>
    <s v="UPI"/>
    <n v="1"/>
    <s v="25-35"/>
    <s v="new"/>
    <s v="high value"/>
    <s v="Low"/>
    <s v="Jan"/>
    <x v="0"/>
    <x v="0"/>
    <x v="1"/>
  </r>
  <r>
    <n v="604941"/>
    <n v="37387"/>
    <n v="49"/>
    <s v="Male"/>
    <x v="0"/>
    <x v="3"/>
    <s v="Burger"/>
    <d v="2022-08-21T00:00:00"/>
    <s v="Online"/>
    <n v="54"/>
    <n v="3.8"/>
    <n v="507.11"/>
    <n v="26.21"/>
    <s v="Cash"/>
    <n v="4"/>
    <s v="36-50"/>
    <s v="new"/>
    <s v="high value"/>
    <s v="medium"/>
    <s v="Aug"/>
    <x v="2"/>
    <x v="2"/>
    <x v="1"/>
  </r>
  <r>
    <n v="604942"/>
    <n v="60772"/>
    <n v="18"/>
    <s v="Female"/>
    <x v="0"/>
    <x v="0"/>
    <s v="South Indian"/>
    <d v="2024-08-20T00:00:00"/>
    <s v="Online"/>
    <n v="29"/>
    <n v="1.1000000000000001"/>
    <n v="239.14"/>
    <n v="34.54"/>
    <s v="UPI"/>
    <n v="2"/>
    <s v="18-24"/>
    <s v="repeat"/>
    <s v="low"/>
    <s v="Low"/>
    <s v="Aug"/>
    <x v="1"/>
    <x v="2"/>
    <x v="2"/>
  </r>
  <r>
    <n v="604943"/>
    <n v="55030"/>
    <n v="57"/>
    <s v="Female"/>
    <x v="0"/>
    <x v="4"/>
    <s v="Chinese"/>
    <d v="2023-11-15T00:00:00"/>
    <s v="Online"/>
    <n v="55"/>
    <n v="3.9"/>
    <n v="383.13"/>
    <n v="94.85"/>
    <s v="UPI"/>
    <n v="3"/>
    <s v="50+"/>
    <s v="new"/>
    <s v="medium"/>
    <s v="medium"/>
    <s v="Nov"/>
    <x v="0"/>
    <x v="2"/>
    <x v="1"/>
  </r>
  <r>
    <n v="604944"/>
    <n v="34320"/>
    <n v="38"/>
    <s v="Female"/>
    <x v="3"/>
    <x v="7"/>
    <s v="Burger"/>
    <d v="2024-07-15T00:00:00"/>
    <s v="COD"/>
    <n v="67"/>
    <n v="7.9"/>
    <n v="1437.73"/>
    <n v="119.31"/>
    <s v="UPI"/>
    <n v="3"/>
    <s v="36-50"/>
    <s v="new"/>
    <s v="high value"/>
    <s v="medium"/>
    <s v="Jul"/>
    <x v="1"/>
    <x v="0"/>
    <x v="1"/>
  </r>
  <r>
    <n v="604945"/>
    <n v="59414"/>
    <n v="36"/>
    <s v="Female"/>
    <x v="2"/>
    <x v="0"/>
    <s v="Sandwich"/>
    <d v="2024-09-20T00:00:00"/>
    <s v="Online"/>
    <n v="23"/>
    <n v="9.3000000000000007"/>
    <n v="315.51"/>
    <n v="99.42"/>
    <s v="UPI"/>
    <n v="3"/>
    <s v="36-50"/>
    <s v="new"/>
    <s v="medium"/>
    <s v="medium"/>
    <s v="Sep"/>
    <x v="1"/>
    <x v="0"/>
    <x v="2"/>
  </r>
  <r>
    <n v="604946"/>
    <n v="74054"/>
    <n v="45"/>
    <s v="Female"/>
    <x v="0"/>
    <x v="0"/>
    <s v="South Indian"/>
    <d v="2023-02-23T00:00:00"/>
    <s v="Online"/>
    <n v="67"/>
    <n v="7.1"/>
    <n v="1442.38"/>
    <n v="30.14"/>
    <s v="Wallet"/>
    <n v="4"/>
    <s v="36-50"/>
    <s v="new"/>
    <s v="high value"/>
    <s v="medium"/>
    <s v="Feb"/>
    <x v="0"/>
    <x v="0"/>
    <x v="1"/>
  </r>
  <r>
    <n v="604947"/>
    <n v="55397"/>
    <n v="51"/>
    <s v="Female"/>
    <x v="3"/>
    <x v="6"/>
    <s v="South Indian"/>
    <d v="2022-07-07T00:00:00"/>
    <s v="Online"/>
    <n v="53"/>
    <n v="13.3"/>
    <n v="469.91"/>
    <n v="109.08"/>
    <s v="Card"/>
    <n v="1"/>
    <s v="50+"/>
    <s v="new"/>
    <s v="medium"/>
    <s v="Low"/>
    <s v="Jul"/>
    <x v="2"/>
    <x v="1"/>
    <x v="1"/>
  </r>
  <r>
    <n v="604948"/>
    <n v="91388"/>
    <n v="40"/>
    <s v="Female"/>
    <x v="1"/>
    <x v="1"/>
    <s v="Chinese"/>
    <d v="2022-06-15T00:00:00"/>
    <s v="Online"/>
    <n v="89"/>
    <n v="7.8"/>
    <n v="1010.86"/>
    <n v="82.9"/>
    <s v="Wallet"/>
    <n v="5"/>
    <s v="36-50"/>
    <s v="new"/>
    <s v="high value"/>
    <s v="High"/>
    <s v="Jun"/>
    <x v="2"/>
    <x v="0"/>
    <x v="1"/>
  </r>
  <r>
    <n v="604949"/>
    <n v="95889"/>
    <n v="25"/>
    <s v="Male"/>
    <x v="4"/>
    <x v="1"/>
    <s v="South Indian"/>
    <d v="2022-02-22T00:00:00"/>
    <s v="Online"/>
    <n v="31"/>
    <n v="8.1"/>
    <n v="269.12"/>
    <n v="95.82"/>
    <s v="Card"/>
    <n v="5"/>
    <s v="25-35"/>
    <s v="repeat"/>
    <s v="medium"/>
    <s v="High"/>
    <s v="Feb"/>
    <x v="2"/>
    <x v="0"/>
    <x v="0"/>
  </r>
  <r>
    <n v="604950"/>
    <n v="50116"/>
    <n v="21"/>
    <s v="Female"/>
    <x v="4"/>
    <x v="1"/>
    <s v="Burger"/>
    <d v="2023-07-15T00:00:00"/>
    <s v="COD"/>
    <n v="78"/>
    <n v="5.6"/>
    <n v="1383.98"/>
    <n v="59.46"/>
    <s v="Cash"/>
    <n v="3"/>
    <s v="18-24"/>
    <s v="new"/>
    <s v="high value"/>
    <s v="medium"/>
    <s v="Jul"/>
    <x v="0"/>
    <x v="0"/>
    <x v="1"/>
  </r>
  <r>
    <n v="604951"/>
    <n v="90379"/>
    <n v="53"/>
    <s v="Male"/>
    <x v="5"/>
    <x v="2"/>
    <s v="Pizza"/>
    <d v="2022-10-11T00:00:00"/>
    <s v="COD"/>
    <n v="86"/>
    <n v="4"/>
    <n v="744.52"/>
    <n v="63.7"/>
    <s v="Wallet"/>
    <n v="2"/>
    <s v="50+"/>
    <s v="new"/>
    <s v="high value"/>
    <s v="Low"/>
    <s v="Oct"/>
    <x v="2"/>
    <x v="2"/>
    <x v="1"/>
  </r>
  <r>
    <n v="604952"/>
    <n v="87600"/>
    <n v="26"/>
    <s v="Female"/>
    <x v="2"/>
    <x v="2"/>
    <s v="Pizza"/>
    <d v="2022-07-11T00:00:00"/>
    <s v="COD"/>
    <n v="26"/>
    <n v="3.2"/>
    <n v="1165.21"/>
    <n v="84.92"/>
    <s v="Wallet"/>
    <n v="1"/>
    <s v="25-35"/>
    <s v="repeat"/>
    <s v="high value"/>
    <s v="Low"/>
    <s v="Jul"/>
    <x v="2"/>
    <x v="2"/>
    <x v="2"/>
  </r>
  <r>
    <n v="604953"/>
    <n v="50791"/>
    <n v="39"/>
    <s v="Male"/>
    <x v="2"/>
    <x v="1"/>
    <s v="Chinese"/>
    <d v="2022-10-01T00:00:00"/>
    <s v="Online"/>
    <n v="43"/>
    <n v="11.3"/>
    <n v="1107.76"/>
    <n v="93.19"/>
    <s v="Card"/>
    <n v="5"/>
    <s v="36-50"/>
    <s v="new"/>
    <s v="high value"/>
    <s v="High"/>
    <s v="Oct"/>
    <x v="2"/>
    <x v="1"/>
    <x v="0"/>
  </r>
  <r>
    <n v="604954"/>
    <n v="34128"/>
    <n v="21"/>
    <s v="Male"/>
    <x v="4"/>
    <x v="0"/>
    <s v="Pizza"/>
    <d v="2023-06-08T00:00:00"/>
    <s v="COD"/>
    <n v="80"/>
    <n v="6.4"/>
    <n v="1256.33"/>
    <n v="23.22"/>
    <s v="Card"/>
    <n v="5"/>
    <s v="18-24"/>
    <s v="new"/>
    <s v="high value"/>
    <s v="High"/>
    <s v="Jun"/>
    <x v="0"/>
    <x v="0"/>
    <x v="1"/>
  </r>
  <r>
    <n v="604955"/>
    <n v="97574"/>
    <n v="55"/>
    <s v="Female"/>
    <x v="2"/>
    <x v="3"/>
    <s v="Pizza"/>
    <d v="2023-10-26T00:00:00"/>
    <s v="COD"/>
    <n v="26"/>
    <n v="7.7"/>
    <n v="517.85"/>
    <n v="43.79"/>
    <s v="Card"/>
    <n v="4"/>
    <s v="50+"/>
    <s v="new"/>
    <s v="high value"/>
    <s v="medium"/>
    <s v="Oct"/>
    <x v="0"/>
    <x v="0"/>
    <x v="2"/>
  </r>
  <r>
    <n v="604956"/>
    <n v="49205"/>
    <n v="24"/>
    <s v="Female"/>
    <x v="0"/>
    <x v="0"/>
    <s v="Chinese"/>
    <d v="2023-07-05T00:00:00"/>
    <s v="COD"/>
    <n v="82"/>
    <n v="8.8000000000000007"/>
    <n v="934.82"/>
    <n v="75.400000000000006"/>
    <s v="Cash"/>
    <n v="2"/>
    <s v="18-24"/>
    <s v="new"/>
    <s v="high value"/>
    <s v="Low"/>
    <s v="Jul"/>
    <x v="0"/>
    <x v="0"/>
    <x v="1"/>
  </r>
  <r>
    <n v="604957"/>
    <n v="89234"/>
    <n v="63"/>
    <s v="Female"/>
    <x v="0"/>
    <x v="0"/>
    <s v="Burger"/>
    <d v="2022-08-14T00:00:00"/>
    <s v="COD"/>
    <n v="59"/>
    <n v="2.5"/>
    <n v="251.82"/>
    <n v="56.98"/>
    <s v="Cash"/>
    <n v="3"/>
    <s v="50+"/>
    <s v="new"/>
    <s v="medium"/>
    <s v="medium"/>
    <s v="Aug"/>
    <x v="2"/>
    <x v="2"/>
    <x v="1"/>
  </r>
  <r>
    <n v="604958"/>
    <n v="86693"/>
    <n v="45"/>
    <s v="Male"/>
    <x v="0"/>
    <x v="0"/>
    <s v="Biryani"/>
    <d v="2024-06-19T00:00:00"/>
    <s v="COD"/>
    <n v="28"/>
    <n v="11.6"/>
    <n v="955.13"/>
    <n v="54.3"/>
    <s v="UPI"/>
    <n v="5"/>
    <s v="36-50"/>
    <s v="new"/>
    <s v="high value"/>
    <s v="High"/>
    <s v="Jun"/>
    <x v="1"/>
    <x v="1"/>
    <x v="2"/>
  </r>
  <r>
    <n v="604959"/>
    <n v="70598"/>
    <n v="32"/>
    <s v="Female"/>
    <x v="1"/>
    <x v="3"/>
    <s v="Biryani"/>
    <d v="2023-04-07T00:00:00"/>
    <s v="Online"/>
    <n v="36"/>
    <n v="3.2"/>
    <n v="830.05"/>
    <n v="84.43"/>
    <s v="Card"/>
    <n v="1"/>
    <s v="25-35"/>
    <s v="new"/>
    <s v="high value"/>
    <s v="Low"/>
    <s v="Apr"/>
    <x v="0"/>
    <x v="2"/>
    <x v="0"/>
  </r>
  <r>
    <n v="604960"/>
    <n v="72003"/>
    <n v="54"/>
    <s v="Female"/>
    <x v="5"/>
    <x v="3"/>
    <s v="Chinese"/>
    <d v="2023-02-11T00:00:00"/>
    <s v="Online"/>
    <n v="59"/>
    <n v="6.8"/>
    <n v="486.87"/>
    <n v="26.33"/>
    <s v="Wallet"/>
    <n v="3"/>
    <s v="50+"/>
    <s v="new"/>
    <s v="medium"/>
    <s v="medium"/>
    <s v="Feb"/>
    <x v="0"/>
    <x v="0"/>
    <x v="1"/>
  </r>
  <r>
    <n v="604961"/>
    <n v="86951"/>
    <n v="22"/>
    <s v="Female"/>
    <x v="0"/>
    <x v="7"/>
    <s v="Pizza"/>
    <d v="2023-08-29T00:00:00"/>
    <s v="COD"/>
    <n v="24"/>
    <n v="1.1000000000000001"/>
    <n v="599"/>
    <n v="29.64"/>
    <s v="Cash"/>
    <n v="2"/>
    <s v="18-24"/>
    <s v="new"/>
    <s v="high value"/>
    <s v="Low"/>
    <s v="Aug"/>
    <x v="0"/>
    <x v="2"/>
    <x v="2"/>
  </r>
  <r>
    <n v="604962"/>
    <n v="60418"/>
    <n v="34"/>
    <s v="Male"/>
    <x v="2"/>
    <x v="3"/>
    <s v="Biryani"/>
    <d v="2022-12-21T00:00:00"/>
    <s v="Online"/>
    <n v="36"/>
    <n v="4.2"/>
    <n v="658.44"/>
    <n v="31.03"/>
    <s v="Cash"/>
    <n v="5"/>
    <s v="25-35"/>
    <s v="new"/>
    <s v="high value"/>
    <s v="High"/>
    <s v="Dec"/>
    <x v="2"/>
    <x v="2"/>
    <x v="0"/>
  </r>
  <r>
    <n v="604963"/>
    <n v="34427"/>
    <n v="29"/>
    <s v="Female"/>
    <x v="5"/>
    <x v="5"/>
    <s v="Pizza"/>
    <d v="2023-12-16T00:00:00"/>
    <s v="COD"/>
    <n v="41"/>
    <n v="1.7"/>
    <n v="1141.6600000000001"/>
    <n v="24.21"/>
    <s v="Cash"/>
    <n v="3"/>
    <s v="25-35"/>
    <s v="new"/>
    <s v="high value"/>
    <s v="medium"/>
    <s v="Dec"/>
    <x v="0"/>
    <x v="2"/>
    <x v="0"/>
  </r>
  <r>
    <n v="604964"/>
    <n v="14896"/>
    <n v="55"/>
    <s v="Male"/>
    <x v="0"/>
    <x v="0"/>
    <s v="Pizza"/>
    <d v="2022-09-10T00:00:00"/>
    <s v="Online"/>
    <n v="87"/>
    <n v="5.0999999999999996"/>
    <n v="679.47"/>
    <n v="43.47"/>
    <s v="Wallet"/>
    <n v="4"/>
    <s v="50+"/>
    <s v="new"/>
    <s v="high value"/>
    <s v="medium"/>
    <s v="Sep"/>
    <x v="2"/>
    <x v="0"/>
    <x v="1"/>
  </r>
  <r>
    <n v="604965"/>
    <n v="10396"/>
    <n v="54"/>
    <s v="Female"/>
    <x v="4"/>
    <x v="4"/>
    <s v="Biryani"/>
    <d v="2022-09-14T00:00:00"/>
    <s v="COD"/>
    <n v="38"/>
    <n v="5.5"/>
    <n v="981.9"/>
    <n v="90.27"/>
    <s v="Cash"/>
    <n v="2"/>
    <s v="50+"/>
    <s v="new"/>
    <s v="high value"/>
    <s v="Low"/>
    <s v="Sep"/>
    <x v="2"/>
    <x v="0"/>
    <x v="0"/>
  </r>
  <r>
    <n v="604966"/>
    <n v="36846"/>
    <n v="60"/>
    <s v="Female"/>
    <x v="4"/>
    <x v="7"/>
    <s v="South Indian"/>
    <d v="2024-05-27T00:00:00"/>
    <s v="Online"/>
    <n v="53"/>
    <n v="4.9000000000000004"/>
    <n v="870.61"/>
    <n v="92"/>
    <s v="Card"/>
    <n v="4"/>
    <s v="50+"/>
    <s v="new"/>
    <s v="high value"/>
    <s v="medium"/>
    <s v="May"/>
    <x v="1"/>
    <x v="2"/>
    <x v="1"/>
  </r>
  <r>
    <n v="604967"/>
    <n v="52104"/>
    <n v="35"/>
    <s v="Female"/>
    <x v="0"/>
    <x v="2"/>
    <s v="Burger"/>
    <d v="2023-10-13T00:00:00"/>
    <s v="Online"/>
    <n v="45"/>
    <n v="12.4"/>
    <n v="561.77"/>
    <n v="50.37"/>
    <s v="Cash"/>
    <n v="1"/>
    <s v="25-35"/>
    <s v="new"/>
    <s v="high value"/>
    <s v="Low"/>
    <s v="Oct"/>
    <x v="0"/>
    <x v="1"/>
    <x v="0"/>
  </r>
  <r>
    <n v="604968"/>
    <n v="91114"/>
    <n v="38"/>
    <s v="Female"/>
    <x v="4"/>
    <x v="0"/>
    <s v="Pizza"/>
    <d v="2023-01-16T00:00:00"/>
    <s v="COD"/>
    <n v="28"/>
    <n v="14.2"/>
    <n v="382.56"/>
    <n v="94.48"/>
    <s v="Cash"/>
    <n v="2"/>
    <s v="36-50"/>
    <s v="new"/>
    <s v="medium"/>
    <s v="Low"/>
    <s v="Jan"/>
    <x v="0"/>
    <x v="1"/>
    <x v="2"/>
  </r>
  <r>
    <n v="604969"/>
    <n v="72368"/>
    <n v="21"/>
    <s v="Female"/>
    <x v="4"/>
    <x v="2"/>
    <s v="Pizza"/>
    <d v="2023-06-09T00:00:00"/>
    <s v="Online"/>
    <n v="20"/>
    <n v="6.8"/>
    <n v="541.91"/>
    <n v="44.8"/>
    <s v="Card"/>
    <n v="4"/>
    <s v="18-24"/>
    <s v="new"/>
    <s v="high value"/>
    <s v="medium"/>
    <s v="Jun"/>
    <x v="0"/>
    <x v="0"/>
    <x v="2"/>
  </r>
  <r>
    <n v="604970"/>
    <n v="43082"/>
    <n v="22"/>
    <s v="Female"/>
    <x v="0"/>
    <x v="6"/>
    <s v="Burger"/>
    <d v="2022-11-23T00:00:00"/>
    <s v="Online"/>
    <n v="68"/>
    <n v="7.4"/>
    <n v="1033.77"/>
    <n v="86.68"/>
    <s v="Cash"/>
    <n v="5"/>
    <s v="18-24"/>
    <s v="repeat"/>
    <s v="high value"/>
    <s v="High"/>
    <s v="Nov"/>
    <x v="2"/>
    <x v="0"/>
    <x v="1"/>
  </r>
  <r>
    <n v="604971"/>
    <n v="16516"/>
    <n v="19"/>
    <s v="Female"/>
    <x v="1"/>
    <x v="4"/>
    <s v="Burger"/>
    <d v="2022-09-05T00:00:00"/>
    <s v="COD"/>
    <n v="83"/>
    <n v="9.4"/>
    <n v="401.65"/>
    <n v="104.24"/>
    <s v="Wallet"/>
    <n v="1"/>
    <s v="18-24"/>
    <s v="new"/>
    <s v="medium"/>
    <s v="Low"/>
    <s v="Sep"/>
    <x v="2"/>
    <x v="0"/>
    <x v="1"/>
  </r>
  <r>
    <n v="604972"/>
    <n v="37608"/>
    <n v="63"/>
    <s v="Female"/>
    <x v="2"/>
    <x v="1"/>
    <s v="Burger"/>
    <d v="2022-01-24T00:00:00"/>
    <s v="COD"/>
    <n v="41"/>
    <n v="13.6"/>
    <n v="777.06"/>
    <n v="116.39"/>
    <s v="Card"/>
    <n v="3"/>
    <s v="50+"/>
    <s v="repeat"/>
    <s v="high value"/>
    <s v="medium"/>
    <s v="Jan"/>
    <x v="2"/>
    <x v="1"/>
    <x v="0"/>
  </r>
  <r>
    <n v="604973"/>
    <n v="59434"/>
    <n v="50"/>
    <s v="Male"/>
    <x v="2"/>
    <x v="0"/>
    <s v="Pizza"/>
    <d v="2023-03-06T00:00:00"/>
    <s v="Online"/>
    <n v="83"/>
    <n v="10.9"/>
    <n v="1425.79"/>
    <n v="28.02"/>
    <s v="Card"/>
    <n v="5"/>
    <s v="36-50"/>
    <s v="new"/>
    <s v="high value"/>
    <s v="High"/>
    <s v="Mar"/>
    <x v="0"/>
    <x v="1"/>
    <x v="1"/>
  </r>
  <r>
    <n v="604974"/>
    <n v="12311"/>
    <n v="35"/>
    <s v="Female"/>
    <x v="2"/>
    <x v="0"/>
    <s v="Chinese"/>
    <d v="2022-06-04T00:00:00"/>
    <s v="COD"/>
    <n v="58"/>
    <n v="9.5"/>
    <n v="1446.71"/>
    <n v="64.38"/>
    <s v="Wallet"/>
    <n v="1"/>
    <s v="25-35"/>
    <s v="new"/>
    <s v="high value"/>
    <s v="Low"/>
    <s v="Jun"/>
    <x v="2"/>
    <x v="0"/>
    <x v="1"/>
  </r>
  <r>
    <n v="604975"/>
    <n v="68712"/>
    <n v="37"/>
    <s v="Male"/>
    <x v="1"/>
    <x v="0"/>
    <s v="Burger"/>
    <d v="2022-11-15T00:00:00"/>
    <s v="COD"/>
    <n v="85"/>
    <n v="4.2"/>
    <n v="882.63"/>
    <n v="83.14"/>
    <s v="Wallet"/>
    <n v="5"/>
    <s v="36-50"/>
    <s v="new"/>
    <s v="high value"/>
    <s v="High"/>
    <s v="Nov"/>
    <x v="2"/>
    <x v="2"/>
    <x v="1"/>
  </r>
  <r>
    <n v="604976"/>
    <n v="96643"/>
    <n v="32"/>
    <s v="Female"/>
    <x v="5"/>
    <x v="4"/>
    <s v="Pizza"/>
    <d v="2022-11-29T00:00:00"/>
    <s v="COD"/>
    <n v="42"/>
    <n v="14"/>
    <n v="487.18"/>
    <n v="51.77"/>
    <s v="Card"/>
    <n v="1"/>
    <s v="25-35"/>
    <s v="new"/>
    <s v="medium"/>
    <s v="Low"/>
    <s v="Nov"/>
    <x v="2"/>
    <x v="1"/>
    <x v="0"/>
  </r>
  <r>
    <n v="604977"/>
    <n v="89041"/>
    <n v="49"/>
    <s v="Female"/>
    <x v="4"/>
    <x v="7"/>
    <s v="Pizza"/>
    <d v="2023-04-06T00:00:00"/>
    <s v="COD"/>
    <n v="68"/>
    <n v="7.1"/>
    <n v="1178.75"/>
    <n v="95.14"/>
    <s v="Card"/>
    <n v="1"/>
    <s v="36-50"/>
    <s v="new"/>
    <s v="high value"/>
    <s v="Low"/>
    <s v="Apr"/>
    <x v="0"/>
    <x v="0"/>
    <x v="1"/>
  </r>
  <r>
    <n v="604978"/>
    <n v="63875"/>
    <n v="63"/>
    <s v="Female"/>
    <x v="2"/>
    <x v="4"/>
    <s v="Biryani"/>
    <d v="2024-01-23T00:00:00"/>
    <s v="COD"/>
    <n v="37"/>
    <n v="4"/>
    <n v="478.93"/>
    <n v="33.19"/>
    <s v="Card"/>
    <n v="3"/>
    <s v="50+"/>
    <s v="repeat"/>
    <s v="medium"/>
    <s v="medium"/>
    <s v="Jan"/>
    <x v="1"/>
    <x v="2"/>
    <x v="0"/>
  </r>
  <r>
    <n v="604979"/>
    <n v="50632"/>
    <n v="34"/>
    <s v="Male"/>
    <x v="5"/>
    <x v="0"/>
    <s v="Biryani"/>
    <d v="2022-03-24T00:00:00"/>
    <s v="Online"/>
    <n v="28"/>
    <n v="6.8"/>
    <n v="1099.76"/>
    <n v="49.06"/>
    <s v="Card"/>
    <n v="4"/>
    <s v="25-35"/>
    <s v="repeat"/>
    <s v="high value"/>
    <s v="medium"/>
    <s v="Mar"/>
    <x v="2"/>
    <x v="0"/>
    <x v="2"/>
  </r>
  <r>
    <n v="604980"/>
    <n v="21845"/>
    <n v="59"/>
    <s v="Male"/>
    <x v="0"/>
    <x v="6"/>
    <s v="Chinese"/>
    <d v="2022-10-13T00:00:00"/>
    <s v="COD"/>
    <n v="38"/>
    <n v="10.3"/>
    <n v="1046.5999999999999"/>
    <n v="40.4"/>
    <s v="Card"/>
    <n v="4"/>
    <s v="50+"/>
    <s v="new"/>
    <s v="high value"/>
    <s v="medium"/>
    <s v="Oct"/>
    <x v="2"/>
    <x v="1"/>
    <x v="0"/>
  </r>
  <r>
    <n v="604981"/>
    <n v="95311"/>
    <n v="52"/>
    <s v="Female"/>
    <x v="3"/>
    <x v="4"/>
    <s v="Burger"/>
    <d v="2024-10-02T00:00:00"/>
    <s v="COD"/>
    <n v="70"/>
    <n v="11.5"/>
    <n v="1193.6099999999999"/>
    <n v="31.22"/>
    <s v="Card"/>
    <n v="1"/>
    <s v="50+"/>
    <s v="new"/>
    <s v="high value"/>
    <s v="Low"/>
    <s v="Oct"/>
    <x v="1"/>
    <x v="1"/>
    <x v="1"/>
  </r>
  <r>
    <n v="604982"/>
    <n v="94359"/>
    <n v="41"/>
    <s v="Male"/>
    <x v="4"/>
    <x v="0"/>
    <s v="Burger"/>
    <d v="2022-09-27T00:00:00"/>
    <s v="COD"/>
    <n v="24"/>
    <n v="9.1"/>
    <n v="1175.22"/>
    <n v="95.53"/>
    <s v="Cash"/>
    <n v="3"/>
    <s v="36-50"/>
    <s v="new"/>
    <s v="high value"/>
    <s v="medium"/>
    <s v="Sep"/>
    <x v="2"/>
    <x v="0"/>
    <x v="2"/>
  </r>
  <r>
    <n v="604983"/>
    <n v="84654"/>
    <n v="38"/>
    <s v="Male"/>
    <x v="1"/>
    <x v="4"/>
    <s v="Burger"/>
    <d v="2022-03-24T00:00:00"/>
    <s v="COD"/>
    <n v="86"/>
    <n v="13.6"/>
    <n v="574.32000000000005"/>
    <n v="79.47"/>
    <s v="Card"/>
    <n v="2"/>
    <s v="36-50"/>
    <s v="new"/>
    <s v="high value"/>
    <s v="Low"/>
    <s v="Mar"/>
    <x v="2"/>
    <x v="1"/>
    <x v="1"/>
  </r>
  <r>
    <n v="604984"/>
    <n v="58687"/>
    <n v="24"/>
    <s v="Male"/>
    <x v="3"/>
    <x v="0"/>
    <s v="Pizza"/>
    <d v="2023-12-28T00:00:00"/>
    <s v="COD"/>
    <n v="46"/>
    <n v="13.7"/>
    <n v="1390.25"/>
    <n v="113.94"/>
    <s v="UPI"/>
    <n v="4"/>
    <s v="18-24"/>
    <s v="new"/>
    <s v="high value"/>
    <s v="medium"/>
    <s v="Dec"/>
    <x v="0"/>
    <x v="1"/>
    <x v="1"/>
  </r>
  <r>
    <n v="604985"/>
    <n v="59145"/>
    <n v="21"/>
    <s v="Male"/>
    <x v="5"/>
    <x v="5"/>
    <s v="South Indian"/>
    <d v="2024-12-05T00:00:00"/>
    <s v="Online"/>
    <n v="45"/>
    <n v="12.5"/>
    <n v="193.79"/>
    <n v="106.92"/>
    <s v="Cash"/>
    <n v="5"/>
    <s v="18-24"/>
    <s v="new"/>
    <s v="low"/>
    <s v="High"/>
    <s v="Dec"/>
    <x v="1"/>
    <x v="1"/>
    <x v="0"/>
  </r>
  <r>
    <n v="604986"/>
    <n v="79540"/>
    <n v="59"/>
    <s v="Female"/>
    <x v="3"/>
    <x v="0"/>
    <s v="South Indian"/>
    <d v="2024-10-05T00:00:00"/>
    <s v="COD"/>
    <n v="26"/>
    <n v="13.3"/>
    <n v="645.71"/>
    <n v="90.59"/>
    <s v="Wallet"/>
    <n v="1"/>
    <s v="50+"/>
    <s v="new"/>
    <s v="high value"/>
    <s v="Low"/>
    <s v="Oct"/>
    <x v="1"/>
    <x v="1"/>
    <x v="2"/>
  </r>
  <r>
    <n v="604987"/>
    <n v="49270"/>
    <n v="41"/>
    <s v="Male"/>
    <x v="3"/>
    <x v="3"/>
    <s v="Chinese"/>
    <d v="2024-01-25T00:00:00"/>
    <s v="Online"/>
    <n v="25"/>
    <n v="7.7"/>
    <n v="540.36"/>
    <n v="68.92"/>
    <s v="Card"/>
    <n v="1"/>
    <s v="36-50"/>
    <s v="new"/>
    <s v="high value"/>
    <s v="Low"/>
    <s v="Jan"/>
    <x v="1"/>
    <x v="0"/>
    <x v="2"/>
  </r>
  <r>
    <n v="604988"/>
    <n v="81324"/>
    <n v="34"/>
    <s v="Male"/>
    <x v="5"/>
    <x v="1"/>
    <s v="Pizza"/>
    <d v="2024-08-19T00:00:00"/>
    <s v="Online"/>
    <n v="53"/>
    <n v="3.9"/>
    <n v="1041.01"/>
    <n v="101.23"/>
    <s v="Cash"/>
    <n v="5"/>
    <s v="25-35"/>
    <s v="repeat"/>
    <s v="high value"/>
    <s v="High"/>
    <s v="Aug"/>
    <x v="1"/>
    <x v="2"/>
    <x v="1"/>
  </r>
  <r>
    <n v="604989"/>
    <n v="62158"/>
    <n v="46"/>
    <s v="Female"/>
    <x v="1"/>
    <x v="4"/>
    <s v="Burger"/>
    <d v="2023-05-24T00:00:00"/>
    <s v="COD"/>
    <n v="65"/>
    <n v="4.5999999999999996"/>
    <n v="526.77"/>
    <n v="50.92"/>
    <s v="Card"/>
    <n v="4"/>
    <s v="36-50"/>
    <s v="new"/>
    <s v="high value"/>
    <s v="medium"/>
    <s v="May"/>
    <x v="0"/>
    <x v="2"/>
    <x v="1"/>
  </r>
  <r>
    <n v="604990"/>
    <n v="90129"/>
    <n v="33"/>
    <s v="Male"/>
    <x v="0"/>
    <x v="2"/>
    <s v="South Indian"/>
    <d v="2022-01-21T00:00:00"/>
    <s v="Online"/>
    <n v="26"/>
    <n v="11.9"/>
    <n v="762.58"/>
    <n v="47.41"/>
    <s v="Card"/>
    <n v="2"/>
    <s v="25-35"/>
    <s v="new"/>
    <s v="high value"/>
    <s v="Low"/>
    <s v="Jan"/>
    <x v="2"/>
    <x v="1"/>
    <x v="2"/>
  </r>
  <r>
    <n v="604991"/>
    <n v="31225"/>
    <n v="40"/>
    <s v="Male"/>
    <x v="4"/>
    <x v="2"/>
    <s v="Pizza"/>
    <d v="2022-02-13T00:00:00"/>
    <s v="Online"/>
    <n v="78"/>
    <n v="3.8"/>
    <n v="947.36"/>
    <n v="116.3"/>
    <s v="UPI"/>
    <n v="1"/>
    <s v="36-50"/>
    <s v="new"/>
    <s v="high value"/>
    <s v="Low"/>
    <s v="Feb"/>
    <x v="2"/>
    <x v="2"/>
    <x v="1"/>
  </r>
  <r>
    <n v="604992"/>
    <n v="59214"/>
    <n v="22"/>
    <s v="Male"/>
    <x v="5"/>
    <x v="4"/>
    <s v="Burger"/>
    <d v="2022-12-24T00:00:00"/>
    <s v="COD"/>
    <n v="27"/>
    <n v="9.8000000000000007"/>
    <n v="1393.41"/>
    <n v="82.72"/>
    <s v="UPI"/>
    <n v="4"/>
    <s v="18-24"/>
    <s v="new"/>
    <s v="high value"/>
    <s v="medium"/>
    <s v="Dec"/>
    <x v="2"/>
    <x v="0"/>
    <x v="2"/>
  </r>
  <r>
    <n v="604993"/>
    <n v="96399"/>
    <n v="26"/>
    <s v="Female"/>
    <x v="3"/>
    <x v="1"/>
    <s v="Sandwich"/>
    <d v="2024-11-23T00:00:00"/>
    <s v="COD"/>
    <n v="84"/>
    <n v="14"/>
    <n v="1390.3"/>
    <n v="60.84"/>
    <s v="Card"/>
    <n v="4"/>
    <s v="25-35"/>
    <s v="new"/>
    <s v="high value"/>
    <s v="medium"/>
    <s v="Nov"/>
    <x v="1"/>
    <x v="1"/>
    <x v="1"/>
  </r>
  <r>
    <n v="604994"/>
    <n v="96761"/>
    <n v="20"/>
    <s v="Male"/>
    <x v="1"/>
    <x v="3"/>
    <s v="Pizza"/>
    <d v="2024-06-07T00:00:00"/>
    <s v="Online"/>
    <n v="77"/>
    <n v="14"/>
    <n v="567.35"/>
    <n v="76.12"/>
    <s v="UPI"/>
    <n v="3"/>
    <s v="18-24"/>
    <s v="new"/>
    <s v="high value"/>
    <s v="medium"/>
    <s v="Jun"/>
    <x v="1"/>
    <x v="1"/>
    <x v="1"/>
  </r>
  <r>
    <n v="604995"/>
    <n v="42107"/>
    <n v="34"/>
    <s v="Male"/>
    <x v="1"/>
    <x v="2"/>
    <s v="Chinese"/>
    <d v="2022-05-10T00:00:00"/>
    <s v="COD"/>
    <n v="43"/>
    <n v="9.6"/>
    <n v="1481.77"/>
    <n v="103.26"/>
    <s v="UPI"/>
    <n v="2"/>
    <s v="25-35"/>
    <s v="new"/>
    <s v="high value"/>
    <s v="Low"/>
    <s v="May"/>
    <x v="2"/>
    <x v="0"/>
    <x v="0"/>
  </r>
  <r>
    <n v="604996"/>
    <n v="49951"/>
    <n v="27"/>
    <s v="Female"/>
    <x v="4"/>
    <x v="0"/>
    <s v="Pizza"/>
    <d v="2023-01-26T00:00:00"/>
    <s v="COD"/>
    <n v="72"/>
    <n v="2.1"/>
    <n v="1016.04"/>
    <n v="33.6"/>
    <s v="Card"/>
    <n v="2"/>
    <s v="25-35"/>
    <s v="new"/>
    <s v="high value"/>
    <s v="Low"/>
    <s v="Jan"/>
    <x v="0"/>
    <x v="2"/>
    <x v="1"/>
  </r>
  <r>
    <n v="604997"/>
    <n v="36246"/>
    <n v="25"/>
    <s v="Male"/>
    <x v="0"/>
    <x v="6"/>
    <s v="Sandwich"/>
    <d v="2022-09-04T00:00:00"/>
    <s v="Online"/>
    <n v="71"/>
    <n v="2.7"/>
    <n v="376.44"/>
    <n v="23.75"/>
    <s v="UPI"/>
    <n v="2"/>
    <s v="25-35"/>
    <s v="new"/>
    <s v="medium"/>
    <s v="Low"/>
    <s v="Sep"/>
    <x v="2"/>
    <x v="2"/>
    <x v="1"/>
  </r>
  <r>
    <n v="604998"/>
    <n v="37532"/>
    <n v="63"/>
    <s v="Female"/>
    <x v="2"/>
    <x v="1"/>
    <s v="Pizza"/>
    <d v="2024-01-25T00:00:00"/>
    <s v="Online"/>
    <n v="33"/>
    <n v="4"/>
    <n v="767.89"/>
    <n v="78.33"/>
    <s v="Wallet"/>
    <n v="4"/>
    <s v="50+"/>
    <s v="new"/>
    <s v="high value"/>
    <s v="medium"/>
    <s v="Jan"/>
    <x v="1"/>
    <x v="2"/>
    <x v="0"/>
  </r>
  <r>
    <n v="604999"/>
    <n v="13224"/>
    <n v="55"/>
    <s v="Male"/>
    <x v="2"/>
    <x v="0"/>
    <s v="Biryani"/>
    <d v="2022-04-14T00:00:00"/>
    <s v="COD"/>
    <n v="68"/>
    <n v="13.2"/>
    <n v="391.04"/>
    <n v="69.67"/>
    <s v="Card"/>
    <n v="2"/>
    <s v="50+"/>
    <s v="new"/>
    <s v="medium"/>
    <s v="Low"/>
    <s v="Apr"/>
    <x v="2"/>
    <x v="1"/>
    <x v="1"/>
  </r>
  <r>
    <n v="605000"/>
    <n v="61874"/>
    <n v="58"/>
    <s v="Female"/>
    <x v="2"/>
    <x v="7"/>
    <s v="Chinese"/>
    <d v="2024-03-28T00:00:00"/>
    <s v="Online"/>
    <n v="46"/>
    <n v="14.7"/>
    <n v="382.98"/>
    <n v="108.94"/>
    <s v="Wallet"/>
    <n v="4"/>
    <s v="50+"/>
    <s v="new"/>
    <s v="medium"/>
    <s v="medium"/>
    <s v="Mar"/>
    <x v="1"/>
    <x v="1"/>
    <x v="1"/>
  </r>
  <r>
    <n v="605001"/>
    <n v="82685"/>
    <n v="21"/>
    <s v="Female"/>
    <x v="1"/>
    <x v="5"/>
    <s v="Burger"/>
    <d v="2023-06-11T00:00:00"/>
    <s v="Online"/>
    <n v="70"/>
    <n v="13.4"/>
    <n v="544.66999999999996"/>
    <n v="104.38"/>
    <s v="Wallet"/>
    <n v="3"/>
    <s v="18-24"/>
    <s v="new"/>
    <s v="high value"/>
    <s v="medium"/>
    <s v="Jun"/>
    <x v="0"/>
    <x v="1"/>
    <x v="1"/>
  </r>
  <r>
    <n v="605002"/>
    <n v="25974"/>
    <n v="40"/>
    <s v="Male"/>
    <x v="5"/>
    <x v="5"/>
    <s v="Chinese"/>
    <d v="2024-10-27T00:00:00"/>
    <s v="COD"/>
    <n v="51"/>
    <n v="3.1"/>
    <n v="242.7"/>
    <n v="105.61"/>
    <s v="UPI"/>
    <n v="3"/>
    <s v="36-50"/>
    <s v="new"/>
    <s v="low"/>
    <s v="medium"/>
    <s v="Oct"/>
    <x v="1"/>
    <x v="2"/>
    <x v="1"/>
  </r>
  <r>
    <n v="605003"/>
    <n v="20528"/>
    <n v="32"/>
    <s v="Female"/>
    <x v="3"/>
    <x v="4"/>
    <s v="Biryani"/>
    <d v="2024-12-11T00:00:00"/>
    <s v="COD"/>
    <n v="71"/>
    <n v="9.1"/>
    <n v="277.89"/>
    <n v="57.31"/>
    <s v="UPI"/>
    <n v="1"/>
    <s v="25-35"/>
    <s v="new"/>
    <s v="medium"/>
    <s v="Low"/>
    <s v="Dec"/>
    <x v="1"/>
    <x v="0"/>
    <x v="1"/>
  </r>
  <r>
    <n v="605004"/>
    <n v="90090"/>
    <n v="26"/>
    <s v="Female"/>
    <x v="0"/>
    <x v="1"/>
    <s v="Pizza"/>
    <d v="2023-12-08T00:00:00"/>
    <s v="COD"/>
    <n v="22"/>
    <n v="3.5"/>
    <n v="629.08000000000004"/>
    <n v="32.19"/>
    <s v="Card"/>
    <n v="5"/>
    <s v="25-35"/>
    <s v="new"/>
    <s v="high value"/>
    <s v="High"/>
    <s v="Dec"/>
    <x v="0"/>
    <x v="2"/>
    <x v="2"/>
  </r>
  <r>
    <n v="605005"/>
    <n v="29263"/>
    <n v="64"/>
    <s v="Male"/>
    <x v="3"/>
    <x v="4"/>
    <s v="Burger"/>
    <d v="2022-09-03T00:00:00"/>
    <s v="COD"/>
    <n v="23"/>
    <n v="10.7"/>
    <n v="290.52"/>
    <n v="57.48"/>
    <s v="Cash"/>
    <n v="5"/>
    <s v="50+"/>
    <s v="new"/>
    <s v="medium"/>
    <s v="High"/>
    <s v="Sep"/>
    <x v="2"/>
    <x v="1"/>
    <x v="2"/>
  </r>
  <r>
    <n v="605006"/>
    <n v="94757"/>
    <n v="48"/>
    <s v="Male"/>
    <x v="2"/>
    <x v="5"/>
    <s v="Chinese"/>
    <d v="2024-02-18T00:00:00"/>
    <s v="COD"/>
    <n v="57"/>
    <n v="7.3"/>
    <n v="1054.79"/>
    <n v="64.39"/>
    <s v="UPI"/>
    <n v="4"/>
    <s v="36-50"/>
    <s v="new"/>
    <s v="high value"/>
    <s v="medium"/>
    <s v="Feb"/>
    <x v="1"/>
    <x v="0"/>
    <x v="1"/>
  </r>
  <r>
    <n v="605007"/>
    <n v="73016"/>
    <n v="51"/>
    <s v="Female"/>
    <x v="2"/>
    <x v="0"/>
    <s v="Sandwich"/>
    <d v="2023-06-04T00:00:00"/>
    <s v="Online"/>
    <n v="58"/>
    <n v="1.9"/>
    <n v="1111.45"/>
    <n v="65.89"/>
    <s v="Cash"/>
    <n v="4"/>
    <s v="50+"/>
    <s v="new"/>
    <s v="high value"/>
    <s v="medium"/>
    <s v="Jun"/>
    <x v="0"/>
    <x v="2"/>
    <x v="1"/>
  </r>
  <r>
    <n v="605008"/>
    <n v="25983"/>
    <n v="53"/>
    <s v="Male"/>
    <x v="0"/>
    <x v="3"/>
    <s v="South Indian"/>
    <d v="2023-10-24T00:00:00"/>
    <s v="Online"/>
    <n v="20"/>
    <n v="8.1"/>
    <n v="1222.8499999999999"/>
    <n v="67.42"/>
    <s v="Card"/>
    <n v="5"/>
    <s v="50+"/>
    <s v="new"/>
    <s v="high value"/>
    <s v="High"/>
    <s v="Oct"/>
    <x v="0"/>
    <x v="0"/>
    <x v="2"/>
  </r>
  <r>
    <n v="605009"/>
    <n v="26845"/>
    <n v="43"/>
    <s v="Male"/>
    <x v="1"/>
    <x v="7"/>
    <s v="South Indian"/>
    <d v="2023-05-15T00:00:00"/>
    <s v="COD"/>
    <n v="45"/>
    <n v="13.9"/>
    <n v="1160.77"/>
    <n v="32.18"/>
    <s v="Wallet"/>
    <n v="4"/>
    <s v="36-50"/>
    <s v="repeat"/>
    <s v="high value"/>
    <s v="medium"/>
    <s v="May"/>
    <x v="0"/>
    <x v="1"/>
    <x v="0"/>
  </r>
  <r>
    <n v="605010"/>
    <n v="55254"/>
    <n v="53"/>
    <s v="Male"/>
    <x v="1"/>
    <x v="7"/>
    <s v="Burger"/>
    <d v="2023-11-17T00:00:00"/>
    <s v="Online"/>
    <n v="86"/>
    <n v="8.9"/>
    <n v="749.81"/>
    <n v="59.51"/>
    <s v="UPI"/>
    <n v="5"/>
    <s v="50+"/>
    <s v="new"/>
    <s v="high value"/>
    <s v="High"/>
    <s v="Nov"/>
    <x v="0"/>
    <x v="0"/>
    <x v="1"/>
  </r>
  <r>
    <n v="605011"/>
    <n v="68776"/>
    <n v="55"/>
    <s v="Male"/>
    <x v="0"/>
    <x v="6"/>
    <s v="South Indian"/>
    <d v="2024-05-07T00:00:00"/>
    <s v="Online"/>
    <n v="82"/>
    <n v="4.4000000000000004"/>
    <n v="1298"/>
    <n v="117.29"/>
    <s v="Card"/>
    <n v="2"/>
    <s v="50+"/>
    <s v="new"/>
    <s v="high value"/>
    <s v="Low"/>
    <s v="May"/>
    <x v="1"/>
    <x v="2"/>
    <x v="1"/>
  </r>
  <r>
    <n v="605012"/>
    <n v="43030"/>
    <n v="44"/>
    <s v="Female"/>
    <x v="1"/>
    <x v="2"/>
    <s v="South Indian"/>
    <d v="2024-01-16T00:00:00"/>
    <s v="COD"/>
    <n v="38"/>
    <n v="5.3"/>
    <n v="889.89"/>
    <n v="113.6"/>
    <s v="Card"/>
    <n v="1"/>
    <s v="36-50"/>
    <s v="new"/>
    <s v="high value"/>
    <s v="Low"/>
    <s v="Jan"/>
    <x v="1"/>
    <x v="0"/>
    <x v="0"/>
  </r>
  <r>
    <n v="605013"/>
    <n v="80533"/>
    <n v="34"/>
    <s v="Male"/>
    <x v="2"/>
    <x v="7"/>
    <s v="Sandwich"/>
    <d v="2022-01-31T00:00:00"/>
    <s v="Online"/>
    <n v="53"/>
    <n v="2.1"/>
    <n v="703.11"/>
    <n v="40.18"/>
    <s v="UPI"/>
    <n v="2"/>
    <s v="25-35"/>
    <s v="new"/>
    <s v="high value"/>
    <s v="Low"/>
    <s v="Jan"/>
    <x v="2"/>
    <x v="2"/>
    <x v="1"/>
  </r>
  <r>
    <n v="605014"/>
    <n v="41407"/>
    <n v="51"/>
    <s v="Female"/>
    <x v="3"/>
    <x v="4"/>
    <s v="Biryani"/>
    <d v="2022-01-11T00:00:00"/>
    <s v="COD"/>
    <n v="39"/>
    <n v="2.2000000000000002"/>
    <n v="1303.8599999999999"/>
    <n v="26.7"/>
    <s v="Card"/>
    <n v="2"/>
    <s v="50+"/>
    <s v="new"/>
    <s v="high value"/>
    <s v="Low"/>
    <s v="Jan"/>
    <x v="2"/>
    <x v="2"/>
    <x v="0"/>
  </r>
  <r>
    <n v="605015"/>
    <n v="87582"/>
    <n v="37"/>
    <s v="Male"/>
    <x v="0"/>
    <x v="6"/>
    <s v="Burger"/>
    <d v="2022-10-24T00:00:00"/>
    <s v="Online"/>
    <n v="45"/>
    <n v="1.9"/>
    <n v="1271.4100000000001"/>
    <n v="42.56"/>
    <s v="UPI"/>
    <n v="3"/>
    <s v="36-50"/>
    <s v="new"/>
    <s v="high value"/>
    <s v="medium"/>
    <s v="Oct"/>
    <x v="2"/>
    <x v="2"/>
    <x v="0"/>
  </r>
  <r>
    <n v="605016"/>
    <n v="11026"/>
    <n v="44"/>
    <s v="Female"/>
    <x v="0"/>
    <x v="1"/>
    <s v="Chinese"/>
    <d v="2024-03-10T00:00:00"/>
    <s v="COD"/>
    <n v="35"/>
    <n v="14.5"/>
    <n v="352.09"/>
    <n v="60.69"/>
    <s v="Card"/>
    <n v="1"/>
    <s v="36-50"/>
    <s v="new"/>
    <s v="medium"/>
    <s v="Low"/>
    <s v="Mar"/>
    <x v="1"/>
    <x v="1"/>
    <x v="0"/>
  </r>
  <r>
    <n v="605017"/>
    <n v="25412"/>
    <n v="27"/>
    <s v="Female"/>
    <x v="2"/>
    <x v="0"/>
    <s v="Burger"/>
    <d v="2022-02-14T00:00:00"/>
    <s v="COD"/>
    <n v="68"/>
    <n v="12.6"/>
    <n v="1123.93"/>
    <n v="45.09"/>
    <s v="Wallet"/>
    <n v="4"/>
    <s v="25-35"/>
    <s v="new"/>
    <s v="high value"/>
    <s v="medium"/>
    <s v="Feb"/>
    <x v="2"/>
    <x v="1"/>
    <x v="1"/>
  </r>
  <r>
    <n v="605018"/>
    <n v="24031"/>
    <n v="19"/>
    <s v="Female"/>
    <x v="3"/>
    <x v="4"/>
    <s v="Biryani"/>
    <d v="2023-08-06T00:00:00"/>
    <s v="COD"/>
    <n v="61"/>
    <n v="2.8"/>
    <n v="899.14"/>
    <n v="30.2"/>
    <s v="Wallet"/>
    <n v="1"/>
    <s v="18-24"/>
    <s v="new"/>
    <s v="high value"/>
    <s v="Low"/>
    <s v="Aug"/>
    <x v="0"/>
    <x v="2"/>
    <x v="1"/>
  </r>
  <r>
    <n v="605019"/>
    <n v="47662"/>
    <n v="39"/>
    <s v="Female"/>
    <x v="0"/>
    <x v="2"/>
    <s v="Pizza"/>
    <d v="2023-05-28T00:00:00"/>
    <s v="Online"/>
    <n v="45"/>
    <n v="14.8"/>
    <n v="500.9"/>
    <n v="43.77"/>
    <s v="UPI"/>
    <n v="4"/>
    <s v="36-50"/>
    <s v="new"/>
    <s v="high value"/>
    <s v="medium"/>
    <s v="May"/>
    <x v="0"/>
    <x v="1"/>
    <x v="0"/>
  </r>
  <r>
    <n v="605020"/>
    <n v="41756"/>
    <n v="46"/>
    <s v="Female"/>
    <x v="1"/>
    <x v="7"/>
    <s v="Burger"/>
    <d v="2023-04-21T00:00:00"/>
    <s v="COD"/>
    <n v="77"/>
    <n v="3.4"/>
    <n v="206.68"/>
    <n v="47.7"/>
    <s v="Card"/>
    <n v="4"/>
    <s v="36-50"/>
    <s v="new"/>
    <s v="low"/>
    <s v="medium"/>
    <s v="Apr"/>
    <x v="0"/>
    <x v="2"/>
    <x v="1"/>
  </r>
  <r>
    <n v="605021"/>
    <n v="47700"/>
    <n v="53"/>
    <s v="Male"/>
    <x v="3"/>
    <x v="2"/>
    <s v="Burger"/>
    <d v="2024-08-01T00:00:00"/>
    <s v="COD"/>
    <n v="84"/>
    <n v="1.4"/>
    <n v="1093.53"/>
    <n v="93"/>
    <s v="Card"/>
    <n v="3"/>
    <s v="50+"/>
    <s v="new"/>
    <s v="high value"/>
    <s v="medium"/>
    <s v="Aug"/>
    <x v="1"/>
    <x v="2"/>
    <x v="1"/>
  </r>
  <r>
    <n v="605022"/>
    <n v="58910"/>
    <n v="19"/>
    <s v="Female"/>
    <x v="5"/>
    <x v="2"/>
    <s v="South Indian"/>
    <d v="2023-07-26T00:00:00"/>
    <s v="Online"/>
    <n v="67"/>
    <n v="3.4"/>
    <n v="1337.33"/>
    <n v="37.26"/>
    <s v="Wallet"/>
    <n v="5"/>
    <s v="18-24"/>
    <s v="new"/>
    <s v="high value"/>
    <s v="High"/>
    <s v="Jul"/>
    <x v="0"/>
    <x v="2"/>
    <x v="1"/>
  </r>
  <r>
    <n v="605023"/>
    <n v="81245"/>
    <n v="44"/>
    <s v="Male"/>
    <x v="5"/>
    <x v="4"/>
    <s v="Sandwich"/>
    <d v="2022-06-21T00:00:00"/>
    <s v="COD"/>
    <n v="22"/>
    <n v="8"/>
    <n v="613.82000000000005"/>
    <n v="90.19"/>
    <s v="Wallet"/>
    <n v="4"/>
    <s v="36-50"/>
    <s v="new"/>
    <s v="high value"/>
    <s v="medium"/>
    <s v="Jun"/>
    <x v="2"/>
    <x v="0"/>
    <x v="2"/>
  </r>
  <r>
    <n v="605024"/>
    <n v="61842"/>
    <n v="20"/>
    <s v="Female"/>
    <x v="0"/>
    <x v="4"/>
    <s v="Sandwich"/>
    <d v="2023-11-23T00:00:00"/>
    <s v="COD"/>
    <n v="79"/>
    <n v="11.7"/>
    <n v="1418.08"/>
    <n v="36.26"/>
    <s v="Wallet"/>
    <n v="3"/>
    <s v="18-24"/>
    <s v="new"/>
    <s v="high value"/>
    <s v="medium"/>
    <s v="Nov"/>
    <x v="0"/>
    <x v="1"/>
    <x v="1"/>
  </r>
  <r>
    <n v="605025"/>
    <n v="87459"/>
    <n v="23"/>
    <s v="Male"/>
    <x v="2"/>
    <x v="6"/>
    <s v="Chinese"/>
    <d v="2024-10-16T00:00:00"/>
    <s v="COD"/>
    <n v="36"/>
    <n v="5.7"/>
    <n v="598.95000000000005"/>
    <n v="21.01"/>
    <s v="Wallet"/>
    <n v="5"/>
    <s v="18-24"/>
    <s v="new"/>
    <s v="high value"/>
    <s v="High"/>
    <s v="Oct"/>
    <x v="1"/>
    <x v="0"/>
    <x v="0"/>
  </r>
  <r>
    <n v="605026"/>
    <n v="18800"/>
    <n v="37"/>
    <s v="Female"/>
    <x v="3"/>
    <x v="5"/>
    <s v="Biryani"/>
    <d v="2022-01-16T00:00:00"/>
    <s v="Online"/>
    <n v="24"/>
    <n v="7"/>
    <n v="718.33"/>
    <n v="54.11"/>
    <s v="Cash"/>
    <n v="4"/>
    <s v="36-50"/>
    <s v="new"/>
    <s v="high value"/>
    <s v="medium"/>
    <s v="Jan"/>
    <x v="2"/>
    <x v="0"/>
    <x v="2"/>
  </r>
  <r>
    <n v="605027"/>
    <n v="63938"/>
    <n v="33"/>
    <s v="Female"/>
    <x v="3"/>
    <x v="3"/>
    <s v="Pizza"/>
    <d v="2023-12-14T00:00:00"/>
    <s v="Online"/>
    <n v="63"/>
    <n v="9"/>
    <n v="834.86"/>
    <n v="97.71"/>
    <s v="Cash"/>
    <n v="1"/>
    <s v="25-35"/>
    <s v="new"/>
    <s v="high value"/>
    <s v="Low"/>
    <s v="Dec"/>
    <x v="0"/>
    <x v="0"/>
    <x v="1"/>
  </r>
  <r>
    <n v="605028"/>
    <n v="19395"/>
    <n v="44"/>
    <s v="Female"/>
    <x v="1"/>
    <x v="3"/>
    <s v="Sandwich"/>
    <d v="2022-01-08T00:00:00"/>
    <s v="COD"/>
    <n v="35"/>
    <n v="6.8"/>
    <n v="413.72"/>
    <n v="43.56"/>
    <s v="Wallet"/>
    <n v="4"/>
    <s v="36-50"/>
    <s v="new"/>
    <s v="medium"/>
    <s v="medium"/>
    <s v="Jan"/>
    <x v="2"/>
    <x v="0"/>
    <x v="0"/>
  </r>
  <r>
    <n v="605029"/>
    <n v="20340"/>
    <n v="28"/>
    <s v="Male"/>
    <x v="5"/>
    <x v="6"/>
    <s v="Biryani"/>
    <d v="2022-10-11T00:00:00"/>
    <s v="Online"/>
    <n v="50"/>
    <n v="11.5"/>
    <n v="832.68"/>
    <n v="32.409999999999997"/>
    <s v="Cash"/>
    <n v="5"/>
    <s v="25-35"/>
    <s v="new"/>
    <s v="high value"/>
    <s v="High"/>
    <s v="Oct"/>
    <x v="2"/>
    <x v="1"/>
    <x v="1"/>
  </r>
  <r>
    <n v="605030"/>
    <n v="12915"/>
    <n v="51"/>
    <s v="Male"/>
    <x v="5"/>
    <x v="4"/>
    <s v="Chinese"/>
    <d v="2022-02-08T00:00:00"/>
    <s v="Online"/>
    <n v="34"/>
    <n v="12.9"/>
    <n v="985.13"/>
    <n v="81.599999999999994"/>
    <s v="Wallet"/>
    <n v="1"/>
    <s v="50+"/>
    <s v="new"/>
    <s v="high value"/>
    <s v="Low"/>
    <s v="Feb"/>
    <x v="2"/>
    <x v="1"/>
    <x v="0"/>
  </r>
  <r>
    <n v="605031"/>
    <n v="52017"/>
    <n v="58"/>
    <s v="Female"/>
    <x v="2"/>
    <x v="1"/>
    <s v="South Indian"/>
    <d v="2023-02-12T00:00:00"/>
    <s v="Online"/>
    <n v="55"/>
    <n v="7.7"/>
    <n v="626.29999999999995"/>
    <n v="66.239999999999995"/>
    <s v="UPI"/>
    <n v="1"/>
    <s v="50+"/>
    <s v="repeat"/>
    <s v="high value"/>
    <s v="Low"/>
    <s v="Feb"/>
    <x v="0"/>
    <x v="0"/>
    <x v="1"/>
  </r>
  <r>
    <n v="605032"/>
    <n v="65777"/>
    <n v="37"/>
    <s v="Male"/>
    <x v="5"/>
    <x v="1"/>
    <s v="Chinese"/>
    <d v="2022-07-03T00:00:00"/>
    <s v="Online"/>
    <n v="56"/>
    <n v="4.5999999999999996"/>
    <n v="211.91"/>
    <n v="118.73"/>
    <s v="UPI"/>
    <n v="4"/>
    <s v="36-50"/>
    <s v="new"/>
    <s v="low"/>
    <s v="medium"/>
    <s v="Jul"/>
    <x v="2"/>
    <x v="2"/>
    <x v="1"/>
  </r>
  <r>
    <n v="605033"/>
    <n v="43834"/>
    <n v="46"/>
    <s v="Female"/>
    <x v="3"/>
    <x v="6"/>
    <s v="Biryani"/>
    <d v="2023-10-22T00:00:00"/>
    <s v="Online"/>
    <n v="83"/>
    <n v="1.3"/>
    <n v="1080.99"/>
    <n v="28.32"/>
    <s v="Wallet"/>
    <n v="1"/>
    <s v="36-50"/>
    <s v="new"/>
    <s v="high value"/>
    <s v="Low"/>
    <s v="Oct"/>
    <x v="0"/>
    <x v="2"/>
    <x v="1"/>
  </r>
  <r>
    <n v="605034"/>
    <n v="80516"/>
    <n v="59"/>
    <s v="Male"/>
    <x v="0"/>
    <x v="3"/>
    <s v="Pizza"/>
    <d v="2024-08-25T00:00:00"/>
    <s v="COD"/>
    <n v="75"/>
    <n v="12.6"/>
    <n v="237.9"/>
    <n v="50.26"/>
    <s v="UPI"/>
    <n v="1"/>
    <s v="50+"/>
    <s v="new"/>
    <s v="low"/>
    <s v="Low"/>
    <s v="Aug"/>
    <x v="1"/>
    <x v="1"/>
    <x v="1"/>
  </r>
  <r>
    <n v="605035"/>
    <n v="60259"/>
    <n v="45"/>
    <s v="Female"/>
    <x v="2"/>
    <x v="4"/>
    <s v="Chinese"/>
    <d v="2023-08-29T00:00:00"/>
    <s v="COD"/>
    <n v="59"/>
    <n v="11.8"/>
    <n v="1031.83"/>
    <n v="53.19"/>
    <s v="UPI"/>
    <n v="3"/>
    <s v="36-50"/>
    <s v="new"/>
    <s v="high value"/>
    <s v="medium"/>
    <s v="Aug"/>
    <x v="0"/>
    <x v="1"/>
    <x v="1"/>
  </r>
  <r>
    <n v="605036"/>
    <n v="65598"/>
    <n v="32"/>
    <s v="Female"/>
    <x v="5"/>
    <x v="1"/>
    <s v="Biryani"/>
    <d v="2023-06-12T00:00:00"/>
    <s v="COD"/>
    <n v="72"/>
    <n v="12.9"/>
    <n v="938.66"/>
    <n v="83.95"/>
    <s v="Wallet"/>
    <n v="4"/>
    <s v="25-35"/>
    <s v="new"/>
    <s v="high value"/>
    <s v="medium"/>
    <s v="Jun"/>
    <x v="0"/>
    <x v="1"/>
    <x v="1"/>
  </r>
  <r>
    <n v="605037"/>
    <n v="30191"/>
    <n v="45"/>
    <s v="Female"/>
    <x v="1"/>
    <x v="7"/>
    <s v="Sandwich"/>
    <d v="2023-12-18T00:00:00"/>
    <s v="COD"/>
    <n v="61"/>
    <n v="2.5"/>
    <n v="996.07"/>
    <n v="40.53"/>
    <s v="Card"/>
    <n v="5"/>
    <s v="36-50"/>
    <s v="repeat"/>
    <s v="high value"/>
    <s v="High"/>
    <s v="Dec"/>
    <x v="0"/>
    <x v="2"/>
    <x v="1"/>
  </r>
  <r>
    <n v="605038"/>
    <n v="82493"/>
    <n v="38"/>
    <s v="Male"/>
    <x v="3"/>
    <x v="0"/>
    <s v="Burger"/>
    <d v="2022-10-03T00:00:00"/>
    <s v="Online"/>
    <n v="46"/>
    <n v="2.4"/>
    <n v="851.44"/>
    <n v="88.98"/>
    <s v="Cash"/>
    <n v="3"/>
    <s v="36-50"/>
    <s v="new"/>
    <s v="high value"/>
    <s v="medium"/>
    <s v="Oct"/>
    <x v="2"/>
    <x v="2"/>
    <x v="1"/>
  </r>
  <r>
    <n v="605039"/>
    <n v="37598"/>
    <n v="43"/>
    <s v="Male"/>
    <x v="4"/>
    <x v="4"/>
    <s v="South Indian"/>
    <d v="2024-04-30T00:00:00"/>
    <s v="COD"/>
    <n v="80"/>
    <n v="7.1"/>
    <n v="407.23"/>
    <n v="83.03"/>
    <s v="Cash"/>
    <n v="5"/>
    <s v="36-50"/>
    <s v="new"/>
    <s v="medium"/>
    <s v="High"/>
    <s v="Apr"/>
    <x v="1"/>
    <x v="0"/>
    <x v="1"/>
  </r>
  <r>
    <n v="605040"/>
    <n v="11282"/>
    <n v="52"/>
    <s v="Female"/>
    <x v="2"/>
    <x v="7"/>
    <s v="South Indian"/>
    <d v="2024-10-01T00:00:00"/>
    <s v="Online"/>
    <n v="39"/>
    <n v="1.9"/>
    <n v="692.53"/>
    <n v="68.59"/>
    <s v="Wallet"/>
    <n v="2"/>
    <s v="50+"/>
    <s v="new"/>
    <s v="high value"/>
    <s v="Low"/>
    <s v="Oct"/>
    <x v="1"/>
    <x v="2"/>
    <x v="0"/>
  </r>
  <r>
    <n v="605041"/>
    <n v="91059"/>
    <n v="58"/>
    <s v="Male"/>
    <x v="0"/>
    <x v="2"/>
    <s v="Pizza"/>
    <d v="2024-07-24T00:00:00"/>
    <s v="COD"/>
    <n v="85"/>
    <n v="9.9"/>
    <n v="1369.16"/>
    <n v="113.04"/>
    <s v="Cash"/>
    <n v="5"/>
    <s v="50+"/>
    <s v="new"/>
    <s v="high value"/>
    <s v="High"/>
    <s v="Jul"/>
    <x v="1"/>
    <x v="0"/>
    <x v="1"/>
  </r>
  <r>
    <n v="605042"/>
    <n v="29928"/>
    <n v="61"/>
    <s v="Female"/>
    <x v="1"/>
    <x v="4"/>
    <s v="Pizza"/>
    <d v="2024-02-02T00:00:00"/>
    <s v="COD"/>
    <n v="85"/>
    <n v="1.7"/>
    <n v="283.77"/>
    <n v="59.33"/>
    <s v="UPI"/>
    <n v="4"/>
    <s v="50+"/>
    <s v="new"/>
    <s v="medium"/>
    <s v="medium"/>
    <s v="Feb"/>
    <x v="1"/>
    <x v="2"/>
    <x v="1"/>
  </r>
  <r>
    <n v="605043"/>
    <n v="71722"/>
    <n v="41"/>
    <s v="Female"/>
    <x v="1"/>
    <x v="5"/>
    <s v="Chinese"/>
    <d v="2022-12-16T00:00:00"/>
    <s v="Online"/>
    <n v="88"/>
    <n v="1.9"/>
    <n v="1226.29"/>
    <n v="105.62"/>
    <s v="UPI"/>
    <n v="1"/>
    <s v="36-50"/>
    <s v="new"/>
    <s v="high value"/>
    <s v="Low"/>
    <s v="Dec"/>
    <x v="2"/>
    <x v="2"/>
    <x v="1"/>
  </r>
  <r>
    <n v="605044"/>
    <n v="86280"/>
    <n v="34"/>
    <s v="Female"/>
    <x v="0"/>
    <x v="1"/>
    <s v="Pizza"/>
    <d v="2024-12-09T00:00:00"/>
    <s v="COD"/>
    <n v="36"/>
    <n v="4.3"/>
    <n v="870.66"/>
    <n v="94.76"/>
    <s v="Card"/>
    <n v="3"/>
    <s v="25-35"/>
    <s v="new"/>
    <s v="high value"/>
    <s v="medium"/>
    <s v="Dec"/>
    <x v="1"/>
    <x v="2"/>
    <x v="0"/>
  </r>
  <r>
    <n v="605045"/>
    <n v="63802"/>
    <n v="45"/>
    <s v="Female"/>
    <x v="4"/>
    <x v="4"/>
    <s v="Pizza"/>
    <d v="2023-11-03T00:00:00"/>
    <s v="Online"/>
    <n v="85"/>
    <n v="2.4"/>
    <n v="1017.14"/>
    <n v="99.35"/>
    <s v="UPI"/>
    <n v="4"/>
    <s v="36-50"/>
    <s v="new"/>
    <s v="high value"/>
    <s v="medium"/>
    <s v="Nov"/>
    <x v="0"/>
    <x v="2"/>
    <x v="1"/>
  </r>
  <r>
    <n v="605046"/>
    <n v="77244"/>
    <n v="58"/>
    <s v="Male"/>
    <x v="5"/>
    <x v="7"/>
    <s v="South Indian"/>
    <d v="2022-01-15T00:00:00"/>
    <s v="COD"/>
    <n v="81"/>
    <n v="12.4"/>
    <n v="674.81"/>
    <n v="90.34"/>
    <s v="Wallet"/>
    <n v="5"/>
    <s v="50+"/>
    <s v="new"/>
    <s v="high value"/>
    <s v="High"/>
    <s v="Jan"/>
    <x v="2"/>
    <x v="1"/>
    <x v="1"/>
  </r>
  <r>
    <n v="605047"/>
    <n v="76666"/>
    <n v="27"/>
    <s v="Male"/>
    <x v="0"/>
    <x v="2"/>
    <s v="Burger"/>
    <d v="2023-03-31T00:00:00"/>
    <s v="Online"/>
    <n v="89"/>
    <n v="2.7"/>
    <n v="1431.23"/>
    <n v="28.8"/>
    <s v="Cash"/>
    <n v="5"/>
    <s v="25-35"/>
    <s v="new"/>
    <s v="high value"/>
    <s v="High"/>
    <s v="Mar"/>
    <x v="0"/>
    <x v="2"/>
    <x v="1"/>
  </r>
  <r>
    <n v="605048"/>
    <n v="50550"/>
    <n v="56"/>
    <s v="Female"/>
    <x v="5"/>
    <x v="0"/>
    <s v="Sandwich"/>
    <d v="2024-10-25T00:00:00"/>
    <s v="Online"/>
    <n v="70"/>
    <n v="10.9"/>
    <n v="1302.58"/>
    <n v="25.61"/>
    <s v="Card"/>
    <n v="4"/>
    <s v="50+"/>
    <s v="new"/>
    <s v="high value"/>
    <s v="medium"/>
    <s v="Oct"/>
    <x v="1"/>
    <x v="1"/>
    <x v="1"/>
  </r>
  <r>
    <n v="605049"/>
    <n v="19922"/>
    <n v="46"/>
    <s v="Female"/>
    <x v="4"/>
    <x v="0"/>
    <s v="Burger"/>
    <d v="2024-03-01T00:00:00"/>
    <s v="Online"/>
    <n v="81"/>
    <n v="6.1"/>
    <n v="1005.31"/>
    <n v="76.91"/>
    <s v="Cash"/>
    <n v="4"/>
    <s v="36-50"/>
    <s v="new"/>
    <s v="high value"/>
    <s v="medium"/>
    <s v="Mar"/>
    <x v="1"/>
    <x v="0"/>
    <x v="1"/>
  </r>
  <r>
    <n v="605050"/>
    <n v="77525"/>
    <n v="34"/>
    <s v="Female"/>
    <x v="4"/>
    <x v="5"/>
    <s v="Pizza"/>
    <d v="2022-05-04T00:00:00"/>
    <s v="Online"/>
    <n v="22"/>
    <n v="4.9000000000000004"/>
    <n v="639.16999999999996"/>
    <n v="49.43"/>
    <s v="UPI"/>
    <n v="2"/>
    <s v="25-35"/>
    <s v="new"/>
    <s v="high value"/>
    <s v="Low"/>
    <s v="May"/>
    <x v="2"/>
    <x v="2"/>
    <x v="2"/>
  </r>
  <r>
    <n v="605051"/>
    <n v="17033"/>
    <n v="19"/>
    <s v="Female"/>
    <x v="0"/>
    <x v="4"/>
    <s v="Biryani"/>
    <d v="2022-08-24T00:00:00"/>
    <s v="Online"/>
    <n v="21"/>
    <n v="3.5"/>
    <n v="1348.35"/>
    <n v="100.31"/>
    <s v="Cash"/>
    <n v="3"/>
    <s v="18-24"/>
    <s v="new"/>
    <s v="high value"/>
    <s v="medium"/>
    <s v="Aug"/>
    <x v="2"/>
    <x v="2"/>
    <x v="2"/>
  </r>
  <r>
    <n v="605052"/>
    <n v="89500"/>
    <n v="46"/>
    <s v="Male"/>
    <x v="3"/>
    <x v="4"/>
    <s v="Burger"/>
    <d v="2024-10-22T00:00:00"/>
    <s v="COD"/>
    <n v="61"/>
    <n v="10.9"/>
    <n v="1378.48"/>
    <n v="77.22"/>
    <s v="Cash"/>
    <n v="2"/>
    <s v="36-50"/>
    <s v="new"/>
    <s v="high value"/>
    <s v="Low"/>
    <s v="Oct"/>
    <x v="1"/>
    <x v="1"/>
    <x v="1"/>
  </r>
  <r>
    <n v="605053"/>
    <n v="44156"/>
    <n v="43"/>
    <s v="Male"/>
    <x v="0"/>
    <x v="1"/>
    <s v="Burger"/>
    <d v="2024-10-29T00:00:00"/>
    <s v="COD"/>
    <n v="49"/>
    <n v="4.4000000000000004"/>
    <n v="349.46"/>
    <n v="38.5"/>
    <s v="Wallet"/>
    <n v="5"/>
    <s v="36-50"/>
    <s v="new"/>
    <s v="medium"/>
    <s v="High"/>
    <s v="Oct"/>
    <x v="1"/>
    <x v="2"/>
    <x v="1"/>
  </r>
  <r>
    <n v="605054"/>
    <n v="31190"/>
    <n v="27"/>
    <s v="Male"/>
    <x v="0"/>
    <x v="2"/>
    <s v="Chinese"/>
    <d v="2023-02-27T00:00:00"/>
    <s v="Online"/>
    <n v="46"/>
    <n v="7"/>
    <n v="1138"/>
    <n v="50.96"/>
    <s v="Card"/>
    <n v="4"/>
    <s v="25-35"/>
    <s v="new"/>
    <s v="high value"/>
    <s v="medium"/>
    <s v="Feb"/>
    <x v="0"/>
    <x v="0"/>
    <x v="1"/>
  </r>
  <r>
    <n v="605055"/>
    <n v="14567"/>
    <n v="44"/>
    <s v="Male"/>
    <x v="5"/>
    <x v="5"/>
    <s v="Chinese"/>
    <d v="2024-01-29T00:00:00"/>
    <s v="Online"/>
    <n v="66"/>
    <n v="5.2"/>
    <n v="659.56"/>
    <n v="45.43"/>
    <s v="Card"/>
    <n v="5"/>
    <s v="36-50"/>
    <s v="new"/>
    <s v="high value"/>
    <s v="High"/>
    <s v="Jan"/>
    <x v="1"/>
    <x v="0"/>
    <x v="1"/>
  </r>
  <r>
    <n v="605056"/>
    <n v="58167"/>
    <n v="33"/>
    <s v="Female"/>
    <x v="5"/>
    <x v="0"/>
    <s v="South Indian"/>
    <d v="2024-03-05T00:00:00"/>
    <s v="Online"/>
    <n v="44"/>
    <n v="5"/>
    <n v="1226.5"/>
    <n v="68.680000000000007"/>
    <s v="Cash"/>
    <n v="1"/>
    <s v="25-35"/>
    <s v="new"/>
    <s v="high value"/>
    <s v="Low"/>
    <s v="Mar"/>
    <x v="1"/>
    <x v="2"/>
    <x v="0"/>
  </r>
  <r>
    <n v="605057"/>
    <n v="17495"/>
    <n v="47"/>
    <s v="Male"/>
    <x v="0"/>
    <x v="7"/>
    <s v="Chinese"/>
    <d v="2022-07-12T00:00:00"/>
    <s v="Online"/>
    <n v="47"/>
    <n v="8"/>
    <n v="649.26"/>
    <n v="104.27"/>
    <s v="Wallet"/>
    <n v="1"/>
    <s v="36-50"/>
    <s v="new"/>
    <s v="high value"/>
    <s v="Low"/>
    <s v="Jul"/>
    <x v="2"/>
    <x v="0"/>
    <x v="1"/>
  </r>
  <r>
    <n v="605058"/>
    <n v="10765"/>
    <n v="33"/>
    <s v="Female"/>
    <x v="1"/>
    <x v="6"/>
    <s v="Pizza"/>
    <d v="2022-04-28T00:00:00"/>
    <s v="Online"/>
    <n v="73"/>
    <n v="14.2"/>
    <n v="177.79"/>
    <n v="112.55"/>
    <s v="Cash"/>
    <n v="1"/>
    <s v="25-35"/>
    <s v="new"/>
    <s v="low"/>
    <s v="Low"/>
    <s v="Apr"/>
    <x v="2"/>
    <x v="1"/>
    <x v="1"/>
  </r>
  <r>
    <n v="605059"/>
    <n v="92409"/>
    <n v="44"/>
    <s v="Female"/>
    <x v="0"/>
    <x v="2"/>
    <s v="Pizza"/>
    <d v="2022-11-09T00:00:00"/>
    <s v="Online"/>
    <n v="47"/>
    <n v="8.3000000000000007"/>
    <n v="660.82"/>
    <n v="59.48"/>
    <s v="Wallet"/>
    <n v="3"/>
    <s v="36-50"/>
    <s v="new"/>
    <s v="high value"/>
    <s v="medium"/>
    <s v="Nov"/>
    <x v="2"/>
    <x v="0"/>
    <x v="1"/>
  </r>
  <r>
    <n v="605060"/>
    <n v="27427"/>
    <n v="38"/>
    <s v="Female"/>
    <x v="0"/>
    <x v="0"/>
    <s v="South Indian"/>
    <d v="2024-08-15T00:00:00"/>
    <s v="COD"/>
    <n v="87"/>
    <n v="2.9"/>
    <n v="967.39"/>
    <n v="43.11"/>
    <s v="Wallet"/>
    <n v="5"/>
    <s v="36-50"/>
    <s v="new"/>
    <s v="high value"/>
    <s v="High"/>
    <s v="Aug"/>
    <x v="1"/>
    <x v="2"/>
    <x v="1"/>
  </r>
  <r>
    <n v="605061"/>
    <n v="74301"/>
    <n v="53"/>
    <s v="Female"/>
    <x v="4"/>
    <x v="3"/>
    <s v="South Indian"/>
    <d v="2023-01-03T00:00:00"/>
    <s v="COD"/>
    <n v="42"/>
    <n v="6.2"/>
    <n v="963.02"/>
    <n v="38.46"/>
    <s v="Wallet"/>
    <n v="3"/>
    <s v="50+"/>
    <s v="new"/>
    <s v="high value"/>
    <s v="medium"/>
    <s v="Jan"/>
    <x v="0"/>
    <x v="0"/>
    <x v="0"/>
  </r>
  <r>
    <n v="605062"/>
    <n v="18496"/>
    <n v="46"/>
    <s v="Female"/>
    <x v="2"/>
    <x v="5"/>
    <s v="Chinese"/>
    <d v="2023-03-23T00:00:00"/>
    <s v="Online"/>
    <n v="52"/>
    <n v="9.9"/>
    <n v="1459.29"/>
    <n v="32.14"/>
    <s v="Wallet"/>
    <n v="2"/>
    <s v="36-50"/>
    <s v="new"/>
    <s v="high value"/>
    <s v="Low"/>
    <s v="Mar"/>
    <x v="0"/>
    <x v="0"/>
    <x v="1"/>
  </r>
  <r>
    <n v="605063"/>
    <n v="90110"/>
    <n v="24"/>
    <s v="Female"/>
    <x v="3"/>
    <x v="1"/>
    <s v="Biryani"/>
    <d v="2023-11-19T00:00:00"/>
    <s v="Online"/>
    <n v="30"/>
    <n v="4.3"/>
    <n v="606.44000000000005"/>
    <n v="61.81"/>
    <s v="UPI"/>
    <n v="2"/>
    <s v="18-24"/>
    <s v="new"/>
    <s v="high value"/>
    <s v="Low"/>
    <s v="Nov"/>
    <x v="0"/>
    <x v="2"/>
    <x v="2"/>
  </r>
  <r>
    <n v="605064"/>
    <n v="87109"/>
    <n v="19"/>
    <s v="Female"/>
    <x v="1"/>
    <x v="5"/>
    <s v="Biryani"/>
    <d v="2023-01-01T00:00:00"/>
    <s v="Online"/>
    <n v="48"/>
    <n v="4.8"/>
    <n v="1473.44"/>
    <n v="119.07"/>
    <s v="Wallet"/>
    <n v="4"/>
    <s v="18-24"/>
    <s v="new"/>
    <s v="high value"/>
    <s v="medium"/>
    <s v="Jan"/>
    <x v="0"/>
    <x v="2"/>
    <x v="1"/>
  </r>
  <r>
    <n v="605065"/>
    <n v="96514"/>
    <n v="39"/>
    <s v="Female"/>
    <x v="4"/>
    <x v="1"/>
    <s v="Pizza"/>
    <d v="2022-03-15T00:00:00"/>
    <s v="COD"/>
    <n v="89"/>
    <n v="12.8"/>
    <n v="886.78"/>
    <n v="38.869999999999997"/>
    <s v="UPI"/>
    <n v="5"/>
    <s v="36-50"/>
    <s v="new"/>
    <s v="high value"/>
    <s v="High"/>
    <s v="Mar"/>
    <x v="2"/>
    <x v="1"/>
    <x v="1"/>
  </r>
  <r>
    <n v="605066"/>
    <n v="21913"/>
    <n v="22"/>
    <s v="Male"/>
    <x v="1"/>
    <x v="6"/>
    <s v="Pizza"/>
    <d v="2022-10-29T00:00:00"/>
    <s v="COD"/>
    <n v="52"/>
    <n v="10.4"/>
    <n v="501.3"/>
    <n v="34.369999999999997"/>
    <s v="Cash"/>
    <n v="3"/>
    <s v="18-24"/>
    <s v="new"/>
    <s v="high value"/>
    <s v="medium"/>
    <s v="Oct"/>
    <x v="2"/>
    <x v="1"/>
    <x v="1"/>
  </r>
  <r>
    <n v="605067"/>
    <n v="20073"/>
    <n v="35"/>
    <s v="Male"/>
    <x v="0"/>
    <x v="2"/>
    <s v="Sandwich"/>
    <d v="2023-07-31T00:00:00"/>
    <s v="COD"/>
    <n v="29"/>
    <n v="5.8"/>
    <n v="1167.05"/>
    <n v="50.49"/>
    <s v="Wallet"/>
    <n v="3"/>
    <s v="25-35"/>
    <s v="new"/>
    <s v="high value"/>
    <s v="medium"/>
    <s v="Jul"/>
    <x v="0"/>
    <x v="0"/>
    <x v="2"/>
  </r>
  <r>
    <n v="605068"/>
    <n v="43949"/>
    <n v="22"/>
    <s v="Male"/>
    <x v="3"/>
    <x v="4"/>
    <s v="South Indian"/>
    <d v="2022-01-01T00:00:00"/>
    <s v="Online"/>
    <n v="43"/>
    <n v="11.4"/>
    <n v="1279.3599999999999"/>
    <n v="52.59"/>
    <s v="UPI"/>
    <n v="4"/>
    <s v="18-24"/>
    <s v="new"/>
    <s v="high value"/>
    <s v="medium"/>
    <s v="Jan"/>
    <x v="2"/>
    <x v="1"/>
    <x v="0"/>
  </r>
  <r>
    <n v="605069"/>
    <n v="95558"/>
    <n v="22"/>
    <s v="Male"/>
    <x v="1"/>
    <x v="1"/>
    <s v="South Indian"/>
    <d v="2022-12-12T00:00:00"/>
    <s v="COD"/>
    <n v="66"/>
    <n v="1"/>
    <n v="800.54"/>
    <n v="109.11"/>
    <s v="Wallet"/>
    <n v="4"/>
    <s v="18-24"/>
    <s v="new"/>
    <s v="high value"/>
    <s v="medium"/>
    <s v="Dec"/>
    <x v="2"/>
    <x v="2"/>
    <x v="1"/>
  </r>
  <r>
    <n v="605070"/>
    <n v="33251"/>
    <n v="37"/>
    <s v="Female"/>
    <x v="0"/>
    <x v="7"/>
    <s v="Chinese"/>
    <d v="2023-06-17T00:00:00"/>
    <s v="Online"/>
    <n v="43"/>
    <n v="12.8"/>
    <n v="527.03"/>
    <n v="79.47"/>
    <s v="Cash"/>
    <n v="5"/>
    <s v="36-50"/>
    <s v="new"/>
    <s v="high value"/>
    <s v="High"/>
    <s v="Jun"/>
    <x v="0"/>
    <x v="1"/>
    <x v="0"/>
  </r>
  <r>
    <n v="605071"/>
    <n v="40441"/>
    <n v="21"/>
    <s v="Female"/>
    <x v="4"/>
    <x v="2"/>
    <s v="Sandwich"/>
    <d v="2023-02-11T00:00:00"/>
    <s v="COD"/>
    <n v="58"/>
    <n v="12.3"/>
    <n v="632.55999999999995"/>
    <n v="101.57"/>
    <s v="UPI"/>
    <n v="5"/>
    <s v="18-24"/>
    <s v="new"/>
    <s v="high value"/>
    <s v="High"/>
    <s v="Feb"/>
    <x v="0"/>
    <x v="1"/>
    <x v="1"/>
  </r>
  <r>
    <n v="605072"/>
    <n v="96159"/>
    <n v="63"/>
    <s v="Female"/>
    <x v="1"/>
    <x v="1"/>
    <s v="Sandwich"/>
    <d v="2023-05-07T00:00:00"/>
    <s v="Online"/>
    <n v="41"/>
    <n v="3.4"/>
    <n v="328.84"/>
    <n v="34.22"/>
    <s v="Cash"/>
    <n v="4"/>
    <s v="50+"/>
    <s v="new"/>
    <s v="medium"/>
    <s v="medium"/>
    <s v="May"/>
    <x v="0"/>
    <x v="2"/>
    <x v="0"/>
  </r>
  <r>
    <n v="605073"/>
    <n v="30297"/>
    <n v="30"/>
    <s v="Female"/>
    <x v="1"/>
    <x v="0"/>
    <s v="Biryani"/>
    <d v="2022-02-03T00:00:00"/>
    <s v="Online"/>
    <n v="75"/>
    <n v="3.5"/>
    <n v="464.49"/>
    <n v="85.1"/>
    <s v="Cash"/>
    <n v="5"/>
    <s v="25-35"/>
    <s v="new"/>
    <s v="medium"/>
    <s v="High"/>
    <s v="Feb"/>
    <x v="2"/>
    <x v="2"/>
    <x v="1"/>
  </r>
  <r>
    <n v="605074"/>
    <n v="32353"/>
    <n v="45"/>
    <s v="Female"/>
    <x v="5"/>
    <x v="2"/>
    <s v="Burger"/>
    <d v="2022-02-15T00:00:00"/>
    <s v="Online"/>
    <n v="30"/>
    <n v="3.3"/>
    <n v="636.74"/>
    <n v="21.81"/>
    <s v="UPI"/>
    <n v="3"/>
    <s v="36-50"/>
    <s v="new"/>
    <s v="high value"/>
    <s v="medium"/>
    <s v="Feb"/>
    <x v="2"/>
    <x v="2"/>
    <x v="2"/>
  </r>
  <r>
    <n v="605075"/>
    <n v="63510"/>
    <n v="58"/>
    <s v="Female"/>
    <x v="0"/>
    <x v="5"/>
    <s v="Burger"/>
    <d v="2024-03-08T00:00:00"/>
    <s v="COD"/>
    <n v="71"/>
    <n v="9.5"/>
    <n v="481.58"/>
    <n v="43.59"/>
    <s v="UPI"/>
    <n v="2"/>
    <s v="50+"/>
    <s v="new"/>
    <s v="medium"/>
    <s v="Low"/>
    <s v="Mar"/>
    <x v="1"/>
    <x v="0"/>
    <x v="1"/>
  </r>
  <r>
    <n v="605076"/>
    <n v="37338"/>
    <n v="35"/>
    <s v="Female"/>
    <x v="0"/>
    <x v="7"/>
    <s v="Pizza"/>
    <d v="2023-02-13T00:00:00"/>
    <s v="Online"/>
    <n v="33"/>
    <n v="4.7"/>
    <n v="1169.45"/>
    <n v="42.16"/>
    <s v="Card"/>
    <n v="5"/>
    <s v="25-35"/>
    <s v="new"/>
    <s v="high value"/>
    <s v="High"/>
    <s v="Feb"/>
    <x v="0"/>
    <x v="2"/>
    <x v="0"/>
  </r>
  <r>
    <n v="605077"/>
    <n v="86338"/>
    <n v="25"/>
    <s v="Male"/>
    <x v="0"/>
    <x v="4"/>
    <s v="Pizza"/>
    <d v="2022-04-20T00:00:00"/>
    <s v="COD"/>
    <n v="58"/>
    <n v="8.6999999999999993"/>
    <n v="1075.56"/>
    <n v="51.05"/>
    <s v="Card"/>
    <n v="1"/>
    <s v="25-35"/>
    <s v="new"/>
    <s v="high value"/>
    <s v="Low"/>
    <s v="Apr"/>
    <x v="2"/>
    <x v="0"/>
    <x v="1"/>
  </r>
  <r>
    <n v="605078"/>
    <n v="60686"/>
    <n v="47"/>
    <s v="Female"/>
    <x v="1"/>
    <x v="3"/>
    <s v="Sandwich"/>
    <d v="2022-06-20T00:00:00"/>
    <s v="Online"/>
    <n v="44"/>
    <n v="14.1"/>
    <n v="789.94"/>
    <n v="27.04"/>
    <s v="UPI"/>
    <n v="2"/>
    <s v="36-50"/>
    <s v="new"/>
    <s v="high value"/>
    <s v="Low"/>
    <s v="Jun"/>
    <x v="2"/>
    <x v="1"/>
    <x v="0"/>
  </r>
  <r>
    <n v="605079"/>
    <n v="13457"/>
    <n v="64"/>
    <s v="Female"/>
    <x v="1"/>
    <x v="2"/>
    <s v="Biryani"/>
    <d v="2022-09-21T00:00:00"/>
    <s v="COD"/>
    <n v="68"/>
    <n v="13.5"/>
    <n v="832.12"/>
    <n v="33.21"/>
    <s v="UPI"/>
    <n v="2"/>
    <s v="50+"/>
    <s v="new"/>
    <s v="high value"/>
    <s v="Low"/>
    <s v="Sep"/>
    <x v="2"/>
    <x v="1"/>
    <x v="1"/>
  </r>
  <r>
    <n v="605080"/>
    <n v="66148"/>
    <n v="25"/>
    <s v="Female"/>
    <x v="0"/>
    <x v="7"/>
    <s v="Pizza"/>
    <d v="2022-02-15T00:00:00"/>
    <s v="Online"/>
    <n v="87"/>
    <n v="12.1"/>
    <n v="847.52"/>
    <n v="61.82"/>
    <s v="Cash"/>
    <n v="3"/>
    <s v="25-35"/>
    <s v="new"/>
    <s v="high value"/>
    <s v="medium"/>
    <s v="Feb"/>
    <x v="2"/>
    <x v="1"/>
    <x v="1"/>
  </r>
  <r>
    <n v="605081"/>
    <n v="39378"/>
    <n v="56"/>
    <s v="Male"/>
    <x v="5"/>
    <x v="3"/>
    <s v="Sandwich"/>
    <d v="2024-02-23T00:00:00"/>
    <s v="COD"/>
    <n v="81"/>
    <n v="13.5"/>
    <n v="1232.5899999999999"/>
    <n v="109.89"/>
    <s v="Card"/>
    <n v="1"/>
    <s v="50+"/>
    <s v="new"/>
    <s v="high value"/>
    <s v="Low"/>
    <s v="Feb"/>
    <x v="1"/>
    <x v="1"/>
    <x v="1"/>
  </r>
  <r>
    <n v="605082"/>
    <n v="89345"/>
    <n v="64"/>
    <s v="Female"/>
    <x v="5"/>
    <x v="3"/>
    <s v="South Indian"/>
    <d v="2023-10-10T00:00:00"/>
    <s v="Online"/>
    <n v="20"/>
    <n v="11.4"/>
    <n v="1264.1500000000001"/>
    <n v="47.58"/>
    <s v="Wallet"/>
    <n v="5"/>
    <s v="50+"/>
    <s v="new"/>
    <s v="high value"/>
    <s v="High"/>
    <s v="Oct"/>
    <x v="0"/>
    <x v="1"/>
    <x v="2"/>
  </r>
  <r>
    <n v="605083"/>
    <n v="53626"/>
    <n v="39"/>
    <s v="Female"/>
    <x v="3"/>
    <x v="2"/>
    <s v="Burger"/>
    <d v="2023-06-25T00:00:00"/>
    <s v="COD"/>
    <n v="56"/>
    <n v="1.9"/>
    <n v="1108.8499999999999"/>
    <n v="92.11"/>
    <s v="Cash"/>
    <n v="1"/>
    <s v="36-50"/>
    <s v="new"/>
    <s v="high value"/>
    <s v="Low"/>
    <s v="Jun"/>
    <x v="0"/>
    <x v="2"/>
    <x v="1"/>
  </r>
  <r>
    <n v="605084"/>
    <n v="81578"/>
    <n v="38"/>
    <s v="Female"/>
    <x v="3"/>
    <x v="4"/>
    <s v="Pizza"/>
    <d v="2024-01-14T00:00:00"/>
    <s v="Online"/>
    <n v="22"/>
    <n v="11.1"/>
    <n v="961.11"/>
    <n v="93.23"/>
    <s v="Cash"/>
    <n v="1"/>
    <s v="36-50"/>
    <s v="new"/>
    <s v="high value"/>
    <s v="Low"/>
    <s v="Jan"/>
    <x v="1"/>
    <x v="1"/>
    <x v="2"/>
  </r>
  <r>
    <n v="605085"/>
    <n v="69770"/>
    <n v="37"/>
    <s v="Female"/>
    <x v="2"/>
    <x v="7"/>
    <s v="Biryani"/>
    <d v="2024-07-28T00:00:00"/>
    <s v="COD"/>
    <n v="33"/>
    <n v="12.6"/>
    <n v="1007.29"/>
    <n v="78.64"/>
    <s v="Cash"/>
    <n v="3"/>
    <s v="36-50"/>
    <s v="new"/>
    <s v="high value"/>
    <s v="medium"/>
    <s v="Jul"/>
    <x v="1"/>
    <x v="1"/>
    <x v="0"/>
  </r>
  <r>
    <n v="605086"/>
    <n v="66529"/>
    <n v="51"/>
    <s v="Male"/>
    <x v="0"/>
    <x v="1"/>
    <s v="Sandwich"/>
    <d v="2023-11-10T00:00:00"/>
    <s v="COD"/>
    <n v="76"/>
    <n v="7.6"/>
    <n v="231.1"/>
    <n v="106.39"/>
    <s v="UPI"/>
    <n v="2"/>
    <s v="50+"/>
    <s v="new"/>
    <s v="low"/>
    <s v="Low"/>
    <s v="Nov"/>
    <x v="0"/>
    <x v="0"/>
    <x v="1"/>
  </r>
  <r>
    <n v="605087"/>
    <n v="19572"/>
    <n v="29"/>
    <s v="Female"/>
    <x v="1"/>
    <x v="5"/>
    <s v="South Indian"/>
    <d v="2022-05-14T00:00:00"/>
    <s v="Online"/>
    <n v="52"/>
    <n v="5.0999999999999996"/>
    <n v="1330.41"/>
    <n v="27.77"/>
    <s v="UPI"/>
    <n v="3"/>
    <s v="25-35"/>
    <s v="new"/>
    <s v="high value"/>
    <s v="medium"/>
    <s v="May"/>
    <x v="2"/>
    <x v="0"/>
    <x v="1"/>
  </r>
  <r>
    <n v="605088"/>
    <n v="54323"/>
    <n v="46"/>
    <s v="Female"/>
    <x v="0"/>
    <x v="5"/>
    <s v="Biryani"/>
    <d v="2022-10-01T00:00:00"/>
    <s v="COD"/>
    <n v="45"/>
    <n v="9.1999999999999993"/>
    <n v="717.15"/>
    <n v="21.92"/>
    <s v="UPI"/>
    <n v="1"/>
    <s v="36-50"/>
    <s v="repeat"/>
    <s v="high value"/>
    <s v="Low"/>
    <s v="Oct"/>
    <x v="2"/>
    <x v="0"/>
    <x v="0"/>
  </r>
  <r>
    <n v="605089"/>
    <n v="80865"/>
    <n v="31"/>
    <s v="Male"/>
    <x v="4"/>
    <x v="4"/>
    <s v="South Indian"/>
    <d v="2023-10-25T00:00:00"/>
    <s v="COD"/>
    <n v="60"/>
    <n v="14.1"/>
    <n v="1124.8"/>
    <n v="89.5"/>
    <s v="Cash"/>
    <n v="1"/>
    <s v="25-35"/>
    <s v="new"/>
    <s v="high value"/>
    <s v="Low"/>
    <s v="Oct"/>
    <x v="0"/>
    <x v="1"/>
    <x v="1"/>
  </r>
  <r>
    <n v="605090"/>
    <n v="25242"/>
    <n v="21"/>
    <s v="Female"/>
    <x v="2"/>
    <x v="1"/>
    <s v="Pizza"/>
    <d v="2024-12-04T00:00:00"/>
    <s v="Online"/>
    <n v="84"/>
    <n v="9.6999999999999993"/>
    <n v="276.93"/>
    <n v="21.58"/>
    <s v="Wallet"/>
    <n v="5"/>
    <s v="18-24"/>
    <s v="new"/>
    <s v="medium"/>
    <s v="High"/>
    <s v="Dec"/>
    <x v="1"/>
    <x v="0"/>
    <x v="1"/>
  </r>
  <r>
    <n v="605091"/>
    <n v="68371"/>
    <n v="41"/>
    <s v="Female"/>
    <x v="1"/>
    <x v="1"/>
    <s v="Sandwich"/>
    <d v="2022-06-14T00:00:00"/>
    <s v="Online"/>
    <n v="80"/>
    <n v="6.6"/>
    <n v="712.8"/>
    <n v="59.14"/>
    <s v="UPI"/>
    <n v="5"/>
    <s v="36-50"/>
    <s v="new"/>
    <s v="high value"/>
    <s v="High"/>
    <s v="Jun"/>
    <x v="2"/>
    <x v="0"/>
    <x v="1"/>
  </r>
  <r>
    <n v="605092"/>
    <n v="30529"/>
    <n v="28"/>
    <s v="Male"/>
    <x v="5"/>
    <x v="4"/>
    <s v="Sandwich"/>
    <d v="2024-09-10T00:00:00"/>
    <s v="COD"/>
    <n v="46"/>
    <n v="2.2999999999999998"/>
    <n v="333.52"/>
    <n v="49.44"/>
    <s v="UPI"/>
    <n v="5"/>
    <s v="25-35"/>
    <s v="new"/>
    <s v="medium"/>
    <s v="High"/>
    <s v="Sep"/>
    <x v="1"/>
    <x v="2"/>
    <x v="1"/>
  </r>
  <r>
    <n v="605093"/>
    <n v="97532"/>
    <n v="29"/>
    <s v="Male"/>
    <x v="4"/>
    <x v="0"/>
    <s v="South Indian"/>
    <d v="2023-12-15T00:00:00"/>
    <s v="Online"/>
    <n v="23"/>
    <n v="14.4"/>
    <n v="1126.81"/>
    <n v="112.14"/>
    <s v="Card"/>
    <n v="1"/>
    <s v="25-35"/>
    <s v="new"/>
    <s v="high value"/>
    <s v="Low"/>
    <s v="Dec"/>
    <x v="0"/>
    <x v="1"/>
    <x v="2"/>
  </r>
  <r>
    <n v="605094"/>
    <n v="38919"/>
    <n v="30"/>
    <s v="Female"/>
    <x v="5"/>
    <x v="0"/>
    <s v="Biryani"/>
    <d v="2024-07-30T00:00:00"/>
    <s v="COD"/>
    <n v="66"/>
    <n v="14.7"/>
    <n v="1452.64"/>
    <n v="69.599999999999994"/>
    <s v="Card"/>
    <n v="2"/>
    <s v="25-35"/>
    <s v="new"/>
    <s v="high value"/>
    <s v="Low"/>
    <s v="Jul"/>
    <x v="1"/>
    <x v="1"/>
    <x v="1"/>
  </r>
  <r>
    <n v="605095"/>
    <n v="80300"/>
    <n v="42"/>
    <s v="Female"/>
    <x v="4"/>
    <x v="1"/>
    <s v="South Indian"/>
    <d v="2022-11-29T00:00:00"/>
    <s v="COD"/>
    <n v="40"/>
    <n v="1.1000000000000001"/>
    <n v="1211.8399999999999"/>
    <n v="73.62"/>
    <s v="Wallet"/>
    <n v="1"/>
    <s v="36-50"/>
    <s v="repeat"/>
    <s v="high value"/>
    <s v="Low"/>
    <s v="Nov"/>
    <x v="2"/>
    <x v="2"/>
    <x v="0"/>
  </r>
  <r>
    <n v="605096"/>
    <n v="17357"/>
    <n v="56"/>
    <s v="Female"/>
    <x v="5"/>
    <x v="2"/>
    <s v="Biryani"/>
    <d v="2023-06-19T00:00:00"/>
    <s v="COD"/>
    <n v="23"/>
    <n v="1.4"/>
    <n v="470.37"/>
    <n v="46.01"/>
    <s v="Wallet"/>
    <n v="4"/>
    <s v="50+"/>
    <s v="new"/>
    <s v="medium"/>
    <s v="medium"/>
    <s v="Jun"/>
    <x v="0"/>
    <x v="2"/>
    <x v="2"/>
  </r>
  <r>
    <n v="605097"/>
    <n v="21522"/>
    <n v="54"/>
    <s v="Female"/>
    <x v="2"/>
    <x v="0"/>
    <s v="Burger"/>
    <d v="2022-04-11T00:00:00"/>
    <s v="COD"/>
    <n v="45"/>
    <n v="10.7"/>
    <n v="371.86"/>
    <n v="32.47"/>
    <s v="Wallet"/>
    <n v="4"/>
    <s v="50+"/>
    <s v="new"/>
    <s v="medium"/>
    <s v="medium"/>
    <s v="Apr"/>
    <x v="2"/>
    <x v="1"/>
    <x v="0"/>
  </r>
  <r>
    <n v="605098"/>
    <n v="36800"/>
    <n v="39"/>
    <s v="Male"/>
    <x v="1"/>
    <x v="4"/>
    <s v="Chinese"/>
    <d v="2024-11-04T00:00:00"/>
    <s v="Online"/>
    <n v="81"/>
    <n v="11.7"/>
    <n v="744.61"/>
    <n v="116.66"/>
    <s v="Cash"/>
    <n v="2"/>
    <s v="36-50"/>
    <s v="new"/>
    <s v="high value"/>
    <s v="Low"/>
    <s v="Nov"/>
    <x v="1"/>
    <x v="1"/>
    <x v="1"/>
  </r>
  <r>
    <n v="605099"/>
    <n v="93242"/>
    <n v="37"/>
    <s v="Female"/>
    <x v="1"/>
    <x v="4"/>
    <s v="Sandwich"/>
    <d v="2022-08-24T00:00:00"/>
    <s v="COD"/>
    <n v="39"/>
    <n v="2.8"/>
    <n v="568.27"/>
    <n v="82.02"/>
    <s v="Card"/>
    <n v="3"/>
    <s v="36-50"/>
    <s v="new"/>
    <s v="high value"/>
    <s v="medium"/>
    <s v="Aug"/>
    <x v="2"/>
    <x v="2"/>
    <x v="0"/>
  </r>
  <r>
    <n v="605100"/>
    <n v="76692"/>
    <n v="31"/>
    <s v="Female"/>
    <x v="3"/>
    <x v="7"/>
    <s v="Biryani"/>
    <d v="2024-06-13T00:00:00"/>
    <s v="Online"/>
    <n v="56"/>
    <n v="1.5"/>
    <n v="1121.0899999999999"/>
    <n v="30.02"/>
    <s v="Wallet"/>
    <n v="1"/>
    <s v="25-35"/>
    <s v="new"/>
    <s v="high value"/>
    <s v="Low"/>
    <s v="Jun"/>
    <x v="1"/>
    <x v="2"/>
    <x v="1"/>
  </r>
  <r>
    <n v="605101"/>
    <n v="75045"/>
    <n v="64"/>
    <s v="Male"/>
    <x v="5"/>
    <x v="1"/>
    <s v="Biryani"/>
    <d v="2022-12-29T00:00:00"/>
    <s v="Online"/>
    <n v="29"/>
    <n v="2.6"/>
    <n v="204.5"/>
    <n v="74.430000000000007"/>
    <s v="UPI"/>
    <n v="3"/>
    <s v="50+"/>
    <s v="new"/>
    <s v="low"/>
    <s v="medium"/>
    <s v="Dec"/>
    <x v="2"/>
    <x v="2"/>
    <x v="2"/>
  </r>
  <r>
    <n v="605102"/>
    <n v="22840"/>
    <n v="56"/>
    <s v="Male"/>
    <x v="2"/>
    <x v="3"/>
    <s v="South Indian"/>
    <d v="2022-10-04T00:00:00"/>
    <s v="Online"/>
    <n v="27"/>
    <n v="1.9"/>
    <n v="1414.04"/>
    <n v="103.55"/>
    <s v="UPI"/>
    <n v="4"/>
    <s v="50+"/>
    <s v="new"/>
    <s v="high value"/>
    <s v="medium"/>
    <s v="Oct"/>
    <x v="2"/>
    <x v="2"/>
    <x v="2"/>
  </r>
  <r>
    <n v="605103"/>
    <n v="43525"/>
    <n v="29"/>
    <s v="Male"/>
    <x v="5"/>
    <x v="1"/>
    <s v="South Indian"/>
    <d v="2024-04-11T00:00:00"/>
    <s v="Online"/>
    <n v="63"/>
    <n v="3.9"/>
    <n v="702.21"/>
    <n v="71.16"/>
    <s v="Wallet"/>
    <n v="1"/>
    <s v="25-35"/>
    <s v="new"/>
    <s v="high value"/>
    <s v="Low"/>
    <s v="Apr"/>
    <x v="1"/>
    <x v="2"/>
    <x v="1"/>
  </r>
  <r>
    <n v="605104"/>
    <n v="43967"/>
    <n v="19"/>
    <s v="Male"/>
    <x v="2"/>
    <x v="7"/>
    <s v="Biryani"/>
    <d v="2023-01-11T00:00:00"/>
    <s v="Online"/>
    <n v="69"/>
    <n v="13.1"/>
    <n v="979.75"/>
    <n v="119.12"/>
    <s v="Wallet"/>
    <n v="1"/>
    <s v="18-24"/>
    <s v="new"/>
    <s v="high value"/>
    <s v="Low"/>
    <s v="Jan"/>
    <x v="0"/>
    <x v="1"/>
    <x v="1"/>
  </r>
  <r>
    <n v="605105"/>
    <n v="48609"/>
    <n v="27"/>
    <s v="Female"/>
    <x v="3"/>
    <x v="4"/>
    <s v="Biryani"/>
    <d v="2023-04-22T00:00:00"/>
    <s v="COD"/>
    <n v="89"/>
    <n v="5.8"/>
    <n v="990.71"/>
    <n v="29.87"/>
    <s v="UPI"/>
    <n v="4"/>
    <s v="25-35"/>
    <s v="new"/>
    <s v="high value"/>
    <s v="medium"/>
    <s v="Apr"/>
    <x v="0"/>
    <x v="0"/>
    <x v="1"/>
  </r>
  <r>
    <n v="605106"/>
    <n v="17951"/>
    <n v="50"/>
    <s v="Female"/>
    <x v="3"/>
    <x v="6"/>
    <s v="Burger"/>
    <d v="2023-10-24T00:00:00"/>
    <s v="COD"/>
    <n v="79"/>
    <n v="5"/>
    <n v="1183.5899999999999"/>
    <n v="78.44"/>
    <s v="Cash"/>
    <n v="2"/>
    <s v="36-50"/>
    <s v="new"/>
    <s v="high value"/>
    <s v="Low"/>
    <s v="Oct"/>
    <x v="0"/>
    <x v="2"/>
    <x v="1"/>
  </r>
  <r>
    <n v="605107"/>
    <n v="75359"/>
    <n v="41"/>
    <s v="Male"/>
    <x v="1"/>
    <x v="4"/>
    <s v="South Indian"/>
    <d v="2022-04-09T00:00:00"/>
    <s v="COD"/>
    <n v="82"/>
    <n v="7.6"/>
    <n v="475.95"/>
    <n v="42.76"/>
    <s v="Cash"/>
    <n v="4"/>
    <s v="36-50"/>
    <s v="new"/>
    <s v="medium"/>
    <s v="medium"/>
    <s v="Apr"/>
    <x v="2"/>
    <x v="0"/>
    <x v="1"/>
  </r>
  <r>
    <n v="605108"/>
    <n v="58191"/>
    <n v="25"/>
    <s v="Female"/>
    <x v="5"/>
    <x v="5"/>
    <s v="Chinese"/>
    <d v="2022-09-11T00:00:00"/>
    <s v="Online"/>
    <n v="77"/>
    <n v="3.6"/>
    <n v="594.22"/>
    <n v="72.650000000000006"/>
    <s v="Wallet"/>
    <n v="1"/>
    <s v="25-35"/>
    <s v="new"/>
    <s v="high value"/>
    <s v="Low"/>
    <s v="Sep"/>
    <x v="2"/>
    <x v="2"/>
    <x v="1"/>
  </r>
  <r>
    <n v="605109"/>
    <n v="10156"/>
    <n v="28"/>
    <s v="Female"/>
    <x v="0"/>
    <x v="4"/>
    <s v="Chinese"/>
    <d v="2023-10-02T00:00:00"/>
    <s v="Online"/>
    <n v="54"/>
    <n v="8.8000000000000007"/>
    <n v="1237.42"/>
    <n v="83.46"/>
    <s v="UPI"/>
    <n v="5"/>
    <s v="25-35"/>
    <s v="new"/>
    <s v="high value"/>
    <s v="High"/>
    <s v="Oct"/>
    <x v="0"/>
    <x v="0"/>
    <x v="1"/>
  </r>
  <r>
    <n v="605110"/>
    <n v="80113"/>
    <n v="40"/>
    <s v="Female"/>
    <x v="2"/>
    <x v="6"/>
    <s v="Pizza"/>
    <d v="2022-01-11T00:00:00"/>
    <s v="COD"/>
    <n v="55"/>
    <n v="7.8"/>
    <n v="215.9"/>
    <n v="73.069999999999993"/>
    <s v="UPI"/>
    <n v="1"/>
    <s v="36-50"/>
    <s v="new"/>
    <s v="low"/>
    <s v="Low"/>
    <s v="Jan"/>
    <x v="2"/>
    <x v="0"/>
    <x v="1"/>
  </r>
  <r>
    <n v="605111"/>
    <n v="38835"/>
    <n v="26"/>
    <s v="Female"/>
    <x v="5"/>
    <x v="0"/>
    <s v="Burger"/>
    <d v="2024-08-05T00:00:00"/>
    <s v="Online"/>
    <n v="85"/>
    <n v="9.1999999999999993"/>
    <n v="488.25"/>
    <n v="66.08"/>
    <s v="Cash"/>
    <n v="5"/>
    <s v="25-35"/>
    <s v="new"/>
    <s v="medium"/>
    <s v="High"/>
    <s v="Aug"/>
    <x v="1"/>
    <x v="0"/>
    <x v="1"/>
  </r>
  <r>
    <n v="605112"/>
    <n v="81286"/>
    <n v="53"/>
    <s v="Female"/>
    <x v="4"/>
    <x v="6"/>
    <s v="Pizza"/>
    <d v="2023-05-14T00:00:00"/>
    <s v="COD"/>
    <n v="28"/>
    <n v="4.9000000000000004"/>
    <n v="1034.98"/>
    <n v="92.67"/>
    <s v="UPI"/>
    <n v="1"/>
    <s v="50+"/>
    <s v="new"/>
    <s v="high value"/>
    <s v="Low"/>
    <s v="May"/>
    <x v="0"/>
    <x v="2"/>
    <x v="2"/>
  </r>
  <r>
    <n v="605113"/>
    <n v="28442"/>
    <n v="38"/>
    <s v="Female"/>
    <x v="1"/>
    <x v="3"/>
    <s v="Sandwich"/>
    <d v="2022-02-07T00:00:00"/>
    <s v="Online"/>
    <n v="78"/>
    <n v="4.5999999999999996"/>
    <n v="1008.97"/>
    <n v="20.91"/>
    <s v="Card"/>
    <n v="5"/>
    <s v="36-50"/>
    <s v="new"/>
    <s v="high value"/>
    <s v="High"/>
    <s v="Feb"/>
    <x v="2"/>
    <x v="2"/>
    <x v="1"/>
  </r>
  <r>
    <n v="605114"/>
    <n v="78361"/>
    <n v="46"/>
    <s v="Female"/>
    <x v="2"/>
    <x v="3"/>
    <s v="South Indian"/>
    <d v="2024-10-30T00:00:00"/>
    <s v="COD"/>
    <n v="71"/>
    <n v="8.6"/>
    <n v="1125.3599999999999"/>
    <n v="97.5"/>
    <s v="Card"/>
    <n v="4"/>
    <s v="36-50"/>
    <s v="new"/>
    <s v="high value"/>
    <s v="medium"/>
    <s v="Oct"/>
    <x v="1"/>
    <x v="0"/>
    <x v="1"/>
  </r>
  <r>
    <n v="605115"/>
    <n v="28036"/>
    <n v="45"/>
    <s v="Female"/>
    <x v="2"/>
    <x v="7"/>
    <s v="Pizza"/>
    <d v="2023-05-26T00:00:00"/>
    <s v="COD"/>
    <n v="61"/>
    <n v="10.199999999999999"/>
    <n v="703.5"/>
    <n v="82.19"/>
    <s v="UPI"/>
    <n v="2"/>
    <s v="36-50"/>
    <s v="new"/>
    <s v="high value"/>
    <s v="Low"/>
    <s v="May"/>
    <x v="0"/>
    <x v="1"/>
    <x v="1"/>
  </r>
  <r>
    <n v="605116"/>
    <n v="18449"/>
    <n v="64"/>
    <s v="Male"/>
    <x v="2"/>
    <x v="0"/>
    <s v="Burger"/>
    <d v="2022-09-20T00:00:00"/>
    <s v="COD"/>
    <n v="73"/>
    <n v="8.1"/>
    <n v="541.26"/>
    <n v="86.81"/>
    <s v="Wallet"/>
    <n v="1"/>
    <s v="50+"/>
    <s v="new"/>
    <s v="high value"/>
    <s v="Low"/>
    <s v="Sep"/>
    <x v="2"/>
    <x v="0"/>
    <x v="1"/>
  </r>
  <r>
    <n v="605117"/>
    <n v="95485"/>
    <n v="51"/>
    <s v="Female"/>
    <x v="0"/>
    <x v="1"/>
    <s v="Sandwich"/>
    <d v="2024-09-29T00:00:00"/>
    <s v="Online"/>
    <n v="55"/>
    <n v="7.8"/>
    <n v="1213.9100000000001"/>
    <n v="89"/>
    <s v="Wallet"/>
    <n v="1"/>
    <s v="50+"/>
    <s v="new"/>
    <s v="high value"/>
    <s v="Low"/>
    <s v="Sep"/>
    <x v="1"/>
    <x v="0"/>
    <x v="1"/>
  </r>
  <r>
    <n v="605118"/>
    <n v="77855"/>
    <n v="20"/>
    <s v="Female"/>
    <x v="5"/>
    <x v="0"/>
    <s v="Burger"/>
    <d v="2022-09-17T00:00:00"/>
    <s v="COD"/>
    <n v="28"/>
    <n v="6.4"/>
    <n v="1141.1400000000001"/>
    <n v="44.02"/>
    <s v="Wallet"/>
    <n v="2"/>
    <s v="18-24"/>
    <s v="new"/>
    <s v="high value"/>
    <s v="Low"/>
    <s v="Sep"/>
    <x v="2"/>
    <x v="0"/>
    <x v="2"/>
  </r>
  <r>
    <n v="605119"/>
    <n v="19861"/>
    <n v="30"/>
    <s v="Female"/>
    <x v="3"/>
    <x v="2"/>
    <s v="South Indian"/>
    <d v="2023-04-26T00:00:00"/>
    <s v="Online"/>
    <n v="84"/>
    <n v="6.7"/>
    <n v="607.69000000000005"/>
    <n v="102.59"/>
    <s v="Card"/>
    <n v="1"/>
    <s v="25-35"/>
    <s v="new"/>
    <s v="high value"/>
    <s v="Low"/>
    <s v="Apr"/>
    <x v="0"/>
    <x v="0"/>
    <x v="1"/>
  </r>
  <r>
    <n v="605120"/>
    <n v="80057"/>
    <n v="29"/>
    <s v="Female"/>
    <x v="5"/>
    <x v="2"/>
    <s v="Pizza"/>
    <d v="2023-07-05T00:00:00"/>
    <s v="Online"/>
    <n v="53"/>
    <n v="5"/>
    <n v="1381.02"/>
    <n v="33.36"/>
    <s v="UPI"/>
    <n v="1"/>
    <s v="25-35"/>
    <s v="new"/>
    <s v="high value"/>
    <s v="Low"/>
    <s v="Jul"/>
    <x v="0"/>
    <x v="2"/>
    <x v="1"/>
  </r>
  <r>
    <n v="605121"/>
    <n v="11150"/>
    <n v="40"/>
    <s v="Male"/>
    <x v="0"/>
    <x v="1"/>
    <s v="Pizza"/>
    <d v="2022-09-21T00:00:00"/>
    <s v="Online"/>
    <n v="24"/>
    <n v="14.7"/>
    <n v="289.08999999999997"/>
    <n v="31.77"/>
    <s v="UPI"/>
    <n v="2"/>
    <s v="36-50"/>
    <s v="new"/>
    <s v="medium"/>
    <s v="Low"/>
    <s v="Sep"/>
    <x v="2"/>
    <x v="1"/>
    <x v="2"/>
  </r>
  <r>
    <n v="605122"/>
    <n v="14096"/>
    <n v="51"/>
    <s v="Female"/>
    <x v="3"/>
    <x v="5"/>
    <s v="Biryani"/>
    <d v="2022-09-18T00:00:00"/>
    <s v="COD"/>
    <n v="83"/>
    <n v="12.5"/>
    <n v="1330.67"/>
    <n v="107.67"/>
    <s v="Card"/>
    <n v="1"/>
    <s v="50+"/>
    <s v="new"/>
    <s v="high value"/>
    <s v="Low"/>
    <s v="Sep"/>
    <x v="2"/>
    <x v="1"/>
    <x v="1"/>
  </r>
  <r>
    <n v="605123"/>
    <n v="55134"/>
    <n v="52"/>
    <s v="Female"/>
    <x v="4"/>
    <x v="0"/>
    <s v="Burger"/>
    <d v="2024-10-19T00:00:00"/>
    <s v="COD"/>
    <n v="35"/>
    <n v="12.7"/>
    <n v="922.22"/>
    <n v="69.02"/>
    <s v="Wallet"/>
    <n v="1"/>
    <s v="50+"/>
    <s v="new"/>
    <s v="high value"/>
    <s v="Low"/>
    <s v="Oct"/>
    <x v="1"/>
    <x v="1"/>
    <x v="0"/>
  </r>
  <r>
    <n v="605124"/>
    <n v="82824"/>
    <n v="27"/>
    <s v="Male"/>
    <x v="0"/>
    <x v="0"/>
    <s v="Sandwich"/>
    <d v="2024-08-16T00:00:00"/>
    <s v="COD"/>
    <n v="35"/>
    <n v="6.8"/>
    <n v="1138.8800000000001"/>
    <n v="97.56"/>
    <s v="Wallet"/>
    <n v="2"/>
    <s v="25-35"/>
    <s v="new"/>
    <s v="high value"/>
    <s v="Low"/>
    <s v="Aug"/>
    <x v="1"/>
    <x v="0"/>
    <x v="0"/>
  </r>
  <r>
    <n v="605125"/>
    <n v="56032"/>
    <n v="47"/>
    <s v="Male"/>
    <x v="0"/>
    <x v="1"/>
    <s v="South Indian"/>
    <d v="2024-11-14T00:00:00"/>
    <s v="Online"/>
    <n v="82"/>
    <n v="1.8"/>
    <n v="1444.51"/>
    <n v="76.349999999999994"/>
    <s v="Cash"/>
    <n v="1"/>
    <s v="36-50"/>
    <s v="new"/>
    <s v="high value"/>
    <s v="Low"/>
    <s v="Nov"/>
    <x v="1"/>
    <x v="2"/>
    <x v="1"/>
  </r>
  <r>
    <n v="605126"/>
    <n v="74566"/>
    <n v="59"/>
    <s v="Female"/>
    <x v="5"/>
    <x v="5"/>
    <s v="Biryani"/>
    <d v="2022-10-19T00:00:00"/>
    <s v="COD"/>
    <n v="50"/>
    <n v="13"/>
    <n v="1052.03"/>
    <n v="113.53"/>
    <s v="UPI"/>
    <n v="5"/>
    <s v="50+"/>
    <s v="new"/>
    <s v="high value"/>
    <s v="High"/>
    <s v="Oct"/>
    <x v="2"/>
    <x v="1"/>
    <x v="1"/>
  </r>
  <r>
    <n v="605127"/>
    <n v="34927"/>
    <n v="20"/>
    <s v="Male"/>
    <x v="4"/>
    <x v="4"/>
    <s v="South Indian"/>
    <d v="2023-05-28T00:00:00"/>
    <s v="COD"/>
    <n v="35"/>
    <n v="4.5"/>
    <n v="1180.3"/>
    <n v="69.06"/>
    <s v="Cash"/>
    <n v="1"/>
    <s v="18-24"/>
    <s v="new"/>
    <s v="high value"/>
    <s v="Low"/>
    <s v="May"/>
    <x v="0"/>
    <x v="2"/>
    <x v="0"/>
  </r>
  <r>
    <n v="605128"/>
    <n v="23264"/>
    <n v="49"/>
    <s v="Male"/>
    <x v="1"/>
    <x v="1"/>
    <s v="Sandwich"/>
    <d v="2022-12-13T00:00:00"/>
    <s v="Online"/>
    <n v="81"/>
    <n v="2.5"/>
    <n v="1065.94"/>
    <n v="92.23"/>
    <s v="Wallet"/>
    <n v="4"/>
    <s v="36-50"/>
    <s v="new"/>
    <s v="high value"/>
    <s v="medium"/>
    <s v="Dec"/>
    <x v="2"/>
    <x v="2"/>
    <x v="1"/>
  </r>
  <r>
    <n v="605129"/>
    <n v="42580"/>
    <n v="56"/>
    <s v="Female"/>
    <x v="3"/>
    <x v="3"/>
    <s v="Pizza"/>
    <d v="2022-01-22T00:00:00"/>
    <s v="COD"/>
    <n v="23"/>
    <n v="12.7"/>
    <n v="1076.9000000000001"/>
    <n v="108.08"/>
    <s v="UPI"/>
    <n v="5"/>
    <s v="50+"/>
    <s v="new"/>
    <s v="high value"/>
    <s v="High"/>
    <s v="Jan"/>
    <x v="2"/>
    <x v="1"/>
    <x v="2"/>
  </r>
  <r>
    <n v="605130"/>
    <n v="40355"/>
    <n v="35"/>
    <s v="Female"/>
    <x v="4"/>
    <x v="0"/>
    <s v="South Indian"/>
    <d v="2023-10-02T00:00:00"/>
    <s v="COD"/>
    <n v="87"/>
    <n v="5.9"/>
    <n v="1287.79"/>
    <n v="100.58"/>
    <s v="Wallet"/>
    <n v="1"/>
    <s v="25-35"/>
    <s v="new"/>
    <s v="high value"/>
    <s v="Low"/>
    <s v="Oct"/>
    <x v="0"/>
    <x v="0"/>
    <x v="1"/>
  </r>
  <r>
    <n v="605131"/>
    <n v="48473"/>
    <n v="30"/>
    <s v="Female"/>
    <x v="0"/>
    <x v="7"/>
    <s v="Pizza"/>
    <d v="2023-04-05T00:00:00"/>
    <s v="COD"/>
    <n v="88"/>
    <n v="8.1"/>
    <n v="1353.84"/>
    <n v="112.44"/>
    <s v="Cash"/>
    <n v="1"/>
    <s v="25-35"/>
    <s v="repeat"/>
    <s v="high value"/>
    <s v="Low"/>
    <s v="Apr"/>
    <x v="0"/>
    <x v="0"/>
    <x v="1"/>
  </r>
  <r>
    <n v="605132"/>
    <n v="91875"/>
    <n v="39"/>
    <s v="Female"/>
    <x v="5"/>
    <x v="1"/>
    <s v="Pizza"/>
    <d v="2023-03-12T00:00:00"/>
    <s v="Online"/>
    <n v="63"/>
    <n v="10.8"/>
    <n v="791.21"/>
    <n v="114.76"/>
    <s v="Wallet"/>
    <n v="3"/>
    <s v="36-50"/>
    <s v="new"/>
    <s v="high value"/>
    <s v="medium"/>
    <s v="Mar"/>
    <x v="0"/>
    <x v="1"/>
    <x v="1"/>
  </r>
  <r>
    <n v="605133"/>
    <n v="88015"/>
    <n v="25"/>
    <s v="Female"/>
    <x v="2"/>
    <x v="3"/>
    <s v="Sandwich"/>
    <d v="2024-02-14T00:00:00"/>
    <s v="COD"/>
    <n v="55"/>
    <n v="7.1"/>
    <n v="1269.8900000000001"/>
    <n v="70.400000000000006"/>
    <s v="Card"/>
    <n v="3"/>
    <s v="25-35"/>
    <s v="new"/>
    <s v="high value"/>
    <s v="medium"/>
    <s v="Feb"/>
    <x v="1"/>
    <x v="0"/>
    <x v="1"/>
  </r>
  <r>
    <n v="605134"/>
    <n v="42504"/>
    <n v="45"/>
    <s v="Female"/>
    <x v="0"/>
    <x v="7"/>
    <s v="Pizza"/>
    <d v="2022-06-24T00:00:00"/>
    <s v="Online"/>
    <n v="26"/>
    <n v="9.5"/>
    <n v="726.91"/>
    <n v="88.02"/>
    <s v="Card"/>
    <n v="2"/>
    <s v="36-50"/>
    <s v="repeat"/>
    <s v="high value"/>
    <s v="Low"/>
    <s v="Jun"/>
    <x v="2"/>
    <x v="0"/>
    <x v="2"/>
  </r>
  <r>
    <n v="605135"/>
    <n v="85241"/>
    <n v="23"/>
    <s v="Male"/>
    <x v="3"/>
    <x v="5"/>
    <s v="Pizza"/>
    <d v="2023-02-22T00:00:00"/>
    <s v="COD"/>
    <n v="51"/>
    <n v="3.3"/>
    <n v="921.4"/>
    <n v="54.92"/>
    <s v="Cash"/>
    <n v="5"/>
    <s v="18-24"/>
    <s v="new"/>
    <s v="high value"/>
    <s v="High"/>
    <s v="Feb"/>
    <x v="0"/>
    <x v="2"/>
    <x v="1"/>
  </r>
  <r>
    <n v="605136"/>
    <n v="96253"/>
    <n v="59"/>
    <s v="Male"/>
    <x v="2"/>
    <x v="6"/>
    <s v="Burger"/>
    <d v="2023-06-11T00:00:00"/>
    <s v="Online"/>
    <n v="62"/>
    <n v="7.6"/>
    <n v="999.2"/>
    <n v="117.81"/>
    <s v="Card"/>
    <n v="1"/>
    <s v="50+"/>
    <s v="new"/>
    <s v="high value"/>
    <s v="Low"/>
    <s v="Jun"/>
    <x v="0"/>
    <x v="0"/>
    <x v="1"/>
  </r>
  <r>
    <n v="605137"/>
    <n v="91414"/>
    <n v="51"/>
    <s v="Female"/>
    <x v="4"/>
    <x v="3"/>
    <s v="Pizza"/>
    <d v="2024-10-17T00:00:00"/>
    <s v="COD"/>
    <n v="84"/>
    <n v="15"/>
    <n v="522.34"/>
    <n v="74.239999999999995"/>
    <s v="Wallet"/>
    <n v="2"/>
    <s v="50+"/>
    <s v="new"/>
    <s v="high value"/>
    <s v="Low"/>
    <s v="Oct"/>
    <x v="1"/>
    <x v="1"/>
    <x v="1"/>
  </r>
  <r>
    <n v="605138"/>
    <n v="97933"/>
    <n v="51"/>
    <s v="Male"/>
    <x v="0"/>
    <x v="3"/>
    <s v="Chinese"/>
    <d v="2024-04-25T00:00:00"/>
    <s v="Online"/>
    <n v="34"/>
    <n v="3.7"/>
    <n v="817.63"/>
    <n v="23.26"/>
    <s v="Wallet"/>
    <n v="1"/>
    <s v="50+"/>
    <s v="new"/>
    <s v="high value"/>
    <s v="Low"/>
    <s v="Apr"/>
    <x v="1"/>
    <x v="2"/>
    <x v="0"/>
  </r>
  <r>
    <n v="605139"/>
    <n v="19888"/>
    <n v="56"/>
    <s v="Female"/>
    <x v="0"/>
    <x v="4"/>
    <s v="South Indian"/>
    <d v="2023-09-02T00:00:00"/>
    <s v="COD"/>
    <n v="85"/>
    <n v="11.1"/>
    <n v="1406.48"/>
    <n v="22.29"/>
    <s v="Wallet"/>
    <n v="4"/>
    <s v="50+"/>
    <s v="new"/>
    <s v="high value"/>
    <s v="medium"/>
    <s v="Sep"/>
    <x v="0"/>
    <x v="1"/>
    <x v="1"/>
  </r>
  <r>
    <n v="605140"/>
    <n v="54410"/>
    <n v="23"/>
    <s v="Female"/>
    <x v="2"/>
    <x v="3"/>
    <s v="Chinese"/>
    <d v="2024-09-17T00:00:00"/>
    <s v="Online"/>
    <n v="25"/>
    <n v="1.4"/>
    <n v="606.65"/>
    <n v="94.22"/>
    <s v="Card"/>
    <n v="3"/>
    <s v="18-24"/>
    <s v="new"/>
    <s v="high value"/>
    <s v="medium"/>
    <s v="Sep"/>
    <x v="1"/>
    <x v="2"/>
    <x v="2"/>
  </r>
  <r>
    <n v="605141"/>
    <n v="40279"/>
    <n v="26"/>
    <s v="Male"/>
    <x v="2"/>
    <x v="7"/>
    <s v="Pizza"/>
    <d v="2023-11-13T00:00:00"/>
    <s v="COD"/>
    <n v="29"/>
    <n v="1.5"/>
    <n v="1378.94"/>
    <n v="117.2"/>
    <s v="Cash"/>
    <n v="2"/>
    <s v="25-35"/>
    <s v="new"/>
    <s v="high value"/>
    <s v="Low"/>
    <s v="Nov"/>
    <x v="0"/>
    <x v="2"/>
    <x v="2"/>
  </r>
  <r>
    <n v="605142"/>
    <n v="72107"/>
    <n v="28"/>
    <s v="Male"/>
    <x v="1"/>
    <x v="2"/>
    <s v="Pizza"/>
    <d v="2022-05-03T00:00:00"/>
    <s v="COD"/>
    <n v="45"/>
    <n v="8.9"/>
    <n v="718.59"/>
    <n v="78.3"/>
    <s v="Card"/>
    <n v="3"/>
    <s v="25-35"/>
    <s v="new"/>
    <s v="high value"/>
    <s v="medium"/>
    <s v="May"/>
    <x v="2"/>
    <x v="0"/>
    <x v="0"/>
  </r>
  <r>
    <n v="605143"/>
    <n v="50126"/>
    <n v="50"/>
    <s v="Male"/>
    <x v="2"/>
    <x v="2"/>
    <s v="South Indian"/>
    <d v="2024-03-27T00:00:00"/>
    <s v="Online"/>
    <n v="48"/>
    <n v="3.5"/>
    <n v="409.88"/>
    <n v="65.849999999999994"/>
    <s v="Cash"/>
    <n v="4"/>
    <s v="36-50"/>
    <s v="new"/>
    <s v="medium"/>
    <s v="medium"/>
    <s v="Mar"/>
    <x v="1"/>
    <x v="2"/>
    <x v="1"/>
  </r>
  <r>
    <n v="605144"/>
    <n v="72355"/>
    <n v="23"/>
    <s v="Female"/>
    <x v="5"/>
    <x v="7"/>
    <s v="Chinese"/>
    <d v="2023-10-25T00:00:00"/>
    <s v="COD"/>
    <n v="72"/>
    <n v="2.1"/>
    <n v="173.75"/>
    <n v="106.03"/>
    <s v="Cash"/>
    <n v="5"/>
    <s v="18-24"/>
    <s v="new"/>
    <s v="low"/>
    <s v="High"/>
    <s v="Oct"/>
    <x v="0"/>
    <x v="2"/>
    <x v="1"/>
  </r>
  <r>
    <n v="605145"/>
    <n v="94080"/>
    <n v="29"/>
    <s v="Male"/>
    <x v="0"/>
    <x v="7"/>
    <s v="South Indian"/>
    <d v="2022-09-16T00:00:00"/>
    <s v="Online"/>
    <n v="47"/>
    <n v="3.8"/>
    <n v="590.80999999999995"/>
    <n v="62.67"/>
    <s v="Wallet"/>
    <n v="2"/>
    <s v="25-35"/>
    <s v="new"/>
    <s v="high value"/>
    <s v="Low"/>
    <s v="Sep"/>
    <x v="2"/>
    <x v="2"/>
    <x v="1"/>
  </r>
  <r>
    <n v="605146"/>
    <n v="33138"/>
    <n v="32"/>
    <s v="Male"/>
    <x v="0"/>
    <x v="0"/>
    <s v="Burger"/>
    <d v="2022-03-31T00:00:00"/>
    <s v="Online"/>
    <n v="72"/>
    <n v="6.2"/>
    <n v="823.07"/>
    <n v="35.51"/>
    <s v="Card"/>
    <n v="4"/>
    <s v="25-35"/>
    <s v="new"/>
    <s v="high value"/>
    <s v="medium"/>
    <s v="Mar"/>
    <x v="2"/>
    <x v="0"/>
    <x v="1"/>
  </r>
  <r>
    <n v="605147"/>
    <n v="99170"/>
    <n v="22"/>
    <s v="Male"/>
    <x v="1"/>
    <x v="0"/>
    <s v="Pizza"/>
    <d v="2022-12-09T00:00:00"/>
    <s v="COD"/>
    <n v="60"/>
    <n v="5.8"/>
    <n v="1379.03"/>
    <n v="110.98"/>
    <s v="Cash"/>
    <n v="5"/>
    <s v="18-24"/>
    <s v="new"/>
    <s v="high value"/>
    <s v="High"/>
    <s v="Dec"/>
    <x v="2"/>
    <x v="0"/>
    <x v="1"/>
  </r>
  <r>
    <n v="605148"/>
    <n v="78290"/>
    <n v="61"/>
    <s v="Male"/>
    <x v="4"/>
    <x v="5"/>
    <s v="Biryani"/>
    <d v="2023-05-10T00:00:00"/>
    <s v="COD"/>
    <n v="78"/>
    <n v="1.2"/>
    <n v="1093.58"/>
    <n v="41.35"/>
    <s v="Cash"/>
    <n v="3"/>
    <s v="50+"/>
    <s v="new"/>
    <s v="high value"/>
    <s v="medium"/>
    <s v="May"/>
    <x v="0"/>
    <x v="2"/>
    <x v="1"/>
  </r>
  <r>
    <n v="605149"/>
    <n v="98729"/>
    <n v="60"/>
    <s v="Female"/>
    <x v="5"/>
    <x v="4"/>
    <s v="Pizza"/>
    <d v="2024-12-11T00:00:00"/>
    <s v="COD"/>
    <n v="50"/>
    <n v="12.6"/>
    <n v="1241.8699999999999"/>
    <n v="58.91"/>
    <s v="Card"/>
    <n v="4"/>
    <s v="50+"/>
    <s v="new"/>
    <s v="high value"/>
    <s v="medium"/>
    <s v="Dec"/>
    <x v="1"/>
    <x v="1"/>
    <x v="1"/>
  </r>
  <r>
    <n v="605150"/>
    <n v="68931"/>
    <n v="18"/>
    <s v="Female"/>
    <x v="2"/>
    <x v="6"/>
    <s v="Burger"/>
    <d v="2024-11-22T00:00:00"/>
    <s v="COD"/>
    <n v="38"/>
    <n v="7.3"/>
    <n v="537.30999999999995"/>
    <n v="100.73"/>
    <s v="Card"/>
    <n v="5"/>
    <s v="18-24"/>
    <s v="repeat"/>
    <s v="high value"/>
    <s v="High"/>
    <s v="Nov"/>
    <x v="1"/>
    <x v="0"/>
    <x v="0"/>
  </r>
  <r>
    <n v="605151"/>
    <n v="69093"/>
    <n v="37"/>
    <s v="Male"/>
    <x v="3"/>
    <x v="2"/>
    <s v="Chinese"/>
    <d v="2024-10-31T00:00:00"/>
    <s v="Online"/>
    <n v="23"/>
    <n v="10.3"/>
    <n v="320.57"/>
    <n v="83.9"/>
    <s v="Cash"/>
    <n v="5"/>
    <s v="36-50"/>
    <s v="new"/>
    <s v="medium"/>
    <s v="High"/>
    <s v="Oct"/>
    <x v="1"/>
    <x v="1"/>
    <x v="2"/>
  </r>
  <r>
    <n v="605152"/>
    <n v="49143"/>
    <n v="34"/>
    <s v="Female"/>
    <x v="5"/>
    <x v="3"/>
    <s v="Burger"/>
    <d v="2022-11-08T00:00:00"/>
    <s v="COD"/>
    <n v="44"/>
    <n v="3.6"/>
    <n v="814.97"/>
    <n v="60.2"/>
    <s v="Wallet"/>
    <n v="2"/>
    <s v="25-35"/>
    <s v="new"/>
    <s v="high value"/>
    <s v="Low"/>
    <s v="Nov"/>
    <x v="2"/>
    <x v="2"/>
    <x v="0"/>
  </r>
  <r>
    <n v="605153"/>
    <n v="74848"/>
    <n v="38"/>
    <s v="Female"/>
    <x v="1"/>
    <x v="4"/>
    <s v="Burger"/>
    <d v="2024-01-08T00:00:00"/>
    <s v="Online"/>
    <n v="45"/>
    <n v="6.6"/>
    <n v="847.76"/>
    <n v="99.17"/>
    <s v="Card"/>
    <n v="1"/>
    <s v="36-50"/>
    <s v="new"/>
    <s v="high value"/>
    <s v="Low"/>
    <s v="Jan"/>
    <x v="1"/>
    <x v="0"/>
    <x v="0"/>
  </r>
  <r>
    <n v="605154"/>
    <n v="15180"/>
    <n v="21"/>
    <s v="Male"/>
    <x v="3"/>
    <x v="6"/>
    <s v="South Indian"/>
    <d v="2024-01-28T00:00:00"/>
    <s v="Online"/>
    <n v="50"/>
    <n v="8.6999999999999993"/>
    <n v="863.39"/>
    <n v="37.83"/>
    <s v="UPI"/>
    <n v="2"/>
    <s v="18-24"/>
    <s v="new"/>
    <s v="high value"/>
    <s v="Low"/>
    <s v="Jan"/>
    <x v="1"/>
    <x v="0"/>
    <x v="1"/>
  </r>
  <r>
    <n v="605155"/>
    <n v="74883"/>
    <n v="24"/>
    <s v="Female"/>
    <x v="0"/>
    <x v="4"/>
    <s v="Biryani"/>
    <d v="2022-10-07T00:00:00"/>
    <s v="Online"/>
    <n v="41"/>
    <n v="1.1000000000000001"/>
    <n v="460.77"/>
    <n v="74.900000000000006"/>
    <s v="Cash"/>
    <n v="5"/>
    <s v="18-24"/>
    <s v="new"/>
    <s v="medium"/>
    <s v="High"/>
    <s v="Oct"/>
    <x v="2"/>
    <x v="2"/>
    <x v="0"/>
  </r>
  <r>
    <n v="605156"/>
    <n v="88244"/>
    <n v="34"/>
    <s v="Male"/>
    <x v="1"/>
    <x v="3"/>
    <s v="Biryani"/>
    <d v="2022-10-07T00:00:00"/>
    <s v="Online"/>
    <n v="55"/>
    <n v="3.7"/>
    <n v="470.61"/>
    <n v="63.55"/>
    <s v="Card"/>
    <n v="1"/>
    <s v="25-35"/>
    <s v="new"/>
    <s v="medium"/>
    <s v="Low"/>
    <s v="Oct"/>
    <x v="2"/>
    <x v="2"/>
    <x v="1"/>
  </r>
  <r>
    <n v="605157"/>
    <n v="38726"/>
    <n v="18"/>
    <s v="Female"/>
    <x v="0"/>
    <x v="3"/>
    <s v="Burger"/>
    <d v="2022-07-09T00:00:00"/>
    <s v="COD"/>
    <n v="59"/>
    <n v="12.1"/>
    <n v="554.61"/>
    <n v="38.56"/>
    <s v="Card"/>
    <n v="5"/>
    <s v="18-24"/>
    <s v="new"/>
    <s v="high value"/>
    <s v="High"/>
    <s v="Jul"/>
    <x v="2"/>
    <x v="1"/>
    <x v="1"/>
  </r>
  <r>
    <n v="605158"/>
    <n v="77521"/>
    <n v="23"/>
    <s v="Female"/>
    <x v="4"/>
    <x v="3"/>
    <s v="Biryani"/>
    <d v="2023-03-12T00:00:00"/>
    <s v="Online"/>
    <n v="66"/>
    <n v="5.8"/>
    <n v="1057.58"/>
    <n v="72.680000000000007"/>
    <s v="Card"/>
    <n v="1"/>
    <s v="18-24"/>
    <s v="new"/>
    <s v="high value"/>
    <s v="Low"/>
    <s v="Mar"/>
    <x v="0"/>
    <x v="0"/>
    <x v="1"/>
  </r>
  <r>
    <n v="605159"/>
    <n v="94429"/>
    <n v="37"/>
    <s v="Female"/>
    <x v="3"/>
    <x v="5"/>
    <s v="Chinese"/>
    <d v="2023-03-04T00:00:00"/>
    <s v="COD"/>
    <n v="68"/>
    <n v="8.1999999999999993"/>
    <n v="1273.82"/>
    <n v="108.14"/>
    <s v="Cash"/>
    <n v="5"/>
    <s v="36-50"/>
    <s v="new"/>
    <s v="high value"/>
    <s v="High"/>
    <s v="Mar"/>
    <x v="0"/>
    <x v="0"/>
    <x v="1"/>
  </r>
  <r>
    <n v="605160"/>
    <n v="86137"/>
    <n v="19"/>
    <s v="Female"/>
    <x v="2"/>
    <x v="7"/>
    <s v="Pizza"/>
    <d v="2022-09-11T00:00:00"/>
    <s v="COD"/>
    <n v="54"/>
    <n v="13.1"/>
    <n v="1000.76"/>
    <n v="83.22"/>
    <s v="Cash"/>
    <n v="2"/>
    <s v="18-24"/>
    <s v="repeat"/>
    <s v="high value"/>
    <s v="Low"/>
    <s v="Sep"/>
    <x v="2"/>
    <x v="1"/>
    <x v="1"/>
  </r>
  <r>
    <n v="605161"/>
    <n v="52542"/>
    <n v="57"/>
    <s v="Male"/>
    <x v="5"/>
    <x v="1"/>
    <s v="Biryani"/>
    <d v="2024-07-31T00:00:00"/>
    <s v="Online"/>
    <n v="78"/>
    <n v="6.1"/>
    <n v="976.27"/>
    <n v="114.35"/>
    <s v="UPI"/>
    <n v="2"/>
    <s v="50+"/>
    <s v="repeat"/>
    <s v="high value"/>
    <s v="Low"/>
    <s v="Jul"/>
    <x v="1"/>
    <x v="0"/>
    <x v="1"/>
  </r>
  <r>
    <n v="605162"/>
    <n v="75065"/>
    <n v="57"/>
    <s v="Male"/>
    <x v="0"/>
    <x v="1"/>
    <s v="Sandwich"/>
    <d v="2023-12-06T00:00:00"/>
    <s v="Online"/>
    <n v="80"/>
    <n v="3"/>
    <n v="596.35"/>
    <n v="109.79"/>
    <s v="Wallet"/>
    <n v="5"/>
    <s v="50+"/>
    <s v="repeat"/>
    <s v="high value"/>
    <s v="High"/>
    <s v="Dec"/>
    <x v="0"/>
    <x v="2"/>
    <x v="1"/>
  </r>
  <r>
    <n v="605163"/>
    <n v="58056"/>
    <n v="41"/>
    <s v="Female"/>
    <x v="0"/>
    <x v="2"/>
    <s v="Biryani"/>
    <d v="2022-01-04T00:00:00"/>
    <s v="COD"/>
    <n v="72"/>
    <n v="10.8"/>
    <n v="627.55999999999995"/>
    <n v="94.74"/>
    <s v="Cash"/>
    <n v="5"/>
    <s v="36-50"/>
    <s v="new"/>
    <s v="high value"/>
    <s v="High"/>
    <s v="Jan"/>
    <x v="2"/>
    <x v="1"/>
    <x v="1"/>
  </r>
  <r>
    <n v="605164"/>
    <n v="20604"/>
    <n v="34"/>
    <s v="Female"/>
    <x v="2"/>
    <x v="2"/>
    <s v="Biryani"/>
    <d v="2024-02-27T00:00:00"/>
    <s v="Online"/>
    <n v="87"/>
    <n v="6.4"/>
    <n v="1220.68"/>
    <n v="88.4"/>
    <s v="UPI"/>
    <n v="1"/>
    <s v="25-35"/>
    <s v="new"/>
    <s v="high value"/>
    <s v="Low"/>
    <s v="Feb"/>
    <x v="1"/>
    <x v="0"/>
    <x v="1"/>
  </r>
  <r>
    <n v="605165"/>
    <n v="84804"/>
    <n v="53"/>
    <s v="Male"/>
    <x v="5"/>
    <x v="2"/>
    <s v="Chinese"/>
    <d v="2022-08-19T00:00:00"/>
    <s v="COD"/>
    <n v="37"/>
    <n v="14.6"/>
    <n v="1127.3800000000001"/>
    <n v="78.41"/>
    <s v="Card"/>
    <n v="1"/>
    <s v="50+"/>
    <s v="new"/>
    <s v="high value"/>
    <s v="Low"/>
    <s v="Aug"/>
    <x v="2"/>
    <x v="1"/>
    <x v="0"/>
  </r>
  <r>
    <n v="605166"/>
    <n v="78734"/>
    <n v="26"/>
    <s v="Female"/>
    <x v="1"/>
    <x v="4"/>
    <s v="Pizza"/>
    <d v="2023-07-05T00:00:00"/>
    <s v="Online"/>
    <n v="77"/>
    <n v="4.3"/>
    <n v="982.02"/>
    <n v="46.57"/>
    <s v="Wallet"/>
    <n v="3"/>
    <s v="25-35"/>
    <s v="new"/>
    <s v="high value"/>
    <s v="medium"/>
    <s v="Jul"/>
    <x v="0"/>
    <x v="2"/>
    <x v="1"/>
  </r>
  <r>
    <n v="605167"/>
    <n v="23981"/>
    <n v="44"/>
    <s v="Female"/>
    <x v="1"/>
    <x v="1"/>
    <s v="South Indian"/>
    <d v="2022-05-28T00:00:00"/>
    <s v="COD"/>
    <n v="43"/>
    <n v="7.2"/>
    <n v="1343.13"/>
    <n v="99.66"/>
    <s v="UPI"/>
    <n v="1"/>
    <s v="36-50"/>
    <s v="new"/>
    <s v="high value"/>
    <s v="Low"/>
    <s v="May"/>
    <x v="2"/>
    <x v="0"/>
    <x v="0"/>
  </r>
  <r>
    <n v="605168"/>
    <n v="12460"/>
    <n v="63"/>
    <s v="Female"/>
    <x v="1"/>
    <x v="4"/>
    <s v="Burger"/>
    <d v="2024-03-26T00:00:00"/>
    <s v="Online"/>
    <n v="50"/>
    <n v="4.2"/>
    <n v="922.12"/>
    <n v="35.03"/>
    <s v="Wallet"/>
    <n v="4"/>
    <s v="50+"/>
    <s v="new"/>
    <s v="high value"/>
    <s v="medium"/>
    <s v="Mar"/>
    <x v="1"/>
    <x v="2"/>
    <x v="1"/>
  </r>
  <r>
    <n v="605169"/>
    <n v="15438"/>
    <n v="33"/>
    <s v="Female"/>
    <x v="2"/>
    <x v="4"/>
    <s v="Sandwich"/>
    <d v="2023-08-31T00:00:00"/>
    <s v="COD"/>
    <n v="86"/>
    <n v="11.2"/>
    <n v="586.25"/>
    <n v="103"/>
    <s v="Wallet"/>
    <n v="4"/>
    <s v="25-35"/>
    <s v="new"/>
    <s v="high value"/>
    <s v="medium"/>
    <s v="Aug"/>
    <x v="0"/>
    <x v="1"/>
    <x v="1"/>
  </r>
  <r>
    <n v="605170"/>
    <n v="86578"/>
    <n v="54"/>
    <s v="Male"/>
    <x v="0"/>
    <x v="4"/>
    <s v="Pizza"/>
    <d v="2023-03-28T00:00:00"/>
    <s v="COD"/>
    <n v="47"/>
    <n v="12.8"/>
    <n v="1137.82"/>
    <n v="96.63"/>
    <s v="Cash"/>
    <n v="3"/>
    <s v="50+"/>
    <s v="new"/>
    <s v="high value"/>
    <s v="medium"/>
    <s v="Mar"/>
    <x v="0"/>
    <x v="1"/>
    <x v="1"/>
  </r>
  <r>
    <n v="605171"/>
    <n v="26709"/>
    <n v="22"/>
    <s v="Male"/>
    <x v="1"/>
    <x v="2"/>
    <s v="Chinese"/>
    <d v="2023-03-22T00:00:00"/>
    <s v="COD"/>
    <n v="23"/>
    <n v="9.4"/>
    <n v="639.32000000000005"/>
    <n v="58.91"/>
    <s v="Card"/>
    <n v="2"/>
    <s v="18-24"/>
    <s v="new"/>
    <s v="high value"/>
    <s v="Low"/>
    <s v="Mar"/>
    <x v="0"/>
    <x v="0"/>
    <x v="2"/>
  </r>
  <r>
    <n v="605172"/>
    <n v="67727"/>
    <n v="33"/>
    <s v="Male"/>
    <x v="0"/>
    <x v="5"/>
    <s v="Pizza"/>
    <d v="2023-03-17T00:00:00"/>
    <s v="COD"/>
    <n v="57"/>
    <n v="10.9"/>
    <n v="1445.75"/>
    <n v="43.38"/>
    <s v="UPI"/>
    <n v="4"/>
    <s v="25-35"/>
    <s v="new"/>
    <s v="high value"/>
    <s v="medium"/>
    <s v="Mar"/>
    <x v="0"/>
    <x v="1"/>
    <x v="1"/>
  </r>
  <r>
    <n v="605173"/>
    <n v="51961"/>
    <n v="19"/>
    <s v="Male"/>
    <x v="1"/>
    <x v="2"/>
    <s v="Chinese"/>
    <d v="2023-07-03T00:00:00"/>
    <s v="Online"/>
    <n v="37"/>
    <n v="1.2"/>
    <n v="776.71"/>
    <n v="109.52"/>
    <s v="Wallet"/>
    <n v="1"/>
    <s v="18-24"/>
    <s v="new"/>
    <s v="high value"/>
    <s v="Low"/>
    <s v="Jul"/>
    <x v="0"/>
    <x v="2"/>
    <x v="0"/>
  </r>
  <r>
    <n v="605174"/>
    <n v="77323"/>
    <n v="32"/>
    <s v="Male"/>
    <x v="0"/>
    <x v="0"/>
    <s v="Chinese"/>
    <d v="2023-01-14T00:00:00"/>
    <s v="Online"/>
    <n v="82"/>
    <n v="6.5"/>
    <n v="1417.41"/>
    <n v="58.78"/>
    <s v="Card"/>
    <n v="4"/>
    <s v="25-35"/>
    <s v="new"/>
    <s v="high value"/>
    <s v="medium"/>
    <s v="Jan"/>
    <x v="0"/>
    <x v="0"/>
    <x v="1"/>
  </r>
  <r>
    <n v="605175"/>
    <n v="20154"/>
    <n v="58"/>
    <s v="Female"/>
    <x v="2"/>
    <x v="2"/>
    <s v="Biryani"/>
    <d v="2022-04-16T00:00:00"/>
    <s v="Online"/>
    <n v="87"/>
    <n v="3.5"/>
    <n v="1494.54"/>
    <n v="106.84"/>
    <s v="Card"/>
    <n v="5"/>
    <s v="50+"/>
    <s v="new"/>
    <s v="high value"/>
    <s v="High"/>
    <s v="Apr"/>
    <x v="2"/>
    <x v="2"/>
    <x v="1"/>
  </r>
  <r>
    <n v="605176"/>
    <n v="62603"/>
    <n v="25"/>
    <s v="Male"/>
    <x v="2"/>
    <x v="1"/>
    <s v="Chinese"/>
    <d v="2022-06-06T00:00:00"/>
    <s v="Online"/>
    <n v="45"/>
    <n v="11.1"/>
    <n v="1404.45"/>
    <n v="49.2"/>
    <s v="Cash"/>
    <n v="1"/>
    <s v="25-35"/>
    <s v="new"/>
    <s v="high value"/>
    <s v="Low"/>
    <s v="Jun"/>
    <x v="2"/>
    <x v="1"/>
    <x v="0"/>
  </r>
  <r>
    <n v="605177"/>
    <n v="93274"/>
    <n v="23"/>
    <s v="Male"/>
    <x v="0"/>
    <x v="3"/>
    <s v="Sandwich"/>
    <d v="2022-06-26T00:00:00"/>
    <s v="COD"/>
    <n v="70"/>
    <n v="2.1"/>
    <n v="1408.58"/>
    <n v="117.96"/>
    <s v="UPI"/>
    <n v="5"/>
    <s v="18-24"/>
    <s v="new"/>
    <s v="high value"/>
    <s v="High"/>
    <s v="Jun"/>
    <x v="2"/>
    <x v="2"/>
    <x v="1"/>
  </r>
  <r>
    <n v="605178"/>
    <n v="38852"/>
    <n v="41"/>
    <s v="Female"/>
    <x v="4"/>
    <x v="5"/>
    <s v="Pizza"/>
    <d v="2022-08-25T00:00:00"/>
    <s v="COD"/>
    <n v="21"/>
    <n v="14.6"/>
    <n v="361.55"/>
    <n v="81.12"/>
    <s v="Card"/>
    <n v="3"/>
    <s v="36-50"/>
    <s v="new"/>
    <s v="medium"/>
    <s v="medium"/>
    <s v="Aug"/>
    <x v="2"/>
    <x v="1"/>
    <x v="2"/>
  </r>
  <r>
    <n v="605179"/>
    <n v="98852"/>
    <n v="22"/>
    <s v="Female"/>
    <x v="1"/>
    <x v="3"/>
    <s v="Sandwich"/>
    <d v="2024-10-08T00:00:00"/>
    <s v="Online"/>
    <n v="30"/>
    <n v="5.4"/>
    <n v="1088.54"/>
    <n v="114.04"/>
    <s v="Card"/>
    <n v="3"/>
    <s v="18-24"/>
    <s v="new"/>
    <s v="high value"/>
    <s v="medium"/>
    <s v="Oct"/>
    <x v="1"/>
    <x v="0"/>
    <x v="2"/>
  </r>
  <r>
    <n v="605180"/>
    <n v="68807"/>
    <n v="40"/>
    <s v="Female"/>
    <x v="3"/>
    <x v="2"/>
    <s v="Chinese"/>
    <d v="2023-12-31T00:00:00"/>
    <s v="Online"/>
    <n v="57"/>
    <n v="2.7"/>
    <n v="1113.8"/>
    <n v="35.49"/>
    <s v="Card"/>
    <n v="3"/>
    <s v="36-50"/>
    <s v="new"/>
    <s v="high value"/>
    <s v="medium"/>
    <s v="Dec"/>
    <x v="0"/>
    <x v="2"/>
    <x v="1"/>
  </r>
  <r>
    <n v="605181"/>
    <n v="89505"/>
    <n v="34"/>
    <s v="Female"/>
    <x v="5"/>
    <x v="2"/>
    <s v="Biryani"/>
    <d v="2023-11-11T00:00:00"/>
    <s v="COD"/>
    <n v="20"/>
    <n v="12"/>
    <n v="552.38"/>
    <n v="40.200000000000003"/>
    <s v="Card"/>
    <n v="5"/>
    <s v="25-35"/>
    <s v="new"/>
    <s v="high value"/>
    <s v="High"/>
    <s v="Nov"/>
    <x v="0"/>
    <x v="1"/>
    <x v="2"/>
  </r>
  <r>
    <n v="605182"/>
    <n v="65507"/>
    <n v="58"/>
    <s v="Female"/>
    <x v="0"/>
    <x v="1"/>
    <s v="South Indian"/>
    <d v="2024-04-04T00:00:00"/>
    <s v="Online"/>
    <n v="56"/>
    <n v="11.6"/>
    <n v="370.2"/>
    <n v="95.01"/>
    <s v="Wallet"/>
    <n v="4"/>
    <s v="50+"/>
    <s v="new"/>
    <s v="medium"/>
    <s v="medium"/>
    <s v="Apr"/>
    <x v="1"/>
    <x v="1"/>
    <x v="1"/>
  </r>
  <r>
    <n v="605183"/>
    <n v="35303"/>
    <n v="27"/>
    <s v="Male"/>
    <x v="5"/>
    <x v="3"/>
    <s v="Chinese"/>
    <d v="2022-11-04T00:00:00"/>
    <s v="Online"/>
    <n v="75"/>
    <n v="8.8000000000000007"/>
    <n v="1178.01"/>
    <n v="89.25"/>
    <s v="UPI"/>
    <n v="2"/>
    <s v="25-35"/>
    <s v="new"/>
    <s v="high value"/>
    <s v="Low"/>
    <s v="Nov"/>
    <x v="2"/>
    <x v="0"/>
    <x v="1"/>
  </r>
  <r>
    <n v="605184"/>
    <n v="73103"/>
    <n v="25"/>
    <s v="Female"/>
    <x v="0"/>
    <x v="6"/>
    <s v="Chinese"/>
    <d v="2022-05-21T00:00:00"/>
    <s v="COD"/>
    <n v="23"/>
    <n v="13"/>
    <n v="1198.18"/>
    <n v="40.75"/>
    <s v="Card"/>
    <n v="4"/>
    <s v="25-35"/>
    <s v="new"/>
    <s v="high value"/>
    <s v="medium"/>
    <s v="May"/>
    <x v="2"/>
    <x v="1"/>
    <x v="2"/>
  </r>
  <r>
    <n v="605185"/>
    <n v="15721"/>
    <n v="48"/>
    <s v="Male"/>
    <x v="5"/>
    <x v="6"/>
    <s v="Pizza"/>
    <d v="2023-10-08T00:00:00"/>
    <s v="COD"/>
    <n v="21"/>
    <n v="12"/>
    <n v="1411.74"/>
    <n v="83.99"/>
    <s v="Wallet"/>
    <n v="1"/>
    <s v="36-50"/>
    <s v="new"/>
    <s v="high value"/>
    <s v="Low"/>
    <s v="Oct"/>
    <x v="0"/>
    <x v="1"/>
    <x v="2"/>
  </r>
  <r>
    <n v="605186"/>
    <n v="93764"/>
    <n v="19"/>
    <s v="Male"/>
    <x v="4"/>
    <x v="6"/>
    <s v="South Indian"/>
    <d v="2023-01-31T00:00:00"/>
    <s v="COD"/>
    <n v="68"/>
    <n v="9.9"/>
    <n v="1326.26"/>
    <n v="43.06"/>
    <s v="UPI"/>
    <n v="5"/>
    <s v="18-24"/>
    <s v="new"/>
    <s v="high value"/>
    <s v="High"/>
    <s v="Jan"/>
    <x v="0"/>
    <x v="0"/>
    <x v="1"/>
  </r>
  <r>
    <n v="605187"/>
    <n v="42049"/>
    <n v="60"/>
    <s v="Female"/>
    <x v="4"/>
    <x v="5"/>
    <s v="Sandwich"/>
    <d v="2024-04-26T00:00:00"/>
    <s v="Online"/>
    <n v="65"/>
    <n v="1.8"/>
    <n v="1242.3"/>
    <n v="23.07"/>
    <s v="UPI"/>
    <n v="2"/>
    <s v="50+"/>
    <s v="new"/>
    <s v="high value"/>
    <s v="Low"/>
    <s v="Apr"/>
    <x v="1"/>
    <x v="2"/>
    <x v="1"/>
  </r>
  <r>
    <n v="605188"/>
    <n v="33067"/>
    <n v="31"/>
    <s v="Female"/>
    <x v="1"/>
    <x v="7"/>
    <s v="Pizza"/>
    <d v="2023-06-10T00:00:00"/>
    <s v="COD"/>
    <n v="42"/>
    <n v="5.4"/>
    <n v="334.69"/>
    <n v="104.42"/>
    <s v="Cash"/>
    <n v="2"/>
    <s v="25-35"/>
    <s v="new"/>
    <s v="medium"/>
    <s v="Low"/>
    <s v="Jun"/>
    <x v="0"/>
    <x v="0"/>
    <x v="0"/>
  </r>
  <r>
    <n v="605189"/>
    <n v="54346"/>
    <n v="62"/>
    <s v="Male"/>
    <x v="3"/>
    <x v="3"/>
    <s v="Pizza"/>
    <d v="2024-06-17T00:00:00"/>
    <s v="COD"/>
    <n v="70"/>
    <n v="14.8"/>
    <n v="184.75"/>
    <n v="37.54"/>
    <s v="UPI"/>
    <n v="3"/>
    <s v="50+"/>
    <s v="new"/>
    <s v="low"/>
    <s v="medium"/>
    <s v="Jun"/>
    <x v="1"/>
    <x v="1"/>
    <x v="1"/>
  </r>
  <r>
    <n v="605190"/>
    <n v="98127"/>
    <n v="43"/>
    <s v="Female"/>
    <x v="2"/>
    <x v="7"/>
    <s v="Biryani"/>
    <d v="2022-02-03T00:00:00"/>
    <s v="COD"/>
    <n v="26"/>
    <n v="5.7"/>
    <n v="792.91"/>
    <n v="32.020000000000003"/>
    <s v="Cash"/>
    <n v="3"/>
    <s v="36-50"/>
    <s v="new"/>
    <s v="high value"/>
    <s v="medium"/>
    <s v="Feb"/>
    <x v="2"/>
    <x v="0"/>
    <x v="2"/>
  </r>
  <r>
    <n v="605191"/>
    <n v="40877"/>
    <n v="40"/>
    <s v="Male"/>
    <x v="4"/>
    <x v="6"/>
    <s v="Sandwich"/>
    <d v="2022-03-20T00:00:00"/>
    <s v="Online"/>
    <n v="38"/>
    <n v="13"/>
    <n v="1113.8499999999999"/>
    <n v="53.44"/>
    <s v="Card"/>
    <n v="5"/>
    <s v="36-50"/>
    <s v="new"/>
    <s v="high value"/>
    <s v="High"/>
    <s v="Mar"/>
    <x v="2"/>
    <x v="1"/>
    <x v="0"/>
  </r>
  <r>
    <n v="605192"/>
    <n v="73877"/>
    <n v="37"/>
    <s v="Female"/>
    <x v="3"/>
    <x v="6"/>
    <s v="Pizza"/>
    <d v="2024-03-31T00:00:00"/>
    <s v="Online"/>
    <n v="35"/>
    <n v="10.5"/>
    <n v="499.78"/>
    <n v="58.84"/>
    <s v="Cash"/>
    <n v="3"/>
    <s v="36-50"/>
    <s v="new"/>
    <s v="medium"/>
    <s v="medium"/>
    <s v="Mar"/>
    <x v="1"/>
    <x v="1"/>
    <x v="0"/>
  </r>
  <r>
    <n v="605193"/>
    <n v="11036"/>
    <n v="52"/>
    <s v="Female"/>
    <x v="1"/>
    <x v="2"/>
    <s v="Sandwich"/>
    <d v="2024-08-27T00:00:00"/>
    <s v="Online"/>
    <n v="49"/>
    <n v="10.1"/>
    <n v="527.41"/>
    <n v="117.95"/>
    <s v="Card"/>
    <n v="2"/>
    <s v="50+"/>
    <s v="repeat"/>
    <s v="high value"/>
    <s v="Low"/>
    <s v="Aug"/>
    <x v="1"/>
    <x v="1"/>
    <x v="1"/>
  </r>
  <r>
    <n v="605194"/>
    <n v="82167"/>
    <n v="50"/>
    <s v="Female"/>
    <x v="3"/>
    <x v="1"/>
    <s v="South Indian"/>
    <d v="2022-07-31T00:00:00"/>
    <s v="Online"/>
    <n v="86"/>
    <n v="6.7"/>
    <n v="1291.67"/>
    <n v="100.31"/>
    <s v="Card"/>
    <n v="3"/>
    <s v="36-50"/>
    <s v="new"/>
    <s v="high value"/>
    <s v="medium"/>
    <s v="Jul"/>
    <x v="2"/>
    <x v="0"/>
    <x v="1"/>
  </r>
  <r>
    <n v="605195"/>
    <n v="64285"/>
    <n v="55"/>
    <s v="Female"/>
    <x v="5"/>
    <x v="6"/>
    <s v="Burger"/>
    <d v="2024-03-03T00:00:00"/>
    <s v="COD"/>
    <n v="57"/>
    <n v="13.8"/>
    <n v="600.91"/>
    <n v="51.58"/>
    <s v="UPI"/>
    <n v="2"/>
    <s v="50+"/>
    <s v="new"/>
    <s v="high value"/>
    <s v="Low"/>
    <s v="Mar"/>
    <x v="1"/>
    <x v="1"/>
    <x v="1"/>
  </r>
  <r>
    <n v="605196"/>
    <n v="56834"/>
    <n v="58"/>
    <s v="Male"/>
    <x v="1"/>
    <x v="3"/>
    <s v="South Indian"/>
    <d v="2024-09-15T00:00:00"/>
    <s v="Online"/>
    <n v="63"/>
    <n v="8.8000000000000007"/>
    <n v="1342.74"/>
    <n v="72.67"/>
    <s v="Cash"/>
    <n v="2"/>
    <s v="50+"/>
    <s v="new"/>
    <s v="high value"/>
    <s v="Low"/>
    <s v="Sep"/>
    <x v="1"/>
    <x v="0"/>
    <x v="1"/>
  </r>
  <r>
    <n v="605197"/>
    <n v="73327"/>
    <n v="42"/>
    <s v="Female"/>
    <x v="0"/>
    <x v="0"/>
    <s v="Biryani"/>
    <d v="2024-12-07T00:00:00"/>
    <s v="Online"/>
    <n v="31"/>
    <n v="9.5"/>
    <n v="530.99"/>
    <n v="44.78"/>
    <s v="UPI"/>
    <n v="5"/>
    <s v="36-50"/>
    <s v="new"/>
    <s v="high value"/>
    <s v="High"/>
    <s v="Dec"/>
    <x v="1"/>
    <x v="0"/>
    <x v="0"/>
  </r>
  <r>
    <n v="605198"/>
    <n v="26834"/>
    <n v="41"/>
    <s v="Male"/>
    <x v="4"/>
    <x v="1"/>
    <s v="Biryani"/>
    <d v="2024-12-25T00:00:00"/>
    <s v="COD"/>
    <n v="51"/>
    <n v="14.2"/>
    <n v="856.22"/>
    <n v="29.14"/>
    <s v="Card"/>
    <n v="2"/>
    <s v="36-50"/>
    <s v="new"/>
    <s v="high value"/>
    <s v="Low"/>
    <s v="Dec"/>
    <x v="1"/>
    <x v="1"/>
    <x v="1"/>
  </r>
  <r>
    <n v="605199"/>
    <n v="31530"/>
    <n v="24"/>
    <s v="Male"/>
    <x v="1"/>
    <x v="7"/>
    <s v="Chinese"/>
    <d v="2023-11-08T00:00:00"/>
    <s v="Online"/>
    <n v="81"/>
    <n v="6.9"/>
    <n v="990.89"/>
    <n v="32.840000000000003"/>
    <s v="Cash"/>
    <n v="5"/>
    <s v="18-24"/>
    <s v="new"/>
    <s v="high value"/>
    <s v="High"/>
    <s v="Nov"/>
    <x v="0"/>
    <x v="0"/>
    <x v="1"/>
  </r>
  <r>
    <n v="605200"/>
    <n v="88505"/>
    <n v="25"/>
    <s v="Male"/>
    <x v="2"/>
    <x v="4"/>
    <s v="Sandwich"/>
    <d v="2022-07-17T00:00:00"/>
    <s v="Online"/>
    <n v="24"/>
    <n v="14.1"/>
    <n v="1080.07"/>
    <n v="62.45"/>
    <s v="Wallet"/>
    <n v="5"/>
    <s v="25-35"/>
    <s v="new"/>
    <s v="high value"/>
    <s v="High"/>
    <s v="Jul"/>
    <x v="2"/>
    <x v="1"/>
    <x v="2"/>
  </r>
  <r>
    <n v="605201"/>
    <n v="36742"/>
    <n v="31"/>
    <s v="Female"/>
    <x v="0"/>
    <x v="6"/>
    <s v="South Indian"/>
    <d v="2022-06-21T00:00:00"/>
    <s v="COD"/>
    <n v="37"/>
    <n v="1.8"/>
    <n v="778.87"/>
    <n v="61.73"/>
    <s v="Card"/>
    <n v="2"/>
    <s v="25-35"/>
    <s v="new"/>
    <s v="high value"/>
    <s v="Low"/>
    <s v="Jun"/>
    <x v="2"/>
    <x v="2"/>
    <x v="0"/>
  </r>
  <r>
    <n v="605202"/>
    <n v="75890"/>
    <n v="58"/>
    <s v="Female"/>
    <x v="5"/>
    <x v="3"/>
    <s v="Sandwich"/>
    <d v="2022-12-08T00:00:00"/>
    <s v="Online"/>
    <n v="49"/>
    <n v="1.7"/>
    <n v="1177.1199999999999"/>
    <n v="53"/>
    <s v="UPI"/>
    <n v="5"/>
    <s v="50+"/>
    <s v="new"/>
    <s v="high value"/>
    <s v="High"/>
    <s v="Dec"/>
    <x v="2"/>
    <x v="2"/>
    <x v="1"/>
  </r>
  <r>
    <n v="605203"/>
    <n v="27118"/>
    <n v="40"/>
    <s v="Male"/>
    <x v="4"/>
    <x v="3"/>
    <s v="South Indian"/>
    <d v="2023-09-05T00:00:00"/>
    <s v="Online"/>
    <n v="63"/>
    <n v="5.0999999999999996"/>
    <n v="948.21"/>
    <n v="96.52"/>
    <s v="Card"/>
    <n v="4"/>
    <s v="36-50"/>
    <s v="new"/>
    <s v="high value"/>
    <s v="medium"/>
    <s v="Sep"/>
    <x v="0"/>
    <x v="0"/>
    <x v="1"/>
  </r>
  <r>
    <n v="605204"/>
    <n v="31735"/>
    <n v="48"/>
    <s v="Female"/>
    <x v="2"/>
    <x v="4"/>
    <s v="Sandwich"/>
    <d v="2022-06-21T00:00:00"/>
    <s v="Online"/>
    <n v="28"/>
    <n v="11.8"/>
    <n v="381.17"/>
    <n v="75.569999999999993"/>
    <s v="Cash"/>
    <n v="5"/>
    <s v="36-50"/>
    <s v="repeat"/>
    <s v="medium"/>
    <s v="High"/>
    <s v="Jun"/>
    <x v="2"/>
    <x v="1"/>
    <x v="2"/>
  </r>
  <r>
    <n v="605205"/>
    <n v="31445"/>
    <n v="30"/>
    <s v="Female"/>
    <x v="2"/>
    <x v="6"/>
    <s v="Sandwich"/>
    <d v="2024-03-23T00:00:00"/>
    <s v="Online"/>
    <n v="83"/>
    <n v="13.4"/>
    <n v="979.73"/>
    <n v="119.16"/>
    <s v="Wallet"/>
    <n v="5"/>
    <s v="25-35"/>
    <s v="new"/>
    <s v="high value"/>
    <s v="High"/>
    <s v="Mar"/>
    <x v="1"/>
    <x v="1"/>
    <x v="1"/>
  </r>
  <r>
    <n v="605206"/>
    <n v="15934"/>
    <n v="51"/>
    <s v="Female"/>
    <x v="1"/>
    <x v="1"/>
    <s v="Chinese"/>
    <d v="2022-11-01T00:00:00"/>
    <s v="Online"/>
    <n v="89"/>
    <n v="14.5"/>
    <n v="1243.32"/>
    <n v="76.25"/>
    <s v="UPI"/>
    <n v="5"/>
    <s v="50+"/>
    <s v="new"/>
    <s v="high value"/>
    <s v="High"/>
    <s v="Nov"/>
    <x v="2"/>
    <x v="1"/>
    <x v="1"/>
  </r>
  <r>
    <n v="605207"/>
    <n v="66081"/>
    <n v="51"/>
    <s v="Female"/>
    <x v="2"/>
    <x v="3"/>
    <s v="Pizza"/>
    <d v="2024-07-20T00:00:00"/>
    <s v="Online"/>
    <n v="46"/>
    <n v="7"/>
    <n v="655.14"/>
    <n v="101.22"/>
    <s v="UPI"/>
    <n v="5"/>
    <s v="50+"/>
    <s v="new"/>
    <s v="high value"/>
    <s v="High"/>
    <s v="Jul"/>
    <x v="1"/>
    <x v="0"/>
    <x v="1"/>
  </r>
  <r>
    <n v="605208"/>
    <n v="34742"/>
    <n v="37"/>
    <s v="Male"/>
    <x v="5"/>
    <x v="3"/>
    <s v="Sandwich"/>
    <d v="2022-09-13T00:00:00"/>
    <s v="COD"/>
    <n v="36"/>
    <n v="9.1"/>
    <n v="1299.3"/>
    <n v="102.71"/>
    <s v="Cash"/>
    <n v="5"/>
    <s v="36-50"/>
    <s v="new"/>
    <s v="high value"/>
    <s v="High"/>
    <s v="Sep"/>
    <x v="2"/>
    <x v="0"/>
    <x v="0"/>
  </r>
  <r>
    <n v="605209"/>
    <n v="50567"/>
    <n v="44"/>
    <s v="Female"/>
    <x v="0"/>
    <x v="0"/>
    <s v="Sandwich"/>
    <d v="2023-01-19T00:00:00"/>
    <s v="COD"/>
    <n v="76"/>
    <n v="10.3"/>
    <n v="892.58"/>
    <n v="43.13"/>
    <s v="Wallet"/>
    <n v="5"/>
    <s v="36-50"/>
    <s v="new"/>
    <s v="high value"/>
    <s v="High"/>
    <s v="Jan"/>
    <x v="0"/>
    <x v="1"/>
    <x v="1"/>
  </r>
  <r>
    <n v="605210"/>
    <n v="45621"/>
    <n v="54"/>
    <s v="Female"/>
    <x v="4"/>
    <x v="1"/>
    <s v="South Indian"/>
    <d v="2023-09-04T00:00:00"/>
    <s v="COD"/>
    <n v="48"/>
    <n v="11.2"/>
    <n v="567"/>
    <n v="29.48"/>
    <s v="Cash"/>
    <n v="2"/>
    <s v="50+"/>
    <s v="new"/>
    <s v="high value"/>
    <s v="Low"/>
    <s v="Sep"/>
    <x v="0"/>
    <x v="1"/>
    <x v="1"/>
  </r>
  <r>
    <n v="605211"/>
    <n v="48216"/>
    <n v="59"/>
    <s v="Female"/>
    <x v="4"/>
    <x v="0"/>
    <s v="Biryani"/>
    <d v="2024-06-24T00:00:00"/>
    <s v="Online"/>
    <n v="50"/>
    <n v="5.6"/>
    <n v="618.78"/>
    <n v="54.87"/>
    <s v="Cash"/>
    <n v="4"/>
    <s v="50+"/>
    <s v="new"/>
    <s v="high value"/>
    <s v="medium"/>
    <s v="Jun"/>
    <x v="1"/>
    <x v="0"/>
    <x v="1"/>
  </r>
  <r>
    <n v="605212"/>
    <n v="76606"/>
    <n v="24"/>
    <s v="Male"/>
    <x v="0"/>
    <x v="1"/>
    <s v="Burger"/>
    <d v="2022-02-06T00:00:00"/>
    <s v="COD"/>
    <n v="46"/>
    <n v="2.5"/>
    <n v="711.37"/>
    <n v="83.93"/>
    <s v="UPI"/>
    <n v="1"/>
    <s v="18-24"/>
    <s v="new"/>
    <s v="high value"/>
    <s v="Low"/>
    <s v="Feb"/>
    <x v="2"/>
    <x v="2"/>
    <x v="1"/>
  </r>
  <r>
    <n v="605213"/>
    <n v="63858"/>
    <n v="27"/>
    <s v="Male"/>
    <x v="4"/>
    <x v="5"/>
    <s v="Chinese"/>
    <d v="2022-08-21T00:00:00"/>
    <s v="COD"/>
    <n v="79"/>
    <n v="12.1"/>
    <n v="540.11"/>
    <n v="41.86"/>
    <s v="Card"/>
    <n v="3"/>
    <s v="25-35"/>
    <s v="new"/>
    <s v="high value"/>
    <s v="medium"/>
    <s v="Aug"/>
    <x v="2"/>
    <x v="1"/>
    <x v="1"/>
  </r>
  <r>
    <n v="605214"/>
    <n v="81661"/>
    <n v="63"/>
    <s v="Male"/>
    <x v="1"/>
    <x v="6"/>
    <s v="Biryani"/>
    <d v="2024-01-04T00:00:00"/>
    <s v="Online"/>
    <n v="80"/>
    <n v="4.0999999999999996"/>
    <n v="1440.15"/>
    <n v="102.28"/>
    <s v="Card"/>
    <n v="5"/>
    <s v="50+"/>
    <s v="repeat"/>
    <s v="high value"/>
    <s v="High"/>
    <s v="Jan"/>
    <x v="1"/>
    <x v="2"/>
    <x v="1"/>
  </r>
  <r>
    <n v="605215"/>
    <n v="63461"/>
    <n v="43"/>
    <s v="Female"/>
    <x v="5"/>
    <x v="4"/>
    <s v="Burger"/>
    <d v="2022-02-12T00:00:00"/>
    <s v="Online"/>
    <n v="30"/>
    <n v="7.3"/>
    <n v="1364.55"/>
    <n v="26.27"/>
    <s v="UPI"/>
    <n v="1"/>
    <s v="36-50"/>
    <s v="new"/>
    <s v="high value"/>
    <s v="Low"/>
    <s v="Feb"/>
    <x v="2"/>
    <x v="0"/>
    <x v="2"/>
  </r>
  <r>
    <n v="605216"/>
    <n v="10986"/>
    <n v="35"/>
    <s v="Male"/>
    <x v="0"/>
    <x v="5"/>
    <s v="South Indian"/>
    <d v="2024-02-02T00:00:00"/>
    <s v="Online"/>
    <n v="43"/>
    <n v="6.5"/>
    <n v="651.62"/>
    <n v="36.79"/>
    <s v="Cash"/>
    <n v="5"/>
    <s v="25-35"/>
    <s v="new"/>
    <s v="high value"/>
    <s v="High"/>
    <s v="Feb"/>
    <x v="1"/>
    <x v="0"/>
    <x v="0"/>
  </r>
  <r>
    <n v="605217"/>
    <n v="91534"/>
    <n v="42"/>
    <s v="Female"/>
    <x v="0"/>
    <x v="1"/>
    <s v="South Indian"/>
    <d v="2022-01-27T00:00:00"/>
    <s v="COD"/>
    <n v="22"/>
    <n v="7.5"/>
    <n v="812.66"/>
    <n v="20.45"/>
    <s v="Cash"/>
    <n v="4"/>
    <s v="36-50"/>
    <s v="new"/>
    <s v="high value"/>
    <s v="medium"/>
    <s v="Jan"/>
    <x v="2"/>
    <x v="0"/>
    <x v="2"/>
  </r>
  <r>
    <n v="605218"/>
    <n v="81785"/>
    <n v="45"/>
    <s v="Male"/>
    <x v="4"/>
    <x v="2"/>
    <s v="Chinese"/>
    <d v="2023-09-08T00:00:00"/>
    <s v="COD"/>
    <n v="69"/>
    <n v="3.7"/>
    <n v="614.42999999999995"/>
    <n v="50.08"/>
    <s v="Cash"/>
    <n v="3"/>
    <s v="36-50"/>
    <s v="repeat"/>
    <s v="high value"/>
    <s v="medium"/>
    <s v="Sep"/>
    <x v="0"/>
    <x v="2"/>
    <x v="1"/>
  </r>
  <r>
    <n v="605219"/>
    <n v="28712"/>
    <n v="47"/>
    <s v="Male"/>
    <x v="2"/>
    <x v="7"/>
    <s v="Pizza"/>
    <d v="2023-08-14T00:00:00"/>
    <s v="Online"/>
    <n v="35"/>
    <n v="9.4"/>
    <n v="607.09"/>
    <n v="116.94"/>
    <s v="Cash"/>
    <n v="2"/>
    <s v="36-50"/>
    <s v="new"/>
    <s v="high value"/>
    <s v="Low"/>
    <s v="Aug"/>
    <x v="0"/>
    <x v="0"/>
    <x v="0"/>
  </r>
  <r>
    <n v="605220"/>
    <n v="14297"/>
    <n v="55"/>
    <s v="Male"/>
    <x v="1"/>
    <x v="4"/>
    <s v="Biryani"/>
    <d v="2022-03-13T00:00:00"/>
    <s v="COD"/>
    <n v="49"/>
    <n v="10.3"/>
    <n v="365.79"/>
    <n v="95.34"/>
    <s v="UPI"/>
    <n v="2"/>
    <s v="50+"/>
    <s v="new"/>
    <s v="medium"/>
    <s v="Low"/>
    <s v="Mar"/>
    <x v="2"/>
    <x v="1"/>
    <x v="1"/>
  </r>
  <r>
    <n v="605221"/>
    <n v="78095"/>
    <n v="23"/>
    <s v="Male"/>
    <x v="1"/>
    <x v="2"/>
    <s v="South Indian"/>
    <d v="2022-05-25T00:00:00"/>
    <s v="Online"/>
    <n v="21"/>
    <n v="2.2000000000000002"/>
    <n v="1494.07"/>
    <n v="44.7"/>
    <s v="Wallet"/>
    <n v="4"/>
    <s v="18-24"/>
    <s v="new"/>
    <s v="high value"/>
    <s v="medium"/>
    <s v="May"/>
    <x v="2"/>
    <x v="2"/>
    <x v="2"/>
  </r>
  <r>
    <n v="605222"/>
    <n v="38775"/>
    <n v="29"/>
    <s v="Female"/>
    <x v="4"/>
    <x v="0"/>
    <s v="Pizza"/>
    <d v="2023-07-25T00:00:00"/>
    <s v="COD"/>
    <n v="40"/>
    <n v="14.7"/>
    <n v="300.77"/>
    <n v="102.82"/>
    <s v="UPI"/>
    <n v="4"/>
    <s v="25-35"/>
    <s v="repeat"/>
    <s v="medium"/>
    <s v="medium"/>
    <s v="Jul"/>
    <x v="0"/>
    <x v="1"/>
    <x v="0"/>
  </r>
  <r>
    <n v="605223"/>
    <n v="30889"/>
    <n v="52"/>
    <s v="Male"/>
    <x v="0"/>
    <x v="0"/>
    <s v="Chinese"/>
    <d v="2023-02-20T00:00:00"/>
    <s v="COD"/>
    <n v="26"/>
    <n v="8.1999999999999993"/>
    <n v="1267.6300000000001"/>
    <n v="111.22"/>
    <s v="Card"/>
    <n v="5"/>
    <s v="50+"/>
    <s v="new"/>
    <s v="high value"/>
    <s v="High"/>
    <s v="Feb"/>
    <x v="0"/>
    <x v="0"/>
    <x v="2"/>
  </r>
  <r>
    <n v="605224"/>
    <n v="67817"/>
    <n v="39"/>
    <s v="Male"/>
    <x v="5"/>
    <x v="0"/>
    <s v="Sandwich"/>
    <d v="2023-04-25T00:00:00"/>
    <s v="COD"/>
    <n v="36"/>
    <n v="13.8"/>
    <n v="839.04"/>
    <n v="93.82"/>
    <s v="Wallet"/>
    <n v="4"/>
    <s v="36-50"/>
    <s v="new"/>
    <s v="high value"/>
    <s v="medium"/>
    <s v="Apr"/>
    <x v="0"/>
    <x v="1"/>
    <x v="0"/>
  </r>
  <r>
    <n v="605225"/>
    <n v="18725"/>
    <n v="42"/>
    <s v="Female"/>
    <x v="4"/>
    <x v="4"/>
    <s v="South Indian"/>
    <d v="2024-04-26T00:00:00"/>
    <s v="COD"/>
    <n v="73"/>
    <n v="12.9"/>
    <n v="1468.7"/>
    <n v="43.21"/>
    <s v="UPI"/>
    <n v="4"/>
    <s v="36-50"/>
    <s v="new"/>
    <s v="high value"/>
    <s v="medium"/>
    <s v="Apr"/>
    <x v="1"/>
    <x v="1"/>
    <x v="1"/>
  </r>
  <r>
    <n v="605226"/>
    <n v="93209"/>
    <n v="22"/>
    <s v="Female"/>
    <x v="3"/>
    <x v="1"/>
    <s v="Biryani"/>
    <d v="2023-12-11T00:00:00"/>
    <s v="COD"/>
    <n v="51"/>
    <n v="6.8"/>
    <n v="1117.22"/>
    <n v="99.1"/>
    <s v="Card"/>
    <n v="1"/>
    <s v="18-24"/>
    <s v="new"/>
    <s v="high value"/>
    <s v="Low"/>
    <s v="Dec"/>
    <x v="0"/>
    <x v="0"/>
    <x v="1"/>
  </r>
  <r>
    <n v="605227"/>
    <n v="56365"/>
    <n v="23"/>
    <s v="Female"/>
    <x v="0"/>
    <x v="6"/>
    <s v="Pizza"/>
    <d v="2023-09-07T00:00:00"/>
    <s v="COD"/>
    <n v="41"/>
    <n v="2.2000000000000002"/>
    <n v="508.25"/>
    <n v="63.4"/>
    <s v="Wallet"/>
    <n v="4"/>
    <s v="18-24"/>
    <s v="new"/>
    <s v="high value"/>
    <s v="medium"/>
    <s v="Sep"/>
    <x v="0"/>
    <x v="2"/>
    <x v="0"/>
  </r>
  <r>
    <n v="605228"/>
    <n v="11372"/>
    <n v="48"/>
    <s v="Female"/>
    <x v="1"/>
    <x v="1"/>
    <s v="Chinese"/>
    <d v="2023-06-21T00:00:00"/>
    <s v="COD"/>
    <n v="33"/>
    <n v="4.8"/>
    <n v="241.29"/>
    <n v="110.65"/>
    <s v="Card"/>
    <n v="1"/>
    <s v="36-50"/>
    <s v="new"/>
    <s v="low"/>
    <s v="Low"/>
    <s v="Jun"/>
    <x v="0"/>
    <x v="2"/>
    <x v="0"/>
  </r>
  <r>
    <n v="605229"/>
    <n v="66279"/>
    <n v="47"/>
    <s v="Male"/>
    <x v="1"/>
    <x v="7"/>
    <s v="Pizza"/>
    <d v="2022-10-21T00:00:00"/>
    <s v="COD"/>
    <n v="85"/>
    <n v="9.4"/>
    <n v="1170.0899999999999"/>
    <n v="91.36"/>
    <s v="Wallet"/>
    <n v="2"/>
    <s v="36-50"/>
    <s v="new"/>
    <s v="high value"/>
    <s v="Low"/>
    <s v="Oct"/>
    <x v="2"/>
    <x v="0"/>
    <x v="1"/>
  </r>
  <r>
    <n v="605230"/>
    <n v="44062"/>
    <n v="54"/>
    <s v="Male"/>
    <x v="2"/>
    <x v="4"/>
    <s v="Sandwich"/>
    <d v="2023-07-29T00:00:00"/>
    <s v="COD"/>
    <n v="34"/>
    <n v="7.7"/>
    <n v="805.35"/>
    <n v="48.03"/>
    <s v="Cash"/>
    <n v="5"/>
    <s v="50+"/>
    <s v="repeat"/>
    <s v="high value"/>
    <s v="High"/>
    <s v="Jul"/>
    <x v="0"/>
    <x v="0"/>
    <x v="0"/>
  </r>
  <r>
    <n v="605231"/>
    <n v="82385"/>
    <n v="33"/>
    <s v="Female"/>
    <x v="0"/>
    <x v="0"/>
    <s v="Sandwich"/>
    <d v="2023-04-29T00:00:00"/>
    <s v="Online"/>
    <n v="27"/>
    <n v="6.2"/>
    <n v="1159.08"/>
    <n v="51.1"/>
    <s v="Cash"/>
    <n v="1"/>
    <s v="25-35"/>
    <s v="new"/>
    <s v="high value"/>
    <s v="Low"/>
    <s v="Apr"/>
    <x v="0"/>
    <x v="0"/>
    <x v="2"/>
  </r>
  <r>
    <n v="605232"/>
    <n v="57126"/>
    <n v="59"/>
    <s v="Female"/>
    <x v="0"/>
    <x v="6"/>
    <s v="Biryani"/>
    <d v="2023-07-07T00:00:00"/>
    <s v="Online"/>
    <n v="22"/>
    <n v="11.5"/>
    <n v="1477.16"/>
    <n v="51.99"/>
    <s v="Card"/>
    <n v="5"/>
    <s v="50+"/>
    <s v="new"/>
    <s v="high value"/>
    <s v="High"/>
    <s v="Jul"/>
    <x v="0"/>
    <x v="1"/>
    <x v="2"/>
  </r>
  <r>
    <n v="605233"/>
    <n v="24235"/>
    <n v="29"/>
    <s v="Male"/>
    <x v="4"/>
    <x v="2"/>
    <s v="Chinese"/>
    <d v="2023-11-11T00:00:00"/>
    <s v="COD"/>
    <n v="71"/>
    <n v="7.1"/>
    <n v="581.79"/>
    <n v="97.38"/>
    <s v="Cash"/>
    <n v="2"/>
    <s v="25-35"/>
    <s v="new"/>
    <s v="high value"/>
    <s v="Low"/>
    <s v="Nov"/>
    <x v="0"/>
    <x v="0"/>
    <x v="1"/>
  </r>
  <r>
    <n v="605234"/>
    <n v="32400"/>
    <n v="29"/>
    <s v="Male"/>
    <x v="5"/>
    <x v="1"/>
    <s v="Pizza"/>
    <d v="2024-01-25T00:00:00"/>
    <s v="COD"/>
    <n v="89"/>
    <n v="6.2"/>
    <n v="684.75"/>
    <n v="24.17"/>
    <s v="UPI"/>
    <n v="2"/>
    <s v="25-35"/>
    <s v="new"/>
    <s v="high value"/>
    <s v="Low"/>
    <s v="Jan"/>
    <x v="1"/>
    <x v="0"/>
    <x v="1"/>
  </r>
  <r>
    <n v="605235"/>
    <n v="37178"/>
    <n v="45"/>
    <s v="Female"/>
    <x v="3"/>
    <x v="5"/>
    <s v="Biryani"/>
    <d v="2022-09-13T00:00:00"/>
    <s v="Online"/>
    <n v="37"/>
    <n v="11.8"/>
    <n v="573.27"/>
    <n v="51.45"/>
    <s v="Card"/>
    <n v="1"/>
    <s v="36-50"/>
    <s v="new"/>
    <s v="high value"/>
    <s v="Low"/>
    <s v="Sep"/>
    <x v="2"/>
    <x v="1"/>
    <x v="0"/>
  </r>
  <r>
    <n v="605236"/>
    <n v="14044"/>
    <n v="44"/>
    <s v="Female"/>
    <x v="4"/>
    <x v="5"/>
    <s v="South Indian"/>
    <d v="2024-04-12T00:00:00"/>
    <s v="COD"/>
    <n v="50"/>
    <n v="6.6"/>
    <n v="262.73"/>
    <n v="47.56"/>
    <s v="Cash"/>
    <n v="1"/>
    <s v="36-50"/>
    <s v="new"/>
    <s v="medium"/>
    <s v="Low"/>
    <s v="Apr"/>
    <x v="1"/>
    <x v="0"/>
    <x v="1"/>
  </r>
  <r>
    <n v="605237"/>
    <n v="89930"/>
    <n v="21"/>
    <s v="Female"/>
    <x v="3"/>
    <x v="4"/>
    <s v="Chinese"/>
    <d v="2024-01-15T00:00:00"/>
    <s v="Online"/>
    <n v="42"/>
    <n v="5.3"/>
    <n v="1324.8"/>
    <n v="34.229999999999997"/>
    <s v="UPI"/>
    <n v="3"/>
    <s v="18-24"/>
    <s v="new"/>
    <s v="high value"/>
    <s v="medium"/>
    <s v="Jan"/>
    <x v="1"/>
    <x v="0"/>
    <x v="0"/>
  </r>
  <r>
    <n v="605238"/>
    <n v="43231"/>
    <n v="45"/>
    <s v="Male"/>
    <x v="3"/>
    <x v="4"/>
    <s v="Pizza"/>
    <d v="2024-10-14T00:00:00"/>
    <s v="COD"/>
    <n v="63"/>
    <n v="1.9"/>
    <n v="166.99"/>
    <n v="103.03"/>
    <s v="Wallet"/>
    <n v="2"/>
    <s v="36-50"/>
    <s v="new"/>
    <s v="low"/>
    <s v="Low"/>
    <s v="Oct"/>
    <x v="1"/>
    <x v="2"/>
    <x v="1"/>
  </r>
  <r>
    <n v="605239"/>
    <n v="97441"/>
    <n v="19"/>
    <s v="Male"/>
    <x v="1"/>
    <x v="2"/>
    <s v="Pizza"/>
    <d v="2022-10-25T00:00:00"/>
    <s v="COD"/>
    <n v="29"/>
    <n v="9.1999999999999993"/>
    <n v="782.61"/>
    <n v="84.76"/>
    <s v="Wallet"/>
    <n v="3"/>
    <s v="18-24"/>
    <s v="new"/>
    <s v="high value"/>
    <s v="medium"/>
    <s v="Oct"/>
    <x v="2"/>
    <x v="0"/>
    <x v="2"/>
  </r>
  <r>
    <n v="605240"/>
    <n v="26262"/>
    <n v="40"/>
    <s v="Female"/>
    <x v="0"/>
    <x v="3"/>
    <s v="Pizza"/>
    <d v="2023-04-03T00:00:00"/>
    <s v="Online"/>
    <n v="63"/>
    <n v="1.8"/>
    <n v="304.74"/>
    <n v="95.13"/>
    <s v="Card"/>
    <n v="3"/>
    <s v="36-50"/>
    <s v="new"/>
    <s v="medium"/>
    <s v="medium"/>
    <s v="Apr"/>
    <x v="0"/>
    <x v="2"/>
    <x v="1"/>
  </r>
  <r>
    <n v="605241"/>
    <n v="37514"/>
    <n v="54"/>
    <s v="Male"/>
    <x v="3"/>
    <x v="4"/>
    <s v="Chinese"/>
    <d v="2022-08-21T00:00:00"/>
    <s v="COD"/>
    <n v="64"/>
    <n v="2.2999999999999998"/>
    <n v="236.62"/>
    <n v="48.81"/>
    <s v="UPI"/>
    <n v="1"/>
    <s v="50+"/>
    <s v="repeat"/>
    <s v="low"/>
    <s v="Low"/>
    <s v="Aug"/>
    <x v="2"/>
    <x v="2"/>
    <x v="1"/>
  </r>
  <r>
    <n v="605242"/>
    <n v="14452"/>
    <n v="52"/>
    <s v="Female"/>
    <x v="1"/>
    <x v="5"/>
    <s v="Burger"/>
    <d v="2024-04-10T00:00:00"/>
    <s v="Online"/>
    <n v="44"/>
    <n v="14.7"/>
    <n v="702.67"/>
    <n v="35.880000000000003"/>
    <s v="Card"/>
    <n v="2"/>
    <s v="50+"/>
    <s v="new"/>
    <s v="high value"/>
    <s v="Low"/>
    <s v="Apr"/>
    <x v="1"/>
    <x v="1"/>
    <x v="0"/>
  </r>
  <r>
    <n v="605243"/>
    <n v="78563"/>
    <n v="59"/>
    <s v="Female"/>
    <x v="5"/>
    <x v="0"/>
    <s v="Burger"/>
    <d v="2024-08-21T00:00:00"/>
    <s v="COD"/>
    <n v="29"/>
    <n v="3.2"/>
    <n v="583.23"/>
    <n v="76.900000000000006"/>
    <s v="Card"/>
    <n v="4"/>
    <s v="50+"/>
    <s v="new"/>
    <s v="high value"/>
    <s v="medium"/>
    <s v="Aug"/>
    <x v="1"/>
    <x v="2"/>
    <x v="2"/>
  </r>
  <r>
    <n v="605244"/>
    <n v="27794"/>
    <n v="63"/>
    <s v="Female"/>
    <x v="4"/>
    <x v="7"/>
    <s v="Pizza"/>
    <d v="2023-07-13T00:00:00"/>
    <s v="COD"/>
    <n v="59"/>
    <n v="10.3"/>
    <n v="1402.5"/>
    <n v="49.44"/>
    <s v="Wallet"/>
    <n v="2"/>
    <s v="50+"/>
    <s v="new"/>
    <s v="high value"/>
    <s v="Low"/>
    <s v="Jul"/>
    <x v="0"/>
    <x v="1"/>
    <x v="1"/>
  </r>
  <r>
    <n v="605245"/>
    <n v="35787"/>
    <n v="61"/>
    <s v="Female"/>
    <x v="5"/>
    <x v="1"/>
    <s v="South Indian"/>
    <d v="2024-07-26T00:00:00"/>
    <s v="Online"/>
    <n v="23"/>
    <n v="7.2"/>
    <n v="1225.67"/>
    <n v="50.94"/>
    <s v="Cash"/>
    <n v="3"/>
    <s v="50+"/>
    <s v="new"/>
    <s v="high value"/>
    <s v="medium"/>
    <s v="Jul"/>
    <x v="1"/>
    <x v="0"/>
    <x v="2"/>
  </r>
  <r>
    <n v="605246"/>
    <n v="94695"/>
    <n v="31"/>
    <s v="Male"/>
    <x v="4"/>
    <x v="7"/>
    <s v="Sandwich"/>
    <d v="2022-12-19T00:00:00"/>
    <s v="COD"/>
    <n v="86"/>
    <n v="14.1"/>
    <n v="1439.38"/>
    <n v="93.73"/>
    <s v="Cash"/>
    <n v="3"/>
    <s v="25-35"/>
    <s v="new"/>
    <s v="high value"/>
    <s v="medium"/>
    <s v="Dec"/>
    <x v="2"/>
    <x v="1"/>
    <x v="1"/>
  </r>
  <r>
    <n v="605247"/>
    <n v="28406"/>
    <n v="46"/>
    <s v="Female"/>
    <x v="1"/>
    <x v="6"/>
    <s v="Biryani"/>
    <d v="2023-05-25T00:00:00"/>
    <s v="Online"/>
    <n v="81"/>
    <n v="1.1000000000000001"/>
    <n v="176.4"/>
    <n v="116.92"/>
    <s v="Wallet"/>
    <n v="5"/>
    <s v="36-50"/>
    <s v="new"/>
    <s v="low"/>
    <s v="High"/>
    <s v="May"/>
    <x v="0"/>
    <x v="2"/>
    <x v="1"/>
  </r>
  <r>
    <n v="605248"/>
    <n v="58448"/>
    <n v="37"/>
    <s v="Female"/>
    <x v="1"/>
    <x v="6"/>
    <s v="Chinese"/>
    <d v="2024-10-18T00:00:00"/>
    <s v="Online"/>
    <n v="76"/>
    <n v="1.9"/>
    <n v="424.12"/>
    <n v="105.31"/>
    <s v="Wallet"/>
    <n v="2"/>
    <s v="36-50"/>
    <s v="new"/>
    <s v="medium"/>
    <s v="Low"/>
    <s v="Oct"/>
    <x v="1"/>
    <x v="2"/>
    <x v="1"/>
  </r>
  <r>
    <n v="605249"/>
    <n v="52186"/>
    <n v="32"/>
    <s v="Female"/>
    <x v="4"/>
    <x v="7"/>
    <s v="Burger"/>
    <d v="2022-03-20T00:00:00"/>
    <s v="COD"/>
    <n v="50"/>
    <n v="12.4"/>
    <n v="371.12"/>
    <n v="20.55"/>
    <s v="Wallet"/>
    <n v="3"/>
    <s v="25-35"/>
    <s v="new"/>
    <s v="medium"/>
    <s v="medium"/>
    <s v="Mar"/>
    <x v="2"/>
    <x v="1"/>
    <x v="1"/>
  </r>
  <r>
    <n v="605250"/>
    <n v="97707"/>
    <n v="39"/>
    <s v="Female"/>
    <x v="1"/>
    <x v="7"/>
    <s v="Biryani"/>
    <d v="2024-06-09T00:00:00"/>
    <s v="COD"/>
    <n v="88"/>
    <n v="2.5"/>
    <n v="773.26"/>
    <n v="62.7"/>
    <s v="Wallet"/>
    <n v="5"/>
    <s v="36-50"/>
    <s v="new"/>
    <s v="high value"/>
    <s v="High"/>
    <s v="Jun"/>
    <x v="1"/>
    <x v="2"/>
    <x v="1"/>
  </r>
  <r>
    <n v="605251"/>
    <n v="38305"/>
    <n v="55"/>
    <s v="Male"/>
    <x v="5"/>
    <x v="7"/>
    <s v="Chinese"/>
    <d v="2024-02-29T00:00:00"/>
    <s v="COD"/>
    <n v="88"/>
    <n v="12.2"/>
    <n v="190.68"/>
    <n v="43.83"/>
    <s v="UPI"/>
    <n v="3"/>
    <s v="50+"/>
    <s v="new"/>
    <s v="low"/>
    <s v="medium"/>
    <s v="Feb"/>
    <x v="1"/>
    <x v="1"/>
    <x v="1"/>
  </r>
  <r>
    <n v="605252"/>
    <n v="95833"/>
    <n v="23"/>
    <s v="Male"/>
    <x v="5"/>
    <x v="6"/>
    <s v="Burger"/>
    <d v="2023-01-10T00:00:00"/>
    <s v="COD"/>
    <n v="59"/>
    <n v="3"/>
    <n v="296.37"/>
    <n v="64.12"/>
    <s v="Wallet"/>
    <n v="1"/>
    <s v="18-24"/>
    <s v="repeat"/>
    <s v="medium"/>
    <s v="Low"/>
    <s v="Jan"/>
    <x v="0"/>
    <x v="2"/>
    <x v="1"/>
  </r>
  <r>
    <n v="605253"/>
    <n v="71053"/>
    <n v="33"/>
    <s v="Male"/>
    <x v="5"/>
    <x v="0"/>
    <s v="Sandwich"/>
    <d v="2024-06-23T00:00:00"/>
    <s v="COD"/>
    <n v="74"/>
    <n v="1.1000000000000001"/>
    <n v="1055.54"/>
    <n v="34.86"/>
    <s v="UPI"/>
    <n v="4"/>
    <s v="25-35"/>
    <s v="repeat"/>
    <s v="high value"/>
    <s v="medium"/>
    <s v="Jun"/>
    <x v="1"/>
    <x v="2"/>
    <x v="1"/>
  </r>
  <r>
    <n v="605254"/>
    <n v="37461"/>
    <n v="60"/>
    <s v="Female"/>
    <x v="3"/>
    <x v="7"/>
    <s v="Burger"/>
    <d v="2023-07-18T00:00:00"/>
    <s v="Online"/>
    <n v="36"/>
    <n v="3.7"/>
    <n v="1139.76"/>
    <n v="37.78"/>
    <s v="UPI"/>
    <n v="2"/>
    <s v="50+"/>
    <s v="new"/>
    <s v="high value"/>
    <s v="Low"/>
    <s v="Jul"/>
    <x v="0"/>
    <x v="2"/>
    <x v="0"/>
  </r>
  <r>
    <n v="605255"/>
    <n v="38601"/>
    <n v="61"/>
    <s v="Male"/>
    <x v="2"/>
    <x v="2"/>
    <s v="Sandwich"/>
    <d v="2024-10-03T00:00:00"/>
    <s v="COD"/>
    <n v="40"/>
    <n v="3"/>
    <n v="1009.36"/>
    <n v="28.75"/>
    <s v="UPI"/>
    <n v="3"/>
    <s v="50+"/>
    <s v="new"/>
    <s v="high value"/>
    <s v="medium"/>
    <s v="Oct"/>
    <x v="1"/>
    <x v="2"/>
    <x v="0"/>
  </r>
  <r>
    <n v="605256"/>
    <n v="33102"/>
    <n v="42"/>
    <s v="Female"/>
    <x v="1"/>
    <x v="4"/>
    <s v="Pizza"/>
    <d v="2022-10-27T00:00:00"/>
    <s v="Online"/>
    <n v="65"/>
    <n v="10.8"/>
    <n v="564.22"/>
    <n v="94.4"/>
    <s v="Card"/>
    <n v="3"/>
    <s v="36-50"/>
    <s v="new"/>
    <s v="high value"/>
    <s v="medium"/>
    <s v="Oct"/>
    <x v="2"/>
    <x v="1"/>
    <x v="1"/>
  </r>
  <r>
    <n v="605257"/>
    <n v="59066"/>
    <n v="26"/>
    <s v="Female"/>
    <x v="3"/>
    <x v="1"/>
    <s v="South Indian"/>
    <d v="2022-11-21T00:00:00"/>
    <s v="COD"/>
    <n v="66"/>
    <n v="6.1"/>
    <n v="474.8"/>
    <n v="110.05"/>
    <s v="Cash"/>
    <n v="1"/>
    <s v="25-35"/>
    <s v="new"/>
    <s v="medium"/>
    <s v="Low"/>
    <s v="Nov"/>
    <x v="2"/>
    <x v="0"/>
    <x v="1"/>
  </r>
  <r>
    <n v="605258"/>
    <n v="50860"/>
    <n v="34"/>
    <s v="Female"/>
    <x v="2"/>
    <x v="4"/>
    <s v="Biryani"/>
    <d v="2023-10-22T00:00:00"/>
    <s v="COD"/>
    <n v="45"/>
    <n v="13.5"/>
    <n v="946.94"/>
    <n v="110.75"/>
    <s v="Cash"/>
    <n v="4"/>
    <s v="25-35"/>
    <s v="new"/>
    <s v="high value"/>
    <s v="medium"/>
    <s v="Oct"/>
    <x v="0"/>
    <x v="1"/>
    <x v="0"/>
  </r>
  <r>
    <n v="605259"/>
    <n v="36970"/>
    <n v="59"/>
    <s v="Female"/>
    <x v="2"/>
    <x v="3"/>
    <s v="Burger"/>
    <d v="2024-06-29T00:00:00"/>
    <s v="Online"/>
    <n v="39"/>
    <n v="5.2"/>
    <n v="872.69"/>
    <n v="25.4"/>
    <s v="UPI"/>
    <n v="3"/>
    <s v="50+"/>
    <s v="new"/>
    <s v="high value"/>
    <s v="medium"/>
    <s v="Jun"/>
    <x v="1"/>
    <x v="0"/>
    <x v="0"/>
  </r>
  <r>
    <n v="605260"/>
    <n v="40786"/>
    <n v="63"/>
    <s v="Male"/>
    <x v="0"/>
    <x v="0"/>
    <s v="South Indian"/>
    <d v="2023-01-16T00:00:00"/>
    <s v="COD"/>
    <n v="84"/>
    <n v="8.1999999999999993"/>
    <n v="835.86"/>
    <n v="67.39"/>
    <s v="Cash"/>
    <n v="3"/>
    <s v="50+"/>
    <s v="repeat"/>
    <s v="high value"/>
    <s v="medium"/>
    <s v="Jan"/>
    <x v="0"/>
    <x v="0"/>
    <x v="1"/>
  </r>
  <r>
    <n v="605261"/>
    <n v="96939"/>
    <n v="30"/>
    <s v="Female"/>
    <x v="5"/>
    <x v="2"/>
    <s v="Biryani"/>
    <d v="2023-11-19T00:00:00"/>
    <s v="COD"/>
    <n v="64"/>
    <n v="5.6"/>
    <n v="430.59"/>
    <n v="97.46"/>
    <s v="Card"/>
    <n v="5"/>
    <s v="25-35"/>
    <s v="new"/>
    <s v="medium"/>
    <s v="High"/>
    <s v="Nov"/>
    <x v="0"/>
    <x v="0"/>
    <x v="1"/>
  </r>
  <r>
    <n v="605262"/>
    <n v="10467"/>
    <n v="25"/>
    <s v="Male"/>
    <x v="1"/>
    <x v="0"/>
    <s v="South Indian"/>
    <d v="2023-04-25T00:00:00"/>
    <s v="COD"/>
    <n v="54"/>
    <n v="2.8"/>
    <n v="659.13"/>
    <n v="59.45"/>
    <s v="Cash"/>
    <n v="2"/>
    <s v="25-35"/>
    <s v="new"/>
    <s v="high value"/>
    <s v="Low"/>
    <s v="Apr"/>
    <x v="0"/>
    <x v="2"/>
    <x v="1"/>
  </r>
  <r>
    <n v="605263"/>
    <n v="78036"/>
    <n v="19"/>
    <s v="Female"/>
    <x v="4"/>
    <x v="7"/>
    <s v="Burger"/>
    <d v="2022-05-04T00:00:00"/>
    <s v="Online"/>
    <n v="39"/>
    <n v="14.3"/>
    <n v="1302.17"/>
    <n v="117.01"/>
    <s v="Cash"/>
    <n v="5"/>
    <s v="18-24"/>
    <s v="new"/>
    <s v="high value"/>
    <s v="High"/>
    <s v="May"/>
    <x v="2"/>
    <x v="1"/>
    <x v="0"/>
  </r>
  <r>
    <n v="605264"/>
    <n v="95209"/>
    <n v="30"/>
    <s v="Male"/>
    <x v="5"/>
    <x v="7"/>
    <s v="Chinese"/>
    <d v="2023-03-21T00:00:00"/>
    <s v="Online"/>
    <n v="58"/>
    <n v="2.5"/>
    <n v="1124.1600000000001"/>
    <n v="111.85"/>
    <s v="Card"/>
    <n v="5"/>
    <s v="25-35"/>
    <s v="repeat"/>
    <s v="high value"/>
    <s v="High"/>
    <s v="Mar"/>
    <x v="0"/>
    <x v="2"/>
    <x v="1"/>
  </r>
  <r>
    <n v="605265"/>
    <n v="33134"/>
    <n v="55"/>
    <s v="Female"/>
    <x v="5"/>
    <x v="4"/>
    <s v="Pizza"/>
    <d v="2022-03-21T00:00:00"/>
    <s v="COD"/>
    <n v="42"/>
    <n v="14.1"/>
    <n v="1261.52"/>
    <n v="72.510000000000005"/>
    <s v="Wallet"/>
    <n v="5"/>
    <s v="50+"/>
    <s v="new"/>
    <s v="high value"/>
    <s v="High"/>
    <s v="Mar"/>
    <x v="2"/>
    <x v="1"/>
    <x v="0"/>
  </r>
  <r>
    <n v="605266"/>
    <n v="93761"/>
    <n v="48"/>
    <s v="Male"/>
    <x v="1"/>
    <x v="7"/>
    <s v="Pizza"/>
    <d v="2024-02-19T00:00:00"/>
    <s v="COD"/>
    <n v="64"/>
    <n v="3.7"/>
    <n v="1390.17"/>
    <n v="112.4"/>
    <s v="Wallet"/>
    <n v="3"/>
    <s v="36-50"/>
    <s v="new"/>
    <s v="high value"/>
    <s v="medium"/>
    <s v="Feb"/>
    <x v="1"/>
    <x v="2"/>
    <x v="1"/>
  </r>
  <r>
    <n v="605267"/>
    <n v="97382"/>
    <n v="38"/>
    <s v="Female"/>
    <x v="4"/>
    <x v="3"/>
    <s v="Sandwich"/>
    <d v="2024-07-21T00:00:00"/>
    <s v="Online"/>
    <n v="31"/>
    <n v="2.5"/>
    <n v="1318.74"/>
    <n v="80.25"/>
    <s v="UPI"/>
    <n v="3"/>
    <s v="36-50"/>
    <s v="new"/>
    <s v="high value"/>
    <s v="medium"/>
    <s v="Jul"/>
    <x v="1"/>
    <x v="2"/>
    <x v="0"/>
  </r>
  <r>
    <n v="605268"/>
    <n v="88207"/>
    <n v="32"/>
    <s v="Female"/>
    <x v="2"/>
    <x v="5"/>
    <s v="Pizza"/>
    <d v="2023-03-22T00:00:00"/>
    <s v="Online"/>
    <n v="47"/>
    <n v="13.6"/>
    <n v="928.25"/>
    <n v="56.71"/>
    <s v="UPI"/>
    <n v="4"/>
    <s v="25-35"/>
    <s v="new"/>
    <s v="high value"/>
    <s v="medium"/>
    <s v="Mar"/>
    <x v="0"/>
    <x v="1"/>
    <x v="1"/>
  </r>
  <r>
    <n v="605269"/>
    <n v="43377"/>
    <n v="22"/>
    <s v="Male"/>
    <x v="3"/>
    <x v="1"/>
    <s v="Pizza"/>
    <d v="2023-02-26T00:00:00"/>
    <s v="COD"/>
    <n v="65"/>
    <n v="6.4"/>
    <n v="715.55"/>
    <n v="87.85"/>
    <s v="UPI"/>
    <n v="1"/>
    <s v="18-24"/>
    <s v="new"/>
    <s v="high value"/>
    <s v="Low"/>
    <s v="Feb"/>
    <x v="0"/>
    <x v="0"/>
    <x v="1"/>
  </r>
  <r>
    <n v="605270"/>
    <n v="34073"/>
    <n v="18"/>
    <s v="Female"/>
    <x v="1"/>
    <x v="0"/>
    <s v="Chinese"/>
    <d v="2023-10-04T00:00:00"/>
    <s v="COD"/>
    <n v="89"/>
    <n v="12"/>
    <n v="1060.93"/>
    <n v="111.53"/>
    <s v="Wallet"/>
    <n v="1"/>
    <s v="18-24"/>
    <s v="new"/>
    <s v="high value"/>
    <s v="Low"/>
    <s v="Oct"/>
    <x v="0"/>
    <x v="1"/>
    <x v="1"/>
  </r>
  <r>
    <n v="605271"/>
    <n v="50808"/>
    <n v="18"/>
    <s v="Male"/>
    <x v="2"/>
    <x v="7"/>
    <s v="Sandwich"/>
    <d v="2023-08-03T00:00:00"/>
    <s v="COD"/>
    <n v="67"/>
    <n v="6.5"/>
    <n v="274.8"/>
    <n v="101.11"/>
    <s v="Wallet"/>
    <n v="4"/>
    <s v="18-24"/>
    <s v="new"/>
    <s v="medium"/>
    <s v="medium"/>
    <s v="Aug"/>
    <x v="0"/>
    <x v="0"/>
    <x v="1"/>
  </r>
  <r>
    <n v="605272"/>
    <n v="96594"/>
    <n v="63"/>
    <s v="Male"/>
    <x v="5"/>
    <x v="0"/>
    <s v="South Indian"/>
    <d v="2024-09-24T00:00:00"/>
    <s v="Online"/>
    <n v="48"/>
    <n v="4.5"/>
    <n v="630.74"/>
    <n v="67.23"/>
    <s v="Wallet"/>
    <n v="4"/>
    <s v="50+"/>
    <s v="new"/>
    <s v="high value"/>
    <s v="medium"/>
    <s v="Sep"/>
    <x v="1"/>
    <x v="2"/>
    <x v="1"/>
  </r>
  <r>
    <n v="605273"/>
    <n v="79801"/>
    <n v="53"/>
    <s v="Male"/>
    <x v="0"/>
    <x v="6"/>
    <s v="Biryani"/>
    <d v="2023-05-31T00:00:00"/>
    <s v="COD"/>
    <n v="34"/>
    <n v="1.4"/>
    <n v="971.38"/>
    <n v="86.9"/>
    <s v="Wallet"/>
    <n v="5"/>
    <s v="50+"/>
    <s v="new"/>
    <s v="high value"/>
    <s v="High"/>
    <s v="May"/>
    <x v="0"/>
    <x v="2"/>
    <x v="0"/>
  </r>
  <r>
    <n v="605274"/>
    <n v="87267"/>
    <n v="29"/>
    <s v="Female"/>
    <x v="5"/>
    <x v="3"/>
    <s v="South Indian"/>
    <d v="2022-08-06T00:00:00"/>
    <s v="COD"/>
    <n v="45"/>
    <n v="13.4"/>
    <n v="1031.68"/>
    <n v="55.01"/>
    <s v="UPI"/>
    <n v="3"/>
    <s v="25-35"/>
    <s v="new"/>
    <s v="high value"/>
    <s v="medium"/>
    <s v="Aug"/>
    <x v="2"/>
    <x v="1"/>
    <x v="0"/>
  </r>
  <r>
    <n v="605275"/>
    <n v="13607"/>
    <n v="44"/>
    <s v="Male"/>
    <x v="5"/>
    <x v="2"/>
    <s v="Chinese"/>
    <d v="2024-12-28T00:00:00"/>
    <s v="Online"/>
    <n v="63"/>
    <n v="7.9"/>
    <n v="795.17"/>
    <n v="36.47"/>
    <s v="Cash"/>
    <n v="3"/>
    <s v="36-50"/>
    <s v="new"/>
    <s v="high value"/>
    <s v="medium"/>
    <s v="Dec"/>
    <x v="1"/>
    <x v="0"/>
    <x v="1"/>
  </r>
  <r>
    <n v="605276"/>
    <n v="86876"/>
    <n v="52"/>
    <s v="Female"/>
    <x v="1"/>
    <x v="0"/>
    <s v="Sandwich"/>
    <d v="2024-11-17T00:00:00"/>
    <s v="Online"/>
    <n v="22"/>
    <n v="4.8"/>
    <n v="968.59"/>
    <n v="112.45"/>
    <s v="Card"/>
    <n v="4"/>
    <s v="50+"/>
    <s v="new"/>
    <s v="high value"/>
    <s v="medium"/>
    <s v="Nov"/>
    <x v="1"/>
    <x v="2"/>
    <x v="2"/>
  </r>
  <r>
    <n v="605277"/>
    <n v="66195"/>
    <n v="58"/>
    <s v="Male"/>
    <x v="1"/>
    <x v="4"/>
    <s v="Pizza"/>
    <d v="2023-06-08T00:00:00"/>
    <s v="Online"/>
    <n v="52"/>
    <n v="5.0999999999999996"/>
    <n v="1357.94"/>
    <n v="28.83"/>
    <s v="Cash"/>
    <n v="1"/>
    <s v="50+"/>
    <s v="new"/>
    <s v="high value"/>
    <s v="Low"/>
    <s v="Jun"/>
    <x v="0"/>
    <x v="0"/>
    <x v="1"/>
  </r>
  <r>
    <n v="605278"/>
    <n v="19931"/>
    <n v="23"/>
    <s v="Male"/>
    <x v="5"/>
    <x v="0"/>
    <s v="Chinese"/>
    <d v="2024-03-09T00:00:00"/>
    <s v="COD"/>
    <n v="25"/>
    <n v="9.1"/>
    <n v="1428.79"/>
    <n v="110.87"/>
    <s v="Cash"/>
    <n v="5"/>
    <s v="18-24"/>
    <s v="new"/>
    <s v="high value"/>
    <s v="High"/>
    <s v="Mar"/>
    <x v="1"/>
    <x v="0"/>
    <x v="2"/>
  </r>
  <r>
    <n v="605279"/>
    <n v="89845"/>
    <n v="18"/>
    <s v="Female"/>
    <x v="3"/>
    <x v="2"/>
    <s v="Burger"/>
    <d v="2022-02-05T00:00:00"/>
    <s v="COD"/>
    <n v="46"/>
    <n v="11.4"/>
    <n v="1411.61"/>
    <n v="82.12"/>
    <s v="Cash"/>
    <n v="4"/>
    <s v="18-24"/>
    <s v="new"/>
    <s v="high value"/>
    <s v="medium"/>
    <s v="Feb"/>
    <x v="2"/>
    <x v="1"/>
    <x v="1"/>
  </r>
  <r>
    <n v="605280"/>
    <n v="68949"/>
    <n v="60"/>
    <s v="Female"/>
    <x v="2"/>
    <x v="7"/>
    <s v="South Indian"/>
    <d v="2023-03-06T00:00:00"/>
    <s v="COD"/>
    <n v="47"/>
    <n v="7.8"/>
    <n v="1463.69"/>
    <n v="28.33"/>
    <s v="UPI"/>
    <n v="2"/>
    <s v="50+"/>
    <s v="new"/>
    <s v="high value"/>
    <s v="Low"/>
    <s v="Mar"/>
    <x v="0"/>
    <x v="0"/>
    <x v="1"/>
  </r>
  <r>
    <n v="605281"/>
    <n v="23044"/>
    <n v="64"/>
    <s v="Female"/>
    <x v="5"/>
    <x v="2"/>
    <s v="Burger"/>
    <d v="2023-09-24T00:00:00"/>
    <s v="COD"/>
    <n v="35"/>
    <n v="1.6"/>
    <n v="664.68"/>
    <n v="52.78"/>
    <s v="Wallet"/>
    <n v="2"/>
    <s v="50+"/>
    <s v="new"/>
    <s v="high value"/>
    <s v="Low"/>
    <s v="Sep"/>
    <x v="0"/>
    <x v="2"/>
    <x v="0"/>
  </r>
  <r>
    <n v="605282"/>
    <n v="11574"/>
    <n v="28"/>
    <s v="Female"/>
    <x v="3"/>
    <x v="1"/>
    <s v="Burger"/>
    <d v="2022-01-23T00:00:00"/>
    <s v="Online"/>
    <n v="25"/>
    <n v="10.3"/>
    <n v="1174.32"/>
    <n v="102.74"/>
    <s v="Card"/>
    <n v="2"/>
    <s v="25-35"/>
    <s v="new"/>
    <s v="high value"/>
    <s v="Low"/>
    <s v="Jan"/>
    <x v="2"/>
    <x v="1"/>
    <x v="2"/>
  </r>
  <r>
    <n v="605283"/>
    <n v="69610"/>
    <n v="49"/>
    <s v="Male"/>
    <x v="5"/>
    <x v="3"/>
    <s v="Biryani"/>
    <d v="2023-08-19T00:00:00"/>
    <s v="Online"/>
    <n v="65"/>
    <n v="13.1"/>
    <n v="341.32"/>
    <n v="40.5"/>
    <s v="UPI"/>
    <n v="1"/>
    <s v="36-50"/>
    <s v="new"/>
    <s v="medium"/>
    <s v="Low"/>
    <s v="Aug"/>
    <x v="0"/>
    <x v="1"/>
    <x v="1"/>
  </r>
  <r>
    <n v="605284"/>
    <n v="49393"/>
    <n v="20"/>
    <s v="Male"/>
    <x v="5"/>
    <x v="2"/>
    <s v="Burger"/>
    <d v="2022-05-03T00:00:00"/>
    <s v="COD"/>
    <n v="62"/>
    <n v="2.1"/>
    <n v="828.52"/>
    <n v="61.56"/>
    <s v="Cash"/>
    <n v="5"/>
    <s v="18-24"/>
    <s v="new"/>
    <s v="high value"/>
    <s v="High"/>
    <s v="May"/>
    <x v="2"/>
    <x v="2"/>
    <x v="1"/>
  </r>
  <r>
    <n v="605285"/>
    <n v="61231"/>
    <n v="62"/>
    <s v="Female"/>
    <x v="3"/>
    <x v="3"/>
    <s v="Sandwich"/>
    <d v="2022-08-19T00:00:00"/>
    <s v="COD"/>
    <n v="21"/>
    <n v="14.8"/>
    <n v="657.9"/>
    <n v="106.97"/>
    <s v="UPI"/>
    <n v="3"/>
    <s v="50+"/>
    <s v="repeat"/>
    <s v="high value"/>
    <s v="medium"/>
    <s v="Aug"/>
    <x v="2"/>
    <x v="1"/>
    <x v="2"/>
  </r>
  <r>
    <n v="605286"/>
    <n v="58235"/>
    <n v="55"/>
    <s v="Female"/>
    <x v="3"/>
    <x v="7"/>
    <s v="Chinese"/>
    <d v="2024-05-08T00:00:00"/>
    <s v="Online"/>
    <n v="44"/>
    <n v="3.9"/>
    <n v="938.14"/>
    <n v="85.08"/>
    <s v="Card"/>
    <n v="2"/>
    <s v="50+"/>
    <s v="new"/>
    <s v="high value"/>
    <s v="Low"/>
    <s v="May"/>
    <x v="1"/>
    <x v="2"/>
    <x v="0"/>
  </r>
  <r>
    <n v="605287"/>
    <n v="67116"/>
    <n v="39"/>
    <s v="Female"/>
    <x v="4"/>
    <x v="6"/>
    <s v="Biryani"/>
    <d v="2023-05-20T00:00:00"/>
    <s v="Online"/>
    <n v="46"/>
    <n v="2.2000000000000002"/>
    <n v="441.77"/>
    <n v="89.31"/>
    <s v="Card"/>
    <n v="4"/>
    <s v="36-50"/>
    <s v="new"/>
    <s v="medium"/>
    <s v="medium"/>
    <s v="May"/>
    <x v="0"/>
    <x v="2"/>
    <x v="1"/>
  </r>
  <r>
    <n v="605288"/>
    <n v="13594"/>
    <n v="20"/>
    <s v="Male"/>
    <x v="2"/>
    <x v="3"/>
    <s v="Pizza"/>
    <d v="2022-01-09T00:00:00"/>
    <s v="Online"/>
    <n v="32"/>
    <n v="7.5"/>
    <n v="1130.58"/>
    <n v="47.45"/>
    <s v="Cash"/>
    <n v="3"/>
    <s v="18-24"/>
    <s v="new"/>
    <s v="high value"/>
    <s v="medium"/>
    <s v="Jan"/>
    <x v="2"/>
    <x v="0"/>
    <x v="0"/>
  </r>
  <r>
    <n v="605289"/>
    <n v="33628"/>
    <n v="20"/>
    <s v="Male"/>
    <x v="5"/>
    <x v="7"/>
    <s v="Pizza"/>
    <d v="2022-10-12T00:00:00"/>
    <s v="Online"/>
    <n v="51"/>
    <n v="7.7"/>
    <n v="357.82"/>
    <n v="90.38"/>
    <s v="Cash"/>
    <n v="5"/>
    <s v="18-24"/>
    <s v="repeat"/>
    <s v="medium"/>
    <s v="High"/>
    <s v="Oct"/>
    <x v="2"/>
    <x v="0"/>
    <x v="1"/>
  </r>
  <r>
    <n v="605290"/>
    <n v="63629"/>
    <n v="25"/>
    <s v="Male"/>
    <x v="2"/>
    <x v="0"/>
    <s v="Chinese"/>
    <d v="2022-10-20T00:00:00"/>
    <s v="Online"/>
    <n v="26"/>
    <n v="1.1000000000000001"/>
    <n v="177.87"/>
    <n v="113.49"/>
    <s v="Wallet"/>
    <n v="5"/>
    <s v="25-35"/>
    <s v="new"/>
    <s v="low"/>
    <s v="High"/>
    <s v="Oct"/>
    <x v="2"/>
    <x v="2"/>
    <x v="2"/>
  </r>
  <r>
    <n v="605291"/>
    <n v="21852"/>
    <n v="53"/>
    <s v="Female"/>
    <x v="3"/>
    <x v="1"/>
    <s v="South Indian"/>
    <d v="2022-09-01T00:00:00"/>
    <s v="COD"/>
    <n v="62"/>
    <n v="14.8"/>
    <n v="1364.73"/>
    <n v="100.87"/>
    <s v="Wallet"/>
    <n v="4"/>
    <s v="50+"/>
    <s v="new"/>
    <s v="high value"/>
    <s v="medium"/>
    <s v="Sep"/>
    <x v="2"/>
    <x v="1"/>
    <x v="1"/>
  </r>
  <r>
    <n v="605292"/>
    <n v="82919"/>
    <n v="52"/>
    <s v="Female"/>
    <x v="3"/>
    <x v="3"/>
    <s v="Chinese"/>
    <d v="2022-01-19T00:00:00"/>
    <s v="Online"/>
    <n v="53"/>
    <n v="5.4"/>
    <n v="341.55"/>
    <n v="61.87"/>
    <s v="UPI"/>
    <n v="3"/>
    <s v="50+"/>
    <s v="new"/>
    <s v="medium"/>
    <s v="medium"/>
    <s v="Jan"/>
    <x v="2"/>
    <x v="0"/>
    <x v="1"/>
  </r>
  <r>
    <n v="605293"/>
    <n v="27829"/>
    <n v="18"/>
    <s v="Female"/>
    <x v="0"/>
    <x v="2"/>
    <s v="South Indian"/>
    <d v="2024-04-24T00:00:00"/>
    <s v="Online"/>
    <n v="27"/>
    <n v="1.8"/>
    <n v="493.99"/>
    <n v="97.37"/>
    <s v="UPI"/>
    <n v="2"/>
    <s v="18-24"/>
    <s v="new"/>
    <s v="medium"/>
    <s v="Low"/>
    <s v="Apr"/>
    <x v="1"/>
    <x v="2"/>
    <x v="2"/>
  </r>
  <r>
    <n v="605294"/>
    <n v="11274"/>
    <n v="45"/>
    <s v="Male"/>
    <x v="5"/>
    <x v="7"/>
    <s v="Sandwich"/>
    <d v="2023-11-10T00:00:00"/>
    <s v="COD"/>
    <n v="30"/>
    <n v="10.5"/>
    <n v="1450.22"/>
    <n v="67.430000000000007"/>
    <s v="Cash"/>
    <n v="4"/>
    <s v="36-50"/>
    <s v="new"/>
    <s v="high value"/>
    <s v="medium"/>
    <s v="Nov"/>
    <x v="0"/>
    <x v="1"/>
    <x v="2"/>
  </r>
  <r>
    <n v="605295"/>
    <n v="18295"/>
    <n v="48"/>
    <s v="Male"/>
    <x v="2"/>
    <x v="4"/>
    <s v="Chinese"/>
    <d v="2024-03-04T00:00:00"/>
    <s v="COD"/>
    <n v="87"/>
    <n v="12.4"/>
    <n v="1007.88"/>
    <n v="93.15"/>
    <s v="UPI"/>
    <n v="5"/>
    <s v="36-50"/>
    <s v="new"/>
    <s v="high value"/>
    <s v="High"/>
    <s v="Mar"/>
    <x v="1"/>
    <x v="1"/>
    <x v="1"/>
  </r>
  <r>
    <n v="605296"/>
    <n v="66361"/>
    <n v="50"/>
    <s v="Male"/>
    <x v="0"/>
    <x v="4"/>
    <s v="Biryani"/>
    <d v="2022-07-15T00:00:00"/>
    <s v="Online"/>
    <n v="89"/>
    <n v="13.5"/>
    <n v="1151.57"/>
    <n v="105.42"/>
    <s v="UPI"/>
    <n v="3"/>
    <s v="36-50"/>
    <s v="new"/>
    <s v="high value"/>
    <s v="medium"/>
    <s v="Jul"/>
    <x v="2"/>
    <x v="1"/>
    <x v="1"/>
  </r>
  <r>
    <n v="605297"/>
    <n v="97727"/>
    <n v="44"/>
    <s v="Male"/>
    <x v="3"/>
    <x v="0"/>
    <s v="Pizza"/>
    <d v="2022-09-28T00:00:00"/>
    <s v="COD"/>
    <n v="89"/>
    <n v="3.7"/>
    <n v="702.85"/>
    <n v="110.24"/>
    <s v="Cash"/>
    <n v="1"/>
    <s v="36-50"/>
    <s v="new"/>
    <s v="high value"/>
    <s v="Low"/>
    <s v="Sep"/>
    <x v="2"/>
    <x v="2"/>
    <x v="1"/>
  </r>
  <r>
    <n v="605298"/>
    <n v="77035"/>
    <n v="63"/>
    <s v="Female"/>
    <x v="2"/>
    <x v="5"/>
    <s v="South Indian"/>
    <d v="2022-03-17T00:00:00"/>
    <s v="Online"/>
    <n v="61"/>
    <n v="2.7"/>
    <n v="823.03"/>
    <n v="50.2"/>
    <s v="Card"/>
    <n v="2"/>
    <s v="50+"/>
    <s v="new"/>
    <s v="high value"/>
    <s v="Low"/>
    <s v="Mar"/>
    <x v="2"/>
    <x v="2"/>
    <x v="1"/>
  </r>
  <r>
    <n v="605299"/>
    <n v="41788"/>
    <n v="40"/>
    <s v="Male"/>
    <x v="4"/>
    <x v="3"/>
    <s v="Biryani"/>
    <d v="2024-06-04T00:00:00"/>
    <s v="COD"/>
    <n v="27"/>
    <n v="5.5"/>
    <n v="1301.8399999999999"/>
    <n v="72.37"/>
    <s v="Cash"/>
    <n v="3"/>
    <s v="36-50"/>
    <s v="new"/>
    <s v="high value"/>
    <s v="medium"/>
    <s v="Jun"/>
    <x v="1"/>
    <x v="0"/>
    <x v="2"/>
  </r>
  <r>
    <n v="605300"/>
    <n v="72229"/>
    <n v="64"/>
    <s v="Female"/>
    <x v="2"/>
    <x v="6"/>
    <s v="South Indian"/>
    <d v="2023-02-02T00:00:00"/>
    <s v="Online"/>
    <n v="72"/>
    <n v="5.7"/>
    <n v="911.58"/>
    <n v="107.84"/>
    <s v="Wallet"/>
    <n v="5"/>
    <s v="50+"/>
    <s v="new"/>
    <s v="high value"/>
    <s v="High"/>
    <s v="Feb"/>
    <x v="0"/>
    <x v="0"/>
    <x v="1"/>
  </r>
  <r>
    <n v="605301"/>
    <n v="41526"/>
    <n v="44"/>
    <s v="Male"/>
    <x v="5"/>
    <x v="7"/>
    <s v="Biryani"/>
    <d v="2024-03-21T00:00:00"/>
    <s v="Online"/>
    <n v="49"/>
    <n v="8.5"/>
    <n v="1004.99"/>
    <n v="75.989999999999995"/>
    <s v="Card"/>
    <n v="5"/>
    <s v="36-50"/>
    <s v="repeat"/>
    <s v="high value"/>
    <s v="High"/>
    <s v="Mar"/>
    <x v="1"/>
    <x v="0"/>
    <x v="1"/>
  </r>
  <r>
    <n v="605302"/>
    <n v="57424"/>
    <n v="22"/>
    <s v="Male"/>
    <x v="4"/>
    <x v="4"/>
    <s v="Pizza"/>
    <d v="2023-02-09T00:00:00"/>
    <s v="Online"/>
    <n v="72"/>
    <n v="9.6999999999999993"/>
    <n v="308.67"/>
    <n v="66.209999999999994"/>
    <s v="Card"/>
    <n v="2"/>
    <s v="18-24"/>
    <s v="new"/>
    <s v="medium"/>
    <s v="Low"/>
    <s v="Feb"/>
    <x v="0"/>
    <x v="0"/>
    <x v="1"/>
  </r>
  <r>
    <n v="605303"/>
    <n v="60699"/>
    <n v="47"/>
    <s v="Female"/>
    <x v="2"/>
    <x v="7"/>
    <s v="Sandwich"/>
    <d v="2024-04-16T00:00:00"/>
    <s v="COD"/>
    <n v="65"/>
    <n v="7.2"/>
    <n v="392.07"/>
    <n v="24"/>
    <s v="Cash"/>
    <n v="2"/>
    <s v="36-50"/>
    <s v="new"/>
    <s v="medium"/>
    <s v="Low"/>
    <s v="Apr"/>
    <x v="1"/>
    <x v="0"/>
    <x v="1"/>
  </r>
  <r>
    <n v="605304"/>
    <n v="53958"/>
    <n v="19"/>
    <s v="Male"/>
    <x v="5"/>
    <x v="0"/>
    <s v="Chinese"/>
    <d v="2024-01-19T00:00:00"/>
    <s v="COD"/>
    <n v="36"/>
    <n v="6.3"/>
    <n v="1475.43"/>
    <n v="51.52"/>
    <s v="UPI"/>
    <n v="3"/>
    <s v="18-24"/>
    <s v="new"/>
    <s v="high value"/>
    <s v="medium"/>
    <s v="Jan"/>
    <x v="1"/>
    <x v="0"/>
    <x v="0"/>
  </r>
  <r>
    <n v="605305"/>
    <n v="43684"/>
    <n v="19"/>
    <s v="Female"/>
    <x v="2"/>
    <x v="6"/>
    <s v="Pizza"/>
    <d v="2024-08-19T00:00:00"/>
    <s v="COD"/>
    <n v="70"/>
    <n v="10.4"/>
    <n v="1477"/>
    <n v="34.78"/>
    <s v="Wallet"/>
    <n v="1"/>
    <s v="18-24"/>
    <s v="new"/>
    <s v="high value"/>
    <s v="Low"/>
    <s v="Aug"/>
    <x v="1"/>
    <x v="1"/>
    <x v="1"/>
  </r>
  <r>
    <n v="605306"/>
    <n v="44988"/>
    <n v="48"/>
    <s v="Female"/>
    <x v="1"/>
    <x v="4"/>
    <s v="Biryani"/>
    <d v="2024-04-10T00:00:00"/>
    <s v="Online"/>
    <n v="21"/>
    <n v="9.5"/>
    <n v="322.58"/>
    <n v="113.99"/>
    <s v="UPI"/>
    <n v="2"/>
    <s v="36-50"/>
    <s v="new"/>
    <s v="medium"/>
    <s v="Low"/>
    <s v="Apr"/>
    <x v="1"/>
    <x v="0"/>
    <x v="2"/>
  </r>
  <r>
    <n v="605307"/>
    <n v="32813"/>
    <n v="38"/>
    <s v="Male"/>
    <x v="1"/>
    <x v="4"/>
    <s v="Burger"/>
    <d v="2023-03-01T00:00:00"/>
    <s v="Online"/>
    <n v="74"/>
    <n v="7.4"/>
    <n v="422.79"/>
    <n v="111.27"/>
    <s v="UPI"/>
    <n v="1"/>
    <s v="36-50"/>
    <s v="new"/>
    <s v="medium"/>
    <s v="Low"/>
    <s v="Mar"/>
    <x v="0"/>
    <x v="0"/>
    <x v="1"/>
  </r>
  <r>
    <n v="605308"/>
    <n v="57248"/>
    <n v="53"/>
    <s v="Female"/>
    <x v="1"/>
    <x v="7"/>
    <s v="Biryani"/>
    <d v="2024-07-09T00:00:00"/>
    <s v="Online"/>
    <n v="36"/>
    <n v="3.3"/>
    <n v="1478.45"/>
    <n v="76.11"/>
    <s v="Cash"/>
    <n v="2"/>
    <s v="50+"/>
    <s v="new"/>
    <s v="high value"/>
    <s v="Low"/>
    <s v="Jul"/>
    <x v="1"/>
    <x v="2"/>
    <x v="0"/>
  </r>
  <r>
    <n v="605309"/>
    <n v="99162"/>
    <n v="28"/>
    <s v="Female"/>
    <x v="2"/>
    <x v="1"/>
    <s v="Burger"/>
    <d v="2024-02-27T00:00:00"/>
    <s v="Online"/>
    <n v="57"/>
    <n v="7.4"/>
    <n v="296.19"/>
    <n v="61.31"/>
    <s v="Cash"/>
    <n v="4"/>
    <s v="25-35"/>
    <s v="repeat"/>
    <s v="medium"/>
    <s v="medium"/>
    <s v="Feb"/>
    <x v="1"/>
    <x v="0"/>
    <x v="1"/>
  </r>
  <r>
    <n v="605310"/>
    <n v="32553"/>
    <n v="37"/>
    <s v="Female"/>
    <x v="5"/>
    <x v="5"/>
    <s v="Pizza"/>
    <d v="2022-05-15T00:00:00"/>
    <s v="Online"/>
    <n v="56"/>
    <n v="6.6"/>
    <n v="308.11"/>
    <n v="65.709999999999994"/>
    <s v="Cash"/>
    <n v="3"/>
    <s v="36-50"/>
    <s v="new"/>
    <s v="medium"/>
    <s v="medium"/>
    <s v="May"/>
    <x v="2"/>
    <x v="0"/>
    <x v="1"/>
  </r>
  <r>
    <n v="605311"/>
    <n v="60380"/>
    <n v="32"/>
    <s v="Female"/>
    <x v="5"/>
    <x v="1"/>
    <s v="Chinese"/>
    <d v="2022-01-08T00:00:00"/>
    <s v="Online"/>
    <n v="85"/>
    <n v="10.9"/>
    <n v="1036.21"/>
    <n v="42.87"/>
    <s v="Card"/>
    <n v="1"/>
    <s v="25-35"/>
    <s v="repeat"/>
    <s v="high value"/>
    <s v="Low"/>
    <s v="Jan"/>
    <x v="2"/>
    <x v="1"/>
    <x v="1"/>
  </r>
  <r>
    <n v="605312"/>
    <n v="33742"/>
    <n v="34"/>
    <s v="Male"/>
    <x v="3"/>
    <x v="1"/>
    <s v="Burger"/>
    <d v="2022-02-09T00:00:00"/>
    <s v="Online"/>
    <n v="82"/>
    <n v="8.4"/>
    <n v="1224.22"/>
    <n v="74.45"/>
    <s v="Card"/>
    <n v="1"/>
    <s v="25-35"/>
    <s v="new"/>
    <s v="high value"/>
    <s v="Low"/>
    <s v="Feb"/>
    <x v="2"/>
    <x v="0"/>
    <x v="1"/>
  </r>
  <r>
    <n v="605313"/>
    <n v="75255"/>
    <n v="48"/>
    <s v="Female"/>
    <x v="5"/>
    <x v="2"/>
    <s v="South Indian"/>
    <d v="2023-12-11T00:00:00"/>
    <s v="Online"/>
    <n v="70"/>
    <n v="9.1"/>
    <n v="1145.23"/>
    <n v="21.28"/>
    <s v="Wallet"/>
    <n v="3"/>
    <s v="36-50"/>
    <s v="new"/>
    <s v="high value"/>
    <s v="medium"/>
    <s v="Dec"/>
    <x v="0"/>
    <x v="0"/>
    <x v="1"/>
  </r>
  <r>
    <n v="605314"/>
    <n v="94355"/>
    <n v="43"/>
    <s v="Male"/>
    <x v="4"/>
    <x v="3"/>
    <s v="Burger"/>
    <d v="2022-01-20T00:00:00"/>
    <s v="COD"/>
    <n v="38"/>
    <n v="5"/>
    <n v="1108.02"/>
    <n v="96.1"/>
    <s v="UPI"/>
    <n v="1"/>
    <s v="36-50"/>
    <s v="new"/>
    <s v="high value"/>
    <s v="Low"/>
    <s v="Jan"/>
    <x v="2"/>
    <x v="2"/>
    <x v="0"/>
  </r>
  <r>
    <n v="605315"/>
    <n v="55237"/>
    <n v="38"/>
    <s v="Female"/>
    <x v="5"/>
    <x v="1"/>
    <s v="Burger"/>
    <d v="2023-10-16T00:00:00"/>
    <s v="Online"/>
    <n v="65"/>
    <n v="7"/>
    <n v="1100.79"/>
    <n v="84.83"/>
    <s v="Wallet"/>
    <n v="3"/>
    <s v="36-50"/>
    <s v="new"/>
    <s v="high value"/>
    <s v="medium"/>
    <s v="Oct"/>
    <x v="0"/>
    <x v="0"/>
    <x v="1"/>
  </r>
  <r>
    <n v="605316"/>
    <n v="35124"/>
    <n v="42"/>
    <s v="Male"/>
    <x v="0"/>
    <x v="3"/>
    <s v="Burger"/>
    <d v="2022-06-03T00:00:00"/>
    <s v="COD"/>
    <n v="86"/>
    <n v="9.4"/>
    <n v="738.24"/>
    <n v="57.73"/>
    <s v="Cash"/>
    <n v="1"/>
    <s v="36-50"/>
    <s v="new"/>
    <s v="high value"/>
    <s v="Low"/>
    <s v="Jun"/>
    <x v="2"/>
    <x v="0"/>
    <x v="1"/>
  </r>
  <r>
    <n v="605317"/>
    <n v="91504"/>
    <n v="20"/>
    <s v="Female"/>
    <x v="4"/>
    <x v="7"/>
    <s v="South Indian"/>
    <d v="2024-11-25T00:00:00"/>
    <s v="Online"/>
    <n v="66"/>
    <n v="6.1"/>
    <n v="713.86"/>
    <n v="83.77"/>
    <s v="Card"/>
    <n v="1"/>
    <s v="18-24"/>
    <s v="new"/>
    <s v="high value"/>
    <s v="Low"/>
    <s v="Nov"/>
    <x v="1"/>
    <x v="0"/>
    <x v="1"/>
  </r>
  <r>
    <n v="605318"/>
    <n v="61744"/>
    <n v="26"/>
    <s v="Female"/>
    <x v="0"/>
    <x v="7"/>
    <s v="Sandwich"/>
    <d v="2024-11-21T00:00:00"/>
    <s v="Online"/>
    <n v="76"/>
    <n v="9.6"/>
    <n v="348.83"/>
    <n v="34.96"/>
    <s v="Cash"/>
    <n v="4"/>
    <s v="25-35"/>
    <s v="new"/>
    <s v="medium"/>
    <s v="medium"/>
    <s v="Nov"/>
    <x v="1"/>
    <x v="0"/>
    <x v="1"/>
  </r>
  <r>
    <n v="605319"/>
    <n v="65015"/>
    <n v="29"/>
    <s v="Female"/>
    <x v="3"/>
    <x v="5"/>
    <s v="Pizza"/>
    <d v="2023-09-03T00:00:00"/>
    <s v="Online"/>
    <n v="32"/>
    <n v="14.8"/>
    <n v="563.59"/>
    <n v="84.22"/>
    <s v="UPI"/>
    <n v="1"/>
    <s v="25-35"/>
    <s v="new"/>
    <s v="high value"/>
    <s v="Low"/>
    <s v="Sep"/>
    <x v="0"/>
    <x v="1"/>
    <x v="0"/>
  </r>
  <r>
    <n v="605320"/>
    <n v="44618"/>
    <n v="26"/>
    <s v="Female"/>
    <x v="5"/>
    <x v="5"/>
    <s v="Biryani"/>
    <d v="2024-02-13T00:00:00"/>
    <s v="COD"/>
    <n v="88"/>
    <n v="6.2"/>
    <n v="792.82"/>
    <n v="22.09"/>
    <s v="Cash"/>
    <n v="1"/>
    <s v="25-35"/>
    <s v="new"/>
    <s v="high value"/>
    <s v="Low"/>
    <s v="Feb"/>
    <x v="1"/>
    <x v="0"/>
    <x v="1"/>
  </r>
  <r>
    <n v="605321"/>
    <n v="28697"/>
    <n v="37"/>
    <s v="Female"/>
    <x v="4"/>
    <x v="6"/>
    <s v="Biryani"/>
    <d v="2022-03-09T00:00:00"/>
    <s v="COD"/>
    <n v="69"/>
    <n v="1.7"/>
    <n v="1077.21"/>
    <n v="43.28"/>
    <s v="Card"/>
    <n v="4"/>
    <s v="36-50"/>
    <s v="new"/>
    <s v="high value"/>
    <s v="medium"/>
    <s v="Mar"/>
    <x v="2"/>
    <x v="2"/>
    <x v="1"/>
  </r>
  <r>
    <n v="605322"/>
    <n v="87811"/>
    <n v="21"/>
    <s v="Female"/>
    <x v="1"/>
    <x v="2"/>
    <s v="South Indian"/>
    <d v="2022-12-02T00:00:00"/>
    <s v="Online"/>
    <n v="59"/>
    <n v="12.3"/>
    <n v="340.17"/>
    <n v="29.93"/>
    <s v="Card"/>
    <n v="2"/>
    <s v="18-24"/>
    <s v="new"/>
    <s v="medium"/>
    <s v="Low"/>
    <s v="Dec"/>
    <x v="2"/>
    <x v="1"/>
    <x v="1"/>
  </r>
  <r>
    <n v="605323"/>
    <n v="22255"/>
    <n v="52"/>
    <s v="Male"/>
    <x v="2"/>
    <x v="0"/>
    <s v="Biryani"/>
    <d v="2022-10-22T00:00:00"/>
    <s v="COD"/>
    <n v="35"/>
    <n v="2.2999999999999998"/>
    <n v="965.01"/>
    <n v="55.3"/>
    <s v="UPI"/>
    <n v="3"/>
    <s v="50+"/>
    <s v="new"/>
    <s v="high value"/>
    <s v="medium"/>
    <s v="Oct"/>
    <x v="2"/>
    <x v="2"/>
    <x v="0"/>
  </r>
  <r>
    <n v="605324"/>
    <n v="16822"/>
    <n v="58"/>
    <s v="Male"/>
    <x v="1"/>
    <x v="6"/>
    <s v="Sandwich"/>
    <d v="2022-12-26T00:00:00"/>
    <s v="COD"/>
    <n v="51"/>
    <n v="2.2999999999999998"/>
    <n v="303.77"/>
    <n v="91.09"/>
    <s v="Wallet"/>
    <n v="1"/>
    <s v="50+"/>
    <s v="repeat"/>
    <s v="medium"/>
    <s v="Low"/>
    <s v="Dec"/>
    <x v="2"/>
    <x v="2"/>
    <x v="1"/>
  </r>
  <r>
    <n v="605325"/>
    <n v="59671"/>
    <n v="38"/>
    <s v="Female"/>
    <x v="1"/>
    <x v="1"/>
    <s v="Burger"/>
    <d v="2022-07-05T00:00:00"/>
    <s v="Online"/>
    <n v="81"/>
    <n v="13.1"/>
    <n v="159.77000000000001"/>
    <n v="46.59"/>
    <s v="Cash"/>
    <n v="1"/>
    <s v="36-50"/>
    <s v="new"/>
    <s v="low"/>
    <s v="Low"/>
    <s v="Jul"/>
    <x v="2"/>
    <x v="1"/>
    <x v="1"/>
  </r>
  <r>
    <n v="605326"/>
    <n v="76761"/>
    <n v="22"/>
    <s v="Male"/>
    <x v="4"/>
    <x v="2"/>
    <s v="Chinese"/>
    <d v="2023-11-02T00:00:00"/>
    <s v="Online"/>
    <n v="41"/>
    <n v="2.5"/>
    <n v="396.22"/>
    <n v="106.47"/>
    <s v="UPI"/>
    <n v="4"/>
    <s v="18-24"/>
    <s v="repeat"/>
    <s v="medium"/>
    <s v="medium"/>
    <s v="Nov"/>
    <x v="0"/>
    <x v="2"/>
    <x v="0"/>
  </r>
  <r>
    <n v="605327"/>
    <n v="17083"/>
    <n v="57"/>
    <s v="Male"/>
    <x v="0"/>
    <x v="4"/>
    <s v="Pizza"/>
    <d v="2024-01-31T00:00:00"/>
    <s v="COD"/>
    <n v="42"/>
    <n v="8.8000000000000007"/>
    <n v="649.9"/>
    <n v="21.69"/>
    <s v="Cash"/>
    <n v="3"/>
    <s v="50+"/>
    <s v="new"/>
    <s v="high value"/>
    <s v="medium"/>
    <s v="Jan"/>
    <x v="1"/>
    <x v="0"/>
    <x v="0"/>
  </r>
  <r>
    <n v="605328"/>
    <n v="94493"/>
    <n v="47"/>
    <s v="Female"/>
    <x v="2"/>
    <x v="2"/>
    <s v="Biryani"/>
    <d v="2022-12-18T00:00:00"/>
    <s v="Online"/>
    <n v="83"/>
    <n v="4.4000000000000004"/>
    <n v="689.6"/>
    <n v="88.43"/>
    <s v="Cash"/>
    <n v="2"/>
    <s v="36-50"/>
    <s v="new"/>
    <s v="high value"/>
    <s v="Low"/>
    <s v="Dec"/>
    <x v="2"/>
    <x v="2"/>
    <x v="1"/>
  </r>
  <r>
    <n v="605329"/>
    <n v="75494"/>
    <n v="23"/>
    <s v="Female"/>
    <x v="4"/>
    <x v="4"/>
    <s v="Pizza"/>
    <d v="2022-12-09T00:00:00"/>
    <s v="Online"/>
    <n v="50"/>
    <n v="5.8"/>
    <n v="932.17"/>
    <n v="78.849999999999994"/>
    <s v="Cash"/>
    <n v="2"/>
    <s v="18-24"/>
    <s v="new"/>
    <s v="high value"/>
    <s v="Low"/>
    <s v="Dec"/>
    <x v="2"/>
    <x v="0"/>
    <x v="1"/>
  </r>
  <r>
    <n v="605330"/>
    <n v="11036"/>
    <n v="64"/>
    <s v="Male"/>
    <x v="1"/>
    <x v="3"/>
    <s v="Pizza"/>
    <d v="2023-02-17T00:00:00"/>
    <s v="Online"/>
    <n v="20"/>
    <n v="13.8"/>
    <n v="841.34"/>
    <n v="47.95"/>
    <s v="Cash"/>
    <n v="5"/>
    <s v="50+"/>
    <s v="repeat"/>
    <s v="high value"/>
    <s v="High"/>
    <s v="Feb"/>
    <x v="0"/>
    <x v="1"/>
    <x v="2"/>
  </r>
  <r>
    <n v="605331"/>
    <n v="39573"/>
    <n v="60"/>
    <s v="Male"/>
    <x v="0"/>
    <x v="0"/>
    <s v="Burger"/>
    <d v="2024-08-14T00:00:00"/>
    <s v="COD"/>
    <n v="36"/>
    <n v="9.8000000000000007"/>
    <n v="1229.02"/>
    <n v="99.94"/>
    <s v="UPI"/>
    <n v="1"/>
    <s v="50+"/>
    <s v="new"/>
    <s v="high value"/>
    <s v="Low"/>
    <s v="Aug"/>
    <x v="1"/>
    <x v="0"/>
    <x v="0"/>
  </r>
  <r>
    <n v="605332"/>
    <n v="83075"/>
    <n v="64"/>
    <s v="Female"/>
    <x v="5"/>
    <x v="3"/>
    <s v="Sandwich"/>
    <d v="2023-03-04T00:00:00"/>
    <s v="Online"/>
    <n v="56"/>
    <n v="5.6"/>
    <n v="304.27"/>
    <n v="64.38"/>
    <s v="UPI"/>
    <n v="2"/>
    <s v="50+"/>
    <s v="new"/>
    <s v="medium"/>
    <s v="Low"/>
    <s v="Mar"/>
    <x v="0"/>
    <x v="0"/>
    <x v="1"/>
  </r>
  <r>
    <n v="605333"/>
    <n v="88506"/>
    <n v="62"/>
    <s v="Male"/>
    <x v="2"/>
    <x v="0"/>
    <s v="Biryani"/>
    <d v="2024-01-05T00:00:00"/>
    <s v="COD"/>
    <n v="48"/>
    <n v="14.7"/>
    <n v="650.34"/>
    <n v="63.42"/>
    <s v="Card"/>
    <n v="5"/>
    <s v="50+"/>
    <s v="new"/>
    <s v="high value"/>
    <s v="High"/>
    <s v="Jan"/>
    <x v="1"/>
    <x v="1"/>
    <x v="1"/>
  </r>
  <r>
    <n v="605334"/>
    <n v="98616"/>
    <n v="29"/>
    <s v="Female"/>
    <x v="2"/>
    <x v="6"/>
    <s v="Pizza"/>
    <d v="2024-05-06T00:00:00"/>
    <s v="Online"/>
    <n v="39"/>
    <n v="3.9"/>
    <n v="359.76"/>
    <n v="77.42"/>
    <s v="Cash"/>
    <n v="5"/>
    <s v="25-35"/>
    <s v="repeat"/>
    <s v="medium"/>
    <s v="High"/>
    <s v="May"/>
    <x v="1"/>
    <x v="2"/>
    <x v="0"/>
  </r>
  <r>
    <n v="605335"/>
    <n v="94642"/>
    <n v="33"/>
    <s v="Female"/>
    <x v="4"/>
    <x v="2"/>
    <s v="Chinese"/>
    <d v="2023-08-26T00:00:00"/>
    <s v="COD"/>
    <n v="85"/>
    <n v="13.8"/>
    <n v="898.4"/>
    <n v="86.89"/>
    <s v="Card"/>
    <n v="4"/>
    <s v="25-35"/>
    <s v="repeat"/>
    <s v="high value"/>
    <s v="medium"/>
    <s v="Aug"/>
    <x v="0"/>
    <x v="1"/>
    <x v="1"/>
  </r>
  <r>
    <n v="605336"/>
    <n v="39914"/>
    <n v="43"/>
    <s v="Male"/>
    <x v="3"/>
    <x v="1"/>
    <s v="Biryani"/>
    <d v="2024-09-03T00:00:00"/>
    <s v="COD"/>
    <n v="26"/>
    <n v="10.5"/>
    <n v="1246.8399999999999"/>
    <n v="75.900000000000006"/>
    <s v="Wallet"/>
    <n v="1"/>
    <s v="36-50"/>
    <s v="new"/>
    <s v="high value"/>
    <s v="Low"/>
    <s v="Sep"/>
    <x v="1"/>
    <x v="1"/>
    <x v="2"/>
  </r>
  <r>
    <n v="605337"/>
    <n v="76653"/>
    <n v="29"/>
    <s v="Male"/>
    <x v="3"/>
    <x v="5"/>
    <s v="Sandwich"/>
    <d v="2022-06-12T00:00:00"/>
    <s v="Online"/>
    <n v="58"/>
    <n v="5"/>
    <n v="1111.02"/>
    <n v="83.42"/>
    <s v="Card"/>
    <n v="2"/>
    <s v="25-35"/>
    <s v="new"/>
    <s v="high value"/>
    <s v="Low"/>
    <s v="Jun"/>
    <x v="2"/>
    <x v="2"/>
    <x v="1"/>
  </r>
  <r>
    <n v="605338"/>
    <n v="15580"/>
    <n v="46"/>
    <s v="Female"/>
    <x v="5"/>
    <x v="3"/>
    <s v="Sandwich"/>
    <d v="2023-01-29T00:00:00"/>
    <s v="Online"/>
    <n v="29"/>
    <n v="10.9"/>
    <n v="611.22"/>
    <n v="55.61"/>
    <s v="UPI"/>
    <n v="1"/>
    <s v="36-50"/>
    <s v="new"/>
    <s v="high value"/>
    <s v="Low"/>
    <s v="Jan"/>
    <x v="0"/>
    <x v="1"/>
    <x v="2"/>
  </r>
  <r>
    <n v="605339"/>
    <n v="22754"/>
    <n v="37"/>
    <s v="Male"/>
    <x v="1"/>
    <x v="7"/>
    <s v="Biryani"/>
    <d v="2023-12-31T00:00:00"/>
    <s v="Online"/>
    <n v="34"/>
    <n v="12.5"/>
    <n v="871.97"/>
    <n v="119.36"/>
    <s v="UPI"/>
    <n v="5"/>
    <s v="36-50"/>
    <s v="new"/>
    <s v="high value"/>
    <s v="High"/>
    <s v="Dec"/>
    <x v="0"/>
    <x v="1"/>
    <x v="0"/>
  </r>
  <r>
    <n v="605340"/>
    <n v="74750"/>
    <n v="57"/>
    <s v="Female"/>
    <x v="2"/>
    <x v="6"/>
    <s v="Burger"/>
    <d v="2024-12-20T00:00:00"/>
    <s v="COD"/>
    <n v="64"/>
    <n v="9"/>
    <n v="477.09"/>
    <n v="116.83"/>
    <s v="Card"/>
    <n v="2"/>
    <s v="50+"/>
    <s v="new"/>
    <s v="medium"/>
    <s v="Low"/>
    <s v="Dec"/>
    <x v="1"/>
    <x v="0"/>
    <x v="1"/>
  </r>
  <r>
    <n v="605341"/>
    <n v="99618"/>
    <n v="58"/>
    <s v="Male"/>
    <x v="3"/>
    <x v="7"/>
    <s v="Pizza"/>
    <d v="2022-04-24T00:00:00"/>
    <s v="COD"/>
    <n v="86"/>
    <n v="3.8"/>
    <n v="698.24"/>
    <n v="76.09"/>
    <s v="Cash"/>
    <n v="5"/>
    <s v="50+"/>
    <s v="new"/>
    <s v="high value"/>
    <s v="High"/>
    <s v="Apr"/>
    <x v="2"/>
    <x v="2"/>
    <x v="1"/>
  </r>
  <r>
    <n v="605342"/>
    <n v="85039"/>
    <n v="36"/>
    <s v="Female"/>
    <x v="3"/>
    <x v="4"/>
    <s v="Burger"/>
    <d v="2024-08-24T00:00:00"/>
    <s v="COD"/>
    <n v="63"/>
    <n v="8.5"/>
    <n v="1023.09"/>
    <n v="86"/>
    <s v="Card"/>
    <n v="1"/>
    <s v="36-50"/>
    <s v="new"/>
    <s v="high value"/>
    <s v="Low"/>
    <s v="Aug"/>
    <x v="1"/>
    <x v="0"/>
    <x v="1"/>
  </r>
  <r>
    <n v="605343"/>
    <n v="23637"/>
    <n v="52"/>
    <s v="Male"/>
    <x v="5"/>
    <x v="3"/>
    <s v="Pizza"/>
    <d v="2023-05-22T00:00:00"/>
    <s v="Online"/>
    <n v="84"/>
    <n v="8.5"/>
    <n v="996.13"/>
    <n v="30.37"/>
    <s v="Wallet"/>
    <n v="5"/>
    <s v="50+"/>
    <s v="new"/>
    <s v="high value"/>
    <s v="High"/>
    <s v="May"/>
    <x v="0"/>
    <x v="0"/>
    <x v="1"/>
  </r>
  <r>
    <n v="605344"/>
    <n v="38838"/>
    <n v="25"/>
    <s v="Female"/>
    <x v="3"/>
    <x v="4"/>
    <s v="Sandwich"/>
    <d v="2023-03-21T00:00:00"/>
    <s v="COD"/>
    <n v="44"/>
    <n v="9.5"/>
    <n v="1220.77"/>
    <n v="119.15"/>
    <s v="UPI"/>
    <n v="1"/>
    <s v="25-35"/>
    <s v="new"/>
    <s v="high value"/>
    <s v="Low"/>
    <s v="Mar"/>
    <x v="0"/>
    <x v="0"/>
    <x v="0"/>
  </r>
  <r>
    <n v="605345"/>
    <n v="15650"/>
    <n v="49"/>
    <s v="Male"/>
    <x v="2"/>
    <x v="1"/>
    <s v="Burger"/>
    <d v="2023-10-04T00:00:00"/>
    <s v="COD"/>
    <n v="50"/>
    <n v="5.8"/>
    <n v="1308.18"/>
    <n v="99.76"/>
    <s v="Cash"/>
    <n v="5"/>
    <s v="36-50"/>
    <s v="new"/>
    <s v="high value"/>
    <s v="High"/>
    <s v="Oct"/>
    <x v="0"/>
    <x v="0"/>
    <x v="1"/>
  </r>
  <r>
    <n v="605346"/>
    <n v="82958"/>
    <n v="49"/>
    <s v="Male"/>
    <x v="4"/>
    <x v="5"/>
    <s v="Chinese"/>
    <d v="2024-10-30T00:00:00"/>
    <s v="COD"/>
    <n v="60"/>
    <n v="8.6"/>
    <n v="434.97"/>
    <n v="61.19"/>
    <s v="Card"/>
    <n v="3"/>
    <s v="36-50"/>
    <s v="new"/>
    <s v="medium"/>
    <s v="medium"/>
    <s v="Oct"/>
    <x v="1"/>
    <x v="0"/>
    <x v="1"/>
  </r>
  <r>
    <n v="605347"/>
    <n v="53252"/>
    <n v="37"/>
    <s v="Female"/>
    <x v="3"/>
    <x v="1"/>
    <s v="South Indian"/>
    <d v="2023-01-11T00:00:00"/>
    <s v="COD"/>
    <n v="80"/>
    <n v="5.5"/>
    <n v="690.5"/>
    <n v="46.95"/>
    <s v="UPI"/>
    <n v="1"/>
    <s v="36-50"/>
    <s v="new"/>
    <s v="high value"/>
    <s v="Low"/>
    <s v="Jan"/>
    <x v="0"/>
    <x v="0"/>
    <x v="1"/>
  </r>
  <r>
    <n v="605348"/>
    <n v="53369"/>
    <n v="37"/>
    <s v="Female"/>
    <x v="2"/>
    <x v="6"/>
    <s v="Sandwich"/>
    <d v="2023-12-27T00:00:00"/>
    <s v="COD"/>
    <n v="46"/>
    <n v="8.6999999999999993"/>
    <n v="708.15"/>
    <n v="80.59"/>
    <s v="Cash"/>
    <n v="1"/>
    <s v="36-50"/>
    <s v="new"/>
    <s v="high value"/>
    <s v="Low"/>
    <s v="Dec"/>
    <x v="0"/>
    <x v="0"/>
    <x v="1"/>
  </r>
  <r>
    <n v="605349"/>
    <n v="66293"/>
    <n v="30"/>
    <s v="Female"/>
    <x v="5"/>
    <x v="1"/>
    <s v="Pizza"/>
    <d v="2022-07-10T00:00:00"/>
    <s v="Online"/>
    <n v="59"/>
    <n v="13.1"/>
    <n v="453.28"/>
    <n v="106.58"/>
    <s v="UPI"/>
    <n v="4"/>
    <s v="25-35"/>
    <s v="new"/>
    <s v="medium"/>
    <s v="medium"/>
    <s v="Jul"/>
    <x v="2"/>
    <x v="1"/>
    <x v="1"/>
  </r>
  <r>
    <n v="605350"/>
    <n v="68778"/>
    <n v="39"/>
    <s v="Female"/>
    <x v="4"/>
    <x v="5"/>
    <s v="Chinese"/>
    <d v="2022-12-10T00:00:00"/>
    <s v="Online"/>
    <n v="70"/>
    <n v="9"/>
    <n v="1196.29"/>
    <n v="104.77"/>
    <s v="Card"/>
    <n v="2"/>
    <s v="36-50"/>
    <s v="new"/>
    <s v="high value"/>
    <s v="Low"/>
    <s v="Dec"/>
    <x v="2"/>
    <x v="0"/>
    <x v="1"/>
  </r>
  <r>
    <n v="605351"/>
    <n v="21649"/>
    <n v="59"/>
    <s v="Male"/>
    <x v="2"/>
    <x v="2"/>
    <s v="Chinese"/>
    <d v="2022-07-18T00:00:00"/>
    <s v="Online"/>
    <n v="40"/>
    <n v="2.1"/>
    <n v="669.86"/>
    <n v="64.180000000000007"/>
    <s v="Wallet"/>
    <n v="2"/>
    <s v="50+"/>
    <s v="new"/>
    <s v="high value"/>
    <s v="Low"/>
    <s v="Jul"/>
    <x v="2"/>
    <x v="2"/>
    <x v="0"/>
  </r>
  <r>
    <n v="605352"/>
    <n v="75186"/>
    <n v="60"/>
    <s v="Male"/>
    <x v="1"/>
    <x v="4"/>
    <s v="Biryani"/>
    <d v="2024-04-15T00:00:00"/>
    <s v="COD"/>
    <n v="30"/>
    <n v="5.9"/>
    <n v="404.23"/>
    <n v="84.08"/>
    <s v="Wallet"/>
    <n v="2"/>
    <s v="50+"/>
    <s v="new"/>
    <s v="medium"/>
    <s v="Low"/>
    <s v="Apr"/>
    <x v="1"/>
    <x v="0"/>
    <x v="2"/>
  </r>
  <r>
    <n v="605353"/>
    <n v="35339"/>
    <n v="60"/>
    <s v="Male"/>
    <x v="5"/>
    <x v="4"/>
    <s v="Sandwich"/>
    <d v="2023-07-29T00:00:00"/>
    <s v="COD"/>
    <n v="28"/>
    <n v="4.9000000000000004"/>
    <n v="229.9"/>
    <n v="51.72"/>
    <s v="Wallet"/>
    <n v="5"/>
    <s v="50+"/>
    <s v="new"/>
    <s v="low"/>
    <s v="High"/>
    <s v="Jul"/>
    <x v="0"/>
    <x v="2"/>
    <x v="2"/>
  </r>
  <r>
    <n v="605354"/>
    <n v="62164"/>
    <n v="23"/>
    <s v="Female"/>
    <x v="0"/>
    <x v="5"/>
    <s v="Pizza"/>
    <d v="2023-03-18T00:00:00"/>
    <s v="Online"/>
    <n v="31"/>
    <n v="1.5"/>
    <n v="170.28"/>
    <n v="42.57"/>
    <s v="Cash"/>
    <n v="5"/>
    <s v="18-24"/>
    <s v="new"/>
    <s v="low"/>
    <s v="High"/>
    <s v="Mar"/>
    <x v="0"/>
    <x v="2"/>
    <x v="0"/>
  </r>
  <r>
    <n v="605355"/>
    <n v="68200"/>
    <n v="30"/>
    <s v="Male"/>
    <x v="5"/>
    <x v="1"/>
    <s v="Chinese"/>
    <d v="2024-11-29T00:00:00"/>
    <s v="Online"/>
    <n v="53"/>
    <n v="12.8"/>
    <n v="445.47"/>
    <n v="53.05"/>
    <s v="Cash"/>
    <n v="5"/>
    <s v="25-35"/>
    <s v="new"/>
    <s v="medium"/>
    <s v="High"/>
    <s v="Nov"/>
    <x v="1"/>
    <x v="1"/>
    <x v="1"/>
  </r>
  <r>
    <n v="605356"/>
    <n v="49406"/>
    <n v="23"/>
    <s v="Female"/>
    <x v="0"/>
    <x v="6"/>
    <s v="Sandwich"/>
    <d v="2024-07-02T00:00:00"/>
    <s v="COD"/>
    <n v="35"/>
    <n v="1.5"/>
    <n v="922.34"/>
    <n v="49.66"/>
    <s v="Cash"/>
    <n v="5"/>
    <s v="18-24"/>
    <s v="new"/>
    <s v="high value"/>
    <s v="High"/>
    <s v="Jul"/>
    <x v="1"/>
    <x v="2"/>
    <x v="0"/>
  </r>
  <r>
    <n v="605357"/>
    <n v="59593"/>
    <n v="43"/>
    <s v="Male"/>
    <x v="4"/>
    <x v="2"/>
    <s v="South Indian"/>
    <d v="2022-08-23T00:00:00"/>
    <s v="Online"/>
    <n v="27"/>
    <n v="2.6"/>
    <n v="1030.04"/>
    <n v="115.34"/>
    <s v="Cash"/>
    <n v="5"/>
    <s v="36-50"/>
    <s v="new"/>
    <s v="high value"/>
    <s v="High"/>
    <s v="Aug"/>
    <x v="2"/>
    <x v="2"/>
    <x v="2"/>
  </r>
  <r>
    <n v="605358"/>
    <n v="75321"/>
    <n v="61"/>
    <s v="Male"/>
    <x v="0"/>
    <x v="6"/>
    <s v="Biryani"/>
    <d v="2023-02-04T00:00:00"/>
    <s v="Online"/>
    <n v="54"/>
    <n v="10.1"/>
    <n v="501.91"/>
    <n v="39.479999999999997"/>
    <s v="UPI"/>
    <n v="2"/>
    <s v="50+"/>
    <s v="new"/>
    <s v="high value"/>
    <s v="Low"/>
    <s v="Feb"/>
    <x v="0"/>
    <x v="1"/>
    <x v="1"/>
  </r>
  <r>
    <n v="605359"/>
    <n v="84751"/>
    <n v="37"/>
    <s v="Female"/>
    <x v="0"/>
    <x v="4"/>
    <s v="Chinese"/>
    <d v="2022-03-28T00:00:00"/>
    <s v="Online"/>
    <n v="60"/>
    <n v="12.3"/>
    <n v="1027.98"/>
    <n v="111.32"/>
    <s v="UPI"/>
    <n v="4"/>
    <s v="36-50"/>
    <s v="new"/>
    <s v="high value"/>
    <s v="medium"/>
    <s v="Mar"/>
    <x v="2"/>
    <x v="1"/>
    <x v="1"/>
  </r>
  <r>
    <n v="605360"/>
    <n v="76608"/>
    <n v="53"/>
    <s v="Male"/>
    <x v="2"/>
    <x v="3"/>
    <s v="Chinese"/>
    <d v="2022-05-06T00:00:00"/>
    <s v="Online"/>
    <n v="20"/>
    <n v="2.1"/>
    <n v="1260.93"/>
    <n v="97.37"/>
    <s v="UPI"/>
    <n v="2"/>
    <s v="50+"/>
    <s v="new"/>
    <s v="high value"/>
    <s v="Low"/>
    <s v="May"/>
    <x v="2"/>
    <x v="2"/>
    <x v="2"/>
  </r>
  <r>
    <n v="605361"/>
    <n v="33228"/>
    <n v="35"/>
    <s v="Female"/>
    <x v="0"/>
    <x v="5"/>
    <s v="Sandwich"/>
    <d v="2023-11-11T00:00:00"/>
    <s v="Online"/>
    <n v="50"/>
    <n v="6.1"/>
    <n v="158.34"/>
    <n v="113.6"/>
    <s v="Cash"/>
    <n v="3"/>
    <s v="25-35"/>
    <s v="new"/>
    <s v="low"/>
    <s v="medium"/>
    <s v="Nov"/>
    <x v="0"/>
    <x v="0"/>
    <x v="1"/>
  </r>
  <r>
    <n v="605362"/>
    <n v="39158"/>
    <n v="59"/>
    <s v="Female"/>
    <x v="3"/>
    <x v="2"/>
    <s v="Biryani"/>
    <d v="2024-05-06T00:00:00"/>
    <s v="Online"/>
    <n v="71"/>
    <n v="10.199999999999999"/>
    <n v="234.81"/>
    <n v="96.41"/>
    <s v="UPI"/>
    <n v="4"/>
    <s v="50+"/>
    <s v="repeat"/>
    <s v="low"/>
    <s v="medium"/>
    <s v="May"/>
    <x v="1"/>
    <x v="1"/>
    <x v="1"/>
  </r>
  <r>
    <n v="605363"/>
    <n v="50119"/>
    <n v="37"/>
    <s v="Female"/>
    <x v="3"/>
    <x v="6"/>
    <s v="Biryani"/>
    <d v="2024-06-02T00:00:00"/>
    <s v="Online"/>
    <n v="31"/>
    <n v="11.7"/>
    <n v="612.36"/>
    <n v="22.56"/>
    <s v="Card"/>
    <n v="3"/>
    <s v="36-50"/>
    <s v="new"/>
    <s v="high value"/>
    <s v="medium"/>
    <s v="Jun"/>
    <x v="1"/>
    <x v="1"/>
    <x v="0"/>
  </r>
  <r>
    <n v="605364"/>
    <n v="23714"/>
    <n v="26"/>
    <s v="Male"/>
    <x v="1"/>
    <x v="4"/>
    <s v="Chinese"/>
    <d v="2022-07-31T00:00:00"/>
    <s v="COD"/>
    <n v="45"/>
    <n v="13.7"/>
    <n v="221.15"/>
    <n v="74.23"/>
    <s v="Cash"/>
    <n v="2"/>
    <s v="25-35"/>
    <s v="new"/>
    <s v="low"/>
    <s v="Low"/>
    <s v="Jul"/>
    <x v="2"/>
    <x v="1"/>
    <x v="0"/>
  </r>
  <r>
    <n v="605365"/>
    <n v="33763"/>
    <n v="52"/>
    <s v="Female"/>
    <x v="4"/>
    <x v="0"/>
    <s v="South Indian"/>
    <d v="2024-09-21T00:00:00"/>
    <s v="Online"/>
    <n v="39"/>
    <n v="14.2"/>
    <n v="1007.48"/>
    <n v="26.28"/>
    <s v="Cash"/>
    <n v="1"/>
    <s v="50+"/>
    <s v="new"/>
    <s v="high value"/>
    <s v="Low"/>
    <s v="Sep"/>
    <x v="1"/>
    <x v="1"/>
    <x v="0"/>
  </r>
  <r>
    <n v="605366"/>
    <n v="34692"/>
    <n v="32"/>
    <s v="Female"/>
    <x v="5"/>
    <x v="0"/>
    <s v="South Indian"/>
    <d v="2023-06-17T00:00:00"/>
    <s v="COD"/>
    <n v="87"/>
    <n v="1.7"/>
    <n v="514.44000000000005"/>
    <n v="36.57"/>
    <s v="UPI"/>
    <n v="1"/>
    <s v="25-35"/>
    <s v="new"/>
    <s v="high value"/>
    <s v="Low"/>
    <s v="Jun"/>
    <x v="0"/>
    <x v="2"/>
    <x v="1"/>
  </r>
  <r>
    <n v="605367"/>
    <n v="56934"/>
    <n v="63"/>
    <s v="Male"/>
    <x v="5"/>
    <x v="5"/>
    <s v="Sandwich"/>
    <d v="2023-09-13T00:00:00"/>
    <s v="Online"/>
    <n v="76"/>
    <n v="11.3"/>
    <n v="396.24"/>
    <n v="83.08"/>
    <s v="Card"/>
    <n v="3"/>
    <s v="50+"/>
    <s v="new"/>
    <s v="medium"/>
    <s v="medium"/>
    <s v="Sep"/>
    <x v="0"/>
    <x v="1"/>
    <x v="1"/>
  </r>
  <r>
    <n v="605368"/>
    <n v="75876"/>
    <n v="55"/>
    <s v="Male"/>
    <x v="4"/>
    <x v="6"/>
    <s v="Pizza"/>
    <d v="2024-08-15T00:00:00"/>
    <s v="COD"/>
    <n v="89"/>
    <n v="11.9"/>
    <n v="245.77"/>
    <n v="89.63"/>
    <s v="Cash"/>
    <n v="4"/>
    <s v="50+"/>
    <s v="new"/>
    <s v="low"/>
    <s v="medium"/>
    <s v="Aug"/>
    <x v="1"/>
    <x v="1"/>
    <x v="1"/>
  </r>
  <r>
    <n v="605369"/>
    <n v="65291"/>
    <n v="46"/>
    <s v="Female"/>
    <x v="3"/>
    <x v="2"/>
    <s v="Burger"/>
    <d v="2022-01-01T00:00:00"/>
    <s v="COD"/>
    <n v="49"/>
    <n v="5.3"/>
    <n v="392.06"/>
    <n v="108"/>
    <s v="UPI"/>
    <n v="5"/>
    <s v="36-50"/>
    <s v="new"/>
    <s v="medium"/>
    <s v="High"/>
    <s v="Jan"/>
    <x v="2"/>
    <x v="0"/>
    <x v="1"/>
  </r>
  <r>
    <n v="605370"/>
    <n v="11770"/>
    <n v="27"/>
    <s v="Female"/>
    <x v="2"/>
    <x v="1"/>
    <s v="Chinese"/>
    <d v="2022-05-14T00:00:00"/>
    <s v="Online"/>
    <n v="85"/>
    <n v="3.1"/>
    <n v="893.84"/>
    <n v="49.18"/>
    <s v="Card"/>
    <n v="4"/>
    <s v="25-35"/>
    <s v="new"/>
    <s v="high value"/>
    <s v="medium"/>
    <s v="May"/>
    <x v="2"/>
    <x v="2"/>
    <x v="1"/>
  </r>
  <r>
    <n v="605371"/>
    <n v="96913"/>
    <n v="36"/>
    <s v="Female"/>
    <x v="3"/>
    <x v="3"/>
    <s v="Sandwich"/>
    <d v="2023-08-22T00:00:00"/>
    <s v="COD"/>
    <n v="43"/>
    <n v="2.5"/>
    <n v="933.05"/>
    <n v="104.99"/>
    <s v="Wallet"/>
    <n v="1"/>
    <s v="36-50"/>
    <s v="repeat"/>
    <s v="high value"/>
    <s v="Low"/>
    <s v="Aug"/>
    <x v="0"/>
    <x v="2"/>
    <x v="0"/>
  </r>
  <r>
    <n v="605372"/>
    <n v="36557"/>
    <n v="36"/>
    <s v="Female"/>
    <x v="1"/>
    <x v="3"/>
    <s v="Chinese"/>
    <d v="2024-05-17T00:00:00"/>
    <s v="COD"/>
    <n v="36"/>
    <n v="9.6999999999999993"/>
    <n v="478.1"/>
    <n v="51.24"/>
    <s v="Wallet"/>
    <n v="3"/>
    <s v="36-50"/>
    <s v="new"/>
    <s v="medium"/>
    <s v="medium"/>
    <s v="May"/>
    <x v="1"/>
    <x v="0"/>
    <x v="0"/>
  </r>
  <r>
    <n v="605373"/>
    <n v="52574"/>
    <n v="24"/>
    <s v="Female"/>
    <x v="4"/>
    <x v="0"/>
    <s v="Burger"/>
    <d v="2022-06-18T00:00:00"/>
    <s v="Online"/>
    <n v="88"/>
    <n v="11.5"/>
    <n v="751.96"/>
    <n v="106.17"/>
    <s v="UPI"/>
    <n v="4"/>
    <s v="18-24"/>
    <s v="new"/>
    <s v="high value"/>
    <s v="medium"/>
    <s v="Jun"/>
    <x v="2"/>
    <x v="1"/>
    <x v="1"/>
  </r>
  <r>
    <n v="605374"/>
    <n v="54003"/>
    <n v="25"/>
    <s v="Female"/>
    <x v="3"/>
    <x v="4"/>
    <s v="Burger"/>
    <d v="2022-01-12T00:00:00"/>
    <s v="COD"/>
    <n v="22"/>
    <n v="8.1"/>
    <n v="368.64"/>
    <n v="111.37"/>
    <s v="UPI"/>
    <n v="5"/>
    <s v="25-35"/>
    <s v="new"/>
    <s v="medium"/>
    <s v="High"/>
    <s v="Jan"/>
    <x v="2"/>
    <x v="0"/>
    <x v="2"/>
  </r>
  <r>
    <n v="605375"/>
    <n v="83355"/>
    <n v="24"/>
    <s v="Male"/>
    <x v="0"/>
    <x v="7"/>
    <s v="South Indian"/>
    <d v="2024-06-14T00:00:00"/>
    <s v="COD"/>
    <n v="35"/>
    <n v="11"/>
    <n v="1356.88"/>
    <n v="60.41"/>
    <s v="Wallet"/>
    <n v="3"/>
    <s v="18-24"/>
    <s v="repeat"/>
    <s v="high value"/>
    <s v="medium"/>
    <s v="Jun"/>
    <x v="1"/>
    <x v="1"/>
    <x v="0"/>
  </r>
  <r>
    <n v="605376"/>
    <n v="27268"/>
    <n v="27"/>
    <s v="Male"/>
    <x v="1"/>
    <x v="4"/>
    <s v="Chinese"/>
    <d v="2024-11-02T00:00:00"/>
    <s v="COD"/>
    <n v="21"/>
    <n v="6.5"/>
    <n v="439.41"/>
    <n v="103.37"/>
    <s v="Wallet"/>
    <n v="3"/>
    <s v="25-35"/>
    <s v="new"/>
    <s v="medium"/>
    <s v="medium"/>
    <s v="Nov"/>
    <x v="1"/>
    <x v="0"/>
    <x v="2"/>
  </r>
  <r>
    <n v="605377"/>
    <n v="18011"/>
    <n v="29"/>
    <s v="Female"/>
    <x v="4"/>
    <x v="5"/>
    <s v="Biryani"/>
    <d v="2022-12-21T00:00:00"/>
    <s v="Online"/>
    <n v="44"/>
    <n v="1.5"/>
    <n v="1045.5"/>
    <n v="36.17"/>
    <s v="UPI"/>
    <n v="4"/>
    <s v="25-35"/>
    <s v="new"/>
    <s v="high value"/>
    <s v="medium"/>
    <s v="Dec"/>
    <x v="2"/>
    <x v="2"/>
    <x v="0"/>
  </r>
  <r>
    <n v="605378"/>
    <n v="25292"/>
    <n v="32"/>
    <s v="Female"/>
    <x v="3"/>
    <x v="1"/>
    <s v="Burger"/>
    <d v="2024-07-28T00:00:00"/>
    <s v="COD"/>
    <n v="83"/>
    <n v="8.8000000000000007"/>
    <n v="390.16"/>
    <n v="28.22"/>
    <s v="UPI"/>
    <n v="1"/>
    <s v="25-35"/>
    <s v="new"/>
    <s v="medium"/>
    <s v="Low"/>
    <s v="Jul"/>
    <x v="1"/>
    <x v="0"/>
    <x v="1"/>
  </r>
  <r>
    <n v="605379"/>
    <n v="98490"/>
    <n v="31"/>
    <s v="Female"/>
    <x v="4"/>
    <x v="0"/>
    <s v="Pizza"/>
    <d v="2024-08-26T00:00:00"/>
    <s v="Online"/>
    <n v="44"/>
    <n v="12"/>
    <n v="788.37"/>
    <n v="101.48"/>
    <s v="Cash"/>
    <n v="2"/>
    <s v="25-35"/>
    <s v="repeat"/>
    <s v="high value"/>
    <s v="Low"/>
    <s v="Aug"/>
    <x v="1"/>
    <x v="1"/>
    <x v="0"/>
  </r>
  <r>
    <n v="605380"/>
    <n v="68112"/>
    <n v="22"/>
    <s v="Male"/>
    <x v="2"/>
    <x v="4"/>
    <s v="Sandwich"/>
    <d v="2023-12-15T00:00:00"/>
    <s v="COD"/>
    <n v="33"/>
    <n v="6.6"/>
    <n v="1180.26"/>
    <n v="73.209999999999994"/>
    <s v="UPI"/>
    <n v="1"/>
    <s v="18-24"/>
    <s v="new"/>
    <s v="high value"/>
    <s v="Low"/>
    <s v="Dec"/>
    <x v="0"/>
    <x v="0"/>
    <x v="0"/>
  </r>
  <r>
    <n v="605381"/>
    <n v="95089"/>
    <n v="31"/>
    <s v="Female"/>
    <x v="2"/>
    <x v="2"/>
    <s v="Burger"/>
    <d v="2022-11-02T00:00:00"/>
    <s v="Online"/>
    <n v="28"/>
    <n v="12.7"/>
    <n v="1339.26"/>
    <n v="27.19"/>
    <s v="UPI"/>
    <n v="1"/>
    <s v="25-35"/>
    <s v="new"/>
    <s v="high value"/>
    <s v="Low"/>
    <s v="Nov"/>
    <x v="2"/>
    <x v="1"/>
    <x v="2"/>
  </r>
  <r>
    <n v="605382"/>
    <n v="30694"/>
    <n v="64"/>
    <s v="Female"/>
    <x v="3"/>
    <x v="6"/>
    <s v="Pizza"/>
    <d v="2024-03-02T00:00:00"/>
    <s v="COD"/>
    <n v="26"/>
    <n v="13.8"/>
    <n v="471.2"/>
    <n v="119.64"/>
    <s v="Card"/>
    <n v="1"/>
    <s v="50+"/>
    <s v="new"/>
    <s v="medium"/>
    <s v="Low"/>
    <s v="Mar"/>
    <x v="1"/>
    <x v="1"/>
    <x v="2"/>
  </r>
  <r>
    <n v="605383"/>
    <n v="69787"/>
    <n v="60"/>
    <s v="Male"/>
    <x v="0"/>
    <x v="7"/>
    <s v="Pizza"/>
    <d v="2022-07-27T00:00:00"/>
    <s v="COD"/>
    <n v="85"/>
    <n v="6.9"/>
    <n v="1128.3"/>
    <n v="117.33"/>
    <s v="UPI"/>
    <n v="4"/>
    <s v="50+"/>
    <s v="new"/>
    <s v="high value"/>
    <s v="medium"/>
    <s v="Jul"/>
    <x v="2"/>
    <x v="0"/>
    <x v="1"/>
  </r>
  <r>
    <n v="605384"/>
    <n v="45426"/>
    <n v="20"/>
    <s v="Female"/>
    <x v="1"/>
    <x v="3"/>
    <s v="Burger"/>
    <d v="2023-07-08T00:00:00"/>
    <s v="COD"/>
    <n v="69"/>
    <n v="2.7"/>
    <n v="1026.2"/>
    <n v="110.33"/>
    <s v="Cash"/>
    <n v="2"/>
    <s v="18-24"/>
    <s v="new"/>
    <s v="high value"/>
    <s v="Low"/>
    <s v="Jul"/>
    <x v="0"/>
    <x v="2"/>
    <x v="1"/>
  </r>
  <r>
    <n v="605385"/>
    <n v="36659"/>
    <n v="40"/>
    <s v="Male"/>
    <x v="5"/>
    <x v="1"/>
    <s v="Pizza"/>
    <d v="2022-08-16T00:00:00"/>
    <s v="COD"/>
    <n v="67"/>
    <n v="12.8"/>
    <n v="266.98"/>
    <n v="43.47"/>
    <s v="Wallet"/>
    <n v="4"/>
    <s v="36-50"/>
    <s v="new"/>
    <s v="medium"/>
    <s v="medium"/>
    <s v="Aug"/>
    <x v="2"/>
    <x v="1"/>
    <x v="1"/>
  </r>
  <r>
    <n v="605386"/>
    <n v="71321"/>
    <n v="43"/>
    <s v="Male"/>
    <x v="5"/>
    <x v="3"/>
    <s v="Sandwich"/>
    <d v="2023-10-15T00:00:00"/>
    <s v="COD"/>
    <n v="62"/>
    <n v="7.3"/>
    <n v="1067.7"/>
    <n v="53.86"/>
    <s v="UPI"/>
    <n v="1"/>
    <s v="36-50"/>
    <s v="new"/>
    <s v="high value"/>
    <s v="Low"/>
    <s v="Oct"/>
    <x v="0"/>
    <x v="0"/>
    <x v="1"/>
  </r>
  <r>
    <n v="605387"/>
    <n v="48237"/>
    <n v="28"/>
    <s v="Male"/>
    <x v="4"/>
    <x v="5"/>
    <s v="Chinese"/>
    <d v="2022-12-27T00:00:00"/>
    <s v="COD"/>
    <n v="39"/>
    <n v="6.2"/>
    <n v="952.67"/>
    <n v="95"/>
    <s v="UPI"/>
    <n v="5"/>
    <s v="25-35"/>
    <s v="new"/>
    <s v="high value"/>
    <s v="High"/>
    <s v="Dec"/>
    <x v="2"/>
    <x v="0"/>
    <x v="0"/>
  </r>
  <r>
    <n v="605388"/>
    <n v="62256"/>
    <n v="23"/>
    <s v="Male"/>
    <x v="3"/>
    <x v="5"/>
    <s v="South Indian"/>
    <d v="2023-01-30T00:00:00"/>
    <s v="Online"/>
    <n v="80"/>
    <n v="5.9"/>
    <n v="956.62"/>
    <n v="30.03"/>
    <s v="Cash"/>
    <n v="2"/>
    <s v="18-24"/>
    <s v="new"/>
    <s v="high value"/>
    <s v="Low"/>
    <s v="Jan"/>
    <x v="0"/>
    <x v="0"/>
    <x v="1"/>
  </r>
  <r>
    <n v="605389"/>
    <n v="41128"/>
    <n v="40"/>
    <s v="Male"/>
    <x v="2"/>
    <x v="5"/>
    <s v="Biryani"/>
    <d v="2024-12-20T00:00:00"/>
    <s v="Online"/>
    <n v="40"/>
    <n v="1.1000000000000001"/>
    <n v="1157.6400000000001"/>
    <n v="119.59"/>
    <s v="Wallet"/>
    <n v="4"/>
    <s v="36-50"/>
    <s v="new"/>
    <s v="high value"/>
    <s v="medium"/>
    <s v="Dec"/>
    <x v="1"/>
    <x v="2"/>
    <x v="0"/>
  </r>
  <r>
    <n v="605390"/>
    <n v="31912"/>
    <n v="25"/>
    <s v="Female"/>
    <x v="5"/>
    <x v="6"/>
    <s v="Sandwich"/>
    <d v="2024-04-26T00:00:00"/>
    <s v="Online"/>
    <n v="49"/>
    <n v="1.1000000000000001"/>
    <n v="1005.46"/>
    <n v="87.35"/>
    <s v="Wallet"/>
    <n v="3"/>
    <s v="25-35"/>
    <s v="new"/>
    <s v="high value"/>
    <s v="medium"/>
    <s v="Apr"/>
    <x v="1"/>
    <x v="2"/>
    <x v="1"/>
  </r>
  <r>
    <n v="605391"/>
    <n v="82484"/>
    <n v="56"/>
    <s v="Female"/>
    <x v="5"/>
    <x v="7"/>
    <s v="Chinese"/>
    <d v="2023-07-03T00:00:00"/>
    <s v="COD"/>
    <n v="21"/>
    <n v="13.3"/>
    <n v="688.1"/>
    <n v="40.07"/>
    <s v="Card"/>
    <n v="1"/>
    <s v="50+"/>
    <s v="new"/>
    <s v="high value"/>
    <s v="Low"/>
    <s v="Jul"/>
    <x v="0"/>
    <x v="1"/>
    <x v="2"/>
  </r>
  <r>
    <n v="605392"/>
    <n v="11409"/>
    <n v="53"/>
    <s v="Female"/>
    <x v="2"/>
    <x v="1"/>
    <s v="Sandwich"/>
    <d v="2024-05-08T00:00:00"/>
    <s v="Online"/>
    <n v="68"/>
    <n v="8.6999999999999993"/>
    <n v="531.4"/>
    <n v="51.92"/>
    <s v="UPI"/>
    <n v="5"/>
    <s v="50+"/>
    <s v="new"/>
    <s v="high value"/>
    <s v="High"/>
    <s v="May"/>
    <x v="1"/>
    <x v="0"/>
    <x v="1"/>
  </r>
  <r>
    <n v="605393"/>
    <n v="24633"/>
    <n v="60"/>
    <s v="Male"/>
    <x v="5"/>
    <x v="4"/>
    <s v="Burger"/>
    <d v="2022-04-15T00:00:00"/>
    <s v="Online"/>
    <n v="81"/>
    <n v="7.7"/>
    <n v="509.71"/>
    <n v="41.16"/>
    <s v="Wallet"/>
    <n v="3"/>
    <s v="50+"/>
    <s v="new"/>
    <s v="high value"/>
    <s v="medium"/>
    <s v="Apr"/>
    <x v="2"/>
    <x v="0"/>
    <x v="1"/>
  </r>
  <r>
    <n v="605394"/>
    <n v="31604"/>
    <n v="51"/>
    <s v="Male"/>
    <x v="3"/>
    <x v="2"/>
    <s v="Sandwich"/>
    <d v="2022-01-21T00:00:00"/>
    <s v="COD"/>
    <n v="20"/>
    <n v="8"/>
    <n v="314.76"/>
    <n v="33.549999999999997"/>
    <s v="Cash"/>
    <n v="3"/>
    <s v="50+"/>
    <s v="new"/>
    <s v="medium"/>
    <s v="medium"/>
    <s v="Jan"/>
    <x v="2"/>
    <x v="0"/>
    <x v="2"/>
  </r>
  <r>
    <n v="605395"/>
    <n v="20076"/>
    <n v="20"/>
    <s v="Female"/>
    <x v="1"/>
    <x v="0"/>
    <s v="Pizza"/>
    <d v="2023-12-17T00:00:00"/>
    <s v="COD"/>
    <n v="31"/>
    <n v="14"/>
    <n v="1019.88"/>
    <n v="93.18"/>
    <s v="UPI"/>
    <n v="3"/>
    <s v="18-24"/>
    <s v="new"/>
    <s v="high value"/>
    <s v="medium"/>
    <s v="Dec"/>
    <x v="0"/>
    <x v="1"/>
    <x v="0"/>
  </r>
  <r>
    <n v="605396"/>
    <n v="92414"/>
    <n v="25"/>
    <s v="Male"/>
    <x v="4"/>
    <x v="7"/>
    <s v="South Indian"/>
    <d v="2022-01-26T00:00:00"/>
    <s v="COD"/>
    <n v="46"/>
    <n v="3.7"/>
    <n v="480.4"/>
    <n v="78.989999999999995"/>
    <s v="UPI"/>
    <n v="2"/>
    <s v="25-35"/>
    <s v="new"/>
    <s v="medium"/>
    <s v="Low"/>
    <s v="Jan"/>
    <x v="2"/>
    <x v="2"/>
    <x v="1"/>
  </r>
  <r>
    <n v="605397"/>
    <n v="83133"/>
    <n v="59"/>
    <s v="Male"/>
    <x v="4"/>
    <x v="7"/>
    <s v="Pizza"/>
    <d v="2024-02-06T00:00:00"/>
    <s v="Online"/>
    <n v="73"/>
    <n v="3"/>
    <n v="578.54999999999995"/>
    <n v="75.23"/>
    <s v="Card"/>
    <n v="2"/>
    <s v="50+"/>
    <s v="new"/>
    <s v="high value"/>
    <s v="Low"/>
    <s v="Feb"/>
    <x v="1"/>
    <x v="2"/>
    <x v="1"/>
  </r>
  <r>
    <n v="605398"/>
    <n v="58971"/>
    <n v="37"/>
    <s v="Female"/>
    <x v="2"/>
    <x v="3"/>
    <s v="Burger"/>
    <d v="2022-10-15T00:00:00"/>
    <s v="COD"/>
    <n v="78"/>
    <n v="9.1999999999999993"/>
    <n v="1011.66"/>
    <n v="27.85"/>
    <s v="Cash"/>
    <n v="2"/>
    <s v="36-50"/>
    <s v="new"/>
    <s v="high value"/>
    <s v="Low"/>
    <s v="Oct"/>
    <x v="2"/>
    <x v="0"/>
    <x v="1"/>
  </r>
  <r>
    <n v="605399"/>
    <n v="20732"/>
    <n v="48"/>
    <s v="Female"/>
    <x v="4"/>
    <x v="3"/>
    <s v="Biryani"/>
    <d v="2024-04-20T00:00:00"/>
    <s v="COD"/>
    <n v="44"/>
    <n v="2.9"/>
    <n v="614.69000000000005"/>
    <n v="46.74"/>
    <s v="Wallet"/>
    <n v="2"/>
    <s v="36-50"/>
    <s v="new"/>
    <s v="high value"/>
    <s v="Low"/>
    <s v="Apr"/>
    <x v="1"/>
    <x v="2"/>
    <x v="0"/>
  </r>
  <r>
    <n v="605400"/>
    <n v="92902"/>
    <n v="61"/>
    <s v="Male"/>
    <x v="1"/>
    <x v="7"/>
    <s v="Chinese"/>
    <d v="2022-11-18T00:00:00"/>
    <s v="COD"/>
    <n v="46"/>
    <n v="4.0999999999999996"/>
    <n v="822.92"/>
    <n v="35.4"/>
    <s v="Card"/>
    <n v="4"/>
    <s v="50+"/>
    <s v="new"/>
    <s v="high value"/>
    <s v="medium"/>
    <s v="Nov"/>
    <x v="2"/>
    <x v="2"/>
    <x v="1"/>
  </r>
  <r>
    <n v="605401"/>
    <n v="86541"/>
    <n v="44"/>
    <s v="Male"/>
    <x v="4"/>
    <x v="3"/>
    <s v="Chinese"/>
    <d v="2023-01-25T00:00:00"/>
    <s v="COD"/>
    <n v="36"/>
    <n v="3.6"/>
    <n v="971.15"/>
    <n v="110.99"/>
    <s v="UPI"/>
    <n v="1"/>
    <s v="36-50"/>
    <s v="new"/>
    <s v="high value"/>
    <s v="Low"/>
    <s v="Jan"/>
    <x v="0"/>
    <x v="2"/>
    <x v="0"/>
  </r>
  <r>
    <n v="605402"/>
    <n v="65666"/>
    <n v="27"/>
    <s v="Female"/>
    <x v="4"/>
    <x v="4"/>
    <s v="South Indian"/>
    <d v="2023-05-07T00:00:00"/>
    <s v="COD"/>
    <n v="46"/>
    <n v="5.9"/>
    <n v="448.16"/>
    <n v="49.66"/>
    <s v="Wallet"/>
    <n v="1"/>
    <s v="25-35"/>
    <s v="new"/>
    <s v="medium"/>
    <s v="Low"/>
    <s v="May"/>
    <x v="0"/>
    <x v="0"/>
    <x v="1"/>
  </r>
  <r>
    <n v="605403"/>
    <n v="60906"/>
    <n v="18"/>
    <s v="Male"/>
    <x v="3"/>
    <x v="0"/>
    <s v="Burger"/>
    <d v="2022-03-31T00:00:00"/>
    <s v="Online"/>
    <n v="21"/>
    <n v="13.4"/>
    <n v="1233.33"/>
    <n v="100.01"/>
    <s v="UPI"/>
    <n v="2"/>
    <s v="18-24"/>
    <s v="new"/>
    <s v="high value"/>
    <s v="Low"/>
    <s v="Mar"/>
    <x v="2"/>
    <x v="1"/>
    <x v="2"/>
  </r>
  <r>
    <n v="605404"/>
    <n v="72928"/>
    <n v="35"/>
    <s v="Female"/>
    <x v="0"/>
    <x v="2"/>
    <s v="Chinese"/>
    <d v="2023-12-28T00:00:00"/>
    <s v="COD"/>
    <n v="80"/>
    <n v="10.6"/>
    <n v="389.05"/>
    <n v="99.92"/>
    <s v="Wallet"/>
    <n v="4"/>
    <s v="25-35"/>
    <s v="new"/>
    <s v="medium"/>
    <s v="medium"/>
    <s v="Dec"/>
    <x v="0"/>
    <x v="1"/>
    <x v="1"/>
  </r>
  <r>
    <n v="605405"/>
    <n v="52796"/>
    <n v="53"/>
    <s v="Female"/>
    <x v="2"/>
    <x v="6"/>
    <s v="Sandwich"/>
    <d v="2024-04-05T00:00:00"/>
    <s v="COD"/>
    <n v="85"/>
    <n v="5.7"/>
    <n v="640.92999999999995"/>
    <n v="101.34"/>
    <s v="Wallet"/>
    <n v="3"/>
    <s v="50+"/>
    <s v="new"/>
    <s v="high value"/>
    <s v="medium"/>
    <s v="Apr"/>
    <x v="1"/>
    <x v="0"/>
    <x v="1"/>
  </r>
  <r>
    <n v="605406"/>
    <n v="83879"/>
    <n v="23"/>
    <s v="Female"/>
    <x v="3"/>
    <x v="2"/>
    <s v="South Indian"/>
    <d v="2022-01-02T00:00:00"/>
    <s v="Online"/>
    <n v="63"/>
    <n v="14.3"/>
    <n v="945.6"/>
    <n v="31.62"/>
    <s v="Card"/>
    <n v="2"/>
    <s v="18-24"/>
    <s v="new"/>
    <s v="high value"/>
    <s v="Low"/>
    <s v="Jan"/>
    <x v="2"/>
    <x v="1"/>
    <x v="1"/>
  </r>
  <r>
    <n v="605407"/>
    <n v="32941"/>
    <n v="19"/>
    <s v="Female"/>
    <x v="5"/>
    <x v="3"/>
    <s v="South Indian"/>
    <d v="2023-11-22T00:00:00"/>
    <s v="Online"/>
    <n v="89"/>
    <n v="12.1"/>
    <n v="977.46"/>
    <n v="74.650000000000006"/>
    <s v="Card"/>
    <n v="1"/>
    <s v="18-24"/>
    <s v="new"/>
    <s v="high value"/>
    <s v="Low"/>
    <s v="Nov"/>
    <x v="0"/>
    <x v="1"/>
    <x v="1"/>
  </r>
  <r>
    <n v="605408"/>
    <n v="21299"/>
    <n v="33"/>
    <s v="Female"/>
    <x v="3"/>
    <x v="1"/>
    <s v="Sandwich"/>
    <d v="2024-12-21T00:00:00"/>
    <s v="Online"/>
    <n v="70"/>
    <n v="6.3"/>
    <n v="423.61"/>
    <n v="47.16"/>
    <s v="UPI"/>
    <n v="5"/>
    <s v="25-35"/>
    <s v="new"/>
    <s v="medium"/>
    <s v="High"/>
    <s v="Dec"/>
    <x v="1"/>
    <x v="0"/>
    <x v="1"/>
  </r>
  <r>
    <n v="605409"/>
    <n v="75413"/>
    <n v="40"/>
    <s v="Female"/>
    <x v="3"/>
    <x v="1"/>
    <s v="Biryani"/>
    <d v="2024-06-19T00:00:00"/>
    <s v="COD"/>
    <n v="47"/>
    <n v="4.2"/>
    <n v="880.46"/>
    <n v="35.97"/>
    <s v="Card"/>
    <n v="4"/>
    <s v="36-50"/>
    <s v="new"/>
    <s v="high value"/>
    <s v="medium"/>
    <s v="Jun"/>
    <x v="1"/>
    <x v="2"/>
    <x v="1"/>
  </r>
  <r>
    <n v="605410"/>
    <n v="22598"/>
    <n v="60"/>
    <s v="Female"/>
    <x v="0"/>
    <x v="6"/>
    <s v="Chinese"/>
    <d v="2024-04-08T00:00:00"/>
    <s v="Online"/>
    <n v="76"/>
    <n v="9.1999999999999993"/>
    <n v="1070.71"/>
    <n v="65.52"/>
    <s v="UPI"/>
    <n v="1"/>
    <s v="50+"/>
    <s v="new"/>
    <s v="high value"/>
    <s v="Low"/>
    <s v="Apr"/>
    <x v="1"/>
    <x v="0"/>
    <x v="1"/>
  </r>
  <r>
    <n v="605411"/>
    <n v="33127"/>
    <n v="55"/>
    <s v="Female"/>
    <x v="0"/>
    <x v="0"/>
    <s v="Biryani"/>
    <d v="2022-08-05T00:00:00"/>
    <s v="Online"/>
    <n v="42"/>
    <n v="1.7"/>
    <n v="1162.96"/>
    <n v="119.27"/>
    <s v="UPI"/>
    <n v="1"/>
    <s v="50+"/>
    <s v="new"/>
    <s v="high value"/>
    <s v="Low"/>
    <s v="Aug"/>
    <x v="2"/>
    <x v="2"/>
    <x v="0"/>
  </r>
  <r>
    <n v="605412"/>
    <n v="59291"/>
    <n v="22"/>
    <s v="Male"/>
    <x v="4"/>
    <x v="4"/>
    <s v="Chinese"/>
    <d v="2023-12-26T00:00:00"/>
    <s v="COD"/>
    <n v="28"/>
    <n v="12.9"/>
    <n v="953.38"/>
    <n v="67.8"/>
    <s v="Card"/>
    <n v="1"/>
    <s v="18-24"/>
    <s v="new"/>
    <s v="high value"/>
    <s v="Low"/>
    <s v="Dec"/>
    <x v="0"/>
    <x v="1"/>
    <x v="2"/>
  </r>
  <r>
    <n v="605413"/>
    <n v="20653"/>
    <n v="22"/>
    <s v="Male"/>
    <x v="0"/>
    <x v="6"/>
    <s v="Pizza"/>
    <d v="2024-07-01T00:00:00"/>
    <s v="Online"/>
    <n v="51"/>
    <n v="8.5"/>
    <n v="939.29"/>
    <n v="77.33"/>
    <s v="UPI"/>
    <n v="2"/>
    <s v="18-24"/>
    <s v="new"/>
    <s v="high value"/>
    <s v="Low"/>
    <s v="Jul"/>
    <x v="1"/>
    <x v="0"/>
    <x v="1"/>
  </r>
  <r>
    <n v="605414"/>
    <n v="16993"/>
    <n v="45"/>
    <s v="Female"/>
    <x v="0"/>
    <x v="6"/>
    <s v="Sandwich"/>
    <d v="2024-02-28T00:00:00"/>
    <s v="Online"/>
    <n v="72"/>
    <n v="6.4"/>
    <n v="923.2"/>
    <n v="114"/>
    <s v="Card"/>
    <n v="5"/>
    <s v="36-50"/>
    <s v="new"/>
    <s v="high value"/>
    <s v="High"/>
    <s v="Feb"/>
    <x v="1"/>
    <x v="0"/>
    <x v="1"/>
  </r>
  <r>
    <n v="605415"/>
    <n v="22445"/>
    <n v="55"/>
    <s v="Male"/>
    <x v="0"/>
    <x v="0"/>
    <s v="Burger"/>
    <d v="2023-07-20T00:00:00"/>
    <s v="Online"/>
    <n v="57"/>
    <n v="14.1"/>
    <n v="412.24"/>
    <n v="116.19"/>
    <s v="UPI"/>
    <n v="3"/>
    <s v="50+"/>
    <s v="new"/>
    <s v="medium"/>
    <s v="medium"/>
    <s v="Jul"/>
    <x v="0"/>
    <x v="1"/>
    <x v="1"/>
  </r>
  <r>
    <n v="605416"/>
    <n v="55874"/>
    <n v="53"/>
    <s v="Male"/>
    <x v="5"/>
    <x v="7"/>
    <s v="Biryani"/>
    <d v="2022-01-02T00:00:00"/>
    <s v="COD"/>
    <n v="81"/>
    <n v="9.8000000000000007"/>
    <n v="728.73"/>
    <n v="46.93"/>
    <s v="Cash"/>
    <n v="5"/>
    <s v="50+"/>
    <s v="new"/>
    <s v="high value"/>
    <s v="High"/>
    <s v="Jan"/>
    <x v="2"/>
    <x v="0"/>
    <x v="1"/>
  </r>
  <r>
    <n v="605417"/>
    <n v="60359"/>
    <n v="31"/>
    <s v="Female"/>
    <x v="0"/>
    <x v="1"/>
    <s v="Biryani"/>
    <d v="2023-05-14T00:00:00"/>
    <s v="Online"/>
    <n v="24"/>
    <n v="13.1"/>
    <n v="981.25"/>
    <n v="86.63"/>
    <s v="UPI"/>
    <n v="4"/>
    <s v="25-35"/>
    <s v="new"/>
    <s v="high value"/>
    <s v="medium"/>
    <s v="May"/>
    <x v="0"/>
    <x v="1"/>
    <x v="2"/>
  </r>
  <r>
    <n v="605418"/>
    <n v="46786"/>
    <n v="34"/>
    <s v="Male"/>
    <x v="5"/>
    <x v="1"/>
    <s v="Burger"/>
    <d v="2024-03-27T00:00:00"/>
    <s v="COD"/>
    <n v="27"/>
    <n v="13.3"/>
    <n v="872.65"/>
    <n v="94.84"/>
    <s v="UPI"/>
    <n v="5"/>
    <s v="25-35"/>
    <s v="new"/>
    <s v="high value"/>
    <s v="High"/>
    <s v="Mar"/>
    <x v="1"/>
    <x v="1"/>
    <x v="2"/>
  </r>
  <r>
    <n v="605419"/>
    <n v="66501"/>
    <n v="61"/>
    <s v="Male"/>
    <x v="0"/>
    <x v="2"/>
    <s v="Biryani"/>
    <d v="2024-03-11T00:00:00"/>
    <s v="COD"/>
    <n v="44"/>
    <n v="3"/>
    <n v="848.49"/>
    <n v="80.8"/>
    <s v="Cash"/>
    <n v="5"/>
    <s v="50+"/>
    <s v="new"/>
    <s v="high value"/>
    <s v="High"/>
    <s v="Mar"/>
    <x v="1"/>
    <x v="2"/>
    <x v="0"/>
  </r>
  <r>
    <n v="605420"/>
    <n v="27402"/>
    <n v="38"/>
    <s v="Male"/>
    <x v="5"/>
    <x v="0"/>
    <s v="Burger"/>
    <d v="2023-06-03T00:00:00"/>
    <s v="COD"/>
    <n v="21"/>
    <n v="13.5"/>
    <n v="649.59"/>
    <n v="92.76"/>
    <s v="UPI"/>
    <n v="3"/>
    <s v="36-50"/>
    <s v="new"/>
    <s v="high value"/>
    <s v="medium"/>
    <s v="Jun"/>
    <x v="0"/>
    <x v="1"/>
    <x v="2"/>
  </r>
  <r>
    <n v="605421"/>
    <n v="16987"/>
    <n v="38"/>
    <s v="Female"/>
    <x v="0"/>
    <x v="4"/>
    <s v="South Indian"/>
    <d v="2023-12-02T00:00:00"/>
    <s v="COD"/>
    <n v="25"/>
    <n v="11.6"/>
    <n v="814.48"/>
    <n v="47.29"/>
    <s v="Cash"/>
    <n v="5"/>
    <s v="36-50"/>
    <s v="new"/>
    <s v="high value"/>
    <s v="High"/>
    <s v="Dec"/>
    <x v="0"/>
    <x v="1"/>
    <x v="2"/>
  </r>
  <r>
    <n v="605422"/>
    <n v="66671"/>
    <n v="26"/>
    <s v="Female"/>
    <x v="1"/>
    <x v="4"/>
    <s v="Burger"/>
    <d v="2024-10-19T00:00:00"/>
    <s v="COD"/>
    <n v="29"/>
    <n v="11.1"/>
    <n v="1197.8599999999999"/>
    <n v="88.86"/>
    <s v="Wallet"/>
    <n v="4"/>
    <s v="25-35"/>
    <s v="new"/>
    <s v="high value"/>
    <s v="medium"/>
    <s v="Oct"/>
    <x v="1"/>
    <x v="1"/>
    <x v="2"/>
  </r>
  <r>
    <n v="605423"/>
    <n v="17400"/>
    <n v="43"/>
    <s v="Male"/>
    <x v="2"/>
    <x v="7"/>
    <s v="Chinese"/>
    <d v="2022-02-27T00:00:00"/>
    <s v="Online"/>
    <n v="89"/>
    <n v="5.7"/>
    <n v="1262.32"/>
    <n v="100.42"/>
    <s v="Wallet"/>
    <n v="3"/>
    <s v="36-50"/>
    <s v="repeat"/>
    <s v="high value"/>
    <s v="medium"/>
    <s v="Feb"/>
    <x v="2"/>
    <x v="0"/>
    <x v="1"/>
  </r>
  <r>
    <n v="605424"/>
    <n v="20283"/>
    <n v="33"/>
    <s v="Male"/>
    <x v="5"/>
    <x v="5"/>
    <s v="South Indian"/>
    <d v="2022-12-17T00:00:00"/>
    <s v="COD"/>
    <n v="36"/>
    <n v="6.4"/>
    <n v="230.06"/>
    <n v="82.5"/>
    <s v="Card"/>
    <n v="1"/>
    <s v="25-35"/>
    <s v="new"/>
    <s v="low"/>
    <s v="Low"/>
    <s v="Dec"/>
    <x v="2"/>
    <x v="0"/>
    <x v="0"/>
  </r>
  <r>
    <n v="605425"/>
    <n v="66163"/>
    <n v="22"/>
    <s v="Male"/>
    <x v="3"/>
    <x v="1"/>
    <s v="South Indian"/>
    <d v="2022-11-23T00:00:00"/>
    <s v="COD"/>
    <n v="70"/>
    <n v="1.9"/>
    <n v="1322.49"/>
    <n v="61.44"/>
    <s v="Wallet"/>
    <n v="2"/>
    <s v="18-24"/>
    <s v="new"/>
    <s v="high value"/>
    <s v="Low"/>
    <s v="Nov"/>
    <x v="2"/>
    <x v="2"/>
    <x v="1"/>
  </r>
  <r>
    <n v="605426"/>
    <n v="37718"/>
    <n v="26"/>
    <s v="Male"/>
    <x v="3"/>
    <x v="3"/>
    <s v="Sandwich"/>
    <d v="2023-11-29T00:00:00"/>
    <s v="COD"/>
    <n v="40"/>
    <n v="7.3"/>
    <n v="729.86"/>
    <n v="102.52"/>
    <s v="Card"/>
    <n v="5"/>
    <s v="25-35"/>
    <s v="new"/>
    <s v="high value"/>
    <s v="High"/>
    <s v="Nov"/>
    <x v="0"/>
    <x v="0"/>
    <x v="0"/>
  </r>
  <r>
    <n v="605427"/>
    <n v="63480"/>
    <n v="25"/>
    <s v="Male"/>
    <x v="5"/>
    <x v="2"/>
    <s v="Pizza"/>
    <d v="2022-04-13T00:00:00"/>
    <s v="Online"/>
    <n v="42"/>
    <n v="6.3"/>
    <n v="469.62"/>
    <n v="47.26"/>
    <s v="Card"/>
    <n v="2"/>
    <s v="25-35"/>
    <s v="new"/>
    <s v="medium"/>
    <s v="Low"/>
    <s v="Apr"/>
    <x v="2"/>
    <x v="0"/>
    <x v="0"/>
  </r>
  <r>
    <n v="605428"/>
    <n v="84239"/>
    <n v="39"/>
    <s v="Male"/>
    <x v="0"/>
    <x v="1"/>
    <s v="South Indian"/>
    <d v="2022-02-17T00:00:00"/>
    <s v="COD"/>
    <n v="49"/>
    <n v="9.9"/>
    <n v="461.03"/>
    <n v="24.27"/>
    <s v="Wallet"/>
    <n v="1"/>
    <s v="36-50"/>
    <s v="new"/>
    <s v="medium"/>
    <s v="Low"/>
    <s v="Feb"/>
    <x v="2"/>
    <x v="0"/>
    <x v="1"/>
  </r>
  <r>
    <n v="605429"/>
    <n v="13897"/>
    <n v="45"/>
    <s v="Male"/>
    <x v="1"/>
    <x v="2"/>
    <s v="Pizza"/>
    <d v="2024-11-17T00:00:00"/>
    <s v="Online"/>
    <n v="23"/>
    <n v="14.8"/>
    <n v="805.38"/>
    <n v="83.88"/>
    <s v="Card"/>
    <n v="3"/>
    <s v="36-50"/>
    <s v="new"/>
    <s v="high value"/>
    <s v="medium"/>
    <s v="Nov"/>
    <x v="1"/>
    <x v="1"/>
    <x v="2"/>
  </r>
  <r>
    <n v="605430"/>
    <n v="38402"/>
    <n v="55"/>
    <s v="Female"/>
    <x v="4"/>
    <x v="0"/>
    <s v="Sandwich"/>
    <d v="2024-02-17T00:00:00"/>
    <s v="Online"/>
    <n v="69"/>
    <n v="10.8"/>
    <n v="900.22"/>
    <n v="100.97"/>
    <s v="Card"/>
    <n v="1"/>
    <s v="50+"/>
    <s v="repeat"/>
    <s v="high value"/>
    <s v="Low"/>
    <s v="Feb"/>
    <x v="1"/>
    <x v="1"/>
    <x v="1"/>
  </r>
  <r>
    <n v="605431"/>
    <n v="67655"/>
    <n v="42"/>
    <s v="Male"/>
    <x v="5"/>
    <x v="2"/>
    <s v="Chinese"/>
    <d v="2023-12-29T00:00:00"/>
    <s v="Online"/>
    <n v="77"/>
    <n v="9.6999999999999993"/>
    <n v="1069.54"/>
    <n v="109.93"/>
    <s v="UPI"/>
    <n v="2"/>
    <s v="36-50"/>
    <s v="new"/>
    <s v="high value"/>
    <s v="Low"/>
    <s v="Dec"/>
    <x v="0"/>
    <x v="0"/>
    <x v="1"/>
  </r>
  <r>
    <n v="605432"/>
    <n v="33367"/>
    <n v="19"/>
    <s v="Female"/>
    <x v="0"/>
    <x v="3"/>
    <s v="South Indian"/>
    <d v="2024-02-14T00:00:00"/>
    <s v="Online"/>
    <n v="26"/>
    <n v="10.5"/>
    <n v="493.25"/>
    <n v="97.54"/>
    <s v="Cash"/>
    <n v="1"/>
    <s v="18-24"/>
    <s v="new"/>
    <s v="medium"/>
    <s v="Low"/>
    <s v="Feb"/>
    <x v="1"/>
    <x v="1"/>
    <x v="2"/>
  </r>
  <r>
    <n v="605433"/>
    <n v="29627"/>
    <n v="41"/>
    <s v="Male"/>
    <x v="3"/>
    <x v="3"/>
    <s v="Biryani"/>
    <d v="2023-03-22T00:00:00"/>
    <s v="COD"/>
    <n v="88"/>
    <n v="10.4"/>
    <n v="431.74"/>
    <n v="104.82"/>
    <s v="Wallet"/>
    <n v="1"/>
    <s v="36-50"/>
    <s v="new"/>
    <s v="medium"/>
    <s v="Low"/>
    <s v="Mar"/>
    <x v="0"/>
    <x v="1"/>
    <x v="1"/>
  </r>
  <r>
    <n v="605434"/>
    <n v="29247"/>
    <n v="62"/>
    <s v="Male"/>
    <x v="0"/>
    <x v="1"/>
    <s v="Chinese"/>
    <d v="2023-04-23T00:00:00"/>
    <s v="Online"/>
    <n v="82"/>
    <n v="11.8"/>
    <n v="1181.8599999999999"/>
    <n v="23.89"/>
    <s v="Wallet"/>
    <n v="4"/>
    <s v="50+"/>
    <s v="repeat"/>
    <s v="high value"/>
    <s v="medium"/>
    <s v="Apr"/>
    <x v="0"/>
    <x v="1"/>
    <x v="1"/>
  </r>
  <r>
    <n v="605435"/>
    <n v="23216"/>
    <n v="44"/>
    <s v="Female"/>
    <x v="1"/>
    <x v="4"/>
    <s v="Pizza"/>
    <d v="2022-07-07T00:00:00"/>
    <s v="Online"/>
    <n v="20"/>
    <n v="13.6"/>
    <n v="846.93"/>
    <n v="98.96"/>
    <s v="Cash"/>
    <n v="3"/>
    <s v="36-50"/>
    <s v="new"/>
    <s v="high value"/>
    <s v="medium"/>
    <s v="Jul"/>
    <x v="2"/>
    <x v="1"/>
    <x v="2"/>
  </r>
  <r>
    <n v="605436"/>
    <n v="62768"/>
    <n v="52"/>
    <s v="Male"/>
    <x v="5"/>
    <x v="5"/>
    <s v="Biryani"/>
    <d v="2024-04-25T00:00:00"/>
    <s v="Online"/>
    <n v="60"/>
    <n v="10.7"/>
    <n v="1321.06"/>
    <n v="76.81"/>
    <s v="Cash"/>
    <n v="4"/>
    <s v="50+"/>
    <s v="new"/>
    <s v="high value"/>
    <s v="medium"/>
    <s v="Apr"/>
    <x v="1"/>
    <x v="1"/>
    <x v="1"/>
  </r>
  <r>
    <n v="605437"/>
    <n v="64873"/>
    <n v="22"/>
    <s v="Male"/>
    <x v="4"/>
    <x v="2"/>
    <s v="South Indian"/>
    <d v="2024-04-22T00:00:00"/>
    <s v="Online"/>
    <n v="87"/>
    <n v="7.1"/>
    <n v="153.08000000000001"/>
    <n v="108.13"/>
    <s v="Card"/>
    <n v="3"/>
    <s v="18-24"/>
    <s v="new"/>
    <s v="low"/>
    <s v="medium"/>
    <s v="Apr"/>
    <x v="1"/>
    <x v="0"/>
    <x v="1"/>
  </r>
  <r>
    <n v="605438"/>
    <n v="99166"/>
    <n v="20"/>
    <s v="Female"/>
    <x v="4"/>
    <x v="2"/>
    <s v="Biryani"/>
    <d v="2022-05-29T00:00:00"/>
    <s v="Online"/>
    <n v="70"/>
    <n v="14.7"/>
    <n v="1275.83"/>
    <n v="28.7"/>
    <s v="Wallet"/>
    <n v="1"/>
    <s v="18-24"/>
    <s v="new"/>
    <s v="high value"/>
    <s v="Low"/>
    <s v="May"/>
    <x v="2"/>
    <x v="1"/>
    <x v="1"/>
  </r>
  <r>
    <n v="605439"/>
    <n v="75315"/>
    <n v="23"/>
    <s v="Female"/>
    <x v="1"/>
    <x v="5"/>
    <s v="Burger"/>
    <d v="2022-10-16T00:00:00"/>
    <s v="Online"/>
    <n v="25"/>
    <n v="5.5"/>
    <n v="1119.8900000000001"/>
    <n v="38.549999999999997"/>
    <s v="UPI"/>
    <n v="3"/>
    <s v="18-24"/>
    <s v="new"/>
    <s v="high value"/>
    <s v="medium"/>
    <s v="Oct"/>
    <x v="2"/>
    <x v="0"/>
    <x v="2"/>
  </r>
  <r>
    <n v="605440"/>
    <n v="19856"/>
    <n v="36"/>
    <s v="Female"/>
    <x v="5"/>
    <x v="6"/>
    <s v="Burger"/>
    <d v="2022-09-09T00:00:00"/>
    <s v="COD"/>
    <n v="82"/>
    <n v="5.5"/>
    <n v="483.99"/>
    <n v="91.53"/>
    <s v="Wallet"/>
    <n v="3"/>
    <s v="36-50"/>
    <s v="new"/>
    <s v="medium"/>
    <s v="medium"/>
    <s v="Sep"/>
    <x v="2"/>
    <x v="0"/>
    <x v="1"/>
  </r>
  <r>
    <n v="605441"/>
    <n v="71305"/>
    <n v="24"/>
    <s v="Male"/>
    <x v="1"/>
    <x v="3"/>
    <s v="Burger"/>
    <d v="2022-08-20T00:00:00"/>
    <s v="COD"/>
    <n v="76"/>
    <n v="5.0999999999999996"/>
    <n v="1386.82"/>
    <n v="105.33"/>
    <s v="Card"/>
    <n v="2"/>
    <s v="18-24"/>
    <s v="repeat"/>
    <s v="high value"/>
    <s v="Low"/>
    <s v="Aug"/>
    <x v="2"/>
    <x v="0"/>
    <x v="1"/>
  </r>
  <r>
    <n v="605442"/>
    <n v="38649"/>
    <n v="37"/>
    <s v="Female"/>
    <x v="1"/>
    <x v="5"/>
    <s v="Chinese"/>
    <d v="2024-09-22T00:00:00"/>
    <s v="Online"/>
    <n v="40"/>
    <n v="2.9"/>
    <n v="1167.3499999999999"/>
    <n v="66.209999999999994"/>
    <s v="UPI"/>
    <n v="3"/>
    <s v="36-50"/>
    <s v="new"/>
    <s v="high value"/>
    <s v="medium"/>
    <s v="Sep"/>
    <x v="1"/>
    <x v="2"/>
    <x v="0"/>
  </r>
  <r>
    <n v="605443"/>
    <n v="81309"/>
    <n v="39"/>
    <s v="Female"/>
    <x v="0"/>
    <x v="2"/>
    <s v="Chinese"/>
    <d v="2024-10-22T00:00:00"/>
    <s v="COD"/>
    <n v="30"/>
    <n v="4.5999999999999996"/>
    <n v="260.10000000000002"/>
    <n v="99.36"/>
    <s v="Wallet"/>
    <n v="3"/>
    <s v="36-50"/>
    <s v="new"/>
    <s v="medium"/>
    <s v="medium"/>
    <s v="Oct"/>
    <x v="1"/>
    <x v="2"/>
    <x v="2"/>
  </r>
  <r>
    <n v="605444"/>
    <n v="21573"/>
    <n v="40"/>
    <s v="Female"/>
    <x v="2"/>
    <x v="1"/>
    <s v="South Indian"/>
    <d v="2022-04-07T00:00:00"/>
    <s v="Online"/>
    <n v="88"/>
    <n v="9.4"/>
    <n v="342.04"/>
    <n v="107"/>
    <s v="Card"/>
    <n v="4"/>
    <s v="36-50"/>
    <s v="new"/>
    <s v="medium"/>
    <s v="medium"/>
    <s v="Apr"/>
    <x v="2"/>
    <x v="0"/>
    <x v="1"/>
  </r>
  <r>
    <n v="605445"/>
    <n v="43556"/>
    <n v="32"/>
    <s v="Male"/>
    <x v="4"/>
    <x v="1"/>
    <s v="Burger"/>
    <d v="2024-07-10T00:00:00"/>
    <s v="Online"/>
    <n v="82"/>
    <n v="1.3"/>
    <n v="507.54"/>
    <n v="116.88"/>
    <s v="UPI"/>
    <n v="2"/>
    <s v="25-35"/>
    <s v="new"/>
    <s v="high value"/>
    <s v="Low"/>
    <s v="Jul"/>
    <x v="1"/>
    <x v="2"/>
    <x v="1"/>
  </r>
  <r>
    <n v="605446"/>
    <n v="34312"/>
    <n v="62"/>
    <s v="Male"/>
    <x v="1"/>
    <x v="3"/>
    <s v="Sandwich"/>
    <d v="2024-05-08T00:00:00"/>
    <s v="Online"/>
    <n v="67"/>
    <n v="11.4"/>
    <n v="185.44"/>
    <n v="39.17"/>
    <s v="Cash"/>
    <n v="5"/>
    <s v="50+"/>
    <s v="new"/>
    <s v="low"/>
    <s v="High"/>
    <s v="May"/>
    <x v="1"/>
    <x v="1"/>
    <x v="1"/>
  </r>
  <r>
    <n v="605447"/>
    <n v="95436"/>
    <n v="31"/>
    <s v="Male"/>
    <x v="5"/>
    <x v="7"/>
    <s v="Pizza"/>
    <d v="2023-06-24T00:00:00"/>
    <s v="Online"/>
    <n v="70"/>
    <n v="11"/>
    <n v="1032.44"/>
    <n v="48.26"/>
    <s v="UPI"/>
    <n v="2"/>
    <s v="25-35"/>
    <s v="new"/>
    <s v="high value"/>
    <s v="Low"/>
    <s v="Jun"/>
    <x v="0"/>
    <x v="1"/>
    <x v="1"/>
  </r>
  <r>
    <n v="605448"/>
    <n v="15232"/>
    <n v="59"/>
    <s v="Female"/>
    <x v="4"/>
    <x v="3"/>
    <s v="Biryani"/>
    <d v="2024-01-15T00:00:00"/>
    <s v="COD"/>
    <n v="27"/>
    <n v="2"/>
    <n v="1315.31"/>
    <n v="62.16"/>
    <s v="Card"/>
    <n v="1"/>
    <s v="50+"/>
    <s v="new"/>
    <s v="high value"/>
    <s v="Low"/>
    <s v="Jan"/>
    <x v="1"/>
    <x v="2"/>
    <x v="2"/>
  </r>
  <r>
    <n v="605449"/>
    <n v="27153"/>
    <n v="24"/>
    <s v="Female"/>
    <x v="4"/>
    <x v="2"/>
    <s v="South Indian"/>
    <d v="2024-08-31T00:00:00"/>
    <s v="Online"/>
    <n v="43"/>
    <n v="10.9"/>
    <n v="878.73"/>
    <n v="27.33"/>
    <s v="Cash"/>
    <n v="3"/>
    <s v="18-24"/>
    <s v="new"/>
    <s v="high value"/>
    <s v="medium"/>
    <s v="Aug"/>
    <x v="1"/>
    <x v="1"/>
    <x v="0"/>
  </r>
  <r>
    <n v="605450"/>
    <n v="99401"/>
    <n v="63"/>
    <s v="Female"/>
    <x v="3"/>
    <x v="7"/>
    <s v="Chinese"/>
    <d v="2023-02-07T00:00:00"/>
    <s v="Online"/>
    <n v="77"/>
    <n v="6.6"/>
    <n v="1001.63"/>
    <n v="23.7"/>
    <s v="UPI"/>
    <n v="3"/>
    <s v="50+"/>
    <s v="new"/>
    <s v="high value"/>
    <s v="medium"/>
    <s v="Feb"/>
    <x v="0"/>
    <x v="0"/>
    <x v="1"/>
  </r>
  <r>
    <n v="605451"/>
    <n v="23499"/>
    <n v="38"/>
    <s v="Male"/>
    <x v="3"/>
    <x v="6"/>
    <s v="Sandwich"/>
    <d v="2024-01-07T00:00:00"/>
    <s v="Online"/>
    <n v="24"/>
    <n v="2.9"/>
    <n v="928.17"/>
    <n v="29.96"/>
    <s v="Cash"/>
    <n v="5"/>
    <s v="36-50"/>
    <s v="new"/>
    <s v="high value"/>
    <s v="High"/>
    <s v="Jan"/>
    <x v="1"/>
    <x v="2"/>
    <x v="2"/>
  </r>
  <r>
    <n v="605452"/>
    <n v="10242"/>
    <n v="61"/>
    <s v="Male"/>
    <x v="5"/>
    <x v="0"/>
    <s v="Burger"/>
    <d v="2023-10-25T00:00:00"/>
    <s v="COD"/>
    <n v="46"/>
    <n v="3.6"/>
    <n v="278.51"/>
    <n v="24.6"/>
    <s v="Wallet"/>
    <n v="5"/>
    <s v="50+"/>
    <s v="new"/>
    <s v="medium"/>
    <s v="High"/>
    <s v="Oct"/>
    <x v="0"/>
    <x v="2"/>
    <x v="1"/>
  </r>
  <r>
    <n v="605453"/>
    <n v="80191"/>
    <n v="57"/>
    <s v="Female"/>
    <x v="0"/>
    <x v="2"/>
    <s v="Sandwich"/>
    <d v="2022-09-26T00:00:00"/>
    <s v="COD"/>
    <n v="44"/>
    <n v="10.9"/>
    <n v="1255.5999999999999"/>
    <n v="44.64"/>
    <s v="Wallet"/>
    <n v="3"/>
    <s v="50+"/>
    <s v="new"/>
    <s v="high value"/>
    <s v="medium"/>
    <s v="Sep"/>
    <x v="2"/>
    <x v="1"/>
    <x v="0"/>
  </r>
  <r>
    <n v="605454"/>
    <n v="38684"/>
    <n v="48"/>
    <s v="Female"/>
    <x v="0"/>
    <x v="5"/>
    <s v="Chinese"/>
    <d v="2022-06-16T00:00:00"/>
    <s v="COD"/>
    <n v="76"/>
    <n v="11.2"/>
    <n v="1352.64"/>
    <n v="103.37"/>
    <s v="Card"/>
    <n v="3"/>
    <s v="36-50"/>
    <s v="new"/>
    <s v="high value"/>
    <s v="medium"/>
    <s v="Jun"/>
    <x v="2"/>
    <x v="1"/>
    <x v="1"/>
  </r>
  <r>
    <n v="605455"/>
    <n v="48570"/>
    <n v="33"/>
    <s v="Male"/>
    <x v="5"/>
    <x v="7"/>
    <s v="South Indian"/>
    <d v="2023-12-24T00:00:00"/>
    <s v="COD"/>
    <n v="44"/>
    <n v="1.9"/>
    <n v="716.09"/>
    <n v="59.12"/>
    <s v="Cash"/>
    <n v="5"/>
    <s v="25-35"/>
    <s v="new"/>
    <s v="high value"/>
    <s v="High"/>
    <s v="Dec"/>
    <x v="0"/>
    <x v="2"/>
    <x v="0"/>
  </r>
  <r>
    <n v="605456"/>
    <n v="15060"/>
    <n v="40"/>
    <s v="Female"/>
    <x v="5"/>
    <x v="5"/>
    <s v="Burger"/>
    <d v="2023-11-26T00:00:00"/>
    <s v="COD"/>
    <n v="33"/>
    <n v="13.2"/>
    <n v="923.3"/>
    <n v="21.06"/>
    <s v="Cash"/>
    <n v="2"/>
    <s v="36-50"/>
    <s v="new"/>
    <s v="high value"/>
    <s v="Low"/>
    <s v="Nov"/>
    <x v="0"/>
    <x v="1"/>
    <x v="0"/>
  </r>
  <r>
    <n v="605457"/>
    <n v="91472"/>
    <n v="30"/>
    <s v="Male"/>
    <x v="5"/>
    <x v="1"/>
    <s v="Burger"/>
    <d v="2023-11-24T00:00:00"/>
    <s v="COD"/>
    <n v="82"/>
    <n v="6.5"/>
    <n v="1330.96"/>
    <n v="114.19"/>
    <s v="Card"/>
    <n v="1"/>
    <s v="25-35"/>
    <s v="new"/>
    <s v="high value"/>
    <s v="Low"/>
    <s v="Nov"/>
    <x v="0"/>
    <x v="0"/>
    <x v="1"/>
  </r>
  <r>
    <n v="605458"/>
    <n v="50208"/>
    <n v="36"/>
    <s v="Male"/>
    <x v="0"/>
    <x v="5"/>
    <s v="Chinese"/>
    <d v="2023-05-04T00:00:00"/>
    <s v="Online"/>
    <n v="87"/>
    <n v="12.4"/>
    <n v="767.82"/>
    <n v="24.6"/>
    <s v="Card"/>
    <n v="3"/>
    <s v="36-50"/>
    <s v="new"/>
    <s v="high value"/>
    <s v="medium"/>
    <s v="May"/>
    <x v="0"/>
    <x v="1"/>
    <x v="1"/>
  </r>
  <r>
    <n v="605459"/>
    <n v="73158"/>
    <n v="49"/>
    <s v="Male"/>
    <x v="3"/>
    <x v="4"/>
    <s v="Chinese"/>
    <d v="2023-01-19T00:00:00"/>
    <s v="Online"/>
    <n v="27"/>
    <n v="9"/>
    <n v="283.22000000000003"/>
    <n v="23"/>
    <s v="UPI"/>
    <n v="2"/>
    <s v="36-50"/>
    <s v="new"/>
    <s v="medium"/>
    <s v="Low"/>
    <s v="Jan"/>
    <x v="0"/>
    <x v="0"/>
    <x v="2"/>
  </r>
  <r>
    <n v="605460"/>
    <n v="48615"/>
    <n v="21"/>
    <s v="Female"/>
    <x v="1"/>
    <x v="4"/>
    <s v="Sandwich"/>
    <d v="2022-03-15T00:00:00"/>
    <s v="Online"/>
    <n v="81"/>
    <n v="3.6"/>
    <n v="978.73"/>
    <n v="62.77"/>
    <s v="UPI"/>
    <n v="3"/>
    <s v="18-24"/>
    <s v="new"/>
    <s v="high value"/>
    <s v="medium"/>
    <s v="Mar"/>
    <x v="2"/>
    <x v="2"/>
    <x v="1"/>
  </r>
  <r>
    <n v="605461"/>
    <n v="29446"/>
    <n v="56"/>
    <s v="Male"/>
    <x v="1"/>
    <x v="0"/>
    <s v="Pizza"/>
    <d v="2024-09-02T00:00:00"/>
    <s v="Online"/>
    <n v="53"/>
    <n v="7.5"/>
    <n v="1463.1"/>
    <n v="58.81"/>
    <s v="Cash"/>
    <n v="1"/>
    <s v="50+"/>
    <s v="new"/>
    <s v="high value"/>
    <s v="Low"/>
    <s v="Sep"/>
    <x v="1"/>
    <x v="0"/>
    <x v="1"/>
  </r>
  <r>
    <n v="605462"/>
    <n v="65663"/>
    <n v="55"/>
    <s v="Female"/>
    <x v="3"/>
    <x v="4"/>
    <s v="Pizza"/>
    <d v="2022-09-28T00:00:00"/>
    <s v="COD"/>
    <n v="89"/>
    <n v="13.5"/>
    <n v="692.08"/>
    <n v="99.91"/>
    <s v="UPI"/>
    <n v="3"/>
    <s v="50+"/>
    <s v="new"/>
    <s v="high value"/>
    <s v="medium"/>
    <s v="Sep"/>
    <x v="2"/>
    <x v="1"/>
    <x v="1"/>
  </r>
  <r>
    <n v="605463"/>
    <n v="89837"/>
    <n v="32"/>
    <s v="Female"/>
    <x v="4"/>
    <x v="6"/>
    <s v="Chinese"/>
    <d v="2022-03-29T00:00:00"/>
    <s v="COD"/>
    <n v="50"/>
    <n v="6.1"/>
    <n v="525.39"/>
    <n v="109.87"/>
    <s v="Card"/>
    <n v="4"/>
    <s v="25-35"/>
    <s v="new"/>
    <s v="high value"/>
    <s v="medium"/>
    <s v="Mar"/>
    <x v="2"/>
    <x v="0"/>
    <x v="1"/>
  </r>
  <r>
    <n v="605464"/>
    <n v="93602"/>
    <n v="62"/>
    <s v="Male"/>
    <x v="1"/>
    <x v="7"/>
    <s v="Sandwich"/>
    <d v="2023-09-19T00:00:00"/>
    <s v="COD"/>
    <n v="83"/>
    <n v="4.0999999999999996"/>
    <n v="480.84"/>
    <n v="86.01"/>
    <s v="Wallet"/>
    <n v="4"/>
    <s v="50+"/>
    <s v="new"/>
    <s v="medium"/>
    <s v="medium"/>
    <s v="Sep"/>
    <x v="0"/>
    <x v="2"/>
    <x v="1"/>
  </r>
  <r>
    <n v="605465"/>
    <n v="76251"/>
    <n v="35"/>
    <s v="Female"/>
    <x v="5"/>
    <x v="0"/>
    <s v="South Indian"/>
    <d v="2023-11-10T00:00:00"/>
    <s v="Online"/>
    <n v="41"/>
    <n v="4.0999999999999996"/>
    <n v="1051.47"/>
    <n v="38.659999999999997"/>
    <s v="Cash"/>
    <n v="5"/>
    <s v="25-35"/>
    <s v="repeat"/>
    <s v="high value"/>
    <s v="High"/>
    <s v="Nov"/>
    <x v="0"/>
    <x v="2"/>
    <x v="0"/>
  </r>
  <r>
    <n v="605466"/>
    <n v="71536"/>
    <n v="46"/>
    <s v="Female"/>
    <x v="3"/>
    <x v="0"/>
    <s v="Sandwich"/>
    <d v="2024-03-08T00:00:00"/>
    <s v="Online"/>
    <n v="86"/>
    <n v="5.3"/>
    <n v="515.38"/>
    <n v="119.36"/>
    <s v="UPI"/>
    <n v="1"/>
    <s v="36-50"/>
    <s v="new"/>
    <s v="high value"/>
    <s v="Low"/>
    <s v="Mar"/>
    <x v="1"/>
    <x v="0"/>
    <x v="1"/>
  </r>
  <r>
    <n v="605467"/>
    <n v="50777"/>
    <n v="23"/>
    <s v="Male"/>
    <x v="3"/>
    <x v="5"/>
    <s v="Chinese"/>
    <d v="2022-12-19T00:00:00"/>
    <s v="COD"/>
    <n v="40"/>
    <n v="3.1"/>
    <n v="376.89"/>
    <n v="69.5"/>
    <s v="Card"/>
    <n v="2"/>
    <s v="18-24"/>
    <s v="new"/>
    <s v="medium"/>
    <s v="Low"/>
    <s v="Dec"/>
    <x v="2"/>
    <x v="2"/>
    <x v="0"/>
  </r>
  <r>
    <n v="605468"/>
    <n v="75140"/>
    <n v="44"/>
    <s v="Male"/>
    <x v="0"/>
    <x v="3"/>
    <s v="Chinese"/>
    <d v="2023-07-11T00:00:00"/>
    <s v="Online"/>
    <n v="79"/>
    <n v="6"/>
    <n v="791.03"/>
    <n v="97.57"/>
    <s v="Cash"/>
    <n v="5"/>
    <s v="36-50"/>
    <s v="new"/>
    <s v="high value"/>
    <s v="High"/>
    <s v="Jul"/>
    <x v="0"/>
    <x v="0"/>
    <x v="1"/>
  </r>
  <r>
    <n v="605469"/>
    <n v="59319"/>
    <n v="45"/>
    <s v="Female"/>
    <x v="0"/>
    <x v="7"/>
    <s v="South Indian"/>
    <d v="2022-10-03T00:00:00"/>
    <s v="Online"/>
    <n v="26"/>
    <n v="8.6"/>
    <n v="815.59"/>
    <n v="113.15"/>
    <s v="Wallet"/>
    <n v="3"/>
    <s v="36-50"/>
    <s v="new"/>
    <s v="high value"/>
    <s v="medium"/>
    <s v="Oct"/>
    <x v="2"/>
    <x v="0"/>
    <x v="2"/>
  </r>
  <r>
    <n v="605470"/>
    <n v="90834"/>
    <n v="36"/>
    <s v="Female"/>
    <x v="1"/>
    <x v="4"/>
    <s v="Biryani"/>
    <d v="2022-12-24T00:00:00"/>
    <s v="COD"/>
    <n v="62"/>
    <n v="7.8"/>
    <n v="1443.02"/>
    <n v="24.78"/>
    <s v="Wallet"/>
    <n v="1"/>
    <s v="36-50"/>
    <s v="new"/>
    <s v="high value"/>
    <s v="Low"/>
    <s v="Dec"/>
    <x v="2"/>
    <x v="0"/>
    <x v="1"/>
  </r>
  <r>
    <n v="605471"/>
    <n v="83961"/>
    <n v="34"/>
    <s v="Female"/>
    <x v="5"/>
    <x v="7"/>
    <s v="Burger"/>
    <d v="2024-08-30T00:00:00"/>
    <s v="Online"/>
    <n v="71"/>
    <n v="6.8"/>
    <n v="471.43"/>
    <n v="86.47"/>
    <s v="Card"/>
    <n v="3"/>
    <s v="25-35"/>
    <s v="new"/>
    <s v="medium"/>
    <s v="medium"/>
    <s v="Aug"/>
    <x v="1"/>
    <x v="0"/>
    <x v="1"/>
  </r>
  <r>
    <n v="605472"/>
    <n v="72774"/>
    <n v="18"/>
    <s v="Female"/>
    <x v="3"/>
    <x v="3"/>
    <s v="Sandwich"/>
    <d v="2024-07-20T00:00:00"/>
    <s v="COD"/>
    <n v="77"/>
    <n v="10.199999999999999"/>
    <n v="730.58"/>
    <n v="108.78"/>
    <s v="Cash"/>
    <n v="2"/>
    <s v="18-24"/>
    <s v="new"/>
    <s v="high value"/>
    <s v="Low"/>
    <s v="Jul"/>
    <x v="1"/>
    <x v="1"/>
    <x v="1"/>
  </r>
  <r>
    <n v="605473"/>
    <n v="90444"/>
    <n v="26"/>
    <s v="Female"/>
    <x v="2"/>
    <x v="5"/>
    <s v="Chinese"/>
    <d v="2023-03-30T00:00:00"/>
    <s v="Online"/>
    <n v="25"/>
    <n v="6.6"/>
    <n v="1184.4000000000001"/>
    <n v="54.27"/>
    <s v="UPI"/>
    <n v="2"/>
    <s v="25-35"/>
    <s v="new"/>
    <s v="high value"/>
    <s v="Low"/>
    <s v="Mar"/>
    <x v="0"/>
    <x v="0"/>
    <x v="2"/>
  </r>
  <r>
    <n v="605474"/>
    <n v="23118"/>
    <n v="34"/>
    <s v="Male"/>
    <x v="4"/>
    <x v="6"/>
    <s v="South Indian"/>
    <d v="2022-01-11T00:00:00"/>
    <s v="COD"/>
    <n v="58"/>
    <n v="5.2"/>
    <n v="613.77"/>
    <n v="104.9"/>
    <s v="Card"/>
    <n v="4"/>
    <s v="25-35"/>
    <s v="new"/>
    <s v="high value"/>
    <s v="medium"/>
    <s v="Jan"/>
    <x v="2"/>
    <x v="0"/>
    <x v="1"/>
  </r>
  <r>
    <n v="605475"/>
    <n v="42897"/>
    <n v="27"/>
    <s v="Male"/>
    <x v="1"/>
    <x v="3"/>
    <s v="Pizza"/>
    <d v="2022-02-23T00:00:00"/>
    <s v="COD"/>
    <n v="57"/>
    <n v="7.2"/>
    <n v="862.78"/>
    <n v="109.53"/>
    <s v="Cash"/>
    <n v="3"/>
    <s v="25-35"/>
    <s v="new"/>
    <s v="high value"/>
    <s v="medium"/>
    <s v="Feb"/>
    <x v="2"/>
    <x v="0"/>
    <x v="1"/>
  </r>
  <r>
    <n v="605476"/>
    <n v="75955"/>
    <n v="62"/>
    <s v="Female"/>
    <x v="3"/>
    <x v="1"/>
    <s v="Biryani"/>
    <d v="2022-01-02T00:00:00"/>
    <s v="COD"/>
    <n v="27"/>
    <n v="4.2"/>
    <n v="1052.97"/>
    <n v="76.05"/>
    <s v="Wallet"/>
    <n v="3"/>
    <s v="50+"/>
    <s v="new"/>
    <s v="high value"/>
    <s v="medium"/>
    <s v="Jan"/>
    <x v="2"/>
    <x v="2"/>
    <x v="2"/>
  </r>
  <r>
    <n v="605477"/>
    <n v="74517"/>
    <n v="59"/>
    <s v="Female"/>
    <x v="0"/>
    <x v="1"/>
    <s v="Sandwich"/>
    <d v="2022-04-06T00:00:00"/>
    <s v="Online"/>
    <n v="43"/>
    <n v="1.5"/>
    <n v="678.68"/>
    <n v="62.54"/>
    <s v="UPI"/>
    <n v="5"/>
    <s v="50+"/>
    <s v="new"/>
    <s v="high value"/>
    <s v="High"/>
    <s v="Apr"/>
    <x v="2"/>
    <x v="2"/>
    <x v="0"/>
  </r>
  <r>
    <n v="605478"/>
    <n v="41990"/>
    <n v="33"/>
    <s v="Female"/>
    <x v="3"/>
    <x v="3"/>
    <s v="Burger"/>
    <d v="2023-10-02T00:00:00"/>
    <s v="COD"/>
    <n v="76"/>
    <n v="11.7"/>
    <n v="1400.98"/>
    <n v="37.409999999999997"/>
    <s v="Cash"/>
    <n v="3"/>
    <s v="25-35"/>
    <s v="new"/>
    <s v="high value"/>
    <s v="medium"/>
    <s v="Oct"/>
    <x v="0"/>
    <x v="1"/>
    <x v="1"/>
  </r>
  <r>
    <n v="605479"/>
    <n v="11217"/>
    <n v="23"/>
    <s v="Male"/>
    <x v="5"/>
    <x v="2"/>
    <s v="Pizza"/>
    <d v="2023-10-09T00:00:00"/>
    <s v="Online"/>
    <n v="43"/>
    <n v="3"/>
    <n v="1247.9100000000001"/>
    <n v="39.729999999999997"/>
    <s v="Wallet"/>
    <n v="4"/>
    <s v="18-24"/>
    <s v="new"/>
    <s v="high value"/>
    <s v="medium"/>
    <s v="Oct"/>
    <x v="0"/>
    <x v="2"/>
    <x v="0"/>
  </r>
  <r>
    <n v="605480"/>
    <n v="20329"/>
    <n v="29"/>
    <s v="Male"/>
    <x v="2"/>
    <x v="4"/>
    <s v="Burger"/>
    <d v="2023-05-13T00:00:00"/>
    <s v="COD"/>
    <n v="53"/>
    <n v="10.4"/>
    <n v="1047.94"/>
    <n v="41.07"/>
    <s v="Card"/>
    <n v="5"/>
    <s v="25-35"/>
    <s v="new"/>
    <s v="high value"/>
    <s v="High"/>
    <s v="May"/>
    <x v="0"/>
    <x v="1"/>
    <x v="1"/>
  </r>
  <r>
    <n v="605481"/>
    <n v="59589"/>
    <n v="40"/>
    <s v="Male"/>
    <x v="5"/>
    <x v="7"/>
    <s v="Sandwich"/>
    <d v="2022-07-19T00:00:00"/>
    <s v="COD"/>
    <n v="50"/>
    <n v="6.4"/>
    <n v="1201.21"/>
    <n v="40.9"/>
    <s v="Wallet"/>
    <n v="3"/>
    <s v="36-50"/>
    <s v="new"/>
    <s v="high value"/>
    <s v="medium"/>
    <s v="Jul"/>
    <x v="2"/>
    <x v="0"/>
    <x v="1"/>
  </r>
  <r>
    <n v="605482"/>
    <n v="26244"/>
    <n v="59"/>
    <s v="Male"/>
    <x v="5"/>
    <x v="5"/>
    <s v="Burger"/>
    <d v="2023-11-01T00:00:00"/>
    <s v="COD"/>
    <n v="58"/>
    <n v="11.9"/>
    <n v="654.25"/>
    <n v="49.35"/>
    <s v="UPI"/>
    <n v="3"/>
    <s v="50+"/>
    <s v="new"/>
    <s v="high value"/>
    <s v="medium"/>
    <s v="Nov"/>
    <x v="0"/>
    <x v="1"/>
    <x v="1"/>
  </r>
  <r>
    <n v="605483"/>
    <n v="94056"/>
    <n v="30"/>
    <s v="Female"/>
    <x v="5"/>
    <x v="2"/>
    <s v="Biryani"/>
    <d v="2022-11-16T00:00:00"/>
    <s v="Online"/>
    <n v="68"/>
    <n v="13.8"/>
    <n v="1440.12"/>
    <n v="80.790000000000006"/>
    <s v="UPI"/>
    <n v="4"/>
    <s v="25-35"/>
    <s v="repeat"/>
    <s v="high value"/>
    <s v="medium"/>
    <s v="Nov"/>
    <x v="2"/>
    <x v="1"/>
    <x v="1"/>
  </r>
  <r>
    <n v="605484"/>
    <n v="21497"/>
    <n v="18"/>
    <s v="Female"/>
    <x v="2"/>
    <x v="7"/>
    <s v="Burger"/>
    <d v="2024-12-25T00:00:00"/>
    <s v="COD"/>
    <n v="31"/>
    <n v="4"/>
    <n v="311.04000000000002"/>
    <n v="79.47"/>
    <s v="Wallet"/>
    <n v="5"/>
    <s v="18-24"/>
    <s v="new"/>
    <s v="medium"/>
    <s v="High"/>
    <s v="Dec"/>
    <x v="1"/>
    <x v="2"/>
    <x v="0"/>
  </r>
  <r>
    <n v="605485"/>
    <n v="84042"/>
    <n v="57"/>
    <s v="Female"/>
    <x v="3"/>
    <x v="7"/>
    <s v="South Indian"/>
    <d v="2023-04-26T00:00:00"/>
    <s v="COD"/>
    <n v="68"/>
    <n v="8.4"/>
    <n v="902.87"/>
    <n v="119.29"/>
    <s v="UPI"/>
    <n v="5"/>
    <s v="50+"/>
    <s v="repeat"/>
    <s v="high value"/>
    <s v="High"/>
    <s v="Apr"/>
    <x v="0"/>
    <x v="0"/>
    <x v="1"/>
  </r>
  <r>
    <n v="605486"/>
    <n v="93439"/>
    <n v="51"/>
    <s v="Female"/>
    <x v="4"/>
    <x v="5"/>
    <s v="Chinese"/>
    <d v="2022-12-01T00:00:00"/>
    <s v="COD"/>
    <n v="46"/>
    <n v="11.2"/>
    <n v="896.56"/>
    <n v="35.64"/>
    <s v="Card"/>
    <n v="4"/>
    <s v="50+"/>
    <s v="new"/>
    <s v="high value"/>
    <s v="medium"/>
    <s v="Dec"/>
    <x v="2"/>
    <x v="1"/>
    <x v="1"/>
  </r>
  <r>
    <n v="605487"/>
    <n v="44020"/>
    <n v="36"/>
    <s v="Female"/>
    <x v="2"/>
    <x v="1"/>
    <s v="Pizza"/>
    <d v="2023-06-05T00:00:00"/>
    <s v="Online"/>
    <n v="21"/>
    <n v="2.6"/>
    <n v="1104.94"/>
    <n v="75.989999999999995"/>
    <s v="UPI"/>
    <n v="4"/>
    <s v="36-50"/>
    <s v="new"/>
    <s v="high value"/>
    <s v="medium"/>
    <s v="Jun"/>
    <x v="0"/>
    <x v="2"/>
    <x v="2"/>
  </r>
  <r>
    <n v="605488"/>
    <n v="46545"/>
    <n v="18"/>
    <s v="Male"/>
    <x v="0"/>
    <x v="4"/>
    <s v="Biryani"/>
    <d v="2022-09-24T00:00:00"/>
    <s v="COD"/>
    <n v="61"/>
    <n v="1.4"/>
    <n v="609.59"/>
    <n v="60.92"/>
    <s v="UPI"/>
    <n v="5"/>
    <s v="18-24"/>
    <s v="new"/>
    <s v="high value"/>
    <s v="High"/>
    <s v="Sep"/>
    <x v="2"/>
    <x v="2"/>
    <x v="1"/>
  </r>
  <r>
    <n v="605489"/>
    <n v="67611"/>
    <n v="20"/>
    <s v="Male"/>
    <x v="5"/>
    <x v="4"/>
    <s v="Burger"/>
    <d v="2022-10-20T00:00:00"/>
    <s v="COD"/>
    <n v="37"/>
    <n v="1.4"/>
    <n v="1488.98"/>
    <n v="62.05"/>
    <s v="Cash"/>
    <n v="1"/>
    <s v="18-24"/>
    <s v="new"/>
    <s v="high value"/>
    <s v="Low"/>
    <s v="Oct"/>
    <x v="2"/>
    <x v="2"/>
    <x v="0"/>
  </r>
  <r>
    <n v="605490"/>
    <n v="28676"/>
    <n v="62"/>
    <s v="Female"/>
    <x v="4"/>
    <x v="5"/>
    <s v="Biryani"/>
    <d v="2022-09-17T00:00:00"/>
    <s v="Online"/>
    <n v="71"/>
    <n v="9.5"/>
    <n v="1322.88"/>
    <n v="33.03"/>
    <s v="UPI"/>
    <n v="3"/>
    <s v="50+"/>
    <s v="new"/>
    <s v="high value"/>
    <s v="medium"/>
    <s v="Sep"/>
    <x v="2"/>
    <x v="0"/>
    <x v="1"/>
  </r>
  <r>
    <n v="605491"/>
    <n v="97989"/>
    <n v="40"/>
    <s v="Male"/>
    <x v="0"/>
    <x v="4"/>
    <s v="Sandwich"/>
    <d v="2023-10-20T00:00:00"/>
    <s v="Online"/>
    <n v="78"/>
    <n v="13.9"/>
    <n v="716.27"/>
    <n v="55.03"/>
    <s v="Card"/>
    <n v="4"/>
    <s v="36-50"/>
    <s v="new"/>
    <s v="high value"/>
    <s v="medium"/>
    <s v="Oct"/>
    <x v="0"/>
    <x v="1"/>
    <x v="1"/>
  </r>
  <r>
    <n v="605492"/>
    <n v="95085"/>
    <n v="43"/>
    <s v="Male"/>
    <x v="0"/>
    <x v="2"/>
    <s v="Burger"/>
    <d v="2024-07-12T00:00:00"/>
    <s v="Online"/>
    <n v="61"/>
    <n v="3.6"/>
    <n v="1342.41"/>
    <n v="115.11"/>
    <s v="Wallet"/>
    <n v="5"/>
    <s v="36-50"/>
    <s v="new"/>
    <s v="high value"/>
    <s v="High"/>
    <s v="Jul"/>
    <x v="1"/>
    <x v="2"/>
    <x v="1"/>
  </r>
  <r>
    <n v="605493"/>
    <n v="33281"/>
    <n v="43"/>
    <s v="Female"/>
    <x v="5"/>
    <x v="4"/>
    <s v="Pizza"/>
    <d v="2022-09-03T00:00:00"/>
    <s v="Online"/>
    <n v="59"/>
    <n v="9.1999999999999993"/>
    <n v="1213.1099999999999"/>
    <n v="40.75"/>
    <s v="UPI"/>
    <n v="5"/>
    <s v="36-50"/>
    <s v="repeat"/>
    <s v="high value"/>
    <s v="High"/>
    <s v="Sep"/>
    <x v="2"/>
    <x v="0"/>
    <x v="1"/>
  </r>
  <r>
    <n v="605494"/>
    <n v="83830"/>
    <n v="55"/>
    <s v="Female"/>
    <x v="2"/>
    <x v="3"/>
    <s v="Pizza"/>
    <d v="2022-05-28T00:00:00"/>
    <s v="Online"/>
    <n v="45"/>
    <n v="13.9"/>
    <n v="1310.58"/>
    <n v="66.3"/>
    <s v="UPI"/>
    <n v="2"/>
    <s v="50+"/>
    <s v="repeat"/>
    <s v="high value"/>
    <s v="Low"/>
    <s v="May"/>
    <x v="2"/>
    <x v="1"/>
    <x v="0"/>
  </r>
  <r>
    <n v="605495"/>
    <n v="23940"/>
    <n v="50"/>
    <s v="Male"/>
    <x v="4"/>
    <x v="6"/>
    <s v="Chinese"/>
    <d v="2022-11-12T00:00:00"/>
    <s v="COD"/>
    <n v="54"/>
    <n v="7.4"/>
    <n v="1094.56"/>
    <n v="36.08"/>
    <s v="Card"/>
    <n v="5"/>
    <s v="36-50"/>
    <s v="new"/>
    <s v="high value"/>
    <s v="High"/>
    <s v="Nov"/>
    <x v="2"/>
    <x v="0"/>
    <x v="1"/>
  </r>
  <r>
    <n v="605496"/>
    <n v="21599"/>
    <n v="38"/>
    <s v="Female"/>
    <x v="5"/>
    <x v="1"/>
    <s v="South Indian"/>
    <d v="2022-11-19T00:00:00"/>
    <s v="COD"/>
    <n v="31"/>
    <n v="11.7"/>
    <n v="167.41"/>
    <n v="80.680000000000007"/>
    <s v="Wallet"/>
    <n v="2"/>
    <s v="36-50"/>
    <s v="repeat"/>
    <s v="low"/>
    <s v="Low"/>
    <s v="Nov"/>
    <x v="2"/>
    <x v="1"/>
    <x v="0"/>
  </r>
  <r>
    <n v="605497"/>
    <n v="99732"/>
    <n v="44"/>
    <s v="Male"/>
    <x v="1"/>
    <x v="5"/>
    <s v="Pizza"/>
    <d v="2022-05-02T00:00:00"/>
    <s v="COD"/>
    <n v="45"/>
    <n v="10.3"/>
    <n v="784.51"/>
    <n v="102.26"/>
    <s v="Cash"/>
    <n v="2"/>
    <s v="36-50"/>
    <s v="new"/>
    <s v="high value"/>
    <s v="Low"/>
    <s v="May"/>
    <x v="2"/>
    <x v="1"/>
    <x v="0"/>
  </r>
  <r>
    <n v="605498"/>
    <n v="15587"/>
    <n v="30"/>
    <s v="Female"/>
    <x v="5"/>
    <x v="2"/>
    <s v="South Indian"/>
    <d v="2024-01-08T00:00:00"/>
    <s v="Online"/>
    <n v="75"/>
    <n v="10.6"/>
    <n v="927.76"/>
    <n v="53.09"/>
    <s v="UPI"/>
    <n v="4"/>
    <s v="25-35"/>
    <s v="new"/>
    <s v="high value"/>
    <s v="medium"/>
    <s v="Jan"/>
    <x v="1"/>
    <x v="1"/>
    <x v="1"/>
  </r>
  <r>
    <n v="605499"/>
    <n v="52755"/>
    <n v="30"/>
    <s v="Female"/>
    <x v="0"/>
    <x v="6"/>
    <s v="South Indian"/>
    <d v="2022-03-05T00:00:00"/>
    <s v="COD"/>
    <n v="84"/>
    <n v="9.9"/>
    <n v="629.35"/>
    <n v="70"/>
    <s v="UPI"/>
    <n v="3"/>
    <s v="25-35"/>
    <s v="repeat"/>
    <s v="high value"/>
    <s v="medium"/>
    <s v="Mar"/>
    <x v="2"/>
    <x v="0"/>
    <x v="1"/>
  </r>
  <r>
    <n v="605500"/>
    <n v="55483"/>
    <n v="44"/>
    <s v="Female"/>
    <x v="0"/>
    <x v="7"/>
    <s v="South Indian"/>
    <d v="2024-09-01T00:00:00"/>
    <s v="Online"/>
    <n v="21"/>
    <n v="3.9"/>
    <n v="159.38999999999999"/>
    <n v="115.73"/>
    <s v="Card"/>
    <n v="4"/>
    <s v="36-50"/>
    <s v="new"/>
    <s v="low"/>
    <s v="medium"/>
    <s v="Sep"/>
    <x v="1"/>
    <x v="2"/>
    <x v="2"/>
  </r>
  <r>
    <n v="605501"/>
    <n v="33263"/>
    <n v="57"/>
    <s v="Female"/>
    <x v="3"/>
    <x v="4"/>
    <s v="Chinese"/>
    <d v="2024-05-19T00:00:00"/>
    <s v="Online"/>
    <n v="57"/>
    <n v="11.4"/>
    <n v="506.55"/>
    <n v="26.17"/>
    <s v="Cash"/>
    <n v="1"/>
    <s v="50+"/>
    <s v="new"/>
    <s v="high value"/>
    <s v="Low"/>
    <s v="May"/>
    <x v="1"/>
    <x v="1"/>
    <x v="1"/>
  </r>
  <r>
    <n v="605502"/>
    <n v="68884"/>
    <n v="53"/>
    <s v="Female"/>
    <x v="2"/>
    <x v="5"/>
    <s v="Burger"/>
    <d v="2023-07-18T00:00:00"/>
    <s v="Online"/>
    <n v="84"/>
    <n v="9"/>
    <n v="1219.1500000000001"/>
    <n v="114.84"/>
    <s v="UPI"/>
    <n v="4"/>
    <s v="50+"/>
    <s v="new"/>
    <s v="high value"/>
    <s v="medium"/>
    <s v="Jul"/>
    <x v="0"/>
    <x v="0"/>
    <x v="1"/>
  </r>
  <r>
    <n v="605503"/>
    <n v="94841"/>
    <n v="53"/>
    <s v="Male"/>
    <x v="3"/>
    <x v="2"/>
    <s v="Sandwich"/>
    <d v="2023-05-17T00:00:00"/>
    <s v="Online"/>
    <n v="44"/>
    <n v="14.4"/>
    <n v="828.96"/>
    <n v="50.57"/>
    <s v="Wallet"/>
    <n v="4"/>
    <s v="50+"/>
    <s v="new"/>
    <s v="high value"/>
    <s v="medium"/>
    <s v="May"/>
    <x v="0"/>
    <x v="1"/>
    <x v="0"/>
  </r>
  <r>
    <n v="605504"/>
    <n v="64135"/>
    <n v="57"/>
    <s v="Male"/>
    <x v="4"/>
    <x v="2"/>
    <s v="Pizza"/>
    <d v="2024-08-22T00:00:00"/>
    <s v="COD"/>
    <n v="52"/>
    <n v="5.8"/>
    <n v="889.09"/>
    <n v="60.41"/>
    <s v="UPI"/>
    <n v="4"/>
    <s v="50+"/>
    <s v="new"/>
    <s v="high value"/>
    <s v="medium"/>
    <s v="Aug"/>
    <x v="1"/>
    <x v="0"/>
    <x v="1"/>
  </r>
  <r>
    <n v="605505"/>
    <n v="22943"/>
    <n v="51"/>
    <s v="Female"/>
    <x v="4"/>
    <x v="0"/>
    <s v="Pizza"/>
    <d v="2023-05-08T00:00:00"/>
    <s v="COD"/>
    <n v="86"/>
    <n v="14.7"/>
    <n v="505.53"/>
    <n v="116.13"/>
    <s v="Cash"/>
    <n v="2"/>
    <s v="50+"/>
    <s v="new"/>
    <s v="high value"/>
    <s v="Low"/>
    <s v="May"/>
    <x v="0"/>
    <x v="1"/>
    <x v="1"/>
  </r>
  <r>
    <n v="605506"/>
    <n v="48774"/>
    <n v="35"/>
    <s v="Female"/>
    <x v="1"/>
    <x v="7"/>
    <s v="Chinese"/>
    <d v="2022-02-13T00:00:00"/>
    <s v="Online"/>
    <n v="23"/>
    <n v="3.5"/>
    <n v="1147.01"/>
    <n v="53.73"/>
    <s v="Card"/>
    <n v="2"/>
    <s v="25-35"/>
    <s v="new"/>
    <s v="high value"/>
    <s v="Low"/>
    <s v="Feb"/>
    <x v="2"/>
    <x v="2"/>
    <x v="2"/>
  </r>
  <r>
    <n v="605507"/>
    <n v="95901"/>
    <n v="64"/>
    <s v="Female"/>
    <x v="4"/>
    <x v="7"/>
    <s v="Chinese"/>
    <d v="2022-02-14T00:00:00"/>
    <s v="COD"/>
    <n v="23"/>
    <n v="4.8"/>
    <n v="1133.32"/>
    <n v="112.32"/>
    <s v="UPI"/>
    <n v="4"/>
    <s v="50+"/>
    <s v="new"/>
    <s v="high value"/>
    <s v="medium"/>
    <s v="Feb"/>
    <x v="2"/>
    <x v="2"/>
    <x v="2"/>
  </r>
  <r>
    <n v="605508"/>
    <n v="98054"/>
    <n v="53"/>
    <s v="Female"/>
    <x v="5"/>
    <x v="0"/>
    <s v="Sandwich"/>
    <d v="2024-04-11T00:00:00"/>
    <s v="COD"/>
    <n v="46"/>
    <n v="9.1999999999999993"/>
    <n v="818.54"/>
    <n v="20.350000000000001"/>
    <s v="Wallet"/>
    <n v="3"/>
    <s v="50+"/>
    <s v="new"/>
    <s v="high value"/>
    <s v="medium"/>
    <s v="Apr"/>
    <x v="1"/>
    <x v="0"/>
    <x v="1"/>
  </r>
  <r>
    <n v="605509"/>
    <n v="39620"/>
    <n v="52"/>
    <s v="Female"/>
    <x v="4"/>
    <x v="0"/>
    <s v="South Indian"/>
    <d v="2023-07-13T00:00:00"/>
    <s v="COD"/>
    <n v="50"/>
    <n v="11.6"/>
    <n v="715.1"/>
    <n v="80.540000000000006"/>
    <s v="UPI"/>
    <n v="3"/>
    <s v="50+"/>
    <s v="new"/>
    <s v="high value"/>
    <s v="medium"/>
    <s v="Jul"/>
    <x v="0"/>
    <x v="1"/>
    <x v="1"/>
  </r>
  <r>
    <n v="605510"/>
    <n v="19757"/>
    <n v="37"/>
    <s v="Female"/>
    <x v="1"/>
    <x v="0"/>
    <s v="Sandwich"/>
    <d v="2024-10-31T00:00:00"/>
    <s v="COD"/>
    <n v="62"/>
    <n v="2.8"/>
    <n v="420.77"/>
    <n v="43.53"/>
    <s v="Wallet"/>
    <n v="5"/>
    <s v="36-50"/>
    <s v="new"/>
    <s v="medium"/>
    <s v="High"/>
    <s v="Oct"/>
    <x v="1"/>
    <x v="2"/>
    <x v="1"/>
  </r>
  <r>
    <n v="605511"/>
    <n v="14597"/>
    <n v="28"/>
    <s v="Female"/>
    <x v="5"/>
    <x v="1"/>
    <s v="Sandwich"/>
    <d v="2022-11-20T00:00:00"/>
    <s v="COD"/>
    <n v="61"/>
    <n v="14.6"/>
    <n v="856.33"/>
    <n v="109.38"/>
    <s v="Card"/>
    <n v="2"/>
    <s v="25-35"/>
    <s v="new"/>
    <s v="high value"/>
    <s v="Low"/>
    <s v="Nov"/>
    <x v="2"/>
    <x v="1"/>
    <x v="1"/>
  </r>
  <r>
    <n v="605512"/>
    <n v="82649"/>
    <n v="35"/>
    <s v="Male"/>
    <x v="0"/>
    <x v="3"/>
    <s v="Sandwich"/>
    <d v="2022-06-26T00:00:00"/>
    <s v="COD"/>
    <n v="42"/>
    <n v="14.7"/>
    <n v="1332.81"/>
    <n v="57.87"/>
    <s v="UPI"/>
    <n v="2"/>
    <s v="25-35"/>
    <s v="new"/>
    <s v="high value"/>
    <s v="Low"/>
    <s v="Jun"/>
    <x v="2"/>
    <x v="1"/>
    <x v="0"/>
  </r>
  <r>
    <n v="605513"/>
    <n v="14254"/>
    <n v="46"/>
    <s v="Male"/>
    <x v="2"/>
    <x v="2"/>
    <s v="Biryani"/>
    <d v="2023-10-25T00:00:00"/>
    <s v="Online"/>
    <n v="43"/>
    <n v="5"/>
    <n v="1377.07"/>
    <n v="105.65"/>
    <s v="Wallet"/>
    <n v="4"/>
    <s v="36-50"/>
    <s v="new"/>
    <s v="high value"/>
    <s v="medium"/>
    <s v="Oct"/>
    <x v="0"/>
    <x v="2"/>
    <x v="0"/>
  </r>
  <r>
    <n v="605514"/>
    <n v="85364"/>
    <n v="47"/>
    <s v="Female"/>
    <x v="2"/>
    <x v="3"/>
    <s v="Biryani"/>
    <d v="2024-09-26T00:00:00"/>
    <s v="Online"/>
    <n v="22"/>
    <n v="5.5"/>
    <n v="509.11"/>
    <n v="85.7"/>
    <s v="Cash"/>
    <n v="3"/>
    <s v="36-50"/>
    <s v="new"/>
    <s v="high value"/>
    <s v="medium"/>
    <s v="Sep"/>
    <x v="1"/>
    <x v="0"/>
    <x v="2"/>
  </r>
  <r>
    <n v="605515"/>
    <n v="72012"/>
    <n v="59"/>
    <s v="Male"/>
    <x v="3"/>
    <x v="6"/>
    <s v="Chinese"/>
    <d v="2022-08-25T00:00:00"/>
    <s v="COD"/>
    <n v="53"/>
    <n v="4"/>
    <n v="787.33"/>
    <n v="58.34"/>
    <s v="UPI"/>
    <n v="4"/>
    <s v="50+"/>
    <s v="new"/>
    <s v="high value"/>
    <s v="medium"/>
    <s v="Aug"/>
    <x v="2"/>
    <x v="2"/>
    <x v="1"/>
  </r>
  <r>
    <n v="605516"/>
    <n v="83147"/>
    <n v="28"/>
    <s v="Female"/>
    <x v="5"/>
    <x v="5"/>
    <s v="Pizza"/>
    <d v="2022-08-08T00:00:00"/>
    <s v="COD"/>
    <n v="79"/>
    <n v="10.1"/>
    <n v="382.71"/>
    <n v="64.3"/>
    <s v="Cash"/>
    <n v="1"/>
    <s v="25-35"/>
    <s v="new"/>
    <s v="medium"/>
    <s v="Low"/>
    <s v="Aug"/>
    <x v="2"/>
    <x v="1"/>
    <x v="1"/>
  </r>
  <r>
    <n v="605517"/>
    <n v="48291"/>
    <n v="24"/>
    <s v="Female"/>
    <x v="3"/>
    <x v="3"/>
    <s v="Sandwich"/>
    <d v="2023-09-04T00:00:00"/>
    <s v="COD"/>
    <n v="40"/>
    <n v="4.9000000000000004"/>
    <n v="1029.96"/>
    <n v="90.2"/>
    <s v="Wallet"/>
    <n v="2"/>
    <s v="18-24"/>
    <s v="new"/>
    <s v="high value"/>
    <s v="Low"/>
    <s v="Sep"/>
    <x v="0"/>
    <x v="2"/>
    <x v="0"/>
  </r>
  <r>
    <n v="605518"/>
    <n v="79406"/>
    <n v="56"/>
    <s v="Female"/>
    <x v="4"/>
    <x v="4"/>
    <s v="Pizza"/>
    <d v="2023-11-24T00:00:00"/>
    <s v="Online"/>
    <n v="37"/>
    <n v="10.4"/>
    <n v="299.77"/>
    <n v="80.61"/>
    <s v="Card"/>
    <n v="2"/>
    <s v="50+"/>
    <s v="new"/>
    <s v="medium"/>
    <s v="Low"/>
    <s v="Nov"/>
    <x v="0"/>
    <x v="1"/>
    <x v="0"/>
  </r>
  <r>
    <n v="605519"/>
    <n v="55221"/>
    <n v="34"/>
    <s v="Male"/>
    <x v="4"/>
    <x v="0"/>
    <s v="Chinese"/>
    <d v="2022-02-09T00:00:00"/>
    <s v="COD"/>
    <n v="32"/>
    <n v="5.5"/>
    <n v="542.99"/>
    <n v="70.27"/>
    <s v="UPI"/>
    <n v="4"/>
    <s v="25-35"/>
    <s v="new"/>
    <s v="high value"/>
    <s v="medium"/>
    <s v="Feb"/>
    <x v="2"/>
    <x v="0"/>
    <x v="0"/>
  </r>
  <r>
    <n v="605520"/>
    <n v="11093"/>
    <n v="43"/>
    <s v="Male"/>
    <x v="5"/>
    <x v="3"/>
    <s v="Pizza"/>
    <d v="2022-08-01T00:00:00"/>
    <s v="Online"/>
    <n v="38"/>
    <n v="1.3"/>
    <n v="436.94"/>
    <n v="58.73"/>
    <s v="Wallet"/>
    <n v="4"/>
    <s v="36-50"/>
    <s v="new"/>
    <s v="medium"/>
    <s v="medium"/>
    <s v="Aug"/>
    <x v="2"/>
    <x v="2"/>
    <x v="0"/>
  </r>
  <r>
    <n v="605521"/>
    <n v="57704"/>
    <n v="55"/>
    <s v="Female"/>
    <x v="4"/>
    <x v="3"/>
    <s v="Chinese"/>
    <d v="2022-05-19T00:00:00"/>
    <s v="COD"/>
    <n v="21"/>
    <n v="8.5"/>
    <n v="660.83"/>
    <n v="55.22"/>
    <s v="Card"/>
    <n v="2"/>
    <s v="50+"/>
    <s v="new"/>
    <s v="high value"/>
    <s v="Low"/>
    <s v="May"/>
    <x v="2"/>
    <x v="0"/>
    <x v="2"/>
  </r>
  <r>
    <n v="605522"/>
    <n v="24300"/>
    <n v="29"/>
    <s v="Female"/>
    <x v="0"/>
    <x v="6"/>
    <s v="South Indian"/>
    <d v="2022-12-25T00:00:00"/>
    <s v="Online"/>
    <n v="23"/>
    <n v="7.7"/>
    <n v="737.75"/>
    <n v="34.74"/>
    <s v="Card"/>
    <n v="5"/>
    <s v="25-35"/>
    <s v="new"/>
    <s v="high value"/>
    <s v="High"/>
    <s v="Dec"/>
    <x v="2"/>
    <x v="0"/>
    <x v="2"/>
  </r>
  <r>
    <n v="605523"/>
    <n v="68193"/>
    <n v="44"/>
    <s v="Female"/>
    <x v="3"/>
    <x v="5"/>
    <s v="Sandwich"/>
    <d v="2024-10-24T00:00:00"/>
    <s v="Online"/>
    <n v="84"/>
    <n v="1.3"/>
    <n v="925.92"/>
    <n v="76.400000000000006"/>
    <s v="Wallet"/>
    <n v="1"/>
    <s v="36-50"/>
    <s v="new"/>
    <s v="high value"/>
    <s v="Low"/>
    <s v="Oct"/>
    <x v="1"/>
    <x v="2"/>
    <x v="1"/>
  </r>
  <r>
    <n v="605524"/>
    <n v="16427"/>
    <n v="56"/>
    <s v="Male"/>
    <x v="1"/>
    <x v="1"/>
    <s v="Chinese"/>
    <d v="2023-08-02T00:00:00"/>
    <s v="COD"/>
    <n v="65"/>
    <n v="14.9"/>
    <n v="544.74"/>
    <n v="77.27"/>
    <s v="Card"/>
    <n v="1"/>
    <s v="50+"/>
    <s v="new"/>
    <s v="high value"/>
    <s v="Low"/>
    <s v="Aug"/>
    <x v="0"/>
    <x v="1"/>
    <x v="1"/>
  </r>
  <r>
    <n v="605525"/>
    <n v="87017"/>
    <n v="26"/>
    <s v="Male"/>
    <x v="5"/>
    <x v="4"/>
    <s v="Chinese"/>
    <d v="2023-05-31T00:00:00"/>
    <s v="COD"/>
    <n v="71"/>
    <n v="14.9"/>
    <n v="929.15"/>
    <n v="94.8"/>
    <s v="Card"/>
    <n v="2"/>
    <s v="25-35"/>
    <s v="new"/>
    <s v="high value"/>
    <s v="Low"/>
    <s v="May"/>
    <x v="0"/>
    <x v="1"/>
    <x v="1"/>
  </r>
  <r>
    <n v="605526"/>
    <n v="49837"/>
    <n v="37"/>
    <s v="Male"/>
    <x v="0"/>
    <x v="3"/>
    <s v="Burger"/>
    <d v="2023-01-16T00:00:00"/>
    <s v="Online"/>
    <n v="63"/>
    <n v="6.8"/>
    <n v="1127.29"/>
    <n v="91.31"/>
    <s v="Card"/>
    <n v="3"/>
    <s v="36-50"/>
    <s v="new"/>
    <s v="high value"/>
    <s v="medium"/>
    <s v="Jan"/>
    <x v="0"/>
    <x v="0"/>
    <x v="1"/>
  </r>
  <r>
    <n v="605527"/>
    <n v="69354"/>
    <n v="40"/>
    <s v="Male"/>
    <x v="3"/>
    <x v="5"/>
    <s v="South Indian"/>
    <d v="2024-04-10T00:00:00"/>
    <s v="COD"/>
    <n v="25"/>
    <n v="3.7"/>
    <n v="1043.6099999999999"/>
    <n v="94.39"/>
    <s v="Wallet"/>
    <n v="3"/>
    <s v="36-50"/>
    <s v="new"/>
    <s v="high value"/>
    <s v="medium"/>
    <s v="Apr"/>
    <x v="1"/>
    <x v="2"/>
    <x v="2"/>
  </r>
  <r>
    <n v="605528"/>
    <n v="67688"/>
    <n v="61"/>
    <s v="Male"/>
    <x v="4"/>
    <x v="1"/>
    <s v="Pizza"/>
    <d v="2024-11-04T00:00:00"/>
    <s v="COD"/>
    <n v="66"/>
    <n v="13.9"/>
    <n v="608.83000000000004"/>
    <n v="30.97"/>
    <s v="UPI"/>
    <n v="4"/>
    <s v="50+"/>
    <s v="new"/>
    <s v="high value"/>
    <s v="medium"/>
    <s v="Nov"/>
    <x v="1"/>
    <x v="1"/>
    <x v="1"/>
  </r>
  <r>
    <n v="605529"/>
    <n v="12094"/>
    <n v="22"/>
    <s v="Male"/>
    <x v="3"/>
    <x v="3"/>
    <s v="Burger"/>
    <d v="2022-08-20T00:00:00"/>
    <s v="COD"/>
    <n v="37"/>
    <n v="3.8"/>
    <n v="1174.77"/>
    <n v="46.82"/>
    <s v="Wallet"/>
    <n v="3"/>
    <s v="18-24"/>
    <s v="new"/>
    <s v="high value"/>
    <s v="medium"/>
    <s v="Aug"/>
    <x v="2"/>
    <x v="2"/>
    <x v="0"/>
  </r>
  <r>
    <n v="605530"/>
    <n v="87429"/>
    <n v="18"/>
    <s v="Male"/>
    <x v="0"/>
    <x v="4"/>
    <s v="Burger"/>
    <d v="2022-05-30T00:00:00"/>
    <s v="Online"/>
    <n v="21"/>
    <n v="14.4"/>
    <n v="1307.1500000000001"/>
    <n v="75.23"/>
    <s v="Card"/>
    <n v="1"/>
    <s v="18-24"/>
    <s v="new"/>
    <s v="high value"/>
    <s v="Low"/>
    <s v="May"/>
    <x v="2"/>
    <x v="1"/>
    <x v="2"/>
  </r>
  <r>
    <n v="605531"/>
    <n v="85202"/>
    <n v="55"/>
    <s v="Female"/>
    <x v="0"/>
    <x v="3"/>
    <s v="South Indian"/>
    <d v="2023-08-21T00:00:00"/>
    <s v="COD"/>
    <n v="24"/>
    <n v="2.2999999999999998"/>
    <n v="558.34"/>
    <n v="69.930000000000007"/>
    <s v="Cash"/>
    <n v="2"/>
    <s v="50+"/>
    <s v="new"/>
    <s v="high value"/>
    <s v="Low"/>
    <s v="Aug"/>
    <x v="0"/>
    <x v="2"/>
    <x v="2"/>
  </r>
  <r>
    <n v="605532"/>
    <n v="62949"/>
    <n v="40"/>
    <s v="Female"/>
    <x v="4"/>
    <x v="5"/>
    <s v="Sandwich"/>
    <d v="2022-10-13T00:00:00"/>
    <s v="COD"/>
    <n v="66"/>
    <n v="12.6"/>
    <n v="192.87"/>
    <n v="43.88"/>
    <s v="Card"/>
    <n v="3"/>
    <s v="36-50"/>
    <s v="new"/>
    <s v="low"/>
    <s v="medium"/>
    <s v="Oct"/>
    <x v="2"/>
    <x v="1"/>
    <x v="1"/>
  </r>
  <r>
    <n v="605533"/>
    <n v="44429"/>
    <n v="56"/>
    <s v="Female"/>
    <x v="5"/>
    <x v="7"/>
    <s v="Burger"/>
    <d v="2023-08-13T00:00:00"/>
    <s v="Online"/>
    <n v="55"/>
    <n v="13.9"/>
    <n v="1294.05"/>
    <n v="62.3"/>
    <s v="Cash"/>
    <n v="2"/>
    <s v="50+"/>
    <s v="new"/>
    <s v="high value"/>
    <s v="Low"/>
    <s v="Aug"/>
    <x v="0"/>
    <x v="1"/>
    <x v="1"/>
  </r>
  <r>
    <n v="605534"/>
    <n v="29115"/>
    <n v="41"/>
    <s v="Male"/>
    <x v="0"/>
    <x v="7"/>
    <s v="Burger"/>
    <d v="2023-07-12T00:00:00"/>
    <s v="COD"/>
    <n v="55"/>
    <n v="10.1"/>
    <n v="381.57"/>
    <n v="71.010000000000005"/>
    <s v="Cash"/>
    <n v="3"/>
    <s v="36-50"/>
    <s v="new"/>
    <s v="medium"/>
    <s v="medium"/>
    <s v="Jul"/>
    <x v="0"/>
    <x v="1"/>
    <x v="1"/>
  </r>
  <r>
    <n v="605535"/>
    <n v="89840"/>
    <n v="60"/>
    <s v="Male"/>
    <x v="4"/>
    <x v="0"/>
    <s v="Chinese"/>
    <d v="2023-06-14T00:00:00"/>
    <s v="Online"/>
    <n v="61"/>
    <n v="11.3"/>
    <n v="1303.83"/>
    <n v="59.15"/>
    <s v="Cash"/>
    <n v="5"/>
    <s v="50+"/>
    <s v="new"/>
    <s v="high value"/>
    <s v="High"/>
    <s v="Jun"/>
    <x v="0"/>
    <x v="1"/>
    <x v="1"/>
  </r>
  <r>
    <n v="605536"/>
    <n v="20502"/>
    <n v="62"/>
    <s v="Male"/>
    <x v="5"/>
    <x v="0"/>
    <s v="Burger"/>
    <d v="2024-09-01T00:00:00"/>
    <s v="COD"/>
    <n v="37"/>
    <n v="6.5"/>
    <n v="845.13"/>
    <n v="35.01"/>
    <s v="Cash"/>
    <n v="1"/>
    <s v="50+"/>
    <s v="new"/>
    <s v="high value"/>
    <s v="Low"/>
    <s v="Sep"/>
    <x v="1"/>
    <x v="0"/>
    <x v="0"/>
  </r>
  <r>
    <n v="605537"/>
    <n v="85887"/>
    <n v="19"/>
    <s v="Male"/>
    <x v="1"/>
    <x v="6"/>
    <s v="Sandwich"/>
    <d v="2022-04-18T00:00:00"/>
    <s v="Online"/>
    <n v="78"/>
    <n v="2.8"/>
    <n v="840.79"/>
    <n v="92.68"/>
    <s v="Wallet"/>
    <n v="1"/>
    <s v="18-24"/>
    <s v="new"/>
    <s v="high value"/>
    <s v="Low"/>
    <s v="Apr"/>
    <x v="2"/>
    <x v="2"/>
    <x v="1"/>
  </r>
  <r>
    <n v="605538"/>
    <n v="83806"/>
    <n v="20"/>
    <s v="Male"/>
    <x v="2"/>
    <x v="5"/>
    <s v="Sandwich"/>
    <d v="2022-04-30T00:00:00"/>
    <s v="Online"/>
    <n v="57"/>
    <n v="14.9"/>
    <n v="529.41999999999996"/>
    <n v="96.77"/>
    <s v="Cash"/>
    <n v="3"/>
    <s v="18-24"/>
    <s v="new"/>
    <s v="high value"/>
    <s v="medium"/>
    <s v="Apr"/>
    <x v="2"/>
    <x v="1"/>
    <x v="1"/>
  </r>
  <r>
    <n v="605539"/>
    <n v="36688"/>
    <n v="18"/>
    <s v="Male"/>
    <x v="2"/>
    <x v="1"/>
    <s v="Burger"/>
    <d v="2023-12-02T00:00:00"/>
    <s v="COD"/>
    <n v="71"/>
    <n v="3.1"/>
    <n v="341.21"/>
    <n v="43.12"/>
    <s v="UPI"/>
    <n v="5"/>
    <s v="18-24"/>
    <s v="new"/>
    <s v="medium"/>
    <s v="High"/>
    <s v="Dec"/>
    <x v="0"/>
    <x v="2"/>
    <x v="1"/>
  </r>
  <r>
    <n v="605540"/>
    <n v="66605"/>
    <n v="60"/>
    <s v="Female"/>
    <x v="3"/>
    <x v="7"/>
    <s v="Sandwich"/>
    <d v="2023-06-09T00:00:00"/>
    <s v="Online"/>
    <n v="37"/>
    <n v="7.5"/>
    <n v="1116.5899999999999"/>
    <n v="45.51"/>
    <s v="Cash"/>
    <n v="2"/>
    <s v="50+"/>
    <s v="new"/>
    <s v="high value"/>
    <s v="Low"/>
    <s v="Jun"/>
    <x v="0"/>
    <x v="0"/>
    <x v="0"/>
  </r>
  <r>
    <n v="605541"/>
    <n v="26937"/>
    <n v="43"/>
    <s v="Female"/>
    <x v="3"/>
    <x v="0"/>
    <s v="Chinese"/>
    <d v="2023-09-10T00:00:00"/>
    <s v="COD"/>
    <n v="43"/>
    <n v="2.1"/>
    <n v="711.67"/>
    <n v="84.74"/>
    <s v="Wallet"/>
    <n v="5"/>
    <s v="36-50"/>
    <s v="new"/>
    <s v="high value"/>
    <s v="High"/>
    <s v="Sep"/>
    <x v="0"/>
    <x v="2"/>
    <x v="0"/>
  </r>
  <r>
    <n v="605542"/>
    <n v="30677"/>
    <n v="28"/>
    <s v="Female"/>
    <x v="0"/>
    <x v="6"/>
    <s v="South Indian"/>
    <d v="2023-05-29T00:00:00"/>
    <s v="Online"/>
    <n v="43"/>
    <n v="4.8"/>
    <n v="933.24"/>
    <n v="29.31"/>
    <s v="Wallet"/>
    <n v="5"/>
    <s v="25-35"/>
    <s v="new"/>
    <s v="high value"/>
    <s v="High"/>
    <s v="May"/>
    <x v="0"/>
    <x v="2"/>
    <x v="0"/>
  </r>
  <r>
    <n v="605543"/>
    <n v="55906"/>
    <n v="23"/>
    <s v="Female"/>
    <x v="2"/>
    <x v="6"/>
    <s v="Sandwich"/>
    <d v="2023-06-11T00:00:00"/>
    <s v="Online"/>
    <n v="23"/>
    <n v="2.2999999999999998"/>
    <n v="190.78"/>
    <n v="59.25"/>
    <s v="Card"/>
    <n v="1"/>
    <s v="18-24"/>
    <s v="repeat"/>
    <s v="low"/>
    <s v="Low"/>
    <s v="Jun"/>
    <x v="0"/>
    <x v="2"/>
    <x v="2"/>
  </r>
  <r>
    <n v="605544"/>
    <n v="11556"/>
    <n v="19"/>
    <s v="Male"/>
    <x v="4"/>
    <x v="6"/>
    <s v="Chinese"/>
    <d v="2023-05-09T00:00:00"/>
    <s v="COD"/>
    <n v="62"/>
    <n v="13.3"/>
    <n v="155.94"/>
    <n v="51.01"/>
    <s v="Wallet"/>
    <n v="5"/>
    <s v="18-24"/>
    <s v="new"/>
    <s v="low"/>
    <s v="High"/>
    <s v="May"/>
    <x v="0"/>
    <x v="1"/>
    <x v="1"/>
  </r>
  <r>
    <n v="605545"/>
    <n v="21915"/>
    <n v="56"/>
    <s v="Female"/>
    <x v="5"/>
    <x v="1"/>
    <s v="Pizza"/>
    <d v="2022-12-28T00:00:00"/>
    <s v="COD"/>
    <n v="54"/>
    <n v="10"/>
    <n v="643.1"/>
    <n v="108.1"/>
    <s v="Card"/>
    <n v="5"/>
    <s v="50+"/>
    <s v="new"/>
    <s v="high value"/>
    <s v="High"/>
    <s v="Dec"/>
    <x v="2"/>
    <x v="0"/>
    <x v="1"/>
  </r>
  <r>
    <n v="605546"/>
    <n v="86114"/>
    <n v="34"/>
    <s v="Male"/>
    <x v="1"/>
    <x v="1"/>
    <s v="Burger"/>
    <d v="2023-05-19T00:00:00"/>
    <s v="Online"/>
    <n v="47"/>
    <n v="3.5"/>
    <n v="408.19"/>
    <n v="31.7"/>
    <s v="UPI"/>
    <n v="4"/>
    <s v="25-35"/>
    <s v="new"/>
    <s v="medium"/>
    <s v="medium"/>
    <s v="May"/>
    <x v="0"/>
    <x v="2"/>
    <x v="1"/>
  </r>
  <r>
    <n v="605547"/>
    <n v="31095"/>
    <n v="20"/>
    <s v="Female"/>
    <x v="2"/>
    <x v="5"/>
    <s v="Chinese"/>
    <d v="2022-09-06T00:00:00"/>
    <s v="COD"/>
    <n v="28"/>
    <n v="12.4"/>
    <n v="644.39"/>
    <n v="57.2"/>
    <s v="Wallet"/>
    <n v="1"/>
    <s v="18-24"/>
    <s v="new"/>
    <s v="high value"/>
    <s v="Low"/>
    <s v="Sep"/>
    <x v="2"/>
    <x v="1"/>
    <x v="2"/>
  </r>
  <r>
    <n v="605548"/>
    <n v="37514"/>
    <n v="64"/>
    <s v="Female"/>
    <x v="0"/>
    <x v="7"/>
    <s v="Burger"/>
    <d v="2023-09-16T00:00:00"/>
    <s v="Online"/>
    <n v="83"/>
    <n v="14.6"/>
    <n v="480.14"/>
    <n v="38.99"/>
    <s v="UPI"/>
    <n v="1"/>
    <s v="50+"/>
    <s v="repeat"/>
    <s v="medium"/>
    <s v="Low"/>
    <s v="Sep"/>
    <x v="0"/>
    <x v="1"/>
    <x v="1"/>
  </r>
  <r>
    <n v="605549"/>
    <n v="49813"/>
    <n v="32"/>
    <s v="Female"/>
    <x v="0"/>
    <x v="4"/>
    <s v="Biryani"/>
    <d v="2024-07-27T00:00:00"/>
    <s v="COD"/>
    <n v="30"/>
    <n v="9.1"/>
    <n v="1105.03"/>
    <n v="119.9"/>
    <s v="Wallet"/>
    <n v="2"/>
    <s v="25-35"/>
    <s v="new"/>
    <s v="high value"/>
    <s v="Low"/>
    <s v="Jul"/>
    <x v="1"/>
    <x v="0"/>
    <x v="2"/>
  </r>
  <r>
    <n v="605550"/>
    <n v="12860"/>
    <n v="52"/>
    <s v="Female"/>
    <x v="2"/>
    <x v="0"/>
    <s v="Biryani"/>
    <d v="2022-04-15T00:00:00"/>
    <s v="Online"/>
    <n v="45"/>
    <n v="4.3"/>
    <n v="682.1"/>
    <n v="92.68"/>
    <s v="Cash"/>
    <n v="3"/>
    <s v="50+"/>
    <s v="new"/>
    <s v="high value"/>
    <s v="medium"/>
    <s v="Apr"/>
    <x v="2"/>
    <x v="2"/>
    <x v="0"/>
  </r>
  <r>
    <n v="605551"/>
    <n v="94227"/>
    <n v="61"/>
    <s v="Male"/>
    <x v="2"/>
    <x v="5"/>
    <s v="Chinese"/>
    <d v="2023-11-06T00:00:00"/>
    <s v="Online"/>
    <n v="78"/>
    <n v="6.5"/>
    <n v="855.2"/>
    <n v="44.7"/>
    <s v="Cash"/>
    <n v="1"/>
    <s v="50+"/>
    <s v="new"/>
    <s v="high value"/>
    <s v="Low"/>
    <s v="Nov"/>
    <x v="0"/>
    <x v="0"/>
    <x v="1"/>
  </r>
  <r>
    <n v="605552"/>
    <n v="97283"/>
    <n v="51"/>
    <s v="Female"/>
    <x v="4"/>
    <x v="0"/>
    <s v="Burger"/>
    <d v="2024-01-07T00:00:00"/>
    <s v="Online"/>
    <n v="54"/>
    <n v="2.2000000000000002"/>
    <n v="857.88"/>
    <n v="36.64"/>
    <s v="Card"/>
    <n v="2"/>
    <s v="50+"/>
    <s v="new"/>
    <s v="high value"/>
    <s v="Low"/>
    <s v="Jan"/>
    <x v="1"/>
    <x v="2"/>
    <x v="1"/>
  </r>
  <r>
    <n v="605553"/>
    <n v="34118"/>
    <n v="60"/>
    <s v="Male"/>
    <x v="4"/>
    <x v="6"/>
    <s v="Biryani"/>
    <d v="2023-08-22T00:00:00"/>
    <s v="COD"/>
    <n v="23"/>
    <n v="8.3000000000000007"/>
    <n v="158.66"/>
    <n v="26.7"/>
    <s v="UPI"/>
    <n v="5"/>
    <s v="50+"/>
    <s v="repeat"/>
    <s v="low"/>
    <s v="High"/>
    <s v="Aug"/>
    <x v="0"/>
    <x v="0"/>
    <x v="2"/>
  </r>
  <r>
    <n v="605554"/>
    <n v="35355"/>
    <n v="46"/>
    <s v="Male"/>
    <x v="2"/>
    <x v="1"/>
    <s v="Sandwich"/>
    <d v="2024-09-12T00:00:00"/>
    <s v="COD"/>
    <n v="80"/>
    <n v="8.4"/>
    <n v="156.88"/>
    <n v="45.58"/>
    <s v="UPI"/>
    <n v="5"/>
    <s v="36-50"/>
    <s v="new"/>
    <s v="low"/>
    <s v="High"/>
    <s v="Sep"/>
    <x v="1"/>
    <x v="0"/>
    <x v="1"/>
  </r>
  <r>
    <n v="605555"/>
    <n v="85021"/>
    <n v="26"/>
    <s v="Male"/>
    <x v="4"/>
    <x v="0"/>
    <s v="Sandwich"/>
    <d v="2023-07-08T00:00:00"/>
    <s v="COD"/>
    <n v="69"/>
    <n v="8"/>
    <n v="173.34"/>
    <n v="59.14"/>
    <s v="UPI"/>
    <n v="4"/>
    <s v="25-35"/>
    <s v="repeat"/>
    <s v="low"/>
    <s v="medium"/>
    <s v="Jul"/>
    <x v="0"/>
    <x v="0"/>
    <x v="1"/>
  </r>
  <r>
    <n v="605556"/>
    <n v="42624"/>
    <n v="62"/>
    <s v="Male"/>
    <x v="4"/>
    <x v="5"/>
    <s v="Biryani"/>
    <d v="2024-07-27T00:00:00"/>
    <s v="Online"/>
    <n v="54"/>
    <n v="2.7"/>
    <n v="1382.08"/>
    <n v="81.28"/>
    <s v="UPI"/>
    <n v="4"/>
    <s v="50+"/>
    <s v="new"/>
    <s v="high value"/>
    <s v="medium"/>
    <s v="Jul"/>
    <x v="1"/>
    <x v="2"/>
    <x v="1"/>
  </r>
  <r>
    <n v="605557"/>
    <n v="34803"/>
    <n v="31"/>
    <s v="Male"/>
    <x v="4"/>
    <x v="2"/>
    <s v="Sandwich"/>
    <d v="2023-11-16T00:00:00"/>
    <s v="Online"/>
    <n v="30"/>
    <n v="2"/>
    <n v="693.8"/>
    <n v="30.15"/>
    <s v="Wallet"/>
    <n v="3"/>
    <s v="25-35"/>
    <s v="repeat"/>
    <s v="high value"/>
    <s v="medium"/>
    <s v="Nov"/>
    <x v="0"/>
    <x v="2"/>
    <x v="2"/>
  </r>
  <r>
    <n v="605558"/>
    <n v="64074"/>
    <n v="59"/>
    <s v="Male"/>
    <x v="5"/>
    <x v="0"/>
    <s v="Biryani"/>
    <d v="2024-10-22T00:00:00"/>
    <s v="Online"/>
    <n v="37"/>
    <n v="1.6"/>
    <n v="1470.92"/>
    <n v="32.49"/>
    <s v="Cash"/>
    <n v="3"/>
    <s v="50+"/>
    <s v="new"/>
    <s v="high value"/>
    <s v="medium"/>
    <s v="Oct"/>
    <x v="1"/>
    <x v="2"/>
    <x v="0"/>
  </r>
  <r>
    <n v="605559"/>
    <n v="12112"/>
    <n v="27"/>
    <s v="Male"/>
    <x v="0"/>
    <x v="1"/>
    <s v="Biryani"/>
    <d v="2023-06-07T00:00:00"/>
    <s v="COD"/>
    <n v="30"/>
    <n v="7.2"/>
    <n v="808"/>
    <n v="37.020000000000003"/>
    <s v="Cash"/>
    <n v="2"/>
    <s v="25-35"/>
    <s v="new"/>
    <s v="high value"/>
    <s v="Low"/>
    <s v="Jun"/>
    <x v="0"/>
    <x v="0"/>
    <x v="2"/>
  </r>
  <r>
    <n v="605560"/>
    <n v="52716"/>
    <n v="39"/>
    <s v="Male"/>
    <x v="0"/>
    <x v="5"/>
    <s v="Sandwich"/>
    <d v="2023-03-20T00:00:00"/>
    <s v="COD"/>
    <n v="45"/>
    <n v="14.9"/>
    <n v="395.02"/>
    <n v="114.84"/>
    <s v="UPI"/>
    <n v="2"/>
    <s v="36-50"/>
    <s v="new"/>
    <s v="medium"/>
    <s v="Low"/>
    <s v="Mar"/>
    <x v="0"/>
    <x v="1"/>
    <x v="0"/>
  </r>
  <r>
    <n v="605561"/>
    <n v="23214"/>
    <n v="32"/>
    <s v="Male"/>
    <x v="5"/>
    <x v="5"/>
    <s v="Chinese"/>
    <d v="2023-09-04T00:00:00"/>
    <s v="Online"/>
    <n v="52"/>
    <n v="13.8"/>
    <n v="793.25"/>
    <n v="28.89"/>
    <s v="UPI"/>
    <n v="1"/>
    <s v="25-35"/>
    <s v="repeat"/>
    <s v="high value"/>
    <s v="Low"/>
    <s v="Sep"/>
    <x v="0"/>
    <x v="1"/>
    <x v="1"/>
  </r>
  <r>
    <n v="605562"/>
    <n v="76855"/>
    <n v="32"/>
    <s v="Female"/>
    <x v="4"/>
    <x v="0"/>
    <s v="Pizza"/>
    <d v="2023-08-15T00:00:00"/>
    <s v="COD"/>
    <n v="53"/>
    <n v="7.3"/>
    <n v="926.12"/>
    <n v="82.34"/>
    <s v="Wallet"/>
    <n v="3"/>
    <s v="25-35"/>
    <s v="new"/>
    <s v="high value"/>
    <s v="medium"/>
    <s v="Aug"/>
    <x v="0"/>
    <x v="0"/>
    <x v="1"/>
  </r>
  <r>
    <n v="605563"/>
    <n v="59910"/>
    <n v="45"/>
    <s v="Female"/>
    <x v="3"/>
    <x v="1"/>
    <s v="Chinese"/>
    <d v="2022-08-06T00:00:00"/>
    <s v="COD"/>
    <n v="39"/>
    <n v="4.9000000000000004"/>
    <n v="665.91"/>
    <n v="81.099999999999994"/>
    <s v="Wallet"/>
    <n v="3"/>
    <s v="36-50"/>
    <s v="new"/>
    <s v="high value"/>
    <s v="medium"/>
    <s v="Aug"/>
    <x v="2"/>
    <x v="2"/>
    <x v="0"/>
  </r>
  <r>
    <n v="605564"/>
    <n v="23975"/>
    <n v="34"/>
    <s v="Female"/>
    <x v="4"/>
    <x v="7"/>
    <s v="Chinese"/>
    <d v="2023-03-22T00:00:00"/>
    <s v="Online"/>
    <n v="67"/>
    <n v="14"/>
    <n v="882.62"/>
    <n v="28.09"/>
    <s v="Wallet"/>
    <n v="5"/>
    <s v="25-35"/>
    <s v="new"/>
    <s v="high value"/>
    <s v="High"/>
    <s v="Mar"/>
    <x v="0"/>
    <x v="1"/>
    <x v="1"/>
  </r>
  <r>
    <n v="605565"/>
    <n v="70535"/>
    <n v="36"/>
    <s v="Female"/>
    <x v="1"/>
    <x v="5"/>
    <s v="Biryani"/>
    <d v="2022-09-22T00:00:00"/>
    <s v="Online"/>
    <n v="23"/>
    <n v="2.9"/>
    <n v="156.33000000000001"/>
    <n v="33.35"/>
    <s v="Card"/>
    <n v="2"/>
    <s v="36-50"/>
    <s v="new"/>
    <s v="low"/>
    <s v="Low"/>
    <s v="Sep"/>
    <x v="2"/>
    <x v="2"/>
    <x v="2"/>
  </r>
  <r>
    <n v="605566"/>
    <n v="89123"/>
    <n v="40"/>
    <s v="Male"/>
    <x v="0"/>
    <x v="6"/>
    <s v="Sandwich"/>
    <d v="2023-06-28T00:00:00"/>
    <s v="COD"/>
    <n v="88"/>
    <n v="2.8"/>
    <n v="690.84"/>
    <n v="73.069999999999993"/>
    <s v="UPI"/>
    <n v="2"/>
    <s v="36-50"/>
    <s v="new"/>
    <s v="high value"/>
    <s v="Low"/>
    <s v="Jun"/>
    <x v="0"/>
    <x v="2"/>
    <x v="1"/>
  </r>
  <r>
    <n v="605567"/>
    <n v="22332"/>
    <n v="23"/>
    <s v="Female"/>
    <x v="5"/>
    <x v="4"/>
    <s v="Sandwich"/>
    <d v="2022-06-14T00:00:00"/>
    <s v="COD"/>
    <n v="27"/>
    <n v="9.3000000000000007"/>
    <n v="616.61"/>
    <n v="93.55"/>
    <s v="Card"/>
    <n v="3"/>
    <s v="18-24"/>
    <s v="new"/>
    <s v="high value"/>
    <s v="medium"/>
    <s v="Jun"/>
    <x v="2"/>
    <x v="0"/>
    <x v="2"/>
  </r>
  <r>
    <n v="605568"/>
    <n v="28751"/>
    <n v="60"/>
    <s v="Male"/>
    <x v="4"/>
    <x v="2"/>
    <s v="Sandwich"/>
    <d v="2023-05-07T00:00:00"/>
    <s v="COD"/>
    <n v="89"/>
    <n v="13.1"/>
    <n v="782.69"/>
    <n v="70.400000000000006"/>
    <s v="Cash"/>
    <n v="3"/>
    <s v="50+"/>
    <s v="new"/>
    <s v="high value"/>
    <s v="medium"/>
    <s v="May"/>
    <x v="0"/>
    <x v="1"/>
    <x v="1"/>
  </r>
  <r>
    <n v="605569"/>
    <n v="90316"/>
    <n v="30"/>
    <s v="Female"/>
    <x v="2"/>
    <x v="0"/>
    <s v="Burger"/>
    <d v="2024-07-23T00:00:00"/>
    <s v="COD"/>
    <n v="83"/>
    <n v="8.4"/>
    <n v="927.22"/>
    <n v="36.54"/>
    <s v="Wallet"/>
    <n v="1"/>
    <s v="25-35"/>
    <s v="new"/>
    <s v="high value"/>
    <s v="Low"/>
    <s v="Jul"/>
    <x v="1"/>
    <x v="0"/>
    <x v="1"/>
  </r>
  <r>
    <n v="605570"/>
    <n v="22346"/>
    <n v="55"/>
    <s v="Male"/>
    <x v="4"/>
    <x v="4"/>
    <s v="Pizza"/>
    <d v="2022-12-17T00:00:00"/>
    <s v="Online"/>
    <n v="54"/>
    <n v="14.8"/>
    <n v="273.57"/>
    <n v="87.41"/>
    <s v="UPI"/>
    <n v="2"/>
    <s v="50+"/>
    <s v="new"/>
    <s v="medium"/>
    <s v="Low"/>
    <s v="Dec"/>
    <x v="2"/>
    <x v="1"/>
    <x v="1"/>
  </r>
  <r>
    <n v="605571"/>
    <n v="26364"/>
    <n v="55"/>
    <s v="Female"/>
    <x v="0"/>
    <x v="5"/>
    <s v="South Indian"/>
    <d v="2024-12-05T00:00:00"/>
    <s v="COD"/>
    <n v="58"/>
    <n v="10.3"/>
    <n v="461.72"/>
    <n v="75.64"/>
    <s v="Wallet"/>
    <n v="1"/>
    <s v="50+"/>
    <s v="new"/>
    <s v="medium"/>
    <s v="Low"/>
    <s v="Dec"/>
    <x v="1"/>
    <x v="1"/>
    <x v="1"/>
  </r>
  <r>
    <n v="605572"/>
    <n v="31992"/>
    <n v="64"/>
    <s v="Male"/>
    <x v="1"/>
    <x v="4"/>
    <s v="South Indian"/>
    <d v="2022-06-24T00:00:00"/>
    <s v="Online"/>
    <n v="35"/>
    <n v="3.3"/>
    <n v="376.9"/>
    <n v="64.73"/>
    <s v="UPI"/>
    <n v="1"/>
    <s v="50+"/>
    <s v="new"/>
    <s v="medium"/>
    <s v="Low"/>
    <s v="Jun"/>
    <x v="2"/>
    <x v="2"/>
    <x v="0"/>
  </r>
  <r>
    <n v="605573"/>
    <n v="75318"/>
    <n v="62"/>
    <s v="Male"/>
    <x v="2"/>
    <x v="0"/>
    <s v="Biryani"/>
    <d v="2022-06-17T00:00:00"/>
    <s v="Online"/>
    <n v="88"/>
    <n v="3"/>
    <n v="1422.1"/>
    <n v="27.05"/>
    <s v="Cash"/>
    <n v="3"/>
    <s v="50+"/>
    <s v="repeat"/>
    <s v="high value"/>
    <s v="medium"/>
    <s v="Jun"/>
    <x v="2"/>
    <x v="2"/>
    <x v="1"/>
  </r>
  <r>
    <n v="605574"/>
    <n v="71739"/>
    <n v="29"/>
    <s v="Male"/>
    <x v="5"/>
    <x v="3"/>
    <s v="South Indian"/>
    <d v="2023-02-02T00:00:00"/>
    <s v="Online"/>
    <n v="28"/>
    <n v="10.3"/>
    <n v="215.19"/>
    <n v="40.15"/>
    <s v="UPI"/>
    <n v="2"/>
    <s v="25-35"/>
    <s v="new"/>
    <s v="low"/>
    <s v="Low"/>
    <s v="Feb"/>
    <x v="0"/>
    <x v="1"/>
    <x v="2"/>
  </r>
  <r>
    <n v="605575"/>
    <n v="79163"/>
    <n v="31"/>
    <s v="Female"/>
    <x v="3"/>
    <x v="6"/>
    <s v="Biryani"/>
    <d v="2024-06-24T00:00:00"/>
    <s v="COD"/>
    <n v="88"/>
    <n v="6.2"/>
    <n v="1124.08"/>
    <n v="42.92"/>
    <s v="UPI"/>
    <n v="4"/>
    <s v="25-35"/>
    <s v="new"/>
    <s v="high value"/>
    <s v="medium"/>
    <s v="Jun"/>
    <x v="1"/>
    <x v="0"/>
    <x v="1"/>
  </r>
  <r>
    <n v="605576"/>
    <n v="14237"/>
    <n v="32"/>
    <s v="Male"/>
    <x v="3"/>
    <x v="5"/>
    <s v="South Indian"/>
    <d v="2022-07-11T00:00:00"/>
    <s v="COD"/>
    <n v="80"/>
    <n v="1.4"/>
    <n v="681.96"/>
    <n v="47.46"/>
    <s v="Card"/>
    <n v="1"/>
    <s v="25-35"/>
    <s v="repeat"/>
    <s v="high value"/>
    <s v="Low"/>
    <s v="Jul"/>
    <x v="2"/>
    <x v="2"/>
    <x v="1"/>
  </r>
  <r>
    <n v="605577"/>
    <n v="40754"/>
    <n v="47"/>
    <s v="Female"/>
    <x v="4"/>
    <x v="3"/>
    <s v="Sandwich"/>
    <d v="2023-12-01T00:00:00"/>
    <s v="COD"/>
    <n v="77"/>
    <n v="9.6999999999999993"/>
    <n v="1381.84"/>
    <n v="116.63"/>
    <s v="Card"/>
    <n v="1"/>
    <s v="36-50"/>
    <s v="new"/>
    <s v="high value"/>
    <s v="Low"/>
    <s v="Dec"/>
    <x v="0"/>
    <x v="0"/>
    <x v="1"/>
  </r>
  <r>
    <n v="605578"/>
    <n v="27169"/>
    <n v="53"/>
    <s v="Male"/>
    <x v="1"/>
    <x v="3"/>
    <s v="South Indian"/>
    <d v="2023-02-11T00:00:00"/>
    <s v="COD"/>
    <n v="28"/>
    <n v="3.4"/>
    <n v="562.28"/>
    <n v="49.97"/>
    <s v="Cash"/>
    <n v="4"/>
    <s v="50+"/>
    <s v="new"/>
    <s v="high value"/>
    <s v="medium"/>
    <s v="Feb"/>
    <x v="0"/>
    <x v="2"/>
    <x v="2"/>
  </r>
  <r>
    <n v="605579"/>
    <n v="74340"/>
    <n v="36"/>
    <s v="Male"/>
    <x v="4"/>
    <x v="3"/>
    <s v="Pizza"/>
    <d v="2023-01-13T00:00:00"/>
    <s v="Online"/>
    <n v="31"/>
    <n v="6"/>
    <n v="866.49"/>
    <n v="62.18"/>
    <s v="Wallet"/>
    <n v="4"/>
    <s v="36-50"/>
    <s v="new"/>
    <s v="high value"/>
    <s v="medium"/>
    <s v="Jan"/>
    <x v="0"/>
    <x v="0"/>
    <x v="0"/>
  </r>
  <r>
    <n v="605580"/>
    <n v="25716"/>
    <n v="35"/>
    <s v="Female"/>
    <x v="1"/>
    <x v="1"/>
    <s v="South Indian"/>
    <d v="2023-03-26T00:00:00"/>
    <s v="COD"/>
    <n v="89"/>
    <n v="7.6"/>
    <n v="1274.48"/>
    <n v="106.58"/>
    <s v="Card"/>
    <n v="2"/>
    <s v="25-35"/>
    <s v="new"/>
    <s v="high value"/>
    <s v="Low"/>
    <s v="Mar"/>
    <x v="0"/>
    <x v="0"/>
    <x v="1"/>
  </r>
  <r>
    <n v="605581"/>
    <n v="87003"/>
    <n v="63"/>
    <s v="Female"/>
    <x v="1"/>
    <x v="7"/>
    <s v="Burger"/>
    <d v="2022-03-02T00:00:00"/>
    <s v="Online"/>
    <n v="53"/>
    <n v="7.3"/>
    <n v="488.61"/>
    <n v="42.68"/>
    <s v="UPI"/>
    <n v="5"/>
    <s v="50+"/>
    <s v="new"/>
    <s v="medium"/>
    <s v="High"/>
    <s v="Mar"/>
    <x v="2"/>
    <x v="0"/>
    <x v="1"/>
  </r>
  <r>
    <n v="605582"/>
    <n v="10456"/>
    <n v="24"/>
    <s v="Male"/>
    <x v="3"/>
    <x v="3"/>
    <s v="Biryani"/>
    <d v="2022-08-03T00:00:00"/>
    <s v="COD"/>
    <n v="63"/>
    <n v="12"/>
    <n v="486.88"/>
    <n v="106.46"/>
    <s v="UPI"/>
    <n v="1"/>
    <s v="18-24"/>
    <s v="new"/>
    <s v="medium"/>
    <s v="Low"/>
    <s v="Aug"/>
    <x v="2"/>
    <x v="1"/>
    <x v="1"/>
  </r>
  <r>
    <n v="605583"/>
    <n v="57325"/>
    <n v="50"/>
    <s v="Female"/>
    <x v="3"/>
    <x v="1"/>
    <s v="Burger"/>
    <d v="2022-10-26T00:00:00"/>
    <s v="Online"/>
    <n v="88"/>
    <n v="3"/>
    <n v="719.25"/>
    <n v="39.85"/>
    <s v="UPI"/>
    <n v="5"/>
    <s v="36-50"/>
    <s v="new"/>
    <s v="high value"/>
    <s v="High"/>
    <s v="Oct"/>
    <x v="2"/>
    <x v="2"/>
    <x v="1"/>
  </r>
  <r>
    <n v="605584"/>
    <n v="56438"/>
    <n v="49"/>
    <s v="Female"/>
    <x v="3"/>
    <x v="6"/>
    <s v="Burger"/>
    <d v="2022-04-26T00:00:00"/>
    <s v="Online"/>
    <n v="31"/>
    <n v="11.8"/>
    <n v="1380.38"/>
    <n v="119.07"/>
    <s v="Cash"/>
    <n v="2"/>
    <s v="36-50"/>
    <s v="new"/>
    <s v="high value"/>
    <s v="Low"/>
    <s v="Apr"/>
    <x v="2"/>
    <x v="1"/>
    <x v="0"/>
  </r>
  <r>
    <n v="605585"/>
    <n v="36984"/>
    <n v="37"/>
    <s v="Female"/>
    <x v="0"/>
    <x v="5"/>
    <s v="Sandwich"/>
    <d v="2023-12-23T00:00:00"/>
    <s v="COD"/>
    <n v="33"/>
    <n v="5.5"/>
    <n v="848.87"/>
    <n v="81"/>
    <s v="Card"/>
    <n v="2"/>
    <s v="36-50"/>
    <s v="new"/>
    <s v="high value"/>
    <s v="Low"/>
    <s v="Dec"/>
    <x v="0"/>
    <x v="0"/>
    <x v="0"/>
  </r>
  <r>
    <n v="605586"/>
    <n v="42402"/>
    <n v="19"/>
    <s v="Male"/>
    <x v="3"/>
    <x v="1"/>
    <s v="South Indian"/>
    <d v="2023-02-17T00:00:00"/>
    <s v="Online"/>
    <n v="67"/>
    <n v="1.9"/>
    <n v="774.46"/>
    <n v="111.66"/>
    <s v="UPI"/>
    <n v="4"/>
    <s v="18-24"/>
    <s v="new"/>
    <s v="high value"/>
    <s v="medium"/>
    <s v="Feb"/>
    <x v="0"/>
    <x v="2"/>
    <x v="1"/>
  </r>
  <r>
    <n v="605587"/>
    <n v="79316"/>
    <n v="38"/>
    <s v="Male"/>
    <x v="2"/>
    <x v="7"/>
    <s v="Burger"/>
    <d v="2022-11-28T00:00:00"/>
    <s v="COD"/>
    <n v="51"/>
    <n v="13.8"/>
    <n v="203.68"/>
    <n v="22.06"/>
    <s v="Card"/>
    <n v="5"/>
    <s v="36-50"/>
    <s v="new"/>
    <s v="low"/>
    <s v="High"/>
    <s v="Nov"/>
    <x v="2"/>
    <x v="1"/>
    <x v="1"/>
  </r>
  <r>
    <n v="605588"/>
    <n v="87426"/>
    <n v="18"/>
    <s v="Male"/>
    <x v="1"/>
    <x v="2"/>
    <s v="Chinese"/>
    <d v="2022-09-16T00:00:00"/>
    <s v="COD"/>
    <n v="58"/>
    <n v="13.9"/>
    <n v="220.05"/>
    <n v="74.150000000000006"/>
    <s v="Card"/>
    <n v="2"/>
    <s v="18-24"/>
    <s v="new"/>
    <s v="low"/>
    <s v="Low"/>
    <s v="Sep"/>
    <x v="2"/>
    <x v="1"/>
    <x v="1"/>
  </r>
  <r>
    <n v="605589"/>
    <n v="29009"/>
    <n v="55"/>
    <s v="Male"/>
    <x v="3"/>
    <x v="0"/>
    <s v="Biryani"/>
    <d v="2023-03-15T00:00:00"/>
    <s v="Online"/>
    <n v="59"/>
    <n v="2.1"/>
    <n v="1073.1500000000001"/>
    <n v="58"/>
    <s v="Wallet"/>
    <n v="2"/>
    <s v="50+"/>
    <s v="new"/>
    <s v="high value"/>
    <s v="Low"/>
    <s v="Mar"/>
    <x v="0"/>
    <x v="2"/>
    <x v="1"/>
  </r>
  <r>
    <n v="605590"/>
    <n v="90432"/>
    <n v="18"/>
    <s v="Male"/>
    <x v="0"/>
    <x v="7"/>
    <s v="Sandwich"/>
    <d v="2023-03-08T00:00:00"/>
    <s v="Online"/>
    <n v="67"/>
    <n v="9.6999999999999993"/>
    <n v="850.18"/>
    <n v="29.96"/>
    <s v="Card"/>
    <n v="4"/>
    <s v="18-24"/>
    <s v="new"/>
    <s v="high value"/>
    <s v="medium"/>
    <s v="Mar"/>
    <x v="0"/>
    <x v="0"/>
    <x v="1"/>
  </r>
  <r>
    <n v="605591"/>
    <n v="13047"/>
    <n v="47"/>
    <s v="Male"/>
    <x v="4"/>
    <x v="1"/>
    <s v="Biryani"/>
    <d v="2022-04-19T00:00:00"/>
    <s v="COD"/>
    <n v="23"/>
    <n v="13.8"/>
    <n v="514.52"/>
    <n v="64.52"/>
    <s v="Card"/>
    <n v="4"/>
    <s v="36-50"/>
    <s v="new"/>
    <s v="high value"/>
    <s v="medium"/>
    <s v="Apr"/>
    <x v="2"/>
    <x v="1"/>
    <x v="2"/>
  </r>
  <r>
    <n v="605592"/>
    <n v="14471"/>
    <n v="61"/>
    <s v="Male"/>
    <x v="1"/>
    <x v="1"/>
    <s v="Pizza"/>
    <d v="2023-06-04T00:00:00"/>
    <s v="Online"/>
    <n v="56"/>
    <n v="12.2"/>
    <n v="894.28"/>
    <n v="109.52"/>
    <s v="UPI"/>
    <n v="4"/>
    <s v="50+"/>
    <s v="new"/>
    <s v="high value"/>
    <s v="medium"/>
    <s v="Jun"/>
    <x v="0"/>
    <x v="1"/>
    <x v="1"/>
  </r>
  <r>
    <n v="605593"/>
    <n v="73799"/>
    <n v="29"/>
    <s v="Female"/>
    <x v="3"/>
    <x v="1"/>
    <s v="South Indian"/>
    <d v="2024-03-14T00:00:00"/>
    <s v="COD"/>
    <n v="54"/>
    <n v="10.7"/>
    <n v="1155.1099999999999"/>
    <n v="66.650000000000006"/>
    <s v="Cash"/>
    <n v="3"/>
    <s v="25-35"/>
    <s v="new"/>
    <s v="high value"/>
    <s v="medium"/>
    <s v="Mar"/>
    <x v="1"/>
    <x v="1"/>
    <x v="1"/>
  </r>
  <r>
    <n v="605594"/>
    <n v="16562"/>
    <n v="26"/>
    <s v="Male"/>
    <x v="0"/>
    <x v="4"/>
    <s v="Sandwich"/>
    <d v="2022-10-15T00:00:00"/>
    <s v="Online"/>
    <n v="49"/>
    <n v="3.6"/>
    <n v="541.66999999999996"/>
    <n v="64.38"/>
    <s v="Card"/>
    <n v="1"/>
    <s v="25-35"/>
    <s v="new"/>
    <s v="high value"/>
    <s v="Low"/>
    <s v="Oct"/>
    <x v="2"/>
    <x v="2"/>
    <x v="1"/>
  </r>
  <r>
    <n v="605595"/>
    <n v="53389"/>
    <n v="45"/>
    <s v="Female"/>
    <x v="4"/>
    <x v="4"/>
    <s v="Burger"/>
    <d v="2022-01-09T00:00:00"/>
    <s v="Online"/>
    <n v="64"/>
    <n v="3.3"/>
    <n v="1042.1500000000001"/>
    <n v="74.2"/>
    <s v="Wallet"/>
    <n v="4"/>
    <s v="36-50"/>
    <s v="new"/>
    <s v="high value"/>
    <s v="medium"/>
    <s v="Jan"/>
    <x v="2"/>
    <x v="2"/>
    <x v="1"/>
  </r>
  <r>
    <n v="605596"/>
    <n v="37967"/>
    <n v="55"/>
    <s v="Female"/>
    <x v="0"/>
    <x v="7"/>
    <s v="South Indian"/>
    <d v="2024-11-21T00:00:00"/>
    <s v="COD"/>
    <n v="46"/>
    <n v="13.8"/>
    <n v="1244.82"/>
    <n v="62.12"/>
    <s v="Card"/>
    <n v="1"/>
    <s v="50+"/>
    <s v="new"/>
    <s v="high value"/>
    <s v="Low"/>
    <s v="Nov"/>
    <x v="1"/>
    <x v="1"/>
    <x v="1"/>
  </r>
  <r>
    <n v="605597"/>
    <n v="35153"/>
    <n v="57"/>
    <s v="Female"/>
    <x v="4"/>
    <x v="5"/>
    <s v="Burger"/>
    <d v="2022-01-29T00:00:00"/>
    <s v="COD"/>
    <n v="21"/>
    <n v="14.8"/>
    <n v="949.73"/>
    <n v="93.6"/>
    <s v="Card"/>
    <n v="4"/>
    <s v="50+"/>
    <s v="new"/>
    <s v="high value"/>
    <s v="medium"/>
    <s v="Jan"/>
    <x v="2"/>
    <x v="1"/>
    <x v="2"/>
  </r>
  <r>
    <n v="605598"/>
    <n v="23506"/>
    <n v="52"/>
    <s v="Female"/>
    <x v="1"/>
    <x v="0"/>
    <s v="Pizza"/>
    <d v="2022-02-28T00:00:00"/>
    <s v="COD"/>
    <n v="48"/>
    <n v="9"/>
    <n v="846.57"/>
    <n v="66.92"/>
    <s v="Cash"/>
    <n v="2"/>
    <s v="50+"/>
    <s v="new"/>
    <s v="high value"/>
    <s v="Low"/>
    <s v="Feb"/>
    <x v="2"/>
    <x v="0"/>
    <x v="1"/>
  </r>
  <r>
    <n v="605599"/>
    <n v="19449"/>
    <n v="22"/>
    <s v="Male"/>
    <x v="4"/>
    <x v="5"/>
    <s v="Chinese"/>
    <d v="2023-04-25T00:00:00"/>
    <s v="Online"/>
    <n v="53"/>
    <n v="13.3"/>
    <n v="475.72"/>
    <n v="53.85"/>
    <s v="Cash"/>
    <n v="2"/>
    <s v="18-24"/>
    <s v="new"/>
    <s v="medium"/>
    <s v="Low"/>
    <s v="Apr"/>
    <x v="0"/>
    <x v="1"/>
    <x v="1"/>
  </r>
  <r>
    <n v="605600"/>
    <n v="59719"/>
    <n v="59"/>
    <s v="Male"/>
    <x v="3"/>
    <x v="6"/>
    <s v="Pizza"/>
    <d v="2024-05-14T00:00:00"/>
    <s v="Online"/>
    <n v="45"/>
    <n v="9.5"/>
    <n v="1423.71"/>
    <n v="38.5"/>
    <s v="Card"/>
    <n v="3"/>
    <s v="50+"/>
    <s v="new"/>
    <s v="high value"/>
    <s v="medium"/>
    <s v="May"/>
    <x v="1"/>
    <x v="0"/>
    <x v="0"/>
  </r>
  <r>
    <n v="605601"/>
    <n v="48069"/>
    <n v="33"/>
    <s v="Male"/>
    <x v="4"/>
    <x v="0"/>
    <s v="Sandwich"/>
    <d v="2024-03-08T00:00:00"/>
    <s v="Online"/>
    <n v="39"/>
    <n v="1"/>
    <n v="1316.17"/>
    <n v="99.54"/>
    <s v="Cash"/>
    <n v="5"/>
    <s v="25-35"/>
    <s v="new"/>
    <s v="high value"/>
    <s v="High"/>
    <s v="Mar"/>
    <x v="1"/>
    <x v="2"/>
    <x v="0"/>
  </r>
  <r>
    <n v="605602"/>
    <n v="70456"/>
    <n v="30"/>
    <s v="Male"/>
    <x v="1"/>
    <x v="6"/>
    <s v="Biryani"/>
    <d v="2024-09-22T00:00:00"/>
    <s v="Online"/>
    <n v="85"/>
    <n v="12.3"/>
    <n v="856.86"/>
    <n v="110.74"/>
    <s v="UPI"/>
    <n v="2"/>
    <s v="25-35"/>
    <s v="repeat"/>
    <s v="high value"/>
    <s v="Low"/>
    <s v="Sep"/>
    <x v="1"/>
    <x v="1"/>
    <x v="1"/>
  </r>
  <r>
    <n v="605603"/>
    <n v="62744"/>
    <n v="19"/>
    <s v="Female"/>
    <x v="4"/>
    <x v="0"/>
    <s v="South Indian"/>
    <d v="2023-04-22T00:00:00"/>
    <s v="Online"/>
    <n v="78"/>
    <n v="14.9"/>
    <n v="1448.56"/>
    <n v="43.1"/>
    <s v="UPI"/>
    <n v="5"/>
    <s v="18-24"/>
    <s v="new"/>
    <s v="high value"/>
    <s v="High"/>
    <s v="Apr"/>
    <x v="0"/>
    <x v="1"/>
    <x v="1"/>
  </r>
  <r>
    <n v="605604"/>
    <n v="69095"/>
    <n v="33"/>
    <s v="Female"/>
    <x v="2"/>
    <x v="5"/>
    <s v="Chinese"/>
    <d v="2023-03-29T00:00:00"/>
    <s v="Online"/>
    <n v="88"/>
    <n v="14"/>
    <n v="722.1"/>
    <n v="28.93"/>
    <s v="UPI"/>
    <n v="5"/>
    <s v="25-35"/>
    <s v="new"/>
    <s v="high value"/>
    <s v="High"/>
    <s v="Mar"/>
    <x v="0"/>
    <x v="1"/>
    <x v="1"/>
  </r>
  <r>
    <n v="605605"/>
    <n v="42303"/>
    <n v="30"/>
    <s v="Male"/>
    <x v="1"/>
    <x v="2"/>
    <s v="Chinese"/>
    <d v="2023-08-11T00:00:00"/>
    <s v="Online"/>
    <n v="63"/>
    <n v="6.5"/>
    <n v="635.44000000000005"/>
    <n v="77.83"/>
    <s v="Wallet"/>
    <n v="1"/>
    <s v="25-35"/>
    <s v="new"/>
    <s v="high value"/>
    <s v="Low"/>
    <s v="Aug"/>
    <x v="0"/>
    <x v="0"/>
    <x v="1"/>
  </r>
  <r>
    <n v="605606"/>
    <n v="26124"/>
    <n v="29"/>
    <s v="Female"/>
    <x v="4"/>
    <x v="6"/>
    <s v="South Indian"/>
    <d v="2024-10-19T00:00:00"/>
    <s v="COD"/>
    <n v="75"/>
    <n v="10.9"/>
    <n v="1157.4000000000001"/>
    <n v="21.95"/>
    <s v="Wallet"/>
    <n v="5"/>
    <s v="25-35"/>
    <s v="new"/>
    <s v="high value"/>
    <s v="High"/>
    <s v="Oct"/>
    <x v="1"/>
    <x v="1"/>
    <x v="1"/>
  </r>
  <r>
    <n v="605607"/>
    <n v="73334"/>
    <n v="42"/>
    <s v="Male"/>
    <x v="3"/>
    <x v="2"/>
    <s v="Biryani"/>
    <d v="2024-09-04T00:00:00"/>
    <s v="COD"/>
    <n v="28"/>
    <n v="7.6"/>
    <n v="850.35"/>
    <n v="68.7"/>
    <s v="Wallet"/>
    <n v="5"/>
    <s v="36-50"/>
    <s v="new"/>
    <s v="high value"/>
    <s v="High"/>
    <s v="Sep"/>
    <x v="1"/>
    <x v="0"/>
    <x v="2"/>
  </r>
  <r>
    <n v="605608"/>
    <n v="76661"/>
    <n v="28"/>
    <s v="Female"/>
    <x v="4"/>
    <x v="1"/>
    <s v="Pizza"/>
    <d v="2023-07-14T00:00:00"/>
    <s v="COD"/>
    <n v="67"/>
    <n v="10.5"/>
    <n v="516.79999999999995"/>
    <n v="31.84"/>
    <s v="Wallet"/>
    <n v="3"/>
    <s v="25-35"/>
    <s v="new"/>
    <s v="high value"/>
    <s v="medium"/>
    <s v="Jul"/>
    <x v="0"/>
    <x v="1"/>
    <x v="1"/>
  </r>
  <r>
    <n v="605609"/>
    <n v="80628"/>
    <n v="33"/>
    <s v="Female"/>
    <x v="1"/>
    <x v="2"/>
    <s v="Chinese"/>
    <d v="2022-08-05T00:00:00"/>
    <s v="Online"/>
    <n v="27"/>
    <n v="5.3"/>
    <n v="1329.59"/>
    <n v="28.59"/>
    <s v="Cash"/>
    <n v="5"/>
    <s v="25-35"/>
    <s v="new"/>
    <s v="high value"/>
    <s v="High"/>
    <s v="Aug"/>
    <x v="2"/>
    <x v="0"/>
    <x v="2"/>
  </r>
  <r>
    <n v="605610"/>
    <n v="26210"/>
    <n v="64"/>
    <s v="Female"/>
    <x v="0"/>
    <x v="0"/>
    <s v="Chinese"/>
    <d v="2022-08-27T00:00:00"/>
    <s v="COD"/>
    <n v="40"/>
    <n v="4.5"/>
    <n v="1380.91"/>
    <n v="26.35"/>
    <s v="Card"/>
    <n v="4"/>
    <s v="50+"/>
    <s v="new"/>
    <s v="high value"/>
    <s v="medium"/>
    <s v="Aug"/>
    <x v="2"/>
    <x v="2"/>
    <x v="0"/>
  </r>
  <r>
    <n v="605611"/>
    <n v="73513"/>
    <n v="44"/>
    <s v="Male"/>
    <x v="2"/>
    <x v="3"/>
    <s v="South Indian"/>
    <d v="2024-05-07T00:00:00"/>
    <s v="COD"/>
    <n v="62"/>
    <n v="5.8"/>
    <n v="286.62"/>
    <n v="60.56"/>
    <s v="Wallet"/>
    <n v="3"/>
    <s v="36-50"/>
    <s v="new"/>
    <s v="medium"/>
    <s v="medium"/>
    <s v="May"/>
    <x v="1"/>
    <x v="0"/>
    <x v="1"/>
  </r>
  <r>
    <n v="605612"/>
    <n v="92519"/>
    <n v="23"/>
    <s v="Male"/>
    <x v="1"/>
    <x v="7"/>
    <s v="Biryani"/>
    <d v="2022-06-05T00:00:00"/>
    <s v="COD"/>
    <n v="35"/>
    <n v="10.1"/>
    <n v="285.74"/>
    <n v="88.05"/>
    <s v="UPI"/>
    <n v="4"/>
    <s v="18-24"/>
    <s v="new"/>
    <s v="medium"/>
    <s v="medium"/>
    <s v="Jun"/>
    <x v="2"/>
    <x v="1"/>
    <x v="0"/>
  </r>
  <r>
    <n v="605613"/>
    <n v="58313"/>
    <n v="21"/>
    <s v="Male"/>
    <x v="5"/>
    <x v="5"/>
    <s v="Burger"/>
    <d v="2023-01-17T00:00:00"/>
    <s v="COD"/>
    <n v="66"/>
    <n v="1.5"/>
    <n v="1413.38"/>
    <n v="50.81"/>
    <s v="Wallet"/>
    <n v="3"/>
    <s v="18-24"/>
    <s v="new"/>
    <s v="high value"/>
    <s v="medium"/>
    <s v="Jan"/>
    <x v="0"/>
    <x v="2"/>
    <x v="1"/>
  </r>
  <r>
    <n v="605614"/>
    <n v="17736"/>
    <n v="35"/>
    <s v="Male"/>
    <x v="5"/>
    <x v="2"/>
    <s v="Pizza"/>
    <d v="2024-04-28T00:00:00"/>
    <s v="COD"/>
    <n v="70"/>
    <n v="11.6"/>
    <n v="364.78"/>
    <n v="49.01"/>
    <s v="Card"/>
    <n v="1"/>
    <s v="25-35"/>
    <s v="new"/>
    <s v="medium"/>
    <s v="Low"/>
    <s v="Apr"/>
    <x v="1"/>
    <x v="1"/>
    <x v="1"/>
  </r>
  <r>
    <n v="605615"/>
    <n v="67537"/>
    <n v="27"/>
    <s v="Female"/>
    <x v="3"/>
    <x v="4"/>
    <s v="Sandwich"/>
    <d v="2024-10-07T00:00:00"/>
    <s v="Online"/>
    <n v="48"/>
    <n v="2.6"/>
    <n v="644.59"/>
    <n v="102.15"/>
    <s v="UPI"/>
    <n v="5"/>
    <s v="25-35"/>
    <s v="new"/>
    <s v="high value"/>
    <s v="High"/>
    <s v="Oct"/>
    <x v="1"/>
    <x v="2"/>
    <x v="1"/>
  </r>
  <r>
    <n v="605616"/>
    <n v="63474"/>
    <n v="43"/>
    <s v="Male"/>
    <x v="5"/>
    <x v="7"/>
    <s v="Sandwich"/>
    <d v="2023-10-22T00:00:00"/>
    <s v="Online"/>
    <n v="49"/>
    <n v="13.9"/>
    <n v="355"/>
    <n v="104.39"/>
    <s v="Wallet"/>
    <n v="2"/>
    <s v="36-50"/>
    <s v="new"/>
    <s v="medium"/>
    <s v="Low"/>
    <s v="Oct"/>
    <x v="0"/>
    <x v="1"/>
    <x v="1"/>
  </r>
  <r>
    <n v="605617"/>
    <n v="51460"/>
    <n v="61"/>
    <s v="Female"/>
    <x v="5"/>
    <x v="3"/>
    <s v="South Indian"/>
    <d v="2023-06-10T00:00:00"/>
    <s v="COD"/>
    <n v="24"/>
    <n v="5.4"/>
    <n v="267.94"/>
    <n v="107.58"/>
    <s v="UPI"/>
    <n v="2"/>
    <s v="50+"/>
    <s v="new"/>
    <s v="medium"/>
    <s v="Low"/>
    <s v="Jun"/>
    <x v="0"/>
    <x v="0"/>
    <x v="2"/>
  </r>
  <r>
    <n v="605618"/>
    <n v="66606"/>
    <n v="24"/>
    <s v="Male"/>
    <x v="1"/>
    <x v="2"/>
    <s v="Pizza"/>
    <d v="2024-08-12T00:00:00"/>
    <s v="Online"/>
    <n v="88"/>
    <n v="2.4"/>
    <n v="331.04"/>
    <n v="113.43"/>
    <s v="Wallet"/>
    <n v="4"/>
    <s v="18-24"/>
    <s v="new"/>
    <s v="medium"/>
    <s v="medium"/>
    <s v="Aug"/>
    <x v="1"/>
    <x v="2"/>
    <x v="1"/>
  </r>
  <r>
    <n v="605619"/>
    <n v="87955"/>
    <n v="42"/>
    <s v="Male"/>
    <x v="1"/>
    <x v="4"/>
    <s v="Chinese"/>
    <d v="2024-12-16T00:00:00"/>
    <s v="COD"/>
    <n v="49"/>
    <n v="4.5"/>
    <n v="1300.3"/>
    <n v="90.08"/>
    <s v="Cash"/>
    <n v="3"/>
    <s v="36-50"/>
    <s v="new"/>
    <s v="high value"/>
    <s v="medium"/>
    <s v="Dec"/>
    <x v="1"/>
    <x v="2"/>
    <x v="1"/>
  </r>
  <r>
    <n v="605620"/>
    <n v="69485"/>
    <n v="41"/>
    <s v="Male"/>
    <x v="5"/>
    <x v="3"/>
    <s v="Chinese"/>
    <d v="2022-12-02T00:00:00"/>
    <s v="Online"/>
    <n v="70"/>
    <n v="9.8000000000000007"/>
    <n v="551.96"/>
    <n v="24.73"/>
    <s v="Card"/>
    <n v="4"/>
    <s v="36-50"/>
    <s v="new"/>
    <s v="high value"/>
    <s v="medium"/>
    <s v="Dec"/>
    <x v="2"/>
    <x v="0"/>
    <x v="1"/>
  </r>
  <r>
    <n v="605621"/>
    <n v="37892"/>
    <n v="40"/>
    <s v="Female"/>
    <x v="4"/>
    <x v="7"/>
    <s v="Chinese"/>
    <d v="2024-03-19T00:00:00"/>
    <s v="Online"/>
    <n v="74"/>
    <n v="12.5"/>
    <n v="758.41"/>
    <n v="65.42"/>
    <s v="Card"/>
    <n v="2"/>
    <s v="36-50"/>
    <s v="repeat"/>
    <s v="high value"/>
    <s v="Low"/>
    <s v="Mar"/>
    <x v="1"/>
    <x v="1"/>
    <x v="1"/>
  </r>
  <r>
    <n v="605622"/>
    <n v="45164"/>
    <n v="26"/>
    <s v="Male"/>
    <x v="0"/>
    <x v="7"/>
    <s v="Pizza"/>
    <d v="2023-05-31T00:00:00"/>
    <s v="COD"/>
    <n v="69"/>
    <n v="1.7"/>
    <n v="746.65"/>
    <n v="56.63"/>
    <s v="UPI"/>
    <n v="4"/>
    <s v="25-35"/>
    <s v="new"/>
    <s v="high value"/>
    <s v="medium"/>
    <s v="May"/>
    <x v="0"/>
    <x v="2"/>
    <x v="1"/>
  </r>
  <r>
    <n v="605623"/>
    <n v="87428"/>
    <n v="51"/>
    <s v="Male"/>
    <x v="3"/>
    <x v="0"/>
    <s v="Pizza"/>
    <d v="2024-05-10T00:00:00"/>
    <s v="Online"/>
    <n v="65"/>
    <n v="5.6"/>
    <n v="1194.44"/>
    <n v="104.45"/>
    <s v="Wallet"/>
    <n v="4"/>
    <s v="50+"/>
    <s v="repeat"/>
    <s v="high value"/>
    <s v="medium"/>
    <s v="May"/>
    <x v="1"/>
    <x v="0"/>
    <x v="1"/>
  </r>
  <r>
    <n v="605624"/>
    <n v="12756"/>
    <n v="39"/>
    <s v="Female"/>
    <x v="2"/>
    <x v="2"/>
    <s v="Sandwich"/>
    <d v="2024-06-07T00:00:00"/>
    <s v="Online"/>
    <n v="29"/>
    <n v="12.9"/>
    <n v="712.05"/>
    <n v="31.64"/>
    <s v="Card"/>
    <n v="2"/>
    <s v="36-50"/>
    <s v="new"/>
    <s v="high value"/>
    <s v="Low"/>
    <s v="Jun"/>
    <x v="1"/>
    <x v="1"/>
    <x v="2"/>
  </r>
  <r>
    <n v="605625"/>
    <n v="61299"/>
    <n v="35"/>
    <s v="Male"/>
    <x v="4"/>
    <x v="1"/>
    <s v="Burger"/>
    <d v="2023-03-01T00:00:00"/>
    <s v="COD"/>
    <n v="65"/>
    <n v="9.3000000000000007"/>
    <n v="256.26"/>
    <n v="42.48"/>
    <s v="Cash"/>
    <n v="3"/>
    <s v="25-35"/>
    <s v="new"/>
    <s v="medium"/>
    <s v="medium"/>
    <s v="Mar"/>
    <x v="0"/>
    <x v="0"/>
    <x v="1"/>
  </r>
  <r>
    <n v="605626"/>
    <n v="71602"/>
    <n v="35"/>
    <s v="Female"/>
    <x v="1"/>
    <x v="7"/>
    <s v="Burger"/>
    <d v="2022-12-08T00:00:00"/>
    <s v="COD"/>
    <n v="65"/>
    <n v="5"/>
    <n v="324.98"/>
    <n v="78.63"/>
    <s v="Card"/>
    <n v="3"/>
    <s v="25-35"/>
    <s v="new"/>
    <s v="medium"/>
    <s v="medium"/>
    <s v="Dec"/>
    <x v="2"/>
    <x v="2"/>
    <x v="1"/>
  </r>
  <r>
    <n v="605627"/>
    <n v="83582"/>
    <n v="62"/>
    <s v="Male"/>
    <x v="5"/>
    <x v="3"/>
    <s v="South Indian"/>
    <d v="2023-06-06T00:00:00"/>
    <s v="COD"/>
    <n v="35"/>
    <n v="11.5"/>
    <n v="1296.22"/>
    <n v="56.71"/>
    <s v="UPI"/>
    <n v="2"/>
    <s v="50+"/>
    <s v="new"/>
    <s v="high value"/>
    <s v="Low"/>
    <s v="Jun"/>
    <x v="0"/>
    <x v="1"/>
    <x v="0"/>
  </r>
  <r>
    <n v="605628"/>
    <n v="54471"/>
    <n v="18"/>
    <s v="Female"/>
    <x v="1"/>
    <x v="2"/>
    <s v="Pizza"/>
    <d v="2022-12-16T00:00:00"/>
    <s v="Online"/>
    <n v="62"/>
    <n v="1.2"/>
    <n v="597.24"/>
    <n v="46.72"/>
    <s v="Cash"/>
    <n v="2"/>
    <s v="18-24"/>
    <s v="new"/>
    <s v="high value"/>
    <s v="Low"/>
    <s v="Dec"/>
    <x v="2"/>
    <x v="2"/>
    <x v="1"/>
  </r>
  <r>
    <n v="605629"/>
    <n v="48722"/>
    <n v="64"/>
    <s v="Female"/>
    <x v="5"/>
    <x v="3"/>
    <s v="Sandwich"/>
    <d v="2024-01-19T00:00:00"/>
    <s v="COD"/>
    <n v="88"/>
    <n v="9.9"/>
    <n v="1485.41"/>
    <n v="66.69"/>
    <s v="Cash"/>
    <n v="5"/>
    <s v="50+"/>
    <s v="new"/>
    <s v="high value"/>
    <s v="High"/>
    <s v="Jan"/>
    <x v="1"/>
    <x v="0"/>
    <x v="1"/>
  </r>
  <r>
    <n v="605630"/>
    <n v="10717"/>
    <n v="63"/>
    <s v="Male"/>
    <x v="5"/>
    <x v="5"/>
    <s v="South Indian"/>
    <d v="2024-01-11T00:00:00"/>
    <s v="COD"/>
    <n v="65"/>
    <n v="4.9000000000000004"/>
    <n v="935.39"/>
    <n v="67.27"/>
    <s v="Cash"/>
    <n v="3"/>
    <s v="50+"/>
    <s v="new"/>
    <s v="high value"/>
    <s v="medium"/>
    <s v="Jan"/>
    <x v="1"/>
    <x v="2"/>
    <x v="1"/>
  </r>
  <r>
    <n v="605631"/>
    <n v="99843"/>
    <n v="62"/>
    <s v="Male"/>
    <x v="5"/>
    <x v="6"/>
    <s v="Pizza"/>
    <d v="2023-03-11T00:00:00"/>
    <s v="Online"/>
    <n v="31"/>
    <n v="1.7"/>
    <n v="1307.32"/>
    <n v="100.53"/>
    <s v="Wallet"/>
    <n v="2"/>
    <s v="50+"/>
    <s v="new"/>
    <s v="high value"/>
    <s v="Low"/>
    <s v="Mar"/>
    <x v="0"/>
    <x v="2"/>
    <x v="0"/>
  </r>
  <r>
    <n v="605632"/>
    <n v="50907"/>
    <n v="29"/>
    <s v="Female"/>
    <x v="0"/>
    <x v="4"/>
    <s v="Pizza"/>
    <d v="2024-12-19T00:00:00"/>
    <s v="Online"/>
    <n v="68"/>
    <n v="2.2000000000000002"/>
    <n v="632.73"/>
    <n v="75.86"/>
    <s v="Wallet"/>
    <n v="1"/>
    <s v="25-35"/>
    <s v="new"/>
    <s v="high value"/>
    <s v="Low"/>
    <s v="Dec"/>
    <x v="1"/>
    <x v="2"/>
    <x v="1"/>
  </r>
  <r>
    <n v="605633"/>
    <n v="17134"/>
    <n v="54"/>
    <s v="Female"/>
    <x v="4"/>
    <x v="4"/>
    <s v="Biryani"/>
    <d v="2022-01-10T00:00:00"/>
    <s v="Online"/>
    <n v="52"/>
    <n v="11.8"/>
    <n v="750.52"/>
    <n v="58.85"/>
    <s v="UPI"/>
    <n v="5"/>
    <s v="50+"/>
    <s v="repeat"/>
    <s v="high value"/>
    <s v="High"/>
    <s v="Jan"/>
    <x v="2"/>
    <x v="1"/>
    <x v="1"/>
  </r>
  <r>
    <n v="605634"/>
    <n v="29611"/>
    <n v="36"/>
    <s v="Male"/>
    <x v="1"/>
    <x v="0"/>
    <s v="Biryani"/>
    <d v="2022-09-29T00:00:00"/>
    <s v="COD"/>
    <n v="74"/>
    <n v="3.3"/>
    <n v="463.22"/>
    <n v="108.34"/>
    <s v="Wallet"/>
    <n v="3"/>
    <s v="36-50"/>
    <s v="new"/>
    <s v="medium"/>
    <s v="medium"/>
    <s v="Sep"/>
    <x v="2"/>
    <x v="2"/>
    <x v="1"/>
  </r>
  <r>
    <n v="605635"/>
    <n v="68738"/>
    <n v="18"/>
    <s v="Male"/>
    <x v="0"/>
    <x v="0"/>
    <s v="Pizza"/>
    <d v="2022-01-03T00:00:00"/>
    <s v="Online"/>
    <n v="46"/>
    <n v="10.6"/>
    <n v="1389.88"/>
    <n v="102.59"/>
    <s v="Card"/>
    <n v="2"/>
    <s v="18-24"/>
    <s v="new"/>
    <s v="high value"/>
    <s v="Low"/>
    <s v="Jan"/>
    <x v="2"/>
    <x v="1"/>
    <x v="1"/>
  </r>
  <r>
    <n v="605636"/>
    <n v="82128"/>
    <n v="60"/>
    <s v="Male"/>
    <x v="0"/>
    <x v="0"/>
    <s v="Chinese"/>
    <d v="2022-10-17T00:00:00"/>
    <s v="COD"/>
    <n v="88"/>
    <n v="1.4"/>
    <n v="1328.34"/>
    <n v="115.74"/>
    <s v="Wallet"/>
    <n v="5"/>
    <s v="50+"/>
    <s v="repeat"/>
    <s v="high value"/>
    <s v="High"/>
    <s v="Oct"/>
    <x v="2"/>
    <x v="2"/>
    <x v="1"/>
  </r>
  <r>
    <n v="605637"/>
    <n v="35094"/>
    <n v="53"/>
    <s v="Male"/>
    <x v="4"/>
    <x v="3"/>
    <s v="South Indian"/>
    <d v="2022-01-03T00:00:00"/>
    <s v="COD"/>
    <n v="28"/>
    <n v="11.1"/>
    <n v="715.43"/>
    <n v="112.81"/>
    <s v="Wallet"/>
    <n v="4"/>
    <s v="50+"/>
    <s v="new"/>
    <s v="high value"/>
    <s v="medium"/>
    <s v="Jan"/>
    <x v="2"/>
    <x v="1"/>
    <x v="2"/>
  </r>
  <r>
    <n v="605638"/>
    <n v="20969"/>
    <n v="58"/>
    <s v="Male"/>
    <x v="5"/>
    <x v="5"/>
    <s v="South Indian"/>
    <d v="2024-09-06T00:00:00"/>
    <s v="Online"/>
    <n v="50"/>
    <n v="5.3"/>
    <n v="956.96"/>
    <n v="34.58"/>
    <s v="Cash"/>
    <n v="4"/>
    <s v="50+"/>
    <s v="new"/>
    <s v="high value"/>
    <s v="medium"/>
    <s v="Sep"/>
    <x v="1"/>
    <x v="0"/>
    <x v="1"/>
  </r>
  <r>
    <n v="605639"/>
    <n v="81897"/>
    <n v="39"/>
    <s v="Female"/>
    <x v="2"/>
    <x v="6"/>
    <s v="South Indian"/>
    <d v="2022-10-14T00:00:00"/>
    <s v="COD"/>
    <n v="23"/>
    <n v="1.1000000000000001"/>
    <n v="982.66"/>
    <n v="74.17"/>
    <s v="Card"/>
    <n v="3"/>
    <s v="36-50"/>
    <s v="new"/>
    <s v="high value"/>
    <s v="medium"/>
    <s v="Oct"/>
    <x v="2"/>
    <x v="2"/>
    <x v="2"/>
  </r>
  <r>
    <n v="605640"/>
    <n v="17053"/>
    <n v="47"/>
    <s v="Female"/>
    <x v="3"/>
    <x v="7"/>
    <s v="Sandwich"/>
    <d v="2022-06-08T00:00:00"/>
    <s v="Online"/>
    <n v="74"/>
    <n v="7.2"/>
    <n v="792.93"/>
    <n v="96.38"/>
    <s v="Cash"/>
    <n v="2"/>
    <s v="36-50"/>
    <s v="new"/>
    <s v="high value"/>
    <s v="Low"/>
    <s v="Jun"/>
    <x v="2"/>
    <x v="0"/>
    <x v="1"/>
  </r>
  <r>
    <n v="605641"/>
    <n v="38303"/>
    <n v="35"/>
    <s v="Male"/>
    <x v="5"/>
    <x v="5"/>
    <s v="Pizza"/>
    <d v="2023-03-26T00:00:00"/>
    <s v="Online"/>
    <n v="78"/>
    <n v="11.7"/>
    <n v="732.17"/>
    <n v="94.4"/>
    <s v="Wallet"/>
    <n v="5"/>
    <s v="25-35"/>
    <s v="new"/>
    <s v="high value"/>
    <s v="High"/>
    <s v="Mar"/>
    <x v="0"/>
    <x v="1"/>
    <x v="1"/>
  </r>
  <r>
    <n v="605642"/>
    <n v="80310"/>
    <n v="25"/>
    <s v="Male"/>
    <x v="4"/>
    <x v="5"/>
    <s v="Pizza"/>
    <d v="2024-06-18T00:00:00"/>
    <s v="Online"/>
    <n v="21"/>
    <n v="14.1"/>
    <n v="656.6"/>
    <n v="57.07"/>
    <s v="Cash"/>
    <n v="2"/>
    <s v="25-35"/>
    <s v="new"/>
    <s v="high value"/>
    <s v="Low"/>
    <s v="Jun"/>
    <x v="1"/>
    <x v="1"/>
    <x v="2"/>
  </r>
  <r>
    <n v="605643"/>
    <n v="19557"/>
    <n v="56"/>
    <s v="Female"/>
    <x v="0"/>
    <x v="1"/>
    <s v="Pizza"/>
    <d v="2022-09-24T00:00:00"/>
    <s v="Online"/>
    <n v="72"/>
    <n v="2.8"/>
    <n v="961.14"/>
    <n v="51.12"/>
    <s v="Cash"/>
    <n v="4"/>
    <s v="50+"/>
    <s v="new"/>
    <s v="high value"/>
    <s v="medium"/>
    <s v="Sep"/>
    <x v="2"/>
    <x v="2"/>
    <x v="1"/>
  </r>
  <r>
    <n v="605644"/>
    <n v="73560"/>
    <n v="51"/>
    <s v="Female"/>
    <x v="2"/>
    <x v="0"/>
    <s v="Biryani"/>
    <d v="2023-01-20T00:00:00"/>
    <s v="Online"/>
    <n v="50"/>
    <n v="8.1"/>
    <n v="955.88"/>
    <n v="67.87"/>
    <s v="Wallet"/>
    <n v="3"/>
    <s v="50+"/>
    <s v="new"/>
    <s v="high value"/>
    <s v="medium"/>
    <s v="Jan"/>
    <x v="0"/>
    <x v="0"/>
    <x v="1"/>
  </r>
  <r>
    <n v="605645"/>
    <n v="55205"/>
    <n v="27"/>
    <s v="Female"/>
    <x v="4"/>
    <x v="7"/>
    <s v="Sandwich"/>
    <d v="2024-09-04T00:00:00"/>
    <s v="Online"/>
    <n v="24"/>
    <n v="9.4"/>
    <n v="823.55"/>
    <n v="45.67"/>
    <s v="UPI"/>
    <n v="1"/>
    <s v="25-35"/>
    <s v="new"/>
    <s v="high value"/>
    <s v="Low"/>
    <s v="Sep"/>
    <x v="1"/>
    <x v="0"/>
    <x v="2"/>
  </r>
  <r>
    <n v="605646"/>
    <n v="71836"/>
    <n v="41"/>
    <s v="Male"/>
    <x v="5"/>
    <x v="0"/>
    <s v="Sandwich"/>
    <d v="2024-05-12T00:00:00"/>
    <s v="COD"/>
    <n v="63"/>
    <n v="3.5"/>
    <n v="1466.04"/>
    <n v="110.04"/>
    <s v="UPI"/>
    <n v="3"/>
    <s v="36-50"/>
    <s v="new"/>
    <s v="high value"/>
    <s v="medium"/>
    <s v="May"/>
    <x v="1"/>
    <x v="2"/>
    <x v="1"/>
  </r>
  <r>
    <n v="605647"/>
    <n v="81844"/>
    <n v="62"/>
    <s v="Male"/>
    <x v="0"/>
    <x v="3"/>
    <s v="Biryani"/>
    <d v="2023-10-28T00:00:00"/>
    <s v="Online"/>
    <n v="47"/>
    <n v="5.9"/>
    <n v="1375.63"/>
    <n v="24.32"/>
    <s v="UPI"/>
    <n v="3"/>
    <s v="50+"/>
    <s v="repeat"/>
    <s v="high value"/>
    <s v="medium"/>
    <s v="Oct"/>
    <x v="0"/>
    <x v="0"/>
    <x v="1"/>
  </r>
  <r>
    <n v="605648"/>
    <n v="44775"/>
    <n v="58"/>
    <s v="Female"/>
    <x v="5"/>
    <x v="2"/>
    <s v="Burger"/>
    <d v="2023-04-12T00:00:00"/>
    <s v="COD"/>
    <n v="71"/>
    <n v="1.9"/>
    <n v="1208.7"/>
    <n v="102.17"/>
    <s v="UPI"/>
    <n v="3"/>
    <s v="50+"/>
    <s v="new"/>
    <s v="high value"/>
    <s v="medium"/>
    <s v="Apr"/>
    <x v="0"/>
    <x v="2"/>
    <x v="1"/>
  </r>
  <r>
    <n v="605649"/>
    <n v="28400"/>
    <n v="30"/>
    <s v="Female"/>
    <x v="2"/>
    <x v="1"/>
    <s v="Pizza"/>
    <d v="2024-12-02T00:00:00"/>
    <s v="Online"/>
    <n v="28"/>
    <n v="5.7"/>
    <n v="153.44999999999999"/>
    <n v="107.43"/>
    <s v="Wallet"/>
    <n v="4"/>
    <s v="25-35"/>
    <s v="new"/>
    <s v="low"/>
    <s v="medium"/>
    <s v="Dec"/>
    <x v="1"/>
    <x v="0"/>
    <x v="2"/>
  </r>
  <r>
    <n v="605650"/>
    <n v="86816"/>
    <n v="39"/>
    <s v="Male"/>
    <x v="1"/>
    <x v="7"/>
    <s v="Burger"/>
    <d v="2023-08-05T00:00:00"/>
    <s v="Online"/>
    <n v="64"/>
    <n v="11.2"/>
    <n v="1304.0999999999999"/>
    <n v="44.47"/>
    <s v="UPI"/>
    <n v="5"/>
    <s v="36-50"/>
    <s v="new"/>
    <s v="high value"/>
    <s v="High"/>
    <s v="Aug"/>
    <x v="0"/>
    <x v="1"/>
    <x v="1"/>
  </r>
  <r>
    <n v="605651"/>
    <n v="19462"/>
    <n v="37"/>
    <s v="Female"/>
    <x v="2"/>
    <x v="7"/>
    <s v="South Indian"/>
    <d v="2023-03-22T00:00:00"/>
    <s v="Online"/>
    <n v="67"/>
    <n v="11.5"/>
    <n v="1227"/>
    <n v="46.64"/>
    <s v="Cash"/>
    <n v="4"/>
    <s v="36-50"/>
    <s v="new"/>
    <s v="high value"/>
    <s v="medium"/>
    <s v="Mar"/>
    <x v="0"/>
    <x v="1"/>
    <x v="1"/>
  </r>
  <r>
    <n v="605652"/>
    <n v="48631"/>
    <n v="49"/>
    <s v="Male"/>
    <x v="0"/>
    <x v="5"/>
    <s v="Sandwich"/>
    <d v="2022-08-26T00:00:00"/>
    <s v="COD"/>
    <n v="42"/>
    <n v="2.7"/>
    <n v="727.13"/>
    <n v="33.880000000000003"/>
    <s v="UPI"/>
    <n v="4"/>
    <s v="36-50"/>
    <s v="new"/>
    <s v="high value"/>
    <s v="medium"/>
    <s v="Aug"/>
    <x v="2"/>
    <x v="2"/>
    <x v="0"/>
  </r>
  <r>
    <n v="605653"/>
    <n v="77290"/>
    <n v="47"/>
    <s v="Male"/>
    <x v="1"/>
    <x v="3"/>
    <s v="Burger"/>
    <d v="2022-05-10T00:00:00"/>
    <s v="Online"/>
    <n v="28"/>
    <n v="8"/>
    <n v="1367.07"/>
    <n v="28.13"/>
    <s v="Cash"/>
    <n v="4"/>
    <s v="36-50"/>
    <s v="new"/>
    <s v="high value"/>
    <s v="medium"/>
    <s v="May"/>
    <x v="2"/>
    <x v="0"/>
    <x v="2"/>
  </r>
  <r>
    <n v="605654"/>
    <n v="55608"/>
    <n v="27"/>
    <s v="Female"/>
    <x v="2"/>
    <x v="0"/>
    <s v="Pizza"/>
    <d v="2023-09-18T00:00:00"/>
    <s v="Online"/>
    <n v="23"/>
    <n v="9.6"/>
    <n v="1431.77"/>
    <n v="67.61"/>
    <s v="Cash"/>
    <n v="1"/>
    <s v="25-35"/>
    <s v="new"/>
    <s v="high value"/>
    <s v="Low"/>
    <s v="Sep"/>
    <x v="0"/>
    <x v="0"/>
    <x v="2"/>
  </r>
  <r>
    <n v="605655"/>
    <n v="26773"/>
    <n v="32"/>
    <s v="Male"/>
    <x v="0"/>
    <x v="5"/>
    <s v="Burger"/>
    <d v="2022-05-06T00:00:00"/>
    <s v="Online"/>
    <n v="30"/>
    <n v="2.4"/>
    <n v="287.55"/>
    <n v="97.4"/>
    <s v="Wallet"/>
    <n v="4"/>
    <s v="25-35"/>
    <s v="new"/>
    <s v="medium"/>
    <s v="medium"/>
    <s v="May"/>
    <x v="2"/>
    <x v="2"/>
    <x v="2"/>
  </r>
  <r>
    <n v="605656"/>
    <n v="18565"/>
    <n v="63"/>
    <s v="Male"/>
    <x v="4"/>
    <x v="3"/>
    <s v="South Indian"/>
    <d v="2024-08-22T00:00:00"/>
    <s v="Online"/>
    <n v="61"/>
    <n v="11.6"/>
    <n v="1251.6199999999999"/>
    <n v="81.22"/>
    <s v="Card"/>
    <n v="4"/>
    <s v="50+"/>
    <s v="new"/>
    <s v="high value"/>
    <s v="medium"/>
    <s v="Aug"/>
    <x v="1"/>
    <x v="1"/>
    <x v="1"/>
  </r>
  <r>
    <n v="605657"/>
    <n v="12267"/>
    <n v="19"/>
    <s v="Male"/>
    <x v="5"/>
    <x v="3"/>
    <s v="Sandwich"/>
    <d v="2023-05-19T00:00:00"/>
    <s v="Online"/>
    <n v="27"/>
    <n v="11.6"/>
    <n v="160.9"/>
    <n v="37.53"/>
    <s v="UPI"/>
    <n v="3"/>
    <s v="18-24"/>
    <s v="new"/>
    <s v="low"/>
    <s v="medium"/>
    <s v="May"/>
    <x v="0"/>
    <x v="1"/>
    <x v="2"/>
  </r>
  <r>
    <n v="605658"/>
    <n v="84660"/>
    <n v="52"/>
    <s v="Male"/>
    <x v="5"/>
    <x v="6"/>
    <s v="Pizza"/>
    <d v="2024-08-08T00:00:00"/>
    <s v="Online"/>
    <n v="42"/>
    <n v="5.0999999999999996"/>
    <n v="413.65"/>
    <n v="98.25"/>
    <s v="Card"/>
    <n v="1"/>
    <s v="50+"/>
    <s v="new"/>
    <s v="medium"/>
    <s v="Low"/>
    <s v="Aug"/>
    <x v="1"/>
    <x v="0"/>
    <x v="0"/>
  </r>
  <r>
    <n v="605659"/>
    <n v="54546"/>
    <n v="37"/>
    <s v="Male"/>
    <x v="4"/>
    <x v="4"/>
    <s v="South Indian"/>
    <d v="2022-11-05T00:00:00"/>
    <s v="Online"/>
    <n v="78"/>
    <n v="8"/>
    <n v="406.86"/>
    <n v="90.49"/>
    <s v="Card"/>
    <n v="5"/>
    <s v="36-50"/>
    <s v="new"/>
    <s v="medium"/>
    <s v="High"/>
    <s v="Nov"/>
    <x v="2"/>
    <x v="0"/>
    <x v="1"/>
  </r>
  <r>
    <n v="605660"/>
    <n v="82105"/>
    <n v="49"/>
    <s v="Male"/>
    <x v="0"/>
    <x v="5"/>
    <s v="Chinese"/>
    <d v="2023-01-14T00:00:00"/>
    <s v="COD"/>
    <n v="40"/>
    <n v="13.3"/>
    <n v="174.13"/>
    <n v="40.229999999999997"/>
    <s v="UPI"/>
    <n v="4"/>
    <s v="36-50"/>
    <s v="new"/>
    <s v="low"/>
    <s v="medium"/>
    <s v="Jan"/>
    <x v="0"/>
    <x v="1"/>
    <x v="0"/>
  </r>
  <r>
    <n v="605661"/>
    <n v="83800"/>
    <n v="31"/>
    <s v="Female"/>
    <x v="3"/>
    <x v="6"/>
    <s v="Chinese"/>
    <d v="2023-08-29T00:00:00"/>
    <s v="Online"/>
    <n v="21"/>
    <n v="4.5"/>
    <n v="1049.7"/>
    <n v="55.67"/>
    <s v="Cash"/>
    <n v="2"/>
    <s v="25-35"/>
    <s v="new"/>
    <s v="high value"/>
    <s v="Low"/>
    <s v="Aug"/>
    <x v="0"/>
    <x v="2"/>
    <x v="2"/>
  </r>
  <r>
    <n v="605662"/>
    <n v="11307"/>
    <n v="32"/>
    <s v="Male"/>
    <x v="2"/>
    <x v="6"/>
    <s v="Biryani"/>
    <d v="2024-06-24T00:00:00"/>
    <s v="Online"/>
    <n v="72"/>
    <n v="10.199999999999999"/>
    <n v="667.34"/>
    <n v="82.48"/>
    <s v="Wallet"/>
    <n v="3"/>
    <s v="25-35"/>
    <s v="new"/>
    <s v="high value"/>
    <s v="medium"/>
    <s v="Jun"/>
    <x v="1"/>
    <x v="1"/>
    <x v="1"/>
  </r>
  <r>
    <n v="605663"/>
    <n v="52011"/>
    <n v="20"/>
    <s v="Female"/>
    <x v="0"/>
    <x v="6"/>
    <s v="Pizza"/>
    <d v="2023-10-07T00:00:00"/>
    <s v="COD"/>
    <n v="32"/>
    <n v="14.9"/>
    <n v="284.77"/>
    <n v="118.78"/>
    <s v="UPI"/>
    <n v="1"/>
    <s v="18-24"/>
    <s v="new"/>
    <s v="medium"/>
    <s v="Low"/>
    <s v="Oct"/>
    <x v="0"/>
    <x v="1"/>
    <x v="0"/>
  </r>
  <r>
    <n v="605664"/>
    <n v="71103"/>
    <n v="45"/>
    <s v="Male"/>
    <x v="1"/>
    <x v="1"/>
    <s v="South Indian"/>
    <d v="2023-05-07T00:00:00"/>
    <s v="Online"/>
    <n v="24"/>
    <n v="1.9"/>
    <n v="368.61"/>
    <n v="113.21"/>
    <s v="Wallet"/>
    <n v="5"/>
    <s v="36-50"/>
    <s v="new"/>
    <s v="medium"/>
    <s v="High"/>
    <s v="May"/>
    <x v="0"/>
    <x v="2"/>
    <x v="2"/>
  </r>
  <r>
    <n v="605665"/>
    <n v="70451"/>
    <n v="49"/>
    <s v="Male"/>
    <x v="5"/>
    <x v="6"/>
    <s v="Biryani"/>
    <d v="2022-02-11T00:00:00"/>
    <s v="Online"/>
    <n v="63"/>
    <n v="4.5999999999999996"/>
    <n v="1390.74"/>
    <n v="45.72"/>
    <s v="UPI"/>
    <n v="5"/>
    <s v="36-50"/>
    <s v="new"/>
    <s v="high value"/>
    <s v="High"/>
    <s v="Feb"/>
    <x v="2"/>
    <x v="2"/>
    <x v="1"/>
  </r>
  <r>
    <n v="605666"/>
    <n v="60091"/>
    <n v="19"/>
    <s v="Female"/>
    <x v="5"/>
    <x v="1"/>
    <s v="Chinese"/>
    <d v="2023-05-17T00:00:00"/>
    <s v="Online"/>
    <n v="71"/>
    <n v="2.8"/>
    <n v="329.3"/>
    <n v="50.32"/>
    <s v="Cash"/>
    <n v="2"/>
    <s v="18-24"/>
    <s v="new"/>
    <s v="medium"/>
    <s v="Low"/>
    <s v="May"/>
    <x v="0"/>
    <x v="2"/>
    <x v="1"/>
  </r>
  <r>
    <n v="605667"/>
    <n v="26630"/>
    <n v="31"/>
    <s v="Female"/>
    <x v="3"/>
    <x v="3"/>
    <s v="Burger"/>
    <d v="2023-09-10T00:00:00"/>
    <s v="Online"/>
    <n v="67"/>
    <n v="8.6"/>
    <n v="1111.1400000000001"/>
    <n v="71.5"/>
    <s v="Card"/>
    <n v="5"/>
    <s v="25-35"/>
    <s v="new"/>
    <s v="high value"/>
    <s v="High"/>
    <s v="Sep"/>
    <x v="0"/>
    <x v="0"/>
    <x v="1"/>
  </r>
  <r>
    <n v="605668"/>
    <n v="42861"/>
    <n v="37"/>
    <s v="Female"/>
    <x v="4"/>
    <x v="7"/>
    <s v="Biryani"/>
    <d v="2024-11-09T00:00:00"/>
    <s v="COD"/>
    <n v="70"/>
    <n v="12"/>
    <n v="677.51"/>
    <n v="68.760000000000005"/>
    <s v="UPI"/>
    <n v="4"/>
    <s v="36-50"/>
    <s v="new"/>
    <s v="high value"/>
    <s v="medium"/>
    <s v="Nov"/>
    <x v="1"/>
    <x v="1"/>
    <x v="1"/>
  </r>
  <r>
    <n v="605669"/>
    <n v="59379"/>
    <n v="53"/>
    <s v="Male"/>
    <x v="5"/>
    <x v="0"/>
    <s v="Burger"/>
    <d v="2022-12-21T00:00:00"/>
    <s v="COD"/>
    <n v="70"/>
    <n v="12.3"/>
    <n v="699.83"/>
    <n v="102.85"/>
    <s v="Cash"/>
    <n v="2"/>
    <s v="50+"/>
    <s v="new"/>
    <s v="high value"/>
    <s v="Low"/>
    <s v="Dec"/>
    <x v="2"/>
    <x v="1"/>
    <x v="1"/>
  </r>
  <r>
    <n v="605670"/>
    <n v="17730"/>
    <n v="62"/>
    <s v="Male"/>
    <x v="4"/>
    <x v="6"/>
    <s v="Sandwich"/>
    <d v="2024-12-16T00:00:00"/>
    <s v="COD"/>
    <n v="23"/>
    <n v="12.6"/>
    <n v="371.63"/>
    <n v="73.86"/>
    <s v="Card"/>
    <n v="4"/>
    <s v="50+"/>
    <s v="new"/>
    <s v="medium"/>
    <s v="medium"/>
    <s v="Dec"/>
    <x v="1"/>
    <x v="1"/>
    <x v="2"/>
  </r>
  <r>
    <n v="605671"/>
    <n v="51478"/>
    <n v="55"/>
    <s v="Female"/>
    <x v="4"/>
    <x v="1"/>
    <s v="Biryani"/>
    <d v="2024-01-23T00:00:00"/>
    <s v="Online"/>
    <n v="27"/>
    <n v="3"/>
    <n v="1414.02"/>
    <n v="97.21"/>
    <s v="UPI"/>
    <n v="2"/>
    <s v="50+"/>
    <s v="new"/>
    <s v="high value"/>
    <s v="Low"/>
    <s v="Jan"/>
    <x v="1"/>
    <x v="2"/>
    <x v="2"/>
  </r>
  <r>
    <n v="605672"/>
    <n v="12553"/>
    <n v="30"/>
    <s v="Female"/>
    <x v="4"/>
    <x v="7"/>
    <s v="Biryani"/>
    <d v="2024-09-15T00:00:00"/>
    <s v="Online"/>
    <n v="54"/>
    <n v="8.6999999999999993"/>
    <n v="925.72"/>
    <n v="24.79"/>
    <s v="UPI"/>
    <n v="3"/>
    <s v="25-35"/>
    <s v="new"/>
    <s v="high value"/>
    <s v="medium"/>
    <s v="Sep"/>
    <x v="1"/>
    <x v="0"/>
    <x v="1"/>
  </r>
  <r>
    <n v="605673"/>
    <n v="31256"/>
    <n v="44"/>
    <s v="Female"/>
    <x v="0"/>
    <x v="4"/>
    <s v="South Indian"/>
    <d v="2022-11-16T00:00:00"/>
    <s v="COD"/>
    <n v="34"/>
    <n v="10.7"/>
    <n v="495.88"/>
    <n v="49.21"/>
    <s v="UPI"/>
    <n v="3"/>
    <s v="36-50"/>
    <s v="new"/>
    <s v="medium"/>
    <s v="medium"/>
    <s v="Nov"/>
    <x v="2"/>
    <x v="1"/>
    <x v="0"/>
  </r>
  <r>
    <n v="605674"/>
    <n v="73516"/>
    <n v="26"/>
    <s v="Female"/>
    <x v="0"/>
    <x v="3"/>
    <s v="South Indian"/>
    <d v="2023-12-06T00:00:00"/>
    <s v="Online"/>
    <n v="83"/>
    <n v="1.4"/>
    <n v="569.04"/>
    <n v="108.74"/>
    <s v="Cash"/>
    <n v="5"/>
    <s v="25-35"/>
    <s v="new"/>
    <s v="high value"/>
    <s v="High"/>
    <s v="Dec"/>
    <x v="0"/>
    <x v="2"/>
    <x v="1"/>
  </r>
  <r>
    <n v="605675"/>
    <n v="60079"/>
    <n v="43"/>
    <s v="Male"/>
    <x v="1"/>
    <x v="2"/>
    <s v="Sandwich"/>
    <d v="2024-11-26T00:00:00"/>
    <s v="COD"/>
    <n v="54"/>
    <n v="12.5"/>
    <n v="703.2"/>
    <n v="20.420000000000002"/>
    <s v="Cash"/>
    <n v="2"/>
    <s v="36-50"/>
    <s v="new"/>
    <s v="high value"/>
    <s v="Low"/>
    <s v="Nov"/>
    <x v="1"/>
    <x v="1"/>
    <x v="1"/>
  </r>
  <r>
    <n v="605676"/>
    <n v="44270"/>
    <n v="48"/>
    <s v="Female"/>
    <x v="5"/>
    <x v="1"/>
    <s v="Pizza"/>
    <d v="2022-11-07T00:00:00"/>
    <s v="Online"/>
    <n v="76"/>
    <n v="11.5"/>
    <n v="1299.83"/>
    <n v="89.62"/>
    <s v="Cash"/>
    <n v="5"/>
    <s v="36-50"/>
    <s v="repeat"/>
    <s v="high value"/>
    <s v="High"/>
    <s v="Nov"/>
    <x v="2"/>
    <x v="1"/>
    <x v="1"/>
  </r>
  <r>
    <n v="605677"/>
    <n v="82969"/>
    <n v="46"/>
    <s v="Male"/>
    <x v="2"/>
    <x v="5"/>
    <s v="Biryani"/>
    <d v="2024-10-05T00:00:00"/>
    <s v="COD"/>
    <n v="34"/>
    <n v="7.9"/>
    <n v="678.04"/>
    <n v="69.930000000000007"/>
    <s v="UPI"/>
    <n v="2"/>
    <s v="36-50"/>
    <s v="new"/>
    <s v="high value"/>
    <s v="Low"/>
    <s v="Oct"/>
    <x v="1"/>
    <x v="0"/>
    <x v="0"/>
  </r>
  <r>
    <n v="605678"/>
    <n v="11244"/>
    <n v="63"/>
    <s v="Male"/>
    <x v="3"/>
    <x v="1"/>
    <s v="South Indian"/>
    <d v="2022-03-04T00:00:00"/>
    <s v="Online"/>
    <n v="21"/>
    <n v="6.4"/>
    <n v="287.74"/>
    <n v="96.14"/>
    <s v="Cash"/>
    <n v="5"/>
    <s v="50+"/>
    <s v="new"/>
    <s v="medium"/>
    <s v="High"/>
    <s v="Mar"/>
    <x v="2"/>
    <x v="0"/>
    <x v="2"/>
  </r>
  <r>
    <n v="605679"/>
    <n v="92685"/>
    <n v="48"/>
    <s v="Male"/>
    <x v="4"/>
    <x v="2"/>
    <s v="Pizza"/>
    <d v="2023-02-28T00:00:00"/>
    <s v="Online"/>
    <n v="35"/>
    <n v="10.1"/>
    <n v="505.49"/>
    <n v="38.75"/>
    <s v="UPI"/>
    <n v="5"/>
    <s v="36-50"/>
    <s v="new"/>
    <s v="high value"/>
    <s v="High"/>
    <s v="Feb"/>
    <x v="0"/>
    <x v="1"/>
    <x v="0"/>
  </r>
  <r>
    <n v="605680"/>
    <n v="44130"/>
    <n v="51"/>
    <s v="Male"/>
    <x v="2"/>
    <x v="7"/>
    <s v="Sandwich"/>
    <d v="2022-10-15T00:00:00"/>
    <s v="Online"/>
    <n v="49"/>
    <n v="4.2"/>
    <n v="971.98"/>
    <n v="95.41"/>
    <s v="Cash"/>
    <n v="1"/>
    <s v="50+"/>
    <s v="new"/>
    <s v="high value"/>
    <s v="Low"/>
    <s v="Oct"/>
    <x v="2"/>
    <x v="2"/>
    <x v="1"/>
  </r>
  <r>
    <n v="605681"/>
    <n v="74949"/>
    <n v="42"/>
    <s v="Male"/>
    <x v="2"/>
    <x v="3"/>
    <s v="Pizza"/>
    <d v="2024-06-12T00:00:00"/>
    <s v="COD"/>
    <n v="79"/>
    <n v="12"/>
    <n v="941.15"/>
    <n v="53.45"/>
    <s v="Wallet"/>
    <n v="3"/>
    <s v="36-50"/>
    <s v="new"/>
    <s v="high value"/>
    <s v="medium"/>
    <s v="Jun"/>
    <x v="1"/>
    <x v="1"/>
    <x v="1"/>
  </r>
  <r>
    <n v="605682"/>
    <n v="92609"/>
    <n v="58"/>
    <s v="Female"/>
    <x v="0"/>
    <x v="1"/>
    <s v="Sandwich"/>
    <d v="2024-06-13T00:00:00"/>
    <s v="COD"/>
    <n v="59"/>
    <n v="6"/>
    <n v="1090.5899999999999"/>
    <n v="78.239999999999995"/>
    <s v="Card"/>
    <n v="4"/>
    <s v="50+"/>
    <s v="new"/>
    <s v="high value"/>
    <s v="medium"/>
    <s v="Jun"/>
    <x v="1"/>
    <x v="0"/>
    <x v="1"/>
  </r>
  <r>
    <n v="605683"/>
    <n v="45039"/>
    <n v="62"/>
    <s v="Male"/>
    <x v="4"/>
    <x v="1"/>
    <s v="Burger"/>
    <d v="2022-10-19T00:00:00"/>
    <s v="COD"/>
    <n v="63"/>
    <n v="4.5999999999999996"/>
    <n v="695.3"/>
    <n v="98.36"/>
    <s v="Card"/>
    <n v="3"/>
    <s v="50+"/>
    <s v="new"/>
    <s v="high value"/>
    <s v="medium"/>
    <s v="Oct"/>
    <x v="2"/>
    <x v="2"/>
    <x v="1"/>
  </r>
  <r>
    <n v="605684"/>
    <n v="63155"/>
    <n v="63"/>
    <s v="Male"/>
    <x v="2"/>
    <x v="0"/>
    <s v="South Indian"/>
    <d v="2023-12-11T00:00:00"/>
    <s v="Online"/>
    <n v="54"/>
    <n v="12"/>
    <n v="674.94"/>
    <n v="60.74"/>
    <s v="UPI"/>
    <n v="2"/>
    <s v="50+"/>
    <s v="new"/>
    <s v="high value"/>
    <s v="Low"/>
    <s v="Dec"/>
    <x v="0"/>
    <x v="1"/>
    <x v="1"/>
  </r>
  <r>
    <n v="605685"/>
    <n v="28054"/>
    <n v="25"/>
    <s v="Male"/>
    <x v="5"/>
    <x v="3"/>
    <s v="Pizza"/>
    <d v="2023-07-12T00:00:00"/>
    <s v="Online"/>
    <n v="61"/>
    <n v="5.0999999999999996"/>
    <n v="457.38"/>
    <n v="70.239999999999995"/>
    <s v="Card"/>
    <n v="5"/>
    <s v="25-35"/>
    <s v="new"/>
    <s v="medium"/>
    <s v="High"/>
    <s v="Jul"/>
    <x v="0"/>
    <x v="0"/>
    <x v="1"/>
  </r>
  <r>
    <n v="605686"/>
    <n v="14530"/>
    <n v="30"/>
    <s v="Male"/>
    <x v="3"/>
    <x v="5"/>
    <s v="Pizza"/>
    <d v="2023-02-09T00:00:00"/>
    <s v="COD"/>
    <n v="66"/>
    <n v="9.6"/>
    <n v="1422.01"/>
    <n v="77.430000000000007"/>
    <s v="Wallet"/>
    <n v="5"/>
    <s v="25-35"/>
    <s v="new"/>
    <s v="high value"/>
    <s v="High"/>
    <s v="Feb"/>
    <x v="0"/>
    <x v="0"/>
    <x v="1"/>
  </r>
  <r>
    <n v="605687"/>
    <n v="69887"/>
    <n v="60"/>
    <s v="Female"/>
    <x v="3"/>
    <x v="4"/>
    <s v="Burger"/>
    <d v="2024-09-12T00:00:00"/>
    <s v="COD"/>
    <n v="22"/>
    <n v="11.9"/>
    <n v="351.98"/>
    <n v="71.150000000000006"/>
    <s v="Cash"/>
    <n v="2"/>
    <s v="50+"/>
    <s v="repeat"/>
    <s v="medium"/>
    <s v="Low"/>
    <s v="Sep"/>
    <x v="1"/>
    <x v="1"/>
    <x v="2"/>
  </r>
  <r>
    <n v="605688"/>
    <n v="95547"/>
    <n v="55"/>
    <s v="Female"/>
    <x v="2"/>
    <x v="3"/>
    <s v="Sandwich"/>
    <d v="2024-03-16T00:00:00"/>
    <s v="Online"/>
    <n v="59"/>
    <n v="13.6"/>
    <n v="1029.8800000000001"/>
    <n v="97.99"/>
    <s v="UPI"/>
    <n v="1"/>
    <s v="50+"/>
    <s v="new"/>
    <s v="high value"/>
    <s v="Low"/>
    <s v="Mar"/>
    <x v="1"/>
    <x v="1"/>
    <x v="1"/>
  </r>
  <r>
    <n v="605689"/>
    <n v="84845"/>
    <n v="34"/>
    <s v="Female"/>
    <x v="0"/>
    <x v="2"/>
    <s v="Pizza"/>
    <d v="2022-08-06T00:00:00"/>
    <s v="Online"/>
    <n v="68"/>
    <n v="11.8"/>
    <n v="869.64"/>
    <n v="98.57"/>
    <s v="Wallet"/>
    <n v="2"/>
    <s v="25-35"/>
    <s v="repeat"/>
    <s v="high value"/>
    <s v="Low"/>
    <s v="Aug"/>
    <x v="2"/>
    <x v="1"/>
    <x v="1"/>
  </r>
  <r>
    <n v="605690"/>
    <n v="52655"/>
    <n v="50"/>
    <s v="Female"/>
    <x v="5"/>
    <x v="6"/>
    <s v="Pizza"/>
    <d v="2022-12-01T00:00:00"/>
    <s v="COD"/>
    <n v="55"/>
    <n v="3.5"/>
    <n v="734.61"/>
    <n v="94.03"/>
    <s v="Cash"/>
    <n v="1"/>
    <s v="36-50"/>
    <s v="new"/>
    <s v="high value"/>
    <s v="Low"/>
    <s v="Dec"/>
    <x v="2"/>
    <x v="2"/>
    <x v="1"/>
  </r>
  <r>
    <n v="605691"/>
    <n v="24075"/>
    <n v="43"/>
    <s v="Male"/>
    <x v="1"/>
    <x v="7"/>
    <s v="Sandwich"/>
    <d v="2022-08-14T00:00:00"/>
    <s v="COD"/>
    <n v="25"/>
    <n v="13.6"/>
    <n v="247.17"/>
    <n v="53.99"/>
    <s v="Wallet"/>
    <n v="4"/>
    <s v="36-50"/>
    <s v="new"/>
    <s v="low"/>
    <s v="medium"/>
    <s v="Aug"/>
    <x v="2"/>
    <x v="1"/>
    <x v="2"/>
  </r>
  <r>
    <n v="605692"/>
    <n v="48523"/>
    <n v="59"/>
    <s v="Female"/>
    <x v="4"/>
    <x v="7"/>
    <s v="Chinese"/>
    <d v="2022-01-12T00:00:00"/>
    <s v="COD"/>
    <n v="65"/>
    <n v="1.4"/>
    <n v="694.46"/>
    <n v="105.6"/>
    <s v="Cash"/>
    <n v="4"/>
    <s v="50+"/>
    <s v="repeat"/>
    <s v="high value"/>
    <s v="medium"/>
    <s v="Jan"/>
    <x v="2"/>
    <x v="2"/>
    <x v="1"/>
  </r>
  <r>
    <n v="605693"/>
    <n v="93125"/>
    <n v="52"/>
    <s v="Female"/>
    <x v="0"/>
    <x v="3"/>
    <s v="Sandwich"/>
    <d v="2024-06-05T00:00:00"/>
    <s v="COD"/>
    <n v="32"/>
    <n v="2.7"/>
    <n v="935.25"/>
    <n v="36.299999999999997"/>
    <s v="UPI"/>
    <n v="2"/>
    <s v="50+"/>
    <s v="new"/>
    <s v="high value"/>
    <s v="Low"/>
    <s v="Jun"/>
    <x v="1"/>
    <x v="2"/>
    <x v="0"/>
  </r>
  <r>
    <n v="605694"/>
    <n v="87187"/>
    <n v="64"/>
    <s v="Male"/>
    <x v="3"/>
    <x v="2"/>
    <s v="South Indian"/>
    <d v="2022-09-18T00:00:00"/>
    <s v="COD"/>
    <n v="75"/>
    <n v="4.7"/>
    <n v="757.65"/>
    <n v="80.040000000000006"/>
    <s v="UPI"/>
    <n v="2"/>
    <s v="50+"/>
    <s v="new"/>
    <s v="high value"/>
    <s v="Low"/>
    <s v="Sep"/>
    <x v="2"/>
    <x v="2"/>
    <x v="1"/>
  </r>
  <r>
    <n v="605695"/>
    <n v="72858"/>
    <n v="19"/>
    <s v="Male"/>
    <x v="2"/>
    <x v="0"/>
    <s v="South Indian"/>
    <d v="2022-10-09T00:00:00"/>
    <s v="COD"/>
    <n v="30"/>
    <n v="1.7"/>
    <n v="1318.64"/>
    <n v="49.38"/>
    <s v="Wallet"/>
    <n v="4"/>
    <s v="18-24"/>
    <s v="new"/>
    <s v="high value"/>
    <s v="medium"/>
    <s v="Oct"/>
    <x v="2"/>
    <x v="2"/>
    <x v="2"/>
  </r>
  <r>
    <n v="605696"/>
    <n v="23853"/>
    <n v="43"/>
    <s v="Male"/>
    <x v="5"/>
    <x v="1"/>
    <s v="South Indian"/>
    <d v="2022-03-01T00:00:00"/>
    <s v="Online"/>
    <n v="59"/>
    <n v="15"/>
    <n v="1342.4"/>
    <n v="112.68"/>
    <s v="Cash"/>
    <n v="5"/>
    <s v="36-50"/>
    <s v="new"/>
    <s v="high value"/>
    <s v="High"/>
    <s v="Mar"/>
    <x v="2"/>
    <x v="1"/>
    <x v="1"/>
  </r>
  <r>
    <n v="605697"/>
    <n v="79499"/>
    <n v="38"/>
    <s v="Male"/>
    <x v="5"/>
    <x v="6"/>
    <s v="Sandwich"/>
    <d v="2022-12-22T00:00:00"/>
    <s v="COD"/>
    <n v="63"/>
    <n v="12.7"/>
    <n v="929.1"/>
    <n v="113.25"/>
    <s v="UPI"/>
    <n v="2"/>
    <s v="36-50"/>
    <s v="new"/>
    <s v="high value"/>
    <s v="Low"/>
    <s v="Dec"/>
    <x v="2"/>
    <x v="1"/>
    <x v="1"/>
  </r>
  <r>
    <n v="605698"/>
    <n v="60891"/>
    <n v="49"/>
    <s v="Female"/>
    <x v="2"/>
    <x v="1"/>
    <s v="Pizza"/>
    <d v="2022-10-08T00:00:00"/>
    <s v="COD"/>
    <n v="37"/>
    <n v="9.8000000000000007"/>
    <n v="1420.17"/>
    <n v="89"/>
    <s v="Wallet"/>
    <n v="3"/>
    <s v="36-50"/>
    <s v="new"/>
    <s v="high value"/>
    <s v="medium"/>
    <s v="Oct"/>
    <x v="2"/>
    <x v="0"/>
    <x v="0"/>
  </r>
  <r>
    <n v="605699"/>
    <n v="15761"/>
    <n v="36"/>
    <s v="Male"/>
    <x v="5"/>
    <x v="3"/>
    <s v="Sandwich"/>
    <d v="2023-11-18T00:00:00"/>
    <s v="COD"/>
    <n v="62"/>
    <n v="1.4"/>
    <n v="1491.14"/>
    <n v="45.14"/>
    <s v="Wallet"/>
    <n v="2"/>
    <s v="36-50"/>
    <s v="new"/>
    <s v="high value"/>
    <s v="Low"/>
    <s v="Nov"/>
    <x v="0"/>
    <x v="2"/>
    <x v="1"/>
  </r>
  <r>
    <n v="605700"/>
    <n v="22124"/>
    <n v="21"/>
    <s v="Female"/>
    <x v="1"/>
    <x v="4"/>
    <s v="Burger"/>
    <d v="2022-03-23T00:00:00"/>
    <s v="COD"/>
    <n v="41"/>
    <n v="1.6"/>
    <n v="1372.05"/>
    <n v="28.79"/>
    <s v="Cash"/>
    <n v="4"/>
    <s v="18-24"/>
    <s v="new"/>
    <s v="high value"/>
    <s v="medium"/>
    <s v="Mar"/>
    <x v="2"/>
    <x v="2"/>
    <x v="0"/>
  </r>
  <r>
    <n v="605701"/>
    <n v="25317"/>
    <n v="51"/>
    <s v="Female"/>
    <x v="5"/>
    <x v="2"/>
    <s v="Biryani"/>
    <d v="2024-07-03T00:00:00"/>
    <s v="COD"/>
    <n v="35"/>
    <n v="1.1000000000000001"/>
    <n v="271.52999999999997"/>
    <n v="75.02"/>
    <s v="Card"/>
    <n v="2"/>
    <s v="50+"/>
    <s v="new"/>
    <s v="medium"/>
    <s v="Low"/>
    <s v="Jul"/>
    <x v="1"/>
    <x v="2"/>
    <x v="0"/>
  </r>
  <r>
    <n v="605702"/>
    <n v="23042"/>
    <n v="24"/>
    <s v="Male"/>
    <x v="0"/>
    <x v="5"/>
    <s v="Pizza"/>
    <d v="2023-07-30T00:00:00"/>
    <s v="COD"/>
    <n v="82"/>
    <n v="4.2"/>
    <n v="335.52"/>
    <n v="34.47"/>
    <s v="UPI"/>
    <n v="5"/>
    <s v="18-24"/>
    <s v="new"/>
    <s v="medium"/>
    <s v="High"/>
    <s v="Jul"/>
    <x v="0"/>
    <x v="2"/>
    <x v="1"/>
  </r>
  <r>
    <n v="605703"/>
    <n v="96273"/>
    <n v="39"/>
    <s v="Female"/>
    <x v="2"/>
    <x v="3"/>
    <s v="Sandwich"/>
    <d v="2023-01-09T00:00:00"/>
    <s v="COD"/>
    <n v="25"/>
    <n v="4.5999999999999996"/>
    <n v="1143.98"/>
    <n v="98.63"/>
    <s v="Cash"/>
    <n v="2"/>
    <s v="36-50"/>
    <s v="new"/>
    <s v="high value"/>
    <s v="Low"/>
    <s v="Jan"/>
    <x v="0"/>
    <x v="2"/>
    <x v="2"/>
  </r>
  <r>
    <n v="605704"/>
    <n v="14134"/>
    <n v="64"/>
    <s v="Male"/>
    <x v="3"/>
    <x v="1"/>
    <s v="Pizza"/>
    <d v="2022-03-27T00:00:00"/>
    <s v="COD"/>
    <n v="29"/>
    <n v="2"/>
    <n v="201.23"/>
    <n v="35.71"/>
    <s v="Card"/>
    <n v="3"/>
    <s v="50+"/>
    <s v="new"/>
    <s v="low"/>
    <s v="medium"/>
    <s v="Mar"/>
    <x v="2"/>
    <x v="2"/>
    <x v="2"/>
  </r>
  <r>
    <n v="605705"/>
    <n v="52852"/>
    <n v="51"/>
    <s v="Male"/>
    <x v="1"/>
    <x v="1"/>
    <s v="Chinese"/>
    <d v="2024-01-21T00:00:00"/>
    <s v="COD"/>
    <n v="47"/>
    <n v="3.4"/>
    <n v="1200.29"/>
    <n v="75.010000000000005"/>
    <s v="Cash"/>
    <n v="3"/>
    <s v="50+"/>
    <s v="new"/>
    <s v="high value"/>
    <s v="medium"/>
    <s v="Jan"/>
    <x v="1"/>
    <x v="2"/>
    <x v="1"/>
  </r>
  <r>
    <n v="605706"/>
    <n v="56787"/>
    <n v="37"/>
    <s v="Female"/>
    <x v="3"/>
    <x v="6"/>
    <s v="Burger"/>
    <d v="2024-01-11T00:00:00"/>
    <s v="Online"/>
    <n v="51"/>
    <n v="10.5"/>
    <n v="598.27"/>
    <n v="99.17"/>
    <s v="Wallet"/>
    <n v="3"/>
    <s v="36-50"/>
    <s v="new"/>
    <s v="high value"/>
    <s v="medium"/>
    <s v="Jan"/>
    <x v="1"/>
    <x v="1"/>
    <x v="1"/>
  </r>
  <r>
    <n v="605707"/>
    <n v="17902"/>
    <n v="28"/>
    <s v="Female"/>
    <x v="0"/>
    <x v="7"/>
    <s v="Chinese"/>
    <d v="2024-06-02T00:00:00"/>
    <s v="Online"/>
    <n v="73"/>
    <n v="8.6"/>
    <n v="225.9"/>
    <n v="63.41"/>
    <s v="Card"/>
    <n v="1"/>
    <s v="25-35"/>
    <s v="new"/>
    <s v="low"/>
    <s v="Low"/>
    <s v="Jun"/>
    <x v="1"/>
    <x v="0"/>
    <x v="1"/>
  </r>
  <r>
    <n v="605708"/>
    <n v="92560"/>
    <n v="62"/>
    <s v="Male"/>
    <x v="3"/>
    <x v="5"/>
    <s v="Sandwich"/>
    <d v="2024-11-02T00:00:00"/>
    <s v="Online"/>
    <n v="44"/>
    <n v="3"/>
    <n v="1305.94"/>
    <n v="21.85"/>
    <s v="UPI"/>
    <n v="1"/>
    <s v="50+"/>
    <s v="new"/>
    <s v="high value"/>
    <s v="Low"/>
    <s v="Nov"/>
    <x v="1"/>
    <x v="2"/>
    <x v="0"/>
  </r>
  <r>
    <n v="605709"/>
    <n v="74934"/>
    <n v="20"/>
    <s v="Female"/>
    <x v="2"/>
    <x v="1"/>
    <s v="Chinese"/>
    <d v="2023-07-17T00:00:00"/>
    <s v="COD"/>
    <n v="84"/>
    <n v="3.3"/>
    <n v="566.45000000000005"/>
    <n v="70.52"/>
    <s v="Card"/>
    <n v="1"/>
    <s v="18-24"/>
    <s v="new"/>
    <s v="high value"/>
    <s v="Low"/>
    <s v="Jul"/>
    <x v="0"/>
    <x v="2"/>
    <x v="1"/>
  </r>
  <r>
    <n v="605710"/>
    <n v="87313"/>
    <n v="24"/>
    <s v="Female"/>
    <x v="4"/>
    <x v="7"/>
    <s v="Pizza"/>
    <d v="2022-09-10T00:00:00"/>
    <s v="COD"/>
    <n v="22"/>
    <n v="8.3000000000000007"/>
    <n v="516.71"/>
    <n v="26.7"/>
    <s v="UPI"/>
    <n v="2"/>
    <s v="18-24"/>
    <s v="new"/>
    <s v="high value"/>
    <s v="Low"/>
    <s v="Sep"/>
    <x v="2"/>
    <x v="0"/>
    <x v="2"/>
  </r>
  <r>
    <n v="605711"/>
    <n v="72683"/>
    <n v="44"/>
    <s v="Male"/>
    <x v="5"/>
    <x v="4"/>
    <s v="Biryani"/>
    <d v="2024-05-23T00:00:00"/>
    <s v="COD"/>
    <n v="78"/>
    <n v="4.5999999999999996"/>
    <n v="232.35"/>
    <n v="76.75"/>
    <s v="Wallet"/>
    <n v="5"/>
    <s v="36-50"/>
    <s v="new"/>
    <s v="low"/>
    <s v="High"/>
    <s v="May"/>
    <x v="1"/>
    <x v="2"/>
    <x v="1"/>
  </r>
  <r>
    <n v="605712"/>
    <n v="33398"/>
    <n v="58"/>
    <s v="Male"/>
    <x v="4"/>
    <x v="6"/>
    <s v="Burger"/>
    <d v="2024-02-11T00:00:00"/>
    <s v="Online"/>
    <n v="50"/>
    <n v="9.6999999999999993"/>
    <n v="920.25"/>
    <n v="80.69"/>
    <s v="Card"/>
    <n v="3"/>
    <s v="50+"/>
    <s v="new"/>
    <s v="high value"/>
    <s v="medium"/>
    <s v="Feb"/>
    <x v="1"/>
    <x v="0"/>
    <x v="1"/>
  </r>
  <r>
    <n v="605713"/>
    <n v="22715"/>
    <n v="19"/>
    <s v="Male"/>
    <x v="3"/>
    <x v="4"/>
    <s v="Burger"/>
    <d v="2024-07-19T00:00:00"/>
    <s v="COD"/>
    <n v="31"/>
    <n v="4.8"/>
    <n v="424.95"/>
    <n v="79.680000000000007"/>
    <s v="Card"/>
    <n v="2"/>
    <s v="18-24"/>
    <s v="new"/>
    <s v="medium"/>
    <s v="Low"/>
    <s v="Jul"/>
    <x v="1"/>
    <x v="2"/>
    <x v="0"/>
  </r>
  <r>
    <n v="605714"/>
    <n v="28061"/>
    <n v="30"/>
    <s v="Male"/>
    <x v="2"/>
    <x v="0"/>
    <s v="Burger"/>
    <d v="2024-01-04T00:00:00"/>
    <s v="Online"/>
    <n v="45"/>
    <n v="11.9"/>
    <n v="1171.9000000000001"/>
    <n v="68.8"/>
    <s v="Card"/>
    <n v="2"/>
    <s v="25-35"/>
    <s v="new"/>
    <s v="high value"/>
    <s v="Low"/>
    <s v="Jan"/>
    <x v="1"/>
    <x v="1"/>
    <x v="0"/>
  </r>
  <r>
    <n v="605715"/>
    <n v="91453"/>
    <n v="44"/>
    <s v="Female"/>
    <x v="2"/>
    <x v="3"/>
    <s v="South Indian"/>
    <d v="2022-09-04T00:00:00"/>
    <s v="COD"/>
    <n v="77"/>
    <n v="13.2"/>
    <n v="288.52999999999997"/>
    <n v="86.39"/>
    <s v="Card"/>
    <n v="4"/>
    <s v="36-50"/>
    <s v="new"/>
    <s v="medium"/>
    <s v="medium"/>
    <s v="Sep"/>
    <x v="2"/>
    <x v="1"/>
    <x v="1"/>
  </r>
  <r>
    <n v="605716"/>
    <n v="78097"/>
    <n v="21"/>
    <s v="Female"/>
    <x v="3"/>
    <x v="1"/>
    <s v="Sandwich"/>
    <d v="2023-02-18T00:00:00"/>
    <s v="Online"/>
    <n v="67"/>
    <n v="9.6"/>
    <n v="619.26"/>
    <n v="62.6"/>
    <s v="Card"/>
    <n v="1"/>
    <s v="18-24"/>
    <s v="repeat"/>
    <s v="high value"/>
    <s v="Low"/>
    <s v="Feb"/>
    <x v="0"/>
    <x v="0"/>
    <x v="1"/>
  </r>
  <r>
    <n v="605717"/>
    <n v="82874"/>
    <n v="26"/>
    <s v="Female"/>
    <x v="3"/>
    <x v="3"/>
    <s v="Pizza"/>
    <d v="2023-01-20T00:00:00"/>
    <s v="COD"/>
    <n v="80"/>
    <n v="2.2000000000000002"/>
    <n v="568.94000000000005"/>
    <n v="40.619999999999997"/>
    <s v="UPI"/>
    <n v="2"/>
    <s v="25-35"/>
    <s v="new"/>
    <s v="high value"/>
    <s v="Low"/>
    <s v="Jan"/>
    <x v="0"/>
    <x v="2"/>
    <x v="1"/>
  </r>
  <r>
    <n v="605718"/>
    <n v="13952"/>
    <n v="53"/>
    <s v="Female"/>
    <x v="1"/>
    <x v="5"/>
    <s v="South Indian"/>
    <d v="2024-04-27T00:00:00"/>
    <s v="COD"/>
    <n v="87"/>
    <n v="10.8"/>
    <n v="1488.2"/>
    <n v="116.17"/>
    <s v="Card"/>
    <n v="1"/>
    <s v="50+"/>
    <s v="new"/>
    <s v="high value"/>
    <s v="Low"/>
    <s v="Apr"/>
    <x v="1"/>
    <x v="1"/>
    <x v="1"/>
  </r>
  <r>
    <n v="605719"/>
    <n v="63483"/>
    <n v="36"/>
    <s v="Male"/>
    <x v="0"/>
    <x v="2"/>
    <s v="South Indian"/>
    <d v="2024-10-24T00:00:00"/>
    <s v="COD"/>
    <n v="60"/>
    <n v="11.1"/>
    <n v="1325.83"/>
    <n v="20.93"/>
    <s v="Cash"/>
    <n v="3"/>
    <s v="36-50"/>
    <s v="new"/>
    <s v="high value"/>
    <s v="medium"/>
    <s v="Oct"/>
    <x v="1"/>
    <x v="1"/>
    <x v="1"/>
  </r>
  <r>
    <n v="605720"/>
    <n v="21829"/>
    <n v="25"/>
    <s v="Female"/>
    <x v="3"/>
    <x v="5"/>
    <s v="Pizza"/>
    <d v="2022-08-01T00:00:00"/>
    <s v="COD"/>
    <n v="45"/>
    <n v="6.9"/>
    <n v="1091.8499999999999"/>
    <n v="28.92"/>
    <s v="Card"/>
    <n v="2"/>
    <s v="25-35"/>
    <s v="new"/>
    <s v="high value"/>
    <s v="Low"/>
    <s v="Aug"/>
    <x v="2"/>
    <x v="0"/>
    <x v="0"/>
  </r>
  <r>
    <n v="605721"/>
    <n v="86928"/>
    <n v="18"/>
    <s v="Female"/>
    <x v="1"/>
    <x v="7"/>
    <s v="Sandwich"/>
    <d v="2022-01-17T00:00:00"/>
    <s v="Online"/>
    <n v="85"/>
    <n v="4.5"/>
    <n v="390.27"/>
    <n v="72.48"/>
    <s v="Wallet"/>
    <n v="5"/>
    <s v="18-24"/>
    <s v="new"/>
    <s v="medium"/>
    <s v="High"/>
    <s v="Jan"/>
    <x v="2"/>
    <x v="2"/>
    <x v="1"/>
  </r>
  <r>
    <n v="605722"/>
    <n v="74236"/>
    <n v="35"/>
    <s v="Female"/>
    <x v="0"/>
    <x v="0"/>
    <s v="Biryani"/>
    <d v="2024-08-22T00:00:00"/>
    <s v="COD"/>
    <n v="88"/>
    <n v="7.3"/>
    <n v="297.86"/>
    <n v="39.86"/>
    <s v="Wallet"/>
    <n v="3"/>
    <s v="25-35"/>
    <s v="new"/>
    <s v="medium"/>
    <s v="medium"/>
    <s v="Aug"/>
    <x v="1"/>
    <x v="0"/>
    <x v="1"/>
  </r>
  <r>
    <n v="605723"/>
    <n v="46872"/>
    <n v="57"/>
    <s v="Female"/>
    <x v="5"/>
    <x v="3"/>
    <s v="Pizza"/>
    <d v="2024-11-16T00:00:00"/>
    <s v="COD"/>
    <n v="24"/>
    <n v="11.2"/>
    <n v="1095.06"/>
    <n v="98.71"/>
    <s v="Wallet"/>
    <n v="1"/>
    <s v="50+"/>
    <s v="new"/>
    <s v="high value"/>
    <s v="Low"/>
    <s v="Nov"/>
    <x v="1"/>
    <x v="1"/>
    <x v="2"/>
  </r>
  <r>
    <n v="605724"/>
    <n v="64976"/>
    <n v="47"/>
    <s v="Female"/>
    <x v="4"/>
    <x v="5"/>
    <s v="Biryani"/>
    <d v="2022-11-09T00:00:00"/>
    <s v="Online"/>
    <n v="39"/>
    <n v="13.5"/>
    <n v="1340"/>
    <n v="38.130000000000003"/>
    <s v="Cash"/>
    <n v="2"/>
    <s v="36-50"/>
    <s v="new"/>
    <s v="high value"/>
    <s v="Low"/>
    <s v="Nov"/>
    <x v="2"/>
    <x v="1"/>
    <x v="0"/>
  </r>
  <r>
    <n v="605725"/>
    <n v="41370"/>
    <n v="41"/>
    <s v="Male"/>
    <x v="4"/>
    <x v="6"/>
    <s v="South Indian"/>
    <d v="2024-03-27T00:00:00"/>
    <s v="Online"/>
    <n v="66"/>
    <n v="5.9"/>
    <n v="710.21"/>
    <n v="91.63"/>
    <s v="UPI"/>
    <n v="1"/>
    <s v="36-50"/>
    <s v="new"/>
    <s v="high value"/>
    <s v="Low"/>
    <s v="Mar"/>
    <x v="1"/>
    <x v="0"/>
    <x v="1"/>
  </r>
  <r>
    <n v="605726"/>
    <n v="78731"/>
    <n v="59"/>
    <s v="Male"/>
    <x v="5"/>
    <x v="1"/>
    <s v="Pizza"/>
    <d v="2023-03-10T00:00:00"/>
    <s v="Online"/>
    <n v="30"/>
    <n v="10.3"/>
    <n v="1240.93"/>
    <n v="107.19"/>
    <s v="UPI"/>
    <n v="4"/>
    <s v="50+"/>
    <s v="new"/>
    <s v="high value"/>
    <s v="medium"/>
    <s v="Mar"/>
    <x v="0"/>
    <x v="1"/>
    <x v="2"/>
  </r>
  <r>
    <n v="605727"/>
    <n v="38504"/>
    <n v="46"/>
    <s v="Female"/>
    <x v="5"/>
    <x v="6"/>
    <s v="Burger"/>
    <d v="2024-09-17T00:00:00"/>
    <s v="Online"/>
    <n v="33"/>
    <n v="6.3"/>
    <n v="381.27"/>
    <n v="98.33"/>
    <s v="Cash"/>
    <n v="5"/>
    <s v="36-50"/>
    <s v="new"/>
    <s v="medium"/>
    <s v="High"/>
    <s v="Sep"/>
    <x v="1"/>
    <x v="0"/>
    <x v="0"/>
  </r>
  <r>
    <n v="605728"/>
    <n v="52945"/>
    <n v="48"/>
    <s v="Male"/>
    <x v="4"/>
    <x v="3"/>
    <s v="Chinese"/>
    <d v="2022-09-30T00:00:00"/>
    <s v="Online"/>
    <n v="80"/>
    <n v="7.3"/>
    <n v="270.95999999999998"/>
    <n v="65.45"/>
    <s v="Wallet"/>
    <n v="3"/>
    <s v="36-50"/>
    <s v="new"/>
    <s v="medium"/>
    <s v="medium"/>
    <s v="Sep"/>
    <x v="2"/>
    <x v="0"/>
    <x v="1"/>
  </r>
  <r>
    <n v="605729"/>
    <n v="65025"/>
    <n v="33"/>
    <s v="Male"/>
    <x v="2"/>
    <x v="7"/>
    <s v="Biryani"/>
    <d v="2022-11-21T00:00:00"/>
    <s v="Online"/>
    <n v="45"/>
    <n v="8.6"/>
    <n v="1341.29"/>
    <n v="41.51"/>
    <s v="Wallet"/>
    <n v="4"/>
    <s v="25-35"/>
    <s v="new"/>
    <s v="high value"/>
    <s v="medium"/>
    <s v="Nov"/>
    <x v="2"/>
    <x v="0"/>
    <x v="0"/>
  </r>
  <r>
    <n v="605730"/>
    <n v="69691"/>
    <n v="52"/>
    <s v="Male"/>
    <x v="5"/>
    <x v="5"/>
    <s v="Pizza"/>
    <d v="2023-02-02T00:00:00"/>
    <s v="Online"/>
    <n v="25"/>
    <n v="2.8"/>
    <n v="350.17"/>
    <n v="29.85"/>
    <s v="Wallet"/>
    <n v="2"/>
    <s v="50+"/>
    <s v="new"/>
    <s v="medium"/>
    <s v="Low"/>
    <s v="Feb"/>
    <x v="0"/>
    <x v="2"/>
    <x v="2"/>
  </r>
  <r>
    <n v="605731"/>
    <n v="36556"/>
    <n v="40"/>
    <s v="Female"/>
    <x v="3"/>
    <x v="3"/>
    <s v="Chinese"/>
    <d v="2024-06-02T00:00:00"/>
    <s v="COD"/>
    <n v="26"/>
    <n v="13.8"/>
    <n v="295.32"/>
    <n v="79.260000000000005"/>
    <s v="Cash"/>
    <n v="3"/>
    <s v="36-50"/>
    <s v="new"/>
    <s v="medium"/>
    <s v="medium"/>
    <s v="Jun"/>
    <x v="1"/>
    <x v="1"/>
    <x v="2"/>
  </r>
  <r>
    <n v="605732"/>
    <n v="79165"/>
    <n v="19"/>
    <s v="Male"/>
    <x v="1"/>
    <x v="4"/>
    <s v="South Indian"/>
    <d v="2023-11-22T00:00:00"/>
    <s v="COD"/>
    <n v="51"/>
    <n v="10.8"/>
    <n v="1183.0899999999999"/>
    <n v="22.59"/>
    <s v="Cash"/>
    <n v="3"/>
    <s v="18-24"/>
    <s v="repeat"/>
    <s v="high value"/>
    <s v="medium"/>
    <s v="Nov"/>
    <x v="0"/>
    <x v="1"/>
    <x v="1"/>
  </r>
  <r>
    <n v="605733"/>
    <n v="36637"/>
    <n v="48"/>
    <s v="Female"/>
    <x v="3"/>
    <x v="2"/>
    <s v="Sandwich"/>
    <d v="2024-07-18T00:00:00"/>
    <s v="COD"/>
    <n v="51"/>
    <n v="6.4"/>
    <n v="282.99"/>
    <n v="42.23"/>
    <s v="Wallet"/>
    <n v="2"/>
    <s v="36-50"/>
    <s v="new"/>
    <s v="medium"/>
    <s v="Low"/>
    <s v="Jul"/>
    <x v="1"/>
    <x v="0"/>
    <x v="1"/>
  </r>
  <r>
    <n v="605734"/>
    <n v="86414"/>
    <n v="37"/>
    <s v="Male"/>
    <x v="0"/>
    <x v="7"/>
    <s v="Burger"/>
    <d v="2023-02-25T00:00:00"/>
    <s v="COD"/>
    <n v="56"/>
    <n v="1"/>
    <n v="858.15"/>
    <n v="56.5"/>
    <s v="Wallet"/>
    <n v="1"/>
    <s v="36-50"/>
    <s v="new"/>
    <s v="high value"/>
    <s v="Low"/>
    <s v="Feb"/>
    <x v="0"/>
    <x v="2"/>
    <x v="1"/>
  </r>
  <r>
    <n v="605735"/>
    <n v="55449"/>
    <n v="55"/>
    <s v="Male"/>
    <x v="3"/>
    <x v="5"/>
    <s v="Chinese"/>
    <d v="2024-06-19T00:00:00"/>
    <s v="COD"/>
    <n v="50"/>
    <n v="12.1"/>
    <n v="1133.47"/>
    <n v="109.01"/>
    <s v="UPI"/>
    <n v="3"/>
    <s v="50+"/>
    <s v="new"/>
    <s v="high value"/>
    <s v="medium"/>
    <s v="Jun"/>
    <x v="1"/>
    <x v="1"/>
    <x v="1"/>
  </r>
  <r>
    <n v="605736"/>
    <n v="86895"/>
    <n v="25"/>
    <s v="Male"/>
    <x v="4"/>
    <x v="1"/>
    <s v="Biryani"/>
    <d v="2022-05-03T00:00:00"/>
    <s v="COD"/>
    <n v="50"/>
    <n v="4.7"/>
    <n v="737.22"/>
    <n v="44.51"/>
    <s v="Card"/>
    <n v="1"/>
    <s v="25-35"/>
    <s v="new"/>
    <s v="high value"/>
    <s v="Low"/>
    <s v="May"/>
    <x v="2"/>
    <x v="2"/>
    <x v="1"/>
  </r>
  <r>
    <n v="605737"/>
    <n v="14225"/>
    <n v="27"/>
    <s v="Male"/>
    <x v="5"/>
    <x v="2"/>
    <s v="South Indian"/>
    <d v="2023-05-21T00:00:00"/>
    <s v="Online"/>
    <n v="22"/>
    <n v="9.9"/>
    <n v="1246.19"/>
    <n v="77.099999999999994"/>
    <s v="Card"/>
    <n v="5"/>
    <s v="25-35"/>
    <s v="new"/>
    <s v="high value"/>
    <s v="High"/>
    <s v="May"/>
    <x v="0"/>
    <x v="0"/>
    <x v="2"/>
  </r>
  <r>
    <n v="605738"/>
    <n v="76070"/>
    <n v="54"/>
    <s v="Male"/>
    <x v="3"/>
    <x v="5"/>
    <s v="Burger"/>
    <d v="2022-08-14T00:00:00"/>
    <s v="COD"/>
    <n v="36"/>
    <n v="8.9"/>
    <n v="339.85"/>
    <n v="49.54"/>
    <s v="UPI"/>
    <n v="2"/>
    <s v="50+"/>
    <s v="new"/>
    <s v="medium"/>
    <s v="Low"/>
    <s v="Aug"/>
    <x v="2"/>
    <x v="0"/>
    <x v="0"/>
  </r>
  <r>
    <n v="605739"/>
    <n v="82634"/>
    <n v="57"/>
    <s v="Male"/>
    <x v="1"/>
    <x v="3"/>
    <s v="Sandwich"/>
    <d v="2022-08-25T00:00:00"/>
    <s v="COD"/>
    <n v="54"/>
    <n v="7.4"/>
    <n v="525.94000000000005"/>
    <n v="92.65"/>
    <s v="Wallet"/>
    <n v="1"/>
    <s v="50+"/>
    <s v="repeat"/>
    <s v="high value"/>
    <s v="Low"/>
    <s v="Aug"/>
    <x v="2"/>
    <x v="0"/>
    <x v="1"/>
  </r>
  <r>
    <n v="605740"/>
    <n v="24266"/>
    <n v="46"/>
    <s v="Male"/>
    <x v="4"/>
    <x v="3"/>
    <s v="Chinese"/>
    <d v="2023-10-22T00:00:00"/>
    <s v="Online"/>
    <n v="63"/>
    <n v="13.8"/>
    <n v="650.15"/>
    <n v="61"/>
    <s v="UPI"/>
    <n v="2"/>
    <s v="36-50"/>
    <s v="repeat"/>
    <s v="high value"/>
    <s v="Low"/>
    <s v="Oct"/>
    <x v="0"/>
    <x v="1"/>
    <x v="1"/>
  </r>
  <r>
    <n v="605741"/>
    <n v="92802"/>
    <n v="52"/>
    <s v="Male"/>
    <x v="3"/>
    <x v="5"/>
    <s v="Pizza"/>
    <d v="2022-04-19T00:00:00"/>
    <s v="Online"/>
    <n v="63"/>
    <n v="10.8"/>
    <n v="1045.76"/>
    <n v="83.48"/>
    <s v="UPI"/>
    <n v="1"/>
    <s v="50+"/>
    <s v="new"/>
    <s v="high value"/>
    <s v="Low"/>
    <s v="Apr"/>
    <x v="2"/>
    <x v="1"/>
    <x v="1"/>
  </r>
  <r>
    <n v="605742"/>
    <n v="67382"/>
    <n v="48"/>
    <s v="Male"/>
    <x v="1"/>
    <x v="0"/>
    <s v="Biryani"/>
    <d v="2022-07-02T00:00:00"/>
    <s v="COD"/>
    <n v="58"/>
    <n v="5.4"/>
    <n v="300.02999999999997"/>
    <n v="79.34"/>
    <s v="Card"/>
    <n v="1"/>
    <s v="36-50"/>
    <s v="new"/>
    <s v="medium"/>
    <s v="Low"/>
    <s v="Jul"/>
    <x v="2"/>
    <x v="0"/>
    <x v="1"/>
  </r>
  <r>
    <n v="605743"/>
    <n v="39578"/>
    <n v="33"/>
    <s v="Male"/>
    <x v="0"/>
    <x v="0"/>
    <s v="Chinese"/>
    <d v="2022-05-27T00:00:00"/>
    <s v="Online"/>
    <n v="51"/>
    <n v="3"/>
    <n v="323.69"/>
    <n v="86.66"/>
    <s v="Wallet"/>
    <n v="4"/>
    <s v="25-35"/>
    <s v="new"/>
    <s v="medium"/>
    <s v="medium"/>
    <s v="May"/>
    <x v="2"/>
    <x v="2"/>
    <x v="1"/>
  </r>
  <r>
    <n v="605744"/>
    <n v="63534"/>
    <n v="42"/>
    <s v="Male"/>
    <x v="0"/>
    <x v="4"/>
    <s v="South Indian"/>
    <d v="2023-11-19T00:00:00"/>
    <s v="COD"/>
    <n v="42"/>
    <n v="9.8000000000000007"/>
    <n v="1212.26"/>
    <n v="40.200000000000003"/>
    <s v="Card"/>
    <n v="2"/>
    <s v="36-50"/>
    <s v="new"/>
    <s v="high value"/>
    <s v="Low"/>
    <s v="Nov"/>
    <x v="0"/>
    <x v="0"/>
    <x v="0"/>
  </r>
  <r>
    <n v="605745"/>
    <n v="34105"/>
    <n v="32"/>
    <s v="Female"/>
    <x v="4"/>
    <x v="6"/>
    <s v="Chinese"/>
    <d v="2023-06-01T00:00:00"/>
    <s v="Online"/>
    <n v="22"/>
    <n v="12.9"/>
    <n v="1413.72"/>
    <n v="108.78"/>
    <s v="Card"/>
    <n v="3"/>
    <s v="25-35"/>
    <s v="new"/>
    <s v="high value"/>
    <s v="medium"/>
    <s v="Jun"/>
    <x v="0"/>
    <x v="1"/>
    <x v="2"/>
  </r>
  <r>
    <n v="605746"/>
    <n v="28803"/>
    <n v="20"/>
    <s v="Male"/>
    <x v="1"/>
    <x v="4"/>
    <s v="Chinese"/>
    <d v="2024-01-18T00:00:00"/>
    <s v="COD"/>
    <n v="20"/>
    <n v="8.8000000000000007"/>
    <n v="164.19"/>
    <n v="87.61"/>
    <s v="Card"/>
    <n v="3"/>
    <s v="18-24"/>
    <s v="new"/>
    <s v="low"/>
    <s v="medium"/>
    <s v="Jan"/>
    <x v="1"/>
    <x v="0"/>
    <x v="2"/>
  </r>
  <r>
    <n v="605747"/>
    <n v="47065"/>
    <n v="21"/>
    <s v="Male"/>
    <x v="0"/>
    <x v="6"/>
    <s v="Burger"/>
    <d v="2024-07-27T00:00:00"/>
    <s v="COD"/>
    <n v="33"/>
    <n v="4.0999999999999996"/>
    <n v="175.51"/>
    <n v="102.48"/>
    <s v="Card"/>
    <n v="2"/>
    <s v="18-24"/>
    <s v="new"/>
    <s v="low"/>
    <s v="Low"/>
    <s v="Jul"/>
    <x v="1"/>
    <x v="2"/>
    <x v="0"/>
  </r>
  <r>
    <n v="605748"/>
    <n v="50280"/>
    <n v="42"/>
    <s v="Male"/>
    <x v="0"/>
    <x v="3"/>
    <s v="Burger"/>
    <d v="2024-08-25T00:00:00"/>
    <s v="Online"/>
    <n v="32"/>
    <n v="10.8"/>
    <n v="537.29"/>
    <n v="55.69"/>
    <s v="Cash"/>
    <n v="3"/>
    <s v="36-50"/>
    <s v="new"/>
    <s v="high value"/>
    <s v="medium"/>
    <s v="Aug"/>
    <x v="1"/>
    <x v="1"/>
    <x v="0"/>
  </r>
  <r>
    <n v="605749"/>
    <n v="61692"/>
    <n v="28"/>
    <s v="Male"/>
    <x v="1"/>
    <x v="4"/>
    <s v="Chinese"/>
    <d v="2023-01-24T00:00:00"/>
    <s v="Online"/>
    <n v="59"/>
    <n v="7.1"/>
    <n v="967.39"/>
    <n v="44.01"/>
    <s v="Wallet"/>
    <n v="4"/>
    <s v="25-35"/>
    <s v="new"/>
    <s v="high value"/>
    <s v="medium"/>
    <s v="Jan"/>
    <x v="0"/>
    <x v="0"/>
    <x v="1"/>
  </r>
  <r>
    <n v="605750"/>
    <n v="86877"/>
    <n v="53"/>
    <s v="Male"/>
    <x v="2"/>
    <x v="2"/>
    <s v="Sandwich"/>
    <d v="2023-04-15T00:00:00"/>
    <s v="COD"/>
    <n v="34"/>
    <n v="9.9"/>
    <n v="547.94000000000005"/>
    <n v="111.46"/>
    <s v="Cash"/>
    <n v="3"/>
    <s v="50+"/>
    <s v="new"/>
    <s v="high value"/>
    <s v="medium"/>
    <s v="Apr"/>
    <x v="0"/>
    <x v="0"/>
    <x v="0"/>
  </r>
  <r>
    <n v="605751"/>
    <n v="27021"/>
    <n v="45"/>
    <s v="Female"/>
    <x v="1"/>
    <x v="4"/>
    <s v="Chinese"/>
    <d v="2024-01-14T00:00:00"/>
    <s v="COD"/>
    <n v="60"/>
    <n v="12.5"/>
    <n v="691.66"/>
    <n v="77.489999999999995"/>
    <s v="Card"/>
    <n v="2"/>
    <s v="36-50"/>
    <s v="repeat"/>
    <s v="high value"/>
    <s v="Low"/>
    <s v="Jan"/>
    <x v="1"/>
    <x v="1"/>
    <x v="1"/>
  </r>
  <r>
    <n v="605752"/>
    <n v="62461"/>
    <n v="64"/>
    <s v="Female"/>
    <x v="3"/>
    <x v="0"/>
    <s v="Burger"/>
    <d v="2022-06-04T00:00:00"/>
    <s v="Online"/>
    <n v="36"/>
    <n v="4.0999999999999996"/>
    <n v="698.67"/>
    <n v="107.62"/>
    <s v="Card"/>
    <n v="2"/>
    <s v="50+"/>
    <s v="new"/>
    <s v="high value"/>
    <s v="Low"/>
    <s v="Jun"/>
    <x v="2"/>
    <x v="2"/>
    <x v="0"/>
  </r>
  <r>
    <n v="605753"/>
    <n v="35832"/>
    <n v="52"/>
    <s v="Male"/>
    <x v="5"/>
    <x v="0"/>
    <s v="Biryani"/>
    <d v="2024-04-14T00:00:00"/>
    <s v="Online"/>
    <n v="48"/>
    <n v="13.4"/>
    <n v="255.59"/>
    <n v="41.54"/>
    <s v="Cash"/>
    <n v="4"/>
    <s v="50+"/>
    <s v="repeat"/>
    <s v="medium"/>
    <s v="medium"/>
    <s v="Apr"/>
    <x v="1"/>
    <x v="1"/>
    <x v="1"/>
  </r>
  <r>
    <n v="605754"/>
    <n v="62330"/>
    <n v="28"/>
    <s v="Male"/>
    <x v="5"/>
    <x v="6"/>
    <s v="Pizza"/>
    <d v="2024-01-01T00:00:00"/>
    <s v="Online"/>
    <n v="54"/>
    <n v="2.2000000000000002"/>
    <n v="228.7"/>
    <n v="48.86"/>
    <s v="Wallet"/>
    <n v="4"/>
    <s v="25-35"/>
    <s v="new"/>
    <s v="low"/>
    <s v="medium"/>
    <s v="Jan"/>
    <x v="1"/>
    <x v="2"/>
    <x v="1"/>
  </r>
  <r>
    <n v="605755"/>
    <n v="94223"/>
    <n v="29"/>
    <s v="Female"/>
    <x v="0"/>
    <x v="5"/>
    <s v="Burger"/>
    <d v="2023-12-13T00:00:00"/>
    <s v="COD"/>
    <n v="74"/>
    <n v="3.9"/>
    <n v="1138.78"/>
    <n v="99.55"/>
    <s v="Wallet"/>
    <n v="5"/>
    <s v="25-35"/>
    <s v="new"/>
    <s v="high value"/>
    <s v="High"/>
    <s v="Dec"/>
    <x v="0"/>
    <x v="2"/>
    <x v="1"/>
  </r>
  <r>
    <n v="605756"/>
    <n v="83325"/>
    <n v="45"/>
    <s v="Female"/>
    <x v="1"/>
    <x v="6"/>
    <s v="South Indian"/>
    <d v="2022-08-10T00:00:00"/>
    <s v="Online"/>
    <n v="39"/>
    <n v="2.9"/>
    <n v="824.62"/>
    <n v="32.450000000000003"/>
    <s v="Cash"/>
    <n v="2"/>
    <s v="36-50"/>
    <s v="new"/>
    <s v="high value"/>
    <s v="Low"/>
    <s v="Aug"/>
    <x v="2"/>
    <x v="2"/>
    <x v="0"/>
  </r>
  <r>
    <n v="605757"/>
    <n v="53129"/>
    <n v="19"/>
    <s v="Male"/>
    <x v="0"/>
    <x v="1"/>
    <s v="South Indian"/>
    <d v="2022-11-19T00:00:00"/>
    <s v="Online"/>
    <n v="46"/>
    <n v="1.9"/>
    <n v="1056.97"/>
    <n v="108.3"/>
    <s v="UPI"/>
    <n v="1"/>
    <s v="18-24"/>
    <s v="repeat"/>
    <s v="high value"/>
    <s v="Low"/>
    <s v="Nov"/>
    <x v="2"/>
    <x v="2"/>
    <x v="1"/>
  </r>
  <r>
    <n v="605758"/>
    <n v="91625"/>
    <n v="48"/>
    <s v="Female"/>
    <x v="0"/>
    <x v="3"/>
    <s v="Chinese"/>
    <d v="2024-04-18T00:00:00"/>
    <s v="COD"/>
    <n v="40"/>
    <n v="12.9"/>
    <n v="1195.8"/>
    <n v="116.59"/>
    <s v="UPI"/>
    <n v="4"/>
    <s v="36-50"/>
    <s v="new"/>
    <s v="high value"/>
    <s v="medium"/>
    <s v="Apr"/>
    <x v="1"/>
    <x v="1"/>
    <x v="0"/>
  </r>
  <r>
    <n v="605759"/>
    <n v="58225"/>
    <n v="54"/>
    <s v="Female"/>
    <x v="0"/>
    <x v="5"/>
    <s v="Chinese"/>
    <d v="2022-04-22T00:00:00"/>
    <s v="Online"/>
    <n v="79"/>
    <n v="8.4"/>
    <n v="651.55999999999995"/>
    <n v="103.41"/>
    <s v="Card"/>
    <n v="5"/>
    <s v="50+"/>
    <s v="new"/>
    <s v="high value"/>
    <s v="High"/>
    <s v="Apr"/>
    <x v="2"/>
    <x v="0"/>
    <x v="1"/>
  </r>
  <r>
    <n v="605760"/>
    <n v="81155"/>
    <n v="19"/>
    <s v="Male"/>
    <x v="4"/>
    <x v="0"/>
    <s v="Biryani"/>
    <d v="2024-03-01T00:00:00"/>
    <s v="COD"/>
    <n v="27"/>
    <n v="8.1"/>
    <n v="1365.84"/>
    <n v="72.73"/>
    <s v="Card"/>
    <n v="4"/>
    <s v="18-24"/>
    <s v="new"/>
    <s v="high value"/>
    <s v="medium"/>
    <s v="Mar"/>
    <x v="1"/>
    <x v="0"/>
    <x v="2"/>
  </r>
  <r>
    <n v="605761"/>
    <n v="76059"/>
    <n v="58"/>
    <s v="Male"/>
    <x v="5"/>
    <x v="5"/>
    <s v="Biryani"/>
    <d v="2023-03-22T00:00:00"/>
    <s v="Online"/>
    <n v="31"/>
    <n v="11.5"/>
    <n v="325.49"/>
    <n v="29.97"/>
    <s v="Cash"/>
    <n v="5"/>
    <s v="50+"/>
    <s v="new"/>
    <s v="medium"/>
    <s v="High"/>
    <s v="Mar"/>
    <x v="0"/>
    <x v="1"/>
    <x v="0"/>
  </r>
  <r>
    <n v="605762"/>
    <n v="99073"/>
    <n v="49"/>
    <s v="Female"/>
    <x v="2"/>
    <x v="6"/>
    <s v="Biryani"/>
    <d v="2024-07-08T00:00:00"/>
    <s v="Online"/>
    <n v="34"/>
    <n v="3.8"/>
    <n v="263.64999999999998"/>
    <n v="94.46"/>
    <s v="Card"/>
    <n v="4"/>
    <s v="36-50"/>
    <s v="new"/>
    <s v="medium"/>
    <s v="medium"/>
    <s v="Jul"/>
    <x v="1"/>
    <x v="2"/>
    <x v="0"/>
  </r>
  <r>
    <n v="605763"/>
    <n v="38567"/>
    <n v="20"/>
    <s v="Male"/>
    <x v="4"/>
    <x v="4"/>
    <s v="South Indian"/>
    <d v="2022-02-04T00:00:00"/>
    <s v="COD"/>
    <n v="79"/>
    <n v="7.8"/>
    <n v="1271.71"/>
    <n v="72.819999999999993"/>
    <s v="UPI"/>
    <n v="3"/>
    <s v="18-24"/>
    <s v="new"/>
    <s v="high value"/>
    <s v="medium"/>
    <s v="Feb"/>
    <x v="2"/>
    <x v="0"/>
    <x v="1"/>
  </r>
  <r>
    <n v="605764"/>
    <n v="73587"/>
    <n v="41"/>
    <s v="Female"/>
    <x v="4"/>
    <x v="2"/>
    <s v="Sandwich"/>
    <d v="2024-02-26T00:00:00"/>
    <s v="Online"/>
    <n v="21"/>
    <n v="1"/>
    <n v="1316.57"/>
    <n v="30.24"/>
    <s v="UPI"/>
    <n v="1"/>
    <s v="36-50"/>
    <s v="new"/>
    <s v="high value"/>
    <s v="Low"/>
    <s v="Feb"/>
    <x v="1"/>
    <x v="2"/>
    <x v="2"/>
  </r>
  <r>
    <n v="605765"/>
    <n v="26195"/>
    <n v="26"/>
    <s v="Male"/>
    <x v="3"/>
    <x v="1"/>
    <s v="South Indian"/>
    <d v="2022-11-26T00:00:00"/>
    <s v="Online"/>
    <n v="75"/>
    <n v="10.1"/>
    <n v="1476.13"/>
    <n v="41.05"/>
    <s v="Card"/>
    <n v="2"/>
    <s v="25-35"/>
    <s v="new"/>
    <s v="high value"/>
    <s v="Low"/>
    <s v="Nov"/>
    <x v="2"/>
    <x v="1"/>
    <x v="1"/>
  </r>
  <r>
    <n v="605766"/>
    <n v="45977"/>
    <n v="33"/>
    <s v="Male"/>
    <x v="5"/>
    <x v="2"/>
    <s v="Sandwich"/>
    <d v="2023-10-06T00:00:00"/>
    <s v="Online"/>
    <n v="42"/>
    <n v="2.8"/>
    <n v="547.70000000000005"/>
    <n v="74.23"/>
    <s v="Cash"/>
    <n v="1"/>
    <s v="25-35"/>
    <s v="new"/>
    <s v="high value"/>
    <s v="Low"/>
    <s v="Oct"/>
    <x v="0"/>
    <x v="2"/>
    <x v="0"/>
  </r>
  <r>
    <n v="605767"/>
    <n v="69528"/>
    <n v="24"/>
    <s v="Female"/>
    <x v="1"/>
    <x v="3"/>
    <s v="Biryani"/>
    <d v="2023-12-28T00:00:00"/>
    <s v="Online"/>
    <n v="39"/>
    <n v="12.3"/>
    <n v="917.6"/>
    <n v="72.069999999999993"/>
    <s v="Cash"/>
    <n v="2"/>
    <s v="18-24"/>
    <s v="new"/>
    <s v="high value"/>
    <s v="Low"/>
    <s v="Dec"/>
    <x v="0"/>
    <x v="1"/>
    <x v="0"/>
  </r>
  <r>
    <n v="605768"/>
    <n v="89084"/>
    <n v="42"/>
    <s v="Male"/>
    <x v="0"/>
    <x v="6"/>
    <s v="Sandwich"/>
    <d v="2023-03-09T00:00:00"/>
    <s v="Online"/>
    <n v="34"/>
    <n v="6.9"/>
    <n v="1029.32"/>
    <n v="31.51"/>
    <s v="Wallet"/>
    <n v="3"/>
    <s v="36-50"/>
    <s v="new"/>
    <s v="high value"/>
    <s v="medium"/>
    <s v="Mar"/>
    <x v="0"/>
    <x v="0"/>
    <x v="0"/>
  </r>
  <r>
    <n v="605769"/>
    <n v="82957"/>
    <n v="48"/>
    <s v="Male"/>
    <x v="0"/>
    <x v="4"/>
    <s v="Pizza"/>
    <d v="2022-08-10T00:00:00"/>
    <s v="COD"/>
    <n v="59"/>
    <n v="8.6999999999999993"/>
    <n v="1243.5899999999999"/>
    <n v="74.239999999999995"/>
    <s v="Wallet"/>
    <n v="5"/>
    <s v="36-50"/>
    <s v="new"/>
    <s v="high value"/>
    <s v="High"/>
    <s v="Aug"/>
    <x v="2"/>
    <x v="0"/>
    <x v="1"/>
  </r>
  <r>
    <n v="605770"/>
    <n v="39529"/>
    <n v="55"/>
    <s v="Male"/>
    <x v="5"/>
    <x v="4"/>
    <s v="Biryani"/>
    <d v="2023-02-14T00:00:00"/>
    <s v="Online"/>
    <n v="37"/>
    <n v="2.1"/>
    <n v="901.24"/>
    <n v="21.53"/>
    <s v="Card"/>
    <n v="4"/>
    <s v="50+"/>
    <s v="new"/>
    <s v="high value"/>
    <s v="medium"/>
    <s v="Feb"/>
    <x v="0"/>
    <x v="2"/>
    <x v="0"/>
  </r>
  <r>
    <n v="605771"/>
    <n v="75154"/>
    <n v="39"/>
    <s v="Male"/>
    <x v="3"/>
    <x v="2"/>
    <s v="Sandwich"/>
    <d v="2022-06-09T00:00:00"/>
    <s v="COD"/>
    <n v="33"/>
    <n v="14"/>
    <n v="955.66"/>
    <n v="117.64"/>
    <s v="Wallet"/>
    <n v="1"/>
    <s v="36-50"/>
    <s v="new"/>
    <s v="high value"/>
    <s v="Low"/>
    <s v="Jun"/>
    <x v="2"/>
    <x v="1"/>
    <x v="0"/>
  </r>
  <r>
    <n v="605772"/>
    <n v="85229"/>
    <n v="58"/>
    <s v="Female"/>
    <x v="1"/>
    <x v="5"/>
    <s v="Pizza"/>
    <d v="2023-09-24T00:00:00"/>
    <s v="COD"/>
    <n v="20"/>
    <n v="7.4"/>
    <n v="1120.31"/>
    <n v="54.21"/>
    <s v="Cash"/>
    <n v="1"/>
    <s v="50+"/>
    <s v="new"/>
    <s v="high value"/>
    <s v="Low"/>
    <s v="Sep"/>
    <x v="0"/>
    <x v="0"/>
    <x v="2"/>
  </r>
  <r>
    <n v="605773"/>
    <n v="42929"/>
    <n v="58"/>
    <s v="Female"/>
    <x v="5"/>
    <x v="1"/>
    <s v="Chinese"/>
    <d v="2022-03-07T00:00:00"/>
    <s v="Online"/>
    <n v="87"/>
    <n v="2.1"/>
    <n v="1212.2"/>
    <n v="63.26"/>
    <s v="UPI"/>
    <n v="4"/>
    <s v="50+"/>
    <s v="new"/>
    <s v="high value"/>
    <s v="medium"/>
    <s v="Mar"/>
    <x v="2"/>
    <x v="2"/>
    <x v="1"/>
  </r>
  <r>
    <n v="605774"/>
    <n v="72818"/>
    <n v="20"/>
    <s v="Female"/>
    <x v="4"/>
    <x v="7"/>
    <s v="Pizza"/>
    <d v="2022-03-14T00:00:00"/>
    <s v="COD"/>
    <n v="71"/>
    <n v="8.9"/>
    <n v="456.22"/>
    <n v="60.41"/>
    <s v="Wallet"/>
    <n v="5"/>
    <s v="18-24"/>
    <s v="new"/>
    <s v="medium"/>
    <s v="High"/>
    <s v="Mar"/>
    <x v="2"/>
    <x v="0"/>
    <x v="1"/>
  </r>
  <r>
    <n v="605775"/>
    <n v="95374"/>
    <n v="47"/>
    <s v="Male"/>
    <x v="4"/>
    <x v="2"/>
    <s v="Sandwich"/>
    <d v="2022-05-06T00:00:00"/>
    <s v="COD"/>
    <n v="73"/>
    <n v="2.6"/>
    <n v="170.17"/>
    <n v="38.479999999999997"/>
    <s v="Wallet"/>
    <n v="2"/>
    <s v="36-50"/>
    <s v="new"/>
    <s v="low"/>
    <s v="Low"/>
    <s v="May"/>
    <x v="2"/>
    <x v="2"/>
    <x v="1"/>
  </r>
  <r>
    <n v="605776"/>
    <n v="21070"/>
    <n v="51"/>
    <s v="Female"/>
    <x v="0"/>
    <x v="3"/>
    <s v="Biryani"/>
    <d v="2022-05-26T00:00:00"/>
    <s v="COD"/>
    <n v="55"/>
    <n v="1.1000000000000001"/>
    <n v="1313.63"/>
    <n v="31.03"/>
    <s v="Cash"/>
    <n v="3"/>
    <s v="50+"/>
    <s v="new"/>
    <s v="high value"/>
    <s v="medium"/>
    <s v="May"/>
    <x v="2"/>
    <x v="2"/>
    <x v="1"/>
  </r>
  <r>
    <n v="605777"/>
    <n v="13016"/>
    <n v="31"/>
    <s v="Female"/>
    <x v="5"/>
    <x v="6"/>
    <s v="Pizza"/>
    <d v="2022-11-27T00:00:00"/>
    <s v="Online"/>
    <n v="66"/>
    <n v="8.9"/>
    <n v="1230.26"/>
    <n v="56.12"/>
    <s v="Wallet"/>
    <n v="4"/>
    <s v="25-35"/>
    <s v="new"/>
    <s v="high value"/>
    <s v="medium"/>
    <s v="Nov"/>
    <x v="2"/>
    <x v="0"/>
    <x v="1"/>
  </r>
  <r>
    <n v="605778"/>
    <n v="46409"/>
    <n v="64"/>
    <s v="Male"/>
    <x v="1"/>
    <x v="4"/>
    <s v="Pizza"/>
    <d v="2024-08-07T00:00:00"/>
    <s v="Online"/>
    <n v="73"/>
    <n v="1.3"/>
    <n v="1330.95"/>
    <n v="64.739999999999995"/>
    <s v="UPI"/>
    <n v="5"/>
    <s v="50+"/>
    <s v="new"/>
    <s v="high value"/>
    <s v="High"/>
    <s v="Aug"/>
    <x v="1"/>
    <x v="2"/>
    <x v="1"/>
  </r>
  <r>
    <n v="605779"/>
    <n v="54821"/>
    <n v="51"/>
    <s v="Male"/>
    <x v="5"/>
    <x v="0"/>
    <s v="Biryani"/>
    <d v="2024-11-12T00:00:00"/>
    <s v="Online"/>
    <n v="86"/>
    <n v="2.2000000000000002"/>
    <n v="1195"/>
    <n v="55.47"/>
    <s v="Card"/>
    <n v="4"/>
    <s v="50+"/>
    <s v="new"/>
    <s v="high value"/>
    <s v="medium"/>
    <s v="Nov"/>
    <x v="1"/>
    <x v="2"/>
    <x v="1"/>
  </r>
  <r>
    <n v="605780"/>
    <n v="94931"/>
    <n v="51"/>
    <s v="Female"/>
    <x v="0"/>
    <x v="7"/>
    <s v="South Indian"/>
    <d v="2022-01-18T00:00:00"/>
    <s v="COD"/>
    <n v="55"/>
    <n v="10.199999999999999"/>
    <n v="470.35"/>
    <n v="83.62"/>
    <s v="Card"/>
    <n v="4"/>
    <s v="50+"/>
    <s v="new"/>
    <s v="medium"/>
    <s v="medium"/>
    <s v="Jan"/>
    <x v="2"/>
    <x v="1"/>
    <x v="1"/>
  </r>
  <r>
    <n v="605781"/>
    <n v="62985"/>
    <n v="29"/>
    <s v="Male"/>
    <x v="4"/>
    <x v="6"/>
    <s v="Chinese"/>
    <d v="2023-08-08T00:00:00"/>
    <s v="Online"/>
    <n v="44"/>
    <n v="1"/>
    <n v="181.64"/>
    <n v="65.31"/>
    <s v="Card"/>
    <n v="4"/>
    <s v="25-35"/>
    <s v="new"/>
    <s v="low"/>
    <s v="medium"/>
    <s v="Aug"/>
    <x v="0"/>
    <x v="2"/>
    <x v="0"/>
  </r>
  <r>
    <n v="605782"/>
    <n v="75722"/>
    <n v="41"/>
    <s v="Male"/>
    <x v="5"/>
    <x v="6"/>
    <s v="South Indian"/>
    <d v="2024-05-11T00:00:00"/>
    <s v="COD"/>
    <n v="86"/>
    <n v="6.8"/>
    <n v="340.66"/>
    <n v="119.35"/>
    <s v="UPI"/>
    <n v="4"/>
    <s v="36-50"/>
    <s v="new"/>
    <s v="medium"/>
    <s v="medium"/>
    <s v="May"/>
    <x v="1"/>
    <x v="0"/>
    <x v="1"/>
  </r>
  <r>
    <n v="605783"/>
    <n v="10830"/>
    <n v="26"/>
    <s v="Female"/>
    <x v="1"/>
    <x v="5"/>
    <s v="Pizza"/>
    <d v="2022-04-27T00:00:00"/>
    <s v="COD"/>
    <n v="53"/>
    <n v="5.6"/>
    <n v="357.83"/>
    <n v="92.17"/>
    <s v="UPI"/>
    <n v="4"/>
    <s v="25-35"/>
    <s v="new"/>
    <s v="medium"/>
    <s v="medium"/>
    <s v="Apr"/>
    <x v="2"/>
    <x v="0"/>
    <x v="1"/>
  </r>
  <r>
    <n v="605784"/>
    <n v="73580"/>
    <n v="20"/>
    <s v="Male"/>
    <x v="0"/>
    <x v="6"/>
    <s v="Sandwich"/>
    <d v="2022-01-19T00:00:00"/>
    <s v="Online"/>
    <n v="77"/>
    <n v="1.2"/>
    <n v="734.84"/>
    <n v="105.76"/>
    <s v="Card"/>
    <n v="5"/>
    <s v="18-24"/>
    <s v="new"/>
    <s v="high value"/>
    <s v="High"/>
    <s v="Jan"/>
    <x v="2"/>
    <x v="2"/>
    <x v="1"/>
  </r>
  <r>
    <n v="605785"/>
    <n v="24591"/>
    <n v="49"/>
    <s v="Male"/>
    <x v="5"/>
    <x v="7"/>
    <s v="Chinese"/>
    <d v="2023-11-17T00:00:00"/>
    <s v="COD"/>
    <n v="75"/>
    <n v="1.7"/>
    <n v="460.43"/>
    <n v="64.13"/>
    <s v="Card"/>
    <n v="5"/>
    <s v="36-50"/>
    <s v="new"/>
    <s v="medium"/>
    <s v="High"/>
    <s v="Nov"/>
    <x v="0"/>
    <x v="2"/>
    <x v="1"/>
  </r>
  <r>
    <n v="605786"/>
    <n v="93784"/>
    <n v="63"/>
    <s v="Male"/>
    <x v="2"/>
    <x v="0"/>
    <s v="South Indian"/>
    <d v="2022-03-10T00:00:00"/>
    <s v="Online"/>
    <n v="76"/>
    <n v="10.199999999999999"/>
    <n v="612.69000000000005"/>
    <n v="92.62"/>
    <s v="Cash"/>
    <n v="1"/>
    <s v="50+"/>
    <s v="new"/>
    <s v="high value"/>
    <s v="Low"/>
    <s v="Mar"/>
    <x v="2"/>
    <x v="1"/>
    <x v="1"/>
  </r>
  <r>
    <n v="605787"/>
    <n v="54061"/>
    <n v="22"/>
    <s v="Male"/>
    <x v="5"/>
    <x v="2"/>
    <s v="South Indian"/>
    <d v="2024-03-02T00:00:00"/>
    <s v="COD"/>
    <n v="40"/>
    <n v="4.5"/>
    <n v="1427.77"/>
    <n v="82.07"/>
    <s v="Card"/>
    <n v="3"/>
    <s v="18-24"/>
    <s v="new"/>
    <s v="high value"/>
    <s v="medium"/>
    <s v="Mar"/>
    <x v="1"/>
    <x v="2"/>
    <x v="0"/>
  </r>
  <r>
    <n v="605788"/>
    <n v="18307"/>
    <n v="24"/>
    <s v="Male"/>
    <x v="4"/>
    <x v="2"/>
    <s v="South Indian"/>
    <d v="2024-10-05T00:00:00"/>
    <s v="Online"/>
    <n v="29"/>
    <n v="5.4"/>
    <n v="1006.62"/>
    <n v="105.4"/>
    <s v="Wallet"/>
    <n v="5"/>
    <s v="18-24"/>
    <s v="new"/>
    <s v="high value"/>
    <s v="High"/>
    <s v="Oct"/>
    <x v="1"/>
    <x v="0"/>
    <x v="2"/>
  </r>
  <r>
    <n v="605789"/>
    <n v="11332"/>
    <n v="28"/>
    <s v="Male"/>
    <x v="0"/>
    <x v="3"/>
    <s v="Sandwich"/>
    <d v="2022-07-12T00:00:00"/>
    <s v="COD"/>
    <n v="55"/>
    <n v="4.9000000000000004"/>
    <n v="1241.94"/>
    <n v="62.77"/>
    <s v="UPI"/>
    <n v="5"/>
    <s v="25-35"/>
    <s v="new"/>
    <s v="high value"/>
    <s v="High"/>
    <s v="Jul"/>
    <x v="2"/>
    <x v="2"/>
    <x v="1"/>
  </r>
  <r>
    <n v="605790"/>
    <n v="41345"/>
    <n v="37"/>
    <s v="Male"/>
    <x v="1"/>
    <x v="3"/>
    <s v="South Indian"/>
    <d v="2023-03-21T00:00:00"/>
    <s v="COD"/>
    <n v="75"/>
    <n v="3.3"/>
    <n v="491.07"/>
    <n v="95.72"/>
    <s v="Cash"/>
    <n v="2"/>
    <s v="36-50"/>
    <s v="new"/>
    <s v="medium"/>
    <s v="Low"/>
    <s v="Mar"/>
    <x v="0"/>
    <x v="2"/>
    <x v="1"/>
  </r>
  <r>
    <n v="605791"/>
    <n v="12870"/>
    <n v="59"/>
    <s v="Male"/>
    <x v="4"/>
    <x v="7"/>
    <s v="Biryani"/>
    <d v="2024-10-31T00:00:00"/>
    <s v="Online"/>
    <n v="69"/>
    <n v="8.1999999999999993"/>
    <n v="582.12"/>
    <n v="29.57"/>
    <s v="Wallet"/>
    <n v="5"/>
    <s v="50+"/>
    <s v="new"/>
    <s v="high value"/>
    <s v="High"/>
    <s v="Oct"/>
    <x v="1"/>
    <x v="0"/>
    <x v="1"/>
  </r>
  <r>
    <n v="605792"/>
    <n v="86600"/>
    <n v="29"/>
    <s v="Female"/>
    <x v="0"/>
    <x v="7"/>
    <s v="South Indian"/>
    <d v="2023-08-30T00:00:00"/>
    <s v="Online"/>
    <n v="65"/>
    <n v="4.7"/>
    <n v="868.74"/>
    <n v="118.39"/>
    <s v="Cash"/>
    <n v="5"/>
    <s v="25-35"/>
    <s v="new"/>
    <s v="high value"/>
    <s v="High"/>
    <s v="Aug"/>
    <x v="0"/>
    <x v="2"/>
    <x v="1"/>
  </r>
  <r>
    <n v="605793"/>
    <n v="86568"/>
    <n v="22"/>
    <s v="Female"/>
    <x v="2"/>
    <x v="4"/>
    <s v="Chinese"/>
    <d v="2022-01-23T00:00:00"/>
    <s v="Online"/>
    <n v="34"/>
    <n v="3.3"/>
    <n v="1342.22"/>
    <n v="66.12"/>
    <s v="Cash"/>
    <n v="2"/>
    <s v="18-24"/>
    <s v="new"/>
    <s v="high value"/>
    <s v="Low"/>
    <s v="Jan"/>
    <x v="2"/>
    <x v="2"/>
    <x v="0"/>
  </r>
  <r>
    <n v="605794"/>
    <n v="36403"/>
    <n v="22"/>
    <s v="Female"/>
    <x v="4"/>
    <x v="7"/>
    <s v="Sandwich"/>
    <d v="2022-07-05T00:00:00"/>
    <s v="Online"/>
    <n v="55"/>
    <n v="5"/>
    <n v="221.16"/>
    <n v="106.91"/>
    <s v="Wallet"/>
    <n v="4"/>
    <s v="18-24"/>
    <s v="new"/>
    <s v="low"/>
    <s v="medium"/>
    <s v="Jul"/>
    <x v="2"/>
    <x v="2"/>
    <x v="1"/>
  </r>
  <r>
    <n v="605795"/>
    <n v="13832"/>
    <n v="50"/>
    <s v="Male"/>
    <x v="2"/>
    <x v="7"/>
    <s v="South Indian"/>
    <d v="2022-01-09T00:00:00"/>
    <s v="COD"/>
    <n v="75"/>
    <n v="14.5"/>
    <n v="754.65"/>
    <n v="58.38"/>
    <s v="Card"/>
    <n v="4"/>
    <s v="36-50"/>
    <s v="new"/>
    <s v="high value"/>
    <s v="medium"/>
    <s v="Jan"/>
    <x v="2"/>
    <x v="1"/>
    <x v="1"/>
  </r>
  <r>
    <n v="605796"/>
    <n v="46401"/>
    <n v="41"/>
    <s v="Male"/>
    <x v="1"/>
    <x v="1"/>
    <s v="Burger"/>
    <d v="2023-08-13T00:00:00"/>
    <s v="Online"/>
    <n v="74"/>
    <n v="9.3000000000000007"/>
    <n v="289.27"/>
    <n v="42.67"/>
    <s v="Card"/>
    <n v="5"/>
    <s v="36-50"/>
    <s v="new"/>
    <s v="medium"/>
    <s v="High"/>
    <s v="Aug"/>
    <x v="0"/>
    <x v="0"/>
    <x v="1"/>
  </r>
  <r>
    <n v="605797"/>
    <n v="73898"/>
    <n v="29"/>
    <s v="Male"/>
    <x v="3"/>
    <x v="6"/>
    <s v="Chinese"/>
    <d v="2022-01-08T00:00:00"/>
    <s v="Online"/>
    <n v="40"/>
    <n v="4.5"/>
    <n v="1403.78"/>
    <n v="79.209999999999994"/>
    <s v="Wallet"/>
    <n v="5"/>
    <s v="25-35"/>
    <s v="new"/>
    <s v="high value"/>
    <s v="High"/>
    <s v="Jan"/>
    <x v="2"/>
    <x v="2"/>
    <x v="0"/>
  </r>
  <r>
    <n v="605798"/>
    <n v="15191"/>
    <n v="37"/>
    <s v="Male"/>
    <x v="5"/>
    <x v="6"/>
    <s v="Biryani"/>
    <d v="2024-12-01T00:00:00"/>
    <s v="COD"/>
    <n v="36"/>
    <n v="13.3"/>
    <n v="1489.02"/>
    <n v="100.88"/>
    <s v="UPI"/>
    <n v="1"/>
    <s v="36-50"/>
    <s v="repeat"/>
    <s v="high value"/>
    <s v="Low"/>
    <s v="Dec"/>
    <x v="1"/>
    <x v="1"/>
    <x v="0"/>
  </r>
  <r>
    <n v="605799"/>
    <n v="87600"/>
    <n v="32"/>
    <s v="Male"/>
    <x v="3"/>
    <x v="6"/>
    <s v="Burger"/>
    <d v="2022-04-08T00:00:00"/>
    <s v="COD"/>
    <n v="56"/>
    <n v="2.2999999999999998"/>
    <n v="190.91"/>
    <n v="52"/>
    <s v="UPI"/>
    <n v="3"/>
    <s v="25-35"/>
    <s v="repeat"/>
    <s v="low"/>
    <s v="medium"/>
    <s v="Apr"/>
    <x v="2"/>
    <x v="2"/>
    <x v="1"/>
  </r>
  <r>
    <n v="605800"/>
    <n v="11404"/>
    <n v="38"/>
    <s v="Female"/>
    <x v="3"/>
    <x v="4"/>
    <s v="Biryani"/>
    <d v="2022-04-01T00:00:00"/>
    <s v="Online"/>
    <n v="49"/>
    <n v="13.8"/>
    <n v="1266.1199999999999"/>
    <n v="37.93"/>
    <s v="Wallet"/>
    <n v="5"/>
    <s v="36-50"/>
    <s v="new"/>
    <s v="high value"/>
    <s v="High"/>
    <s v="Apr"/>
    <x v="2"/>
    <x v="1"/>
    <x v="1"/>
  </r>
  <r>
    <n v="605801"/>
    <n v="61015"/>
    <n v="40"/>
    <s v="Male"/>
    <x v="5"/>
    <x v="0"/>
    <s v="Pizza"/>
    <d v="2022-11-01T00:00:00"/>
    <s v="COD"/>
    <n v="58"/>
    <n v="14.8"/>
    <n v="1081.81"/>
    <n v="43.7"/>
    <s v="Wallet"/>
    <n v="1"/>
    <s v="36-50"/>
    <s v="new"/>
    <s v="high value"/>
    <s v="Low"/>
    <s v="Nov"/>
    <x v="2"/>
    <x v="1"/>
    <x v="1"/>
  </r>
  <r>
    <n v="605802"/>
    <n v="88409"/>
    <n v="57"/>
    <s v="Female"/>
    <x v="3"/>
    <x v="4"/>
    <s v="Sandwich"/>
    <d v="2024-11-16T00:00:00"/>
    <s v="COD"/>
    <n v="54"/>
    <n v="6.3"/>
    <n v="297.29000000000002"/>
    <n v="27.18"/>
    <s v="Wallet"/>
    <n v="5"/>
    <s v="50+"/>
    <s v="new"/>
    <s v="medium"/>
    <s v="High"/>
    <s v="Nov"/>
    <x v="1"/>
    <x v="0"/>
    <x v="1"/>
  </r>
  <r>
    <n v="605803"/>
    <n v="31590"/>
    <n v="54"/>
    <s v="Male"/>
    <x v="2"/>
    <x v="5"/>
    <s v="South Indian"/>
    <d v="2022-07-21T00:00:00"/>
    <s v="Online"/>
    <n v="66"/>
    <n v="7.8"/>
    <n v="391.51"/>
    <n v="61.08"/>
    <s v="Cash"/>
    <n v="4"/>
    <s v="50+"/>
    <s v="new"/>
    <s v="medium"/>
    <s v="medium"/>
    <s v="Jul"/>
    <x v="2"/>
    <x v="0"/>
    <x v="1"/>
  </r>
  <r>
    <n v="605804"/>
    <n v="76099"/>
    <n v="25"/>
    <s v="Male"/>
    <x v="4"/>
    <x v="7"/>
    <s v="Burger"/>
    <d v="2024-01-15T00:00:00"/>
    <s v="COD"/>
    <n v="35"/>
    <n v="13.9"/>
    <n v="1355.89"/>
    <n v="30.01"/>
    <s v="UPI"/>
    <n v="1"/>
    <s v="25-35"/>
    <s v="new"/>
    <s v="high value"/>
    <s v="Low"/>
    <s v="Jan"/>
    <x v="1"/>
    <x v="1"/>
    <x v="0"/>
  </r>
  <r>
    <n v="605805"/>
    <n v="83829"/>
    <n v="24"/>
    <s v="Female"/>
    <x v="2"/>
    <x v="6"/>
    <s v="Burger"/>
    <d v="2023-08-20T00:00:00"/>
    <s v="COD"/>
    <n v="59"/>
    <n v="11.2"/>
    <n v="1193.73"/>
    <n v="115.57"/>
    <s v="Wallet"/>
    <n v="5"/>
    <s v="18-24"/>
    <s v="repeat"/>
    <s v="high value"/>
    <s v="High"/>
    <s v="Aug"/>
    <x v="0"/>
    <x v="1"/>
    <x v="1"/>
  </r>
  <r>
    <n v="605806"/>
    <n v="61533"/>
    <n v="37"/>
    <s v="Female"/>
    <x v="4"/>
    <x v="3"/>
    <s v="Biryani"/>
    <d v="2023-07-14T00:00:00"/>
    <s v="Online"/>
    <n v="66"/>
    <n v="13.9"/>
    <n v="317.62"/>
    <n v="117.08"/>
    <s v="Cash"/>
    <n v="4"/>
    <s v="36-50"/>
    <s v="new"/>
    <s v="medium"/>
    <s v="medium"/>
    <s v="Jul"/>
    <x v="0"/>
    <x v="1"/>
    <x v="1"/>
  </r>
  <r>
    <n v="605807"/>
    <n v="83556"/>
    <n v="54"/>
    <s v="Female"/>
    <x v="3"/>
    <x v="5"/>
    <s v="Chinese"/>
    <d v="2024-03-15T00:00:00"/>
    <s v="Online"/>
    <n v="63"/>
    <n v="4.4000000000000004"/>
    <n v="1189.48"/>
    <n v="39.01"/>
    <s v="Wallet"/>
    <n v="4"/>
    <s v="50+"/>
    <s v="new"/>
    <s v="high value"/>
    <s v="medium"/>
    <s v="Mar"/>
    <x v="1"/>
    <x v="2"/>
    <x v="1"/>
  </r>
  <r>
    <n v="605808"/>
    <n v="15722"/>
    <n v="27"/>
    <s v="Female"/>
    <x v="5"/>
    <x v="6"/>
    <s v="Burger"/>
    <d v="2022-09-05T00:00:00"/>
    <s v="Online"/>
    <n v="33"/>
    <n v="13.7"/>
    <n v="401.57"/>
    <n v="38.909999999999997"/>
    <s v="UPI"/>
    <n v="5"/>
    <s v="25-35"/>
    <s v="new"/>
    <s v="medium"/>
    <s v="High"/>
    <s v="Sep"/>
    <x v="2"/>
    <x v="1"/>
    <x v="0"/>
  </r>
  <r>
    <n v="605809"/>
    <n v="27916"/>
    <n v="36"/>
    <s v="Female"/>
    <x v="3"/>
    <x v="5"/>
    <s v="South Indian"/>
    <d v="2024-04-26T00:00:00"/>
    <s v="COD"/>
    <n v="72"/>
    <n v="1.3"/>
    <n v="1197.8399999999999"/>
    <n v="114.32"/>
    <s v="Cash"/>
    <n v="5"/>
    <s v="36-50"/>
    <s v="new"/>
    <s v="high value"/>
    <s v="High"/>
    <s v="Apr"/>
    <x v="1"/>
    <x v="2"/>
    <x v="1"/>
  </r>
  <r>
    <n v="605810"/>
    <n v="65817"/>
    <n v="51"/>
    <s v="Male"/>
    <x v="1"/>
    <x v="3"/>
    <s v="Biryani"/>
    <d v="2022-02-11T00:00:00"/>
    <s v="COD"/>
    <n v="88"/>
    <n v="1.2"/>
    <n v="1381.12"/>
    <n v="49.3"/>
    <s v="UPI"/>
    <n v="3"/>
    <s v="50+"/>
    <s v="new"/>
    <s v="high value"/>
    <s v="medium"/>
    <s v="Feb"/>
    <x v="2"/>
    <x v="2"/>
    <x v="1"/>
  </r>
  <r>
    <n v="605811"/>
    <n v="41279"/>
    <n v="48"/>
    <s v="Male"/>
    <x v="1"/>
    <x v="3"/>
    <s v="Burger"/>
    <d v="2024-09-12T00:00:00"/>
    <s v="Online"/>
    <n v="81"/>
    <n v="13.7"/>
    <n v="253.23"/>
    <n v="99.26"/>
    <s v="Wallet"/>
    <n v="3"/>
    <s v="36-50"/>
    <s v="repeat"/>
    <s v="medium"/>
    <s v="medium"/>
    <s v="Sep"/>
    <x v="1"/>
    <x v="1"/>
    <x v="1"/>
  </r>
  <r>
    <n v="605812"/>
    <n v="55152"/>
    <n v="33"/>
    <s v="Male"/>
    <x v="4"/>
    <x v="2"/>
    <s v="Chinese"/>
    <d v="2022-04-11T00:00:00"/>
    <s v="COD"/>
    <n v="29"/>
    <n v="3.5"/>
    <n v="583.4"/>
    <n v="70.69"/>
    <s v="Card"/>
    <n v="5"/>
    <s v="25-35"/>
    <s v="new"/>
    <s v="high value"/>
    <s v="High"/>
    <s v="Apr"/>
    <x v="2"/>
    <x v="2"/>
    <x v="2"/>
  </r>
  <r>
    <n v="605813"/>
    <n v="99019"/>
    <n v="33"/>
    <s v="Female"/>
    <x v="3"/>
    <x v="3"/>
    <s v="Biryani"/>
    <d v="2023-07-26T00:00:00"/>
    <s v="COD"/>
    <n v="80"/>
    <n v="14"/>
    <n v="827.33"/>
    <n v="108.57"/>
    <s v="Card"/>
    <n v="5"/>
    <s v="25-35"/>
    <s v="new"/>
    <s v="high value"/>
    <s v="High"/>
    <s v="Jul"/>
    <x v="0"/>
    <x v="1"/>
    <x v="1"/>
  </r>
  <r>
    <n v="605814"/>
    <n v="43574"/>
    <n v="61"/>
    <s v="Male"/>
    <x v="4"/>
    <x v="7"/>
    <s v="Burger"/>
    <d v="2023-08-29T00:00:00"/>
    <s v="COD"/>
    <n v="65"/>
    <n v="10.8"/>
    <n v="181.93"/>
    <n v="56.03"/>
    <s v="Wallet"/>
    <n v="1"/>
    <s v="50+"/>
    <s v="new"/>
    <s v="low"/>
    <s v="Low"/>
    <s v="Aug"/>
    <x v="0"/>
    <x v="1"/>
    <x v="1"/>
  </r>
  <r>
    <n v="605815"/>
    <n v="42326"/>
    <n v="24"/>
    <s v="Female"/>
    <x v="3"/>
    <x v="3"/>
    <s v="Burger"/>
    <d v="2023-06-25T00:00:00"/>
    <s v="Online"/>
    <n v="53"/>
    <n v="14.2"/>
    <n v="1405.92"/>
    <n v="60.14"/>
    <s v="Cash"/>
    <n v="1"/>
    <s v="18-24"/>
    <s v="new"/>
    <s v="high value"/>
    <s v="Low"/>
    <s v="Jun"/>
    <x v="0"/>
    <x v="1"/>
    <x v="1"/>
  </r>
  <r>
    <n v="605816"/>
    <n v="35430"/>
    <n v="47"/>
    <s v="Male"/>
    <x v="2"/>
    <x v="6"/>
    <s v="South Indian"/>
    <d v="2023-12-11T00:00:00"/>
    <s v="Online"/>
    <n v="28"/>
    <n v="10.6"/>
    <n v="784.83"/>
    <n v="64.38"/>
    <s v="Wallet"/>
    <n v="5"/>
    <s v="36-50"/>
    <s v="new"/>
    <s v="high value"/>
    <s v="High"/>
    <s v="Dec"/>
    <x v="0"/>
    <x v="1"/>
    <x v="2"/>
  </r>
  <r>
    <n v="605817"/>
    <n v="88620"/>
    <n v="57"/>
    <s v="Male"/>
    <x v="2"/>
    <x v="4"/>
    <s v="Sandwich"/>
    <d v="2023-11-09T00:00:00"/>
    <s v="COD"/>
    <n v="39"/>
    <n v="7.1"/>
    <n v="657.17"/>
    <n v="116.25"/>
    <s v="Card"/>
    <n v="5"/>
    <s v="50+"/>
    <s v="new"/>
    <s v="high value"/>
    <s v="High"/>
    <s v="Nov"/>
    <x v="0"/>
    <x v="0"/>
    <x v="0"/>
  </r>
  <r>
    <n v="605818"/>
    <n v="95022"/>
    <n v="21"/>
    <s v="Female"/>
    <x v="0"/>
    <x v="4"/>
    <s v="Sandwich"/>
    <d v="2024-01-04T00:00:00"/>
    <s v="Online"/>
    <n v="37"/>
    <n v="14.6"/>
    <n v="877.75"/>
    <n v="108.16"/>
    <s v="Cash"/>
    <n v="4"/>
    <s v="18-24"/>
    <s v="new"/>
    <s v="high value"/>
    <s v="medium"/>
    <s v="Jan"/>
    <x v="1"/>
    <x v="1"/>
    <x v="0"/>
  </r>
  <r>
    <n v="605819"/>
    <n v="17792"/>
    <n v="63"/>
    <s v="Female"/>
    <x v="5"/>
    <x v="2"/>
    <s v="Sandwich"/>
    <d v="2024-08-06T00:00:00"/>
    <s v="Online"/>
    <n v="82"/>
    <n v="8.5"/>
    <n v="771.93"/>
    <n v="32.950000000000003"/>
    <s v="Card"/>
    <n v="2"/>
    <s v="50+"/>
    <s v="repeat"/>
    <s v="high value"/>
    <s v="Low"/>
    <s v="Aug"/>
    <x v="1"/>
    <x v="0"/>
    <x v="1"/>
  </r>
  <r>
    <n v="605820"/>
    <n v="13029"/>
    <n v="53"/>
    <s v="Female"/>
    <x v="1"/>
    <x v="4"/>
    <s v="Biryani"/>
    <d v="2023-06-16T00:00:00"/>
    <s v="Online"/>
    <n v="68"/>
    <n v="8.5"/>
    <n v="737.03"/>
    <n v="92.22"/>
    <s v="Card"/>
    <n v="3"/>
    <s v="50+"/>
    <s v="new"/>
    <s v="high value"/>
    <s v="medium"/>
    <s v="Jun"/>
    <x v="0"/>
    <x v="0"/>
    <x v="1"/>
  </r>
  <r>
    <n v="605821"/>
    <n v="70065"/>
    <n v="19"/>
    <s v="Female"/>
    <x v="5"/>
    <x v="3"/>
    <s v="South Indian"/>
    <d v="2022-10-25T00:00:00"/>
    <s v="COD"/>
    <n v="44"/>
    <n v="5.9"/>
    <n v="694.37"/>
    <n v="48.67"/>
    <s v="Wallet"/>
    <n v="1"/>
    <s v="18-24"/>
    <s v="new"/>
    <s v="high value"/>
    <s v="Low"/>
    <s v="Oct"/>
    <x v="2"/>
    <x v="0"/>
    <x v="0"/>
  </r>
  <r>
    <n v="605822"/>
    <n v="74728"/>
    <n v="38"/>
    <s v="Male"/>
    <x v="1"/>
    <x v="0"/>
    <s v="Pizza"/>
    <d v="2023-05-13T00:00:00"/>
    <s v="Online"/>
    <n v="38"/>
    <n v="10.5"/>
    <n v="913.19"/>
    <n v="72.88"/>
    <s v="Cash"/>
    <n v="4"/>
    <s v="36-50"/>
    <s v="new"/>
    <s v="high value"/>
    <s v="medium"/>
    <s v="May"/>
    <x v="0"/>
    <x v="1"/>
    <x v="0"/>
  </r>
  <r>
    <n v="605823"/>
    <n v="55579"/>
    <n v="21"/>
    <s v="Male"/>
    <x v="2"/>
    <x v="4"/>
    <s v="Chinese"/>
    <d v="2024-08-30T00:00:00"/>
    <s v="Online"/>
    <n v="35"/>
    <n v="3.3"/>
    <n v="1148.26"/>
    <n v="71.44"/>
    <s v="Card"/>
    <n v="5"/>
    <s v="18-24"/>
    <s v="new"/>
    <s v="high value"/>
    <s v="High"/>
    <s v="Aug"/>
    <x v="1"/>
    <x v="2"/>
    <x v="0"/>
  </r>
  <r>
    <n v="605824"/>
    <n v="43090"/>
    <n v="62"/>
    <s v="Male"/>
    <x v="3"/>
    <x v="1"/>
    <s v="South Indian"/>
    <d v="2022-05-02T00:00:00"/>
    <s v="COD"/>
    <n v="44"/>
    <n v="7.5"/>
    <n v="1206.73"/>
    <n v="94.45"/>
    <s v="Card"/>
    <n v="5"/>
    <s v="50+"/>
    <s v="new"/>
    <s v="high value"/>
    <s v="High"/>
    <s v="May"/>
    <x v="2"/>
    <x v="0"/>
    <x v="0"/>
  </r>
  <r>
    <n v="605825"/>
    <n v="71239"/>
    <n v="28"/>
    <s v="Female"/>
    <x v="5"/>
    <x v="7"/>
    <s v="Chinese"/>
    <d v="2023-11-27T00:00:00"/>
    <s v="COD"/>
    <n v="89"/>
    <n v="5.3"/>
    <n v="889.84"/>
    <n v="95.82"/>
    <s v="Card"/>
    <n v="4"/>
    <s v="25-35"/>
    <s v="new"/>
    <s v="high value"/>
    <s v="medium"/>
    <s v="Nov"/>
    <x v="0"/>
    <x v="0"/>
    <x v="1"/>
  </r>
  <r>
    <n v="605826"/>
    <n v="80964"/>
    <n v="50"/>
    <s v="Female"/>
    <x v="5"/>
    <x v="2"/>
    <s v="South Indian"/>
    <d v="2024-09-05T00:00:00"/>
    <s v="Online"/>
    <n v="43"/>
    <n v="13.7"/>
    <n v="844.56"/>
    <n v="88.15"/>
    <s v="Cash"/>
    <n v="4"/>
    <s v="36-50"/>
    <s v="new"/>
    <s v="high value"/>
    <s v="medium"/>
    <s v="Sep"/>
    <x v="1"/>
    <x v="1"/>
    <x v="0"/>
  </r>
  <r>
    <n v="605827"/>
    <n v="93749"/>
    <n v="28"/>
    <s v="Male"/>
    <x v="3"/>
    <x v="2"/>
    <s v="Chinese"/>
    <d v="2022-09-27T00:00:00"/>
    <s v="Online"/>
    <n v="66"/>
    <n v="5.7"/>
    <n v="1204.5"/>
    <n v="80.92"/>
    <s v="Wallet"/>
    <n v="5"/>
    <s v="25-35"/>
    <s v="new"/>
    <s v="high value"/>
    <s v="High"/>
    <s v="Sep"/>
    <x v="2"/>
    <x v="0"/>
    <x v="1"/>
  </r>
  <r>
    <n v="605828"/>
    <n v="76993"/>
    <n v="50"/>
    <s v="Male"/>
    <x v="2"/>
    <x v="0"/>
    <s v="Burger"/>
    <d v="2024-03-14T00:00:00"/>
    <s v="Online"/>
    <n v="28"/>
    <n v="7.2"/>
    <n v="1239.6300000000001"/>
    <n v="24.39"/>
    <s v="Cash"/>
    <n v="3"/>
    <s v="36-50"/>
    <s v="new"/>
    <s v="high value"/>
    <s v="medium"/>
    <s v="Mar"/>
    <x v="1"/>
    <x v="0"/>
    <x v="2"/>
  </r>
  <r>
    <n v="605829"/>
    <n v="65510"/>
    <n v="54"/>
    <s v="Female"/>
    <x v="4"/>
    <x v="6"/>
    <s v="Biryani"/>
    <d v="2022-10-09T00:00:00"/>
    <s v="COD"/>
    <n v="50"/>
    <n v="12.9"/>
    <n v="673.01"/>
    <n v="37.049999999999997"/>
    <s v="Wallet"/>
    <n v="1"/>
    <s v="50+"/>
    <s v="new"/>
    <s v="high value"/>
    <s v="Low"/>
    <s v="Oct"/>
    <x v="2"/>
    <x v="1"/>
    <x v="1"/>
  </r>
  <r>
    <n v="605830"/>
    <n v="24575"/>
    <n v="46"/>
    <s v="Male"/>
    <x v="3"/>
    <x v="6"/>
    <s v="Sandwich"/>
    <d v="2022-03-19T00:00:00"/>
    <s v="COD"/>
    <n v="35"/>
    <n v="6.9"/>
    <n v="773.92"/>
    <n v="80.5"/>
    <s v="Cash"/>
    <n v="1"/>
    <s v="36-50"/>
    <s v="new"/>
    <s v="high value"/>
    <s v="Low"/>
    <s v="Mar"/>
    <x v="2"/>
    <x v="0"/>
    <x v="0"/>
  </r>
  <r>
    <n v="605831"/>
    <n v="70403"/>
    <n v="28"/>
    <s v="Male"/>
    <x v="0"/>
    <x v="0"/>
    <s v="South Indian"/>
    <d v="2023-12-02T00:00:00"/>
    <s v="Online"/>
    <n v="42"/>
    <n v="6.5"/>
    <n v="758.52"/>
    <n v="78.58"/>
    <s v="Card"/>
    <n v="1"/>
    <s v="25-35"/>
    <s v="new"/>
    <s v="high value"/>
    <s v="Low"/>
    <s v="Dec"/>
    <x v="0"/>
    <x v="0"/>
    <x v="0"/>
  </r>
  <r>
    <n v="605832"/>
    <n v="87946"/>
    <n v="46"/>
    <s v="Male"/>
    <x v="1"/>
    <x v="7"/>
    <s v="Burger"/>
    <d v="2024-03-16T00:00:00"/>
    <s v="COD"/>
    <n v="58"/>
    <n v="12.2"/>
    <n v="234.74"/>
    <n v="60.48"/>
    <s v="Wallet"/>
    <n v="1"/>
    <s v="36-50"/>
    <s v="new"/>
    <s v="low"/>
    <s v="Low"/>
    <s v="Mar"/>
    <x v="1"/>
    <x v="1"/>
    <x v="1"/>
  </r>
  <r>
    <n v="605833"/>
    <n v="39737"/>
    <n v="45"/>
    <s v="Male"/>
    <x v="3"/>
    <x v="5"/>
    <s v="South Indian"/>
    <d v="2022-07-10T00:00:00"/>
    <s v="Online"/>
    <n v="86"/>
    <n v="3.7"/>
    <n v="258.76"/>
    <n v="74.900000000000006"/>
    <s v="UPI"/>
    <n v="2"/>
    <s v="36-50"/>
    <s v="new"/>
    <s v="medium"/>
    <s v="Low"/>
    <s v="Jul"/>
    <x v="2"/>
    <x v="2"/>
    <x v="1"/>
  </r>
  <r>
    <n v="605834"/>
    <n v="51734"/>
    <n v="22"/>
    <s v="Female"/>
    <x v="2"/>
    <x v="1"/>
    <s v="Chinese"/>
    <d v="2022-05-21T00:00:00"/>
    <s v="Online"/>
    <n v="43"/>
    <n v="7.8"/>
    <n v="1013.68"/>
    <n v="27.32"/>
    <s v="Card"/>
    <n v="2"/>
    <s v="18-24"/>
    <s v="repeat"/>
    <s v="high value"/>
    <s v="Low"/>
    <s v="May"/>
    <x v="2"/>
    <x v="0"/>
    <x v="0"/>
  </r>
  <r>
    <n v="605835"/>
    <n v="21494"/>
    <n v="21"/>
    <s v="Male"/>
    <x v="4"/>
    <x v="4"/>
    <s v="Chinese"/>
    <d v="2024-07-01T00:00:00"/>
    <s v="COD"/>
    <n v="87"/>
    <n v="2.7"/>
    <n v="1170.26"/>
    <n v="55.35"/>
    <s v="Wallet"/>
    <n v="1"/>
    <s v="18-24"/>
    <s v="new"/>
    <s v="high value"/>
    <s v="Low"/>
    <s v="Jul"/>
    <x v="1"/>
    <x v="2"/>
    <x v="1"/>
  </r>
  <r>
    <n v="605836"/>
    <n v="29438"/>
    <n v="63"/>
    <s v="Male"/>
    <x v="4"/>
    <x v="6"/>
    <s v="Sandwich"/>
    <d v="2024-06-12T00:00:00"/>
    <s v="Online"/>
    <n v="24"/>
    <n v="9.1999999999999993"/>
    <n v="955.65"/>
    <n v="38.630000000000003"/>
    <s v="Wallet"/>
    <n v="3"/>
    <s v="50+"/>
    <s v="new"/>
    <s v="high value"/>
    <s v="medium"/>
    <s v="Jun"/>
    <x v="1"/>
    <x v="0"/>
    <x v="2"/>
  </r>
  <r>
    <n v="605837"/>
    <n v="62999"/>
    <n v="52"/>
    <s v="Male"/>
    <x v="4"/>
    <x v="7"/>
    <s v="Burger"/>
    <d v="2022-08-12T00:00:00"/>
    <s v="COD"/>
    <n v="40"/>
    <n v="11.6"/>
    <n v="613.64"/>
    <n v="116.97"/>
    <s v="Cash"/>
    <n v="2"/>
    <s v="50+"/>
    <s v="new"/>
    <s v="high value"/>
    <s v="Low"/>
    <s v="Aug"/>
    <x v="2"/>
    <x v="1"/>
    <x v="0"/>
  </r>
  <r>
    <n v="605838"/>
    <n v="68487"/>
    <n v="54"/>
    <s v="Male"/>
    <x v="4"/>
    <x v="6"/>
    <s v="Sandwich"/>
    <d v="2022-10-29T00:00:00"/>
    <s v="COD"/>
    <n v="41"/>
    <n v="6.4"/>
    <n v="553.87"/>
    <n v="107.77"/>
    <s v="Card"/>
    <n v="1"/>
    <s v="50+"/>
    <s v="new"/>
    <s v="high value"/>
    <s v="Low"/>
    <s v="Oct"/>
    <x v="2"/>
    <x v="0"/>
    <x v="0"/>
  </r>
  <r>
    <n v="605839"/>
    <n v="82391"/>
    <n v="23"/>
    <s v="Male"/>
    <x v="4"/>
    <x v="4"/>
    <s v="Pizza"/>
    <d v="2024-03-21T00:00:00"/>
    <s v="COD"/>
    <n v="67"/>
    <n v="7.7"/>
    <n v="536.27"/>
    <n v="65.31"/>
    <s v="UPI"/>
    <n v="2"/>
    <s v="18-24"/>
    <s v="new"/>
    <s v="high value"/>
    <s v="Low"/>
    <s v="Mar"/>
    <x v="1"/>
    <x v="0"/>
    <x v="1"/>
  </r>
  <r>
    <n v="605840"/>
    <n v="45612"/>
    <n v="33"/>
    <s v="Male"/>
    <x v="1"/>
    <x v="4"/>
    <s v="Burger"/>
    <d v="2022-02-17T00:00:00"/>
    <s v="Online"/>
    <n v="48"/>
    <n v="11.8"/>
    <n v="1306.3599999999999"/>
    <n v="72.8"/>
    <s v="Wallet"/>
    <n v="1"/>
    <s v="25-35"/>
    <s v="new"/>
    <s v="high value"/>
    <s v="Low"/>
    <s v="Feb"/>
    <x v="2"/>
    <x v="1"/>
    <x v="1"/>
  </r>
  <r>
    <n v="605841"/>
    <n v="55354"/>
    <n v="51"/>
    <s v="Female"/>
    <x v="1"/>
    <x v="0"/>
    <s v="South Indian"/>
    <d v="2022-03-22T00:00:00"/>
    <s v="Online"/>
    <n v="45"/>
    <n v="3.7"/>
    <n v="182.45"/>
    <n v="107.32"/>
    <s v="UPI"/>
    <n v="3"/>
    <s v="50+"/>
    <s v="new"/>
    <s v="low"/>
    <s v="medium"/>
    <s v="Mar"/>
    <x v="2"/>
    <x v="2"/>
    <x v="0"/>
  </r>
  <r>
    <n v="605842"/>
    <n v="43734"/>
    <n v="50"/>
    <s v="Female"/>
    <x v="4"/>
    <x v="4"/>
    <s v="South Indian"/>
    <d v="2023-05-24T00:00:00"/>
    <s v="Online"/>
    <n v="37"/>
    <n v="15"/>
    <n v="1059.69"/>
    <n v="113.8"/>
    <s v="UPI"/>
    <n v="2"/>
    <s v="36-50"/>
    <s v="new"/>
    <s v="high value"/>
    <s v="Low"/>
    <s v="May"/>
    <x v="0"/>
    <x v="1"/>
    <x v="0"/>
  </r>
  <r>
    <n v="605843"/>
    <n v="94199"/>
    <n v="36"/>
    <s v="Male"/>
    <x v="5"/>
    <x v="5"/>
    <s v="Chinese"/>
    <d v="2023-08-27T00:00:00"/>
    <s v="COD"/>
    <n v="41"/>
    <n v="10.6"/>
    <n v="1389.91"/>
    <n v="56.19"/>
    <s v="Cash"/>
    <n v="2"/>
    <s v="36-50"/>
    <s v="new"/>
    <s v="high value"/>
    <s v="Low"/>
    <s v="Aug"/>
    <x v="0"/>
    <x v="1"/>
    <x v="0"/>
  </r>
  <r>
    <n v="605844"/>
    <n v="63700"/>
    <n v="42"/>
    <s v="Female"/>
    <x v="0"/>
    <x v="1"/>
    <s v="Chinese"/>
    <d v="2024-07-11T00:00:00"/>
    <s v="Online"/>
    <n v="54"/>
    <n v="7"/>
    <n v="979.16"/>
    <n v="116.24"/>
    <s v="Card"/>
    <n v="2"/>
    <s v="36-50"/>
    <s v="new"/>
    <s v="high value"/>
    <s v="Low"/>
    <s v="Jul"/>
    <x v="1"/>
    <x v="0"/>
    <x v="1"/>
  </r>
  <r>
    <n v="605845"/>
    <n v="97535"/>
    <n v="48"/>
    <s v="Male"/>
    <x v="2"/>
    <x v="4"/>
    <s v="Pizza"/>
    <d v="2023-10-22T00:00:00"/>
    <s v="Online"/>
    <n v="27"/>
    <n v="7.7"/>
    <n v="378.16"/>
    <n v="106.29"/>
    <s v="UPI"/>
    <n v="2"/>
    <s v="36-50"/>
    <s v="new"/>
    <s v="medium"/>
    <s v="Low"/>
    <s v="Oct"/>
    <x v="0"/>
    <x v="0"/>
    <x v="2"/>
  </r>
  <r>
    <n v="605846"/>
    <n v="54455"/>
    <n v="54"/>
    <s v="Male"/>
    <x v="1"/>
    <x v="2"/>
    <s v="Sandwich"/>
    <d v="2022-12-16T00:00:00"/>
    <s v="COD"/>
    <n v="23"/>
    <n v="3.1"/>
    <n v="157.83000000000001"/>
    <n v="61.52"/>
    <s v="Card"/>
    <n v="3"/>
    <s v="50+"/>
    <s v="new"/>
    <s v="low"/>
    <s v="medium"/>
    <s v="Dec"/>
    <x v="2"/>
    <x v="2"/>
    <x v="2"/>
  </r>
  <r>
    <n v="605847"/>
    <n v="51790"/>
    <n v="28"/>
    <s v="Female"/>
    <x v="0"/>
    <x v="2"/>
    <s v="Sandwich"/>
    <d v="2023-01-11T00:00:00"/>
    <s v="Online"/>
    <n v="73"/>
    <n v="8"/>
    <n v="1361.02"/>
    <n v="22.39"/>
    <s v="Cash"/>
    <n v="1"/>
    <s v="25-35"/>
    <s v="new"/>
    <s v="high value"/>
    <s v="Low"/>
    <s v="Jan"/>
    <x v="0"/>
    <x v="0"/>
    <x v="1"/>
  </r>
  <r>
    <n v="605848"/>
    <n v="84452"/>
    <n v="57"/>
    <s v="Male"/>
    <x v="3"/>
    <x v="5"/>
    <s v="Sandwich"/>
    <d v="2023-10-21T00:00:00"/>
    <s v="Online"/>
    <n v="21"/>
    <n v="3.4"/>
    <n v="288.33999999999997"/>
    <n v="104.69"/>
    <s v="Card"/>
    <n v="3"/>
    <s v="50+"/>
    <s v="new"/>
    <s v="medium"/>
    <s v="medium"/>
    <s v="Oct"/>
    <x v="0"/>
    <x v="2"/>
    <x v="2"/>
  </r>
  <r>
    <n v="605849"/>
    <n v="84671"/>
    <n v="26"/>
    <s v="Male"/>
    <x v="2"/>
    <x v="2"/>
    <s v="Biryani"/>
    <d v="2022-02-22T00:00:00"/>
    <s v="Online"/>
    <n v="76"/>
    <n v="14.9"/>
    <n v="1065.93"/>
    <n v="59.09"/>
    <s v="Card"/>
    <n v="4"/>
    <s v="25-35"/>
    <s v="new"/>
    <s v="high value"/>
    <s v="medium"/>
    <s v="Feb"/>
    <x v="2"/>
    <x v="1"/>
    <x v="1"/>
  </r>
  <r>
    <n v="605850"/>
    <n v="95314"/>
    <n v="60"/>
    <s v="Male"/>
    <x v="1"/>
    <x v="3"/>
    <s v="Chinese"/>
    <d v="2023-04-10T00:00:00"/>
    <s v="Online"/>
    <n v="30"/>
    <n v="4.8"/>
    <n v="498.3"/>
    <n v="34.549999999999997"/>
    <s v="Wallet"/>
    <n v="1"/>
    <s v="50+"/>
    <s v="new"/>
    <s v="medium"/>
    <s v="Low"/>
    <s v="Apr"/>
    <x v="0"/>
    <x v="2"/>
    <x v="2"/>
  </r>
  <r>
    <n v="605851"/>
    <n v="41690"/>
    <n v="43"/>
    <s v="Male"/>
    <x v="5"/>
    <x v="3"/>
    <s v="South Indian"/>
    <d v="2022-06-10T00:00:00"/>
    <s v="Online"/>
    <n v="29"/>
    <n v="5.8"/>
    <n v="158.79"/>
    <n v="69.75"/>
    <s v="Cash"/>
    <n v="3"/>
    <s v="36-50"/>
    <s v="repeat"/>
    <s v="low"/>
    <s v="medium"/>
    <s v="Jun"/>
    <x v="2"/>
    <x v="0"/>
    <x v="2"/>
  </r>
  <r>
    <n v="605852"/>
    <n v="89746"/>
    <n v="37"/>
    <s v="Male"/>
    <x v="4"/>
    <x v="5"/>
    <s v="Biryani"/>
    <d v="2023-07-04T00:00:00"/>
    <s v="COD"/>
    <n v="49"/>
    <n v="2.6"/>
    <n v="349.17"/>
    <n v="55.38"/>
    <s v="Cash"/>
    <n v="5"/>
    <s v="36-50"/>
    <s v="repeat"/>
    <s v="medium"/>
    <s v="High"/>
    <s v="Jul"/>
    <x v="0"/>
    <x v="2"/>
    <x v="1"/>
  </r>
  <r>
    <n v="605853"/>
    <n v="50320"/>
    <n v="40"/>
    <s v="Female"/>
    <x v="0"/>
    <x v="7"/>
    <s v="Pizza"/>
    <d v="2023-07-14T00:00:00"/>
    <s v="Online"/>
    <n v="29"/>
    <n v="4.5999999999999996"/>
    <n v="783.07"/>
    <n v="25.18"/>
    <s v="Cash"/>
    <n v="3"/>
    <s v="36-50"/>
    <s v="repeat"/>
    <s v="high value"/>
    <s v="medium"/>
    <s v="Jul"/>
    <x v="0"/>
    <x v="2"/>
    <x v="2"/>
  </r>
  <r>
    <n v="605854"/>
    <n v="71453"/>
    <n v="58"/>
    <s v="Male"/>
    <x v="2"/>
    <x v="6"/>
    <s v="Chinese"/>
    <d v="2024-04-05T00:00:00"/>
    <s v="COD"/>
    <n v="66"/>
    <n v="4.4000000000000004"/>
    <n v="1297.3"/>
    <n v="45.65"/>
    <s v="UPI"/>
    <n v="4"/>
    <s v="50+"/>
    <s v="new"/>
    <s v="high value"/>
    <s v="medium"/>
    <s v="Apr"/>
    <x v="1"/>
    <x v="2"/>
    <x v="1"/>
  </r>
  <r>
    <n v="605855"/>
    <n v="50329"/>
    <n v="32"/>
    <s v="Male"/>
    <x v="0"/>
    <x v="4"/>
    <s v="Sandwich"/>
    <d v="2022-09-07T00:00:00"/>
    <s v="Online"/>
    <n v="88"/>
    <n v="2.1"/>
    <n v="1210.9000000000001"/>
    <n v="55.44"/>
    <s v="Wallet"/>
    <n v="2"/>
    <s v="25-35"/>
    <s v="new"/>
    <s v="high value"/>
    <s v="Low"/>
    <s v="Sep"/>
    <x v="2"/>
    <x v="2"/>
    <x v="1"/>
  </r>
  <r>
    <n v="605856"/>
    <n v="19243"/>
    <n v="64"/>
    <s v="Female"/>
    <x v="5"/>
    <x v="5"/>
    <s v="Chinese"/>
    <d v="2022-08-08T00:00:00"/>
    <s v="Online"/>
    <n v="54"/>
    <n v="8.6"/>
    <n v="1347.84"/>
    <n v="111.35"/>
    <s v="UPI"/>
    <n v="4"/>
    <s v="50+"/>
    <s v="new"/>
    <s v="high value"/>
    <s v="medium"/>
    <s v="Aug"/>
    <x v="2"/>
    <x v="0"/>
    <x v="1"/>
  </r>
  <r>
    <n v="605857"/>
    <n v="95462"/>
    <n v="57"/>
    <s v="Male"/>
    <x v="5"/>
    <x v="1"/>
    <s v="Sandwich"/>
    <d v="2024-03-03T00:00:00"/>
    <s v="Online"/>
    <n v="25"/>
    <n v="12"/>
    <n v="814.61"/>
    <n v="98.43"/>
    <s v="Cash"/>
    <n v="3"/>
    <s v="50+"/>
    <s v="new"/>
    <s v="high value"/>
    <s v="medium"/>
    <s v="Mar"/>
    <x v="1"/>
    <x v="1"/>
    <x v="2"/>
  </r>
  <r>
    <n v="605858"/>
    <n v="40867"/>
    <n v="63"/>
    <s v="Female"/>
    <x v="0"/>
    <x v="5"/>
    <s v="Pizza"/>
    <d v="2023-12-26T00:00:00"/>
    <s v="COD"/>
    <n v="74"/>
    <n v="10"/>
    <n v="617.74"/>
    <n v="34.200000000000003"/>
    <s v="Wallet"/>
    <n v="3"/>
    <s v="50+"/>
    <s v="new"/>
    <s v="high value"/>
    <s v="medium"/>
    <s v="Dec"/>
    <x v="0"/>
    <x v="0"/>
    <x v="1"/>
  </r>
  <r>
    <n v="605859"/>
    <n v="72235"/>
    <n v="24"/>
    <s v="Male"/>
    <x v="4"/>
    <x v="4"/>
    <s v="Biryani"/>
    <d v="2023-04-14T00:00:00"/>
    <s v="Online"/>
    <n v="33"/>
    <n v="1.5"/>
    <n v="762.05"/>
    <n v="55.23"/>
    <s v="Cash"/>
    <n v="5"/>
    <s v="18-24"/>
    <s v="new"/>
    <s v="high value"/>
    <s v="High"/>
    <s v="Apr"/>
    <x v="0"/>
    <x v="2"/>
    <x v="0"/>
  </r>
  <r>
    <n v="605860"/>
    <n v="88025"/>
    <n v="30"/>
    <s v="Female"/>
    <x v="3"/>
    <x v="3"/>
    <s v="Pizza"/>
    <d v="2024-12-16T00:00:00"/>
    <s v="Online"/>
    <n v="54"/>
    <n v="2.7"/>
    <n v="186.47"/>
    <n v="80.25"/>
    <s v="Wallet"/>
    <n v="3"/>
    <s v="25-35"/>
    <s v="new"/>
    <s v="low"/>
    <s v="medium"/>
    <s v="Dec"/>
    <x v="1"/>
    <x v="2"/>
    <x v="1"/>
  </r>
  <r>
    <n v="605861"/>
    <n v="76325"/>
    <n v="57"/>
    <s v="Female"/>
    <x v="1"/>
    <x v="4"/>
    <s v="Biryani"/>
    <d v="2023-10-07T00:00:00"/>
    <s v="Online"/>
    <n v="24"/>
    <n v="13.2"/>
    <n v="885.76"/>
    <n v="116.4"/>
    <s v="Card"/>
    <n v="5"/>
    <s v="50+"/>
    <s v="new"/>
    <s v="high value"/>
    <s v="High"/>
    <s v="Oct"/>
    <x v="0"/>
    <x v="1"/>
    <x v="2"/>
  </r>
  <r>
    <n v="605862"/>
    <n v="52626"/>
    <n v="59"/>
    <s v="Female"/>
    <x v="3"/>
    <x v="3"/>
    <s v="Pizza"/>
    <d v="2024-01-19T00:00:00"/>
    <s v="Online"/>
    <n v="50"/>
    <n v="10.8"/>
    <n v="477.86"/>
    <n v="79.760000000000005"/>
    <s v="Card"/>
    <n v="5"/>
    <s v="50+"/>
    <s v="new"/>
    <s v="medium"/>
    <s v="High"/>
    <s v="Jan"/>
    <x v="1"/>
    <x v="1"/>
    <x v="1"/>
  </r>
  <r>
    <n v="605863"/>
    <n v="35344"/>
    <n v="33"/>
    <s v="Male"/>
    <x v="5"/>
    <x v="2"/>
    <s v="Chinese"/>
    <d v="2022-04-04T00:00:00"/>
    <s v="Online"/>
    <n v="65"/>
    <n v="11.4"/>
    <n v="495.65"/>
    <n v="98.02"/>
    <s v="Card"/>
    <n v="1"/>
    <s v="25-35"/>
    <s v="new"/>
    <s v="medium"/>
    <s v="Low"/>
    <s v="Apr"/>
    <x v="2"/>
    <x v="1"/>
    <x v="1"/>
  </r>
  <r>
    <n v="605864"/>
    <n v="43901"/>
    <n v="42"/>
    <s v="Female"/>
    <x v="3"/>
    <x v="6"/>
    <s v="South Indian"/>
    <d v="2023-07-29T00:00:00"/>
    <s v="COD"/>
    <n v="83"/>
    <n v="12.6"/>
    <n v="539.98"/>
    <n v="75.69"/>
    <s v="UPI"/>
    <n v="5"/>
    <s v="36-50"/>
    <s v="new"/>
    <s v="high value"/>
    <s v="High"/>
    <s v="Jul"/>
    <x v="0"/>
    <x v="1"/>
    <x v="1"/>
  </r>
  <r>
    <n v="605865"/>
    <n v="68893"/>
    <n v="20"/>
    <s v="Female"/>
    <x v="5"/>
    <x v="3"/>
    <s v="Pizza"/>
    <d v="2022-03-21T00:00:00"/>
    <s v="COD"/>
    <n v="44"/>
    <n v="9.8000000000000007"/>
    <n v="355.31"/>
    <n v="101.37"/>
    <s v="Wallet"/>
    <n v="3"/>
    <s v="18-24"/>
    <s v="new"/>
    <s v="medium"/>
    <s v="medium"/>
    <s v="Mar"/>
    <x v="2"/>
    <x v="0"/>
    <x v="0"/>
  </r>
  <r>
    <n v="605866"/>
    <n v="12861"/>
    <n v="43"/>
    <s v="Female"/>
    <x v="0"/>
    <x v="3"/>
    <s v="Chinese"/>
    <d v="2024-06-15T00:00:00"/>
    <s v="COD"/>
    <n v="40"/>
    <n v="14.5"/>
    <n v="295.86"/>
    <n v="114.72"/>
    <s v="Cash"/>
    <n v="1"/>
    <s v="36-50"/>
    <s v="repeat"/>
    <s v="medium"/>
    <s v="Low"/>
    <s v="Jun"/>
    <x v="1"/>
    <x v="1"/>
    <x v="0"/>
  </r>
  <r>
    <n v="605867"/>
    <n v="59702"/>
    <n v="38"/>
    <s v="Male"/>
    <x v="2"/>
    <x v="1"/>
    <s v="Burger"/>
    <d v="2022-07-15T00:00:00"/>
    <s v="Online"/>
    <n v="86"/>
    <n v="10.3"/>
    <n v="210.58"/>
    <n v="93.48"/>
    <s v="Card"/>
    <n v="1"/>
    <s v="36-50"/>
    <s v="new"/>
    <s v="low"/>
    <s v="Low"/>
    <s v="Jul"/>
    <x v="2"/>
    <x v="1"/>
    <x v="1"/>
  </r>
  <r>
    <n v="605868"/>
    <n v="52856"/>
    <n v="35"/>
    <s v="Female"/>
    <x v="3"/>
    <x v="3"/>
    <s v="Sandwich"/>
    <d v="2024-07-26T00:00:00"/>
    <s v="COD"/>
    <n v="88"/>
    <n v="6.7"/>
    <n v="1030.55"/>
    <n v="110.34"/>
    <s v="Cash"/>
    <n v="2"/>
    <s v="25-35"/>
    <s v="new"/>
    <s v="high value"/>
    <s v="Low"/>
    <s v="Jul"/>
    <x v="1"/>
    <x v="0"/>
    <x v="1"/>
  </r>
  <r>
    <n v="605869"/>
    <n v="68627"/>
    <n v="29"/>
    <s v="Male"/>
    <x v="3"/>
    <x v="4"/>
    <s v="Sandwich"/>
    <d v="2022-03-06T00:00:00"/>
    <s v="COD"/>
    <n v="75"/>
    <n v="14.4"/>
    <n v="876.87"/>
    <n v="106.75"/>
    <s v="Cash"/>
    <n v="5"/>
    <s v="25-35"/>
    <s v="new"/>
    <s v="high value"/>
    <s v="High"/>
    <s v="Mar"/>
    <x v="2"/>
    <x v="1"/>
    <x v="1"/>
  </r>
  <r>
    <n v="605870"/>
    <n v="34836"/>
    <n v="35"/>
    <s v="Male"/>
    <x v="1"/>
    <x v="4"/>
    <s v="Sandwich"/>
    <d v="2023-12-22T00:00:00"/>
    <s v="COD"/>
    <n v="21"/>
    <n v="3"/>
    <n v="1380.02"/>
    <n v="112.27"/>
    <s v="Cash"/>
    <n v="4"/>
    <s v="25-35"/>
    <s v="new"/>
    <s v="high value"/>
    <s v="medium"/>
    <s v="Dec"/>
    <x v="0"/>
    <x v="2"/>
    <x v="2"/>
  </r>
  <r>
    <n v="605871"/>
    <n v="74600"/>
    <n v="36"/>
    <s v="Male"/>
    <x v="1"/>
    <x v="3"/>
    <s v="Burger"/>
    <d v="2024-03-02T00:00:00"/>
    <s v="Online"/>
    <n v="21"/>
    <n v="10"/>
    <n v="641.32000000000005"/>
    <n v="97.14"/>
    <s v="Cash"/>
    <n v="5"/>
    <s v="36-50"/>
    <s v="repeat"/>
    <s v="high value"/>
    <s v="High"/>
    <s v="Mar"/>
    <x v="1"/>
    <x v="0"/>
    <x v="2"/>
  </r>
  <r>
    <n v="605872"/>
    <n v="78776"/>
    <n v="47"/>
    <s v="Female"/>
    <x v="0"/>
    <x v="6"/>
    <s v="Sandwich"/>
    <d v="2022-10-29T00:00:00"/>
    <s v="Online"/>
    <n v="85"/>
    <n v="7.7"/>
    <n v="808.54"/>
    <n v="80.31"/>
    <s v="Cash"/>
    <n v="3"/>
    <s v="36-50"/>
    <s v="new"/>
    <s v="high value"/>
    <s v="medium"/>
    <s v="Oct"/>
    <x v="2"/>
    <x v="0"/>
    <x v="1"/>
  </r>
  <r>
    <n v="605873"/>
    <n v="19392"/>
    <n v="23"/>
    <s v="Female"/>
    <x v="2"/>
    <x v="0"/>
    <s v="Chinese"/>
    <d v="2023-03-11T00:00:00"/>
    <s v="COD"/>
    <n v="81"/>
    <n v="3.5"/>
    <n v="986.39"/>
    <n v="38.549999999999997"/>
    <s v="Cash"/>
    <n v="2"/>
    <s v="18-24"/>
    <s v="new"/>
    <s v="high value"/>
    <s v="Low"/>
    <s v="Mar"/>
    <x v="0"/>
    <x v="2"/>
    <x v="1"/>
  </r>
  <r>
    <n v="605874"/>
    <n v="93893"/>
    <n v="59"/>
    <s v="Male"/>
    <x v="2"/>
    <x v="2"/>
    <s v="Burger"/>
    <d v="2023-05-04T00:00:00"/>
    <s v="COD"/>
    <n v="66"/>
    <n v="12.6"/>
    <n v="333.13"/>
    <n v="37.49"/>
    <s v="UPI"/>
    <n v="4"/>
    <s v="50+"/>
    <s v="new"/>
    <s v="medium"/>
    <s v="medium"/>
    <s v="May"/>
    <x v="0"/>
    <x v="1"/>
    <x v="1"/>
  </r>
  <r>
    <n v="605875"/>
    <n v="84143"/>
    <n v="60"/>
    <s v="Male"/>
    <x v="1"/>
    <x v="4"/>
    <s v="Pizza"/>
    <d v="2022-01-24T00:00:00"/>
    <s v="COD"/>
    <n v="49"/>
    <n v="11.2"/>
    <n v="1301.81"/>
    <n v="82.2"/>
    <s v="Cash"/>
    <n v="3"/>
    <s v="50+"/>
    <s v="new"/>
    <s v="high value"/>
    <s v="medium"/>
    <s v="Jan"/>
    <x v="2"/>
    <x v="1"/>
    <x v="1"/>
  </r>
  <r>
    <n v="605876"/>
    <n v="18748"/>
    <n v="44"/>
    <s v="Female"/>
    <x v="4"/>
    <x v="2"/>
    <s v="Chinese"/>
    <d v="2023-11-13T00:00:00"/>
    <s v="Online"/>
    <n v="60"/>
    <n v="5.5"/>
    <n v="783.01"/>
    <n v="38.28"/>
    <s v="Card"/>
    <n v="4"/>
    <s v="36-50"/>
    <s v="new"/>
    <s v="high value"/>
    <s v="medium"/>
    <s v="Nov"/>
    <x v="0"/>
    <x v="0"/>
    <x v="1"/>
  </r>
  <r>
    <n v="605877"/>
    <n v="95978"/>
    <n v="30"/>
    <s v="Male"/>
    <x v="1"/>
    <x v="7"/>
    <s v="South Indian"/>
    <d v="2023-05-03T00:00:00"/>
    <s v="COD"/>
    <n v="77"/>
    <n v="1.1000000000000001"/>
    <n v="618.78"/>
    <n v="100.6"/>
    <s v="UPI"/>
    <n v="5"/>
    <s v="25-35"/>
    <s v="new"/>
    <s v="high value"/>
    <s v="High"/>
    <s v="May"/>
    <x v="0"/>
    <x v="2"/>
    <x v="1"/>
  </r>
  <r>
    <n v="605878"/>
    <n v="15326"/>
    <n v="24"/>
    <s v="Male"/>
    <x v="5"/>
    <x v="1"/>
    <s v="Pizza"/>
    <d v="2024-02-03T00:00:00"/>
    <s v="Online"/>
    <n v="36"/>
    <n v="6.8"/>
    <n v="784.2"/>
    <n v="56.24"/>
    <s v="Cash"/>
    <n v="4"/>
    <s v="18-24"/>
    <s v="repeat"/>
    <s v="high value"/>
    <s v="medium"/>
    <s v="Feb"/>
    <x v="1"/>
    <x v="0"/>
    <x v="0"/>
  </r>
  <r>
    <n v="605879"/>
    <n v="83813"/>
    <n v="50"/>
    <s v="Female"/>
    <x v="5"/>
    <x v="6"/>
    <s v="Burger"/>
    <d v="2022-08-13T00:00:00"/>
    <s v="COD"/>
    <n v="79"/>
    <n v="3.8"/>
    <n v="451.13"/>
    <n v="67.319999999999993"/>
    <s v="Cash"/>
    <n v="1"/>
    <s v="36-50"/>
    <s v="new"/>
    <s v="medium"/>
    <s v="Low"/>
    <s v="Aug"/>
    <x v="2"/>
    <x v="2"/>
    <x v="1"/>
  </r>
  <r>
    <n v="605880"/>
    <n v="47946"/>
    <n v="19"/>
    <s v="Male"/>
    <x v="2"/>
    <x v="4"/>
    <s v="Biryani"/>
    <d v="2022-03-23T00:00:00"/>
    <s v="Online"/>
    <n v="87"/>
    <n v="13.5"/>
    <n v="1225.27"/>
    <n v="71.540000000000006"/>
    <s v="Cash"/>
    <n v="1"/>
    <s v="18-24"/>
    <s v="new"/>
    <s v="high value"/>
    <s v="Low"/>
    <s v="Mar"/>
    <x v="2"/>
    <x v="1"/>
    <x v="1"/>
  </r>
  <r>
    <n v="605881"/>
    <n v="67739"/>
    <n v="20"/>
    <s v="Male"/>
    <x v="1"/>
    <x v="0"/>
    <s v="Burger"/>
    <d v="2023-12-15T00:00:00"/>
    <s v="COD"/>
    <n v="24"/>
    <n v="6.6"/>
    <n v="213.85"/>
    <n v="69.489999999999995"/>
    <s v="Cash"/>
    <n v="5"/>
    <s v="18-24"/>
    <s v="new"/>
    <s v="low"/>
    <s v="High"/>
    <s v="Dec"/>
    <x v="0"/>
    <x v="0"/>
    <x v="2"/>
  </r>
  <r>
    <n v="605882"/>
    <n v="19678"/>
    <n v="56"/>
    <s v="Female"/>
    <x v="3"/>
    <x v="5"/>
    <s v="Biryani"/>
    <d v="2024-11-18T00:00:00"/>
    <s v="Online"/>
    <n v="59"/>
    <n v="10.3"/>
    <n v="1130.5999999999999"/>
    <n v="22.99"/>
    <s v="Cash"/>
    <n v="1"/>
    <s v="50+"/>
    <s v="new"/>
    <s v="high value"/>
    <s v="Low"/>
    <s v="Nov"/>
    <x v="1"/>
    <x v="1"/>
    <x v="1"/>
  </r>
  <r>
    <n v="605883"/>
    <n v="53116"/>
    <n v="39"/>
    <s v="Male"/>
    <x v="5"/>
    <x v="6"/>
    <s v="Sandwich"/>
    <d v="2024-03-12T00:00:00"/>
    <s v="COD"/>
    <n v="77"/>
    <n v="1.3"/>
    <n v="1438.04"/>
    <n v="79.87"/>
    <s v="Cash"/>
    <n v="2"/>
    <s v="36-50"/>
    <s v="new"/>
    <s v="high value"/>
    <s v="Low"/>
    <s v="Mar"/>
    <x v="1"/>
    <x v="2"/>
    <x v="1"/>
  </r>
  <r>
    <n v="605884"/>
    <n v="46859"/>
    <n v="53"/>
    <s v="Female"/>
    <x v="0"/>
    <x v="1"/>
    <s v="South Indian"/>
    <d v="2023-01-24T00:00:00"/>
    <s v="Online"/>
    <n v="78"/>
    <n v="2.2999999999999998"/>
    <n v="1342.5"/>
    <n v="34.979999999999997"/>
    <s v="Cash"/>
    <n v="3"/>
    <s v="50+"/>
    <s v="repeat"/>
    <s v="high value"/>
    <s v="medium"/>
    <s v="Jan"/>
    <x v="0"/>
    <x v="2"/>
    <x v="1"/>
  </r>
  <r>
    <n v="605885"/>
    <n v="45147"/>
    <n v="30"/>
    <s v="Male"/>
    <x v="3"/>
    <x v="5"/>
    <s v="Burger"/>
    <d v="2023-12-18T00:00:00"/>
    <s v="Online"/>
    <n v="75"/>
    <n v="7.7"/>
    <n v="1447.43"/>
    <n v="43.27"/>
    <s v="Card"/>
    <n v="4"/>
    <s v="25-35"/>
    <s v="new"/>
    <s v="high value"/>
    <s v="medium"/>
    <s v="Dec"/>
    <x v="0"/>
    <x v="0"/>
    <x v="1"/>
  </r>
  <r>
    <n v="605886"/>
    <n v="67039"/>
    <n v="33"/>
    <s v="Female"/>
    <x v="2"/>
    <x v="1"/>
    <s v="Pizza"/>
    <d v="2024-11-26T00:00:00"/>
    <s v="COD"/>
    <n v="44"/>
    <n v="1.4"/>
    <n v="673.85"/>
    <n v="36.39"/>
    <s v="Cash"/>
    <n v="4"/>
    <s v="25-35"/>
    <s v="new"/>
    <s v="high value"/>
    <s v="medium"/>
    <s v="Nov"/>
    <x v="1"/>
    <x v="2"/>
    <x v="0"/>
  </r>
  <r>
    <n v="605887"/>
    <n v="60379"/>
    <n v="37"/>
    <s v="Male"/>
    <x v="0"/>
    <x v="4"/>
    <s v="South Indian"/>
    <d v="2024-12-09T00:00:00"/>
    <s v="COD"/>
    <n v="28"/>
    <n v="7"/>
    <n v="1124.21"/>
    <n v="36.22"/>
    <s v="Cash"/>
    <n v="1"/>
    <s v="36-50"/>
    <s v="new"/>
    <s v="high value"/>
    <s v="Low"/>
    <s v="Dec"/>
    <x v="1"/>
    <x v="0"/>
    <x v="2"/>
  </r>
  <r>
    <n v="605888"/>
    <n v="77308"/>
    <n v="34"/>
    <s v="Male"/>
    <x v="2"/>
    <x v="0"/>
    <s v="Chinese"/>
    <d v="2023-10-25T00:00:00"/>
    <s v="Online"/>
    <n v="20"/>
    <n v="10.8"/>
    <n v="1027.51"/>
    <n v="46.9"/>
    <s v="Card"/>
    <n v="1"/>
    <s v="25-35"/>
    <s v="new"/>
    <s v="high value"/>
    <s v="Low"/>
    <s v="Oct"/>
    <x v="0"/>
    <x v="1"/>
    <x v="2"/>
  </r>
  <r>
    <n v="605889"/>
    <n v="22062"/>
    <n v="36"/>
    <s v="Male"/>
    <x v="3"/>
    <x v="3"/>
    <s v="Burger"/>
    <d v="2024-10-22T00:00:00"/>
    <s v="COD"/>
    <n v="47"/>
    <n v="6.7"/>
    <n v="567.64"/>
    <n v="115.65"/>
    <s v="Card"/>
    <n v="2"/>
    <s v="36-50"/>
    <s v="new"/>
    <s v="high value"/>
    <s v="Low"/>
    <s v="Oct"/>
    <x v="1"/>
    <x v="0"/>
    <x v="1"/>
  </r>
  <r>
    <n v="605890"/>
    <n v="28714"/>
    <n v="34"/>
    <s v="Female"/>
    <x v="0"/>
    <x v="7"/>
    <s v="Burger"/>
    <d v="2023-05-06T00:00:00"/>
    <s v="Online"/>
    <n v="42"/>
    <n v="11.6"/>
    <n v="1118.2"/>
    <n v="37.909999999999997"/>
    <s v="UPI"/>
    <n v="3"/>
    <s v="25-35"/>
    <s v="new"/>
    <s v="high value"/>
    <s v="medium"/>
    <s v="May"/>
    <x v="0"/>
    <x v="1"/>
    <x v="0"/>
  </r>
  <r>
    <n v="605891"/>
    <n v="32519"/>
    <n v="33"/>
    <s v="Female"/>
    <x v="0"/>
    <x v="0"/>
    <s v="Chinese"/>
    <d v="2023-08-01T00:00:00"/>
    <s v="Online"/>
    <n v="68"/>
    <n v="13"/>
    <n v="1053.6400000000001"/>
    <n v="102.87"/>
    <s v="UPI"/>
    <n v="2"/>
    <s v="25-35"/>
    <s v="new"/>
    <s v="high value"/>
    <s v="Low"/>
    <s v="Aug"/>
    <x v="0"/>
    <x v="1"/>
    <x v="1"/>
  </r>
  <r>
    <n v="605892"/>
    <n v="37317"/>
    <n v="56"/>
    <s v="Male"/>
    <x v="4"/>
    <x v="3"/>
    <s v="Biryani"/>
    <d v="2022-12-21T00:00:00"/>
    <s v="COD"/>
    <n v="45"/>
    <n v="12.9"/>
    <n v="1248.31"/>
    <n v="101.56"/>
    <s v="Wallet"/>
    <n v="4"/>
    <s v="50+"/>
    <s v="new"/>
    <s v="high value"/>
    <s v="medium"/>
    <s v="Dec"/>
    <x v="2"/>
    <x v="1"/>
    <x v="0"/>
  </r>
  <r>
    <n v="605893"/>
    <n v="65478"/>
    <n v="44"/>
    <s v="Male"/>
    <x v="0"/>
    <x v="0"/>
    <s v="Burger"/>
    <d v="2024-09-13T00:00:00"/>
    <s v="COD"/>
    <n v="49"/>
    <n v="2.9"/>
    <n v="828.72"/>
    <n v="23.97"/>
    <s v="UPI"/>
    <n v="5"/>
    <s v="36-50"/>
    <s v="new"/>
    <s v="high value"/>
    <s v="High"/>
    <s v="Sep"/>
    <x v="1"/>
    <x v="2"/>
    <x v="1"/>
  </r>
  <r>
    <n v="605894"/>
    <n v="30179"/>
    <n v="23"/>
    <s v="Male"/>
    <x v="2"/>
    <x v="7"/>
    <s v="Pizza"/>
    <d v="2023-09-16T00:00:00"/>
    <s v="Online"/>
    <n v="37"/>
    <n v="5.7"/>
    <n v="1130.75"/>
    <n v="102.36"/>
    <s v="Card"/>
    <n v="2"/>
    <s v="18-24"/>
    <s v="new"/>
    <s v="high value"/>
    <s v="Low"/>
    <s v="Sep"/>
    <x v="0"/>
    <x v="0"/>
    <x v="0"/>
  </r>
  <r>
    <n v="605895"/>
    <n v="38055"/>
    <n v="58"/>
    <s v="Female"/>
    <x v="4"/>
    <x v="6"/>
    <s v="Burger"/>
    <d v="2024-12-23T00:00:00"/>
    <s v="COD"/>
    <n v="33"/>
    <n v="6.8"/>
    <n v="183.26"/>
    <n v="107.63"/>
    <s v="Wallet"/>
    <n v="3"/>
    <s v="50+"/>
    <s v="new"/>
    <s v="low"/>
    <s v="medium"/>
    <s v="Dec"/>
    <x v="1"/>
    <x v="0"/>
    <x v="0"/>
  </r>
  <r>
    <n v="605896"/>
    <n v="96349"/>
    <n v="56"/>
    <s v="Male"/>
    <x v="1"/>
    <x v="7"/>
    <s v="Burger"/>
    <d v="2023-07-13T00:00:00"/>
    <s v="Online"/>
    <n v="78"/>
    <n v="6"/>
    <n v="1225.97"/>
    <n v="73.650000000000006"/>
    <s v="Wallet"/>
    <n v="1"/>
    <s v="50+"/>
    <s v="repeat"/>
    <s v="high value"/>
    <s v="Low"/>
    <s v="Jul"/>
    <x v="0"/>
    <x v="0"/>
    <x v="1"/>
  </r>
  <r>
    <n v="605897"/>
    <n v="47332"/>
    <n v="19"/>
    <s v="Male"/>
    <x v="3"/>
    <x v="0"/>
    <s v="Burger"/>
    <d v="2024-06-05T00:00:00"/>
    <s v="COD"/>
    <n v="70"/>
    <n v="4.2"/>
    <n v="794.41"/>
    <n v="115.99"/>
    <s v="Card"/>
    <n v="4"/>
    <s v="18-24"/>
    <s v="new"/>
    <s v="high value"/>
    <s v="medium"/>
    <s v="Jun"/>
    <x v="1"/>
    <x v="2"/>
    <x v="1"/>
  </r>
  <r>
    <n v="605898"/>
    <n v="54176"/>
    <n v="40"/>
    <s v="Female"/>
    <x v="2"/>
    <x v="2"/>
    <s v="Burger"/>
    <d v="2022-08-27T00:00:00"/>
    <s v="Online"/>
    <n v="20"/>
    <n v="4.0999999999999996"/>
    <n v="1059.23"/>
    <n v="71.11"/>
    <s v="Card"/>
    <n v="2"/>
    <s v="36-50"/>
    <s v="new"/>
    <s v="high value"/>
    <s v="Low"/>
    <s v="Aug"/>
    <x v="2"/>
    <x v="2"/>
    <x v="2"/>
  </r>
  <r>
    <n v="605899"/>
    <n v="89560"/>
    <n v="52"/>
    <s v="Female"/>
    <x v="0"/>
    <x v="4"/>
    <s v="Biryani"/>
    <d v="2023-05-25T00:00:00"/>
    <s v="Online"/>
    <n v="85"/>
    <n v="10.3"/>
    <n v="546.16999999999996"/>
    <n v="98.7"/>
    <s v="UPI"/>
    <n v="1"/>
    <s v="50+"/>
    <s v="new"/>
    <s v="high value"/>
    <s v="Low"/>
    <s v="May"/>
    <x v="0"/>
    <x v="1"/>
    <x v="1"/>
  </r>
  <r>
    <n v="605900"/>
    <n v="69947"/>
    <n v="47"/>
    <s v="Male"/>
    <x v="0"/>
    <x v="0"/>
    <s v="Sandwich"/>
    <d v="2022-01-22T00:00:00"/>
    <s v="COD"/>
    <n v="52"/>
    <n v="11.4"/>
    <n v="562.39"/>
    <n v="91.42"/>
    <s v="UPI"/>
    <n v="5"/>
    <s v="36-50"/>
    <s v="new"/>
    <s v="high value"/>
    <s v="High"/>
    <s v="Jan"/>
    <x v="2"/>
    <x v="1"/>
    <x v="1"/>
  </r>
  <r>
    <n v="605901"/>
    <n v="68215"/>
    <n v="24"/>
    <s v="Male"/>
    <x v="3"/>
    <x v="7"/>
    <s v="Sandwich"/>
    <d v="2022-12-17T00:00:00"/>
    <s v="Online"/>
    <n v="70"/>
    <n v="1.3"/>
    <n v="1028.43"/>
    <n v="73"/>
    <s v="Card"/>
    <n v="1"/>
    <s v="18-24"/>
    <s v="new"/>
    <s v="high value"/>
    <s v="Low"/>
    <s v="Dec"/>
    <x v="2"/>
    <x v="2"/>
    <x v="1"/>
  </r>
  <r>
    <n v="605902"/>
    <n v="33974"/>
    <n v="49"/>
    <s v="Female"/>
    <x v="3"/>
    <x v="4"/>
    <s v="Chinese"/>
    <d v="2024-08-17T00:00:00"/>
    <s v="COD"/>
    <n v="56"/>
    <n v="11.1"/>
    <n v="1435.57"/>
    <n v="103.38"/>
    <s v="UPI"/>
    <n v="5"/>
    <s v="36-50"/>
    <s v="new"/>
    <s v="high value"/>
    <s v="High"/>
    <s v="Aug"/>
    <x v="1"/>
    <x v="1"/>
    <x v="1"/>
  </r>
  <r>
    <n v="605903"/>
    <n v="68642"/>
    <n v="19"/>
    <s v="Female"/>
    <x v="1"/>
    <x v="6"/>
    <s v="Sandwich"/>
    <d v="2024-02-20T00:00:00"/>
    <s v="Online"/>
    <n v="83"/>
    <n v="12.4"/>
    <n v="488.85"/>
    <n v="43.21"/>
    <s v="Card"/>
    <n v="1"/>
    <s v="18-24"/>
    <s v="repeat"/>
    <s v="medium"/>
    <s v="Low"/>
    <s v="Feb"/>
    <x v="1"/>
    <x v="1"/>
    <x v="1"/>
  </r>
  <r>
    <n v="605904"/>
    <n v="62562"/>
    <n v="53"/>
    <s v="Male"/>
    <x v="5"/>
    <x v="3"/>
    <s v="Chinese"/>
    <d v="2024-11-25T00:00:00"/>
    <s v="Online"/>
    <n v="68"/>
    <n v="12.2"/>
    <n v="413.41"/>
    <n v="74.319999999999993"/>
    <s v="UPI"/>
    <n v="5"/>
    <s v="50+"/>
    <s v="new"/>
    <s v="medium"/>
    <s v="High"/>
    <s v="Nov"/>
    <x v="1"/>
    <x v="1"/>
    <x v="1"/>
  </r>
  <r>
    <n v="605905"/>
    <n v="45577"/>
    <n v="54"/>
    <s v="Male"/>
    <x v="3"/>
    <x v="5"/>
    <s v="Chinese"/>
    <d v="2024-08-13T00:00:00"/>
    <s v="COD"/>
    <n v="66"/>
    <n v="2.7"/>
    <n v="526.62"/>
    <n v="57.66"/>
    <s v="Card"/>
    <n v="5"/>
    <s v="50+"/>
    <s v="new"/>
    <s v="high value"/>
    <s v="High"/>
    <s v="Aug"/>
    <x v="1"/>
    <x v="2"/>
    <x v="1"/>
  </r>
  <r>
    <n v="605906"/>
    <n v="63754"/>
    <n v="31"/>
    <s v="Male"/>
    <x v="3"/>
    <x v="7"/>
    <s v="Pizza"/>
    <d v="2022-11-25T00:00:00"/>
    <s v="Online"/>
    <n v="70"/>
    <n v="12.1"/>
    <n v="729.55"/>
    <n v="50.67"/>
    <s v="Cash"/>
    <n v="1"/>
    <s v="25-35"/>
    <s v="new"/>
    <s v="high value"/>
    <s v="Low"/>
    <s v="Nov"/>
    <x v="2"/>
    <x v="1"/>
    <x v="1"/>
  </r>
  <r>
    <n v="605907"/>
    <n v="60570"/>
    <n v="42"/>
    <s v="Male"/>
    <x v="5"/>
    <x v="7"/>
    <s v="Burger"/>
    <d v="2024-07-02T00:00:00"/>
    <s v="COD"/>
    <n v="68"/>
    <n v="2.5"/>
    <n v="161.49"/>
    <n v="25.49"/>
    <s v="Cash"/>
    <n v="4"/>
    <s v="36-50"/>
    <s v="new"/>
    <s v="low"/>
    <s v="medium"/>
    <s v="Jul"/>
    <x v="1"/>
    <x v="2"/>
    <x v="1"/>
  </r>
  <r>
    <n v="605908"/>
    <n v="86136"/>
    <n v="63"/>
    <s v="Female"/>
    <x v="2"/>
    <x v="0"/>
    <s v="Sandwich"/>
    <d v="2024-06-11T00:00:00"/>
    <s v="COD"/>
    <n v="85"/>
    <n v="9"/>
    <n v="1413.65"/>
    <n v="77.95"/>
    <s v="Cash"/>
    <n v="5"/>
    <s v="50+"/>
    <s v="repeat"/>
    <s v="high value"/>
    <s v="High"/>
    <s v="Jun"/>
    <x v="1"/>
    <x v="0"/>
    <x v="1"/>
  </r>
  <r>
    <n v="605909"/>
    <n v="24458"/>
    <n v="26"/>
    <s v="Male"/>
    <x v="2"/>
    <x v="3"/>
    <s v="Chinese"/>
    <d v="2023-09-23T00:00:00"/>
    <s v="Online"/>
    <n v="59"/>
    <n v="10.6"/>
    <n v="1303.78"/>
    <n v="69.11"/>
    <s v="UPI"/>
    <n v="5"/>
    <s v="25-35"/>
    <s v="new"/>
    <s v="high value"/>
    <s v="High"/>
    <s v="Sep"/>
    <x v="0"/>
    <x v="1"/>
    <x v="1"/>
  </r>
  <r>
    <n v="605910"/>
    <n v="72113"/>
    <n v="34"/>
    <s v="Male"/>
    <x v="5"/>
    <x v="2"/>
    <s v="South Indian"/>
    <d v="2022-09-03T00:00:00"/>
    <s v="COD"/>
    <n v="80"/>
    <n v="13.8"/>
    <n v="581.64"/>
    <n v="23.32"/>
    <s v="Cash"/>
    <n v="1"/>
    <s v="25-35"/>
    <s v="new"/>
    <s v="high value"/>
    <s v="Low"/>
    <s v="Sep"/>
    <x v="2"/>
    <x v="1"/>
    <x v="1"/>
  </r>
  <r>
    <n v="605911"/>
    <n v="35218"/>
    <n v="27"/>
    <s v="Female"/>
    <x v="1"/>
    <x v="7"/>
    <s v="Sandwich"/>
    <d v="2023-04-15T00:00:00"/>
    <s v="Online"/>
    <n v="87"/>
    <n v="2.4"/>
    <n v="228.03"/>
    <n v="104.78"/>
    <s v="UPI"/>
    <n v="4"/>
    <s v="25-35"/>
    <s v="new"/>
    <s v="low"/>
    <s v="medium"/>
    <s v="Apr"/>
    <x v="0"/>
    <x v="2"/>
    <x v="1"/>
  </r>
  <r>
    <n v="605912"/>
    <n v="19778"/>
    <n v="44"/>
    <s v="Male"/>
    <x v="4"/>
    <x v="3"/>
    <s v="Chinese"/>
    <d v="2024-08-27T00:00:00"/>
    <s v="Online"/>
    <n v="80"/>
    <n v="13.6"/>
    <n v="1067.92"/>
    <n v="97.1"/>
    <s v="Card"/>
    <n v="3"/>
    <s v="36-50"/>
    <s v="repeat"/>
    <s v="high value"/>
    <s v="medium"/>
    <s v="Aug"/>
    <x v="1"/>
    <x v="1"/>
    <x v="1"/>
  </r>
  <r>
    <n v="605913"/>
    <n v="49568"/>
    <n v="23"/>
    <s v="Male"/>
    <x v="4"/>
    <x v="2"/>
    <s v="Burger"/>
    <d v="2022-08-14T00:00:00"/>
    <s v="COD"/>
    <n v="38"/>
    <n v="2.8"/>
    <n v="948.64"/>
    <n v="73.88"/>
    <s v="Card"/>
    <n v="2"/>
    <s v="18-24"/>
    <s v="new"/>
    <s v="high value"/>
    <s v="Low"/>
    <s v="Aug"/>
    <x v="2"/>
    <x v="2"/>
    <x v="0"/>
  </r>
  <r>
    <n v="605914"/>
    <n v="81095"/>
    <n v="36"/>
    <s v="Female"/>
    <x v="2"/>
    <x v="4"/>
    <s v="Pizza"/>
    <d v="2023-09-18T00:00:00"/>
    <s v="COD"/>
    <n v="43"/>
    <n v="14.3"/>
    <n v="644.42999999999995"/>
    <n v="102.46"/>
    <s v="UPI"/>
    <n v="4"/>
    <s v="36-50"/>
    <s v="new"/>
    <s v="high value"/>
    <s v="medium"/>
    <s v="Sep"/>
    <x v="0"/>
    <x v="1"/>
    <x v="0"/>
  </r>
  <r>
    <n v="605915"/>
    <n v="97497"/>
    <n v="48"/>
    <s v="Female"/>
    <x v="1"/>
    <x v="4"/>
    <s v="Pizza"/>
    <d v="2022-04-20T00:00:00"/>
    <s v="COD"/>
    <n v="57"/>
    <n v="5.3"/>
    <n v="548.48"/>
    <n v="103.39"/>
    <s v="Card"/>
    <n v="5"/>
    <s v="36-50"/>
    <s v="new"/>
    <s v="high value"/>
    <s v="High"/>
    <s v="Apr"/>
    <x v="2"/>
    <x v="0"/>
    <x v="1"/>
  </r>
  <r>
    <n v="605916"/>
    <n v="65813"/>
    <n v="33"/>
    <s v="Female"/>
    <x v="0"/>
    <x v="3"/>
    <s v="Chinese"/>
    <d v="2023-12-20T00:00:00"/>
    <s v="COD"/>
    <n v="29"/>
    <n v="1.3"/>
    <n v="499.54"/>
    <n v="104.27"/>
    <s v="UPI"/>
    <n v="5"/>
    <s v="25-35"/>
    <s v="new"/>
    <s v="medium"/>
    <s v="High"/>
    <s v="Dec"/>
    <x v="0"/>
    <x v="2"/>
    <x v="2"/>
  </r>
  <r>
    <n v="605917"/>
    <n v="41526"/>
    <n v="41"/>
    <s v="Female"/>
    <x v="2"/>
    <x v="6"/>
    <s v="Biryani"/>
    <d v="2024-09-15T00:00:00"/>
    <s v="Online"/>
    <n v="48"/>
    <n v="10"/>
    <n v="288.45999999999998"/>
    <n v="65.19"/>
    <s v="Card"/>
    <n v="1"/>
    <s v="36-50"/>
    <s v="repeat"/>
    <s v="medium"/>
    <s v="Low"/>
    <s v="Sep"/>
    <x v="1"/>
    <x v="0"/>
    <x v="1"/>
  </r>
  <r>
    <n v="605918"/>
    <n v="13771"/>
    <n v="62"/>
    <s v="Female"/>
    <x v="3"/>
    <x v="5"/>
    <s v="Sandwich"/>
    <d v="2023-05-13T00:00:00"/>
    <s v="Online"/>
    <n v="21"/>
    <n v="5"/>
    <n v="1259.97"/>
    <n v="60.42"/>
    <s v="Cash"/>
    <n v="5"/>
    <s v="50+"/>
    <s v="new"/>
    <s v="high value"/>
    <s v="High"/>
    <s v="May"/>
    <x v="0"/>
    <x v="2"/>
    <x v="2"/>
  </r>
  <r>
    <n v="605919"/>
    <n v="72273"/>
    <n v="58"/>
    <s v="Male"/>
    <x v="1"/>
    <x v="4"/>
    <s v="Burger"/>
    <d v="2024-06-26T00:00:00"/>
    <s v="COD"/>
    <n v="82"/>
    <n v="8.3000000000000007"/>
    <n v="389.9"/>
    <n v="48.66"/>
    <s v="UPI"/>
    <n v="5"/>
    <s v="50+"/>
    <s v="new"/>
    <s v="medium"/>
    <s v="High"/>
    <s v="Jun"/>
    <x v="1"/>
    <x v="0"/>
    <x v="1"/>
  </r>
  <r>
    <n v="605920"/>
    <n v="75627"/>
    <n v="42"/>
    <s v="Male"/>
    <x v="0"/>
    <x v="0"/>
    <s v="Pizza"/>
    <d v="2024-02-29T00:00:00"/>
    <s v="COD"/>
    <n v="58"/>
    <n v="2.1"/>
    <n v="1278.98"/>
    <n v="91.04"/>
    <s v="Wallet"/>
    <n v="2"/>
    <s v="36-50"/>
    <s v="new"/>
    <s v="high value"/>
    <s v="Low"/>
    <s v="Feb"/>
    <x v="1"/>
    <x v="2"/>
    <x v="1"/>
  </r>
  <r>
    <n v="605921"/>
    <n v="98348"/>
    <n v="33"/>
    <s v="Female"/>
    <x v="1"/>
    <x v="0"/>
    <s v="Sandwich"/>
    <d v="2023-08-26T00:00:00"/>
    <s v="COD"/>
    <n v="53"/>
    <n v="8.5"/>
    <n v="332.8"/>
    <n v="111.59"/>
    <s v="Card"/>
    <n v="3"/>
    <s v="25-35"/>
    <s v="new"/>
    <s v="medium"/>
    <s v="medium"/>
    <s v="Aug"/>
    <x v="0"/>
    <x v="0"/>
    <x v="1"/>
  </r>
  <r>
    <n v="605922"/>
    <n v="91406"/>
    <n v="36"/>
    <s v="Female"/>
    <x v="0"/>
    <x v="5"/>
    <s v="Sandwich"/>
    <d v="2024-11-02T00:00:00"/>
    <s v="Online"/>
    <n v="81"/>
    <n v="14.1"/>
    <n v="355.93"/>
    <n v="31.02"/>
    <s v="Wallet"/>
    <n v="3"/>
    <s v="36-50"/>
    <s v="new"/>
    <s v="medium"/>
    <s v="medium"/>
    <s v="Nov"/>
    <x v="1"/>
    <x v="1"/>
    <x v="1"/>
  </r>
  <r>
    <n v="605923"/>
    <n v="50517"/>
    <n v="26"/>
    <s v="Female"/>
    <x v="0"/>
    <x v="7"/>
    <s v="South Indian"/>
    <d v="2024-04-19T00:00:00"/>
    <s v="COD"/>
    <n v="53"/>
    <n v="14.1"/>
    <n v="927.56"/>
    <n v="34.9"/>
    <s v="Card"/>
    <n v="1"/>
    <s v="25-35"/>
    <s v="new"/>
    <s v="high value"/>
    <s v="Low"/>
    <s v="Apr"/>
    <x v="1"/>
    <x v="1"/>
    <x v="1"/>
  </r>
  <r>
    <n v="605924"/>
    <n v="81227"/>
    <n v="52"/>
    <s v="Female"/>
    <x v="4"/>
    <x v="1"/>
    <s v="Sandwich"/>
    <d v="2023-11-16T00:00:00"/>
    <s v="COD"/>
    <n v="29"/>
    <n v="9.6"/>
    <n v="706.2"/>
    <n v="78.650000000000006"/>
    <s v="UPI"/>
    <n v="4"/>
    <s v="50+"/>
    <s v="repeat"/>
    <s v="high value"/>
    <s v="medium"/>
    <s v="Nov"/>
    <x v="0"/>
    <x v="0"/>
    <x v="2"/>
  </r>
  <r>
    <n v="605925"/>
    <n v="14892"/>
    <n v="20"/>
    <s v="Female"/>
    <x v="1"/>
    <x v="4"/>
    <s v="South Indian"/>
    <d v="2022-07-30T00:00:00"/>
    <s v="Online"/>
    <n v="80"/>
    <n v="6.3"/>
    <n v="1242.57"/>
    <n v="115.44"/>
    <s v="Cash"/>
    <n v="4"/>
    <s v="18-24"/>
    <s v="new"/>
    <s v="high value"/>
    <s v="medium"/>
    <s v="Jul"/>
    <x v="2"/>
    <x v="0"/>
    <x v="1"/>
  </r>
  <r>
    <n v="605926"/>
    <n v="73723"/>
    <n v="63"/>
    <s v="Male"/>
    <x v="1"/>
    <x v="4"/>
    <s v="Sandwich"/>
    <d v="2022-02-27T00:00:00"/>
    <s v="Online"/>
    <n v="41"/>
    <n v="11.8"/>
    <n v="185.54"/>
    <n v="64.95"/>
    <s v="Card"/>
    <n v="1"/>
    <s v="50+"/>
    <s v="new"/>
    <s v="low"/>
    <s v="Low"/>
    <s v="Feb"/>
    <x v="2"/>
    <x v="1"/>
    <x v="0"/>
  </r>
  <r>
    <n v="605927"/>
    <n v="98992"/>
    <n v="41"/>
    <s v="Female"/>
    <x v="3"/>
    <x v="6"/>
    <s v="Pizza"/>
    <d v="2023-10-19T00:00:00"/>
    <s v="COD"/>
    <n v="74"/>
    <n v="10.8"/>
    <n v="469.43"/>
    <n v="23.11"/>
    <s v="Card"/>
    <n v="3"/>
    <s v="36-50"/>
    <s v="new"/>
    <s v="medium"/>
    <s v="medium"/>
    <s v="Oct"/>
    <x v="0"/>
    <x v="1"/>
    <x v="1"/>
  </r>
  <r>
    <n v="605928"/>
    <n v="58154"/>
    <n v="21"/>
    <s v="Female"/>
    <x v="2"/>
    <x v="6"/>
    <s v="Biryani"/>
    <d v="2023-03-27T00:00:00"/>
    <s v="Online"/>
    <n v="44"/>
    <n v="6.6"/>
    <n v="499.32"/>
    <n v="77.12"/>
    <s v="Cash"/>
    <n v="2"/>
    <s v="18-24"/>
    <s v="new"/>
    <s v="medium"/>
    <s v="Low"/>
    <s v="Mar"/>
    <x v="0"/>
    <x v="0"/>
    <x v="0"/>
  </r>
  <r>
    <n v="605929"/>
    <n v="68127"/>
    <n v="41"/>
    <s v="Male"/>
    <x v="3"/>
    <x v="2"/>
    <s v="Chinese"/>
    <d v="2024-02-17T00:00:00"/>
    <s v="Online"/>
    <n v="78"/>
    <n v="7.9"/>
    <n v="220.78"/>
    <n v="110.27"/>
    <s v="Wallet"/>
    <n v="2"/>
    <s v="36-50"/>
    <s v="new"/>
    <s v="low"/>
    <s v="Low"/>
    <s v="Feb"/>
    <x v="1"/>
    <x v="0"/>
    <x v="1"/>
  </r>
  <r>
    <n v="605930"/>
    <n v="42355"/>
    <n v="46"/>
    <s v="Male"/>
    <x v="4"/>
    <x v="0"/>
    <s v="South Indian"/>
    <d v="2022-03-18T00:00:00"/>
    <s v="Online"/>
    <n v="80"/>
    <n v="6.7"/>
    <n v="665.3"/>
    <n v="102.04"/>
    <s v="Cash"/>
    <n v="4"/>
    <s v="36-50"/>
    <s v="new"/>
    <s v="high value"/>
    <s v="medium"/>
    <s v="Mar"/>
    <x v="2"/>
    <x v="0"/>
    <x v="1"/>
  </r>
  <r>
    <n v="605931"/>
    <n v="48060"/>
    <n v="22"/>
    <s v="Male"/>
    <x v="1"/>
    <x v="5"/>
    <s v="Chinese"/>
    <d v="2022-10-05T00:00:00"/>
    <s v="COD"/>
    <n v="34"/>
    <n v="4.9000000000000004"/>
    <n v="588.35"/>
    <n v="68.72"/>
    <s v="Wallet"/>
    <n v="2"/>
    <s v="18-24"/>
    <s v="repeat"/>
    <s v="high value"/>
    <s v="Low"/>
    <s v="Oct"/>
    <x v="2"/>
    <x v="2"/>
    <x v="0"/>
  </r>
  <r>
    <n v="605932"/>
    <n v="37768"/>
    <n v="56"/>
    <s v="Male"/>
    <x v="0"/>
    <x v="4"/>
    <s v="Chinese"/>
    <d v="2024-07-01T00:00:00"/>
    <s v="COD"/>
    <n v="83"/>
    <n v="3.5"/>
    <n v="725.23"/>
    <n v="69.13"/>
    <s v="UPI"/>
    <n v="3"/>
    <s v="50+"/>
    <s v="new"/>
    <s v="high value"/>
    <s v="medium"/>
    <s v="Jul"/>
    <x v="1"/>
    <x v="2"/>
    <x v="1"/>
  </r>
  <r>
    <n v="605933"/>
    <n v="15467"/>
    <n v="23"/>
    <s v="Male"/>
    <x v="3"/>
    <x v="3"/>
    <s v="South Indian"/>
    <d v="2024-09-27T00:00:00"/>
    <s v="Online"/>
    <n v="80"/>
    <n v="8.6999999999999993"/>
    <n v="242.53"/>
    <n v="97.46"/>
    <s v="Card"/>
    <n v="3"/>
    <s v="18-24"/>
    <s v="new"/>
    <s v="low"/>
    <s v="medium"/>
    <s v="Sep"/>
    <x v="1"/>
    <x v="0"/>
    <x v="1"/>
  </r>
  <r>
    <n v="605934"/>
    <n v="83128"/>
    <n v="23"/>
    <s v="Male"/>
    <x v="0"/>
    <x v="6"/>
    <s v="Biryani"/>
    <d v="2024-08-28T00:00:00"/>
    <s v="Online"/>
    <n v="21"/>
    <n v="12.4"/>
    <n v="799.84"/>
    <n v="35.15"/>
    <s v="UPI"/>
    <n v="1"/>
    <s v="18-24"/>
    <s v="repeat"/>
    <s v="high value"/>
    <s v="Low"/>
    <s v="Aug"/>
    <x v="1"/>
    <x v="1"/>
    <x v="2"/>
  </r>
  <r>
    <n v="605935"/>
    <n v="99617"/>
    <n v="35"/>
    <s v="Male"/>
    <x v="2"/>
    <x v="7"/>
    <s v="Sandwich"/>
    <d v="2024-03-28T00:00:00"/>
    <s v="Online"/>
    <n v="78"/>
    <n v="8"/>
    <n v="892.83"/>
    <n v="68.099999999999994"/>
    <s v="Card"/>
    <n v="2"/>
    <s v="25-35"/>
    <s v="new"/>
    <s v="high value"/>
    <s v="Low"/>
    <s v="Mar"/>
    <x v="1"/>
    <x v="0"/>
    <x v="1"/>
  </r>
  <r>
    <n v="605936"/>
    <n v="89998"/>
    <n v="49"/>
    <s v="Male"/>
    <x v="3"/>
    <x v="6"/>
    <s v="Sandwich"/>
    <d v="2023-04-03T00:00:00"/>
    <s v="Online"/>
    <n v="79"/>
    <n v="8.8000000000000007"/>
    <n v="1241.8900000000001"/>
    <n v="28"/>
    <s v="Cash"/>
    <n v="5"/>
    <s v="36-50"/>
    <s v="new"/>
    <s v="high value"/>
    <s v="High"/>
    <s v="Apr"/>
    <x v="0"/>
    <x v="0"/>
    <x v="1"/>
  </r>
  <r>
    <n v="605937"/>
    <n v="91329"/>
    <n v="40"/>
    <s v="Male"/>
    <x v="1"/>
    <x v="7"/>
    <s v="Biryani"/>
    <d v="2024-06-08T00:00:00"/>
    <s v="Online"/>
    <n v="73"/>
    <n v="1.1000000000000001"/>
    <n v="542.52"/>
    <n v="49.93"/>
    <s v="Card"/>
    <n v="2"/>
    <s v="36-50"/>
    <s v="repeat"/>
    <s v="high value"/>
    <s v="Low"/>
    <s v="Jun"/>
    <x v="1"/>
    <x v="2"/>
    <x v="1"/>
  </r>
  <r>
    <n v="605938"/>
    <n v="90864"/>
    <n v="57"/>
    <s v="Male"/>
    <x v="5"/>
    <x v="0"/>
    <s v="Pizza"/>
    <d v="2022-08-16T00:00:00"/>
    <s v="COD"/>
    <n v="42"/>
    <n v="2.2999999999999998"/>
    <n v="1426.52"/>
    <n v="61.02"/>
    <s v="UPI"/>
    <n v="5"/>
    <s v="50+"/>
    <s v="new"/>
    <s v="high value"/>
    <s v="High"/>
    <s v="Aug"/>
    <x v="2"/>
    <x v="2"/>
    <x v="0"/>
  </r>
  <r>
    <n v="605939"/>
    <n v="31765"/>
    <n v="52"/>
    <s v="Male"/>
    <x v="2"/>
    <x v="3"/>
    <s v="Biryani"/>
    <d v="2024-10-26T00:00:00"/>
    <s v="Online"/>
    <n v="72"/>
    <n v="14.7"/>
    <n v="551.05999999999995"/>
    <n v="43.34"/>
    <s v="UPI"/>
    <n v="1"/>
    <s v="50+"/>
    <s v="new"/>
    <s v="high value"/>
    <s v="Low"/>
    <s v="Oct"/>
    <x v="1"/>
    <x v="1"/>
    <x v="1"/>
  </r>
  <r>
    <n v="605940"/>
    <n v="34431"/>
    <n v="39"/>
    <s v="Male"/>
    <x v="3"/>
    <x v="2"/>
    <s v="Pizza"/>
    <d v="2022-10-03T00:00:00"/>
    <s v="COD"/>
    <n v="88"/>
    <n v="5.0999999999999996"/>
    <n v="1364"/>
    <n v="99.86"/>
    <s v="Wallet"/>
    <n v="3"/>
    <s v="36-50"/>
    <s v="repeat"/>
    <s v="high value"/>
    <s v="medium"/>
    <s v="Oct"/>
    <x v="2"/>
    <x v="0"/>
    <x v="1"/>
  </r>
  <r>
    <n v="605941"/>
    <n v="39136"/>
    <n v="58"/>
    <s v="Male"/>
    <x v="2"/>
    <x v="2"/>
    <s v="Burger"/>
    <d v="2024-02-14T00:00:00"/>
    <s v="COD"/>
    <n v="37"/>
    <n v="9.6"/>
    <n v="1204.03"/>
    <n v="80.55"/>
    <s v="Wallet"/>
    <n v="3"/>
    <s v="50+"/>
    <s v="new"/>
    <s v="high value"/>
    <s v="medium"/>
    <s v="Feb"/>
    <x v="1"/>
    <x v="0"/>
    <x v="0"/>
  </r>
  <r>
    <n v="605942"/>
    <n v="59574"/>
    <n v="24"/>
    <s v="Male"/>
    <x v="0"/>
    <x v="6"/>
    <s v="Biryani"/>
    <d v="2024-01-10T00:00:00"/>
    <s v="Online"/>
    <n v="57"/>
    <n v="6.5"/>
    <n v="283.45999999999998"/>
    <n v="21.35"/>
    <s v="UPI"/>
    <n v="1"/>
    <s v="18-24"/>
    <s v="new"/>
    <s v="medium"/>
    <s v="Low"/>
    <s v="Jan"/>
    <x v="1"/>
    <x v="0"/>
    <x v="1"/>
  </r>
  <r>
    <n v="605943"/>
    <n v="40047"/>
    <n v="19"/>
    <s v="Female"/>
    <x v="0"/>
    <x v="3"/>
    <s v="South Indian"/>
    <d v="2024-01-01T00:00:00"/>
    <s v="Online"/>
    <n v="22"/>
    <n v="15"/>
    <n v="412.08"/>
    <n v="49.19"/>
    <s v="Cash"/>
    <n v="3"/>
    <s v="18-24"/>
    <s v="new"/>
    <s v="medium"/>
    <s v="medium"/>
    <s v="Jan"/>
    <x v="1"/>
    <x v="1"/>
    <x v="2"/>
  </r>
  <r>
    <n v="605944"/>
    <n v="68046"/>
    <n v="42"/>
    <s v="Female"/>
    <x v="3"/>
    <x v="6"/>
    <s v="Sandwich"/>
    <d v="2022-05-29T00:00:00"/>
    <s v="Online"/>
    <n v="44"/>
    <n v="5.3"/>
    <n v="1040.8399999999999"/>
    <n v="68.739999999999995"/>
    <s v="Card"/>
    <n v="2"/>
    <s v="36-50"/>
    <s v="new"/>
    <s v="high value"/>
    <s v="Low"/>
    <s v="May"/>
    <x v="2"/>
    <x v="0"/>
    <x v="0"/>
  </r>
  <r>
    <n v="605945"/>
    <n v="86084"/>
    <n v="49"/>
    <s v="Female"/>
    <x v="2"/>
    <x v="5"/>
    <s v="Burger"/>
    <d v="2022-07-02T00:00:00"/>
    <s v="Online"/>
    <n v="35"/>
    <n v="2.9"/>
    <n v="1163.8499999999999"/>
    <n v="36.36"/>
    <s v="Wallet"/>
    <n v="1"/>
    <s v="36-50"/>
    <s v="new"/>
    <s v="high value"/>
    <s v="Low"/>
    <s v="Jul"/>
    <x v="2"/>
    <x v="2"/>
    <x v="0"/>
  </r>
  <r>
    <n v="605946"/>
    <n v="87843"/>
    <n v="64"/>
    <s v="Female"/>
    <x v="3"/>
    <x v="4"/>
    <s v="Pizza"/>
    <d v="2024-02-04T00:00:00"/>
    <s v="COD"/>
    <n v="29"/>
    <n v="6.2"/>
    <n v="204.61"/>
    <n v="108.8"/>
    <s v="Cash"/>
    <n v="3"/>
    <s v="50+"/>
    <s v="new"/>
    <s v="low"/>
    <s v="medium"/>
    <s v="Feb"/>
    <x v="1"/>
    <x v="0"/>
    <x v="2"/>
  </r>
  <r>
    <n v="605947"/>
    <n v="37679"/>
    <n v="57"/>
    <s v="Male"/>
    <x v="2"/>
    <x v="0"/>
    <s v="Pizza"/>
    <d v="2022-04-23T00:00:00"/>
    <s v="COD"/>
    <n v="81"/>
    <n v="13.3"/>
    <n v="325.77999999999997"/>
    <n v="34.32"/>
    <s v="UPI"/>
    <n v="4"/>
    <s v="50+"/>
    <s v="new"/>
    <s v="medium"/>
    <s v="medium"/>
    <s v="Apr"/>
    <x v="2"/>
    <x v="1"/>
    <x v="1"/>
  </r>
  <r>
    <n v="605948"/>
    <n v="75569"/>
    <n v="41"/>
    <s v="Female"/>
    <x v="4"/>
    <x v="7"/>
    <s v="Sandwich"/>
    <d v="2024-05-16T00:00:00"/>
    <s v="Online"/>
    <n v="74"/>
    <n v="1.1000000000000001"/>
    <n v="1007.39"/>
    <n v="107.78"/>
    <s v="Card"/>
    <n v="4"/>
    <s v="36-50"/>
    <s v="new"/>
    <s v="high value"/>
    <s v="medium"/>
    <s v="May"/>
    <x v="1"/>
    <x v="2"/>
    <x v="1"/>
  </r>
  <r>
    <n v="605949"/>
    <n v="34238"/>
    <n v="35"/>
    <s v="Female"/>
    <x v="4"/>
    <x v="0"/>
    <s v="Pizza"/>
    <d v="2024-06-25T00:00:00"/>
    <s v="COD"/>
    <n v="21"/>
    <n v="12.7"/>
    <n v="223.04"/>
    <n v="86.04"/>
    <s v="Wallet"/>
    <n v="4"/>
    <s v="25-35"/>
    <s v="new"/>
    <s v="low"/>
    <s v="medium"/>
    <s v="Jun"/>
    <x v="1"/>
    <x v="1"/>
    <x v="2"/>
  </r>
  <r>
    <n v="605950"/>
    <n v="95230"/>
    <n v="58"/>
    <s v="Male"/>
    <x v="1"/>
    <x v="3"/>
    <s v="Burger"/>
    <d v="2023-08-20T00:00:00"/>
    <s v="Online"/>
    <n v="54"/>
    <n v="8.6999999999999993"/>
    <n v="850.64"/>
    <n v="66.739999999999995"/>
    <s v="Card"/>
    <n v="4"/>
    <s v="50+"/>
    <s v="repeat"/>
    <s v="high value"/>
    <s v="medium"/>
    <s v="Aug"/>
    <x v="0"/>
    <x v="0"/>
    <x v="1"/>
  </r>
  <r>
    <n v="605951"/>
    <n v="45706"/>
    <n v="42"/>
    <s v="Male"/>
    <x v="1"/>
    <x v="4"/>
    <s v="Pizza"/>
    <d v="2023-05-11T00:00:00"/>
    <s v="Online"/>
    <n v="76"/>
    <n v="14.3"/>
    <n v="733.02"/>
    <n v="26.71"/>
    <s v="Wallet"/>
    <n v="2"/>
    <s v="36-50"/>
    <s v="new"/>
    <s v="high value"/>
    <s v="Low"/>
    <s v="May"/>
    <x v="0"/>
    <x v="1"/>
    <x v="1"/>
  </r>
  <r>
    <n v="605952"/>
    <n v="71742"/>
    <n v="39"/>
    <s v="Male"/>
    <x v="1"/>
    <x v="4"/>
    <s v="Chinese"/>
    <d v="2024-05-20T00:00:00"/>
    <s v="COD"/>
    <n v="66"/>
    <n v="4.2"/>
    <n v="1155.77"/>
    <n v="112.53"/>
    <s v="UPI"/>
    <n v="2"/>
    <s v="36-50"/>
    <s v="new"/>
    <s v="high value"/>
    <s v="Low"/>
    <s v="May"/>
    <x v="1"/>
    <x v="2"/>
    <x v="1"/>
  </r>
  <r>
    <n v="605953"/>
    <n v="12991"/>
    <n v="36"/>
    <s v="Female"/>
    <x v="4"/>
    <x v="0"/>
    <s v="Biryani"/>
    <d v="2023-01-16T00:00:00"/>
    <s v="Online"/>
    <n v="37"/>
    <n v="5.2"/>
    <n v="1082.28"/>
    <n v="26.59"/>
    <s v="Card"/>
    <n v="2"/>
    <s v="36-50"/>
    <s v="new"/>
    <s v="high value"/>
    <s v="Low"/>
    <s v="Jan"/>
    <x v="0"/>
    <x v="0"/>
    <x v="0"/>
  </r>
  <r>
    <n v="605954"/>
    <n v="12509"/>
    <n v="32"/>
    <s v="Female"/>
    <x v="4"/>
    <x v="6"/>
    <s v="Sandwich"/>
    <d v="2023-06-18T00:00:00"/>
    <s v="Online"/>
    <n v="73"/>
    <n v="1.9"/>
    <n v="381.21"/>
    <n v="104.37"/>
    <s v="Wallet"/>
    <n v="5"/>
    <s v="25-35"/>
    <s v="new"/>
    <s v="medium"/>
    <s v="High"/>
    <s v="Jun"/>
    <x v="0"/>
    <x v="2"/>
    <x v="1"/>
  </r>
  <r>
    <n v="605955"/>
    <n v="17971"/>
    <n v="57"/>
    <s v="Female"/>
    <x v="1"/>
    <x v="0"/>
    <s v="Burger"/>
    <d v="2023-01-25T00:00:00"/>
    <s v="COD"/>
    <n v="22"/>
    <n v="13.5"/>
    <n v="757.52"/>
    <n v="54.2"/>
    <s v="Cash"/>
    <n v="2"/>
    <s v="50+"/>
    <s v="new"/>
    <s v="high value"/>
    <s v="Low"/>
    <s v="Jan"/>
    <x v="0"/>
    <x v="1"/>
    <x v="2"/>
  </r>
  <r>
    <n v="605956"/>
    <n v="53157"/>
    <n v="32"/>
    <s v="Male"/>
    <x v="4"/>
    <x v="3"/>
    <s v="Pizza"/>
    <d v="2023-03-15T00:00:00"/>
    <s v="Online"/>
    <n v="21"/>
    <n v="11.5"/>
    <n v="1433.66"/>
    <n v="44.77"/>
    <s v="Wallet"/>
    <n v="3"/>
    <s v="25-35"/>
    <s v="new"/>
    <s v="high value"/>
    <s v="medium"/>
    <s v="Mar"/>
    <x v="0"/>
    <x v="1"/>
    <x v="2"/>
  </r>
  <r>
    <n v="605957"/>
    <n v="53194"/>
    <n v="18"/>
    <s v="Female"/>
    <x v="0"/>
    <x v="7"/>
    <s v="Biryani"/>
    <d v="2023-06-09T00:00:00"/>
    <s v="Online"/>
    <n v="59"/>
    <n v="2.7"/>
    <n v="1301.43"/>
    <n v="95.89"/>
    <s v="UPI"/>
    <n v="5"/>
    <s v="18-24"/>
    <s v="new"/>
    <s v="high value"/>
    <s v="High"/>
    <s v="Jun"/>
    <x v="0"/>
    <x v="2"/>
    <x v="1"/>
  </r>
  <r>
    <n v="605958"/>
    <n v="31129"/>
    <n v="61"/>
    <s v="Male"/>
    <x v="4"/>
    <x v="1"/>
    <s v="Biryani"/>
    <d v="2024-05-25T00:00:00"/>
    <s v="COD"/>
    <n v="28"/>
    <n v="10"/>
    <n v="509.06"/>
    <n v="66.39"/>
    <s v="UPI"/>
    <n v="3"/>
    <s v="50+"/>
    <s v="new"/>
    <s v="high value"/>
    <s v="medium"/>
    <s v="May"/>
    <x v="1"/>
    <x v="0"/>
    <x v="2"/>
  </r>
  <r>
    <n v="605959"/>
    <n v="12129"/>
    <n v="58"/>
    <s v="Female"/>
    <x v="2"/>
    <x v="1"/>
    <s v="Burger"/>
    <d v="2023-01-02T00:00:00"/>
    <s v="Online"/>
    <n v="78"/>
    <n v="13.2"/>
    <n v="1273.4000000000001"/>
    <n v="71.52"/>
    <s v="Cash"/>
    <n v="1"/>
    <s v="50+"/>
    <s v="new"/>
    <s v="high value"/>
    <s v="Low"/>
    <s v="Jan"/>
    <x v="0"/>
    <x v="1"/>
    <x v="1"/>
  </r>
  <r>
    <n v="605960"/>
    <n v="37092"/>
    <n v="33"/>
    <s v="Male"/>
    <x v="5"/>
    <x v="1"/>
    <s v="South Indian"/>
    <d v="2023-04-23T00:00:00"/>
    <s v="COD"/>
    <n v="54"/>
    <n v="11"/>
    <n v="644.55999999999995"/>
    <n v="70.69"/>
    <s v="UPI"/>
    <n v="5"/>
    <s v="25-35"/>
    <s v="new"/>
    <s v="high value"/>
    <s v="High"/>
    <s v="Apr"/>
    <x v="0"/>
    <x v="1"/>
    <x v="1"/>
  </r>
  <r>
    <n v="605961"/>
    <n v="14413"/>
    <n v="37"/>
    <s v="Female"/>
    <x v="4"/>
    <x v="5"/>
    <s v="Biryani"/>
    <d v="2022-03-25T00:00:00"/>
    <s v="Online"/>
    <n v="40"/>
    <n v="13.7"/>
    <n v="840.18"/>
    <n v="118.21"/>
    <s v="Card"/>
    <n v="3"/>
    <s v="36-50"/>
    <s v="new"/>
    <s v="high value"/>
    <s v="medium"/>
    <s v="Mar"/>
    <x v="2"/>
    <x v="1"/>
    <x v="0"/>
  </r>
  <r>
    <n v="605962"/>
    <n v="54366"/>
    <n v="22"/>
    <s v="Male"/>
    <x v="0"/>
    <x v="5"/>
    <s v="Sandwich"/>
    <d v="2023-04-20T00:00:00"/>
    <s v="Online"/>
    <n v="37"/>
    <n v="6.5"/>
    <n v="1119.25"/>
    <n v="92.54"/>
    <s v="Card"/>
    <n v="2"/>
    <s v="18-24"/>
    <s v="new"/>
    <s v="high value"/>
    <s v="Low"/>
    <s v="Apr"/>
    <x v="0"/>
    <x v="0"/>
    <x v="0"/>
  </r>
  <r>
    <n v="605963"/>
    <n v="54528"/>
    <n v="54"/>
    <s v="Female"/>
    <x v="2"/>
    <x v="4"/>
    <s v="Sandwich"/>
    <d v="2024-08-13T00:00:00"/>
    <s v="Online"/>
    <n v="83"/>
    <n v="3"/>
    <n v="922.48"/>
    <n v="54.72"/>
    <s v="UPI"/>
    <n v="3"/>
    <s v="50+"/>
    <s v="new"/>
    <s v="high value"/>
    <s v="medium"/>
    <s v="Aug"/>
    <x v="1"/>
    <x v="2"/>
    <x v="1"/>
  </r>
  <r>
    <n v="605964"/>
    <n v="57350"/>
    <n v="36"/>
    <s v="Female"/>
    <x v="1"/>
    <x v="0"/>
    <s v="South Indian"/>
    <d v="2022-06-04T00:00:00"/>
    <s v="COD"/>
    <n v="23"/>
    <n v="14"/>
    <n v="535.12"/>
    <n v="22.25"/>
    <s v="UPI"/>
    <n v="2"/>
    <s v="36-50"/>
    <s v="new"/>
    <s v="high value"/>
    <s v="Low"/>
    <s v="Jun"/>
    <x v="2"/>
    <x v="1"/>
    <x v="2"/>
  </r>
  <r>
    <n v="605965"/>
    <n v="59121"/>
    <n v="43"/>
    <s v="Male"/>
    <x v="1"/>
    <x v="4"/>
    <s v="Pizza"/>
    <d v="2022-03-02T00:00:00"/>
    <s v="Online"/>
    <n v="49"/>
    <n v="13.7"/>
    <n v="1031.83"/>
    <n v="31.79"/>
    <s v="Cash"/>
    <n v="1"/>
    <s v="36-50"/>
    <s v="new"/>
    <s v="high value"/>
    <s v="Low"/>
    <s v="Mar"/>
    <x v="2"/>
    <x v="1"/>
    <x v="1"/>
  </r>
  <r>
    <n v="605966"/>
    <n v="32617"/>
    <n v="28"/>
    <s v="Female"/>
    <x v="5"/>
    <x v="6"/>
    <s v="Chinese"/>
    <d v="2024-11-21T00:00:00"/>
    <s v="COD"/>
    <n v="69"/>
    <n v="13.7"/>
    <n v="1273.77"/>
    <n v="100.27"/>
    <s v="UPI"/>
    <n v="3"/>
    <s v="25-35"/>
    <s v="new"/>
    <s v="high value"/>
    <s v="medium"/>
    <s v="Nov"/>
    <x v="1"/>
    <x v="1"/>
    <x v="1"/>
  </r>
  <r>
    <n v="605967"/>
    <n v="24615"/>
    <n v="26"/>
    <s v="Female"/>
    <x v="0"/>
    <x v="1"/>
    <s v="Burger"/>
    <d v="2022-07-10T00:00:00"/>
    <s v="Online"/>
    <n v="26"/>
    <n v="4.5999999999999996"/>
    <n v="1028.1600000000001"/>
    <n v="58.28"/>
    <s v="Cash"/>
    <n v="3"/>
    <s v="25-35"/>
    <s v="new"/>
    <s v="high value"/>
    <s v="medium"/>
    <s v="Jul"/>
    <x v="2"/>
    <x v="2"/>
    <x v="2"/>
  </r>
  <r>
    <n v="605968"/>
    <n v="59809"/>
    <n v="46"/>
    <s v="Male"/>
    <x v="5"/>
    <x v="5"/>
    <s v="Biryani"/>
    <d v="2024-01-21T00:00:00"/>
    <s v="Online"/>
    <n v="34"/>
    <n v="6.5"/>
    <n v="187.06"/>
    <n v="64.98"/>
    <s v="Cash"/>
    <n v="4"/>
    <s v="36-50"/>
    <s v="repeat"/>
    <s v="low"/>
    <s v="medium"/>
    <s v="Jan"/>
    <x v="1"/>
    <x v="0"/>
    <x v="0"/>
  </r>
  <r>
    <n v="605969"/>
    <n v="18239"/>
    <n v="18"/>
    <s v="Male"/>
    <x v="3"/>
    <x v="6"/>
    <s v="South Indian"/>
    <d v="2022-09-08T00:00:00"/>
    <s v="Online"/>
    <n v="54"/>
    <n v="7.9"/>
    <n v="376.28"/>
    <n v="35.42"/>
    <s v="Card"/>
    <n v="5"/>
    <s v="18-24"/>
    <s v="new"/>
    <s v="medium"/>
    <s v="High"/>
    <s v="Sep"/>
    <x v="2"/>
    <x v="0"/>
    <x v="1"/>
  </r>
  <r>
    <n v="605970"/>
    <n v="83787"/>
    <n v="42"/>
    <s v="Female"/>
    <x v="2"/>
    <x v="5"/>
    <s v="Sandwich"/>
    <d v="2023-07-23T00:00:00"/>
    <s v="COD"/>
    <n v="46"/>
    <n v="3.6"/>
    <n v="699.89"/>
    <n v="41.57"/>
    <s v="Card"/>
    <n v="2"/>
    <s v="36-50"/>
    <s v="new"/>
    <s v="high value"/>
    <s v="Low"/>
    <s v="Jul"/>
    <x v="0"/>
    <x v="2"/>
    <x v="1"/>
  </r>
  <r>
    <n v="605971"/>
    <n v="21305"/>
    <n v="47"/>
    <s v="Female"/>
    <x v="4"/>
    <x v="0"/>
    <s v="Burger"/>
    <d v="2022-09-29T00:00:00"/>
    <s v="COD"/>
    <n v="85"/>
    <n v="11.2"/>
    <n v="1272.6099999999999"/>
    <n v="83.32"/>
    <s v="Card"/>
    <n v="3"/>
    <s v="36-50"/>
    <s v="new"/>
    <s v="high value"/>
    <s v="medium"/>
    <s v="Sep"/>
    <x v="2"/>
    <x v="1"/>
    <x v="1"/>
  </r>
  <r>
    <n v="605972"/>
    <n v="45979"/>
    <n v="53"/>
    <s v="Female"/>
    <x v="1"/>
    <x v="3"/>
    <s v="Sandwich"/>
    <d v="2024-03-24T00:00:00"/>
    <s v="COD"/>
    <n v="62"/>
    <n v="7.7"/>
    <n v="1456.68"/>
    <n v="100.66"/>
    <s v="UPI"/>
    <n v="4"/>
    <s v="50+"/>
    <s v="new"/>
    <s v="high value"/>
    <s v="medium"/>
    <s v="Mar"/>
    <x v="1"/>
    <x v="0"/>
    <x v="1"/>
  </r>
  <r>
    <n v="605973"/>
    <n v="43719"/>
    <n v="59"/>
    <s v="Female"/>
    <x v="3"/>
    <x v="4"/>
    <s v="Sandwich"/>
    <d v="2022-07-11T00:00:00"/>
    <s v="Online"/>
    <n v="67"/>
    <n v="11.7"/>
    <n v="246.6"/>
    <n v="23.2"/>
    <s v="Card"/>
    <n v="4"/>
    <s v="50+"/>
    <s v="new"/>
    <s v="low"/>
    <s v="medium"/>
    <s v="Jul"/>
    <x v="2"/>
    <x v="1"/>
    <x v="1"/>
  </r>
  <r>
    <n v="605974"/>
    <n v="29165"/>
    <n v="29"/>
    <s v="Male"/>
    <x v="2"/>
    <x v="2"/>
    <s v="Biryani"/>
    <d v="2024-10-25T00:00:00"/>
    <s v="Online"/>
    <n v="32"/>
    <n v="4.3"/>
    <n v="336.69"/>
    <n v="117.97"/>
    <s v="Card"/>
    <n v="4"/>
    <s v="25-35"/>
    <s v="new"/>
    <s v="medium"/>
    <s v="medium"/>
    <s v="Oct"/>
    <x v="1"/>
    <x v="2"/>
    <x v="0"/>
  </r>
  <r>
    <n v="605975"/>
    <n v="88469"/>
    <n v="37"/>
    <s v="Male"/>
    <x v="2"/>
    <x v="7"/>
    <s v="South Indian"/>
    <d v="2024-06-27T00:00:00"/>
    <s v="COD"/>
    <n v="27"/>
    <n v="5.2"/>
    <n v="732.85"/>
    <n v="70.84"/>
    <s v="Wallet"/>
    <n v="3"/>
    <s v="36-50"/>
    <s v="new"/>
    <s v="high value"/>
    <s v="medium"/>
    <s v="Jun"/>
    <x v="1"/>
    <x v="0"/>
    <x v="2"/>
  </r>
  <r>
    <n v="605976"/>
    <n v="76880"/>
    <n v="40"/>
    <s v="Female"/>
    <x v="1"/>
    <x v="1"/>
    <s v="Pizza"/>
    <d v="2022-01-09T00:00:00"/>
    <s v="COD"/>
    <n v="30"/>
    <n v="6.8"/>
    <n v="1036.08"/>
    <n v="91.35"/>
    <s v="Cash"/>
    <n v="3"/>
    <s v="36-50"/>
    <s v="new"/>
    <s v="high value"/>
    <s v="medium"/>
    <s v="Jan"/>
    <x v="2"/>
    <x v="0"/>
    <x v="2"/>
  </r>
  <r>
    <n v="605977"/>
    <n v="79676"/>
    <n v="35"/>
    <s v="Male"/>
    <x v="2"/>
    <x v="5"/>
    <s v="Sandwich"/>
    <d v="2024-05-25T00:00:00"/>
    <s v="COD"/>
    <n v="46"/>
    <n v="10.5"/>
    <n v="487.65"/>
    <n v="88.45"/>
    <s v="Cash"/>
    <n v="2"/>
    <s v="25-35"/>
    <s v="new"/>
    <s v="medium"/>
    <s v="Low"/>
    <s v="May"/>
    <x v="1"/>
    <x v="1"/>
    <x v="1"/>
  </r>
  <r>
    <n v="605978"/>
    <n v="52024"/>
    <n v="53"/>
    <s v="Male"/>
    <x v="3"/>
    <x v="0"/>
    <s v="Burger"/>
    <d v="2022-06-09T00:00:00"/>
    <s v="Online"/>
    <n v="87"/>
    <n v="8.1"/>
    <n v="880.71"/>
    <n v="113.26"/>
    <s v="UPI"/>
    <n v="5"/>
    <s v="50+"/>
    <s v="new"/>
    <s v="high value"/>
    <s v="High"/>
    <s v="Jun"/>
    <x v="2"/>
    <x v="0"/>
    <x v="1"/>
  </r>
  <r>
    <n v="605979"/>
    <n v="15093"/>
    <n v="59"/>
    <s v="Female"/>
    <x v="5"/>
    <x v="6"/>
    <s v="Pizza"/>
    <d v="2024-01-12T00:00:00"/>
    <s v="Online"/>
    <n v="40"/>
    <n v="8"/>
    <n v="1376.26"/>
    <n v="106.78"/>
    <s v="Card"/>
    <n v="5"/>
    <s v="50+"/>
    <s v="new"/>
    <s v="high value"/>
    <s v="High"/>
    <s v="Jan"/>
    <x v="1"/>
    <x v="0"/>
    <x v="0"/>
  </r>
  <r>
    <n v="605980"/>
    <n v="28182"/>
    <n v="59"/>
    <s v="Male"/>
    <x v="3"/>
    <x v="3"/>
    <s v="Biryani"/>
    <d v="2022-08-13T00:00:00"/>
    <s v="COD"/>
    <n v="79"/>
    <n v="3"/>
    <n v="1362.81"/>
    <n v="64.38"/>
    <s v="Wallet"/>
    <n v="1"/>
    <s v="50+"/>
    <s v="new"/>
    <s v="high value"/>
    <s v="Low"/>
    <s v="Aug"/>
    <x v="2"/>
    <x v="2"/>
    <x v="1"/>
  </r>
  <r>
    <n v="605981"/>
    <n v="88173"/>
    <n v="35"/>
    <s v="Male"/>
    <x v="3"/>
    <x v="0"/>
    <s v="Biryani"/>
    <d v="2024-04-18T00:00:00"/>
    <s v="Online"/>
    <n v="68"/>
    <n v="8"/>
    <n v="343.77"/>
    <n v="102.8"/>
    <s v="UPI"/>
    <n v="3"/>
    <s v="25-35"/>
    <s v="new"/>
    <s v="medium"/>
    <s v="medium"/>
    <s v="Apr"/>
    <x v="1"/>
    <x v="0"/>
    <x v="1"/>
  </r>
  <r>
    <n v="605982"/>
    <n v="26332"/>
    <n v="50"/>
    <s v="Female"/>
    <x v="2"/>
    <x v="7"/>
    <s v="Burger"/>
    <d v="2022-02-04T00:00:00"/>
    <s v="Online"/>
    <n v="45"/>
    <n v="7.4"/>
    <n v="1164.75"/>
    <n v="54.51"/>
    <s v="Cash"/>
    <n v="3"/>
    <s v="36-50"/>
    <s v="repeat"/>
    <s v="high value"/>
    <s v="medium"/>
    <s v="Feb"/>
    <x v="2"/>
    <x v="0"/>
    <x v="0"/>
  </r>
  <r>
    <n v="605983"/>
    <n v="41848"/>
    <n v="56"/>
    <s v="Male"/>
    <x v="1"/>
    <x v="0"/>
    <s v="South Indian"/>
    <d v="2022-03-15T00:00:00"/>
    <s v="Online"/>
    <n v="29"/>
    <n v="8.9"/>
    <n v="343.13"/>
    <n v="52.92"/>
    <s v="Cash"/>
    <n v="4"/>
    <s v="50+"/>
    <s v="new"/>
    <s v="medium"/>
    <s v="medium"/>
    <s v="Mar"/>
    <x v="2"/>
    <x v="0"/>
    <x v="2"/>
  </r>
  <r>
    <n v="605984"/>
    <n v="38543"/>
    <n v="64"/>
    <s v="Female"/>
    <x v="0"/>
    <x v="7"/>
    <s v="Burger"/>
    <d v="2023-09-27T00:00:00"/>
    <s v="COD"/>
    <n v="54"/>
    <n v="1.4"/>
    <n v="296.08"/>
    <n v="88.89"/>
    <s v="Cash"/>
    <n v="3"/>
    <s v="50+"/>
    <s v="new"/>
    <s v="medium"/>
    <s v="medium"/>
    <s v="Sep"/>
    <x v="0"/>
    <x v="2"/>
    <x v="1"/>
  </r>
  <r>
    <n v="605985"/>
    <n v="23999"/>
    <n v="35"/>
    <s v="Female"/>
    <x v="0"/>
    <x v="0"/>
    <s v="South Indian"/>
    <d v="2024-07-15T00:00:00"/>
    <s v="COD"/>
    <n v="68"/>
    <n v="4.3"/>
    <n v="611.27"/>
    <n v="85.39"/>
    <s v="UPI"/>
    <n v="3"/>
    <s v="25-35"/>
    <s v="new"/>
    <s v="high value"/>
    <s v="medium"/>
    <s v="Jul"/>
    <x v="1"/>
    <x v="2"/>
    <x v="1"/>
  </r>
  <r>
    <n v="605986"/>
    <n v="74462"/>
    <n v="41"/>
    <s v="Male"/>
    <x v="3"/>
    <x v="0"/>
    <s v="Burger"/>
    <d v="2023-06-20T00:00:00"/>
    <s v="COD"/>
    <n v="83"/>
    <n v="10.6"/>
    <n v="673.49"/>
    <n v="74.97"/>
    <s v="Cash"/>
    <n v="1"/>
    <s v="36-50"/>
    <s v="new"/>
    <s v="high value"/>
    <s v="Low"/>
    <s v="Jun"/>
    <x v="0"/>
    <x v="1"/>
    <x v="1"/>
  </r>
  <r>
    <n v="605987"/>
    <n v="37045"/>
    <n v="61"/>
    <s v="Female"/>
    <x v="0"/>
    <x v="0"/>
    <s v="Sandwich"/>
    <d v="2022-09-07T00:00:00"/>
    <s v="Online"/>
    <n v="38"/>
    <n v="3.2"/>
    <n v="1233.58"/>
    <n v="26.02"/>
    <s v="Cash"/>
    <n v="2"/>
    <s v="50+"/>
    <s v="new"/>
    <s v="high value"/>
    <s v="Low"/>
    <s v="Sep"/>
    <x v="2"/>
    <x v="2"/>
    <x v="0"/>
  </r>
  <r>
    <n v="605988"/>
    <n v="24275"/>
    <n v="50"/>
    <s v="Male"/>
    <x v="0"/>
    <x v="6"/>
    <s v="South Indian"/>
    <d v="2022-07-10T00:00:00"/>
    <s v="COD"/>
    <n v="77"/>
    <n v="1.8"/>
    <n v="875.16"/>
    <n v="60.92"/>
    <s v="UPI"/>
    <n v="2"/>
    <s v="36-50"/>
    <s v="new"/>
    <s v="high value"/>
    <s v="Low"/>
    <s v="Jul"/>
    <x v="2"/>
    <x v="2"/>
    <x v="1"/>
  </r>
  <r>
    <n v="605989"/>
    <n v="49298"/>
    <n v="45"/>
    <s v="Female"/>
    <x v="5"/>
    <x v="5"/>
    <s v="Biryani"/>
    <d v="2022-03-10T00:00:00"/>
    <s v="Online"/>
    <n v="40"/>
    <n v="3.8"/>
    <n v="684.14"/>
    <n v="107.9"/>
    <s v="Cash"/>
    <n v="2"/>
    <s v="36-50"/>
    <s v="new"/>
    <s v="high value"/>
    <s v="Low"/>
    <s v="Mar"/>
    <x v="2"/>
    <x v="2"/>
    <x v="0"/>
  </r>
  <r>
    <n v="605990"/>
    <n v="37471"/>
    <n v="30"/>
    <s v="Male"/>
    <x v="5"/>
    <x v="0"/>
    <s v="Sandwich"/>
    <d v="2022-04-11T00:00:00"/>
    <s v="Online"/>
    <n v="46"/>
    <n v="1.6"/>
    <n v="1305.22"/>
    <n v="44.89"/>
    <s v="Cash"/>
    <n v="4"/>
    <s v="25-35"/>
    <s v="new"/>
    <s v="high value"/>
    <s v="medium"/>
    <s v="Apr"/>
    <x v="2"/>
    <x v="2"/>
    <x v="1"/>
  </r>
  <r>
    <n v="605991"/>
    <n v="23184"/>
    <n v="48"/>
    <s v="Female"/>
    <x v="3"/>
    <x v="1"/>
    <s v="Biryani"/>
    <d v="2024-11-09T00:00:00"/>
    <s v="COD"/>
    <n v="83"/>
    <n v="14.6"/>
    <n v="166.68"/>
    <n v="68.05"/>
    <s v="UPI"/>
    <n v="2"/>
    <s v="36-50"/>
    <s v="new"/>
    <s v="low"/>
    <s v="Low"/>
    <s v="Nov"/>
    <x v="1"/>
    <x v="1"/>
    <x v="1"/>
  </r>
  <r>
    <n v="605992"/>
    <n v="11691"/>
    <n v="32"/>
    <s v="Male"/>
    <x v="2"/>
    <x v="6"/>
    <s v="Biryani"/>
    <d v="2024-02-06T00:00:00"/>
    <s v="Online"/>
    <n v="60"/>
    <n v="4.7"/>
    <n v="543.19000000000005"/>
    <n v="102.56"/>
    <s v="UPI"/>
    <n v="4"/>
    <s v="25-35"/>
    <s v="new"/>
    <s v="high value"/>
    <s v="medium"/>
    <s v="Feb"/>
    <x v="1"/>
    <x v="2"/>
    <x v="1"/>
  </r>
  <r>
    <n v="605993"/>
    <n v="91702"/>
    <n v="37"/>
    <s v="Male"/>
    <x v="3"/>
    <x v="7"/>
    <s v="Pizza"/>
    <d v="2024-04-18T00:00:00"/>
    <s v="COD"/>
    <n v="68"/>
    <n v="3.2"/>
    <n v="658.04"/>
    <n v="91.49"/>
    <s v="Cash"/>
    <n v="4"/>
    <s v="36-50"/>
    <s v="repeat"/>
    <s v="high value"/>
    <s v="medium"/>
    <s v="Apr"/>
    <x v="1"/>
    <x v="2"/>
    <x v="1"/>
  </r>
  <r>
    <n v="605994"/>
    <n v="22727"/>
    <n v="37"/>
    <s v="Female"/>
    <x v="4"/>
    <x v="2"/>
    <s v="South Indian"/>
    <d v="2022-02-01T00:00:00"/>
    <s v="COD"/>
    <n v="88"/>
    <n v="9.3000000000000007"/>
    <n v="969.26"/>
    <n v="56.16"/>
    <s v="UPI"/>
    <n v="3"/>
    <s v="36-50"/>
    <s v="new"/>
    <s v="high value"/>
    <s v="medium"/>
    <s v="Feb"/>
    <x v="2"/>
    <x v="0"/>
    <x v="1"/>
  </r>
  <r>
    <n v="605995"/>
    <n v="47998"/>
    <n v="60"/>
    <s v="Female"/>
    <x v="2"/>
    <x v="0"/>
    <s v="Burger"/>
    <d v="2024-04-20T00:00:00"/>
    <s v="COD"/>
    <n v="78"/>
    <n v="10.7"/>
    <n v="1458.21"/>
    <n v="56.17"/>
    <s v="Cash"/>
    <n v="3"/>
    <s v="50+"/>
    <s v="new"/>
    <s v="high value"/>
    <s v="medium"/>
    <s v="Apr"/>
    <x v="1"/>
    <x v="1"/>
    <x v="1"/>
  </r>
  <r>
    <n v="605996"/>
    <n v="46345"/>
    <n v="44"/>
    <s v="Female"/>
    <x v="5"/>
    <x v="4"/>
    <s v="Chinese"/>
    <d v="2023-03-11T00:00:00"/>
    <s v="Online"/>
    <n v="48"/>
    <n v="3.7"/>
    <n v="233.48"/>
    <n v="56.9"/>
    <s v="Card"/>
    <n v="5"/>
    <s v="36-50"/>
    <s v="new"/>
    <s v="low"/>
    <s v="High"/>
    <s v="Mar"/>
    <x v="0"/>
    <x v="2"/>
    <x v="1"/>
  </r>
  <r>
    <n v="605997"/>
    <n v="60772"/>
    <n v="56"/>
    <s v="Male"/>
    <x v="5"/>
    <x v="1"/>
    <s v="South Indian"/>
    <d v="2022-04-23T00:00:00"/>
    <s v="Online"/>
    <n v="65"/>
    <n v="6.3"/>
    <n v="524.41"/>
    <n v="28.2"/>
    <s v="Card"/>
    <n v="1"/>
    <s v="50+"/>
    <s v="repeat"/>
    <s v="high value"/>
    <s v="Low"/>
    <s v="Apr"/>
    <x v="2"/>
    <x v="0"/>
    <x v="1"/>
  </r>
  <r>
    <n v="605998"/>
    <n v="79717"/>
    <n v="54"/>
    <s v="Male"/>
    <x v="5"/>
    <x v="0"/>
    <s v="Pizza"/>
    <d v="2022-08-26T00:00:00"/>
    <s v="COD"/>
    <n v="77"/>
    <n v="14.3"/>
    <n v="1351.35"/>
    <n v="40.880000000000003"/>
    <s v="Card"/>
    <n v="4"/>
    <s v="50+"/>
    <s v="new"/>
    <s v="high value"/>
    <s v="medium"/>
    <s v="Aug"/>
    <x v="2"/>
    <x v="1"/>
    <x v="1"/>
  </r>
  <r>
    <n v="605999"/>
    <n v="16313"/>
    <n v="56"/>
    <s v="Male"/>
    <x v="1"/>
    <x v="1"/>
    <s v="Sandwich"/>
    <d v="2023-06-11T00:00:00"/>
    <s v="Online"/>
    <n v="42"/>
    <n v="4.5"/>
    <n v="409.11"/>
    <n v="42.27"/>
    <s v="Wallet"/>
    <n v="1"/>
    <s v="50+"/>
    <s v="new"/>
    <s v="medium"/>
    <s v="Low"/>
    <s v="Jun"/>
    <x v="0"/>
    <x v="2"/>
    <x v="0"/>
  </r>
  <r>
    <n v="606000"/>
    <n v="95137"/>
    <n v="18"/>
    <s v="Male"/>
    <x v="3"/>
    <x v="3"/>
    <s v="South Indian"/>
    <d v="2022-02-08T00:00:00"/>
    <s v="COD"/>
    <n v="30"/>
    <n v="5.4"/>
    <n v="361.96"/>
    <n v="116.47"/>
    <s v="Card"/>
    <n v="2"/>
    <s v="18-24"/>
    <s v="new"/>
    <s v="medium"/>
    <s v="Low"/>
    <s v="Feb"/>
    <x v="2"/>
    <x v="0"/>
    <x v="2"/>
  </r>
  <r>
    <n v="606001"/>
    <n v="41314"/>
    <n v="60"/>
    <s v="Male"/>
    <x v="0"/>
    <x v="6"/>
    <s v="Sandwich"/>
    <d v="2022-07-14T00:00:00"/>
    <s v="Online"/>
    <n v="84"/>
    <n v="10.7"/>
    <n v="1273.2"/>
    <n v="110.77"/>
    <s v="Wallet"/>
    <n v="3"/>
    <s v="50+"/>
    <s v="new"/>
    <s v="high value"/>
    <s v="medium"/>
    <s v="Jul"/>
    <x v="2"/>
    <x v="1"/>
    <x v="1"/>
  </r>
  <r>
    <n v="606002"/>
    <n v="44014"/>
    <n v="30"/>
    <s v="Female"/>
    <x v="1"/>
    <x v="5"/>
    <s v="Pizza"/>
    <d v="2024-10-21T00:00:00"/>
    <s v="Online"/>
    <n v="53"/>
    <n v="9.8000000000000007"/>
    <n v="534.77"/>
    <n v="110.34"/>
    <s v="Wallet"/>
    <n v="2"/>
    <s v="25-35"/>
    <s v="new"/>
    <s v="high value"/>
    <s v="Low"/>
    <s v="Oct"/>
    <x v="1"/>
    <x v="0"/>
    <x v="1"/>
  </r>
  <r>
    <n v="606003"/>
    <n v="61148"/>
    <n v="59"/>
    <s v="Female"/>
    <x v="3"/>
    <x v="0"/>
    <s v="Biryani"/>
    <d v="2023-01-16T00:00:00"/>
    <s v="COD"/>
    <n v="40"/>
    <n v="12"/>
    <n v="1431.86"/>
    <n v="105.39"/>
    <s v="UPI"/>
    <n v="5"/>
    <s v="50+"/>
    <s v="new"/>
    <s v="high value"/>
    <s v="High"/>
    <s v="Jan"/>
    <x v="0"/>
    <x v="1"/>
    <x v="0"/>
  </r>
  <r>
    <n v="606004"/>
    <n v="77854"/>
    <n v="64"/>
    <s v="Male"/>
    <x v="3"/>
    <x v="7"/>
    <s v="Biryani"/>
    <d v="2023-04-13T00:00:00"/>
    <s v="COD"/>
    <n v="63"/>
    <n v="3.6"/>
    <n v="1182.9000000000001"/>
    <n v="79.13"/>
    <s v="Wallet"/>
    <n v="4"/>
    <s v="50+"/>
    <s v="repeat"/>
    <s v="high value"/>
    <s v="medium"/>
    <s v="Apr"/>
    <x v="0"/>
    <x v="2"/>
    <x v="1"/>
  </r>
  <r>
    <n v="606005"/>
    <n v="15507"/>
    <n v="21"/>
    <s v="Male"/>
    <x v="2"/>
    <x v="6"/>
    <s v="South Indian"/>
    <d v="2023-12-02T00:00:00"/>
    <s v="Online"/>
    <n v="40"/>
    <n v="13"/>
    <n v="1462.66"/>
    <n v="25.28"/>
    <s v="UPI"/>
    <n v="4"/>
    <s v="18-24"/>
    <s v="repeat"/>
    <s v="high value"/>
    <s v="medium"/>
    <s v="Dec"/>
    <x v="0"/>
    <x v="1"/>
    <x v="0"/>
  </r>
  <r>
    <n v="606006"/>
    <n v="68182"/>
    <n v="57"/>
    <s v="Female"/>
    <x v="3"/>
    <x v="4"/>
    <s v="Burger"/>
    <d v="2022-02-11T00:00:00"/>
    <s v="Online"/>
    <n v="83"/>
    <n v="5.5"/>
    <n v="386.09"/>
    <n v="90.58"/>
    <s v="Wallet"/>
    <n v="3"/>
    <s v="50+"/>
    <s v="new"/>
    <s v="medium"/>
    <s v="medium"/>
    <s v="Feb"/>
    <x v="2"/>
    <x v="0"/>
    <x v="1"/>
  </r>
  <r>
    <n v="606007"/>
    <n v="78822"/>
    <n v="19"/>
    <s v="Female"/>
    <x v="5"/>
    <x v="4"/>
    <s v="Biryani"/>
    <d v="2023-12-14T00:00:00"/>
    <s v="Online"/>
    <n v="57"/>
    <n v="6.7"/>
    <n v="254.04"/>
    <n v="29.24"/>
    <s v="Card"/>
    <n v="4"/>
    <s v="18-24"/>
    <s v="new"/>
    <s v="medium"/>
    <s v="medium"/>
    <s v="Dec"/>
    <x v="0"/>
    <x v="0"/>
    <x v="1"/>
  </r>
  <r>
    <n v="606008"/>
    <n v="50696"/>
    <n v="23"/>
    <s v="Male"/>
    <x v="2"/>
    <x v="2"/>
    <s v="Biryani"/>
    <d v="2023-08-26T00:00:00"/>
    <s v="Online"/>
    <n v="45"/>
    <n v="9.6999999999999993"/>
    <n v="437.24"/>
    <n v="76.61"/>
    <s v="Wallet"/>
    <n v="3"/>
    <s v="18-24"/>
    <s v="repeat"/>
    <s v="medium"/>
    <s v="medium"/>
    <s v="Aug"/>
    <x v="0"/>
    <x v="0"/>
    <x v="0"/>
  </r>
  <r>
    <n v="606009"/>
    <n v="26147"/>
    <n v="25"/>
    <s v="Male"/>
    <x v="0"/>
    <x v="3"/>
    <s v="South Indian"/>
    <d v="2023-02-27T00:00:00"/>
    <s v="Online"/>
    <n v="35"/>
    <n v="9.6"/>
    <n v="820.67"/>
    <n v="26.42"/>
    <s v="Wallet"/>
    <n v="3"/>
    <s v="25-35"/>
    <s v="new"/>
    <s v="high value"/>
    <s v="medium"/>
    <s v="Feb"/>
    <x v="0"/>
    <x v="0"/>
    <x v="0"/>
  </r>
  <r>
    <n v="606010"/>
    <n v="85023"/>
    <n v="43"/>
    <s v="Male"/>
    <x v="1"/>
    <x v="4"/>
    <s v="Chinese"/>
    <d v="2023-01-31T00:00:00"/>
    <s v="Online"/>
    <n v="59"/>
    <n v="10.7"/>
    <n v="1086.7"/>
    <n v="23.34"/>
    <s v="Wallet"/>
    <n v="2"/>
    <s v="36-50"/>
    <s v="new"/>
    <s v="high value"/>
    <s v="Low"/>
    <s v="Jan"/>
    <x v="0"/>
    <x v="1"/>
    <x v="1"/>
  </r>
  <r>
    <n v="606011"/>
    <n v="60775"/>
    <n v="32"/>
    <s v="Male"/>
    <x v="3"/>
    <x v="1"/>
    <s v="Sandwich"/>
    <d v="2022-06-16T00:00:00"/>
    <s v="COD"/>
    <n v="89"/>
    <n v="6.8"/>
    <n v="1284.26"/>
    <n v="27.67"/>
    <s v="Card"/>
    <n v="4"/>
    <s v="25-35"/>
    <s v="new"/>
    <s v="high value"/>
    <s v="medium"/>
    <s v="Jun"/>
    <x v="2"/>
    <x v="0"/>
    <x v="1"/>
  </r>
  <r>
    <n v="606012"/>
    <n v="37649"/>
    <n v="44"/>
    <s v="Female"/>
    <x v="2"/>
    <x v="0"/>
    <s v="Burger"/>
    <d v="2024-02-11T00:00:00"/>
    <s v="COD"/>
    <n v="54"/>
    <n v="10"/>
    <n v="1013.38"/>
    <n v="30.53"/>
    <s v="Cash"/>
    <n v="5"/>
    <s v="36-50"/>
    <s v="new"/>
    <s v="high value"/>
    <s v="High"/>
    <s v="Feb"/>
    <x v="1"/>
    <x v="0"/>
    <x v="1"/>
  </r>
  <r>
    <n v="606013"/>
    <n v="99116"/>
    <n v="33"/>
    <s v="Male"/>
    <x v="1"/>
    <x v="6"/>
    <s v="Pizza"/>
    <d v="2024-05-11T00:00:00"/>
    <s v="Online"/>
    <n v="69"/>
    <n v="9"/>
    <n v="197.96"/>
    <n v="42.89"/>
    <s v="Card"/>
    <n v="3"/>
    <s v="25-35"/>
    <s v="new"/>
    <s v="low"/>
    <s v="medium"/>
    <s v="May"/>
    <x v="1"/>
    <x v="0"/>
    <x v="1"/>
  </r>
  <r>
    <n v="606014"/>
    <n v="15757"/>
    <n v="54"/>
    <s v="Female"/>
    <x v="4"/>
    <x v="2"/>
    <s v="Sandwich"/>
    <d v="2023-02-22T00:00:00"/>
    <s v="Online"/>
    <n v="20"/>
    <n v="4.5"/>
    <n v="576.91999999999996"/>
    <n v="70.930000000000007"/>
    <s v="Cash"/>
    <n v="1"/>
    <s v="50+"/>
    <s v="new"/>
    <s v="high value"/>
    <s v="Low"/>
    <s v="Feb"/>
    <x v="0"/>
    <x v="2"/>
    <x v="2"/>
  </r>
  <r>
    <n v="606015"/>
    <n v="75901"/>
    <n v="57"/>
    <s v="Male"/>
    <x v="2"/>
    <x v="5"/>
    <s v="Pizza"/>
    <d v="2022-05-12T00:00:00"/>
    <s v="Online"/>
    <n v="43"/>
    <n v="1.7"/>
    <n v="1005.47"/>
    <n v="102.73"/>
    <s v="Cash"/>
    <n v="4"/>
    <s v="50+"/>
    <s v="new"/>
    <s v="high value"/>
    <s v="medium"/>
    <s v="May"/>
    <x v="2"/>
    <x v="2"/>
    <x v="0"/>
  </r>
  <r>
    <n v="606016"/>
    <n v="55098"/>
    <n v="38"/>
    <s v="Female"/>
    <x v="3"/>
    <x v="3"/>
    <s v="South Indian"/>
    <d v="2023-05-14T00:00:00"/>
    <s v="Online"/>
    <n v="84"/>
    <n v="5.9"/>
    <n v="682.81"/>
    <n v="34.89"/>
    <s v="Wallet"/>
    <n v="3"/>
    <s v="36-50"/>
    <s v="new"/>
    <s v="high value"/>
    <s v="medium"/>
    <s v="May"/>
    <x v="0"/>
    <x v="0"/>
    <x v="1"/>
  </r>
  <r>
    <n v="606017"/>
    <n v="10231"/>
    <n v="49"/>
    <s v="Male"/>
    <x v="0"/>
    <x v="6"/>
    <s v="Pizza"/>
    <d v="2022-08-25T00:00:00"/>
    <s v="Online"/>
    <n v="72"/>
    <n v="1.3"/>
    <n v="685.58"/>
    <n v="83.58"/>
    <s v="Wallet"/>
    <n v="4"/>
    <s v="36-50"/>
    <s v="new"/>
    <s v="high value"/>
    <s v="medium"/>
    <s v="Aug"/>
    <x v="2"/>
    <x v="2"/>
    <x v="1"/>
  </r>
  <r>
    <n v="606018"/>
    <n v="15177"/>
    <n v="62"/>
    <s v="Male"/>
    <x v="3"/>
    <x v="4"/>
    <s v="Pizza"/>
    <d v="2024-06-14T00:00:00"/>
    <s v="COD"/>
    <n v="32"/>
    <n v="13"/>
    <n v="1254.22"/>
    <n v="108.95"/>
    <s v="Card"/>
    <n v="2"/>
    <s v="50+"/>
    <s v="new"/>
    <s v="high value"/>
    <s v="Low"/>
    <s v="Jun"/>
    <x v="1"/>
    <x v="1"/>
    <x v="0"/>
  </r>
  <r>
    <n v="606019"/>
    <n v="55960"/>
    <n v="21"/>
    <s v="Female"/>
    <x v="2"/>
    <x v="0"/>
    <s v="Biryani"/>
    <d v="2024-01-25T00:00:00"/>
    <s v="Online"/>
    <n v="67"/>
    <n v="12.8"/>
    <n v="610.4"/>
    <n v="71.22"/>
    <s v="Wallet"/>
    <n v="2"/>
    <s v="18-24"/>
    <s v="new"/>
    <s v="high value"/>
    <s v="Low"/>
    <s v="Jan"/>
    <x v="1"/>
    <x v="1"/>
    <x v="1"/>
  </r>
  <r>
    <n v="606020"/>
    <n v="38101"/>
    <n v="62"/>
    <s v="Male"/>
    <x v="2"/>
    <x v="7"/>
    <s v="Biryani"/>
    <d v="2022-01-17T00:00:00"/>
    <s v="Online"/>
    <n v="22"/>
    <n v="5.9"/>
    <n v="1039.9000000000001"/>
    <n v="112.19"/>
    <s v="UPI"/>
    <n v="4"/>
    <s v="50+"/>
    <s v="new"/>
    <s v="high value"/>
    <s v="medium"/>
    <s v="Jan"/>
    <x v="2"/>
    <x v="0"/>
    <x v="2"/>
  </r>
  <r>
    <n v="606021"/>
    <n v="90657"/>
    <n v="53"/>
    <s v="Female"/>
    <x v="1"/>
    <x v="0"/>
    <s v="South Indian"/>
    <d v="2023-06-30T00:00:00"/>
    <s v="COD"/>
    <n v="56"/>
    <n v="5"/>
    <n v="522.12"/>
    <n v="55.64"/>
    <s v="UPI"/>
    <n v="4"/>
    <s v="50+"/>
    <s v="new"/>
    <s v="high value"/>
    <s v="medium"/>
    <s v="Jun"/>
    <x v="0"/>
    <x v="2"/>
    <x v="1"/>
  </r>
  <r>
    <n v="606022"/>
    <n v="92431"/>
    <n v="59"/>
    <s v="Female"/>
    <x v="1"/>
    <x v="5"/>
    <s v="Burger"/>
    <d v="2024-01-13T00:00:00"/>
    <s v="COD"/>
    <n v="51"/>
    <n v="13.9"/>
    <n v="237.86"/>
    <n v="96.4"/>
    <s v="Cash"/>
    <n v="2"/>
    <s v="50+"/>
    <s v="repeat"/>
    <s v="low"/>
    <s v="Low"/>
    <s v="Jan"/>
    <x v="1"/>
    <x v="1"/>
    <x v="1"/>
  </r>
  <r>
    <n v="606023"/>
    <n v="90441"/>
    <n v="57"/>
    <s v="Male"/>
    <x v="4"/>
    <x v="2"/>
    <s v="Pizza"/>
    <d v="2023-05-19T00:00:00"/>
    <s v="COD"/>
    <n v="88"/>
    <n v="9.8000000000000007"/>
    <n v="284.8"/>
    <n v="80.89"/>
    <s v="UPI"/>
    <n v="1"/>
    <s v="50+"/>
    <s v="new"/>
    <s v="medium"/>
    <s v="Low"/>
    <s v="May"/>
    <x v="0"/>
    <x v="0"/>
    <x v="1"/>
  </r>
  <r>
    <n v="606024"/>
    <n v="91493"/>
    <n v="63"/>
    <s v="Female"/>
    <x v="0"/>
    <x v="1"/>
    <s v="Sandwich"/>
    <d v="2023-11-05T00:00:00"/>
    <s v="Online"/>
    <n v="84"/>
    <n v="8.6999999999999993"/>
    <n v="274.52999999999997"/>
    <n v="79.709999999999994"/>
    <s v="UPI"/>
    <n v="4"/>
    <s v="50+"/>
    <s v="new"/>
    <s v="medium"/>
    <s v="medium"/>
    <s v="Nov"/>
    <x v="0"/>
    <x v="0"/>
    <x v="1"/>
  </r>
  <r>
    <n v="606025"/>
    <n v="68352"/>
    <n v="43"/>
    <s v="Female"/>
    <x v="0"/>
    <x v="6"/>
    <s v="Pizza"/>
    <d v="2022-04-09T00:00:00"/>
    <s v="COD"/>
    <n v="68"/>
    <n v="3.1"/>
    <n v="695.45"/>
    <n v="80.849999999999994"/>
    <s v="Wallet"/>
    <n v="5"/>
    <s v="36-50"/>
    <s v="new"/>
    <s v="high value"/>
    <s v="High"/>
    <s v="Apr"/>
    <x v="2"/>
    <x v="2"/>
    <x v="1"/>
  </r>
  <r>
    <n v="606026"/>
    <n v="53655"/>
    <n v="58"/>
    <s v="Female"/>
    <x v="3"/>
    <x v="1"/>
    <s v="Chinese"/>
    <d v="2024-10-26T00:00:00"/>
    <s v="COD"/>
    <n v="62"/>
    <n v="4.8"/>
    <n v="343.37"/>
    <n v="100.11"/>
    <s v="UPI"/>
    <n v="1"/>
    <s v="50+"/>
    <s v="new"/>
    <s v="medium"/>
    <s v="Low"/>
    <s v="Oct"/>
    <x v="1"/>
    <x v="2"/>
    <x v="1"/>
  </r>
  <r>
    <n v="606027"/>
    <n v="66230"/>
    <n v="41"/>
    <s v="Male"/>
    <x v="1"/>
    <x v="4"/>
    <s v="Pizza"/>
    <d v="2022-04-01T00:00:00"/>
    <s v="COD"/>
    <n v="36"/>
    <n v="13.4"/>
    <n v="940.74"/>
    <n v="68.19"/>
    <s v="UPI"/>
    <n v="4"/>
    <s v="36-50"/>
    <s v="new"/>
    <s v="high value"/>
    <s v="medium"/>
    <s v="Apr"/>
    <x v="2"/>
    <x v="1"/>
    <x v="0"/>
  </r>
  <r>
    <n v="606028"/>
    <n v="78377"/>
    <n v="36"/>
    <s v="Male"/>
    <x v="0"/>
    <x v="1"/>
    <s v="South Indian"/>
    <d v="2022-12-02T00:00:00"/>
    <s v="Online"/>
    <n v="81"/>
    <n v="14.4"/>
    <n v="992.64"/>
    <n v="21.45"/>
    <s v="Wallet"/>
    <n v="1"/>
    <s v="36-50"/>
    <s v="new"/>
    <s v="high value"/>
    <s v="Low"/>
    <s v="Dec"/>
    <x v="2"/>
    <x v="1"/>
    <x v="1"/>
  </r>
  <r>
    <n v="606029"/>
    <n v="80718"/>
    <n v="37"/>
    <s v="Male"/>
    <x v="3"/>
    <x v="2"/>
    <s v="Pizza"/>
    <d v="2023-10-30T00:00:00"/>
    <s v="Online"/>
    <n v="23"/>
    <n v="11.1"/>
    <n v="260.69"/>
    <n v="48.94"/>
    <s v="Wallet"/>
    <n v="4"/>
    <s v="36-50"/>
    <s v="new"/>
    <s v="medium"/>
    <s v="medium"/>
    <s v="Oct"/>
    <x v="0"/>
    <x v="1"/>
    <x v="2"/>
  </r>
  <r>
    <n v="606030"/>
    <n v="85281"/>
    <n v="60"/>
    <s v="Male"/>
    <x v="4"/>
    <x v="5"/>
    <s v="Sandwich"/>
    <d v="2022-10-29T00:00:00"/>
    <s v="COD"/>
    <n v="21"/>
    <n v="3.5"/>
    <n v="1377.45"/>
    <n v="60.41"/>
    <s v="Wallet"/>
    <n v="1"/>
    <s v="50+"/>
    <s v="new"/>
    <s v="high value"/>
    <s v="Low"/>
    <s v="Oct"/>
    <x v="2"/>
    <x v="2"/>
    <x v="2"/>
  </r>
  <r>
    <n v="606031"/>
    <n v="49767"/>
    <n v="50"/>
    <s v="Female"/>
    <x v="3"/>
    <x v="6"/>
    <s v="Chinese"/>
    <d v="2022-11-12T00:00:00"/>
    <s v="Online"/>
    <n v="47"/>
    <n v="12.8"/>
    <n v="792.19"/>
    <n v="91.78"/>
    <s v="Wallet"/>
    <n v="4"/>
    <s v="36-50"/>
    <s v="new"/>
    <s v="high value"/>
    <s v="medium"/>
    <s v="Nov"/>
    <x v="2"/>
    <x v="1"/>
    <x v="1"/>
  </r>
  <r>
    <n v="606032"/>
    <n v="14863"/>
    <n v="35"/>
    <s v="Female"/>
    <x v="0"/>
    <x v="4"/>
    <s v="Pizza"/>
    <d v="2022-12-30T00:00:00"/>
    <s v="Online"/>
    <n v="55"/>
    <n v="10.7"/>
    <n v="1123.96"/>
    <n v="64.67"/>
    <s v="Cash"/>
    <n v="1"/>
    <s v="25-35"/>
    <s v="new"/>
    <s v="high value"/>
    <s v="Low"/>
    <s v="Dec"/>
    <x v="2"/>
    <x v="1"/>
    <x v="1"/>
  </r>
  <r>
    <n v="606033"/>
    <n v="73731"/>
    <n v="62"/>
    <s v="Female"/>
    <x v="2"/>
    <x v="5"/>
    <s v="South Indian"/>
    <d v="2022-11-24T00:00:00"/>
    <s v="Online"/>
    <n v="44"/>
    <n v="2.4"/>
    <n v="449.74"/>
    <n v="114"/>
    <s v="Card"/>
    <n v="4"/>
    <s v="50+"/>
    <s v="new"/>
    <s v="medium"/>
    <s v="medium"/>
    <s v="Nov"/>
    <x v="2"/>
    <x v="2"/>
    <x v="0"/>
  </r>
  <r>
    <n v="606034"/>
    <n v="35736"/>
    <n v="31"/>
    <s v="Male"/>
    <x v="1"/>
    <x v="1"/>
    <s v="Sandwich"/>
    <d v="2023-12-11T00:00:00"/>
    <s v="Online"/>
    <n v="42"/>
    <n v="5.8"/>
    <n v="811.4"/>
    <n v="113.31"/>
    <s v="UPI"/>
    <n v="5"/>
    <s v="25-35"/>
    <s v="new"/>
    <s v="high value"/>
    <s v="High"/>
    <s v="Dec"/>
    <x v="0"/>
    <x v="0"/>
    <x v="0"/>
  </r>
  <r>
    <n v="606035"/>
    <n v="46201"/>
    <n v="33"/>
    <s v="Male"/>
    <x v="5"/>
    <x v="5"/>
    <s v="Biryani"/>
    <d v="2024-12-08T00:00:00"/>
    <s v="COD"/>
    <n v="64"/>
    <n v="10.3"/>
    <n v="480.64"/>
    <n v="116.31"/>
    <s v="Cash"/>
    <n v="5"/>
    <s v="25-35"/>
    <s v="new"/>
    <s v="medium"/>
    <s v="High"/>
    <s v="Dec"/>
    <x v="1"/>
    <x v="1"/>
    <x v="1"/>
  </r>
  <r>
    <n v="606036"/>
    <n v="73524"/>
    <n v="56"/>
    <s v="Female"/>
    <x v="5"/>
    <x v="0"/>
    <s v="Chinese"/>
    <d v="2022-06-04T00:00:00"/>
    <s v="Online"/>
    <n v="58"/>
    <n v="12.6"/>
    <n v="1115.6500000000001"/>
    <n v="21.83"/>
    <s v="Wallet"/>
    <n v="2"/>
    <s v="50+"/>
    <s v="new"/>
    <s v="high value"/>
    <s v="Low"/>
    <s v="Jun"/>
    <x v="2"/>
    <x v="1"/>
    <x v="1"/>
  </r>
  <r>
    <n v="606037"/>
    <n v="74851"/>
    <n v="42"/>
    <s v="Female"/>
    <x v="2"/>
    <x v="3"/>
    <s v="Biryani"/>
    <d v="2024-07-26T00:00:00"/>
    <s v="COD"/>
    <n v="32"/>
    <n v="5.0999999999999996"/>
    <n v="445.86"/>
    <n v="86.54"/>
    <s v="UPI"/>
    <n v="3"/>
    <s v="36-50"/>
    <s v="new"/>
    <s v="medium"/>
    <s v="medium"/>
    <s v="Jul"/>
    <x v="1"/>
    <x v="0"/>
    <x v="0"/>
  </r>
  <r>
    <n v="606038"/>
    <n v="56966"/>
    <n v="64"/>
    <s v="Female"/>
    <x v="4"/>
    <x v="7"/>
    <s v="Chinese"/>
    <d v="2022-09-16T00:00:00"/>
    <s v="Online"/>
    <n v="36"/>
    <n v="9.8000000000000007"/>
    <n v="1101.3800000000001"/>
    <n v="119.39"/>
    <s v="UPI"/>
    <n v="5"/>
    <s v="50+"/>
    <s v="new"/>
    <s v="high value"/>
    <s v="High"/>
    <s v="Sep"/>
    <x v="2"/>
    <x v="0"/>
    <x v="0"/>
  </r>
  <r>
    <n v="606039"/>
    <n v="24654"/>
    <n v="55"/>
    <s v="Female"/>
    <x v="5"/>
    <x v="1"/>
    <s v="Burger"/>
    <d v="2024-06-17T00:00:00"/>
    <s v="COD"/>
    <n v="60"/>
    <n v="12.1"/>
    <n v="1444.51"/>
    <n v="101.75"/>
    <s v="Wallet"/>
    <n v="3"/>
    <s v="50+"/>
    <s v="new"/>
    <s v="high value"/>
    <s v="medium"/>
    <s v="Jun"/>
    <x v="1"/>
    <x v="1"/>
    <x v="1"/>
  </r>
  <r>
    <n v="606040"/>
    <n v="61543"/>
    <n v="27"/>
    <s v="Male"/>
    <x v="3"/>
    <x v="2"/>
    <s v="Chinese"/>
    <d v="2024-06-06T00:00:00"/>
    <s v="COD"/>
    <n v="51"/>
    <n v="13.8"/>
    <n v="345.58"/>
    <n v="89.09"/>
    <s v="Cash"/>
    <n v="1"/>
    <s v="25-35"/>
    <s v="new"/>
    <s v="medium"/>
    <s v="Low"/>
    <s v="Jun"/>
    <x v="1"/>
    <x v="1"/>
    <x v="1"/>
  </r>
  <r>
    <n v="606041"/>
    <n v="70923"/>
    <n v="47"/>
    <s v="Female"/>
    <x v="4"/>
    <x v="6"/>
    <s v="Sandwich"/>
    <d v="2024-09-03T00:00:00"/>
    <s v="COD"/>
    <n v="63"/>
    <n v="1.4"/>
    <n v="976.29"/>
    <n v="83.95"/>
    <s v="Wallet"/>
    <n v="2"/>
    <s v="36-50"/>
    <s v="new"/>
    <s v="high value"/>
    <s v="Low"/>
    <s v="Sep"/>
    <x v="1"/>
    <x v="2"/>
    <x v="1"/>
  </r>
  <r>
    <n v="606042"/>
    <n v="84542"/>
    <n v="30"/>
    <s v="Female"/>
    <x v="3"/>
    <x v="5"/>
    <s v="Pizza"/>
    <d v="2022-10-19T00:00:00"/>
    <s v="Online"/>
    <n v="70"/>
    <n v="6.3"/>
    <n v="969.67"/>
    <n v="25.71"/>
    <s v="Card"/>
    <n v="1"/>
    <s v="25-35"/>
    <s v="new"/>
    <s v="high value"/>
    <s v="Low"/>
    <s v="Oct"/>
    <x v="2"/>
    <x v="0"/>
    <x v="1"/>
  </r>
  <r>
    <n v="606043"/>
    <n v="74448"/>
    <n v="54"/>
    <s v="Female"/>
    <x v="3"/>
    <x v="4"/>
    <s v="Biryani"/>
    <d v="2022-10-16T00:00:00"/>
    <s v="Online"/>
    <n v="83"/>
    <n v="1.2"/>
    <n v="849.25"/>
    <n v="50.52"/>
    <s v="UPI"/>
    <n v="1"/>
    <s v="50+"/>
    <s v="new"/>
    <s v="high value"/>
    <s v="Low"/>
    <s v="Oct"/>
    <x v="2"/>
    <x v="2"/>
    <x v="1"/>
  </r>
  <r>
    <n v="606044"/>
    <n v="53978"/>
    <n v="30"/>
    <s v="Male"/>
    <x v="0"/>
    <x v="6"/>
    <s v="Pizza"/>
    <d v="2022-12-23T00:00:00"/>
    <s v="Online"/>
    <n v="71"/>
    <n v="9.8000000000000007"/>
    <n v="940.1"/>
    <n v="57.55"/>
    <s v="Cash"/>
    <n v="1"/>
    <s v="25-35"/>
    <s v="new"/>
    <s v="high value"/>
    <s v="Low"/>
    <s v="Dec"/>
    <x v="2"/>
    <x v="0"/>
    <x v="1"/>
  </r>
  <r>
    <n v="606045"/>
    <n v="69085"/>
    <n v="63"/>
    <s v="Male"/>
    <x v="1"/>
    <x v="2"/>
    <s v="South Indian"/>
    <d v="2022-11-27T00:00:00"/>
    <s v="COD"/>
    <n v="27"/>
    <n v="5.7"/>
    <n v="383.39"/>
    <n v="99.42"/>
    <s v="Cash"/>
    <n v="5"/>
    <s v="50+"/>
    <s v="new"/>
    <s v="medium"/>
    <s v="High"/>
    <s v="Nov"/>
    <x v="2"/>
    <x v="0"/>
    <x v="2"/>
  </r>
  <r>
    <n v="606046"/>
    <n v="29070"/>
    <n v="62"/>
    <s v="Male"/>
    <x v="0"/>
    <x v="2"/>
    <s v="Chinese"/>
    <d v="2024-10-17T00:00:00"/>
    <s v="Online"/>
    <n v="45"/>
    <n v="7.2"/>
    <n v="1001.23"/>
    <n v="59.71"/>
    <s v="Wallet"/>
    <n v="1"/>
    <s v="50+"/>
    <s v="new"/>
    <s v="high value"/>
    <s v="Low"/>
    <s v="Oct"/>
    <x v="1"/>
    <x v="0"/>
    <x v="0"/>
  </r>
  <r>
    <n v="606047"/>
    <n v="15507"/>
    <n v="53"/>
    <s v="Female"/>
    <x v="1"/>
    <x v="5"/>
    <s v="Biryani"/>
    <d v="2023-05-27T00:00:00"/>
    <s v="Online"/>
    <n v="78"/>
    <n v="10"/>
    <n v="987.08"/>
    <n v="72.510000000000005"/>
    <s v="Cash"/>
    <n v="1"/>
    <s v="50+"/>
    <s v="repeat"/>
    <s v="high value"/>
    <s v="Low"/>
    <s v="May"/>
    <x v="0"/>
    <x v="0"/>
    <x v="1"/>
  </r>
  <r>
    <n v="606048"/>
    <n v="62344"/>
    <n v="34"/>
    <s v="Female"/>
    <x v="0"/>
    <x v="5"/>
    <s v="Burger"/>
    <d v="2022-07-10T00:00:00"/>
    <s v="Online"/>
    <n v="88"/>
    <n v="10"/>
    <n v="194.3"/>
    <n v="71.81"/>
    <s v="Wallet"/>
    <n v="1"/>
    <s v="25-35"/>
    <s v="new"/>
    <s v="low"/>
    <s v="Low"/>
    <s v="Jul"/>
    <x v="2"/>
    <x v="0"/>
    <x v="1"/>
  </r>
  <r>
    <n v="606049"/>
    <n v="11582"/>
    <n v="37"/>
    <s v="Female"/>
    <x v="2"/>
    <x v="2"/>
    <s v="Sandwich"/>
    <d v="2022-10-19T00:00:00"/>
    <s v="Online"/>
    <n v="52"/>
    <n v="13.6"/>
    <n v="728.57"/>
    <n v="84.48"/>
    <s v="UPI"/>
    <n v="4"/>
    <s v="36-50"/>
    <s v="new"/>
    <s v="high value"/>
    <s v="medium"/>
    <s v="Oct"/>
    <x v="2"/>
    <x v="1"/>
    <x v="1"/>
  </r>
  <r>
    <n v="606050"/>
    <n v="92176"/>
    <n v="38"/>
    <s v="Female"/>
    <x v="5"/>
    <x v="6"/>
    <s v="Chinese"/>
    <d v="2023-11-30T00:00:00"/>
    <s v="COD"/>
    <n v="45"/>
    <n v="2.6"/>
    <n v="732.55"/>
    <n v="31.33"/>
    <s v="UPI"/>
    <n v="3"/>
    <s v="36-50"/>
    <s v="new"/>
    <s v="high value"/>
    <s v="medium"/>
    <s v="Nov"/>
    <x v="0"/>
    <x v="2"/>
    <x v="0"/>
  </r>
  <r>
    <n v="606051"/>
    <n v="98431"/>
    <n v="24"/>
    <s v="Female"/>
    <x v="5"/>
    <x v="2"/>
    <s v="Sandwich"/>
    <d v="2023-07-17T00:00:00"/>
    <s v="COD"/>
    <n v="78"/>
    <n v="6.3"/>
    <n v="555.91999999999996"/>
    <n v="67.11"/>
    <s v="Card"/>
    <n v="5"/>
    <s v="18-24"/>
    <s v="new"/>
    <s v="high value"/>
    <s v="High"/>
    <s v="Jul"/>
    <x v="0"/>
    <x v="0"/>
    <x v="1"/>
  </r>
  <r>
    <n v="606052"/>
    <n v="68876"/>
    <n v="33"/>
    <s v="Male"/>
    <x v="3"/>
    <x v="0"/>
    <s v="Sandwich"/>
    <d v="2022-04-12T00:00:00"/>
    <s v="COD"/>
    <n v="39"/>
    <n v="14.8"/>
    <n v="705.67"/>
    <n v="28.94"/>
    <s v="UPI"/>
    <n v="2"/>
    <s v="25-35"/>
    <s v="new"/>
    <s v="high value"/>
    <s v="Low"/>
    <s v="Apr"/>
    <x v="2"/>
    <x v="1"/>
    <x v="0"/>
  </r>
  <r>
    <n v="606053"/>
    <n v="18849"/>
    <n v="59"/>
    <s v="Female"/>
    <x v="5"/>
    <x v="1"/>
    <s v="Pizza"/>
    <d v="2023-05-21T00:00:00"/>
    <s v="Online"/>
    <n v="65"/>
    <n v="6.8"/>
    <n v="225.97"/>
    <n v="84.81"/>
    <s v="UPI"/>
    <n v="4"/>
    <s v="50+"/>
    <s v="new"/>
    <s v="low"/>
    <s v="medium"/>
    <s v="May"/>
    <x v="0"/>
    <x v="0"/>
    <x v="1"/>
  </r>
  <r>
    <n v="606054"/>
    <n v="88116"/>
    <n v="58"/>
    <s v="Female"/>
    <x v="5"/>
    <x v="0"/>
    <s v="Sandwich"/>
    <d v="2022-06-03T00:00:00"/>
    <s v="Online"/>
    <n v="23"/>
    <n v="4.9000000000000004"/>
    <n v="738.6"/>
    <n v="97.57"/>
    <s v="Card"/>
    <n v="3"/>
    <s v="50+"/>
    <s v="new"/>
    <s v="high value"/>
    <s v="medium"/>
    <s v="Jun"/>
    <x v="2"/>
    <x v="2"/>
    <x v="2"/>
  </r>
  <r>
    <n v="606055"/>
    <n v="79550"/>
    <n v="21"/>
    <s v="Male"/>
    <x v="1"/>
    <x v="1"/>
    <s v="Burger"/>
    <d v="2022-06-23T00:00:00"/>
    <s v="Online"/>
    <n v="87"/>
    <n v="11.7"/>
    <n v="1114.1600000000001"/>
    <n v="71.06"/>
    <s v="Cash"/>
    <n v="5"/>
    <s v="18-24"/>
    <s v="new"/>
    <s v="high value"/>
    <s v="High"/>
    <s v="Jun"/>
    <x v="2"/>
    <x v="1"/>
    <x v="1"/>
  </r>
  <r>
    <n v="606056"/>
    <n v="21356"/>
    <n v="28"/>
    <s v="Female"/>
    <x v="5"/>
    <x v="4"/>
    <s v="Burger"/>
    <d v="2024-12-11T00:00:00"/>
    <s v="COD"/>
    <n v="49"/>
    <n v="14.7"/>
    <n v="636.70000000000005"/>
    <n v="71.900000000000006"/>
    <s v="UPI"/>
    <n v="2"/>
    <s v="25-35"/>
    <s v="new"/>
    <s v="high value"/>
    <s v="Low"/>
    <s v="Dec"/>
    <x v="1"/>
    <x v="1"/>
    <x v="1"/>
  </r>
  <r>
    <n v="606057"/>
    <n v="58854"/>
    <n v="53"/>
    <s v="Female"/>
    <x v="3"/>
    <x v="5"/>
    <s v="Biryani"/>
    <d v="2024-12-10T00:00:00"/>
    <s v="COD"/>
    <n v="34"/>
    <n v="9.9"/>
    <n v="1033.28"/>
    <n v="79.430000000000007"/>
    <s v="Cash"/>
    <n v="2"/>
    <s v="50+"/>
    <s v="new"/>
    <s v="high value"/>
    <s v="Low"/>
    <s v="Dec"/>
    <x v="1"/>
    <x v="0"/>
    <x v="0"/>
  </r>
  <r>
    <n v="606058"/>
    <n v="30993"/>
    <n v="23"/>
    <s v="Female"/>
    <x v="0"/>
    <x v="7"/>
    <s v="Biryani"/>
    <d v="2024-06-27T00:00:00"/>
    <s v="Online"/>
    <n v="65"/>
    <n v="3.5"/>
    <n v="171.13"/>
    <n v="78.59"/>
    <s v="Cash"/>
    <n v="4"/>
    <s v="18-24"/>
    <s v="new"/>
    <s v="low"/>
    <s v="medium"/>
    <s v="Jun"/>
    <x v="1"/>
    <x v="2"/>
    <x v="1"/>
  </r>
  <r>
    <n v="606059"/>
    <n v="75232"/>
    <n v="26"/>
    <s v="Male"/>
    <x v="4"/>
    <x v="4"/>
    <s v="Burger"/>
    <d v="2024-06-18T00:00:00"/>
    <s v="COD"/>
    <n v="25"/>
    <n v="14.4"/>
    <n v="743.77"/>
    <n v="118.89"/>
    <s v="Card"/>
    <n v="1"/>
    <s v="25-35"/>
    <s v="new"/>
    <s v="high value"/>
    <s v="Low"/>
    <s v="Jun"/>
    <x v="1"/>
    <x v="1"/>
    <x v="2"/>
  </r>
  <r>
    <n v="606060"/>
    <n v="42255"/>
    <n v="38"/>
    <s v="Female"/>
    <x v="3"/>
    <x v="3"/>
    <s v="Pizza"/>
    <d v="2023-01-09T00:00:00"/>
    <s v="COD"/>
    <n v="30"/>
    <n v="12.8"/>
    <n v="480.91"/>
    <n v="50.99"/>
    <s v="Cash"/>
    <n v="4"/>
    <s v="36-50"/>
    <s v="new"/>
    <s v="medium"/>
    <s v="medium"/>
    <s v="Jan"/>
    <x v="0"/>
    <x v="1"/>
    <x v="2"/>
  </r>
  <r>
    <n v="606061"/>
    <n v="59913"/>
    <n v="42"/>
    <s v="Male"/>
    <x v="1"/>
    <x v="5"/>
    <s v="Biryani"/>
    <d v="2024-07-19T00:00:00"/>
    <s v="Online"/>
    <n v="82"/>
    <n v="5.2"/>
    <n v="1042.94"/>
    <n v="46.16"/>
    <s v="UPI"/>
    <n v="1"/>
    <s v="36-50"/>
    <s v="repeat"/>
    <s v="high value"/>
    <s v="Low"/>
    <s v="Jul"/>
    <x v="1"/>
    <x v="0"/>
    <x v="1"/>
  </r>
  <r>
    <n v="606062"/>
    <n v="58738"/>
    <n v="46"/>
    <s v="Female"/>
    <x v="5"/>
    <x v="2"/>
    <s v="Biryani"/>
    <d v="2022-11-30T00:00:00"/>
    <s v="COD"/>
    <n v="36"/>
    <n v="4.4000000000000004"/>
    <n v="452.92"/>
    <n v="72"/>
    <s v="Wallet"/>
    <n v="5"/>
    <s v="36-50"/>
    <s v="repeat"/>
    <s v="medium"/>
    <s v="High"/>
    <s v="Nov"/>
    <x v="2"/>
    <x v="2"/>
    <x v="0"/>
  </r>
  <r>
    <n v="606063"/>
    <n v="49998"/>
    <n v="56"/>
    <s v="Male"/>
    <x v="3"/>
    <x v="1"/>
    <s v="Chinese"/>
    <d v="2022-02-01T00:00:00"/>
    <s v="Online"/>
    <n v="53"/>
    <n v="10.7"/>
    <n v="774.97"/>
    <n v="58.96"/>
    <s v="Wallet"/>
    <n v="1"/>
    <s v="50+"/>
    <s v="new"/>
    <s v="high value"/>
    <s v="Low"/>
    <s v="Feb"/>
    <x v="2"/>
    <x v="1"/>
    <x v="1"/>
  </r>
  <r>
    <n v="606064"/>
    <n v="36639"/>
    <n v="23"/>
    <s v="Female"/>
    <x v="3"/>
    <x v="7"/>
    <s v="Sandwich"/>
    <d v="2024-05-10T00:00:00"/>
    <s v="Online"/>
    <n v="37"/>
    <n v="13.4"/>
    <n v="955.6"/>
    <n v="62.41"/>
    <s v="Cash"/>
    <n v="3"/>
    <s v="18-24"/>
    <s v="new"/>
    <s v="high value"/>
    <s v="medium"/>
    <s v="May"/>
    <x v="1"/>
    <x v="1"/>
    <x v="0"/>
  </r>
  <r>
    <n v="606065"/>
    <n v="33234"/>
    <n v="32"/>
    <s v="Male"/>
    <x v="5"/>
    <x v="4"/>
    <s v="South Indian"/>
    <d v="2024-08-30T00:00:00"/>
    <s v="Online"/>
    <n v="63"/>
    <n v="14.5"/>
    <n v="973.05"/>
    <n v="54"/>
    <s v="Wallet"/>
    <n v="4"/>
    <s v="25-35"/>
    <s v="repeat"/>
    <s v="high value"/>
    <s v="medium"/>
    <s v="Aug"/>
    <x v="1"/>
    <x v="1"/>
    <x v="1"/>
  </r>
  <r>
    <n v="606066"/>
    <n v="54051"/>
    <n v="26"/>
    <s v="Female"/>
    <x v="3"/>
    <x v="3"/>
    <s v="Burger"/>
    <d v="2023-07-09T00:00:00"/>
    <s v="Online"/>
    <n v="61"/>
    <n v="4.9000000000000004"/>
    <n v="360.58"/>
    <n v="40.75"/>
    <s v="Card"/>
    <n v="5"/>
    <s v="25-35"/>
    <s v="new"/>
    <s v="medium"/>
    <s v="High"/>
    <s v="Jul"/>
    <x v="0"/>
    <x v="2"/>
    <x v="1"/>
  </r>
  <r>
    <n v="606067"/>
    <n v="83493"/>
    <n v="63"/>
    <s v="Male"/>
    <x v="0"/>
    <x v="6"/>
    <s v="Chinese"/>
    <d v="2022-03-14T00:00:00"/>
    <s v="Online"/>
    <n v="44"/>
    <n v="8.1999999999999993"/>
    <n v="1306.76"/>
    <n v="70.69"/>
    <s v="UPI"/>
    <n v="2"/>
    <s v="50+"/>
    <s v="new"/>
    <s v="high value"/>
    <s v="Low"/>
    <s v="Mar"/>
    <x v="2"/>
    <x v="0"/>
    <x v="0"/>
  </r>
  <r>
    <n v="606068"/>
    <n v="53202"/>
    <n v="23"/>
    <s v="Male"/>
    <x v="4"/>
    <x v="6"/>
    <s v="South Indian"/>
    <d v="2022-08-08T00:00:00"/>
    <s v="COD"/>
    <n v="50"/>
    <n v="11.5"/>
    <n v="777.14"/>
    <n v="82.15"/>
    <s v="Cash"/>
    <n v="5"/>
    <s v="18-24"/>
    <s v="new"/>
    <s v="high value"/>
    <s v="High"/>
    <s v="Aug"/>
    <x v="2"/>
    <x v="1"/>
    <x v="1"/>
  </r>
  <r>
    <n v="606069"/>
    <n v="40797"/>
    <n v="63"/>
    <s v="Male"/>
    <x v="4"/>
    <x v="2"/>
    <s v="Pizza"/>
    <d v="2024-03-13T00:00:00"/>
    <s v="COD"/>
    <n v="64"/>
    <n v="3.8"/>
    <n v="246.63"/>
    <n v="34.26"/>
    <s v="Cash"/>
    <n v="2"/>
    <s v="50+"/>
    <s v="new"/>
    <s v="low"/>
    <s v="Low"/>
    <s v="Mar"/>
    <x v="1"/>
    <x v="2"/>
    <x v="1"/>
  </r>
  <r>
    <n v="606070"/>
    <n v="96550"/>
    <n v="45"/>
    <s v="Female"/>
    <x v="5"/>
    <x v="0"/>
    <s v="Burger"/>
    <d v="2023-08-26T00:00:00"/>
    <s v="COD"/>
    <n v="65"/>
    <n v="9.9"/>
    <n v="319.97000000000003"/>
    <n v="43.21"/>
    <s v="UPI"/>
    <n v="4"/>
    <s v="36-50"/>
    <s v="repeat"/>
    <s v="medium"/>
    <s v="medium"/>
    <s v="Aug"/>
    <x v="0"/>
    <x v="0"/>
    <x v="1"/>
  </r>
  <r>
    <n v="606071"/>
    <n v="67917"/>
    <n v="47"/>
    <s v="Female"/>
    <x v="4"/>
    <x v="3"/>
    <s v="Pizza"/>
    <d v="2023-10-28T00:00:00"/>
    <s v="COD"/>
    <n v="62"/>
    <n v="7.7"/>
    <n v="824.28"/>
    <n v="98.48"/>
    <s v="Wallet"/>
    <n v="4"/>
    <s v="36-50"/>
    <s v="new"/>
    <s v="high value"/>
    <s v="medium"/>
    <s v="Oct"/>
    <x v="0"/>
    <x v="0"/>
    <x v="1"/>
  </r>
  <r>
    <n v="606072"/>
    <n v="99400"/>
    <n v="22"/>
    <s v="Female"/>
    <x v="5"/>
    <x v="7"/>
    <s v="Biryani"/>
    <d v="2023-07-06T00:00:00"/>
    <s v="Online"/>
    <n v="24"/>
    <n v="11"/>
    <n v="519.66999999999996"/>
    <n v="73.58"/>
    <s v="Card"/>
    <n v="5"/>
    <s v="18-24"/>
    <s v="new"/>
    <s v="high value"/>
    <s v="High"/>
    <s v="Jul"/>
    <x v="0"/>
    <x v="1"/>
    <x v="2"/>
  </r>
  <r>
    <n v="606073"/>
    <n v="30090"/>
    <n v="54"/>
    <s v="Male"/>
    <x v="1"/>
    <x v="4"/>
    <s v="Burger"/>
    <d v="2022-09-11T00:00:00"/>
    <s v="Online"/>
    <n v="22"/>
    <n v="6.2"/>
    <n v="429.72"/>
    <n v="99.03"/>
    <s v="Cash"/>
    <n v="4"/>
    <s v="50+"/>
    <s v="new"/>
    <s v="medium"/>
    <s v="medium"/>
    <s v="Sep"/>
    <x v="2"/>
    <x v="0"/>
    <x v="2"/>
  </r>
  <r>
    <n v="606074"/>
    <n v="95094"/>
    <n v="42"/>
    <s v="Male"/>
    <x v="5"/>
    <x v="7"/>
    <s v="Chinese"/>
    <d v="2024-03-13T00:00:00"/>
    <s v="Online"/>
    <n v="84"/>
    <n v="4.0999999999999996"/>
    <n v="1385.28"/>
    <n v="65.11"/>
    <s v="Card"/>
    <n v="3"/>
    <s v="36-50"/>
    <s v="new"/>
    <s v="high value"/>
    <s v="medium"/>
    <s v="Mar"/>
    <x v="1"/>
    <x v="2"/>
    <x v="1"/>
  </r>
  <r>
    <n v="606075"/>
    <n v="57167"/>
    <n v="62"/>
    <s v="Male"/>
    <x v="1"/>
    <x v="7"/>
    <s v="Sandwich"/>
    <d v="2024-09-12T00:00:00"/>
    <s v="Online"/>
    <n v="57"/>
    <n v="8.8000000000000007"/>
    <n v="1338.58"/>
    <n v="36.659999999999997"/>
    <s v="Wallet"/>
    <n v="2"/>
    <s v="50+"/>
    <s v="repeat"/>
    <s v="high value"/>
    <s v="Low"/>
    <s v="Sep"/>
    <x v="1"/>
    <x v="0"/>
    <x v="1"/>
  </r>
  <r>
    <n v="606076"/>
    <n v="30445"/>
    <n v="54"/>
    <s v="Female"/>
    <x v="2"/>
    <x v="7"/>
    <s v="Pizza"/>
    <d v="2022-11-19T00:00:00"/>
    <s v="Online"/>
    <n v="24"/>
    <n v="3.7"/>
    <n v="532.42999999999995"/>
    <n v="108.49"/>
    <s v="UPI"/>
    <n v="1"/>
    <s v="50+"/>
    <s v="new"/>
    <s v="high value"/>
    <s v="Low"/>
    <s v="Nov"/>
    <x v="2"/>
    <x v="2"/>
    <x v="2"/>
  </r>
  <r>
    <n v="606077"/>
    <n v="69783"/>
    <n v="27"/>
    <s v="Male"/>
    <x v="4"/>
    <x v="5"/>
    <s v="Biryani"/>
    <d v="2022-02-02T00:00:00"/>
    <s v="Online"/>
    <n v="68"/>
    <n v="13.7"/>
    <n v="1307"/>
    <n v="54.85"/>
    <s v="UPI"/>
    <n v="2"/>
    <s v="25-35"/>
    <s v="new"/>
    <s v="high value"/>
    <s v="Low"/>
    <s v="Feb"/>
    <x v="2"/>
    <x v="1"/>
    <x v="1"/>
  </r>
  <r>
    <n v="606078"/>
    <n v="86476"/>
    <n v="34"/>
    <s v="Male"/>
    <x v="4"/>
    <x v="0"/>
    <s v="Biryani"/>
    <d v="2023-11-21T00:00:00"/>
    <s v="Online"/>
    <n v="26"/>
    <n v="12.5"/>
    <n v="610.69000000000005"/>
    <n v="66.58"/>
    <s v="Wallet"/>
    <n v="5"/>
    <s v="25-35"/>
    <s v="new"/>
    <s v="high value"/>
    <s v="High"/>
    <s v="Nov"/>
    <x v="0"/>
    <x v="1"/>
    <x v="2"/>
  </r>
  <r>
    <n v="606079"/>
    <n v="97801"/>
    <n v="29"/>
    <s v="Male"/>
    <x v="3"/>
    <x v="2"/>
    <s v="Chinese"/>
    <d v="2022-06-18T00:00:00"/>
    <s v="Online"/>
    <n v="74"/>
    <n v="2.9"/>
    <n v="769.8"/>
    <n v="68.959999999999994"/>
    <s v="Cash"/>
    <n v="3"/>
    <s v="25-35"/>
    <s v="new"/>
    <s v="high value"/>
    <s v="medium"/>
    <s v="Jun"/>
    <x v="2"/>
    <x v="2"/>
    <x v="1"/>
  </r>
  <r>
    <n v="606080"/>
    <n v="59616"/>
    <n v="36"/>
    <s v="Male"/>
    <x v="1"/>
    <x v="5"/>
    <s v="Burger"/>
    <d v="2023-11-16T00:00:00"/>
    <s v="Online"/>
    <n v="73"/>
    <n v="13"/>
    <n v="1223.94"/>
    <n v="97.95"/>
    <s v="Wallet"/>
    <n v="2"/>
    <s v="36-50"/>
    <s v="new"/>
    <s v="high value"/>
    <s v="Low"/>
    <s v="Nov"/>
    <x v="0"/>
    <x v="1"/>
    <x v="1"/>
  </r>
  <r>
    <n v="606081"/>
    <n v="67946"/>
    <n v="23"/>
    <s v="Male"/>
    <x v="0"/>
    <x v="2"/>
    <s v="Biryani"/>
    <d v="2023-08-17T00:00:00"/>
    <s v="COD"/>
    <n v="56"/>
    <n v="9.1999999999999993"/>
    <n v="1066.08"/>
    <n v="45.35"/>
    <s v="Card"/>
    <n v="1"/>
    <s v="18-24"/>
    <s v="new"/>
    <s v="high value"/>
    <s v="Low"/>
    <s v="Aug"/>
    <x v="0"/>
    <x v="0"/>
    <x v="1"/>
  </r>
  <r>
    <n v="606082"/>
    <n v="62005"/>
    <n v="50"/>
    <s v="Female"/>
    <x v="0"/>
    <x v="2"/>
    <s v="Chinese"/>
    <d v="2022-03-06T00:00:00"/>
    <s v="Online"/>
    <n v="23"/>
    <n v="10.9"/>
    <n v="961.64"/>
    <n v="30.24"/>
    <s v="Wallet"/>
    <n v="1"/>
    <s v="36-50"/>
    <s v="new"/>
    <s v="high value"/>
    <s v="Low"/>
    <s v="Mar"/>
    <x v="2"/>
    <x v="1"/>
    <x v="2"/>
  </r>
  <r>
    <n v="606083"/>
    <n v="92951"/>
    <n v="30"/>
    <s v="Female"/>
    <x v="3"/>
    <x v="0"/>
    <s v="Pizza"/>
    <d v="2024-08-27T00:00:00"/>
    <s v="COD"/>
    <n v="31"/>
    <n v="13.8"/>
    <n v="688.16"/>
    <n v="73.430000000000007"/>
    <s v="Card"/>
    <n v="4"/>
    <s v="25-35"/>
    <s v="new"/>
    <s v="high value"/>
    <s v="medium"/>
    <s v="Aug"/>
    <x v="1"/>
    <x v="1"/>
    <x v="0"/>
  </r>
  <r>
    <n v="606084"/>
    <n v="59347"/>
    <n v="59"/>
    <s v="Female"/>
    <x v="0"/>
    <x v="6"/>
    <s v="Burger"/>
    <d v="2023-03-13T00:00:00"/>
    <s v="Online"/>
    <n v="59"/>
    <n v="12.6"/>
    <n v="622.52"/>
    <n v="30.54"/>
    <s v="Card"/>
    <n v="2"/>
    <s v="50+"/>
    <s v="new"/>
    <s v="high value"/>
    <s v="Low"/>
    <s v="Mar"/>
    <x v="0"/>
    <x v="1"/>
    <x v="1"/>
  </r>
  <r>
    <n v="606085"/>
    <n v="60954"/>
    <n v="46"/>
    <s v="Female"/>
    <x v="4"/>
    <x v="3"/>
    <s v="Chinese"/>
    <d v="2023-05-02T00:00:00"/>
    <s v="Online"/>
    <n v="67"/>
    <n v="1.5"/>
    <n v="743.61"/>
    <n v="86.51"/>
    <s v="UPI"/>
    <n v="3"/>
    <s v="36-50"/>
    <s v="new"/>
    <s v="high value"/>
    <s v="medium"/>
    <s v="May"/>
    <x v="0"/>
    <x v="2"/>
    <x v="1"/>
  </r>
  <r>
    <n v="606086"/>
    <n v="82721"/>
    <n v="59"/>
    <s v="Female"/>
    <x v="0"/>
    <x v="0"/>
    <s v="South Indian"/>
    <d v="2022-07-12T00:00:00"/>
    <s v="COD"/>
    <n v="53"/>
    <n v="4.5999999999999996"/>
    <n v="252.68"/>
    <n v="88.4"/>
    <s v="Wallet"/>
    <n v="4"/>
    <s v="50+"/>
    <s v="new"/>
    <s v="medium"/>
    <s v="medium"/>
    <s v="Jul"/>
    <x v="2"/>
    <x v="2"/>
    <x v="1"/>
  </r>
  <r>
    <n v="606087"/>
    <n v="98510"/>
    <n v="28"/>
    <s v="Female"/>
    <x v="0"/>
    <x v="7"/>
    <s v="Biryani"/>
    <d v="2023-12-17T00:00:00"/>
    <s v="COD"/>
    <n v="89"/>
    <n v="2.6"/>
    <n v="197.09"/>
    <n v="33.020000000000003"/>
    <s v="Wallet"/>
    <n v="5"/>
    <s v="25-35"/>
    <s v="new"/>
    <s v="low"/>
    <s v="High"/>
    <s v="Dec"/>
    <x v="0"/>
    <x v="2"/>
    <x v="1"/>
  </r>
  <r>
    <n v="606088"/>
    <n v="74244"/>
    <n v="22"/>
    <s v="Female"/>
    <x v="5"/>
    <x v="1"/>
    <s v="Biryani"/>
    <d v="2023-01-10T00:00:00"/>
    <s v="Online"/>
    <n v="20"/>
    <n v="10.1"/>
    <n v="980.54"/>
    <n v="115.75"/>
    <s v="UPI"/>
    <n v="1"/>
    <s v="18-24"/>
    <s v="new"/>
    <s v="high value"/>
    <s v="Low"/>
    <s v="Jan"/>
    <x v="0"/>
    <x v="1"/>
    <x v="2"/>
  </r>
  <r>
    <n v="606089"/>
    <n v="90926"/>
    <n v="54"/>
    <s v="Female"/>
    <x v="3"/>
    <x v="1"/>
    <s v="Chinese"/>
    <d v="2022-08-27T00:00:00"/>
    <s v="Online"/>
    <n v="33"/>
    <n v="12.1"/>
    <n v="949.97"/>
    <n v="37.31"/>
    <s v="Card"/>
    <n v="3"/>
    <s v="50+"/>
    <s v="new"/>
    <s v="high value"/>
    <s v="medium"/>
    <s v="Aug"/>
    <x v="2"/>
    <x v="1"/>
    <x v="0"/>
  </r>
  <r>
    <n v="606090"/>
    <n v="56059"/>
    <n v="50"/>
    <s v="Male"/>
    <x v="5"/>
    <x v="0"/>
    <s v="Pizza"/>
    <d v="2024-05-01T00:00:00"/>
    <s v="Online"/>
    <n v="20"/>
    <n v="1.4"/>
    <n v="695"/>
    <n v="59.96"/>
    <s v="Wallet"/>
    <n v="3"/>
    <s v="36-50"/>
    <s v="new"/>
    <s v="high value"/>
    <s v="medium"/>
    <s v="May"/>
    <x v="1"/>
    <x v="2"/>
    <x v="2"/>
  </r>
  <r>
    <n v="606091"/>
    <n v="83324"/>
    <n v="25"/>
    <s v="Male"/>
    <x v="5"/>
    <x v="4"/>
    <s v="Pizza"/>
    <d v="2022-03-03T00:00:00"/>
    <s v="Online"/>
    <n v="69"/>
    <n v="7.9"/>
    <n v="431.32"/>
    <n v="58.4"/>
    <s v="Cash"/>
    <n v="2"/>
    <s v="25-35"/>
    <s v="new"/>
    <s v="medium"/>
    <s v="Low"/>
    <s v="Mar"/>
    <x v="2"/>
    <x v="0"/>
    <x v="1"/>
  </r>
  <r>
    <n v="606092"/>
    <n v="19210"/>
    <n v="49"/>
    <s v="Male"/>
    <x v="1"/>
    <x v="6"/>
    <s v="Chinese"/>
    <d v="2023-11-23T00:00:00"/>
    <s v="Online"/>
    <n v="28"/>
    <n v="5.9"/>
    <n v="535.82000000000005"/>
    <n v="66.37"/>
    <s v="Cash"/>
    <n v="1"/>
    <s v="36-50"/>
    <s v="new"/>
    <s v="high value"/>
    <s v="Low"/>
    <s v="Nov"/>
    <x v="0"/>
    <x v="0"/>
    <x v="2"/>
  </r>
  <r>
    <n v="606093"/>
    <n v="29601"/>
    <n v="53"/>
    <s v="Female"/>
    <x v="1"/>
    <x v="3"/>
    <s v="Burger"/>
    <d v="2023-05-15T00:00:00"/>
    <s v="COD"/>
    <n v="22"/>
    <n v="4.0999999999999996"/>
    <n v="1311.19"/>
    <n v="36.6"/>
    <s v="Cash"/>
    <n v="3"/>
    <s v="50+"/>
    <s v="new"/>
    <s v="high value"/>
    <s v="medium"/>
    <s v="May"/>
    <x v="0"/>
    <x v="2"/>
    <x v="2"/>
  </r>
  <r>
    <n v="606094"/>
    <n v="46369"/>
    <n v="23"/>
    <s v="Male"/>
    <x v="5"/>
    <x v="3"/>
    <s v="Chinese"/>
    <d v="2024-12-24T00:00:00"/>
    <s v="Online"/>
    <n v="40"/>
    <n v="11"/>
    <n v="923.18"/>
    <n v="106.25"/>
    <s v="Card"/>
    <n v="1"/>
    <s v="18-24"/>
    <s v="new"/>
    <s v="high value"/>
    <s v="Low"/>
    <s v="Dec"/>
    <x v="1"/>
    <x v="1"/>
    <x v="0"/>
  </r>
  <r>
    <n v="606095"/>
    <n v="26775"/>
    <n v="21"/>
    <s v="Female"/>
    <x v="3"/>
    <x v="5"/>
    <s v="Burger"/>
    <d v="2024-04-09T00:00:00"/>
    <s v="Online"/>
    <n v="44"/>
    <n v="12.4"/>
    <n v="204.67"/>
    <n v="108.22"/>
    <s v="Card"/>
    <n v="2"/>
    <s v="18-24"/>
    <s v="new"/>
    <s v="low"/>
    <s v="Low"/>
    <s v="Apr"/>
    <x v="1"/>
    <x v="1"/>
    <x v="0"/>
  </r>
  <r>
    <n v="606096"/>
    <n v="10572"/>
    <n v="38"/>
    <s v="Male"/>
    <x v="0"/>
    <x v="7"/>
    <s v="Chinese"/>
    <d v="2024-02-14T00:00:00"/>
    <s v="COD"/>
    <n v="82"/>
    <n v="13.2"/>
    <n v="1112.68"/>
    <n v="97.84"/>
    <s v="Card"/>
    <n v="2"/>
    <s v="36-50"/>
    <s v="new"/>
    <s v="high value"/>
    <s v="Low"/>
    <s v="Feb"/>
    <x v="1"/>
    <x v="1"/>
    <x v="1"/>
  </r>
  <r>
    <n v="606097"/>
    <n v="83218"/>
    <n v="50"/>
    <s v="Male"/>
    <x v="0"/>
    <x v="7"/>
    <s v="Pizza"/>
    <d v="2022-11-22T00:00:00"/>
    <s v="COD"/>
    <n v="87"/>
    <n v="14"/>
    <n v="489.12"/>
    <n v="76.89"/>
    <s v="Cash"/>
    <n v="2"/>
    <s v="36-50"/>
    <s v="new"/>
    <s v="medium"/>
    <s v="Low"/>
    <s v="Nov"/>
    <x v="2"/>
    <x v="1"/>
    <x v="1"/>
  </r>
  <r>
    <n v="606098"/>
    <n v="37013"/>
    <n v="28"/>
    <s v="Female"/>
    <x v="0"/>
    <x v="1"/>
    <s v="Pizza"/>
    <d v="2023-08-14T00:00:00"/>
    <s v="COD"/>
    <n v="73"/>
    <n v="8.3000000000000007"/>
    <n v="286.67"/>
    <n v="91.55"/>
    <s v="Card"/>
    <n v="1"/>
    <s v="25-35"/>
    <s v="new"/>
    <s v="medium"/>
    <s v="Low"/>
    <s v="Aug"/>
    <x v="0"/>
    <x v="0"/>
    <x v="1"/>
  </r>
  <r>
    <n v="606099"/>
    <n v="35001"/>
    <n v="50"/>
    <s v="Male"/>
    <x v="3"/>
    <x v="7"/>
    <s v="Biryani"/>
    <d v="2024-11-04T00:00:00"/>
    <s v="Online"/>
    <n v="22"/>
    <n v="3.7"/>
    <n v="356.99"/>
    <n v="105.85"/>
    <s v="Cash"/>
    <n v="3"/>
    <s v="36-50"/>
    <s v="new"/>
    <s v="medium"/>
    <s v="medium"/>
    <s v="Nov"/>
    <x v="1"/>
    <x v="2"/>
    <x v="2"/>
  </r>
  <r>
    <n v="606100"/>
    <n v="30217"/>
    <n v="56"/>
    <s v="Female"/>
    <x v="5"/>
    <x v="0"/>
    <s v="Pizza"/>
    <d v="2024-06-23T00:00:00"/>
    <s v="COD"/>
    <n v="38"/>
    <n v="13.3"/>
    <n v="842.11"/>
    <n v="44.94"/>
    <s v="UPI"/>
    <n v="5"/>
    <s v="50+"/>
    <s v="new"/>
    <s v="high value"/>
    <s v="High"/>
    <s v="Jun"/>
    <x v="1"/>
    <x v="1"/>
    <x v="0"/>
  </r>
  <r>
    <n v="606101"/>
    <n v="14645"/>
    <n v="59"/>
    <s v="Female"/>
    <x v="5"/>
    <x v="1"/>
    <s v="South Indian"/>
    <d v="2024-04-06T00:00:00"/>
    <s v="Online"/>
    <n v="32"/>
    <n v="6.6"/>
    <n v="1080.3"/>
    <n v="109.94"/>
    <s v="Card"/>
    <n v="3"/>
    <s v="50+"/>
    <s v="new"/>
    <s v="high value"/>
    <s v="medium"/>
    <s v="Apr"/>
    <x v="1"/>
    <x v="0"/>
    <x v="0"/>
  </r>
  <r>
    <n v="606102"/>
    <n v="59284"/>
    <n v="26"/>
    <s v="Male"/>
    <x v="1"/>
    <x v="5"/>
    <s v="Burger"/>
    <d v="2024-11-29T00:00:00"/>
    <s v="Online"/>
    <n v="82"/>
    <n v="7.8"/>
    <n v="600.67999999999995"/>
    <n v="105.02"/>
    <s v="Cash"/>
    <n v="5"/>
    <s v="25-35"/>
    <s v="new"/>
    <s v="high value"/>
    <s v="High"/>
    <s v="Nov"/>
    <x v="1"/>
    <x v="0"/>
    <x v="1"/>
  </r>
  <r>
    <n v="606103"/>
    <n v="59410"/>
    <n v="61"/>
    <s v="Male"/>
    <x v="5"/>
    <x v="3"/>
    <s v="South Indian"/>
    <d v="2024-03-05T00:00:00"/>
    <s v="Online"/>
    <n v="61"/>
    <n v="7.7"/>
    <n v="648.9"/>
    <n v="74.63"/>
    <s v="Cash"/>
    <n v="5"/>
    <s v="50+"/>
    <s v="new"/>
    <s v="high value"/>
    <s v="High"/>
    <s v="Mar"/>
    <x v="1"/>
    <x v="0"/>
    <x v="1"/>
  </r>
  <r>
    <n v="606104"/>
    <n v="23404"/>
    <n v="20"/>
    <s v="Female"/>
    <x v="4"/>
    <x v="6"/>
    <s v="Chinese"/>
    <d v="2022-10-21T00:00:00"/>
    <s v="COD"/>
    <n v="41"/>
    <n v="5.8"/>
    <n v="396.07"/>
    <n v="98.96"/>
    <s v="Card"/>
    <n v="3"/>
    <s v="18-24"/>
    <s v="new"/>
    <s v="medium"/>
    <s v="medium"/>
    <s v="Oct"/>
    <x v="2"/>
    <x v="0"/>
    <x v="0"/>
  </r>
  <r>
    <n v="606105"/>
    <n v="70956"/>
    <n v="30"/>
    <s v="Male"/>
    <x v="3"/>
    <x v="7"/>
    <s v="Sandwich"/>
    <d v="2022-11-23T00:00:00"/>
    <s v="COD"/>
    <n v="68"/>
    <n v="5.4"/>
    <n v="1202.6199999999999"/>
    <n v="93.46"/>
    <s v="Card"/>
    <n v="5"/>
    <s v="25-35"/>
    <s v="new"/>
    <s v="high value"/>
    <s v="High"/>
    <s v="Nov"/>
    <x v="2"/>
    <x v="0"/>
    <x v="1"/>
  </r>
  <r>
    <n v="606106"/>
    <n v="27507"/>
    <n v="18"/>
    <s v="Female"/>
    <x v="4"/>
    <x v="6"/>
    <s v="Sandwich"/>
    <d v="2024-07-04T00:00:00"/>
    <s v="COD"/>
    <n v="54"/>
    <n v="7.9"/>
    <n v="1058.6099999999999"/>
    <n v="97.57"/>
    <s v="Cash"/>
    <n v="4"/>
    <s v="18-24"/>
    <s v="new"/>
    <s v="high value"/>
    <s v="medium"/>
    <s v="Jul"/>
    <x v="1"/>
    <x v="0"/>
    <x v="1"/>
  </r>
  <r>
    <n v="606107"/>
    <n v="38862"/>
    <n v="60"/>
    <s v="Male"/>
    <x v="3"/>
    <x v="7"/>
    <s v="Burger"/>
    <d v="2023-07-21T00:00:00"/>
    <s v="Online"/>
    <n v="54"/>
    <n v="7.2"/>
    <n v="384.79"/>
    <n v="92.66"/>
    <s v="UPI"/>
    <n v="2"/>
    <s v="50+"/>
    <s v="new"/>
    <s v="medium"/>
    <s v="Low"/>
    <s v="Jul"/>
    <x v="0"/>
    <x v="0"/>
    <x v="1"/>
  </r>
  <r>
    <n v="606108"/>
    <n v="19159"/>
    <n v="27"/>
    <s v="Male"/>
    <x v="3"/>
    <x v="5"/>
    <s v="Biryani"/>
    <d v="2024-03-23T00:00:00"/>
    <s v="COD"/>
    <n v="59"/>
    <n v="9.4"/>
    <n v="685.46"/>
    <n v="98.62"/>
    <s v="Wallet"/>
    <n v="4"/>
    <s v="25-35"/>
    <s v="new"/>
    <s v="high value"/>
    <s v="medium"/>
    <s v="Mar"/>
    <x v="1"/>
    <x v="0"/>
    <x v="1"/>
  </r>
  <r>
    <n v="606109"/>
    <n v="68033"/>
    <n v="54"/>
    <s v="Male"/>
    <x v="4"/>
    <x v="4"/>
    <s v="Burger"/>
    <d v="2022-09-12T00:00:00"/>
    <s v="COD"/>
    <n v="45"/>
    <n v="12.7"/>
    <n v="748.01"/>
    <n v="100.59"/>
    <s v="Cash"/>
    <n v="1"/>
    <s v="50+"/>
    <s v="new"/>
    <s v="high value"/>
    <s v="Low"/>
    <s v="Sep"/>
    <x v="2"/>
    <x v="1"/>
    <x v="0"/>
  </r>
  <r>
    <n v="606110"/>
    <n v="84472"/>
    <n v="39"/>
    <s v="Male"/>
    <x v="5"/>
    <x v="3"/>
    <s v="Chinese"/>
    <d v="2024-05-13T00:00:00"/>
    <s v="COD"/>
    <n v="54"/>
    <n v="5.0999999999999996"/>
    <n v="532.52"/>
    <n v="118.25"/>
    <s v="Card"/>
    <n v="3"/>
    <s v="36-50"/>
    <s v="new"/>
    <s v="high value"/>
    <s v="medium"/>
    <s v="May"/>
    <x v="1"/>
    <x v="0"/>
    <x v="1"/>
  </r>
  <r>
    <n v="606111"/>
    <n v="93768"/>
    <n v="55"/>
    <s v="Female"/>
    <x v="1"/>
    <x v="6"/>
    <s v="Chinese"/>
    <d v="2023-02-17T00:00:00"/>
    <s v="Online"/>
    <n v="87"/>
    <n v="7.2"/>
    <n v="1320.49"/>
    <n v="57.1"/>
    <s v="Wallet"/>
    <n v="2"/>
    <s v="50+"/>
    <s v="new"/>
    <s v="high value"/>
    <s v="Low"/>
    <s v="Feb"/>
    <x v="0"/>
    <x v="0"/>
    <x v="1"/>
  </r>
  <r>
    <n v="606112"/>
    <n v="90307"/>
    <n v="43"/>
    <s v="Female"/>
    <x v="1"/>
    <x v="3"/>
    <s v="Sandwich"/>
    <d v="2024-12-07T00:00:00"/>
    <s v="COD"/>
    <n v="83"/>
    <n v="2.2999999999999998"/>
    <n v="1286.96"/>
    <n v="24.8"/>
    <s v="Cash"/>
    <n v="3"/>
    <s v="36-50"/>
    <s v="new"/>
    <s v="high value"/>
    <s v="medium"/>
    <s v="Dec"/>
    <x v="1"/>
    <x v="2"/>
    <x v="1"/>
  </r>
  <r>
    <n v="606113"/>
    <n v="97446"/>
    <n v="21"/>
    <s v="Male"/>
    <x v="3"/>
    <x v="7"/>
    <s v="Biryani"/>
    <d v="2023-01-25T00:00:00"/>
    <s v="COD"/>
    <n v="47"/>
    <n v="1.1000000000000001"/>
    <n v="182.72"/>
    <n v="95.39"/>
    <s v="Wallet"/>
    <n v="3"/>
    <s v="18-24"/>
    <s v="new"/>
    <s v="low"/>
    <s v="medium"/>
    <s v="Jan"/>
    <x v="0"/>
    <x v="2"/>
    <x v="1"/>
  </r>
  <r>
    <n v="606114"/>
    <n v="79978"/>
    <n v="25"/>
    <s v="Female"/>
    <x v="3"/>
    <x v="1"/>
    <s v="Pizza"/>
    <d v="2023-10-10T00:00:00"/>
    <s v="COD"/>
    <n v="27"/>
    <n v="13.9"/>
    <n v="688.95"/>
    <n v="27.01"/>
    <s v="Card"/>
    <n v="3"/>
    <s v="25-35"/>
    <s v="new"/>
    <s v="high value"/>
    <s v="medium"/>
    <s v="Oct"/>
    <x v="0"/>
    <x v="1"/>
    <x v="2"/>
  </r>
  <r>
    <n v="606115"/>
    <n v="75191"/>
    <n v="36"/>
    <s v="Female"/>
    <x v="5"/>
    <x v="4"/>
    <s v="Chinese"/>
    <d v="2023-11-07T00:00:00"/>
    <s v="Online"/>
    <n v="52"/>
    <n v="6.9"/>
    <n v="1131.6400000000001"/>
    <n v="32.619999999999997"/>
    <s v="Cash"/>
    <n v="2"/>
    <s v="36-50"/>
    <s v="repeat"/>
    <s v="high value"/>
    <s v="Low"/>
    <s v="Nov"/>
    <x v="0"/>
    <x v="0"/>
    <x v="1"/>
  </r>
  <r>
    <n v="606116"/>
    <n v="11941"/>
    <n v="41"/>
    <s v="Male"/>
    <x v="4"/>
    <x v="0"/>
    <s v="Burger"/>
    <d v="2022-08-06T00:00:00"/>
    <s v="COD"/>
    <n v="25"/>
    <n v="6.4"/>
    <n v="708.32"/>
    <n v="80.540000000000006"/>
    <s v="UPI"/>
    <n v="4"/>
    <s v="36-50"/>
    <s v="repeat"/>
    <s v="high value"/>
    <s v="medium"/>
    <s v="Aug"/>
    <x v="2"/>
    <x v="0"/>
    <x v="2"/>
  </r>
  <r>
    <n v="606117"/>
    <n v="26050"/>
    <n v="18"/>
    <s v="Male"/>
    <x v="2"/>
    <x v="6"/>
    <s v="Chinese"/>
    <d v="2023-12-19T00:00:00"/>
    <s v="Online"/>
    <n v="56"/>
    <n v="5.2"/>
    <n v="1163.76"/>
    <n v="66.94"/>
    <s v="Cash"/>
    <n v="1"/>
    <s v="18-24"/>
    <s v="new"/>
    <s v="high value"/>
    <s v="Low"/>
    <s v="Dec"/>
    <x v="0"/>
    <x v="0"/>
    <x v="1"/>
  </r>
  <r>
    <n v="606118"/>
    <n v="32726"/>
    <n v="37"/>
    <s v="Male"/>
    <x v="0"/>
    <x v="3"/>
    <s v="Chinese"/>
    <d v="2022-09-06T00:00:00"/>
    <s v="Online"/>
    <n v="55"/>
    <n v="3.7"/>
    <n v="1298.57"/>
    <n v="91.13"/>
    <s v="Wallet"/>
    <n v="5"/>
    <s v="36-50"/>
    <s v="new"/>
    <s v="high value"/>
    <s v="High"/>
    <s v="Sep"/>
    <x v="2"/>
    <x v="2"/>
    <x v="1"/>
  </r>
  <r>
    <n v="606119"/>
    <n v="84115"/>
    <n v="62"/>
    <s v="Female"/>
    <x v="0"/>
    <x v="6"/>
    <s v="Burger"/>
    <d v="2024-04-04T00:00:00"/>
    <s v="COD"/>
    <n v="54"/>
    <n v="8.1"/>
    <n v="229.09"/>
    <n v="98.36"/>
    <s v="UPI"/>
    <n v="3"/>
    <s v="50+"/>
    <s v="new"/>
    <s v="low"/>
    <s v="medium"/>
    <s v="Apr"/>
    <x v="1"/>
    <x v="0"/>
    <x v="1"/>
  </r>
  <r>
    <n v="606120"/>
    <n v="16923"/>
    <n v="20"/>
    <s v="Male"/>
    <x v="5"/>
    <x v="6"/>
    <s v="South Indian"/>
    <d v="2024-04-10T00:00:00"/>
    <s v="COD"/>
    <n v="49"/>
    <n v="8.1"/>
    <n v="878.91"/>
    <n v="66.53"/>
    <s v="Cash"/>
    <n v="1"/>
    <s v="18-24"/>
    <s v="new"/>
    <s v="high value"/>
    <s v="Low"/>
    <s v="Apr"/>
    <x v="1"/>
    <x v="0"/>
    <x v="1"/>
  </r>
  <r>
    <n v="606121"/>
    <n v="62049"/>
    <n v="53"/>
    <s v="Male"/>
    <x v="1"/>
    <x v="0"/>
    <s v="Burger"/>
    <d v="2024-11-26T00:00:00"/>
    <s v="COD"/>
    <n v="37"/>
    <n v="14.3"/>
    <n v="1323.96"/>
    <n v="47.91"/>
    <s v="UPI"/>
    <n v="2"/>
    <s v="50+"/>
    <s v="repeat"/>
    <s v="high value"/>
    <s v="Low"/>
    <s v="Nov"/>
    <x v="1"/>
    <x v="1"/>
    <x v="0"/>
  </r>
  <r>
    <n v="606122"/>
    <n v="36449"/>
    <n v="43"/>
    <s v="Male"/>
    <x v="5"/>
    <x v="5"/>
    <s v="Chinese"/>
    <d v="2024-07-27T00:00:00"/>
    <s v="Online"/>
    <n v="89"/>
    <n v="12"/>
    <n v="318.60000000000002"/>
    <n v="29.69"/>
    <s v="Card"/>
    <n v="4"/>
    <s v="36-50"/>
    <s v="new"/>
    <s v="medium"/>
    <s v="medium"/>
    <s v="Jul"/>
    <x v="1"/>
    <x v="1"/>
    <x v="1"/>
  </r>
  <r>
    <n v="606123"/>
    <n v="41902"/>
    <n v="57"/>
    <s v="Male"/>
    <x v="0"/>
    <x v="1"/>
    <s v="Biryani"/>
    <d v="2023-07-24T00:00:00"/>
    <s v="COD"/>
    <n v="81"/>
    <n v="5"/>
    <n v="709.81"/>
    <n v="29.39"/>
    <s v="Card"/>
    <n v="2"/>
    <s v="50+"/>
    <s v="new"/>
    <s v="high value"/>
    <s v="Low"/>
    <s v="Jul"/>
    <x v="0"/>
    <x v="2"/>
    <x v="1"/>
  </r>
  <r>
    <n v="606124"/>
    <n v="30376"/>
    <n v="23"/>
    <s v="Male"/>
    <x v="2"/>
    <x v="5"/>
    <s v="Pizza"/>
    <d v="2023-10-07T00:00:00"/>
    <s v="COD"/>
    <n v="66"/>
    <n v="1.3"/>
    <n v="1060.07"/>
    <n v="49.15"/>
    <s v="UPI"/>
    <n v="3"/>
    <s v="18-24"/>
    <s v="new"/>
    <s v="high value"/>
    <s v="medium"/>
    <s v="Oct"/>
    <x v="0"/>
    <x v="2"/>
    <x v="1"/>
  </r>
  <r>
    <n v="606125"/>
    <n v="91559"/>
    <n v="30"/>
    <s v="Female"/>
    <x v="5"/>
    <x v="1"/>
    <s v="Burger"/>
    <d v="2023-08-27T00:00:00"/>
    <s v="COD"/>
    <n v="71"/>
    <n v="4"/>
    <n v="346.9"/>
    <n v="88.69"/>
    <s v="Cash"/>
    <n v="2"/>
    <s v="25-35"/>
    <s v="new"/>
    <s v="medium"/>
    <s v="Low"/>
    <s v="Aug"/>
    <x v="0"/>
    <x v="2"/>
    <x v="1"/>
  </r>
  <r>
    <n v="606126"/>
    <n v="75043"/>
    <n v="36"/>
    <s v="Male"/>
    <x v="3"/>
    <x v="6"/>
    <s v="Burger"/>
    <d v="2022-06-27T00:00:00"/>
    <s v="COD"/>
    <n v="41"/>
    <n v="7.7"/>
    <n v="784.88"/>
    <n v="76.760000000000005"/>
    <s v="UPI"/>
    <n v="4"/>
    <s v="36-50"/>
    <s v="repeat"/>
    <s v="high value"/>
    <s v="medium"/>
    <s v="Jun"/>
    <x v="2"/>
    <x v="0"/>
    <x v="0"/>
  </r>
  <r>
    <n v="606127"/>
    <n v="29470"/>
    <n v="49"/>
    <s v="Male"/>
    <x v="4"/>
    <x v="0"/>
    <s v="Sandwich"/>
    <d v="2022-03-23T00:00:00"/>
    <s v="COD"/>
    <n v="31"/>
    <n v="13.7"/>
    <n v="1394.38"/>
    <n v="52.48"/>
    <s v="Wallet"/>
    <n v="5"/>
    <s v="36-50"/>
    <s v="new"/>
    <s v="high value"/>
    <s v="High"/>
    <s v="Mar"/>
    <x v="2"/>
    <x v="1"/>
    <x v="0"/>
  </r>
  <r>
    <n v="606128"/>
    <n v="35030"/>
    <n v="53"/>
    <s v="Male"/>
    <x v="1"/>
    <x v="2"/>
    <s v="South Indian"/>
    <d v="2022-10-16T00:00:00"/>
    <s v="Online"/>
    <n v="42"/>
    <n v="5.5"/>
    <n v="794.68"/>
    <n v="110.71"/>
    <s v="Wallet"/>
    <n v="4"/>
    <s v="50+"/>
    <s v="new"/>
    <s v="high value"/>
    <s v="medium"/>
    <s v="Oct"/>
    <x v="2"/>
    <x v="0"/>
    <x v="0"/>
  </r>
  <r>
    <n v="606129"/>
    <n v="24715"/>
    <n v="62"/>
    <s v="Female"/>
    <x v="3"/>
    <x v="4"/>
    <s v="Sandwich"/>
    <d v="2024-01-29T00:00:00"/>
    <s v="COD"/>
    <n v="20"/>
    <n v="8.4"/>
    <n v="1179.54"/>
    <n v="80.72"/>
    <s v="Wallet"/>
    <n v="2"/>
    <s v="50+"/>
    <s v="new"/>
    <s v="high value"/>
    <s v="Low"/>
    <s v="Jan"/>
    <x v="1"/>
    <x v="0"/>
    <x v="2"/>
  </r>
  <r>
    <n v="606130"/>
    <n v="18972"/>
    <n v="48"/>
    <s v="Male"/>
    <x v="4"/>
    <x v="7"/>
    <s v="Biryani"/>
    <d v="2023-01-03T00:00:00"/>
    <s v="COD"/>
    <n v="23"/>
    <n v="3.6"/>
    <n v="1144.96"/>
    <n v="112.52"/>
    <s v="UPI"/>
    <n v="2"/>
    <s v="36-50"/>
    <s v="new"/>
    <s v="high value"/>
    <s v="Low"/>
    <s v="Jan"/>
    <x v="0"/>
    <x v="2"/>
    <x v="2"/>
  </r>
  <r>
    <n v="606131"/>
    <n v="70755"/>
    <n v="35"/>
    <s v="Female"/>
    <x v="2"/>
    <x v="4"/>
    <s v="Sandwich"/>
    <d v="2022-11-10T00:00:00"/>
    <s v="COD"/>
    <n v="65"/>
    <n v="8.1999999999999993"/>
    <n v="1229.02"/>
    <n v="109.85"/>
    <s v="Cash"/>
    <n v="4"/>
    <s v="25-35"/>
    <s v="new"/>
    <s v="high value"/>
    <s v="medium"/>
    <s v="Nov"/>
    <x v="2"/>
    <x v="0"/>
    <x v="1"/>
  </r>
  <r>
    <n v="606132"/>
    <n v="52971"/>
    <n v="33"/>
    <s v="Male"/>
    <x v="0"/>
    <x v="5"/>
    <s v="South Indian"/>
    <d v="2024-10-22T00:00:00"/>
    <s v="COD"/>
    <n v="76"/>
    <n v="8.5"/>
    <n v="284.77999999999997"/>
    <n v="58.09"/>
    <s v="UPI"/>
    <n v="4"/>
    <s v="25-35"/>
    <s v="new"/>
    <s v="medium"/>
    <s v="medium"/>
    <s v="Oct"/>
    <x v="1"/>
    <x v="0"/>
    <x v="1"/>
  </r>
  <r>
    <n v="606133"/>
    <n v="87559"/>
    <n v="43"/>
    <s v="Male"/>
    <x v="3"/>
    <x v="0"/>
    <s v="Chinese"/>
    <d v="2024-06-03T00:00:00"/>
    <s v="Online"/>
    <n v="34"/>
    <n v="9.6999999999999993"/>
    <n v="642.83000000000004"/>
    <n v="25.31"/>
    <s v="Card"/>
    <n v="2"/>
    <s v="36-50"/>
    <s v="new"/>
    <s v="high value"/>
    <s v="Low"/>
    <s v="Jun"/>
    <x v="1"/>
    <x v="0"/>
    <x v="0"/>
  </r>
  <r>
    <n v="606134"/>
    <n v="36679"/>
    <n v="48"/>
    <s v="Male"/>
    <x v="5"/>
    <x v="5"/>
    <s v="South Indian"/>
    <d v="2023-04-13T00:00:00"/>
    <s v="COD"/>
    <n v="78"/>
    <n v="1.4"/>
    <n v="563.04"/>
    <n v="68.77"/>
    <s v="UPI"/>
    <n v="2"/>
    <s v="36-50"/>
    <s v="new"/>
    <s v="high value"/>
    <s v="Low"/>
    <s v="Apr"/>
    <x v="0"/>
    <x v="2"/>
    <x v="1"/>
  </r>
  <r>
    <n v="606135"/>
    <n v="14424"/>
    <n v="33"/>
    <s v="Male"/>
    <x v="5"/>
    <x v="6"/>
    <s v="Pizza"/>
    <d v="2022-10-03T00:00:00"/>
    <s v="Online"/>
    <n v="80"/>
    <n v="8.3000000000000007"/>
    <n v="1253.0899999999999"/>
    <n v="23.66"/>
    <s v="Card"/>
    <n v="1"/>
    <s v="25-35"/>
    <s v="new"/>
    <s v="high value"/>
    <s v="Low"/>
    <s v="Oct"/>
    <x v="2"/>
    <x v="0"/>
    <x v="1"/>
  </r>
  <r>
    <n v="606136"/>
    <n v="38935"/>
    <n v="54"/>
    <s v="Male"/>
    <x v="5"/>
    <x v="4"/>
    <s v="Burger"/>
    <d v="2022-02-22T00:00:00"/>
    <s v="COD"/>
    <n v="38"/>
    <n v="4.9000000000000004"/>
    <n v="760.55"/>
    <n v="98.7"/>
    <s v="Card"/>
    <n v="2"/>
    <s v="50+"/>
    <s v="new"/>
    <s v="high value"/>
    <s v="Low"/>
    <s v="Feb"/>
    <x v="2"/>
    <x v="2"/>
    <x v="0"/>
  </r>
  <r>
    <n v="606137"/>
    <n v="32632"/>
    <n v="45"/>
    <s v="Male"/>
    <x v="0"/>
    <x v="5"/>
    <s v="Burger"/>
    <d v="2022-06-18T00:00:00"/>
    <s v="Online"/>
    <n v="76"/>
    <n v="6.7"/>
    <n v="1083.3499999999999"/>
    <n v="65.97"/>
    <s v="UPI"/>
    <n v="4"/>
    <s v="36-50"/>
    <s v="new"/>
    <s v="high value"/>
    <s v="medium"/>
    <s v="Jun"/>
    <x v="2"/>
    <x v="0"/>
    <x v="1"/>
  </r>
  <r>
    <n v="606138"/>
    <n v="12383"/>
    <n v="18"/>
    <s v="Male"/>
    <x v="0"/>
    <x v="6"/>
    <s v="Pizza"/>
    <d v="2022-04-07T00:00:00"/>
    <s v="COD"/>
    <n v="62"/>
    <n v="11.5"/>
    <n v="697.27"/>
    <n v="38.29"/>
    <s v="Wallet"/>
    <n v="2"/>
    <s v="18-24"/>
    <s v="new"/>
    <s v="high value"/>
    <s v="Low"/>
    <s v="Apr"/>
    <x v="2"/>
    <x v="1"/>
    <x v="1"/>
  </r>
  <r>
    <n v="606139"/>
    <n v="64938"/>
    <n v="45"/>
    <s v="Female"/>
    <x v="3"/>
    <x v="5"/>
    <s v="Chinese"/>
    <d v="2022-04-06T00:00:00"/>
    <s v="Online"/>
    <n v="76"/>
    <n v="9.6"/>
    <n v="825.51"/>
    <n v="86.7"/>
    <s v="Wallet"/>
    <n v="5"/>
    <s v="36-50"/>
    <s v="new"/>
    <s v="high value"/>
    <s v="High"/>
    <s v="Apr"/>
    <x v="2"/>
    <x v="0"/>
    <x v="1"/>
  </r>
  <r>
    <n v="606140"/>
    <n v="29164"/>
    <n v="24"/>
    <s v="Female"/>
    <x v="5"/>
    <x v="3"/>
    <s v="Sandwich"/>
    <d v="2023-07-08T00:00:00"/>
    <s v="Online"/>
    <n v="47"/>
    <n v="5.9"/>
    <n v="610.27"/>
    <n v="49.77"/>
    <s v="UPI"/>
    <n v="3"/>
    <s v="18-24"/>
    <s v="new"/>
    <s v="high value"/>
    <s v="medium"/>
    <s v="Jul"/>
    <x v="0"/>
    <x v="0"/>
    <x v="1"/>
  </r>
  <r>
    <n v="606141"/>
    <n v="30413"/>
    <n v="60"/>
    <s v="Male"/>
    <x v="2"/>
    <x v="4"/>
    <s v="Pizza"/>
    <d v="2023-03-31T00:00:00"/>
    <s v="COD"/>
    <n v="67"/>
    <n v="13.3"/>
    <n v="351.66"/>
    <n v="89.42"/>
    <s v="Card"/>
    <n v="4"/>
    <s v="50+"/>
    <s v="new"/>
    <s v="medium"/>
    <s v="medium"/>
    <s v="Mar"/>
    <x v="0"/>
    <x v="1"/>
    <x v="1"/>
  </r>
  <r>
    <n v="606142"/>
    <n v="77512"/>
    <n v="43"/>
    <s v="Female"/>
    <x v="2"/>
    <x v="4"/>
    <s v="Burger"/>
    <d v="2022-12-05T00:00:00"/>
    <s v="COD"/>
    <n v="29"/>
    <n v="9.6999999999999993"/>
    <n v="158.1"/>
    <n v="114.86"/>
    <s v="Cash"/>
    <n v="1"/>
    <s v="36-50"/>
    <s v="new"/>
    <s v="low"/>
    <s v="Low"/>
    <s v="Dec"/>
    <x v="2"/>
    <x v="0"/>
    <x v="2"/>
  </r>
  <r>
    <n v="606143"/>
    <n v="86203"/>
    <n v="63"/>
    <s v="Female"/>
    <x v="1"/>
    <x v="1"/>
    <s v="Burger"/>
    <d v="2023-06-08T00:00:00"/>
    <s v="Online"/>
    <n v="85"/>
    <n v="7.8"/>
    <n v="503"/>
    <n v="82.96"/>
    <s v="Cash"/>
    <n v="3"/>
    <s v="50+"/>
    <s v="new"/>
    <s v="high value"/>
    <s v="medium"/>
    <s v="Jun"/>
    <x v="0"/>
    <x v="0"/>
    <x v="1"/>
  </r>
  <r>
    <n v="606144"/>
    <n v="90767"/>
    <n v="38"/>
    <s v="Female"/>
    <x v="5"/>
    <x v="0"/>
    <s v="Pizza"/>
    <d v="2022-04-18T00:00:00"/>
    <s v="Online"/>
    <n v="63"/>
    <n v="10.5"/>
    <n v="1052.2"/>
    <n v="77.040000000000006"/>
    <s v="Wallet"/>
    <n v="4"/>
    <s v="36-50"/>
    <s v="new"/>
    <s v="high value"/>
    <s v="medium"/>
    <s v="Apr"/>
    <x v="2"/>
    <x v="1"/>
    <x v="1"/>
  </r>
  <r>
    <n v="606145"/>
    <n v="14056"/>
    <n v="52"/>
    <s v="Female"/>
    <x v="0"/>
    <x v="0"/>
    <s v="Burger"/>
    <d v="2023-04-05T00:00:00"/>
    <s v="Online"/>
    <n v="56"/>
    <n v="9.1999999999999993"/>
    <n v="661.7"/>
    <n v="73.37"/>
    <s v="Cash"/>
    <n v="3"/>
    <s v="50+"/>
    <s v="new"/>
    <s v="high value"/>
    <s v="medium"/>
    <s v="Apr"/>
    <x v="0"/>
    <x v="0"/>
    <x v="1"/>
  </r>
  <r>
    <n v="606146"/>
    <n v="69156"/>
    <n v="53"/>
    <s v="Female"/>
    <x v="2"/>
    <x v="5"/>
    <s v="Biryani"/>
    <d v="2023-06-24T00:00:00"/>
    <s v="Online"/>
    <n v="67"/>
    <n v="6.2"/>
    <n v="474.28"/>
    <n v="26.69"/>
    <s v="Cash"/>
    <n v="4"/>
    <s v="50+"/>
    <s v="new"/>
    <s v="medium"/>
    <s v="medium"/>
    <s v="Jun"/>
    <x v="0"/>
    <x v="0"/>
    <x v="1"/>
  </r>
  <r>
    <n v="606147"/>
    <n v="44066"/>
    <n v="33"/>
    <s v="Female"/>
    <x v="3"/>
    <x v="0"/>
    <s v="Sandwich"/>
    <d v="2023-02-03T00:00:00"/>
    <s v="Online"/>
    <n v="89"/>
    <n v="2.2999999999999998"/>
    <n v="905.05"/>
    <n v="37.92"/>
    <s v="Card"/>
    <n v="2"/>
    <s v="25-35"/>
    <s v="new"/>
    <s v="high value"/>
    <s v="Low"/>
    <s v="Feb"/>
    <x v="0"/>
    <x v="2"/>
    <x v="1"/>
  </r>
  <r>
    <n v="606148"/>
    <n v="69594"/>
    <n v="51"/>
    <s v="Female"/>
    <x v="5"/>
    <x v="3"/>
    <s v="Burger"/>
    <d v="2024-05-09T00:00:00"/>
    <s v="Online"/>
    <n v="49"/>
    <n v="7.7"/>
    <n v="591.72"/>
    <n v="55.16"/>
    <s v="Wallet"/>
    <n v="1"/>
    <s v="50+"/>
    <s v="new"/>
    <s v="high value"/>
    <s v="Low"/>
    <s v="May"/>
    <x v="1"/>
    <x v="0"/>
    <x v="1"/>
  </r>
  <r>
    <n v="606149"/>
    <n v="65715"/>
    <n v="25"/>
    <s v="Female"/>
    <x v="1"/>
    <x v="0"/>
    <s v="Sandwich"/>
    <d v="2023-04-10T00:00:00"/>
    <s v="COD"/>
    <n v="26"/>
    <n v="12"/>
    <n v="717.22"/>
    <n v="108.48"/>
    <s v="Wallet"/>
    <n v="3"/>
    <s v="25-35"/>
    <s v="new"/>
    <s v="high value"/>
    <s v="medium"/>
    <s v="Apr"/>
    <x v="0"/>
    <x v="1"/>
    <x v="2"/>
  </r>
  <r>
    <n v="606150"/>
    <n v="95719"/>
    <n v="51"/>
    <s v="Male"/>
    <x v="3"/>
    <x v="5"/>
    <s v="Sandwich"/>
    <d v="2024-07-18T00:00:00"/>
    <s v="COD"/>
    <n v="72"/>
    <n v="4.5999999999999996"/>
    <n v="1266.1300000000001"/>
    <n v="49.31"/>
    <s v="Wallet"/>
    <n v="1"/>
    <s v="50+"/>
    <s v="new"/>
    <s v="high value"/>
    <s v="Low"/>
    <s v="Jul"/>
    <x v="1"/>
    <x v="2"/>
    <x v="1"/>
  </r>
  <r>
    <n v="606151"/>
    <n v="29653"/>
    <n v="56"/>
    <s v="Male"/>
    <x v="1"/>
    <x v="7"/>
    <s v="Burger"/>
    <d v="2023-01-03T00:00:00"/>
    <s v="Online"/>
    <n v="81"/>
    <n v="3.8"/>
    <n v="1136.76"/>
    <n v="67.97"/>
    <s v="Cash"/>
    <n v="3"/>
    <s v="50+"/>
    <s v="new"/>
    <s v="high value"/>
    <s v="medium"/>
    <s v="Jan"/>
    <x v="0"/>
    <x v="2"/>
    <x v="1"/>
  </r>
  <r>
    <n v="606152"/>
    <n v="87148"/>
    <n v="27"/>
    <s v="Female"/>
    <x v="2"/>
    <x v="2"/>
    <s v="Chinese"/>
    <d v="2024-07-08T00:00:00"/>
    <s v="Online"/>
    <n v="27"/>
    <n v="11.3"/>
    <n v="1236.42"/>
    <n v="104.39"/>
    <s v="Card"/>
    <n v="5"/>
    <s v="25-35"/>
    <s v="new"/>
    <s v="high value"/>
    <s v="High"/>
    <s v="Jul"/>
    <x v="1"/>
    <x v="1"/>
    <x v="2"/>
  </r>
  <r>
    <n v="606153"/>
    <n v="42858"/>
    <n v="43"/>
    <s v="Female"/>
    <x v="2"/>
    <x v="6"/>
    <s v="Chinese"/>
    <d v="2022-11-13T00:00:00"/>
    <s v="COD"/>
    <n v="50"/>
    <n v="8.6999999999999993"/>
    <n v="640.44000000000005"/>
    <n v="22.53"/>
    <s v="Wallet"/>
    <n v="3"/>
    <s v="36-50"/>
    <s v="new"/>
    <s v="high value"/>
    <s v="medium"/>
    <s v="Nov"/>
    <x v="2"/>
    <x v="0"/>
    <x v="1"/>
  </r>
  <r>
    <n v="606154"/>
    <n v="28492"/>
    <n v="58"/>
    <s v="Male"/>
    <x v="5"/>
    <x v="7"/>
    <s v="South Indian"/>
    <d v="2023-11-04T00:00:00"/>
    <s v="Online"/>
    <n v="49"/>
    <n v="5"/>
    <n v="417"/>
    <n v="61.3"/>
    <s v="Wallet"/>
    <n v="1"/>
    <s v="50+"/>
    <s v="new"/>
    <s v="medium"/>
    <s v="Low"/>
    <s v="Nov"/>
    <x v="0"/>
    <x v="2"/>
    <x v="1"/>
  </r>
  <r>
    <n v="606155"/>
    <n v="70050"/>
    <n v="38"/>
    <s v="Female"/>
    <x v="5"/>
    <x v="5"/>
    <s v="South Indian"/>
    <d v="2022-03-27T00:00:00"/>
    <s v="Online"/>
    <n v="52"/>
    <n v="3"/>
    <n v="386.7"/>
    <n v="82.65"/>
    <s v="Wallet"/>
    <n v="1"/>
    <s v="36-50"/>
    <s v="new"/>
    <s v="medium"/>
    <s v="Low"/>
    <s v="Mar"/>
    <x v="2"/>
    <x v="2"/>
    <x v="1"/>
  </r>
  <r>
    <n v="606156"/>
    <n v="60380"/>
    <n v="29"/>
    <s v="Male"/>
    <x v="1"/>
    <x v="2"/>
    <s v="Pizza"/>
    <d v="2023-06-11T00:00:00"/>
    <s v="COD"/>
    <n v="73"/>
    <n v="14.4"/>
    <n v="714.52"/>
    <n v="109.37"/>
    <s v="UPI"/>
    <n v="3"/>
    <s v="25-35"/>
    <s v="repeat"/>
    <s v="high value"/>
    <s v="medium"/>
    <s v="Jun"/>
    <x v="0"/>
    <x v="1"/>
    <x v="1"/>
  </r>
  <r>
    <n v="606157"/>
    <n v="23931"/>
    <n v="26"/>
    <s v="Female"/>
    <x v="0"/>
    <x v="0"/>
    <s v="Burger"/>
    <d v="2024-02-16T00:00:00"/>
    <s v="Online"/>
    <n v="36"/>
    <n v="4.5"/>
    <n v="791.37"/>
    <n v="74.53"/>
    <s v="Cash"/>
    <n v="4"/>
    <s v="25-35"/>
    <s v="new"/>
    <s v="high value"/>
    <s v="medium"/>
    <s v="Feb"/>
    <x v="1"/>
    <x v="2"/>
    <x v="0"/>
  </r>
  <r>
    <n v="606158"/>
    <n v="29372"/>
    <n v="55"/>
    <s v="Male"/>
    <x v="5"/>
    <x v="4"/>
    <s v="Sandwich"/>
    <d v="2023-03-01T00:00:00"/>
    <s v="Online"/>
    <n v="39"/>
    <n v="3"/>
    <n v="1268.52"/>
    <n v="91.86"/>
    <s v="Card"/>
    <n v="3"/>
    <s v="50+"/>
    <s v="new"/>
    <s v="high value"/>
    <s v="medium"/>
    <s v="Mar"/>
    <x v="0"/>
    <x v="2"/>
    <x v="0"/>
  </r>
  <r>
    <n v="606159"/>
    <n v="77795"/>
    <n v="53"/>
    <s v="Female"/>
    <x v="4"/>
    <x v="7"/>
    <s v="Burger"/>
    <d v="2023-05-08T00:00:00"/>
    <s v="Online"/>
    <n v="87"/>
    <n v="14.2"/>
    <n v="486.78"/>
    <n v="46.86"/>
    <s v="UPI"/>
    <n v="1"/>
    <s v="50+"/>
    <s v="new"/>
    <s v="medium"/>
    <s v="Low"/>
    <s v="May"/>
    <x v="0"/>
    <x v="1"/>
    <x v="1"/>
  </r>
  <r>
    <n v="606160"/>
    <n v="16727"/>
    <n v="52"/>
    <s v="Female"/>
    <x v="2"/>
    <x v="3"/>
    <s v="Chinese"/>
    <d v="2022-08-05T00:00:00"/>
    <s v="COD"/>
    <n v="84"/>
    <n v="6.6"/>
    <n v="862.63"/>
    <n v="33.75"/>
    <s v="Wallet"/>
    <n v="5"/>
    <s v="50+"/>
    <s v="new"/>
    <s v="high value"/>
    <s v="High"/>
    <s v="Aug"/>
    <x v="2"/>
    <x v="0"/>
    <x v="1"/>
  </r>
  <r>
    <n v="606161"/>
    <n v="88716"/>
    <n v="55"/>
    <s v="Male"/>
    <x v="1"/>
    <x v="5"/>
    <s v="South Indian"/>
    <d v="2024-01-31T00:00:00"/>
    <s v="COD"/>
    <n v="86"/>
    <n v="14.6"/>
    <n v="1329.74"/>
    <n v="82.65"/>
    <s v="Cash"/>
    <n v="3"/>
    <s v="50+"/>
    <s v="new"/>
    <s v="high value"/>
    <s v="medium"/>
    <s v="Jan"/>
    <x v="1"/>
    <x v="1"/>
    <x v="1"/>
  </r>
  <r>
    <n v="606162"/>
    <n v="89830"/>
    <n v="64"/>
    <s v="Female"/>
    <x v="2"/>
    <x v="2"/>
    <s v="Sandwich"/>
    <d v="2023-06-06T00:00:00"/>
    <s v="COD"/>
    <n v="59"/>
    <n v="3.3"/>
    <n v="1008.63"/>
    <n v="40.61"/>
    <s v="UPI"/>
    <n v="1"/>
    <s v="50+"/>
    <s v="new"/>
    <s v="high value"/>
    <s v="Low"/>
    <s v="Jun"/>
    <x v="0"/>
    <x v="2"/>
    <x v="1"/>
  </r>
  <r>
    <n v="606163"/>
    <n v="52749"/>
    <n v="18"/>
    <s v="Male"/>
    <x v="4"/>
    <x v="7"/>
    <s v="Biryani"/>
    <d v="2023-07-16T00:00:00"/>
    <s v="Online"/>
    <n v="42"/>
    <n v="14.8"/>
    <n v="812.44"/>
    <n v="59.88"/>
    <s v="UPI"/>
    <n v="3"/>
    <s v="18-24"/>
    <s v="new"/>
    <s v="high value"/>
    <s v="medium"/>
    <s v="Jul"/>
    <x v="0"/>
    <x v="1"/>
    <x v="0"/>
  </r>
  <r>
    <n v="606164"/>
    <n v="69804"/>
    <n v="38"/>
    <s v="Male"/>
    <x v="3"/>
    <x v="3"/>
    <s v="Pizza"/>
    <d v="2022-06-07T00:00:00"/>
    <s v="Online"/>
    <n v="55"/>
    <n v="11.8"/>
    <n v="1455.45"/>
    <n v="48.93"/>
    <s v="Cash"/>
    <n v="2"/>
    <s v="36-50"/>
    <s v="new"/>
    <s v="high value"/>
    <s v="Low"/>
    <s v="Jun"/>
    <x v="2"/>
    <x v="1"/>
    <x v="1"/>
  </r>
  <r>
    <n v="606165"/>
    <n v="53870"/>
    <n v="30"/>
    <s v="Female"/>
    <x v="5"/>
    <x v="2"/>
    <s v="Pizza"/>
    <d v="2023-03-28T00:00:00"/>
    <s v="COD"/>
    <n v="31"/>
    <n v="6.2"/>
    <n v="660.55"/>
    <n v="101.63"/>
    <s v="Cash"/>
    <n v="4"/>
    <s v="25-35"/>
    <s v="new"/>
    <s v="high value"/>
    <s v="medium"/>
    <s v="Mar"/>
    <x v="0"/>
    <x v="0"/>
    <x v="0"/>
  </r>
  <r>
    <n v="606166"/>
    <n v="78722"/>
    <n v="55"/>
    <s v="Female"/>
    <x v="4"/>
    <x v="5"/>
    <s v="Pizza"/>
    <d v="2022-09-10T00:00:00"/>
    <s v="Online"/>
    <n v="29"/>
    <n v="13.1"/>
    <n v="1181.55"/>
    <n v="83.38"/>
    <s v="UPI"/>
    <n v="5"/>
    <s v="50+"/>
    <s v="new"/>
    <s v="high value"/>
    <s v="High"/>
    <s v="Sep"/>
    <x v="2"/>
    <x v="1"/>
    <x v="2"/>
  </r>
  <r>
    <n v="606167"/>
    <n v="16652"/>
    <n v="57"/>
    <s v="Male"/>
    <x v="1"/>
    <x v="2"/>
    <s v="South Indian"/>
    <d v="2023-07-06T00:00:00"/>
    <s v="Online"/>
    <n v="63"/>
    <n v="4.9000000000000004"/>
    <n v="180.84"/>
    <n v="97.5"/>
    <s v="Card"/>
    <n v="2"/>
    <s v="50+"/>
    <s v="new"/>
    <s v="low"/>
    <s v="Low"/>
    <s v="Jul"/>
    <x v="0"/>
    <x v="2"/>
    <x v="1"/>
  </r>
  <r>
    <n v="606168"/>
    <n v="56259"/>
    <n v="21"/>
    <s v="Female"/>
    <x v="5"/>
    <x v="5"/>
    <s v="Pizza"/>
    <d v="2022-09-02T00:00:00"/>
    <s v="Online"/>
    <n v="37"/>
    <n v="8.5"/>
    <n v="1086.44"/>
    <n v="116.71"/>
    <s v="Card"/>
    <n v="4"/>
    <s v="18-24"/>
    <s v="new"/>
    <s v="high value"/>
    <s v="medium"/>
    <s v="Sep"/>
    <x v="2"/>
    <x v="0"/>
    <x v="0"/>
  </r>
  <r>
    <n v="606169"/>
    <n v="58756"/>
    <n v="63"/>
    <s v="Male"/>
    <x v="4"/>
    <x v="7"/>
    <s v="Sandwich"/>
    <d v="2023-06-28T00:00:00"/>
    <s v="Online"/>
    <n v="22"/>
    <n v="8.6"/>
    <n v="858.74"/>
    <n v="45.86"/>
    <s v="Wallet"/>
    <n v="2"/>
    <s v="50+"/>
    <s v="repeat"/>
    <s v="high value"/>
    <s v="Low"/>
    <s v="Jun"/>
    <x v="0"/>
    <x v="0"/>
    <x v="2"/>
  </r>
  <r>
    <n v="606170"/>
    <n v="52313"/>
    <n v="40"/>
    <s v="Male"/>
    <x v="4"/>
    <x v="4"/>
    <s v="Biryani"/>
    <d v="2022-05-27T00:00:00"/>
    <s v="COD"/>
    <n v="82"/>
    <n v="5.6"/>
    <n v="1025.27"/>
    <n v="70.290000000000006"/>
    <s v="Cash"/>
    <n v="5"/>
    <s v="36-50"/>
    <s v="new"/>
    <s v="high value"/>
    <s v="High"/>
    <s v="May"/>
    <x v="2"/>
    <x v="0"/>
    <x v="1"/>
  </r>
  <r>
    <n v="606171"/>
    <n v="59741"/>
    <n v="40"/>
    <s v="Female"/>
    <x v="1"/>
    <x v="5"/>
    <s v="Sandwich"/>
    <d v="2024-11-21T00:00:00"/>
    <s v="COD"/>
    <n v="54"/>
    <n v="9.1"/>
    <n v="1331.12"/>
    <n v="36.15"/>
    <s v="Wallet"/>
    <n v="4"/>
    <s v="36-50"/>
    <s v="new"/>
    <s v="high value"/>
    <s v="medium"/>
    <s v="Nov"/>
    <x v="1"/>
    <x v="0"/>
    <x v="1"/>
  </r>
  <r>
    <n v="606172"/>
    <n v="17332"/>
    <n v="27"/>
    <s v="Female"/>
    <x v="2"/>
    <x v="4"/>
    <s v="Pizza"/>
    <d v="2023-01-08T00:00:00"/>
    <s v="COD"/>
    <n v="62"/>
    <n v="13"/>
    <n v="539.66"/>
    <n v="32.799999999999997"/>
    <s v="UPI"/>
    <n v="5"/>
    <s v="25-35"/>
    <s v="new"/>
    <s v="high value"/>
    <s v="High"/>
    <s v="Jan"/>
    <x v="0"/>
    <x v="1"/>
    <x v="1"/>
  </r>
  <r>
    <n v="606173"/>
    <n v="48039"/>
    <n v="31"/>
    <s v="Female"/>
    <x v="3"/>
    <x v="6"/>
    <s v="South Indian"/>
    <d v="2024-08-14T00:00:00"/>
    <s v="COD"/>
    <n v="41"/>
    <n v="10.6"/>
    <n v="512.49"/>
    <n v="54.29"/>
    <s v="UPI"/>
    <n v="2"/>
    <s v="25-35"/>
    <s v="new"/>
    <s v="high value"/>
    <s v="Low"/>
    <s v="Aug"/>
    <x v="1"/>
    <x v="1"/>
    <x v="0"/>
  </r>
  <r>
    <n v="606174"/>
    <n v="29982"/>
    <n v="62"/>
    <s v="Male"/>
    <x v="4"/>
    <x v="2"/>
    <s v="Pizza"/>
    <d v="2024-10-05T00:00:00"/>
    <s v="Online"/>
    <n v="21"/>
    <n v="3.3"/>
    <n v="492.49"/>
    <n v="62.89"/>
    <s v="Cash"/>
    <n v="5"/>
    <s v="50+"/>
    <s v="new"/>
    <s v="medium"/>
    <s v="High"/>
    <s v="Oct"/>
    <x v="1"/>
    <x v="2"/>
    <x v="2"/>
  </r>
  <r>
    <n v="606175"/>
    <n v="75986"/>
    <n v="44"/>
    <s v="Male"/>
    <x v="5"/>
    <x v="0"/>
    <s v="Chinese"/>
    <d v="2022-08-29T00:00:00"/>
    <s v="COD"/>
    <n v="46"/>
    <n v="9.1999999999999993"/>
    <n v="1112.8499999999999"/>
    <n v="86.79"/>
    <s v="Wallet"/>
    <n v="5"/>
    <s v="36-50"/>
    <s v="new"/>
    <s v="high value"/>
    <s v="High"/>
    <s v="Aug"/>
    <x v="2"/>
    <x v="0"/>
    <x v="1"/>
  </r>
  <r>
    <n v="606176"/>
    <n v="39309"/>
    <n v="37"/>
    <s v="Female"/>
    <x v="2"/>
    <x v="5"/>
    <s v="Pizza"/>
    <d v="2024-04-20T00:00:00"/>
    <s v="Online"/>
    <n v="85"/>
    <n v="5.7"/>
    <n v="462.86"/>
    <n v="74.84"/>
    <s v="UPI"/>
    <n v="4"/>
    <s v="36-50"/>
    <s v="new"/>
    <s v="medium"/>
    <s v="medium"/>
    <s v="Apr"/>
    <x v="1"/>
    <x v="0"/>
    <x v="1"/>
  </r>
  <r>
    <n v="606177"/>
    <n v="14400"/>
    <n v="23"/>
    <s v="Male"/>
    <x v="4"/>
    <x v="5"/>
    <s v="Biryani"/>
    <d v="2024-02-17T00:00:00"/>
    <s v="Online"/>
    <n v="61"/>
    <n v="5.0999999999999996"/>
    <n v="1468.68"/>
    <n v="117.83"/>
    <s v="Cash"/>
    <n v="1"/>
    <s v="18-24"/>
    <s v="new"/>
    <s v="high value"/>
    <s v="Low"/>
    <s v="Feb"/>
    <x v="1"/>
    <x v="0"/>
    <x v="1"/>
  </r>
  <r>
    <n v="606178"/>
    <n v="55323"/>
    <n v="26"/>
    <s v="Female"/>
    <x v="1"/>
    <x v="5"/>
    <s v="South Indian"/>
    <d v="2023-02-03T00:00:00"/>
    <s v="COD"/>
    <n v="46"/>
    <n v="9.9"/>
    <n v="860.57"/>
    <n v="75.040000000000006"/>
    <s v="Card"/>
    <n v="5"/>
    <s v="25-35"/>
    <s v="new"/>
    <s v="high value"/>
    <s v="High"/>
    <s v="Feb"/>
    <x v="0"/>
    <x v="0"/>
    <x v="1"/>
  </r>
  <r>
    <n v="606179"/>
    <n v="70966"/>
    <n v="48"/>
    <s v="Female"/>
    <x v="1"/>
    <x v="5"/>
    <s v="Sandwich"/>
    <d v="2024-08-24T00:00:00"/>
    <s v="Online"/>
    <n v="67"/>
    <n v="5.3"/>
    <n v="1156.8699999999999"/>
    <n v="119.53"/>
    <s v="Card"/>
    <n v="2"/>
    <s v="36-50"/>
    <s v="new"/>
    <s v="high value"/>
    <s v="Low"/>
    <s v="Aug"/>
    <x v="1"/>
    <x v="0"/>
    <x v="1"/>
  </r>
  <r>
    <n v="606180"/>
    <n v="61385"/>
    <n v="57"/>
    <s v="Female"/>
    <x v="5"/>
    <x v="4"/>
    <s v="Burger"/>
    <d v="2023-02-01T00:00:00"/>
    <s v="Online"/>
    <n v="33"/>
    <n v="1.7"/>
    <n v="1233.8599999999999"/>
    <n v="50.21"/>
    <s v="Cash"/>
    <n v="1"/>
    <s v="50+"/>
    <s v="new"/>
    <s v="high value"/>
    <s v="Low"/>
    <s v="Feb"/>
    <x v="0"/>
    <x v="2"/>
    <x v="0"/>
  </r>
  <r>
    <n v="606181"/>
    <n v="52407"/>
    <n v="31"/>
    <s v="Female"/>
    <x v="2"/>
    <x v="0"/>
    <s v="Biryani"/>
    <d v="2023-09-10T00:00:00"/>
    <s v="Online"/>
    <n v="23"/>
    <n v="12.1"/>
    <n v="1177.5"/>
    <n v="71.760000000000005"/>
    <s v="Wallet"/>
    <n v="1"/>
    <s v="25-35"/>
    <s v="repeat"/>
    <s v="high value"/>
    <s v="Low"/>
    <s v="Sep"/>
    <x v="0"/>
    <x v="1"/>
    <x v="2"/>
  </r>
  <r>
    <n v="606182"/>
    <n v="48370"/>
    <n v="48"/>
    <s v="Male"/>
    <x v="3"/>
    <x v="2"/>
    <s v="Sandwich"/>
    <d v="2024-07-22T00:00:00"/>
    <s v="Online"/>
    <n v="39"/>
    <n v="5.6"/>
    <n v="548.65"/>
    <n v="105.75"/>
    <s v="UPI"/>
    <n v="5"/>
    <s v="36-50"/>
    <s v="new"/>
    <s v="high value"/>
    <s v="High"/>
    <s v="Jul"/>
    <x v="1"/>
    <x v="0"/>
    <x v="0"/>
  </r>
  <r>
    <n v="606183"/>
    <n v="60317"/>
    <n v="32"/>
    <s v="Male"/>
    <x v="4"/>
    <x v="4"/>
    <s v="Burger"/>
    <d v="2024-02-21T00:00:00"/>
    <s v="COD"/>
    <n v="48"/>
    <n v="13.7"/>
    <n v="590.87"/>
    <n v="119.78"/>
    <s v="UPI"/>
    <n v="1"/>
    <s v="25-35"/>
    <s v="new"/>
    <s v="high value"/>
    <s v="Low"/>
    <s v="Feb"/>
    <x v="1"/>
    <x v="1"/>
    <x v="1"/>
  </r>
  <r>
    <n v="606184"/>
    <n v="86440"/>
    <n v="46"/>
    <s v="Female"/>
    <x v="2"/>
    <x v="4"/>
    <s v="Biryani"/>
    <d v="2024-09-20T00:00:00"/>
    <s v="Online"/>
    <n v="65"/>
    <n v="4.2"/>
    <n v="961.66"/>
    <n v="71.39"/>
    <s v="UPI"/>
    <n v="2"/>
    <s v="36-50"/>
    <s v="new"/>
    <s v="high value"/>
    <s v="Low"/>
    <s v="Sep"/>
    <x v="1"/>
    <x v="2"/>
    <x v="1"/>
  </r>
  <r>
    <n v="606185"/>
    <n v="57153"/>
    <n v="41"/>
    <s v="Female"/>
    <x v="2"/>
    <x v="6"/>
    <s v="Pizza"/>
    <d v="2024-04-20T00:00:00"/>
    <s v="COD"/>
    <n v="36"/>
    <n v="5.8"/>
    <n v="1028.45"/>
    <n v="68.72"/>
    <s v="Card"/>
    <n v="5"/>
    <s v="36-50"/>
    <s v="new"/>
    <s v="high value"/>
    <s v="High"/>
    <s v="Apr"/>
    <x v="1"/>
    <x v="0"/>
    <x v="0"/>
  </r>
  <r>
    <n v="606186"/>
    <n v="12224"/>
    <n v="28"/>
    <s v="Female"/>
    <x v="1"/>
    <x v="6"/>
    <s v="Pizza"/>
    <d v="2024-07-28T00:00:00"/>
    <s v="COD"/>
    <n v="82"/>
    <n v="13.5"/>
    <n v="1254.75"/>
    <n v="106.91"/>
    <s v="Wallet"/>
    <n v="2"/>
    <s v="25-35"/>
    <s v="new"/>
    <s v="high value"/>
    <s v="Low"/>
    <s v="Jul"/>
    <x v="1"/>
    <x v="1"/>
    <x v="1"/>
  </r>
  <r>
    <n v="606187"/>
    <n v="58433"/>
    <n v="22"/>
    <s v="Male"/>
    <x v="5"/>
    <x v="2"/>
    <s v="Sandwich"/>
    <d v="2024-08-11T00:00:00"/>
    <s v="COD"/>
    <n v="60"/>
    <n v="7.1"/>
    <n v="922.92"/>
    <n v="28.07"/>
    <s v="Card"/>
    <n v="3"/>
    <s v="18-24"/>
    <s v="new"/>
    <s v="high value"/>
    <s v="medium"/>
    <s v="Aug"/>
    <x v="1"/>
    <x v="0"/>
    <x v="1"/>
  </r>
  <r>
    <n v="606188"/>
    <n v="92054"/>
    <n v="21"/>
    <s v="Male"/>
    <x v="3"/>
    <x v="2"/>
    <s v="Sandwich"/>
    <d v="2023-12-22T00:00:00"/>
    <s v="COD"/>
    <n v="81"/>
    <n v="6"/>
    <n v="1238.07"/>
    <n v="53.81"/>
    <s v="Card"/>
    <n v="5"/>
    <s v="18-24"/>
    <s v="new"/>
    <s v="high value"/>
    <s v="High"/>
    <s v="Dec"/>
    <x v="0"/>
    <x v="0"/>
    <x v="1"/>
  </r>
  <r>
    <n v="606189"/>
    <n v="42870"/>
    <n v="36"/>
    <s v="Male"/>
    <x v="2"/>
    <x v="0"/>
    <s v="Pizza"/>
    <d v="2022-04-13T00:00:00"/>
    <s v="Online"/>
    <n v="61"/>
    <n v="9.4"/>
    <n v="660.02"/>
    <n v="21.04"/>
    <s v="Wallet"/>
    <n v="1"/>
    <s v="36-50"/>
    <s v="new"/>
    <s v="high value"/>
    <s v="Low"/>
    <s v="Apr"/>
    <x v="2"/>
    <x v="0"/>
    <x v="1"/>
  </r>
  <r>
    <n v="606190"/>
    <n v="27459"/>
    <n v="46"/>
    <s v="Male"/>
    <x v="1"/>
    <x v="3"/>
    <s v="Biryani"/>
    <d v="2024-06-08T00:00:00"/>
    <s v="COD"/>
    <n v="27"/>
    <n v="3.2"/>
    <n v="728.35"/>
    <n v="57.15"/>
    <s v="UPI"/>
    <n v="4"/>
    <s v="36-50"/>
    <s v="new"/>
    <s v="high value"/>
    <s v="medium"/>
    <s v="Jun"/>
    <x v="1"/>
    <x v="2"/>
    <x v="2"/>
  </r>
  <r>
    <n v="606191"/>
    <n v="26348"/>
    <n v="59"/>
    <s v="Male"/>
    <x v="3"/>
    <x v="1"/>
    <s v="Biryani"/>
    <d v="2023-05-01T00:00:00"/>
    <s v="Online"/>
    <n v="80"/>
    <n v="1.7"/>
    <n v="771.69"/>
    <n v="46.22"/>
    <s v="UPI"/>
    <n v="5"/>
    <s v="50+"/>
    <s v="new"/>
    <s v="high value"/>
    <s v="High"/>
    <s v="May"/>
    <x v="0"/>
    <x v="2"/>
    <x v="1"/>
  </r>
  <r>
    <n v="606192"/>
    <n v="80824"/>
    <n v="26"/>
    <s v="Male"/>
    <x v="0"/>
    <x v="1"/>
    <s v="Burger"/>
    <d v="2022-01-07T00:00:00"/>
    <s v="Online"/>
    <n v="81"/>
    <n v="11.9"/>
    <n v="1080.6600000000001"/>
    <n v="37.159999999999997"/>
    <s v="Card"/>
    <n v="4"/>
    <s v="25-35"/>
    <s v="new"/>
    <s v="high value"/>
    <s v="medium"/>
    <s v="Jan"/>
    <x v="2"/>
    <x v="1"/>
    <x v="1"/>
  </r>
  <r>
    <n v="606193"/>
    <n v="41921"/>
    <n v="63"/>
    <s v="Male"/>
    <x v="1"/>
    <x v="0"/>
    <s v="Burger"/>
    <d v="2022-10-25T00:00:00"/>
    <s v="Online"/>
    <n v="31"/>
    <n v="7.1"/>
    <n v="871.32"/>
    <n v="87.88"/>
    <s v="Cash"/>
    <n v="5"/>
    <s v="50+"/>
    <s v="new"/>
    <s v="high value"/>
    <s v="High"/>
    <s v="Oct"/>
    <x v="2"/>
    <x v="0"/>
    <x v="0"/>
  </r>
  <r>
    <n v="606194"/>
    <n v="23203"/>
    <n v="38"/>
    <s v="Male"/>
    <x v="0"/>
    <x v="7"/>
    <s v="Pizza"/>
    <d v="2023-02-20T00:00:00"/>
    <s v="Online"/>
    <n v="76"/>
    <n v="4.3"/>
    <n v="921.59"/>
    <n v="105.82"/>
    <s v="Wallet"/>
    <n v="5"/>
    <s v="36-50"/>
    <s v="new"/>
    <s v="high value"/>
    <s v="High"/>
    <s v="Feb"/>
    <x v="0"/>
    <x v="2"/>
    <x v="1"/>
  </r>
  <r>
    <n v="606195"/>
    <n v="60849"/>
    <n v="60"/>
    <s v="Male"/>
    <x v="5"/>
    <x v="3"/>
    <s v="Burger"/>
    <d v="2023-03-18T00:00:00"/>
    <s v="COD"/>
    <n v="89"/>
    <n v="4.9000000000000004"/>
    <n v="296.55"/>
    <n v="104.02"/>
    <s v="Cash"/>
    <n v="1"/>
    <s v="50+"/>
    <s v="new"/>
    <s v="medium"/>
    <s v="Low"/>
    <s v="Mar"/>
    <x v="0"/>
    <x v="2"/>
    <x v="1"/>
  </r>
  <r>
    <n v="606196"/>
    <n v="90004"/>
    <n v="51"/>
    <s v="Male"/>
    <x v="3"/>
    <x v="6"/>
    <s v="Sandwich"/>
    <d v="2023-01-27T00:00:00"/>
    <s v="COD"/>
    <n v="61"/>
    <n v="1.8"/>
    <n v="1363.02"/>
    <n v="32.270000000000003"/>
    <s v="UPI"/>
    <n v="4"/>
    <s v="50+"/>
    <s v="new"/>
    <s v="high value"/>
    <s v="medium"/>
    <s v="Jan"/>
    <x v="0"/>
    <x v="2"/>
    <x v="1"/>
  </r>
  <r>
    <n v="606197"/>
    <n v="59468"/>
    <n v="61"/>
    <s v="Male"/>
    <x v="0"/>
    <x v="0"/>
    <s v="Sandwich"/>
    <d v="2023-03-28T00:00:00"/>
    <s v="COD"/>
    <n v="44"/>
    <n v="9.1"/>
    <n v="1401.21"/>
    <n v="66.599999999999994"/>
    <s v="UPI"/>
    <n v="2"/>
    <s v="50+"/>
    <s v="new"/>
    <s v="high value"/>
    <s v="Low"/>
    <s v="Mar"/>
    <x v="0"/>
    <x v="0"/>
    <x v="0"/>
  </r>
  <r>
    <n v="606198"/>
    <n v="85756"/>
    <n v="55"/>
    <s v="Male"/>
    <x v="3"/>
    <x v="2"/>
    <s v="Biryani"/>
    <d v="2024-12-20T00:00:00"/>
    <s v="Online"/>
    <n v="67"/>
    <n v="12.4"/>
    <n v="199.45"/>
    <n v="67.989999999999995"/>
    <s v="Card"/>
    <n v="4"/>
    <s v="50+"/>
    <s v="new"/>
    <s v="low"/>
    <s v="medium"/>
    <s v="Dec"/>
    <x v="1"/>
    <x v="1"/>
    <x v="1"/>
  </r>
  <r>
    <n v="606199"/>
    <n v="54751"/>
    <n v="63"/>
    <s v="Male"/>
    <x v="4"/>
    <x v="0"/>
    <s v="Sandwich"/>
    <d v="2023-10-08T00:00:00"/>
    <s v="COD"/>
    <n v="86"/>
    <n v="10.8"/>
    <n v="427.4"/>
    <n v="114.2"/>
    <s v="Cash"/>
    <n v="5"/>
    <s v="50+"/>
    <s v="new"/>
    <s v="medium"/>
    <s v="High"/>
    <s v="Oct"/>
    <x v="0"/>
    <x v="1"/>
    <x v="1"/>
  </r>
  <r>
    <n v="606200"/>
    <n v="26862"/>
    <n v="56"/>
    <s v="Male"/>
    <x v="0"/>
    <x v="2"/>
    <s v="South Indian"/>
    <d v="2022-06-18T00:00:00"/>
    <s v="COD"/>
    <n v="83"/>
    <n v="3.5"/>
    <n v="395.13"/>
    <n v="112.6"/>
    <s v="UPI"/>
    <n v="5"/>
    <s v="50+"/>
    <s v="new"/>
    <s v="medium"/>
    <s v="High"/>
    <s v="Jun"/>
    <x v="2"/>
    <x v="2"/>
    <x v="1"/>
  </r>
  <r>
    <n v="606201"/>
    <n v="27936"/>
    <n v="29"/>
    <s v="Male"/>
    <x v="0"/>
    <x v="0"/>
    <s v="South Indian"/>
    <d v="2024-10-22T00:00:00"/>
    <s v="Online"/>
    <n v="28"/>
    <n v="2.9"/>
    <n v="1455.2"/>
    <n v="80.599999999999994"/>
    <s v="Card"/>
    <n v="2"/>
    <s v="25-35"/>
    <s v="repeat"/>
    <s v="high value"/>
    <s v="Low"/>
    <s v="Oct"/>
    <x v="1"/>
    <x v="2"/>
    <x v="2"/>
  </r>
  <r>
    <n v="606202"/>
    <n v="16213"/>
    <n v="23"/>
    <s v="Female"/>
    <x v="0"/>
    <x v="6"/>
    <s v="Sandwich"/>
    <d v="2023-05-07T00:00:00"/>
    <s v="COD"/>
    <n v="54"/>
    <n v="7.9"/>
    <n v="517.03"/>
    <n v="98.24"/>
    <s v="Card"/>
    <n v="5"/>
    <s v="18-24"/>
    <s v="new"/>
    <s v="high value"/>
    <s v="High"/>
    <s v="May"/>
    <x v="0"/>
    <x v="0"/>
    <x v="1"/>
  </r>
  <r>
    <n v="606203"/>
    <n v="64242"/>
    <n v="24"/>
    <s v="Male"/>
    <x v="2"/>
    <x v="5"/>
    <s v="Chinese"/>
    <d v="2023-09-26T00:00:00"/>
    <s v="Online"/>
    <n v="56"/>
    <n v="9.1"/>
    <n v="537.19000000000005"/>
    <n v="80.34"/>
    <s v="Wallet"/>
    <n v="5"/>
    <s v="18-24"/>
    <s v="new"/>
    <s v="high value"/>
    <s v="High"/>
    <s v="Sep"/>
    <x v="0"/>
    <x v="0"/>
    <x v="1"/>
  </r>
  <r>
    <n v="606204"/>
    <n v="97884"/>
    <n v="35"/>
    <s v="Female"/>
    <x v="3"/>
    <x v="2"/>
    <s v="Burger"/>
    <d v="2024-10-20T00:00:00"/>
    <s v="COD"/>
    <n v="47"/>
    <n v="3.1"/>
    <n v="1288.54"/>
    <n v="45.66"/>
    <s v="Wallet"/>
    <n v="1"/>
    <s v="25-35"/>
    <s v="new"/>
    <s v="high value"/>
    <s v="Low"/>
    <s v="Oct"/>
    <x v="1"/>
    <x v="2"/>
    <x v="1"/>
  </r>
  <r>
    <n v="606205"/>
    <n v="60504"/>
    <n v="18"/>
    <s v="Female"/>
    <x v="4"/>
    <x v="0"/>
    <s v="Burger"/>
    <d v="2023-09-20T00:00:00"/>
    <s v="Online"/>
    <n v="67"/>
    <n v="5.6"/>
    <n v="650.62"/>
    <n v="44.4"/>
    <s v="Card"/>
    <n v="2"/>
    <s v="18-24"/>
    <s v="repeat"/>
    <s v="high value"/>
    <s v="Low"/>
    <s v="Sep"/>
    <x v="0"/>
    <x v="0"/>
    <x v="1"/>
  </r>
  <r>
    <n v="606206"/>
    <n v="89708"/>
    <n v="55"/>
    <s v="Female"/>
    <x v="0"/>
    <x v="0"/>
    <s v="South Indian"/>
    <d v="2022-06-01T00:00:00"/>
    <s v="COD"/>
    <n v="32"/>
    <n v="11.2"/>
    <n v="177.04"/>
    <n v="74.760000000000005"/>
    <s v="Card"/>
    <n v="4"/>
    <s v="50+"/>
    <s v="new"/>
    <s v="low"/>
    <s v="medium"/>
    <s v="Jun"/>
    <x v="2"/>
    <x v="1"/>
    <x v="0"/>
  </r>
  <r>
    <n v="606207"/>
    <n v="82057"/>
    <n v="54"/>
    <s v="Female"/>
    <x v="4"/>
    <x v="0"/>
    <s v="Burger"/>
    <d v="2024-08-28T00:00:00"/>
    <s v="COD"/>
    <n v="70"/>
    <n v="6.3"/>
    <n v="894.02"/>
    <n v="47.12"/>
    <s v="UPI"/>
    <n v="5"/>
    <s v="50+"/>
    <s v="new"/>
    <s v="high value"/>
    <s v="High"/>
    <s v="Aug"/>
    <x v="1"/>
    <x v="0"/>
    <x v="1"/>
  </r>
  <r>
    <n v="606208"/>
    <n v="88631"/>
    <n v="40"/>
    <s v="Male"/>
    <x v="5"/>
    <x v="6"/>
    <s v="Sandwich"/>
    <d v="2024-08-14T00:00:00"/>
    <s v="Online"/>
    <n v="85"/>
    <n v="1.4"/>
    <n v="222.66"/>
    <n v="84.34"/>
    <s v="Card"/>
    <n v="1"/>
    <s v="36-50"/>
    <s v="new"/>
    <s v="low"/>
    <s v="Low"/>
    <s v="Aug"/>
    <x v="1"/>
    <x v="2"/>
    <x v="1"/>
  </r>
  <r>
    <n v="606209"/>
    <n v="45123"/>
    <n v="51"/>
    <s v="Female"/>
    <x v="1"/>
    <x v="3"/>
    <s v="Biryani"/>
    <d v="2022-11-30T00:00:00"/>
    <s v="COD"/>
    <n v="46"/>
    <n v="1.2"/>
    <n v="872"/>
    <n v="74.55"/>
    <s v="Cash"/>
    <n v="4"/>
    <s v="50+"/>
    <s v="new"/>
    <s v="high value"/>
    <s v="medium"/>
    <s v="Nov"/>
    <x v="2"/>
    <x v="2"/>
    <x v="1"/>
  </r>
  <r>
    <n v="606210"/>
    <n v="98457"/>
    <n v="21"/>
    <s v="Male"/>
    <x v="0"/>
    <x v="5"/>
    <s v="Sandwich"/>
    <d v="2024-10-14T00:00:00"/>
    <s v="COD"/>
    <n v="64"/>
    <n v="4.2"/>
    <n v="444.58"/>
    <n v="36.06"/>
    <s v="UPI"/>
    <n v="1"/>
    <s v="18-24"/>
    <s v="new"/>
    <s v="medium"/>
    <s v="Low"/>
    <s v="Oct"/>
    <x v="1"/>
    <x v="2"/>
    <x v="1"/>
  </r>
  <r>
    <n v="606211"/>
    <n v="55240"/>
    <n v="31"/>
    <s v="Male"/>
    <x v="4"/>
    <x v="7"/>
    <s v="Sandwich"/>
    <d v="2023-02-19T00:00:00"/>
    <s v="COD"/>
    <n v="79"/>
    <n v="14.2"/>
    <n v="666.35"/>
    <n v="44.19"/>
    <s v="Card"/>
    <n v="5"/>
    <s v="25-35"/>
    <s v="new"/>
    <s v="high value"/>
    <s v="High"/>
    <s v="Feb"/>
    <x v="0"/>
    <x v="1"/>
    <x v="1"/>
  </r>
  <r>
    <n v="606212"/>
    <n v="42825"/>
    <n v="53"/>
    <s v="Female"/>
    <x v="0"/>
    <x v="2"/>
    <s v="South Indian"/>
    <d v="2023-03-02T00:00:00"/>
    <s v="Online"/>
    <n v="47"/>
    <n v="7.9"/>
    <n v="1015.54"/>
    <n v="72.430000000000007"/>
    <s v="Wallet"/>
    <n v="5"/>
    <s v="50+"/>
    <s v="repeat"/>
    <s v="high value"/>
    <s v="High"/>
    <s v="Mar"/>
    <x v="0"/>
    <x v="0"/>
    <x v="1"/>
  </r>
  <r>
    <n v="606213"/>
    <n v="95924"/>
    <n v="51"/>
    <s v="Male"/>
    <x v="0"/>
    <x v="7"/>
    <s v="South Indian"/>
    <d v="2024-09-23T00:00:00"/>
    <s v="Online"/>
    <n v="26"/>
    <n v="12.9"/>
    <n v="1492.62"/>
    <n v="54.24"/>
    <s v="Card"/>
    <n v="1"/>
    <s v="50+"/>
    <s v="new"/>
    <s v="high value"/>
    <s v="Low"/>
    <s v="Sep"/>
    <x v="1"/>
    <x v="1"/>
    <x v="2"/>
  </r>
  <r>
    <n v="606214"/>
    <n v="30631"/>
    <n v="61"/>
    <s v="Male"/>
    <x v="1"/>
    <x v="2"/>
    <s v="Sandwich"/>
    <d v="2023-01-06T00:00:00"/>
    <s v="COD"/>
    <n v="32"/>
    <n v="13.1"/>
    <n v="983.61"/>
    <n v="80.48"/>
    <s v="Card"/>
    <n v="5"/>
    <s v="50+"/>
    <s v="new"/>
    <s v="high value"/>
    <s v="High"/>
    <s v="Jan"/>
    <x v="0"/>
    <x v="1"/>
    <x v="0"/>
  </r>
  <r>
    <n v="606215"/>
    <n v="93650"/>
    <n v="58"/>
    <s v="Female"/>
    <x v="5"/>
    <x v="2"/>
    <s v="South Indian"/>
    <d v="2024-05-06T00:00:00"/>
    <s v="COD"/>
    <n v="46"/>
    <n v="6.7"/>
    <n v="982.57"/>
    <n v="112.28"/>
    <s v="Card"/>
    <n v="1"/>
    <s v="50+"/>
    <s v="new"/>
    <s v="high value"/>
    <s v="Low"/>
    <s v="May"/>
    <x v="1"/>
    <x v="0"/>
    <x v="1"/>
  </r>
  <r>
    <n v="606216"/>
    <n v="84030"/>
    <n v="32"/>
    <s v="Female"/>
    <x v="3"/>
    <x v="1"/>
    <s v="Chinese"/>
    <d v="2023-10-13T00:00:00"/>
    <s v="COD"/>
    <n v="47"/>
    <n v="10.5"/>
    <n v="825.56"/>
    <n v="87.93"/>
    <s v="Cash"/>
    <n v="4"/>
    <s v="25-35"/>
    <s v="new"/>
    <s v="high value"/>
    <s v="medium"/>
    <s v="Oct"/>
    <x v="0"/>
    <x v="1"/>
    <x v="1"/>
  </r>
  <r>
    <n v="606217"/>
    <n v="98638"/>
    <n v="50"/>
    <s v="Female"/>
    <x v="0"/>
    <x v="1"/>
    <s v="Chinese"/>
    <d v="2024-05-19T00:00:00"/>
    <s v="COD"/>
    <n v="80"/>
    <n v="2.2000000000000002"/>
    <n v="426.3"/>
    <n v="92.34"/>
    <s v="Cash"/>
    <n v="2"/>
    <s v="36-50"/>
    <s v="new"/>
    <s v="medium"/>
    <s v="Low"/>
    <s v="May"/>
    <x v="1"/>
    <x v="2"/>
    <x v="1"/>
  </r>
  <r>
    <n v="606218"/>
    <n v="36508"/>
    <n v="41"/>
    <s v="Male"/>
    <x v="3"/>
    <x v="6"/>
    <s v="Sandwich"/>
    <d v="2024-08-29T00:00:00"/>
    <s v="Online"/>
    <n v="59"/>
    <n v="2.2000000000000002"/>
    <n v="574.91"/>
    <n v="117.38"/>
    <s v="Card"/>
    <n v="3"/>
    <s v="36-50"/>
    <s v="new"/>
    <s v="high value"/>
    <s v="medium"/>
    <s v="Aug"/>
    <x v="1"/>
    <x v="2"/>
    <x v="1"/>
  </r>
  <r>
    <n v="606219"/>
    <n v="14514"/>
    <n v="36"/>
    <s v="Male"/>
    <x v="4"/>
    <x v="2"/>
    <s v="Biryani"/>
    <d v="2024-07-09T00:00:00"/>
    <s v="COD"/>
    <n v="69"/>
    <n v="12.9"/>
    <n v="836.75"/>
    <n v="42.19"/>
    <s v="Cash"/>
    <n v="5"/>
    <s v="36-50"/>
    <s v="new"/>
    <s v="high value"/>
    <s v="High"/>
    <s v="Jul"/>
    <x v="1"/>
    <x v="1"/>
    <x v="1"/>
  </r>
  <r>
    <n v="606220"/>
    <n v="61983"/>
    <n v="40"/>
    <s v="Female"/>
    <x v="1"/>
    <x v="1"/>
    <s v="Pizza"/>
    <d v="2024-11-16T00:00:00"/>
    <s v="Online"/>
    <n v="83"/>
    <n v="2.6"/>
    <n v="508.46"/>
    <n v="118.69"/>
    <s v="UPI"/>
    <n v="3"/>
    <s v="36-50"/>
    <s v="new"/>
    <s v="high value"/>
    <s v="medium"/>
    <s v="Nov"/>
    <x v="1"/>
    <x v="2"/>
    <x v="1"/>
  </r>
  <r>
    <n v="606221"/>
    <n v="25961"/>
    <n v="43"/>
    <s v="Female"/>
    <x v="3"/>
    <x v="4"/>
    <s v="Burger"/>
    <d v="2024-11-06T00:00:00"/>
    <s v="Online"/>
    <n v="35"/>
    <n v="3.3"/>
    <n v="1064.8800000000001"/>
    <n v="68.64"/>
    <s v="UPI"/>
    <n v="4"/>
    <s v="36-50"/>
    <s v="new"/>
    <s v="high value"/>
    <s v="medium"/>
    <s v="Nov"/>
    <x v="1"/>
    <x v="2"/>
    <x v="0"/>
  </r>
  <r>
    <n v="606222"/>
    <n v="77850"/>
    <n v="64"/>
    <s v="Male"/>
    <x v="0"/>
    <x v="4"/>
    <s v="Sandwich"/>
    <d v="2023-11-06T00:00:00"/>
    <s v="Online"/>
    <n v="29"/>
    <n v="14.6"/>
    <n v="1158.71"/>
    <n v="30.44"/>
    <s v="UPI"/>
    <n v="1"/>
    <s v="50+"/>
    <s v="repeat"/>
    <s v="high value"/>
    <s v="Low"/>
    <s v="Nov"/>
    <x v="0"/>
    <x v="1"/>
    <x v="2"/>
  </r>
  <r>
    <n v="606223"/>
    <n v="60742"/>
    <n v="45"/>
    <s v="Male"/>
    <x v="4"/>
    <x v="1"/>
    <s v="Burger"/>
    <d v="2023-03-18T00:00:00"/>
    <s v="COD"/>
    <n v="60"/>
    <n v="7.6"/>
    <n v="748.93"/>
    <n v="27.71"/>
    <s v="Card"/>
    <n v="1"/>
    <s v="36-50"/>
    <s v="new"/>
    <s v="high value"/>
    <s v="Low"/>
    <s v="Mar"/>
    <x v="0"/>
    <x v="0"/>
    <x v="1"/>
  </r>
  <r>
    <n v="606224"/>
    <n v="62464"/>
    <n v="48"/>
    <s v="Male"/>
    <x v="1"/>
    <x v="1"/>
    <s v="Biryani"/>
    <d v="2024-01-15T00:00:00"/>
    <s v="Online"/>
    <n v="26"/>
    <n v="4.0999999999999996"/>
    <n v="616.72"/>
    <n v="81.099999999999994"/>
    <s v="Card"/>
    <n v="5"/>
    <s v="36-50"/>
    <s v="repeat"/>
    <s v="high value"/>
    <s v="High"/>
    <s v="Jan"/>
    <x v="1"/>
    <x v="2"/>
    <x v="2"/>
  </r>
  <r>
    <n v="606225"/>
    <n v="65105"/>
    <n v="45"/>
    <s v="Male"/>
    <x v="0"/>
    <x v="6"/>
    <s v="Burger"/>
    <d v="2023-05-29T00:00:00"/>
    <s v="COD"/>
    <n v="63"/>
    <n v="13.3"/>
    <n v="373.93"/>
    <n v="47.31"/>
    <s v="Cash"/>
    <n v="1"/>
    <s v="36-50"/>
    <s v="new"/>
    <s v="medium"/>
    <s v="Low"/>
    <s v="May"/>
    <x v="0"/>
    <x v="1"/>
    <x v="1"/>
  </r>
  <r>
    <n v="606226"/>
    <n v="96863"/>
    <n v="52"/>
    <s v="Female"/>
    <x v="0"/>
    <x v="2"/>
    <s v="Pizza"/>
    <d v="2022-01-22T00:00:00"/>
    <s v="Online"/>
    <n v="21"/>
    <n v="11.2"/>
    <n v="1387.4"/>
    <n v="95.7"/>
    <s v="UPI"/>
    <n v="1"/>
    <s v="50+"/>
    <s v="new"/>
    <s v="high value"/>
    <s v="Low"/>
    <s v="Jan"/>
    <x v="2"/>
    <x v="1"/>
    <x v="2"/>
  </r>
  <r>
    <n v="606227"/>
    <n v="49699"/>
    <n v="38"/>
    <s v="Female"/>
    <x v="1"/>
    <x v="5"/>
    <s v="Pizza"/>
    <d v="2024-03-12T00:00:00"/>
    <s v="Online"/>
    <n v="80"/>
    <n v="8.6"/>
    <n v="180.24"/>
    <n v="99.51"/>
    <s v="Cash"/>
    <n v="3"/>
    <s v="36-50"/>
    <s v="new"/>
    <s v="low"/>
    <s v="medium"/>
    <s v="Mar"/>
    <x v="1"/>
    <x v="0"/>
    <x v="1"/>
  </r>
  <r>
    <n v="606228"/>
    <n v="85775"/>
    <n v="40"/>
    <s v="Female"/>
    <x v="5"/>
    <x v="5"/>
    <s v="Chinese"/>
    <d v="2023-10-21T00:00:00"/>
    <s v="COD"/>
    <n v="27"/>
    <n v="9.3000000000000007"/>
    <n v="972.74"/>
    <n v="39.630000000000003"/>
    <s v="UPI"/>
    <n v="2"/>
    <s v="36-50"/>
    <s v="new"/>
    <s v="high value"/>
    <s v="Low"/>
    <s v="Oct"/>
    <x v="0"/>
    <x v="0"/>
    <x v="2"/>
  </r>
  <r>
    <n v="606229"/>
    <n v="84540"/>
    <n v="43"/>
    <s v="Male"/>
    <x v="2"/>
    <x v="0"/>
    <s v="Chinese"/>
    <d v="2024-10-28T00:00:00"/>
    <s v="Online"/>
    <n v="72"/>
    <n v="13.1"/>
    <n v="285.99"/>
    <n v="20.98"/>
    <s v="Wallet"/>
    <n v="5"/>
    <s v="36-50"/>
    <s v="new"/>
    <s v="medium"/>
    <s v="High"/>
    <s v="Oct"/>
    <x v="1"/>
    <x v="1"/>
    <x v="1"/>
  </r>
  <r>
    <n v="606230"/>
    <n v="20459"/>
    <n v="48"/>
    <s v="Female"/>
    <x v="4"/>
    <x v="1"/>
    <s v="Biryani"/>
    <d v="2023-02-27T00:00:00"/>
    <s v="Online"/>
    <n v="84"/>
    <n v="10.6"/>
    <n v="501.68"/>
    <n v="43.83"/>
    <s v="Cash"/>
    <n v="1"/>
    <s v="36-50"/>
    <s v="new"/>
    <s v="high value"/>
    <s v="Low"/>
    <s v="Feb"/>
    <x v="0"/>
    <x v="1"/>
    <x v="1"/>
  </r>
  <r>
    <n v="606231"/>
    <n v="91078"/>
    <n v="46"/>
    <s v="Female"/>
    <x v="5"/>
    <x v="6"/>
    <s v="Chinese"/>
    <d v="2022-01-23T00:00:00"/>
    <s v="COD"/>
    <n v="65"/>
    <n v="5"/>
    <n v="1066.32"/>
    <n v="109.9"/>
    <s v="Card"/>
    <n v="2"/>
    <s v="36-50"/>
    <s v="new"/>
    <s v="high value"/>
    <s v="Low"/>
    <s v="Jan"/>
    <x v="2"/>
    <x v="2"/>
    <x v="1"/>
  </r>
  <r>
    <n v="606232"/>
    <n v="47276"/>
    <n v="39"/>
    <s v="Female"/>
    <x v="0"/>
    <x v="3"/>
    <s v="Chinese"/>
    <d v="2023-07-10T00:00:00"/>
    <s v="Online"/>
    <n v="49"/>
    <n v="6.6"/>
    <n v="186.7"/>
    <n v="60.83"/>
    <s v="UPI"/>
    <n v="3"/>
    <s v="36-50"/>
    <s v="new"/>
    <s v="low"/>
    <s v="medium"/>
    <s v="Jul"/>
    <x v="0"/>
    <x v="0"/>
    <x v="1"/>
  </r>
  <r>
    <n v="606233"/>
    <n v="57786"/>
    <n v="35"/>
    <s v="Male"/>
    <x v="5"/>
    <x v="3"/>
    <s v="South Indian"/>
    <d v="2024-12-13T00:00:00"/>
    <s v="COD"/>
    <n v="38"/>
    <n v="8.6999999999999993"/>
    <n v="1299.98"/>
    <n v="39.89"/>
    <s v="Card"/>
    <n v="2"/>
    <s v="25-35"/>
    <s v="new"/>
    <s v="high value"/>
    <s v="Low"/>
    <s v="Dec"/>
    <x v="1"/>
    <x v="0"/>
    <x v="0"/>
  </r>
  <r>
    <n v="606234"/>
    <n v="63768"/>
    <n v="27"/>
    <s v="Male"/>
    <x v="4"/>
    <x v="5"/>
    <s v="Chinese"/>
    <d v="2024-05-12T00:00:00"/>
    <s v="Online"/>
    <n v="47"/>
    <n v="11.7"/>
    <n v="1490.82"/>
    <n v="69.23"/>
    <s v="Cash"/>
    <n v="4"/>
    <s v="25-35"/>
    <s v="new"/>
    <s v="high value"/>
    <s v="medium"/>
    <s v="May"/>
    <x v="1"/>
    <x v="1"/>
    <x v="1"/>
  </r>
  <r>
    <n v="606235"/>
    <n v="85002"/>
    <n v="29"/>
    <s v="Male"/>
    <x v="5"/>
    <x v="0"/>
    <s v="South Indian"/>
    <d v="2024-01-18T00:00:00"/>
    <s v="Online"/>
    <n v="75"/>
    <n v="13.8"/>
    <n v="1289.78"/>
    <n v="82.99"/>
    <s v="UPI"/>
    <n v="3"/>
    <s v="25-35"/>
    <s v="new"/>
    <s v="high value"/>
    <s v="medium"/>
    <s v="Jan"/>
    <x v="1"/>
    <x v="1"/>
    <x v="1"/>
  </r>
  <r>
    <n v="606236"/>
    <n v="30830"/>
    <n v="40"/>
    <s v="Female"/>
    <x v="4"/>
    <x v="6"/>
    <s v="Chinese"/>
    <d v="2023-05-01T00:00:00"/>
    <s v="Online"/>
    <n v="30"/>
    <n v="3.5"/>
    <n v="343.16"/>
    <n v="21.27"/>
    <s v="Card"/>
    <n v="5"/>
    <s v="36-50"/>
    <s v="new"/>
    <s v="medium"/>
    <s v="High"/>
    <s v="May"/>
    <x v="0"/>
    <x v="2"/>
    <x v="2"/>
  </r>
  <r>
    <n v="606237"/>
    <n v="40402"/>
    <n v="59"/>
    <s v="Female"/>
    <x v="2"/>
    <x v="4"/>
    <s v="Burger"/>
    <d v="2023-08-13T00:00:00"/>
    <s v="COD"/>
    <n v="64"/>
    <n v="12.6"/>
    <n v="443.04"/>
    <n v="33.03"/>
    <s v="Card"/>
    <n v="4"/>
    <s v="50+"/>
    <s v="new"/>
    <s v="medium"/>
    <s v="medium"/>
    <s v="Aug"/>
    <x v="0"/>
    <x v="1"/>
    <x v="1"/>
  </r>
  <r>
    <n v="606238"/>
    <n v="53458"/>
    <n v="21"/>
    <s v="Female"/>
    <x v="5"/>
    <x v="6"/>
    <s v="Sandwich"/>
    <d v="2023-05-11T00:00:00"/>
    <s v="Online"/>
    <n v="41"/>
    <n v="6.2"/>
    <n v="1297.1400000000001"/>
    <n v="85.68"/>
    <s v="Wallet"/>
    <n v="2"/>
    <s v="18-24"/>
    <s v="new"/>
    <s v="high value"/>
    <s v="Low"/>
    <s v="May"/>
    <x v="0"/>
    <x v="0"/>
    <x v="0"/>
  </r>
  <r>
    <n v="606239"/>
    <n v="81713"/>
    <n v="47"/>
    <s v="Male"/>
    <x v="5"/>
    <x v="7"/>
    <s v="Sandwich"/>
    <d v="2024-10-17T00:00:00"/>
    <s v="COD"/>
    <n v="87"/>
    <n v="7.5"/>
    <n v="329.99"/>
    <n v="91.1"/>
    <s v="Wallet"/>
    <n v="3"/>
    <s v="36-50"/>
    <s v="repeat"/>
    <s v="medium"/>
    <s v="medium"/>
    <s v="Oct"/>
    <x v="1"/>
    <x v="0"/>
    <x v="1"/>
  </r>
  <r>
    <n v="606240"/>
    <n v="24509"/>
    <n v="26"/>
    <s v="Female"/>
    <x v="0"/>
    <x v="4"/>
    <s v="Burger"/>
    <d v="2023-12-02T00:00:00"/>
    <s v="Online"/>
    <n v="64"/>
    <n v="4.7"/>
    <n v="1176.5"/>
    <n v="100.52"/>
    <s v="Card"/>
    <n v="5"/>
    <s v="25-35"/>
    <s v="new"/>
    <s v="high value"/>
    <s v="High"/>
    <s v="Dec"/>
    <x v="0"/>
    <x v="2"/>
    <x v="1"/>
  </r>
  <r>
    <n v="606241"/>
    <n v="32976"/>
    <n v="50"/>
    <s v="Male"/>
    <x v="0"/>
    <x v="6"/>
    <s v="South Indian"/>
    <d v="2024-04-03T00:00:00"/>
    <s v="COD"/>
    <n v="47"/>
    <n v="11.7"/>
    <n v="781.54"/>
    <n v="64.77"/>
    <s v="Wallet"/>
    <n v="2"/>
    <s v="36-50"/>
    <s v="new"/>
    <s v="high value"/>
    <s v="Low"/>
    <s v="Apr"/>
    <x v="1"/>
    <x v="1"/>
    <x v="1"/>
  </r>
  <r>
    <n v="606242"/>
    <n v="94731"/>
    <n v="59"/>
    <s v="Male"/>
    <x v="0"/>
    <x v="0"/>
    <s v="Burger"/>
    <d v="2024-04-04T00:00:00"/>
    <s v="Online"/>
    <n v="30"/>
    <n v="14.3"/>
    <n v="1293.0999999999999"/>
    <n v="73.06"/>
    <s v="Card"/>
    <n v="3"/>
    <s v="50+"/>
    <s v="new"/>
    <s v="high value"/>
    <s v="medium"/>
    <s v="Apr"/>
    <x v="1"/>
    <x v="1"/>
    <x v="2"/>
  </r>
  <r>
    <n v="606243"/>
    <n v="20448"/>
    <n v="37"/>
    <s v="Male"/>
    <x v="3"/>
    <x v="0"/>
    <s v="South Indian"/>
    <d v="2022-08-12T00:00:00"/>
    <s v="Online"/>
    <n v="53"/>
    <n v="14.9"/>
    <n v="1148.48"/>
    <n v="97.28"/>
    <s v="UPI"/>
    <n v="5"/>
    <s v="36-50"/>
    <s v="new"/>
    <s v="high value"/>
    <s v="High"/>
    <s v="Aug"/>
    <x v="2"/>
    <x v="1"/>
    <x v="1"/>
  </r>
  <r>
    <n v="606244"/>
    <n v="17498"/>
    <n v="41"/>
    <s v="Female"/>
    <x v="4"/>
    <x v="5"/>
    <s v="Biryani"/>
    <d v="2023-08-19T00:00:00"/>
    <s v="Online"/>
    <n v="77"/>
    <n v="4.0999999999999996"/>
    <n v="917.13"/>
    <n v="75.959999999999994"/>
    <s v="Wallet"/>
    <n v="1"/>
    <s v="36-50"/>
    <s v="new"/>
    <s v="high value"/>
    <s v="Low"/>
    <s v="Aug"/>
    <x v="0"/>
    <x v="2"/>
    <x v="1"/>
  </r>
  <r>
    <n v="606245"/>
    <n v="85958"/>
    <n v="57"/>
    <s v="Female"/>
    <x v="2"/>
    <x v="2"/>
    <s v="South Indian"/>
    <d v="2024-03-10T00:00:00"/>
    <s v="COD"/>
    <n v="87"/>
    <n v="14.6"/>
    <n v="867.28"/>
    <n v="117.96"/>
    <s v="Cash"/>
    <n v="5"/>
    <s v="50+"/>
    <s v="new"/>
    <s v="high value"/>
    <s v="High"/>
    <s v="Mar"/>
    <x v="1"/>
    <x v="1"/>
    <x v="1"/>
  </r>
  <r>
    <n v="606246"/>
    <n v="79536"/>
    <n v="53"/>
    <s v="Male"/>
    <x v="3"/>
    <x v="6"/>
    <s v="South Indian"/>
    <d v="2022-04-20T00:00:00"/>
    <s v="COD"/>
    <n v="46"/>
    <n v="5.4"/>
    <n v="1296.06"/>
    <n v="81.94"/>
    <s v="Cash"/>
    <n v="5"/>
    <s v="50+"/>
    <s v="new"/>
    <s v="high value"/>
    <s v="High"/>
    <s v="Apr"/>
    <x v="2"/>
    <x v="0"/>
    <x v="1"/>
  </r>
  <r>
    <n v="606247"/>
    <n v="48606"/>
    <n v="26"/>
    <s v="Female"/>
    <x v="0"/>
    <x v="0"/>
    <s v="South Indian"/>
    <d v="2023-04-25T00:00:00"/>
    <s v="COD"/>
    <n v="52"/>
    <n v="3.8"/>
    <n v="1030.81"/>
    <n v="91.18"/>
    <s v="Card"/>
    <n v="5"/>
    <s v="25-35"/>
    <s v="repeat"/>
    <s v="high value"/>
    <s v="High"/>
    <s v="Apr"/>
    <x v="0"/>
    <x v="2"/>
    <x v="1"/>
  </r>
  <r>
    <n v="606248"/>
    <n v="30165"/>
    <n v="35"/>
    <s v="Male"/>
    <x v="5"/>
    <x v="2"/>
    <s v="Burger"/>
    <d v="2023-02-28T00:00:00"/>
    <s v="Online"/>
    <n v="42"/>
    <n v="6.1"/>
    <n v="470.48"/>
    <n v="53.34"/>
    <s v="Wallet"/>
    <n v="5"/>
    <s v="25-35"/>
    <s v="new"/>
    <s v="medium"/>
    <s v="High"/>
    <s v="Feb"/>
    <x v="0"/>
    <x v="0"/>
    <x v="0"/>
  </r>
  <r>
    <n v="606249"/>
    <n v="10067"/>
    <n v="27"/>
    <s v="Female"/>
    <x v="1"/>
    <x v="4"/>
    <s v="Chinese"/>
    <d v="2024-05-08T00:00:00"/>
    <s v="Online"/>
    <n v="49"/>
    <n v="9.5"/>
    <n v="429.21"/>
    <n v="107.31"/>
    <s v="Card"/>
    <n v="2"/>
    <s v="25-35"/>
    <s v="new"/>
    <s v="medium"/>
    <s v="Low"/>
    <s v="May"/>
    <x v="1"/>
    <x v="0"/>
    <x v="1"/>
  </r>
  <r>
    <n v="606250"/>
    <n v="30448"/>
    <n v="47"/>
    <s v="Male"/>
    <x v="1"/>
    <x v="6"/>
    <s v="Burger"/>
    <d v="2024-04-04T00:00:00"/>
    <s v="COD"/>
    <n v="31"/>
    <n v="6.7"/>
    <n v="763.89"/>
    <n v="90.38"/>
    <s v="Wallet"/>
    <n v="4"/>
    <s v="36-50"/>
    <s v="new"/>
    <s v="high value"/>
    <s v="medium"/>
    <s v="Apr"/>
    <x v="1"/>
    <x v="0"/>
    <x v="0"/>
  </r>
  <r>
    <n v="606251"/>
    <n v="83048"/>
    <n v="37"/>
    <s v="Female"/>
    <x v="3"/>
    <x v="7"/>
    <s v="Chinese"/>
    <d v="2023-09-05T00:00:00"/>
    <s v="COD"/>
    <n v="60"/>
    <n v="7.8"/>
    <n v="1101.08"/>
    <n v="109.76"/>
    <s v="UPI"/>
    <n v="3"/>
    <s v="36-50"/>
    <s v="new"/>
    <s v="high value"/>
    <s v="medium"/>
    <s v="Sep"/>
    <x v="0"/>
    <x v="0"/>
    <x v="1"/>
  </r>
  <r>
    <n v="606252"/>
    <n v="93297"/>
    <n v="59"/>
    <s v="Female"/>
    <x v="3"/>
    <x v="4"/>
    <s v="Chinese"/>
    <d v="2022-10-01T00:00:00"/>
    <s v="Online"/>
    <n v="24"/>
    <n v="13.9"/>
    <n v="738.03"/>
    <n v="108.39"/>
    <s v="Cash"/>
    <n v="4"/>
    <s v="50+"/>
    <s v="new"/>
    <s v="high value"/>
    <s v="medium"/>
    <s v="Oct"/>
    <x v="2"/>
    <x v="1"/>
    <x v="2"/>
  </r>
  <r>
    <n v="606253"/>
    <n v="57645"/>
    <n v="35"/>
    <s v="Female"/>
    <x v="1"/>
    <x v="4"/>
    <s v="Pizza"/>
    <d v="2022-04-19T00:00:00"/>
    <s v="Online"/>
    <n v="29"/>
    <n v="3.2"/>
    <n v="1407.7"/>
    <n v="67.430000000000007"/>
    <s v="Card"/>
    <n v="4"/>
    <s v="25-35"/>
    <s v="new"/>
    <s v="high value"/>
    <s v="medium"/>
    <s v="Apr"/>
    <x v="2"/>
    <x v="2"/>
    <x v="2"/>
  </r>
  <r>
    <n v="606254"/>
    <n v="40555"/>
    <n v="50"/>
    <s v="Female"/>
    <x v="1"/>
    <x v="4"/>
    <s v="Biryani"/>
    <d v="2024-08-03T00:00:00"/>
    <s v="Online"/>
    <n v="50"/>
    <n v="11.6"/>
    <n v="1303.1199999999999"/>
    <n v="30.55"/>
    <s v="Card"/>
    <n v="1"/>
    <s v="36-50"/>
    <s v="new"/>
    <s v="high value"/>
    <s v="Low"/>
    <s v="Aug"/>
    <x v="1"/>
    <x v="1"/>
    <x v="1"/>
  </r>
  <r>
    <n v="606255"/>
    <n v="70798"/>
    <n v="63"/>
    <s v="Female"/>
    <x v="0"/>
    <x v="7"/>
    <s v="Burger"/>
    <d v="2023-01-01T00:00:00"/>
    <s v="COD"/>
    <n v="65"/>
    <n v="5.7"/>
    <n v="1069.21"/>
    <n v="37.6"/>
    <s v="Cash"/>
    <n v="2"/>
    <s v="50+"/>
    <s v="new"/>
    <s v="high value"/>
    <s v="Low"/>
    <s v="Jan"/>
    <x v="0"/>
    <x v="0"/>
    <x v="1"/>
  </r>
  <r>
    <n v="606256"/>
    <n v="35932"/>
    <n v="44"/>
    <s v="Male"/>
    <x v="3"/>
    <x v="3"/>
    <s v="Pizza"/>
    <d v="2022-08-28T00:00:00"/>
    <s v="COD"/>
    <n v="76"/>
    <n v="10.8"/>
    <n v="973.76"/>
    <n v="56.14"/>
    <s v="Cash"/>
    <n v="3"/>
    <s v="36-50"/>
    <s v="new"/>
    <s v="high value"/>
    <s v="medium"/>
    <s v="Aug"/>
    <x v="2"/>
    <x v="1"/>
    <x v="1"/>
  </r>
  <r>
    <n v="606257"/>
    <n v="64500"/>
    <n v="51"/>
    <s v="Female"/>
    <x v="1"/>
    <x v="1"/>
    <s v="Biryani"/>
    <d v="2023-05-10T00:00:00"/>
    <s v="COD"/>
    <n v="87"/>
    <n v="12"/>
    <n v="735.05"/>
    <n v="69.36"/>
    <s v="Wallet"/>
    <n v="3"/>
    <s v="50+"/>
    <s v="new"/>
    <s v="high value"/>
    <s v="medium"/>
    <s v="May"/>
    <x v="0"/>
    <x v="1"/>
    <x v="1"/>
  </r>
  <r>
    <n v="606258"/>
    <n v="46138"/>
    <n v="55"/>
    <s v="Female"/>
    <x v="2"/>
    <x v="6"/>
    <s v="Pizza"/>
    <d v="2023-01-28T00:00:00"/>
    <s v="COD"/>
    <n v="37"/>
    <n v="10.199999999999999"/>
    <n v="1482"/>
    <n v="40.67"/>
    <s v="Wallet"/>
    <n v="2"/>
    <s v="50+"/>
    <s v="new"/>
    <s v="high value"/>
    <s v="Low"/>
    <s v="Jan"/>
    <x v="0"/>
    <x v="1"/>
    <x v="0"/>
  </r>
  <r>
    <n v="606259"/>
    <n v="58323"/>
    <n v="50"/>
    <s v="Female"/>
    <x v="5"/>
    <x v="0"/>
    <s v="South Indian"/>
    <d v="2024-05-30T00:00:00"/>
    <s v="COD"/>
    <n v="58"/>
    <n v="6.4"/>
    <n v="780.86"/>
    <n v="68.08"/>
    <s v="Cash"/>
    <n v="3"/>
    <s v="36-50"/>
    <s v="new"/>
    <s v="high value"/>
    <s v="medium"/>
    <s v="May"/>
    <x v="1"/>
    <x v="0"/>
    <x v="1"/>
  </r>
  <r>
    <n v="606260"/>
    <n v="72053"/>
    <n v="24"/>
    <s v="Male"/>
    <x v="2"/>
    <x v="0"/>
    <s v="Pizza"/>
    <d v="2024-05-16T00:00:00"/>
    <s v="Online"/>
    <n v="56"/>
    <n v="3.8"/>
    <n v="170.93"/>
    <n v="41.66"/>
    <s v="UPI"/>
    <n v="3"/>
    <s v="18-24"/>
    <s v="new"/>
    <s v="low"/>
    <s v="medium"/>
    <s v="May"/>
    <x v="1"/>
    <x v="2"/>
    <x v="1"/>
  </r>
  <r>
    <n v="606261"/>
    <n v="36757"/>
    <n v="64"/>
    <s v="Male"/>
    <x v="2"/>
    <x v="6"/>
    <s v="Sandwich"/>
    <d v="2023-11-10T00:00:00"/>
    <s v="COD"/>
    <n v="46"/>
    <n v="14.8"/>
    <n v="1023.32"/>
    <n v="66.349999999999994"/>
    <s v="Cash"/>
    <n v="2"/>
    <s v="50+"/>
    <s v="new"/>
    <s v="high value"/>
    <s v="Low"/>
    <s v="Nov"/>
    <x v="0"/>
    <x v="1"/>
    <x v="1"/>
  </r>
  <r>
    <n v="606262"/>
    <n v="38775"/>
    <n v="39"/>
    <s v="Male"/>
    <x v="2"/>
    <x v="3"/>
    <s v="Chinese"/>
    <d v="2023-08-30T00:00:00"/>
    <s v="Online"/>
    <n v="74"/>
    <n v="7.4"/>
    <n v="347.38"/>
    <n v="118.41"/>
    <s v="Cash"/>
    <n v="3"/>
    <s v="36-50"/>
    <s v="repeat"/>
    <s v="medium"/>
    <s v="medium"/>
    <s v="Aug"/>
    <x v="0"/>
    <x v="0"/>
    <x v="1"/>
  </r>
  <r>
    <n v="606263"/>
    <n v="59715"/>
    <n v="26"/>
    <s v="Male"/>
    <x v="1"/>
    <x v="6"/>
    <s v="Burger"/>
    <d v="2022-04-15T00:00:00"/>
    <s v="Online"/>
    <n v="24"/>
    <n v="2.1"/>
    <n v="768.53"/>
    <n v="64.28"/>
    <s v="Card"/>
    <n v="1"/>
    <s v="25-35"/>
    <s v="new"/>
    <s v="high value"/>
    <s v="Low"/>
    <s v="Apr"/>
    <x v="2"/>
    <x v="2"/>
    <x v="2"/>
  </r>
  <r>
    <n v="606264"/>
    <n v="40331"/>
    <n v="30"/>
    <s v="Male"/>
    <x v="4"/>
    <x v="7"/>
    <s v="Biryani"/>
    <d v="2024-09-30T00:00:00"/>
    <s v="Online"/>
    <n v="82"/>
    <n v="14.5"/>
    <n v="535.69000000000005"/>
    <n v="65.75"/>
    <s v="Cash"/>
    <n v="4"/>
    <s v="25-35"/>
    <s v="new"/>
    <s v="high value"/>
    <s v="medium"/>
    <s v="Sep"/>
    <x v="1"/>
    <x v="1"/>
    <x v="1"/>
  </r>
  <r>
    <n v="606265"/>
    <n v="44081"/>
    <n v="30"/>
    <s v="Male"/>
    <x v="1"/>
    <x v="2"/>
    <s v="Pizza"/>
    <d v="2023-11-09T00:00:00"/>
    <s v="COD"/>
    <n v="29"/>
    <n v="1.7"/>
    <n v="1115.02"/>
    <n v="30.08"/>
    <s v="Wallet"/>
    <n v="2"/>
    <s v="25-35"/>
    <s v="new"/>
    <s v="high value"/>
    <s v="Low"/>
    <s v="Nov"/>
    <x v="0"/>
    <x v="2"/>
    <x v="2"/>
  </r>
  <r>
    <n v="606266"/>
    <n v="70011"/>
    <n v="36"/>
    <s v="Male"/>
    <x v="3"/>
    <x v="3"/>
    <s v="Chinese"/>
    <d v="2023-05-12T00:00:00"/>
    <s v="Online"/>
    <n v="57"/>
    <n v="6.5"/>
    <n v="849.85"/>
    <n v="69.260000000000005"/>
    <s v="Wallet"/>
    <n v="2"/>
    <s v="36-50"/>
    <s v="new"/>
    <s v="high value"/>
    <s v="Low"/>
    <s v="May"/>
    <x v="0"/>
    <x v="0"/>
    <x v="1"/>
  </r>
  <r>
    <n v="606267"/>
    <n v="34863"/>
    <n v="24"/>
    <s v="Female"/>
    <x v="4"/>
    <x v="5"/>
    <s v="Burger"/>
    <d v="2024-11-27T00:00:00"/>
    <s v="COD"/>
    <n v="58"/>
    <n v="7.6"/>
    <n v="1135.53"/>
    <n v="93.83"/>
    <s v="Cash"/>
    <n v="1"/>
    <s v="18-24"/>
    <s v="repeat"/>
    <s v="high value"/>
    <s v="Low"/>
    <s v="Nov"/>
    <x v="1"/>
    <x v="0"/>
    <x v="1"/>
  </r>
  <r>
    <n v="606268"/>
    <n v="71234"/>
    <n v="58"/>
    <s v="Male"/>
    <x v="3"/>
    <x v="7"/>
    <s v="Sandwich"/>
    <d v="2024-02-08T00:00:00"/>
    <s v="COD"/>
    <n v="54"/>
    <n v="2.5"/>
    <n v="875.88"/>
    <n v="101.38"/>
    <s v="UPI"/>
    <n v="5"/>
    <s v="50+"/>
    <s v="new"/>
    <s v="high value"/>
    <s v="High"/>
    <s v="Feb"/>
    <x v="1"/>
    <x v="2"/>
    <x v="1"/>
  </r>
  <r>
    <n v="606269"/>
    <n v="17896"/>
    <n v="52"/>
    <s v="Male"/>
    <x v="1"/>
    <x v="3"/>
    <s v="Burger"/>
    <d v="2024-07-16T00:00:00"/>
    <s v="COD"/>
    <n v="51"/>
    <n v="4.7"/>
    <n v="1202.3399999999999"/>
    <n v="83.03"/>
    <s v="Card"/>
    <n v="5"/>
    <s v="50+"/>
    <s v="new"/>
    <s v="high value"/>
    <s v="High"/>
    <s v="Jul"/>
    <x v="1"/>
    <x v="2"/>
    <x v="1"/>
  </r>
  <r>
    <n v="606270"/>
    <n v="23325"/>
    <n v="19"/>
    <s v="Female"/>
    <x v="4"/>
    <x v="0"/>
    <s v="Pizza"/>
    <d v="2024-04-07T00:00:00"/>
    <s v="Online"/>
    <n v="60"/>
    <n v="2.8"/>
    <n v="639.69000000000005"/>
    <n v="39.11"/>
    <s v="Card"/>
    <n v="1"/>
    <s v="18-24"/>
    <s v="new"/>
    <s v="high value"/>
    <s v="Low"/>
    <s v="Apr"/>
    <x v="1"/>
    <x v="2"/>
    <x v="1"/>
  </r>
  <r>
    <n v="606271"/>
    <n v="82378"/>
    <n v="22"/>
    <s v="Female"/>
    <x v="0"/>
    <x v="3"/>
    <s v="Sandwich"/>
    <d v="2024-03-30T00:00:00"/>
    <s v="COD"/>
    <n v="50"/>
    <n v="11.6"/>
    <n v="643.30999999999995"/>
    <n v="111.06"/>
    <s v="Cash"/>
    <n v="2"/>
    <s v="18-24"/>
    <s v="new"/>
    <s v="high value"/>
    <s v="Low"/>
    <s v="Mar"/>
    <x v="1"/>
    <x v="1"/>
    <x v="1"/>
  </r>
  <r>
    <n v="606272"/>
    <n v="42971"/>
    <n v="27"/>
    <s v="Male"/>
    <x v="0"/>
    <x v="4"/>
    <s v="Biryani"/>
    <d v="2022-11-22T00:00:00"/>
    <s v="COD"/>
    <n v="77"/>
    <n v="12.6"/>
    <n v="627.25"/>
    <n v="43.51"/>
    <s v="Card"/>
    <n v="2"/>
    <s v="25-35"/>
    <s v="new"/>
    <s v="high value"/>
    <s v="Low"/>
    <s v="Nov"/>
    <x v="2"/>
    <x v="1"/>
    <x v="1"/>
  </r>
  <r>
    <n v="606273"/>
    <n v="36947"/>
    <n v="48"/>
    <s v="Female"/>
    <x v="3"/>
    <x v="6"/>
    <s v="Chinese"/>
    <d v="2023-07-22T00:00:00"/>
    <s v="COD"/>
    <n v="68"/>
    <n v="8.8000000000000007"/>
    <n v="1279.21"/>
    <n v="72.91"/>
    <s v="Wallet"/>
    <n v="5"/>
    <s v="36-50"/>
    <s v="new"/>
    <s v="high value"/>
    <s v="High"/>
    <s v="Jul"/>
    <x v="0"/>
    <x v="0"/>
    <x v="1"/>
  </r>
  <r>
    <n v="606274"/>
    <n v="67367"/>
    <n v="47"/>
    <s v="Male"/>
    <x v="3"/>
    <x v="4"/>
    <s v="Burger"/>
    <d v="2023-01-09T00:00:00"/>
    <s v="Online"/>
    <n v="73"/>
    <n v="1.2"/>
    <n v="1317.39"/>
    <n v="42.99"/>
    <s v="UPI"/>
    <n v="3"/>
    <s v="36-50"/>
    <s v="new"/>
    <s v="high value"/>
    <s v="medium"/>
    <s v="Jan"/>
    <x v="0"/>
    <x v="2"/>
    <x v="1"/>
  </r>
  <r>
    <n v="606275"/>
    <n v="11629"/>
    <n v="36"/>
    <s v="Female"/>
    <x v="3"/>
    <x v="6"/>
    <s v="Chinese"/>
    <d v="2024-05-20T00:00:00"/>
    <s v="COD"/>
    <n v="34"/>
    <n v="9.8000000000000007"/>
    <n v="663.01"/>
    <n v="97.86"/>
    <s v="Cash"/>
    <n v="4"/>
    <s v="36-50"/>
    <s v="new"/>
    <s v="high value"/>
    <s v="medium"/>
    <s v="May"/>
    <x v="1"/>
    <x v="0"/>
    <x v="0"/>
  </r>
  <r>
    <n v="606276"/>
    <n v="62157"/>
    <n v="37"/>
    <s v="Female"/>
    <x v="3"/>
    <x v="3"/>
    <s v="South Indian"/>
    <d v="2023-12-10T00:00:00"/>
    <s v="Online"/>
    <n v="68"/>
    <n v="8.8000000000000007"/>
    <n v="849.26"/>
    <n v="114.52"/>
    <s v="Card"/>
    <n v="1"/>
    <s v="36-50"/>
    <s v="new"/>
    <s v="high value"/>
    <s v="Low"/>
    <s v="Dec"/>
    <x v="0"/>
    <x v="0"/>
    <x v="1"/>
  </r>
  <r>
    <n v="606277"/>
    <n v="75560"/>
    <n v="36"/>
    <s v="Male"/>
    <x v="2"/>
    <x v="1"/>
    <s v="Burger"/>
    <d v="2024-10-01T00:00:00"/>
    <s v="Online"/>
    <n v="30"/>
    <n v="4.4000000000000004"/>
    <n v="368.28"/>
    <n v="108.55"/>
    <s v="Cash"/>
    <n v="4"/>
    <s v="36-50"/>
    <s v="new"/>
    <s v="medium"/>
    <s v="medium"/>
    <s v="Oct"/>
    <x v="1"/>
    <x v="2"/>
    <x v="2"/>
  </r>
  <r>
    <n v="606278"/>
    <n v="97200"/>
    <n v="62"/>
    <s v="Male"/>
    <x v="2"/>
    <x v="3"/>
    <s v="South Indian"/>
    <d v="2023-06-02T00:00:00"/>
    <s v="COD"/>
    <n v="83"/>
    <n v="4"/>
    <n v="898.61"/>
    <n v="108.06"/>
    <s v="UPI"/>
    <n v="4"/>
    <s v="50+"/>
    <s v="new"/>
    <s v="high value"/>
    <s v="medium"/>
    <s v="Jun"/>
    <x v="0"/>
    <x v="2"/>
    <x v="1"/>
  </r>
  <r>
    <n v="606279"/>
    <n v="91031"/>
    <n v="62"/>
    <s v="Male"/>
    <x v="4"/>
    <x v="4"/>
    <s v="South Indian"/>
    <d v="2022-12-13T00:00:00"/>
    <s v="COD"/>
    <n v="55"/>
    <n v="5.3"/>
    <n v="305.95"/>
    <n v="28.42"/>
    <s v="Card"/>
    <n v="3"/>
    <s v="50+"/>
    <s v="new"/>
    <s v="medium"/>
    <s v="medium"/>
    <s v="Dec"/>
    <x v="2"/>
    <x v="0"/>
    <x v="1"/>
  </r>
  <r>
    <n v="606280"/>
    <n v="55723"/>
    <n v="58"/>
    <s v="Male"/>
    <x v="3"/>
    <x v="6"/>
    <s v="Burger"/>
    <d v="2024-02-27T00:00:00"/>
    <s v="Online"/>
    <n v="33"/>
    <n v="2.2000000000000002"/>
    <n v="791.41"/>
    <n v="41.53"/>
    <s v="UPI"/>
    <n v="1"/>
    <s v="50+"/>
    <s v="new"/>
    <s v="high value"/>
    <s v="Low"/>
    <s v="Feb"/>
    <x v="1"/>
    <x v="2"/>
    <x v="0"/>
  </r>
  <r>
    <n v="606281"/>
    <n v="75769"/>
    <n v="59"/>
    <s v="Male"/>
    <x v="0"/>
    <x v="1"/>
    <s v="Biryani"/>
    <d v="2023-05-08T00:00:00"/>
    <s v="Online"/>
    <n v="71"/>
    <n v="5"/>
    <n v="151.88999999999999"/>
    <n v="117.47"/>
    <s v="UPI"/>
    <n v="3"/>
    <s v="50+"/>
    <s v="new"/>
    <s v="low"/>
    <s v="medium"/>
    <s v="May"/>
    <x v="0"/>
    <x v="2"/>
    <x v="1"/>
  </r>
  <r>
    <n v="606282"/>
    <n v="98295"/>
    <n v="41"/>
    <s v="Female"/>
    <x v="5"/>
    <x v="1"/>
    <s v="Pizza"/>
    <d v="2022-08-25T00:00:00"/>
    <s v="Online"/>
    <n v="44"/>
    <n v="11.8"/>
    <n v="894.59"/>
    <n v="36.93"/>
    <s v="Card"/>
    <n v="5"/>
    <s v="36-50"/>
    <s v="new"/>
    <s v="high value"/>
    <s v="High"/>
    <s v="Aug"/>
    <x v="2"/>
    <x v="1"/>
    <x v="0"/>
  </r>
  <r>
    <n v="606283"/>
    <n v="79951"/>
    <n v="63"/>
    <s v="Male"/>
    <x v="2"/>
    <x v="1"/>
    <s v="Biryani"/>
    <d v="2024-12-25T00:00:00"/>
    <s v="Online"/>
    <n v="85"/>
    <n v="11.6"/>
    <n v="803.55"/>
    <n v="97.37"/>
    <s v="Cash"/>
    <n v="4"/>
    <s v="50+"/>
    <s v="new"/>
    <s v="high value"/>
    <s v="medium"/>
    <s v="Dec"/>
    <x v="1"/>
    <x v="1"/>
    <x v="1"/>
  </r>
  <r>
    <n v="606284"/>
    <n v="83395"/>
    <n v="63"/>
    <s v="Male"/>
    <x v="4"/>
    <x v="7"/>
    <s v="South Indian"/>
    <d v="2024-05-11T00:00:00"/>
    <s v="Online"/>
    <n v="29"/>
    <n v="5.4"/>
    <n v="195.46"/>
    <n v="83.96"/>
    <s v="Wallet"/>
    <n v="2"/>
    <s v="50+"/>
    <s v="new"/>
    <s v="low"/>
    <s v="Low"/>
    <s v="May"/>
    <x v="1"/>
    <x v="0"/>
    <x v="2"/>
  </r>
  <r>
    <n v="606285"/>
    <n v="41905"/>
    <n v="20"/>
    <s v="Female"/>
    <x v="2"/>
    <x v="5"/>
    <s v="Sandwich"/>
    <d v="2022-12-07T00:00:00"/>
    <s v="Online"/>
    <n v="25"/>
    <n v="11"/>
    <n v="445.2"/>
    <n v="90.02"/>
    <s v="UPI"/>
    <n v="5"/>
    <s v="18-24"/>
    <s v="new"/>
    <s v="medium"/>
    <s v="High"/>
    <s v="Dec"/>
    <x v="2"/>
    <x v="1"/>
    <x v="2"/>
  </r>
  <r>
    <n v="606286"/>
    <n v="93878"/>
    <n v="26"/>
    <s v="Female"/>
    <x v="3"/>
    <x v="1"/>
    <s v="Pizza"/>
    <d v="2024-01-28T00:00:00"/>
    <s v="COD"/>
    <n v="27"/>
    <n v="12.1"/>
    <n v="986.69"/>
    <n v="23.46"/>
    <s v="Wallet"/>
    <n v="1"/>
    <s v="25-35"/>
    <s v="new"/>
    <s v="high value"/>
    <s v="Low"/>
    <s v="Jan"/>
    <x v="1"/>
    <x v="1"/>
    <x v="2"/>
  </r>
  <r>
    <n v="606287"/>
    <n v="69030"/>
    <n v="51"/>
    <s v="Male"/>
    <x v="1"/>
    <x v="3"/>
    <s v="Burger"/>
    <d v="2023-01-18T00:00:00"/>
    <s v="COD"/>
    <n v="61"/>
    <n v="8.3000000000000007"/>
    <n v="391.8"/>
    <n v="99.16"/>
    <s v="Cash"/>
    <n v="5"/>
    <s v="50+"/>
    <s v="new"/>
    <s v="medium"/>
    <s v="High"/>
    <s v="Jan"/>
    <x v="0"/>
    <x v="0"/>
    <x v="1"/>
  </r>
  <r>
    <n v="606288"/>
    <n v="55175"/>
    <n v="21"/>
    <s v="Male"/>
    <x v="3"/>
    <x v="7"/>
    <s v="Chinese"/>
    <d v="2023-09-09T00:00:00"/>
    <s v="COD"/>
    <n v="65"/>
    <n v="12.5"/>
    <n v="485.56"/>
    <n v="43.07"/>
    <s v="UPI"/>
    <n v="5"/>
    <s v="18-24"/>
    <s v="new"/>
    <s v="medium"/>
    <s v="High"/>
    <s v="Sep"/>
    <x v="0"/>
    <x v="1"/>
    <x v="1"/>
  </r>
  <r>
    <n v="606289"/>
    <n v="98066"/>
    <n v="43"/>
    <s v="Female"/>
    <x v="5"/>
    <x v="5"/>
    <s v="Pizza"/>
    <d v="2023-01-02T00:00:00"/>
    <s v="Online"/>
    <n v="43"/>
    <n v="9.3000000000000007"/>
    <n v="744.41"/>
    <n v="87.75"/>
    <s v="Card"/>
    <n v="3"/>
    <s v="36-50"/>
    <s v="new"/>
    <s v="high value"/>
    <s v="medium"/>
    <s v="Jan"/>
    <x v="0"/>
    <x v="0"/>
    <x v="0"/>
  </r>
  <r>
    <n v="606290"/>
    <n v="76098"/>
    <n v="58"/>
    <s v="Female"/>
    <x v="3"/>
    <x v="3"/>
    <s v="Sandwich"/>
    <d v="2023-06-14T00:00:00"/>
    <s v="COD"/>
    <n v="89"/>
    <n v="12.7"/>
    <n v="379.69"/>
    <n v="55.61"/>
    <s v="Card"/>
    <n v="1"/>
    <s v="50+"/>
    <s v="new"/>
    <s v="medium"/>
    <s v="Low"/>
    <s v="Jun"/>
    <x v="0"/>
    <x v="1"/>
    <x v="1"/>
  </r>
  <r>
    <n v="606291"/>
    <n v="87585"/>
    <n v="42"/>
    <s v="Female"/>
    <x v="4"/>
    <x v="2"/>
    <s v="Burger"/>
    <d v="2023-12-20T00:00:00"/>
    <s v="COD"/>
    <n v="35"/>
    <n v="1.6"/>
    <n v="1138.6600000000001"/>
    <n v="108.46"/>
    <s v="Card"/>
    <n v="4"/>
    <s v="36-50"/>
    <s v="new"/>
    <s v="high value"/>
    <s v="medium"/>
    <s v="Dec"/>
    <x v="0"/>
    <x v="2"/>
    <x v="0"/>
  </r>
  <r>
    <n v="606292"/>
    <n v="10151"/>
    <n v="57"/>
    <s v="Male"/>
    <x v="1"/>
    <x v="2"/>
    <s v="Burger"/>
    <d v="2024-07-31T00:00:00"/>
    <s v="COD"/>
    <n v="51"/>
    <n v="2.4"/>
    <n v="262.5"/>
    <n v="46.48"/>
    <s v="Card"/>
    <n v="1"/>
    <s v="50+"/>
    <s v="new"/>
    <s v="medium"/>
    <s v="Low"/>
    <s v="Jul"/>
    <x v="1"/>
    <x v="2"/>
    <x v="1"/>
  </r>
  <r>
    <n v="606293"/>
    <n v="66667"/>
    <n v="55"/>
    <s v="Female"/>
    <x v="3"/>
    <x v="2"/>
    <s v="South Indian"/>
    <d v="2023-02-25T00:00:00"/>
    <s v="Online"/>
    <n v="61"/>
    <n v="6.8"/>
    <n v="1011.99"/>
    <n v="89.53"/>
    <s v="Cash"/>
    <n v="3"/>
    <s v="50+"/>
    <s v="new"/>
    <s v="high value"/>
    <s v="medium"/>
    <s v="Feb"/>
    <x v="0"/>
    <x v="0"/>
    <x v="1"/>
  </r>
  <r>
    <n v="606294"/>
    <n v="51199"/>
    <n v="31"/>
    <s v="Male"/>
    <x v="3"/>
    <x v="0"/>
    <s v="Sandwich"/>
    <d v="2022-05-05T00:00:00"/>
    <s v="Online"/>
    <n v="22"/>
    <n v="8.4"/>
    <n v="973.34"/>
    <n v="89.36"/>
    <s v="Cash"/>
    <n v="1"/>
    <s v="25-35"/>
    <s v="new"/>
    <s v="high value"/>
    <s v="Low"/>
    <s v="May"/>
    <x v="2"/>
    <x v="0"/>
    <x v="2"/>
  </r>
  <r>
    <n v="606295"/>
    <n v="60335"/>
    <n v="29"/>
    <s v="Male"/>
    <x v="3"/>
    <x v="2"/>
    <s v="South Indian"/>
    <d v="2024-09-18T00:00:00"/>
    <s v="COD"/>
    <n v="38"/>
    <n v="14.1"/>
    <n v="1273.44"/>
    <n v="64.06"/>
    <s v="Cash"/>
    <n v="1"/>
    <s v="25-35"/>
    <s v="new"/>
    <s v="high value"/>
    <s v="Low"/>
    <s v="Sep"/>
    <x v="1"/>
    <x v="1"/>
    <x v="0"/>
  </r>
  <r>
    <n v="606296"/>
    <n v="44367"/>
    <n v="61"/>
    <s v="Female"/>
    <x v="5"/>
    <x v="1"/>
    <s v="Pizza"/>
    <d v="2024-11-26T00:00:00"/>
    <s v="COD"/>
    <n v="80"/>
    <n v="4.2"/>
    <n v="1134.9000000000001"/>
    <n v="31.37"/>
    <s v="UPI"/>
    <n v="2"/>
    <s v="50+"/>
    <s v="new"/>
    <s v="high value"/>
    <s v="Low"/>
    <s v="Nov"/>
    <x v="1"/>
    <x v="2"/>
    <x v="1"/>
  </r>
  <r>
    <n v="606297"/>
    <n v="94319"/>
    <n v="36"/>
    <s v="Male"/>
    <x v="1"/>
    <x v="0"/>
    <s v="South Indian"/>
    <d v="2022-11-17T00:00:00"/>
    <s v="Online"/>
    <n v="31"/>
    <n v="2.2999999999999998"/>
    <n v="867.1"/>
    <n v="89.21"/>
    <s v="Cash"/>
    <n v="1"/>
    <s v="36-50"/>
    <s v="new"/>
    <s v="high value"/>
    <s v="Low"/>
    <s v="Nov"/>
    <x v="2"/>
    <x v="2"/>
    <x v="0"/>
  </r>
  <r>
    <n v="606298"/>
    <n v="55119"/>
    <n v="18"/>
    <s v="Male"/>
    <x v="4"/>
    <x v="7"/>
    <s v="Pizza"/>
    <d v="2022-07-12T00:00:00"/>
    <s v="COD"/>
    <n v="41"/>
    <n v="12"/>
    <n v="1248.03"/>
    <n v="78.72"/>
    <s v="Wallet"/>
    <n v="5"/>
    <s v="18-24"/>
    <s v="new"/>
    <s v="high value"/>
    <s v="High"/>
    <s v="Jul"/>
    <x v="2"/>
    <x v="1"/>
    <x v="0"/>
  </r>
  <r>
    <n v="606299"/>
    <n v="58677"/>
    <n v="41"/>
    <s v="Female"/>
    <x v="4"/>
    <x v="2"/>
    <s v="Chinese"/>
    <d v="2023-05-09T00:00:00"/>
    <s v="COD"/>
    <n v="55"/>
    <n v="7.2"/>
    <n v="1164.8900000000001"/>
    <n v="112.96"/>
    <s v="Wallet"/>
    <n v="3"/>
    <s v="36-50"/>
    <s v="new"/>
    <s v="high value"/>
    <s v="medium"/>
    <s v="May"/>
    <x v="0"/>
    <x v="0"/>
    <x v="1"/>
  </r>
  <r>
    <n v="606300"/>
    <n v="66420"/>
    <n v="31"/>
    <s v="Female"/>
    <x v="2"/>
    <x v="3"/>
    <s v="Biryani"/>
    <d v="2024-11-03T00:00:00"/>
    <s v="COD"/>
    <n v="81"/>
    <n v="6.1"/>
    <n v="182.85"/>
    <n v="94.3"/>
    <s v="Wallet"/>
    <n v="2"/>
    <s v="25-35"/>
    <s v="new"/>
    <s v="low"/>
    <s v="Low"/>
    <s v="Nov"/>
    <x v="1"/>
    <x v="0"/>
    <x v="1"/>
  </r>
  <r>
    <n v="606301"/>
    <n v="52683"/>
    <n v="40"/>
    <s v="Male"/>
    <x v="0"/>
    <x v="3"/>
    <s v="Burger"/>
    <d v="2023-01-30T00:00:00"/>
    <s v="Online"/>
    <n v="50"/>
    <n v="1.6"/>
    <n v="539.54999999999995"/>
    <n v="78.33"/>
    <s v="Cash"/>
    <n v="5"/>
    <s v="36-50"/>
    <s v="new"/>
    <s v="high value"/>
    <s v="High"/>
    <s v="Jan"/>
    <x v="0"/>
    <x v="2"/>
    <x v="1"/>
  </r>
  <r>
    <n v="606302"/>
    <n v="27934"/>
    <n v="54"/>
    <s v="Male"/>
    <x v="4"/>
    <x v="2"/>
    <s v="Sandwich"/>
    <d v="2023-06-12T00:00:00"/>
    <s v="COD"/>
    <n v="52"/>
    <n v="1.7"/>
    <n v="290.92"/>
    <n v="113.91"/>
    <s v="UPI"/>
    <n v="4"/>
    <s v="50+"/>
    <s v="new"/>
    <s v="medium"/>
    <s v="medium"/>
    <s v="Jun"/>
    <x v="0"/>
    <x v="2"/>
    <x v="1"/>
  </r>
  <r>
    <n v="606303"/>
    <n v="32399"/>
    <n v="18"/>
    <s v="Female"/>
    <x v="3"/>
    <x v="5"/>
    <s v="Pizza"/>
    <d v="2022-08-18T00:00:00"/>
    <s v="Online"/>
    <n v="44"/>
    <n v="6.5"/>
    <n v="240.67"/>
    <n v="39.64"/>
    <s v="Wallet"/>
    <n v="5"/>
    <s v="18-24"/>
    <s v="new"/>
    <s v="low"/>
    <s v="High"/>
    <s v="Aug"/>
    <x v="2"/>
    <x v="0"/>
    <x v="0"/>
  </r>
  <r>
    <n v="606304"/>
    <n v="45297"/>
    <n v="31"/>
    <s v="Male"/>
    <x v="4"/>
    <x v="0"/>
    <s v="Burger"/>
    <d v="2022-02-11T00:00:00"/>
    <s v="COD"/>
    <n v="29"/>
    <n v="4"/>
    <n v="720.2"/>
    <n v="80.34"/>
    <s v="Wallet"/>
    <n v="2"/>
    <s v="25-35"/>
    <s v="repeat"/>
    <s v="high value"/>
    <s v="Low"/>
    <s v="Feb"/>
    <x v="2"/>
    <x v="2"/>
    <x v="2"/>
  </r>
  <r>
    <n v="606305"/>
    <n v="34269"/>
    <n v="45"/>
    <s v="Female"/>
    <x v="1"/>
    <x v="6"/>
    <s v="Pizza"/>
    <d v="2022-02-04T00:00:00"/>
    <s v="Online"/>
    <n v="54"/>
    <n v="2.9"/>
    <n v="219.72"/>
    <n v="40.200000000000003"/>
    <s v="Card"/>
    <n v="3"/>
    <s v="36-50"/>
    <s v="new"/>
    <s v="low"/>
    <s v="medium"/>
    <s v="Feb"/>
    <x v="2"/>
    <x v="2"/>
    <x v="1"/>
  </r>
  <r>
    <n v="606306"/>
    <n v="80860"/>
    <n v="42"/>
    <s v="Female"/>
    <x v="2"/>
    <x v="1"/>
    <s v="Burger"/>
    <d v="2024-10-21T00:00:00"/>
    <s v="Online"/>
    <n v="54"/>
    <n v="10.7"/>
    <n v="873.14"/>
    <n v="52.48"/>
    <s v="Cash"/>
    <n v="5"/>
    <s v="36-50"/>
    <s v="new"/>
    <s v="high value"/>
    <s v="High"/>
    <s v="Oct"/>
    <x v="1"/>
    <x v="1"/>
    <x v="1"/>
  </r>
  <r>
    <n v="606307"/>
    <n v="52264"/>
    <n v="48"/>
    <s v="Male"/>
    <x v="0"/>
    <x v="0"/>
    <s v="Biryani"/>
    <d v="2023-01-24T00:00:00"/>
    <s v="COD"/>
    <n v="86"/>
    <n v="14.6"/>
    <n v="900.74"/>
    <n v="20.96"/>
    <s v="Wallet"/>
    <n v="2"/>
    <s v="36-50"/>
    <s v="new"/>
    <s v="high value"/>
    <s v="Low"/>
    <s v="Jan"/>
    <x v="0"/>
    <x v="1"/>
    <x v="1"/>
  </r>
  <r>
    <n v="606308"/>
    <n v="93728"/>
    <n v="23"/>
    <s v="Male"/>
    <x v="5"/>
    <x v="0"/>
    <s v="Chinese"/>
    <d v="2024-05-28T00:00:00"/>
    <s v="Online"/>
    <n v="67"/>
    <n v="10.199999999999999"/>
    <n v="198.85"/>
    <n v="88"/>
    <s v="UPI"/>
    <n v="3"/>
    <s v="18-24"/>
    <s v="new"/>
    <s v="low"/>
    <s v="medium"/>
    <s v="May"/>
    <x v="1"/>
    <x v="1"/>
    <x v="1"/>
  </r>
  <r>
    <n v="606309"/>
    <n v="33014"/>
    <n v="43"/>
    <s v="Female"/>
    <x v="2"/>
    <x v="2"/>
    <s v="Biryani"/>
    <d v="2024-02-29T00:00:00"/>
    <s v="COD"/>
    <n v="75"/>
    <n v="9.3000000000000007"/>
    <n v="1361.82"/>
    <n v="69"/>
    <s v="Cash"/>
    <n v="4"/>
    <s v="36-50"/>
    <s v="new"/>
    <s v="high value"/>
    <s v="medium"/>
    <s v="Feb"/>
    <x v="1"/>
    <x v="0"/>
    <x v="1"/>
  </r>
  <r>
    <n v="606310"/>
    <n v="14263"/>
    <n v="19"/>
    <s v="Male"/>
    <x v="2"/>
    <x v="3"/>
    <s v="Burger"/>
    <d v="2023-07-27T00:00:00"/>
    <s v="Online"/>
    <n v="50"/>
    <n v="6.2"/>
    <n v="351.48"/>
    <n v="34.43"/>
    <s v="UPI"/>
    <n v="3"/>
    <s v="18-24"/>
    <s v="new"/>
    <s v="medium"/>
    <s v="medium"/>
    <s v="Jul"/>
    <x v="0"/>
    <x v="0"/>
    <x v="1"/>
  </r>
  <r>
    <n v="606311"/>
    <n v="41667"/>
    <n v="27"/>
    <s v="Male"/>
    <x v="5"/>
    <x v="2"/>
    <s v="Pizza"/>
    <d v="2023-10-23T00:00:00"/>
    <s v="Online"/>
    <n v="89"/>
    <n v="6.4"/>
    <n v="547.55999999999995"/>
    <n v="24.98"/>
    <s v="Cash"/>
    <n v="1"/>
    <s v="25-35"/>
    <s v="new"/>
    <s v="high value"/>
    <s v="Low"/>
    <s v="Oct"/>
    <x v="0"/>
    <x v="0"/>
    <x v="1"/>
  </r>
  <r>
    <n v="606312"/>
    <n v="90517"/>
    <n v="41"/>
    <s v="Male"/>
    <x v="3"/>
    <x v="5"/>
    <s v="Sandwich"/>
    <d v="2023-03-22T00:00:00"/>
    <s v="Online"/>
    <n v="21"/>
    <n v="12.6"/>
    <n v="681.27"/>
    <n v="72.569999999999993"/>
    <s v="Card"/>
    <n v="3"/>
    <s v="36-50"/>
    <s v="new"/>
    <s v="high value"/>
    <s v="medium"/>
    <s v="Mar"/>
    <x v="0"/>
    <x v="1"/>
    <x v="2"/>
  </r>
  <r>
    <n v="606313"/>
    <n v="84013"/>
    <n v="64"/>
    <s v="Male"/>
    <x v="4"/>
    <x v="0"/>
    <s v="Pizza"/>
    <d v="2023-02-21T00:00:00"/>
    <s v="COD"/>
    <n v="88"/>
    <n v="10.7"/>
    <n v="930.65"/>
    <n v="64.81"/>
    <s v="UPI"/>
    <n v="1"/>
    <s v="50+"/>
    <s v="new"/>
    <s v="high value"/>
    <s v="Low"/>
    <s v="Feb"/>
    <x v="0"/>
    <x v="1"/>
    <x v="1"/>
  </r>
  <r>
    <n v="606314"/>
    <n v="54041"/>
    <n v="52"/>
    <s v="Male"/>
    <x v="3"/>
    <x v="7"/>
    <s v="Sandwich"/>
    <d v="2024-10-27T00:00:00"/>
    <s v="Online"/>
    <n v="52"/>
    <n v="2.2999999999999998"/>
    <n v="276.43"/>
    <n v="68.930000000000007"/>
    <s v="UPI"/>
    <n v="3"/>
    <s v="50+"/>
    <s v="new"/>
    <s v="medium"/>
    <s v="medium"/>
    <s v="Oct"/>
    <x v="1"/>
    <x v="2"/>
    <x v="1"/>
  </r>
  <r>
    <n v="606315"/>
    <n v="67703"/>
    <n v="19"/>
    <s v="Female"/>
    <x v="5"/>
    <x v="2"/>
    <s v="Chinese"/>
    <d v="2024-03-09T00:00:00"/>
    <s v="COD"/>
    <n v="65"/>
    <n v="4.3"/>
    <n v="640.48"/>
    <n v="99.74"/>
    <s v="Cash"/>
    <n v="2"/>
    <s v="18-24"/>
    <s v="new"/>
    <s v="high value"/>
    <s v="Low"/>
    <s v="Mar"/>
    <x v="1"/>
    <x v="2"/>
    <x v="1"/>
  </r>
  <r>
    <n v="606316"/>
    <n v="14941"/>
    <n v="22"/>
    <s v="Male"/>
    <x v="0"/>
    <x v="1"/>
    <s v="Chinese"/>
    <d v="2022-06-16T00:00:00"/>
    <s v="Online"/>
    <n v="86"/>
    <n v="2.5"/>
    <n v="1383.42"/>
    <n v="65.91"/>
    <s v="UPI"/>
    <n v="5"/>
    <s v="18-24"/>
    <s v="new"/>
    <s v="high value"/>
    <s v="High"/>
    <s v="Jun"/>
    <x v="2"/>
    <x v="2"/>
    <x v="1"/>
  </r>
  <r>
    <n v="606317"/>
    <n v="90587"/>
    <n v="27"/>
    <s v="Female"/>
    <x v="3"/>
    <x v="3"/>
    <s v="Sandwich"/>
    <d v="2022-03-25T00:00:00"/>
    <s v="COD"/>
    <n v="87"/>
    <n v="7.9"/>
    <n v="1140.6099999999999"/>
    <n v="117.25"/>
    <s v="Wallet"/>
    <n v="5"/>
    <s v="25-35"/>
    <s v="new"/>
    <s v="high value"/>
    <s v="High"/>
    <s v="Mar"/>
    <x v="2"/>
    <x v="0"/>
    <x v="1"/>
  </r>
  <r>
    <n v="606318"/>
    <n v="90386"/>
    <n v="61"/>
    <s v="Male"/>
    <x v="3"/>
    <x v="1"/>
    <s v="South Indian"/>
    <d v="2023-10-19T00:00:00"/>
    <s v="Online"/>
    <n v="55"/>
    <n v="11.3"/>
    <n v="991.88"/>
    <n v="101.55"/>
    <s v="UPI"/>
    <n v="5"/>
    <s v="50+"/>
    <s v="new"/>
    <s v="high value"/>
    <s v="High"/>
    <s v="Oct"/>
    <x v="0"/>
    <x v="1"/>
    <x v="1"/>
  </r>
  <r>
    <n v="606319"/>
    <n v="92582"/>
    <n v="52"/>
    <s v="Male"/>
    <x v="1"/>
    <x v="0"/>
    <s v="South Indian"/>
    <d v="2022-12-22T00:00:00"/>
    <s v="COD"/>
    <n v="70"/>
    <n v="2.1"/>
    <n v="1389.81"/>
    <n v="115.97"/>
    <s v="Wallet"/>
    <n v="1"/>
    <s v="50+"/>
    <s v="new"/>
    <s v="high value"/>
    <s v="Low"/>
    <s v="Dec"/>
    <x v="2"/>
    <x v="2"/>
    <x v="1"/>
  </r>
  <r>
    <n v="606320"/>
    <n v="77693"/>
    <n v="40"/>
    <s v="Male"/>
    <x v="3"/>
    <x v="5"/>
    <s v="Sandwich"/>
    <d v="2023-12-03T00:00:00"/>
    <s v="COD"/>
    <n v="42"/>
    <n v="6"/>
    <n v="291.45999999999998"/>
    <n v="60.72"/>
    <s v="Card"/>
    <n v="1"/>
    <s v="36-50"/>
    <s v="new"/>
    <s v="medium"/>
    <s v="Low"/>
    <s v="Dec"/>
    <x v="0"/>
    <x v="0"/>
    <x v="0"/>
  </r>
  <r>
    <n v="606321"/>
    <n v="14986"/>
    <n v="35"/>
    <s v="Male"/>
    <x v="0"/>
    <x v="4"/>
    <s v="Chinese"/>
    <d v="2022-10-14T00:00:00"/>
    <s v="COD"/>
    <n v="52"/>
    <n v="5.3"/>
    <n v="662.31"/>
    <n v="65.38"/>
    <s v="Card"/>
    <n v="4"/>
    <s v="25-35"/>
    <s v="new"/>
    <s v="high value"/>
    <s v="medium"/>
    <s v="Oct"/>
    <x v="2"/>
    <x v="0"/>
    <x v="1"/>
  </r>
  <r>
    <n v="606322"/>
    <n v="58491"/>
    <n v="28"/>
    <s v="Male"/>
    <x v="3"/>
    <x v="1"/>
    <s v="Pizza"/>
    <d v="2022-07-20T00:00:00"/>
    <s v="COD"/>
    <n v="74"/>
    <n v="12.7"/>
    <n v="405.54"/>
    <n v="28.67"/>
    <s v="UPI"/>
    <n v="2"/>
    <s v="25-35"/>
    <s v="new"/>
    <s v="medium"/>
    <s v="Low"/>
    <s v="Jul"/>
    <x v="2"/>
    <x v="1"/>
    <x v="1"/>
  </r>
  <r>
    <n v="606323"/>
    <n v="29055"/>
    <n v="55"/>
    <s v="Female"/>
    <x v="2"/>
    <x v="3"/>
    <s v="Chinese"/>
    <d v="2022-12-20T00:00:00"/>
    <s v="Online"/>
    <n v="46"/>
    <n v="8.4"/>
    <n v="617.41999999999996"/>
    <n v="104.25"/>
    <s v="Wallet"/>
    <n v="3"/>
    <s v="50+"/>
    <s v="new"/>
    <s v="high value"/>
    <s v="medium"/>
    <s v="Dec"/>
    <x v="2"/>
    <x v="0"/>
    <x v="1"/>
  </r>
  <r>
    <n v="606324"/>
    <n v="98468"/>
    <n v="20"/>
    <s v="Male"/>
    <x v="0"/>
    <x v="5"/>
    <s v="South Indian"/>
    <d v="2023-08-12T00:00:00"/>
    <s v="COD"/>
    <n v="70"/>
    <n v="8.3000000000000007"/>
    <n v="749.86"/>
    <n v="67.12"/>
    <s v="Wallet"/>
    <n v="3"/>
    <s v="18-24"/>
    <s v="repeat"/>
    <s v="high value"/>
    <s v="medium"/>
    <s v="Aug"/>
    <x v="0"/>
    <x v="0"/>
    <x v="1"/>
  </r>
  <r>
    <n v="606325"/>
    <n v="39374"/>
    <n v="61"/>
    <s v="Female"/>
    <x v="2"/>
    <x v="0"/>
    <s v="Sandwich"/>
    <d v="2023-12-04T00:00:00"/>
    <s v="Online"/>
    <n v="49"/>
    <n v="4.9000000000000004"/>
    <n v="644.85"/>
    <n v="32.74"/>
    <s v="UPI"/>
    <n v="5"/>
    <s v="50+"/>
    <s v="new"/>
    <s v="high value"/>
    <s v="High"/>
    <s v="Dec"/>
    <x v="0"/>
    <x v="2"/>
    <x v="1"/>
  </r>
  <r>
    <n v="606326"/>
    <n v="69555"/>
    <n v="61"/>
    <s v="Male"/>
    <x v="0"/>
    <x v="2"/>
    <s v="Burger"/>
    <d v="2024-07-08T00:00:00"/>
    <s v="Online"/>
    <n v="20"/>
    <n v="12.3"/>
    <n v="779.25"/>
    <n v="23.71"/>
    <s v="Wallet"/>
    <n v="5"/>
    <s v="50+"/>
    <s v="repeat"/>
    <s v="high value"/>
    <s v="High"/>
    <s v="Jul"/>
    <x v="1"/>
    <x v="1"/>
    <x v="2"/>
  </r>
  <r>
    <n v="606327"/>
    <n v="18534"/>
    <n v="44"/>
    <s v="Female"/>
    <x v="2"/>
    <x v="0"/>
    <s v="Burger"/>
    <d v="2023-11-27T00:00:00"/>
    <s v="COD"/>
    <n v="53"/>
    <n v="14.3"/>
    <n v="794.96"/>
    <n v="40.54"/>
    <s v="UPI"/>
    <n v="3"/>
    <s v="36-50"/>
    <s v="new"/>
    <s v="high value"/>
    <s v="medium"/>
    <s v="Nov"/>
    <x v="0"/>
    <x v="1"/>
    <x v="1"/>
  </r>
  <r>
    <n v="606328"/>
    <n v="27721"/>
    <n v="32"/>
    <s v="Female"/>
    <x v="3"/>
    <x v="1"/>
    <s v="South Indian"/>
    <d v="2024-12-09T00:00:00"/>
    <s v="COD"/>
    <n v="48"/>
    <n v="2.2999999999999998"/>
    <n v="1271.55"/>
    <n v="31.26"/>
    <s v="Card"/>
    <n v="2"/>
    <s v="25-35"/>
    <s v="new"/>
    <s v="high value"/>
    <s v="Low"/>
    <s v="Dec"/>
    <x v="1"/>
    <x v="2"/>
    <x v="1"/>
  </r>
  <r>
    <n v="606329"/>
    <n v="36040"/>
    <n v="39"/>
    <s v="Male"/>
    <x v="3"/>
    <x v="6"/>
    <s v="South Indian"/>
    <d v="2022-05-26T00:00:00"/>
    <s v="COD"/>
    <n v="54"/>
    <n v="2.2000000000000002"/>
    <n v="523.42999999999995"/>
    <n v="53.49"/>
    <s v="Card"/>
    <n v="5"/>
    <s v="36-50"/>
    <s v="new"/>
    <s v="high value"/>
    <s v="High"/>
    <s v="May"/>
    <x v="2"/>
    <x v="2"/>
    <x v="1"/>
  </r>
  <r>
    <n v="606330"/>
    <n v="61611"/>
    <n v="47"/>
    <s v="Male"/>
    <x v="0"/>
    <x v="1"/>
    <s v="Chinese"/>
    <d v="2022-08-15T00:00:00"/>
    <s v="COD"/>
    <n v="44"/>
    <n v="12"/>
    <n v="262.12"/>
    <n v="79.55"/>
    <s v="UPI"/>
    <n v="1"/>
    <s v="36-50"/>
    <s v="new"/>
    <s v="medium"/>
    <s v="Low"/>
    <s v="Aug"/>
    <x v="2"/>
    <x v="1"/>
    <x v="0"/>
  </r>
  <r>
    <n v="606331"/>
    <n v="58512"/>
    <n v="36"/>
    <s v="Female"/>
    <x v="2"/>
    <x v="0"/>
    <s v="South Indian"/>
    <d v="2023-06-07T00:00:00"/>
    <s v="COD"/>
    <n v="52"/>
    <n v="11.5"/>
    <n v="582.79"/>
    <n v="85.63"/>
    <s v="Wallet"/>
    <n v="2"/>
    <s v="36-50"/>
    <s v="new"/>
    <s v="high value"/>
    <s v="Low"/>
    <s v="Jun"/>
    <x v="0"/>
    <x v="1"/>
    <x v="1"/>
  </r>
  <r>
    <n v="606332"/>
    <n v="12286"/>
    <n v="50"/>
    <s v="Female"/>
    <x v="3"/>
    <x v="2"/>
    <s v="Pizza"/>
    <d v="2023-11-24T00:00:00"/>
    <s v="Online"/>
    <n v="85"/>
    <n v="8.6999999999999993"/>
    <n v="1222.04"/>
    <n v="69.48"/>
    <s v="UPI"/>
    <n v="4"/>
    <s v="36-50"/>
    <s v="repeat"/>
    <s v="high value"/>
    <s v="medium"/>
    <s v="Nov"/>
    <x v="0"/>
    <x v="0"/>
    <x v="1"/>
  </r>
  <r>
    <n v="606333"/>
    <n v="11980"/>
    <n v="52"/>
    <s v="Male"/>
    <x v="4"/>
    <x v="0"/>
    <s v="Sandwich"/>
    <d v="2022-09-30T00:00:00"/>
    <s v="Online"/>
    <n v="33"/>
    <n v="1.7"/>
    <n v="1089.81"/>
    <n v="45.1"/>
    <s v="Card"/>
    <n v="5"/>
    <s v="50+"/>
    <s v="new"/>
    <s v="high value"/>
    <s v="High"/>
    <s v="Sep"/>
    <x v="2"/>
    <x v="2"/>
    <x v="0"/>
  </r>
  <r>
    <n v="606334"/>
    <n v="89251"/>
    <n v="25"/>
    <s v="Male"/>
    <x v="4"/>
    <x v="5"/>
    <s v="Burger"/>
    <d v="2022-11-11T00:00:00"/>
    <s v="COD"/>
    <n v="47"/>
    <n v="7.1"/>
    <n v="710.33"/>
    <n v="59.01"/>
    <s v="Card"/>
    <n v="3"/>
    <s v="25-35"/>
    <s v="new"/>
    <s v="high value"/>
    <s v="medium"/>
    <s v="Nov"/>
    <x v="2"/>
    <x v="0"/>
    <x v="1"/>
  </r>
  <r>
    <n v="606335"/>
    <n v="88133"/>
    <n v="44"/>
    <s v="Female"/>
    <x v="4"/>
    <x v="1"/>
    <s v="Chinese"/>
    <d v="2023-07-28T00:00:00"/>
    <s v="COD"/>
    <n v="58"/>
    <n v="2.6"/>
    <n v="946.6"/>
    <n v="72.33"/>
    <s v="Cash"/>
    <n v="1"/>
    <s v="36-50"/>
    <s v="new"/>
    <s v="high value"/>
    <s v="Low"/>
    <s v="Jul"/>
    <x v="0"/>
    <x v="2"/>
    <x v="1"/>
  </r>
  <r>
    <n v="606336"/>
    <n v="82480"/>
    <n v="63"/>
    <s v="Female"/>
    <x v="2"/>
    <x v="0"/>
    <s v="Burger"/>
    <d v="2023-07-11T00:00:00"/>
    <s v="Online"/>
    <n v="59"/>
    <n v="1.9"/>
    <n v="934.84"/>
    <n v="54.77"/>
    <s v="Card"/>
    <n v="1"/>
    <s v="50+"/>
    <s v="repeat"/>
    <s v="high value"/>
    <s v="Low"/>
    <s v="Jul"/>
    <x v="0"/>
    <x v="2"/>
    <x v="1"/>
  </r>
  <r>
    <n v="606337"/>
    <n v="21631"/>
    <n v="30"/>
    <s v="Male"/>
    <x v="0"/>
    <x v="1"/>
    <s v="South Indian"/>
    <d v="2024-10-18T00:00:00"/>
    <s v="COD"/>
    <n v="31"/>
    <n v="6.1"/>
    <n v="528.29999999999995"/>
    <n v="70.989999999999995"/>
    <s v="Wallet"/>
    <n v="1"/>
    <s v="25-35"/>
    <s v="new"/>
    <s v="high value"/>
    <s v="Low"/>
    <s v="Oct"/>
    <x v="1"/>
    <x v="0"/>
    <x v="0"/>
  </r>
  <r>
    <n v="606338"/>
    <n v="20040"/>
    <n v="35"/>
    <s v="Male"/>
    <x v="4"/>
    <x v="5"/>
    <s v="Biryani"/>
    <d v="2022-01-30T00:00:00"/>
    <s v="COD"/>
    <n v="32"/>
    <n v="13.3"/>
    <n v="760.04"/>
    <n v="25.93"/>
    <s v="Wallet"/>
    <n v="4"/>
    <s v="25-35"/>
    <s v="new"/>
    <s v="high value"/>
    <s v="medium"/>
    <s v="Jan"/>
    <x v="2"/>
    <x v="1"/>
    <x v="0"/>
  </r>
  <r>
    <n v="606339"/>
    <n v="95066"/>
    <n v="46"/>
    <s v="Female"/>
    <x v="2"/>
    <x v="5"/>
    <s v="Burger"/>
    <d v="2024-11-28T00:00:00"/>
    <s v="COD"/>
    <n v="71"/>
    <n v="1.9"/>
    <n v="581.09"/>
    <n v="109.12"/>
    <s v="Wallet"/>
    <n v="4"/>
    <s v="36-50"/>
    <s v="new"/>
    <s v="high value"/>
    <s v="medium"/>
    <s v="Nov"/>
    <x v="1"/>
    <x v="2"/>
    <x v="1"/>
  </r>
  <r>
    <n v="606340"/>
    <n v="38761"/>
    <n v="21"/>
    <s v="Male"/>
    <x v="0"/>
    <x v="0"/>
    <s v="South Indian"/>
    <d v="2023-08-07T00:00:00"/>
    <s v="COD"/>
    <n v="39"/>
    <n v="5.4"/>
    <n v="1273.0899999999999"/>
    <n v="66.25"/>
    <s v="Cash"/>
    <n v="2"/>
    <s v="18-24"/>
    <s v="new"/>
    <s v="high value"/>
    <s v="Low"/>
    <s v="Aug"/>
    <x v="0"/>
    <x v="0"/>
    <x v="0"/>
  </r>
  <r>
    <n v="606341"/>
    <n v="31785"/>
    <n v="48"/>
    <s v="Female"/>
    <x v="2"/>
    <x v="2"/>
    <s v="Biryani"/>
    <d v="2022-02-13T00:00:00"/>
    <s v="Online"/>
    <n v="54"/>
    <n v="3.2"/>
    <n v="1361.7"/>
    <n v="117.5"/>
    <s v="Card"/>
    <n v="3"/>
    <s v="36-50"/>
    <s v="new"/>
    <s v="high value"/>
    <s v="medium"/>
    <s v="Feb"/>
    <x v="2"/>
    <x v="2"/>
    <x v="1"/>
  </r>
  <r>
    <n v="606342"/>
    <n v="85245"/>
    <n v="52"/>
    <s v="Male"/>
    <x v="5"/>
    <x v="5"/>
    <s v="Sandwich"/>
    <d v="2024-11-16T00:00:00"/>
    <s v="COD"/>
    <n v="85"/>
    <n v="3.9"/>
    <n v="656.81"/>
    <n v="32.659999999999997"/>
    <s v="Wallet"/>
    <n v="4"/>
    <s v="50+"/>
    <s v="new"/>
    <s v="high value"/>
    <s v="medium"/>
    <s v="Nov"/>
    <x v="1"/>
    <x v="2"/>
    <x v="1"/>
  </r>
  <r>
    <n v="606343"/>
    <n v="95209"/>
    <n v="19"/>
    <s v="Male"/>
    <x v="1"/>
    <x v="6"/>
    <s v="Pizza"/>
    <d v="2022-01-24T00:00:00"/>
    <s v="COD"/>
    <n v="47"/>
    <n v="9"/>
    <n v="671.33"/>
    <n v="47.65"/>
    <s v="Cash"/>
    <n v="2"/>
    <s v="18-24"/>
    <s v="repeat"/>
    <s v="high value"/>
    <s v="Low"/>
    <s v="Jan"/>
    <x v="2"/>
    <x v="0"/>
    <x v="1"/>
  </r>
  <r>
    <n v="606344"/>
    <n v="35583"/>
    <n v="25"/>
    <s v="Female"/>
    <x v="4"/>
    <x v="5"/>
    <s v="Burger"/>
    <d v="2023-03-05T00:00:00"/>
    <s v="Online"/>
    <n v="35"/>
    <n v="2.2000000000000002"/>
    <n v="1093.3800000000001"/>
    <n v="84.92"/>
    <s v="UPI"/>
    <n v="5"/>
    <s v="25-35"/>
    <s v="new"/>
    <s v="high value"/>
    <s v="High"/>
    <s v="Mar"/>
    <x v="0"/>
    <x v="2"/>
    <x v="0"/>
  </r>
  <r>
    <n v="606345"/>
    <n v="94236"/>
    <n v="36"/>
    <s v="Female"/>
    <x v="0"/>
    <x v="3"/>
    <s v="Biryani"/>
    <d v="2022-07-18T00:00:00"/>
    <s v="COD"/>
    <n v="87"/>
    <n v="6.5"/>
    <n v="1178.79"/>
    <n v="72.900000000000006"/>
    <s v="Card"/>
    <n v="2"/>
    <s v="36-50"/>
    <s v="new"/>
    <s v="high value"/>
    <s v="Low"/>
    <s v="Jul"/>
    <x v="2"/>
    <x v="0"/>
    <x v="1"/>
  </r>
  <r>
    <n v="606346"/>
    <n v="60787"/>
    <n v="37"/>
    <s v="Male"/>
    <x v="4"/>
    <x v="3"/>
    <s v="Sandwich"/>
    <d v="2023-09-09T00:00:00"/>
    <s v="Online"/>
    <n v="40"/>
    <n v="5.3"/>
    <n v="408.78"/>
    <n v="50.01"/>
    <s v="Card"/>
    <n v="3"/>
    <s v="36-50"/>
    <s v="new"/>
    <s v="medium"/>
    <s v="medium"/>
    <s v="Sep"/>
    <x v="0"/>
    <x v="0"/>
    <x v="0"/>
  </r>
  <r>
    <n v="606347"/>
    <n v="89740"/>
    <n v="60"/>
    <s v="Male"/>
    <x v="5"/>
    <x v="1"/>
    <s v="Pizza"/>
    <d v="2024-08-11T00:00:00"/>
    <s v="Online"/>
    <n v="27"/>
    <n v="5.8"/>
    <n v="184.81"/>
    <n v="57.16"/>
    <s v="Cash"/>
    <n v="2"/>
    <s v="50+"/>
    <s v="new"/>
    <s v="low"/>
    <s v="Low"/>
    <s v="Aug"/>
    <x v="1"/>
    <x v="0"/>
    <x v="2"/>
  </r>
  <r>
    <n v="606348"/>
    <n v="99418"/>
    <n v="58"/>
    <s v="Male"/>
    <x v="3"/>
    <x v="5"/>
    <s v="Biryani"/>
    <d v="2024-02-13T00:00:00"/>
    <s v="Online"/>
    <n v="88"/>
    <n v="5.4"/>
    <n v="858.37"/>
    <n v="84.03"/>
    <s v="Card"/>
    <n v="1"/>
    <s v="50+"/>
    <s v="new"/>
    <s v="high value"/>
    <s v="Low"/>
    <s v="Feb"/>
    <x v="1"/>
    <x v="0"/>
    <x v="1"/>
  </r>
  <r>
    <n v="606349"/>
    <n v="12434"/>
    <n v="34"/>
    <s v="Male"/>
    <x v="0"/>
    <x v="6"/>
    <s v="Burger"/>
    <d v="2024-05-16T00:00:00"/>
    <s v="Online"/>
    <n v="62"/>
    <n v="5.5"/>
    <n v="264.74"/>
    <n v="55.46"/>
    <s v="Cash"/>
    <n v="3"/>
    <s v="25-35"/>
    <s v="new"/>
    <s v="medium"/>
    <s v="medium"/>
    <s v="May"/>
    <x v="1"/>
    <x v="0"/>
    <x v="1"/>
  </r>
  <r>
    <n v="606350"/>
    <n v="36393"/>
    <n v="44"/>
    <s v="Male"/>
    <x v="3"/>
    <x v="4"/>
    <s v="Pizza"/>
    <d v="2022-06-20T00:00:00"/>
    <s v="Online"/>
    <n v="29"/>
    <n v="4.8"/>
    <n v="1054.99"/>
    <n v="33.47"/>
    <s v="Card"/>
    <n v="5"/>
    <s v="36-50"/>
    <s v="new"/>
    <s v="high value"/>
    <s v="High"/>
    <s v="Jun"/>
    <x v="2"/>
    <x v="2"/>
    <x v="2"/>
  </r>
  <r>
    <n v="606351"/>
    <n v="18649"/>
    <n v="38"/>
    <s v="Male"/>
    <x v="1"/>
    <x v="1"/>
    <s v="South Indian"/>
    <d v="2023-04-16T00:00:00"/>
    <s v="Online"/>
    <n v="26"/>
    <n v="5"/>
    <n v="791.94"/>
    <n v="45.93"/>
    <s v="UPI"/>
    <n v="3"/>
    <s v="36-50"/>
    <s v="new"/>
    <s v="high value"/>
    <s v="medium"/>
    <s v="Apr"/>
    <x v="0"/>
    <x v="2"/>
    <x v="2"/>
  </r>
  <r>
    <n v="606352"/>
    <n v="97000"/>
    <n v="33"/>
    <s v="Female"/>
    <x v="2"/>
    <x v="2"/>
    <s v="South Indian"/>
    <d v="2023-05-11T00:00:00"/>
    <s v="COD"/>
    <n v="22"/>
    <n v="14.3"/>
    <n v="745.52"/>
    <n v="75.97"/>
    <s v="Wallet"/>
    <n v="2"/>
    <s v="25-35"/>
    <s v="new"/>
    <s v="high value"/>
    <s v="Low"/>
    <s v="May"/>
    <x v="0"/>
    <x v="1"/>
    <x v="2"/>
  </r>
  <r>
    <n v="606353"/>
    <n v="20508"/>
    <n v="22"/>
    <s v="Male"/>
    <x v="2"/>
    <x v="2"/>
    <s v="Pizza"/>
    <d v="2022-01-20T00:00:00"/>
    <s v="Online"/>
    <n v="36"/>
    <n v="7.5"/>
    <n v="1101.3499999999999"/>
    <n v="23.85"/>
    <s v="Cash"/>
    <n v="3"/>
    <s v="18-24"/>
    <s v="new"/>
    <s v="high value"/>
    <s v="medium"/>
    <s v="Jan"/>
    <x v="2"/>
    <x v="0"/>
    <x v="0"/>
  </r>
  <r>
    <n v="606354"/>
    <n v="36433"/>
    <n v="56"/>
    <s v="Male"/>
    <x v="1"/>
    <x v="3"/>
    <s v="Pizza"/>
    <d v="2023-05-29T00:00:00"/>
    <s v="COD"/>
    <n v="63"/>
    <n v="12.3"/>
    <n v="1210.51"/>
    <n v="111.25"/>
    <s v="Cash"/>
    <n v="1"/>
    <s v="50+"/>
    <s v="new"/>
    <s v="high value"/>
    <s v="Low"/>
    <s v="May"/>
    <x v="0"/>
    <x v="1"/>
    <x v="1"/>
  </r>
  <r>
    <n v="606355"/>
    <n v="30638"/>
    <n v="19"/>
    <s v="Male"/>
    <x v="5"/>
    <x v="4"/>
    <s v="South Indian"/>
    <d v="2022-06-22T00:00:00"/>
    <s v="COD"/>
    <n v="43"/>
    <n v="8.6999999999999993"/>
    <n v="454.59"/>
    <n v="95.2"/>
    <s v="Card"/>
    <n v="1"/>
    <s v="18-24"/>
    <s v="new"/>
    <s v="medium"/>
    <s v="Low"/>
    <s v="Jun"/>
    <x v="2"/>
    <x v="0"/>
    <x v="0"/>
  </r>
  <r>
    <n v="606356"/>
    <n v="16792"/>
    <n v="41"/>
    <s v="Male"/>
    <x v="2"/>
    <x v="6"/>
    <s v="Chinese"/>
    <d v="2024-07-05T00:00:00"/>
    <s v="Online"/>
    <n v="28"/>
    <n v="12.2"/>
    <n v="240.85"/>
    <n v="74.38"/>
    <s v="Card"/>
    <n v="4"/>
    <s v="36-50"/>
    <s v="new"/>
    <s v="low"/>
    <s v="medium"/>
    <s v="Jul"/>
    <x v="1"/>
    <x v="1"/>
    <x v="2"/>
  </r>
  <r>
    <n v="606357"/>
    <n v="92223"/>
    <n v="24"/>
    <s v="Female"/>
    <x v="3"/>
    <x v="2"/>
    <s v="Sandwich"/>
    <d v="2022-06-12T00:00:00"/>
    <s v="Online"/>
    <n v="38"/>
    <n v="10"/>
    <n v="575.62"/>
    <n v="32.479999999999997"/>
    <s v="Wallet"/>
    <n v="4"/>
    <s v="18-24"/>
    <s v="new"/>
    <s v="high value"/>
    <s v="medium"/>
    <s v="Jun"/>
    <x v="2"/>
    <x v="0"/>
    <x v="0"/>
  </r>
  <r>
    <n v="606358"/>
    <n v="23238"/>
    <n v="48"/>
    <s v="Male"/>
    <x v="5"/>
    <x v="7"/>
    <s v="Burger"/>
    <d v="2024-04-17T00:00:00"/>
    <s v="Online"/>
    <n v="43"/>
    <n v="14.1"/>
    <n v="1311.69"/>
    <n v="90.69"/>
    <s v="Card"/>
    <n v="5"/>
    <s v="36-50"/>
    <s v="new"/>
    <s v="high value"/>
    <s v="High"/>
    <s v="Apr"/>
    <x v="1"/>
    <x v="1"/>
    <x v="0"/>
  </r>
  <r>
    <n v="606359"/>
    <n v="44830"/>
    <n v="59"/>
    <s v="Female"/>
    <x v="4"/>
    <x v="4"/>
    <s v="Biryani"/>
    <d v="2024-11-15T00:00:00"/>
    <s v="Online"/>
    <n v="44"/>
    <n v="11.6"/>
    <n v="1427.75"/>
    <n v="80.81"/>
    <s v="UPI"/>
    <n v="2"/>
    <s v="50+"/>
    <s v="new"/>
    <s v="high value"/>
    <s v="Low"/>
    <s v="Nov"/>
    <x v="1"/>
    <x v="1"/>
    <x v="0"/>
  </r>
  <r>
    <n v="606360"/>
    <n v="25859"/>
    <n v="50"/>
    <s v="Male"/>
    <x v="1"/>
    <x v="3"/>
    <s v="Burger"/>
    <d v="2024-06-24T00:00:00"/>
    <s v="Online"/>
    <n v="78"/>
    <n v="9"/>
    <n v="293.52"/>
    <n v="41.11"/>
    <s v="Card"/>
    <n v="2"/>
    <s v="36-50"/>
    <s v="new"/>
    <s v="medium"/>
    <s v="Low"/>
    <s v="Jun"/>
    <x v="1"/>
    <x v="0"/>
    <x v="1"/>
  </r>
  <r>
    <n v="606361"/>
    <n v="60216"/>
    <n v="18"/>
    <s v="Female"/>
    <x v="0"/>
    <x v="5"/>
    <s v="Biryani"/>
    <d v="2023-04-23T00:00:00"/>
    <s v="COD"/>
    <n v="26"/>
    <n v="13.9"/>
    <n v="1453.17"/>
    <n v="58.19"/>
    <s v="Card"/>
    <n v="4"/>
    <s v="18-24"/>
    <s v="new"/>
    <s v="high value"/>
    <s v="medium"/>
    <s v="Apr"/>
    <x v="0"/>
    <x v="1"/>
    <x v="2"/>
  </r>
  <r>
    <n v="606362"/>
    <n v="41840"/>
    <n v="30"/>
    <s v="Female"/>
    <x v="4"/>
    <x v="6"/>
    <s v="South Indian"/>
    <d v="2023-07-27T00:00:00"/>
    <s v="Online"/>
    <n v="22"/>
    <n v="6.9"/>
    <n v="727.9"/>
    <n v="104.25"/>
    <s v="Cash"/>
    <n v="4"/>
    <s v="25-35"/>
    <s v="new"/>
    <s v="high value"/>
    <s v="medium"/>
    <s v="Jul"/>
    <x v="0"/>
    <x v="0"/>
    <x v="2"/>
  </r>
  <r>
    <n v="606363"/>
    <n v="50297"/>
    <n v="60"/>
    <s v="Male"/>
    <x v="5"/>
    <x v="0"/>
    <s v="Chinese"/>
    <d v="2022-03-12T00:00:00"/>
    <s v="COD"/>
    <n v="79"/>
    <n v="14.2"/>
    <n v="1136.52"/>
    <n v="30.76"/>
    <s v="UPI"/>
    <n v="2"/>
    <s v="50+"/>
    <s v="new"/>
    <s v="high value"/>
    <s v="Low"/>
    <s v="Mar"/>
    <x v="2"/>
    <x v="1"/>
    <x v="1"/>
  </r>
  <r>
    <n v="606364"/>
    <n v="34108"/>
    <n v="20"/>
    <s v="Female"/>
    <x v="3"/>
    <x v="7"/>
    <s v="Sandwich"/>
    <d v="2023-12-27T00:00:00"/>
    <s v="Online"/>
    <n v="73"/>
    <n v="12.6"/>
    <n v="1117.74"/>
    <n v="72.72"/>
    <s v="Wallet"/>
    <n v="5"/>
    <s v="18-24"/>
    <s v="new"/>
    <s v="high value"/>
    <s v="High"/>
    <s v="Dec"/>
    <x v="0"/>
    <x v="1"/>
    <x v="1"/>
  </r>
  <r>
    <n v="606365"/>
    <n v="39018"/>
    <n v="58"/>
    <s v="Male"/>
    <x v="4"/>
    <x v="3"/>
    <s v="Burger"/>
    <d v="2023-05-19T00:00:00"/>
    <s v="Online"/>
    <n v="27"/>
    <n v="1.1000000000000001"/>
    <n v="1084.92"/>
    <n v="52.63"/>
    <s v="Wallet"/>
    <n v="1"/>
    <s v="50+"/>
    <s v="new"/>
    <s v="high value"/>
    <s v="Low"/>
    <s v="May"/>
    <x v="0"/>
    <x v="2"/>
    <x v="2"/>
  </r>
  <r>
    <n v="606366"/>
    <n v="23245"/>
    <n v="60"/>
    <s v="Male"/>
    <x v="5"/>
    <x v="6"/>
    <s v="Biryani"/>
    <d v="2023-02-23T00:00:00"/>
    <s v="COD"/>
    <n v="54"/>
    <n v="1.8"/>
    <n v="209.77"/>
    <n v="117.64"/>
    <s v="Card"/>
    <n v="2"/>
    <s v="50+"/>
    <s v="repeat"/>
    <s v="low"/>
    <s v="Low"/>
    <s v="Feb"/>
    <x v="0"/>
    <x v="2"/>
    <x v="1"/>
  </r>
  <r>
    <n v="606367"/>
    <n v="57352"/>
    <n v="30"/>
    <s v="Male"/>
    <x v="0"/>
    <x v="6"/>
    <s v="Biryani"/>
    <d v="2022-04-12T00:00:00"/>
    <s v="COD"/>
    <n v="30"/>
    <n v="8.9"/>
    <n v="218.92"/>
    <n v="101.54"/>
    <s v="Wallet"/>
    <n v="1"/>
    <s v="25-35"/>
    <s v="new"/>
    <s v="low"/>
    <s v="Low"/>
    <s v="Apr"/>
    <x v="2"/>
    <x v="0"/>
    <x v="2"/>
  </r>
  <r>
    <n v="606368"/>
    <n v="83763"/>
    <n v="31"/>
    <s v="Male"/>
    <x v="3"/>
    <x v="3"/>
    <s v="Chinese"/>
    <d v="2022-05-01T00:00:00"/>
    <s v="Online"/>
    <n v="82"/>
    <n v="1"/>
    <n v="1318.48"/>
    <n v="26.09"/>
    <s v="UPI"/>
    <n v="4"/>
    <s v="25-35"/>
    <s v="new"/>
    <s v="high value"/>
    <s v="medium"/>
    <s v="May"/>
    <x v="2"/>
    <x v="2"/>
    <x v="1"/>
  </r>
  <r>
    <n v="606369"/>
    <n v="79644"/>
    <n v="18"/>
    <s v="Female"/>
    <x v="5"/>
    <x v="7"/>
    <s v="Sandwich"/>
    <d v="2024-03-19T00:00:00"/>
    <s v="Online"/>
    <n v="42"/>
    <n v="6.7"/>
    <n v="317.98"/>
    <n v="91.24"/>
    <s v="Card"/>
    <n v="3"/>
    <s v="18-24"/>
    <s v="new"/>
    <s v="medium"/>
    <s v="medium"/>
    <s v="Mar"/>
    <x v="1"/>
    <x v="0"/>
    <x v="0"/>
  </r>
  <r>
    <n v="606370"/>
    <n v="46858"/>
    <n v="40"/>
    <s v="Male"/>
    <x v="5"/>
    <x v="5"/>
    <s v="Biryani"/>
    <d v="2024-04-03T00:00:00"/>
    <s v="Online"/>
    <n v="67"/>
    <n v="3"/>
    <n v="721.63"/>
    <n v="57.29"/>
    <s v="Cash"/>
    <n v="1"/>
    <s v="36-50"/>
    <s v="new"/>
    <s v="high value"/>
    <s v="Low"/>
    <s v="Apr"/>
    <x v="1"/>
    <x v="2"/>
    <x v="1"/>
  </r>
  <r>
    <n v="606371"/>
    <n v="30660"/>
    <n v="36"/>
    <s v="Female"/>
    <x v="5"/>
    <x v="2"/>
    <s v="Biryani"/>
    <d v="2022-07-26T00:00:00"/>
    <s v="Online"/>
    <n v="82"/>
    <n v="14.2"/>
    <n v="408.6"/>
    <n v="71.239999999999995"/>
    <s v="Card"/>
    <n v="2"/>
    <s v="36-50"/>
    <s v="new"/>
    <s v="medium"/>
    <s v="Low"/>
    <s v="Jul"/>
    <x v="2"/>
    <x v="1"/>
    <x v="1"/>
  </r>
  <r>
    <n v="606372"/>
    <n v="10937"/>
    <n v="48"/>
    <s v="Male"/>
    <x v="1"/>
    <x v="0"/>
    <s v="Pizza"/>
    <d v="2022-10-17T00:00:00"/>
    <s v="Online"/>
    <n v="82"/>
    <n v="3.5"/>
    <n v="1192.8499999999999"/>
    <n v="81.16"/>
    <s v="UPI"/>
    <n v="1"/>
    <s v="36-50"/>
    <s v="new"/>
    <s v="high value"/>
    <s v="Low"/>
    <s v="Oct"/>
    <x v="2"/>
    <x v="2"/>
    <x v="1"/>
  </r>
  <r>
    <n v="606373"/>
    <n v="50711"/>
    <n v="29"/>
    <s v="Female"/>
    <x v="4"/>
    <x v="7"/>
    <s v="Pizza"/>
    <d v="2023-11-26T00:00:00"/>
    <s v="COD"/>
    <n v="52"/>
    <n v="11.6"/>
    <n v="995.96"/>
    <n v="62.48"/>
    <s v="Card"/>
    <n v="2"/>
    <s v="25-35"/>
    <s v="new"/>
    <s v="high value"/>
    <s v="Low"/>
    <s v="Nov"/>
    <x v="0"/>
    <x v="1"/>
    <x v="1"/>
  </r>
  <r>
    <n v="606374"/>
    <n v="61055"/>
    <n v="22"/>
    <s v="Male"/>
    <x v="2"/>
    <x v="5"/>
    <s v="South Indian"/>
    <d v="2023-06-16T00:00:00"/>
    <s v="COD"/>
    <n v="70"/>
    <n v="4.3"/>
    <n v="1213.1199999999999"/>
    <n v="104.31"/>
    <s v="Card"/>
    <n v="4"/>
    <s v="18-24"/>
    <s v="new"/>
    <s v="high value"/>
    <s v="medium"/>
    <s v="Jun"/>
    <x v="0"/>
    <x v="2"/>
    <x v="1"/>
  </r>
  <r>
    <n v="606375"/>
    <n v="91673"/>
    <n v="58"/>
    <s v="Male"/>
    <x v="2"/>
    <x v="0"/>
    <s v="Chinese"/>
    <d v="2024-08-28T00:00:00"/>
    <s v="COD"/>
    <n v="53"/>
    <n v="1.5"/>
    <n v="1223.19"/>
    <n v="33.29"/>
    <s v="Cash"/>
    <n v="3"/>
    <s v="50+"/>
    <s v="new"/>
    <s v="high value"/>
    <s v="medium"/>
    <s v="Aug"/>
    <x v="1"/>
    <x v="2"/>
    <x v="1"/>
  </r>
  <r>
    <n v="606376"/>
    <n v="99955"/>
    <n v="25"/>
    <s v="Male"/>
    <x v="0"/>
    <x v="7"/>
    <s v="Burger"/>
    <d v="2024-09-25T00:00:00"/>
    <s v="Online"/>
    <n v="79"/>
    <n v="14.2"/>
    <n v="844.59"/>
    <n v="77.44"/>
    <s v="UPI"/>
    <n v="5"/>
    <s v="25-35"/>
    <s v="new"/>
    <s v="high value"/>
    <s v="High"/>
    <s v="Sep"/>
    <x v="1"/>
    <x v="1"/>
    <x v="1"/>
  </r>
  <r>
    <n v="606377"/>
    <n v="81473"/>
    <n v="62"/>
    <s v="Male"/>
    <x v="2"/>
    <x v="2"/>
    <s v="Pizza"/>
    <d v="2022-04-19T00:00:00"/>
    <s v="Online"/>
    <n v="42"/>
    <n v="11.5"/>
    <n v="435.74"/>
    <n v="43.8"/>
    <s v="UPI"/>
    <n v="4"/>
    <s v="50+"/>
    <s v="new"/>
    <s v="medium"/>
    <s v="medium"/>
    <s v="Apr"/>
    <x v="2"/>
    <x v="1"/>
    <x v="0"/>
  </r>
  <r>
    <n v="606378"/>
    <n v="10983"/>
    <n v="58"/>
    <s v="Female"/>
    <x v="2"/>
    <x v="6"/>
    <s v="Chinese"/>
    <d v="2024-10-13T00:00:00"/>
    <s v="Online"/>
    <n v="40"/>
    <n v="4.0999999999999996"/>
    <n v="157.81"/>
    <n v="82"/>
    <s v="Cash"/>
    <n v="5"/>
    <s v="50+"/>
    <s v="new"/>
    <s v="low"/>
    <s v="High"/>
    <s v="Oct"/>
    <x v="1"/>
    <x v="2"/>
    <x v="0"/>
  </r>
  <r>
    <n v="606379"/>
    <n v="83197"/>
    <n v="34"/>
    <s v="Male"/>
    <x v="5"/>
    <x v="2"/>
    <s v="Pizza"/>
    <d v="2022-09-07T00:00:00"/>
    <s v="COD"/>
    <n v="69"/>
    <n v="5.8"/>
    <n v="818.38"/>
    <n v="47.93"/>
    <s v="Card"/>
    <n v="5"/>
    <s v="25-35"/>
    <s v="new"/>
    <s v="high value"/>
    <s v="High"/>
    <s v="Sep"/>
    <x v="2"/>
    <x v="0"/>
    <x v="1"/>
  </r>
  <r>
    <n v="606380"/>
    <n v="19431"/>
    <n v="19"/>
    <s v="Female"/>
    <x v="2"/>
    <x v="1"/>
    <s v="Sandwich"/>
    <d v="2024-07-05T00:00:00"/>
    <s v="COD"/>
    <n v="86"/>
    <n v="8.3000000000000007"/>
    <n v="1460.32"/>
    <n v="49.19"/>
    <s v="Wallet"/>
    <n v="5"/>
    <s v="18-24"/>
    <s v="new"/>
    <s v="high value"/>
    <s v="High"/>
    <s v="Jul"/>
    <x v="1"/>
    <x v="0"/>
    <x v="1"/>
  </r>
  <r>
    <n v="606381"/>
    <n v="98997"/>
    <n v="20"/>
    <s v="Male"/>
    <x v="1"/>
    <x v="0"/>
    <s v="South Indian"/>
    <d v="2023-04-14T00:00:00"/>
    <s v="COD"/>
    <n v="34"/>
    <n v="2.5"/>
    <n v="563.92999999999995"/>
    <n v="22.72"/>
    <s v="Cash"/>
    <n v="3"/>
    <s v="18-24"/>
    <s v="new"/>
    <s v="high value"/>
    <s v="medium"/>
    <s v="Apr"/>
    <x v="0"/>
    <x v="2"/>
    <x v="0"/>
  </r>
  <r>
    <n v="606382"/>
    <n v="29584"/>
    <n v="49"/>
    <s v="Female"/>
    <x v="2"/>
    <x v="6"/>
    <s v="Pizza"/>
    <d v="2023-04-28T00:00:00"/>
    <s v="COD"/>
    <n v="86"/>
    <n v="1.3"/>
    <n v="1007.51"/>
    <n v="51.6"/>
    <s v="Card"/>
    <n v="4"/>
    <s v="36-50"/>
    <s v="repeat"/>
    <s v="high value"/>
    <s v="medium"/>
    <s v="Apr"/>
    <x v="0"/>
    <x v="2"/>
    <x v="1"/>
  </r>
  <r>
    <n v="606383"/>
    <n v="12221"/>
    <n v="62"/>
    <s v="Female"/>
    <x v="0"/>
    <x v="4"/>
    <s v="Sandwich"/>
    <d v="2023-09-19T00:00:00"/>
    <s v="Online"/>
    <n v="28"/>
    <n v="13.2"/>
    <n v="834.37"/>
    <n v="69.849999999999994"/>
    <s v="UPI"/>
    <n v="3"/>
    <s v="50+"/>
    <s v="repeat"/>
    <s v="high value"/>
    <s v="medium"/>
    <s v="Sep"/>
    <x v="0"/>
    <x v="1"/>
    <x v="2"/>
  </r>
  <r>
    <n v="606384"/>
    <n v="34249"/>
    <n v="50"/>
    <s v="Male"/>
    <x v="0"/>
    <x v="6"/>
    <s v="Biryani"/>
    <d v="2024-08-10T00:00:00"/>
    <s v="Online"/>
    <n v="67"/>
    <n v="4.9000000000000004"/>
    <n v="877.14"/>
    <n v="112.57"/>
    <s v="Wallet"/>
    <n v="4"/>
    <s v="36-50"/>
    <s v="new"/>
    <s v="high value"/>
    <s v="medium"/>
    <s v="Aug"/>
    <x v="1"/>
    <x v="2"/>
    <x v="1"/>
  </r>
  <r>
    <n v="606385"/>
    <n v="83562"/>
    <n v="64"/>
    <s v="Female"/>
    <x v="4"/>
    <x v="4"/>
    <s v="Burger"/>
    <d v="2022-08-24T00:00:00"/>
    <s v="COD"/>
    <n v="30"/>
    <n v="14.1"/>
    <n v="666.05"/>
    <n v="56.85"/>
    <s v="Wallet"/>
    <n v="3"/>
    <s v="50+"/>
    <s v="new"/>
    <s v="high value"/>
    <s v="medium"/>
    <s v="Aug"/>
    <x v="2"/>
    <x v="1"/>
    <x v="2"/>
  </r>
  <r>
    <n v="606386"/>
    <n v="75679"/>
    <n v="55"/>
    <s v="Male"/>
    <x v="3"/>
    <x v="5"/>
    <s v="Pizza"/>
    <d v="2024-12-21T00:00:00"/>
    <s v="Online"/>
    <n v="75"/>
    <n v="13.4"/>
    <n v="626.29999999999995"/>
    <n v="46.08"/>
    <s v="UPI"/>
    <n v="1"/>
    <s v="50+"/>
    <s v="new"/>
    <s v="high value"/>
    <s v="Low"/>
    <s v="Dec"/>
    <x v="1"/>
    <x v="1"/>
    <x v="1"/>
  </r>
  <r>
    <n v="606387"/>
    <n v="16039"/>
    <n v="52"/>
    <s v="Female"/>
    <x v="5"/>
    <x v="7"/>
    <s v="Sandwich"/>
    <d v="2023-03-04T00:00:00"/>
    <s v="Online"/>
    <n v="40"/>
    <n v="13.8"/>
    <n v="648.98"/>
    <n v="98.27"/>
    <s v="UPI"/>
    <n v="4"/>
    <s v="50+"/>
    <s v="new"/>
    <s v="high value"/>
    <s v="medium"/>
    <s v="Mar"/>
    <x v="0"/>
    <x v="1"/>
    <x v="0"/>
  </r>
  <r>
    <n v="606388"/>
    <n v="65458"/>
    <n v="26"/>
    <s v="Male"/>
    <x v="4"/>
    <x v="4"/>
    <s v="Sandwich"/>
    <d v="2022-09-22T00:00:00"/>
    <s v="COD"/>
    <n v="37"/>
    <n v="12.7"/>
    <n v="995.71"/>
    <n v="84.74"/>
    <s v="Wallet"/>
    <n v="3"/>
    <s v="25-35"/>
    <s v="new"/>
    <s v="high value"/>
    <s v="medium"/>
    <s v="Sep"/>
    <x v="2"/>
    <x v="1"/>
    <x v="0"/>
  </r>
  <r>
    <n v="606389"/>
    <n v="19778"/>
    <n v="20"/>
    <s v="Male"/>
    <x v="0"/>
    <x v="2"/>
    <s v="Chinese"/>
    <d v="2023-09-26T00:00:00"/>
    <s v="Online"/>
    <n v="27"/>
    <n v="3.8"/>
    <n v="989.27"/>
    <n v="88.77"/>
    <s v="Cash"/>
    <n v="2"/>
    <s v="18-24"/>
    <s v="repeat"/>
    <s v="high value"/>
    <s v="Low"/>
    <s v="Sep"/>
    <x v="0"/>
    <x v="2"/>
    <x v="2"/>
  </r>
  <r>
    <n v="606390"/>
    <n v="77442"/>
    <n v="56"/>
    <s v="Female"/>
    <x v="3"/>
    <x v="7"/>
    <s v="Chinese"/>
    <d v="2022-04-24T00:00:00"/>
    <s v="COD"/>
    <n v="40"/>
    <n v="12.4"/>
    <n v="1209.82"/>
    <n v="85.79"/>
    <s v="Wallet"/>
    <n v="5"/>
    <s v="50+"/>
    <s v="new"/>
    <s v="high value"/>
    <s v="High"/>
    <s v="Apr"/>
    <x v="2"/>
    <x v="1"/>
    <x v="0"/>
  </r>
  <r>
    <n v="606391"/>
    <n v="61192"/>
    <n v="39"/>
    <s v="Female"/>
    <x v="1"/>
    <x v="2"/>
    <s v="South Indian"/>
    <d v="2022-08-20T00:00:00"/>
    <s v="Online"/>
    <n v="57"/>
    <n v="7.2"/>
    <n v="384.07"/>
    <n v="51.33"/>
    <s v="Cash"/>
    <n v="1"/>
    <s v="36-50"/>
    <s v="new"/>
    <s v="medium"/>
    <s v="Low"/>
    <s v="Aug"/>
    <x v="2"/>
    <x v="0"/>
    <x v="1"/>
  </r>
  <r>
    <n v="606392"/>
    <n v="85147"/>
    <n v="30"/>
    <s v="Female"/>
    <x v="2"/>
    <x v="6"/>
    <s v="Pizza"/>
    <d v="2024-03-05T00:00:00"/>
    <s v="COD"/>
    <n v="64"/>
    <n v="1.8"/>
    <n v="647.79"/>
    <n v="20.63"/>
    <s v="Wallet"/>
    <n v="1"/>
    <s v="25-35"/>
    <s v="new"/>
    <s v="high value"/>
    <s v="Low"/>
    <s v="Mar"/>
    <x v="1"/>
    <x v="2"/>
    <x v="1"/>
  </r>
  <r>
    <n v="606393"/>
    <n v="83632"/>
    <n v="53"/>
    <s v="Female"/>
    <x v="2"/>
    <x v="4"/>
    <s v="Sandwich"/>
    <d v="2022-01-09T00:00:00"/>
    <s v="Online"/>
    <n v="35"/>
    <n v="2.5"/>
    <n v="1169.51"/>
    <n v="118.91"/>
    <s v="UPI"/>
    <n v="4"/>
    <s v="50+"/>
    <s v="new"/>
    <s v="high value"/>
    <s v="medium"/>
    <s v="Jan"/>
    <x v="2"/>
    <x v="2"/>
    <x v="0"/>
  </r>
  <r>
    <n v="606394"/>
    <n v="18950"/>
    <n v="48"/>
    <s v="Male"/>
    <x v="5"/>
    <x v="7"/>
    <s v="South Indian"/>
    <d v="2024-08-16T00:00:00"/>
    <s v="COD"/>
    <n v="68"/>
    <n v="8.4"/>
    <n v="1315.51"/>
    <n v="54.02"/>
    <s v="UPI"/>
    <n v="2"/>
    <s v="36-50"/>
    <s v="new"/>
    <s v="high value"/>
    <s v="Low"/>
    <s v="Aug"/>
    <x v="1"/>
    <x v="0"/>
    <x v="1"/>
  </r>
  <r>
    <n v="606395"/>
    <n v="57434"/>
    <n v="46"/>
    <s v="Male"/>
    <x v="4"/>
    <x v="5"/>
    <s v="Pizza"/>
    <d v="2023-07-14T00:00:00"/>
    <s v="Online"/>
    <n v="66"/>
    <n v="4.8"/>
    <n v="557.87"/>
    <n v="104.13"/>
    <s v="Cash"/>
    <n v="1"/>
    <s v="36-50"/>
    <s v="new"/>
    <s v="high value"/>
    <s v="Low"/>
    <s v="Jul"/>
    <x v="0"/>
    <x v="2"/>
    <x v="1"/>
  </r>
  <r>
    <n v="606396"/>
    <n v="80733"/>
    <n v="62"/>
    <s v="Female"/>
    <x v="4"/>
    <x v="3"/>
    <s v="Pizza"/>
    <d v="2022-05-10T00:00:00"/>
    <s v="COD"/>
    <n v="85"/>
    <n v="13.4"/>
    <n v="414.46"/>
    <n v="109.91"/>
    <s v="Card"/>
    <n v="3"/>
    <s v="50+"/>
    <s v="new"/>
    <s v="medium"/>
    <s v="medium"/>
    <s v="May"/>
    <x v="2"/>
    <x v="1"/>
    <x v="1"/>
  </r>
  <r>
    <n v="606397"/>
    <n v="61204"/>
    <n v="32"/>
    <s v="Male"/>
    <x v="3"/>
    <x v="4"/>
    <s v="Sandwich"/>
    <d v="2022-07-14T00:00:00"/>
    <s v="Online"/>
    <n v="34"/>
    <n v="6.2"/>
    <n v="1041.18"/>
    <n v="90.25"/>
    <s v="Wallet"/>
    <n v="4"/>
    <s v="25-35"/>
    <s v="new"/>
    <s v="high value"/>
    <s v="medium"/>
    <s v="Jul"/>
    <x v="2"/>
    <x v="0"/>
    <x v="0"/>
  </r>
  <r>
    <n v="606398"/>
    <n v="83262"/>
    <n v="64"/>
    <s v="Male"/>
    <x v="1"/>
    <x v="4"/>
    <s v="Burger"/>
    <d v="2024-12-16T00:00:00"/>
    <s v="Online"/>
    <n v="86"/>
    <n v="6"/>
    <n v="390.29"/>
    <n v="97.28"/>
    <s v="UPI"/>
    <n v="1"/>
    <s v="50+"/>
    <s v="new"/>
    <s v="medium"/>
    <s v="Low"/>
    <s v="Dec"/>
    <x v="1"/>
    <x v="0"/>
    <x v="1"/>
  </r>
  <r>
    <n v="606399"/>
    <n v="29073"/>
    <n v="51"/>
    <s v="Female"/>
    <x v="2"/>
    <x v="1"/>
    <s v="South Indian"/>
    <d v="2023-07-12T00:00:00"/>
    <s v="Online"/>
    <n v="22"/>
    <n v="11.4"/>
    <n v="500.55"/>
    <n v="47.11"/>
    <s v="Wallet"/>
    <n v="2"/>
    <s v="50+"/>
    <s v="new"/>
    <s v="high value"/>
    <s v="Low"/>
    <s v="Jul"/>
    <x v="0"/>
    <x v="1"/>
    <x v="2"/>
  </r>
  <r>
    <n v="606400"/>
    <n v="68746"/>
    <n v="30"/>
    <s v="Male"/>
    <x v="0"/>
    <x v="3"/>
    <s v="Burger"/>
    <d v="2024-08-14T00:00:00"/>
    <s v="Online"/>
    <n v="23"/>
    <n v="1.3"/>
    <n v="1121.06"/>
    <n v="110.81"/>
    <s v="UPI"/>
    <n v="5"/>
    <s v="25-35"/>
    <s v="new"/>
    <s v="high value"/>
    <s v="High"/>
    <s v="Aug"/>
    <x v="1"/>
    <x v="2"/>
    <x v="2"/>
  </r>
  <r>
    <n v="606401"/>
    <n v="95452"/>
    <n v="20"/>
    <s v="Female"/>
    <x v="2"/>
    <x v="3"/>
    <s v="Pizza"/>
    <d v="2024-05-31T00:00:00"/>
    <s v="COD"/>
    <n v="71"/>
    <n v="3.9"/>
    <n v="1224.78"/>
    <n v="23.05"/>
    <s v="UPI"/>
    <n v="2"/>
    <s v="18-24"/>
    <s v="new"/>
    <s v="high value"/>
    <s v="Low"/>
    <s v="May"/>
    <x v="1"/>
    <x v="2"/>
    <x v="1"/>
  </r>
  <r>
    <n v="606402"/>
    <n v="96584"/>
    <n v="34"/>
    <s v="Male"/>
    <x v="2"/>
    <x v="2"/>
    <s v="Sandwich"/>
    <d v="2024-06-10T00:00:00"/>
    <s v="Online"/>
    <n v="64"/>
    <n v="13.2"/>
    <n v="437.22"/>
    <n v="84.57"/>
    <s v="UPI"/>
    <n v="5"/>
    <s v="25-35"/>
    <s v="repeat"/>
    <s v="medium"/>
    <s v="High"/>
    <s v="Jun"/>
    <x v="1"/>
    <x v="1"/>
    <x v="1"/>
  </r>
  <r>
    <n v="606403"/>
    <n v="48830"/>
    <n v="37"/>
    <s v="Female"/>
    <x v="0"/>
    <x v="3"/>
    <s v="Burger"/>
    <d v="2024-06-28T00:00:00"/>
    <s v="Online"/>
    <n v="27"/>
    <n v="3.4"/>
    <n v="446.66"/>
    <n v="52.48"/>
    <s v="Cash"/>
    <n v="5"/>
    <s v="36-50"/>
    <s v="new"/>
    <s v="medium"/>
    <s v="High"/>
    <s v="Jun"/>
    <x v="1"/>
    <x v="2"/>
    <x v="2"/>
  </r>
  <r>
    <n v="606404"/>
    <n v="41325"/>
    <n v="43"/>
    <s v="Male"/>
    <x v="3"/>
    <x v="2"/>
    <s v="Sandwich"/>
    <d v="2022-03-11T00:00:00"/>
    <s v="Online"/>
    <n v="36"/>
    <n v="14.4"/>
    <n v="1073.68"/>
    <n v="48.47"/>
    <s v="Card"/>
    <n v="4"/>
    <s v="36-50"/>
    <s v="repeat"/>
    <s v="high value"/>
    <s v="medium"/>
    <s v="Mar"/>
    <x v="2"/>
    <x v="1"/>
    <x v="0"/>
  </r>
  <r>
    <n v="606405"/>
    <n v="42923"/>
    <n v="30"/>
    <s v="Female"/>
    <x v="2"/>
    <x v="6"/>
    <s v="Chinese"/>
    <d v="2022-02-04T00:00:00"/>
    <s v="Online"/>
    <n v="89"/>
    <n v="7.3"/>
    <n v="1023.03"/>
    <n v="61.74"/>
    <s v="Card"/>
    <n v="1"/>
    <s v="25-35"/>
    <s v="new"/>
    <s v="high value"/>
    <s v="Low"/>
    <s v="Feb"/>
    <x v="2"/>
    <x v="0"/>
    <x v="1"/>
  </r>
  <r>
    <n v="606406"/>
    <n v="49282"/>
    <n v="42"/>
    <s v="Female"/>
    <x v="4"/>
    <x v="0"/>
    <s v="Pizza"/>
    <d v="2023-08-18T00:00:00"/>
    <s v="Online"/>
    <n v="65"/>
    <n v="11.4"/>
    <n v="694.63"/>
    <n v="64.31"/>
    <s v="Card"/>
    <n v="1"/>
    <s v="36-50"/>
    <s v="new"/>
    <s v="high value"/>
    <s v="Low"/>
    <s v="Aug"/>
    <x v="0"/>
    <x v="1"/>
    <x v="1"/>
  </r>
  <r>
    <n v="606407"/>
    <n v="94812"/>
    <n v="62"/>
    <s v="Female"/>
    <x v="3"/>
    <x v="3"/>
    <s v="Burger"/>
    <d v="2024-01-31T00:00:00"/>
    <s v="Online"/>
    <n v="26"/>
    <n v="13.6"/>
    <n v="1446.76"/>
    <n v="84.36"/>
    <s v="Wallet"/>
    <n v="5"/>
    <s v="50+"/>
    <s v="new"/>
    <s v="high value"/>
    <s v="High"/>
    <s v="Jan"/>
    <x v="1"/>
    <x v="1"/>
    <x v="2"/>
  </r>
  <r>
    <n v="606408"/>
    <n v="79955"/>
    <n v="56"/>
    <s v="Female"/>
    <x v="0"/>
    <x v="6"/>
    <s v="Chinese"/>
    <d v="2022-02-01T00:00:00"/>
    <s v="COD"/>
    <n v="27"/>
    <n v="1.5"/>
    <n v="942"/>
    <n v="101.4"/>
    <s v="UPI"/>
    <n v="3"/>
    <s v="50+"/>
    <s v="new"/>
    <s v="high value"/>
    <s v="medium"/>
    <s v="Feb"/>
    <x v="2"/>
    <x v="2"/>
    <x v="2"/>
  </r>
  <r>
    <n v="606409"/>
    <n v="83469"/>
    <n v="39"/>
    <s v="Female"/>
    <x v="3"/>
    <x v="2"/>
    <s v="South Indian"/>
    <d v="2022-03-26T00:00:00"/>
    <s v="COD"/>
    <n v="34"/>
    <n v="12.2"/>
    <n v="1363.58"/>
    <n v="116.44"/>
    <s v="Card"/>
    <n v="5"/>
    <s v="36-50"/>
    <s v="new"/>
    <s v="high value"/>
    <s v="High"/>
    <s v="Mar"/>
    <x v="2"/>
    <x v="1"/>
    <x v="0"/>
  </r>
  <r>
    <n v="606410"/>
    <n v="91335"/>
    <n v="47"/>
    <s v="Female"/>
    <x v="0"/>
    <x v="4"/>
    <s v="Sandwich"/>
    <d v="2024-10-16T00:00:00"/>
    <s v="Online"/>
    <n v="65"/>
    <n v="11.9"/>
    <n v="671.43"/>
    <n v="56.01"/>
    <s v="UPI"/>
    <n v="5"/>
    <s v="36-50"/>
    <s v="new"/>
    <s v="high value"/>
    <s v="High"/>
    <s v="Oct"/>
    <x v="1"/>
    <x v="1"/>
    <x v="1"/>
  </r>
  <r>
    <n v="606411"/>
    <n v="43226"/>
    <n v="50"/>
    <s v="Female"/>
    <x v="2"/>
    <x v="6"/>
    <s v="Chinese"/>
    <d v="2023-12-01T00:00:00"/>
    <s v="COD"/>
    <n v="87"/>
    <n v="13.8"/>
    <n v="852.97"/>
    <n v="22.27"/>
    <s v="Wallet"/>
    <n v="2"/>
    <s v="36-50"/>
    <s v="new"/>
    <s v="high value"/>
    <s v="Low"/>
    <s v="Dec"/>
    <x v="0"/>
    <x v="1"/>
    <x v="1"/>
  </r>
  <r>
    <n v="606412"/>
    <n v="11196"/>
    <n v="53"/>
    <s v="Female"/>
    <x v="4"/>
    <x v="7"/>
    <s v="Pizza"/>
    <d v="2022-06-05T00:00:00"/>
    <s v="COD"/>
    <n v="83"/>
    <n v="6.6"/>
    <n v="400.72"/>
    <n v="89.48"/>
    <s v="Card"/>
    <n v="2"/>
    <s v="50+"/>
    <s v="new"/>
    <s v="medium"/>
    <s v="Low"/>
    <s v="Jun"/>
    <x v="2"/>
    <x v="0"/>
    <x v="1"/>
  </r>
  <r>
    <n v="606413"/>
    <n v="32932"/>
    <n v="34"/>
    <s v="Male"/>
    <x v="2"/>
    <x v="7"/>
    <s v="Pizza"/>
    <d v="2024-12-06T00:00:00"/>
    <s v="Online"/>
    <n v="74"/>
    <n v="5.8"/>
    <n v="1032.3900000000001"/>
    <n v="99.97"/>
    <s v="Card"/>
    <n v="3"/>
    <s v="25-35"/>
    <s v="new"/>
    <s v="high value"/>
    <s v="medium"/>
    <s v="Dec"/>
    <x v="1"/>
    <x v="0"/>
    <x v="1"/>
  </r>
  <r>
    <n v="606414"/>
    <n v="40146"/>
    <n v="24"/>
    <s v="Female"/>
    <x v="2"/>
    <x v="5"/>
    <s v="Pizza"/>
    <d v="2024-03-03T00:00:00"/>
    <s v="COD"/>
    <n v="65"/>
    <n v="5.4"/>
    <n v="1346.4"/>
    <n v="71.47"/>
    <s v="Card"/>
    <n v="5"/>
    <s v="18-24"/>
    <s v="new"/>
    <s v="high value"/>
    <s v="High"/>
    <s v="Mar"/>
    <x v="1"/>
    <x v="0"/>
    <x v="1"/>
  </r>
  <r>
    <n v="606415"/>
    <n v="88142"/>
    <n v="23"/>
    <s v="Female"/>
    <x v="0"/>
    <x v="2"/>
    <s v="Chinese"/>
    <d v="2024-04-12T00:00:00"/>
    <s v="Online"/>
    <n v="69"/>
    <n v="5.6"/>
    <n v="954.14"/>
    <n v="109.16"/>
    <s v="Cash"/>
    <n v="1"/>
    <s v="18-24"/>
    <s v="new"/>
    <s v="high value"/>
    <s v="Low"/>
    <s v="Apr"/>
    <x v="1"/>
    <x v="0"/>
    <x v="1"/>
  </r>
  <r>
    <n v="606416"/>
    <n v="88111"/>
    <n v="42"/>
    <s v="Male"/>
    <x v="0"/>
    <x v="7"/>
    <s v="Biryani"/>
    <d v="2022-06-23T00:00:00"/>
    <s v="COD"/>
    <n v="70"/>
    <n v="13.7"/>
    <n v="483.93"/>
    <n v="99.8"/>
    <s v="UPI"/>
    <n v="3"/>
    <s v="36-50"/>
    <s v="new"/>
    <s v="medium"/>
    <s v="medium"/>
    <s v="Jun"/>
    <x v="2"/>
    <x v="1"/>
    <x v="1"/>
  </r>
  <r>
    <n v="606417"/>
    <n v="36950"/>
    <n v="45"/>
    <s v="Male"/>
    <x v="5"/>
    <x v="3"/>
    <s v="Sandwich"/>
    <d v="2024-02-06T00:00:00"/>
    <s v="COD"/>
    <n v="61"/>
    <n v="7.2"/>
    <n v="1473.75"/>
    <n v="65.38"/>
    <s v="Wallet"/>
    <n v="2"/>
    <s v="36-50"/>
    <s v="new"/>
    <s v="high value"/>
    <s v="Low"/>
    <s v="Feb"/>
    <x v="1"/>
    <x v="0"/>
    <x v="1"/>
  </r>
  <r>
    <n v="606418"/>
    <n v="84334"/>
    <n v="50"/>
    <s v="Female"/>
    <x v="1"/>
    <x v="1"/>
    <s v="Pizza"/>
    <d v="2023-08-21T00:00:00"/>
    <s v="Online"/>
    <n v="69"/>
    <n v="2.8"/>
    <n v="1133.5"/>
    <n v="65"/>
    <s v="Cash"/>
    <n v="1"/>
    <s v="36-50"/>
    <s v="new"/>
    <s v="high value"/>
    <s v="Low"/>
    <s v="Aug"/>
    <x v="0"/>
    <x v="2"/>
    <x v="1"/>
  </r>
  <r>
    <n v="606419"/>
    <n v="39654"/>
    <n v="26"/>
    <s v="Female"/>
    <x v="1"/>
    <x v="1"/>
    <s v="Chinese"/>
    <d v="2024-07-10T00:00:00"/>
    <s v="COD"/>
    <n v="42"/>
    <n v="7.1"/>
    <n v="185.44"/>
    <n v="101.79"/>
    <s v="Wallet"/>
    <n v="3"/>
    <s v="25-35"/>
    <s v="new"/>
    <s v="low"/>
    <s v="medium"/>
    <s v="Jul"/>
    <x v="1"/>
    <x v="0"/>
    <x v="0"/>
  </r>
  <r>
    <n v="606420"/>
    <n v="56746"/>
    <n v="50"/>
    <s v="Male"/>
    <x v="2"/>
    <x v="5"/>
    <s v="Biryani"/>
    <d v="2022-04-18T00:00:00"/>
    <s v="COD"/>
    <n v="86"/>
    <n v="11.4"/>
    <n v="1348.66"/>
    <n v="45.58"/>
    <s v="UPI"/>
    <n v="4"/>
    <s v="36-50"/>
    <s v="new"/>
    <s v="high value"/>
    <s v="medium"/>
    <s v="Apr"/>
    <x v="2"/>
    <x v="1"/>
    <x v="1"/>
  </r>
  <r>
    <n v="606421"/>
    <n v="48396"/>
    <n v="53"/>
    <s v="Male"/>
    <x v="1"/>
    <x v="3"/>
    <s v="Burger"/>
    <d v="2024-06-03T00:00:00"/>
    <s v="Online"/>
    <n v="52"/>
    <n v="11.3"/>
    <n v="728.55"/>
    <n v="22.19"/>
    <s v="Cash"/>
    <n v="2"/>
    <s v="50+"/>
    <s v="new"/>
    <s v="high value"/>
    <s v="Low"/>
    <s v="Jun"/>
    <x v="1"/>
    <x v="1"/>
    <x v="1"/>
  </r>
  <r>
    <n v="606422"/>
    <n v="16220"/>
    <n v="26"/>
    <s v="Male"/>
    <x v="3"/>
    <x v="2"/>
    <s v="Biryani"/>
    <d v="2024-01-25T00:00:00"/>
    <s v="Online"/>
    <n v="58"/>
    <n v="6.7"/>
    <n v="1216.03"/>
    <n v="60.51"/>
    <s v="Card"/>
    <n v="1"/>
    <s v="25-35"/>
    <s v="new"/>
    <s v="high value"/>
    <s v="Low"/>
    <s v="Jan"/>
    <x v="1"/>
    <x v="0"/>
    <x v="1"/>
  </r>
  <r>
    <n v="606423"/>
    <n v="28519"/>
    <n v="40"/>
    <s v="Female"/>
    <x v="0"/>
    <x v="6"/>
    <s v="Pizza"/>
    <d v="2023-06-16T00:00:00"/>
    <s v="Online"/>
    <n v="45"/>
    <n v="13"/>
    <n v="602.94000000000005"/>
    <n v="58.54"/>
    <s v="Cash"/>
    <n v="4"/>
    <s v="36-50"/>
    <s v="new"/>
    <s v="high value"/>
    <s v="medium"/>
    <s v="Jun"/>
    <x v="0"/>
    <x v="1"/>
    <x v="0"/>
  </r>
  <r>
    <n v="606424"/>
    <n v="57515"/>
    <n v="40"/>
    <s v="Female"/>
    <x v="4"/>
    <x v="2"/>
    <s v="South Indian"/>
    <d v="2023-07-05T00:00:00"/>
    <s v="COD"/>
    <n v="29"/>
    <n v="8.6"/>
    <n v="1378.44"/>
    <n v="102.94"/>
    <s v="Wallet"/>
    <n v="5"/>
    <s v="36-50"/>
    <s v="repeat"/>
    <s v="high value"/>
    <s v="High"/>
    <s v="Jul"/>
    <x v="0"/>
    <x v="0"/>
    <x v="2"/>
  </r>
  <r>
    <n v="606425"/>
    <n v="65051"/>
    <n v="21"/>
    <s v="Male"/>
    <x v="5"/>
    <x v="0"/>
    <s v="Sandwich"/>
    <d v="2023-03-08T00:00:00"/>
    <s v="COD"/>
    <n v="71"/>
    <n v="1.2"/>
    <n v="1305.5899999999999"/>
    <n v="74.98"/>
    <s v="Card"/>
    <n v="4"/>
    <s v="18-24"/>
    <s v="new"/>
    <s v="high value"/>
    <s v="medium"/>
    <s v="Mar"/>
    <x v="0"/>
    <x v="2"/>
    <x v="1"/>
  </r>
  <r>
    <n v="606426"/>
    <n v="76722"/>
    <n v="18"/>
    <s v="Male"/>
    <x v="2"/>
    <x v="2"/>
    <s v="Pizza"/>
    <d v="2023-03-12T00:00:00"/>
    <s v="Online"/>
    <n v="78"/>
    <n v="9"/>
    <n v="437.44"/>
    <n v="20.68"/>
    <s v="Card"/>
    <n v="5"/>
    <s v="18-24"/>
    <s v="new"/>
    <s v="medium"/>
    <s v="High"/>
    <s v="Mar"/>
    <x v="0"/>
    <x v="0"/>
    <x v="1"/>
  </r>
  <r>
    <n v="606427"/>
    <n v="69011"/>
    <n v="28"/>
    <s v="Female"/>
    <x v="0"/>
    <x v="3"/>
    <s v="Burger"/>
    <d v="2022-10-19T00:00:00"/>
    <s v="Online"/>
    <n v="58"/>
    <n v="4.0999999999999996"/>
    <n v="548.23"/>
    <n v="113.94"/>
    <s v="Card"/>
    <n v="5"/>
    <s v="25-35"/>
    <s v="new"/>
    <s v="high value"/>
    <s v="High"/>
    <s v="Oct"/>
    <x v="2"/>
    <x v="2"/>
    <x v="1"/>
  </r>
  <r>
    <n v="606428"/>
    <n v="67866"/>
    <n v="26"/>
    <s v="Male"/>
    <x v="5"/>
    <x v="0"/>
    <s v="Burger"/>
    <d v="2022-05-01T00:00:00"/>
    <s v="Online"/>
    <n v="49"/>
    <n v="11.1"/>
    <n v="907.31"/>
    <n v="59.41"/>
    <s v="UPI"/>
    <n v="4"/>
    <s v="25-35"/>
    <s v="new"/>
    <s v="high value"/>
    <s v="medium"/>
    <s v="May"/>
    <x v="2"/>
    <x v="1"/>
    <x v="1"/>
  </r>
  <r>
    <n v="606429"/>
    <n v="94450"/>
    <n v="28"/>
    <s v="Female"/>
    <x v="5"/>
    <x v="3"/>
    <s v="South Indian"/>
    <d v="2022-12-30T00:00:00"/>
    <s v="COD"/>
    <n v="56"/>
    <n v="3.2"/>
    <n v="263.82"/>
    <n v="48.99"/>
    <s v="Cash"/>
    <n v="3"/>
    <s v="25-35"/>
    <s v="new"/>
    <s v="medium"/>
    <s v="medium"/>
    <s v="Dec"/>
    <x v="2"/>
    <x v="2"/>
    <x v="1"/>
  </r>
  <r>
    <n v="606430"/>
    <n v="20120"/>
    <n v="36"/>
    <s v="Female"/>
    <x v="3"/>
    <x v="2"/>
    <s v="Sandwich"/>
    <d v="2023-08-20T00:00:00"/>
    <s v="COD"/>
    <n v="77"/>
    <n v="14.7"/>
    <n v="567.48"/>
    <n v="44.97"/>
    <s v="UPI"/>
    <n v="5"/>
    <s v="36-50"/>
    <s v="new"/>
    <s v="high value"/>
    <s v="High"/>
    <s v="Aug"/>
    <x v="0"/>
    <x v="1"/>
    <x v="1"/>
  </r>
  <r>
    <n v="606431"/>
    <n v="45383"/>
    <n v="28"/>
    <s v="Female"/>
    <x v="0"/>
    <x v="2"/>
    <s v="Chinese"/>
    <d v="2022-10-15T00:00:00"/>
    <s v="Online"/>
    <n v="75"/>
    <n v="2.7"/>
    <n v="870.7"/>
    <n v="79"/>
    <s v="UPI"/>
    <n v="5"/>
    <s v="25-35"/>
    <s v="new"/>
    <s v="high value"/>
    <s v="High"/>
    <s v="Oct"/>
    <x v="2"/>
    <x v="2"/>
    <x v="1"/>
  </r>
  <r>
    <n v="606432"/>
    <n v="51326"/>
    <n v="38"/>
    <s v="Female"/>
    <x v="5"/>
    <x v="2"/>
    <s v="Chinese"/>
    <d v="2024-12-08T00:00:00"/>
    <s v="Online"/>
    <n v="77"/>
    <n v="3.2"/>
    <n v="255.93"/>
    <n v="50.76"/>
    <s v="Wallet"/>
    <n v="1"/>
    <s v="36-50"/>
    <s v="new"/>
    <s v="medium"/>
    <s v="Low"/>
    <s v="Dec"/>
    <x v="1"/>
    <x v="2"/>
    <x v="1"/>
  </r>
  <r>
    <n v="606433"/>
    <n v="30472"/>
    <n v="50"/>
    <s v="Female"/>
    <x v="2"/>
    <x v="7"/>
    <s v="Sandwich"/>
    <d v="2022-11-02T00:00:00"/>
    <s v="COD"/>
    <n v="44"/>
    <n v="11.2"/>
    <n v="478.43"/>
    <n v="100.21"/>
    <s v="Card"/>
    <n v="1"/>
    <s v="36-50"/>
    <s v="new"/>
    <s v="medium"/>
    <s v="Low"/>
    <s v="Nov"/>
    <x v="2"/>
    <x v="1"/>
    <x v="0"/>
  </r>
  <r>
    <n v="606434"/>
    <n v="76281"/>
    <n v="56"/>
    <s v="Male"/>
    <x v="4"/>
    <x v="4"/>
    <s v="Burger"/>
    <d v="2024-10-11T00:00:00"/>
    <s v="Online"/>
    <n v="85"/>
    <n v="13.1"/>
    <n v="714.67"/>
    <n v="32.450000000000003"/>
    <s v="Cash"/>
    <n v="5"/>
    <s v="50+"/>
    <s v="new"/>
    <s v="high value"/>
    <s v="High"/>
    <s v="Oct"/>
    <x v="1"/>
    <x v="1"/>
    <x v="1"/>
  </r>
  <r>
    <n v="606435"/>
    <n v="38787"/>
    <n v="56"/>
    <s v="Male"/>
    <x v="0"/>
    <x v="2"/>
    <s v="Burger"/>
    <d v="2024-05-26T00:00:00"/>
    <s v="COD"/>
    <n v="77"/>
    <n v="13.3"/>
    <n v="1250.73"/>
    <n v="25.93"/>
    <s v="Cash"/>
    <n v="2"/>
    <s v="50+"/>
    <s v="new"/>
    <s v="high value"/>
    <s v="Low"/>
    <s v="May"/>
    <x v="1"/>
    <x v="1"/>
    <x v="1"/>
  </r>
  <r>
    <n v="606436"/>
    <n v="35815"/>
    <n v="58"/>
    <s v="Female"/>
    <x v="0"/>
    <x v="3"/>
    <s v="Burger"/>
    <d v="2023-04-25T00:00:00"/>
    <s v="Online"/>
    <n v="62"/>
    <n v="4.2"/>
    <n v="1474.39"/>
    <n v="47.5"/>
    <s v="Wallet"/>
    <n v="2"/>
    <s v="50+"/>
    <s v="new"/>
    <s v="high value"/>
    <s v="Low"/>
    <s v="Apr"/>
    <x v="0"/>
    <x v="2"/>
    <x v="1"/>
  </r>
  <r>
    <n v="606437"/>
    <n v="75669"/>
    <n v="30"/>
    <s v="Female"/>
    <x v="3"/>
    <x v="7"/>
    <s v="South Indian"/>
    <d v="2024-11-02T00:00:00"/>
    <s v="Online"/>
    <n v="50"/>
    <n v="10.9"/>
    <n v="537.73"/>
    <n v="22.84"/>
    <s v="UPI"/>
    <n v="3"/>
    <s v="25-35"/>
    <s v="new"/>
    <s v="high value"/>
    <s v="medium"/>
    <s v="Nov"/>
    <x v="1"/>
    <x v="1"/>
    <x v="1"/>
  </r>
  <r>
    <n v="606438"/>
    <n v="77405"/>
    <n v="37"/>
    <s v="Female"/>
    <x v="5"/>
    <x v="1"/>
    <s v="Pizza"/>
    <d v="2022-12-13T00:00:00"/>
    <s v="Online"/>
    <n v="84"/>
    <n v="10.7"/>
    <n v="277.95"/>
    <n v="35.39"/>
    <s v="Wallet"/>
    <n v="3"/>
    <s v="36-50"/>
    <s v="repeat"/>
    <s v="medium"/>
    <s v="medium"/>
    <s v="Dec"/>
    <x v="2"/>
    <x v="1"/>
    <x v="1"/>
  </r>
  <r>
    <n v="606439"/>
    <n v="15054"/>
    <n v="57"/>
    <s v="Female"/>
    <x v="5"/>
    <x v="7"/>
    <s v="Sandwich"/>
    <d v="2023-03-26T00:00:00"/>
    <s v="Online"/>
    <n v="60"/>
    <n v="14.9"/>
    <n v="211.53"/>
    <n v="32.71"/>
    <s v="Card"/>
    <n v="1"/>
    <s v="50+"/>
    <s v="new"/>
    <s v="low"/>
    <s v="Low"/>
    <s v="Mar"/>
    <x v="0"/>
    <x v="1"/>
    <x v="1"/>
  </r>
  <r>
    <n v="606440"/>
    <n v="97125"/>
    <n v="22"/>
    <s v="Female"/>
    <x v="4"/>
    <x v="5"/>
    <s v="Pizza"/>
    <d v="2022-07-11T00:00:00"/>
    <s v="Online"/>
    <n v="65"/>
    <n v="14.6"/>
    <n v="536.44000000000005"/>
    <n v="85.5"/>
    <s v="UPI"/>
    <n v="2"/>
    <s v="18-24"/>
    <s v="new"/>
    <s v="high value"/>
    <s v="Low"/>
    <s v="Jul"/>
    <x v="2"/>
    <x v="1"/>
    <x v="1"/>
  </r>
  <r>
    <n v="606441"/>
    <n v="46319"/>
    <n v="27"/>
    <s v="Male"/>
    <x v="2"/>
    <x v="2"/>
    <s v="Pizza"/>
    <d v="2024-04-02T00:00:00"/>
    <s v="COD"/>
    <n v="31"/>
    <n v="7.3"/>
    <n v="697.4"/>
    <n v="92.13"/>
    <s v="Wallet"/>
    <n v="1"/>
    <s v="25-35"/>
    <s v="new"/>
    <s v="high value"/>
    <s v="Low"/>
    <s v="Apr"/>
    <x v="1"/>
    <x v="0"/>
    <x v="0"/>
  </r>
  <r>
    <n v="606442"/>
    <n v="93055"/>
    <n v="56"/>
    <s v="Male"/>
    <x v="2"/>
    <x v="7"/>
    <s v="Pizza"/>
    <d v="2022-06-02T00:00:00"/>
    <s v="COD"/>
    <n v="50"/>
    <n v="13.2"/>
    <n v="1137.17"/>
    <n v="63.22"/>
    <s v="Card"/>
    <n v="3"/>
    <s v="50+"/>
    <s v="repeat"/>
    <s v="high value"/>
    <s v="medium"/>
    <s v="Jun"/>
    <x v="2"/>
    <x v="1"/>
    <x v="1"/>
  </r>
  <r>
    <n v="606443"/>
    <n v="48220"/>
    <n v="44"/>
    <s v="Female"/>
    <x v="0"/>
    <x v="4"/>
    <s v="Chinese"/>
    <d v="2024-10-25T00:00:00"/>
    <s v="COD"/>
    <n v="83"/>
    <n v="9.5"/>
    <n v="791.3"/>
    <n v="44.65"/>
    <s v="Wallet"/>
    <n v="4"/>
    <s v="36-50"/>
    <s v="new"/>
    <s v="high value"/>
    <s v="medium"/>
    <s v="Oct"/>
    <x v="1"/>
    <x v="0"/>
    <x v="1"/>
  </r>
  <r>
    <n v="606444"/>
    <n v="36461"/>
    <n v="61"/>
    <s v="Female"/>
    <x v="3"/>
    <x v="0"/>
    <s v="South Indian"/>
    <d v="2023-05-20T00:00:00"/>
    <s v="Online"/>
    <n v="44"/>
    <n v="14.4"/>
    <n v="1190.56"/>
    <n v="56.54"/>
    <s v="UPI"/>
    <n v="5"/>
    <s v="50+"/>
    <s v="new"/>
    <s v="high value"/>
    <s v="High"/>
    <s v="May"/>
    <x v="0"/>
    <x v="1"/>
    <x v="0"/>
  </r>
  <r>
    <n v="606445"/>
    <n v="28017"/>
    <n v="56"/>
    <s v="Female"/>
    <x v="3"/>
    <x v="4"/>
    <s v="South Indian"/>
    <d v="2023-10-11T00:00:00"/>
    <s v="COD"/>
    <n v="20"/>
    <n v="12.9"/>
    <n v="362.96"/>
    <n v="110.53"/>
    <s v="Cash"/>
    <n v="5"/>
    <s v="50+"/>
    <s v="new"/>
    <s v="medium"/>
    <s v="High"/>
    <s v="Oct"/>
    <x v="0"/>
    <x v="1"/>
    <x v="2"/>
  </r>
  <r>
    <n v="606446"/>
    <n v="98573"/>
    <n v="32"/>
    <s v="Female"/>
    <x v="3"/>
    <x v="2"/>
    <s v="Sandwich"/>
    <d v="2022-03-04T00:00:00"/>
    <s v="COD"/>
    <n v="72"/>
    <n v="9.1"/>
    <n v="448.95"/>
    <n v="114.01"/>
    <s v="Cash"/>
    <n v="1"/>
    <s v="25-35"/>
    <s v="new"/>
    <s v="medium"/>
    <s v="Low"/>
    <s v="Mar"/>
    <x v="2"/>
    <x v="0"/>
    <x v="1"/>
  </r>
  <r>
    <n v="606447"/>
    <n v="17685"/>
    <n v="29"/>
    <s v="Female"/>
    <x v="0"/>
    <x v="3"/>
    <s v="Pizza"/>
    <d v="2024-12-07T00:00:00"/>
    <s v="Online"/>
    <n v="79"/>
    <n v="8.4"/>
    <n v="1082.67"/>
    <n v="91.25"/>
    <s v="Wallet"/>
    <n v="2"/>
    <s v="25-35"/>
    <s v="new"/>
    <s v="high value"/>
    <s v="Low"/>
    <s v="Dec"/>
    <x v="1"/>
    <x v="0"/>
    <x v="1"/>
  </r>
  <r>
    <n v="606448"/>
    <n v="46090"/>
    <n v="50"/>
    <s v="Male"/>
    <x v="2"/>
    <x v="7"/>
    <s v="Chinese"/>
    <d v="2024-05-22T00:00:00"/>
    <s v="COD"/>
    <n v="76"/>
    <n v="5.8"/>
    <n v="544.66"/>
    <n v="111.36"/>
    <s v="UPI"/>
    <n v="4"/>
    <s v="36-50"/>
    <s v="new"/>
    <s v="high value"/>
    <s v="medium"/>
    <s v="May"/>
    <x v="1"/>
    <x v="0"/>
    <x v="1"/>
  </r>
  <r>
    <n v="606449"/>
    <n v="96959"/>
    <n v="33"/>
    <s v="Male"/>
    <x v="2"/>
    <x v="4"/>
    <s v="South Indian"/>
    <d v="2023-10-02T00:00:00"/>
    <s v="Online"/>
    <n v="74"/>
    <n v="5.2"/>
    <n v="505.88"/>
    <n v="94.47"/>
    <s v="Cash"/>
    <n v="5"/>
    <s v="25-35"/>
    <s v="new"/>
    <s v="high value"/>
    <s v="High"/>
    <s v="Oct"/>
    <x v="0"/>
    <x v="0"/>
    <x v="1"/>
  </r>
  <r>
    <n v="606450"/>
    <n v="70781"/>
    <n v="61"/>
    <s v="Male"/>
    <x v="3"/>
    <x v="2"/>
    <s v="Pizza"/>
    <d v="2023-05-12T00:00:00"/>
    <s v="Online"/>
    <n v="21"/>
    <n v="1.5"/>
    <n v="751.58"/>
    <n v="58.81"/>
    <s v="Wallet"/>
    <n v="4"/>
    <s v="50+"/>
    <s v="new"/>
    <s v="high value"/>
    <s v="medium"/>
    <s v="May"/>
    <x v="0"/>
    <x v="2"/>
    <x v="2"/>
  </r>
  <r>
    <n v="606451"/>
    <n v="42462"/>
    <n v="55"/>
    <s v="Male"/>
    <x v="4"/>
    <x v="0"/>
    <s v="Burger"/>
    <d v="2023-04-29T00:00:00"/>
    <s v="Online"/>
    <n v="63"/>
    <n v="2.7"/>
    <n v="692.22"/>
    <n v="30.71"/>
    <s v="UPI"/>
    <n v="5"/>
    <s v="50+"/>
    <s v="new"/>
    <s v="high value"/>
    <s v="High"/>
    <s v="Apr"/>
    <x v="0"/>
    <x v="2"/>
    <x v="1"/>
  </r>
  <r>
    <n v="606452"/>
    <n v="42292"/>
    <n v="32"/>
    <s v="Female"/>
    <x v="5"/>
    <x v="1"/>
    <s v="Pizza"/>
    <d v="2023-07-26T00:00:00"/>
    <s v="Online"/>
    <n v="54"/>
    <n v="7.1"/>
    <n v="455.47"/>
    <n v="29.87"/>
    <s v="Wallet"/>
    <n v="4"/>
    <s v="25-35"/>
    <s v="new"/>
    <s v="medium"/>
    <s v="medium"/>
    <s v="Jul"/>
    <x v="0"/>
    <x v="0"/>
    <x v="1"/>
  </r>
  <r>
    <n v="606453"/>
    <n v="10179"/>
    <n v="31"/>
    <s v="Female"/>
    <x v="3"/>
    <x v="6"/>
    <s v="South Indian"/>
    <d v="2024-11-03T00:00:00"/>
    <s v="Online"/>
    <n v="80"/>
    <n v="8.6"/>
    <n v="1072.7"/>
    <n v="79.09"/>
    <s v="UPI"/>
    <n v="1"/>
    <s v="25-35"/>
    <s v="new"/>
    <s v="high value"/>
    <s v="Low"/>
    <s v="Nov"/>
    <x v="1"/>
    <x v="0"/>
    <x v="1"/>
  </r>
  <r>
    <n v="606454"/>
    <n v="39158"/>
    <n v="50"/>
    <s v="Female"/>
    <x v="4"/>
    <x v="7"/>
    <s v="Biryani"/>
    <d v="2023-06-19T00:00:00"/>
    <s v="Online"/>
    <n v="80"/>
    <n v="7.9"/>
    <n v="1349.15"/>
    <n v="37.01"/>
    <s v="UPI"/>
    <n v="1"/>
    <s v="36-50"/>
    <s v="repeat"/>
    <s v="high value"/>
    <s v="Low"/>
    <s v="Jun"/>
    <x v="0"/>
    <x v="0"/>
    <x v="1"/>
  </r>
  <r>
    <n v="606455"/>
    <n v="30287"/>
    <n v="32"/>
    <s v="Female"/>
    <x v="3"/>
    <x v="3"/>
    <s v="South Indian"/>
    <d v="2023-07-09T00:00:00"/>
    <s v="COD"/>
    <n v="56"/>
    <n v="6.9"/>
    <n v="1084.02"/>
    <n v="91.84"/>
    <s v="Wallet"/>
    <n v="3"/>
    <s v="25-35"/>
    <s v="repeat"/>
    <s v="high value"/>
    <s v="medium"/>
    <s v="Jul"/>
    <x v="0"/>
    <x v="0"/>
    <x v="1"/>
  </r>
  <r>
    <n v="606456"/>
    <n v="22521"/>
    <n v="49"/>
    <s v="Female"/>
    <x v="4"/>
    <x v="2"/>
    <s v="South Indian"/>
    <d v="2024-06-19T00:00:00"/>
    <s v="COD"/>
    <n v="25"/>
    <n v="2.4"/>
    <n v="1141.73"/>
    <n v="45.89"/>
    <s v="Card"/>
    <n v="4"/>
    <s v="36-50"/>
    <s v="new"/>
    <s v="high value"/>
    <s v="medium"/>
    <s v="Jun"/>
    <x v="1"/>
    <x v="2"/>
    <x v="2"/>
  </r>
  <r>
    <n v="606457"/>
    <n v="32085"/>
    <n v="45"/>
    <s v="Male"/>
    <x v="0"/>
    <x v="2"/>
    <s v="Burger"/>
    <d v="2024-01-02T00:00:00"/>
    <s v="Online"/>
    <n v="75"/>
    <n v="9.6999999999999993"/>
    <n v="631.15"/>
    <n v="70.67"/>
    <s v="Wallet"/>
    <n v="4"/>
    <s v="36-50"/>
    <s v="new"/>
    <s v="high value"/>
    <s v="medium"/>
    <s v="Jan"/>
    <x v="1"/>
    <x v="0"/>
    <x v="1"/>
  </r>
  <r>
    <n v="606458"/>
    <n v="45920"/>
    <n v="32"/>
    <s v="Male"/>
    <x v="0"/>
    <x v="5"/>
    <s v="Biryani"/>
    <d v="2024-02-02T00:00:00"/>
    <s v="COD"/>
    <n v="74"/>
    <n v="2.4"/>
    <n v="926.86"/>
    <n v="23.36"/>
    <s v="Card"/>
    <n v="1"/>
    <s v="25-35"/>
    <s v="new"/>
    <s v="high value"/>
    <s v="Low"/>
    <s v="Feb"/>
    <x v="1"/>
    <x v="2"/>
    <x v="1"/>
  </r>
  <r>
    <n v="606459"/>
    <n v="91565"/>
    <n v="38"/>
    <s v="Male"/>
    <x v="3"/>
    <x v="5"/>
    <s v="Burger"/>
    <d v="2024-12-06T00:00:00"/>
    <s v="Online"/>
    <n v="46"/>
    <n v="13.7"/>
    <n v="230.67"/>
    <n v="60.9"/>
    <s v="Wallet"/>
    <n v="5"/>
    <s v="36-50"/>
    <s v="new"/>
    <s v="low"/>
    <s v="High"/>
    <s v="Dec"/>
    <x v="1"/>
    <x v="1"/>
    <x v="1"/>
  </r>
  <r>
    <n v="606460"/>
    <n v="69611"/>
    <n v="25"/>
    <s v="Male"/>
    <x v="4"/>
    <x v="6"/>
    <s v="Sandwich"/>
    <d v="2022-01-24T00:00:00"/>
    <s v="Online"/>
    <n v="77"/>
    <n v="6.5"/>
    <n v="916.85"/>
    <n v="23.48"/>
    <s v="Card"/>
    <n v="2"/>
    <s v="25-35"/>
    <s v="new"/>
    <s v="high value"/>
    <s v="Low"/>
    <s v="Jan"/>
    <x v="2"/>
    <x v="0"/>
    <x v="1"/>
  </r>
  <r>
    <n v="606461"/>
    <n v="70397"/>
    <n v="36"/>
    <s v="Male"/>
    <x v="0"/>
    <x v="0"/>
    <s v="South Indian"/>
    <d v="2023-03-10T00:00:00"/>
    <s v="Online"/>
    <n v="20"/>
    <n v="4.3"/>
    <n v="303.14"/>
    <n v="41.79"/>
    <s v="Card"/>
    <n v="1"/>
    <s v="36-50"/>
    <s v="new"/>
    <s v="medium"/>
    <s v="Low"/>
    <s v="Mar"/>
    <x v="0"/>
    <x v="2"/>
    <x v="2"/>
  </r>
  <r>
    <n v="606462"/>
    <n v="87310"/>
    <n v="59"/>
    <s v="Male"/>
    <x v="3"/>
    <x v="4"/>
    <s v="Burger"/>
    <d v="2022-09-14T00:00:00"/>
    <s v="COD"/>
    <n v="67"/>
    <n v="1.8"/>
    <n v="1260.67"/>
    <n v="44.4"/>
    <s v="Cash"/>
    <n v="3"/>
    <s v="50+"/>
    <s v="new"/>
    <s v="high value"/>
    <s v="medium"/>
    <s v="Sep"/>
    <x v="2"/>
    <x v="2"/>
    <x v="1"/>
  </r>
  <r>
    <n v="606463"/>
    <n v="61883"/>
    <n v="19"/>
    <s v="Male"/>
    <x v="0"/>
    <x v="5"/>
    <s v="Biryani"/>
    <d v="2024-03-26T00:00:00"/>
    <s v="COD"/>
    <n v="51"/>
    <n v="3.5"/>
    <n v="1047.6400000000001"/>
    <n v="110.54"/>
    <s v="Wallet"/>
    <n v="2"/>
    <s v="18-24"/>
    <s v="new"/>
    <s v="high value"/>
    <s v="Low"/>
    <s v="Mar"/>
    <x v="1"/>
    <x v="2"/>
    <x v="1"/>
  </r>
  <r>
    <n v="606464"/>
    <n v="90780"/>
    <n v="47"/>
    <s v="Female"/>
    <x v="2"/>
    <x v="1"/>
    <s v="Pizza"/>
    <d v="2022-11-28T00:00:00"/>
    <s v="Online"/>
    <n v="22"/>
    <n v="11.6"/>
    <n v="171.57"/>
    <n v="109.15"/>
    <s v="Cash"/>
    <n v="3"/>
    <s v="36-50"/>
    <s v="new"/>
    <s v="low"/>
    <s v="medium"/>
    <s v="Nov"/>
    <x v="2"/>
    <x v="1"/>
    <x v="2"/>
  </r>
  <r>
    <n v="606465"/>
    <n v="63807"/>
    <n v="55"/>
    <s v="Male"/>
    <x v="1"/>
    <x v="6"/>
    <s v="Sandwich"/>
    <d v="2023-12-30T00:00:00"/>
    <s v="Online"/>
    <n v="55"/>
    <n v="4.8"/>
    <n v="563.72"/>
    <n v="52.34"/>
    <s v="Card"/>
    <n v="4"/>
    <s v="50+"/>
    <s v="new"/>
    <s v="high value"/>
    <s v="medium"/>
    <s v="Dec"/>
    <x v="0"/>
    <x v="2"/>
    <x v="1"/>
  </r>
  <r>
    <n v="606466"/>
    <n v="16141"/>
    <n v="60"/>
    <s v="Female"/>
    <x v="1"/>
    <x v="6"/>
    <s v="Pizza"/>
    <d v="2024-07-25T00:00:00"/>
    <s v="COD"/>
    <n v="56"/>
    <n v="11.3"/>
    <n v="485.03"/>
    <n v="94.49"/>
    <s v="Cash"/>
    <n v="5"/>
    <s v="50+"/>
    <s v="new"/>
    <s v="medium"/>
    <s v="High"/>
    <s v="Jul"/>
    <x v="1"/>
    <x v="1"/>
    <x v="1"/>
  </r>
  <r>
    <n v="606467"/>
    <n v="90598"/>
    <n v="19"/>
    <s v="Female"/>
    <x v="4"/>
    <x v="5"/>
    <s v="Pizza"/>
    <d v="2023-11-06T00:00:00"/>
    <s v="COD"/>
    <n v="51"/>
    <n v="10"/>
    <n v="1482.04"/>
    <n v="94.3"/>
    <s v="Card"/>
    <n v="5"/>
    <s v="18-24"/>
    <s v="new"/>
    <s v="high value"/>
    <s v="High"/>
    <s v="Nov"/>
    <x v="0"/>
    <x v="0"/>
    <x v="1"/>
  </r>
  <r>
    <n v="606468"/>
    <n v="90634"/>
    <n v="59"/>
    <s v="Male"/>
    <x v="4"/>
    <x v="2"/>
    <s v="Chinese"/>
    <d v="2023-11-22T00:00:00"/>
    <s v="Online"/>
    <n v="87"/>
    <n v="7.9"/>
    <n v="1133.53"/>
    <n v="28.05"/>
    <s v="UPI"/>
    <n v="1"/>
    <s v="50+"/>
    <s v="new"/>
    <s v="high value"/>
    <s v="Low"/>
    <s v="Nov"/>
    <x v="0"/>
    <x v="0"/>
    <x v="1"/>
  </r>
  <r>
    <n v="606469"/>
    <n v="47989"/>
    <n v="39"/>
    <s v="Male"/>
    <x v="0"/>
    <x v="6"/>
    <s v="South Indian"/>
    <d v="2022-11-09T00:00:00"/>
    <s v="COD"/>
    <n v="83"/>
    <n v="2.6"/>
    <n v="945.48"/>
    <n v="103.06"/>
    <s v="Cash"/>
    <n v="3"/>
    <s v="36-50"/>
    <s v="new"/>
    <s v="high value"/>
    <s v="medium"/>
    <s v="Nov"/>
    <x v="2"/>
    <x v="2"/>
    <x v="1"/>
  </r>
  <r>
    <n v="606470"/>
    <n v="89093"/>
    <n v="27"/>
    <s v="Male"/>
    <x v="1"/>
    <x v="0"/>
    <s v="Burger"/>
    <d v="2023-03-26T00:00:00"/>
    <s v="COD"/>
    <n v="75"/>
    <n v="13.1"/>
    <n v="579.09"/>
    <n v="118.32"/>
    <s v="Wallet"/>
    <n v="2"/>
    <s v="25-35"/>
    <s v="new"/>
    <s v="high value"/>
    <s v="Low"/>
    <s v="Mar"/>
    <x v="0"/>
    <x v="1"/>
    <x v="1"/>
  </r>
  <r>
    <n v="606471"/>
    <n v="24330"/>
    <n v="23"/>
    <s v="Male"/>
    <x v="2"/>
    <x v="1"/>
    <s v="Chinese"/>
    <d v="2022-01-24T00:00:00"/>
    <s v="Online"/>
    <n v="28"/>
    <n v="9.1"/>
    <n v="938.91"/>
    <n v="119.28"/>
    <s v="Wallet"/>
    <n v="2"/>
    <s v="18-24"/>
    <s v="new"/>
    <s v="high value"/>
    <s v="Low"/>
    <s v="Jan"/>
    <x v="2"/>
    <x v="0"/>
    <x v="2"/>
  </r>
  <r>
    <n v="606472"/>
    <n v="95974"/>
    <n v="45"/>
    <s v="Female"/>
    <x v="5"/>
    <x v="6"/>
    <s v="Pizza"/>
    <d v="2024-11-09T00:00:00"/>
    <s v="COD"/>
    <n v="69"/>
    <n v="5.3"/>
    <n v="362.24"/>
    <n v="48.89"/>
    <s v="Cash"/>
    <n v="3"/>
    <s v="36-50"/>
    <s v="new"/>
    <s v="medium"/>
    <s v="medium"/>
    <s v="Nov"/>
    <x v="1"/>
    <x v="0"/>
    <x v="1"/>
  </r>
  <r>
    <n v="606473"/>
    <n v="11383"/>
    <n v="38"/>
    <s v="Female"/>
    <x v="3"/>
    <x v="4"/>
    <s v="Sandwich"/>
    <d v="2022-06-07T00:00:00"/>
    <s v="COD"/>
    <n v="62"/>
    <n v="6.5"/>
    <n v="971.74"/>
    <n v="43.2"/>
    <s v="Cash"/>
    <n v="4"/>
    <s v="36-50"/>
    <s v="new"/>
    <s v="high value"/>
    <s v="medium"/>
    <s v="Jun"/>
    <x v="2"/>
    <x v="0"/>
    <x v="1"/>
  </r>
  <r>
    <n v="606474"/>
    <n v="21377"/>
    <n v="19"/>
    <s v="Male"/>
    <x v="1"/>
    <x v="3"/>
    <s v="Burger"/>
    <d v="2024-02-25T00:00:00"/>
    <s v="Online"/>
    <n v="41"/>
    <n v="10.4"/>
    <n v="1399.02"/>
    <n v="33.049999999999997"/>
    <s v="UPI"/>
    <n v="2"/>
    <s v="18-24"/>
    <s v="new"/>
    <s v="high value"/>
    <s v="Low"/>
    <s v="Feb"/>
    <x v="1"/>
    <x v="1"/>
    <x v="0"/>
  </r>
  <r>
    <n v="606475"/>
    <n v="69213"/>
    <n v="22"/>
    <s v="Male"/>
    <x v="2"/>
    <x v="5"/>
    <s v="Sandwich"/>
    <d v="2023-02-25T00:00:00"/>
    <s v="COD"/>
    <n v="75"/>
    <n v="12.6"/>
    <n v="994.57"/>
    <n v="81"/>
    <s v="Cash"/>
    <n v="4"/>
    <s v="18-24"/>
    <s v="new"/>
    <s v="high value"/>
    <s v="medium"/>
    <s v="Feb"/>
    <x v="0"/>
    <x v="1"/>
    <x v="1"/>
  </r>
  <r>
    <n v="606476"/>
    <n v="87805"/>
    <n v="62"/>
    <s v="Male"/>
    <x v="3"/>
    <x v="6"/>
    <s v="Biryani"/>
    <d v="2022-04-29T00:00:00"/>
    <s v="COD"/>
    <n v="43"/>
    <n v="4.3"/>
    <n v="1340.64"/>
    <n v="111.36"/>
    <s v="Cash"/>
    <n v="2"/>
    <s v="50+"/>
    <s v="new"/>
    <s v="high value"/>
    <s v="Low"/>
    <s v="Apr"/>
    <x v="2"/>
    <x v="2"/>
    <x v="0"/>
  </r>
  <r>
    <n v="606477"/>
    <n v="61441"/>
    <n v="19"/>
    <s v="Female"/>
    <x v="2"/>
    <x v="3"/>
    <s v="Pizza"/>
    <d v="2022-01-26T00:00:00"/>
    <s v="COD"/>
    <n v="25"/>
    <n v="12.3"/>
    <n v="1320.67"/>
    <n v="26.32"/>
    <s v="Wallet"/>
    <n v="1"/>
    <s v="18-24"/>
    <s v="new"/>
    <s v="high value"/>
    <s v="Low"/>
    <s v="Jan"/>
    <x v="2"/>
    <x v="1"/>
    <x v="2"/>
  </r>
  <r>
    <n v="606478"/>
    <n v="58287"/>
    <n v="53"/>
    <s v="Male"/>
    <x v="0"/>
    <x v="1"/>
    <s v="South Indian"/>
    <d v="2024-02-09T00:00:00"/>
    <s v="Online"/>
    <n v="24"/>
    <n v="11.2"/>
    <n v="894.42"/>
    <n v="45.5"/>
    <s v="Cash"/>
    <n v="2"/>
    <s v="50+"/>
    <s v="new"/>
    <s v="high value"/>
    <s v="Low"/>
    <s v="Feb"/>
    <x v="1"/>
    <x v="1"/>
    <x v="2"/>
  </r>
  <r>
    <n v="606479"/>
    <n v="41909"/>
    <n v="22"/>
    <s v="Female"/>
    <x v="4"/>
    <x v="4"/>
    <s v="Biryani"/>
    <d v="2023-05-31T00:00:00"/>
    <s v="COD"/>
    <n v="77"/>
    <n v="12.4"/>
    <n v="206.66"/>
    <n v="102.5"/>
    <s v="Card"/>
    <n v="3"/>
    <s v="18-24"/>
    <s v="new"/>
    <s v="low"/>
    <s v="medium"/>
    <s v="May"/>
    <x v="0"/>
    <x v="1"/>
    <x v="1"/>
  </r>
  <r>
    <n v="606480"/>
    <n v="44729"/>
    <n v="61"/>
    <s v="Female"/>
    <x v="3"/>
    <x v="0"/>
    <s v="South Indian"/>
    <d v="2024-01-15T00:00:00"/>
    <s v="COD"/>
    <n v="31"/>
    <n v="2.6"/>
    <n v="1352.11"/>
    <n v="69.430000000000007"/>
    <s v="Card"/>
    <n v="2"/>
    <s v="50+"/>
    <s v="new"/>
    <s v="high value"/>
    <s v="Low"/>
    <s v="Jan"/>
    <x v="1"/>
    <x v="2"/>
    <x v="0"/>
  </r>
  <r>
    <n v="606481"/>
    <n v="93104"/>
    <n v="60"/>
    <s v="Female"/>
    <x v="1"/>
    <x v="3"/>
    <s v="Chinese"/>
    <d v="2024-09-21T00:00:00"/>
    <s v="COD"/>
    <n v="54"/>
    <n v="2.7"/>
    <n v="533.77"/>
    <n v="89.59"/>
    <s v="Cash"/>
    <n v="3"/>
    <s v="50+"/>
    <s v="new"/>
    <s v="high value"/>
    <s v="medium"/>
    <s v="Sep"/>
    <x v="1"/>
    <x v="2"/>
    <x v="1"/>
  </r>
  <r>
    <n v="606482"/>
    <n v="25223"/>
    <n v="41"/>
    <s v="Male"/>
    <x v="4"/>
    <x v="5"/>
    <s v="South Indian"/>
    <d v="2024-06-05T00:00:00"/>
    <s v="COD"/>
    <n v="68"/>
    <n v="14.4"/>
    <n v="859.59"/>
    <n v="90.75"/>
    <s v="Wallet"/>
    <n v="2"/>
    <s v="36-50"/>
    <s v="new"/>
    <s v="high value"/>
    <s v="Low"/>
    <s v="Jun"/>
    <x v="1"/>
    <x v="1"/>
    <x v="1"/>
  </r>
  <r>
    <n v="606483"/>
    <n v="67117"/>
    <n v="47"/>
    <s v="Male"/>
    <x v="2"/>
    <x v="0"/>
    <s v="Burger"/>
    <d v="2022-06-16T00:00:00"/>
    <s v="Online"/>
    <n v="32"/>
    <n v="6.7"/>
    <n v="490.27"/>
    <n v="41.38"/>
    <s v="UPI"/>
    <n v="2"/>
    <s v="36-50"/>
    <s v="new"/>
    <s v="medium"/>
    <s v="Low"/>
    <s v="Jun"/>
    <x v="2"/>
    <x v="0"/>
    <x v="0"/>
  </r>
  <r>
    <n v="606484"/>
    <n v="61037"/>
    <n v="35"/>
    <s v="Female"/>
    <x v="2"/>
    <x v="3"/>
    <s v="Biryani"/>
    <d v="2023-04-23T00:00:00"/>
    <s v="Online"/>
    <n v="53"/>
    <n v="5.2"/>
    <n v="623.91999999999996"/>
    <n v="43.2"/>
    <s v="Cash"/>
    <n v="3"/>
    <s v="25-35"/>
    <s v="new"/>
    <s v="high value"/>
    <s v="medium"/>
    <s v="Apr"/>
    <x v="0"/>
    <x v="0"/>
    <x v="1"/>
  </r>
  <r>
    <n v="606485"/>
    <n v="73640"/>
    <n v="21"/>
    <s v="Female"/>
    <x v="2"/>
    <x v="5"/>
    <s v="Pizza"/>
    <d v="2022-01-27T00:00:00"/>
    <s v="Online"/>
    <n v="22"/>
    <n v="13.3"/>
    <n v="389.33"/>
    <n v="26.25"/>
    <s v="Wallet"/>
    <n v="2"/>
    <s v="18-24"/>
    <s v="new"/>
    <s v="medium"/>
    <s v="Low"/>
    <s v="Jan"/>
    <x v="2"/>
    <x v="1"/>
    <x v="2"/>
  </r>
  <r>
    <n v="606486"/>
    <n v="89016"/>
    <n v="43"/>
    <s v="Female"/>
    <x v="3"/>
    <x v="3"/>
    <s v="Pizza"/>
    <d v="2023-06-27T00:00:00"/>
    <s v="Online"/>
    <n v="40"/>
    <n v="14.5"/>
    <n v="456.95"/>
    <n v="114.69"/>
    <s v="UPI"/>
    <n v="2"/>
    <s v="36-50"/>
    <s v="new"/>
    <s v="medium"/>
    <s v="Low"/>
    <s v="Jun"/>
    <x v="0"/>
    <x v="1"/>
    <x v="0"/>
  </r>
  <r>
    <n v="606487"/>
    <n v="59092"/>
    <n v="58"/>
    <s v="Male"/>
    <x v="3"/>
    <x v="7"/>
    <s v="Burger"/>
    <d v="2024-11-11T00:00:00"/>
    <s v="COD"/>
    <n v="29"/>
    <n v="9.5"/>
    <n v="708.62"/>
    <n v="114.56"/>
    <s v="Wallet"/>
    <n v="3"/>
    <s v="50+"/>
    <s v="new"/>
    <s v="high value"/>
    <s v="medium"/>
    <s v="Nov"/>
    <x v="1"/>
    <x v="0"/>
    <x v="2"/>
  </r>
  <r>
    <n v="606488"/>
    <n v="11916"/>
    <n v="47"/>
    <s v="Male"/>
    <x v="2"/>
    <x v="7"/>
    <s v="Biryani"/>
    <d v="2024-09-08T00:00:00"/>
    <s v="Online"/>
    <n v="43"/>
    <n v="2.9"/>
    <n v="602.89"/>
    <n v="34.75"/>
    <s v="UPI"/>
    <n v="2"/>
    <s v="36-50"/>
    <s v="new"/>
    <s v="high value"/>
    <s v="Low"/>
    <s v="Sep"/>
    <x v="1"/>
    <x v="2"/>
    <x v="0"/>
  </r>
  <r>
    <n v="606489"/>
    <n v="19331"/>
    <n v="20"/>
    <s v="Male"/>
    <x v="1"/>
    <x v="4"/>
    <s v="Sandwich"/>
    <d v="2024-09-30T00:00:00"/>
    <s v="COD"/>
    <n v="27"/>
    <n v="11.6"/>
    <n v="839.76"/>
    <n v="92.21"/>
    <s v="Wallet"/>
    <n v="2"/>
    <s v="18-24"/>
    <s v="new"/>
    <s v="high value"/>
    <s v="Low"/>
    <s v="Sep"/>
    <x v="1"/>
    <x v="1"/>
    <x v="2"/>
  </r>
  <r>
    <n v="606490"/>
    <n v="30970"/>
    <n v="29"/>
    <s v="Male"/>
    <x v="4"/>
    <x v="7"/>
    <s v="Burger"/>
    <d v="2022-12-19T00:00:00"/>
    <s v="COD"/>
    <n v="39"/>
    <n v="1.4"/>
    <n v="1181.8900000000001"/>
    <n v="73.3"/>
    <s v="Wallet"/>
    <n v="5"/>
    <s v="25-35"/>
    <s v="new"/>
    <s v="high value"/>
    <s v="High"/>
    <s v="Dec"/>
    <x v="2"/>
    <x v="2"/>
    <x v="0"/>
  </r>
  <r>
    <n v="606491"/>
    <n v="90982"/>
    <n v="61"/>
    <s v="Female"/>
    <x v="4"/>
    <x v="4"/>
    <s v="Sandwich"/>
    <d v="2023-05-26T00:00:00"/>
    <s v="COD"/>
    <n v="83"/>
    <n v="5.7"/>
    <n v="346.02"/>
    <n v="67.34"/>
    <s v="Cash"/>
    <n v="5"/>
    <s v="50+"/>
    <s v="new"/>
    <s v="medium"/>
    <s v="High"/>
    <s v="May"/>
    <x v="0"/>
    <x v="0"/>
    <x v="1"/>
  </r>
  <r>
    <n v="606492"/>
    <n v="80245"/>
    <n v="27"/>
    <s v="Male"/>
    <x v="5"/>
    <x v="0"/>
    <s v="Pizza"/>
    <d v="2023-02-23T00:00:00"/>
    <s v="Online"/>
    <n v="20"/>
    <n v="5"/>
    <n v="998.9"/>
    <n v="40.090000000000003"/>
    <s v="Card"/>
    <n v="3"/>
    <s v="25-35"/>
    <s v="new"/>
    <s v="high value"/>
    <s v="medium"/>
    <s v="Feb"/>
    <x v="0"/>
    <x v="2"/>
    <x v="2"/>
  </r>
  <r>
    <n v="606493"/>
    <n v="65961"/>
    <n v="33"/>
    <s v="Male"/>
    <x v="0"/>
    <x v="3"/>
    <s v="Pizza"/>
    <d v="2023-12-05T00:00:00"/>
    <s v="Online"/>
    <n v="37"/>
    <n v="11.9"/>
    <n v="1050.93"/>
    <n v="89.73"/>
    <s v="UPI"/>
    <n v="1"/>
    <s v="25-35"/>
    <s v="new"/>
    <s v="high value"/>
    <s v="Low"/>
    <s v="Dec"/>
    <x v="0"/>
    <x v="1"/>
    <x v="0"/>
  </r>
  <r>
    <n v="606494"/>
    <n v="26684"/>
    <n v="27"/>
    <s v="Male"/>
    <x v="5"/>
    <x v="0"/>
    <s v="Biryani"/>
    <d v="2023-06-21T00:00:00"/>
    <s v="COD"/>
    <n v="48"/>
    <n v="5.9"/>
    <n v="173.53"/>
    <n v="111.95"/>
    <s v="Cash"/>
    <n v="2"/>
    <s v="25-35"/>
    <s v="new"/>
    <s v="low"/>
    <s v="Low"/>
    <s v="Jun"/>
    <x v="0"/>
    <x v="0"/>
    <x v="1"/>
  </r>
  <r>
    <n v="606495"/>
    <n v="90222"/>
    <n v="20"/>
    <s v="Female"/>
    <x v="2"/>
    <x v="2"/>
    <s v="Pizza"/>
    <d v="2023-06-13T00:00:00"/>
    <s v="Online"/>
    <n v="38"/>
    <n v="14.6"/>
    <n v="1426.86"/>
    <n v="57.59"/>
    <s v="Cash"/>
    <n v="3"/>
    <s v="18-24"/>
    <s v="new"/>
    <s v="high value"/>
    <s v="medium"/>
    <s v="Jun"/>
    <x v="0"/>
    <x v="1"/>
    <x v="0"/>
  </r>
  <r>
    <n v="606496"/>
    <n v="62425"/>
    <n v="37"/>
    <s v="Male"/>
    <x v="0"/>
    <x v="1"/>
    <s v="Sandwich"/>
    <d v="2024-11-04T00:00:00"/>
    <s v="Online"/>
    <n v="66"/>
    <n v="10.9"/>
    <n v="454.43"/>
    <n v="101.05"/>
    <s v="Cash"/>
    <n v="3"/>
    <s v="36-50"/>
    <s v="new"/>
    <s v="medium"/>
    <s v="medium"/>
    <s v="Nov"/>
    <x v="1"/>
    <x v="1"/>
    <x v="1"/>
  </r>
  <r>
    <n v="606497"/>
    <n v="77597"/>
    <n v="44"/>
    <s v="Female"/>
    <x v="5"/>
    <x v="7"/>
    <s v="Sandwich"/>
    <d v="2023-02-09T00:00:00"/>
    <s v="COD"/>
    <n v="71"/>
    <n v="4"/>
    <n v="161.57"/>
    <n v="42.86"/>
    <s v="UPI"/>
    <n v="3"/>
    <s v="36-50"/>
    <s v="new"/>
    <s v="low"/>
    <s v="medium"/>
    <s v="Feb"/>
    <x v="0"/>
    <x v="2"/>
    <x v="1"/>
  </r>
  <r>
    <n v="606498"/>
    <n v="46140"/>
    <n v="19"/>
    <s v="Male"/>
    <x v="4"/>
    <x v="2"/>
    <s v="Biryani"/>
    <d v="2023-06-18T00:00:00"/>
    <s v="Online"/>
    <n v="25"/>
    <n v="9.8000000000000007"/>
    <n v="1328.75"/>
    <n v="63.9"/>
    <s v="Cash"/>
    <n v="5"/>
    <s v="18-24"/>
    <s v="repeat"/>
    <s v="high value"/>
    <s v="High"/>
    <s v="Jun"/>
    <x v="0"/>
    <x v="0"/>
    <x v="2"/>
  </r>
  <r>
    <n v="606499"/>
    <n v="10506"/>
    <n v="41"/>
    <s v="Male"/>
    <x v="4"/>
    <x v="0"/>
    <s v="Burger"/>
    <d v="2023-12-18T00:00:00"/>
    <s v="COD"/>
    <n v="69"/>
    <n v="8.6"/>
    <n v="707.4"/>
    <n v="37.159999999999997"/>
    <s v="UPI"/>
    <n v="2"/>
    <s v="36-50"/>
    <s v="new"/>
    <s v="high value"/>
    <s v="Low"/>
    <s v="Dec"/>
    <x v="0"/>
    <x v="0"/>
    <x v="1"/>
  </r>
  <r>
    <n v="606500"/>
    <n v="95744"/>
    <n v="26"/>
    <s v="Female"/>
    <x v="0"/>
    <x v="6"/>
    <s v="South Indian"/>
    <d v="2023-07-08T00:00:00"/>
    <s v="COD"/>
    <n v="75"/>
    <n v="2.5"/>
    <n v="474.77"/>
    <n v="119.09"/>
    <s v="Card"/>
    <n v="2"/>
    <s v="25-35"/>
    <s v="new"/>
    <s v="medium"/>
    <s v="Low"/>
    <s v="Jul"/>
    <x v="0"/>
    <x v="2"/>
    <x v="1"/>
  </r>
  <r>
    <n v="606501"/>
    <n v="78715"/>
    <n v="40"/>
    <s v="Male"/>
    <x v="4"/>
    <x v="1"/>
    <s v="Sandwich"/>
    <d v="2022-02-24T00:00:00"/>
    <s v="Online"/>
    <n v="28"/>
    <n v="1.8"/>
    <n v="930.25"/>
    <n v="37.520000000000003"/>
    <s v="Cash"/>
    <n v="5"/>
    <s v="36-50"/>
    <s v="new"/>
    <s v="high value"/>
    <s v="High"/>
    <s v="Feb"/>
    <x v="2"/>
    <x v="2"/>
    <x v="2"/>
  </r>
  <r>
    <n v="606502"/>
    <n v="75891"/>
    <n v="51"/>
    <s v="Female"/>
    <x v="0"/>
    <x v="5"/>
    <s v="South Indian"/>
    <d v="2023-03-12T00:00:00"/>
    <s v="Online"/>
    <n v="72"/>
    <n v="1.7"/>
    <n v="330.49"/>
    <n v="106.7"/>
    <s v="Wallet"/>
    <n v="1"/>
    <s v="50+"/>
    <s v="new"/>
    <s v="medium"/>
    <s v="Low"/>
    <s v="Mar"/>
    <x v="0"/>
    <x v="2"/>
    <x v="1"/>
  </r>
  <r>
    <n v="606503"/>
    <n v="67288"/>
    <n v="57"/>
    <s v="Female"/>
    <x v="4"/>
    <x v="0"/>
    <s v="Biryani"/>
    <d v="2022-12-18T00:00:00"/>
    <s v="Online"/>
    <n v="78"/>
    <n v="10.7"/>
    <n v="947.55"/>
    <n v="98.97"/>
    <s v="UPI"/>
    <n v="4"/>
    <s v="50+"/>
    <s v="new"/>
    <s v="high value"/>
    <s v="medium"/>
    <s v="Dec"/>
    <x v="2"/>
    <x v="1"/>
    <x v="1"/>
  </r>
  <r>
    <n v="606504"/>
    <n v="98608"/>
    <n v="44"/>
    <s v="Female"/>
    <x v="3"/>
    <x v="4"/>
    <s v="Biryani"/>
    <d v="2022-06-22T00:00:00"/>
    <s v="COD"/>
    <n v="62"/>
    <n v="7.2"/>
    <n v="851.17"/>
    <n v="60.46"/>
    <s v="Card"/>
    <n v="2"/>
    <s v="36-50"/>
    <s v="new"/>
    <s v="high value"/>
    <s v="Low"/>
    <s v="Jun"/>
    <x v="2"/>
    <x v="0"/>
    <x v="1"/>
  </r>
  <r>
    <n v="606505"/>
    <n v="88231"/>
    <n v="37"/>
    <s v="Female"/>
    <x v="5"/>
    <x v="6"/>
    <s v="Biryani"/>
    <d v="2024-09-30T00:00:00"/>
    <s v="COD"/>
    <n v="51"/>
    <n v="11.6"/>
    <n v="1000.73"/>
    <n v="23.22"/>
    <s v="UPI"/>
    <n v="2"/>
    <s v="36-50"/>
    <s v="new"/>
    <s v="high value"/>
    <s v="Low"/>
    <s v="Sep"/>
    <x v="1"/>
    <x v="1"/>
    <x v="1"/>
  </r>
  <r>
    <n v="606506"/>
    <n v="39396"/>
    <n v="57"/>
    <s v="Male"/>
    <x v="5"/>
    <x v="4"/>
    <s v="Biryani"/>
    <d v="2023-09-16T00:00:00"/>
    <s v="Online"/>
    <n v="69"/>
    <n v="2.4"/>
    <n v="833.26"/>
    <n v="80.680000000000007"/>
    <s v="Cash"/>
    <n v="4"/>
    <s v="50+"/>
    <s v="new"/>
    <s v="high value"/>
    <s v="medium"/>
    <s v="Sep"/>
    <x v="0"/>
    <x v="2"/>
    <x v="1"/>
  </r>
  <r>
    <n v="606507"/>
    <n v="61596"/>
    <n v="56"/>
    <s v="Female"/>
    <x v="0"/>
    <x v="2"/>
    <s v="South Indian"/>
    <d v="2022-04-07T00:00:00"/>
    <s v="COD"/>
    <n v="39"/>
    <n v="8.9"/>
    <n v="910.06"/>
    <n v="62.22"/>
    <s v="Cash"/>
    <n v="5"/>
    <s v="50+"/>
    <s v="new"/>
    <s v="high value"/>
    <s v="High"/>
    <s v="Apr"/>
    <x v="2"/>
    <x v="0"/>
    <x v="0"/>
  </r>
  <r>
    <n v="606508"/>
    <n v="29190"/>
    <n v="41"/>
    <s v="Male"/>
    <x v="0"/>
    <x v="2"/>
    <s v="Sandwich"/>
    <d v="2024-06-07T00:00:00"/>
    <s v="COD"/>
    <n v="34"/>
    <n v="4.3"/>
    <n v="813.1"/>
    <n v="42.78"/>
    <s v="Wallet"/>
    <n v="3"/>
    <s v="36-50"/>
    <s v="new"/>
    <s v="high value"/>
    <s v="medium"/>
    <s v="Jun"/>
    <x v="1"/>
    <x v="2"/>
    <x v="0"/>
  </r>
  <r>
    <n v="606509"/>
    <n v="46889"/>
    <n v="31"/>
    <s v="Male"/>
    <x v="3"/>
    <x v="5"/>
    <s v="Chinese"/>
    <d v="2022-07-14T00:00:00"/>
    <s v="COD"/>
    <n v="76"/>
    <n v="1.3"/>
    <n v="828.07"/>
    <n v="81.98"/>
    <s v="Card"/>
    <n v="4"/>
    <s v="25-35"/>
    <s v="new"/>
    <s v="high value"/>
    <s v="medium"/>
    <s v="Jul"/>
    <x v="2"/>
    <x v="2"/>
    <x v="1"/>
  </r>
  <r>
    <n v="606510"/>
    <n v="83552"/>
    <n v="51"/>
    <s v="Female"/>
    <x v="0"/>
    <x v="4"/>
    <s v="Burger"/>
    <d v="2023-06-29T00:00:00"/>
    <s v="COD"/>
    <n v="70"/>
    <n v="2.4"/>
    <n v="1336.58"/>
    <n v="101.86"/>
    <s v="UPI"/>
    <n v="2"/>
    <s v="50+"/>
    <s v="new"/>
    <s v="high value"/>
    <s v="Low"/>
    <s v="Jun"/>
    <x v="0"/>
    <x v="2"/>
    <x v="1"/>
  </r>
  <r>
    <n v="606511"/>
    <n v="68219"/>
    <n v="48"/>
    <s v="Male"/>
    <x v="3"/>
    <x v="6"/>
    <s v="Sandwich"/>
    <d v="2024-02-08T00:00:00"/>
    <s v="Online"/>
    <n v="21"/>
    <n v="8.1"/>
    <n v="970.87"/>
    <n v="110.63"/>
    <s v="Wallet"/>
    <n v="5"/>
    <s v="36-50"/>
    <s v="new"/>
    <s v="high value"/>
    <s v="High"/>
    <s v="Feb"/>
    <x v="1"/>
    <x v="0"/>
    <x v="2"/>
  </r>
  <r>
    <n v="606512"/>
    <n v="30719"/>
    <n v="31"/>
    <s v="Male"/>
    <x v="0"/>
    <x v="3"/>
    <s v="Chinese"/>
    <d v="2022-04-12T00:00:00"/>
    <s v="Online"/>
    <n v="43"/>
    <n v="13"/>
    <n v="327.89"/>
    <n v="109.77"/>
    <s v="Wallet"/>
    <n v="3"/>
    <s v="25-35"/>
    <s v="new"/>
    <s v="medium"/>
    <s v="medium"/>
    <s v="Apr"/>
    <x v="2"/>
    <x v="1"/>
    <x v="0"/>
  </r>
  <r>
    <n v="606513"/>
    <n v="38216"/>
    <n v="57"/>
    <s v="Male"/>
    <x v="1"/>
    <x v="2"/>
    <s v="South Indian"/>
    <d v="2024-10-01T00:00:00"/>
    <s v="Online"/>
    <n v="86"/>
    <n v="4.0999999999999996"/>
    <n v="448.4"/>
    <n v="81.28"/>
    <s v="Cash"/>
    <n v="4"/>
    <s v="50+"/>
    <s v="new"/>
    <s v="medium"/>
    <s v="medium"/>
    <s v="Oct"/>
    <x v="1"/>
    <x v="2"/>
    <x v="1"/>
  </r>
  <r>
    <n v="606514"/>
    <n v="80180"/>
    <n v="59"/>
    <s v="Male"/>
    <x v="3"/>
    <x v="2"/>
    <s v="Biryani"/>
    <d v="2023-04-13T00:00:00"/>
    <s v="Online"/>
    <n v="33"/>
    <n v="3.6"/>
    <n v="1304.29"/>
    <n v="54.32"/>
    <s v="Cash"/>
    <n v="3"/>
    <s v="50+"/>
    <s v="new"/>
    <s v="high value"/>
    <s v="medium"/>
    <s v="Apr"/>
    <x v="0"/>
    <x v="2"/>
    <x v="0"/>
  </r>
  <r>
    <n v="606515"/>
    <n v="54506"/>
    <n v="33"/>
    <s v="Female"/>
    <x v="0"/>
    <x v="6"/>
    <s v="South Indian"/>
    <d v="2022-02-24T00:00:00"/>
    <s v="COD"/>
    <n v="50"/>
    <n v="9.6999999999999993"/>
    <n v="189.39"/>
    <n v="116.76"/>
    <s v="Wallet"/>
    <n v="4"/>
    <s v="25-35"/>
    <s v="new"/>
    <s v="low"/>
    <s v="medium"/>
    <s v="Feb"/>
    <x v="2"/>
    <x v="0"/>
    <x v="1"/>
  </r>
  <r>
    <n v="606516"/>
    <n v="53233"/>
    <n v="55"/>
    <s v="Female"/>
    <x v="5"/>
    <x v="4"/>
    <s v="South Indian"/>
    <d v="2022-11-25T00:00:00"/>
    <s v="COD"/>
    <n v="87"/>
    <n v="2.9"/>
    <n v="1008.82"/>
    <n v="119.93"/>
    <s v="Cash"/>
    <n v="1"/>
    <s v="50+"/>
    <s v="new"/>
    <s v="high value"/>
    <s v="Low"/>
    <s v="Nov"/>
    <x v="2"/>
    <x v="2"/>
    <x v="1"/>
  </r>
  <r>
    <n v="606517"/>
    <n v="98897"/>
    <n v="26"/>
    <s v="Female"/>
    <x v="5"/>
    <x v="0"/>
    <s v="Sandwich"/>
    <d v="2022-07-02T00:00:00"/>
    <s v="Online"/>
    <n v="71"/>
    <n v="7.3"/>
    <n v="1168.69"/>
    <n v="58.36"/>
    <s v="Wallet"/>
    <n v="5"/>
    <s v="25-35"/>
    <s v="repeat"/>
    <s v="high value"/>
    <s v="High"/>
    <s v="Jul"/>
    <x v="2"/>
    <x v="0"/>
    <x v="1"/>
  </r>
  <r>
    <n v="606518"/>
    <n v="39557"/>
    <n v="33"/>
    <s v="Male"/>
    <x v="0"/>
    <x v="7"/>
    <s v="Pizza"/>
    <d v="2023-04-20T00:00:00"/>
    <s v="COD"/>
    <n v="81"/>
    <n v="10.3"/>
    <n v="209"/>
    <n v="93.37"/>
    <s v="Card"/>
    <n v="5"/>
    <s v="25-35"/>
    <s v="new"/>
    <s v="low"/>
    <s v="High"/>
    <s v="Apr"/>
    <x v="0"/>
    <x v="1"/>
    <x v="1"/>
  </r>
  <r>
    <n v="606519"/>
    <n v="75858"/>
    <n v="50"/>
    <s v="Female"/>
    <x v="0"/>
    <x v="4"/>
    <s v="Pizza"/>
    <d v="2022-09-25T00:00:00"/>
    <s v="COD"/>
    <n v="27"/>
    <n v="5.9"/>
    <n v="861.73"/>
    <n v="58.69"/>
    <s v="Wallet"/>
    <n v="1"/>
    <s v="36-50"/>
    <s v="new"/>
    <s v="high value"/>
    <s v="Low"/>
    <s v="Sep"/>
    <x v="2"/>
    <x v="0"/>
    <x v="2"/>
  </r>
  <r>
    <n v="606520"/>
    <n v="43753"/>
    <n v="18"/>
    <s v="Male"/>
    <x v="1"/>
    <x v="5"/>
    <s v="Pizza"/>
    <d v="2024-09-16T00:00:00"/>
    <s v="Online"/>
    <n v="28"/>
    <n v="3.2"/>
    <n v="1454.64"/>
    <n v="55.64"/>
    <s v="UPI"/>
    <n v="4"/>
    <s v="18-24"/>
    <s v="new"/>
    <s v="high value"/>
    <s v="medium"/>
    <s v="Sep"/>
    <x v="1"/>
    <x v="2"/>
    <x v="2"/>
  </r>
  <r>
    <n v="606521"/>
    <n v="17743"/>
    <n v="26"/>
    <s v="Male"/>
    <x v="0"/>
    <x v="0"/>
    <s v="Sandwich"/>
    <d v="2024-11-30T00:00:00"/>
    <s v="COD"/>
    <n v="55"/>
    <n v="13"/>
    <n v="1337.85"/>
    <n v="59.16"/>
    <s v="Card"/>
    <n v="3"/>
    <s v="25-35"/>
    <s v="new"/>
    <s v="high value"/>
    <s v="medium"/>
    <s v="Nov"/>
    <x v="1"/>
    <x v="1"/>
    <x v="1"/>
  </r>
  <r>
    <n v="606522"/>
    <n v="43503"/>
    <n v="54"/>
    <s v="Female"/>
    <x v="2"/>
    <x v="1"/>
    <s v="Biryani"/>
    <d v="2023-06-04T00:00:00"/>
    <s v="Online"/>
    <n v="29"/>
    <n v="12.6"/>
    <n v="699.45"/>
    <n v="99.77"/>
    <s v="Card"/>
    <n v="5"/>
    <s v="50+"/>
    <s v="new"/>
    <s v="high value"/>
    <s v="High"/>
    <s v="Jun"/>
    <x v="0"/>
    <x v="1"/>
    <x v="2"/>
  </r>
  <r>
    <n v="606523"/>
    <n v="25517"/>
    <n v="30"/>
    <s v="Male"/>
    <x v="1"/>
    <x v="7"/>
    <s v="Sandwich"/>
    <d v="2022-10-03T00:00:00"/>
    <s v="Online"/>
    <n v="81"/>
    <n v="1.7"/>
    <n v="315.67"/>
    <n v="49.35"/>
    <s v="Card"/>
    <n v="3"/>
    <s v="25-35"/>
    <s v="new"/>
    <s v="medium"/>
    <s v="medium"/>
    <s v="Oct"/>
    <x v="2"/>
    <x v="2"/>
    <x v="1"/>
  </r>
  <r>
    <n v="606524"/>
    <n v="22815"/>
    <n v="52"/>
    <s v="Female"/>
    <x v="1"/>
    <x v="4"/>
    <s v="Sandwich"/>
    <d v="2023-02-13T00:00:00"/>
    <s v="COD"/>
    <n v="69"/>
    <n v="9.9"/>
    <n v="851.43"/>
    <n v="76.56"/>
    <s v="Wallet"/>
    <n v="2"/>
    <s v="50+"/>
    <s v="new"/>
    <s v="high value"/>
    <s v="Low"/>
    <s v="Feb"/>
    <x v="0"/>
    <x v="0"/>
    <x v="1"/>
  </r>
  <r>
    <n v="606525"/>
    <n v="10574"/>
    <n v="18"/>
    <s v="Male"/>
    <x v="5"/>
    <x v="5"/>
    <s v="South Indian"/>
    <d v="2023-02-23T00:00:00"/>
    <s v="Online"/>
    <n v="50"/>
    <n v="12.6"/>
    <n v="1270.18"/>
    <n v="115.05"/>
    <s v="Wallet"/>
    <n v="3"/>
    <s v="18-24"/>
    <s v="new"/>
    <s v="high value"/>
    <s v="medium"/>
    <s v="Feb"/>
    <x v="0"/>
    <x v="1"/>
    <x v="1"/>
  </r>
  <r>
    <n v="606526"/>
    <n v="53871"/>
    <n v="24"/>
    <s v="Female"/>
    <x v="5"/>
    <x v="3"/>
    <s v="Pizza"/>
    <d v="2022-11-02T00:00:00"/>
    <s v="Online"/>
    <n v="87"/>
    <n v="15"/>
    <n v="267.2"/>
    <n v="83.28"/>
    <s v="Card"/>
    <n v="1"/>
    <s v="18-24"/>
    <s v="new"/>
    <s v="medium"/>
    <s v="Low"/>
    <s v="Nov"/>
    <x v="2"/>
    <x v="1"/>
    <x v="1"/>
  </r>
  <r>
    <n v="606527"/>
    <n v="92818"/>
    <n v="50"/>
    <s v="Female"/>
    <x v="5"/>
    <x v="1"/>
    <s v="Biryani"/>
    <d v="2022-03-19T00:00:00"/>
    <s v="COD"/>
    <n v="62"/>
    <n v="14.7"/>
    <n v="1241.3599999999999"/>
    <n v="95.1"/>
    <s v="Cash"/>
    <n v="1"/>
    <s v="36-50"/>
    <s v="new"/>
    <s v="high value"/>
    <s v="Low"/>
    <s v="Mar"/>
    <x v="2"/>
    <x v="1"/>
    <x v="1"/>
  </r>
  <r>
    <n v="606528"/>
    <n v="34888"/>
    <n v="53"/>
    <s v="Male"/>
    <x v="0"/>
    <x v="5"/>
    <s v="Chinese"/>
    <d v="2022-04-29T00:00:00"/>
    <s v="Online"/>
    <n v="70"/>
    <n v="6.9"/>
    <n v="1120.8599999999999"/>
    <n v="118.48"/>
    <s v="Card"/>
    <n v="1"/>
    <s v="50+"/>
    <s v="new"/>
    <s v="high value"/>
    <s v="Low"/>
    <s v="Apr"/>
    <x v="2"/>
    <x v="0"/>
    <x v="1"/>
  </r>
  <r>
    <n v="606529"/>
    <n v="17496"/>
    <n v="44"/>
    <s v="Female"/>
    <x v="2"/>
    <x v="6"/>
    <s v="Burger"/>
    <d v="2023-02-24T00:00:00"/>
    <s v="COD"/>
    <n v="62"/>
    <n v="6.1"/>
    <n v="1099.79"/>
    <n v="47.1"/>
    <s v="Wallet"/>
    <n v="2"/>
    <s v="36-50"/>
    <s v="new"/>
    <s v="high value"/>
    <s v="Low"/>
    <s v="Feb"/>
    <x v="0"/>
    <x v="0"/>
    <x v="1"/>
  </r>
  <r>
    <n v="606530"/>
    <n v="47078"/>
    <n v="54"/>
    <s v="Male"/>
    <x v="5"/>
    <x v="4"/>
    <s v="South Indian"/>
    <d v="2022-09-03T00:00:00"/>
    <s v="Online"/>
    <n v="31"/>
    <n v="12.9"/>
    <n v="778.08"/>
    <n v="73.31"/>
    <s v="Wallet"/>
    <n v="1"/>
    <s v="50+"/>
    <s v="new"/>
    <s v="high value"/>
    <s v="Low"/>
    <s v="Sep"/>
    <x v="2"/>
    <x v="1"/>
    <x v="0"/>
  </r>
  <r>
    <n v="606531"/>
    <n v="15862"/>
    <n v="38"/>
    <s v="Male"/>
    <x v="0"/>
    <x v="6"/>
    <s v="Biryani"/>
    <d v="2023-05-27T00:00:00"/>
    <s v="COD"/>
    <n v="59"/>
    <n v="14.1"/>
    <n v="1290.8399999999999"/>
    <n v="113.82"/>
    <s v="Card"/>
    <n v="5"/>
    <s v="36-50"/>
    <s v="new"/>
    <s v="high value"/>
    <s v="High"/>
    <s v="May"/>
    <x v="0"/>
    <x v="1"/>
    <x v="1"/>
  </r>
  <r>
    <n v="606532"/>
    <n v="46386"/>
    <n v="34"/>
    <s v="Male"/>
    <x v="3"/>
    <x v="3"/>
    <s v="South Indian"/>
    <d v="2024-08-03T00:00:00"/>
    <s v="COD"/>
    <n v="85"/>
    <n v="9.3000000000000007"/>
    <n v="616.41999999999996"/>
    <n v="115.08"/>
    <s v="Cash"/>
    <n v="5"/>
    <s v="25-35"/>
    <s v="repeat"/>
    <s v="high value"/>
    <s v="High"/>
    <s v="Aug"/>
    <x v="1"/>
    <x v="0"/>
    <x v="1"/>
  </r>
  <r>
    <n v="606533"/>
    <n v="98049"/>
    <n v="34"/>
    <s v="Female"/>
    <x v="4"/>
    <x v="1"/>
    <s v="South Indian"/>
    <d v="2024-05-07T00:00:00"/>
    <s v="Online"/>
    <n v="20"/>
    <n v="10.1"/>
    <n v="1467.73"/>
    <n v="20.3"/>
    <s v="Card"/>
    <n v="1"/>
    <s v="25-35"/>
    <s v="new"/>
    <s v="high value"/>
    <s v="Low"/>
    <s v="May"/>
    <x v="1"/>
    <x v="1"/>
    <x v="2"/>
  </r>
  <r>
    <n v="606534"/>
    <n v="23202"/>
    <n v="61"/>
    <s v="Female"/>
    <x v="4"/>
    <x v="3"/>
    <s v="Chinese"/>
    <d v="2023-03-19T00:00:00"/>
    <s v="Online"/>
    <n v="21"/>
    <n v="1.8"/>
    <n v="644.35"/>
    <n v="49.84"/>
    <s v="Cash"/>
    <n v="3"/>
    <s v="50+"/>
    <s v="new"/>
    <s v="high value"/>
    <s v="medium"/>
    <s v="Mar"/>
    <x v="0"/>
    <x v="2"/>
    <x v="2"/>
  </r>
  <r>
    <n v="606535"/>
    <n v="83766"/>
    <n v="50"/>
    <s v="Male"/>
    <x v="0"/>
    <x v="0"/>
    <s v="South Indian"/>
    <d v="2023-08-29T00:00:00"/>
    <s v="COD"/>
    <n v="47"/>
    <n v="9"/>
    <n v="1474.24"/>
    <n v="97.75"/>
    <s v="Wallet"/>
    <n v="4"/>
    <s v="36-50"/>
    <s v="new"/>
    <s v="high value"/>
    <s v="medium"/>
    <s v="Aug"/>
    <x v="0"/>
    <x v="0"/>
    <x v="1"/>
  </r>
  <r>
    <n v="606536"/>
    <n v="12213"/>
    <n v="56"/>
    <s v="Female"/>
    <x v="4"/>
    <x v="5"/>
    <s v="South Indian"/>
    <d v="2023-04-15T00:00:00"/>
    <s v="Online"/>
    <n v="65"/>
    <n v="10.9"/>
    <n v="636.92999999999995"/>
    <n v="84.72"/>
    <s v="Cash"/>
    <n v="5"/>
    <s v="50+"/>
    <s v="new"/>
    <s v="high value"/>
    <s v="High"/>
    <s v="Apr"/>
    <x v="0"/>
    <x v="1"/>
    <x v="1"/>
  </r>
  <r>
    <n v="606537"/>
    <n v="43977"/>
    <n v="53"/>
    <s v="Male"/>
    <x v="5"/>
    <x v="7"/>
    <s v="Burger"/>
    <d v="2023-11-06T00:00:00"/>
    <s v="COD"/>
    <n v="35"/>
    <n v="10.1"/>
    <n v="1358.03"/>
    <n v="101.16"/>
    <s v="Wallet"/>
    <n v="3"/>
    <s v="50+"/>
    <s v="repeat"/>
    <s v="high value"/>
    <s v="medium"/>
    <s v="Nov"/>
    <x v="0"/>
    <x v="1"/>
    <x v="0"/>
  </r>
  <r>
    <n v="606538"/>
    <n v="37097"/>
    <n v="62"/>
    <s v="Male"/>
    <x v="2"/>
    <x v="4"/>
    <s v="Chinese"/>
    <d v="2023-09-05T00:00:00"/>
    <s v="COD"/>
    <n v="77"/>
    <n v="4.5999999999999996"/>
    <n v="410.93"/>
    <n v="57.25"/>
    <s v="UPI"/>
    <n v="2"/>
    <s v="50+"/>
    <s v="new"/>
    <s v="medium"/>
    <s v="Low"/>
    <s v="Sep"/>
    <x v="0"/>
    <x v="2"/>
    <x v="1"/>
  </r>
  <r>
    <n v="606539"/>
    <n v="50723"/>
    <n v="39"/>
    <s v="Male"/>
    <x v="4"/>
    <x v="3"/>
    <s v="Pizza"/>
    <d v="2022-02-24T00:00:00"/>
    <s v="COD"/>
    <n v="38"/>
    <n v="4.7"/>
    <n v="312.23"/>
    <n v="72.38"/>
    <s v="UPI"/>
    <n v="3"/>
    <s v="36-50"/>
    <s v="new"/>
    <s v="medium"/>
    <s v="medium"/>
    <s v="Feb"/>
    <x v="2"/>
    <x v="2"/>
    <x v="0"/>
  </r>
  <r>
    <n v="606540"/>
    <n v="35505"/>
    <n v="36"/>
    <s v="Female"/>
    <x v="2"/>
    <x v="3"/>
    <s v="Pizza"/>
    <d v="2024-01-31T00:00:00"/>
    <s v="COD"/>
    <n v="29"/>
    <n v="13"/>
    <n v="359.64"/>
    <n v="41.83"/>
    <s v="Card"/>
    <n v="1"/>
    <s v="36-50"/>
    <s v="new"/>
    <s v="medium"/>
    <s v="Low"/>
    <s v="Jan"/>
    <x v="1"/>
    <x v="1"/>
    <x v="2"/>
  </r>
  <r>
    <n v="606541"/>
    <n v="18221"/>
    <n v="61"/>
    <s v="Female"/>
    <x v="3"/>
    <x v="2"/>
    <s v="Sandwich"/>
    <d v="2022-11-13T00:00:00"/>
    <s v="COD"/>
    <n v="24"/>
    <n v="12.7"/>
    <n v="177.54"/>
    <n v="49.71"/>
    <s v="UPI"/>
    <n v="3"/>
    <s v="50+"/>
    <s v="new"/>
    <s v="low"/>
    <s v="medium"/>
    <s v="Nov"/>
    <x v="2"/>
    <x v="1"/>
    <x v="2"/>
  </r>
  <r>
    <n v="606542"/>
    <n v="58735"/>
    <n v="22"/>
    <s v="Female"/>
    <x v="0"/>
    <x v="3"/>
    <s v="Pizza"/>
    <d v="2022-10-17T00:00:00"/>
    <s v="Online"/>
    <n v="84"/>
    <n v="10.5"/>
    <n v="1452.7"/>
    <n v="24.01"/>
    <s v="Card"/>
    <n v="4"/>
    <s v="18-24"/>
    <s v="new"/>
    <s v="high value"/>
    <s v="medium"/>
    <s v="Oct"/>
    <x v="2"/>
    <x v="1"/>
    <x v="1"/>
  </r>
  <r>
    <n v="606543"/>
    <n v="76476"/>
    <n v="27"/>
    <s v="Male"/>
    <x v="3"/>
    <x v="7"/>
    <s v="South Indian"/>
    <d v="2024-06-26T00:00:00"/>
    <s v="COD"/>
    <n v="63"/>
    <n v="13.7"/>
    <n v="1372.48"/>
    <n v="95.97"/>
    <s v="UPI"/>
    <n v="1"/>
    <s v="25-35"/>
    <s v="new"/>
    <s v="high value"/>
    <s v="Low"/>
    <s v="Jun"/>
    <x v="1"/>
    <x v="1"/>
    <x v="1"/>
  </r>
  <r>
    <n v="606544"/>
    <n v="13165"/>
    <n v="30"/>
    <s v="Male"/>
    <x v="1"/>
    <x v="7"/>
    <s v="Biryani"/>
    <d v="2024-01-07T00:00:00"/>
    <s v="COD"/>
    <n v="76"/>
    <n v="5.2"/>
    <n v="649.96"/>
    <n v="65.5"/>
    <s v="Cash"/>
    <n v="2"/>
    <s v="25-35"/>
    <s v="new"/>
    <s v="high value"/>
    <s v="Low"/>
    <s v="Jan"/>
    <x v="1"/>
    <x v="0"/>
    <x v="1"/>
  </r>
  <r>
    <n v="606545"/>
    <n v="67364"/>
    <n v="30"/>
    <s v="Male"/>
    <x v="2"/>
    <x v="5"/>
    <s v="Sandwich"/>
    <d v="2022-05-27T00:00:00"/>
    <s v="Online"/>
    <n v="27"/>
    <n v="3.7"/>
    <n v="202.58"/>
    <n v="62.91"/>
    <s v="UPI"/>
    <n v="3"/>
    <s v="25-35"/>
    <s v="new"/>
    <s v="low"/>
    <s v="medium"/>
    <s v="May"/>
    <x v="2"/>
    <x v="2"/>
    <x v="2"/>
  </r>
  <r>
    <n v="606546"/>
    <n v="18915"/>
    <n v="45"/>
    <s v="Male"/>
    <x v="4"/>
    <x v="5"/>
    <s v="Biryani"/>
    <d v="2023-09-16T00:00:00"/>
    <s v="Online"/>
    <n v="48"/>
    <n v="7.7"/>
    <n v="1099.3499999999999"/>
    <n v="58.57"/>
    <s v="Wallet"/>
    <n v="3"/>
    <s v="36-50"/>
    <s v="new"/>
    <s v="high value"/>
    <s v="medium"/>
    <s v="Sep"/>
    <x v="0"/>
    <x v="0"/>
    <x v="1"/>
  </r>
  <r>
    <n v="606547"/>
    <n v="21302"/>
    <n v="27"/>
    <s v="Female"/>
    <x v="5"/>
    <x v="7"/>
    <s v="Chinese"/>
    <d v="2023-07-19T00:00:00"/>
    <s v="Online"/>
    <n v="60"/>
    <n v="8.3000000000000007"/>
    <n v="180.96"/>
    <n v="96.39"/>
    <s v="UPI"/>
    <n v="5"/>
    <s v="25-35"/>
    <s v="new"/>
    <s v="low"/>
    <s v="High"/>
    <s v="Jul"/>
    <x v="0"/>
    <x v="0"/>
    <x v="1"/>
  </r>
  <r>
    <n v="606548"/>
    <n v="33756"/>
    <n v="18"/>
    <s v="Female"/>
    <x v="2"/>
    <x v="2"/>
    <s v="South Indian"/>
    <d v="2022-05-04T00:00:00"/>
    <s v="COD"/>
    <n v="48"/>
    <n v="2.9"/>
    <n v="956.81"/>
    <n v="39.81"/>
    <s v="UPI"/>
    <n v="1"/>
    <s v="18-24"/>
    <s v="new"/>
    <s v="high value"/>
    <s v="Low"/>
    <s v="May"/>
    <x v="2"/>
    <x v="2"/>
    <x v="1"/>
  </r>
  <r>
    <n v="606549"/>
    <n v="99692"/>
    <n v="41"/>
    <s v="Male"/>
    <x v="5"/>
    <x v="1"/>
    <s v="Burger"/>
    <d v="2023-09-03T00:00:00"/>
    <s v="COD"/>
    <n v="25"/>
    <n v="13.3"/>
    <n v="1126.48"/>
    <n v="23.37"/>
    <s v="Card"/>
    <n v="5"/>
    <s v="36-50"/>
    <s v="new"/>
    <s v="high value"/>
    <s v="High"/>
    <s v="Sep"/>
    <x v="0"/>
    <x v="1"/>
    <x v="2"/>
  </r>
  <r>
    <n v="606550"/>
    <n v="16650"/>
    <n v="43"/>
    <s v="Female"/>
    <x v="5"/>
    <x v="0"/>
    <s v="Burger"/>
    <d v="2022-09-24T00:00:00"/>
    <s v="Online"/>
    <n v="35"/>
    <n v="2.2000000000000002"/>
    <n v="619.72"/>
    <n v="116.05"/>
    <s v="Cash"/>
    <n v="3"/>
    <s v="36-50"/>
    <s v="new"/>
    <s v="high value"/>
    <s v="medium"/>
    <s v="Sep"/>
    <x v="2"/>
    <x v="2"/>
    <x v="0"/>
  </r>
  <r>
    <n v="606551"/>
    <n v="85413"/>
    <n v="64"/>
    <s v="Male"/>
    <x v="5"/>
    <x v="6"/>
    <s v="Burger"/>
    <d v="2023-04-16T00:00:00"/>
    <s v="Online"/>
    <n v="56"/>
    <n v="8.9"/>
    <n v="161.88999999999999"/>
    <n v="46.34"/>
    <s v="Cash"/>
    <n v="5"/>
    <s v="50+"/>
    <s v="new"/>
    <s v="low"/>
    <s v="High"/>
    <s v="Apr"/>
    <x v="0"/>
    <x v="0"/>
    <x v="1"/>
  </r>
  <r>
    <n v="606552"/>
    <n v="95533"/>
    <n v="52"/>
    <s v="Female"/>
    <x v="4"/>
    <x v="0"/>
    <s v="Pizza"/>
    <d v="2023-06-21T00:00:00"/>
    <s v="Online"/>
    <n v="33"/>
    <n v="13.2"/>
    <n v="286.22000000000003"/>
    <n v="81.7"/>
    <s v="Cash"/>
    <n v="4"/>
    <s v="50+"/>
    <s v="repeat"/>
    <s v="medium"/>
    <s v="medium"/>
    <s v="Jun"/>
    <x v="0"/>
    <x v="1"/>
    <x v="0"/>
  </r>
  <r>
    <n v="606553"/>
    <n v="32991"/>
    <n v="64"/>
    <s v="Female"/>
    <x v="5"/>
    <x v="3"/>
    <s v="Biryani"/>
    <d v="2022-04-24T00:00:00"/>
    <s v="COD"/>
    <n v="72"/>
    <n v="9.3000000000000007"/>
    <n v="763.84"/>
    <n v="60.64"/>
    <s v="Wallet"/>
    <n v="1"/>
    <s v="50+"/>
    <s v="new"/>
    <s v="high value"/>
    <s v="Low"/>
    <s v="Apr"/>
    <x v="2"/>
    <x v="0"/>
    <x v="1"/>
  </r>
  <r>
    <n v="606554"/>
    <n v="57604"/>
    <n v="49"/>
    <s v="Male"/>
    <x v="3"/>
    <x v="0"/>
    <s v="Biryani"/>
    <d v="2022-10-11T00:00:00"/>
    <s v="COD"/>
    <n v="54"/>
    <n v="2.8"/>
    <n v="826.88"/>
    <n v="51.61"/>
    <s v="Wallet"/>
    <n v="5"/>
    <s v="36-50"/>
    <s v="new"/>
    <s v="high value"/>
    <s v="High"/>
    <s v="Oct"/>
    <x v="2"/>
    <x v="2"/>
    <x v="1"/>
  </r>
  <r>
    <n v="606555"/>
    <n v="18812"/>
    <n v="48"/>
    <s v="Female"/>
    <x v="5"/>
    <x v="6"/>
    <s v="Pizza"/>
    <d v="2022-08-16T00:00:00"/>
    <s v="Online"/>
    <n v="83"/>
    <n v="3.3"/>
    <n v="724.89"/>
    <n v="27.65"/>
    <s v="Wallet"/>
    <n v="1"/>
    <s v="36-50"/>
    <s v="new"/>
    <s v="high value"/>
    <s v="Low"/>
    <s v="Aug"/>
    <x v="2"/>
    <x v="2"/>
    <x v="1"/>
  </r>
  <r>
    <n v="606556"/>
    <n v="60316"/>
    <n v="41"/>
    <s v="Female"/>
    <x v="3"/>
    <x v="7"/>
    <s v="Chinese"/>
    <d v="2024-08-21T00:00:00"/>
    <s v="COD"/>
    <n v="66"/>
    <n v="5.6"/>
    <n v="699.38"/>
    <n v="95.57"/>
    <s v="Cash"/>
    <n v="3"/>
    <s v="36-50"/>
    <s v="new"/>
    <s v="high value"/>
    <s v="medium"/>
    <s v="Aug"/>
    <x v="1"/>
    <x v="0"/>
    <x v="1"/>
  </r>
  <r>
    <n v="606557"/>
    <n v="80078"/>
    <n v="33"/>
    <s v="Male"/>
    <x v="3"/>
    <x v="7"/>
    <s v="Pizza"/>
    <d v="2024-05-12T00:00:00"/>
    <s v="COD"/>
    <n v="25"/>
    <n v="10.1"/>
    <n v="700.07"/>
    <n v="96.91"/>
    <s v="Card"/>
    <n v="3"/>
    <s v="25-35"/>
    <s v="repeat"/>
    <s v="high value"/>
    <s v="medium"/>
    <s v="May"/>
    <x v="1"/>
    <x v="1"/>
    <x v="2"/>
  </r>
  <r>
    <n v="606558"/>
    <n v="86764"/>
    <n v="49"/>
    <s v="Female"/>
    <x v="5"/>
    <x v="1"/>
    <s v="Burger"/>
    <d v="2023-07-22T00:00:00"/>
    <s v="COD"/>
    <n v="47"/>
    <n v="5.3"/>
    <n v="793.42"/>
    <n v="115.19"/>
    <s v="Card"/>
    <n v="3"/>
    <s v="36-50"/>
    <s v="new"/>
    <s v="high value"/>
    <s v="medium"/>
    <s v="Jul"/>
    <x v="0"/>
    <x v="0"/>
    <x v="1"/>
  </r>
  <r>
    <n v="606559"/>
    <n v="40836"/>
    <n v="60"/>
    <s v="Female"/>
    <x v="4"/>
    <x v="7"/>
    <s v="South Indian"/>
    <d v="2023-07-21T00:00:00"/>
    <s v="Online"/>
    <n v="59"/>
    <n v="2.9"/>
    <n v="669.81"/>
    <n v="73"/>
    <s v="Card"/>
    <n v="2"/>
    <s v="50+"/>
    <s v="new"/>
    <s v="high value"/>
    <s v="Low"/>
    <s v="Jul"/>
    <x v="0"/>
    <x v="2"/>
    <x v="1"/>
  </r>
  <r>
    <n v="606560"/>
    <n v="64408"/>
    <n v="33"/>
    <s v="Male"/>
    <x v="0"/>
    <x v="2"/>
    <s v="South Indian"/>
    <d v="2023-01-13T00:00:00"/>
    <s v="Online"/>
    <n v="57"/>
    <n v="7"/>
    <n v="619.48"/>
    <n v="94.48"/>
    <s v="Card"/>
    <n v="5"/>
    <s v="25-35"/>
    <s v="new"/>
    <s v="high value"/>
    <s v="High"/>
    <s v="Jan"/>
    <x v="0"/>
    <x v="0"/>
    <x v="1"/>
  </r>
  <r>
    <n v="606561"/>
    <n v="71256"/>
    <n v="27"/>
    <s v="Male"/>
    <x v="5"/>
    <x v="3"/>
    <s v="Chinese"/>
    <d v="2023-09-27T00:00:00"/>
    <s v="Online"/>
    <n v="65"/>
    <n v="4.7"/>
    <n v="667.57"/>
    <n v="101.52"/>
    <s v="Wallet"/>
    <n v="3"/>
    <s v="25-35"/>
    <s v="new"/>
    <s v="high value"/>
    <s v="medium"/>
    <s v="Sep"/>
    <x v="0"/>
    <x v="2"/>
    <x v="1"/>
  </r>
  <r>
    <n v="606562"/>
    <n v="53129"/>
    <n v="49"/>
    <s v="Male"/>
    <x v="3"/>
    <x v="3"/>
    <s v="Sandwich"/>
    <d v="2022-01-03T00:00:00"/>
    <s v="Online"/>
    <n v="78"/>
    <n v="14.8"/>
    <n v="355.68"/>
    <n v="74.680000000000007"/>
    <s v="Cash"/>
    <n v="5"/>
    <s v="36-50"/>
    <s v="repeat"/>
    <s v="medium"/>
    <s v="High"/>
    <s v="Jan"/>
    <x v="2"/>
    <x v="1"/>
    <x v="1"/>
  </r>
  <r>
    <n v="606563"/>
    <n v="91329"/>
    <n v="28"/>
    <s v="Female"/>
    <x v="1"/>
    <x v="2"/>
    <s v="Chinese"/>
    <d v="2022-04-02T00:00:00"/>
    <s v="Online"/>
    <n v="45"/>
    <n v="13.4"/>
    <n v="1408.91"/>
    <n v="34.1"/>
    <s v="Wallet"/>
    <n v="3"/>
    <s v="25-35"/>
    <s v="repeat"/>
    <s v="high value"/>
    <s v="medium"/>
    <s v="Apr"/>
    <x v="2"/>
    <x v="1"/>
    <x v="0"/>
  </r>
  <r>
    <n v="606564"/>
    <n v="20336"/>
    <n v="57"/>
    <s v="Male"/>
    <x v="4"/>
    <x v="3"/>
    <s v="South Indian"/>
    <d v="2022-08-01T00:00:00"/>
    <s v="Online"/>
    <n v="54"/>
    <n v="11.3"/>
    <n v="378.99"/>
    <n v="65.56"/>
    <s v="Cash"/>
    <n v="4"/>
    <s v="50+"/>
    <s v="new"/>
    <s v="medium"/>
    <s v="medium"/>
    <s v="Aug"/>
    <x v="2"/>
    <x v="1"/>
    <x v="1"/>
  </r>
  <r>
    <n v="606565"/>
    <n v="85580"/>
    <n v="47"/>
    <s v="Female"/>
    <x v="4"/>
    <x v="2"/>
    <s v="Sandwich"/>
    <d v="2022-07-26T00:00:00"/>
    <s v="COD"/>
    <n v="28"/>
    <n v="2.8"/>
    <n v="1152.95"/>
    <n v="35.42"/>
    <s v="Wallet"/>
    <n v="4"/>
    <s v="36-50"/>
    <s v="new"/>
    <s v="high value"/>
    <s v="medium"/>
    <s v="Jul"/>
    <x v="2"/>
    <x v="2"/>
    <x v="2"/>
  </r>
  <r>
    <n v="606566"/>
    <n v="29247"/>
    <n v="36"/>
    <s v="Male"/>
    <x v="3"/>
    <x v="6"/>
    <s v="Sandwich"/>
    <d v="2024-07-17T00:00:00"/>
    <s v="COD"/>
    <n v="27"/>
    <n v="6.6"/>
    <n v="1167.3699999999999"/>
    <n v="29.25"/>
    <s v="Card"/>
    <n v="1"/>
    <s v="36-50"/>
    <s v="repeat"/>
    <s v="high value"/>
    <s v="Low"/>
    <s v="Jul"/>
    <x v="1"/>
    <x v="0"/>
    <x v="2"/>
  </r>
  <r>
    <n v="606567"/>
    <n v="83186"/>
    <n v="59"/>
    <s v="Male"/>
    <x v="4"/>
    <x v="1"/>
    <s v="Burger"/>
    <d v="2023-04-09T00:00:00"/>
    <s v="COD"/>
    <n v="65"/>
    <n v="15"/>
    <n v="510.08"/>
    <n v="91.52"/>
    <s v="UPI"/>
    <n v="1"/>
    <s v="50+"/>
    <s v="new"/>
    <s v="high value"/>
    <s v="Low"/>
    <s v="Apr"/>
    <x v="0"/>
    <x v="1"/>
    <x v="1"/>
  </r>
  <r>
    <n v="606568"/>
    <n v="89959"/>
    <n v="38"/>
    <s v="Male"/>
    <x v="0"/>
    <x v="1"/>
    <s v="Pizza"/>
    <d v="2024-02-14T00:00:00"/>
    <s v="COD"/>
    <n v="64"/>
    <n v="5.4"/>
    <n v="824.27"/>
    <n v="73.28"/>
    <s v="UPI"/>
    <n v="3"/>
    <s v="36-50"/>
    <s v="new"/>
    <s v="high value"/>
    <s v="medium"/>
    <s v="Feb"/>
    <x v="1"/>
    <x v="0"/>
    <x v="1"/>
  </r>
  <r>
    <n v="606569"/>
    <n v="71101"/>
    <n v="39"/>
    <s v="Female"/>
    <x v="3"/>
    <x v="6"/>
    <s v="Burger"/>
    <d v="2022-12-26T00:00:00"/>
    <s v="COD"/>
    <n v="50"/>
    <n v="14.6"/>
    <n v="908.82"/>
    <n v="43.73"/>
    <s v="Wallet"/>
    <n v="3"/>
    <s v="36-50"/>
    <s v="new"/>
    <s v="high value"/>
    <s v="medium"/>
    <s v="Dec"/>
    <x v="2"/>
    <x v="1"/>
    <x v="1"/>
  </r>
  <r>
    <n v="606570"/>
    <n v="80183"/>
    <n v="30"/>
    <s v="Male"/>
    <x v="3"/>
    <x v="2"/>
    <s v="South Indian"/>
    <d v="2022-09-28T00:00:00"/>
    <s v="Online"/>
    <n v="31"/>
    <n v="11.2"/>
    <n v="1345.18"/>
    <n v="27.3"/>
    <s v="Card"/>
    <n v="2"/>
    <s v="25-35"/>
    <s v="new"/>
    <s v="high value"/>
    <s v="Low"/>
    <s v="Sep"/>
    <x v="2"/>
    <x v="1"/>
    <x v="0"/>
  </r>
  <r>
    <n v="606571"/>
    <n v="73977"/>
    <n v="41"/>
    <s v="Male"/>
    <x v="1"/>
    <x v="0"/>
    <s v="Biryani"/>
    <d v="2022-09-23T00:00:00"/>
    <s v="COD"/>
    <n v="56"/>
    <n v="10"/>
    <n v="618.9"/>
    <n v="25.45"/>
    <s v="Card"/>
    <n v="5"/>
    <s v="36-50"/>
    <s v="new"/>
    <s v="high value"/>
    <s v="High"/>
    <s v="Sep"/>
    <x v="2"/>
    <x v="0"/>
    <x v="1"/>
  </r>
  <r>
    <n v="606572"/>
    <n v="90123"/>
    <n v="53"/>
    <s v="Female"/>
    <x v="1"/>
    <x v="7"/>
    <s v="Pizza"/>
    <d v="2023-01-24T00:00:00"/>
    <s v="COD"/>
    <n v="60"/>
    <n v="1.1000000000000001"/>
    <n v="707.1"/>
    <n v="104.58"/>
    <s v="Cash"/>
    <n v="2"/>
    <s v="50+"/>
    <s v="new"/>
    <s v="high value"/>
    <s v="Low"/>
    <s v="Jan"/>
    <x v="0"/>
    <x v="2"/>
    <x v="1"/>
  </r>
  <r>
    <n v="606573"/>
    <n v="32547"/>
    <n v="47"/>
    <s v="Male"/>
    <x v="4"/>
    <x v="0"/>
    <s v="Chinese"/>
    <d v="2024-04-18T00:00:00"/>
    <s v="Online"/>
    <n v="73"/>
    <n v="7.7"/>
    <n v="271.73"/>
    <n v="28.54"/>
    <s v="Card"/>
    <n v="3"/>
    <s v="36-50"/>
    <s v="new"/>
    <s v="medium"/>
    <s v="medium"/>
    <s v="Apr"/>
    <x v="1"/>
    <x v="0"/>
    <x v="1"/>
  </r>
  <r>
    <n v="606574"/>
    <n v="50376"/>
    <n v="19"/>
    <s v="Male"/>
    <x v="3"/>
    <x v="5"/>
    <s v="Pizza"/>
    <d v="2022-07-02T00:00:00"/>
    <s v="COD"/>
    <n v="84"/>
    <n v="1.8"/>
    <n v="579.32000000000005"/>
    <n v="35.4"/>
    <s v="Card"/>
    <n v="4"/>
    <s v="18-24"/>
    <s v="repeat"/>
    <s v="high value"/>
    <s v="medium"/>
    <s v="Jul"/>
    <x v="2"/>
    <x v="2"/>
    <x v="1"/>
  </r>
  <r>
    <n v="606575"/>
    <n v="29454"/>
    <n v="32"/>
    <s v="Female"/>
    <x v="4"/>
    <x v="2"/>
    <s v="Chinese"/>
    <d v="2024-11-07T00:00:00"/>
    <s v="Online"/>
    <n v="67"/>
    <n v="6.4"/>
    <n v="470.21"/>
    <n v="58.52"/>
    <s v="UPI"/>
    <n v="5"/>
    <s v="25-35"/>
    <s v="new"/>
    <s v="medium"/>
    <s v="High"/>
    <s v="Nov"/>
    <x v="1"/>
    <x v="0"/>
    <x v="1"/>
  </r>
  <r>
    <n v="606576"/>
    <n v="52585"/>
    <n v="20"/>
    <s v="Male"/>
    <x v="1"/>
    <x v="6"/>
    <s v="South Indian"/>
    <d v="2023-06-12T00:00:00"/>
    <s v="COD"/>
    <n v="59"/>
    <n v="4.5"/>
    <n v="1382.04"/>
    <n v="114.52"/>
    <s v="Cash"/>
    <n v="4"/>
    <s v="18-24"/>
    <s v="new"/>
    <s v="high value"/>
    <s v="medium"/>
    <s v="Jun"/>
    <x v="0"/>
    <x v="2"/>
    <x v="1"/>
  </r>
  <r>
    <n v="606577"/>
    <n v="64315"/>
    <n v="26"/>
    <s v="Female"/>
    <x v="1"/>
    <x v="1"/>
    <s v="Burger"/>
    <d v="2022-06-11T00:00:00"/>
    <s v="COD"/>
    <n v="54"/>
    <n v="2.5"/>
    <n v="1152.75"/>
    <n v="89.53"/>
    <s v="Card"/>
    <n v="1"/>
    <s v="25-35"/>
    <s v="new"/>
    <s v="high value"/>
    <s v="Low"/>
    <s v="Jun"/>
    <x v="2"/>
    <x v="2"/>
    <x v="1"/>
  </r>
  <r>
    <n v="606578"/>
    <n v="51043"/>
    <n v="57"/>
    <s v="Female"/>
    <x v="4"/>
    <x v="1"/>
    <s v="Chinese"/>
    <d v="2023-01-27T00:00:00"/>
    <s v="COD"/>
    <n v="56"/>
    <n v="9.6"/>
    <n v="1410.63"/>
    <n v="110.95"/>
    <s v="UPI"/>
    <n v="3"/>
    <s v="50+"/>
    <s v="new"/>
    <s v="high value"/>
    <s v="medium"/>
    <s v="Jan"/>
    <x v="0"/>
    <x v="0"/>
    <x v="1"/>
  </r>
  <r>
    <n v="606579"/>
    <n v="60183"/>
    <n v="55"/>
    <s v="Male"/>
    <x v="2"/>
    <x v="6"/>
    <s v="Sandwich"/>
    <d v="2024-08-26T00:00:00"/>
    <s v="Online"/>
    <n v="47"/>
    <n v="5.5"/>
    <n v="946.76"/>
    <n v="102.49"/>
    <s v="UPI"/>
    <n v="1"/>
    <s v="50+"/>
    <s v="new"/>
    <s v="high value"/>
    <s v="Low"/>
    <s v="Aug"/>
    <x v="1"/>
    <x v="0"/>
    <x v="1"/>
  </r>
  <r>
    <n v="606580"/>
    <n v="27610"/>
    <n v="47"/>
    <s v="Female"/>
    <x v="2"/>
    <x v="7"/>
    <s v="Chinese"/>
    <d v="2022-11-29T00:00:00"/>
    <s v="Online"/>
    <n v="74"/>
    <n v="11.8"/>
    <n v="1429.72"/>
    <n v="28.94"/>
    <s v="Card"/>
    <n v="5"/>
    <s v="36-50"/>
    <s v="new"/>
    <s v="high value"/>
    <s v="High"/>
    <s v="Nov"/>
    <x v="2"/>
    <x v="1"/>
    <x v="1"/>
  </r>
  <r>
    <n v="606581"/>
    <n v="40785"/>
    <n v="62"/>
    <s v="Female"/>
    <x v="5"/>
    <x v="6"/>
    <s v="Pizza"/>
    <d v="2024-01-09T00:00:00"/>
    <s v="COD"/>
    <n v="68"/>
    <n v="6.5"/>
    <n v="578.75"/>
    <n v="79.08"/>
    <s v="Card"/>
    <n v="1"/>
    <s v="50+"/>
    <s v="repeat"/>
    <s v="high value"/>
    <s v="Low"/>
    <s v="Jan"/>
    <x v="1"/>
    <x v="0"/>
    <x v="1"/>
  </r>
  <r>
    <n v="606582"/>
    <n v="31336"/>
    <n v="56"/>
    <s v="Female"/>
    <x v="1"/>
    <x v="5"/>
    <s v="South Indian"/>
    <d v="2022-08-04T00:00:00"/>
    <s v="COD"/>
    <n v="74"/>
    <n v="10.3"/>
    <n v="603.29999999999995"/>
    <n v="106.95"/>
    <s v="Cash"/>
    <n v="3"/>
    <s v="50+"/>
    <s v="new"/>
    <s v="high value"/>
    <s v="medium"/>
    <s v="Aug"/>
    <x v="2"/>
    <x v="1"/>
    <x v="1"/>
  </r>
  <r>
    <n v="606583"/>
    <n v="97669"/>
    <n v="18"/>
    <s v="Male"/>
    <x v="5"/>
    <x v="5"/>
    <s v="Pizza"/>
    <d v="2022-04-07T00:00:00"/>
    <s v="COD"/>
    <n v="47"/>
    <n v="8.4"/>
    <n v="799.99"/>
    <n v="54.24"/>
    <s v="Cash"/>
    <n v="5"/>
    <s v="18-24"/>
    <s v="new"/>
    <s v="high value"/>
    <s v="High"/>
    <s v="Apr"/>
    <x v="2"/>
    <x v="0"/>
    <x v="1"/>
  </r>
  <r>
    <n v="606584"/>
    <n v="25340"/>
    <n v="58"/>
    <s v="Male"/>
    <x v="4"/>
    <x v="7"/>
    <s v="Chinese"/>
    <d v="2022-04-01T00:00:00"/>
    <s v="COD"/>
    <n v="42"/>
    <n v="6.8"/>
    <n v="540.29999999999995"/>
    <n v="102.12"/>
    <s v="UPI"/>
    <n v="1"/>
    <s v="50+"/>
    <s v="new"/>
    <s v="high value"/>
    <s v="Low"/>
    <s v="Apr"/>
    <x v="2"/>
    <x v="0"/>
    <x v="0"/>
  </r>
  <r>
    <n v="606585"/>
    <n v="94993"/>
    <n v="21"/>
    <s v="Female"/>
    <x v="4"/>
    <x v="4"/>
    <s v="Burger"/>
    <d v="2022-12-19T00:00:00"/>
    <s v="COD"/>
    <n v="38"/>
    <n v="11.8"/>
    <n v="482.82"/>
    <n v="22.36"/>
    <s v="Cash"/>
    <n v="4"/>
    <s v="18-24"/>
    <s v="new"/>
    <s v="medium"/>
    <s v="medium"/>
    <s v="Dec"/>
    <x v="2"/>
    <x v="1"/>
    <x v="0"/>
  </r>
  <r>
    <n v="606586"/>
    <n v="89695"/>
    <n v="34"/>
    <s v="Male"/>
    <x v="2"/>
    <x v="3"/>
    <s v="Pizza"/>
    <d v="2024-06-12T00:00:00"/>
    <s v="Online"/>
    <n v="51"/>
    <n v="9.1999999999999993"/>
    <n v="1440.34"/>
    <n v="31.73"/>
    <s v="Wallet"/>
    <n v="3"/>
    <s v="25-35"/>
    <s v="new"/>
    <s v="high value"/>
    <s v="medium"/>
    <s v="Jun"/>
    <x v="1"/>
    <x v="0"/>
    <x v="1"/>
  </r>
  <r>
    <n v="606587"/>
    <n v="39738"/>
    <n v="45"/>
    <s v="Female"/>
    <x v="5"/>
    <x v="5"/>
    <s v="Chinese"/>
    <d v="2023-09-16T00:00:00"/>
    <s v="Online"/>
    <n v="22"/>
    <n v="2.6"/>
    <n v="872.17"/>
    <n v="102.53"/>
    <s v="UPI"/>
    <n v="1"/>
    <s v="36-50"/>
    <s v="new"/>
    <s v="high value"/>
    <s v="Low"/>
    <s v="Sep"/>
    <x v="0"/>
    <x v="2"/>
    <x v="2"/>
  </r>
  <r>
    <n v="606588"/>
    <n v="61677"/>
    <n v="63"/>
    <s v="Female"/>
    <x v="2"/>
    <x v="1"/>
    <s v="Pizza"/>
    <d v="2023-01-07T00:00:00"/>
    <s v="COD"/>
    <n v="41"/>
    <n v="5.9"/>
    <n v="524.51"/>
    <n v="51.09"/>
    <s v="Card"/>
    <n v="3"/>
    <s v="50+"/>
    <s v="new"/>
    <s v="high value"/>
    <s v="medium"/>
    <s v="Jan"/>
    <x v="0"/>
    <x v="0"/>
    <x v="0"/>
  </r>
  <r>
    <n v="606589"/>
    <n v="20519"/>
    <n v="58"/>
    <s v="Male"/>
    <x v="1"/>
    <x v="4"/>
    <s v="Burger"/>
    <d v="2023-10-06T00:00:00"/>
    <s v="Online"/>
    <n v="33"/>
    <n v="7.5"/>
    <n v="995.79"/>
    <n v="99.26"/>
    <s v="UPI"/>
    <n v="5"/>
    <s v="50+"/>
    <s v="new"/>
    <s v="high value"/>
    <s v="High"/>
    <s v="Oct"/>
    <x v="0"/>
    <x v="0"/>
    <x v="0"/>
  </r>
  <r>
    <n v="606590"/>
    <n v="93178"/>
    <n v="24"/>
    <s v="Female"/>
    <x v="1"/>
    <x v="7"/>
    <s v="Burger"/>
    <d v="2022-04-26T00:00:00"/>
    <s v="Online"/>
    <n v="73"/>
    <n v="11"/>
    <n v="1159.52"/>
    <n v="73.61"/>
    <s v="Card"/>
    <n v="5"/>
    <s v="18-24"/>
    <s v="new"/>
    <s v="high value"/>
    <s v="High"/>
    <s v="Apr"/>
    <x v="2"/>
    <x v="1"/>
    <x v="1"/>
  </r>
  <r>
    <n v="606591"/>
    <n v="51463"/>
    <n v="41"/>
    <s v="Female"/>
    <x v="5"/>
    <x v="2"/>
    <s v="Chinese"/>
    <d v="2023-02-01T00:00:00"/>
    <s v="COD"/>
    <n v="82"/>
    <n v="3.2"/>
    <n v="1056.1099999999999"/>
    <n v="71.680000000000007"/>
    <s v="Cash"/>
    <n v="4"/>
    <s v="36-50"/>
    <s v="new"/>
    <s v="high value"/>
    <s v="medium"/>
    <s v="Feb"/>
    <x v="0"/>
    <x v="2"/>
    <x v="1"/>
  </r>
  <r>
    <n v="606592"/>
    <n v="19719"/>
    <n v="42"/>
    <s v="Female"/>
    <x v="2"/>
    <x v="1"/>
    <s v="Biryani"/>
    <d v="2023-02-05T00:00:00"/>
    <s v="COD"/>
    <n v="78"/>
    <n v="13.1"/>
    <n v="408.8"/>
    <n v="64.47"/>
    <s v="Cash"/>
    <n v="1"/>
    <s v="36-50"/>
    <s v="new"/>
    <s v="medium"/>
    <s v="Low"/>
    <s v="Feb"/>
    <x v="0"/>
    <x v="1"/>
    <x v="1"/>
  </r>
  <r>
    <n v="606593"/>
    <n v="55047"/>
    <n v="31"/>
    <s v="Male"/>
    <x v="4"/>
    <x v="3"/>
    <s v="Biryani"/>
    <d v="2023-01-16T00:00:00"/>
    <s v="COD"/>
    <n v="37"/>
    <n v="5.5"/>
    <n v="1097.6099999999999"/>
    <n v="86.16"/>
    <s v="Card"/>
    <n v="1"/>
    <s v="25-35"/>
    <s v="new"/>
    <s v="high value"/>
    <s v="Low"/>
    <s v="Jan"/>
    <x v="0"/>
    <x v="0"/>
    <x v="0"/>
  </r>
  <r>
    <n v="606594"/>
    <n v="31628"/>
    <n v="54"/>
    <s v="Female"/>
    <x v="4"/>
    <x v="5"/>
    <s v="South Indian"/>
    <d v="2022-09-10T00:00:00"/>
    <s v="COD"/>
    <n v="44"/>
    <n v="1.3"/>
    <n v="273.57"/>
    <n v="104.6"/>
    <s v="Cash"/>
    <n v="5"/>
    <s v="50+"/>
    <s v="new"/>
    <s v="medium"/>
    <s v="High"/>
    <s v="Sep"/>
    <x v="2"/>
    <x v="2"/>
    <x v="0"/>
  </r>
  <r>
    <n v="606595"/>
    <n v="89725"/>
    <n v="50"/>
    <s v="Male"/>
    <x v="2"/>
    <x v="0"/>
    <s v="South Indian"/>
    <d v="2023-08-04T00:00:00"/>
    <s v="COD"/>
    <n v="34"/>
    <n v="3.8"/>
    <n v="868.71"/>
    <n v="74.52"/>
    <s v="Cash"/>
    <n v="5"/>
    <s v="36-50"/>
    <s v="new"/>
    <s v="high value"/>
    <s v="High"/>
    <s v="Aug"/>
    <x v="0"/>
    <x v="2"/>
    <x v="0"/>
  </r>
  <r>
    <n v="606596"/>
    <n v="69479"/>
    <n v="46"/>
    <s v="Female"/>
    <x v="0"/>
    <x v="4"/>
    <s v="Biryani"/>
    <d v="2024-01-22T00:00:00"/>
    <s v="COD"/>
    <n v="83"/>
    <n v="3.4"/>
    <n v="457.63"/>
    <n v="112.46"/>
    <s v="Cash"/>
    <n v="1"/>
    <s v="36-50"/>
    <s v="new"/>
    <s v="medium"/>
    <s v="Low"/>
    <s v="Jan"/>
    <x v="1"/>
    <x v="2"/>
    <x v="1"/>
  </r>
  <r>
    <n v="606597"/>
    <n v="84008"/>
    <n v="45"/>
    <s v="Male"/>
    <x v="4"/>
    <x v="3"/>
    <s v="Sandwich"/>
    <d v="2023-01-19T00:00:00"/>
    <s v="Online"/>
    <n v="26"/>
    <n v="12.2"/>
    <n v="641.07000000000005"/>
    <n v="51.06"/>
    <s v="UPI"/>
    <n v="1"/>
    <s v="36-50"/>
    <s v="new"/>
    <s v="high value"/>
    <s v="Low"/>
    <s v="Jan"/>
    <x v="0"/>
    <x v="1"/>
    <x v="2"/>
  </r>
  <r>
    <n v="606598"/>
    <n v="37352"/>
    <n v="45"/>
    <s v="Female"/>
    <x v="0"/>
    <x v="3"/>
    <s v="Sandwich"/>
    <d v="2023-03-21T00:00:00"/>
    <s v="COD"/>
    <n v="68"/>
    <n v="3.6"/>
    <n v="1391.47"/>
    <n v="61.83"/>
    <s v="UPI"/>
    <n v="5"/>
    <s v="36-50"/>
    <s v="new"/>
    <s v="high value"/>
    <s v="High"/>
    <s v="Mar"/>
    <x v="0"/>
    <x v="2"/>
    <x v="1"/>
  </r>
  <r>
    <n v="606599"/>
    <n v="77311"/>
    <n v="18"/>
    <s v="Female"/>
    <x v="0"/>
    <x v="0"/>
    <s v="South Indian"/>
    <d v="2023-01-15T00:00:00"/>
    <s v="Online"/>
    <n v="23"/>
    <n v="8"/>
    <n v="464.53"/>
    <n v="32.89"/>
    <s v="Card"/>
    <n v="3"/>
    <s v="18-24"/>
    <s v="new"/>
    <s v="medium"/>
    <s v="medium"/>
    <s v="Jan"/>
    <x v="0"/>
    <x v="0"/>
    <x v="2"/>
  </r>
  <r>
    <n v="606600"/>
    <n v="46081"/>
    <n v="20"/>
    <s v="Male"/>
    <x v="0"/>
    <x v="7"/>
    <s v="Burger"/>
    <d v="2023-10-07T00:00:00"/>
    <s v="Online"/>
    <n v="60"/>
    <n v="2.6"/>
    <n v="977.16"/>
    <n v="32.01"/>
    <s v="Wallet"/>
    <n v="4"/>
    <s v="18-24"/>
    <s v="new"/>
    <s v="high value"/>
    <s v="medium"/>
    <s v="Oct"/>
    <x v="0"/>
    <x v="2"/>
    <x v="1"/>
  </r>
  <r>
    <n v="606601"/>
    <n v="88690"/>
    <n v="19"/>
    <s v="Male"/>
    <x v="0"/>
    <x v="7"/>
    <s v="Chinese"/>
    <d v="2023-11-29T00:00:00"/>
    <s v="COD"/>
    <n v="60"/>
    <n v="6.8"/>
    <n v="1195.6500000000001"/>
    <n v="28.01"/>
    <s v="Wallet"/>
    <n v="3"/>
    <s v="18-24"/>
    <s v="new"/>
    <s v="high value"/>
    <s v="medium"/>
    <s v="Nov"/>
    <x v="0"/>
    <x v="0"/>
    <x v="1"/>
  </r>
  <r>
    <n v="606602"/>
    <n v="79095"/>
    <n v="29"/>
    <s v="Female"/>
    <x v="5"/>
    <x v="7"/>
    <s v="Biryani"/>
    <d v="2022-03-15T00:00:00"/>
    <s v="Online"/>
    <n v="32"/>
    <n v="3.5"/>
    <n v="479.49"/>
    <n v="102.72"/>
    <s v="Card"/>
    <n v="4"/>
    <s v="25-35"/>
    <s v="new"/>
    <s v="medium"/>
    <s v="medium"/>
    <s v="Mar"/>
    <x v="2"/>
    <x v="2"/>
    <x v="0"/>
  </r>
  <r>
    <n v="606603"/>
    <n v="67869"/>
    <n v="39"/>
    <s v="Female"/>
    <x v="0"/>
    <x v="2"/>
    <s v="Biryani"/>
    <d v="2022-08-25T00:00:00"/>
    <s v="COD"/>
    <n v="77"/>
    <n v="1.3"/>
    <n v="1329.02"/>
    <n v="98.78"/>
    <s v="Card"/>
    <n v="3"/>
    <s v="36-50"/>
    <s v="new"/>
    <s v="high value"/>
    <s v="medium"/>
    <s v="Aug"/>
    <x v="2"/>
    <x v="2"/>
    <x v="1"/>
  </r>
  <r>
    <n v="606604"/>
    <n v="77348"/>
    <n v="56"/>
    <s v="Female"/>
    <x v="4"/>
    <x v="4"/>
    <s v="Chinese"/>
    <d v="2022-07-21T00:00:00"/>
    <s v="COD"/>
    <n v="63"/>
    <n v="5.0999999999999996"/>
    <n v="1280.3499999999999"/>
    <n v="33.26"/>
    <s v="UPI"/>
    <n v="1"/>
    <s v="50+"/>
    <s v="new"/>
    <s v="high value"/>
    <s v="Low"/>
    <s v="Jul"/>
    <x v="2"/>
    <x v="0"/>
    <x v="1"/>
  </r>
  <r>
    <n v="606605"/>
    <n v="10112"/>
    <n v="46"/>
    <s v="Male"/>
    <x v="1"/>
    <x v="7"/>
    <s v="Biryani"/>
    <d v="2023-03-08T00:00:00"/>
    <s v="Online"/>
    <n v="37"/>
    <n v="6.4"/>
    <n v="1116.97"/>
    <n v="79.45"/>
    <s v="Wallet"/>
    <n v="2"/>
    <s v="36-50"/>
    <s v="new"/>
    <s v="high value"/>
    <s v="Low"/>
    <s v="Mar"/>
    <x v="0"/>
    <x v="0"/>
    <x v="0"/>
  </r>
  <r>
    <n v="606606"/>
    <n v="66953"/>
    <n v="20"/>
    <s v="Female"/>
    <x v="4"/>
    <x v="1"/>
    <s v="South Indian"/>
    <d v="2023-05-22T00:00:00"/>
    <s v="COD"/>
    <n v="48"/>
    <n v="13.2"/>
    <n v="1275.6199999999999"/>
    <n v="30.08"/>
    <s v="Card"/>
    <n v="2"/>
    <s v="18-24"/>
    <s v="new"/>
    <s v="high value"/>
    <s v="Low"/>
    <s v="May"/>
    <x v="0"/>
    <x v="1"/>
    <x v="1"/>
  </r>
  <r>
    <n v="606607"/>
    <n v="12812"/>
    <n v="46"/>
    <s v="Male"/>
    <x v="5"/>
    <x v="6"/>
    <s v="Sandwich"/>
    <d v="2024-04-23T00:00:00"/>
    <s v="Online"/>
    <n v="89"/>
    <n v="4.5"/>
    <n v="1285.24"/>
    <n v="112.97"/>
    <s v="Card"/>
    <n v="5"/>
    <s v="36-50"/>
    <s v="new"/>
    <s v="high value"/>
    <s v="High"/>
    <s v="Apr"/>
    <x v="1"/>
    <x v="2"/>
    <x v="1"/>
  </r>
  <r>
    <n v="606608"/>
    <n v="40925"/>
    <n v="60"/>
    <s v="Female"/>
    <x v="1"/>
    <x v="0"/>
    <s v="Chinese"/>
    <d v="2023-10-27T00:00:00"/>
    <s v="Online"/>
    <n v="28"/>
    <n v="1.4"/>
    <n v="857.41"/>
    <n v="95.26"/>
    <s v="Wallet"/>
    <n v="2"/>
    <s v="50+"/>
    <s v="new"/>
    <s v="high value"/>
    <s v="Low"/>
    <s v="Oct"/>
    <x v="0"/>
    <x v="2"/>
    <x v="2"/>
  </r>
  <r>
    <n v="606609"/>
    <n v="44340"/>
    <n v="39"/>
    <s v="Female"/>
    <x v="2"/>
    <x v="3"/>
    <s v="Sandwich"/>
    <d v="2022-03-10T00:00:00"/>
    <s v="COD"/>
    <n v="74"/>
    <n v="6.6"/>
    <n v="1013.72"/>
    <n v="62.61"/>
    <s v="Card"/>
    <n v="3"/>
    <s v="36-50"/>
    <s v="repeat"/>
    <s v="high value"/>
    <s v="medium"/>
    <s v="Mar"/>
    <x v="2"/>
    <x v="0"/>
    <x v="1"/>
  </r>
  <r>
    <n v="606610"/>
    <n v="33091"/>
    <n v="53"/>
    <s v="Female"/>
    <x v="2"/>
    <x v="3"/>
    <s v="Chinese"/>
    <d v="2024-01-26T00:00:00"/>
    <s v="COD"/>
    <n v="85"/>
    <n v="4.9000000000000004"/>
    <n v="1212.44"/>
    <n v="50.37"/>
    <s v="UPI"/>
    <n v="1"/>
    <s v="50+"/>
    <s v="new"/>
    <s v="high value"/>
    <s v="Low"/>
    <s v="Jan"/>
    <x v="1"/>
    <x v="2"/>
    <x v="1"/>
  </r>
  <r>
    <n v="606611"/>
    <n v="45930"/>
    <n v="20"/>
    <s v="Male"/>
    <x v="2"/>
    <x v="0"/>
    <s v="Burger"/>
    <d v="2022-11-18T00:00:00"/>
    <s v="Online"/>
    <n v="46"/>
    <n v="2.4"/>
    <n v="643.79999999999995"/>
    <n v="76.72"/>
    <s v="Wallet"/>
    <n v="3"/>
    <s v="18-24"/>
    <s v="new"/>
    <s v="high value"/>
    <s v="medium"/>
    <s v="Nov"/>
    <x v="2"/>
    <x v="2"/>
    <x v="1"/>
  </r>
  <r>
    <n v="606612"/>
    <n v="82933"/>
    <n v="55"/>
    <s v="Female"/>
    <x v="5"/>
    <x v="7"/>
    <s v="South Indian"/>
    <d v="2022-03-25T00:00:00"/>
    <s v="Online"/>
    <n v="86"/>
    <n v="12.8"/>
    <n v="225.51"/>
    <n v="66.66"/>
    <s v="Cash"/>
    <n v="2"/>
    <s v="50+"/>
    <s v="new"/>
    <s v="low"/>
    <s v="Low"/>
    <s v="Mar"/>
    <x v="2"/>
    <x v="1"/>
    <x v="1"/>
  </r>
  <r>
    <n v="606613"/>
    <n v="13418"/>
    <n v="48"/>
    <s v="Male"/>
    <x v="4"/>
    <x v="1"/>
    <s v="Sandwich"/>
    <d v="2022-10-19T00:00:00"/>
    <s v="COD"/>
    <n v="76"/>
    <n v="5.2"/>
    <n v="1395.75"/>
    <n v="37.450000000000003"/>
    <s v="Cash"/>
    <n v="1"/>
    <s v="36-50"/>
    <s v="repeat"/>
    <s v="high value"/>
    <s v="Low"/>
    <s v="Oct"/>
    <x v="2"/>
    <x v="0"/>
    <x v="1"/>
  </r>
  <r>
    <n v="606614"/>
    <n v="49162"/>
    <n v="31"/>
    <s v="Female"/>
    <x v="4"/>
    <x v="2"/>
    <s v="Sandwich"/>
    <d v="2023-12-16T00:00:00"/>
    <s v="Online"/>
    <n v="43"/>
    <n v="14"/>
    <n v="971.05"/>
    <n v="57.45"/>
    <s v="UPI"/>
    <n v="4"/>
    <s v="25-35"/>
    <s v="new"/>
    <s v="high value"/>
    <s v="medium"/>
    <s v="Dec"/>
    <x v="0"/>
    <x v="1"/>
    <x v="0"/>
  </r>
  <r>
    <n v="606615"/>
    <n v="72142"/>
    <n v="28"/>
    <s v="Female"/>
    <x v="5"/>
    <x v="6"/>
    <s v="Chinese"/>
    <d v="2023-01-15T00:00:00"/>
    <s v="COD"/>
    <n v="67"/>
    <n v="2.9"/>
    <n v="577.55999999999995"/>
    <n v="45.2"/>
    <s v="UPI"/>
    <n v="5"/>
    <s v="25-35"/>
    <s v="new"/>
    <s v="high value"/>
    <s v="High"/>
    <s v="Jan"/>
    <x v="0"/>
    <x v="2"/>
    <x v="1"/>
  </r>
  <r>
    <n v="606616"/>
    <n v="13308"/>
    <n v="28"/>
    <s v="Female"/>
    <x v="0"/>
    <x v="4"/>
    <s v="Chinese"/>
    <d v="2024-02-09T00:00:00"/>
    <s v="COD"/>
    <n v="40"/>
    <n v="7"/>
    <n v="986.46"/>
    <n v="90.89"/>
    <s v="Wallet"/>
    <n v="1"/>
    <s v="25-35"/>
    <s v="repeat"/>
    <s v="high value"/>
    <s v="Low"/>
    <s v="Feb"/>
    <x v="1"/>
    <x v="0"/>
    <x v="0"/>
  </r>
  <r>
    <n v="606617"/>
    <n v="37189"/>
    <n v="43"/>
    <s v="Male"/>
    <x v="0"/>
    <x v="4"/>
    <s v="South Indian"/>
    <d v="2023-01-12T00:00:00"/>
    <s v="Online"/>
    <n v="81"/>
    <n v="4"/>
    <n v="1108.6500000000001"/>
    <n v="69.34"/>
    <s v="Card"/>
    <n v="5"/>
    <s v="36-50"/>
    <s v="new"/>
    <s v="high value"/>
    <s v="High"/>
    <s v="Jan"/>
    <x v="0"/>
    <x v="2"/>
    <x v="1"/>
  </r>
  <r>
    <n v="606618"/>
    <n v="44899"/>
    <n v="55"/>
    <s v="Female"/>
    <x v="5"/>
    <x v="4"/>
    <s v="Burger"/>
    <d v="2022-10-06T00:00:00"/>
    <s v="Online"/>
    <n v="77"/>
    <n v="13.3"/>
    <n v="1472.25"/>
    <n v="25.58"/>
    <s v="Wallet"/>
    <n v="2"/>
    <s v="50+"/>
    <s v="repeat"/>
    <s v="high value"/>
    <s v="Low"/>
    <s v="Oct"/>
    <x v="2"/>
    <x v="1"/>
    <x v="1"/>
  </r>
  <r>
    <n v="606619"/>
    <n v="45811"/>
    <n v="34"/>
    <s v="Male"/>
    <x v="2"/>
    <x v="2"/>
    <s v="Burger"/>
    <d v="2023-04-23T00:00:00"/>
    <s v="COD"/>
    <n v="49"/>
    <n v="9.1999999999999993"/>
    <n v="1472.59"/>
    <n v="49.22"/>
    <s v="Cash"/>
    <n v="5"/>
    <s v="25-35"/>
    <s v="new"/>
    <s v="high value"/>
    <s v="High"/>
    <s v="Apr"/>
    <x v="0"/>
    <x v="0"/>
    <x v="1"/>
  </r>
  <r>
    <n v="606620"/>
    <n v="46199"/>
    <n v="38"/>
    <s v="Female"/>
    <x v="0"/>
    <x v="6"/>
    <s v="Chinese"/>
    <d v="2022-09-15T00:00:00"/>
    <s v="Online"/>
    <n v="75"/>
    <n v="14.1"/>
    <n v="887.68"/>
    <n v="83.94"/>
    <s v="Card"/>
    <n v="1"/>
    <s v="36-50"/>
    <s v="new"/>
    <s v="high value"/>
    <s v="Low"/>
    <s v="Sep"/>
    <x v="2"/>
    <x v="1"/>
    <x v="1"/>
  </r>
  <r>
    <n v="606621"/>
    <n v="81640"/>
    <n v="52"/>
    <s v="Male"/>
    <x v="2"/>
    <x v="4"/>
    <s v="South Indian"/>
    <d v="2022-06-19T00:00:00"/>
    <s v="Online"/>
    <n v="71"/>
    <n v="5.0999999999999996"/>
    <n v="397.64"/>
    <n v="86.53"/>
    <s v="Cash"/>
    <n v="3"/>
    <s v="50+"/>
    <s v="new"/>
    <s v="medium"/>
    <s v="medium"/>
    <s v="Jun"/>
    <x v="2"/>
    <x v="0"/>
    <x v="1"/>
  </r>
  <r>
    <n v="606622"/>
    <n v="22509"/>
    <n v="29"/>
    <s v="Male"/>
    <x v="5"/>
    <x v="6"/>
    <s v="Pizza"/>
    <d v="2023-12-11T00:00:00"/>
    <s v="COD"/>
    <n v="74"/>
    <n v="3.8"/>
    <n v="594.84"/>
    <n v="39.75"/>
    <s v="UPI"/>
    <n v="2"/>
    <s v="25-35"/>
    <s v="new"/>
    <s v="high value"/>
    <s v="Low"/>
    <s v="Dec"/>
    <x v="0"/>
    <x v="2"/>
    <x v="1"/>
  </r>
  <r>
    <n v="606623"/>
    <n v="35255"/>
    <n v="39"/>
    <s v="Male"/>
    <x v="5"/>
    <x v="0"/>
    <s v="South Indian"/>
    <d v="2024-06-20T00:00:00"/>
    <s v="Online"/>
    <n v="53"/>
    <n v="12.4"/>
    <n v="679.76"/>
    <n v="34.24"/>
    <s v="Cash"/>
    <n v="5"/>
    <s v="36-50"/>
    <s v="repeat"/>
    <s v="high value"/>
    <s v="High"/>
    <s v="Jun"/>
    <x v="1"/>
    <x v="1"/>
    <x v="1"/>
  </r>
  <r>
    <n v="606624"/>
    <n v="23367"/>
    <n v="41"/>
    <s v="Female"/>
    <x v="1"/>
    <x v="0"/>
    <s v="South Indian"/>
    <d v="2023-10-08T00:00:00"/>
    <s v="Online"/>
    <n v="43"/>
    <n v="11.8"/>
    <n v="498.08"/>
    <n v="91.02"/>
    <s v="Cash"/>
    <n v="4"/>
    <s v="36-50"/>
    <s v="new"/>
    <s v="medium"/>
    <s v="medium"/>
    <s v="Oct"/>
    <x v="0"/>
    <x v="1"/>
    <x v="0"/>
  </r>
  <r>
    <n v="606625"/>
    <n v="49868"/>
    <n v="47"/>
    <s v="Female"/>
    <x v="3"/>
    <x v="2"/>
    <s v="Chinese"/>
    <d v="2023-01-16T00:00:00"/>
    <s v="COD"/>
    <n v="81"/>
    <n v="13.1"/>
    <n v="1421.72"/>
    <n v="100.15"/>
    <s v="Card"/>
    <n v="5"/>
    <s v="36-50"/>
    <s v="new"/>
    <s v="high value"/>
    <s v="High"/>
    <s v="Jan"/>
    <x v="0"/>
    <x v="1"/>
    <x v="1"/>
  </r>
  <r>
    <n v="606626"/>
    <n v="53196"/>
    <n v="34"/>
    <s v="Female"/>
    <x v="3"/>
    <x v="6"/>
    <s v="South Indian"/>
    <d v="2024-07-12T00:00:00"/>
    <s v="COD"/>
    <n v="31"/>
    <n v="7.2"/>
    <n v="655.56"/>
    <n v="106.18"/>
    <s v="Wallet"/>
    <n v="4"/>
    <s v="25-35"/>
    <s v="new"/>
    <s v="high value"/>
    <s v="medium"/>
    <s v="Jul"/>
    <x v="1"/>
    <x v="0"/>
    <x v="0"/>
  </r>
  <r>
    <n v="606627"/>
    <n v="68588"/>
    <n v="29"/>
    <s v="Female"/>
    <x v="0"/>
    <x v="4"/>
    <s v="Burger"/>
    <d v="2022-03-09T00:00:00"/>
    <s v="COD"/>
    <n v="74"/>
    <n v="5.5"/>
    <n v="1352.99"/>
    <n v="84.61"/>
    <s v="UPI"/>
    <n v="4"/>
    <s v="25-35"/>
    <s v="new"/>
    <s v="high value"/>
    <s v="medium"/>
    <s v="Mar"/>
    <x v="2"/>
    <x v="0"/>
    <x v="1"/>
  </r>
  <r>
    <n v="606628"/>
    <n v="90165"/>
    <n v="23"/>
    <s v="Male"/>
    <x v="4"/>
    <x v="1"/>
    <s v="Pizza"/>
    <d v="2024-06-15T00:00:00"/>
    <s v="COD"/>
    <n v="73"/>
    <n v="11.3"/>
    <n v="524.53"/>
    <n v="41.65"/>
    <s v="UPI"/>
    <n v="1"/>
    <s v="18-24"/>
    <s v="new"/>
    <s v="high value"/>
    <s v="Low"/>
    <s v="Jun"/>
    <x v="1"/>
    <x v="1"/>
    <x v="1"/>
  </r>
  <r>
    <n v="606629"/>
    <n v="10881"/>
    <n v="34"/>
    <s v="Female"/>
    <x v="4"/>
    <x v="5"/>
    <s v="Sandwich"/>
    <d v="2023-10-20T00:00:00"/>
    <s v="Online"/>
    <n v="53"/>
    <n v="3.5"/>
    <n v="980.26"/>
    <n v="58.28"/>
    <s v="Card"/>
    <n v="3"/>
    <s v="25-35"/>
    <s v="new"/>
    <s v="high value"/>
    <s v="medium"/>
    <s v="Oct"/>
    <x v="0"/>
    <x v="2"/>
    <x v="1"/>
  </r>
  <r>
    <n v="606630"/>
    <n v="88928"/>
    <n v="45"/>
    <s v="Male"/>
    <x v="4"/>
    <x v="1"/>
    <s v="South Indian"/>
    <d v="2023-04-17T00:00:00"/>
    <s v="COD"/>
    <n v="38"/>
    <n v="5.0999999999999996"/>
    <n v="1388.84"/>
    <n v="39.83"/>
    <s v="Card"/>
    <n v="3"/>
    <s v="36-50"/>
    <s v="new"/>
    <s v="high value"/>
    <s v="medium"/>
    <s v="Apr"/>
    <x v="0"/>
    <x v="0"/>
    <x v="0"/>
  </r>
  <r>
    <n v="606631"/>
    <n v="78548"/>
    <n v="38"/>
    <s v="Female"/>
    <x v="1"/>
    <x v="3"/>
    <s v="Chinese"/>
    <d v="2024-12-10T00:00:00"/>
    <s v="COD"/>
    <n v="36"/>
    <n v="11.7"/>
    <n v="756"/>
    <n v="41.18"/>
    <s v="Cash"/>
    <n v="3"/>
    <s v="36-50"/>
    <s v="new"/>
    <s v="high value"/>
    <s v="medium"/>
    <s v="Dec"/>
    <x v="1"/>
    <x v="1"/>
    <x v="0"/>
  </r>
  <r>
    <n v="606632"/>
    <n v="76238"/>
    <n v="19"/>
    <s v="Female"/>
    <x v="4"/>
    <x v="4"/>
    <s v="Burger"/>
    <d v="2022-04-27T00:00:00"/>
    <s v="COD"/>
    <n v="37"/>
    <n v="12.5"/>
    <n v="1068.4100000000001"/>
    <n v="108.53"/>
    <s v="Cash"/>
    <n v="2"/>
    <s v="18-24"/>
    <s v="new"/>
    <s v="high value"/>
    <s v="Low"/>
    <s v="Apr"/>
    <x v="2"/>
    <x v="1"/>
    <x v="0"/>
  </r>
  <r>
    <n v="606633"/>
    <n v="86774"/>
    <n v="53"/>
    <s v="Male"/>
    <x v="0"/>
    <x v="0"/>
    <s v="Burger"/>
    <d v="2022-02-08T00:00:00"/>
    <s v="Online"/>
    <n v="48"/>
    <n v="7.8"/>
    <n v="1214.17"/>
    <n v="108"/>
    <s v="Card"/>
    <n v="3"/>
    <s v="50+"/>
    <s v="new"/>
    <s v="high value"/>
    <s v="medium"/>
    <s v="Feb"/>
    <x v="2"/>
    <x v="0"/>
    <x v="1"/>
  </r>
  <r>
    <n v="606634"/>
    <n v="63434"/>
    <n v="26"/>
    <s v="Male"/>
    <x v="3"/>
    <x v="1"/>
    <s v="Pizza"/>
    <d v="2024-11-17T00:00:00"/>
    <s v="Online"/>
    <n v="33"/>
    <n v="2.1"/>
    <n v="387.76"/>
    <n v="106.47"/>
    <s v="UPI"/>
    <n v="3"/>
    <s v="25-35"/>
    <s v="new"/>
    <s v="medium"/>
    <s v="medium"/>
    <s v="Nov"/>
    <x v="1"/>
    <x v="2"/>
    <x v="0"/>
  </r>
  <r>
    <n v="606635"/>
    <n v="41553"/>
    <n v="56"/>
    <s v="Female"/>
    <x v="1"/>
    <x v="6"/>
    <s v="Chinese"/>
    <d v="2024-02-19T00:00:00"/>
    <s v="Online"/>
    <n v="88"/>
    <n v="4.0999999999999996"/>
    <n v="788.86"/>
    <n v="62.86"/>
    <s v="Cash"/>
    <n v="2"/>
    <s v="50+"/>
    <s v="new"/>
    <s v="high value"/>
    <s v="Low"/>
    <s v="Feb"/>
    <x v="1"/>
    <x v="2"/>
    <x v="1"/>
  </r>
  <r>
    <n v="606636"/>
    <n v="12081"/>
    <n v="31"/>
    <s v="Female"/>
    <x v="3"/>
    <x v="6"/>
    <s v="Chinese"/>
    <d v="2024-08-11T00:00:00"/>
    <s v="Online"/>
    <n v="31"/>
    <n v="12.1"/>
    <n v="178.51"/>
    <n v="51.63"/>
    <s v="UPI"/>
    <n v="2"/>
    <s v="25-35"/>
    <s v="new"/>
    <s v="low"/>
    <s v="Low"/>
    <s v="Aug"/>
    <x v="1"/>
    <x v="1"/>
    <x v="0"/>
  </r>
  <r>
    <n v="606637"/>
    <n v="33557"/>
    <n v="45"/>
    <s v="Male"/>
    <x v="1"/>
    <x v="2"/>
    <s v="Burger"/>
    <d v="2024-03-16T00:00:00"/>
    <s v="Online"/>
    <n v="44"/>
    <n v="14"/>
    <n v="1006.54"/>
    <n v="51.91"/>
    <s v="Card"/>
    <n v="3"/>
    <s v="36-50"/>
    <s v="new"/>
    <s v="high value"/>
    <s v="medium"/>
    <s v="Mar"/>
    <x v="1"/>
    <x v="1"/>
    <x v="0"/>
  </r>
  <r>
    <n v="606638"/>
    <n v="55129"/>
    <n v="32"/>
    <s v="Male"/>
    <x v="5"/>
    <x v="4"/>
    <s v="Pizza"/>
    <d v="2022-12-04T00:00:00"/>
    <s v="Online"/>
    <n v="43"/>
    <n v="12.8"/>
    <n v="519.6"/>
    <n v="59.62"/>
    <s v="UPI"/>
    <n v="1"/>
    <s v="25-35"/>
    <s v="new"/>
    <s v="high value"/>
    <s v="Low"/>
    <s v="Dec"/>
    <x v="2"/>
    <x v="1"/>
    <x v="0"/>
  </r>
  <r>
    <n v="606639"/>
    <n v="50867"/>
    <n v="32"/>
    <s v="Female"/>
    <x v="0"/>
    <x v="2"/>
    <s v="Biryani"/>
    <d v="2024-01-08T00:00:00"/>
    <s v="Online"/>
    <n v="32"/>
    <n v="12.5"/>
    <n v="229.47"/>
    <n v="102.18"/>
    <s v="UPI"/>
    <n v="1"/>
    <s v="25-35"/>
    <s v="new"/>
    <s v="low"/>
    <s v="Low"/>
    <s v="Jan"/>
    <x v="1"/>
    <x v="1"/>
    <x v="0"/>
  </r>
  <r>
    <n v="606640"/>
    <n v="24383"/>
    <n v="57"/>
    <s v="Female"/>
    <x v="4"/>
    <x v="2"/>
    <s v="South Indian"/>
    <d v="2024-01-15T00:00:00"/>
    <s v="COD"/>
    <n v="22"/>
    <n v="13.5"/>
    <n v="620.41"/>
    <n v="68.989999999999995"/>
    <s v="Wallet"/>
    <n v="2"/>
    <s v="50+"/>
    <s v="new"/>
    <s v="high value"/>
    <s v="Low"/>
    <s v="Jan"/>
    <x v="1"/>
    <x v="1"/>
    <x v="2"/>
  </r>
  <r>
    <n v="606641"/>
    <n v="18297"/>
    <n v="44"/>
    <s v="Female"/>
    <x v="1"/>
    <x v="1"/>
    <s v="Sandwich"/>
    <d v="2024-09-08T00:00:00"/>
    <s v="Online"/>
    <n v="52"/>
    <n v="4.3"/>
    <n v="763.01"/>
    <n v="110.94"/>
    <s v="Cash"/>
    <n v="5"/>
    <s v="36-50"/>
    <s v="new"/>
    <s v="high value"/>
    <s v="High"/>
    <s v="Sep"/>
    <x v="1"/>
    <x v="2"/>
    <x v="1"/>
  </r>
  <r>
    <n v="606642"/>
    <n v="58090"/>
    <n v="24"/>
    <s v="Female"/>
    <x v="4"/>
    <x v="7"/>
    <s v="Chinese"/>
    <d v="2022-12-22T00:00:00"/>
    <s v="Online"/>
    <n v="85"/>
    <n v="8.4"/>
    <n v="328.78"/>
    <n v="70.959999999999994"/>
    <s v="Wallet"/>
    <n v="4"/>
    <s v="18-24"/>
    <s v="new"/>
    <s v="medium"/>
    <s v="medium"/>
    <s v="Dec"/>
    <x v="2"/>
    <x v="0"/>
    <x v="1"/>
  </r>
  <r>
    <n v="606643"/>
    <n v="16717"/>
    <n v="59"/>
    <s v="Female"/>
    <x v="4"/>
    <x v="5"/>
    <s v="Biryani"/>
    <d v="2023-01-27T00:00:00"/>
    <s v="COD"/>
    <n v="54"/>
    <n v="10.5"/>
    <n v="624.15"/>
    <n v="78.8"/>
    <s v="Card"/>
    <n v="4"/>
    <s v="50+"/>
    <s v="new"/>
    <s v="high value"/>
    <s v="medium"/>
    <s v="Jan"/>
    <x v="0"/>
    <x v="1"/>
    <x v="1"/>
  </r>
  <r>
    <n v="606644"/>
    <n v="45113"/>
    <n v="59"/>
    <s v="Female"/>
    <x v="5"/>
    <x v="6"/>
    <s v="Burger"/>
    <d v="2022-02-14T00:00:00"/>
    <s v="COD"/>
    <n v="33"/>
    <n v="9.6"/>
    <n v="654.94000000000005"/>
    <n v="59.42"/>
    <s v="Cash"/>
    <n v="4"/>
    <s v="50+"/>
    <s v="new"/>
    <s v="high value"/>
    <s v="medium"/>
    <s v="Feb"/>
    <x v="2"/>
    <x v="0"/>
    <x v="0"/>
  </r>
  <r>
    <n v="606645"/>
    <n v="19742"/>
    <n v="49"/>
    <s v="Female"/>
    <x v="5"/>
    <x v="4"/>
    <s v="South Indian"/>
    <d v="2022-03-18T00:00:00"/>
    <s v="Online"/>
    <n v="48"/>
    <n v="12.5"/>
    <n v="1114.73"/>
    <n v="80.42"/>
    <s v="Wallet"/>
    <n v="5"/>
    <s v="36-50"/>
    <s v="new"/>
    <s v="high value"/>
    <s v="High"/>
    <s v="Mar"/>
    <x v="2"/>
    <x v="1"/>
    <x v="1"/>
  </r>
  <r>
    <n v="606646"/>
    <n v="42758"/>
    <n v="26"/>
    <s v="Male"/>
    <x v="1"/>
    <x v="5"/>
    <s v="Chinese"/>
    <d v="2022-11-13T00:00:00"/>
    <s v="COD"/>
    <n v="54"/>
    <n v="9"/>
    <n v="165.01"/>
    <n v="76.849999999999994"/>
    <s v="Cash"/>
    <n v="1"/>
    <s v="25-35"/>
    <s v="repeat"/>
    <s v="low"/>
    <s v="Low"/>
    <s v="Nov"/>
    <x v="2"/>
    <x v="0"/>
    <x v="1"/>
  </r>
  <r>
    <n v="606647"/>
    <n v="79427"/>
    <n v="29"/>
    <s v="Female"/>
    <x v="1"/>
    <x v="3"/>
    <s v="Pizza"/>
    <d v="2023-08-13T00:00:00"/>
    <s v="Online"/>
    <n v="72"/>
    <n v="13.6"/>
    <n v="1374.06"/>
    <n v="22.62"/>
    <s v="Cash"/>
    <n v="3"/>
    <s v="25-35"/>
    <s v="new"/>
    <s v="high value"/>
    <s v="medium"/>
    <s v="Aug"/>
    <x v="0"/>
    <x v="1"/>
    <x v="1"/>
  </r>
  <r>
    <n v="606648"/>
    <n v="28324"/>
    <n v="22"/>
    <s v="Female"/>
    <x v="0"/>
    <x v="7"/>
    <s v="Sandwich"/>
    <d v="2024-09-05T00:00:00"/>
    <s v="Online"/>
    <n v="79"/>
    <n v="3"/>
    <n v="772.87"/>
    <n v="34.78"/>
    <s v="Card"/>
    <n v="5"/>
    <s v="18-24"/>
    <s v="new"/>
    <s v="high value"/>
    <s v="High"/>
    <s v="Sep"/>
    <x v="1"/>
    <x v="2"/>
    <x v="1"/>
  </r>
  <r>
    <n v="606649"/>
    <n v="77560"/>
    <n v="35"/>
    <s v="Male"/>
    <x v="0"/>
    <x v="4"/>
    <s v="Biryani"/>
    <d v="2022-04-12T00:00:00"/>
    <s v="COD"/>
    <n v="60"/>
    <n v="6.4"/>
    <n v="1481.41"/>
    <n v="60.93"/>
    <s v="Wallet"/>
    <n v="4"/>
    <s v="25-35"/>
    <s v="new"/>
    <s v="high value"/>
    <s v="medium"/>
    <s v="Apr"/>
    <x v="2"/>
    <x v="0"/>
    <x v="1"/>
  </r>
  <r>
    <n v="606650"/>
    <n v="68969"/>
    <n v="25"/>
    <s v="Male"/>
    <x v="2"/>
    <x v="1"/>
    <s v="Burger"/>
    <d v="2022-10-20T00:00:00"/>
    <s v="COD"/>
    <n v="60"/>
    <n v="5.4"/>
    <n v="177.23"/>
    <n v="87.34"/>
    <s v="Cash"/>
    <n v="3"/>
    <s v="25-35"/>
    <s v="new"/>
    <s v="low"/>
    <s v="medium"/>
    <s v="Oct"/>
    <x v="2"/>
    <x v="0"/>
    <x v="1"/>
  </r>
  <r>
    <n v="606651"/>
    <n v="70886"/>
    <n v="30"/>
    <s v="Male"/>
    <x v="0"/>
    <x v="0"/>
    <s v="South Indian"/>
    <d v="2024-09-15T00:00:00"/>
    <s v="Online"/>
    <n v="82"/>
    <n v="3.9"/>
    <n v="785.95"/>
    <n v="98.93"/>
    <s v="Wallet"/>
    <n v="2"/>
    <s v="25-35"/>
    <s v="new"/>
    <s v="high value"/>
    <s v="Low"/>
    <s v="Sep"/>
    <x v="1"/>
    <x v="2"/>
    <x v="1"/>
  </r>
  <r>
    <n v="606652"/>
    <n v="71083"/>
    <n v="57"/>
    <s v="Female"/>
    <x v="4"/>
    <x v="0"/>
    <s v="Pizza"/>
    <d v="2022-05-18T00:00:00"/>
    <s v="COD"/>
    <n v="63"/>
    <n v="11"/>
    <n v="917.14"/>
    <n v="80.98"/>
    <s v="UPI"/>
    <n v="5"/>
    <s v="50+"/>
    <s v="new"/>
    <s v="high value"/>
    <s v="High"/>
    <s v="May"/>
    <x v="2"/>
    <x v="1"/>
    <x v="1"/>
  </r>
  <r>
    <n v="606653"/>
    <n v="26255"/>
    <n v="54"/>
    <s v="Male"/>
    <x v="1"/>
    <x v="3"/>
    <s v="Biryani"/>
    <d v="2023-12-07T00:00:00"/>
    <s v="COD"/>
    <n v="86"/>
    <n v="9.5"/>
    <n v="1261.97"/>
    <n v="88.44"/>
    <s v="Cash"/>
    <n v="3"/>
    <s v="50+"/>
    <s v="new"/>
    <s v="high value"/>
    <s v="medium"/>
    <s v="Dec"/>
    <x v="0"/>
    <x v="0"/>
    <x v="1"/>
  </r>
  <r>
    <n v="606654"/>
    <n v="72400"/>
    <n v="52"/>
    <s v="Female"/>
    <x v="2"/>
    <x v="2"/>
    <s v="Chinese"/>
    <d v="2022-10-05T00:00:00"/>
    <s v="COD"/>
    <n v="53"/>
    <n v="8.9"/>
    <n v="240.43"/>
    <n v="48.89"/>
    <s v="Card"/>
    <n v="3"/>
    <s v="50+"/>
    <s v="new"/>
    <s v="low"/>
    <s v="medium"/>
    <s v="Oct"/>
    <x v="2"/>
    <x v="0"/>
    <x v="1"/>
  </r>
  <r>
    <n v="606655"/>
    <n v="99922"/>
    <n v="29"/>
    <s v="Female"/>
    <x v="2"/>
    <x v="7"/>
    <s v="South Indian"/>
    <d v="2022-01-11T00:00:00"/>
    <s v="COD"/>
    <n v="62"/>
    <n v="11.1"/>
    <n v="667.98"/>
    <n v="21.99"/>
    <s v="UPI"/>
    <n v="5"/>
    <s v="25-35"/>
    <s v="new"/>
    <s v="high value"/>
    <s v="High"/>
    <s v="Jan"/>
    <x v="2"/>
    <x v="1"/>
    <x v="1"/>
  </r>
  <r>
    <n v="606656"/>
    <n v="68173"/>
    <n v="41"/>
    <s v="Female"/>
    <x v="2"/>
    <x v="0"/>
    <s v="Biryani"/>
    <d v="2024-07-22T00:00:00"/>
    <s v="Online"/>
    <n v="60"/>
    <n v="10.4"/>
    <n v="491.07"/>
    <n v="79.06"/>
    <s v="UPI"/>
    <n v="3"/>
    <s v="36-50"/>
    <s v="new"/>
    <s v="medium"/>
    <s v="medium"/>
    <s v="Jul"/>
    <x v="1"/>
    <x v="1"/>
    <x v="1"/>
  </r>
  <r>
    <n v="606657"/>
    <n v="69371"/>
    <n v="49"/>
    <s v="Male"/>
    <x v="2"/>
    <x v="6"/>
    <s v="Burger"/>
    <d v="2024-09-01T00:00:00"/>
    <s v="COD"/>
    <n v="37"/>
    <n v="3.3"/>
    <n v="1092.71"/>
    <n v="87.9"/>
    <s v="Cash"/>
    <n v="5"/>
    <s v="36-50"/>
    <s v="new"/>
    <s v="high value"/>
    <s v="High"/>
    <s v="Sep"/>
    <x v="1"/>
    <x v="2"/>
    <x v="0"/>
  </r>
  <r>
    <n v="606658"/>
    <n v="60910"/>
    <n v="44"/>
    <s v="Male"/>
    <x v="5"/>
    <x v="6"/>
    <s v="Burger"/>
    <d v="2024-05-26T00:00:00"/>
    <s v="Online"/>
    <n v="75"/>
    <n v="9"/>
    <n v="1472.15"/>
    <n v="26.35"/>
    <s v="Cash"/>
    <n v="1"/>
    <s v="36-50"/>
    <s v="repeat"/>
    <s v="high value"/>
    <s v="Low"/>
    <s v="May"/>
    <x v="1"/>
    <x v="0"/>
    <x v="1"/>
  </r>
  <r>
    <n v="606659"/>
    <n v="53477"/>
    <n v="38"/>
    <s v="Male"/>
    <x v="1"/>
    <x v="5"/>
    <s v="South Indian"/>
    <d v="2023-04-11T00:00:00"/>
    <s v="Online"/>
    <n v="36"/>
    <n v="3.2"/>
    <n v="1247.8499999999999"/>
    <n v="68.260000000000005"/>
    <s v="Cash"/>
    <n v="1"/>
    <s v="36-50"/>
    <s v="new"/>
    <s v="high value"/>
    <s v="Low"/>
    <s v="Apr"/>
    <x v="0"/>
    <x v="2"/>
    <x v="0"/>
  </r>
  <r>
    <n v="606660"/>
    <n v="50493"/>
    <n v="64"/>
    <s v="Female"/>
    <x v="5"/>
    <x v="4"/>
    <s v="Pizza"/>
    <d v="2023-11-03T00:00:00"/>
    <s v="Online"/>
    <n v="44"/>
    <n v="8"/>
    <n v="1140.45"/>
    <n v="55.71"/>
    <s v="Card"/>
    <n v="5"/>
    <s v="50+"/>
    <s v="new"/>
    <s v="high value"/>
    <s v="High"/>
    <s v="Nov"/>
    <x v="0"/>
    <x v="0"/>
    <x v="0"/>
  </r>
  <r>
    <n v="606661"/>
    <n v="55777"/>
    <n v="45"/>
    <s v="Female"/>
    <x v="4"/>
    <x v="4"/>
    <s v="Pizza"/>
    <d v="2022-10-25T00:00:00"/>
    <s v="COD"/>
    <n v="58"/>
    <n v="9.8000000000000007"/>
    <n v="786.12"/>
    <n v="117.9"/>
    <s v="Card"/>
    <n v="4"/>
    <s v="36-50"/>
    <s v="new"/>
    <s v="high value"/>
    <s v="medium"/>
    <s v="Oct"/>
    <x v="2"/>
    <x v="0"/>
    <x v="1"/>
  </r>
  <r>
    <n v="606662"/>
    <n v="78146"/>
    <n v="42"/>
    <s v="Male"/>
    <x v="2"/>
    <x v="0"/>
    <s v="Pizza"/>
    <d v="2024-03-22T00:00:00"/>
    <s v="Online"/>
    <n v="62"/>
    <n v="13.9"/>
    <n v="505.39"/>
    <n v="25.15"/>
    <s v="UPI"/>
    <n v="2"/>
    <s v="36-50"/>
    <s v="new"/>
    <s v="high value"/>
    <s v="Low"/>
    <s v="Mar"/>
    <x v="1"/>
    <x v="1"/>
    <x v="1"/>
  </r>
  <r>
    <n v="606663"/>
    <n v="72871"/>
    <n v="54"/>
    <s v="Male"/>
    <x v="3"/>
    <x v="6"/>
    <s v="Biryani"/>
    <d v="2022-07-16T00:00:00"/>
    <s v="Online"/>
    <n v="83"/>
    <n v="1.3"/>
    <n v="676.3"/>
    <n v="87.69"/>
    <s v="Card"/>
    <n v="2"/>
    <s v="50+"/>
    <s v="new"/>
    <s v="high value"/>
    <s v="Low"/>
    <s v="Jul"/>
    <x v="2"/>
    <x v="2"/>
    <x v="1"/>
  </r>
  <r>
    <n v="606664"/>
    <n v="28741"/>
    <n v="41"/>
    <s v="Male"/>
    <x v="4"/>
    <x v="7"/>
    <s v="Chinese"/>
    <d v="2022-06-27T00:00:00"/>
    <s v="Online"/>
    <n v="74"/>
    <n v="4.0999999999999996"/>
    <n v="521.65"/>
    <n v="28.86"/>
    <s v="Cash"/>
    <n v="4"/>
    <s v="36-50"/>
    <s v="new"/>
    <s v="high value"/>
    <s v="medium"/>
    <s v="Jun"/>
    <x v="2"/>
    <x v="2"/>
    <x v="1"/>
  </r>
  <r>
    <n v="606665"/>
    <n v="80448"/>
    <n v="24"/>
    <s v="Male"/>
    <x v="0"/>
    <x v="2"/>
    <s v="Pizza"/>
    <d v="2022-07-12T00:00:00"/>
    <s v="COD"/>
    <n v="78"/>
    <n v="14"/>
    <n v="1425.89"/>
    <n v="27.82"/>
    <s v="UPI"/>
    <n v="1"/>
    <s v="18-24"/>
    <s v="new"/>
    <s v="high value"/>
    <s v="Low"/>
    <s v="Jul"/>
    <x v="2"/>
    <x v="1"/>
    <x v="1"/>
  </r>
  <r>
    <n v="606666"/>
    <n v="58559"/>
    <n v="61"/>
    <s v="Male"/>
    <x v="5"/>
    <x v="0"/>
    <s v="Chinese"/>
    <d v="2024-03-29T00:00:00"/>
    <s v="COD"/>
    <n v="56"/>
    <n v="14.1"/>
    <n v="565.41999999999996"/>
    <n v="28.36"/>
    <s v="Card"/>
    <n v="4"/>
    <s v="50+"/>
    <s v="new"/>
    <s v="high value"/>
    <s v="medium"/>
    <s v="Mar"/>
    <x v="1"/>
    <x v="1"/>
    <x v="1"/>
  </r>
  <r>
    <n v="606667"/>
    <n v="49414"/>
    <n v="40"/>
    <s v="Female"/>
    <x v="5"/>
    <x v="6"/>
    <s v="South Indian"/>
    <d v="2022-09-05T00:00:00"/>
    <s v="Online"/>
    <n v="39"/>
    <n v="3.2"/>
    <n v="618.71"/>
    <n v="102.62"/>
    <s v="UPI"/>
    <n v="2"/>
    <s v="36-50"/>
    <s v="new"/>
    <s v="high value"/>
    <s v="Low"/>
    <s v="Sep"/>
    <x v="2"/>
    <x v="2"/>
    <x v="0"/>
  </r>
  <r>
    <n v="606668"/>
    <n v="87474"/>
    <n v="34"/>
    <s v="Male"/>
    <x v="4"/>
    <x v="2"/>
    <s v="Burger"/>
    <d v="2024-08-05T00:00:00"/>
    <s v="COD"/>
    <n v="36"/>
    <n v="5.9"/>
    <n v="607.79999999999995"/>
    <n v="70.78"/>
    <s v="Wallet"/>
    <n v="3"/>
    <s v="25-35"/>
    <s v="new"/>
    <s v="high value"/>
    <s v="medium"/>
    <s v="Aug"/>
    <x v="1"/>
    <x v="0"/>
    <x v="0"/>
  </r>
  <r>
    <n v="606669"/>
    <n v="90766"/>
    <n v="33"/>
    <s v="Female"/>
    <x v="1"/>
    <x v="0"/>
    <s v="South Indian"/>
    <d v="2023-07-02T00:00:00"/>
    <s v="COD"/>
    <n v="88"/>
    <n v="6.6"/>
    <n v="1449.01"/>
    <n v="44.11"/>
    <s v="Wallet"/>
    <n v="4"/>
    <s v="25-35"/>
    <s v="new"/>
    <s v="high value"/>
    <s v="medium"/>
    <s v="Jul"/>
    <x v="0"/>
    <x v="0"/>
    <x v="1"/>
  </r>
  <r>
    <n v="606670"/>
    <n v="49107"/>
    <n v="52"/>
    <s v="Male"/>
    <x v="3"/>
    <x v="5"/>
    <s v="Chinese"/>
    <d v="2022-12-08T00:00:00"/>
    <s v="Online"/>
    <n v="38"/>
    <n v="2.8"/>
    <n v="152.13"/>
    <n v="43.52"/>
    <s v="Cash"/>
    <n v="4"/>
    <s v="50+"/>
    <s v="new"/>
    <s v="low"/>
    <s v="medium"/>
    <s v="Dec"/>
    <x v="2"/>
    <x v="2"/>
    <x v="0"/>
  </r>
  <r>
    <n v="606671"/>
    <n v="22347"/>
    <n v="29"/>
    <s v="Female"/>
    <x v="1"/>
    <x v="1"/>
    <s v="Chinese"/>
    <d v="2024-03-04T00:00:00"/>
    <s v="COD"/>
    <n v="52"/>
    <n v="8.9"/>
    <n v="592.20000000000005"/>
    <n v="97.91"/>
    <s v="Wallet"/>
    <n v="5"/>
    <s v="25-35"/>
    <s v="new"/>
    <s v="high value"/>
    <s v="High"/>
    <s v="Mar"/>
    <x v="1"/>
    <x v="0"/>
    <x v="1"/>
  </r>
  <r>
    <n v="606672"/>
    <n v="85882"/>
    <n v="37"/>
    <s v="Female"/>
    <x v="2"/>
    <x v="6"/>
    <s v="Chinese"/>
    <d v="2024-04-18T00:00:00"/>
    <s v="Online"/>
    <n v="50"/>
    <n v="12.1"/>
    <n v="432.39"/>
    <n v="46.47"/>
    <s v="Card"/>
    <n v="1"/>
    <s v="36-50"/>
    <s v="repeat"/>
    <s v="medium"/>
    <s v="Low"/>
    <s v="Apr"/>
    <x v="1"/>
    <x v="1"/>
    <x v="1"/>
  </r>
  <r>
    <n v="606673"/>
    <n v="30768"/>
    <n v="33"/>
    <s v="Male"/>
    <x v="0"/>
    <x v="3"/>
    <s v="Chinese"/>
    <d v="2022-10-02T00:00:00"/>
    <s v="COD"/>
    <n v="63"/>
    <n v="14.1"/>
    <n v="1326.21"/>
    <n v="110.86"/>
    <s v="Wallet"/>
    <n v="2"/>
    <s v="25-35"/>
    <s v="new"/>
    <s v="high value"/>
    <s v="Low"/>
    <s v="Oct"/>
    <x v="2"/>
    <x v="1"/>
    <x v="1"/>
  </r>
  <r>
    <n v="606674"/>
    <n v="82758"/>
    <n v="57"/>
    <s v="Male"/>
    <x v="1"/>
    <x v="0"/>
    <s v="Pizza"/>
    <d v="2024-11-22T00:00:00"/>
    <s v="COD"/>
    <n v="33"/>
    <n v="14.1"/>
    <n v="769.54"/>
    <n v="115.25"/>
    <s v="UPI"/>
    <n v="2"/>
    <s v="50+"/>
    <s v="new"/>
    <s v="high value"/>
    <s v="Low"/>
    <s v="Nov"/>
    <x v="1"/>
    <x v="1"/>
    <x v="0"/>
  </r>
  <r>
    <n v="606675"/>
    <n v="71690"/>
    <n v="50"/>
    <s v="Male"/>
    <x v="1"/>
    <x v="5"/>
    <s v="Biryani"/>
    <d v="2024-06-05T00:00:00"/>
    <s v="COD"/>
    <n v="76"/>
    <n v="14.8"/>
    <n v="430.55"/>
    <n v="37.450000000000003"/>
    <s v="Cash"/>
    <n v="1"/>
    <s v="36-50"/>
    <s v="new"/>
    <s v="medium"/>
    <s v="Low"/>
    <s v="Jun"/>
    <x v="1"/>
    <x v="1"/>
    <x v="1"/>
  </r>
  <r>
    <n v="606676"/>
    <n v="88958"/>
    <n v="31"/>
    <s v="Female"/>
    <x v="4"/>
    <x v="5"/>
    <s v="Chinese"/>
    <d v="2024-03-10T00:00:00"/>
    <s v="COD"/>
    <n v="62"/>
    <n v="7"/>
    <n v="963.08"/>
    <n v="81.510000000000005"/>
    <s v="Card"/>
    <n v="4"/>
    <s v="25-35"/>
    <s v="new"/>
    <s v="high value"/>
    <s v="medium"/>
    <s v="Mar"/>
    <x v="1"/>
    <x v="0"/>
    <x v="1"/>
  </r>
  <r>
    <n v="606677"/>
    <n v="24206"/>
    <n v="35"/>
    <s v="Male"/>
    <x v="0"/>
    <x v="2"/>
    <s v="Burger"/>
    <d v="2024-06-24T00:00:00"/>
    <s v="COD"/>
    <n v="87"/>
    <n v="1.3"/>
    <n v="707.43"/>
    <n v="48.11"/>
    <s v="UPI"/>
    <n v="5"/>
    <s v="25-35"/>
    <s v="new"/>
    <s v="high value"/>
    <s v="High"/>
    <s v="Jun"/>
    <x v="1"/>
    <x v="2"/>
    <x v="1"/>
  </r>
  <r>
    <n v="606678"/>
    <n v="51867"/>
    <n v="34"/>
    <s v="Male"/>
    <x v="0"/>
    <x v="4"/>
    <s v="Pizza"/>
    <d v="2023-06-14T00:00:00"/>
    <s v="COD"/>
    <n v="29"/>
    <n v="12.5"/>
    <n v="185.13"/>
    <n v="83.95"/>
    <s v="Cash"/>
    <n v="2"/>
    <s v="25-35"/>
    <s v="new"/>
    <s v="low"/>
    <s v="Low"/>
    <s v="Jun"/>
    <x v="0"/>
    <x v="1"/>
    <x v="2"/>
  </r>
  <r>
    <n v="606679"/>
    <n v="40851"/>
    <n v="44"/>
    <s v="Female"/>
    <x v="2"/>
    <x v="6"/>
    <s v="Pizza"/>
    <d v="2023-05-27T00:00:00"/>
    <s v="Online"/>
    <n v="59"/>
    <n v="5.5"/>
    <n v="1006.16"/>
    <n v="94.96"/>
    <s v="Card"/>
    <n v="2"/>
    <s v="36-50"/>
    <s v="repeat"/>
    <s v="high value"/>
    <s v="Low"/>
    <s v="May"/>
    <x v="0"/>
    <x v="0"/>
    <x v="1"/>
  </r>
  <r>
    <n v="606680"/>
    <n v="28654"/>
    <n v="30"/>
    <s v="Male"/>
    <x v="0"/>
    <x v="1"/>
    <s v="Biryani"/>
    <d v="2023-05-23T00:00:00"/>
    <s v="COD"/>
    <n v="68"/>
    <n v="2.2000000000000002"/>
    <n v="420.1"/>
    <n v="92.63"/>
    <s v="Card"/>
    <n v="2"/>
    <s v="25-35"/>
    <s v="new"/>
    <s v="medium"/>
    <s v="Low"/>
    <s v="May"/>
    <x v="0"/>
    <x v="2"/>
    <x v="1"/>
  </r>
  <r>
    <n v="606681"/>
    <n v="47568"/>
    <n v="51"/>
    <s v="Female"/>
    <x v="4"/>
    <x v="2"/>
    <s v="Burger"/>
    <d v="2024-06-13T00:00:00"/>
    <s v="COD"/>
    <n v="76"/>
    <n v="12.1"/>
    <n v="277.87"/>
    <n v="69.959999999999994"/>
    <s v="Wallet"/>
    <n v="2"/>
    <s v="50+"/>
    <s v="repeat"/>
    <s v="medium"/>
    <s v="Low"/>
    <s v="Jun"/>
    <x v="1"/>
    <x v="1"/>
    <x v="1"/>
  </r>
  <r>
    <n v="606682"/>
    <n v="23688"/>
    <n v="20"/>
    <s v="Female"/>
    <x v="5"/>
    <x v="1"/>
    <s v="Sandwich"/>
    <d v="2023-10-18T00:00:00"/>
    <s v="COD"/>
    <n v="77"/>
    <n v="12.5"/>
    <n v="784"/>
    <n v="23.43"/>
    <s v="Card"/>
    <n v="4"/>
    <s v="18-24"/>
    <s v="new"/>
    <s v="high value"/>
    <s v="medium"/>
    <s v="Oct"/>
    <x v="0"/>
    <x v="1"/>
    <x v="1"/>
  </r>
  <r>
    <n v="606683"/>
    <n v="30664"/>
    <n v="43"/>
    <s v="Male"/>
    <x v="1"/>
    <x v="6"/>
    <s v="Burger"/>
    <d v="2023-07-26T00:00:00"/>
    <s v="COD"/>
    <n v="43"/>
    <n v="9.5"/>
    <n v="678.2"/>
    <n v="83.92"/>
    <s v="UPI"/>
    <n v="1"/>
    <s v="36-50"/>
    <s v="repeat"/>
    <s v="high value"/>
    <s v="Low"/>
    <s v="Jul"/>
    <x v="0"/>
    <x v="0"/>
    <x v="0"/>
  </r>
  <r>
    <n v="606684"/>
    <n v="83391"/>
    <n v="32"/>
    <s v="Female"/>
    <x v="3"/>
    <x v="0"/>
    <s v="Burger"/>
    <d v="2022-08-07T00:00:00"/>
    <s v="COD"/>
    <n v="38"/>
    <n v="14.3"/>
    <n v="269.14999999999998"/>
    <n v="93.55"/>
    <s v="Wallet"/>
    <n v="3"/>
    <s v="25-35"/>
    <s v="repeat"/>
    <s v="medium"/>
    <s v="medium"/>
    <s v="Aug"/>
    <x v="2"/>
    <x v="1"/>
    <x v="0"/>
  </r>
  <r>
    <n v="606685"/>
    <n v="21638"/>
    <n v="24"/>
    <s v="Female"/>
    <x v="3"/>
    <x v="7"/>
    <s v="Biryani"/>
    <d v="2024-12-20T00:00:00"/>
    <s v="Online"/>
    <n v="77"/>
    <n v="1.8"/>
    <n v="884.18"/>
    <n v="20.94"/>
    <s v="Card"/>
    <n v="4"/>
    <s v="18-24"/>
    <s v="new"/>
    <s v="high value"/>
    <s v="medium"/>
    <s v="Dec"/>
    <x v="1"/>
    <x v="2"/>
    <x v="1"/>
  </r>
  <r>
    <n v="606686"/>
    <n v="56597"/>
    <n v="30"/>
    <s v="Male"/>
    <x v="0"/>
    <x v="7"/>
    <s v="Pizza"/>
    <d v="2023-11-13T00:00:00"/>
    <s v="Online"/>
    <n v="21"/>
    <n v="14.9"/>
    <n v="310.7"/>
    <n v="72.97"/>
    <s v="UPI"/>
    <n v="5"/>
    <s v="25-35"/>
    <s v="new"/>
    <s v="medium"/>
    <s v="High"/>
    <s v="Nov"/>
    <x v="0"/>
    <x v="1"/>
    <x v="2"/>
  </r>
  <r>
    <n v="606687"/>
    <n v="24441"/>
    <n v="52"/>
    <s v="Female"/>
    <x v="1"/>
    <x v="1"/>
    <s v="Pizza"/>
    <d v="2024-06-11T00:00:00"/>
    <s v="COD"/>
    <n v="21"/>
    <n v="6.3"/>
    <n v="927.36"/>
    <n v="63.05"/>
    <s v="Wallet"/>
    <n v="2"/>
    <s v="50+"/>
    <s v="new"/>
    <s v="high value"/>
    <s v="Low"/>
    <s v="Jun"/>
    <x v="1"/>
    <x v="0"/>
    <x v="2"/>
  </r>
  <r>
    <n v="606688"/>
    <n v="36123"/>
    <n v="23"/>
    <s v="Female"/>
    <x v="2"/>
    <x v="3"/>
    <s v="South Indian"/>
    <d v="2022-03-23T00:00:00"/>
    <s v="Online"/>
    <n v="44"/>
    <n v="6.2"/>
    <n v="751.03"/>
    <n v="97.84"/>
    <s v="Cash"/>
    <n v="4"/>
    <s v="18-24"/>
    <s v="new"/>
    <s v="high value"/>
    <s v="medium"/>
    <s v="Mar"/>
    <x v="2"/>
    <x v="0"/>
    <x v="0"/>
  </r>
  <r>
    <n v="606689"/>
    <n v="52164"/>
    <n v="62"/>
    <s v="Male"/>
    <x v="2"/>
    <x v="1"/>
    <s v="Pizza"/>
    <d v="2024-03-28T00:00:00"/>
    <s v="Online"/>
    <n v="54"/>
    <n v="5.8"/>
    <n v="1371.02"/>
    <n v="93.49"/>
    <s v="Cash"/>
    <n v="4"/>
    <s v="50+"/>
    <s v="new"/>
    <s v="high value"/>
    <s v="medium"/>
    <s v="Mar"/>
    <x v="1"/>
    <x v="0"/>
    <x v="1"/>
  </r>
  <r>
    <n v="606690"/>
    <n v="83045"/>
    <n v="49"/>
    <s v="Female"/>
    <x v="0"/>
    <x v="6"/>
    <s v="Sandwich"/>
    <d v="2024-04-19T00:00:00"/>
    <s v="Online"/>
    <n v="71"/>
    <n v="2.2999999999999998"/>
    <n v="364.07"/>
    <n v="79.150000000000006"/>
    <s v="Cash"/>
    <n v="2"/>
    <s v="36-50"/>
    <s v="new"/>
    <s v="medium"/>
    <s v="Low"/>
    <s v="Apr"/>
    <x v="1"/>
    <x v="2"/>
    <x v="1"/>
  </r>
  <r>
    <n v="606691"/>
    <n v="95781"/>
    <n v="43"/>
    <s v="Female"/>
    <x v="4"/>
    <x v="2"/>
    <s v="Burger"/>
    <d v="2024-05-26T00:00:00"/>
    <s v="COD"/>
    <n v="61"/>
    <n v="1.9"/>
    <n v="1125.42"/>
    <n v="74.709999999999994"/>
    <s v="Cash"/>
    <n v="1"/>
    <s v="36-50"/>
    <s v="new"/>
    <s v="high value"/>
    <s v="Low"/>
    <s v="May"/>
    <x v="1"/>
    <x v="2"/>
    <x v="1"/>
  </r>
  <r>
    <n v="606692"/>
    <n v="81440"/>
    <n v="24"/>
    <s v="Male"/>
    <x v="0"/>
    <x v="0"/>
    <s v="Pizza"/>
    <d v="2022-10-15T00:00:00"/>
    <s v="Online"/>
    <n v="42"/>
    <n v="4.7"/>
    <n v="1294.92"/>
    <n v="84.3"/>
    <s v="UPI"/>
    <n v="3"/>
    <s v="18-24"/>
    <s v="new"/>
    <s v="high value"/>
    <s v="medium"/>
    <s v="Oct"/>
    <x v="2"/>
    <x v="2"/>
    <x v="0"/>
  </r>
  <r>
    <n v="606693"/>
    <n v="36759"/>
    <n v="37"/>
    <s v="Male"/>
    <x v="0"/>
    <x v="7"/>
    <s v="Burger"/>
    <d v="2023-08-02T00:00:00"/>
    <s v="COD"/>
    <n v="21"/>
    <n v="5"/>
    <n v="684.74"/>
    <n v="81.88"/>
    <s v="Card"/>
    <n v="4"/>
    <s v="36-50"/>
    <s v="new"/>
    <s v="high value"/>
    <s v="medium"/>
    <s v="Aug"/>
    <x v="0"/>
    <x v="2"/>
    <x v="2"/>
  </r>
  <r>
    <n v="606694"/>
    <n v="75141"/>
    <n v="42"/>
    <s v="Female"/>
    <x v="5"/>
    <x v="5"/>
    <s v="South Indian"/>
    <d v="2022-12-13T00:00:00"/>
    <s v="Online"/>
    <n v="25"/>
    <n v="12.3"/>
    <n v="370.94"/>
    <n v="52.38"/>
    <s v="Card"/>
    <n v="4"/>
    <s v="36-50"/>
    <s v="new"/>
    <s v="medium"/>
    <s v="medium"/>
    <s v="Dec"/>
    <x v="2"/>
    <x v="1"/>
    <x v="2"/>
  </r>
  <r>
    <n v="606695"/>
    <n v="16878"/>
    <n v="37"/>
    <s v="Male"/>
    <x v="0"/>
    <x v="1"/>
    <s v="Biryani"/>
    <d v="2024-03-25T00:00:00"/>
    <s v="COD"/>
    <n v="74"/>
    <n v="11.4"/>
    <n v="1464.05"/>
    <n v="58.27"/>
    <s v="UPI"/>
    <n v="1"/>
    <s v="36-50"/>
    <s v="new"/>
    <s v="high value"/>
    <s v="Low"/>
    <s v="Mar"/>
    <x v="1"/>
    <x v="1"/>
    <x v="1"/>
  </r>
  <r>
    <n v="606696"/>
    <n v="10512"/>
    <n v="30"/>
    <s v="Male"/>
    <x v="1"/>
    <x v="6"/>
    <s v="Chinese"/>
    <d v="2024-11-30T00:00:00"/>
    <s v="COD"/>
    <n v="81"/>
    <n v="7.8"/>
    <n v="338.07"/>
    <n v="73.319999999999993"/>
    <s v="Cash"/>
    <n v="2"/>
    <s v="25-35"/>
    <s v="repeat"/>
    <s v="medium"/>
    <s v="Low"/>
    <s v="Nov"/>
    <x v="1"/>
    <x v="0"/>
    <x v="1"/>
  </r>
  <r>
    <n v="606697"/>
    <n v="60766"/>
    <n v="55"/>
    <s v="Male"/>
    <x v="1"/>
    <x v="4"/>
    <s v="Biryani"/>
    <d v="2024-07-31T00:00:00"/>
    <s v="Online"/>
    <n v="22"/>
    <n v="7"/>
    <n v="1077.8399999999999"/>
    <n v="62.47"/>
    <s v="Wallet"/>
    <n v="5"/>
    <s v="50+"/>
    <s v="repeat"/>
    <s v="high value"/>
    <s v="High"/>
    <s v="Jul"/>
    <x v="1"/>
    <x v="0"/>
    <x v="2"/>
  </r>
  <r>
    <n v="606698"/>
    <n v="66882"/>
    <n v="24"/>
    <s v="Female"/>
    <x v="4"/>
    <x v="0"/>
    <s v="Burger"/>
    <d v="2022-05-05T00:00:00"/>
    <s v="COD"/>
    <n v="44"/>
    <n v="1.1000000000000001"/>
    <n v="1385.2"/>
    <n v="61.77"/>
    <s v="Card"/>
    <n v="2"/>
    <s v="18-24"/>
    <s v="new"/>
    <s v="high value"/>
    <s v="Low"/>
    <s v="May"/>
    <x v="2"/>
    <x v="2"/>
    <x v="0"/>
  </r>
  <r>
    <n v="606699"/>
    <n v="94449"/>
    <n v="32"/>
    <s v="Female"/>
    <x v="0"/>
    <x v="1"/>
    <s v="South Indian"/>
    <d v="2023-08-13T00:00:00"/>
    <s v="COD"/>
    <n v="77"/>
    <n v="12.4"/>
    <n v="870.89"/>
    <n v="23.13"/>
    <s v="Cash"/>
    <n v="5"/>
    <s v="25-35"/>
    <s v="repeat"/>
    <s v="high value"/>
    <s v="High"/>
    <s v="Aug"/>
    <x v="0"/>
    <x v="1"/>
    <x v="1"/>
  </r>
  <r>
    <n v="606700"/>
    <n v="57772"/>
    <n v="53"/>
    <s v="Male"/>
    <x v="4"/>
    <x v="1"/>
    <s v="Pizza"/>
    <d v="2024-06-20T00:00:00"/>
    <s v="COD"/>
    <n v="82"/>
    <n v="1.9"/>
    <n v="249.81"/>
    <n v="107.27"/>
    <s v="Wallet"/>
    <n v="4"/>
    <s v="50+"/>
    <s v="new"/>
    <s v="low"/>
    <s v="medium"/>
    <s v="Jun"/>
    <x v="1"/>
    <x v="2"/>
    <x v="1"/>
  </r>
  <r>
    <n v="606701"/>
    <n v="61475"/>
    <n v="37"/>
    <s v="Male"/>
    <x v="1"/>
    <x v="2"/>
    <s v="Burger"/>
    <d v="2023-07-16T00:00:00"/>
    <s v="Online"/>
    <n v="43"/>
    <n v="7"/>
    <n v="871.55"/>
    <n v="25.29"/>
    <s v="UPI"/>
    <n v="5"/>
    <s v="36-50"/>
    <s v="new"/>
    <s v="high value"/>
    <s v="High"/>
    <s v="Jul"/>
    <x v="0"/>
    <x v="0"/>
    <x v="0"/>
  </r>
  <r>
    <n v="606702"/>
    <n v="14551"/>
    <n v="26"/>
    <s v="Female"/>
    <x v="3"/>
    <x v="4"/>
    <s v="Pizza"/>
    <d v="2022-11-19T00:00:00"/>
    <s v="COD"/>
    <n v="49"/>
    <n v="13"/>
    <n v="630.09"/>
    <n v="25.16"/>
    <s v="Cash"/>
    <n v="4"/>
    <s v="25-35"/>
    <s v="new"/>
    <s v="high value"/>
    <s v="medium"/>
    <s v="Nov"/>
    <x v="2"/>
    <x v="1"/>
    <x v="1"/>
  </r>
  <r>
    <n v="606703"/>
    <n v="80302"/>
    <n v="64"/>
    <s v="Male"/>
    <x v="1"/>
    <x v="7"/>
    <s v="South Indian"/>
    <d v="2023-05-13T00:00:00"/>
    <s v="COD"/>
    <n v="82"/>
    <n v="1.4"/>
    <n v="1016.17"/>
    <n v="69.08"/>
    <s v="UPI"/>
    <n v="3"/>
    <s v="50+"/>
    <s v="new"/>
    <s v="high value"/>
    <s v="medium"/>
    <s v="May"/>
    <x v="0"/>
    <x v="2"/>
    <x v="1"/>
  </r>
  <r>
    <n v="606704"/>
    <n v="30210"/>
    <n v="22"/>
    <s v="Male"/>
    <x v="4"/>
    <x v="0"/>
    <s v="Pizza"/>
    <d v="2024-12-06T00:00:00"/>
    <s v="Online"/>
    <n v="48"/>
    <n v="2.2999999999999998"/>
    <n v="397.5"/>
    <n v="86.73"/>
    <s v="Card"/>
    <n v="1"/>
    <s v="18-24"/>
    <s v="new"/>
    <s v="medium"/>
    <s v="Low"/>
    <s v="Dec"/>
    <x v="1"/>
    <x v="2"/>
    <x v="1"/>
  </r>
  <r>
    <n v="606705"/>
    <n v="64162"/>
    <n v="62"/>
    <s v="Male"/>
    <x v="5"/>
    <x v="1"/>
    <s v="Pizza"/>
    <d v="2023-10-21T00:00:00"/>
    <s v="COD"/>
    <n v="62"/>
    <n v="11.6"/>
    <n v="819.31"/>
    <n v="83.04"/>
    <s v="Card"/>
    <n v="4"/>
    <s v="50+"/>
    <s v="new"/>
    <s v="high value"/>
    <s v="medium"/>
    <s v="Oct"/>
    <x v="0"/>
    <x v="1"/>
    <x v="1"/>
  </r>
  <r>
    <n v="606706"/>
    <n v="31786"/>
    <n v="31"/>
    <s v="Female"/>
    <x v="5"/>
    <x v="7"/>
    <s v="Sandwich"/>
    <d v="2023-07-19T00:00:00"/>
    <s v="Online"/>
    <n v="57"/>
    <n v="7.7"/>
    <n v="586.19000000000005"/>
    <n v="115.59"/>
    <s v="Card"/>
    <n v="3"/>
    <s v="25-35"/>
    <s v="repeat"/>
    <s v="high value"/>
    <s v="medium"/>
    <s v="Jul"/>
    <x v="0"/>
    <x v="0"/>
    <x v="1"/>
  </r>
  <r>
    <n v="606707"/>
    <n v="11357"/>
    <n v="40"/>
    <s v="Male"/>
    <x v="2"/>
    <x v="5"/>
    <s v="South Indian"/>
    <d v="2024-08-15T00:00:00"/>
    <s v="Online"/>
    <n v="81"/>
    <n v="14.1"/>
    <n v="786.34"/>
    <n v="106.68"/>
    <s v="Card"/>
    <n v="4"/>
    <s v="36-50"/>
    <s v="new"/>
    <s v="high value"/>
    <s v="medium"/>
    <s v="Aug"/>
    <x v="1"/>
    <x v="1"/>
    <x v="1"/>
  </r>
  <r>
    <n v="606708"/>
    <n v="80970"/>
    <n v="34"/>
    <s v="Male"/>
    <x v="2"/>
    <x v="7"/>
    <s v="Chinese"/>
    <d v="2022-04-25T00:00:00"/>
    <s v="COD"/>
    <n v="52"/>
    <n v="1.3"/>
    <n v="266.12"/>
    <n v="83.17"/>
    <s v="Wallet"/>
    <n v="1"/>
    <s v="25-35"/>
    <s v="new"/>
    <s v="medium"/>
    <s v="Low"/>
    <s v="Apr"/>
    <x v="2"/>
    <x v="2"/>
    <x v="1"/>
  </r>
  <r>
    <n v="606709"/>
    <n v="31542"/>
    <n v="42"/>
    <s v="Male"/>
    <x v="2"/>
    <x v="1"/>
    <s v="Chinese"/>
    <d v="2024-09-14T00:00:00"/>
    <s v="Online"/>
    <n v="76"/>
    <n v="1.4"/>
    <n v="1456.09"/>
    <n v="63.64"/>
    <s v="Card"/>
    <n v="1"/>
    <s v="36-50"/>
    <s v="new"/>
    <s v="high value"/>
    <s v="Low"/>
    <s v="Sep"/>
    <x v="1"/>
    <x v="2"/>
    <x v="1"/>
  </r>
  <r>
    <n v="606710"/>
    <n v="19290"/>
    <n v="29"/>
    <s v="Female"/>
    <x v="3"/>
    <x v="1"/>
    <s v="Pizza"/>
    <d v="2024-04-08T00:00:00"/>
    <s v="COD"/>
    <n v="75"/>
    <n v="2.7"/>
    <n v="519.37"/>
    <n v="91.83"/>
    <s v="UPI"/>
    <n v="5"/>
    <s v="25-35"/>
    <s v="new"/>
    <s v="high value"/>
    <s v="High"/>
    <s v="Apr"/>
    <x v="1"/>
    <x v="2"/>
    <x v="1"/>
  </r>
  <r>
    <n v="606711"/>
    <n v="23235"/>
    <n v="24"/>
    <s v="Male"/>
    <x v="0"/>
    <x v="0"/>
    <s v="South Indian"/>
    <d v="2022-01-18T00:00:00"/>
    <s v="COD"/>
    <n v="89"/>
    <n v="8.1999999999999993"/>
    <n v="1354.61"/>
    <n v="95.9"/>
    <s v="Card"/>
    <n v="5"/>
    <s v="18-24"/>
    <s v="new"/>
    <s v="high value"/>
    <s v="High"/>
    <s v="Jan"/>
    <x v="2"/>
    <x v="0"/>
    <x v="1"/>
  </r>
  <r>
    <n v="606712"/>
    <n v="22306"/>
    <n v="49"/>
    <s v="Female"/>
    <x v="4"/>
    <x v="2"/>
    <s v="Pizza"/>
    <d v="2024-08-19T00:00:00"/>
    <s v="COD"/>
    <n v="87"/>
    <n v="8.8000000000000007"/>
    <n v="363.19"/>
    <n v="101.86"/>
    <s v="UPI"/>
    <n v="1"/>
    <s v="36-50"/>
    <s v="new"/>
    <s v="medium"/>
    <s v="Low"/>
    <s v="Aug"/>
    <x v="1"/>
    <x v="0"/>
    <x v="1"/>
  </r>
  <r>
    <n v="606713"/>
    <n v="33943"/>
    <n v="61"/>
    <s v="Female"/>
    <x v="0"/>
    <x v="5"/>
    <s v="South Indian"/>
    <d v="2024-02-14T00:00:00"/>
    <s v="COD"/>
    <n v="34"/>
    <n v="5.5"/>
    <n v="1271"/>
    <n v="107.73"/>
    <s v="Cash"/>
    <n v="5"/>
    <s v="50+"/>
    <s v="new"/>
    <s v="high value"/>
    <s v="High"/>
    <s v="Feb"/>
    <x v="1"/>
    <x v="0"/>
    <x v="0"/>
  </r>
  <r>
    <n v="606714"/>
    <n v="14229"/>
    <n v="50"/>
    <s v="Male"/>
    <x v="1"/>
    <x v="4"/>
    <s v="Pizza"/>
    <d v="2024-07-08T00:00:00"/>
    <s v="Online"/>
    <n v="84"/>
    <n v="11.6"/>
    <n v="179.94"/>
    <n v="117.88"/>
    <s v="Cash"/>
    <n v="3"/>
    <s v="36-50"/>
    <s v="new"/>
    <s v="low"/>
    <s v="medium"/>
    <s v="Jul"/>
    <x v="1"/>
    <x v="1"/>
    <x v="1"/>
  </r>
  <r>
    <n v="606715"/>
    <n v="97599"/>
    <n v="28"/>
    <s v="Male"/>
    <x v="4"/>
    <x v="4"/>
    <s v="Chinese"/>
    <d v="2023-09-24T00:00:00"/>
    <s v="Online"/>
    <n v="29"/>
    <n v="7.8"/>
    <n v="497.04"/>
    <n v="81.77"/>
    <s v="UPI"/>
    <n v="4"/>
    <s v="25-35"/>
    <s v="repeat"/>
    <s v="medium"/>
    <s v="medium"/>
    <s v="Sep"/>
    <x v="0"/>
    <x v="0"/>
    <x v="2"/>
  </r>
  <r>
    <n v="606716"/>
    <n v="95155"/>
    <n v="22"/>
    <s v="Female"/>
    <x v="0"/>
    <x v="6"/>
    <s v="Chinese"/>
    <d v="2022-10-28T00:00:00"/>
    <s v="COD"/>
    <n v="55"/>
    <n v="11.9"/>
    <n v="1425.61"/>
    <n v="22.88"/>
    <s v="UPI"/>
    <n v="1"/>
    <s v="18-24"/>
    <s v="new"/>
    <s v="high value"/>
    <s v="Low"/>
    <s v="Oct"/>
    <x v="2"/>
    <x v="1"/>
    <x v="1"/>
  </r>
  <r>
    <n v="606717"/>
    <n v="29230"/>
    <n v="58"/>
    <s v="Female"/>
    <x v="2"/>
    <x v="7"/>
    <s v="Chinese"/>
    <d v="2023-06-07T00:00:00"/>
    <s v="COD"/>
    <n v="38"/>
    <n v="1.5"/>
    <n v="708.73"/>
    <n v="47.59"/>
    <s v="UPI"/>
    <n v="1"/>
    <s v="50+"/>
    <s v="new"/>
    <s v="high value"/>
    <s v="Low"/>
    <s v="Jun"/>
    <x v="0"/>
    <x v="2"/>
    <x v="0"/>
  </r>
  <r>
    <n v="606718"/>
    <n v="21195"/>
    <n v="52"/>
    <s v="Female"/>
    <x v="5"/>
    <x v="5"/>
    <s v="Sandwich"/>
    <d v="2024-03-30T00:00:00"/>
    <s v="COD"/>
    <n v="37"/>
    <n v="4.4000000000000004"/>
    <n v="1334.56"/>
    <n v="78.3"/>
    <s v="Card"/>
    <n v="4"/>
    <s v="50+"/>
    <s v="new"/>
    <s v="high value"/>
    <s v="medium"/>
    <s v="Mar"/>
    <x v="1"/>
    <x v="2"/>
    <x v="0"/>
  </r>
  <r>
    <n v="606719"/>
    <n v="35788"/>
    <n v="61"/>
    <s v="Female"/>
    <x v="0"/>
    <x v="7"/>
    <s v="Biryani"/>
    <d v="2024-01-08T00:00:00"/>
    <s v="Online"/>
    <n v="47"/>
    <n v="5.8"/>
    <n v="977.89"/>
    <n v="79.06"/>
    <s v="Wallet"/>
    <n v="4"/>
    <s v="50+"/>
    <s v="new"/>
    <s v="high value"/>
    <s v="medium"/>
    <s v="Jan"/>
    <x v="1"/>
    <x v="0"/>
    <x v="1"/>
  </r>
  <r>
    <n v="606720"/>
    <n v="86299"/>
    <n v="58"/>
    <s v="Female"/>
    <x v="4"/>
    <x v="5"/>
    <s v="Biryani"/>
    <d v="2023-01-16T00:00:00"/>
    <s v="Online"/>
    <n v="35"/>
    <n v="4.0999999999999996"/>
    <n v="664.46"/>
    <n v="100.43"/>
    <s v="Cash"/>
    <n v="1"/>
    <s v="50+"/>
    <s v="repeat"/>
    <s v="high value"/>
    <s v="Low"/>
    <s v="Jan"/>
    <x v="0"/>
    <x v="2"/>
    <x v="0"/>
  </r>
  <r>
    <n v="606721"/>
    <n v="58954"/>
    <n v="31"/>
    <s v="Female"/>
    <x v="2"/>
    <x v="4"/>
    <s v="Biryani"/>
    <d v="2023-08-15T00:00:00"/>
    <s v="Online"/>
    <n v="68"/>
    <n v="4.0999999999999996"/>
    <n v="975.3"/>
    <n v="47.84"/>
    <s v="Wallet"/>
    <n v="2"/>
    <s v="25-35"/>
    <s v="new"/>
    <s v="high value"/>
    <s v="Low"/>
    <s v="Aug"/>
    <x v="0"/>
    <x v="2"/>
    <x v="1"/>
  </r>
  <r>
    <n v="606722"/>
    <n v="75070"/>
    <n v="63"/>
    <s v="Female"/>
    <x v="2"/>
    <x v="1"/>
    <s v="Biryani"/>
    <d v="2022-01-17T00:00:00"/>
    <s v="COD"/>
    <n v="26"/>
    <n v="14.1"/>
    <n v="771.57"/>
    <n v="71.069999999999993"/>
    <s v="UPI"/>
    <n v="5"/>
    <s v="50+"/>
    <s v="repeat"/>
    <s v="high value"/>
    <s v="High"/>
    <s v="Jan"/>
    <x v="2"/>
    <x v="1"/>
    <x v="2"/>
  </r>
  <r>
    <n v="606723"/>
    <n v="40026"/>
    <n v="36"/>
    <s v="Male"/>
    <x v="1"/>
    <x v="5"/>
    <s v="Biryani"/>
    <d v="2022-03-27T00:00:00"/>
    <s v="COD"/>
    <n v="75"/>
    <n v="13"/>
    <n v="773.8"/>
    <n v="50.88"/>
    <s v="UPI"/>
    <n v="2"/>
    <s v="36-50"/>
    <s v="new"/>
    <s v="high value"/>
    <s v="Low"/>
    <s v="Mar"/>
    <x v="2"/>
    <x v="1"/>
    <x v="1"/>
  </r>
  <r>
    <n v="606724"/>
    <n v="82261"/>
    <n v="38"/>
    <s v="Male"/>
    <x v="0"/>
    <x v="6"/>
    <s v="Pizza"/>
    <d v="2023-09-13T00:00:00"/>
    <s v="COD"/>
    <n v="32"/>
    <n v="8.1999999999999993"/>
    <n v="733.21"/>
    <n v="84.95"/>
    <s v="Wallet"/>
    <n v="1"/>
    <s v="36-50"/>
    <s v="new"/>
    <s v="high value"/>
    <s v="Low"/>
    <s v="Sep"/>
    <x v="0"/>
    <x v="0"/>
    <x v="0"/>
  </r>
  <r>
    <n v="606725"/>
    <n v="59441"/>
    <n v="23"/>
    <s v="Female"/>
    <x v="3"/>
    <x v="1"/>
    <s v="South Indian"/>
    <d v="2023-05-28T00:00:00"/>
    <s v="COD"/>
    <n v="43"/>
    <n v="14"/>
    <n v="1476.58"/>
    <n v="38.24"/>
    <s v="Cash"/>
    <n v="2"/>
    <s v="18-24"/>
    <s v="new"/>
    <s v="high value"/>
    <s v="Low"/>
    <s v="May"/>
    <x v="0"/>
    <x v="1"/>
    <x v="0"/>
  </r>
  <r>
    <n v="606726"/>
    <n v="74655"/>
    <n v="29"/>
    <s v="Male"/>
    <x v="2"/>
    <x v="4"/>
    <s v="Pizza"/>
    <d v="2024-01-21T00:00:00"/>
    <s v="Online"/>
    <n v="49"/>
    <n v="14.2"/>
    <n v="870.42"/>
    <n v="23.97"/>
    <s v="Card"/>
    <n v="2"/>
    <s v="25-35"/>
    <s v="repeat"/>
    <s v="high value"/>
    <s v="Low"/>
    <s v="Jan"/>
    <x v="1"/>
    <x v="1"/>
    <x v="1"/>
  </r>
  <r>
    <n v="606727"/>
    <n v="88656"/>
    <n v="64"/>
    <s v="Male"/>
    <x v="2"/>
    <x v="1"/>
    <s v="Burger"/>
    <d v="2023-01-28T00:00:00"/>
    <s v="Online"/>
    <n v="32"/>
    <n v="4.7"/>
    <n v="1171.72"/>
    <n v="46.45"/>
    <s v="Cash"/>
    <n v="3"/>
    <s v="50+"/>
    <s v="new"/>
    <s v="high value"/>
    <s v="medium"/>
    <s v="Jan"/>
    <x v="0"/>
    <x v="2"/>
    <x v="0"/>
  </r>
  <r>
    <n v="606728"/>
    <n v="44177"/>
    <n v="62"/>
    <s v="Female"/>
    <x v="5"/>
    <x v="1"/>
    <s v="South Indian"/>
    <d v="2023-10-19T00:00:00"/>
    <s v="Online"/>
    <n v="27"/>
    <n v="13.7"/>
    <n v="521.08000000000004"/>
    <n v="66.930000000000007"/>
    <s v="Card"/>
    <n v="4"/>
    <s v="50+"/>
    <s v="repeat"/>
    <s v="high value"/>
    <s v="medium"/>
    <s v="Oct"/>
    <x v="0"/>
    <x v="1"/>
    <x v="2"/>
  </r>
  <r>
    <n v="606729"/>
    <n v="99819"/>
    <n v="63"/>
    <s v="Female"/>
    <x v="4"/>
    <x v="0"/>
    <s v="Chinese"/>
    <d v="2024-06-29T00:00:00"/>
    <s v="COD"/>
    <n v="72"/>
    <n v="8"/>
    <n v="1291.56"/>
    <n v="29.61"/>
    <s v="Cash"/>
    <n v="5"/>
    <s v="50+"/>
    <s v="new"/>
    <s v="high value"/>
    <s v="High"/>
    <s v="Jun"/>
    <x v="1"/>
    <x v="0"/>
    <x v="1"/>
  </r>
  <r>
    <n v="606730"/>
    <n v="48473"/>
    <n v="43"/>
    <s v="Female"/>
    <x v="0"/>
    <x v="5"/>
    <s v="Chinese"/>
    <d v="2023-09-24T00:00:00"/>
    <s v="COD"/>
    <n v="48"/>
    <n v="4.8"/>
    <n v="447.02"/>
    <n v="93.86"/>
    <s v="Card"/>
    <n v="4"/>
    <s v="36-50"/>
    <s v="repeat"/>
    <s v="medium"/>
    <s v="medium"/>
    <s v="Sep"/>
    <x v="0"/>
    <x v="2"/>
    <x v="1"/>
  </r>
  <r>
    <n v="606731"/>
    <n v="14242"/>
    <n v="34"/>
    <s v="Male"/>
    <x v="2"/>
    <x v="2"/>
    <s v="Pizza"/>
    <d v="2022-02-12T00:00:00"/>
    <s v="COD"/>
    <n v="76"/>
    <n v="6.7"/>
    <n v="419.17"/>
    <n v="46.36"/>
    <s v="Card"/>
    <n v="3"/>
    <s v="25-35"/>
    <s v="new"/>
    <s v="medium"/>
    <s v="medium"/>
    <s v="Feb"/>
    <x v="2"/>
    <x v="0"/>
    <x v="1"/>
  </r>
  <r>
    <n v="606732"/>
    <n v="42788"/>
    <n v="23"/>
    <s v="Female"/>
    <x v="4"/>
    <x v="7"/>
    <s v="Burger"/>
    <d v="2023-03-04T00:00:00"/>
    <s v="COD"/>
    <n v="76"/>
    <n v="12.8"/>
    <n v="715.52"/>
    <n v="65.61"/>
    <s v="UPI"/>
    <n v="2"/>
    <s v="18-24"/>
    <s v="new"/>
    <s v="high value"/>
    <s v="Low"/>
    <s v="Mar"/>
    <x v="0"/>
    <x v="1"/>
    <x v="1"/>
  </r>
  <r>
    <n v="606733"/>
    <n v="33033"/>
    <n v="63"/>
    <s v="Female"/>
    <x v="3"/>
    <x v="3"/>
    <s v="South Indian"/>
    <d v="2022-01-14T00:00:00"/>
    <s v="Online"/>
    <n v="58"/>
    <n v="12.3"/>
    <n v="1238.4100000000001"/>
    <n v="45.61"/>
    <s v="Card"/>
    <n v="4"/>
    <s v="50+"/>
    <s v="new"/>
    <s v="high value"/>
    <s v="medium"/>
    <s v="Jan"/>
    <x v="2"/>
    <x v="1"/>
    <x v="1"/>
  </r>
  <r>
    <n v="606734"/>
    <n v="71952"/>
    <n v="21"/>
    <s v="Male"/>
    <x v="5"/>
    <x v="3"/>
    <s v="Pizza"/>
    <d v="2022-06-24T00:00:00"/>
    <s v="COD"/>
    <n v="63"/>
    <n v="4.7"/>
    <n v="905.3"/>
    <n v="117.36"/>
    <s v="UPI"/>
    <n v="1"/>
    <s v="18-24"/>
    <s v="new"/>
    <s v="high value"/>
    <s v="Low"/>
    <s v="Jun"/>
    <x v="2"/>
    <x v="2"/>
    <x v="1"/>
  </r>
  <r>
    <n v="606735"/>
    <n v="71713"/>
    <n v="28"/>
    <s v="Female"/>
    <x v="2"/>
    <x v="6"/>
    <s v="Pizza"/>
    <d v="2023-10-22T00:00:00"/>
    <s v="COD"/>
    <n v="23"/>
    <n v="9.6999999999999993"/>
    <n v="1262.73"/>
    <n v="102.53"/>
    <s v="Wallet"/>
    <n v="5"/>
    <s v="25-35"/>
    <s v="new"/>
    <s v="high value"/>
    <s v="High"/>
    <s v="Oct"/>
    <x v="0"/>
    <x v="0"/>
    <x v="2"/>
  </r>
  <r>
    <n v="606736"/>
    <n v="87740"/>
    <n v="27"/>
    <s v="Female"/>
    <x v="0"/>
    <x v="6"/>
    <s v="South Indian"/>
    <d v="2022-04-22T00:00:00"/>
    <s v="COD"/>
    <n v="89"/>
    <n v="13.8"/>
    <n v="930.28"/>
    <n v="49.9"/>
    <s v="Wallet"/>
    <n v="5"/>
    <s v="25-35"/>
    <s v="new"/>
    <s v="high value"/>
    <s v="High"/>
    <s v="Apr"/>
    <x v="2"/>
    <x v="1"/>
    <x v="1"/>
  </r>
  <r>
    <n v="606737"/>
    <n v="74461"/>
    <n v="18"/>
    <s v="Male"/>
    <x v="3"/>
    <x v="5"/>
    <s v="Burger"/>
    <d v="2022-12-05T00:00:00"/>
    <s v="Online"/>
    <n v="26"/>
    <n v="9.6"/>
    <n v="757.01"/>
    <n v="87.89"/>
    <s v="Cash"/>
    <n v="4"/>
    <s v="18-24"/>
    <s v="new"/>
    <s v="high value"/>
    <s v="medium"/>
    <s v="Dec"/>
    <x v="2"/>
    <x v="0"/>
    <x v="2"/>
  </r>
  <r>
    <n v="606738"/>
    <n v="57253"/>
    <n v="19"/>
    <s v="Female"/>
    <x v="1"/>
    <x v="7"/>
    <s v="Sandwich"/>
    <d v="2023-11-30T00:00:00"/>
    <s v="Online"/>
    <n v="21"/>
    <n v="6.3"/>
    <n v="315.17"/>
    <n v="27.67"/>
    <s v="Card"/>
    <n v="2"/>
    <s v="18-24"/>
    <s v="new"/>
    <s v="medium"/>
    <s v="Low"/>
    <s v="Nov"/>
    <x v="0"/>
    <x v="0"/>
    <x v="2"/>
  </r>
  <r>
    <n v="606739"/>
    <n v="80651"/>
    <n v="58"/>
    <s v="Female"/>
    <x v="4"/>
    <x v="5"/>
    <s v="Burger"/>
    <d v="2023-06-03T00:00:00"/>
    <s v="Online"/>
    <n v="83"/>
    <n v="13.8"/>
    <n v="734.63"/>
    <n v="23.52"/>
    <s v="Card"/>
    <n v="3"/>
    <s v="50+"/>
    <s v="new"/>
    <s v="high value"/>
    <s v="medium"/>
    <s v="Jun"/>
    <x v="0"/>
    <x v="1"/>
    <x v="1"/>
  </r>
  <r>
    <n v="606740"/>
    <n v="93071"/>
    <n v="36"/>
    <s v="Female"/>
    <x v="5"/>
    <x v="4"/>
    <s v="Pizza"/>
    <d v="2022-03-25T00:00:00"/>
    <s v="COD"/>
    <n v="57"/>
    <n v="7.2"/>
    <n v="886.3"/>
    <n v="27.63"/>
    <s v="Cash"/>
    <n v="3"/>
    <s v="36-50"/>
    <s v="new"/>
    <s v="high value"/>
    <s v="medium"/>
    <s v="Mar"/>
    <x v="2"/>
    <x v="0"/>
    <x v="1"/>
  </r>
  <r>
    <n v="606741"/>
    <n v="79240"/>
    <n v="63"/>
    <s v="Female"/>
    <x v="1"/>
    <x v="7"/>
    <s v="Burger"/>
    <d v="2023-06-11T00:00:00"/>
    <s v="Online"/>
    <n v="58"/>
    <n v="10.8"/>
    <n v="1099.8599999999999"/>
    <n v="119.17"/>
    <s v="Wallet"/>
    <n v="5"/>
    <s v="50+"/>
    <s v="new"/>
    <s v="high value"/>
    <s v="High"/>
    <s v="Jun"/>
    <x v="0"/>
    <x v="1"/>
    <x v="1"/>
  </r>
  <r>
    <n v="606742"/>
    <n v="82199"/>
    <n v="54"/>
    <s v="Male"/>
    <x v="3"/>
    <x v="7"/>
    <s v="Pizza"/>
    <d v="2023-07-19T00:00:00"/>
    <s v="COD"/>
    <n v="66"/>
    <n v="12.7"/>
    <n v="508.5"/>
    <n v="55.55"/>
    <s v="UPI"/>
    <n v="4"/>
    <s v="50+"/>
    <s v="new"/>
    <s v="high value"/>
    <s v="medium"/>
    <s v="Jul"/>
    <x v="0"/>
    <x v="1"/>
    <x v="1"/>
  </r>
  <r>
    <n v="606743"/>
    <n v="68642"/>
    <n v="41"/>
    <s v="Male"/>
    <x v="0"/>
    <x v="3"/>
    <s v="South Indian"/>
    <d v="2024-03-09T00:00:00"/>
    <s v="COD"/>
    <n v="57"/>
    <n v="11.1"/>
    <n v="838.01"/>
    <n v="35.93"/>
    <s v="Wallet"/>
    <n v="5"/>
    <s v="36-50"/>
    <s v="repeat"/>
    <s v="high value"/>
    <s v="High"/>
    <s v="Mar"/>
    <x v="1"/>
    <x v="1"/>
    <x v="1"/>
  </r>
  <r>
    <n v="606744"/>
    <n v="88728"/>
    <n v="22"/>
    <s v="Male"/>
    <x v="3"/>
    <x v="4"/>
    <s v="Biryani"/>
    <d v="2023-03-14T00:00:00"/>
    <s v="Online"/>
    <n v="59"/>
    <n v="1.2"/>
    <n v="225.61"/>
    <n v="37.799999999999997"/>
    <s v="UPI"/>
    <n v="4"/>
    <s v="18-24"/>
    <s v="new"/>
    <s v="low"/>
    <s v="medium"/>
    <s v="Mar"/>
    <x v="0"/>
    <x v="2"/>
    <x v="1"/>
  </r>
  <r>
    <n v="606745"/>
    <n v="29861"/>
    <n v="48"/>
    <s v="Female"/>
    <x v="0"/>
    <x v="7"/>
    <s v="Biryani"/>
    <d v="2024-07-25T00:00:00"/>
    <s v="Online"/>
    <n v="31"/>
    <n v="8.6999999999999993"/>
    <n v="862.59"/>
    <n v="42.8"/>
    <s v="Cash"/>
    <n v="5"/>
    <s v="36-50"/>
    <s v="new"/>
    <s v="high value"/>
    <s v="High"/>
    <s v="Jul"/>
    <x v="1"/>
    <x v="0"/>
    <x v="0"/>
  </r>
  <r>
    <n v="606746"/>
    <n v="93521"/>
    <n v="46"/>
    <s v="Male"/>
    <x v="5"/>
    <x v="5"/>
    <s v="Biryani"/>
    <d v="2022-07-03T00:00:00"/>
    <s v="COD"/>
    <n v="55"/>
    <n v="11.9"/>
    <n v="980.4"/>
    <n v="45.7"/>
    <s v="Wallet"/>
    <n v="5"/>
    <s v="36-50"/>
    <s v="new"/>
    <s v="high value"/>
    <s v="High"/>
    <s v="Jul"/>
    <x v="2"/>
    <x v="1"/>
    <x v="1"/>
  </r>
  <r>
    <n v="606747"/>
    <n v="97857"/>
    <n v="59"/>
    <s v="Female"/>
    <x v="0"/>
    <x v="1"/>
    <s v="Chinese"/>
    <d v="2024-04-08T00:00:00"/>
    <s v="Online"/>
    <n v="25"/>
    <n v="2.9"/>
    <n v="633.48"/>
    <n v="115.71"/>
    <s v="Card"/>
    <n v="1"/>
    <s v="50+"/>
    <s v="new"/>
    <s v="high value"/>
    <s v="Low"/>
    <s v="Apr"/>
    <x v="1"/>
    <x v="2"/>
    <x v="2"/>
  </r>
  <r>
    <n v="606748"/>
    <n v="27500"/>
    <n v="33"/>
    <s v="Female"/>
    <x v="3"/>
    <x v="6"/>
    <s v="Biryani"/>
    <d v="2022-06-29T00:00:00"/>
    <s v="COD"/>
    <n v="23"/>
    <n v="13.2"/>
    <n v="435.39"/>
    <n v="27.9"/>
    <s v="Card"/>
    <n v="2"/>
    <s v="25-35"/>
    <s v="new"/>
    <s v="medium"/>
    <s v="Low"/>
    <s v="Jun"/>
    <x v="2"/>
    <x v="1"/>
    <x v="2"/>
  </r>
  <r>
    <n v="606749"/>
    <n v="99567"/>
    <n v="47"/>
    <s v="Male"/>
    <x v="5"/>
    <x v="3"/>
    <s v="South Indian"/>
    <d v="2023-10-02T00:00:00"/>
    <s v="Online"/>
    <n v="21"/>
    <n v="11.8"/>
    <n v="942.84"/>
    <n v="117.11"/>
    <s v="Card"/>
    <n v="3"/>
    <s v="36-50"/>
    <s v="repeat"/>
    <s v="high value"/>
    <s v="medium"/>
    <s v="Oct"/>
    <x v="0"/>
    <x v="1"/>
    <x v="2"/>
  </r>
  <r>
    <n v="606750"/>
    <n v="15350"/>
    <n v="46"/>
    <s v="Male"/>
    <x v="2"/>
    <x v="7"/>
    <s v="Sandwich"/>
    <d v="2022-05-01T00:00:00"/>
    <s v="Online"/>
    <n v="80"/>
    <n v="4.4000000000000004"/>
    <n v="161.35"/>
    <n v="62.64"/>
    <s v="Cash"/>
    <n v="1"/>
    <s v="36-50"/>
    <s v="new"/>
    <s v="low"/>
    <s v="Low"/>
    <s v="May"/>
    <x v="2"/>
    <x v="2"/>
    <x v="1"/>
  </r>
  <r>
    <n v="606751"/>
    <n v="43802"/>
    <n v="26"/>
    <s v="Female"/>
    <x v="5"/>
    <x v="6"/>
    <s v="Burger"/>
    <d v="2023-11-29T00:00:00"/>
    <s v="COD"/>
    <n v="88"/>
    <n v="9.5"/>
    <n v="1399.35"/>
    <n v="62.58"/>
    <s v="Card"/>
    <n v="1"/>
    <s v="25-35"/>
    <s v="new"/>
    <s v="high value"/>
    <s v="Low"/>
    <s v="Nov"/>
    <x v="0"/>
    <x v="0"/>
    <x v="1"/>
  </r>
  <r>
    <n v="606752"/>
    <n v="69872"/>
    <n v="23"/>
    <s v="Female"/>
    <x v="1"/>
    <x v="6"/>
    <s v="Chinese"/>
    <d v="2022-07-28T00:00:00"/>
    <s v="COD"/>
    <n v="45"/>
    <n v="6.1"/>
    <n v="749.94"/>
    <n v="59.87"/>
    <s v="Cash"/>
    <n v="5"/>
    <s v="18-24"/>
    <s v="new"/>
    <s v="high value"/>
    <s v="High"/>
    <s v="Jul"/>
    <x v="2"/>
    <x v="0"/>
    <x v="0"/>
  </r>
  <r>
    <n v="606753"/>
    <n v="36035"/>
    <n v="30"/>
    <s v="Female"/>
    <x v="4"/>
    <x v="0"/>
    <s v="Chinese"/>
    <d v="2024-12-14T00:00:00"/>
    <s v="Online"/>
    <n v="38"/>
    <n v="10.7"/>
    <n v="617.96"/>
    <n v="57.33"/>
    <s v="Wallet"/>
    <n v="4"/>
    <s v="25-35"/>
    <s v="new"/>
    <s v="high value"/>
    <s v="medium"/>
    <s v="Dec"/>
    <x v="1"/>
    <x v="1"/>
    <x v="0"/>
  </r>
  <r>
    <n v="606754"/>
    <n v="80403"/>
    <n v="56"/>
    <s v="Male"/>
    <x v="4"/>
    <x v="5"/>
    <s v="Burger"/>
    <d v="2024-09-13T00:00:00"/>
    <s v="Online"/>
    <n v="50"/>
    <n v="5.9"/>
    <n v="1497.9"/>
    <n v="105.27"/>
    <s v="Card"/>
    <n v="2"/>
    <s v="50+"/>
    <s v="new"/>
    <s v="high value"/>
    <s v="Low"/>
    <s v="Sep"/>
    <x v="1"/>
    <x v="0"/>
    <x v="1"/>
  </r>
  <r>
    <n v="606755"/>
    <n v="14472"/>
    <n v="60"/>
    <s v="Female"/>
    <x v="2"/>
    <x v="5"/>
    <s v="Pizza"/>
    <d v="2024-07-27T00:00:00"/>
    <s v="Online"/>
    <n v="84"/>
    <n v="7.9"/>
    <n v="1446.81"/>
    <n v="61.67"/>
    <s v="Card"/>
    <n v="3"/>
    <s v="50+"/>
    <s v="new"/>
    <s v="high value"/>
    <s v="medium"/>
    <s v="Jul"/>
    <x v="1"/>
    <x v="0"/>
    <x v="1"/>
  </r>
  <r>
    <n v="606756"/>
    <n v="72019"/>
    <n v="27"/>
    <s v="Female"/>
    <x v="5"/>
    <x v="6"/>
    <s v="Pizza"/>
    <d v="2022-04-16T00:00:00"/>
    <s v="COD"/>
    <n v="67"/>
    <n v="5.6"/>
    <n v="751.15"/>
    <n v="106.55"/>
    <s v="Card"/>
    <n v="3"/>
    <s v="25-35"/>
    <s v="new"/>
    <s v="high value"/>
    <s v="medium"/>
    <s v="Apr"/>
    <x v="2"/>
    <x v="0"/>
    <x v="1"/>
  </r>
  <r>
    <n v="606757"/>
    <n v="30577"/>
    <n v="61"/>
    <s v="Female"/>
    <x v="5"/>
    <x v="2"/>
    <s v="Pizza"/>
    <d v="2024-06-30T00:00:00"/>
    <s v="Online"/>
    <n v="37"/>
    <n v="7.8"/>
    <n v="1354.97"/>
    <n v="86.86"/>
    <s v="Wallet"/>
    <n v="1"/>
    <s v="50+"/>
    <s v="new"/>
    <s v="high value"/>
    <s v="Low"/>
    <s v="Jun"/>
    <x v="1"/>
    <x v="0"/>
    <x v="0"/>
  </r>
  <r>
    <n v="606758"/>
    <n v="53120"/>
    <n v="18"/>
    <s v="Female"/>
    <x v="2"/>
    <x v="5"/>
    <s v="Sandwich"/>
    <d v="2024-04-16T00:00:00"/>
    <s v="Online"/>
    <n v="60"/>
    <n v="4.4000000000000004"/>
    <n v="817.5"/>
    <n v="68.28"/>
    <s v="Cash"/>
    <n v="3"/>
    <s v="18-24"/>
    <s v="new"/>
    <s v="high value"/>
    <s v="medium"/>
    <s v="Apr"/>
    <x v="1"/>
    <x v="2"/>
    <x v="1"/>
  </r>
  <r>
    <n v="606759"/>
    <n v="62702"/>
    <n v="42"/>
    <s v="Female"/>
    <x v="2"/>
    <x v="7"/>
    <s v="Pizza"/>
    <d v="2022-05-15T00:00:00"/>
    <s v="Online"/>
    <n v="22"/>
    <n v="14.8"/>
    <n v="346.77"/>
    <n v="36.340000000000003"/>
    <s v="Cash"/>
    <n v="2"/>
    <s v="36-50"/>
    <s v="new"/>
    <s v="medium"/>
    <s v="Low"/>
    <s v="May"/>
    <x v="2"/>
    <x v="1"/>
    <x v="2"/>
  </r>
  <r>
    <n v="606760"/>
    <n v="87335"/>
    <n v="42"/>
    <s v="Female"/>
    <x v="5"/>
    <x v="5"/>
    <s v="Biryani"/>
    <d v="2024-06-15T00:00:00"/>
    <s v="COD"/>
    <n v="64"/>
    <n v="7.2"/>
    <n v="624.95000000000005"/>
    <n v="74.5"/>
    <s v="Cash"/>
    <n v="3"/>
    <s v="36-50"/>
    <s v="new"/>
    <s v="high value"/>
    <s v="medium"/>
    <s v="Jun"/>
    <x v="1"/>
    <x v="0"/>
    <x v="1"/>
  </r>
  <r>
    <n v="606761"/>
    <n v="97806"/>
    <n v="32"/>
    <s v="Male"/>
    <x v="3"/>
    <x v="1"/>
    <s v="Chinese"/>
    <d v="2023-10-15T00:00:00"/>
    <s v="Online"/>
    <n v="85"/>
    <n v="9.9"/>
    <n v="1055.95"/>
    <n v="56.7"/>
    <s v="UPI"/>
    <n v="4"/>
    <s v="25-35"/>
    <s v="new"/>
    <s v="high value"/>
    <s v="medium"/>
    <s v="Oct"/>
    <x v="0"/>
    <x v="0"/>
    <x v="1"/>
  </r>
  <r>
    <n v="606762"/>
    <n v="20660"/>
    <n v="28"/>
    <s v="Female"/>
    <x v="1"/>
    <x v="2"/>
    <s v="Pizza"/>
    <d v="2023-04-09T00:00:00"/>
    <s v="Online"/>
    <n v="79"/>
    <n v="6.8"/>
    <n v="654.76"/>
    <n v="66.569999999999993"/>
    <s v="Wallet"/>
    <n v="2"/>
    <s v="25-35"/>
    <s v="new"/>
    <s v="high value"/>
    <s v="Low"/>
    <s v="Apr"/>
    <x v="0"/>
    <x v="0"/>
    <x v="1"/>
  </r>
  <r>
    <n v="606763"/>
    <n v="88507"/>
    <n v="20"/>
    <s v="Female"/>
    <x v="0"/>
    <x v="3"/>
    <s v="Pizza"/>
    <d v="2023-01-12T00:00:00"/>
    <s v="Online"/>
    <n v="38"/>
    <n v="5.4"/>
    <n v="1129.3800000000001"/>
    <n v="42.54"/>
    <s v="Cash"/>
    <n v="2"/>
    <s v="18-24"/>
    <s v="new"/>
    <s v="high value"/>
    <s v="Low"/>
    <s v="Jan"/>
    <x v="0"/>
    <x v="0"/>
    <x v="0"/>
  </r>
  <r>
    <n v="606764"/>
    <n v="75378"/>
    <n v="53"/>
    <s v="Male"/>
    <x v="2"/>
    <x v="5"/>
    <s v="Burger"/>
    <d v="2022-07-18T00:00:00"/>
    <s v="Online"/>
    <n v="32"/>
    <n v="13.2"/>
    <n v="1282.01"/>
    <n v="50.37"/>
    <s v="Wallet"/>
    <n v="4"/>
    <s v="50+"/>
    <s v="new"/>
    <s v="high value"/>
    <s v="medium"/>
    <s v="Jul"/>
    <x v="2"/>
    <x v="1"/>
    <x v="0"/>
  </r>
  <r>
    <n v="606765"/>
    <n v="75054"/>
    <n v="52"/>
    <s v="Female"/>
    <x v="2"/>
    <x v="5"/>
    <s v="Chinese"/>
    <d v="2022-05-25T00:00:00"/>
    <s v="Online"/>
    <n v="55"/>
    <n v="4.0999999999999996"/>
    <n v="843.43"/>
    <n v="54.02"/>
    <s v="UPI"/>
    <n v="3"/>
    <s v="50+"/>
    <s v="new"/>
    <s v="high value"/>
    <s v="medium"/>
    <s v="May"/>
    <x v="2"/>
    <x v="2"/>
    <x v="1"/>
  </r>
  <r>
    <n v="606766"/>
    <n v="56191"/>
    <n v="48"/>
    <s v="Male"/>
    <x v="0"/>
    <x v="3"/>
    <s v="Sandwich"/>
    <d v="2022-06-15T00:00:00"/>
    <s v="COD"/>
    <n v="61"/>
    <n v="2.6"/>
    <n v="652.61"/>
    <n v="42.45"/>
    <s v="Cash"/>
    <n v="3"/>
    <s v="36-50"/>
    <s v="new"/>
    <s v="high value"/>
    <s v="medium"/>
    <s v="Jun"/>
    <x v="2"/>
    <x v="2"/>
    <x v="1"/>
  </r>
  <r>
    <n v="606767"/>
    <n v="16102"/>
    <n v="21"/>
    <s v="Female"/>
    <x v="4"/>
    <x v="4"/>
    <s v="Chinese"/>
    <d v="2024-11-02T00:00:00"/>
    <s v="Online"/>
    <n v="49"/>
    <n v="10"/>
    <n v="1126.97"/>
    <n v="118.87"/>
    <s v="Cash"/>
    <n v="4"/>
    <s v="18-24"/>
    <s v="new"/>
    <s v="high value"/>
    <s v="medium"/>
    <s v="Nov"/>
    <x v="1"/>
    <x v="0"/>
    <x v="1"/>
  </r>
  <r>
    <n v="606768"/>
    <n v="97600"/>
    <n v="43"/>
    <s v="Female"/>
    <x v="4"/>
    <x v="3"/>
    <s v="Burger"/>
    <d v="2024-03-03T00:00:00"/>
    <s v="Online"/>
    <n v="72"/>
    <n v="8"/>
    <n v="768.99"/>
    <n v="59.43"/>
    <s v="Cash"/>
    <n v="1"/>
    <s v="36-50"/>
    <s v="new"/>
    <s v="high value"/>
    <s v="Low"/>
    <s v="Mar"/>
    <x v="1"/>
    <x v="0"/>
    <x v="1"/>
  </r>
  <r>
    <n v="606769"/>
    <n v="43767"/>
    <n v="27"/>
    <s v="Female"/>
    <x v="0"/>
    <x v="6"/>
    <s v="Biryani"/>
    <d v="2022-03-02T00:00:00"/>
    <s v="COD"/>
    <n v="31"/>
    <n v="9.6"/>
    <n v="1253.22"/>
    <n v="117.57"/>
    <s v="Card"/>
    <n v="4"/>
    <s v="25-35"/>
    <s v="new"/>
    <s v="high value"/>
    <s v="medium"/>
    <s v="Mar"/>
    <x v="2"/>
    <x v="0"/>
    <x v="0"/>
  </r>
  <r>
    <n v="606770"/>
    <n v="57943"/>
    <n v="48"/>
    <s v="Female"/>
    <x v="1"/>
    <x v="6"/>
    <s v="Burger"/>
    <d v="2023-09-24T00:00:00"/>
    <s v="Online"/>
    <n v="36"/>
    <n v="10"/>
    <n v="339.55"/>
    <n v="113.6"/>
    <s v="UPI"/>
    <n v="4"/>
    <s v="36-50"/>
    <s v="repeat"/>
    <s v="medium"/>
    <s v="medium"/>
    <s v="Sep"/>
    <x v="0"/>
    <x v="0"/>
    <x v="0"/>
  </r>
  <r>
    <n v="606771"/>
    <n v="52285"/>
    <n v="45"/>
    <s v="Male"/>
    <x v="2"/>
    <x v="6"/>
    <s v="Sandwich"/>
    <d v="2024-06-18T00:00:00"/>
    <s v="Online"/>
    <n v="87"/>
    <n v="9"/>
    <n v="1155.31"/>
    <n v="119.78"/>
    <s v="Card"/>
    <n v="4"/>
    <s v="36-50"/>
    <s v="new"/>
    <s v="high value"/>
    <s v="medium"/>
    <s v="Jun"/>
    <x v="1"/>
    <x v="0"/>
    <x v="1"/>
  </r>
  <r>
    <n v="606772"/>
    <n v="43136"/>
    <n v="55"/>
    <s v="Female"/>
    <x v="2"/>
    <x v="5"/>
    <s v="Burger"/>
    <d v="2024-11-20T00:00:00"/>
    <s v="COD"/>
    <n v="42"/>
    <n v="6"/>
    <n v="1134.3399999999999"/>
    <n v="109.49"/>
    <s v="UPI"/>
    <n v="1"/>
    <s v="50+"/>
    <s v="new"/>
    <s v="high value"/>
    <s v="Low"/>
    <s v="Nov"/>
    <x v="1"/>
    <x v="0"/>
    <x v="0"/>
  </r>
  <r>
    <n v="606773"/>
    <n v="99901"/>
    <n v="28"/>
    <s v="Female"/>
    <x v="2"/>
    <x v="0"/>
    <s v="Sandwich"/>
    <d v="2023-08-24T00:00:00"/>
    <s v="COD"/>
    <n v="84"/>
    <n v="5.7"/>
    <n v="866.55"/>
    <n v="100.28"/>
    <s v="Cash"/>
    <n v="5"/>
    <s v="25-35"/>
    <s v="repeat"/>
    <s v="high value"/>
    <s v="High"/>
    <s v="Aug"/>
    <x v="0"/>
    <x v="0"/>
    <x v="1"/>
  </r>
  <r>
    <n v="606774"/>
    <n v="74366"/>
    <n v="41"/>
    <s v="Female"/>
    <x v="4"/>
    <x v="7"/>
    <s v="South Indian"/>
    <d v="2023-04-13T00:00:00"/>
    <s v="COD"/>
    <n v="37"/>
    <n v="4.4000000000000004"/>
    <n v="1153.82"/>
    <n v="100.24"/>
    <s v="Cash"/>
    <n v="1"/>
    <s v="36-50"/>
    <s v="new"/>
    <s v="high value"/>
    <s v="Low"/>
    <s v="Apr"/>
    <x v="0"/>
    <x v="2"/>
    <x v="0"/>
  </r>
  <r>
    <n v="606775"/>
    <n v="87294"/>
    <n v="39"/>
    <s v="Female"/>
    <x v="5"/>
    <x v="0"/>
    <s v="Biryani"/>
    <d v="2022-08-22T00:00:00"/>
    <s v="COD"/>
    <n v="35"/>
    <n v="7"/>
    <n v="504.17"/>
    <n v="82.97"/>
    <s v="Card"/>
    <n v="4"/>
    <s v="36-50"/>
    <s v="new"/>
    <s v="high value"/>
    <s v="medium"/>
    <s v="Aug"/>
    <x v="2"/>
    <x v="0"/>
    <x v="0"/>
  </r>
  <r>
    <n v="606776"/>
    <n v="66800"/>
    <n v="32"/>
    <s v="Female"/>
    <x v="2"/>
    <x v="4"/>
    <s v="Biryani"/>
    <d v="2024-03-19T00:00:00"/>
    <s v="Online"/>
    <n v="83"/>
    <n v="8.3000000000000007"/>
    <n v="229.88"/>
    <n v="118.52"/>
    <s v="Wallet"/>
    <n v="1"/>
    <s v="25-35"/>
    <s v="repeat"/>
    <s v="low"/>
    <s v="Low"/>
    <s v="Mar"/>
    <x v="1"/>
    <x v="0"/>
    <x v="1"/>
  </r>
  <r>
    <n v="606777"/>
    <n v="58708"/>
    <n v="24"/>
    <s v="Male"/>
    <x v="0"/>
    <x v="2"/>
    <s v="South Indian"/>
    <d v="2023-05-05T00:00:00"/>
    <s v="COD"/>
    <n v="86"/>
    <n v="11.4"/>
    <n v="795.62"/>
    <n v="115.94"/>
    <s v="Cash"/>
    <n v="1"/>
    <s v="18-24"/>
    <s v="repeat"/>
    <s v="high value"/>
    <s v="Low"/>
    <s v="May"/>
    <x v="0"/>
    <x v="1"/>
    <x v="1"/>
  </r>
  <r>
    <n v="606778"/>
    <n v="37590"/>
    <n v="47"/>
    <s v="Female"/>
    <x v="2"/>
    <x v="2"/>
    <s v="Sandwich"/>
    <d v="2022-07-05T00:00:00"/>
    <s v="Online"/>
    <n v="65"/>
    <n v="7.6"/>
    <n v="1233.99"/>
    <n v="75.38"/>
    <s v="UPI"/>
    <n v="5"/>
    <s v="36-50"/>
    <s v="new"/>
    <s v="high value"/>
    <s v="High"/>
    <s v="Jul"/>
    <x v="2"/>
    <x v="0"/>
    <x v="1"/>
  </r>
  <r>
    <n v="606779"/>
    <n v="69272"/>
    <n v="51"/>
    <s v="Female"/>
    <x v="0"/>
    <x v="6"/>
    <s v="Pizza"/>
    <d v="2024-03-11T00:00:00"/>
    <s v="COD"/>
    <n v="59"/>
    <n v="13.8"/>
    <n v="764.71"/>
    <n v="80.36"/>
    <s v="Wallet"/>
    <n v="1"/>
    <s v="50+"/>
    <s v="new"/>
    <s v="high value"/>
    <s v="Low"/>
    <s v="Mar"/>
    <x v="1"/>
    <x v="1"/>
    <x v="1"/>
  </r>
  <r>
    <n v="606780"/>
    <n v="37538"/>
    <n v="50"/>
    <s v="Male"/>
    <x v="4"/>
    <x v="7"/>
    <s v="Biryani"/>
    <d v="2023-05-01T00:00:00"/>
    <s v="COD"/>
    <n v="23"/>
    <n v="10"/>
    <n v="1428.49"/>
    <n v="85.97"/>
    <s v="Wallet"/>
    <n v="3"/>
    <s v="36-50"/>
    <s v="new"/>
    <s v="high value"/>
    <s v="medium"/>
    <s v="May"/>
    <x v="0"/>
    <x v="0"/>
    <x v="2"/>
  </r>
  <r>
    <n v="606781"/>
    <n v="71336"/>
    <n v="51"/>
    <s v="Female"/>
    <x v="4"/>
    <x v="2"/>
    <s v="Pizza"/>
    <d v="2024-04-08T00:00:00"/>
    <s v="COD"/>
    <n v="63"/>
    <n v="1.5"/>
    <n v="544.30999999999995"/>
    <n v="104.78"/>
    <s v="Wallet"/>
    <n v="3"/>
    <s v="50+"/>
    <s v="new"/>
    <s v="high value"/>
    <s v="medium"/>
    <s v="Apr"/>
    <x v="1"/>
    <x v="2"/>
    <x v="1"/>
  </r>
  <r>
    <n v="606782"/>
    <n v="17509"/>
    <n v="42"/>
    <s v="Female"/>
    <x v="5"/>
    <x v="7"/>
    <s v="Burger"/>
    <d v="2022-06-11T00:00:00"/>
    <s v="COD"/>
    <n v="33"/>
    <n v="14.8"/>
    <n v="585.21"/>
    <n v="106.57"/>
    <s v="Wallet"/>
    <n v="5"/>
    <s v="36-50"/>
    <s v="new"/>
    <s v="high value"/>
    <s v="High"/>
    <s v="Jun"/>
    <x v="2"/>
    <x v="1"/>
    <x v="0"/>
  </r>
  <r>
    <n v="606783"/>
    <n v="97390"/>
    <n v="36"/>
    <s v="Female"/>
    <x v="5"/>
    <x v="0"/>
    <s v="Chinese"/>
    <d v="2024-10-21T00:00:00"/>
    <s v="COD"/>
    <n v="25"/>
    <n v="1.5"/>
    <n v="1213.93"/>
    <n v="101.04"/>
    <s v="Wallet"/>
    <n v="1"/>
    <s v="36-50"/>
    <s v="new"/>
    <s v="high value"/>
    <s v="Low"/>
    <s v="Oct"/>
    <x v="1"/>
    <x v="2"/>
    <x v="2"/>
  </r>
  <r>
    <n v="606784"/>
    <n v="33301"/>
    <n v="56"/>
    <s v="Male"/>
    <x v="3"/>
    <x v="0"/>
    <s v="Pizza"/>
    <d v="2023-11-18T00:00:00"/>
    <s v="Online"/>
    <n v="57"/>
    <n v="11.8"/>
    <n v="555.02"/>
    <n v="24.55"/>
    <s v="Wallet"/>
    <n v="4"/>
    <s v="50+"/>
    <s v="new"/>
    <s v="high value"/>
    <s v="medium"/>
    <s v="Nov"/>
    <x v="0"/>
    <x v="1"/>
    <x v="1"/>
  </r>
  <r>
    <n v="606785"/>
    <n v="39892"/>
    <n v="39"/>
    <s v="Male"/>
    <x v="3"/>
    <x v="1"/>
    <s v="Burger"/>
    <d v="2023-11-03T00:00:00"/>
    <s v="Online"/>
    <n v="75"/>
    <n v="6"/>
    <n v="1005.9"/>
    <n v="90.15"/>
    <s v="Card"/>
    <n v="5"/>
    <s v="36-50"/>
    <s v="new"/>
    <s v="high value"/>
    <s v="High"/>
    <s v="Nov"/>
    <x v="0"/>
    <x v="0"/>
    <x v="1"/>
  </r>
  <r>
    <n v="606786"/>
    <n v="23102"/>
    <n v="36"/>
    <s v="Female"/>
    <x v="1"/>
    <x v="4"/>
    <s v="Pizza"/>
    <d v="2023-07-05T00:00:00"/>
    <s v="Online"/>
    <n v="52"/>
    <n v="9.3000000000000007"/>
    <n v="289.72000000000003"/>
    <n v="59.53"/>
    <s v="Cash"/>
    <n v="5"/>
    <s v="36-50"/>
    <s v="repeat"/>
    <s v="medium"/>
    <s v="High"/>
    <s v="Jul"/>
    <x v="0"/>
    <x v="0"/>
    <x v="1"/>
  </r>
  <r>
    <n v="606787"/>
    <n v="53008"/>
    <n v="48"/>
    <s v="Male"/>
    <x v="0"/>
    <x v="5"/>
    <s v="Burger"/>
    <d v="2024-03-15T00:00:00"/>
    <s v="Online"/>
    <n v="28"/>
    <n v="14.4"/>
    <n v="652.80999999999995"/>
    <n v="84.43"/>
    <s v="UPI"/>
    <n v="4"/>
    <s v="36-50"/>
    <s v="new"/>
    <s v="high value"/>
    <s v="medium"/>
    <s v="Mar"/>
    <x v="1"/>
    <x v="1"/>
    <x v="2"/>
  </r>
  <r>
    <n v="606788"/>
    <n v="52396"/>
    <n v="27"/>
    <s v="Female"/>
    <x v="1"/>
    <x v="2"/>
    <s v="South Indian"/>
    <d v="2024-09-29T00:00:00"/>
    <s v="Online"/>
    <n v="32"/>
    <n v="6.3"/>
    <n v="1021.8"/>
    <n v="103.76"/>
    <s v="UPI"/>
    <n v="2"/>
    <s v="25-35"/>
    <s v="new"/>
    <s v="high value"/>
    <s v="Low"/>
    <s v="Sep"/>
    <x v="1"/>
    <x v="0"/>
    <x v="0"/>
  </r>
  <r>
    <n v="606789"/>
    <n v="55645"/>
    <n v="36"/>
    <s v="Male"/>
    <x v="1"/>
    <x v="3"/>
    <s v="Burger"/>
    <d v="2022-12-23T00:00:00"/>
    <s v="COD"/>
    <n v="80"/>
    <n v="3.3"/>
    <n v="1070.6600000000001"/>
    <n v="32.68"/>
    <s v="Wallet"/>
    <n v="3"/>
    <s v="36-50"/>
    <s v="new"/>
    <s v="high value"/>
    <s v="medium"/>
    <s v="Dec"/>
    <x v="2"/>
    <x v="2"/>
    <x v="1"/>
  </r>
  <r>
    <n v="606790"/>
    <n v="51503"/>
    <n v="18"/>
    <s v="Male"/>
    <x v="5"/>
    <x v="0"/>
    <s v="Chinese"/>
    <d v="2023-06-24T00:00:00"/>
    <s v="COD"/>
    <n v="31"/>
    <n v="13"/>
    <n v="1041"/>
    <n v="74.349999999999994"/>
    <s v="Card"/>
    <n v="5"/>
    <s v="18-24"/>
    <s v="new"/>
    <s v="high value"/>
    <s v="High"/>
    <s v="Jun"/>
    <x v="0"/>
    <x v="1"/>
    <x v="0"/>
  </r>
  <r>
    <n v="606791"/>
    <n v="42958"/>
    <n v="29"/>
    <s v="Male"/>
    <x v="2"/>
    <x v="3"/>
    <s v="Sandwich"/>
    <d v="2022-04-21T00:00:00"/>
    <s v="Online"/>
    <n v="61"/>
    <n v="1.7"/>
    <n v="999.32"/>
    <n v="81.349999999999994"/>
    <s v="Card"/>
    <n v="4"/>
    <s v="25-35"/>
    <s v="new"/>
    <s v="high value"/>
    <s v="medium"/>
    <s v="Apr"/>
    <x v="2"/>
    <x v="2"/>
    <x v="1"/>
  </r>
  <r>
    <n v="606792"/>
    <n v="50399"/>
    <n v="60"/>
    <s v="Male"/>
    <x v="2"/>
    <x v="1"/>
    <s v="Chinese"/>
    <d v="2023-11-04T00:00:00"/>
    <s v="Online"/>
    <n v="40"/>
    <n v="5.9"/>
    <n v="169.85"/>
    <n v="97.91"/>
    <s v="Cash"/>
    <n v="3"/>
    <s v="50+"/>
    <s v="new"/>
    <s v="low"/>
    <s v="medium"/>
    <s v="Nov"/>
    <x v="0"/>
    <x v="0"/>
    <x v="0"/>
  </r>
  <r>
    <n v="606793"/>
    <n v="33977"/>
    <n v="24"/>
    <s v="Female"/>
    <x v="2"/>
    <x v="1"/>
    <s v="South Indian"/>
    <d v="2023-06-24T00:00:00"/>
    <s v="Online"/>
    <n v="76"/>
    <n v="12.5"/>
    <n v="1443.21"/>
    <n v="85.49"/>
    <s v="Cash"/>
    <n v="2"/>
    <s v="18-24"/>
    <s v="new"/>
    <s v="high value"/>
    <s v="Low"/>
    <s v="Jun"/>
    <x v="0"/>
    <x v="1"/>
    <x v="1"/>
  </r>
  <r>
    <n v="606794"/>
    <n v="25311"/>
    <n v="24"/>
    <s v="Female"/>
    <x v="4"/>
    <x v="5"/>
    <s v="Sandwich"/>
    <d v="2022-09-30T00:00:00"/>
    <s v="Online"/>
    <n v="80"/>
    <n v="10.4"/>
    <n v="1146.49"/>
    <n v="119.39"/>
    <s v="UPI"/>
    <n v="1"/>
    <s v="18-24"/>
    <s v="new"/>
    <s v="high value"/>
    <s v="Low"/>
    <s v="Sep"/>
    <x v="2"/>
    <x v="1"/>
    <x v="1"/>
  </r>
  <r>
    <n v="606795"/>
    <n v="63243"/>
    <n v="63"/>
    <s v="Male"/>
    <x v="2"/>
    <x v="4"/>
    <s v="South Indian"/>
    <d v="2022-04-25T00:00:00"/>
    <s v="COD"/>
    <n v="69"/>
    <n v="11.2"/>
    <n v="762.53"/>
    <n v="37.92"/>
    <s v="UPI"/>
    <n v="5"/>
    <s v="50+"/>
    <s v="new"/>
    <s v="high value"/>
    <s v="High"/>
    <s v="Apr"/>
    <x v="2"/>
    <x v="1"/>
    <x v="1"/>
  </r>
  <r>
    <n v="606796"/>
    <n v="34597"/>
    <n v="41"/>
    <s v="Male"/>
    <x v="3"/>
    <x v="0"/>
    <s v="Chinese"/>
    <d v="2023-10-14T00:00:00"/>
    <s v="Online"/>
    <n v="81"/>
    <n v="5.0999999999999996"/>
    <n v="176.27"/>
    <n v="35.47"/>
    <s v="Cash"/>
    <n v="1"/>
    <s v="36-50"/>
    <s v="new"/>
    <s v="low"/>
    <s v="Low"/>
    <s v="Oct"/>
    <x v="0"/>
    <x v="0"/>
    <x v="1"/>
  </r>
  <r>
    <n v="606797"/>
    <n v="60714"/>
    <n v="24"/>
    <s v="Male"/>
    <x v="1"/>
    <x v="4"/>
    <s v="Burger"/>
    <d v="2022-08-04T00:00:00"/>
    <s v="Online"/>
    <n v="23"/>
    <n v="2"/>
    <n v="1397.75"/>
    <n v="97.6"/>
    <s v="Card"/>
    <n v="3"/>
    <s v="18-24"/>
    <s v="new"/>
    <s v="high value"/>
    <s v="medium"/>
    <s v="Aug"/>
    <x v="2"/>
    <x v="2"/>
    <x v="2"/>
  </r>
  <r>
    <n v="606798"/>
    <n v="48334"/>
    <n v="42"/>
    <s v="Female"/>
    <x v="4"/>
    <x v="2"/>
    <s v="Chinese"/>
    <d v="2023-05-02T00:00:00"/>
    <s v="Online"/>
    <n v="74"/>
    <n v="6.2"/>
    <n v="1381.15"/>
    <n v="37.19"/>
    <s v="Card"/>
    <n v="2"/>
    <s v="36-50"/>
    <s v="new"/>
    <s v="high value"/>
    <s v="Low"/>
    <s v="May"/>
    <x v="0"/>
    <x v="0"/>
    <x v="1"/>
  </r>
  <r>
    <n v="606799"/>
    <n v="21143"/>
    <n v="53"/>
    <s v="Female"/>
    <x v="4"/>
    <x v="3"/>
    <s v="Chinese"/>
    <d v="2023-04-20T00:00:00"/>
    <s v="COD"/>
    <n v="42"/>
    <n v="3.5"/>
    <n v="1172.4000000000001"/>
    <n v="67.23"/>
    <s v="UPI"/>
    <n v="5"/>
    <s v="50+"/>
    <s v="new"/>
    <s v="high value"/>
    <s v="High"/>
    <s v="Apr"/>
    <x v="0"/>
    <x v="2"/>
    <x v="0"/>
  </r>
  <r>
    <n v="606800"/>
    <n v="23016"/>
    <n v="50"/>
    <s v="Female"/>
    <x v="3"/>
    <x v="2"/>
    <s v="Burger"/>
    <d v="2024-09-20T00:00:00"/>
    <s v="COD"/>
    <n v="21"/>
    <n v="6.7"/>
    <n v="693.32"/>
    <n v="107.28"/>
    <s v="Cash"/>
    <n v="4"/>
    <s v="36-50"/>
    <s v="new"/>
    <s v="high value"/>
    <s v="medium"/>
    <s v="Sep"/>
    <x v="1"/>
    <x v="0"/>
    <x v="2"/>
  </r>
  <r>
    <n v="606801"/>
    <n v="66473"/>
    <n v="26"/>
    <s v="Male"/>
    <x v="4"/>
    <x v="4"/>
    <s v="Burger"/>
    <d v="2022-03-08T00:00:00"/>
    <s v="Online"/>
    <n v="45"/>
    <n v="13.3"/>
    <n v="1122.77"/>
    <n v="55.49"/>
    <s v="Cash"/>
    <n v="2"/>
    <s v="25-35"/>
    <s v="new"/>
    <s v="high value"/>
    <s v="Low"/>
    <s v="Mar"/>
    <x v="2"/>
    <x v="1"/>
    <x v="0"/>
  </r>
  <r>
    <n v="606802"/>
    <n v="69309"/>
    <n v="25"/>
    <s v="Male"/>
    <x v="5"/>
    <x v="0"/>
    <s v="Chinese"/>
    <d v="2022-12-24T00:00:00"/>
    <s v="Online"/>
    <n v="23"/>
    <n v="7.6"/>
    <n v="1030"/>
    <n v="109.21"/>
    <s v="Cash"/>
    <n v="3"/>
    <s v="25-35"/>
    <s v="new"/>
    <s v="high value"/>
    <s v="medium"/>
    <s v="Dec"/>
    <x v="2"/>
    <x v="0"/>
    <x v="2"/>
  </r>
  <r>
    <n v="606803"/>
    <n v="54101"/>
    <n v="18"/>
    <s v="Male"/>
    <x v="0"/>
    <x v="5"/>
    <s v="Pizza"/>
    <d v="2024-12-03T00:00:00"/>
    <s v="Online"/>
    <n v="56"/>
    <n v="4.5999999999999996"/>
    <n v="1086.67"/>
    <n v="21.9"/>
    <s v="UPI"/>
    <n v="3"/>
    <s v="18-24"/>
    <s v="new"/>
    <s v="high value"/>
    <s v="medium"/>
    <s v="Dec"/>
    <x v="1"/>
    <x v="2"/>
    <x v="1"/>
  </r>
  <r>
    <n v="606804"/>
    <n v="50339"/>
    <n v="36"/>
    <s v="Male"/>
    <x v="0"/>
    <x v="1"/>
    <s v="Burger"/>
    <d v="2022-04-10T00:00:00"/>
    <s v="COD"/>
    <n v="28"/>
    <n v="11.9"/>
    <n v="1280.46"/>
    <n v="32.020000000000003"/>
    <s v="Card"/>
    <n v="3"/>
    <s v="36-50"/>
    <s v="new"/>
    <s v="high value"/>
    <s v="medium"/>
    <s v="Apr"/>
    <x v="2"/>
    <x v="1"/>
    <x v="2"/>
  </r>
  <r>
    <n v="606805"/>
    <n v="17462"/>
    <n v="34"/>
    <s v="Male"/>
    <x v="4"/>
    <x v="6"/>
    <s v="Chinese"/>
    <d v="2022-11-22T00:00:00"/>
    <s v="COD"/>
    <n v="25"/>
    <n v="3.2"/>
    <n v="690.42"/>
    <n v="23.51"/>
    <s v="Card"/>
    <n v="5"/>
    <s v="25-35"/>
    <s v="new"/>
    <s v="high value"/>
    <s v="High"/>
    <s v="Nov"/>
    <x v="2"/>
    <x v="2"/>
    <x v="2"/>
  </r>
  <r>
    <n v="606806"/>
    <n v="12366"/>
    <n v="45"/>
    <s v="Female"/>
    <x v="5"/>
    <x v="5"/>
    <s v="Burger"/>
    <d v="2024-10-15T00:00:00"/>
    <s v="COD"/>
    <n v="42"/>
    <n v="10.4"/>
    <n v="210.17"/>
    <n v="100.68"/>
    <s v="Cash"/>
    <n v="3"/>
    <s v="36-50"/>
    <s v="new"/>
    <s v="low"/>
    <s v="medium"/>
    <s v="Oct"/>
    <x v="1"/>
    <x v="1"/>
    <x v="0"/>
  </r>
  <r>
    <n v="606807"/>
    <n v="59603"/>
    <n v="19"/>
    <s v="Female"/>
    <x v="5"/>
    <x v="7"/>
    <s v="South Indian"/>
    <d v="2024-11-01T00:00:00"/>
    <s v="Online"/>
    <n v="58"/>
    <n v="4.5999999999999996"/>
    <n v="1079.6600000000001"/>
    <n v="100.46"/>
    <s v="Cash"/>
    <n v="2"/>
    <s v="18-24"/>
    <s v="new"/>
    <s v="high value"/>
    <s v="Low"/>
    <s v="Nov"/>
    <x v="1"/>
    <x v="2"/>
    <x v="1"/>
  </r>
  <r>
    <n v="606808"/>
    <n v="91127"/>
    <n v="30"/>
    <s v="Female"/>
    <x v="1"/>
    <x v="5"/>
    <s v="Pizza"/>
    <d v="2022-06-28T00:00:00"/>
    <s v="Online"/>
    <n v="80"/>
    <n v="1.8"/>
    <n v="1008.66"/>
    <n v="46.43"/>
    <s v="UPI"/>
    <n v="3"/>
    <s v="25-35"/>
    <s v="new"/>
    <s v="high value"/>
    <s v="medium"/>
    <s v="Jun"/>
    <x v="2"/>
    <x v="2"/>
    <x v="1"/>
  </r>
  <r>
    <n v="606809"/>
    <n v="47115"/>
    <n v="60"/>
    <s v="Female"/>
    <x v="2"/>
    <x v="7"/>
    <s v="Chinese"/>
    <d v="2022-06-23T00:00:00"/>
    <s v="Online"/>
    <n v="21"/>
    <n v="14.9"/>
    <n v="773.55"/>
    <n v="97.25"/>
    <s v="UPI"/>
    <n v="2"/>
    <s v="50+"/>
    <s v="new"/>
    <s v="high value"/>
    <s v="Low"/>
    <s v="Jun"/>
    <x v="2"/>
    <x v="1"/>
    <x v="2"/>
  </r>
  <r>
    <n v="606810"/>
    <n v="46408"/>
    <n v="52"/>
    <s v="Female"/>
    <x v="5"/>
    <x v="6"/>
    <s v="Biryani"/>
    <d v="2022-08-17T00:00:00"/>
    <s v="COD"/>
    <n v="54"/>
    <n v="13.7"/>
    <n v="392.77"/>
    <n v="54.33"/>
    <s v="Cash"/>
    <n v="2"/>
    <s v="50+"/>
    <s v="new"/>
    <s v="medium"/>
    <s v="Low"/>
    <s v="Aug"/>
    <x v="2"/>
    <x v="1"/>
    <x v="1"/>
  </r>
  <r>
    <n v="606811"/>
    <n v="58549"/>
    <n v="43"/>
    <s v="Male"/>
    <x v="5"/>
    <x v="2"/>
    <s v="Chinese"/>
    <d v="2022-10-02T00:00:00"/>
    <s v="Online"/>
    <n v="62"/>
    <n v="12.5"/>
    <n v="528.91999999999996"/>
    <n v="59.64"/>
    <s v="Card"/>
    <n v="3"/>
    <s v="36-50"/>
    <s v="new"/>
    <s v="high value"/>
    <s v="medium"/>
    <s v="Oct"/>
    <x v="2"/>
    <x v="1"/>
    <x v="1"/>
  </r>
  <r>
    <n v="606812"/>
    <n v="85328"/>
    <n v="58"/>
    <s v="Female"/>
    <x v="0"/>
    <x v="5"/>
    <s v="Biryani"/>
    <d v="2022-11-25T00:00:00"/>
    <s v="COD"/>
    <n v="53"/>
    <n v="9.1"/>
    <n v="518.25"/>
    <n v="42.8"/>
    <s v="Wallet"/>
    <n v="5"/>
    <s v="50+"/>
    <s v="new"/>
    <s v="high value"/>
    <s v="High"/>
    <s v="Nov"/>
    <x v="2"/>
    <x v="0"/>
    <x v="1"/>
  </r>
  <r>
    <n v="606813"/>
    <n v="30247"/>
    <n v="36"/>
    <s v="Female"/>
    <x v="0"/>
    <x v="1"/>
    <s v="Pizza"/>
    <d v="2023-05-03T00:00:00"/>
    <s v="Online"/>
    <n v="52"/>
    <n v="4.2"/>
    <n v="179.58"/>
    <n v="41.89"/>
    <s v="Card"/>
    <n v="5"/>
    <s v="36-50"/>
    <s v="new"/>
    <s v="low"/>
    <s v="High"/>
    <s v="May"/>
    <x v="0"/>
    <x v="2"/>
    <x v="1"/>
  </r>
  <r>
    <n v="606814"/>
    <n v="77851"/>
    <n v="40"/>
    <s v="Male"/>
    <x v="4"/>
    <x v="5"/>
    <s v="Biryani"/>
    <d v="2024-01-11T00:00:00"/>
    <s v="COD"/>
    <n v="41"/>
    <n v="7.4"/>
    <n v="224.57"/>
    <n v="78.11"/>
    <s v="Wallet"/>
    <n v="2"/>
    <s v="36-50"/>
    <s v="new"/>
    <s v="low"/>
    <s v="Low"/>
    <s v="Jan"/>
    <x v="1"/>
    <x v="0"/>
    <x v="0"/>
  </r>
  <r>
    <n v="606815"/>
    <n v="15075"/>
    <n v="39"/>
    <s v="Male"/>
    <x v="1"/>
    <x v="3"/>
    <s v="Chinese"/>
    <d v="2022-06-09T00:00:00"/>
    <s v="Online"/>
    <n v="39"/>
    <n v="10.199999999999999"/>
    <n v="1261.97"/>
    <n v="42.04"/>
    <s v="Card"/>
    <n v="2"/>
    <s v="36-50"/>
    <s v="new"/>
    <s v="high value"/>
    <s v="Low"/>
    <s v="Jun"/>
    <x v="2"/>
    <x v="1"/>
    <x v="0"/>
  </r>
  <r>
    <n v="606816"/>
    <n v="97622"/>
    <n v="49"/>
    <s v="Male"/>
    <x v="1"/>
    <x v="2"/>
    <s v="South Indian"/>
    <d v="2024-05-13T00:00:00"/>
    <s v="Online"/>
    <n v="42"/>
    <n v="8.1"/>
    <n v="1023.54"/>
    <n v="39.11"/>
    <s v="Wallet"/>
    <n v="5"/>
    <s v="36-50"/>
    <s v="new"/>
    <s v="high value"/>
    <s v="High"/>
    <s v="May"/>
    <x v="1"/>
    <x v="0"/>
    <x v="0"/>
  </r>
  <r>
    <n v="606817"/>
    <n v="21630"/>
    <n v="56"/>
    <s v="Male"/>
    <x v="4"/>
    <x v="6"/>
    <s v="Sandwich"/>
    <d v="2022-05-09T00:00:00"/>
    <s v="Online"/>
    <n v="58"/>
    <n v="10.1"/>
    <n v="1254.48"/>
    <n v="29.29"/>
    <s v="Wallet"/>
    <n v="5"/>
    <s v="50+"/>
    <s v="new"/>
    <s v="high value"/>
    <s v="High"/>
    <s v="May"/>
    <x v="2"/>
    <x v="1"/>
    <x v="1"/>
  </r>
  <r>
    <n v="606818"/>
    <n v="48992"/>
    <n v="41"/>
    <s v="Male"/>
    <x v="3"/>
    <x v="7"/>
    <s v="Sandwich"/>
    <d v="2022-02-10T00:00:00"/>
    <s v="Online"/>
    <n v="80"/>
    <n v="4.0999999999999996"/>
    <n v="1205.8699999999999"/>
    <n v="38.49"/>
    <s v="Cash"/>
    <n v="5"/>
    <s v="36-50"/>
    <s v="new"/>
    <s v="high value"/>
    <s v="High"/>
    <s v="Feb"/>
    <x v="2"/>
    <x v="2"/>
    <x v="1"/>
  </r>
  <r>
    <n v="606819"/>
    <n v="68602"/>
    <n v="36"/>
    <s v="Male"/>
    <x v="0"/>
    <x v="1"/>
    <s v="Sandwich"/>
    <d v="2022-12-15T00:00:00"/>
    <s v="COD"/>
    <n v="65"/>
    <n v="8.5"/>
    <n v="1218.92"/>
    <n v="48.23"/>
    <s v="Wallet"/>
    <n v="5"/>
    <s v="36-50"/>
    <s v="new"/>
    <s v="high value"/>
    <s v="High"/>
    <s v="Dec"/>
    <x v="2"/>
    <x v="0"/>
    <x v="1"/>
  </r>
  <r>
    <n v="606820"/>
    <n v="60828"/>
    <n v="20"/>
    <s v="Female"/>
    <x v="3"/>
    <x v="4"/>
    <s v="Burger"/>
    <d v="2024-10-26T00:00:00"/>
    <s v="COD"/>
    <n v="68"/>
    <n v="7.9"/>
    <n v="319"/>
    <n v="74.58"/>
    <s v="Cash"/>
    <n v="2"/>
    <s v="18-24"/>
    <s v="new"/>
    <s v="medium"/>
    <s v="Low"/>
    <s v="Oct"/>
    <x v="1"/>
    <x v="0"/>
    <x v="1"/>
  </r>
  <r>
    <n v="606821"/>
    <n v="41962"/>
    <n v="38"/>
    <s v="Male"/>
    <x v="2"/>
    <x v="5"/>
    <s v="Sandwich"/>
    <d v="2023-04-09T00:00:00"/>
    <s v="Online"/>
    <n v="72"/>
    <n v="12.2"/>
    <n v="1107.2"/>
    <n v="39.6"/>
    <s v="Card"/>
    <n v="5"/>
    <s v="36-50"/>
    <s v="new"/>
    <s v="high value"/>
    <s v="High"/>
    <s v="Apr"/>
    <x v="0"/>
    <x v="1"/>
    <x v="1"/>
  </r>
  <r>
    <n v="606822"/>
    <n v="59416"/>
    <n v="45"/>
    <s v="Male"/>
    <x v="5"/>
    <x v="7"/>
    <s v="Biryani"/>
    <d v="2024-10-04T00:00:00"/>
    <s v="Online"/>
    <n v="34"/>
    <n v="6.9"/>
    <n v="1100.05"/>
    <n v="71.849999999999994"/>
    <s v="UPI"/>
    <n v="2"/>
    <s v="36-50"/>
    <s v="new"/>
    <s v="high value"/>
    <s v="Low"/>
    <s v="Oct"/>
    <x v="1"/>
    <x v="0"/>
    <x v="0"/>
  </r>
  <r>
    <n v="606823"/>
    <n v="72285"/>
    <n v="59"/>
    <s v="Male"/>
    <x v="2"/>
    <x v="0"/>
    <s v="Pizza"/>
    <d v="2022-06-19T00:00:00"/>
    <s v="COD"/>
    <n v="65"/>
    <n v="5.7"/>
    <n v="509.05"/>
    <n v="74.849999999999994"/>
    <s v="Card"/>
    <n v="2"/>
    <s v="50+"/>
    <s v="new"/>
    <s v="high value"/>
    <s v="Low"/>
    <s v="Jun"/>
    <x v="2"/>
    <x v="0"/>
    <x v="1"/>
  </r>
  <r>
    <n v="606824"/>
    <n v="87651"/>
    <n v="33"/>
    <s v="Male"/>
    <x v="2"/>
    <x v="6"/>
    <s v="South Indian"/>
    <d v="2022-09-29T00:00:00"/>
    <s v="COD"/>
    <n v="85"/>
    <n v="5.3"/>
    <n v="1183.3900000000001"/>
    <n v="51.44"/>
    <s v="UPI"/>
    <n v="3"/>
    <s v="25-35"/>
    <s v="new"/>
    <s v="high value"/>
    <s v="medium"/>
    <s v="Sep"/>
    <x v="2"/>
    <x v="0"/>
    <x v="1"/>
  </r>
  <r>
    <n v="606825"/>
    <n v="87046"/>
    <n v="40"/>
    <s v="Female"/>
    <x v="3"/>
    <x v="0"/>
    <s v="Sandwich"/>
    <d v="2024-06-10T00:00:00"/>
    <s v="COD"/>
    <n v="52"/>
    <n v="15"/>
    <n v="415.41"/>
    <n v="33.880000000000003"/>
    <s v="Wallet"/>
    <n v="4"/>
    <s v="36-50"/>
    <s v="new"/>
    <s v="medium"/>
    <s v="medium"/>
    <s v="Jun"/>
    <x v="1"/>
    <x v="1"/>
    <x v="1"/>
  </r>
  <r>
    <n v="606826"/>
    <n v="99451"/>
    <n v="40"/>
    <s v="Female"/>
    <x v="0"/>
    <x v="1"/>
    <s v="Burger"/>
    <d v="2023-12-10T00:00:00"/>
    <s v="COD"/>
    <n v="56"/>
    <n v="1.3"/>
    <n v="246.59"/>
    <n v="93.39"/>
    <s v="UPI"/>
    <n v="3"/>
    <s v="36-50"/>
    <s v="new"/>
    <s v="low"/>
    <s v="medium"/>
    <s v="Dec"/>
    <x v="0"/>
    <x v="2"/>
    <x v="1"/>
  </r>
  <r>
    <n v="606827"/>
    <n v="70203"/>
    <n v="26"/>
    <s v="Male"/>
    <x v="1"/>
    <x v="0"/>
    <s v="Sandwich"/>
    <d v="2023-05-09T00:00:00"/>
    <s v="COD"/>
    <n v="51"/>
    <n v="5.6"/>
    <n v="412.64"/>
    <n v="87.75"/>
    <s v="Wallet"/>
    <n v="4"/>
    <s v="25-35"/>
    <s v="new"/>
    <s v="medium"/>
    <s v="medium"/>
    <s v="May"/>
    <x v="0"/>
    <x v="0"/>
    <x v="1"/>
  </r>
  <r>
    <n v="606828"/>
    <n v="26566"/>
    <n v="53"/>
    <s v="Female"/>
    <x v="5"/>
    <x v="7"/>
    <s v="Pizza"/>
    <d v="2024-12-12T00:00:00"/>
    <s v="Online"/>
    <n v="84"/>
    <n v="2.2000000000000002"/>
    <n v="415.11"/>
    <n v="84.35"/>
    <s v="UPI"/>
    <n v="3"/>
    <s v="50+"/>
    <s v="new"/>
    <s v="medium"/>
    <s v="medium"/>
    <s v="Dec"/>
    <x v="1"/>
    <x v="2"/>
    <x v="1"/>
  </r>
  <r>
    <n v="606829"/>
    <n v="96732"/>
    <n v="62"/>
    <s v="Female"/>
    <x v="3"/>
    <x v="5"/>
    <s v="Pizza"/>
    <d v="2023-06-12T00:00:00"/>
    <s v="Online"/>
    <n v="54"/>
    <n v="4.5999999999999996"/>
    <n v="479.48"/>
    <n v="85.39"/>
    <s v="UPI"/>
    <n v="1"/>
    <s v="50+"/>
    <s v="repeat"/>
    <s v="medium"/>
    <s v="Low"/>
    <s v="Jun"/>
    <x v="0"/>
    <x v="2"/>
    <x v="1"/>
  </r>
  <r>
    <n v="606830"/>
    <n v="64478"/>
    <n v="60"/>
    <s v="Female"/>
    <x v="2"/>
    <x v="6"/>
    <s v="Sandwich"/>
    <d v="2022-10-07T00:00:00"/>
    <s v="COD"/>
    <n v="60"/>
    <n v="4.2"/>
    <n v="707.35"/>
    <n v="57.47"/>
    <s v="UPI"/>
    <n v="5"/>
    <s v="50+"/>
    <s v="new"/>
    <s v="high value"/>
    <s v="High"/>
    <s v="Oct"/>
    <x v="2"/>
    <x v="2"/>
    <x v="1"/>
  </r>
  <r>
    <n v="606831"/>
    <n v="79340"/>
    <n v="57"/>
    <s v="Male"/>
    <x v="2"/>
    <x v="5"/>
    <s v="Pizza"/>
    <d v="2023-09-13T00:00:00"/>
    <s v="COD"/>
    <n v="31"/>
    <n v="13.9"/>
    <n v="656.75"/>
    <n v="102.19"/>
    <s v="Cash"/>
    <n v="4"/>
    <s v="50+"/>
    <s v="new"/>
    <s v="high value"/>
    <s v="medium"/>
    <s v="Sep"/>
    <x v="0"/>
    <x v="1"/>
    <x v="0"/>
  </r>
  <r>
    <n v="606832"/>
    <n v="17085"/>
    <n v="49"/>
    <s v="Female"/>
    <x v="1"/>
    <x v="2"/>
    <s v="Burger"/>
    <d v="2022-08-31T00:00:00"/>
    <s v="COD"/>
    <n v="30"/>
    <n v="7.6"/>
    <n v="304.97000000000003"/>
    <n v="83.34"/>
    <s v="Cash"/>
    <n v="3"/>
    <s v="36-50"/>
    <s v="new"/>
    <s v="medium"/>
    <s v="medium"/>
    <s v="Aug"/>
    <x v="2"/>
    <x v="0"/>
    <x v="2"/>
  </r>
  <r>
    <n v="606833"/>
    <n v="84772"/>
    <n v="56"/>
    <s v="Female"/>
    <x v="4"/>
    <x v="4"/>
    <s v="Sandwich"/>
    <d v="2022-09-30T00:00:00"/>
    <s v="COD"/>
    <n v="35"/>
    <n v="10.7"/>
    <n v="1409.68"/>
    <n v="91.05"/>
    <s v="Cash"/>
    <n v="3"/>
    <s v="50+"/>
    <s v="new"/>
    <s v="high value"/>
    <s v="medium"/>
    <s v="Sep"/>
    <x v="2"/>
    <x v="1"/>
    <x v="0"/>
  </r>
  <r>
    <n v="606834"/>
    <n v="46376"/>
    <n v="18"/>
    <s v="Female"/>
    <x v="0"/>
    <x v="4"/>
    <s v="Sandwich"/>
    <d v="2022-07-15T00:00:00"/>
    <s v="COD"/>
    <n v="76"/>
    <n v="7.2"/>
    <n v="523.03"/>
    <n v="84.22"/>
    <s v="UPI"/>
    <n v="5"/>
    <s v="18-24"/>
    <s v="new"/>
    <s v="high value"/>
    <s v="High"/>
    <s v="Jul"/>
    <x v="2"/>
    <x v="0"/>
    <x v="1"/>
  </r>
  <r>
    <n v="606835"/>
    <n v="70985"/>
    <n v="63"/>
    <s v="Female"/>
    <x v="0"/>
    <x v="1"/>
    <s v="South Indian"/>
    <d v="2023-11-27T00:00:00"/>
    <s v="Online"/>
    <n v="63"/>
    <n v="6.6"/>
    <n v="702.55"/>
    <n v="39.99"/>
    <s v="Cash"/>
    <n v="5"/>
    <s v="50+"/>
    <s v="repeat"/>
    <s v="high value"/>
    <s v="High"/>
    <s v="Nov"/>
    <x v="0"/>
    <x v="0"/>
    <x v="1"/>
  </r>
  <r>
    <n v="606836"/>
    <n v="92165"/>
    <n v="34"/>
    <s v="Female"/>
    <x v="3"/>
    <x v="5"/>
    <s v="Chinese"/>
    <d v="2022-12-02T00:00:00"/>
    <s v="COD"/>
    <n v="61"/>
    <n v="14.1"/>
    <n v="1382.85"/>
    <n v="106.89"/>
    <s v="Card"/>
    <n v="2"/>
    <s v="25-35"/>
    <s v="new"/>
    <s v="high value"/>
    <s v="Low"/>
    <s v="Dec"/>
    <x v="2"/>
    <x v="1"/>
    <x v="1"/>
  </r>
  <r>
    <n v="606837"/>
    <n v="31039"/>
    <n v="18"/>
    <s v="Female"/>
    <x v="0"/>
    <x v="0"/>
    <s v="Biryani"/>
    <d v="2023-10-21T00:00:00"/>
    <s v="COD"/>
    <n v="86"/>
    <n v="2.2999999999999998"/>
    <n v="1462.33"/>
    <n v="74.819999999999993"/>
    <s v="Wallet"/>
    <n v="1"/>
    <s v="18-24"/>
    <s v="new"/>
    <s v="high value"/>
    <s v="Low"/>
    <s v="Oct"/>
    <x v="0"/>
    <x v="2"/>
    <x v="1"/>
  </r>
  <r>
    <n v="606838"/>
    <n v="69196"/>
    <n v="45"/>
    <s v="Male"/>
    <x v="5"/>
    <x v="0"/>
    <s v="Burger"/>
    <d v="2023-07-08T00:00:00"/>
    <s v="COD"/>
    <n v="71"/>
    <n v="5.5"/>
    <n v="638.66999999999996"/>
    <n v="90.61"/>
    <s v="Wallet"/>
    <n v="1"/>
    <s v="36-50"/>
    <s v="new"/>
    <s v="high value"/>
    <s v="Low"/>
    <s v="Jul"/>
    <x v="0"/>
    <x v="0"/>
    <x v="1"/>
  </r>
  <r>
    <n v="606839"/>
    <n v="42407"/>
    <n v="43"/>
    <s v="Female"/>
    <x v="2"/>
    <x v="4"/>
    <s v="South Indian"/>
    <d v="2024-11-19T00:00:00"/>
    <s v="COD"/>
    <n v="48"/>
    <n v="14.8"/>
    <n v="1015.15"/>
    <n v="55.69"/>
    <s v="Card"/>
    <n v="3"/>
    <s v="36-50"/>
    <s v="new"/>
    <s v="high value"/>
    <s v="medium"/>
    <s v="Nov"/>
    <x v="1"/>
    <x v="1"/>
    <x v="1"/>
  </r>
  <r>
    <n v="606840"/>
    <n v="45386"/>
    <n v="19"/>
    <s v="Female"/>
    <x v="1"/>
    <x v="4"/>
    <s v="Sandwich"/>
    <d v="2022-01-17T00:00:00"/>
    <s v="COD"/>
    <n v="35"/>
    <n v="12.2"/>
    <n v="273.23"/>
    <n v="44.27"/>
    <s v="Card"/>
    <n v="2"/>
    <s v="18-24"/>
    <s v="new"/>
    <s v="medium"/>
    <s v="Low"/>
    <s v="Jan"/>
    <x v="2"/>
    <x v="1"/>
    <x v="0"/>
  </r>
  <r>
    <n v="606841"/>
    <n v="46867"/>
    <n v="64"/>
    <s v="Male"/>
    <x v="4"/>
    <x v="4"/>
    <s v="Chinese"/>
    <d v="2022-03-15T00:00:00"/>
    <s v="COD"/>
    <n v="88"/>
    <n v="2.2999999999999998"/>
    <n v="1354.34"/>
    <n v="33.42"/>
    <s v="UPI"/>
    <n v="3"/>
    <s v="50+"/>
    <s v="new"/>
    <s v="high value"/>
    <s v="medium"/>
    <s v="Mar"/>
    <x v="2"/>
    <x v="2"/>
    <x v="1"/>
  </r>
  <r>
    <n v="606842"/>
    <n v="68233"/>
    <n v="56"/>
    <s v="Male"/>
    <x v="2"/>
    <x v="1"/>
    <s v="Chinese"/>
    <d v="2024-08-30T00:00:00"/>
    <s v="COD"/>
    <n v="69"/>
    <n v="13"/>
    <n v="1412.43"/>
    <n v="35.72"/>
    <s v="Wallet"/>
    <n v="1"/>
    <s v="50+"/>
    <s v="new"/>
    <s v="high value"/>
    <s v="Low"/>
    <s v="Aug"/>
    <x v="1"/>
    <x v="1"/>
    <x v="1"/>
  </r>
  <r>
    <n v="606843"/>
    <n v="73663"/>
    <n v="38"/>
    <s v="Male"/>
    <x v="2"/>
    <x v="6"/>
    <s v="Pizza"/>
    <d v="2024-08-11T00:00:00"/>
    <s v="Online"/>
    <n v="45"/>
    <n v="9.8000000000000007"/>
    <n v="813.71"/>
    <n v="32.659999999999997"/>
    <s v="Card"/>
    <n v="4"/>
    <s v="36-50"/>
    <s v="new"/>
    <s v="high value"/>
    <s v="medium"/>
    <s v="Aug"/>
    <x v="1"/>
    <x v="0"/>
    <x v="0"/>
  </r>
  <r>
    <n v="606844"/>
    <n v="15845"/>
    <n v="61"/>
    <s v="Female"/>
    <x v="5"/>
    <x v="3"/>
    <s v="South Indian"/>
    <d v="2023-02-01T00:00:00"/>
    <s v="COD"/>
    <n v="66"/>
    <n v="1.9"/>
    <n v="887"/>
    <n v="34.9"/>
    <s v="Card"/>
    <n v="1"/>
    <s v="50+"/>
    <s v="new"/>
    <s v="high value"/>
    <s v="Low"/>
    <s v="Feb"/>
    <x v="0"/>
    <x v="2"/>
    <x v="1"/>
  </r>
  <r>
    <n v="606845"/>
    <n v="61028"/>
    <n v="62"/>
    <s v="Female"/>
    <x v="1"/>
    <x v="3"/>
    <s v="Burger"/>
    <d v="2024-10-05T00:00:00"/>
    <s v="COD"/>
    <n v="81"/>
    <n v="11.4"/>
    <n v="923.67"/>
    <n v="106.59"/>
    <s v="Wallet"/>
    <n v="4"/>
    <s v="50+"/>
    <s v="new"/>
    <s v="high value"/>
    <s v="medium"/>
    <s v="Oct"/>
    <x v="1"/>
    <x v="1"/>
    <x v="1"/>
  </r>
  <r>
    <n v="606846"/>
    <n v="94142"/>
    <n v="52"/>
    <s v="Male"/>
    <x v="4"/>
    <x v="3"/>
    <s v="Burger"/>
    <d v="2023-06-13T00:00:00"/>
    <s v="Online"/>
    <n v="33"/>
    <n v="2.5"/>
    <n v="1215.57"/>
    <n v="42.37"/>
    <s v="UPI"/>
    <n v="4"/>
    <s v="50+"/>
    <s v="new"/>
    <s v="high value"/>
    <s v="medium"/>
    <s v="Jun"/>
    <x v="0"/>
    <x v="2"/>
    <x v="0"/>
  </r>
  <r>
    <n v="606847"/>
    <n v="74424"/>
    <n v="53"/>
    <s v="Female"/>
    <x v="3"/>
    <x v="6"/>
    <s v="Biryani"/>
    <d v="2024-11-06T00:00:00"/>
    <s v="COD"/>
    <n v="81"/>
    <n v="1"/>
    <n v="887.21"/>
    <n v="41.07"/>
    <s v="UPI"/>
    <n v="4"/>
    <s v="50+"/>
    <s v="new"/>
    <s v="high value"/>
    <s v="medium"/>
    <s v="Nov"/>
    <x v="1"/>
    <x v="2"/>
    <x v="1"/>
  </r>
  <r>
    <n v="606848"/>
    <n v="87380"/>
    <n v="23"/>
    <s v="Male"/>
    <x v="3"/>
    <x v="3"/>
    <s v="Sandwich"/>
    <d v="2024-10-28T00:00:00"/>
    <s v="COD"/>
    <n v="71"/>
    <n v="8.3000000000000007"/>
    <n v="188.77"/>
    <n v="98.22"/>
    <s v="Cash"/>
    <n v="3"/>
    <s v="18-24"/>
    <s v="new"/>
    <s v="low"/>
    <s v="medium"/>
    <s v="Oct"/>
    <x v="1"/>
    <x v="0"/>
    <x v="1"/>
  </r>
  <r>
    <n v="606849"/>
    <n v="24445"/>
    <n v="53"/>
    <s v="Female"/>
    <x v="3"/>
    <x v="3"/>
    <s v="South Indian"/>
    <d v="2023-06-15T00:00:00"/>
    <s v="Online"/>
    <n v="35"/>
    <n v="7.1"/>
    <n v="680.11"/>
    <n v="81.42"/>
    <s v="UPI"/>
    <n v="2"/>
    <s v="50+"/>
    <s v="new"/>
    <s v="high value"/>
    <s v="Low"/>
    <s v="Jun"/>
    <x v="0"/>
    <x v="0"/>
    <x v="0"/>
  </r>
  <r>
    <n v="606850"/>
    <n v="31224"/>
    <n v="46"/>
    <s v="Female"/>
    <x v="4"/>
    <x v="4"/>
    <s v="Sandwich"/>
    <d v="2022-02-15T00:00:00"/>
    <s v="COD"/>
    <n v="87"/>
    <n v="7.6"/>
    <n v="502.39"/>
    <n v="115.84"/>
    <s v="Wallet"/>
    <n v="1"/>
    <s v="36-50"/>
    <s v="new"/>
    <s v="high value"/>
    <s v="Low"/>
    <s v="Feb"/>
    <x v="2"/>
    <x v="0"/>
    <x v="1"/>
  </r>
  <r>
    <n v="606851"/>
    <n v="98472"/>
    <n v="42"/>
    <s v="Male"/>
    <x v="1"/>
    <x v="5"/>
    <s v="Biryani"/>
    <d v="2023-12-04T00:00:00"/>
    <s v="COD"/>
    <n v="58"/>
    <n v="14.7"/>
    <n v="604.46"/>
    <n v="110.51"/>
    <s v="Card"/>
    <n v="3"/>
    <s v="36-50"/>
    <s v="new"/>
    <s v="high value"/>
    <s v="medium"/>
    <s v="Dec"/>
    <x v="0"/>
    <x v="1"/>
    <x v="1"/>
  </r>
  <r>
    <n v="606852"/>
    <n v="32836"/>
    <n v="30"/>
    <s v="Male"/>
    <x v="0"/>
    <x v="2"/>
    <s v="Pizza"/>
    <d v="2023-08-20T00:00:00"/>
    <s v="Online"/>
    <n v="40"/>
    <n v="4.3"/>
    <n v="329.37"/>
    <n v="56.08"/>
    <s v="Cash"/>
    <n v="5"/>
    <s v="25-35"/>
    <s v="new"/>
    <s v="medium"/>
    <s v="High"/>
    <s v="Aug"/>
    <x v="0"/>
    <x v="2"/>
    <x v="0"/>
  </r>
  <r>
    <n v="606853"/>
    <n v="93095"/>
    <n v="23"/>
    <s v="Female"/>
    <x v="1"/>
    <x v="5"/>
    <s v="Sandwich"/>
    <d v="2022-07-25T00:00:00"/>
    <s v="COD"/>
    <n v="36"/>
    <n v="10.1"/>
    <n v="1088.8399999999999"/>
    <n v="98.48"/>
    <s v="Wallet"/>
    <n v="3"/>
    <s v="18-24"/>
    <s v="new"/>
    <s v="high value"/>
    <s v="medium"/>
    <s v="Jul"/>
    <x v="2"/>
    <x v="1"/>
    <x v="0"/>
  </r>
  <r>
    <n v="606854"/>
    <n v="61099"/>
    <n v="35"/>
    <s v="Male"/>
    <x v="3"/>
    <x v="7"/>
    <s v="Sandwich"/>
    <d v="2023-11-12T00:00:00"/>
    <s v="Online"/>
    <n v="88"/>
    <n v="3.9"/>
    <n v="1092.1500000000001"/>
    <n v="42.81"/>
    <s v="UPI"/>
    <n v="3"/>
    <s v="25-35"/>
    <s v="new"/>
    <s v="high value"/>
    <s v="medium"/>
    <s v="Nov"/>
    <x v="0"/>
    <x v="2"/>
    <x v="1"/>
  </r>
  <r>
    <n v="606855"/>
    <n v="58408"/>
    <n v="34"/>
    <s v="Male"/>
    <x v="2"/>
    <x v="3"/>
    <s v="Burger"/>
    <d v="2024-12-13T00:00:00"/>
    <s v="COD"/>
    <n v="68"/>
    <n v="2.6"/>
    <n v="342.56"/>
    <n v="34.1"/>
    <s v="UPI"/>
    <n v="4"/>
    <s v="25-35"/>
    <s v="new"/>
    <s v="medium"/>
    <s v="medium"/>
    <s v="Dec"/>
    <x v="1"/>
    <x v="2"/>
    <x v="1"/>
  </r>
  <r>
    <n v="606856"/>
    <n v="49591"/>
    <n v="41"/>
    <s v="Male"/>
    <x v="1"/>
    <x v="4"/>
    <s v="South Indian"/>
    <d v="2023-12-17T00:00:00"/>
    <s v="Online"/>
    <n v="32"/>
    <n v="9.6"/>
    <n v="1448.22"/>
    <n v="84.12"/>
    <s v="UPI"/>
    <n v="5"/>
    <s v="36-50"/>
    <s v="new"/>
    <s v="high value"/>
    <s v="High"/>
    <s v="Dec"/>
    <x v="0"/>
    <x v="0"/>
    <x v="0"/>
  </r>
  <r>
    <n v="606857"/>
    <n v="35050"/>
    <n v="38"/>
    <s v="Male"/>
    <x v="4"/>
    <x v="6"/>
    <s v="Biryani"/>
    <d v="2022-04-08T00:00:00"/>
    <s v="Online"/>
    <n v="68"/>
    <n v="14"/>
    <n v="925.26"/>
    <n v="103.39"/>
    <s v="Wallet"/>
    <n v="5"/>
    <s v="36-50"/>
    <s v="new"/>
    <s v="high value"/>
    <s v="High"/>
    <s v="Apr"/>
    <x v="2"/>
    <x v="1"/>
    <x v="1"/>
  </r>
  <r>
    <n v="606858"/>
    <n v="71821"/>
    <n v="57"/>
    <s v="Female"/>
    <x v="3"/>
    <x v="6"/>
    <s v="Pizza"/>
    <d v="2022-05-02T00:00:00"/>
    <s v="Online"/>
    <n v="69"/>
    <n v="7.6"/>
    <n v="480.76"/>
    <n v="106.46"/>
    <s v="Cash"/>
    <n v="1"/>
    <s v="50+"/>
    <s v="new"/>
    <s v="medium"/>
    <s v="Low"/>
    <s v="May"/>
    <x v="2"/>
    <x v="0"/>
    <x v="1"/>
  </r>
  <r>
    <n v="606859"/>
    <n v="88280"/>
    <n v="38"/>
    <s v="Male"/>
    <x v="2"/>
    <x v="4"/>
    <s v="South Indian"/>
    <d v="2024-10-18T00:00:00"/>
    <s v="Online"/>
    <n v="79"/>
    <n v="12.3"/>
    <n v="1406.81"/>
    <n v="66.31"/>
    <s v="Cash"/>
    <n v="2"/>
    <s v="36-50"/>
    <s v="new"/>
    <s v="high value"/>
    <s v="Low"/>
    <s v="Oct"/>
    <x v="1"/>
    <x v="1"/>
    <x v="1"/>
  </r>
  <r>
    <n v="606860"/>
    <n v="81977"/>
    <n v="60"/>
    <s v="Male"/>
    <x v="2"/>
    <x v="6"/>
    <s v="Burger"/>
    <d v="2023-06-29T00:00:00"/>
    <s v="COD"/>
    <n v="51"/>
    <n v="9.6"/>
    <n v="1436.81"/>
    <n v="61.23"/>
    <s v="Card"/>
    <n v="3"/>
    <s v="50+"/>
    <s v="new"/>
    <s v="high value"/>
    <s v="medium"/>
    <s v="Jun"/>
    <x v="0"/>
    <x v="0"/>
    <x v="1"/>
  </r>
  <r>
    <n v="606861"/>
    <n v="69339"/>
    <n v="33"/>
    <s v="Female"/>
    <x v="1"/>
    <x v="0"/>
    <s v="Biryani"/>
    <d v="2023-07-04T00:00:00"/>
    <s v="COD"/>
    <n v="70"/>
    <n v="2"/>
    <n v="1096.77"/>
    <n v="77.760000000000005"/>
    <s v="UPI"/>
    <n v="5"/>
    <s v="25-35"/>
    <s v="new"/>
    <s v="high value"/>
    <s v="High"/>
    <s v="Jul"/>
    <x v="0"/>
    <x v="2"/>
    <x v="1"/>
  </r>
  <r>
    <n v="606862"/>
    <n v="22110"/>
    <n v="52"/>
    <s v="Male"/>
    <x v="0"/>
    <x v="3"/>
    <s v="Biryani"/>
    <d v="2024-05-09T00:00:00"/>
    <s v="Online"/>
    <n v="47"/>
    <n v="8.1999999999999993"/>
    <n v="1491.93"/>
    <n v="111.22"/>
    <s v="Cash"/>
    <n v="1"/>
    <s v="50+"/>
    <s v="new"/>
    <s v="high value"/>
    <s v="Low"/>
    <s v="May"/>
    <x v="1"/>
    <x v="0"/>
    <x v="1"/>
  </r>
  <r>
    <n v="606863"/>
    <n v="62036"/>
    <n v="28"/>
    <s v="Male"/>
    <x v="3"/>
    <x v="1"/>
    <s v="Biryani"/>
    <d v="2023-08-09T00:00:00"/>
    <s v="Online"/>
    <n v="57"/>
    <n v="2.4"/>
    <n v="1197.5899999999999"/>
    <n v="118.94"/>
    <s v="Wallet"/>
    <n v="3"/>
    <s v="25-35"/>
    <s v="new"/>
    <s v="high value"/>
    <s v="medium"/>
    <s v="Aug"/>
    <x v="0"/>
    <x v="2"/>
    <x v="1"/>
  </r>
  <r>
    <n v="606864"/>
    <n v="96489"/>
    <n v="21"/>
    <s v="Female"/>
    <x v="1"/>
    <x v="4"/>
    <s v="South Indian"/>
    <d v="2023-06-17T00:00:00"/>
    <s v="Online"/>
    <n v="73"/>
    <n v="1.8"/>
    <n v="1071.1199999999999"/>
    <n v="97.78"/>
    <s v="Wallet"/>
    <n v="4"/>
    <s v="18-24"/>
    <s v="repeat"/>
    <s v="high value"/>
    <s v="medium"/>
    <s v="Jun"/>
    <x v="0"/>
    <x v="2"/>
    <x v="1"/>
  </r>
  <r>
    <n v="606865"/>
    <n v="26422"/>
    <n v="36"/>
    <s v="Female"/>
    <x v="3"/>
    <x v="2"/>
    <s v="Sandwich"/>
    <d v="2023-07-11T00:00:00"/>
    <s v="Online"/>
    <n v="44"/>
    <n v="8.1999999999999993"/>
    <n v="808.85"/>
    <n v="69.16"/>
    <s v="Wallet"/>
    <n v="3"/>
    <s v="36-50"/>
    <s v="new"/>
    <s v="high value"/>
    <s v="medium"/>
    <s v="Jul"/>
    <x v="0"/>
    <x v="0"/>
    <x v="0"/>
  </r>
  <r>
    <n v="606866"/>
    <n v="74369"/>
    <n v="30"/>
    <s v="Female"/>
    <x v="2"/>
    <x v="5"/>
    <s v="Sandwich"/>
    <d v="2022-11-16T00:00:00"/>
    <s v="COD"/>
    <n v="63"/>
    <n v="6.6"/>
    <n v="607.21"/>
    <n v="49.34"/>
    <s v="Wallet"/>
    <n v="1"/>
    <s v="25-35"/>
    <s v="new"/>
    <s v="high value"/>
    <s v="Low"/>
    <s v="Nov"/>
    <x v="2"/>
    <x v="0"/>
    <x v="1"/>
  </r>
  <r>
    <n v="606867"/>
    <n v="33257"/>
    <n v="55"/>
    <s v="Female"/>
    <x v="4"/>
    <x v="3"/>
    <s v="South Indian"/>
    <d v="2024-12-03T00:00:00"/>
    <s v="COD"/>
    <n v="59"/>
    <n v="9.6"/>
    <n v="933.21"/>
    <n v="61.96"/>
    <s v="Card"/>
    <n v="4"/>
    <s v="50+"/>
    <s v="new"/>
    <s v="high value"/>
    <s v="medium"/>
    <s v="Dec"/>
    <x v="1"/>
    <x v="0"/>
    <x v="1"/>
  </r>
  <r>
    <n v="606868"/>
    <n v="76194"/>
    <n v="54"/>
    <s v="Male"/>
    <x v="0"/>
    <x v="1"/>
    <s v="Burger"/>
    <d v="2023-06-03T00:00:00"/>
    <s v="Online"/>
    <n v="45"/>
    <n v="13.8"/>
    <n v="553.41999999999996"/>
    <n v="57.71"/>
    <s v="Card"/>
    <n v="4"/>
    <s v="50+"/>
    <s v="new"/>
    <s v="high value"/>
    <s v="medium"/>
    <s v="Jun"/>
    <x v="0"/>
    <x v="1"/>
    <x v="0"/>
  </r>
  <r>
    <n v="606869"/>
    <n v="43846"/>
    <n v="20"/>
    <s v="Female"/>
    <x v="0"/>
    <x v="4"/>
    <s v="South Indian"/>
    <d v="2023-08-01T00:00:00"/>
    <s v="COD"/>
    <n v="60"/>
    <n v="15"/>
    <n v="982.46"/>
    <n v="47.68"/>
    <s v="Wallet"/>
    <n v="1"/>
    <s v="18-24"/>
    <s v="new"/>
    <s v="high value"/>
    <s v="Low"/>
    <s v="Aug"/>
    <x v="0"/>
    <x v="1"/>
    <x v="1"/>
  </r>
  <r>
    <n v="606870"/>
    <n v="34553"/>
    <n v="54"/>
    <s v="Male"/>
    <x v="0"/>
    <x v="7"/>
    <s v="South Indian"/>
    <d v="2023-09-24T00:00:00"/>
    <s v="COD"/>
    <n v="30"/>
    <n v="14"/>
    <n v="1250.8399999999999"/>
    <n v="33.6"/>
    <s v="Cash"/>
    <n v="1"/>
    <s v="50+"/>
    <s v="new"/>
    <s v="high value"/>
    <s v="Low"/>
    <s v="Sep"/>
    <x v="0"/>
    <x v="1"/>
    <x v="2"/>
  </r>
  <r>
    <n v="606871"/>
    <n v="12641"/>
    <n v="25"/>
    <s v="Male"/>
    <x v="3"/>
    <x v="2"/>
    <s v="Chinese"/>
    <d v="2023-06-08T00:00:00"/>
    <s v="Online"/>
    <n v="80"/>
    <n v="7.2"/>
    <n v="619.11"/>
    <n v="98.45"/>
    <s v="Wallet"/>
    <n v="4"/>
    <s v="25-35"/>
    <s v="repeat"/>
    <s v="high value"/>
    <s v="medium"/>
    <s v="Jun"/>
    <x v="0"/>
    <x v="0"/>
    <x v="1"/>
  </r>
  <r>
    <n v="606872"/>
    <n v="69847"/>
    <n v="23"/>
    <s v="Male"/>
    <x v="4"/>
    <x v="7"/>
    <s v="Sandwich"/>
    <d v="2022-07-07T00:00:00"/>
    <s v="COD"/>
    <n v="27"/>
    <n v="12.5"/>
    <n v="1316.01"/>
    <n v="51.77"/>
    <s v="Cash"/>
    <n v="1"/>
    <s v="18-24"/>
    <s v="new"/>
    <s v="high value"/>
    <s v="Low"/>
    <s v="Jul"/>
    <x v="2"/>
    <x v="1"/>
    <x v="2"/>
  </r>
  <r>
    <n v="606873"/>
    <n v="71685"/>
    <n v="56"/>
    <s v="Female"/>
    <x v="5"/>
    <x v="3"/>
    <s v="Pizza"/>
    <d v="2023-12-09T00:00:00"/>
    <s v="Online"/>
    <n v="85"/>
    <n v="1.2"/>
    <n v="520.67999999999995"/>
    <n v="44.62"/>
    <s v="Cash"/>
    <n v="1"/>
    <s v="50+"/>
    <s v="new"/>
    <s v="high value"/>
    <s v="Low"/>
    <s v="Dec"/>
    <x v="0"/>
    <x v="2"/>
    <x v="1"/>
  </r>
  <r>
    <n v="606874"/>
    <n v="86921"/>
    <n v="51"/>
    <s v="Male"/>
    <x v="2"/>
    <x v="6"/>
    <s v="Burger"/>
    <d v="2024-10-20T00:00:00"/>
    <s v="COD"/>
    <n v="30"/>
    <n v="7.3"/>
    <n v="846.09"/>
    <n v="74.03"/>
    <s v="Cash"/>
    <n v="3"/>
    <s v="50+"/>
    <s v="new"/>
    <s v="high value"/>
    <s v="medium"/>
    <s v="Oct"/>
    <x v="1"/>
    <x v="0"/>
    <x v="2"/>
  </r>
  <r>
    <n v="606875"/>
    <n v="21606"/>
    <n v="52"/>
    <s v="Male"/>
    <x v="3"/>
    <x v="5"/>
    <s v="Biryani"/>
    <d v="2024-11-07T00:00:00"/>
    <s v="Online"/>
    <n v="43"/>
    <n v="2.7"/>
    <n v="1196.2"/>
    <n v="60.34"/>
    <s v="UPI"/>
    <n v="2"/>
    <s v="50+"/>
    <s v="new"/>
    <s v="high value"/>
    <s v="Low"/>
    <s v="Nov"/>
    <x v="1"/>
    <x v="2"/>
    <x v="0"/>
  </r>
  <r>
    <n v="606876"/>
    <n v="13813"/>
    <n v="48"/>
    <s v="Female"/>
    <x v="0"/>
    <x v="5"/>
    <s v="Chinese"/>
    <d v="2024-07-05T00:00:00"/>
    <s v="Online"/>
    <n v="40"/>
    <n v="4.7"/>
    <n v="1132.99"/>
    <n v="33.619999999999997"/>
    <s v="Card"/>
    <n v="5"/>
    <s v="36-50"/>
    <s v="new"/>
    <s v="high value"/>
    <s v="High"/>
    <s v="Jul"/>
    <x v="1"/>
    <x v="2"/>
    <x v="0"/>
  </r>
  <r>
    <n v="606877"/>
    <n v="53532"/>
    <n v="39"/>
    <s v="Female"/>
    <x v="4"/>
    <x v="6"/>
    <s v="Burger"/>
    <d v="2024-02-10T00:00:00"/>
    <s v="COD"/>
    <n v="23"/>
    <n v="13.9"/>
    <n v="1389.9"/>
    <n v="60.21"/>
    <s v="Wallet"/>
    <n v="5"/>
    <s v="36-50"/>
    <s v="new"/>
    <s v="high value"/>
    <s v="High"/>
    <s v="Feb"/>
    <x v="1"/>
    <x v="1"/>
    <x v="2"/>
  </r>
  <r>
    <n v="606878"/>
    <n v="73859"/>
    <n v="29"/>
    <s v="Male"/>
    <x v="1"/>
    <x v="3"/>
    <s v="Burger"/>
    <d v="2024-05-03T00:00:00"/>
    <s v="COD"/>
    <n v="72"/>
    <n v="4.5"/>
    <n v="1267.08"/>
    <n v="39.78"/>
    <s v="UPI"/>
    <n v="2"/>
    <s v="25-35"/>
    <s v="new"/>
    <s v="high value"/>
    <s v="Low"/>
    <s v="May"/>
    <x v="1"/>
    <x v="2"/>
    <x v="1"/>
  </r>
  <r>
    <n v="606879"/>
    <n v="32456"/>
    <n v="21"/>
    <s v="Female"/>
    <x v="4"/>
    <x v="1"/>
    <s v="Chinese"/>
    <d v="2023-12-26T00:00:00"/>
    <s v="Online"/>
    <n v="38"/>
    <n v="8.5"/>
    <n v="871.96"/>
    <n v="47.71"/>
    <s v="Cash"/>
    <n v="5"/>
    <s v="18-24"/>
    <s v="new"/>
    <s v="high value"/>
    <s v="High"/>
    <s v="Dec"/>
    <x v="0"/>
    <x v="0"/>
    <x v="0"/>
  </r>
  <r>
    <n v="606880"/>
    <n v="50328"/>
    <n v="39"/>
    <s v="Female"/>
    <x v="2"/>
    <x v="5"/>
    <s v="Burger"/>
    <d v="2023-06-28T00:00:00"/>
    <s v="COD"/>
    <n v="67"/>
    <n v="14.8"/>
    <n v="434.9"/>
    <n v="75.13"/>
    <s v="Cash"/>
    <n v="2"/>
    <s v="36-50"/>
    <s v="new"/>
    <s v="medium"/>
    <s v="Low"/>
    <s v="Jun"/>
    <x v="0"/>
    <x v="1"/>
    <x v="1"/>
  </r>
  <r>
    <n v="606881"/>
    <n v="28513"/>
    <n v="34"/>
    <s v="Male"/>
    <x v="2"/>
    <x v="6"/>
    <s v="Sandwich"/>
    <d v="2024-11-26T00:00:00"/>
    <s v="Online"/>
    <n v="32"/>
    <n v="13.9"/>
    <n v="626.26"/>
    <n v="52.51"/>
    <s v="Wallet"/>
    <n v="4"/>
    <s v="25-35"/>
    <s v="repeat"/>
    <s v="high value"/>
    <s v="medium"/>
    <s v="Nov"/>
    <x v="1"/>
    <x v="1"/>
    <x v="0"/>
  </r>
  <r>
    <n v="606882"/>
    <n v="75008"/>
    <n v="40"/>
    <s v="Male"/>
    <x v="4"/>
    <x v="4"/>
    <s v="South Indian"/>
    <d v="2023-05-22T00:00:00"/>
    <s v="Online"/>
    <n v="83"/>
    <n v="7.4"/>
    <n v="1249.55"/>
    <n v="57.5"/>
    <s v="Wallet"/>
    <n v="5"/>
    <s v="36-50"/>
    <s v="new"/>
    <s v="high value"/>
    <s v="High"/>
    <s v="May"/>
    <x v="0"/>
    <x v="0"/>
    <x v="1"/>
  </r>
  <r>
    <n v="606883"/>
    <n v="10050"/>
    <n v="58"/>
    <s v="Male"/>
    <x v="1"/>
    <x v="3"/>
    <s v="Sandwich"/>
    <d v="2022-09-26T00:00:00"/>
    <s v="COD"/>
    <n v="59"/>
    <n v="4.5"/>
    <n v="211.67"/>
    <n v="71.19"/>
    <s v="Card"/>
    <n v="2"/>
    <s v="50+"/>
    <s v="new"/>
    <s v="low"/>
    <s v="Low"/>
    <s v="Sep"/>
    <x v="2"/>
    <x v="2"/>
    <x v="1"/>
  </r>
  <r>
    <n v="606884"/>
    <n v="26867"/>
    <n v="24"/>
    <s v="Female"/>
    <x v="3"/>
    <x v="2"/>
    <s v="Biryani"/>
    <d v="2024-07-16T00:00:00"/>
    <s v="Online"/>
    <n v="49"/>
    <n v="11.8"/>
    <n v="199.63"/>
    <n v="70.819999999999993"/>
    <s v="Card"/>
    <n v="4"/>
    <s v="18-24"/>
    <s v="new"/>
    <s v="low"/>
    <s v="medium"/>
    <s v="Jul"/>
    <x v="1"/>
    <x v="1"/>
    <x v="1"/>
  </r>
  <r>
    <n v="606885"/>
    <n v="16150"/>
    <n v="48"/>
    <s v="Female"/>
    <x v="2"/>
    <x v="2"/>
    <s v="South Indian"/>
    <d v="2022-02-12T00:00:00"/>
    <s v="COD"/>
    <n v="87"/>
    <n v="7.5"/>
    <n v="1307.56"/>
    <n v="116.8"/>
    <s v="Card"/>
    <n v="2"/>
    <s v="36-50"/>
    <s v="new"/>
    <s v="high value"/>
    <s v="Low"/>
    <s v="Feb"/>
    <x v="2"/>
    <x v="0"/>
    <x v="1"/>
  </r>
  <r>
    <n v="606886"/>
    <n v="52542"/>
    <n v="50"/>
    <s v="Female"/>
    <x v="0"/>
    <x v="5"/>
    <s v="South Indian"/>
    <d v="2022-12-11T00:00:00"/>
    <s v="COD"/>
    <n v="69"/>
    <n v="9"/>
    <n v="1435.34"/>
    <n v="72.510000000000005"/>
    <s v="Cash"/>
    <n v="4"/>
    <s v="36-50"/>
    <s v="repeat"/>
    <s v="high value"/>
    <s v="medium"/>
    <s v="Dec"/>
    <x v="2"/>
    <x v="0"/>
    <x v="1"/>
  </r>
  <r>
    <n v="606887"/>
    <n v="73868"/>
    <n v="35"/>
    <s v="Male"/>
    <x v="2"/>
    <x v="6"/>
    <s v="Chinese"/>
    <d v="2022-10-19T00:00:00"/>
    <s v="COD"/>
    <n v="80"/>
    <n v="5.2"/>
    <n v="651.54"/>
    <n v="103.71"/>
    <s v="Wallet"/>
    <n v="2"/>
    <s v="25-35"/>
    <s v="new"/>
    <s v="high value"/>
    <s v="Low"/>
    <s v="Oct"/>
    <x v="2"/>
    <x v="0"/>
    <x v="1"/>
  </r>
  <r>
    <n v="606888"/>
    <n v="18298"/>
    <n v="51"/>
    <s v="Male"/>
    <x v="1"/>
    <x v="7"/>
    <s v="Biryani"/>
    <d v="2022-04-25T00:00:00"/>
    <s v="COD"/>
    <n v="49"/>
    <n v="2.1"/>
    <n v="1462.92"/>
    <n v="53.84"/>
    <s v="Wallet"/>
    <n v="1"/>
    <s v="50+"/>
    <s v="new"/>
    <s v="high value"/>
    <s v="Low"/>
    <s v="Apr"/>
    <x v="2"/>
    <x v="2"/>
    <x v="1"/>
  </r>
  <r>
    <n v="606889"/>
    <n v="30578"/>
    <n v="38"/>
    <s v="Female"/>
    <x v="2"/>
    <x v="7"/>
    <s v="Chinese"/>
    <d v="2024-04-22T00:00:00"/>
    <s v="Online"/>
    <n v="75"/>
    <n v="1.7"/>
    <n v="619.79"/>
    <n v="35.94"/>
    <s v="Cash"/>
    <n v="2"/>
    <s v="36-50"/>
    <s v="new"/>
    <s v="high value"/>
    <s v="Low"/>
    <s v="Apr"/>
    <x v="1"/>
    <x v="2"/>
    <x v="1"/>
  </r>
  <r>
    <n v="606890"/>
    <n v="58514"/>
    <n v="63"/>
    <s v="Female"/>
    <x v="4"/>
    <x v="5"/>
    <s v="Sandwich"/>
    <d v="2023-08-24T00:00:00"/>
    <s v="Online"/>
    <n v="79"/>
    <n v="10.6"/>
    <n v="812.14"/>
    <n v="116.34"/>
    <s v="UPI"/>
    <n v="2"/>
    <s v="50+"/>
    <s v="new"/>
    <s v="high value"/>
    <s v="Low"/>
    <s v="Aug"/>
    <x v="0"/>
    <x v="1"/>
    <x v="1"/>
  </r>
  <r>
    <n v="606891"/>
    <n v="62553"/>
    <n v="57"/>
    <s v="Female"/>
    <x v="3"/>
    <x v="5"/>
    <s v="Biryani"/>
    <d v="2024-02-28T00:00:00"/>
    <s v="COD"/>
    <n v="77"/>
    <n v="1.8"/>
    <n v="819.15"/>
    <n v="40.51"/>
    <s v="Wallet"/>
    <n v="3"/>
    <s v="50+"/>
    <s v="new"/>
    <s v="high value"/>
    <s v="medium"/>
    <s v="Feb"/>
    <x v="1"/>
    <x v="2"/>
    <x v="1"/>
  </r>
  <r>
    <n v="606892"/>
    <n v="71963"/>
    <n v="43"/>
    <s v="Male"/>
    <x v="3"/>
    <x v="4"/>
    <s v="Pizza"/>
    <d v="2023-10-28T00:00:00"/>
    <s v="COD"/>
    <n v="20"/>
    <n v="14.8"/>
    <n v="1182.1500000000001"/>
    <n v="59.15"/>
    <s v="UPI"/>
    <n v="1"/>
    <s v="36-50"/>
    <s v="new"/>
    <s v="high value"/>
    <s v="Low"/>
    <s v="Oct"/>
    <x v="0"/>
    <x v="1"/>
    <x v="2"/>
  </r>
  <r>
    <n v="606893"/>
    <n v="56660"/>
    <n v="22"/>
    <s v="Female"/>
    <x v="1"/>
    <x v="6"/>
    <s v="South Indian"/>
    <d v="2024-09-10T00:00:00"/>
    <s v="Online"/>
    <n v="57"/>
    <n v="11.7"/>
    <n v="953.69"/>
    <n v="84.04"/>
    <s v="UPI"/>
    <n v="1"/>
    <s v="18-24"/>
    <s v="new"/>
    <s v="high value"/>
    <s v="Low"/>
    <s v="Sep"/>
    <x v="1"/>
    <x v="1"/>
    <x v="1"/>
  </r>
  <r>
    <n v="606894"/>
    <n v="65675"/>
    <n v="34"/>
    <s v="Male"/>
    <x v="5"/>
    <x v="6"/>
    <s v="Pizza"/>
    <d v="2022-09-07T00:00:00"/>
    <s v="Online"/>
    <n v="26"/>
    <n v="5.8"/>
    <n v="1118.2"/>
    <n v="88.72"/>
    <s v="Wallet"/>
    <n v="1"/>
    <s v="25-35"/>
    <s v="new"/>
    <s v="high value"/>
    <s v="Low"/>
    <s v="Sep"/>
    <x v="2"/>
    <x v="0"/>
    <x v="2"/>
  </r>
  <r>
    <n v="606895"/>
    <n v="20050"/>
    <n v="57"/>
    <s v="Female"/>
    <x v="1"/>
    <x v="2"/>
    <s v="Burger"/>
    <d v="2022-05-27T00:00:00"/>
    <s v="COD"/>
    <n v="55"/>
    <n v="9.5"/>
    <n v="849.09"/>
    <n v="50.46"/>
    <s v="Cash"/>
    <n v="3"/>
    <s v="50+"/>
    <s v="new"/>
    <s v="high value"/>
    <s v="medium"/>
    <s v="May"/>
    <x v="2"/>
    <x v="0"/>
    <x v="1"/>
  </r>
  <r>
    <n v="606896"/>
    <n v="16588"/>
    <n v="58"/>
    <s v="Female"/>
    <x v="5"/>
    <x v="3"/>
    <s v="Burger"/>
    <d v="2023-11-11T00:00:00"/>
    <s v="Online"/>
    <n v="85"/>
    <n v="4.4000000000000004"/>
    <n v="1390.84"/>
    <n v="86.39"/>
    <s v="Cash"/>
    <n v="4"/>
    <s v="50+"/>
    <s v="new"/>
    <s v="high value"/>
    <s v="medium"/>
    <s v="Nov"/>
    <x v="0"/>
    <x v="2"/>
    <x v="1"/>
  </r>
  <r>
    <n v="606897"/>
    <n v="20281"/>
    <n v="25"/>
    <s v="Female"/>
    <x v="1"/>
    <x v="6"/>
    <s v="Pizza"/>
    <d v="2024-11-09T00:00:00"/>
    <s v="COD"/>
    <n v="37"/>
    <n v="2.2000000000000002"/>
    <n v="391.77"/>
    <n v="97.28"/>
    <s v="Card"/>
    <n v="5"/>
    <s v="25-35"/>
    <s v="new"/>
    <s v="medium"/>
    <s v="High"/>
    <s v="Nov"/>
    <x v="1"/>
    <x v="2"/>
    <x v="0"/>
  </r>
  <r>
    <n v="606898"/>
    <n v="99943"/>
    <n v="22"/>
    <s v="Female"/>
    <x v="2"/>
    <x v="1"/>
    <s v="Sandwich"/>
    <d v="2024-05-27T00:00:00"/>
    <s v="Online"/>
    <n v="32"/>
    <n v="1.6"/>
    <n v="830.54"/>
    <n v="112.75"/>
    <s v="Card"/>
    <n v="3"/>
    <s v="18-24"/>
    <s v="new"/>
    <s v="high value"/>
    <s v="medium"/>
    <s v="May"/>
    <x v="1"/>
    <x v="2"/>
    <x v="0"/>
  </r>
  <r>
    <n v="606899"/>
    <n v="48608"/>
    <n v="46"/>
    <s v="Male"/>
    <x v="0"/>
    <x v="5"/>
    <s v="Pizza"/>
    <d v="2022-03-04T00:00:00"/>
    <s v="Online"/>
    <n v="72"/>
    <n v="4.5999999999999996"/>
    <n v="984.43"/>
    <n v="58.67"/>
    <s v="Wallet"/>
    <n v="5"/>
    <s v="36-50"/>
    <s v="new"/>
    <s v="high value"/>
    <s v="High"/>
    <s v="Mar"/>
    <x v="2"/>
    <x v="2"/>
    <x v="1"/>
  </r>
  <r>
    <n v="606900"/>
    <n v="50071"/>
    <n v="45"/>
    <s v="Female"/>
    <x v="0"/>
    <x v="2"/>
    <s v="Sandwich"/>
    <d v="2024-05-28T00:00:00"/>
    <s v="COD"/>
    <n v="38"/>
    <n v="12.9"/>
    <n v="1036.43"/>
    <n v="37.49"/>
    <s v="Wallet"/>
    <n v="2"/>
    <s v="36-50"/>
    <s v="new"/>
    <s v="high value"/>
    <s v="Low"/>
    <s v="May"/>
    <x v="1"/>
    <x v="1"/>
    <x v="0"/>
  </r>
  <r>
    <n v="606901"/>
    <n v="16805"/>
    <n v="37"/>
    <s v="Male"/>
    <x v="5"/>
    <x v="3"/>
    <s v="Burger"/>
    <d v="2023-09-16T00:00:00"/>
    <s v="Online"/>
    <n v="25"/>
    <n v="7.3"/>
    <n v="530.48"/>
    <n v="79.41"/>
    <s v="Wallet"/>
    <n v="1"/>
    <s v="36-50"/>
    <s v="new"/>
    <s v="high value"/>
    <s v="Low"/>
    <s v="Sep"/>
    <x v="0"/>
    <x v="0"/>
    <x v="2"/>
  </r>
  <r>
    <n v="606902"/>
    <n v="23781"/>
    <n v="38"/>
    <s v="Male"/>
    <x v="4"/>
    <x v="4"/>
    <s v="South Indian"/>
    <d v="2022-09-26T00:00:00"/>
    <s v="Online"/>
    <n v="28"/>
    <n v="13.3"/>
    <n v="855.32"/>
    <n v="66.83"/>
    <s v="UPI"/>
    <n v="4"/>
    <s v="36-50"/>
    <s v="new"/>
    <s v="high value"/>
    <s v="medium"/>
    <s v="Sep"/>
    <x v="2"/>
    <x v="1"/>
    <x v="2"/>
  </r>
  <r>
    <n v="606903"/>
    <n v="59239"/>
    <n v="28"/>
    <s v="Female"/>
    <x v="2"/>
    <x v="7"/>
    <s v="Pizza"/>
    <d v="2022-01-03T00:00:00"/>
    <s v="Online"/>
    <n v="51"/>
    <n v="4.5"/>
    <n v="1215.19"/>
    <n v="68.069999999999993"/>
    <s v="Cash"/>
    <n v="2"/>
    <s v="25-35"/>
    <s v="new"/>
    <s v="high value"/>
    <s v="Low"/>
    <s v="Jan"/>
    <x v="2"/>
    <x v="2"/>
    <x v="1"/>
  </r>
  <r>
    <n v="606904"/>
    <n v="46470"/>
    <n v="49"/>
    <s v="Female"/>
    <x v="5"/>
    <x v="0"/>
    <s v="South Indian"/>
    <d v="2024-07-02T00:00:00"/>
    <s v="Online"/>
    <n v="29"/>
    <n v="14"/>
    <n v="1223.6099999999999"/>
    <n v="49.08"/>
    <s v="UPI"/>
    <n v="3"/>
    <s v="36-50"/>
    <s v="new"/>
    <s v="high value"/>
    <s v="medium"/>
    <s v="Jul"/>
    <x v="1"/>
    <x v="1"/>
    <x v="2"/>
  </r>
  <r>
    <n v="606905"/>
    <n v="25738"/>
    <n v="63"/>
    <s v="Female"/>
    <x v="0"/>
    <x v="0"/>
    <s v="Burger"/>
    <d v="2023-10-11T00:00:00"/>
    <s v="COD"/>
    <n v="55"/>
    <n v="1.7"/>
    <n v="636.82000000000005"/>
    <n v="90.91"/>
    <s v="UPI"/>
    <n v="3"/>
    <s v="50+"/>
    <s v="repeat"/>
    <s v="high value"/>
    <s v="medium"/>
    <s v="Oct"/>
    <x v="0"/>
    <x v="2"/>
    <x v="1"/>
  </r>
  <r>
    <n v="606906"/>
    <n v="73110"/>
    <n v="46"/>
    <s v="Female"/>
    <x v="2"/>
    <x v="6"/>
    <s v="Sandwich"/>
    <d v="2024-11-01T00:00:00"/>
    <s v="Online"/>
    <n v="36"/>
    <n v="7.1"/>
    <n v="967.93"/>
    <n v="110.23"/>
    <s v="UPI"/>
    <n v="5"/>
    <s v="36-50"/>
    <s v="new"/>
    <s v="high value"/>
    <s v="High"/>
    <s v="Nov"/>
    <x v="1"/>
    <x v="0"/>
    <x v="0"/>
  </r>
  <r>
    <n v="606907"/>
    <n v="42758"/>
    <n v="25"/>
    <s v="Male"/>
    <x v="2"/>
    <x v="7"/>
    <s v="Burger"/>
    <d v="2022-12-11T00:00:00"/>
    <s v="COD"/>
    <n v="87"/>
    <n v="1.9"/>
    <n v="1330.83"/>
    <n v="98.58"/>
    <s v="Cash"/>
    <n v="2"/>
    <s v="25-35"/>
    <s v="repeat"/>
    <s v="high value"/>
    <s v="Low"/>
    <s v="Dec"/>
    <x v="2"/>
    <x v="2"/>
    <x v="1"/>
  </r>
  <r>
    <n v="606908"/>
    <n v="96732"/>
    <n v="53"/>
    <s v="Female"/>
    <x v="3"/>
    <x v="6"/>
    <s v="Sandwich"/>
    <d v="2022-05-26T00:00:00"/>
    <s v="Online"/>
    <n v="53"/>
    <n v="2.6"/>
    <n v="1035.76"/>
    <n v="77.180000000000007"/>
    <s v="Cash"/>
    <n v="1"/>
    <s v="50+"/>
    <s v="repeat"/>
    <s v="high value"/>
    <s v="Low"/>
    <s v="May"/>
    <x v="2"/>
    <x v="2"/>
    <x v="1"/>
  </r>
  <r>
    <n v="606909"/>
    <n v="66175"/>
    <n v="39"/>
    <s v="Male"/>
    <x v="1"/>
    <x v="5"/>
    <s v="Chinese"/>
    <d v="2022-05-30T00:00:00"/>
    <s v="COD"/>
    <n v="20"/>
    <n v="4.8"/>
    <n v="973.79"/>
    <n v="114.22"/>
    <s v="Cash"/>
    <n v="3"/>
    <s v="36-50"/>
    <s v="new"/>
    <s v="high value"/>
    <s v="medium"/>
    <s v="May"/>
    <x v="2"/>
    <x v="2"/>
    <x v="2"/>
  </r>
  <r>
    <n v="606910"/>
    <n v="49363"/>
    <n v="33"/>
    <s v="Male"/>
    <x v="3"/>
    <x v="4"/>
    <s v="Pizza"/>
    <d v="2022-05-16T00:00:00"/>
    <s v="Online"/>
    <n v="29"/>
    <n v="6.3"/>
    <n v="1469.21"/>
    <n v="48.95"/>
    <s v="Wallet"/>
    <n v="5"/>
    <s v="25-35"/>
    <s v="new"/>
    <s v="high value"/>
    <s v="High"/>
    <s v="May"/>
    <x v="2"/>
    <x v="0"/>
    <x v="2"/>
  </r>
  <r>
    <n v="606911"/>
    <n v="96221"/>
    <n v="46"/>
    <s v="Female"/>
    <x v="3"/>
    <x v="5"/>
    <s v="Burger"/>
    <d v="2024-03-01T00:00:00"/>
    <s v="COD"/>
    <n v="41"/>
    <n v="7.6"/>
    <n v="1487.22"/>
    <n v="62.9"/>
    <s v="Cash"/>
    <n v="1"/>
    <s v="36-50"/>
    <s v="new"/>
    <s v="high value"/>
    <s v="Low"/>
    <s v="Mar"/>
    <x v="1"/>
    <x v="0"/>
    <x v="0"/>
  </r>
  <r>
    <n v="606912"/>
    <n v="81844"/>
    <n v="51"/>
    <s v="Male"/>
    <x v="1"/>
    <x v="3"/>
    <s v="Biryani"/>
    <d v="2022-01-12T00:00:00"/>
    <s v="COD"/>
    <n v="41"/>
    <n v="14.4"/>
    <n v="604.53"/>
    <n v="110.87"/>
    <s v="Card"/>
    <n v="3"/>
    <s v="50+"/>
    <s v="repeat"/>
    <s v="high value"/>
    <s v="medium"/>
    <s v="Jan"/>
    <x v="2"/>
    <x v="1"/>
    <x v="0"/>
  </r>
  <r>
    <n v="606913"/>
    <n v="77608"/>
    <n v="22"/>
    <s v="Female"/>
    <x v="3"/>
    <x v="1"/>
    <s v="Pizza"/>
    <d v="2023-11-21T00:00:00"/>
    <s v="Online"/>
    <n v="43"/>
    <n v="12.5"/>
    <n v="1204.73"/>
    <n v="83.86"/>
    <s v="Wallet"/>
    <n v="4"/>
    <s v="18-24"/>
    <s v="new"/>
    <s v="high value"/>
    <s v="medium"/>
    <s v="Nov"/>
    <x v="0"/>
    <x v="1"/>
    <x v="0"/>
  </r>
  <r>
    <n v="606914"/>
    <n v="31735"/>
    <n v="52"/>
    <s v="Male"/>
    <x v="0"/>
    <x v="2"/>
    <s v="Chinese"/>
    <d v="2023-12-22T00:00:00"/>
    <s v="COD"/>
    <n v="48"/>
    <n v="7.1"/>
    <n v="441.95"/>
    <n v="116.71"/>
    <s v="Card"/>
    <n v="3"/>
    <s v="50+"/>
    <s v="repeat"/>
    <s v="medium"/>
    <s v="medium"/>
    <s v="Dec"/>
    <x v="0"/>
    <x v="0"/>
    <x v="1"/>
  </r>
  <r>
    <n v="606915"/>
    <n v="39855"/>
    <n v="27"/>
    <s v="Female"/>
    <x v="2"/>
    <x v="3"/>
    <s v="Chinese"/>
    <d v="2023-10-13T00:00:00"/>
    <s v="COD"/>
    <n v="57"/>
    <n v="12.9"/>
    <n v="438.43"/>
    <n v="78.25"/>
    <s v="Card"/>
    <n v="4"/>
    <s v="25-35"/>
    <s v="new"/>
    <s v="medium"/>
    <s v="medium"/>
    <s v="Oct"/>
    <x v="0"/>
    <x v="1"/>
    <x v="1"/>
  </r>
  <r>
    <n v="606916"/>
    <n v="98948"/>
    <n v="48"/>
    <s v="Female"/>
    <x v="2"/>
    <x v="4"/>
    <s v="South Indian"/>
    <d v="2024-05-06T00:00:00"/>
    <s v="Online"/>
    <n v="54"/>
    <n v="13.7"/>
    <n v="1468.47"/>
    <n v="44.3"/>
    <s v="UPI"/>
    <n v="4"/>
    <s v="36-50"/>
    <s v="new"/>
    <s v="high value"/>
    <s v="medium"/>
    <s v="May"/>
    <x v="1"/>
    <x v="1"/>
    <x v="1"/>
  </r>
  <r>
    <n v="606917"/>
    <n v="88666"/>
    <n v="20"/>
    <s v="Male"/>
    <x v="1"/>
    <x v="5"/>
    <s v="Burger"/>
    <d v="2023-02-24T00:00:00"/>
    <s v="Online"/>
    <n v="57"/>
    <n v="11.3"/>
    <n v="1237.57"/>
    <n v="59.29"/>
    <s v="Cash"/>
    <n v="2"/>
    <s v="18-24"/>
    <s v="new"/>
    <s v="high value"/>
    <s v="Low"/>
    <s v="Feb"/>
    <x v="0"/>
    <x v="1"/>
    <x v="1"/>
  </r>
  <r>
    <n v="606918"/>
    <n v="62210"/>
    <n v="54"/>
    <s v="Male"/>
    <x v="4"/>
    <x v="1"/>
    <s v="Biryani"/>
    <d v="2024-01-18T00:00:00"/>
    <s v="COD"/>
    <n v="59"/>
    <n v="2.7"/>
    <n v="1367.69"/>
    <n v="98.08"/>
    <s v="UPI"/>
    <n v="3"/>
    <s v="50+"/>
    <s v="new"/>
    <s v="high value"/>
    <s v="medium"/>
    <s v="Jan"/>
    <x v="1"/>
    <x v="2"/>
    <x v="1"/>
  </r>
  <r>
    <n v="606919"/>
    <n v="58933"/>
    <n v="55"/>
    <s v="Male"/>
    <x v="1"/>
    <x v="1"/>
    <s v="Pizza"/>
    <d v="2024-07-23T00:00:00"/>
    <s v="Online"/>
    <n v="34"/>
    <n v="8.8000000000000007"/>
    <n v="458.59"/>
    <n v="28.69"/>
    <s v="UPI"/>
    <n v="3"/>
    <s v="50+"/>
    <s v="new"/>
    <s v="medium"/>
    <s v="medium"/>
    <s v="Jul"/>
    <x v="1"/>
    <x v="0"/>
    <x v="0"/>
  </r>
  <r>
    <n v="606920"/>
    <n v="86927"/>
    <n v="31"/>
    <s v="Female"/>
    <x v="1"/>
    <x v="2"/>
    <s v="Pizza"/>
    <d v="2024-03-20T00:00:00"/>
    <s v="Online"/>
    <n v="77"/>
    <n v="9.6999999999999993"/>
    <n v="810.23"/>
    <n v="73.08"/>
    <s v="Card"/>
    <n v="3"/>
    <s v="25-35"/>
    <s v="new"/>
    <s v="high value"/>
    <s v="medium"/>
    <s v="Mar"/>
    <x v="1"/>
    <x v="0"/>
    <x v="1"/>
  </r>
  <r>
    <n v="606921"/>
    <n v="67245"/>
    <n v="24"/>
    <s v="Female"/>
    <x v="4"/>
    <x v="0"/>
    <s v="Chinese"/>
    <d v="2022-03-05T00:00:00"/>
    <s v="COD"/>
    <n v="47"/>
    <n v="7.8"/>
    <n v="834.59"/>
    <n v="68.680000000000007"/>
    <s v="UPI"/>
    <n v="5"/>
    <s v="18-24"/>
    <s v="new"/>
    <s v="high value"/>
    <s v="High"/>
    <s v="Mar"/>
    <x v="2"/>
    <x v="0"/>
    <x v="1"/>
  </r>
  <r>
    <n v="606922"/>
    <n v="27183"/>
    <n v="18"/>
    <s v="Male"/>
    <x v="2"/>
    <x v="5"/>
    <s v="Sandwich"/>
    <d v="2023-11-18T00:00:00"/>
    <s v="Online"/>
    <n v="52"/>
    <n v="9.1999999999999993"/>
    <n v="594.76"/>
    <n v="99.78"/>
    <s v="Card"/>
    <n v="5"/>
    <s v="18-24"/>
    <s v="new"/>
    <s v="high value"/>
    <s v="High"/>
    <s v="Nov"/>
    <x v="0"/>
    <x v="0"/>
    <x v="1"/>
  </r>
  <r>
    <n v="606923"/>
    <n v="89491"/>
    <n v="21"/>
    <s v="Female"/>
    <x v="5"/>
    <x v="4"/>
    <s v="Pizza"/>
    <d v="2024-03-01T00:00:00"/>
    <s v="COD"/>
    <n v="61"/>
    <n v="9.5"/>
    <n v="1484"/>
    <n v="112.3"/>
    <s v="Card"/>
    <n v="3"/>
    <s v="18-24"/>
    <s v="new"/>
    <s v="high value"/>
    <s v="medium"/>
    <s v="Mar"/>
    <x v="1"/>
    <x v="0"/>
    <x v="1"/>
  </r>
  <r>
    <n v="606924"/>
    <n v="90142"/>
    <n v="41"/>
    <s v="Male"/>
    <x v="5"/>
    <x v="5"/>
    <s v="Biryani"/>
    <d v="2023-10-12T00:00:00"/>
    <s v="Online"/>
    <n v="67"/>
    <n v="13.6"/>
    <n v="451.75"/>
    <n v="79.709999999999994"/>
    <s v="Wallet"/>
    <n v="1"/>
    <s v="36-50"/>
    <s v="new"/>
    <s v="medium"/>
    <s v="Low"/>
    <s v="Oct"/>
    <x v="0"/>
    <x v="1"/>
    <x v="1"/>
  </r>
  <r>
    <n v="606925"/>
    <n v="76579"/>
    <n v="63"/>
    <s v="Female"/>
    <x v="3"/>
    <x v="3"/>
    <s v="Pizza"/>
    <d v="2023-02-28T00:00:00"/>
    <s v="Online"/>
    <n v="46"/>
    <n v="10"/>
    <n v="254.96"/>
    <n v="103.1"/>
    <s v="UPI"/>
    <n v="4"/>
    <s v="50+"/>
    <s v="new"/>
    <s v="medium"/>
    <s v="medium"/>
    <s v="Feb"/>
    <x v="0"/>
    <x v="0"/>
    <x v="1"/>
  </r>
  <r>
    <n v="606926"/>
    <n v="22204"/>
    <n v="59"/>
    <s v="Female"/>
    <x v="2"/>
    <x v="6"/>
    <s v="Burger"/>
    <d v="2022-08-19T00:00:00"/>
    <s v="Online"/>
    <n v="70"/>
    <n v="6.7"/>
    <n v="1268.03"/>
    <n v="29.33"/>
    <s v="UPI"/>
    <n v="2"/>
    <s v="50+"/>
    <s v="new"/>
    <s v="high value"/>
    <s v="Low"/>
    <s v="Aug"/>
    <x v="2"/>
    <x v="0"/>
    <x v="1"/>
  </r>
  <r>
    <n v="606927"/>
    <n v="97324"/>
    <n v="57"/>
    <s v="Female"/>
    <x v="5"/>
    <x v="1"/>
    <s v="Burger"/>
    <d v="2022-01-01T00:00:00"/>
    <s v="Online"/>
    <n v="72"/>
    <n v="6.1"/>
    <n v="539.15"/>
    <n v="53.47"/>
    <s v="UPI"/>
    <n v="4"/>
    <s v="50+"/>
    <s v="new"/>
    <s v="high value"/>
    <s v="medium"/>
    <s v="Jan"/>
    <x v="2"/>
    <x v="0"/>
    <x v="1"/>
  </r>
  <r>
    <n v="606928"/>
    <n v="94030"/>
    <n v="61"/>
    <s v="Female"/>
    <x v="2"/>
    <x v="2"/>
    <s v="Sandwich"/>
    <d v="2022-10-07T00:00:00"/>
    <s v="Online"/>
    <n v="81"/>
    <n v="12.5"/>
    <n v="1307.2"/>
    <n v="69.2"/>
    <s v="Card"/>
    <n v="4"/>
    <s v="50+"/>
    <s v="repeat"/>
    <s v="high value"/>
    <s v="medium"/>
    <s v="Oct"/>
    <x v="2"/>
    <x v="1"/>
    <x v="1"/>
  </r>
  <r>
    <n v="606929"/>
    <n v="18537"/>
    <n v="61"/>
    <s v="Female"/>
    <x v="4"/>
    <x v="6"/>
    <s v="Burger"/>
    <d v="2022-09-01T00:00:00"/>
    <s v="Online"/>
    <n v="83"/>
    <n v="14.1"/>
    <n v="1139.74"/>
    <n v="94.5"/>
    <s v="Card"/>
    <n v="1"/>
    <s v="50+"/>
    <s v="new"/>
    <s v="high value"/>
    <s v="Low"/>
    <s v="Sep"/>
    <x v="2"/>
    <x v="1"/>
    <x v="1"/>
  </r>
  <r>
    <n v="606930"/>
    <n v="42755"/>
    <n v="61"/>
    <s v="Female"/>
    <x v="3"/>
    <x v="6"/>
    <s v="South Indian"/>
    <d v="2022-10-27T00:00:00"/>
    <s v="COD"/>
    <n v="70"/>
    <n v="6.1"/>
    <n v="252.49"/>
    <n v="72.33"/>
    <s v="UPI"/>
    <n v="5"/>
    <s v="50+"/>
    <s v="new"/>
    <s v="medium"/>
    <s v="High"/>
    <s v="Oct"/>
    <x v="2"/>
    <x v="0"/>
    <x v="1"/>
  </r>
  <r>
    <n v="606931"/>
    <n v="72043"/>
    <n v="30"/>
    <s v="Male"/>
    <x v="3"/>
    <x v="6"/>
    <s v="South Indian"/>
    <d v="2022-02-25T00:00:00"/>
    <s v="COD"/>
    <n v="52"/>
    <n v="8.1999999999999993"/>
    <n v="629.30999999999995"/>
    <n v="91.93"/>
    <s v="Card"/>
    <n v="1"/>
    <s v="25-35"/>
    <s v="new"/>
    <s v="high value"/>
    <s v="Low"/>
    <s v="Feb"/>
    <x v="2"/>
    <x v="0"/>
    <x v="1"/>
  </r>
  <r>
    <n v="606932"/>
    <n v="63810"/>
    <n v="31"/>
    <s v="Female"/>
    <x v="3"/>
    <x v="1"/>
    <s v="Chinese"/>
    <d v="2024-06-15T00:00:00"/>
    <s v="Online"/>
    <n v="54"/>
    <n v="13.6"/>
    <n v="887.56"/>
    <n v="55.77"/>
    <s v="Wallet"/>
    <n v="3"/>
    <s v="25-35"/>
    <s v="new"/>
    <s v="high value"/>
    <s v="medium"/>
    <s v="Jun"/>
    <x v="1"/>
    <x v="1"/>
    <x v="1"/>
  </r>
  <r>
    <n v="606933"/>
    <n v="24255"/>
    <n v="23"/>
    <s v="Male"/>
    <x v="2"/>
    <x v="2"/>
    <s v="Sandwich"/>
    <d v="2023-08-29T00:00:00"/>
    <s v="Online"/>
    <n v="86"/>
    <n v="1.5"/>
    <n v="481.26"/>
    <n v="67.739999999999995"/>
    <s v="Card"/>
    <n v="2"/>
    <s v="18-24"/>
    <s v="new"/>
    <s v="medium"/>
    <s v="Low"/>
    <s v="Aug"/>
    <x v="0"/>
    <x v="2"/>
    <x v="1"/>
  </r>
  <r>
    <n v="606934"/>
    <n v="29025"/>
    <n v="34"/>
    <s v="Female"/>
    <x v="3"/>
    <x v="1"/>
    <s v="Biryani"/>
    <d v="2022-02-06T00:00:00"/>
    <s v="Online"/>
    <n v="42"/>
    <n v="5.6"/>
    <n v="1362.12"/>
    <n v="30.61"/>
    <s v="Cash"/>
    <n v="4"/>
    <s v="25-35"/>
    <s v="new"/>
    <s v="high value"/>
    <s v="medium"/>
    <s v="Feb"/>
    <x v="2"/>
    <x v="0"/>
    <x v="0"/>
  </r>
  <r>
    <n v="606935"/>
    <n v="15847"/>
    <n v="60"/>
    <s v="Female"/>
    <x v="2"/>
    <x v="3"/>
    <s v="Biryani"/>
    <d v="2023-11-15T00:00:00"/>
    <s v="COD"/>
    <n v="53"/>
    <n v="6.6"/>
    <n v="1057.29"/>
    <n v="96.6"/>
    <s v="Wallet"/>
    <n v="5"/>
    <s v="50+"/>
    <s v="new"/>
    <s v="high value"/>
    <s v="High"/>
    <s v="Nov"/>
    <x v="0"/>
    <x v="0"/>
    <x v="1"/>
  </r>
  <r>
    <n v="606936"/>
    <n v="70324"/>
    <n v="42"/>
    <s v="Female"/>
    <x v="5"/>
    <x v="2"/>
    <s v="Burger"/>
    <d v="2024-01-04T00:00:00"/>
    <s v="Online"/>
    <n v="53"/>
    <n v="8.1999999999999993"/>
    <n v="201.86"/>
    <n v="65.489999999999995"/>
    <s v="Card"/>
    <n v="4"/>
    <s v="36-50"/>
    <s v="new"/>
    <s v="low"/>
    <s v="medium"/>
    <s v="Jan"/>
    <x v="1"/>
    <x v="0"/>
    <x v="1"/>
  </r>
  <r>
    <n v="606937"/>
    <n v="95387"/>
    <n v="60"/>
    <s v="Female"/>
    <x v="4"/>
    <x v="4"/>
    <s v="South Indian"/>
    <d v="2024-08-15T00:00:00"/>
    <s v="Online"/>
    <n v="86"/>
    <n v="14.9"/>
    <n v="880.06"/>
    <n v="57.08"/>
    <s v="UPI"/>
    <n v="5"/>
    <s v="50+"/>
    <s v="new"/>
    <s v="high value"/>
    <s v="High"/>
    <s v="Aug"/>
    <x v="1"/>
    <x v="1"/>
    <x v="1"/>
  </r>
  <r>
    <n v="606938"/>
    <n v="34753"/>
    <n v="24"/>
    <s v="Male"/>
    <x v="1"/>
    <x v="2"/>
    <s v="Sandwich"/>
    <d v="2024-04-16T00:00:00"/>
    <s v="COD"/>
    <n v="27"/>
    <n v="2"/>
    <n v="219.08"/>
    <n v="25.8"/>
    <s v="Cash"/>
    <n v="2"/>
    <s v="18-24"/>
    <s v="new"/>
    <s v="low"/>
    <s v="Low"/>
    <s v="Apr"/>
    <x v="1"/>
    <x v="2"/>
    <x v="2"/>
  </r>
  <r>
    <n v="606939"/>
    <n v="35098"/>
    <n v="33"/>
    <s v="Male"/>
    <x v="5"/>
    <x v="2"/>
    <s v="Burger"/>
    <d v="2022-02-23T00:00:00"/>
    <s v="COD"/>
    <n v="79"/>
    <n v="6.9"/>
    <n v="1412.8"/>
    <n v="27.64"/>
    <s v="Wallet"/>
    <n v="1"/>
    <s v="25-35"/>
    <s v="new"/>
    <s v="high value"/>
    <s v="Low"/>
    <s v="Feb"/>
    <x v="2"/>
    <x v="0"/>
    <x v="1"/>
  </r>
  <r>
    <n v="606940"/>
    <n v="95157"/>
    <n v="24"/>
    <s v="Male"/>
    <x v="4"/>
    <x v="2"/>
    <s v="Pizza"/>
    <d v="2024-08-25T00:00:00"/>
    <s v="COD"/>
    <n v="86"/>
    <n v="5.2"/>
    <n v="1404.14"/>
    <n v="20"/>
    <s v="Wallet"/>
    <n v="4"/>
    <s v="18-24"/>
    <s v="new"/>
    <s v="high value"/>
    <s v="medium"/>
    <s v="Aug"/>
    <x v="1"/>
    <x v="0"/>
    <x v="1"/>
  </r>
  <r>
    <n v="606941"/>
    <n v="28336"/>
    <n v="53"/>
    <s v="Male"/>
    <x v="5"/>
    <x v="4"/>
    <s v="Sandwich"/>
    <d v="2022-05-08T00:00:00"/>
    <s v="Online"/>
    <n v="80"/>
    <n v="3.8"/>
    <n v="1490.51"/>
    <n v="103.5"/>
    <s v="Wallet"/>
    <n v="2"/>
    <s v="50+"/>
    <s v="new"/>
    <s v="high value"/>
    <s v="Low"/>
    <s v="May"/>
    <x v="2"/>
    <x v="2"/>
    <x v="1"/>
  </r>
  <r>
    <n v="606942"/>
    <n v="29474"/>
    <n v="40"/>
    <s v="Male"/>
    <x v="5"/>
    <x v="5"/>
    <s v="Biryani"/>
    <d v="2024-05-27T00:00:00"/>
    <s v="COD"/>
    <n v="77"/>
    <n v="3.4"/>
    <n v="991.3"/>
    <n v="115.19"/>
    <s v="Cash"/>
    <n v="2"/>
    <s v="36-50"/>
    <s v="new"/>
    <s v="high value"/>
    <s v="Low"/>
    <s v="May"/>
    <x v="1"/>
    <x v="2"/>
    <x v="1"/>
  </r>
  <r>
    <n v="606943"/>
    <n v="95816"/>
    <n v="64"/>
    <s v="Male"/>
    <x v="4"/>
    <x v="5"/>
    <s v="Burger"/>
    <d v="2022-09-13T00:00:00"/>
    <s v="COD"/>
    <n v="20"/>
    <n v="8"/>
    <n v="1302.17"/>
    <n v="74.59"/>
    <s v="Wallet"/>
    <n v="2"/>
    <s v="50+"/>
    <s v="new"/>
    <s v="high value"/>
    <s v="Low"/>
    <s v="Sep"/>
    <x v="2"/>
    <x v="0"/>
    <x v="2"/>
  </r>
  <r>
    <n v="606944"/>
    <n v="24148"/>
    <n v="45"/>
    <s v="Female"/>
    <x v="1"/>
    <x v="6"/>
    <s v="South Indian"/>
    <d v="2023-06-15T00:00:00"/>
    <s v="COD"/>
    <n v="70"/>
    <n v="12.3"/>
    <n v="1274.98"/>
    <n v="86.37"/>
    <s v="UPI"/>
    <n v="3"/>
    <s v="36-50"/>
    <s v="new"/>
    <s v="high value"/>
    <s v="medium"/>
    <s v="Jun"/>
    <x v="0"/>
    <x v="1"/>
    <x v="1"/>
  </r>
  <r>
    <n v="606945"/>
    <n v="92982"/>
    <n v="33"/>
    <s v="Male"/>
    <x v="5"/>
    <x v="2"/>
    <s v="Burger"/>
    <d v="2022-10-11T00:00:00"/>
    <s v="COD"/>
    <n v="59"/>
    <n v="14.6"/>
    <n v="652.98"/>
    <n v="106.68"/>
    <s v="Cash"/>
    <n v="3"/>
    <s v="25-35"/>
    <s v="new"/>
    <s v="high value"/>
    <s v="medium"/>
    <s v="Oct"/>
    <x v="2"/>
    <x v="1"/>
    <x v="1"/>
  </r>
  <r>
    <n v="606946"/>
    <n v="53284"/>
    <n v="49"/>
    <s v="Female"/>
    <x v="5"/>
    <x v="6"/>
    <s v="Burger"/>
    <d v="2024-07-28T00:00:00"/>
    <s v="Online"/>
    <n v="80"/>
    <n v="3.7"/>
    <n v="1470.85"/>
    <n v="44.73"/>
    <s v="Card"/>
    <n v="3"/>
    <s v="36-50"/>
    <s v="repeat"/>
    <s v="high value"/>
    <s v="medium"/>
    <s v="Jul"/>
    <x v="1"/>
    <x v="2"/>
    <x v="1"/>
  </r>
  <r>
    <n v="606947"/>
    <n v="55698"/>
    <n v="29"/>
    <s v="Male"/>
    <x v="2"/>
    <x v="0"/>
    <s v="Pizza"/>
    <d v="2023-02-26T00:00:00"/>
    <s v="COD"/>
    <n v="36"/>
    <n v="8.3000000000000007"/>
    <n v="883.11"/>
    <n v="106.13"/>
    <s v="UPI"/>
    <n v="2"/>
    <s v="25-35"/>
    <s v="new"/>
    <s v="high value"/>
    <s v="Low"/>
    <s v="Feb"/>
    <x v="0"/>
    <x v="0"/>
    <x v="0"/>
  </r>
  <r>
    <n v="606948"/>
    <n v="94027"/>
    <n v="25"/>
    <s v="Male"/>
    <x v="0"/>
    <x v="0"/>
    <s v="South Indian"/>
    <d v="2022-09-05T00:00:00"/>
    <s v="Online"/>
    <n v="46"/>
    <n v="6.3"/>
    <n v="478.54"/>
    <n v="60.37"/>
    <s v="Wallet"/>
    <n v="5"/>
    <s v="25-35"/>
    <s v="new"/>
    <s v="medium"/>
    <s v="High"/>
    <s v="Sep"/>
    <x v="2"/>
    <x v="0"/>
    <x v="1"/>
  </r>
  <r>
    <n v="606949"/>
    <n v="17164"/>
    <n v="29"/>
    <s v="Male"/>
    <x v="2"/>
    <x v="4"/>
    <s v="Chinese"/>
    <d v="2023-10-18T00:00:00"/>
    <s v="COD"/>
    <n v="21"/>
    <n v="7.2"/>
    <n v="689.24"/>
    <n v="90.7"/>
    <s v="Cash"/>
    <n v="1"/>
    <s v="25-35"/>
    <s v="new"/>
    <s v="high value"/>
    <s v="Low"/>
    <s v="Oct"/>
    <x v="0"/>
    <x v="0"/>
    <x v="2"/>
  </r>
  <r>
    <n v="606950"/>
    <n v="89239"/>
    <n v="48"/>
    <s v="Male"/>
    <x v="2"/>
    <x v="1"/>
    <s v="South Indian"/>
    <d v="2022-08-22T00:00:00"/>
    <s v="COD"/>
    <n v="27"/>
    <n v="2.9"/>
    <n v="604.78"/>
    <n v="86.97"/>
    <s v="Wallet"/>
    <n v="3"/>
    <s v="36-50"/>
    <s v="new"/>
    <s v="high value"/>
    <s v="medium"/>
    <s v="Aug"/>
    <x v="2"/>
    <x v="2"/>
    <x v="2"/>
  </r>
  <r>
    <n v="606951"/>
    <n v="72691"/>
    <n v="35"/>
    <s v="Female"/>
    <x v="4"/>
    <x v="5"/>
    <s v="Sandwich"/>
    <d v="2023-01-07T00:00:00"/>
    <s v="COD"/>
    <n v="60"/>
    <n v="4"/>
    <n v="912.84"/>
    <n v="24.37"/>
    <s v="Cash"/>
    <n v="3"/>
    <s v="25-35"/>
    <s v="repeat"/>
    <s v="high value"/>
    <s v="medium"/>
    <s v="Jan"/>
    <x v="0"/>
    <x v="2"/>
    <x v="1"/>
  </r>
  <r>
    <n v="606952"/>
    <n v="86428"/>
    <n v="31"/>
    <s v="Male"/>
    <x v="0"/>
    <x v="4"/>
    <s v="Biryani"/>
    <d v="2024-07-08T00:00:00"/>
    <s v="Online"/>
    <n v="25"/>
    <n v="5.3"/>
    <n v="1408.48"/>
    <n v="105.94"/>
    <s v="Wallet"/>
    <n v="1"/>
    <s v="25-35"/>
    <s v="new"/>
    <s v="high value"/>
    <s v="Low"/>
    <s v="Jul"/>
    <x v="1"/>
    <x v="0"/>
    <x v="2"/>
  </r>
  <r>
    <n v="606953"/>
    <n v="25498"/>
    <n v="56"/>
    <s v="Male"/>
    <x v="3"/>
    <x v="2"/>
    <s v="Sandwich"/>
    <d v="2022-11-02T00:00:00"/>
    <s v="Online"/>
    <n v="72"/>
    <n v="10.7"/>
    <n v="655.58"/>
    <n v="47.77"/>
    <s v="Wallet"/>
    <n v="5"/>
    <s v="50+"/>
    <s v="new"/>
    <s v="high value"/>
    <s v="High"/>
    <s v="Nov"/>
    <x v="2"/>
    <x v="1"/>
    <x v="1"/>
  </r>
  <r>
    <n v="606954"/>
    <n v="16992"/>
    <n v="34"/>
    <s v="Female"/>
    <x v="3"/>
    <x v="0"/>
    <s v="Biryani"/>
    <d v="2023-06-14T00:00:00"/>
    <s v="Online"/>
    <n v="20"/>
    <n v="8"/>
    <n v="533.96"/>
    <n v="57.48"/>
    <s v="Cash"/>
    <n v="2"/>
    <s v="25-35"/>
    <s v="new"/>
    <s v="high value"/>
    <s v="Low"/>
    <s v="Jun"/>
    <x v="0"/>
    <x v="0"/>
    <x v="2"/>
  </r>
  <r>
    <n v="606955"/>
    <n v="20263"/>
    <n v="48"/>
    <s v="Male"/>
    <x v="2"/>
    <x v="4"/>
    <s v="Burger"/>
    <d v="2024-10-26T00:00:00"/>
    <s v="Online"/>
    <n v="29"/>
    <n v="10.5"/>
    <n v="1405.1"/>
    <n v="37.020000000000003"/>
    <s v="Card"/>
    <n v="3"/>
    <s v="36-50"/>
    <s v="new"/>
    <s v="high value"/>
    <s v="medium"/>
    <s v="Oct"/>
    <x v="1"/>
    <x v="1"/>
    <x v="2"/>
  </r>
  <r>
    <n v="606956"/>
    <n v="97025"/>
    <n v="18"/>
    <s v="Male"/>
    <x v="2"/>
    <x v="4"/>
    <s v="Biryani"/>
    <d v="2022-11-02T00:00:00"/>
    <s v="Online"/>
    <n v="36"/>
    <n v="11.5"/>
    <n v="495.4"/>
    <n v="60.76"/>
    <s v="Cash"/>
    <n v="2"/>
    <s v="18-24"/>
    <s v="new"/>
    <s v="medium"/>
    <s v="Low"/>
    <s v="Nov"/>
    <x v="2"/>
    <x v="1"/>
    <x v="0"/>
  </r>
  <r>
    <n v="606957"/>
    <n v="17837"/>
    <n v="18"/>
    <s v="Male"/>
    <x v="1"/>
    <x v="1"/>
    <s v="Sandwich"/>
    <d v="2024-05-14T00:00:00"/>
    <s v="COD"/>
    <n v="61"/>
    <n v="14.5"/>
    <n v="1304.5"/>
    <n v="21.3"/>
    <s v="UPI"/>
    <n v="2"/>
    <s v="18-24"/>
    <s v="new"/>
    <s v="high value"/>
    <s v="Low"/>
    <s v="May"/>
    <x v="1"/>
    <x v="1"/>
    <x v="1"/>
  </r>
  <r>
    <n v="606958"/>
    <n v="27151"/>
    <n v="27"/>
    <s v="Male"/>
    <x v="5"/>
    <x v="4"/>
    <s v="Chinese"/>
    <d v="2022-12-10T00:00:00"/>
    <s v="COD"/>
    <n v="28"/>
    <n v="13.4"/>
    <n v="419.67"/>
    <n v="36.71"/>
    <s v="Cash"/>
    <n v="2"/>
    <s v="25-35"/>
    <s v="new"/>
    <s v="medium"/>
    <s v="Low"/>
    <s v="Dec"/>
    <x v="2"/>
    <x v="1"/>
    <x v="2"/>
  </r>
  <r>
    <n v="606959"/>
    <n v="22058"/>
    <n v="59"/>
    <s v="Female"/>
    <x v="3"/>
    <x v="1"/>
    <s v="South Indian"/>
    <d v="2023-02-15T00:00:00"/>
    <s v="Online"/>
    <n v="34"/>
    <n v="11.9"/>
    <n v="595.04"/>
    <n v="57.45"/>
    <s v="Card"/>
    <n v="5"/>
    <s v="50+"/>
    <s v="new"/>
    <s v="high value"/>
    <s v="High"/>
    <s v="Feb"/>
    <x v="0"/>
    <x v="1"/>
    <x v="0"/>
  </r>
  <r>
    <n v="606960"/>
    <n v="15008"/>
    <n v="31"/>
    <s v="Female"/>
    <x v="4"/>
    <x v="7"/>
    <s v="Chinese"/>
    <d v="2024-09-14T00:00:00"/>
    <s v="COD"/>
    <n v="31"/>
    <n v="4.4000000000000004"/>
    <n v="847.09"/>
    <n v="24.98"/>
    <s v="Wallet"/>
    <n v="2"/>
    <s v="25-35"/>
    <s v="repeat"/>
    <s v="high value"/>
    <s v="Low"/>
    <s v="Sep"/>
    <x v="1"/>
    <x v="2"/>
    <x v="0"/>
  </r>
  <r>
    <n v="606961"/>
    <n v="47239"/>
    <n v="20"/>
    <s v="Male"/>
    <x v="1"/>
    <x v="0"/>
    <s v="Sandwich"/>
    <d v="2022-12-30T00:00:00"/>
    <s v="COD"/>
    <n v="42"/>
    <n v="6.9"/>
    <n v="991.97"/>
    <n v="75.489999999999995"/>
    <s v="Card"/>
    <n v="3"/>
    <s v="18-24"/>
    <s v="new"/>
    <s v="high value"/>
    <s v="medium"/>
    <s v="Dec"/>
    <x v="2"/>
    <x v="0"/>
    <x v="0"/>
  </r>
  <r>
    <n v="606962"/>
    <n v="57487"/>
    <n v="43"/>
    <s v="Female"/>
    <x v="3"/>
    <x v="6"/>
    <s v="Chinese"/>
    <d v="2023-08-24T00:00:00"/>
    <s v="COD"/>
    <n v="62"/>
    <n v="9.3000000000000007"/>
    <n v="1394.95"/>
    <n v="85.36"/>
    <s v="Cash"/>
    <n v="3"/>
    <s v="36-50"/>
    <s v="new"/>
    <s v="high value"/>
    <s v="medium"/>
    <s v="Aug"/>
    <x v="0"/>
    <x v="0"/>
    <x v="1"/>
  </r>
  <r>
    <n v="606963"/>
    <n v="20039"/>
    <n v="45"/>
    <s v="Female"/>
    <x v="1"/>
    <x v="0"/>
    <s v="Chinese"/>
    <d v="2024-04-14T00:00:00"/>
    <s v="Online"/>
    <n v="20"/>
    <n v="2.4"/>
    <n v="829.55"/>
    <n v="20.99"/>
    <s v="Cash"/>
    <n v="4"/>
    <s v="36-50"/>
    <s v="repeat"/>
    <s v="high value"/>
    <s v="medium"/>
    <s v="Apr"/>
    <x v="1"/>
    <x v="2"/>
    <x v="2"/>
  </r>
  <r>
    <n v="606964"/>
    <n v="70885"/>
    <n v="36"/>
    <s v="Female"/>
    <x v="3"/>
    <x v="2"/>
    <s v="Sandwich"/>
    <d v="2024-07-08T00:00:00"/>
    <s v="COD"/>
    <n v="65"/>
    <n v="13"/>
    <n v="1128.6300000000001"/>
    <n v="22.22"/>
    <s v="Wallet"/>
    <n v="1"/>
    <s v="36-50"/>
    <s v="repeat"/>
    <s v="high value"/>
    <s v="Low"/>
    <s v="Jul"/>
    <x v="1"/>
    <x v="1"/>
    <x v="1"/>
  </r>
  <r>
    <n v="606965"/>
    <n v="57151"/>
    <n v="55"/>
    <s v="Female"/>
    <x v="3"/>
    <x v="3"/>
    <s v="Sandwich"/>
    <d v="2022-04-29T00:00:00"/>
    <s v="COD"/>
    <n v="50"/>
    <n v="1.2"/>
    <n v="1393.97"/>
    <n v="64.67"/>
    <s v="Cash"/>
    <n v="4"/>
    <s v="50+"/>
    <s v="new"/>
    <s v="high value"/>
    <s v="medium"/>
    <s v="Apr"/>
    <x v="2"/>
    <x v="2"/>
    <x v="1"/>
  </r>
  <r>
    <n v="606966"/>
    <n v="49627"/>
    <n v="27"/>
    <s v="Female"/>
    <x v="3"/>
    <x v="4"/>
    <s v="South Indian"/>
    <d v="2022-05-17T00:00:00"/>
    <s v="COD"/>
    <n v="31"/>
    <n v="14.4"/>
    <n v="463.31"/>
    <n v="83.82"/>
    <s v="Wallet"/>
    <n v="1"/>
    <s v="25-35"/>
    <s v="repeat"/>
    <s v="medium"/>
    <s v="Low"/>
    <s v="May"/>
    <x v="2"/>
    <x v="1"/>
    <x v="0"/>
  </r>
  <r>
    <n v="606967"/>
    <n v="44681"/>
    <n v="33"/>
    <s v="Male"/>
    <x v="3"/>
    <x v="0"/>
    <s v="Sandwich"/>
    <d v="2022-09-08T00:00:00"/>
    <s v="Online"/>
    <n v="40"/>
    <n v="3.7"/>
    <n v="1268.98"/>
    <n v="99.57"/>
    <s v="Card"/>
    <n v="4"/>
    <s v="25-35"/>
    <s v="new"/>
    <s v="high value"/>
    <s v="medium"/>
    <s v="Sep"/>
    <x v="2"/>
    <x v="2"/>
    <x v="0"/>
  </r>
  <r>
    <n v="606968"/>
    <n v="80939"/>
    <n v="41"/>
    <s v="Female"/>
    <x v="1"/>
    <x v="4"/>
    <s v="South Indian"/>
    <d v="2024-03-01T00:00:00"/>
    <s v="COD"/>
    <n v="54"/>
    <n v="12.7"/>
    <n v="706.49"/>
    <n v="32.57"/>
    <s v="Card"/>
    <n v="3"/>
    <s v="36-50"/>
    <s v="new"/>
    <s v="high value"/>
    <s v="medium"/>
    <s v="Mar"/>
    <x v="1"/>
    <x v="1"/>
    <x v="1"/>
  </r>
  <r>
    <n v="606969"/>
    <n v="73782"/>
    <n v="52"/>
    <s v="Male"/>
    <x v="0"/>
    <x v="7"/>
    <s v="Sandwich"/>
    <d v="2023-11-02T00:00:00"/>
    <s v="Online"/>
    <n v="31"/>
    <n v="13.4"/>
    <n v="282.25"/>
    <n v="97.68"/>
    <s v="Card"/>
    <n v="5"/>
    <s v="50+"/>
    <s v="new"/>
    <s v="medium"/>
    <s v="High"/>
    <s v="Nov"/>
    <x v="0"/>
    <x v="1"/>
    <x v="0"/>
  </r>
  <r>
    <n v="606970"/>
    <n v="39677"/>
    <n v="27"/>
    <s v="Male"/>
    <x v="3"/>
    <x v="5"/>
    <s v="Biryani"/>
    <d v="2024-04-24T00:00:00"/>
    <s v="COD"/>
    <n v="29"/>
    <n v="11.8"/>
    <n v="1209.51"/>
    <n v="44.56"/>
    <s v="Cash"/>
    <n v="5"/>
    <s v="25-35"/>
    <s v="new"/>
    <s v="high value"/>
    <s v="High"/>
    <s v="Apr"/>
    <x v="1"/>
    <x v="1"/>
    <x v="2"/>
  </r>
  <r>
    <n v="606971"/>
    <n v="56002"/>
    <n v="46"/>
    <s v="Female"/>
    <x v="5"/>
    <x v="2"/>
    <s v="South Indian"/>
    <d v="2024-07-01T00:00:00"/>
    <s v="Online"/>
    <n v="58"/>
    <n v="1.7"/>
    <n v="1359.15"/>
    <n v="55.29"/>
    <s v="Cash"/>
    <n v="3"/>
    <s v="36-50"/>
    <s v="repeat"/>
    <s v="high value"/>
    <s v="medium"/>
    <s v="Jul"/>
    <x v="1"/>
    <x v="2"/>
    <x v="1"/>
  </r>
  <r>
    <n v="606972"/>
    <n v="86889"/>
    <n v="53"/>
    <s v="Female"/>
    <x v="1"/>
    <x v="0"/>
    <s v="Pizza"/>
    <d v="2022-12-19T00:00:00"/>
    <s v="COD"/>
    <n v="49"/>
    <n v="11.4"/>
    <n v="302.85000000000002"/>
    <n v="26.1"/>
    <s v="Cash"/>
    <n v="4"/>
    <s v="50+"/>
    <s v="new"/>
    <s v="medium"/>
    <s v="medium"/>
    <s v="Dec"/>
    <x v="2"/>
    <x v="1"/>
    <x v="1"/>
  </r>
  <r>
    <n v="606973"/>
    <n v="84218"/>
    <n v="47"/>
    <s v="Male"/>
    <x v="1"/>
    <x v="5"/>
    <s v="Pizza"/>
    <d v="2023-05-01T00:00:00"/>
    <s v="Online"/>
    <n v="79"/>
    <n v="11.3"/>
    <n v="816.5"/>
    <n v="55.8"/>
    <s v="UPI"/>
    <n v="1"/>
    <s v="36-50"/>
    <s v="new"/>
    <s v="high value"/>
    <s v="Low"/>
    <s v="May"/>
    <x v="0"/>
    <x v="1"/>
    <x v="1"/>
  </r>
  <r>
    <n v="606974"/>
    <n v="96374"/>
    <n v="43"/>
    <s v="Male"/>
    <x v="2"/>
    <x v="4"/>
    <s v="Biryani"/>
    <d v="2022-05-18T00:00:00"/>
    <s v="COD"/>
    <n v="53"/>
    <n v="1.3"/>
    <n v="184.31"/>
    <n v="108.87"/>
    <s v="Wallet"/>
    <n v="2"/>
    <s v="36-50"/>
    <s v="new"/>
    <s v="low"/>
    <s v="Low"/>
    <s v="May"/>
    <x v="2"/>
    <x v="2"/>
    <x v="1"/>
  </r>
  <r>
    <n v="606975"/>
    <n v="35554"/>
    <n v="27"/>
    <s v="Male"/>
    <x v="5"/>
    <x v="7"/>
    <s v="Chinese"/>
    <d v="2022-06-06T00:00:00"/>
    <s v="Online"/>
    <n v="20"/>
    <n v="5"/>
    <n v="558.62"/>
    <n v="114.13"/>
    <s v="UPI"/>
    <n v="5"/>
    <s v="25-35"/>
    <s v="new"/>
    <s v="high value"/>
    <s v="High"/>
    <s v="Jun"/>
    <x v="2"/>
    <x v="2"/>
    <x v="2"/>
  </r>
  <r>
    <n v="606976"/>
    <n v="93835"/>
    <n v="61"/>
    <s v="Female"/>
    <x v="2"/>
    <x v="3"/>
    <s v="Biryani"/>
    <d v="2023-01-28T00:00:00"/>
    <s v="Online"/>
    <n v="53"/>
    <n v="9.1"/>
    <n v="1347.82"/>
    <n v="110.06"/>
    <s v="Wallet"/>
    <n v="4"/>
    <s v="50+"/>
    <s v="new"/>
    <s v="high value"/>
    <s v="medium"/>
    <s v="Jan"/>
    <x v="0"/>
    <x v="0"/>
    <x v="1"/>
  </r>
  <r>
    <n v="606977"/>
    <n v="24401"/>
    <n v="46"/>
    <s v="Male"/>
    <x v="3"/>
    <x v="4"/>
    <s v="Sandwich"/>
    <d v="2023-06-11T00:00:00"/>
    <s v="Online"/>
    <n v="85"/>
    <n v="13.6"/>
    <n v="276.93"/>
    <n v="78.650000000000006"/>
    <s v="Cash"/>
    <n v="3"/>
    <s v="36-50"/>
    <s v="new"/>
    <s v="medium"/>
    <s v="medium"/>
    <s v="Jun"/>
    <x v="0"/>
    <x v="1"/>
    <x v="1"/>
  </r>
  <r>
    <n v="606978"/>
    <n v="74417"/>
    <n v="62"/>
    <s v="Female"/>
    <x v="1"/>
    <x v="4"/>
    <s v="Sandwich"/>
    <d v="2023-05-29T00:00:00"/>
    <s v="Online"/>
    <n v="43"/>
    <n v="7.4"/>
    <n v="863.47"/>
    <n v="21.85"/>
    <s v="UPI"/>
    <n v="4"/>
    <s v="50+"/>
    <s v="new"/>
    <s v="high value"/>
    <s v="medium"/>
    <s v="May"/>
    <x v="0"/>
    <x v="0"/>
    <x v="0"/>
  </r>
  <r>
    <n v="606979"/>
    <n v="32628"/>
    <n v="35"/>
    <s v="Male"/>
    <x v="5"/>
    <x v="4"/>
    <s v="Biryani"/>
    <d v="2023-01-21T00:00:00"/>
    <s v="Online"/>
    <n v="70"/>
    <n v="6"/>
    <n v="1463.05"/>
    <n v="60.51"/>
    <s v="Wallet"/>
    <n v="1"/>
    <s v="25-35"/>
    <s v="new"/>
    <s v="high value"/>
    <s v="Low"/>
    <s v="Jan"/>
    <x v="0"/>
    <x v="0"/>
    <x v="1"/>
  </r>
  <r>
    <n v="606980"/>
    <n v="31947"/>
    <n v="50"/>
    <s v="Male"/>
    <x v="3"/>
    <x v="0"/>
    <s v="Sandwich"/>
    <d v="2023-06-06T00:00:00"/>
    <s v="Online"/>
    <n v="81"/>
    <n v="11.5"/>
    <n v="789.26"/>
    <n v="41.64"/>
    <s v="Cash"/>
    <n v="1"/>
    <s v="36-50"/>
    <s v="new"/>
    <s v="high value"/>
    <s v="Low"/>
    <s v="Jun"/>
    <x v="0"/>
    <x v="1"/>
    <x v="1"/>
  </r>
  <r>
    <n v="606981"/>
    <n v="18452"/>
    <n v="31"/>
    <s v="Male"/>
    <x v="2"/>
    <x v="7"/>
    <s v="South Indian"/>
    <d v="2023-04-14T00:00:00"/>
    <s v="COD"/>
    <n v="67"/>
    <n v="12.2"/>
    <n v="831.88"/>
    <n v="74.27"/>
    <s v="Wallet"/>
    <n v="4"/>
    <s v="25-35"/>
    <s v="new"/>
    <s v="high value"/>
    <s v="medium"/>
    <s v="Apr"/>
    <x v="0"/>
    <x v="1"/>
    <x v="1"/>
  </r>
  <r>
    <n v="606982"/>
    <n v="76601"/>
    <n v="45"/>
    <s v="Female"/>
    <x v="3"/>
    <x v="0"/>
    <s v="Chinese"/>
    <d v="2023-12-04T00:00:00"/>
    <s v="Online"/>
    <n v="31"/>
    <n v="1.3"/>
    <n v="380.18"/>
    <n v="69.97"/>
    <s v="Wallet"/>
    <n v="1"/>
    <s v="36-50"/>
    <s v="new"/>
    <s v="medium"/>
    <s v="Low"/>
    <s v="Dec"/>
    <x v="0"/>
    <x v="2"/>
    <x v="0"/>
  </r>
  <r>
    <n v="606983"/>
    <n v="52372"/>
    <n v="61"/>
    <s v="Female"/>
    <x v="4"/>
    <x v="4"/>
    <s v="Pizza"/>
    <d v="2023-09-08T00:00:00"/>
    <s v="COD"/>
    <n v="73"/>
    <n v="15"/>
    <n v="188.89"/>
    <n v="115.45"/>
    <s v="UPI"/>
    <n v="4"/>
    <s v="50+"/>
    <s v="new"/>
    <s v="low"/>
    <s v="medium"/>
    <s v="Sep"/>
    <x v="0"/>
    <x v="1"/>
    <x v="1"/>
  </r>
  <r>
    <n v="606984"/>
    <n v="14598"/>
    <n v="20"/>
    <s v="Male"/>
    <x v="4"/>
    <x v="0"/>
    <s v="Pizza"/>
    <d v="2023-12-13T00:00:00"/>
    <s v="Online"/>
    <n v="20"/>
    <n v="2.5"/>
    <n v="1408.95"/>
    <n v="53.61"/>
    <s v="Card"/>
    <n v="2"/>
    <s v="18-24"/>
    <s v="new"/>
    <s v="high value"/>
    <s v="Low"/>
    <s v="Dec"/>
    <x v="0"/>
    <x v="2"/>
    <x v="2"/>
  </r>
  <r>
    <n v="606985"/>
    <n v="69586"/>
    <n v="20"/>
    <s v="Female"/>
    <x v="0"/>
    <x v="4"/>
    <s v="Biryani"/>
    <d v="2024-08-17T00:00:00"/>
    <s v="COD"/>
    <n v="54"/>
    <n v="4.5999999999999996"/>
    <n v="731.55"/>
    <n v="116.49"/>
    <s v="Card"/>
    <n v="1"/>
    <s v="18-24"/>
    <s v="new"/>
    <s v="high value"/>
    <s v="Low"/>
    <s v="Aug"/>
    <x v="1"/>
    <x v="2"/>
    <x v="1"/>
  </r>
  <r>
    <n v="606986"/>
    <n v="27604"/>
    <n v="51"/>
    <s v="Male"/>
    <x v="0"/>
    <x v="3"/>
    <s v="Biryani"/>
    <d v="2024-12-10T00:00:00"/>
    <s v="Online"/>
    <n v="71"/>
    <n v="13.9"/>
    <n v="871.65"/>
    <n v="56.41"/>
    <s v="Wallet"/>
    <n v="1"/>
    <s v="50+"/>
    <s v="new"/>
    <s v="high value"/>
    <s v="Low"/>
    <s v="Dec"/>
    <x v="1"/>
    <x v="1"/>
    <x v="1"/>
  </r>
  <r>
    <n v="606987"/>
    <n v="95187"/>
    <n v="45"/>
    <s v="Male"/>
    <x v="5"/>
    <x v="0"/>
    <s v="Sandwich"/>
    <d v="2024-09-24T00:00:00"/>
    <s v="COD"/>
    <n v="71"/>
    <n v="3.6"/>
    <n v="925.1"/>
    <n v="118.2"/>
    <s v="UPI"/>
    <n v="3"/>
    <s v="36-50"/>
    <s v="new"/>
    <s v="high value"/>
    <s v="medium"/>
    <s v="Sep"/>
    <x v="1"/>
    <x v="2"/>
    <x v="1"/>
  </r>
  <r>
    <n v="606988"/>
    <n v="85090"/>
    <n v="23"/>
    <s v="Female"/>
    <x v="4"/>
    <x v="4"/>
    <s v="Pizza"/>
    <d v="2022-11-03T00:00:00"/>
    <s v="Online"/>
    <n v="65"/>
    <n v="7.2"/>
    <n v="1127.48"/>
    <n v="68.22"/>
    <s v="Wallet"/>
    <n v="5"/>
    <s v="18-24"/>
    <s v="new"/>
    <s v="high value"/>
    <s v="High"/>
    <s v="Nov"/>
    <x v="2"/>
    <x v="0"/>
    <x v="1"/>
  </r>
  <r>
    <n v="606989"/>
    <n v="20256"/>
    <n v="56"/>
    <s v="Male"/>
    <x v="4"/>
    <x v="4"/>
    <s v="Pizza"/>
    <d v="2023-09-12T00:00:00"/>
    <s v="Online"/>
    <n v="25"/>
    <n v="3.2"/>
    <n v="751.49"/>
    <n v="111.06"/>
    <s v="Wallet"/>
    <n v="3"/>
    <s v="50+"/>
    <s v="new"/>
    <s v="high value"/>
    <s v="medium"/>
    <s v="Sep"/>
    <x v="0"/>
    <x v="2"/>
    <x v="2"/>
  </r>
  <r>
    <n v="606990"/>
    <n v="89631"/>
    <n v="25"/>
    <s v="Male"/>
    <x v="3"/>
    <x v="2"/>
    <s v="Pizza"/>
    <d v="2022-06-14T00:00:00"/>
    <s v="Online"/>
    <n v="31"/>
    <n v="2.2000000000000002"/>
    <n v="1295.57"/>
    <n v="104.66"/>
    <s v="Wallet"/>
    <n v="4"/>
    <s v="25-35"/>
    <s v="new"/>
    <s v="high value"/>
    <s v="medium"/>
    <s v="Jun"/>
    <x v="2"/>
    <x v="2"/>
    <x v="0"/>
  </r>
  <r>
    <n v="606991"/>
    <n v="63381"/>
    <n v="54"/>
    <s v="Male"/>
    <x v="5"/>
    <x v="7"/>
    <s v="Pizza"/>
    <d v="2022-01-12T00:00:00"/>
    <s v="COD"/>
    <n v="59"/>
    <n v="7.7"/>
    <n v="702.37"/>
    <n v="112.92"/>
    <s v="Cash"/>
    <n v="4"/>
    <s v="50+"/>
    <s v="new"/>
    <s v="high value"/>
    <s v="medium"/>
    <s v="Jan"/>
    <x v="2"/>
    <x v="0"/>
    <x v="1"/>
  </r>
  <r>
    <n v="606992"/>
    <n v="24190"/>
    <n v="39"/>
    <s v="Female"/>
    <x v="3"/>
    <x v="4"/>
    <s v="South Indian"/>
    <d v="2022-04-25T00:00:00"/>
    <s v="COD"/>
    <n v="49"/>
    <n v="4.7"/>
    <n v="1496.98"/>
    <n v="58.29"/>
    <s v="UPI"/>
    <n v="2"/>
    <s v="36-50"/>
    <s v="new"/>
    <s v="high value"/>
    <s v="Low"/>
    <s v="Apr"/>
    <x v="2"/>
    <x v="2"/>
    <x v="1"/>
  </r>
  <r>
    <n v="606993"/>
    <n v="82480"/>
    <n v="59"/>
    <s v="Male"/>
    <x v="4"/>
    <x v="2"/>
    <s v="Sandwich"/>
    <d v="2024-02-02T00:00:00"/>
    <s v="Online"/>
    <n v="54"/>
    <n v="5.6"/>
    <n v="557.33000000000004"/>
    <n v="88.4"/>
    <s v="Cash"/>
    <n v="2"/>
    <s v="50+"/>
    <s v="repeat"/>
    <s v="high value"/>
    <s v="Low"/>
    <s v="Feb"/>
    <x v="1"/>
    <x v="0"/>
    <x v="1"/>
  </r>
  <r>
    <n v="606994"/>
    <n v="60836"/>
    <n v="26"/>
    <s v="Female"/>
    <x v="1"/>
    <x v="4"/>
    <s v="Pizza"/>
    <d v="2022-04-08T00:00:00"/>
    <s v="Online"/>
    <n v="40"/>
    <n v="2.1"/>
    <n v="410"/>
    <n v="90.18"/>
    <s v="Wallet"/>
    <n v="2"/>
    <s v="25-35"/>
    <s v="new"/>
    <s v="medium"/>
    <s v="Low"/>
    <s v="Apr"/>
    <x v="2"/>
    <x v="2"/>
    <x v="0"/>
  </r>
  <r>
    <n v="606995"/>
    <n v="65011"/>
    <n v="55"/>
    <s v="Female"/>
    <x v="5"/>
    <x v="4"/>
    <s v="Pizza"/>
    <d v="2024-05-30T00:00:00"/>
    <s v="COD"/>
    <n v="62"/>
    <n v="2"/>
    <n v="400.91"/>
    <n v="110.4"/>
    <s v="Wallet"/>
    <n v="5"/>
    <s v="50+"/>
    <s v="new"/>
    <s v="medium"/>
    <s v="High"/>
    <s v="May"/>
    <x v="1"/>
    <x v="2"/>
    <x v="1"/>
  </r>
  <r>
    <n v="606996"/>
    <n v="97115"/>
    <n v="44"/>
    <s v="Male"/>
    <x v="5"/>
    <x v="7"/>
    <s v="Burger"/>
    <d v="2022-11-11T00:00:00"/>
    <s v="COD"/>
    <n v="25"/>
    <n v="1.4"/>
    <n v="1157.03"/>
    <n v="31.74"/>
    <s v="Card"/>
    <n v="3"/>
    <s v="36-50"/>
    <s v="new"/>
    <s v="high value"/>
    <s v="medium"/>
    <s v="Nov"/>
    <x v="2"/>
    <x v="2"/>
    <x v="2"/>
  </r>
  <r>
    <n v="606997"/>
    <n v="74156"/>
    <n v="35"/>
    <s v="Female"/>
    <x v="3"/>
    <x v="1"/>
    <s v="Pizza"/>
    <d v="2024-07-14T00:00:00"/>
    <s v="COD"/>
    <n v="68"/>
    <n v="12"/>
    <n v="1442.47"/>
    <n v="56.51"/>
    <s v="Wallet"/>
    <n v="5"/>
    <s v="25-35"/>
    <s v="repeat"/>
    <s v="high value"/>
    <s v="High"/>
    <s v="Jul"/>
    <x v="1"/>
    <x v="1"/>
    <x v="1"/>
  </r>
  <r>
    <n v="606998"/>
    <n v="63101"/>
    <n v="19"/>
    <s v="Male"/>
    <x v="5"/>
    <x v="3"/>
    <s v="Pizza"/>
    <d v="2023-05-26T00:00:00"/>
    <s v="COD"/>
    <n v="39"/>
    <n v="8.3000000000000007"/>
    <n v="1490.28"/>
    <n v="54.35"/>
    <s v="Wallet"/>
    <n v="5"/>
    <s v="18-24"/>
    <s v="new"/>
    <s v="high value"/>
    <s v="High"/>
    <s v="May"/>
    <x v="0"/>
    <x v="0"/>
    <x v="0"/>
  </r>
  <r>
    <n v="606999"/>
    <n v="84919"/>
    <n v="57"/>
    <s v="Female"/>
    <x v="2"/>
    <x v="6"/>
    <s v="Chinese"/>
    <d v="2024-03-19T00:00:00"/>
    <s v="COD"/>
    <n v="30"/>
    <n v="2.6"/>
    <n v="267.95999999999998"/>
    <n v="66.819999999999993"/>
    <s v="Cash"/>
    <n v="4"/>
    <s v="50+"/>
    <s v="new"/>
    <s v="medium"/>
    <s v="medium"/>
    <s v="Mar"/>
    <x v="1"/>
    <x v="2"/>
    <x v="2"/>
  </r>
  <r>
    <n v="607000"/>
    <n v="97860"/>
    <n v="59"/>
    <s v="Female"/>
    <x v="0"/>
    <x v="0"/>
    <s v="South Indian"/>
    <d v="2023-10-09T00:00:00"/>
    <s v="COD"/>
    <n v="74"/>
    <n v="2.7"/>
    <n v="554.21"/>
    <n v="85.59"/>
    <s v="Card"/>
    <n v="4"/>
    <s v="50+"/>
    <s v="new"/>
    <s v="high value"/>
    <s v="medium"/>
    <s v="Oct"/>
    <x v="0"/>
    <x v="2"/>
    <x v="1"/>
  </r>
  <r>
    <n v="607001"/>
    <n v="89186"/>
    <n v="33"/>
    <s v="Male"/>
    <x v="3"/>
    <x v="3"/>
    <s v="Burger"/>
    <d v="2024-11-09T00:00:00"/>
    <s v="COD"/>
    <n v="48"/>
    <n v="14.8"/>
    <n v="305.54000000000002"/>
    <n v="42.38"/>
    <s v="Wallet"/>
    <n v="2"/>
    <s v="25-35"/>
    <s v="new"/>
    <s v="medium"/>
    <s v="Low"/>
    <s v="Nov"/>
    <x v="1"/>
    <x v="1"/>
    <x v="1"/>
  </r>
  <r>
    <n v="607002"/>
    <n v="22856"/>
    <n v="42"/>
    <s v="Female"/>
    <x v="3"/>
    <x v="4"/>
    <s v="Burger"/>
    <d v="2022-04-18T00:00:00"/>
    <s v="Online"/>
    <n v="37"/>
    <n v="9.9"/>
    <n v="970.21"/>
    <n v="29.67"/>
    <s v="Card"/>
    <n v="4"/>
    <s v="36-50"/>
    <s v="new"/>
    <s v="high value"/>
    <s v="medium"/>
    <s v="Apr"/>
    <x v="2"/>
    <x v="0"/>
    <x v="0"/>
  </r>
  <r>
    <n v="607003"/>
    <n v="61775"/>
    <n v="34"/>
    <s v="Male"/>
    <x v="3"/>
    <x v="2"/>
    <s v="Sandwich"/>
    <d v="2023-03-24T00:00:00"/>
    <s v="Online"/>
    <n v="71"/>
    <n v="5.2"/>
    <n v="1449.5"/>
    <n v="41.75"/>
    <s v="Wallet"/>
    <n v="4"/>
    <s v="25-35"/>
    <s v="new"/>
    <s v="high value"/>
    <s v="medium"/>
    <s v="Mar"/>
    <x v="0"/>
    <x v="0"/>
    <x v="1"/>
  </r>
  <r>
    <n v="607004"/>
    <n v="79989"/>
    <n v="55"/>
    <s v="Male"/>
    <x v="0"/>
    <x v="0"/>
    <s v="Sandwich"/>
    <d v="2023-11-25T00:00:00"/>
    <s v="Online"/>
    <n v="86"/>
    <n v="6.5"/>
    <n v="809.29"/>
    <n v="56.55"/>
    <s v="UPI"/>
    <n v="5"/>
    <s v="50+"/>
    <s v="new"/>
    <s v="high value"/>
    <s v="High"/>
    <s v="Nov"/>
    <x v="0"/>
    <x v="0"/>
    <x v="1"/>
  </r>
  <r>
    <n v="607005"/>
    <n v="44888"/>
    <n v="37"/>
    <s v="Male"/>
    <x v="1"/>
    <x v="2"/>
    <s v="South Indian"/>
    <d v="2023-04-04T00:00:00"/>
    <s v="COD"/>
    <n v="22"/>
    <n v="2.4"/>
    <n v="254.44"/>
    <n v="30.62"/>
    <s v="Card"/>
    <n v="3"/>
    <s v="36-50"/>
    <s v="new"/>
    <s v="medium"/>
    <s v="medium"/>
    <s v="Apr"/>
    <x v="0"/>
    <x v="2"/>
    <x v="2"/>
  </r>
  <r>
    <n v="607006"/>
    <n v="63122"/>
    <n v="18"/>
    <s v="Male"/>
    <x v="1"/>
    <x v="1"/>
    <s v="Chinese"/>
    <d v="2022-01-28T00:00:00"/>
    <s v="Online"/>
    <n v="78"/>
    <n v="8.4"/>
    <n v="443.3"/>
    <n v="42.34"/>
    <s v="Wallet"/>
    <n v="5"/>
    <s v="18-24"/>
    <s v="new"/>
    <s v="medium"/>
    <s v="High"/>
    <s v="Jan"/>
    <x v="2"/>
    <x v="0"/>
    <x v="1"/>
  </r>
  <r>
    <n v="607007"/>
    <n v="15501"/>
    <n v="48"/>
    <s v="Female"/>
    <x v="0"/>
    <x v="3"/>
    <s v="Chinese"/>
    <d v="2024-07-31T00:00:00"/>
    <s v="Online"/>
    <n v="44"/>
    <n v="1.6"/>
    <n v="187.55"/>
    <n v="65.97"/>
    <s v="Card"/>
    <n v="4"/>
    <s v="36-50"/>
    <s v="new"/>
    <s v="low"/>
    <s v="medium"/>
    <s v="Jul"/>
    <x v="1"/>
    <x v="2"/>
    <x v="0"/>
  </r>
  <r>
    <n v="607008"/>
    <n v="61574"/>
    <n v="29"/>
    <s v="Female"/>
    <x v="3"/>
    <x v="1"/>
    <s v="Sandwich"/>
    <d v="2022-10-11T00:00:00"/>
    <s v="Online"/>
    <n v="72"/>
    <n v="2.5"/>
    <n v="1205.82"/>
    <n v="72.23"/>
    <s v="UPI"/>
    <n v="2"/>
    <s v="25-35"/>
    <s v="new"/>
    <s v="high value"/>
    <s v="Low"/>
    <s v="Oct"/>
    <x v="2"/>
    <x v="2"/>
    <x v="1"/>
  </r>
  <r>
    <n v="607009"/>
    <n v="64336"/>
    <n v="24"/>
    <s v="Male"/>
    <x v="5"/>
    <x v="6"/>
    <s v="Biryani"/>
    <d v="2024-11-11T00:00:00"/>
    <s v="COD"/>
    <n v="27"/>
    <n v="14.7"/>
    <n v="1403.75"/>
    <n v="79.83"/>
    <s v="UPI"/>
    <n v="4"/>
    <s v="18-24"/>
    <s v="new"/>
    <s v="high value"/>
    <s v="medium"/>
    <s v="Nov"/>
    <x v="1"/>
    <x v="1"/>
    <x v="2"/>
  </r>
  <r>
    <n v="607010"/>
    <n v="19577"/>
    <n v="34"/>
    <s v="Male"/>
    <x v="1"/>
    <x v="3"/>
    <s v="Pizza"/>
    <d v="2022-05-12T00:00:00"/>
    <s v="Online"/>
    <n v="84"/>
    <n v="8.6"/>
    <n v="410.99"/>
    <n v="104.84"/>
    <s v="UPI"/>
    <n v="5"/>
    <s v="25-35"/>
    <s v="new"/>
    <s v="medium"/>
    <s v="High"/>
    <s v="May"/>
    <x v="2"/>
    <x v="0"/>
    <x v="1"/>
  </r>
  <r>
    <n v="607011"/>
    <n v="87286"/>
    <n v="22"/>
    <s v="Male"/>
    <x v="5"/>
    <x v="2"/>
    <s v="Pizza"/>
    <d v="2023-06-30T00:00:00"/>
    <s v="Online"/>
    <n v="55"/>
    <n v="4"/>
    <n v="305.49"/>
    <n v="38.92"/>
    <s v="Card"/>
    <n v="5"/>
    <s v="18-24"/>
    <s v="new"/>
    <s v="medium"/>
    <s v="High"/>
    <s v="Jun"/>
    <x v="0"/>
    <x v="2"/>
    <x v="1"/>
  </r>
  <r>
    <n v="607012"/>
    <n v="67519"/>
    <n v="40"/>
    <s v="Male"/>
    <x v="3"/>
    <x v="0"/>
    <s v="Burger"/>
    <d v="2022-02-07T00:00:00"/>
    <s v="Online"/>
    <n v="32"/>
    <n v="11.6"/>
    <n v="179.74"/>
    <n v="45.06"/>
    <s v="Cash"/>
    <n v="4"/>
    <s v="36-50"/>
    <s v="new"/>
    <s v="low"/>
    <s v="medium"/>
    <s v="Feb"/>
    <x v="2"/>
    <x v="1"/>
    <x v="0"/>
  </r>
  <r>
    <n v="607013"/>
    <n v="74331"/>
    <n v="45"/>
    <s v="Male"/>
    <x v="5"/>
    <x v="2"/>
    <s v="Biryani"/>
    <d v="2023-05-31T00:00:00"/>
    <s v="COD"/>
    <n v="40"/>
    <n v="6.8"/>
    <n v="808.98"/>
    <n v="100.29"/>
    <s v="Cash"/>
    <n v="2"/>
    <s v="36-50"/>
    <s v="new"/>
    <s v="high value"/>
    <s v="Low"/>
    <s v="May"/>
    <x v="0"/>
    <x v="0"/>
    <x v="0"/>
  </r>
  <r>
    <n v="607014"/>
    <n v="74156"/>
    <n v="23"/>
    <s v="Male"/>
    <x v="1"/>
    <x v="4"/>
    <s v="Sandwich"/>
    <d v="2022-02-09T00:00:00"/>
    <s v="COD"/>
    <n v="61"/>
    <n v="13"/>
    <n v="618.79"/>
    <n v="82.67"/>
    <s v="Cash"/>
    <n v="1"/>
    <s v="18-24"/>
    <s v="repeat"/>
    <s v="high value"/>
    <s v="Low"/>
    <s v="Feb"/>
    <x v="2"/>
    <x v="1"/>
    <x v="1"/>
  </r>
  <r>
    <n v="607015"/>
    <n v="75864"/>
    <n v="48"/>
    <s v="Female"/>
    <x v="2"/>
    <x v="4"/>
    <s v="Chinese"/>
    <d v="2022-01-23T00:00:00"/>
    <s v="COD"/>
    <n v="81"/>
    <n v="5"/>
    <n v="1067.73"/>
    <n v="111.98"/>
    <s v="Wallet"/>
    <n v="5"/>
    <s v="36-50"/>
    <s v="new"/>
    <s v="high value"/>
    <s v="High"/>
    <s v="Jan"/>
    <x v="2"/>
    <x v="2"/>
    <x v="1"/>
  </r>
  <r>
    <n v="607016"/>
    <n v="97694"/>
    <n v="49"/>
    <s v="Female"/>
    <x v="0"/>
    <x v="5"/>
    <s v="South Indian"/>
    <d v="2022-08-04T00:00:00"/>
    <s v="COD"/>
    <n v="38"/>
    <n v="10.8"/>
    <n v="1185.8399999999999"/>
    <n v="52.57"/>
    <s v="Card"/>
    <n v="5"/>
    <s v="36-50"/>
    <s v="repeat"/>
    <s v="high value"/>
    <s v="High"/>
    <s v="Aug"/>
    <x v="2"/>
    <x v="1"/>
    <x v="0"/>
  </r>
  <r>
    <n v="607017"/>
    <n v="43718"/>
    <n v="38"/>
    <s v="Male"/>
    <x v="5"/>
    <x v="3"/>
    <s v="Pizza"/>
    <d v="2023-05-06T00:00:00"/>
    <s v="COD"/>
    <n v="56"/>
    <n v="8.9"/>
    <n v="1212.47"/>
    <n v="26.06"/>
    <s v="Cash"/>
    <n v="2"/>
    <s v="36-50"/>
    <s v="new"/>
    <s v="high value"/>
    <s v="Low"/>
    <s v="May"/>
    <x v="0"/>
    <x v="0"/>
    <x v="1"/>
  </r>
  <r>
    <n v="607018"/>
    <n v="63276"/>
    <n v="32"/>
    <s v="Female"/>
    <x v="4"/>
    <x v="0"/>
    <s v="South Indian"/>
    <d v="2024-07-20T00:00:00"/>
    <s v="Online"/>
    <n v="30"/>
    <n v="13.7"/>
    <n v="837.6"/>
    <n v="20.72"/>
    <s v="Card"/>
    <n v="1"/>
    <s v="25-35"/>
    <s v="new"/>
    <s v="high value"/>
    <s v="Low"/>
    <s v="Jul"/>
    <x v="1"/>
    <x v="1"/>
    <x v="2"/>
  </r>
  <r>
    <n v="607019"/>
    <n v="43301"/>
    <n v="36"/>
    <s v="Male"/>
    <x v="3"/>
    <x v="0"/>
    <s v="Chinese"/>
    <d v="2022-10-15T00:00:00"/>
    <s v="Online"/>
    <n v="24"/>
    <n v="13.5"/>
    <n v="1233.31"/>
    <n v="45.11"/>
    <s v="Card"/>
    <n v="4"/>
    <s v="36-50"/>
    <s v="new"/>
    <s v="high value"/>
    <s v="medium"/>
    <s v="Oct"/>
    <x v="2"/>
    <x v="1"/>
    <x v="2"/>
  </r>
  <r>
    <n v="607020"/>
    <n v="30429"/>
    <n v="22"/>
    <s v="Male"/>
    <x v="5"/>
    <x v="5"/>
    <s v="Biryani"/>
    <d v="2023-05-07T00:00:00"/>
    <s v="COD"/>
    <n v="66"/>
    <n v="9.8000000000000007"/>
    <n v="595.66999999999996"/>
    <n v="98.39"/>
    <s v="Card"/>
    <n v="4"/>
    <s v="18-24"/>
    <s v="new"/>
    <s v="high value"/>
    <s v="medium"/>
    <s v="May"/>
    <x v="0"/>
    <x v="0"/>
    <x v="1"/>
  </r>
  <r>
    <n v="607021"/>
    <n v="54469"/>
    <n v="46"/>
    <s v="Male"/>
    <x v="1"/>
    <x v="6"/>
    <s v="Burger"/>
    <d v="2023-12-23T00:00:00"/>
    <s v="COD"/>
    <n v="41"/>
    <n v="3.5"/>
    <n v="1114.1400000000001"/>
    <n v="85.09"/>
    <s v="Cash"/>
    <n v="4"/>
    <s v="36-50"/>
    <s v="new"/>
    <s v="high value"/>
    <s v="medium"/>
    <s v="Dec"/>
    <x v="0"/>
    <x v="2"/>
    <x v="0"/>
  </r>
  <r>
    <n v="607022"/>
    <n v="17538"/>
    <n v="25"/>
    <s v="Female"/>
    <x v="5"/>
    <x v="0"/>
    <s v="South Indian"/>
    <d v="2023-03-31T00:00:00"/>
    <s v="Online"/>
    <n v="80"/>
    <n v="1.1000000000000001"/>
    <n v="1244"/>
    <n v="56.37"/>
    <s v="Cash"/>
    <n v="2"/>
    <s v="25-35"/>
    <s v="new"/>
    <s v="high value"/>
    <s v="Low"/>
    <s v="Mar"/>
    <x v="0"/>
    <x v="2"/>
    <x v="1"/>
  </r>
  <r>
    <n v="607023"/>
    <n v="64067"/>
    <n v="22"/>
    <s v="Male"/>
    <x v="4"/>
    <x v="4"/>
    <s v="Biryani"/>
    <d v="2023-09-13T00:00:00"/>
    <s v="Online"/>
    <n v="57"/>
    <n v="9.1999999999999993"/>
    <n v="1443.43"/>
    <n v="61.29"/>
    <s v="UPI"/>
    <n v="4"/>
    <s v="18-24"/>
    <s v="new"/>
    <s v="high value"/>
    <s v="medium"/>
    <s v="Sep"/>
    <x v="0"/>
    <x v="0"/>
    <x v="1"/>
  </r>
  <r>
    <n v="607024"/>
    <n v="71227"/>
    <n v="61"/>
    <s v="Female"/>
    <x v="3"/>
    <x v="4"/>
    <s v="Pizza"/>
    <d v="2024-12-08T00:00:00"/>
    <s v="COD"/>
    <n v="58"/>
    <n v="9.6999999999999993"/>
    <n v="567.66"/>
    <n v="112.7"/>
    <s v="UPI"/>
    <n v="1"/>
    <s v="50+"/>
    <s v="repeat"/>
    <s v="high value"/>
    <s v="Low"/>
    <s v="Dec"/>
    <x v="1"/>
    <x v="0"/>
    <x v="1"/>
  </r>
  <r>
    <n v="607025"/>
    <n v="94669"/>
    <n v="47"/>
    <s v="Male"/>
    <x v="1"/>
    <x v="5"/>
    <s v="Pizza"/>
    <d v="2024-07-26T00:00:00"/>
    <s v="Online"/>
    <n v="75"/>
    <n v="2.8"/>
    <n v="365.8"/>
    <n v="73.040000000000006"/>
    <s v="UPI"/>
    <n v="3"/>
    <s v="36-50"/>
    <s v="new"/>
    <s v="medium"/>
    <s v="medium"/>
    <s v="Jul"/>
    <x v="1"/>
    <x v="2"/>
    <x v="1"/>
  </r>
  <r>
    <n v="607026"/>
    <n v="24344"/>
    <n v="28"/>
    <s v="Female"/>
    <x v="4"/>
    <x v="4"/>
    <s v="Sandwich"/>
    <d v="2024-07-17T00:00:00"/>
    <s v="COD"/>
    <n v="51"/>
    <n v="3.3"/>
    <n v="920.94"/>
    <n v="111.76"/>
    <s v="Cash"/>
    <n v="4"/>
    <s v="25-35"/>
    <s v="new"/>
    <s v="high value"/>
    <s v="medium"/>
    <s v="Jul"/>
    <x v="1"/>
    <x v="2"/>
    <x v="1"/>
  </r>
  <r>
    <n v="607027"/>
    <n v="98422"/>
    <n v="59"/>
    <s v="Female"/>
    <x v="4"/>
    <x v="4"/>
    <s v="Sandwich"/>
    <d v="2022-08-04T00:00:00"/>
    <s v="COD"/>
    <n v="21"/>
    <n v="13.9"/>
    <n v="166.95"/>
    <n v="35.549999999999997"/>
    <s v="Card"/>
    <n v="1"/>
    <s v="50+"/>
    <s v="new"/>
    <s v="low"/>
    <s v="Low"/>
    <s v="Aug"/>
    <x v="2"/>
    <x v="1"/>
    <x v="2"/>
  </r>
  <r>
    <n v="607028"/>
    <n v="28496"/>
    <n v="30"/>
    <s v="Female"/>
    <x v="3"/>
    <x v="6"/>
    <s v="Biryani"/>
    <d v="2024-01-02T00:00:00"/>
    <s v="COD"/>
    <n v="76"/>
    <n v="4.7"/>
    <n v="434.09"/>
    <n v="75.91"/>
    <s v="Wallet"/>
    <n v="1"/>
    <s v="25-35"/>
    <s v="new"/>
    <s v="medium"/>
    <s v="Low"/>
    <s v="Jan"/>
    <x v="1"/>
    <x v="2"/>
    <x v="1"/>
  </r>
  <r>
    <n v="607029"/>
    <n v="87717"/>
    <n v="54"/>
    <s v="Female"/>
    <x v="5"/>
    <x v="7"/>
    <s v="Burger"/>
    <d v="2024-02-05T00:00:00"/>
    <s v="Online"/>
    <n v="77"/>
    <n v="9.3000000000000007"/>
    <n v="543.32000000000005"/>
    <n v="33.33"/>
    <s v="UPI"/>
    <n v="3"/>
    <s v="50+"/>
    <s v="new"/>
    <s v="high value"/>
    <s v="medium"/>
    <s v="Feb"/>
    <x v="1"/>
    <x v="0"/>
    <x v="1"/>
  </r>
  <r>
    <n v="607030"/>
    <n v="53590"/>
    <n v="59"/>
    <s v="Female"/>
    <x v="1"/>
    <x v="1"/>
    <s v="Pizza"/>
    <d v="2022-08-06T00:00:00"/>
    <s v="Online"/>
    <n v="42"/>
    <n v="4.9000000000000004"/>
    <n v="317.93"/>
    <n v="59.9"/>
    <s v="Wallet"/>
    <n v="2"/>
    <s v="50+"/>
    <s v="new"/>
    <s v="medium"/>
    <s v="Low"/>
    <s v="Aug"/>
    <x v="2"/>
    <x v="2"/>
    <x v="0"/>
  </r>
  <r>
    <n v="607031"/>
    <n v="17831"/>
    <n v="20"/>
    <s v="Female"/>
    <x v="1"/>
    <x v="5"/>
    <s v="Chinese"/>
    <d v="2023-01-07T00:00:00"/>
    <s v="COD"/>
    <n v="26"/>
    <n v="15"/>
    <n v="505.12"/>
    <n v="38.520000000000003"/>
    <s v="Card"/>
    <n v="3"/>
    <s v="18-24"/>
    <s v="new"/>
    <s v="high value"/>
    <s v="medium"/>
    <s v="Jan"/>
    <x v="0"/>
    <x v="1"/>
    <x v="2"/>
  </r>
  <r>
    <n v="607032"/>
    <n v="38673"/>
    <n v="40"/>
    <s v="Female"/>
    <x v="3"/>
    <x v="6"/>
    <s v="Burger"/>
    <d v="2024-05-31T00:00:00"/>
    <s v="COD"/>
    <n v="57"/>
    <n v="6.6"/>
    <n v="465.62"/>
    <n v="91.12"/>
    <s v="Wallet"/>
    <n v="2"/>
    <s v="36-50"/>
    <s v="repeat"/>
    <s v="medium"/>
    <s v="Low"/>
    <s v="May"/>
    <x v="1"/>
    <x v="0"/>
    <x v="1"/>
  </r>
  <r>
    <n v="607033"/>
    <n v="14958"/>
    <n v="56"/>
    <s v="Female"/>
    <x v="1"/>
    <x v="2"/>
    <s v="Sandwich"/>
    <d v="2023-03-15T00:00:00"/>
    <s v="Online"/>
    <n v="59"/>
    <n v="3.5"/>
    <n v="346.72"/>
    <n v="45.29"/>
    <s v="Cash"/>
    <n v="2"/>
    <s v="50+"/>
    <s v="new"/>
    <s v="medium"/>
    <s v="Low"/>
    <s v="Mar"/>
    <x v="0"/>
    <x v="2"/>
    <x v="1"/>
  </r>
  <r>
    <n v="607034"/>
    <n v="93619"/>
    <n v="57"/>
    <s v="Female"/>
    <x v="4"/>
    <x v="6"/>
    <s v="Burger"/>
    <d v="2022-01-06T00:00:00"/>
    <s v="Online"/>
    <n v="58"/>
    <n v="6.4"/>
    <n v="545.30999999999995"/>
    <n v="78.45"/>
    <s v="Card"/>
    <n v="3"/>
    <s v="50+"/>
    <s v="new"/>
    <s v="high value"/>
    <s v="medium"/>
    <s v="Jan"/>
    <x v="2"/>
    <x v="0"/>
    <x v="1"/>
  </r>
  <r>
    <n v="607035"/>
    <n v="81983"/>
    <n v="21"/>
    <s v="Male"/>
    <x v="4"/>
    <x v="7"/>
    <s v="Biryani"/>
    <d v="2024-01-26T00:00:00"/>
    <s v="COD"/>
    <n v="20"/>
    <n v="14.4"/>
    <n v="943.97"/>
    <n v="94.12"/>
    <s v="Cash"/>
    <n v="1"/>
    <s v="18-24"/>
    <s v="new"/>
    <s v="high value"/>
    <s v="Low"/>
    <s v="Jan"/>
    <x v="1"/>
    <x v="1"/>
    <x v="2"/>
  </r>
  <r>
    <n v="607036"/>
    <n v="66801"/>
    <n v="48"/>
    <s v="Male"/>
    <x v="2"/>
    <x v="3"/>
    <s v="Pizza"/>
    <d v="2024-08-11T00:00:00"/>
    <s v="COD"/>
    <n v="77"/>
    <n v="6.2"/>
    <n v="337.92"/>
    <n v="46.43"/>
    <s v="Card"/>
    <n v="2"/>
    <s v="36-50"/>
    <s v="new"/>
    <s v="medium"/>
    <s v="Low"/>
    <s v="Aug"/>
    <x v="1"/>
    <x v="0"/>
    <x v="1"/>
  </r>
  <r>
    <n v="607037"/>
    <n v="19095"/>
    <n v="30"/>
    <s v="Male"/>
    <x v="5"/>
    <x v="0"/>
    <s v="Pizza"/>
    <d v="2023-12-12T00:00:00"/>
    <s v="COD"/>
    <n v="36"/>
    <n v="9.4"/>
    <n v="1264.72"/>
    <n v="31.16"/>
    <s v="Wallet"/>
    <n v="5"/>
    <s v="25-35"/>
    <s v="new"/>
    <s v="high value"/>
    <s v="High"/>
    <s v="Dec"/>
    <x v="0"/>
    <x v="0"/>
    <x v="0"/>
  </r>
  <r>
    <n v="607038"/>
    <n v="54170"/>
    <n v="28"/>
    <s v="Male"/>
    <x v="1"/>
    <x v="7"/>
    <s v="Pizza"/>
    <d v="2022-03-03T00:00:00"/>
    <s v="Online"/>
    <n v="33"/>
    <n v="7.4"/>
    <n v="923.55"/>
    <n v="110.11"/>
    <s v="Cash"/>
    <n v="2"/>
    <s v="25-35"/>
    <s v="new"/>
    <s v="high value"/>
    <s v="Low"/>
    <s v="Mar"/>
    <x v="2"/>
    <x v="0"/>
    <x v="0"/>
  </r>
  <r>
    <n v="607039"/>
    <n v="43652"/>
    <n v="38"/>
    <s v="Female"/>
    <x v="4"/>
    <x v="5"/>
    <s v="Burger"/>
    <d v="2024-09-27T00:00:00"/>
    <s v="Online"/>
    <n v="28"/>
    <n v="11.1"/>
    <n v="280.39"/>
    <n v="71.08"/>
    <s v="Cash"/>
    <n v="5"/>
    <s v="36-50"/>
    <s v="new"/>
    <s v="medium"/>
    <s v="High"/>
    <s v="Sep"/>
    <x v="1"/>
    <x v="1"/>
    <x v="2"/>
  </r>
  <r>
    <n v="607040"/>
    <n v="14116"/>
    <n v="23"/>
    <s v="Male"/>
    <x v="3"/>
    <x v="2"/>
    <s v="South Indian"/>
    <d v="2023-08-03T00:00:00"/>
    <s v="Online"/>
    <n v="89"/>
    <n v="11.7"/>
    <n v="854.33"/>
    <n v="84.95"/>
    <s v="UPI"/>
    <n v="1"/>
    <s v="18-24"/>
    <s v="new"/>
    <s v="high value"/>
    <s v="Low"/>
    <s v="Aug"/>
    <x v="0"/>
    <x v="1"/>
    <x v="1"/>
  </r>
  <r>
    <n v="607041"/>
    <n v="57496"/>
    <n v="21"/>
    <s v="Female"/>
    <x v="2"/>
    <x v="6"/>
    <s v="Chinese"/>
    <d v="2022-03-01T00:00:00"/>
    <s v="Online"/>
    <n v="54"/>
    <n v="12"/>
    <n v="1260.1099999999999"/>
    <n v="111.36"/>
    <s v="UPI"/>
    <n v="1"/>
    <s v="18-24"/>
    <s v="new"/>
    <s v="high value"/>
    <s v="Low"/>
    <s v="Mar"/>
    <x v="2"/>
    <x v="1"/>
    <x v="1"/>
  </r>
  <r>
    <n v="607042"/>
    <n v="57013"/>
    <n v="40"/>
    <s v="Female"/>
    <x v="3"/>
    <x v="0"/>
    <s v="Burger"/>
    <d v="2022-10-20T00:00:00"/>
    <s v="Online"/>
    <n v="30"/>
    <n v="14.3"/>
    <n v="401.92"/>
    <n v="103.05"/>
    <s v="Card"/>
    <n v="5"/>
    <s v="36-50"/>
    <s v="new"/>
    <s v="medium"/>
    <s v="High"/>
    <s v="Oct"/>
    <x v="2"/>
    <x v="1"/>
    <x v="2"/>
  </r>
  <r>
    <n v="607043"/>
    <n v="15209"/>
    <n v="54"/>
    <s v="Female"/>
    <x v="4"/>
    <x v="0"/>
    <s v="Chinese"/>
    <d v="2024-02-19T00:00:00"/>
    <s v="Online"/>
    <n v="87"/>
    <n v="2.5"/>
    <n v="1407.18"/>
    <n v="84.12"/>
    <s v="Card"/>
    <n v="3"/>
    <s v="50+"/>
    <s v="new"/>
    <s v="high value"/>
    <s v="medium"/>
    <s v="Feb"/>
    <x v="1"/>
    <x v="2"/>
    <x v="1"/>
  </r>
  <r>
    <n v="607044"/>
    <n v="64760"/>
    <n v="55"/>
    <s v="Male"/>
    <x v="1"/>
    <x v="3"/>
    <s v="South Indian"/>
    <d v="2022-02-27T00:00:00"/>
    <s v="Online"/>
    <n v="23"/>
    <n v="14.2"/>
    <n v="1272.74"/>
    <n v="63.3"/>
    <s v="UPI"/>
    <n v="5"/>
    <s v="50+"/>
    <s v="new"/>
    <s v="high value"/>
    <s v="High"/>
    <s v="Feb"/>
    <x v="2"/>
    <x v="1"/>
    <x v="2"/>
  </r>
  <r>
    <n v="607045"/>
    <n v="14460"/>
    <n v="58"/>
    <s v="Male"/>
    <x v="0"/>
    <x v="1"/>
    <s v="Biryani"/>
    <d v="2024-12-08T00:00:00"/>
    <s v="COD"/>
    <n v="69"/>
    <n v="13.7"/>
    <n v="227.65"/>
    <n v="55.81"/>
    <s v="Cash"/>
    <n v="4"/>
    <s v="50+"/>
    <s v="new"/>
    <s v="low"/>
    <s v="medium"/>
    <s v="Dec"/>
    <x v="1"/>
    <x v="1"/>
    <x v="1"/>
  </r>
  <r>
    <n v="607046"/>
    <n v="54009"/>
    <n v="52"/>
    <s v="Male"/>
    <x v="0"/>
    <x v="0"/>
    <s v="South Indian"/>
    <d v="2024-01-21T00:00:00"/>
    <s v="COD"/>
    <n v="65"/>
    <n v="11.4"/>
    <n v="205.98"/>
    <n v="25.55"/>
    <s v="UPI"/>
    <n v="3"/>
    <s v="50+"/>
    <s v="new"/>
    <s v="low"/>
    <s v="medium"/>
    <s v="Jan"/>
    <x v="1"/>
    <x v="1"/>
    <x v="1"/>
  </r>
  <r>
    <n v="607047"/>
    <n v="65394"/>
    <n v="44"/>
    <s v="Male"/>
    <x v="2"/>
    <x v="1"/>
    <s v="Burger"/>
    <d v="2023-06-25T00:00:00"/>
    <s v="Online"/>
    <n v="61"/>
    <n v="3.4"/>
    <n v="807.52"/>
    <n v="67.099999999999994"/>
    <s v="Wallet"/>
    <n v="1"/>
    <s v="36-50"/>
    <s v="new"/>
    <s v="high value"/>
    <s v="Low"/>
    <s v="Jun"/>
    <x v="0"/>
    <x v="2"/>
    <x v="1"/>
  </r>
  <r>
    <n v="607048"/>
    <n v="79543"/>
    <n v="58"/>
    <s v="Male"/>
    <x v="4"/>
    <x v="6"/>
    <s v="Pizza"/>
    <d v="2022-03-04T00:00:00"/>
    <s v="Online"/>
    <n v="58"/>
    <n v="2"/>
    <n v="644.9"/>
    <n v="43.99"/>
    <s v="Card"/>
    <n v="5"/>
    <s v="50+"/>
    <s v="new"/>
    <s v="high value"/>
    <s v="High"/>
    <s v="Mar"/>
    <x v="2"/>
    <x v="2"/>
    <x v="1"/>
  </r>
  <r>
    <n v="607049"/>
    <n v="99343"/>
    <n v="26"/>
    <s v="Male"/>
    <x v="5"/>
    <x v="1"/>
    <s v="Biryani"/>
    <d v="2023-06-04T00:00:00"/>
    <s v="COD"/>
    <n v="71"/>
    <n v="14.1"/>
    <n v="1409.1"/>
    <n v="41.85"/>
    <s v="Card"/>
    <n v="2"/>
    <s v="25-35"/>
    <s v="new"/>
    <s v="high value"/>
    <s v="Low"/>
    <s v="Jun"/>
    <x v="0"/>
    <x v="1"/>
    <x v="1"/>
  </r>
  <r>
    <n v="607050"/>
    <n v="73174"/>
    <n v="46"/>
    <s v="Male"/>
    <x v="1"/>
    <x v="1"/>
    <s v="South Indian"/>
    <d v="2024-04-08T00:00:00"/>
    <s v="COD"/>
    <n v="55"/>
    <n v="7.4"/>
    <n v="574.36"/>
    <n v="88.9"/>
    <s v="Wallet"/>
    <n v="4"/>
    <s v="36-50"/>
    <s v="new"/>
    <s v="high value"/>
    <s v="medium"/>
    <s v="Apr"/>
    <x v="1"/>
    <x v="0"/>
    <x v="1"/>
  </r>
  <r>
    <n v="607051"/>
    <n v="69968"/>
    <n v="23"/>
    <s v="Male"/>
    <x v="4"/>
    <x v="1"/>
    <s v="South Indian"/>
    <d v="2022-11-26T00:00:00"/>
    <s v="Online"/>
    <n v="33"/>
    <n v="11.7"/>
    <n v="305.68"/>
    <n v="84.94"/>
    <s v="Card"/>
    <n v="4"/>
    <s v="18-24"/>
    <s v="new"/>
    <s v="medium"/>
    <s v="medium"/>
    <s v="Nov"/>
    <x v="2"/>
    <x v="1"/>
    <x v="0"/>
  </r>
  <r>
    <n v="607052"/>
    <n v="58094"/>
    <n v="18"/>
    <s v="Male"/>
    <x v="3"/>
    <x v="0"/>
    <s v="Pizza"/>
    <d v="2023-12-04T00:00:00"/>
    <s v="COD"/>
    <n v="21"/>
    <n v="7.3"/>
    <n v="1225.3499999999999"/>
    <n v="89.16"/>
    <s v="Cash"/>
    <n v="1"/>
    <s v="18-24"/>
    <s v="new"/>
    <s v="high value"/>
    <s v="Low"/>
    <s v="Dec"/>
    <x v="0"/>
    <x v="0"/>
    <x v="2"/>
  </r>
  <r>
    <n v="607053"/>
    <n v="32610"/>
    <n v="63"/>
    <s v="Male"/>
    <x v="3"/>
    <x v="3"/>
    <s v="Pizza"/>
    <d v="2022-08-08T00:00:00"/>
    <s v="Online"/>
    <n v="51"/>
    <n v="12.6"/>
    <n v="1278.45"/>
    <n v="55.21"/>
    <s v="UPI"/>
    <n v="1"/>
    <s v="50+"/>
    <s v="new"/>
    <s v="high value"/>
    <s v="Low"/>
    <s v="Aug"/>
    <x v="2"/>
    <x v="1"/>
    <x v="1"/>
  </r>
  <r>
    <n v="607054"/>
    <n v="33867"/>
    <n v="21"/>
    <s v="Male"/>
    <x v="4"/>
    <x v="2"/>
    <s v="Biryani"/>
    <d v="2022-06-19T00:00:00"/>
    <s v="Online"/>
    <n v="74"/>
    <n v="10.9"/>
    <n v="599.62"/>
    <n v="106.51"/>
    <s v="Card"/>
    <n v="1"/>
    <s v="18-24"/>
    <s v="new"/>
    <s v="high value"/>
    <s v="Low"/>
    <s v="Jun"/>
    <x v="2"/>
    <x v="1"/>
    <x v="1"/>
  </r>
  <r>
    <n v="607055"/>
    <n v="39433"/>
    <n v="59"/>
    <s v="Male"/>
    <x v="5"/>
    <x v="7"/>
    <s v="South Indian"/>
    <d v="2024-12-23T00:00:00"/>
    <s v="COD"/>
    <n v="51"/>
    <n v="13.8"/>
    <n v="566.4"/>
    <n v="74.39"/>
    <s v="Card"/>
    <n v="5"/>
    <s v="50+"/>
    <s v="repeat"/>
    <s v="high value"/>
    <s v="High"/>
    <s v="Dec"/>
    <x v="1"/>
    <x v="1"/>
    <x v="1"/>
  </r>
  <r>
    <n v="607056"/>
    <n v="44958"/>
    <n v="24"/>
    <s v="Male"/>
    <x v="5"/>
    <x v="0"/>
    <s v="Sandwich"/>
    <d v="2023-08-23T00:00:00"/>
    <s v="Online"/>
    <n v="79"/>
    <n v="12.1"/>
    <n v="1426.56"/>
    <n v="114.39"/>
    <s v="Cash"/>
    <n v="3"/>
    <s v="18-24"/>
    <s v="new"/>
    <s v="high value"/>
    <s v="medium"/>
    <s v="Aug"/>
    <x v="0"/>
    <x v="1"/>
    <x v="1"/>
  </r>
  <r>
    <n v="607057"/>
    <n v="63224"/>
    <n v="46"/>
    <s v="Female"/>
    <x v="1"/>
    <x v="1"/>
    <s v="Burger"/>
    <d v="2023-01-07T00:00:00"/>
    <s v="Online"/>
    <n v="52"/>
    <n v="11.1"/>
    <n v="478.3"/>
    <n v="96.64"/>
    <s v="Card"/>
    <n v="5"/>
    <s v="36-50"/>
    <s v="new"/>
    <s v="medium"/>
    <s v="High"/>
    <s v="Jan"/>
    <x v="0"/>
    <x v="1"/>
    <x v="1"/>
  </r>
  <r>
    <n v="607058"/>
    <n v="84099"/>
    <n v="29"/>
    <s v="Female"/>
    <x v="5"/>
    <x v="3"/>
    <s v="Burger"/>
    <d v="2023-04-03T00:00:00"/>
    <s v="COD"/>
    <n v="23"/>
    <n v="1.6"/>
    <n v="585.01"/>
    <n v="110.8"/>
    <s v="UPI"/>
    <n v="2"/>
    <s v="25-35"/>
    <s v="new"/>
    <s v="high value"/>
    <s v="Low"/>
    <s v="Apr"/>
    <x v="0"/>
    <x v="2"/>
    <x v="2"/>
  </r>
  <r>
    <n v="607059"/>
    <n v="61541"/>
    <n v="60"/>
    <s v="Female"/>
    <x v="4"/>
    <x v="3"/>
    <s v="Burger"/>
    <d v="2024-04-03T00:00:00"/>
    <s v="COD"/>
    <n v="23"/>
    <n v="6.2"/>
    <n v="878.97"/>
    <n v="31.41"/>
    <s v="UPI"/>
    <n v="4"/>
    <s v="50+"/>
    <s v="new"/>
    <s v="high value"/>
    <s v="medium"/>
    <s v="Apr"/>
    <x v="1"/>
    <x v="0"/>
    <x v="2"/>
  </r>
  <r>
    <n v="607060"/>
    <n v="77538"/>
    <n v="26"/>
    <s v="Female"/>
    <x v="4"/>
    <x v="7"/>
    <s v="Biryani"/>
    <d v="2023-11-16T00:00:00"/>
    <s v="COD"/>
    <n v="79"/>
    <n v="4.5999999999999996"/>
    <n v="440.23"/>
    <n v="78.66"/>
    <s v="UPI"/>
    <n v="3"/>
    <s v="25-35"/>
    <s v="new"/>
    <s v="medium"/>
    <s v="medium"/>
    <s v="Nov"/>
    <x v="0"/>
    <x v="2"/>
    <x v="1"/>
  </r>
  <r>
    <n v="607061"/>
    <n v="46278"/>
    <n v="30"/>
    <s v="Male"/>
    <x v="0"/>
    <x v="3"/>
    <s v="Chinese"/>
    <d v="2024-04-05T00:00:00"/>
    <s v="COD"/>
    <n v="23"/>
    <n v="5.3"/>
    <n v="412.91"/>
    <n v="74.95"/>
    <s v="Card"/>
    <n v="4"/>
    <s v="25-35"/>
    <s v="new"/>
    <s v="medium"/>
    <s v="medium"/>
    <s v="Apr"/>
    <x v="1"/>
    <x v="0"/>
    <x v="2"/>
  </r>
  <r>
    <n v="607062"/>
    <n v="18200"/>
    <n v="51"/>
    <s v="Male"/>
    <x v="1"/>
    <x v="4"/>
    <s v="Sandwich"/>
    <d v="2023-07-05T00:00:00"/>
    <s v="COD"/>
    <n v="72"/>
    <n v="3.5"/>
    <n v="1067.69"/>
    <n v="63.61"/>
    <s v="Wallet"/>
    <n v="4"/>
    <s v="50+"/>
    <s v="new"/>
    <s v="high value"/>
    <s v="medium"/>
    <s v="Jul"/>
    <x v="0"/>
    <x v="2"/>
    <x v="1"/>
  </r>
  <r>
    <n v="607063"/>
    <n v="55764"/>
    <n v="18"/>
    <s v="Male"/>
    <x v="1"/>
    <x v="1"/>
    <s v="Biryani"/>
    <d v="2022-05-04T00:00:00"/>
    <s v="Online"/>
    <n v="67"/>
    <n v="3.9"/>
    <n v="573.73"/>
    <n v="69.22"/>
    <s v="Cash"/>
    <n v="4"/>
    <s v="18-24"/>
    <s v="repeat"/>
    <s v="high value"/>
    <s v="medium"/>
    <s v="May"/>
    <x v="2"/>
    <x v="2"/>
    <x v="1"/>
  </r>
  <r>
    <n v="607064"/>
    <n v="76200"/>
    <n v="37"/>
    <s v="Male"/>
    <x v="2"/>
    <x v="4"/>
    <s v="Sandwich"/>
    <d v="2024-08-13T00:00:00"/>
    <s v="COD"/>
    <n v="26"/>
    <n v="1.7"/>
    <n v="1416.78"/>
    <n v="85.83"/>
    <s v="Wallet"/>
    <n v="2"/>
    <s v="36-50"/>
    <s v="new"/>
    <s v="high value"/>
    <s v="Low"/>
    <s v="Aug"/>
    <x v="1"/>
    <x v="2"/>
    <x v="2"/>
  </r>
  <r>
    <n v="607065"/>
    <n v="57495"/>
    <n v="23"/>
    <s v="Female"/>
    <x v="5"/>
    <x v="4"/>
    <s v="Burger"/>
    <d v="2024-05-14T00:00:00"/>
    <s v="Online"/>
    <n v="74"/>
    <n v="10.199999999999999"/>
    <n v="1056.75"/>
    <n v="97.17"/>
    <s v="Card"/>
    <n v="4"/>
    <s v="18-24"/>
    <s v="new"/>
    <s v="high value"/>
    <s v="medium"/>
    <s v="May"/>
    <x v="1"/>
    <x v="1"/>
    <x v="1"/>
  </r>
  <r>
    <n v="607066"/>
    <n v="84482"/>
    <n v="27"/>
    <s v="Female"/>
    <x v="2"/>
    <x v="2"/>
    <s v="South Indian"/>
    <d v="2024-04-23T00:00:00"/>
    <s v="COD"/>
    <n v="55"/>
    <n v="5.7"/>
    <n v="941.54"/>
    <n v="48.24"/>
    <s v="Wallet"/>
    <n v="5"/>
    <s v="25-35"/>
    <s v="new"/>
    <s v="high value"/>
    <s v="High"/>
    <s v="Apr"/>
    <x v="1"/>
    <x v="0"/>
    <x v="1"/>
  </r>
  <r>
    <n v="607067"/>
    <n v="54869"/>
    <n v="39"/>
    <s v="Female"/>
    <x v="1"/>
    <x v="1"/>
    <s v="Burger"/>
    <d v="2022-09-16T00:00:00"/>
    <s v="Online"/>
    <n v="65"/>
    <n v="1.6"/>
    <n v="210.26"/>
    <n v="114.43"/>
    <s v="Wallet"/>
    <n v="3"/>
    <s v="36-50"/>
    <s v="new"/>
    <s v="low"/>
    <s v="medium"/>
    <s v="Sep"/>
    <x v="2"/>
    <x v="2"/>
    <x v="1"/>
  </r>
  <r>
    <n v="607068"/>
    <n v="76174"/>
    <n v="55"/>
    <s v="Male"/>
    <x v="2"/>
    <x v="1"/>
    <s v="Biryani"/>
    <d v="2024-08-08T00:00:00"/>
    <s v="COD"/>
    <n v="60"/>
    <n v="6.2"/>
    <n v="263.8"/>
    <n v="47.12"/>
    <s v="Cash"/>
    <n v="4"/>
    <s v="50+"/>
    <s v="new"/>
    <s v="medium"/>
    <s v="medium"/>
    <s v="Aug"/>
    <x v="1"/>
    <x v="0"/>
    <x v="1"/>
  </r>
  <r>
    <n v="607069"/>
    <n v="74938"/>
    <n v="41"/>
    <s v="Female"/>
    <x v="3"/>
    <x v="7"/>
    <s v="Burger"/>
    <d v="2024-05-03T00:00:00"/>
    <s v="Online"/>
    <n v="73"/>
    <n v="4.0999999999999996"/>
    <n v="1051.44"/>
    <n v="51.62"/>
    <s v="Cash"/>
    <n v="2"/>
    <s v="36-50"/>
    <s v="new"/>
    <s v="high value"/>
    <s v="Low"/>
    <s v="May"/>
    <x v="1"/>
    <x v="2"/>
    <x v="1"/>
  </r>
  <r>
    <n v="607070"/>
    <n v="84438"/>
    <n v="42"/>
    <s v="Male"/>
    <x v="3"/>
    <x v="7"/>
    <s v="South Indian"/>
    <d v="2023-08-26T00:00:00"/>
    <s v="COD"/>
    <n v="56"/>
    <n v="10.6"/>
    <n v="1029.26"/>
    <n v="105.65"/>
    <s v="Cash"/>
    <n v="2"/>
    <s v="36-50"/>
    <s v="new"/>
    <s v="high value"/>
    <s v="Low"/>
    <s v="Aug"/>
    <x v="0"/>
    <x v="1"/>
    <x v="1"/>
  </r>
  <r>
    <n v="607071"/>
    <n v="76620"/>
    <n v="44"/>
    <s v="Female"/>
    <x v="5"/>
    <x v="1"/>
    <s v="Biryani"/>
    <d v="2024-07-15T00:00:00"/>
    <s v="Online"/>
    <n v="85"/>
    <n v="10.7"/>
    <n v="557.02"/>
    <n v="73.02"/>
    <s v="UPI"/>
    <n v="2"/>
    <s v="36-50"/>
    <s v="new"/>
    <s v="high value"/>
    <s v="Low"/>
    <s v="Jul"/>
    <x v="1"/>
    <x v="1"/>
    <x v="1"/>
  </r>
  <r>
    <n v="607072"/>
    <n v="69607"/>
    <n v="32"/>
    <s v="Male"/>
    <x v="2"/>
    <x v="2"/>
    <s v="South Indian"/>
    <d v="2022-12-28T00:00:00"/>
    <s v="Online"/>
    <n v="37"/>
    <n v="10.1"/>
    <n v="1198.74"/>
    <n v="57.76"/>
    <s v="Wallet"/>
    <n v="1"/>
    <s v="25-35"/>
    <s v="new"/>
    <s v="high value"/>
    <s v="Low"/>
    <s v="Dec"/>
    <x v="2"/>
    <x v="1"/>
    <x v="0"/>
  </r>
  <r>
    <n v="607073"/>
    <n v="69305"/>
    <n v="38"/>
    <s v="Female"/>
    <x v="2"/>
    <x v="2"/>
    <s v="Biryani"/>
    <d v="2023-06-15T00:00:00"/>
    <s v="COD"/>
    <n v="55"/>
    <n v="6.9"/>
    <n v="244.71"/>
    <n v="118.71"/>
    <s v="Wallet"/>
    <n v="2"/>
    <s v="36-50"/>
    <s v="new"/>
    <s v="low"/>
    <s v="Low"/>
    <s v="Jun"/>
    <x v="0"/>
    <x v="0"/>
    <x v="1"/>
  </r>
  <r>
    <n v="607074"/>
    <n v="78829"/>
    <n v="27"/>
    <s v="Female"/>
    <x v="2"/>
    <x v="3"/>
    <s v="Burger"/>
    <d v="2024-10-10T00:00:00"/>
    <s v="COD"/>
    <n v="20"/>
    <n v="1.3"/>
    <n v="990.92"/>
    <n v="111.04"/>
    <s v="Card"/>
    <n v="3"/>
    <s v="25-35"/>
    <s v="new"/>
    <s v="high value"/>
    <s v="medium"/>
    <s v="Oct"/>
    <x v="1"/>
    <x v="2"/>
    <x v="2"/>
  </r>
  <r>
    <n v="607075"/>
    <n v="56953"/>
    <n v="21"/>
    <s v="Male"/>
    <x v="3"/>
    <x v="0"/>
    <s v="Pizza"/>
    <d v="2022-01-28T00:00:00"/>
    <s v="Online"/>
    <n v="47"/>
    <n v="5.9"/>
    <n v="621.69000000000005"/>
    <n v="64.92"/>
    <s v="UPI"/>
    <n v="5"/>
    <s v="18-24"/>
    <s v="new"/>
    <s v="high value"/>
    <s v="High"/>
    <s v="Jan"/>
    <x v="2"/>
    <x v="0"/>
    <x v="1"/>
  </r>
  <r>
    <n v="607076"/>
    <n v="50696"/>
    <n v="32"/>
    <s v="Male"/>
    <x v="1"/>
    <x v="2"/>
    <s v="Biryani"/>
    <d v="2022-10-13T00:00:00"/>
    <s v="COD"/>
    <n v="46"/>
    <n v="4.7"/>
    <n v="467.22"/>
    <n v="78.849999999999994"/>
    <s v="Card"/>
    <n v="1"/>
    <s v="25-35"/>
    <s v="repeat"/>
    <s v="medium"/>
    <s v="Low"/>
    <s v="Oct"/>
    <x v="2"/>
    <x v="2"/>
    <x v="1"/>
  </r>
  <r>
    <n v="607077"/>
    <n v="19581"/>
    <n v="42"/>
    <s v="Male"/>
    <x v="3"/>
    <x v="7"/>
    <s v="Chinese"/>
    <d v="2022-03-18T00:00:00"/>
    <s v="COD"/>
    <n v="51"/>
    <n v="4.4000000000000004"/>
    <n v="895.94"/>
    <n v="103.21"/>
    <s v="UPI"/>
    <n v="3"/>
    <s v="36-50"/>
    <s v="repeat"/>
    <s v="high value"/>
    <s v="medium"/>
    <s v="Mar"/>
    <x v="2"/>
    <x v="2"/>
    <x v="1"/>
  </r>
  <r>
    <n v="607078"/>
    <n v="63663"/>
    <n v="49"/>
    <s v="Female"/>
    <x v="0"/>
    <x v="6"/>
    <s v="Pizza"/>
    <d v="2022-08-07T00:00:00"/>
    <s v="COD"/>
    <n v="23"/>
    <n v="5"/>
    <n v="405.54"/>
    <n v="45.21"/>
    <s v="Card"/>
    <n v="4"/>
    <s v="36-50"/>
    <s v="new"/>
    <s v="medium"/>
    <s v="medium"/>
    <s v="Aug"/>
    <x v="2"/>
    <x v="2"/>
    <x v="2"/>
  </r>
  <r>
    <n v="607079"/>
    <n v="13810"/>
    <n v="29"/>
    <s v="Male"/>
    <x v="4"/>
    <x v="0"/>
    <s v="Burger"/>
    <d v="2023-06-20T00:00:00"/>
    <s v="COD"/>
    <n v="76"/>
    <n v="4.4000000000000004"/>
    <n v="472.46"/>
    <n v="49.39"/>
    <s v="Wallet"/>
    <n v="2"/>
    <s v="25-35"/>
    <s v="new"/>
    <s v="medium"/>
    <s v="Low"/>
    <s v="Jun"/>
    <x v="0"/>
    <x v="2"/>
    <x v="1"/>
  </r>
  <r>
    <n v="607080"/>
    <n v="36546"/>
    <n v="55"/>
    <s v="Female"/>
    <x v="0"/>
    <x v="7"/>
    <s v="Chinese"/>
    <d v="2022-08-01T00:00:00"/>
    <s v="Online"/>
    <n v="40"/>
    <n v="13.6"/>
    <n v="1262.8599999999999"/>
    <n v="28.33"/>
    <s v="Wallet"/>
    <n v="4"/>
    <s v="50+"/>
    <s v="repeat"/>
    <s v="high value"/>
    <s v="medium"/>
    <s v="Aug"/>
    <x v="2"/>
    <x v="1"/>
    <x v="0"/>
  </r>
  <r>
    <n v="607081"/>
    <n v="90246"/>
    <n v="36"/>
    <s v="Male"/>
    <x v="1"/>
    <x v="3"/>
    <s v="Biryani"/>
    <d v="2024-10-16T00:00:00"/>
    <s v="COD"/>
    <n v="86"/>
    <n v="8.3000000000000007"/>
    <n v="1281.83"/>
    <n v="88.37"/>
    <s v="Card"/>
    <n v="1"/>
    <s v="36-50"/>
    <s v="new"/>
    <s v="high value"/>
    <s v="Low"/>
    <s v="Oct"/>
    <x v="1"/>
    <x v="0"/>
    <x v="1"/>
  </r>
  <r>
    <n v="607082"/>
    <n v="73938"/>
    <n v="46"/>
    <s v="Female"/>
    <x v="0"/>
    <x v="1"/>
    <s v="Chinese"/>
    <d v="2023-04-21T00:00:00"/>
    <s v="Online"/>
    <n v="25"/>
    <n v="5.4"/>
    <n v="680.93"/>
    <n v="28.31"/>
    <s v="Cash"/>
    <n v="4"/>
    <s v="36-50"/>
    <s v="new"/>
    <s v="high value"/>
    <s v="medium"/>
    <s v="Apr"/>
    <x v="0"/>
    <x v="0"/>
    <x v="2"/>
  </r>
  <r>
    <n v="607083"/>
    <n v="58960"/>
    <n v="43"/>
    <s v="Female"/>
    <x v="5"/>
    <x v="4"/>
    <s v="Chinese"/>
    <d v="2024-06-23T00:00:00"/>
    <s v="COD"/>
    <n v="54"/>
    <n v="11.1"/>
    <n v="1067.96"/>
    <n v="28.01"/>
    <s v="Wallet"/>
    <n v="3"/>
    <s v="36-50"/>
    <s v="new"/>
    <s v="high value"/>
    <s v="medium"/>
    <s v="Jun"/>
    <x v="1"/>
    <x v="1"/>
    <x v="1"/>
  </r>
  <r>
    <n v="607084"/>
    <n v="45159"/>
    <n v="31"/>
    <s v="Female"/>
    <x v="4"/>
    <x v="3"/>
    <s v="South Indian"/>
    <d v="2024-06-19T00:00:00"/>
    <s v="COD"/>
    <n v="25"/>
    <n v="4.4000000000000004"/>
    <n v="1451.31"/>
    <n v="88.65"/>
    <s v="Cash"/>
    <n v="4"/>
    <s v="25-35"/>
    <s v="new"/>
    <s v="high value"/>
    <s v="medium"/>
    <s v="Jun"/>
    <x v="1"/>
    <x v="2"/>
    <x v="2"/>
  </r>
  <r>
    <n v="607085"/>
    <n v="12508"/>
    <n v="45"/>
    <s v="Female"/>
    <x v="0"/>
    <x v="3"/>
    <s v="Sandwich"/>
    <d v="2024-05-19T00:00:00"/>
    <s v="COD"/>
    <n v="32"/>
    <n v="4.4000000000000004"/>
    <n v="570.97"/>
    <n v="58.11"/>
    <s v="Wallet"/>
    <n v="1"/>
    <s v="36-50"/>
    <s v="repeat"/>
    <s v="high value"/>
    <s v="Low"/>
    <s v="May"/>
    <x v="1"/>
    <x v="2"/>
    <x v="0"/>
  </r>
  <r>
    <n v="607086"/>
    <n v="55764"/>
    <n v="44"/>
    <s v="Male"/>
    <x v="3"/>
    <x v="6"/>
    <s v="South Indian"/>
    <d v="2023-04-19T00:00:00"/>
    <s v="Online"/>
    <n v="44"/>
    <n v="10.3"/>
    <n v="1074.94"/>
    <n v="107.47"/>
    <s v="UPI"/>
    <n v="1"/>
    <s v="36-50"/>
    <s v="repeat"/>
    <s v="high value"/>
    <s v="Low"/>
    <s v="Apr"/>
    <x v="0"/>
    <x v="1"/>
    <x v="0"/>
  </r>
  <r>
    <n v="607087"/>
    <n v="71906"/>
    <n v="33"/>
    <s v="Male"/>
    <x v="1"/>
    <x v="3"/>
    <s v="Chinese"/>
    <d v="2023-03-20T00:00:00"/>
    <s v="Online"/>
    <n v="63"/>
    <n v="6.8"/>
    <n v="573.25"/>
    <n v="83.74"/>
    <s v="UPI"/>
    <n v="3"/>
    <s v="25-35"/>
    <s v="new"/>
    <s v="high value"/>
    <s v="medium"/>
    <s v="Mar"/>
    <x v="0"/>
    <x v="0"/>
    <x v="1"/>
  </r>
  <r>
    <n v="607088"/>
    <n v="79156"/>
    <n v="35"/>
    <s v="Female"/>
    <x v="2"/>
    <x v="1"/>
    <s v="Burger"/>
    <d v="2023-01-13T00:00:00"/>
    <s v="Online"/>
    <n v="64"/>
    <n v="2.8"/>
    <n v="410.48"/>
    <n v="89.03"/>
    <s v="Card"/>
    <n v="3"/>
    <s v="25-35"/>
    <s v="new"/>
    <s v="medium"/>
    <s v="medium"/>
    <s v="Jan"/>
    <x v="0"/>
    <x v="2"/>
    <x v="1"/>
  </r>
  <r>
    <n v="607089"/>
    <n v="11168"/>
    <n v="61"/>
    <s v="Male"/>
    <x v="3"/>
    <x v="5"/>
    <s v="Biryani"/>
    <d v="2022-04-26T00:00:00"/>
    <s v="COD"/>
    <n v="75"/>
    <n v="1.7"/>
    <n v="1052.06"/>
    <n v="40.18"/>
    <s v="UPI"/>
    <n v="4"/>
    <s v="50+"/>
    <s v="new"/>
    <s v="high value"/>
    <s v="medium"/>
    <s v="Apr"/>
    <x v="2"/>
    <x v="2"/>
    <x v="1"/>
  </r>
  <r>
    <n v="607090"/>
    <n v="76757"/>
    <n v="33"/>
    <s v="Female"/>
    <x v="0"/>
    <x v="1"/>
    <s v="Sandwich"/>
    <d v="2023-12-22T00:00:00"/>
    <s v="COD"/>
    <n v="86"/>
    <n v="14"/>
    <n v="1259.3399999999999"/>
    <n v="91.56"/>
    <s v="UPI"/>
    <n v="5"/>
    <s v="25-35"/>
    <s v="new"/>
    <s v="high value"/>
    <s v="High"/>
    <s v="Dec"/>
    <x v="0"/>
    <x v="1"/>
    <x v="1"/>
  </r>
  <r>
    <n v="607091"/>
    <n v="90495"/>
    <n v="58"/>
    <s v="Female"/>
    <x v="2"/>
    <x v="2"/>
    <s v="Sandwich"/>
    <d v="2022-10-06T00:00:00"/>
    <s v="COD"/>
    <n v="32"/>
    <n v="9.3000000000000007"/>
    <n v="1286.75"/>
    <n v="25.96"/>
    <s v="Card"/>
    <n v="1"/>
    <s v="50+"/>
    <s v="new"/>
    <s v="high value"/>
    <s v="Low"/>
    <s v="Oct"/>
    <x v="2"/>
    <x v="0"/>
    <x v="0"/>
  </r>
  <r>
    <n v="607092"/>
    <n v="75732"/>
    <n v="52"/>
    <s v="Female"/>
    <x v="5"/>
    <x v="6"/>
    <s v="Sandwich"/>
    <d v="2024-09-16T00:00:00"/>
    <s v="Online"/>
    <n v="71"/>
    <n v="3.1"/>
    <n v="278.73"/>
    <n v="78.209999999999994"/>
    <s v="Wallet"/>
    <n v="5"/>
    <s v="50+"/>
    <s v="new"/>
    <s v="medium"/>
    <s v="High"/>
    <s v="Sep"/>
    <x v="1"/>
    <x v="2"/>
    <x v="1"/>
  </r>
  <r>
    <n v="607093"/>
    <n v="65363"/>
    <n v="26"/>
    <s v="Male"/>
    <x v="3"/>
    <x v="6"/>
    <s v="Burger"/>
    <d v="2024-10-01T00:00:00"/>
    <s v="COD"/>
    <n v="31"/>
    <n v="3.8"/>
    <n v="1275.02"/>
    <n v="46.74"/>
    <s v="Card"/>
    <n v="5"/>
    <s v="25-35"/>
    <s v="new"/>
    <s v="high value"/>
    <s v="High"/>
    <s v="Oct"/>
    <x v="1"/>
    <x v="2"/>
    <x v="0"/>
  </r>
  <r>
    <n v="607094"/>
    <n v="37889"/>
    <n v="56"/>
    <s v="Male"/>
    <x v="4"/>
    <x v="7"/>
    <s v="Pizza"/>
    <d v="2024-05-09T00:00:00"/>
    <s v="COD"/>
    <n v="30"/>
    <n v="14.4"/>
    <n v="601.86"/>
    <n v="104.18"/>
    <s v="Card"/>
    <n v="3"/>
    <s v="50+"/>
    <s v="new"/>
    <s v="high value"/>
    <s v="medium"/>
    <s v="May"/>
    <x v="1"/>
    <x v="1"/>
    <x v="2"/>
  </r>
  <r>
    <n v="607095"/>
    <n v="60066"/>
    <n v="28"/>
    <s v="Female"/>
    <x v="1"/>
    <x v="2"/>
    <s v="Chinese"/>
    <d v="2022-09-10T00:00:00"/>
    <s v="COD"/>
    <n v="82"/>
    <n v="3.5"/>
    <n v="1485.94"/>
    <n v="73.459999999999994"/>
    <s v="UPI"/>
    <n v="1"/>
    <s v="25-35"/>
    <s v="new"/>
    <s v="high value"/>
    <s v="Low"/>
    <s v="Sep"/>
    <x v="2"/>
    <x v="2"/>
    <x v="1"/>
  </r>
  <r>
    <n v="607096"/>
    <n v="75921"/>
    <n v="59"/>
    <s v="Female"/>
    <x v="3"/>
    <x v="4"/>
    <s v="Pizza"/>
    <d v="2022-03-08T00:00:00"/>
    <s v="COD"/>
    <n v="42"/>
    <n v="14.8"/>
    <n v="1213.05"/>
    <n v="72.94"/>
    <s v="Cash"/>
    <n v="2"/>
    <s v="50+"/>
    <s v="new"/>
    <s v="high value"/>
    <s v="Low"/>
    <s v="Mar"/>
    <x v="2"/>
    <x v="1"/>
    <x v="0"/>
  </r>
  <r>
    <n v="607097"/>
    <n v="10464"/>
    <n v="57"/>
    <s v="Male"/>
    <x v="4"/>
    <x v="4"/>
    <s v="Burger"/>
    <d v="2022-08-15T00:00:00"/>
    <s v="Online"/>
    <n v="31"/>
    <n v="4.4000000000000004"/>
    <n v="1177.6400000000001"/>
    <n v="63.5"/>
    <s v="Cash"/>
    <n v="5"/>
    <s v="50+"/>
    <s v="new"/>
    <s v="high value"/>
    <s v="High"/>
    <s v="Aug"/>
    <x v="2"/>
    <x v="2"/>
    <x v="0"/>
  </r>
  <r>
    <n v="607098"/>
    <n v="66013"/>
    <n v="61"/>
    <s v="Female"/>
    <x v="1"/>
    <x v="3"/>
    <s v="Biryani"/>
    <d v="2024-09-20T00:00:00"/>
    <s v="Online"/>
    <n v="67"/>
    <n v="6.9"/>
    <n v="687.82"/>
    <n v="93.23"/>
    <s v="UPI"/>
    <n v="2"/>
    <s v="50+"/>
    <s v="new"/>
    <s v="high value"/>
    <s v="Low"/>
    <s v="Sep"/>
    <x v="1"/>
    <x v="0"/>
    <x v="1"/>
  </r>
  <r>
    <n v="607099"/>
    <n v="57723"/>
    <n v="34"/>
    <s v="Male"/>
    <x v="3"/>
    <x v="4"/>
    <s v="Sandwich"/>
    <d v="2024-07-31T00:00:00"/>
    <s v="COD"/>
    <n v="27"/>
    <n v="12.3"/>
    <n v="1494.11"/>
    <n v="37.96"/>
    <s v="Cash"/>
    <n v="4"/>
    <s v="25-35"/>
    <s v="new"/>
    <s v="high value"/>
    <s v="medium"/>
    <s v="Jul"/>
    <x v="1"/>
    <x v="1"/>
    <x v="2"/>
  </r>
  <r>
    <n v="607100"/>
    <n v="47973"/>
    <n v="58"/>
    <s v="Male"/>
    <x v="2"/>
    <x v="5"/>
    <s v="Chinese"/>
    <d v="2024-01-30T00:00:00"/>
    <s v="Online"/>
    <n v="78"/>
    <n v="13.2"/>
    <n v="1295.54"/>
    <n v="46.64"/>
    <s v="UPI"/>
    <n v="1"/>
    <s v="50+"/>
    <s v="new"/>
    <s v="high value"/>
    <s v="Low"/>
    <s v="Jan"/>
    <x v="1"/>
    <x v="1"/>
    <x v="1"/>
  </r>
  <r>
    <n v="607101"/>
    <n v="48279"/>
    <n v="53"/>
    <s v="Female"/>
    <x v="5"/>
    <x v="6"/>
    <s v="South Indian"/>
    <d v="2022-06-16T00:00:00"/>
    <s v="COD"/>
    <n v="65"/>
    <n v="1.5"/>
    <n v="1430.78"/>
    <n v="37.270000000000003"/>
    <s v="Wallet"/>
    <n v="2"/>
    <s v="50+"/>
    <s v="new"/>
    <s v="high value"/>
    <s v="Low"/>
    <s v="Jun"/>
    <x v="2"/>
    <x v="2"/>
    <x v="1"/>
  </r>
  <r>
    <n v="607102"/>
    <n v="72230"/>
    <n v="22"/>
    <s v="Female"/>
    <x v="5"/>
    <x v="1"/>
    <s v="Biryani"/>
    <d v="2023-02-17T00:00:00"/>
    <s v="COD"/>
    <n v="69"/>
    <n v="13"/>
    <n v="752.69"/>
    <n v="64.59"/>
    <s v="Cash"/>
    <n v="5"/>
    <s v="18-24"/>
    <s v="new"/>
    <s v="high value"/>
    <s v="High"/>
    <s v="Feb"/>
    <x v="0"/>
    <x v="1"/>
    <x v="1"/>
  </r>
  <r>
    <n v="607103"/>
    <n v="54053"/>
    <n v="19"/>
    <s v="Female"/>
    <x v="3"/>
    <x v="4"/>
    <s v="Biryani"/>
    <d v="2023-08-06T00:00:00"/>
    <s v="COD"/>
    <n v="75"/>
    <n v="7.4"/>
    <n v="407.22"/>
    <n v="102.07"/>
    <s v="Card"/>
    <n v="3"/>
    <s v="18-24"/>
    <s v="new"/>
    <s v="medium"/>
    <s v="medium"/>
    <s v="Aug"/>
    <x v="0"/>
    <x v="0"/>
    <x v="1"/>
  </r>
  <r>
    <n v="607104"/>
    <n v="61382"/>
    <n v="50"/>
    <s v="Female"/>
    <x v="1"/>
    <x v="0"/>
    <s v="Pizza"/>
    <d v="2023-10-05T00:00:00"/>
    <s v="COD"/>
    <n v="25"/>
    <n v="12"/>
    <n v="818.99"/>
    <n v="96.71"/>
    <s v="Wallet"/>
    <n v="4"/>
    <s v="36-50"/>
    <s v="new"/>
    <s v="high value"/>
    <s v="medium"/>
    <s v="Oct"/>
    <x v="0"/>
    <x v="1"/>
    <x v="2"/>
  </r>
  <r>
    <n v="607105"/>
    <n v="85582"/>
    <n v="59"/>
    <s v="Male"/>
    <x v="0"/>
    <x v="6"/>
    <s v="Pizza"/>
    <d v="2024-10-31T00:00:00"/>
    <s v="COD"/>
    <n v="45"/>
    <n v="4.0999999999999996"/>
    <n v="1449.03"/>
    <n v="35.92"/>
    <s v="Card"/>
    <n v="5"/>
    <s v="50+"/>
    <s v="new"/>
    <s v="high value"/>
    <s v="High"/>
    <s v="Oct"/>
    <x v="1"/>
    <x v="2"/>
    <x v="0"/>
  </r>
  <r>
    <n v="607106"/>
    <n v="31617"/>
    <n v="21"/>
    <s v="Female"/>
    <x v="3"/>
    <x v="0"/>
    <s v="Chinese"/>
    <d v="2024-05-06T00:00:00"/>
    <s v="Online"/>
    <n v="67"/>
    <n v="12"/>
    <n v="1184.71"/>
    <n v="77.59"/>
    <s v="UPI"/>
    <n v="1"/>
    <s v="18-24"/>
    <s v="new"/>
    <s v="high value"/>
    <s v="Low"/>
    <s v="May"/>
    <x v="1"/>
    <x v="1"/>
    <x v="1"/>
  </r>
  <r>
    <n v="607107"/>
    <n v="38324"/>
    <n v="54"/>
    <s v="Female"/>
    <x v="5"/>
    <x v="7"/>
    <s v="Biryani"/>
    <d v="2024-07-04T00:00:00"/>
    <s v="COD"/>
    <n v="87"/>
    <n v="13.2"/>
    <n v="862.85"/>
    <n v="70.599999999999994"/>
    <s v="UPI"/>
    <n v="1"/>
    <s v="50+"/>
    <s v="new"/>
    <s v="high value"/>
    <s v="Low"/>
    <s v="Jul"/>
    <x v="1"/>
    <x v="1"/>
    <x v="1"/>
  </r>
  <r>
    <n v="607108"/>
    <n v="67462"/>
    <n v="50"/>
    <s v="Female"/>
    <x v="1"/>
    <x v="3"/>
    <s v="Biryani"/>
    <d v="2023-08-03T00:00:00"/>
    <s v="COD"/>
    <n v="60"/>
    <n v="8.4"/>
    <n v="262.81"/>
    <n v="101.08"/>
    <s v="Cash"/>
    <n v="2"/>
    <s v="36-50"/>
    <s v="new"/>
    <s v="medium"/>
    <s v="Low"/>
    <s v="Aug"/>
    <x v="0"/>
    <x v="0"/>
    <x v="1"/>
  </r>
  <r>
    <n v="607109"/>
    <n v="12843"/>
    <n v="52"/>
    <s v="Female"/>
    <x v="2"/>
    <x v="6"/>
    <s v="South Indian"/>
    <d v="2023-10-19T00:00:00"/>
    <s v="Online"/>
    <n v="42"/>
    <n v="11.5"/>
    <n v="327.66000000000003"/>
    <n v="74.599999999999994"/>
    <s v="UPI"/>
    <n v="5"/>
    <s v="50+"/>
    <s v="new"/>
    <s v="medium"/>
    <s v="High"/>
    <s v="Oct"/>
    <x v="0"/>
    <x v="1"/>
    <x v="0"/>
  </r>
  <r>
    <n v="607110"/>
    <n v="10656"/>
    <n v="64"/>
    <s v="Female"/>
    <x v="1"/>
    <x v="3"/>
    <s v="Chinese"/>
    <d v="2023-12-03T00:00:00"/>
    <s v="COD"/>
    <n v="81"/>
    <n v="14.3"/>
    <n v="335.12"/>
    <n v="61.71"/>
    <s v="Wallet"/>
    <n v="1"/>
    <s v="50+"/>
    <s v="new"/>
    <s v="medium"/>
    <s v="Low"/>
    <s v="Dec"/>
    <x v="0"/>
    <x v="1"/>
    <x v="1"/>
  </r>
  <r>
    <n v="607111"/>
    <n v="17302"/>
    <n v="43"/>
    <s v="Male"/>
    <x v="4"/>
    <x v="1"/>
    <s v="Pizza"/>
    <d v="2024-04-22T00:00:00"/>
    <s v="COD"/>
    <n v="28"/>
    <n v="13.5"/>
    <n v="1281.05"/>
    <n v="68.180000000000007"/>
    <s v="UPI"/>
    <n v="1"/>
    <s v="36-50"/>
    <s v="new"/>
    <s v="high value"/>
    <s v="Low"/>
    <s v="Apr"/>
    <x v="1"/>
    <x v="1"/>
    <x v="2"/>
  </r>
  <r>
    <n v="607112"/>
    <n v="59283"/>
    <n v="43"/>
    <s v="Female"/>
    <x v="1"/>
    <x v="6"/>
    <s v="Sandwich"/>
    <d v="2022-03-20T00:00:00"/>
    <s v="Online"/>
    <n v="71"/>
    <n v="1.4"/>
    <n v="438.71"/>
    <n v="86.07"/>
    <s v="Card"/>
    <n v="1"/>
    <s v="36-50"/>
    <s v="new"/>
    <s v="medium"/>
    <s v="Low"/>
    <s v="Mar"/>
    <x v="2"/>
    <x v="2"/>
    <x v="1"/>
  </r>
  <r>
    <n v="607113"/>
    <n v="84909"/>
    <n v="19"/>
    <s v="Male"/>
    <x v="0"/>
    <x v="5"/>
    <s v="Chinese"/>
    <d v="2023-11-15T00:00:00"/>
    <s v="COD"/>
    <n v="30"/>
    <n v="1.9"/>
    <n v="906.85"/>
    <n v="44.59"/>
    <s v="Cash"/>
    <n v="4"/>
    <s v="18-24"/>
    <s v="new"/>
    <s v="high value"/>
    <s v="medium"/>
    <s v="Nov"/>
    <x v="0"/>
    <x v="2"/>
    <x v="2"/>
  </r>
  <r>
    <n v="607114"/>
    <n v="61362"/>
    <n v="39"/>
    <s v="Female"/>
    <x v="5"/>
    <x v="2"/>
    <s v="Chinese"/>
    <d v="2023-06-30T00:00:00"/>
    <s v="Online"/>
    <n v="47"/>
    <n v="4"/>
    <n v="1184.5899999999999"/>
    <n v="90.29"/>
    <s v="UPI"/>
    <n v="2"/>
    <s v="36-50"/>
    <s v="new"/>
    <s v="high value"/>
    <s v="Low"/>
    <s v="Jun"/>
    <x v="0"/>
    <x v="2"/>
    <x v="1"/>
  </r>
  <r>
    <n v="607115"/>
    <n v="37560"/>
    <n v="28"/>
    <s v="Female"/>
    <x v="0"/>
    <x v="7"/>
    <s v="Burger"/>
    <d v="2024-03-18T00:00:00"/>
    <s v="Online"/>
    <n v="75"/>
    <n v="8.1"/>
    <n v="1407.98"/>
    <n v="59.31"/>
    <s v="UPI"/>
    <n v="5"/>
    <s v="25-35"/>
    <s v="new"/>
    <s v="high value"/>
    <s v="High"/>
    <s v="Mar"/>
    <x v="1"/>
    <x v="0"/>
    <x v="1"/>
  </r>
  <r>
    <n v="607116"/>
    <n v="33087"/>
    <n v="56"/>
    <s v="Male"/>
    <x v="3"/>
    <x v="0"/>
    <s v="Pizza"/>
    <d v="2023-10-08T00:00:00"/>
    <s v="COD"/>
    <n v="73"/>
    <n v="12.2"/>
    <n v="604.15"/>
    <n v="36.76"/>
    <s v="Wallet"/>
    <n v="5"/>
    <s v="50+"/>
    <s v="new"/>
    <s v="high value"/>
    <s v="High"/>
    <s v="Oct"/>
    <x v="0"/>
    <x v="1"/>
    <x v="1"/>
  </r>
  <r>
    <n v="607117"/>
    <n v="42164"/>
    <n v="29"/>
    <s v="Male"/>
    <x v="1"/>
    <x v="2"/>
    <s v="South Indian"/>
    <d v="2023-05-06T00:00:00"/>
    <s v="Online"/>
    <n v="25"/>
    <n v="13.7"/>
    <n v="1434.49"/>
    <n v="105.65"/>
    <s v="Wallet"/>
    <n v="4"/>
    <s v="25-35"/>
    <s v="new"/>
    <s v="high value"/>
    <s v="medium"/>
    <s v="May"/>
    <x v="0"/>
    <x v="1"/>
    <x v="2"/>
  </r>
  <r>
    <n v="607118"/>
    <n v="26622"/>
    <n v="64"/>
    <s v="Female"/>
    <x v="1"/>
    <x v="5"/>
    <s v="Biryani"/>
    <d v="2022-09-16T00:00:00"/>
    <s v="Online"/>
    <n v="43"/>
    <n v="13.9"/>
    <n v="706.88"/>
    <n v="44.89"/>
    <s v="Wallet"/>
    <n v="4"/>
    <s v="50+"/>
    <s v="new"/>
    <s v="high value"/>
    <s v="medium"/>
    <s v="Sep"/>
    <x v="2"/>
    <x v="1"/>
    <x v="0"/>
  </r>
  <r>
    <n v="607119"/>
    <n v="59430"/>
    <n v="29"/>
    <s v="Female"/>
    <x v="1"/>
    <x v="0"/>
    <s v="Biryani"/>
    <d v="2024-08-31T00:00:00"/>
    <s v="Online"/>
    <n v="84"/>
    <n v="12.5"/>
    <n v="696.69"/>
    <n v="44.43"/>
    <s v="Wallet"/>
    <n v="3"/>
    <s v="25-35"/>
    <s v="new"/>
    <s v="high value"/>
    <s v="medium"/>
    <s v="Aug"/>
    <x v="1"/>
    <x v="1"/>
    <x v="1"/>
  </r>
  <r>
    <n v="607120"/>
    <n v="51041"/>
    <n v="53"/>
    <s v="Male"/>
    <x v="0"/>
    <x v="7"/>
    <s v="Burger"/>
    <d v="2024-11-05T00:00:00"/>
    <s v="COD"/>
    <n v="30"/>
    <n v="3"/>
    <n v="742.54"/>
    <n v="22.25"/>
    <s v="Wallet"/>
    <n v="5"/>
    <s v="50+"/>
    <s v="new"/>
    <s v="high value"/>
    <s v="High"/>
    <s v="Nov"/>
    <x v="1"/>
    <x v="2"/>
    <x v="2"/>
  </r>
  <r>
    <n v="607121"/>
    <n v="70276"/>
    <n v="55"/>
    <s v="Male"/>
    <x v="0"/>
    <x v="1"/>
    <s v="Sandwich"/>
    <d v="2023-06-06T00:00:00"/>
    <s v="Online"/>
    <n v="37"/>
    <n v="7.7"/>
    <n v="1052.7"/>
    <n v="62.32"/>
    <s v="Wallet"/>
    <n v="2"/>
    <s v="50+"/>
    <s v="new"/>
    <s v="high value"/>
    <s v="Low"/>
    <s v="Jun"/>
    <x v="0"/>
    <x v="0"/>
    <x v="0"/>
  </r>
  <r>
    <n v="607122"/>
    <n v="93153"/>
    <n v="50"/>
    <s v="Female"/>
    <x v="3"/>
    <x v="2"/>
    <s v="South Indian"/>
    <d v="2022-03-10T00:00:00"/>
    <s v="COD"/>
    <n v="78"/>
    <n v="5.8"/>
    <n v="1230.74"/>
    <n v="26.48"/>
    <s v="Cash"/>
    <n v="5"/>
    <s v="36-50"/>
    <s v="new"/>
    <s v="high value"/>
    <s v="High"/>
    <s v="Mar"/>
    <x v="2"/>
    <x v="0"/>
    <x v="1"/>
  </r>
  <r>
    <n v="607123"/>
    <n v="13343"/>
    <n v="25"/>
    <s v="Male"/>
    <x v="1"/>
    <x v="6"/>
    <s v="Biryani"/>
    <d v="2022-12-03T00:00:00"/>
    <s v="Online"/>
    <n v="37"/>
    <n v="10.6"/>
    <n v="397.12"/>
    <n v="51.12"/>
    <s v="Wallet"/>
    <n v="1"/>
    <s v="25-35"/>
    <s v="new"/>
    <s v="medium"/>
    <s v="Low"/>
    <s v="Dec"/>
    <x v="2"/>
    <x v="1"/>
    <x v="0"/>
  </r>
  <r>
    <n v="607124"/>
    <n v="23943"/>
    <n v="63"/>
    <s v="Female"/>
    <x v="5"/>
    <x v="6"/>
    <s v="Sandwich"/>
    <d v="2023-02-27T00:00:00"/>
    <s v="Online"/>
    <n v="83"/>
    <n v="13.6"/>
    <n v="438.22"/>
    <n v="45.69"/>
    <s v="Wallet"/>
    <n v="4"/>
    <s v="50+"/>
    <s v="repeat"/>
    <s v="medium"/>
    <s v="medium"/>
    <s v="Feb"/>
    <x v="0"/>
    <x v="1"/>
    <x v="1"/>
  </r>
  <r>
    <n v="607125"/>
    <n v="14670"/>
    <n v="35"/>
    <s v="Male"/>
    <x v="0"/>
    <x v="7"/>
    <s v="Pizza"/>
    <d v="2022-03-12T00:00:00"/>
    <s v="Online"/>
    <n v="33"/>
    <n v="13.5"/>
    <n v="1275.8"/>
    <n v="73.47"/>
    <s v="Cash"/>
    <n v="3"/>
    <s v="25-35"/>
    <s v="new"/>
    <s v="high value"/>
    <s v="medium"/>
    <s v="Mar"/>
    <x v="2"/>
    <x v="1"/>
    <x v="0"/>
  </r>
  <r>
    <n v="607126"/>
    <n v="79558"/>
    <n v="20"/>
    <s v="Female"/>
    <x v="4"/>
    <x v="7"/>
    <s v="Burger"/>
    <d v="2022-03-19T00:00:00"/>
    <s v="Online"/>
    <n v="46"/>
    <n v="14.1"/>
    <n v="1438.25"/>
    <n v="109.92"/>
    <s v="Wallet"/>
    <n v="4"/>
    <s v="18-24"/>
    <s v="new"/>
    <s v="high value"/>
    <s v="medium"/>
    <s v="Mar"/>
    <x v="2"/>
    <x v="1"/>
    <x v="1"/>
  </r>
  <r>
    <n v="607127"/>
    <n v="76466"/>
    <n v="28"/>
    <s v="Female"/>
    <x v="5"/>
    <x v="1"/>
    <s v="Burger"/>
    <d v="2022-01-16T00:00:00"/>
    <s v="Online"/>
    <n v="82"/>
    <n v="8.8000000000000007"/>
    <n v="532.95000000000005"/>
    <n v="36.340000000000003"/>
    <s v="Wallet"/>
    <n v="5"/>
    <s v="25-35"/>
    <s v="new"/>
    <s v="high value"/>
    <s v="High"/>
    <s v="Jan"/>
    <x v="2"/>
    <x v="0"/>
    <x v="1"/>
  </r>
  <r>
    <n v="607128"/>
    <n v="87746"/>
    <n v="42"/>
    <s v="Male"/>
    <x v="4"/>
    <x v="5"/>
    <s v="Chinese"/>
    <d v="2022-05-08T00:00:00"/>
    <s v="Online"/>
    <n v="33"/>
    <n v="1.4"/>
    <n v="1256.99"/>
    <n v="70.400000000000006"/>
    <s v="Cash"/>
    <n v="3"/>
    <s v="36-50"/>
    <s v="new"/>
    <s v="high value"/>
    <s v="medium"/>
    <s v="May"/>
    <x v="2"/>
    <x v="2"/>
    <x v="0"/>
  </r>
  <r>
    <n v="607129"/>
    <n v="34210"/>
    <n v="30"/>
    <s v="Male"/>
    <x v="2"/>
    <x v="1"/>
    <s v="Biryani"/>
    <d v="2023-10-28T00:00:00"/>
    <s v="Online"/>
    <n v="28"/>
    <n v="11.9"/>
    <n v="478.56"/>
    <n v="79.64"/>
    <s v="Cash"/>
    <n v="2"/>
    <s v="25-35"/>
    <s v="new"/>
    <s v="medium"/>
    <s v="Low"/>
    <s v="Oct"/>
    <x v="0"/>
    <x v="1"/>
    <x v="2"/>
  </r>
  <r>
    <n v="607130"/>
    <n v="35217"/>
    <n v="29"/>
    <s v="Male"/>
    <x v="3"/>
    <x v="1"/>
    <s v="Burger"/>
    <d v="2022-05-22T00:00:00"/>
    <s v="COD"/>
    <n v="88"/>
    <n v="2.4"/>
    <n v="662.42"/>
    <n v="49.42"/>
    <s v="Cash"/>
    <n v="3"/>
    <s v="25-35"/>
    <s v="new"/>
    <s v="high value"/>
    <s v="medium"/>
    <s v="May"/>
    <x v="2"/>
    <x v="2"/>
    <x v="1"/>
  </r>
  <r>
    <n v="607131"/>
    <n v="62974"/>
    <n v="55"/>
    <s v="Female"/>
    <x v="3"/>
    <x v="6"/>
    <s v="Biryani"/>
    <d v="2024-03-25T00:00:00"/>
    <s v="Online"/>
    <n v="71"/>
    <n v="9.1"/>
    <n v="1035.04"/>
    <n v="98.06"/>
    <s v="Card"/>
    <n v="3"/>
    <s v="50+"/>
    <s v="new"/>
    <s v="high value"/>
    <s v="medium"/>
    <s v="Mar"/>
    <x v="1"/>
    <x v="0"/>
    <x v="1"/>
  </r>
  <r>
    <n v="607132"/>
    <n v="97391"/>
    <n v="40"/>
    <s v="Male"/>
    <x v="2"/>
    <x v="0"/>
    <s v="Pizza"/>
    <d v="2023-11-17T00:00:00"/>
    <s v="Online"/>
    <n v="81"/>
    <n v="9.1999999999999993"/>
    <n v="411.23"/>
    <n v="37.22"/>
    <s v="Cash"/>
    <n v="2"/>
    <s v="36-50"/>
    <s v="new"/>
    <s v="medium"/>
    <s v="Low"/>
    <s v="Nov"/>
    <x v="0"/>
    <x v="0"/>
    <x v="1"/>
  </r>
  <r>
    <n v="607133"/>
    <n v="14659"/>
    <n v="48"/>
    <s v="Female"/>
    <x v="0"/>
    <x v="4"/>
    <s v="Burger"/>
    <d v="2022-05-08T00:00:00"/>
    <s v="Online"/>
    <n v="84"/>
    <n v="3"/>
    <n v="868.05"/>
    <n v="85.83"/>
    <s v="Wallet"/>
    <n v="5"/>
    <s v="36-50"/>
    <s v="new"/>
    <s v="high value"/>
    <s v="High"/>
    <s v="May"/>
    <x v="2"/>
    <x v="2"/>
    <x v="1"/>
  </r>
  <r>
    <n v="607134"/>
    <n v="93039"/>
    <n v="47"/>
    <s v="Female"/>
    <x v="2"/>
    <x v="0"/>
    <s v="Sandwich"/>
    <d v="2022-02-14T00:00:00"/>
    <s v="COD"/>
    <n v="36"/>
    <n v="4"/>
    <n v="1334.37"/>
    <n v="55.92"/>
    <s v="Cash"/>
    <n v="3"/>
    <s v="36-50"/>
    <s v="new"/>
    <s v="high value"/>
    <s v="medium"/>
    <s v="Feb"/>
    <x v="2"/>
    <x v="2"/>
    <x v="0"/>
  </r>
  <r>
    <n v="607135"/>
    <n v="74272"/>
    <n v="34"/>
    <s v="Male"/>
    <x v="2"/>
    <x v="4"/>
    <s v="Biryani"/>
    <d v="2022-10-31T00:00:00"/>
    <s v="COD"/>
    <n v="62"/>
    <n v="13.5"/>
    <n v="207.96"/>
    <n v="86.72"/>
    <s v="Wallet"/>
    <n v="1"/>
    <s v="25-35"/>
    <s v="new"/>
    <s v="low"/>
    <s v="Low"/>
    <s v="Oct"/>
    <x v="2"/>
    <x v="1"/>
    <x v="1"/>
  </r>
  <r>
    <n v="607136"/>
    <n v="26843"/>
    <n v="62"/>
    <s v="Female"/>
    <x v="2"/>
    <x v="7"/>
    <s v="Biryani"/>
    <d v="2022-11-15T00:00:00"/>
    <s v="COD"/>
    <n v="48"/>
    <n v="8.3000000000000007"/>
    <n v="806.03"/>
    <n v="75.63"/>
    <s v="Cash"/>
    <n v="3"/>
    <s v="50+"/>
    <s v="new"/>
    <s v="high value"/>
    <s v="medium"/>
    <s v="Nov"/>
    <x v="2"/>
    <x v="0"/>
    <x v="1"/>
  </r>
  <r>
    <n v="607137"/>
    <n v="42564"/>
    <n v="48"/>
    <s v="Female"/>
    <x v="2"/>
    <x v="2"/>
    <s v="South Indian"/>
    <d v="2024-10-08T00:00:00"/>
    <s v="Online"/>
    <n v="74"/>
    <n v="12.1"/>
    <n v="1250.53"/>
    <n v="31.65"/>
    <s v="UPI"/>
    <n v="4"/>
    <s v="36-50"/>
    <s v="new"/>
    <s v="high value"/>
    <s v="medium"/>
    <s v="Oct"/>
    <x v="1"/>
    <x v="1"/>
    <x v="1"/>
  </r>
  <r>
    <n v="607138"/>
    <n v="29954"/>
    <n v="27"/>
    <s v="Female"/>
    <x v="4"/>
    <x v="4"/>
    <s v="Pizza"/>
    <d v="2024-03-10T00:00:00"/>
    <s v="Online"/>
    <n v="89"/>
    <n v="10.8"/>
    <n v="795.89"/>
    <n v="83.75"/>
    <s v="UPI"/>
    <n v="2"/>
    <s v="25-35"/>
    <s v="new"/>
    <s v="high value"/>
    <s v="Low"/>
    <s v="Mar"/>
    <x v="1"/>
    <x v="1"/>
    <x v="1"/>
  </r>
  <r>
    <n v="607139"/>
    <n v="97080"/>
    <n v="26"/>
    <s v="Male"/>
    <x v="4"/>
    <x v="4"/>
    <s v="Biryani"/>
    <d v="2022-04-04T00:00:00"/>
    <s v="COD"/>
    <n v="26"/>
    <n v="2.7"/>
    <n v="413.71"/>
    <n v="115.52"/>
    <s v="UPI"/>
    <n v="5"/>
    <s v="25-35"/>
    <s v="new"/>
    <s v="medium"/>
    <s v="High"/>
    <s v="Apr"/>
    <x v="2"/>
    <x v="2"/>
    <x v="2"/>
  </r>
  <r>
    <n v="607140"/>
    <n v="57769"/>
    <n v="23"/>
    <s v="Male"/>
    <x v="1"/>
    <x v="1"/>
    <s v="Pizza"/>
    <d v="2024-01-27T00:00:00"/>
    <s v="Online"/>
    <n v="26"/>
    <n v="7.2"/>
    <n v="1124.99"/>
    <n v="38.31"/>
    <s v="Card"/>
    <n v="2"/>
    <s v="18-24"/>
    <s v="new"/>
    <s v="high value"/>
    <s v="Low"/>
    <s v="Jan"/>
    <x v="1"/>
    <x v="0"/>
    <x v="2"/>
  </r>
  <r>
    <n v="607141"/>
    <n v="39212"/>
    <n v="58"/>
    <s v="Male"/>
    <x v="1"/>
    <x v="2"/>
    <s v="Biryani"/>
    <d v="2024-07-13T00:00:00"/>
    <s v="COD"/>
    <n v="46"/>
    <n v="2.2999999999999998"/>
    <n v="586.84"/>
    <n v="83.15"/>
    <s v="Card"/>
    <n v="1"/>
    <s v="50+"/>
    <s v="new"/>
    <s v="high value"/>
    <s v="Low"/>
    <s v="Jul"/>
    <x v="1"/>
    <x v="2"/>
    <x v="1"/>
  </r>
  <r>
    <n v="607142"/>
    <n v="63169"/>
    <n v="56"/>
    <s v="Female"/>
    <x v="3"/>
    <x v="4"/>
    <s v="Sandwich"/>
    <d v="2022-12-01T00:00:00"/>
    <s v="COD"/>
    <n v="47"/>
    <n v="1.3"/>
    <n v="337.57"/>
    <n v="23.73"/>
    <s v="Card"/>
    <n v="4"/>
    <s v="50+"/>
    <s v="new"/>
    <s v="medium"/>
    <s v="medium"/>
    <s v="Dec"/>
    <x v="2"/>
    <x v="2"/>
    <x v="1"/>
  </r>
  <r>
    <n v="607143"/>
    <n v="97912"/>
    <n v="47"/>
    <s v="Male"/>
    <x v="0"/>
    <x v="1"/>
    <s v="Pizza"/>
    <d v="2023-06-11T00:00:00"/>
    <s v="Online"/>
    <n v="41"/>
    <n v="6.8"/>
    <n v="1460.95"/>
    <n v="54.6"/>
    <s v="Wallet"/>
    <n v="3"/>
    <s v="36-50"/>
    <s v="new"/>
    <s v="high value"/>
    <s v="medium"/>
    <s v="Jun"/>
    <x v="0"/>
    <x v="0"/>
    <x v="0"/>
  </r>
  <r>
    <n v="607144"/>
    <n v="49265"/>
    <n v="24"/>
    <s v="Female"/>
    <x v="1"/>
    <x v="4"/>
    <s v="Biryani"/>
    <d v="2024-04-20T00:00:00"/>
    <s v="Online"/>
    <n v="67"/>
    <n v="10.7"/>
    <n v="1476.3"/>
    <n v="29.71"/>
    <s v="Cash"/>
    <n v="1"/>
    <s v="18-24"/>
    <s v="new"/>
    <s v="high value"/>
    <s v="Low"/>
    <s v="Apr"/>
    <x v="1"/>
    <x v="1"/>
    <x v="1"/>
  </r>
  <r>
    <n v="607145"/>
    <n v="82414"/>
    <n v="20"/>
    <s v="Female"/>
    <x v="2"/>
    <x v="6"/>
    <s v="Pizza"/>
    <d v="2022-01-12T00:00:00"/>
    <s v="COD"/>
    <n v="53"/>
    <n v="3.7"/>
    <n v="600.71"/>
    <n v="117.73"/>
    <s v="Card"/>
    <n v="4"/>
    <s v="18-24"/>
    <s v="new"/>
    <s v="high value"/>
    <s v="medium"/>
    <s v="Jan"/>
    <x v="2"/>
    <x v="2"/>
    <x v="1"/>
  </r>
  <r>
    <n v="607146"/>
    <n v="76131"/>
    <n v="43"/>
    <s v="Male"/>
    <x v="3"/>
    <x v="7"/>
    <s v="Chinese"/>
    <d v="2023-10-12T00:00:00"/>
    <s v="Online"/>
    <n v="87"/>
    <n v="6.1"/>
    <n v="1465.94"/>
    <n v="28.14"/>
    <s v="Card"/>
    <n v="4"/>
    <s v="36-50"/>
    <s v="new"/>
    <s v="high value"/>
    <s v="medium"/>
    <s v="Oct"/>
    <x v="0"/>
    <x v="0"/>
    <x v="1"/>
  </r>
  <r>
    <n v="607147"/>
    <n v="25020"/>
    <n v="48"/>
    <s v="Female"/>
    <x v="0"/>
    <x v="2"/>
    <s v="Pizza"/>
    <d v="2022-05-18T00:00:00"/>
    <s v="Online"/>
    <n v="38"/>
    <n v="4.4000000000000004"/>
    <n v="1332.13"/>
    <n v="53.71"/>
    <s v="Wallet"/>
    <n v="3"/>
    <s v="36-50"/>
    <s v="new"/>
    <s v="high value"/>
    <s v="medium"/>
    <s v="May"/>
    <x v="2"/>
    <x v="2"/>
    <x v="0"/>
  </r>
  <r>
    <n v="607148"/>
    <n v="74902"/>
    <n v="58"/>
    <s v="Female"/>
    <x v="4"/>
    <x v="3"/>
    <s v="Sandwich"/>
    <d v="2022-10-29T00:00:00"/>
    <s v="Online"/>
    <n v="21"/>
    <n v="9.6"/>
    <n v="480.47"/>
    <n v="32.46"/>
    <s v="Wallet"/>
    <n v="1"/>
    <s v="50+"/>
    <s v="new"/>
    <s v="medium"/>
    <s v="Low"/>
    <s v="Oct"/>
    <x v="2"/>
    <x v="0"/>
    <x v="2"/>
  </r>
  <r>
    <n v="607149"/>
    <n v="27646"/>
    <n v="19"/>
    <s v="Female"/>
    <x v="1"/>
    <x v="7"/>
    <s v="Burger"/>
    <d v="2024-05-24T00:00:00"/>
    <s v="Online"/>
    <n v="70"/>
    <n v="14.8"/>
    <n v="817.14"/>
    <n v="94.97"/>
    <s v="UPI"/>
    <n v="5"/>
    <s v="18-24"/>
    <s v="new"/>
    <s v="high value"/>
    <s v="High"/>
    <s v="May"/>
    <x v="1"/>
    <x v="1"/>
    <x v="1"/>
  </r>
  <r>
    <n v="607150"/>
    <n v="15385"/>
    <n v="47"/>
    <s v="Female"/>
    <x v="4"/>
    <x v="2"/>
    <s v="Burger"/>
    <d v="2024-01-08T00:00:00"/>
    <s v="COD"/>
    <n v="28"/>
    <n v="5.0999999999999996"/>
    <n v="1088.74"/>
    <n v="61.9"/>
    <s v="Cash"/>
    <n v="4"/>
    <s v="36-50"/>
    <s v="new"/>
    <s v="high value"/>
    <s v="medium"/>
    <s v="Jan"/>
    <x v="1"/>
    <x v="0"/>
    <x v="2"/>
  </r>
  <r>
    <n v="607151"/>
    <n v="96213"/>
    <n v="48"/>
    <s v="Female"/>
    <x v="3"/>
    <x v="1"/>
    <s v="Burger"/>
    <d v="2023-09-29T00:00:00"/>
    <s v="COD"/>
    <n v="60"/>
    <n v="1.7"/>
    <n v="151.80000000000001"/>
    <n v="54.21"/>
    <s v="Card"/>
    <n v="1"/>
    <s v="36-50"/>
    <s v="new"/>
    <s v="low"/>
    <s v="Low"/>
    <s v="Sep"/>
    <x v="0"/>
    <x v="2"/>
    <x v="1"/>
  </r>
  <r>
    <n v="607152"/>
    <n v="96550"/>
    <n v="31"/>
    <s v="Female"/>
    <x v="4"/>
    <x v="7"/>
    <s v="Chinese"/>
    <d v="2024-05-07T00:00:00"/>
    <s v="Online"/>
    <n v="84"/>
    <n v="8.3000000000000007"/>
    <n v="295.13"/>
    <n v="36.71"/>
    <s v="Card"/>
    <n v="2"/>
    <s v="25-35"/>
    <s v="repeat"/>
    <s v="medium"/>
    <s v="Low"/>
    <s v="May"/>
    <x v="1"/>
    <x v="0"/>
    <x v="1"/>
  </r>
  <r>
    <n v="607153"/>
    <n v="42442"/>
    <n v="37"/>
    <s v="Male"/>
    <x v="5"/>
    <x v="2"/>
    <s v="Chinese"/>
    <d v="2022-11-12T00:00:00"/>
    <s v="COD"/>
    <n v="54"/>
    <n v="8.1"/>
    <n v="1469.21"/>
    <n v="79.14"/>
    <s v="Card"/>
    <n v="2"/>
    <s v="36-50"/>
    <s v="new"/>
    <s v="high value"/>
    <s v="Low"/>
    <s v="Nov"/>
    <x v="2"/>
    <x v="0"/>
    <x v="1"/>
  </r>
  <r>
    <n v="607154"/>
    <n v="80902"/>
    <n v="48"/>
    <s v="Female"/>
    <x v="1"/>
    <x v="0"/>
    <s v="Chinese"/>
    <d v="2022-09-17T00:00:00"/>
    <s v="COD"/>
    <n v="28"/>
    <n v="13.4"/>
    <n v="1443"/>
    <n v="107.1"/>
    <s v="Cash"/>
    <n v="3"/>
    <s v="36-50"/>
    <s v="new"/>
    <s v="high value"/>
    <s v="medium"/>
    <s v="Sep"/>
    <x v="2"/>
    <x v="1"/>
    <x v="2"/>
  </r>
  <r>
    <n v="607155"/>
    <n v="70502"/>
    <n v="22"/>
    <s v="Female"/>
    <x v="5"/>
    <x v="1"/>
    <s v="Pizza"/>
    <d v="2023-01-05T00:00:00"/>
    <s v="Online"/>
    <n v="53"/>
    <n v="13.9"/>
    <n v="246.28"/>
    <n v="84.2"/>
    <s v="Cash"/>
    <n v="5"/>
    <s v="18-24"/>
    <s v="new"/>
    <s v="low"/>
    <s v="High"/>
    <s v="Jan"/>
    <x v="0"/>
    <x v="1"/>
    <x v="1"/>
  </r>
  <r>
    <n v="607156"/>
    <n v="34629"/>
    <n v="64"/>
    <s v="Male"/>
    <x v="0"/>
    <x v="5"/>
    <s v="Sandwich"/>
    <d v="2023-07-05T00:00:00"/>
    <s v="Online"/>
    <n v="25"/>
    <n v="13.4"/>
    <n v="1391.61"/>
    <n v="30.25"/>
    <s v="Wallet"/>
    <n v="2"/>
    <s v="50+"/>
    <s v="new"/>
    <s v="high value"/>
    <s v="Low"/>
    <s v="Jul"/>
    <x v="0"/>
    <x v="1"/>
    <x v="2"/>
  </r>
  <r>
    <n v="607157"/>
    <n v="18125"/>
    <n v="56"/>
    <s v="Male"/>
    <x v="2"/>
    <x v="4"/>
    <s v="Chinese"/>
    <d v="2024-02-10T00:00:00"/>
    <s v="Online"/>
    <n v="44"/>
    <n v="8.6999999999999993"/>
    <n v="1066.72"/>
    <n v="96.11"/>
    <s v="Cash"/>
    <n v="4"/>
    <s v="50+"/>
    <s v="new"/>
    <s v="high value"/>
    <s v="medium"/>
    <s v="Feb"/>
    <x v="1"/>
    <x v="0"/>
    <x v="0"/>
  </r>
  <r>
    <n v="607158"/>
    <n v="46334"/>
    <n v="63"/>
    <s v="Female"/>
    <x v="3"/>
    <x v="5"/>
    <s v="Biryani"/>
    <d v="2022-08-22T00:00:00"/>
    <s v="COD"/>
    <n v="25"/>
    <n v="11.2"/>
    <n v="873.57"/>
    <n v="28.06"/>
    <s v="Wallet"/>
    <n v="4"/>
    <s v="50+"/>
    <s v="new"/>
    <s v="high value"/>
    <s v="medium"/>
    <s v="Aug"/>
    <x v="2"/>
    <x v="1"/>
    <x v="2"/>
  </r>
  <r>
    <n v="607159"/>
    <n v="38279"/>
    <n v="28"/>
    <s v="Male"/>
    <x v="0"/>
    <x v="4"/>
    <s v="Pizza"/>
    <d v="2024-09-18T00:00:00"/>
    <s v="Online"/>
    <n v="28"/>
    <n v="10"/>
    <n v="152.03"/>
    <n v="58.49"/>
    <s v="Cash"/>
    <n v="1"/>
    <s v="25-35"/>
    <s v="new"/>
    <s v="low"/>
    <s v="Low"/>
    <s v="Sep"/>
    <x v="1"/>
    <x v="0"/>
    <x v="2"/>
  </r>
  <r>
    <n v="607160"/>
    <n v="93175"/>
    <n v="19"/>
    <s v="Male"/>
    <x v="1"/>
    <x v="6"/>
    <s v="Chinese"/>
    <d v="2022-12-31T00:00:00"/>
    <s v="COD"/>
    <n v="49"/>
    <n v="8.1999999999999993"/>
    <n v="279.93"/>
    <n v="54.56"/>
    <s v="UPI"/>
    <n v="4"/>
    <s v="18-24"/>
    <s v="new"/>
    <s v="medium"/>
    <s v="medium"/>
    <s v="Dec"/>
    <x v="2"/>
    <x v="0"/>
    <x v="1"/>
  </r>
  <r>
    <n v="607161"/>
    <n v="52429"/>
    <n v="58"/>
    <s v="Female"/>
    <x v="4"/>
    <x v="3"/>
    <s v="Burger"/>
    <d v="2024-11-03T00:00:00"/>
    <s v="Online"/>
    <n v="70"/>
    <n v="14.6"/>
    <n v="1050.3900000000001"/>
    <n v="26.88"/>
    <s v="Card"/>
    <n v="3"/>
    <s v="50+"/>
    <s v="new"/>
    <s v="high value"/>
    <s v="medium"/>
    <s v="Nov"/>
    <x v="1"/>
    <x v="1"/>
    <x v="1"/>
  </r>
  <r>
    <n v="607162"/>
    <n v="47910"/>
    <n v="34"/>
    <s v="Female"/>
    <x v="1"/>
    <x v="1"/>
    <s v="South Indian"/>
    <d v="2024-11-19T00:00:00"/>
    <s v="COD"/>
    <n v="74"/>
    <n v="10.6"/>
    <n v="1334.51"/>
    <n v="30.86"/>
    <s v="Cash"/>
    <n v="2"/>
    <s v="25-35"/>
    <s v="repeat"/>
    <s v="high value"/>
    <s v="Low"/>
    <s v="Nov"/>
    <x v="1"/>
    <x v="1"/>
    <x v="1"/>
  </r>
  <r>
    <n v="607163"/>
    <n v="10681"/>
    <n v="25"/>
    <s v="Male"/>
    <x v="2"/>
    <x v="4"/>
    <s v="Pizza"/>
    <d v="2024-02-03T00:00:00"/>
    <s v="COD"/>
    <n v="32"/>
    <n v="8.4"/>
    <n v="1266.46"/>
    <n v="60.95"/>
    <s v="Wallet"/>
    <n v="3"/>
    <s v="25-35"/>
    <s v="new"/>
    <s v="high value"/>
    <s v="medium"/>
    <s v="Feb"/>
    <x v="1"/>
    <x v="0"/>
    <x v="0"/>
  </r>
  <r>
    <n v="607164"/>
    <n v="56463"/>
    <n v="50"/>
    <s v="Female"/>
    <x v="0"/>
    <x v="4"/>
    <s v="South Indian"/>
    <d v="2022-12-12T00:00:00"/>
    <s v="COD"/>
    <n v="76"/>
    <n v="9.6999999999999993"/>
    <n v="291.62"/>
    <n v="72.33"/>
    <s v="Card"/>
    <n v="5"/>
    <s v="36-50"/>
    <s v="new"/>
    <s v="medium"/>
    <s v="High"/>
    <s v="Dec"/>
    <x v="2"/>
    <x v="0"/>
    <x v="1"/>
  </r>
  <r>
    <n v="607165"/>
    <n v="56903"/>
    <n v="44"/>
    <s v="Female"/>
    <x v="3"/>
    <x v="3"/>
    <s v="South Indian"/>
    <d v="2023-03-08T00:00:00"/>
    <s v="Online"/>
    <n v="59"/>
    <n v="13.9"/>
    <n v="683.84"/>
    <n v="20.46"/>
    <s v="UPI"/>
    <n v="4"/>
    <s v="36-50"/>
    <s v="new"/>
    <s v="high value"/>
    <s v="medium"/>
    <s v="Mar"/>
    <x v="0"/>
    <x v="1"/>
    <x v="1"/>
  </r>
  <r>
    <n v="607166"/>
    <n v="26807"/>
    <n v="22"/>
    <s v="Male"/>
    <x v="3"/>
    <x v="4"/>
    <s v="Biryani"/>
    <d v="2024-07-23T00:00:00"/>
    <s v="Online"/>
    <n v="35"/>
    <n v="6.7"/>
    <n v="749.62"/>
    <n v="116.61"/>
    <s v="Cash"/>
    <n v="4"/>
    <s v="18-24"/>
    <s v="repeat"/>
    <s v="high value"/>
    <s v="medium"/>
    <s v="Jul"/>
    <x v="1"/>
    <x v="0"/>
    <x v="0"/>
  </r>
  <r>
    <n v="607167"/>
    <n v="31825"/>
    <n v="45"/>
    <s v="Female"/>
    <x v="0"/>
    <x v="5"/>
    <s v="Pizza"/>
    <d v="2022-05-07T00:00:00"/>
    <s v="COD"/>
    <n v="87"/>
    <n v="6.5"/>
    <n v="365.32"/>
    <n v="30.17"/>
    <s v="UPI"/>
    <n v="2"/>
    <s v="36-50"/>
    <s v="repeat"/>
    <s v="medium"/>
    <s v="Low"/>
    <s v="May"/>
    <x v="2"/>
    <x v="0"/>
    <x v="1"/>
  </r>
  <r>
    <n v="607168"/>
    <n v="30777"/>
    <n v="37"/>
    <s v="Female"/>
    <x v="2"/>
    <x v="1"/>
    <s v="Chinese"/>
    <d v="2024-04-05T00:00:00"/>
    <s v="COD"/>
    <n v="45"/>
    <n v="9.1"/>
    <n v="1151.9100000000001"/>
    <n v="99.25"/>
    <s v="Card"/>
    <n v="5"/>
    <s v="36-50"/>
    <s v="new"/>
    <s v="high value"/>
    <s v="High"/>
    <s v="Apr"/>
    <x v="1"/>
    <x v="0"/>
    <x v="0"/>
  </r>
  <r>
    <n v="607169"/>
    <n v="62627"/>
    <n v="53"/>
    <s v="Female"/>
    <x v="0"/>
    <x v="2"/>
    <s v="Burger"/>
    <d v="2022-07-12T00:00:00"/>
    <s v="Online"/>
    <n v="23"/>
    <n v="7.5"/>
    <n v="358.55"/>
    <n v="90.01"/>
    <s v="Card"/>
    <n v="2"/>
    <s v="50+"/>
    <s v="new"/>
    <s v="medium"/>
    <s v="Low"/>
    <s v="Jul"/>
    <x v="2"/>
    <x v="0"/>
    <x v="2"/>
  </r>
  <r>
    <n v="607170"/>
    <n v="36535"/>
    <n v="54"/>
    <s v="Female"/>
    <x v="3"/>
    <x v="1"/>
    <s v="Burger"/>
    <d v="2024-12-28T00:00:00"/>
    <s v="Online"/>
    <n v="29"/>
    <n v="11.9"/>
    <n v="644.80999999999995"/>
    <n v="49.19"/>
    <s v="Wallet"/>
    <n v="1"/>
    <s v="50+"/>
    <s v="new"/>
    <s v="high value"/>
    <s v="Low"/>
    <s v="Dec"/>
    <x v="1"/>
    <x v="1"/>
    <x v="2"/>
  </r>
  <r>
    <n v="607171"/>
    <n v="86314"/>
    <n v="25"/>
    <s v="Male"/>
    <x v="3"/>
    <x v="5"/>
    <s v="Burger"/>
    <d v="2024-12-14T00:00:00"/>
    <s v="Online"/>
    <n v="36"/>
    <n v="7.9"/>
    <n v="954.51"/>
    <n v="71.290000000000006"/>
    <s v="UPI"/>
    <n v="2"/>
    <s v="25-35"/>
    <s v="new"/>
    <s v="high value"/>
    <s v="Low"/>
    <s v="Dec"/>
    <x v="1"/>
    <x v="0"/>
    <x v="0"/>
  </r>
  <r>
    <n v="607172"/>
    <n v="42142"/>
    <n v="26"/>
    <s v="Male"/>
    <x v="5"/>
    <x v="7"/>
    <s v="Burger"/>
    <d v="2024-03-21T00:00:00"/>
    <s v="Online"/>
    <n v="41"/>
    <n v="14.1"/>
    <n v="1169.25"/>
    <n v="92.48"/>
    <s v="Cash"/>
    <n v="1"/>
    <s v="25-35"/>
    <s v="new"/>
    <s v="high value"/>
    <s v="Low"/>
    <s v="Mar"/>
    <x v="1"/>
    <x v="1"/>
    <x v="0"/>
  </r>
  <r>
    <n v="607173"/>
    <n v="41325"/>
    <n v="31"/>
    <s v="Male"/>
    <x v="0"/>
    <x v="1"/>
    <s v="Burger"/>
    <d v="2023-09-08T00:00:00"/>
    <s v="COD"/>
    <n v="53"/>
    <n v="10.199999999999999"/>
    <n v="764.43"/>
    <n v="108.94"/>
    <s v="Card"/>
    <n v="3"/>
    <s v="25-35"/>
    <s v="repeat"/>
    <s v="high value"/>
    <s v="medium"/>
    <s v="Sep"/>
    <x v="0"/>
    <x v="1"/>
    <x v="1"/>
  </r>
  <r>
    <n v="607174"/>
    <n v="76227"/>
    <n v="40"/>
    <s v="Male"/>
    <x v="2"/>
    <x v="1"/>
    <s v="Pizza"/>
    <d v="2023-01-23T00:00:00"/>
    <s v="Online"/>
    <n v="67"/>
    <n v="10.6"/>
    <n v="861.13"/>
    <n v="113.65"/>
    <s v="Card"/>
    <n v="3"/>
    <s v="36-50"/>
    <s v="new"/>
    <s v="high value"/>
    <s v="medium"/>
    <s v="Jan"/>
    <x v="0"/>
    <x v="1"/>
    <x v="1"/>
  </r>
  <r>
    <n v="607175"/>
    <n v="17092"/>
    <n v="58"/>
    <s v="Male"/>
    <x v="1"/>
    <x v="2"/>
    <s v="South Indian"/>
    <d v="2022-11-20T00:00:00"/>
    <s v="COD"/>
    <n v="48"/>
    <n v="13.9"/>
    <n v="842.12"/>
    <n v="94.95"/>
    <s v="Cash"/>
    <n v="3"/>
    <s v="50+"/>
    <s v="new"/>
    <s v="high value"/>
    <s v="medium"/>
    <s v="Nov"/>
    <x v="2"/>
    <x v="1"/>
    <x v="1"/>
  </r>
  <r>
    <n v="607176"/>
    <n v="69543"/>
    <n v="39"/>
    <s v="Female"/>
    <x v="4"/>
    <x v="4"/>
    <s v="Biryani"/>
    <d v="2023-03-25T00:00:00"/>
    <s v="COD"/>
    <n v="53"/>
    <n v="10.3"/>
    <n v="369.6"/>
    <n v="28.84"/>
    <s v="Wallet"/>
    <n v="4"/>
    <s v="36-50"/>
    <s v="new"/>
    <s v="medium"/>
    <s v="medium"/>
    <s v="Mar"/>
    <x v="0"/>
    <x v="1"/>
    <x v="1"/>
  </r>
  <r>
    <n v="607177"/>
    <n v="60857"/>
    <n v="63"/>
    <s v="Female"/>
    <x v="5"/>
    <x v="5"/>
    <s v="Burger"/>
    <d v="2022-03-17T00:00:00"/>
    <s v="Online"/>
    <n v="80"/>
    <n v="3.7"/>
    <n v="1176.81"/>
    <n v="117.75"/>
    <s v="UPI"/>
    <n v="2"/>
    <s v="50+"/>
    <s v="new"/>
    <s v="high value"/>
    <s v="Low"/>
    <s v="Mar"/>
    <x v="2"/>
    <x v="2"/>
    <x v="1"/>
  </r>
  <r>
    <n v="607178"/>
    <n v="14488"/>
    <n v="48"/>
    <s v="Female"/>
    <x v="3"/>
    <x v="6"/>
    <s v="Biryani"/>
    <d v="2022-02-03T00:00:00"/>
    <s v="Online"/>
    <n v="26"/>
    <n v="14.8"/>
    <n v="1075.04"/>
    <n v="56.9"/>
    <s v="Wallet"/>
    <n v="5"/>
    <s v="36-50"/>
    <s v="new"/>
    <s v="high value"/>
    <s v="High"/>
    <s v="Feb"/>
    <x v="2"/>
    <x v="1"/>
    <x v="2"/>
  </r>
  <r>
    <n v="607179"/>
    <n v="78492"/>
    <n v="42"/>
    <s v="Male"/>
    <x v="3"/>
    <x v="2"/>
    <s v="Biryani"/>
    <d v="2024-07-06T00:00:00"/>
    <s v="Online"/>
    <n v="79"/>
    <n v="3.5"/>
    <n v="1013.17"/>
    <n v="101.76"/>
    <s v="Wallet"/>
    <n v="1"/>
    <s v="36-50"/>
    <s v="new"/>
    <s v="high value"/>
    <s v="Low"/>
    <s v="Jul"/>
    <x v="1"/>
    <x v="2"/>
    <x v="1"/>
  </r>
  <r>
    <n v="607180"/>
    <n v="43855"/>
    <n v="44"/>
    <s v="Male"/>
    <x v="5"/>
    <x v="2"/>
    <s v="Chinese"/>
    <d v="2023-06-20T00:00:00"/>
    <s v="Online"/>
    <n v="73"/>
    <n v="5.8"/>
    <n v="390.13"/>
    <n v="72.09"/>
    <s v="Wallet"/>
    <n v="5"/>
    <s v="36-50"/>
    <s v="new"/>
    <s v="medium"/>
    <s v="High"/>
    <s v="Jun"/>
    <x v="0"/>
    <x v="0"/>
    <x v="1"/>
  </r>
  <r>
    <n v="607181"/>
    <n v="50887"/>
    <n v="24"/>
    <s v="Male"/>
    <x v="1"/>
    <x v="2"/>
    <s v="Chinese"/>
    <d v="2023-11-18T00:00:00"/>
    <s v="COD"/>
    <n v="53"/>
    <n v="4.5999999999999996"/>
    <n v="542.20000000000005"/>
    <n v="26.62"/>
    <s v="UPI"/>
    <n v="2"/>
    <s v="18-24"/>
    <s v="new"/>
    <s v="high value"/>
    <s v="Low"/>
    <s v="Nov"/>
    <x v="0"/>
    <x v="2"/>
    <x v="1"/>
  </r>
  <r>
    <n v="607182"/>
    <n v="31139"/>
    <n v="52"/>
    <s v="Female"/>
    <x v="3"/>
    <x v="0"/>
    <s v="Sandwich"/>
    <d v="2022-06-17T00:00:00"/>
    <s v="Online"/>
    <n v="48"/>
    <n v="6.5"/>
    <n v="739.21"/>
    <n v="33.35"/>
    <s v="Cash"/>
    <n v="5"/>
    <s v="50+"/>
    <s v="new"/>
    <s v="high value"/>
    <s v="High"/>
    <s v="Jun"/>
    <x v="2"/>
    <x v="0"/>
    <x v="1"/>
  </r>
  <r>
    <n v="607183"/>
    <n v="29713"/>
    <n v="57"/>
    <s v="Female"/>
    <x v="1"/>
    <x v="4"/>
    <s v="Burger"/>
    <d v="2024-03-22T00:00:00"/>
    <s v="COD"/>
    <n v="65"/>
    <n v="12.2"/>
    <n v="157.63"/>
    <n v="53.84"/>
    <s v="Cash"/>
    <n v="1"/>
    <s v="50+"/>
    <s v="new"/>
    <s v="low"/>
    <s v="Low"/>
    <s v="Mar"/>
    <x v="1"/>
    <x v="1"/>
    <x v="1"/>
  </r>
  <r>
    <n v="607184"/>
    <n v="41137"/>
    <n v="47"/>
    <s v="Male"/>
    <x v="0"/>
    <x v="3"/>
    <s v="Biryani"/>
    <d v="2024-03-06T00:00:00"/>
    <s v="Online"/>
    <n v="85"/>
    <n v="6.9"/>
    <n v="1456.04"/>
    <n v="81.239999999999995"/>
    <s v="Cash"/>
    <n v="2"/>
    <s v="36-50"/>
    <s v="new"/>
    <s v="high value"/>
    <s v="Low"/>
    <s v="Mar"/>
    <x v="1"/>
    <x v="0"/>
    <x v="1"/>
  </r>
  <r>
    <n v="607185"/>
    <n v="69142"/>
    <n v="63"/>
    <s v="Female"/>
    <x v="5"/>
    <x v="1"/>
    <s v="Sandwich"/>
    <d v="2024-10-16T00:00:00"/>
    <s v="Online"/>
    <n v="73"/>
    <n v="8.4"/>
    <n v="303.74"/>
    <n v="56.93"/>
    <s v="Cash"/>
    <n v="2"/>
    <s v="50+"/>
    <s v="new"/>
    <s v="medium"/>
    <s v="Low"/>
    <s v="Oct"/>
    <x v="1"/>
    <x v="0"/>
    <x v="1"/>
  </r>
  <r>
    <n v="607186"/>
    <n v="87342"/>
    <n v="45"/>
    <s v="Male"/>
    <x v="3"/>
    <x v="6"/>
    <s v="Burger"/>
    <d v="2024-08-21T00:00:00"/>
    <s v="Online"/>
    <n v="58"/>
    <n v="7.8"/>
    <n v="415.57"/>
    <n v="83.51"/>
    <s v="Wallet"/>
    <n v="5"/>
    <s v="36-50"/>
    <s v="new"/>
    <s v="medium"/>
    <s v="High"/>
    <s v="Aug"/>
    <x v="1"/>
    <x v="0"/>
    <x v="1"/>
  </r>
  <r>
    <n v="607187"/>
    <n v="59561"/>
    <n v="31"/>
    <s v="Female"/>
    <x v="2"/>
    <x v="6"/>
    <s v="Biryani"/>
    <d v="2022-06-24T00:00:00"/>
    <s v="Online"/>
    <n v="52"/>
    <n v="14.1"/>
    <n v="663.74"/>
    <n v="81.33"/>
    <s v="Cash"/>
    <n v="1"/>
    <s v="25-35"/>
    <s v="new"/>
    <s v="high value"/>
    <s v="Low"/>
    <s v="Jun"/>
    <x v="2"/>
    <x v="1"/>
    <x v="1"/>
  </r>
  <r>
    <n v="607188"/>
    <n v="48586"/>
    <n v="24"/>
    <s v="Female"/>
    <x v="1"/>
    <x v="0"/>
    <s v="Pizza"/>
    <d v="2023-05-11T00:00:00"/>
    <s v="Online"/>
    <n v="46"/>
    <n v="9.3000000000000007"/>
    <n v="724.74"/>
    <n v="26.07"/>
    <s v="Wallet"/>
    <n v="1"/>
    <s v="18-24"/>
    <s v="new"/>
    <s v="high value"/>
    <s v="Low"/>
    <s v="May"/>
    <x v="0"/>
    <x v="0"/>
    <x v="1"/>
  </r>
  <r>
    <n v="607189"/>
    <n v="51893"/>
    <n v="51"/>
    <s v="Female"/>
    <x v="0"/>
    <x v="4"/>
    <s v="Biryani"/>
    <d v="2023-05-07T00:00:00"/>
    <s v="COD"/>
    <n v="25"/>
    <n v="2.9"/>
    <n v="1032.1300000000001"/>
    <n v="52.22"/>
    <s v="Wallet"/>
    <n v="4"/>
    <s v="50+"/>
    <s v="new"/>
    <s v="high value"/>
    <s v="medium"/>
    <s v="May"/>
    <x v="0"/>
    <x v="2"/>
    <x v="2"/>
  </r>
  <r>
    <n v="607190"/>
    <n v="43856"/>
    <n v="37"/>
    <s v="Male"/>
    <x v="3"/>
    <x v="0"/>
    <s v="Burger"/>
    <d v="2022-08-01T00:00:00"/>
    <s v="Online"/>
    <n v="70"/>
    <n v="8.6"/>
    <n v="1284.17"/>
    <n v="118.01"/>
    <s v="Cash"/>
    <n v="5"/>
    <s v="36-50"/>
    <s v="new"/>
    <s v="high value"/>
    <s v="High"/>
    <s v="Aug"/>
    <x v="2"/>
    <x v="0"/>
    <x v="1"/>
  </r>
  <r>
    <n v="607191"/>
    <n v="66302"/>
    <n v="30"/>
    <s v="Female"/>
    <x v="2"/>
    <x v="1"/>
    <s v="Biryani"/>
    <d v="2022-09-09T00:00:00"/>
    <s v="COD"/>
    <n v="61"/>
    <n v="11"/>
    <n v="673.72"/>
    <n v="103.21"/>
    <s v="Cash"/>
    <n v="3"/>
    <s v="25-35"/>
    <s v="new"/>
    <s v="high value"/>
    <s v="medium"/>
    <s v="Sep"/>
    <x v="2"/>
    <x v="1"/>
    <x v="1"/>
  </r>
  <r>
    <n v="607192"/>
    <n v="13329"/>
    <n v="58"/>
    <s v="Male"/>
    <x v="0"/>
    <x v="3"/>
    <s v="Burger"/>
    <d v="2024-03-31T00:00:00"/>
    <s v="Online"/>
    <n v="54"/>
    <n v="9.8000000000000007"/>
    <n v="328.54"/>
    <n v="81.650000000000006"/>
    <s v="Card"/>
    <n v="5"/>
    <s v="50+"/>
    <s v="new"/>
    <s v="medium"/>
    <s v="High"/>
    <s v="Mar"/>
    <x v="1"/>
    <x v="0"/>
    <x v="1"/>
  </r>
  <r>
    <n v="607193"/>
    <n v="47329"/>
    <n v="45"/>
    <s v="Female"/>
    <x v="3"/>
    <x v="2"/>
    <s v="Chinese"/>
    <d v="2022-05-06T00:00:00"/>
    <s v="COD"/>
    <n v="85"/>
    <n v="14.5"/>
    <n v="580.65"/>
    <n v="114.78"/>
    <s v="Wallet"/>
    <n v="3"/>
    <s v="36-50"/>
    <s v="new"/>
    <s v="high value"/>
    <s v="medium"/>
    <s v="May"/>
    <x v="2"/>
    <x v="1"/>
    <x v="1"/>
  </r>
  <r>
    <n v="607194"/>
    <n v="67692"/>
    <n v="25"/>
    <s v="Male"/>
    <x v="3"/>
    <x v="4"/>
    <s v="Burger"/>
    <d v="2023-04-23T00:00:00"/>
    <s v="COD"/>
    <n v="28"/>
    <n v="1.5"/>
    <n v="1279.1199999999999"/>
    <n v="70.13"/>
    <s v="UPI"/>
    <n v="2"/>
    <s v="25-35"/>
    <s v="new"/>
    <s v="high value"/>
    <s v="Low"/>
    <s v="Apr"/>
    <x v="0"/>
    <x v="2"/>
    <x v="2"/>
  </r>
  <r>
    <n v="607195"/>
    <n v="29033"/>
    <n v="27"/>
    <s v="Male"/>
    <x v="3"/>
    <x v="4"/>
    <s v="Burger"/>
    <d v="2023-05-23T00:00:00"/>
    <s v="COD"/>
    <n v="20"/>
    <n v="8.1999999999999993"/>
    <n v="1061.6199999999999"/>
    <n v="45.6"/>
    <s v="Wallet"/>
    <n v="4"/>
    <s v="25-35"/>
    <s v="new"/>
    <s v="high value"/>
    <s v="medium"/>
    <s v="May"/>
    <x v="0"/>
    <x v="0"/>
    <x v="2"/>
  </r>
  <r>
    <n v="607196"/>
    <n v="24216"/>
    <n v="27"/>
    <s v="Female"/>
    <x v="0"/>
    <x v="5"/>
    <s v="Chinese"/>
    <d v="2024-11-27T00:00:00"/>
    <s v="COD"/>
    <n v="36"/>
    <n v="14.9"/>
    <n v="710.03"/>
    <n v="66.430000000000007"/>
    <s v="Card"/>
    <n v="3"/>
    <s v="25-35"/>
    <s v="repeat"/>
    <s v="high value"/>
    <s v="medium"/>
    <s v="Nov"/>
    <x v="1"/>
    <x v="1"/>
    <x v="0"/>
  </r>
  <r>
    <n v="607197"/>
    <n v="60805"/>
    <n v="55"/>
    <s v="Male"/>
    <x v="4"/>
    <x v="6"/>
    <s v="Sandwich"/>
    <d v="2023-11-19T00:00:00"/>
    <s v="COD"/>
    <n v="77"/>
    <n v="5.5"/>
    <n v="481.12"/>
    <n v="70.88"/>
    <s v="Card"/>
    <n v="5"/>
    <s v="50+"/>
    <s v="new"/>
    <s v="medium"/>
    <s v="High"/>
    <s v="Nov"/>
    <x v="0"/>
    <x v="0"/>
    <x v="1"/>
  </r>
  <r>
    <n v="607198"/>
    <n v="93639"/>
    <n v="32"/>
    <s v="Female"/>
    <x v="4"/>
    <x v="3"/>
    <s v="South Indian"/>
    <d v="2024-10-28T00:00:00"/>
    <s v="Online"/>
    <n v="41"/>
    <n v="6.6"/>
    <n v="1011.31"/>
    <n v="61.12"/>
    <s v="UPI"/>
    <n v="2"/>
    <s v="25-35"/>
    <s v="new"/>
    <s v="high value"/>
    <s v="Low"/>
    <s v="Oct"/>
    <x v="1"/>
    <x v="0"/>
    <x v="0"/>
  </r>
  <r>
    <n v="607199"/>
    <n v="44345"/>
    <n v="38"/>
    <s v="Male"/>
    <x v="2"/>
    <x v="3"/>
    <s v="Pizza"/>
    <d v="2022-05-30T00:00:00"/>
    <s v="Online"/>
    <n v="23"/>
    <n v="5.0999999999999996"/>
    <n v="296.66000000000003"/>
    <n v="117.51"/>
    <s v="Cash"/>
    <n v="3"/>
    <s v="36-50"/>
    <s v="new"/>
    <s v="medium"/>
    <s v="medium"/>
    <s v="May"/>
    <x v="2"/>
    <x v="0"/>
    <x v="2"/>
  </r>
  <r>
    <n v="607200"/>
    <n v="64171"/>
    <n v="35"/>
    <s v="Female"/>
    <x v="0"/>
    <x v="0"/>
    <s v="South Indian"/>
    <d v="2022-02-21T00:00:00"/>
    <s v="Online"/>
    <n v="61"/>
    <n v="10.4"/>
    <n v="364.19"/>
    <n v="106.36"/>
    <s v="Cash"/>
    <n v="2"/>
    <s v="25-35"/>
    <s v="new"/>
    <s v="medium"/>
    <s v="Low"/>
    <s v="Feb"/>
    <x v="2"/>
    <x v="1"/>
    <x v="1"/>
  </r>
  <r>
    <n v="607201"/>
    <n v="63439"/>
    <n v="50"/>
    <s v="Female"/>
    <x v="5"/>
    <x v="3"/>
    <s v="Chinese"/>
    <d v="2024-05-22T00:00:00"/>
    <s v="COD"/>
    <n v="37"/>
    <n v="4.0999999999999996"/>
    <n v="865.67"/>
    <n v="34.64"/>
    <s v="Wallet"/>
    <n v="2"/>
    <s v="36-50"/>
    <s v="new"/>
    <s v="high value"/>
    <s v="Low"/>
    <s v="May"/>
    <x v="1"/>
    <x v="2"/>
    <x v="0"/>
  </r>
  <r>
    <n v="607202"/>
    <n v="67962"/>
    <n v="20"/>
    <s v="Male"/>
    <x v="4"/>
    <x v="2"/>
    <s v="South Indian"/>
    <d v="2024-04-07T00:00:00"/>
    <s v="Online"/>
    <n v="80"/>
    <n v="11.1"/>
    <n v="1374.5"/>
    <n v="45.78"/>
    <s v="UPI"/>
    <n v="2"/>
    <s v="18-24"/>
    <s v="new"/>
    <s v="high value"/>
    <s v="Low"/>
    <s v="Apr"/>
    <x v="1"/>
    <x v="1"/>
    <x v="1"/>
  </r>
  <r>
    <n v="607203"/>
    <n v="10893"/>
    <n v="47"/>
    <s v="Male"/>
    <x v="5"/>
    <x v="3"/>
    <s v="Biryani"/>
    <d v="2022-09-07T00:00:00"/>
    <s v="COD"/>
    <n v="33"/>
    <n v="4.9000000000000004"/>
    <n v="604.11"/>
    <n v="107.56"/>
    <s v="Wallet"/>
    <n v="2"/>
    <s v="36-50"/>
    <s v="new"/>
    <s v="high value"/>
    <s v="Low"/>
    <s v="Sep"/>
    <x v="2"/>
    <x v="2"/>
    <x v="0"/>
  </r>
  <r>
    <n v="607204"/>
    <n v="73488"/>
    <n v="38"/>
    <s v="Female"/>
    <x v="2"/>
    <x v="3"/>
    <s v="Pizza"/>
    <d v="2023-01-15T00:00:00"/>
    <s v="COD"/>
    <n v="24"/>
    <n v="12.7"/>
    <n v="843.61"/>
    <n v="43.97"/>
    <s v="Wallet"/>
    <n v="4"/>
    <s v="36-50"/>
    <s v="new"/>
    <s v="high value"/>
    <s v="medium"/>
    <s v="Jan"/>
    <x v="0"/>
    <x v="1"/>
    <x v="2"/>
  </r>
  <r>
    <n v="607205"/>
    <n v="48264"/>
    <n v="48"/>
    <s v="Female"/>
    <x v="0"/>
    <x v="6"/>
    <s v="Biryani"/>
    <d v="2023-09-17T00:00:00"/>
    <s v="COD"/>
    <n v="67"/>
    <n v="11.4"/>
    <n v="1072.68"/>
    <n v="103.53"/>
    <s v="Cash"/>
    <n v="3"/>
    <s v="36-50"/>
    <s v="new"/>
    <s v="high value"/>
    <s v="medium"/>
    <s v="Sep"/>
    <x v="0"/>
    <x v="1"/>
    <x v="1"/>
  </r>
  <r>
    <n v="607206"/>
    <n v="37747"/>
    <n v="43"/>
    <s v="Female"/>
    <x v="3"/>
    <x v="7"/>
    <s v="Chinese"/>
    <d v="2022-04-02T00:00:00"/>
    <s v="COD"/>
    <n v="49"/>
    <n v="2"/>
    <n v="697.07"/>
    <n v="73.680000000000007"/>
    <s v="Wallet"/>
    <n v="3"/>
    <s v="36-50"/>
    <s v="new"/>
    <s v="high value"/>
    <s v="medium"/>
    <s v="Apr"/>
    <x v="2"/>
    <x v="2"/>
    <x v="1"/>
  </r>
  <r>
    <n v="607207"/>
    <n v="69319"/>
    <n v="35"/>
    <s v="Male"/>
    <x v="0"/>
    <x v="5"/>
    <s v="Pizza"/>
    <d v="2023-11-01T00:00:00"/>
    <s v="COD"/>
    <n v="37"/>
    <n v="11.8"/>
    <n v="867.69"/>
    <n v="36.4"/>
    <s v="Wallet"/>
    <n v="4"/>
    <s v="25-35"/>
    <s v="new"/>
    <s v="high value"/>
    <s v="medium"/>
    <s v="Nov"/>
    <x v="0"/>
    <x v="1"/>
    <x v="0"/>
  </r>
  <r>
    <n v="607208"/>
    <n v="26576"/>
    <n v="23"/>
    <s v="Male"/>
    <x v="0"/>
    <x v="0"/>
    <s v="Pizza"/>
    <d v="2023-05-28T00:00:00"/>
    <s v="COD"/>
    <n v="76"/>
    <n v="10.9"/>
    <n v="1360.17"/>
    <n v="30.91"/>
    <s v="Cash"/>
    <n v="3"/>
    <s v="18-24"/>
    <s v="new"/>
    <s v="high value"/>
    <s v="medium"/>
    <s v="May"/>
    <x v="0"/>
    <x v="1"/>
    <x v="1"/>
  </r>
  <r>
    <n v="607209"/>
    <n v="39616"/>
    <n v="46"/>
    <s v="Female"/>
    <x v="3"/>
    <x v="6"/>
    <s v="Biryani"/>
    <d v="2024-01-15T00:00:00"/>
    <s v="COD"/>
    <n v="33"/>
    <n v="3.8"/>
    <n v="777.12"/>
    <n v="76.62"/>
    <s v="Wallet"/>
    <n v="1"/>
    <s v="36-50"/>
    <s v="new"/>
    <s v="high value"/>
    <s v="Low"/>
    <s v="Jan"/>
    <x v="1"/>
    <x v="2"/>
    <x v="0"/>
  </r>
  <r>
    <n v="607210"/>
    <n v="87787"/>
    <n v="57"/>
    <s v="Female"/>
    <x v="5"/>
    <x v="4"/>
    <s v="Chinese"/>
    <d v="2024-03-14T00:00:00"/>
    <s v="Online"/>
    <n v="51"/>
    <n v="3.9"/>
    <n v="611.34"/>
    <n v="39.18"/>
    <s v="Cash"/>
    <n v="3"/>
    <s v="50+"/>
    <s v="new"/>
    <s v="high value"/>
    <s v="medium"/>
    <s v="Mar"/>
    <x v="1"/>
    <x v="2"/>
    <x v="1"/>
  </r>
  <r>
    <n v="607211"/>
    <n v="51142"/>
    <n v="44"/>
    <s v="Female"/>
    <x v="5"/>
    <x v="2"/>
    <s v="Biryani"/>
    <d v="2024-10-08T00:00:00"/>
    <s v="Online"/>
    <n v="44"/>
    <n v="5.0999999999999996"/>
    <n v="1223.6099999999999"/>
    <n v="20.5"/>
    <s v="Wallet"/>
    <n v="2"/>
    <s v="36-50"/>
    <s v="new"/>
    <s v="high value"/>
    <s v="Low"/>
    <s v="Oct"/>
    <x v="1"/>
    <x v="0"/>
    <x v="0"/>
  </r>
  <r>
    <n v="607212"/>
    <n v="86391"/>
    <n v="58"/>
    <s v="Male"/>
    <x v="5"/>
    <x v="6"/>
    <s v="Pizza"/>
    <d v="2022-05-15T00:00:00"/>
    <s v="COD"/>
    <n v="25"/>
    <n v="2.2000000000000002"/>
    <n v="234.1"/>
    <n v="39"/>
    <s v="Cash"/>
    <n v="4"/>
    <s v="50+"/>
    <s v="new"/>
    <s v="low"/>
    <s v="medium"/>
    <s v="May"/>
    <x v="2"/>
    <x v="2"/>
    <x v="2"/>
  </r>
  <r>
    <n v="607213"/>
    <n v="36018"/>
    <n v="57"/>
    <s v="Female"/>
    <x v="5"/>
    <x v="4"/>
    <s v="Chinese"/>
    <d v="2024-06-05T00:00:00"/>
    <s v="COD"/>
    <n v="66"/>
    <n v="11.7"/>
    <n v="483.76"/>
    <n v="61.01"/>
    <s v="Cash"/>
    <n v="2"/>
    <s v="50+"/>
    <s v="new"/>
    <s v="medium"/>
    <s v="Low"/>
    <s v="Jun"/>
    <x v="1"/>
    <x v="1"/>
    <x v="1"/>
  </r>
  <r>
    <n v="607214"/>
    <n v="52402"/>
    <n v="41"/>
    <s v="Male"/>
    <x v="5"/>
    <x v="3"/>
    <s v="South Indian"/>
    <d v="2024-04-10T00:00:00"/>
    <s v="COD"/>
    <n v="69"/>
    <n v="6.2"/>
    <n v="550.70000000000005"/>
    <n v="68.12"/>
    <s v="UPI"/>
    <n v="3"/>
    <s v="36-50"/>
    <s v="new"/>
    <s v="high value"/>
    <s v="medium"/>
    <s v="Apr"/>
    <x v="1"/>
    <x v="0"/>
    <x v="1"/>
  </r>
  <r>
    <n v="607215"/>
    <n v="31166"/>
    <n v="63"/>
    <s v="Male"/>
    <x v="3"/>
    <x v="0"/>
    <s v="Chinese"/>
    <d v="2023-04-28T00:00:00"/>
    <s v="COD"/>
    <n v="59"/>
    <n v="1.5"/>
    <n v="1295.77"/>
    <n v="114.29"/>
    <s v="Wallet"/>
    <n v="2"/>
    <s v="50+"/>
    <s v="new"/>
    <s v="high value"/>
    <s v="Low"/>
    <s v="Apr"/>
    <x v="0"/>
    <x v="2"/>
    <x v="1"/>
  </r>
  <r>
    <n v="607216"/>
    <n v="20064"/>
    <n v="45"/>
    <s v="Male"/>
    <x v="4"/>
    <x v="2"/>
    <s v="Sandwich"/>
    <d v="2023-03-11T00:00:00"/>
    <s v="Online"/>
    <n v="69"/>
    <n v="4"/>
    <n v="1015.23"/>
    <n v="52.12"/>
    <s v="Card"/>
    <n v="1"/>
    <s v="36-50"/>
    <s v="new"/>
    <s v="high value"/>
    <s v="Low"/>
    <s v="Mar"/>
    <x v="0"/>
    <x v="2"/>
    <x v="1"/>
  </r>
  <r>
    <n v="607217"/>
    <n v="21690"/>
    <n v="59"/>
    <s v="Female"/>
    <x v="3"/>
    <x v="0"/>
    <s v="Biryani"/>
    <d v="2024-07-19T00:00:00"/>
    <s v="COD"/>
    <n v="53"/>
    <n v="9.4"/>
    <n v="498.14"/>
    <n v="72.650000000000006"/>
    <s v="Cash"/>
    <n v="5"/>
    <s v="50+"/>
    <s v="new"/>
    <s v="medium"/>
    <s v="High"/>
    <s v="Jul"/>
    <x v="1"/>
    <x v="0"/>
    <x v="1"/>
  </r>
  <r>
    <n v="607218"/>
    <n v="22264"/>
    <n v="36"/>
    <s v="Male"/>
    <x v="1"/>
    <x v="1"/>
    <s v="Sandwich"/>
    <d v="2023-11-05T00:00:00"/>
    <s v="COD"/>
    <n v="22"/>
    <n v="7.4"/>
    <n v="234.22"/>
    <n v="41.55"/>
    <s v="Card"/>
    <n v="3"/>
    <s v="36-50"/>
    <s v="new"/>
    <s v="low"/>
    <s v="medium"/>
    <s v="Nov"/>
    <x v="0"/>
    <x v="0"/>
    <x v="2"/>
  </r>
  <r>
    <n v="607219"/>
    <n v="97723"/>
    <n v="29"/>
    <s v="Female"/>
    <x v="0"/>
    <x v="7"/>
    <s v="Burger"/>
    <d v="2023-10-22T00:00:00"/>
    <s v="COD"/>
    <n v="37"/>
    <n v="13"/>
    <n v="1117.04"/>
    <n v="103.15"/>
    <s v="Cash"/>
    <n v="5"/>
    <s v="25-35"/>
    <s v="new"/>
    <s v="high value"/>
    <s v="High"/>
    <s v="Oct"/>
    <x v="0"/>
    <x v="1"/>
    <x v="0"/>
  </r>
  <r>
    <n v="607220"/>
    <n v="47053"/>
    <n v="18"/>
    <s v="Female"/>
    <x v="5"/>
    <x v="4"/>
    <s v="South Indian"/>
    <d v="2022-05-29T00:00:00"/>
    <s v="COD"/>
    <n v="83"/>
    <n v="10.7"/>
    <n v="187.58"/>
    <n v="27.05"/>
    <s v="UPI"/>
    <n v="5"/>
    <s v="18-24"/>
    <s v="new"/>
    <s v="low"/>
    <s v="High"/>
    <s v="May"/>
    <x v="2"/>
    <x v="1"/>
    <x v="1"/>
  </r>
  <r>
    <n v="607221"/>
    <n v="46314"/>
    <n v="29"/>
    <s v="Female"/>
    <x v="1"/>
    <x v="3"/>
    <s v="Pizza"/>
    <d v="2023-09-03T00:00:00"/>
    <s v="Online"/>
    <n v="58"/>
    <n v="8"/>
    <n v="603.42999999999995"/>
    <n v="34.299999999999997"/>
    <s v="Card"/>
    <n v="5"/>
    <s v="25-35"/>
    <s v="new"/>
    <s v="high value"/>
    <s v="High"/>
    <s v="Sep"/>
    <x v="0"/>
    <x v="0"/>
    <x v="1"/>
  </r>
  <r>
    <n v="607222"/>
    <n v="63508"/>
    <n v="50"/>
    <s v="Female"/>
    <x v="4"/>
    <x v="6"/>
    <s v="Burger"/>
    <d v="2023-01-25T00:00:00"/>
    <s v="COD"/>
    <n v="82"/>
    <n v="13.6"/>
    <n v="1202.02"/>
    <n v="71.849999999999994"/>
    <s v="UPI"/>
    <n v="1"/>
    <s v="36-50"/>
    <s v="new"/>
    <s v="high value"/>
    <s v="Low"/>
    <s v="Jan"/>
    <x v="0"/>
    <x v="1"/>
    <x v="1"/>
  </r>
  <r>
    <n v="607223"/>
    <n v="22390"/>
    <n v="47"/>
    <s v="Male"/>
    <x v="4"/>
    <x v="3"/>
    <s v="Burger"/>
    <d v="2024-04-28T00:00:00"/>
    <s v="COD"/>
    <n v="76"/>
    <n v="10.199999999999999"/>
    <n v="812.31"/>
    <n v="28.02"/>
    <s v="Cash"/>
    <n v="5"/>
    <s v="36-50"/>
    <s v="new"/>
    <s v="high value"/>
    <s v="High"/>
    <s v="Apr"/>
    <x v="1"/>
    <x v="1"/>
    <x v="1"/>
  </r>
  <r>
    <n v="607224"/>
    <n v="75753"/>
    <n v="63"/>
    <s v="Male"/>
    <x v="0"/>
    <x v="2"/>
    <s v="Biryani"/>
    <d v="2023-04-11T00:00:00"/>
    <s v="COD"/>
    <n v="64"/>
    <n v="12.5"/>
    <n v="1267.0899999999999"/>
    <n v="27.29"/>
    <s v="Wallet"/>
    <n v="5"/>
    <s v="50+"/>
    <s v="new"/>
    <s v="high value"/>
    <s v="High"/>
    <s v="Apr"/>
    <x v="0"/>
    <x v="1"/>
    <x v="1"/>
  </r>
  <r>
    <n v="607225"/>
    <n v="93993"/>
    <n v="59"/>
    <s v="Female"/>
    <x v="4"/>
    <x v="1"/>
    <s v="Biryani"/>
    <d v="2022-01-09T00:00:00"/>
    <s v="Online"/>
    <n v="51"/>
    <n v="12.4"/>
    <n v="803.78"/>
    <n v="69.900000000000006"/>
    <s v="Card"/>
    <n v="3"/>
    <s v="50+"/>
    <s v="new"/>
    <s v="high value"/>
    <s v="medium"/>
    <s v="Jan"/>
    <x v="2"/>
    <x v="1"/>
    <x v="1"/>
  </r>
  <r>
    <n v="607226"/>
    <n v="57612"/>
    <n v="55"/>
    <s v="Female"/>
    <x v="1"/>
    <x v="1"/>
    <s v="Sandwich"/>
    <d v="2022-05-15T00:00:00"/>
    <s v="COD"/>
    <n v="56"/>
    <n v="7.4"/>
    <n v="457.3"/>
    <n v="114.77"/>
    <s v="UPI"/>
    <n v="3"/>
    <s v="50+"/>
    <s v="new"/>
    <s v="medium"/>
    <s v="medium"/>
    <s v="May"/>
    <x v="2"/>
    <x v="0"/>
    <x v="1"/>
  </r>
  <r>
    <n v="607227"/>
    <n v="17134"/>
    <n v="20"/>
    <s v="Female"/>
    <x v="1"/>
    <x v="2"/>
    <s v="Sandwich"/>
    <d v="2024-07-06T00:00:00"/>
    <s v="COD"/>
    <n v="20"/>
    <n v="6.9"/>
    <n v="1144.05"/>
    <n v="107.88"/>
    <s v="Card"/>
    <n v="1"/>
    <s v="18-24"/>
    <s v="repeat"/>
    <s v="high value"/>
    <s v="Low"/>
    <s v="Jul"/>
    <x v="1"/>
    <x v="0"/>
    <x v="2"/>
  </r>
  <r>
    <n v="607228"/>
    <n v="63871"/>
    <n v="24"/>
    <s v="Female"/>
    <x v="5"/>
    <x v="6"/>
    <s v="Pizza"/>
    <d v="2024-01-30T00:00:00"/>
    <s v="COD"/>
    <n v="58"/>
    <n v="6.3"/>
    <n v="187.55"/>
    <n v="75.86"/>
    <s v="Card"/>
    <n v="2"/>
    <s v="18-24"/>
    <s v="new"/>
    <s v="low"/>
    <s v="Low"/>
    <s v="Jan"/>
    <x v="1"/>
    <x v="0"/>
    <x v="1"/>
  </r>
  <r>
    <n v="607229"/>
    <n v="12801"/>
    <n v="62"/>
    <s v="Male"/>
    <x v="0"/>
    <x v="1"/>
    <s v="Burger"/>
    <d v="2024-08-14T00:00:00"/>
    <s v="Online"/>
    <n v="78"/>
    <n v="2.7"/>
    <n v="250.67"/>
    <n v="84.82"/>
    <s v="Card"/>
    <n v="5"/>
    <s v="50+"/>
    <s v="new"/>
    <s v="medium"/>
    <s v="High"/>
    <s v="Aug"/>
    <x v="1"/>
    <x v="2"/>
    <x v="1"/>
  </r>
  <r>
    <n v="607230"/>
    <n v="13000"/>
    <n v="18"/>
    <s v="Female"/>
    <x v="1"/>
    <x v="2"/>
    <s v="South Indian"/>
    <d v="2024-09-13T00:00:00"/>
    <s v="COD"/>
    <n v="23"/>
    <n v="2.6"/>
    <n v="1090.83"/>
    <n v="103.42"/>
    <s v="UPI"/>
    <n v="2"/>
    <s v="18-24"/>
    <s v="new"/>
    <s v="high value"/>
    <s v="Low"/>
    <s v="Sep"/>
    <x v="1"/>
    <x v="2"/>
    <x v="2"/>
  </r>
  <r>
    <n v="607231"/>
    <n v="35172"/>
    <n v="64"/>
    <s v="Male"/>
    <x v="1"/>
    <x v="7"/>
    <s v="Chinese"/>
    <d v="2022-10-26T00:00:00"/>
    <s v="COD"/>
    <n v="29"/>
    <n v="9.4"/>
    <n v="1457.06"/>
    <n v="77.989999999999995"/>
    <s v="UPI"/>
    <n v="4"/>
    <s v="50+"/>
    <s v="new"/>
    <s v="high value"/>
    <s v="medium"/>
    <s v="Oct"/>
    <x v="2"/>
    <x v="0"/>
    <x v="2"/>
  </r>
  <r>
    <n v="607232"/>
    <n v="28794"/>
    <n v="19"/>
    <s v="Female"/>
    <x v="0"/>
    <x v="3"/>
    <s v="Pizza"/>
    <d v="2022-12-11T00:00:00"/>
    <s v="COD"/>
    <n v="70"/>
    <n v="14.4"/>
    <n v="759.41"/>
    <n v="91.15"/>
    <s v="Card"/>
    <n v="3"/>
    <s v="18-24"/>
    <s v="new"/>
    <s v="high value"/>
    <s v="medium"/>
    <s v="Dec"/>
    <x v="2"/>
    <x v="1"/>
    <x v="1"/>
  </r>
  <r>
    <n v="607233"/>
    <n v="63742"/>
    <n v="53"/>
    <s v="Female"/>
    <x v="2"/>
    <x v="0"/>
    <s v="South Indian"/>
    <d v="2022-01-23T00:00:00"/>
    <s v="COD"/>
    <n v="49"/>
    <n v="13.5"/>
    <n v="1075.77"/>
    <n v="53.5"/>
    <s v="Cash"/>
    <n v="1"/>
    <s v="50+"/>
    <s v="repeat"/>
    <s v="high value"/>
    <s v="Low"/>
    <s v="Jan"/>
    <x v="2"/>
    <x v="1"/>
    <x v="1"/>
  </r>
  <r>
    <n v="607234"/>
    <n v="70148"/>
    <n v="38"/>
    <s v="Female"/>
    <x v="4"/>
    <x v="4"/>
    <s v="Biryani"/>
    <d v="2024-10-20T00:00:00"/>
    <s v="COD"/>
    <n v="31"/>
    <n v="6.1"/>
    <n v="1079.3599999999999"/>
    <n v="105.39"/>
    <s v="Cash"/>
    <n v="2"/>
    <s v="36-50"/>
    <s v="new"/>
    <s v="high value"/>
    <s v="Low"/>
    <s v="Oct"/>
    <x v="1"/>
    <x v="0"/>
    <x v="0"/>
  </r>
  <r>
    <n v="607235"/>
    <n v="57211"/>
    <n v="64"/>
    <s v="Female"/>
    <x v="1"/>
    <x v="3"/>
    <s v="Pizza"/>
    <d v="2024-08-15T00:00:00"/>
    <s v="COD"/>
    <n v="64"/>
    <n v="10.1"/>
    <n v="615.95000000000005"/>
    <n v="72.06"/>
    <s v="UPI"/>
    <n v="4"/>
    <s v="50+"/>
    <s v="new"/>
    <s v="high value"/>
    <s v="medium"/>
    <s v="Aug"/>
    <x v="1"/>
    <x v="1"/>
    <x v="1"/>
  </r>
  <r>
    <n v="607236"/>
    <n v="57839"/>
    <n v="21"/>
    <s v="Male"/>
    <x v="0"/>
    <x v="2"/>
    <s v="Sandwich"/>
    <d v="2022-01-22T00:00:00"/>
    <s v="Online"/>
    <n v="55"/>
    <n v="12.3"/>
    <n v="1182.6199999999999"/>
    <n v="116.51"/>
    <s v="UPI"/>
    <n v="4"/>
    <s v="18-24"/>
    <s v="new"/>
    <s v="high value"/>
    <s v="medium"/>
    <s v="Jan"/>
    <x v="2"/>
    <x v="1"/>
    <x v="1"/>
  </r>
  <r>
    <n v="607237"/>
    <n v="23349"/>
    <n v="39"/>
    <s v="Male"/>
    <x v="4"/>
    <x v="1"/>
    <s v="South Indian"/>
    <d v="2022-03-03T00:00:00"/>
    <s v="Online"/>
    <n v="25"/>
    <n v="8"/>
    <n v="744.97"/>
    <n v="119.29"/>
    <s v="Wallet"/>
    <n v="2"/>
    <s v="36-50"/>
    <s v="new"/>
    <s v="high value"/>
    <s v="Low"/>
    <s v="Mar"/>
    <x v="2"/>
    <x v="0"/>
    <x v="2"/>
  </r>
  <r>
    <n v="607238"/>
    <n v="70333"/>
    <n v="61"/>
    <s v="Female"/>
    <x v="2"/>
    <x v="3"/>
    <s v="Pizza"/>
    <d v="2022-01-29T00:00:00"/>
    <s v="Online"/>
    <n v="24"/>
    <n v="7.9"/>
    <n v="175.88"/>
    <n v="79.849999999999994"/>
    <s v="UPI"/>
    <n v="1"/>
    <s v="50+"/>
    <s v="new"/>
    <s v="low"/>
    <s v="Low"/>
    <s v="Jan"/>
    <x v="2"/>
    <x v="0"/>
    <x v="2"/>
  </r>
  <r>
    <n v="607239"/>
    <n v="28309"/>
    <n v="42"/>
    <s v="Female"/>
    <x v="3"/>
    <x v="2"/>
    <s v="Pizza"/>
    <d v="2022-02-02T00:00:00"/>
    <s v="Online"/>
    <n v="74"/>
    <n v="12.6"/>
    <n v="1295.56"/>
    <n v="86.43"/>
    <s v="Cash"/>
    <n v="5"/>
    <s v="36-50"/>
    <s v="repeat"/>
    <s v="high value"/>
    <s v="High"/>
    <s v="Feb"/>
    <x v="2"/>
    <x v="1"/>
    <x v="1"/>
  </r>
  <r>
    <n v="607240"/>
    <n v="82366"/>
    <n v="62"/>
    <s v="Female"/>
    <x v="2"/>
    <x v="5"/>
    <s v="South Indian"/>
    <d v="2022-04-21T00:00:00"/>
    <s v="COD"/>
    <n v="45"/>
    <n v="13.1"/>
    <n v="445.28"/>
    <n v="55.72"/>
    <s v="Wallet"/>
    <n v="2"/>
    <s v="50+"/>
    <s v="new"/>
    <s v="medium"/>
    <s v="Low"/>
    <s v="Apr"/>
    <x v="2"/>
    <x v="1"/>
    <x v="0"/>
  </r>
  <r>
    <n v="607241"/>
    <n v="47111"/>
    <n v="51"/>
    <s v="Female"/>
    <x v="1"/>
    <x v="1"/>
    <s v="Burger"/>
    <d v="2022-09-16T00:00:00"/>
    <s v="Online"/>
    <n v="39"/>
    <n v="4.5999999999999996"/>
    <n v="155.44"/>
    <n v="111.57"/>
    <s v="Wallet"/>
    <n v="1"/>
    <s v="50+"/>
    <s v="new"/>
    <s v="low"/>
    <s v="Low"/>
    <s v="Sep"/>
    <x v="2"/>
    <x v="2"/>
    <x v="0"/>
  </r>
  <r>
    <n v="607242"/>
    <n v="91922"/>
    <n v="41"/>
    <s v="Male"/>
    <x v="0"/>
    <x v="1"/>
    <s v="Biryani"/>
    <d v="2022-08-24T00:00:00"/>
    <s v="Online"/>
    <n v="28"/>
    <n v="6.7"/>
    <n v="1306.03"/>
    <n v="111.24"/>
    <s v="Cash"/>
    <n v="5"/>
    <s v="36-50"/>
    <s v="new"/>
    <s v="high value"/>
    <s v="High"/>
    <s v="Aug"/>
    <x v="2"/>
    <x v="0"/>
    <x v="2"/>
  </r>
  <r>
    <n v="607243"/>
    <n v="76033"/>
    <n v="40"/>
    <s v="Female"/>
    <x v="0"/>
    <x v="3"/>
    <s v="Sandwich"/>
    <d v="2022-02-20T00:00:00"/>
    <s v="COD"/>
    <n v="35"/>
    <n v="5.6"/>
    <n v="1086.7"/>
    <n v="85.22"/>
    <s v="UPI"/>
    <n v="4"/>
    <s v="36-50"/>
    <s v="new"/>
    <s v="high value"/>
    <s v="medium"/>
    <s v="Feb"/>
    <x v="2"/>
    <x v="0"/>
    <x v="0"/>
  </r>
  <r>
    <n v="607244"/>
    <n v="35975"/>
    <n v="18"/>
    <s v="Female"/>
    <x v="3"/>
    <x v="2"/>
    <s v="Burger"/>
    <d v="2023-01-22T00:00:00"/>
    <s v="COD"/>
    <n v="55"/>
    <n v="14.1"/>
    <n v="1091.8800000000001"/>
    <n v="58.97"/>
    <s v="Cash"/>
    <n v="3"/>
    <s v="18-24"/>
    <s v="new"/>
    <s v="high value"/>
    <s v="medium"/>
    <s v="Jan"/>
    <x v="0"/>
    <x v="1"/>
    <x v="1"/>
  </r>
  <r>
    <n v="607245"/>
    <n v="29706"/>
    <n v="29"/>
    <s v="Female"/>
    <x v="2"/>
    <x v="7"/>
    <s v="Pizza"/>
    <d v="2024-07-02T00:00:00"/>
    <s v="Online"/>
    <n v="66"/>
    <n v="5.4"/>
    <n v="281.66000000000003"/>
    <n v="32.39"/>
    <s v="Cash"/>
    <n v="1"/>
    <s v="25-35"/>
    <s v="new"/>
    <s v="medium"/>
    <s v="Low"/>
    <s v="Jul"/>
    <x v="1"/>
    <x v="0"/>
    <x v="1"/>
  </r>
  <r>
    <n v="607246"/>
    <n v="33712"/>
    <n v="23"/>
    <s v="Female"/>
    <x v="4"/>
    <x v="6"/>
    <s v="Biryani"/>
    <d v="2024-07-22T00:00:00"/>
    <s v="Online"/>
    <n v="69"/>
    <n v="3.3"/>
    <n v="1051.08"/>
    <n v="111.32"/>
    <s v="UPI"/>
    <n v="1"/>
    <s v="18-24"/>
    <s v="new"/>
    <s v="high value"/>
    <s v="Low"/>
    <s v="Jul"/>
    <x v="1"/>
    <x v="2"/>
    <x v="1"/>
  </r>
  <r>
    <n v="607247"/>
    <n v="60996"/>
    <n v="27"/>
    <s v="Female"/>
    <x v="1"/>
    <x v="3"/>
    <s v="South Indian"/>
    <d v="2022-03-30T00:00:00"/>
    <s v="COD"/>
    <n v="27"/>
    <n v="2.1"/>
    <n v="759.95"/>
    <n v="20.350000000000001"/>
    <s v="Cash"/>
    <n v="4"/>
    <s v="25-35"/>
    <s v="new"/>
    <s v="high value"/>
    <s v="medium"/>
    <s v="Mar"/>
    <x v="2"/>
    <x v="2"/>
    <x v="2"/>
  </r>
  <r>
    <n v="607248"/>
    <n v="52726"/>
    <n v="56"/>
    <s v="Female"/>
    <x v="5"/>
    <x v="7"/>
    <s v="Chinese"/>
    <d v="2024-11-09T00:00:00"/>
    <s v="COD"/>
    <n v="76"/>
    <n v="9.1999999999999993"/>
    <n v="1189.04"/>
    <n v="115.71"/>
    <s v="Card"/>
    <n v="3"/>
    <s v="50+"/>
    <s v="new"/>
    <s v="high value"/>
    <s v="medium"/>
    <s v="Nov"/>
    <x v="1"/>
    <x v="0"/>
    <x v="1"/>
  </r>
  <r>
    <n v="607249"/>
    <n v="94091"/>
    <n v="61"/>
    <s v="Female"/>
    <x v="3"/>
    <x v="7"/>
    <s v="Biryani"/>
    <d v="2022-09-29T00:00:00"/>
    <s v="COD"/>
    <n v="35"/>
    <n v="6.3"/>
    <n v="1281.83"/>
    <n v="96.92"/>
    <s v="Wallet"/>
    <n v="5"/>
    <s v="50+"/>
    <s v="new"/>
    <s v="high value"/>
    <s v="High"/>
    <s v="Sep"/>
    <x v="2"/>
    <x v="0"/>
    <x v="0"/>
  </r>
  <r>
    <n v="607250"/>
    <n v="51571"/>
    <n v="62"/>
    <s v="Female"/>
    <x v="3"/>
    <x v="3"/>
    <s v="Chinese"/>
    <d v="2023-01-30T00:00:00"/>
    <s v="COD"/>
    <n v="36"/>
    <n v="9.9"/>
    <n v="637.32000000000005"/>
    <n v="49.7"/>
    <s v="UPI"/>
    <n v="1"/>
    <s v="50+"/>
    <s v="new"/>
    <s v="high value"/>
    <s v="Low"/>
    <s v="Jan"/>
    <x v="0"/>
    <x v="0"/>
    <x v="0"/>
  </r>
  <r>
    <n v="607251"/>
    <n v="26332"/>
    <n v="23"/>
    <s v="Female"/>
    <x v="2"/>
    <x v="0"/>
    <s v="South Indian"/>
    <d v="2023-06-02T00:00:00"/>
    <s v="COD"/>
    <n v="51"/>
    <n v="5.8"/>
    <n v="1234.04"/>
    <n v="23.93"/>
    <s v="UPI"/>
    <n v="3"/>
    <s v="18-24"/>
    <s v="repeat"/>
    <s v="high value"/>
    <s v="medium"/>
    <s v="Jun"/>
    <x v="0"/>
    <x v="0"/>
    <x v="1"/>
  </r>
  <r>
    <n v="607252"/>
    <n v="81295"/>
    <n v="64"/>
    <s v="Female"/>
    <x v="3"/>
    <x v="3"/>
    <s v="South Indian"/>
    <d v="2022-12-12T00:00:00"/>
    <s v="Online"/>
    <n v="32"/>
    <n v="6.5"/>
    <n v="755.72"/>
    <n v="62.1"/>
    <s v="Cash"/>
    <n v="2"/>
    <s v="50+"/>
    <s v="new"/>
    <s v="high value"/>
    <s v="Low"/>
    <s v="Dec"/>
    <x v="2"/>
    <x v="0"/>
    <x v="0"/>
  </r>
  <r>
    <n v="607253"/>
    <n v="89377"/>
    <n v="18"/>
    <s v="Male"/>
    <x v="2"/>
    <x v="0"/>
    <s v="Chinese"/>
    <d v="2024-10-17T00:00:00"/>
    <s v="Online"/>
    <n v="62"/>
    <n v="9.8000000000000007"/>
    <n v="331.97"/>
    <n v="54.65"/>
    <s v="UPI"/>
    <n v="4"/>
    <s v="18-24"/>
    <s v="new"/>
    <s v="medium"/>
    <s v="medium"/>
    <s v="Oct"/>
    <x v="1"/>
    <x v="0"/>
    <x v="1"/>
  </r>
  <r>
    <n v="607254"/>
    <n v="76015"/>
    <n v="61"/>
    <s v="Female"/>
    <x v="2"/>
    <x v="5"/>
    <s v="Burger"/>
    <d v="2024-12-26T00:00:00"/>
    <s v="COD"/>
    <n v="70"/>
    <n v="8.3000000000000007"/>
    <n v="593.16"/>
    <n v="35.229999999999997"/>
    <s v="Cash"/>
    <n v="4"/>
    <s v="50+"/>
    <s v="new"/>
    <s v="high value"/>
    <s v="medium"/>
    <s v="Dec"/>
    <x v="1"/>
    <x v="0"/>
    <x v="1"/>
  </r>
  <r>
    <n v="607255"/>
    <n v="96968"/>
    <n v="52"/>
    <s v="Female"/>
    <x v="1"/>
    <x v="3"/>
    <s v="Sandwich"/>
    <d v="2022-05-19T00:00:00"/>
    <s v="COD"/>
    <n v="53"/>
    <n v="11.3"/>
    <n v="1327.82"/>
    <n v="105.93"/>
    <s v="UPI"/>
    <n v="2"/>
    <s v="50+"/>
    <s v="new"/>
    <s v="high value"/>
    <s v="Low"/>
    <s v="May"/>
    <x v="2"/>
    <x v="1"/>
    <x v="1"/>
  </r>
  <r>
    <n v="607256"/>
    <n v="87452"/>
    <n v="22"/>
    <s v="Male"/>
    <x v="5"/>
    <x v="1"/>
    <s v="Pizza"/>
    <d v="2024-04-09T00:00:00"/>
    <s v="Online"/>
    <n v="29"/>
    <n v="1.6"/>
    <n v="561.74"/>
    <n v="103.32"/>
    <s v="UPI"/>
    <n v="1"/>
    <s v="18-24"/>
    <s v="new"/>
    <s v="high value"/>
    <s v="Low"/>
    <s v="Apr"/>
    <x v="1"/>
    <x v="2"/>
    <x v="2"/>
  </r>
  <r>
    <n v="607257"/>
    <n v="45620"/>
    <n v="25"/>
    <s v="Male"/>
    <x v="4"/>
    <x v="6"/>
    <s v="Sandwich"/>
    <d v="2023-07-26T00:00:00"/>
    <s v="Online"/>
    <n v="40"/>
    <n v="2.5"/>
    <n v="892.51"/>
    <n v="39.49"/>
    <s v="Card"/>
    <n v="2"/>
    <s v="25-35"/>
    <s v="new"/>
    <s v="high value"/>
    <s v="Low"/>
    <s v="Jul"/>
    <x v="0"/>
    <x v="2"/>
    <x v="0"/>
  </r>
  <r>
    <n v="607258"/>
    <n v="52571"/>
    <n v="52"/>
    <s v="Male"/>
    <x v="0"/>
    <x v="7"/>
    <s v="Sandwich"/>
    <d v="2024-10-18T00:00:00"/>
    <s v="Online"/>
    <n v="83"/>
    <n v="14.2"/>
    <n v="282.27999999999997"/>
    <n v="93.19"/>
    <s v="Card"/>
    <n v="2"/>
    <s v="50+"/>
    <s v="new"/>
    <s v="medium"/>
    <s v="Low"/>
    <s v="Oct"/>
    <x v="1"/>
    <x v="1"/>
    <x v="1"/>
  </r>
  <r>
    <n v="607259"/>
    <n v="85766"/>
    <n v="42"/>
    <s v="Male"/>
    <x v="1"/>
    <x v="1"/>
    <s v="Sandwich"/>
    <d v="2023-05-09T00:00:00"/>
    <s v="COD"/>
    <n v="43"/>
    <n v="11.2"/>
    <n v="150.16999999999999"/>
    <n v="77.64"/>
    <s v="UPI"/>
    <n v="4"/>
    <s v="36-50"/>
    <s v="new"/>
    <s v="low"/>
    <s v="medium"/>
    <s v="May"/>
    <x v="0"/>
    <x v="1"/>
    <x v="0"/>
  </r>
  <r>
    <n v="607260"/>
    <n v="13975"/>
    <n v="40"/>
    <s v="Male"/>
    <x v="3"/>
    <x v="2"/>
    <s v="South Indian"/>
    <d v="2023-06-24T00:00:00"/>
    <s v="COD"/>
    <n v="86"/>
    <n v="10.1"/>
    <n v="1288.8599999999999"/>
    <n v="102.86"/>
    <s v="Card"/>
    <n v="4"/>
    <s v="36-50"/>
    <s v="new"/>
    <s v="high value"/>
    <s v="medium"/>
    <s v="Jun"/>
    <x v="0"/>
    <x v="1"/>
    <x v="1"/>
  </r>
  <r>
    <n v="607261"/>
    <n v="34411"/>
    <n v="64"/>
    <s v="Male"/>
    <x v="4"/>
    <x v="1"/>
    <s v="Biryani"/>
    <d v="2024-04-17T00:00:00"/>
    <s v="Online"/>
    <n v="44"/>
    <n v="1.9"/>
    <n v="935.76"/>
    <n v="95.48"/>
    <s v="Cash"/>
    <n v="3"/>
    <s v="50+"/>
    <s v="new"/>
    <s v="high value"/>
    <s v="medium"/>
    <s v="Apr"/>
    <x v="1"/>
    <x v="2"/>
    <x v="0"/>
  </r>
  <r>
    <n v="607262"/>
    <n v="68721"/>
    <n v="26"/>
    <s v="Female"/>
    <x v="2"/>
    <x v="6"/>
    <s v="Biryani"/>
    <d v="2023-08-29T00:00:00"/>
    <s v="COD"/>
    <n v="87"/>
    <n v="9.5"/>
    <n v="546.74"/>
    <n v="115.11"/>
    <s v="Cash"/>
    <n v="2"/>
    <s v="25-35"/>
    <s v="new"/>
    <s v="high value"/>
    <s v="Low"/>
    <s v="Aug"/>
    <x v="0"/>
    <x v="0"/>
    <x v="1"/>
  </r>
  <r>
    <n v="607263"/>
    <n v="48164"/>
    <n v="55"/>
    <s v="Female"/>
    <x v="5"/>
    <x v="7"/>
    <s v="Burger"/>
    <d v="2023-09-04T00:00:00"/>
    <s v="Online"/>
    <n v="76"/>
    <n v="5.2"/>
    <n v="277.2"/>
    <n v="109.49"/>
    <s v="Wallet"/>
    <n v="4"/>
    <s v="50+"/>
    <s v="new"/>
    <s v="medium"/>
    <s v="medium"/>
    <s v="Sep"/>
    <x v="0"/>
    <x v="0"/>
    <x v="1"/>
  </r>
  <r>
    <n v="607264"/>
    <n v="37473"/>
    <n v="38"/>
    <s v="Male"/>
    <x v="1"/>
    <x v="5"/>
    <s v="Chinese"/>
    <d v="2022-11-25T00:00:00"/>
    <s v="Online"/>
    <n v="44"/>
    <n v="6.4"/>
    <n v="1123.24"/>
    <n v="51.59"/>
    <s v="Card"/>
    <n v="5"/>
    <s v="36-50"/>
    <s v="new"/>
    <s v="high value"/>
    <s v="High"/>
    <s v="Nov"/>
    <x v="2"/>
    <x v="0"/>
    <x v="0"/>
  </r>
  <r>
    <n v="607265"/>
    <n v="36745"/>
    <n v="21"/>
    <s v="Male"/>
    <x v="3"/>
    <x v="5"/>
    <s v="South Indian"/>
    <d v="2022-08-14T00:00:00"/>
    <s v="COD"/>
    <n v="69"/>
    <n v="4.0999999999999996"/>
    <n v="1350.55"/>
    <n v="58.14"/>
    <s v="Card"/>
    <n v="2"/>
    <s v="18-24"/>
    <s v="new"/>
    <s v="high value"/>
    <s v="Low"/>
    <s v="Aug"/>
    <x v="2"/>
    <x v="2"/>
    <x v="1"/>
  </r>
  <r>
    <n v="607266"/>
    <n v="82128"/>
    <n v="56"/>
    <s v="Male"/>
    <x v="0"/>
    <x v="4"/>
    <s v="Burger"/>
    <d v="2022-08-14T00:00:00"/>
    <s v="Online"/>
    <n v="85"/>
    <n v="12.6"/>
    <n v="1128.17"/>
    <n v="92.26"/>
    <s v="UPI"/>
    <n v="5"/>
    <s v="50+"/>
    <s v="repeat"/>
    <s v="high value"/>
    <s v="High"/>
    <s v="Aug"/>
    <x v="2"/>
    <x v="1"/>
    <x v="1"/>
  </r>
  <r>
    <n v="607267"/>
    <n v="90343"/>
    <n v="53"/>
    <s v="Female"/>
    <x v="2"/>
    <x v="4"/>
    <s v="South Indian"/>
    <d v="2023-07-02T00:00:00"/>
    <s v="COD"/>
    <n v="20"/>
    <n v="4.7"/>
    <n v="682.68"/>
    <n v="119.57"/>
    <s v="Card"/>
    <n v="4"/>
    <s v="50+"/>
    <s v="new"/>
    <s v="high value"/>
    <s v="medium"/>
    <s v="Jul"/>
    <x v="0"/>
    <x v="2"/>
    <x v="2"/>
  </r>
  <r>
    <n v="607268"/>
    <n v="84024"/>
    <n v="33"/>
    <s v="Male"/>
    <x v="3"/>
    <x v="0"/>
    <s v="Biryani"/>
    <d v="2022-12-21T00:00:00"/>
    <s v="COD"/>
    <n v="31"/>
    <n v="9.1"/>
    <n v="1130.44"/>
    <n v="69.77"/>
    <s v="Cash"/>
    <n v="2"/>
    <s v="25-35"/>
    <s v="new"/>
    <s v="high value"/>
    <s v="Low"/>
    <s v="Dec"/>
    <x v="2"/>
    <x v="0"/>
    <x v="0"/>
  </r>
  <r>
    <n v="607269"/>
    <n v="48918"/>
    <n v="31"/>
    <s v="Female"/>
    <x v="4"/>
    <x v="2"/>
    <s v="Pizza"/>
    <d v="2022-01-06T00:00:00"/>
    <s v="COD"/>
    <n v="88"/>
    <n v="2.6"/>
    <n v="828.95"/>
    <n v="98.44"/>
    <s v="Cash"/>
    <n v="4"/>
    <s v="25-35"/>
    <s v="new"/>
    <s v="high value"/>
    <s v="medium"/>
    <s v="Jan"/>
    <x v="2"/>
    <x v="2"/>
    <x v="1"/>
  </r>
  <r>
    <n v="607270"/>
    <n v="90711"/>
    <n v="28"/>
    <s v="Female"/>
    <x v="0"/>
    <x v="0"/>
    <s v="Sandwich"/>
    <d v="2023-08-21T00:00:00"/>
    <s v="COD"/>
    <n v="78"/>
    <n v="4.7"/>
    <n v="413.83"/>
    <n v="21.63"/>
    <s v="Wallet"/>
    <n v="3"/>
    <s v="25-35"/>
    <s v="new"/>
    <s v="medium"/>
    <s v="medium"/>
    <s v="Aug"/>
    <x v="0"/>
    <x v="2"/>
    <x v="1"/>
  </r>
  <r>
    <n v="607271"/>
    <n v="56296"/>
    <n v="27"/>
    <s v="Female"/>
    <x v="1"/>
    <x v="4"/>
    <s v="Burger"/>
    <d v="2024-02-01T00:00:00"/>
    <s v="Online"/>
    <n v="89"/>
    <n v="12"/>
    <n v="1072.98"/>
    <n v="51.92"/>
    <s v="Card"/>
    <n v="5"/>
    <s v="25-35"/>
    <s v="new"/>
    <s v="high value"/>
    <s v="High"/>
    <s v="Feb"/>
    <x v="1"/>
    <x v="1"/>
    <x v="1"/>
  </r>
  <r>
    <n v="607272"/>
    <n v="38905"/>
    <n v="59"/>
    <s v="Male"/>
    <x v="1"/>
    <x v="3"/>
    <s v="Chinese"/>
    <d v="2024-02-13T00:00:00"/>
    <s v="COD"/>
    <n v="77"/>
    <n v="4.8"/>
    <n v="598.71"/>
    <n v="78.75"/>
    <s v="Card"/>
    <n v="4"/>
    <s v="50+"/>
    <s v="new"/>
    <s v="high value"/>
    <s v="medium"/>
    <s v="Feb"/>
    <x v="1"/>
    <x v="2"/>
    <x v="1"/>
  </r>
  <r>
    <n v="607273"/>
    <n v="82884"/>
    <n v="39"/>
    <s v="Male"/>
    <x v="2"/>
    <x v="6"/>
    <s v="South Indian"/>
    <d v="2024-12-26T00:00:00"/>
    <s v="COD"/>
    <n v="24"/>
    <n v="3.4"/>
    <n v="829.78"/>
    <n v="79.400000000000006"/>
    <s v="UPI"/>
    <n v="5"/>
    <s v="36-50"/>
    <s v="new"/>
    <s v="high value"/>
    <s v="High"/>
    <s v="Dec"/>
    <x v="1"/>
    <x v="2"/>
    <x v="2"/>
  </r>
  <r>
    <n v="607274"/>
    <n v="53779"/>
    <n v="29"/>
    <s v="Male"/>
    <x v="3"/>
    <x v="0"/>
    <s v="South Indian"/>
    <d v="2024-05-02T00:00:00"/>
    <s v="Online"/>
    <n v="63"/>
    <n v="9.9"/>
    <n v="1241.5"/>
    <n v="87.58"/>
    <s v="Card"/>
    <n v="3"/>
    <s v="25-35"/>
    <s v="new"/>
    <s v="high value"/>
    <s v="medium"/>
    <s v="May"/>
    <x v="1"/>
    <x v="0"/>
    <x v="1"/>
  </r>
  <r>
    <n v="607275"/>
    <n v="53579"/>
    <n v="45"/>
    <s v="Female"/>
    <x v="0"/>
    <x v="7"/>
    <s v="Sandwich"/>
    <d v="2022-07-26T00:00:00"/>
    <s v="COD"/>
    <n v="72"/>
    <n v="14.8"/>
    <n v="837.68"/>
    <n v="62.68"/>
    <s v="Cash"/>
    <n v="3"/>
    <s v="36-50"/>
    <s v="new"/>
    <s v="high value"/>
    <s v="medium"/>
    <s v="Jul"/>
    <x v="2"/>
    <x v="1"/>
    <x v="1"/>
  </r>
  <r>
    <n v="607276"/>
    <n v="33069"/>
    <n v="32"/>
    <s v="Male"/>
    <x v="5"/>
    <x v="1"/>
    <s v="Biryani"/>
    <d v="2022-03-29T00:00:00"/>
    <s v="Online"/>
    <n v="89"/>
    <n v="5.0999999999999996"/>
    <n v="1321.43"/>
    <n v="64.7"/>
    <s v="Cash"/>
    <n v="4"/>
    <s v="25-35"/>
    <s v="new"/>
    <s v="high value"/>
    <s v="medium"/>
    <s v="Mar"/>
    <x v="2"/>
    <x v="0"/>
    <x v="1"/>
  </r>
  <r>
    <n v="607277"/>
    <n v="23493"/>
    <n v="49"/>
    <s v="Male"/>
    <x v="5"/>
    <x v="3"/>
    <s v="Sandwich"/>
    <d v="2023-05-26T00:00:00"/>
    <s v="COD"/>
    <n v="53"/>
    <n v="12.2"/>
    <n v="636.77"/>
    <n v="38.97"/>
    <s v="Wallet"/>
    <n v="2"/>
    <s v="36-50"/>
    <s v="new"/>
    <s v="high value"/>
    <s v="Low"/>
    <s v="May"/>
    <x v="0"/>
    <x v="1"/>
    <x v="1"/>
  </r>
  <r>
    <n v="607278"/>
    <n v="22316"/>
    <n v="44"/>
    <s v="Male"/>
    <x v="4"/>
    <x v="0"/>
    <s v="Chinese"/>
    <d v="2023-08-23T00:00:00"/>
    <s v="COD"/>
    <n v="39"/>
    <n v="10.6"/>
    <n v="793.75"/>
    <n v="73"/>
    <s v="Wallet"/>
    <n v="1"/>
    <s v="36-50"/>
    <s v="new"/>
    <s v="high value"/>
    <s v="Low"/>
    <s v="Aug"/>
    <x v="0"/>
    <x v="1"/>
    <x v="0"/>
  </r>
  <r>
    <n v="607279"/>
    <n v="99609"/>
    <n v="52"/>
    <s v="Male"/>
    <x v="1"/>
    <x v="3"/>
    <s v="Biryani"/>
    <d v="2022-09-06T00:00:00"/>
    <s v="Online"/>
    <n v="48"/>
    <n v="14.3"/>
    <n v="1048.72"/>
    <n v="40.369999999999997"/>
    <s v="UPI"/>
    <n v="1"/>
    <s v="50+"/>
    <s v="new"/>
    <s v="high value"/>
    <s v="Low"/>
    <s v="Sep"/>
    <x v="2"/>
    <x v="1"/>
    <x v="1"/>
  </r>
  <r>
    <n v="607280"/>
    <n v="24940"/>
    <n v="52"/>
    <s v="Male"/>
    <x v="5"/>
    <x v="1"/>
    <s v="Pizza"/>
    <d v="2022-08-22T00:00:00"/>
    <s v="Online"/>
    <n v="76"/>
    <n v="2.1"/>
    <n v="755.89"/>
    <n v="112.6"/>
    <s v="UPI"/>
    <n v="1"/>
    <s v="50+"/>
    <s v="new"/>
    <s v="high value"/>
    <s v="Low"/>
    <s v="Aug"/>
    <x v="2"/>
    <x v="2"/>
    <x v="1"/>
  </r>
  <r>
    <n v="607281"/>
    <n v="98745"/>
    <n v="50"/>
    <s v="Female"/>
    <x v="1"/>
    <x v="3"/>
    <s v="Biryani"/>
    <d v="2023-10-27T00:00:00"/>
    <s v="COD"/>
    <n v="25"/>
    <n v="7"/>
    <n v="796.94"/>
    <n v="29.45"/>
    <s v="Card"/>
    <n v="1"/>
    <s v="36-50"/>
    <s v="new"/>
    <s v="high value"/>
    <s v="Low"/>
    <s v="Oct"/>
    <x v="0"/>
    <x v="0"/>
    <x v="2"/>
  </r>
  <r>
    <n v="607282"/>
    <n v="46512"/>
    <n v="61"/>
    <s v="Female"/>
    <x v="3"/>
    <x v="6"/>
    <s v="Burger"/>
    <d v="2024-06-09T00:00:00"/>
    <s v="Online"/>
    <n v="47"/>
    <n v="12.2"/>
    <n v="223.02"/>
    <n v="42.26"/>
    <s v="UPI"/>
    <n v="3"/>
    <s v="50+"/>
    <s v="new"/>
    <s v="low"/>
    <s v="medium"/>
    <s v="Jun"/>
    <x v="1"/>
    <x v="1"/>
    <x v="1"/>
  </r>
  <r>
    <n v="607283"/>
    <n v="79065"/>
    <n v="51"/>
    <s v="Female"/>
    <x v="2"/>
    <x v="5"/>
    <s v="South Indian"/>
    <d v="2024-02-06T00:00:00"/>
    <s v="COD"/>
    <n v="85"/>
    <n v="8.8000000000000007"/>
    <n v="1242.8800000000001"/>
    <n v="61.98"/>
    <s v="Cash"/>
    <n v="2"/>
    <s v="50+"/>
    <s v="new"/>
    <s v="high value"/>
    <s v="Low"/>
    <s v="Feb"/>
    <x v="1"/>
    <x v="0"/>
    <x v="1"/>
  </r>
  <r>
    <n v="607284"/>
    <n v="73228"/>
    <n v="32"/>
    <s v="Male"/>
    <x v="1"/>
    <x v="4"/>
    <s v="Chinese"/>
    <d v="2022-01-20T00:00:00"/>
    <s v="Online"/>
    <n v="58"/>
    <n v="10.199999999999999"/>
    <n v="424.91"/>
    <n v="32.11"/>
    <s v="Card"/>
    <n v="2"/>
    <s v="25-35"/>
    <s v="repeat"/>
    <s v="medium"/>
    <s v="Low"/>
    <s v="Jan"/>
    <x v="2"/>
    <x v="1"/>
    <x v="1"/>
  </r>
  <r>
    <n v="607285"/>
    <n v="53216"/>
    <n v="37"/>
    <s v="Female"/>
    <x v="5"/>
    <x v="2"/>
    <s v="South Indian"/>
    <d v="2024-08-01T00:00:00"/>
    <s v="COD"/>
    <n v="32"/>
    <n v="10.7"/>
    <n v="457.21"/>
    <n v="96.44"/>
    <s v="Wallet"/>
    <n v="4"/>
    <s v="36-50"/>
    <s v="new"/>
    <s v="medium"/>
    <s v="medium"/>
    <s v="Aug"/>
    <x v="1"/>
    <x v="1"/>
    <x v="0"/>
  </r>
  <r>
    <n v="607286"/>
    <n v="35943"/>
    <n v="29"/>
    <s v="Male"/>
    <x v="4"/>
    <x v="7"/>
    <s v="Biryani"/>
    <d v="2023-11-13T00:00:00"/>
    <s v="Online"/>
    <n v="64"/>
    <n v="14.3"/>
    <n v="974.72"/>
    <n v="30.85"/>
    <s v="Wallet"/>
    <n v="1"/>
    <s v="25-35"/>
    <s v="new"/>
    <s v="high value"/>
    <s v="Low"/>
    <s v="Nov"/>
    <x v="0"/>
    <x v="1"/>
    <x v="1"/>
  </r>
  <r>
    <n v="607287"/>
    <n v="56794"/>
    <n v="22"/>
    <s v="Female"/>
    <x v="3"/>
    <x v="6"/>
    <s v="Pizza"/>
    <d v="2024-01-17T00:00:00"/>
    <s v="COD"/>
    <n v="44"/>
    <n v="14.2"/>
    <n v="1270.8599999999999"/>
    <n v="108"/>
    <s v="Card"/>
    <n v="5"/>
    <s v="18-24"/>
    <s v="new"/>
    <s v="high value"/>
    <s v="High"/>
    <s v="Jan"/>
    <x v="1"/>
    <x v="1"/>
    <x v="0"/>
  </r>
  <r>
    <n v="607288"/>
    <n v="35362"/>
    <n v="43"/>
    <s v="Male"/>
    <x v="3"/>
    <x v="4"/>
    <s v="Burger"/>
    <d v="2024-05-14T00:00:00"/>
    <s v="COD"/>
    <n v="83"/>
    <n v="9.3000000000000007"/>
    <n v="171.38"/>
    <n v="41.57"/>
    <s v="Card"/>
    <n v="2"/>
    <s v="36-50"/>
    <s v="new"/>
    <s v="low"/>
    <s v="Low"/>
    <s v="May"/>
    <x v="1"/>
    <x v="0"/>
    <x v="1"/>
  </r>
  <r>
    <n v="607289"/>
    <n v="58841"/>
    <n v="36"/>
    <s v="Male"/>
    <x v="5"/>
    <x v="7"/>
    <s v="Chinese"/>
    <d v="2024-12-03T00:00:00"/>
    <s v="COD"/>
    <n v="65"/>
    <n v="6.5"/>
    <n v="1229.8699999999999"/>
    <n v="24.06"/>
    <s v="Cash"/>
    <n v="4"/>
    <s v="36-50"/>
    <s v="new"/>
    <s v="high value"/>
    <s v="medium"/>
    <s v="Dec"/>
    <x v="1"/>
    <x v="0"/>
    <x v="1"/>
  </r>
  <r>
    <n v="607290"/>
    <n v="17281"/>
    <n v="41"/>
    <s v="Female"/>
    <x v="2"/>
    <x v="7"/>
    <s v="Chinese"/>
    <d v="2022-08-05T00:00:00"/>
    <s v="Online"/>
    <n v="48"/>
    <n v="2.2000000000000002"/>
    <n v="353.47"/>
    <n v="118.07"/>
    <s v="Cash"/>
    <n v="2"/>
    <s v="36-50"/>
    <s v="new"/>
    <s v="medium"/>
    <s v="Low"/>
    <s v="Aug"/>
    <x v="2"/>
    <x v="2"/>
    <x v="1"/>
  </r>
  <r>
    <n v="607291"/>
    <n v="79244"/>
    <n v="52"/>
    <s v="Female"/>
    <x v="0"/>
    <x v="4"/>
    <s v="Burger"/>
    <d v="2024-03-16T00:00:00"/>
    <s v="COD"/>
    <n v="37"/>
    <n v="15"/>
    <n v="1159.4100000000001"/>
    <n v="39.380000000000003"/>
    <s v="Card"/>
    <n v="3"/>
    <s v="50+"/>
    <s v="new"/>
    <s v="high value"/>
    <s v="medium"/>
    <s v="Mar"/>
    <x v="1"/>
    <x v="1"/>
    <x v="0"/>
  </r>
  <r>
    <n v="607292"/>
    <n v="42013"/>
    <n v="38"/>
    <s v="Male"/>
    <x v="4"/>
    <x v="3"/>
    <s v="Chinese"/>
    <d v="2023-03-25T00:00:00"/>
    <s v="COD"/>
    <n v="40"/>
    <n v="14.3"/>
    <n v="1206.22"/>
    <n v="69.510000000000005"/>
    <s v="Wallet"/>
    <n v="5"/>
    <s v="36-50"/>
    <s v="new"/>
    <s v="high value"/>
    <s v="High"/>
    <s v="Mar"/>
    <x v="0"/>
    <x v="1"/>
    <x v="0"/>
  </r>
  <r>
    <n v="607293"/>
    <n v="22297"/>
    <n v="52"/>
    <s v="Female"/>
    <x v="4"/>
    <x v="0"/>
    <s v="Pizza"/>
    <d v="2024-06-21T00:00:00"/>
    <s v="COD"/>
    <n v="85"/>
    <n v="7.3"/>
    <n v="773.95"/>
    <n v="22.06"/>
    <s v="Cash"/>
    <n v="5"/>
    <s v="50+"/>
    <s v="new"/>
    <s v="high value"/>
    <s v="High"/>
    <s v="Jun"/>
    <x v="1"/>
    <x v="0"/>
    <x v="1"/>
  </r>
  <r>
    <n v="607294"/>
    <n v="47797"/>
    <n v="52"/>
    <s v="Female"/>
    <x v="4"/>
    <x v="7"/>
    <s v="Pizza"/>
    <d v="2022-09-25T00:00:00"/>
    <s v="COD"/>
    <n v="46"/>
    <n v="11.4"/>
    <n v="1036.8900000000001"/>
    <n v="93.13"/>
    <s v="Wallet"/>
    <n v="2"/>
    <s v="50+"/>
    <s v="new"/>
    <s v="high value"/>
    <s v="Low"/>
    <s v="Sep"/>
    <x v="2"/>
    <x v="1"/>
    <x v="1"/>
  </r>
  <r>
    <n v="607295"/>
    <n v="48308"/>
    <n v="59"/>
    <s v="Female"/>
    <x v="4"/>
    <x v="0"/>
    <s v="Biryani"/>
    <d v="2022-04-18T00:00:00"/>
    <s v="Online"/>
    <n v="67"/>
    <n v="13.7"/>
    <n v="561.85"/>
    <n v="104.29"/>
    <s v="Card"/>
    <n v="1"/>
    <s v="50+"/>
    <s v="new"/>
    <s v="high value"/>
    <s v="Low"/>
    <s v="Apr"/>
    <x v="2"/>
    <x v="1"/>
    <x v="1"/>
  </r>
  <r>
    <n v="607296"/>
    <n v="16395"/>
    <n v="48"/>
    <s v="Female"/>
    <x v="3"/>
    <x v="7"/>
    <s v="South Indian"/>
    <d v="2024-09-04T00:00:00"/>
    <s v="COD"/>
    <n v="34"/>
    <n v="11.1"/>
    <n v="1080.92"/>
    <n v="92.4"/>
    <s v="Cash"/>
    <n v="2"/>
    <s v="36-50"/>
    <s v="new"/>
    <s v="high value"/>
    <s v="Low"/>
    <s v="Sep"/>
    <x v="1"/>
    <x v="1"/>
    <x v="0"/>
  </r>
  <r>
    <n v="607297"/>
    <n v="67785"/>
    <n v="62"/>
    <s v="Male"/>
    <x v="4"/>
    <x v="0"/>
    <s v="South Indian"/>
    <d v="2022-10-10T00:00:00"/>
    <s v="Online"/>
    <n v="85"/>
    <n v="9.6"/>
    <n v="1408.96"/>
    <n v="82.95"/>
    <s v="Card"/>
    <n v="5"/>
    <s v="50+"/>
    <s v="new"/>
    <s v="high value"/>
    <s v="High"/>
    <s v="Oct"/>
    <x v="2"/>
    <x v="0"/>
    <x v="1"/>
  </r>
  <r>
    <n v="607298"/>
    <n v="78835"/>
    <n v="21"/>
    <s v="Female"/>
    <x v="4"/>
    <x v="0"/>
    <s v="Chinese"/>
    <d v="2024-01-08T00:00:00"/>
    <s v="COD"/>
    <n v="26"/>
    <n v="10.4"/>
    <n v="819.46"/>
    <n v="88.29"/>
    <s v="Card"/>
    <n v="1"/>
    <s v="18-24"/>
    <s v="new"/>
    <s v="high value"/>
    <s v="Low"/>
    <s v="Jan"/>
    <x v="1"/>
    <x v="1"/>
    <x v="2"/>
  </r>
  <r>
    <n v="607299"/>
    <n v="37960"/>
    <n v="25"/>
    <s v="Female"/>
    <x v="3"/>
    <x v="7"/>
    <s v="South Indian"/>
    <d v="2022-04-14T00:00:00"/>
    <s v="COD"/>
    <n v="64"/>
    <n v="1.8"/>
    <n v="1488.9"/>
    <n v="59.96"/>
    <s v="UPI"/>
    <n v="5"/>
    <s v="25-35"/>
    <s v="new"/>
    <s v="high value"/>
    <s v="High"/>
    <s v="Apr"/>
    <x v="2"/>
    <x v="2"/>
    <x v="1"/>
  </r>
  <r>
    <n v="607300"/>
    <n v="25945"/>
    <n v="35"/>
    <s v="Female"/>
    <x v="1"/>
    <x v="4"/>
    <s v="Burger"/>
    <d v="2024-10-23T00:00:00"/>
    <s v="COD"/>
    <n v="49"/>
    <n v="1.7"/>
    <n v="818.29"/>
    <n v="95.89"/>
    <s v="UPI"/>
    <n v="4"/>
    <s v="25-35"/>
    <s v="new"/>
    <s v="high value"/>
    <s v="medium"/>
    <s v="Oct"/>
    <x v="1"/>
    <x v="2"/>
    <x v="1"/>
  </r>
  <r>
    <n v="607301"/>
    <n v="98050"/>
    <n v="60"/>
    <s v="Male"/>
    <x v="5"/>
    <x v="7"/>
    <s v="Chinese"/>
    <d v="2022-10-19T00:00:00"/>
    <s v="Online"/>
    <n v="56"/>
    <n v="12.5"/>
    <n v="1177.7"/>
    <n v="97.97"/>
    <s v="UPI"/>
    <n v="1"/>
    <s v="50+"/>
    <s v="new"/>
    <s v="high value"/>
    <s v="Low"/>
    <s v="Oct"/>
    <x v="2"/>
    <x v="1"/>
    <x v="1"/>
  </r>
  <r>
    <n v="607302"/>
    <n v="49218"/>
    <n v="44"/>
    <s v="Female"/>
    <x v="0"/>
    <x v="2"/>
    <s v="Chinese"/>
    <d v="2023-06-20T00:00:00"/>
    <s v="COD"/>
    <n v="60"/>
    <n v="7.5"/>
    <n v="365.63"/>
    <n v="110.08"/>
    <s v="Wallet"/>
    <n v="3"/>
    <s v="36-50"/>
    <s v="new"/>
    <s v="medium"/>
    <s v="medium"/>
    <s v="Jun"/>
    <x v="0"/>
    <x v="0"/>
    <x v="1"/>
  </r>
  <r>
    <n v="607303"/>
    <n v="78708"/>
    <n v="25"/>
    <s v="Female"/>
    <x v="5"/>
    <x v="2"/>
    <s v="South Indian"/>
    <d v="2023-09-19T00:00:00"/>
    <s v="Online"/>
    <n v="51"/>
    <n v="1.3"/>
    <n v="1359.16"/>
    <n v="27.27"/>
    <s v="UPI"/>
    <n v="2"/>
    <s v="25-35"/>
    <s v="new"/>
    <s v="high value"/>
    <s v="Low"/>
    <s v="Sep"/>
    <x v="0"/>
    <x v="2"/>
    <x v="1"/>
  </r>
  <r>
    <n v="607304"/>
    <n v="31676"/>
    <n v="56"/>
    <s v="Male"/>
    <x v="0"/>
    <x v="2"/>
    <s v="South Indian"/>
    <d v="2022-02-15T00:00:00"/>
    <s v="Online"/>
    <n v="85"/>
    <n v="8.5"/>
    <n v="383.03"/>
    <n v="95.63"/>
    <s v="Cash"/>
    <n v="5"/>
    <s v="50+"/>
    <s v="new"/>
    <s v="medium"/>
    <s v="High"/>
    <s v="Feb"/>
    <x v="2"/>
    <x v="0"/>
    <x v="1"/>
  </r>
  <r>
    <n v="607305"/>
    <n v="75981"/>
    <n v="56"/>
    <s v="Male"/>
    <x v="0"/>
    <x v="4"/>
    <s v="South Indian"/>
    <d v="2022-12-20T00:00:00"/>
    <s v="COD"/>
    <n v="38"/>
    <n v="3.5"/>
    <n v="863.31"/>
    <n v="96.92"/>
    <s v="UPI"/>
    <n v="2"/>
    <s v="50+"/>
    <s v="new"/>
    <s v="high value"/>
    <s v="Low"/>
    <s v="Dec"/>
    <x v="2"/>
    <x v="2"/>
    <x v="0"/>
  </r>
  <r>
    <n v="607306"/>
    <n v="80072"/>
    <n v="37"/>
    <s v="Male"/>
    <x v="2"/>
    <x v="4"/>
    <s v="Burger"/>
    <d v="2022-04-04T00:00:00"/>
    <s v="Online"/>
    <n v="20"/>
    <n v="10.1"/>
    <n v="590.64"/>
    <n v="107.58"/>
    <s v="Cash"/>
    <n v="4"/>
    <s v="36-50"/>
    <s v="repeat"/>
    <s v="high value"/>
    <s v="medium"/>
    <s v="Apr"/>
    <x v="2"/>
    <x v="1"/>
    <x v="2"/>
  </r>
  <r>
    <n v="607307"/>
    <n v="12885"/>
    <n v="59"/>
    <s v="Female"/>
    <x v="0"/>
    <x v="1"/>
    <s v="Biryani"/>
    <d v="2022-01-16T00:00:00"/>
    <s v="Online"/>
    <n v="67"/>
    <n v="2.6"/>
    <n v="1419.83"/>
    <n v="42.9"/>
    <s v="Card"/>
    <n v="3"/>
    <s v="50+"/>
    <s v="new"/>
    <s v="high value"/>
    <s v="medium"/>
    <s v="Jan"/>
    <x v="2"/>
    <x v="2"/>
    <x v="1"/>
  </r>
  <r>
    <n v="607308"/>
    <n v="43240"/>
    <n v="25"/>
    <s v="Male"/>
    <x v="4"/>
    <x v="2"/>
    <s v="Chinese"/>
    <d v="2023-07-13T00:00:00"/>
    <s v="COD"/>
    <n v="66"/>
    <n v="8.1"/>
    <n v="737.28"/>
    <n v="23.34"/>
    <s v="UPI"/>
    <n v="4"/>
    <s v="25-35"/>
    <s v="new"/>
    <s v="high value"/>
    <s v="medium"/>
    <s v="Jul"/>
    <x v="0"/>
    <x v="0"/>
    <x v="1"/>
  </r>
  <r>
    <n v="607309"/>
    <n v="48939"/>
    <n v="48"/>
    <s v="Female"/>
    <x v="1"/>
    <x v="2"/>
    <s v="Pizza"/>
    <d v="2024-08-28T00:00:00"/>
    <s v="COD"/>
    <n v="71"/>
    <n v="11.4"/>
    <n v="1130.6300000000001"/>
    <n v="57.51"/>
    <s v="Cash"/>
    <n v="3"/>
    <s v="36-50"/>
    <s v="new"/>
    <s v="high value"/>
    <s v="medium"/>
    <s v="Aug"/>
    <x v="1"/>
    <x v="1"/>
    <x v="1"/>
  </r>
  <r>
    <n v="607310"/>
    <n v="75110"/>
    <n v="21"/>
    <s v="Female"/>
    <x v="1"/>
    <x v="7"/>
    <s v="South Indian"/>
    <d v="2023-03-15T00:00:00"/>
    <s v="COD"/>
    <n v="38"/>
    <n v="14"/>
    <n v="1162.3800000000001"/>
    <n v="65.5"/>
    <s v="Cash"/>
    <n v="2"/>
    <s v="18-24"/>
    <s v="new"/>
    <s v="high value"/>
    <s v="Low"/>
    <s v="Mar"/>
    <x v="0"/>
    <x v="1"/>
    <x v="0"/>
  </r>
  <r>
    <n v="607311"/>
    <n v="52060"/>
    <n v="42"/>
    <s v="Female"/>
    <x v="1"/>
    <x v="5"/>
    <s v="Burger"/>
    <d v="2022-07-27T00:00:00"/>
    <s v="COD"/>
    <n v="88"/>
    <n v="13"/>
    <n v="770.81"/>
    <n v="101.1"/>
    <s v="UPI"/>
    <n v="3"/>
    <s v="36-50"/>
    <s v="new"/>
    <s v="high value"/>
    <s v="medium"/>
    <s v="Jul"/>
    <x v="2"/>
    <x v="1"/>
    <x v="1"/>
  </r>
  <r>
    <n v="607312"/>
    <n v="51204"/>
    <n v="24"/>
    <s v="Male"/>
    <x v="4"/>
    <x v="2"/>
    <s v="Burger"/>
    <d v="2024-05-05T00:00:00"/>
    <s v="COD"/>
    <n v="63"/>
    <n v="9"/>
    <n v="186.03"/>
    <n v="42.79"/>
    <s v="UPI"/>
    <n v="3"/>
    <s v="18-24"/>
    <s v="new"/>
    <s v="low"/>
    <s v="medium"/>
    <s v="May"/>
    <x v="1"/>
    <x v="0"/>
    <x v="1"/>
  </r>
  <r>
    <n v="607313"/>
    <n v="38495"/>
    <n v="29"/>
    <s v="Female"/>
    <x v="3"/>
    <x v="1"/>
    <s v="Sandwich"/>
    <d v="2023-02-25T00:00:00"/>
    <s v="Online"/>
    <n v="56"/>
    <n v="3.7"/>
    <n v="1032.01"/>
    <n v="97.53"/>
    <s v="Card"/>
    <n v="4"/>
    <s v="25-35"/>
    <s v="new"/>
    <s v="high value"/>
    <s v="medium"/>
    <s v="Feb"/>
    <x v="0"/>
    <x v="2"/>
    <x v="1"/>
  </r>
  <r>
    <n v="607314"/>
    <n v="27510"/>
    <n v="26"/>
    <s v="Female"/>
    <x v="3"/>
    <x v="6"/>
    <s v="Burger"/>
    <d v="2023-11-15T00:00:00"/>
    <s v="COD"/>
    <n v="77"/>
    <n v="1.2"/>
    <n v="213.53"/>
    <n v="63.1"/>
    <s v="UPI"/>
    <n v="5"/>
    <s v="25-35"/>
    <s v="new"/>
    <s v="low"/>
    <s v="High"/>
    <s v="Nov"/>
    <x v="0"/>
    <x v="2"/>
    <x v="1"/>
  </r>
  <r>
    <n v="607315"/>
    <n v="79515"/>
    <n v="39"/>
    <s v="Female"/>
    <x v="2"/>
    <x v="0"/>
    <s v="Sandwich"/>
    <d v="2023-04-10T00:00:00"/>
    <s v="COD"/>
    <n v="71"/>
    <n v="1.1000000000000001"/>
    <n v="1205.8900000000001"/>
    <n v="77.489999999999995"/>
    <s v="Wallet"/>
    <n v="4"/>
    <s v="36-50"/>
    <s v="repeat"/>
    <s v="high value"/>
    <s v="medium"/>
    <s v="Apr"/>
    <x v="0"/>
    <x v="2"/>
    <x v="1"/>
  </r>
  <r>
    <n v="607316"/>
    <n v="38005"/>
    <n v="48"/>
    <s v="Female"/>
    <x v="2"/>
    <x v="7"/>
    <s v="Pizza"/>
    <d v="2023-04-17T00:00:00"/>
    <s v="Online"/>
    <n v="47"/>
    <n v="14.2"/>
    <n v="547.48"/>
    <n v="117.55"/>
    <s v="Cash"/>
    <n v="3"/>
    <s v="36-50"/>
    <s v="new"/>
    <s v="high value"/>
    <s v="medium"/>
    <s v="Apr"/>
    <x v="0"/>
    <x v="1"/>
    <x v="1"/>
  </r>
  <r>
    <n v="607317"/>
    <n v="86460"/>
    <n v="60"/>
    <s v="Female"/>
    <x v="0"/>
    <x v="0"/>
    <s v="Burger"/>
    <d v="2024-03-07T00:00:00"/>
    <s v="COD"/>
    <n v="62"/>
    <n v="14.4"/>
    <n v="415.86"/>
    <n v="78.36"/>
    <s v="Card"/>
    <n v="3"/>
    <s v="50+"/>
    <s v="new"/>
    <s v="medium"/>
    <s v="medium"/>
    <s v="Mar"/>
    <x v="1"/>
    <x v="1"/>
    <x v="1"/>
  </r>
  <r>
    <n v="607318"/>
    <n v="70046"/>
    <n v="44"/>
    <s v="Male"/>
    <x v="2"/>
    <x v="0"/>
    <s v="Pizza"/>
    <d v="2024-03-23T00:00:00"/>
    <s v="Online"/>
    <n v="52"/>
    <n v="6.7"/>
    <n v="1053.1600000000001"/>
    <n v="78.709999999999994"/>
    <s v="Wallet"/>
    <n v="3"/>
    <s v="36-50"/>
    <s v="new"/>
    <s v="high value"/>
    <s v="medium"/>
    <s v="Mar"/>
    <x v="1"/>
    <x v="0"/>
    <x v="1"/>
  </r>
  <r>
    <n v="607319"/>
    <n v="11199"/>
    <n v="47"/>
    <s v="Male"/>
    <x v="1"/>
    <x v="4"/>
    <s v="Sandwich"/>
    <d v="2024-10-08T00:00:00"/>
    <s v="COD"/>
    <n v="29"/>
    <n v="2"/>
    <n v="1022.84"/>
    <n v="44.29"/>
    <s v="Card"/>
    <n v="2"/>
    <s v="36-50"/>
    <s v="new"/>
    <s v="high value"/>
    <s v="Low"/>
    <s v="Oct"/>
    <x v="1"/>
    <x v="2"/>
    <x v="2"/>
  </r>
  <r>
    <n v="607320"/>
    <n v="24932"/>
    <n v="18"/>
    <s v="Female"/>
    <x v="4"/>
    <x v="1"/>
    <s v="Biryani"/>
    <d v="2024-11-19T00:00:00"/>
    <s v="COD"/>
    <n v="59"/>
    <n v="10.4"/>
    <n v="287.76"/>
    <n v="67.95"/>
    <s v="Card"/>
    <n v="2"/>
    <s v="18-24"/>
    <s v="new"/>
    <s v="medium"/>
    <s v="Low"/>
    <s v="Nov"/>
    <x v="1"/>
    <x v="1"/>
    <x v="1"/>
  </r>
  <r>
    <n v="607321"/>
    <n v="33924"/>
    <n v="43"/>
    <s v="Male"/>
    <x v="0"/>
    <x v="1"/>
    <s v="South Indian"/>
    <d v="2023-10-26T00:00:00"/>
    <s v="Online"/>
    <n v="59"/>
    <n v="2.2999999999999998"/>
    <n v="1226.57"/>
    <n v="118.34"/>
    <s v="Card"/>
    <n v="5"/>
    <s v="36-50"/>
    <s v="new"/>
    <s v="high value"/>
    <s v="High"/>
    <s v="Oct"/>
    <x v="0"/>
    <x v="2"/>
    <x v="1"/>
  </r>
  <r>
    <n v="607322"/>
    <n v="50899"/>
    <n v="63"/>
    <s v="Female"/>
    <x v="1"/>
    <x v="2"/>
    <s v="Biryani"/>
    <d v="2022-08-12T00:00:00"/>
    <s v="Online"/>
    <n v="27"/>
    <n v="7.6"/>
    <n v="226.45"/>
    <n v="39.44"/>
    <s v="UPI"/>
    <n v="2"/>
    <s v="50+"/>
    <s v="repeat"/>
    <s v="low"/>
    <s v="Low"/>
    <s v="Aug"/>
    <x v="2"/>
    <x v="0"/>
    <x v="2"/>
  </r>
  <r>
    <n v="607323"/>
    <n v="72682"/>
    <n v="21"/>
    <s v="Female"/>
    <x v="0"/>
    <x v="6"/>
    <s v="Pizza"/>
    <d v="2024-11-25T00:00:00"/>
    <s v="Online"/>
    <n v="89"/>
    <n v="9.1999999999999993"/>
    <n v="1209.0899999999999"/>
    <n v="50.37"/>
    <s v="UPI"/>
    <n v="3"/>
    <s v="18-24"/>
    <s v="new"/>
    <s v="high value"/>
    <s v="medium"/>
    <s v="Nov"/>
    <x v="1"/>
    <x v="0"/>
    <x v="1"/>
  </r>
  <r>
    <n v="607324"/>
    <n v="73045"/>
    <n v="42"/>
    <s v="Male"/>
    <x v="1"/>
    <x v="6"/>
    <s v="Chinese"/>
    <d v="2024-01-15T00:00:00"/>
    <s v="Online"/>
    <n v="88"/>
    <n v="10.5"/>
    <n v="1184.83"/>
    <n v="68.48"/>
    <s v="Card"/>
    <n v="1"/>
    <s v="36-50"/>
    <s v="new"/>
    <s v="high value"/>
    <s v="Low"/>
    <s v="Jan"/>
    <x v="1"/>
    <x v="1"/>
    <x v="1"/>
  </r>
  <r>
    <n v="607325"/>
    <n v="41246"/>
    <n v="47"/>
    <s v="Male"/>
    <x v="5"/>
    <x v="2"/>
    <s v="Chinese"/>
    <d v="2024-03-14T00:00:00"/>
    <s v="Online"/>
    <n v="81"/>
    <n v="7.7"/>
    <n v="1164.3800000000001"/>
    <n v="89.74"/>
    <s v="Cash"/>
    <n v="1"/>
    <s v="36-50"/>
    <s v="new"/>
    <s v="high value"/>
    <s v="Low"/>
    <s v="Mar"/>
    <x v="1"/>
    <x v="0"/>
    <x v="1"/>
  </r>
  <r>
    <n v="607326"/>
    <n v="68794"/>
    <n v="46"/>
    <s v="Male"/>
    <x v="5"/>
    <x v="3"/>
    <s v="Biryani"/>
    <d v="2024-12-27T00:00:00"/>
    <s v="COD"/>
    <n v="23"/>
    <n v="1.2"/>
    <n v="1059.45"/>
    <n v="40.729999999999997"/>
    <s v="Card"/>
    <n v="5"/>
    <s v="36-50"/>
    <s v="new"/>
    <s v="high value"/>
    <s v="High"/>
    <s v="Dec"/>
    <x v="1"/>
    <x v="2"/>
    <x v="2"/>
  </r>
  <r>
    <n v="607327"/>
    <n v="30544"/>
    <n v="46"/>
    <s v="Male"/>
    <x v="0"/>
    <x v="7"/>
    <s v="Biryani"/>
    <d v="2022-02-04T00:00:00"/>
    <s v="COD"/>
    <n v="44"/>
    <n v="14.1"/>
    <n v="1468.37"/>
    <n v="60.2"/>
    <s v="Card"/>
    <n v="3"/>
    <s v="36-50"/>
    <s v="repeat"/>
    <s v="high value"/>
    <s v="medium"/>
    <s v="Feb"/>
    <x v="2"/>
    <x v="1"/>
    <x v="0"/>
  </r>
  <r>
    <n v="607328"/>
    <n v="70024"/>
    <n v="20"/>
    <s v="Female"/>
    <x v="1"/>
    <x v="4"/>
    <s v="Pizza"/>
    <d v="2023-04-01T00:00:00"/>
    <s v="COD"/>
    <n v="54"/>
    <n v="4.7"/>
    <n v="852.05"/>
    <n v="94.04"/>
    <s v="Wallet"/>
    <n v="4"/>
    <s v="18-24"/>
    <s v="new"/>
    <s v="high value"/>
    <s v="medium"/>
    <s v="Apr"/>
    <x v="0"/>
    <x v="2"/>
    <x v="1"/>
  </r>
  <r>
    <n v="607329"/>
    <n v="57250"/>
    <n v="37"/>
    <s v="Male"/>
    <x v="2"/>
    <x v="6"/>
    <s v="Sandwich"/>
    <d v="2024-07-11T00:00:00"/>
    <s v="Online"/>
    <n v="85"/>
    <n v="5.4"/>
    <n v="1341.91"/>
    <n v="50.67"/>
    <s v="Card"/>
    <n v="4"/>
    <s v="36-50"/>
    <s v="new"/>
    <s v="high value"/>
    <s v="medium"/>
    <s v="Jul"/>
    <x v="1"/>
    <x v="0"/>
    <x v="1"/>
  </r>
  <r>
    <n v="607330"/>
    <n v="46312"/>
    <n v="42"/>
    <s v="Female"/>
    <x v="1"/>
    <x v="4"/>
    <s v="Burger"/>
    <d v="2022-05-31T00:00:00"/>
    <s v="Online"/>
    <n v="50"/>
    <n v="4"/>
    <n v="1181.58"/>
    <n v="38.43"/>
    <s v="Card"/>
    <n v="1"/>
    <s v="36-50"/>
    <s v="new"/>
    <s v="high value"/>
    <s v="Low"/>
    <s v="May"/>
    <x v="2"/>
    <x v="2"/>
    <x v="1"/>
  </r>
  <r>
    <n v="607331"/>
    <n v="74583"/>
    <n v="20"/>
    <s v="Female"/>
    <x v="4"/>
    <x v="7"/>
    <s v="Sandwich"/>
    <d v="2024-12-30T00:00:00"/>
    <s v="Online"/>
    <n v="58"/>
    <n v="2.2999999999999998"/>
    <n v="498.2"/>
    <n v="107.89"/>
    <s v="Card"/>
    <n v="4"/>
    <s v="18-24"/>
    <s v="new"/>
    <s v="medium"/>
    <s v="medium"/>
    <s v="Dec"/>
    <x v="1"/>
    <x v="2"/>
    <x v="1"/>
  </r>
  <r>
    <n v="607332"/>
    <n v="77240"/>
    <n v="18"/>
    <s v="Female"/>
    <x v="4"/>
    <x v="0"/>
    <s v="Pizza"/>
    <d v="2023-04-06T00:00:00"/>
    <s v="Online"/>
    <n v="39"/>
    <n v="10.4"/>
    <n v="1060.19"/>
    <n v="37.86"/>
    <s v="Cash"/>
    <n v="3"/>
    <s v="18-24"/>
    <s v="new"/>
    <s v="high value"/>
    <s v="medium"/>
    <s v="Apr"/>
    <x v="0"/>
    <x v="1"/>
    <x v="0"/>
  </r>
  <r>
    <n v="607333"/>
    <n v="17150"/>
    <n v="41"/>
    <s v="Male"/>
    <x v="5"/>
    <x v="7"/>
    <s v="Pizza"/>
    <d v="2024-10-26T00:00:00"/>
    <s v="Online"/>
    <n v="84"/>
    <n v="12.5"/>
    <n v="1284.98"/>
    <n v="33.69"/>
    <s v="Card"/>
    <n v="3"/>
    <s v="36-50"/>
    <s v="new"/>
    <s v="high value"/>
    <s v="medium"/>
    <s v="Oct"/>
    <x v="1"/>
    <x v="1"/>
    <x v="1"/>
  </r>
  <r>
    <n v="607334"/>
    <n v="82048"/>
    <n v="40"/>
    <s v="Female"/>
    <x v="3"/>
    <x v="0"/>
    <s v="Biryani"/>
    <d v="2023-04-23T00:00:00"/>
    <s v="COD"/>
    <n v="39"/>
    <n v="14.6"/>
    <n v="273.85000000000002"/>
    <n v="66.64"/>
    <s v="UPI"/>
    <n v="1"/>
    <s v="36-50"/>
    <s v="repeat"/>
    <s v="medium"/>
    <s v="Low"/>
    <s v="Apr"/>
    <x v="0"/>
    <x v="1"/>
    <x v="0"/>
  </r>
  <r>
    <n v="607335"/>
    <n v="93778"/>
    <n v="61"/>
    <s v="Male"/>
    <x v="3"/>
    <x v="3"/>
    <s v="South Indian"/>
    <d v="2022-10-22T00:00:00"/>
    <s v="Online"/>
    <n v="83"/>
    <n v="3.2"/>
    <n v="1100.99"/>
    <n v="50.28"/>
    <s v="Card"/>
    <n v="1"/>
    <s v="50+"/>
    <s v="new"/>
    <s v="high value"/>
    <s v="Low"/>
    <s v="Oct"/>
    <x v="2"/>
    <x v="2"/>
    <x v="1"/>
  </r>
  <r>
    <n v="607336"/>
    <n v="29628"/>
    <n v="18"/>
    <s v="Female"/>
    <x v="4"/>
    <x v="5"/>
    <s v="Burger"/>
    <d v="2023-11-13T00:00:00"/>
    <s v="COD"/>
    <n v="84"/>
    <n v="4.4000000000000004"/>
    <n v="1229.98"/>
    <n v="81.72"/>
    <s v="Wallet"/>
    <n v="3"/>
    <s v="18-24"/>
    <s v="new"/>
    <s v="high value"/>
    <s v="medium"/>
    <s v="Nov"/>
    <x v="0"/>
    <x v="2"/>
    <x v="1"/>
  </r>
  <r>
    <n v="607337"/>
    <n v="59744"/>
    <n v="39"/>
    <s v="Female"/>
    <x v="2"/>
    <x v="3"/>
    <s v="Sandwich"/>
    <d v="2024-03-31T00:00:00"/>
    <s v="COD"/>
    <n v="62"/>
    <n v="8.9"/>
    <n v="261.8"/>
    <n v="86.44"/>
    <s v="Cash"/>
    <n v="5"/>
    <s v="36-50"/>
    <s v="new"/>
    <s v="medium"/>
    <s v="High"/>
    <s v="Mar"/>
    <x v="1"/>
    <x v="0"/>
    <x v="1"/>
  </r>
  <r>
    <n v="607338"/>
    <n v="68692"/>
    <n v="18"/>
    <s v="Male"/>
    <x v="0"/>
    <x v="7"/>
    <s v="Pizza"/>
    <d v="2024-09-26T00:00:00"/>
    <s v="COD"/>
    <n v="83"/>
    <n v="3.6"/>
    <n v="1376.11"/>
    <n v="93.62"/>
    <s v="Card"/>
    <n v="3"/>
    <s v="18-24"/>
    <s v="new"/>
    <s v="high value"/>
    <s v="medium"/>
    <s v="Sep"/>
    <x v="1"/>
    <x v="2"/>
    <x v="1"/>
  </r>
  <r>
    <n v="607339"/>
    <n v="24535"/>
    <n v="52"/>
    <s v="Female"/>
    <x v="4"/>
    <x v="3"/>
    <s v="Pizza"/>
    <d v="2024-03-02T00:00:00"/>
    <s v="COD"/>
    <n v="39"/>
    <n v="1.4"/>
    <n v="794.4"/>
    <n v="43.69"/>
    <s v="Wallet"/>
    <n v="4"/>
    <s v="50+"/>
    <s v="new"/>
    <s v="high value"/>
    <s v="medium"/>
    <s v="Mar"/>
    <x v="1"/>
    <x v="2"/>
    <x v="0"/>
  </r>
  <r>
    <n v="607340"/>
    <n v="91836"/>
    <n v="19"/>
    <s v="Female"/>
    <x v="2"/>
    <x v="5"/>
    <s v="Sandwich"/>
    <d v="2023-07-12T00:00:00"/>
    <s v="Online"/>
    <n v="71"/>
    <n v="1.6"/>
    <n v="1085.3900000000001"/>
    <n v="79.95"/>
    <s v="Wallet"/>
    <n v="1"/>
    <s v="18-24"/>
    <s v="new"/>
    <s v="high value"/>
    <s v="Low"/>
    <s v="Jul"/>
    <x v="0"/>
    <x v="2"/>
    <x v="1"/>
  </r>
  <r>
    <n v="607341"/>
    <n v="52748"/>
    <n v="56"/>
    <s v="Female"/>
    <x v="4"/>
    <x v="7"/>
    <s v="South Indian"/>
    <d v="2023-01-13T00:00:00"/>
    <s v="Online"/>
    <n v="60"/>
    <n v="6"/>
    <n v="1077.8399999999999"/>
    <n v="53.88"/>
    <s v="Wallet"/>
    <n v="5"/>
    <s v="50+"/>
    <s v="new"/>
    <s v="high value"/>
    <s v="High"/>
    <s v="Jan"/>
    <x v="0"/>
    <x v="0"/>
    <x v="1"/>
  </r>
  <r>
    <n v="607342"/>
    <n v="86555"/>
    <n v="57"/>
    <s v="Male"/>
    <x v="3"/>
    <x v="0"/>
    <s v="Chinese"/>
    <d v="2024-05-06T00:00:00"/>
    <s v="Online"/>
    <n v="53"/>
    <n v="14.1"/>
    <n v="242.26"/>
    <n v="59.87"/>
    <s v="Card"/>
    <n v="4"/>
    <s v="50+"/>
    <s v="new"/>
    <s v="low"/>
    <s v="medium"/>
    <s v="May"/>
    <x v="1"/>
    <x v="1"/>
    <x v="1"/>
  </r>
  <r>
    <n v="607343"/>
    <n v="42832"/>
    <n v="48"/>
    <s v="Male"/>
    <x v="2"/>
    <x v="6"/>
    <s v="Biryani"/>
    <d v="2022-11-17T00:00:00"/>
    <s v="Online"/>
    <n v="69"/>
    <n v="14.8"/>
    <n v="1018.3"/>
    <n v="105.95"/>
    <s v="Wallet"/>
    <n v="5"/>
    <s v="36-50"/>
    <s v="new"/>
    <s v="high value"/>
    <s v="High"/>
    <s v="Nov"/>
    <x v="2"/>
    <x v="1"/>
    <x v="1"/>
  </r>
  <r>
    <n v="607344"/>
    <n v="50431"/>
    <n v="58"/>
    <s v="Female"/>
    <x v="3"/>
    <x v="7"/>
    <s v="Chinese"/>
    <d v="2022-10-19T00:00:00"/>
    <s v="Online"/>
    <n v="63"/>
    <n v="9.5"/>
    <n v="790.74"/>
    <n v="32.840000000000003"/>
    <s v="Card"/>
    <n v="1"/>
    <s v="50+"/>
    <s v="new"/>
    <s v="high value"/>
    <s v="Low"/>
    <s v="Oct"/>
    <x v="2"/>
    <x v="0"/>
    <x v="1"/>
  </r>
  <r>
    <n v="607345"/>
    <n v="37077"/>
    <n v="25"/>
    <s v="Female"/>
    <x v="3"/>
    <x v="6"/>
    <s v="Sandwich"/>
    <d v="2024-01-25T00:00:00"/>
    <s v="Online"/>
    <n v="27"/>
    <n v="10.4"/>
    <n v="974.95"/>
    <n v="82.48"/>
    <s v="UPI"/>
    <n v="4"/>
    <s v="25-35"/>
    <s v="new"/>
    <s v="high value"/>
    <s v="medium"/>
    <s v="Jan"/>
    <x v="1"/>
    <x v="1"/>
    <x v="2"/>
  </r>
  <r>
    <n v="607346"/>
    <n v="93396"/>
    <n v="50"/>
    <s v="Female"/>
    <x v="3"/>
    <x v="2"/>
    <s v="Pizza"/>
    <d v="2023-03-06T00:00:00"/>
    <s v="Online"/>
    <n v="58"/>
    <n v="2.7"/>
    <n v="776.69"/>
    <n v="102.01"/>
    <s v="Wallet"/>
    <n v="5"/>
    <s v="36-50"/>
    <s v="new"/>
    <s v="high value"/>
    <s v="High"/>
    <s v="Mar"/>
    <x v="0"/>
    <x v="2"/>
    <x v="1"/>
  </r>
  <r>
    <n v="607347"/>
    <n v="87472"/>
    <n v="60"/>
    <s v="Male"/>
    <x v="5"/>
    <x v="7"/>
    <s v="Pizza"/>
    <d v="2022-02-01T00:00:00"/>
    <s v="Online"/>
    <n v="55"/>
    <n v="10.3"/>
    <n v="592.45000000000005"/>
    <n v="90.11"/>
    <s v="Cash"/>
    <n v="4"/>
    <s v="50+"/>
    <s v="new"/>
    <s v="high value"/>
    <s v="medium"/>
    <s v="Feb"/>
    <x v="2"/>
    <x v="1"/>
    <x v="1"/>
  </r>
  <r>
    <n v="607348"/>
    <n v="56996"/>
    <n v="25"/>
    <s v="Male"/>
    <x v="2"/>
    <x v="5"/>
    <s v="Biryani"/>
    <d v="2023-12-16T00:00:00"/>
    <s v="COD"/>
    <n v="24"/>
    <n v="9.6"/>
    <n v="707.51"/>
    <n v="82.28"/>
    <s v="Card"/>
    <n v="5"/>
    <s v="25-35"/>
    <s v="new"/>
    <s v="high value"/>
    <s v="High"/>
    <s v="Dec"/>
    <x v="0"/>
    <x v="0"/>
    <x v="2"/>
  </r>
  <r>
    <n v="607349"/>
    <n v="62712"/>
    <n v="52"/>
    <s v="Female"/>
    <x v="2"/>
    <x v="6"/>
    <s v="South Indian"/>
    <d v="2023-08-18T00:00:00"/>
    <s v="COD"/>
    <n v="51"/>
    <n v="1.9"/>
    <n v="1143.98"/>
    <n v="26.33"/>
    <s v="Card"/>
    <n v="2"/>
    <s v="50+"/>
    <s v="new"/>
    <s v="high value"/>
    <s v="Low"/>
    <s v="Aug"/>
    <x v="0"/>
    <x v="2"/>
    <x v="1"/>
  </r>
  <r>
    <n v="607350"/>
    <n v="19901"/>
    <n v="57"/>
    <s v="Female"/>
    <x v="0"/>
    <x v="1"/>
    <s v="Sandwich"/>
    <d v="2022-12-08T00:00:00"/>
    <s v="Online"/>
    <n v="23"/>
    <n v="10.9"/>
    <n v="540.70000000000005"/>
    <n v="25.29"/>
    <s v="Wallet"/>
    <n v="5"/>
    <s v="50+"/>
    <s v="new"/>
    <s v="high value"/>
    <s v="High"/>
    <s v="Dec"/>
    <x v="2"/>
    <x v="1"/>
    <x v="2"/>
  </r>
  <r>
    <n v="607351"/>
    <n v="33167"/>
    <n v="42"/>
    <s v="Male"/>
    <x v="2"/>
    <x v="6"/>
    <s v="Chinese"/>
    <d v="2023-08-02T00:00:00"/>
    <s v="COD"/>
    <n v="75"/>
    <n v="1.2"/>
    <n v="365.53"/>
    <n v="113.53"/>
    <s v="Card"/>
    <n v="5"/>
    <s v="36-50"/>
    <s v="new"/>
    <s v="medium"/>
    <s v="High"/>
    <s v="Aug"/>
    <x v="0"/>
    <x v="2"/>
    <x v="1"/>
  </r>
  <r>
    <n v="607352"/>
    <n v="86137"/>
    <n v="23"/>
    <s v="Male"/>
    <x v="1"/>
    <x v="1"/>
    <s v="Chinese"/>
    <d v="2023-02-06T00:00:00"/>
    <s v="Online"/>
    <n v="55"/>
    <n v="11"/>
    <n v="1034.99"/>
    <n v="71.55"/>
    <s v="Cash"/>
    <n v="2"/>
    <s v="18-24"/>
    <s v="repeat"/>
    <s v="high value"/>
    <s v="Low"/>
    <s v="Feb"/>
    <x v="0"/>
    <x v="1"/>
    <x v="1"/>
  </r>
  <r>
    <n v="607353"/>
    <n v="79545"/>
    <n v="56"/>
    <s v="Male"/>
    <x v="4"/>
    <x v="0"/>
    <s v="Burger"/>
    <d v="2024-03-18T00:00:00"/>
    <s v="Online"/>
    <n v="71"/>
    <n v="5.3"/>
    <n v="1257.92"/>
    <n v="101.26"/>
    <s v="Cash"/>
    <n v="3"/>
    <s v="50+"/>
    <s v="new"/>
    <s v="high value"/>
    <s v="medium"/>
    <s v="Mar"/>
    <x v="1"/>
    <x v="0"/>
    <x v="1"/>
  </r>
  <r>
    <n v="607354"/>
    <n v="23274"/>
    <n v="31"/>
    <s v="Female"/>
    <x v="2"/>
    <x v="6"/>
    <s v="Biryani"/>
    <d v="2022-09-19T00:00:00"/>
    <s v="Online"/>
    <n v="69"/>
    <n v="3.7"/>
    <n v="424.77"/>
    <n v="52.74"/>
    <s v="UPI"/>
    <n v="2"/>
    <s v="25-35"/>
    <s v="new"/>
    <s v="medium"/>
    <s v="Low"/>
    <s v="Sep"/>
    <x v="2"/>
    <x v="2"/>
    <x v="1"/>
  </r>
  <r>
    <n v="607355"/>
    <n v="91305"/>
    <n v="57"/>
    <s v="Male"/>
    <x v="3"/>
    <x v="3"/>
    <s v="Pizza"/>
    <d v="2022-10-31T00:00:00"/>
    <s v="Online"/>
    <n v="68"/>
    <n v="9.6"/>
    <n v="1186.1400000000001"/>
    <n v="94.57"/>
    <s v="Card"/>
    <n v="4"/>
    <s v="50+"/>
    <s v="new"/>
    <s v="high value"/>
    <s v="medium"/>
    <s v="Oct"/>
    <x v="2"/>
    <x v="0"/>
    <x v="1"/>
  </r>
  <r>
    <n v="607356"/>
    <n v="26683"/>
    <n v="19"/>
    <s v="Male"/>
    <x v="1"/>
    <x v="3"/>
    <s v="Pizza"/>
    <d v="2022-01-24T00:00:00"/>
    <s v="COD"/>
    <n v="81"/>
    <n v="11"/>
    <n v="1422"/>
    <n v="34.229999999999997"/>
    <s v="Card"/>
    <n v="5"/>
    <s v="18-24"/>
    <s v="new"/>
    <s v="high value"/>
    <s v="High"/>
    <s v="Jan"/>
    <x v="2"/>
    <x v="1"/>
    <x v="1"/>
  </r>
  <r>
    <n v="607357"/>
    <n v="47984"/>
    <n v="25"/>
    <s v="Male"/>
    <x v="5"/>
    <x v="7"/>
    <s v="Pizza"/>
    <d v="2024-02-19T00:00:00"/>
    <s v="Online"/>
    <n v="39"/>
    <n v="6.7"/>
    <n v="699.72"/>
    <n v="38.020000000000003"/>
    <s v="Card"/>
    <n v="3"/>
    <s v="25-35"/>
    <s v="new"/>
    <s v="high value"/>
    <s v="medium"/>
    <s v="Feb"/>
    <x v="1"/>
    <x v="0"/>
    <x v="0"/>
  </r>
  <r>
    <n v="607358"/>
    <n v="68228"/>
    <n v="52"/>
    <s v="Male"/>
    <x v="1"/>
    <x v="6"/>
    <s v="Chinese"/>
    <d v="2023-03-11T00:00:00"/>
    <s v="COD"/>
    <n v="77"/>
    <n v="8.8000000000000007"/>
    <n v="1072.46"/>
    <n v="23.72"/>
    <s v="Cash"/>
    <n v="5"/>
    <s v="50+"/>
    <s v="new"/>
    <s v="high value"/>
    <s v="High"/>
    <s v="Mar"/>
    <x v="0"/>
    <x v="0"/>
    <x v="1"/>
  </r>
  <r>
    <n v="607359"/>
    <n v="47689"/>
    <n v="39"/>
    <s v="Male"/>
    <x v="4"/>
    <x v="1"/>
    <s v="South Indian"/>
    <d v="2023-05-29T00:00:00"/>
    <s v="Online"/>
    <n v="38"/>
    <n v="5.8"/>
    <n v="991.76"/>
    <n v="35.299999999999997"/>
    <s v="UPI"/>
    <n v="4"/>
    <s v="36-50"/>
    <s v="new"/>
    <s v="high value"/>
    <s v="medium"/>
    <s v="May"/>
    <x v="0"/>
    <x v="0"/>
    <x v="0"/>
  </r>
  <r>
    <n v="607360"/>
    <n v="64032"/>
    <n v="36"/>
    <s v="Male"/>
    <x v="2"/>
    <x v="2"/>
    <s v="Chinese"/>
    <d v="2023-12-30T00:00:00"/>
    <s v="Online"/>
    <n v="74"/>
    <n v="7.1"/>
    <n v="607.08000000000004"/>
    <n v="77.180000000000007"/>
    <s v="Cash"/>
    <n v="1"/>
    <s v="36-50"/>
    <s v="new"/>
    <s v="high value"/>
    <s v="Low"/>
    <s v="Dec"/>
    <x v="0"/>
    <x v="0"/>
    <x v="1"/>
  </r>
  <r>
    <n v="607361"/>
    <n v="57272"/>
    <n v="20"/>
    <s v="Female"/>
    <x v="5"/>
    <x v="3"/>
    <s v="South Indian"/>
    <d v="2024-11-29T00:00:00"/>
    <s v="Online"/>
    <n v="26"/>
    <n v="3.1"/>
    <n v="1462.53"/>
    <n v="57.7"/>
    <s v="Card"/>
    <n v="5"/>
    <s v="18-24"/>
    <s v="new"/>
    <s v="high value"/>
    <s v="High"/>
    <s v="Nov"/>
    <x v="1"/>
    <x v="2"/>
    <x v="2"/>
  </r>
  <r>
    <n v="607362"/>
    <n v="62862"/>
    <n v="39"/>
    <s v="Male"/>
    <x v="4"/>
    <x v="1"/>
    <s v="Burger"/>
    <d v="2024-09-21T00:00:00"/>
    <s v="COD"/>
    <n v="82"/>
    <n v="10.3"/>
    <n v="1035.78"/>
    <n v="44.19"/>
    <s v="Wallet"/>
    <n v="5"/>
    <s v="36-50"/>
    <s v="new"/>
    <s v="high value"/>
    <s v="High"/>
    <s v="Sep"/>
    <x v="1"/>
    <x v="1"/>
    <x v="1"/>
  </r>
  <r>
    <n v="607363"/>
    <n v="13383"/>
    <n v="40"/>
    <s v="Female"/>
    <x v="3"/>
    <x v="4"/>
    <s v="Chinese"/>
    <d v="2022-02-27T00:00:00"/>
    <s v="COD"/>
    <n v="82"/>
    <n v="6.1"/>
    <n v="1161.48"/>
    <n v="32.130000000000003"/>
    <s v="Card"/>
    <n v="1"/>
    <s v="36-50"/>
    <s v="new"/>
    <s v="high value"/>
    <s v="Low"/>
    <s v="Feb"/>
    <x v="2"/>
    <x v="0"/>
    <x v="1"/>
  </r>
  <r>
    <n v="607364"/>
    <n v="77995"/>
    <n v="50"/>
    <s v="Male"/>
    <x v="3"/>
    <x v="3"/>
    <s v="Burger"/>
    <d v="2024-08-23T00:00:00"/>
    <s v="Online"/>
    <n v="64"/>
    <n v="4.0999999999999996"/>
    <n v="200.08"/>
    <n v="116.17"/>
    <s v="Cash"/>
    <n v="4"/>
    <s v="36-50"/>
    <s v="new"/>
    <s v="low"/>
    <s v="medium"/>
    <s v="Aug"/>
    <x v="1"/>
    <x v="2"/>
    <x v="1"/>
  </r>
  <r>
    <n v="607365"/>
    <n v="26115"/>
    <n v="19"/>
    <s v="Male"/>
    <x v="0"/>
    <x v="2"/>
    <s v="South Indian"/>
    <d v="2022-01-24T00:00:00"/>
    <s v="COD"/>
    <n v="84"/>
    <n v="3.2"/>
    <n v="1435.41"/>
    <n v="103.58"/>
    <s v="UPI"/>
    <n v="1"/>
    <s v="18-24"/>
    <s v="new"/>
    <s v="high value"/>
    <s v="Low"/>
    <s v="Jan"/>
    <x v="2"/>
    <x v="2"/>
    <x v="1"/>
  </r>
  <r>
    <n v="607366"/>
    <n v="18815"/>
    <n v="62"/>
    <s v="Male"/>
    <x v="4"/>
    <x v="0"/>
    <s v="Chinese"/>
    <d v="2023-12-01T00:00:00"/>
    <s v="Online"/>
    <n v="85"/>
    <n v="1.7"/>
    <n v="1351.8"/>
    <n v="26.53"/>
    <s v="Card"/>
    <n v="5"/>
    <s v="50+"/>
    <s v="new"/>
    <s v="high value"/>
    <s v="High"/>
    <s v="Dec"/>
    <x v="0"/>
    <x v="2"/>
    <x v="1"/>
  </r>
  <r>
    <n v="607367"/>
    <n v="55821"/>
    <n v="38"/>
    <s v="Male"/>
    <x v="3"/>
    <x v="4"/>
    <s v="Burger"/>
    <d v="2023-03-14T00:00:00"/>
    <s v="Online"/>
    <n v="35"/>
    <n v="4.2"/>
    <n v="591.59"/>
    <n v="100.73"/>
    <s v="Cash"/>
    <n v="4"/>
    <s v="36-50"/>
    <s v="new"/>
    <s v="high value"/>
    <s v="medium"/>
    <s v="Mar"/>
    <x v="0"/>
    <x v="2"/>
    <x v="0"/>
  </r>
  <r>
    <n v="607368"/>
    <n v="54323"/>
    <n v="27"/>
    <s v="Male"/>
    <x v="2"/>
    <x v="0"/>
    <s v="South Indian"/>
    <d v="2023-02-05T00:00:00"/>
    <s v="Online"/>
    <n v="84"/>
    <n v="5.0999999999999996"/>
    <n v="614.16"/>
    <n v="89.07"/>
    <s v="Card"/>
    <n v="5"/>
    <s v="25-35"/>
    <s v="repeat"/>
    <s v="high value"/>
    <s v="High"/>
    <s v="Feb"/>
    <x v="0"/>
    <x v="0"/>
    <x v="1"/>
  </r>
  <r>
    <n v="607369"/>
    <n v="41480"/>
    <n v="21"/>
    <s v="Female"/>
    <x v="5"/>
    <x v="0"/>
    <s v="Biryani"/>
    <d v="2023-06-17T00:00:00"/>
    <s v="COD"/>
    <n v="53"/>
    <n v="14.2"/>
    <n v="1048.0899999999999"/>
    <n v="92.13"/>
    <s v="Card"/>
    <n v="1"/>
    <s v="18-24"/>
    <s v="new"/>
    <s v="high value"/>
    <s v="Low"/>
    <s v="Jun"/>
    <x v="0"/>
    <x v="1"/>
    <x v="1"/>
  </r>
  <r>
    <n v="607370"/>
    <n v="97977"/>
    <n v="64"/>
    <s v="Male"/>
    <x v="3"/>
    <x v="2"/>
    <s v="Pizza"/>
    <d v="2024-09-27T00:00:00"/>
    <s v="Online"/>
    <n v="57"/>
    <n v="7.6"/>
    <n v="341.24"/>
    <n v="107.63"/>
    <s v="Card"/>
    <n v="1"/>
    <s v="50+"/>
    <s v="new"/>
    <s v="medium"/>
    <s v="Low"/>
    <s v="Sep"/>
    <x v="1"/>
    <x v="0"/>
    <x v="1"/>
  </r>
  <r>
    <n v="607371"/>
    <n v="53090"/>
    <n v="38"/>
    <s v="Female"/>
    <x v="5"/>
    <x v="7"/>
    <s v="Pizza"/>
    <d v="2022-02-23T00:00:00"/>
    <s v="Online"/>
    <n v="41"/>
    <n v="13.1"/>
    <n v="1038.3399999999999"/>
    <n v="95.3"/>
    <s v="Cash"/>
    <n v="4"/>
    <s v="36-50"/>
    <s v="new"/>
    <s v="high value"/>
    <s v="medium"/>
    <s v="Feb"/>
    <x v="2"/>
    <x v="1"/>
    <x v="0"/>
  </r>
  <r>
    <n v="607372"/>
    <n v="22391"/>
    <n v="37"/>
    <s v="Female"/>
    <x v="0"/>
    <x v="1"/>
    <s v="Pizza"/>
    <d v="2023-09-14T00:00:00"/>
    <s v="Online"/>
    <n v="72"/>
    <n v="1.1000000000000001"/>
    <n v="547.79999999999995"/>
    <n v="25.38"/>
    <s v="Cash"/>
    <n v="5"/>
    <s v="36-50"/>
    <s v="new"/>
    <s v="high value"/>
    <s v="High"/>
    <s v="Sep"/>
    <x v="0"/>
    <x v="2"/>
    <x v="1"/>
  </r>
  <r>
    <n v="607373"/>
    <n v="47568"/>
    <n v="59"/>
    <s v="Female"/>
    <x v="4"/>
    <x v="3"/>
    <s v="Chinese"/>
    <d v="2023-10-21T00:00:00"/>
    <s v="Online"/>
    <n v="69"/>
    <n v="9"/>
    <n v="871.16"/>
    <n v="72.27"/>
    <s v="Wallet"/>
    <n v="3"/>
    <s v="50+"/>
    <s v="repeat"/>
    <s v="high value"/>
    <s v="medium"/>
    <s v="Oct"/>
    <x v="0"/>
    <x v="0"/>
    <x v="1"/>
  </r>
  <r>
    <n v="607374"/>
    <n v="25213"/>
    <n v="42"/>
    <s v="Male"/>
    <x v="1"/>
    <x v="0"/>
    <s v="Biryani"/>
    <d v="2023-06-23T00:00:00"/>
    <s v="COD"/>
    <n v="77"/>
    <n v="1.3"/>
    <n v="852.43"/>
    <n v="74.849999999999994"/>
    <s v="Wallet"/>
    <n v="3"/>
    <s v="36-50"/>
    <s v="new"/>
    <s v="high value"/>
    <s v="medium"/>
    <s v="Jun"/>
    <x v="0"/>
    <x v="2"/>
    <x v="1"/>
  </r>
  <r>
    <n v="607375"/>
    <n v="32276"/>
    <n v="43"/>
    <s v="Male"/>
    <x v="1"/>
    <x v="4"/>
    <s v="South Indian"/>
    <d v="2022-02-24T00:00:00"/>
    <s v="Online"/>
    <n v="23"/>
    <n v="10.1"/>
    <n v="1083.68"/>
    <n v="32.14"/>
    <s v="UPI"/>
    <n v="3"/>
    <s v="36-50"/>
    <s v="new"/>
    <s v="high value"/>
    <s v="medium"/>
    <s v="Feb"/>
    <x v="2"/>
    <x v="1"/>
    <x v="2"/>
  </r>
  <r>
    <n v="607376"/>
    <n v="80517"/>
    <n v="46"/>
    <s v="Male"/>
    <x v="5"/>
    <x v="7"/>
    <s v="South Indian"/>
    <d v="2022-08-23T00:00:00"/>
    <s v="Online"/>
    <n v="85"/>
    <n v="11.9"/>
    <n v="1086.69"/>
    <n v="102.17"/>
    <s v="Card"/>
    <n v="5"/>
    <s v="36-50"/>
    <s v="new"/>
    <s v="high value"/>
    <s v="High"/>
    <s v="Aug"/>
    <x v="2"/>
    <x v="1"/>
    <x v="1"/>
  </r>
  <r>
    <n v="607377"/>
    <n v="25093"/>
    <n v="40"/>
    <s v="Male"/>
    <x v="0"/>
    <x v="6"/>
    <s v="South Indian"/>
    <d v="2024-07-14T00:00:00"/>
    <s v="COD"/>
    <n v="84"/>
    <n v="10"/>
    <n v="774.79"/>
    <n v="91.8"/>
    <s v="UPI"/>
    <n v="4"/>
    <s v="36-50"/>
    <s v="repeat"/>
    <s v="high value"/>
    <s v="medium"/>
    <s v="Jul"/>
    <x v="1"/>
    <x v="0"/>
    <x v="1"/>
  </r>
  <r>
    <n v="607378"/>
    <n v="86231"/>
    <n v="27"/>
    <s v="Female"/>
    <x v="1"/>
    <x v="2"/>
    <s v="Sandwich"/>
    <d v="2023-07-11T00:00:00"/>
    <s v="Online"/>
    <n v="45"/>
    <n v="5.9"/>
    <n v="235.26"/>
    <n v="80.040000000000006"/>
    <s v="Cash"/>
    <n v="2"/>
    <s v="25-35"/>
    <s v="repeat"/>
    <s v="low"/>
    <s v="Low"/>
    <s v="Jul"/>
    <x v="0"/>
    <x v="0"/>
    <x v="0"/>
  </r>
  <r>
    <n v="607379"/>
    <n v="96918"/>
    <n v="54"/>
    <s v="Female"/>
    <x v="4"/>
    <x v="3"/>
    <s v="Pizza"/>
    <d v="2023-11-21T00:00:00"/>
    <s v="Online"/>
    <n v="23"/>
    <n v="7.9"/>
    <n v="429.61"/>
    <n v="93.21"/>
    <s v="Card"/>
    <n v="3"/>
    <s v="50+"/>
    <s v="new"/>
    <s v="medium"/>
    <s v="medium"/>
    <s v="Nov"/>
    <x v="0"/>
    <x v="0"/>
    <x v="2"/>
  </r>
  <r>
    <n v="607380"/>
    <n v="91019"/>
    <n v="62"/>
    <s v="Female"/>
    <x v="5"/>
    <x v="6"/>
    <s v="Biryani"/>
    <d v="2022-05-01T00:00:00"/>
    <s v="Online"/>
    <n v="33"/>
    <n v="10.8"/>
    <n v="1039.75"/>
    <n v="31.93"/>
    <s v="Wallet"/>
    <n v="4"/>
    <s v="50+"/>
    <s v="new"/>
    <s v="high value"/>
    <s v="medium"/>
    <s v="May"/>
    <x v="2"/>
    <x v="1"/>
    <x v="0"/>
  </r>
  <r>
    <n v="607381"/>
    <n v="33068"/>
    <n v="35"/>
    <s v="Male"/>
    <x v="2"/>
    <x v="7"/>
    <s v="Burger"/>
    <d v="2023-05-04T00:00:00"/>
    <s v="Online"/>
    <n v="86"/>
    <n v="10.6"/>
    <n v="961.89"/>
    <n v="46.98"/>
    <s v="UPI"/>
    <n v="5"/>
    <s v="25-35"/>
    <s v="new"/>
    <s v="high value"/>
    <s v="High"/>
    <s v="May"/>
    <x v="0"/>
    <x v="1"/>
    <x v="1"/>
  </r>
  <r>
    <n v="607382"/>
    <n v="99267"/>
    <n v="55"/>
    <s v="Male"/>
    <x v="3"/>
    <x v="6"/>
    <s v="Burger"/>
    <d v="2023-03-07T00:00:00"/>
    <s v="Online"/>
    <n v="35"/>
    <n v="12.1"/>
    <n v="833.4"/>
    <n v="68.849999999999994"/>
    <s v="Card"/>
    <n v="4"/>
    <s v="50+"/>
    <s v="new"/>
    <s v="high value"/>
    <s v="medium"/>
    <s v="Mar"/>
    <x v="0"/>
    <x v="1"/>
    <x v="0"/>
  </r>
  <r>
    <n v="607383"/>
    <n v="47721"/>
    <n v="47"/>
    <s v="Female"/>
    <x v="4"/>
    <x v="5"/>
    <s v="Burger"/>
    <d v="2023-01-04T00:00:00"/>
    <s v="Online"/>
    <n v="67"/>
    <n v="11.6"/>
    <n v="1072.1099999999999"/>
    <n v="35.85"/>
    <s v="Wallet"/>
    <n v="2"/>
    <s v="36-50"/>
    <s v="new"/>
    <s v="high value"/>
    <s v="Low"/>
    <s v="Jan"/>
    <x v="0"/>
    <x v="1"/>
    <x v="1"/>
  </r>
  <r>
    <n v="607384"/>
    <n v="75043"/>
    <n v="48"/>
    <s v="Male"/>
    <x v="1"/>
    <x v="0"/>
    <s v="South Indian"/>
    <d v="2022-11-12T00:00:00"/>
    <s v="COD"/>
    <n v="46"/>
    <n v="13.6"/>
    <n v="1400.48"/>
    <n v="95.53"/>
    <s v="UPI"/>
    <n v="5"/>
    <s v="36-50"/>
    <s v="repeat"/>
    <s v="high value"/>
    <s v="High"/>
    <s v="Nov"/>
    <x v="2"/>
    <x v="1"/>
    <x v="1"/>
  </r>
  <r>
    <n v="607385"/>
    <n v="33718"/>
    <n v="37"/>
    <s v="Male"/>
    <x v="2"/>
    <x v="6"/>
    <s v="Burger"/>
    <d v="2024-05-11T00:00:00"/>
    <s v="COD"/>
    <n v="73"/>
    <n v="12.9"/>
    <n v="827.3"/>
    <n v="117.8"/>
    <s v="Wallet"/>
    <n v="2"/>
    <s v="36-50"/>
    <s v="new"/>
    <s v="high value"/>
    <s v="Low"/>
    <s v="May"/>
    <x v="1"/>
    <x v="1"/>
    <x v="1"/>
  </r>
  <r>
    <n v="607386"/>
    <n v="87225"/>
    <n v="51"/>
    <s v="Female"/>
    <x v="3"/>
    <x v="3"/>
    <s v="Burger"/>
    <d v="2024-08-31T00:00:00"/>
    <s v="COD"/>
    <n v="40"/>
    <n v="3.4"/>
    <n v="1280.31"/>
    <n v="22.33"/>
    <s v="UPI"/>
    <n v="4"/>
    <s v="50+"/>
    <s v="new"/>
    <s v="high value"/>
    <s v="medium"/>
    <s v="Aug"/>
    <x v="1"/>
    <x v="2"/>
    <x v="0"/>
  </r>
  <r>
    <n v="607387"/>
    <n v="40086"/>
    <n v="36"/>
    <s v="Female"/>
    <x v="2"/>
    <x v="6"/>
    <s v="Sandwich"/>
    <d v="2022-12-08T00:00:00"/>
    <s v="Online"/>
    <n v="71"/>
    <n v="3.7"/>
    <n v="558.22"/>
    <n v="81.42"/>
    <s v="Card"/>
    <n v="2"/>
    <s v="36-50"/>
    <s v="new"/>
    <s v="high value"/>
    <s v="Low"/>
    <s v="Dec"/>
    <x v="2"/>
    <x v="2"/>
    <x v="1"/>
  </r>
  <r>
    <n v="607388"/>
    <n v="96214"/>
    <n v="62"/>
    <s v="Female"/>
    <x v="2"/>
    <x v="0"/>
    <s v="Chinese"/>
    <d v="2023-08-19T00:00:00"/>
    <s v="COD"/>
    <n v="57"/>
    <n v="3.2"/>
    <n v="581.94000000000005"/>
    <n v="72.42"/>
    <s v="Card"/>
    <n v="1"/>
    <s v="50+"/>
    <s v="new"/>
    <s v="high value"/>
    <s v="Low"/>
    <s v="Aug"/>
    <x v="0"/>
    <x v="2"/>
    <x v="1"/>
  </r>
  <r>
    <n v="607389"/>
    <n v="64669"/>
    <n v="55"/>
    <s v="Female"/>
    <x v="1"/>
    <x v="0"/>
    <s v="Burger"/>
    <d v="2024-07-26T00:00:00"/>
    <s v="COD"/>
    <n v="63"/>
    <n v="1.2"/>
    <n v="1112.95"/>
    <n v="78.459999999999994"/>
    <s v="Card"/>
    <n v="4"/>
    <s v="50+"/>
    <s v="new"/>
    <s v="high value"/>
    <s v="medium"/>
    <s v="Jul"/>
    <x v="1"/>
    <x v="2"/>
    <x v="1"/>
  </r>
  <r>
    <n v="607390"/>
    <n v="23169"/>
    <n v="50"/>
    <s v="Male"/>
    <x v="0"/>
    <x v="1"/>
    <s v="Biryani"/>
    <d v="2024-06-14T00:00:00"/>
    <s v="Online"/>
    <n v="26"/>
    <n v="8.4"/>
    <n v="874.39"/>
    <n v="108.33"/>
    <s v="Cash"/>
    <n v="3"/>
    <s v="36-50"/>
    <s v="new"/>
    <s v="high value"/>
    <s v="medium"/>
    <s v="Jun"/>
    <x v="1"/>
    <x v="0"/>
    <x v="2"/>
  </r>
  <r>
    <n v="607391"/>
    <n v="15659"/>
    <n v="25"/>
    <s v="Female"/>
    <x v="4"/>
    <x v="1"/>
    <s v="Biryani"/>
    <d v="2023-05-22T00:00:00"/>
    <s v="COD"/>
    <n v="78"/>
    <n v="9.9"/>
    <n v="847.26"/>
    <n v="81.180000000000007"/>
    <s v="UPI"/>
    <n v="5"/>
    <s v="25-35"/>
    <s v="new"/>
    <s v="high value"/>
    <s v="High"/>
    <s v="May"/>
    <x v="0"/>
    <x v="0"/>
    <x v="1"/>
  </r>
  <r>
    <n v="607392"/>
    <n v="65474"/>
    <n v="45"/>
    <s v="Female"/>
    <x v="1"/>
    <x v="0"/>
    <s v="Pizza"/>
    <d v="2024-10-30T00:00:00"/>
    <s v="Online"/>
    <n v="69"/>
    <n v="13.8"/>
    <n v="1218.8599999999999"/>
    <n v="52.32"/>
    <s v="UPI"/>
    <n v="5"/>
    <s v="36-50"/>
    <s v="new"/>
    <s v="high value"/>
    <s v="High"/>
    <s v="Oct"/>
    <x v="1"/>
    <x v="1"/>
    <x v="1"/>
  </r>
  <r>
    <n v="607393"/>
    <n v="46605"/>
    <n v="56"/>
    <s v="Male"/>
    <x v="2"/>
    <x v="7"/>
    <s v="Burger"/>
    <d v="2022-05-15T00:00:00"/>
    <s v="Online"/>
    <n v="25"/>
    <n v="11.9"/>
    <n v="926.67"/>
    <n v="84.63"/>
    <s v="UPI"/>
    <n v="5"/>
    <s v="50+"/>
    <s v="new"/>
    <s v="high value"/>
    <s v="High"/>
    <s v="May"/>
    <x v="2"/>
    <x v="1"/>
    <x v="2"/>
  </r>
  <r>
    <n v="607394"/>
    <n v="97635"/>
    <n v="50"/>
    <s v="Male"/>
    <x v="2"/>
    <x v="0"/>
    <s v="South Indian"/>
    <d v="2023-09-15T00:00:00"/>
    <s v="COD"/>
    <n v="69"/>
    <n v="5.6"/>
    <n v="1105.06"/>
    <n v="27.08"/>
    <s v="Card"/>
    <n v="4"/>
    <s v="36-50"/>
    <s v="new"/>
    <s v="high value"/>
    <s v="medium"/>
    <s v="Sep"/>
    <x v="0"/>
    <x v="0"/>
    <x v="1"/>
  </r>
  <r>
    <n v="607395"/>
    <n v="39241"/>
    <n v="36"/>
    <s v="Female"/>
    <x v="2"/>
    <x v="3"/>
    <s v="Pizza"/>
    <d v="2022-11-04T00:00:00"/>
    <s v="Online"/>
    <n v="56"/>
    <n v="12.5"/>
    <n v="323.88"/>
    <n v="99.23"/>
    <s v="Wallet"/>
    <n v="3"/>
    <s v="36-50"/>
    <s v="new"/>
    <s v="medium"/>
    <s v="medium"/>
    <s v="Nov"/>
    <x v="2"/>
    <x v="1"/>
    <x v="1"/>
  </r>
  <r>
    <n v="607396"/>
    <n v="89405"/>
    <n v="18"/>
    <s v="Female"/>
    <x v="5"/>
    <x v="3"/>
    <s v="Biryani"/>
    <d v="2023-03-28T00:00:00"/>
    <s v="COD"/>
    <n v="42"/>
    <n v="9.6"/>
    <n v="178.57"/>
    <n v="116.57"/>
    <s v="Card"/>
    <n v="1"/>
    <s v="18-24"/>
    <s v="new"/>
    <s v="low"/>
    <s v="Low"/>
    <s v="Mar"/>
    <x v="0"/>
    <x v="0"/>
    <x v="0"/>
  </r>
  <r>
    <n v="607397"/>
    <n v="82633"/>
    <n v="44"/>
    <s v="Male"/>
    <x v="4"/>
    <x v="7"/>
    <s v="Pizza"/>
    <d v="2022-02-01T00:00:00"/>
    <s v="COD"/>
    <n v="73"/>
    <n v="9.8000000000000007"/>
    <n v="1186.8800000000001"/>
    <n v="117.5"/>
    <s v="Cash"/>
    <n v="5"/>
    <s v="36-50"/>
    <s v="new"/>
    <s v="high value"/>
    <s v="High"/>
    <s v="Feb"/>
    <x v="2"/>
    <x v="0"/>
    <x v="1"/>
  </r>
  <r>
    <n v="607398"/>
    <n v="28067"/>
    <n v="51"/>
    <s v="Male"/>
    <x v="2"/>
    <x v="0"/>
    <s v="Sandwich"/>
    <d v="2023-03-23T00:00:00"/>
    <s v="Online"/>
    <n v="75"/>
    <n v="4.5"/>
    <n v="589.37"/>
    <n v="62.48"/>
    <s v="Wallet"/>
    <n v="1"/>
    <s v="50+"/>
    <s v="new"/>
    <s v="high value"/>
    <s v="Low"/>
    <s v="Mar"/>
    <x v="0"/>
    <x v="2"/>
    <x v="1"/>
  </r>
  <r>
    <n v="607399"/>
    <n v="39545"/>
    <n v="58"/>
    <s v="Female"/>
    <x v="1"/>
    <x v="1"/>
    <s v="Chinese"/>
    <d v="2024-03-26T00:00:00"/>
    <s v="Online"/>
    <n v="29"/>
    <n v="14"/>
    <n v="1300.8800000000001"/>
    <n v="92.45"/>
    <s v="UPI"/>
    <n v="1"/>
    <s v="50+"/>
    <s v="new"/>
    <s v="high value"/>
    <s v="Low"/>
    <s v="Mar"/>
    <x v="1"/>
    <x v="1"/>
    <x v="2"/>
  </r>
  <r>
    <n v="607400"/>
    <n v="62675"/>
    <n v="21"/>
    <s v="Male"/>
    <x v="5"/>
    <x v="5"/>
    <s v="Biryani"/>
    <d v="2024-03-13T00:00:00"/>
    <s v="COD"/>
    <n v="35"/>
    <n v="4.3"/>
    <n v="1365.32"/>
    <n v="77.14"/>
    <s v="Card"/>
    <n v="3"/>
    <s v="18-24"/>
    <s v="new"/>
    <s v="high value"/>
    <s v="medium"/>
    <s v="Mar"/>
    <x v="1"/>
    <x v="2"/>
    <x v="0"/>
  </r>
  <r>
    <n v="607401"/>
    <n v="17756"/>
    <n v="59"/>
    <s v="Female"/>
    <x v="1"/>
    <x v="7"/>
    <s v="Chinese"/>
    <d v="2023-02-19T00:00:00"/>
    <s v="Online"/>
    <n v="56"/>
    <n v="6.2"/>
    <n v="936.34"/>
    <n v="59.31"/>
    <s v="Cash"/>
    <n v="4"/>
    <s v="50+"/>
    <s v="new"/>
    <s v="high value"/>
    <s v="medium"/>
    <s v="Feb"/>
    <x v="0"/>
    <x v="0"/>
    <x v="1"/>
  </r>
  <r>
    <n v="607402"/>
    <n v="25538"/>
    <n v="33"/>
    <s v="Female"/>
    <x v="1"/>
    <x v="1"/>
    <s v="Chinese"/>
    <d v="2024-05-24T00:00:00"/>
    <s v="Online"/>
    <n v="72"/>
    <n v="1.4"/>
    <n v="456.88"/>
    <n v="105.26"/>
    <s v="Cash"/>
    <n v="2"/>
    <s v="25-35"/>
    <s v="new"/>
    <s v="medium"/>
    <s v="Low"/>
    <s v="May"/>
    <x v="1"/>
    <x v="2"/>
    <x v="1"/>
  </r>
  <r>
    <n v="607403"/>
    <n v="17599"/>
    <n v="24"/>
    <s v="Female"/>
    <x v="2"/>
    <x v="6"/>
    <s v="Chinese"/>
    <d v="2024-01-07T00:00:00"/>
    <s v="COD"/>
    <n v="78"/>
    <n v="3.4"/>
    <n v="254.94"/>
    <n v="96.95"/>
    <s v="UPI"/>
    <n v="1"/>
    <s v="18-24"/>
    <s v="new"/>
    <s v="medium"/>
    <s v="Low"/>
    <s v="Jan"/>
    <x v="1"/>
    <x v="2"/>
    <x v="1"/>
  </r>
  <r>
    <n v="607404"/>
    <n v="88404"/>
    <n v="57"/>
    <s v="Male"/>
    <x v="3"/>
    <x v="2"/>
    <s v="Chinese"/>
    <d v="2023-08-18T00:00:00"/>
    <s v="COD"/>
    <n v="89"/>
    <n v="4.7"/>
    <n v="1275.1199999999999"/>
    <n v="60.82"/>
    <s v="Card"/>
    <n v="5"/>
    <s v="50+"/>
    <s v="new"/>
    <s v="high value"/>
    <s v="High"/>
    <s v="Aug"/>
    <x v="0"/>
    <x v="2"/>
    <x v="1"/>
  </r>
  <r>
    <n v="607405"/>
    <n v="68027"/>
    <n v="49"/>
    <s v="Male"/>
    <x v="3"/>
    <x v="0"/>
    <s v="Chinese"/>
    <d v="2022-09-26T00:00:00"/>
    <s v="COD"/>
    <n v="32"/>
    <n v="4.5"/>
    <n v="164.29"/>
    <n v="100.12"/>
    <s v="Card"/>
    <n v="1"/>
    <s v="36-50"/>
    <s v="new"/>
    <s v="low"/>
    <s v="Low"/>
    <s v="Sep"/>
    <x v="2"/>
    <x v="2"/>
    <x v="0"/>
  </r>
  <r>
    <n v="607406"/>
    <n v="29142"/>
    <n v="37"/>
    <s v="Female"/>
    <x v="1"/>
    <x v="2"/>
    <s v="Pizza"/>
    <d v="2024-09-14T00:00:00"/>
    <s v="COD"/>
    <n v="44"/>
    <n v="3.3"/>
    <n v="332.85"/>
    <n v="100.35"/>
    <s v="Card"/>
    <n v="5"/>
    <s v="36-50"/>
    <s v="new"/>
    <s v="medium"/>
    <s v="High"/>
    <s v="Sep"/>
    <x v="1"/>
    <x v="2"/>
    <x v="0"/>
  </r>
  <r>
    <n v="607407"/>
    <n v="74379"/>
    <n v="38"/>
    <s v="Male"/>
    <x v="4"/>
    <x v="3"/>
    <s v="Biryani"/>
    <d v="2022-07-12T00:00:00"/>
    <s v="COD"/>
    <n v="70"/>
    <n v="9.5"/>
    <n v="1200.47"/>
    <n v="52.06"/>
    <s v="Cash"/>
    <n v="2"/>
    <s v="36-50"/>
    <s v="repeat"/>
    <s v="high value"/>
    <s v="Low"/>
    <s v="Jul"/>
    <x v="2"/>
    <x v="0"/>
    <x v="1"/>
  </r>
  <r>
    <n v="607408"/>
    <n v="74111"/>
    <n v="49"/>
    <s v="Female"/>
    <x v="1"/>
    <x v="4"/>
    <s v="Pizza"/>
    <d v="2024-08-19T00:00:00"/>
    <s v="Online"/>
    <n v="46"/>
    <n v="6.1"/>
    <n v="566.11"/>
    <n v="114.55"/>
    <s v="Card"/>
    <n v="1"/>
    <s v="36-50"/>
    <s v="new"/>
    <s v="high value"/>
    <s v="Low"/>
    <s v="Aug"/>
    <x v="1"/>
    <x v="0"/>
    <x v="1"/>
  </r>
  <r>
    <n v="607409"/>
    <n v="68619"/>
    <n v="19"/>
    <s v="Female"/>
    <x v="0"/>
    <x v="4"/>
    <s v="Chinese"/>
    <d v="2022-01-10T00:00:00"/>
    <s v="Online"/>
    <n v="30"/>
    <n v="4.3"/>
    <n v="1155.1500000000001"/>
    <n v="88.46"/>
    <s v="Card"/>
    <n v="4"/>
    <s v="18-24"/>
    <s v="new"/>
    <s v="high value"/>
    <s v="medium"/>
    <s v="Jan"/>
    <x v="2"/>
    <x v="2"/>
    <x v="2"/>
  </r>
  <r>
    <n v="607410"/>
    <n v="16362"/>
    <n v="58"/>
    <s v="Female"/>
    <x v="5"/>
    <x v="5"/>
    <s v="Burger"/>
    <d v="2023-09-20T00:00:00"/>
    <s v="Online"/>
    <n v="20"/>
    <n v="1.9"/>
    <n v="778.66"/>
    <n v="119.4"/>
    <s v="Card"/>
    <n v="5"/>
    <s v="50+"/>
    <s v="new"/>
    <s v="high value"/>
    <s v="High"/>
    <s v="Sep"/>
    <x v="0"/>
    <x v="2"/>
    <x v="2"/>
  </r>
  <r>
    <n v="607411"/>
    <n v="25912"/>
    <n v="31"/>
    <s v="Female"/>
    <x v="5"/>
    <x v="7"/>
    <s v="Sandwich"/>
    <d v="2022-07-07T00:00:00"/>
    <s v="Online"/>
    <n v="29"/>
    <n v="12"/>
    <n v="509.59"/>
    <n v="43.69"/>
    <s v="Wallet"/>
    <n v="5"/>
    <s v="25-35"/>
    <s v="new"/>
    <s v="high value"/>
    <s v="High"/>
    <s v="Jul"/>
    <x v="2"/>
    <x v="1"/>
    <x v="2"/>
  </r>
  <r>
    <n v="607412"/>
    <n v="81068"/>
    <n v="34"/>
    <s v="Female"/>
    <x v="0"/>
    <x v="6"/>
    <s v="Burger"/>
    <d v="2022-03-08T00:00:00"/>
    <s v="COD"/>
    <n v="83"/>
    <n v="7.5"/>
    <n v="1191.82"/>
    <n v="38"/>
    <s v="Cash"/>
    <n v="5"/>
    <s v="25-35"/>
    <s v="new"/>
    <s v="high value"/>
    <s v="High"/>
    <s v="Mar"/>
    <x v="2"/>
    <x v="0"/>
    <x v="1"/>
  </r>
  <r>
    <n v="607413"/>
    <n v="85423"/>
    <n v="35"/>
    <s v="Female"/>
    <x v="5"/>
    <x v="0"/>
    <s v="Biryani"/>
    <d v="2024-08-21T00:00:00"/>
    <s v="COD"/>
    <n v="31"/>
    <n v="2.1"/>
    <n v="926.58"/>
    <n v="94.96"/>
    <s v="Cash"/>
    <n v="1"/>
    <s v="25-35"/>
    <s v="new"/>
    <s v="high value"/>
    <s v="Low"/>
    <s v="Aug"/>
    <x v="1"/>
    <x v="2"/>
    <x v="0"/>
  </r>
  <r>
    <n v="607414"/>
    <n v="43184"/>
    <n v="58"/>
    <s v="Male"/>
    <x v="1"/>
    <x v="3"/>
    <s v="Sandwich"/>
    <d v="2024-10-19T00:00:00"/>
    <s v="Online"/>
    <n v="81"/>
    <n v="7"/>
    <n v="1407.72"/>
    <n v="51.91"/>
    <s v="Wallet"/>
    <n v="2"/>
    <s v="50+"/>
    <s v="new"/>
    <s v="high value"/>
    <s v="Low"/>
    <s v="Oct"/>
    <x v="1"/>
    <x v="0"/>
    <x v="1"/>
  </r>
  <r>
    <n v="607415"/>
    <n v="33231"/>
    <n v="30"/>
    <s v="Female"/>
    <x v="3"/>
    <x v="4"/>
    <s v="Chinese"/>
    <d v="2023-08-05T00:00:00"/>
    <s v="Online"/>
    <n v="55"/>
    <n v="13.3"/>
    <n v="1353.31"/>
    <n v="22.62"/>
    <s v="UPI"/>
    <n v="2"/>
    <s v="25-35"/>
    <s v="new"/>
    <s v="high value"/>
    <s v="Low"/>
    <s v="Aug"/>
    <x v="0"/>
    <x v="1"/>
    <x v="1"/>
  </r>
  <r>
    <n v="607416"/>
    <n v="40123"/>
    <n v="32"/>
    <s v="Female"/>
    <x v="0"/>
    <x v="5"/>
    <s v="South Indian"/>
    <d v="2023-02-28T00:00:00"/>
    <s v="Online"/>
    <n v="51"/>
    <n v="11.8"/>
    <n v="834.09"/>
    <n v="64.650000000000006"/>
    <s v="Wallet"/>
    <n v="5"/>
    <s v="25-35"/>
    <s v="new"/>
    <s v="high value"/>
    <s v="High"/>
    <s v="Feb"/>
    <x v="0"/>
    <x v="1"/>
    <x v="1"/>
  </r>
  <r>
    <n v="607417"/>
    <n v="37882"/>
    <n v="31"/>
    <s v="Male"/>
    <x v="0"/>
    <x v="3"/>
    <s v="Pizza"/>
    <d v="2023-10-09T00:00:00"/>
    <s v="Online"/>
    <n v="41"/>
    <n v="8.4"/>
    <n v="311.91000000000003"/>
    <n v="78.010000000000005"/>
    <s v="UPI"/>
    <n v="3"/>
    <s v="25-35"/>
    <s v="new"/>
    <s v="medium"/>
    <s v="medium"/>
    <s v="Oct"/>
    <x v="0"/>
    <x v="0"/>
    <x v="0"/>
  </r>
  <r>
    <n v="607418"/>
    <n v="99392"/>
    <n v="47"/>
    <s v="Female"/>
    <x v="2"/>
    <x v="7"/>
    <s v="Pizza"/>
    <d v="2024-10-08T00:00:00"/>
    <s v="COD"/>
    <n v="55"/>
    <n v="6.1"/>
    <n v="548.49"/>
    <n v="23.88"/>
    <s v="UPI"/>
    <n v="5"/>
    <s v="36-50"/>
    <s v="new"/>
    <s v="high value"/>
    <s v="High"/>
    <s v="Oct"/>
    <x v="1"/>
    <x v="0"/>
    <x v="1"/>
  </r>
  <r>
    <n v="607419"/>
    <n v="33023"/>
    <n v="31"/>
    <s v="Female"/>
    <x v="0"/>
    <x v="4"/>
    <s v="Biryani"/>
    <d v="2024-07-19T00:00:00"/>
    <s v="COD"/>
    <n v="86"/>
    <n v="12.4"/>
    <n v="1048.48"/>
    <n v="26.68"/>
    <s v="Wallet"/>
    <n v="4"/>
    <s v="25-35"/>
    <s v="repeat"/>
    <s v="high value"/>
    <s v="medium"/>
    <s v="Jul"/>
    <x v="1"/>
    <x v="1"/>
    <x v="1"/>
  </r>
  <r>
    <n v="607420"/>
    <n v="27771"/>
    <n v="21"/>
    <s v="Male"/>
    <x v="1"/>
    <x v="3"/>
    <s v="Sandwich"/>
    <d v="2023-05-16T00:00:00"/>
    <s v="Online"/>
    <n v="39"/>
    <n v="11.5"/>
    <n v="1373.64"/>
    <n v="58.69"/>
    <s v="UPI"/>
    <n v="4"/>
    <s v="18-24"/>
    <s v="new"/>
    <s v="high value"/>
    <s v="medium"/>
    <s v="May"/>
    <x v="0"/>
    <x v="1"/>
    <x v="0"/>
  </r>
  <r>
    <n v="607421"/>
    <n v="14727"/>
    <n v="23"/>
    <s v="Female"/>
    <x v="0"/>
    <x v="3"/>
    <s v="Biryani"/>
    <d v="2023-03-14T00:00:00"/>
    <s v="Online"/>
    <n v="50"/>
    <n v="5.9"/>
    <n v="1113.08"/>
    <n v="54.04"/>
    <s v="UPI"/>
    <n v="1"/>
    <s v="18-24"/>
    <s v="new"/>
    <s v="high value"/>
    <s v="Low"/>
    <s v="Mar"/>
    <x v="0"/>
    <x v="0"/>
    <x v="1"/>
  </r>
  <r>
    <n v="607422"/>
    <n v="33082"/>
    <n v="57"/>
    <s v="Female"/>
    <x v="3"/>
    <x v="1"/>
    <s v="Pizza"/>
    <d v="2024-10-18T00:00:00"/>
    <s v="Online"/>
    <n v="24"/>
    <n v="6.4"/>
    <n v="1158.98"/>
    <n v="106.72"/>
    <s v="UPI"/>
    <n v="4"/>
    <s v="50+"/>
    <s v="new"/>
    <s v="high value"/>
    <s v="medium"/>
    <s v="Oct"/>
    <x v="1"/>
    <x v="0"/>
    <x v="2"/>
  </r>
  <r>
    <n v="607423"/>
    <n v="20379"/>
    <n v="39"/>
    <s v="Female"/>
    <x v="4"/>
    <x v="3"/>
    <s v="Biryani"/>
    <d v="2022-02-08T00:00:00"/>
    <s v="Online"/>
    <n v="28"/>
    <n v="3.9"/>
    <n v="246.87"/>
    <n v="82.07"/>
    <s v="UPI"/>
    <n v="1"/>
    <s v="36-50"/>
    <s v="new"/>
    <s v="low"/>
    <s v="Low"/>
    <s v="Feb"/>
    <x v="2"/>
    <x v="2"/>
    <x v="2"/>
  </r>
  <r>
    <n v="607424"/>
    <n v="76251"/>
    <n v="30"/>
    <s v="Male"/>
    <x v="2"/>
    <x v="4"/>
    <s v="South Indian"/>
    <d v="2022-11-26T00:00:00"/>
    <s v="COD"/>
    <n v="62"/>
    <n v="2.2000000000000002"/>
    <n v="215.87"/>
    <n v="72.75"/>
    <s v="UPI"/>
    <n v="1"/>
    <s v="25-35"/>
    <s v="repeat"/>
    <s v="low"/>
    <s v="Low"/>
    <s v="Nov"/>
    <x v="2"/>
    <x v="2"/>
    <x v="1"/>
  </r>
  <r>
    <n v="607425"/>
    <n v="35322"/>
    <n v="42"/>
    <s v="Female"/>
    <x v="2"/>
    <x v="7"/>
    <s v="South Indian"/>
    <d v="2023-02-13T00:00:00"/>
    <s v="Online"/>
    <n v="88"/>
    <n v="1.9"/>
    <n v="430.47"/>
    <n v="101.95"/>
    <s v="Cash"/>
    <n v="5"/>
    <s v="36-50"/>
    <s v="new"/>
    <s v="medium"/>
    <s v="High"/>
    <s v="Feb"/>
    <x v="0"/>
    <x v="2"/>
    <x v="1"/>
  </r>
  <r>
    <n v="607426"/>
    <n v="15523"/>
    <n v="32"/>
    <s v="Male"/>
    <x v="2"/>
    <x v="6"/>
    <s v="Sandwich"/>
    <d v="2022-05-24T00:00:00"/>
    <s v="Online"/>
    <n v="77"/>
    <n v="13.6"/>
    <n v="255.65"/>
    <n v="90.25"/>
    <s v="Cash"/>
    <n v="3"/>
    <s v="25-35"/>
    <s v="new"/>
    <s v="medium"/>
    <s v="medium"/>
    <s v="May"/>
    <x v="2"/>
    <x v="1"/>
    <x v="1"/>
  </r>
  <r>
    <n v="607427"/>
    <n v="78041"/>
    <n v="58"/>
    <s v="Female"/>
    <x v="2"/>
    <x v="2"/>
    <s v="Burger"/>
    <d v="2023-10-14T00:00:00"/>
    <s v="Online"/>
    <n v="86"/>
    <n v="7.4"/>
    <n v="1090.08"/>
    <n v="33.29"/>
    <s v="Card"/>
    <n v="4"/>
    <s v="50+"/>
    <s v="new"/>
    <s v="high value"/>
    <s v="medium"/>
    <s v="Oct"/>
    <x v="0"/>
    <x v="0"/>
    <x v="1"/>
  </r>
  <r>
    <n v="607428"/>
    <n v="28403"/>
    <n v="36"/>
    <s v="Male"/>
    <x v="5"/>
    <x v="5"/>
    <s v="South Indian"/>
    <d v="2023-10-06T00:00:00"/>
    <s v="Online"/>
    <n v="75"/>
    <n v="13.4"/>
    <n v="708.3"/>
    <n v="91.47"/>
    <s v="Card"/>
    <n v="2"/>
    <s v="36-50"/>
    <s v="repeat"/>
    <s v="high value"/>
    <s v="Low"/>
    <s v="Oct"/>
    <x v="0"/>
    <x v="1"/>
    <x v="1"/>
  </r>
  <r>
    <n v="607429"/>
    <n v="88984"/>
    <n v="29"/>
    <s v="Female"/>
    <x v="5"/>
    <x v="0"/>
    <s v="Sandwich"/>
    <d v="2024-12-21T00:00:00"/>
    <s v="Online"/>
    <n v="20"/>
    <n v="8.5"/>
    <n v="926.09"/>
    <n v="115.3"/>
    <s v="Card"/>
    <n v="3"/>
    <s v="25-35"/>
    <s v="new"/>
    <s v="high value"/>
    <s v="medium"/>
    <s v="Dec"/>
    <x v="1"/>
    <x v="0"/>
    <x v="2"/>
  </r>
  <r>
    <n v="607430"/>
    <n v="36816"/>
    <n v="44"/>
    <s v="Male"/>
    <x v="4"/>
    <x v="6"/>
    <s v="Chinese"/>
    <d v="2024-01-12T00:00:00"/>
    <s v="COD"/>
    <n v="58"/>
    <n v="5.5"/>
    <n v="656.02"/>
    <n v="22.75"/>
    <s v="Wallet"/>
    <n v="4"/>
    <s v="36-50"/>
    <s v="new"/>
    <s v="high value"/>
    <s v="medium"/>
    <s v="Jan"/>
    <x v="1"/>
    <x v="0"/>
    <x v="1"/>
  </r>
  <r>
    <n v="607431"/>
    <n v="36787"/>
    <n v="60"/>
    <s v="Female"/>
    <x v="3"/>
    <x v="0"/>
    <s v="Chinese"/>
    <d v="2023-01-12T00:00:00"/>
    <s v="COD"/>
    <n v="67"/>
    <n v="13.8"/>
    <n v="362.55"/>
    <n v="107.61"/>
    <s v="Cash"/>
    <n v="3"/>
    <s v="50+"/>
    <s v="new"/>
    <s v="medium"/>
    <s v="medium"/>
    <s v="Jan"/>
    <x v="0"/>
    <x v="1"/>
    <x v="1"/>
  </r>
  <r>
    <n v="607432"/>
    <n v="96734"/>
    <n v="22"/>
    <s v="Female"/>
    <x v="4"/>
    <x v="4"/>
    <s v="Chinese"/>
    <d v="2023-08-02T00:00:00"/>
    <s v="Online"/>
    <n v="61"/>
    <n v="9.3000000000000007"/>
    <n v="1020.58"/>
    <n v="79.349999999999994"/>
    <s v="UPI"/>
    <n v="5"/>
    <s v="18-24"/>
    <s v="new"/>
    <s v="high value"/>
    <s v="High"/>
    <s v="Aug"/>
    <x v="0"/>
    <x v="0"/>
    <x v="1"/>
  </r>
  <r>
    <n v="607433"/>
    <n v="81208"/>
    <n v="42"/>
    <s v="Male"/>
    <x v="0"/>
    <x v="7"/>
    <s v="Sandwich"/>
    <d v="2024-11-03T00:00:00"/>
    <s v="Online"/>
    <n v="43"/>
    <n v="7.3"/>
    <n v="590.42999999999995"/>
    <n v="62.98"/>
    <s v="Wallet"/>
    <n v="3"/>
    <s v="36-50"/>
    <s v="new"/>
    <s v="high value"/>
    <s v="medium"/>
    <s v="Nov"/>
    <x v="1"/>
    <x v="0"/>
    <x v="0"/>
  </r>
  <r>
    <n v="607434"/>
    <n v="97189"/>
    <n v="18"/>
    <s v="Male"/>
    <x v="2"/>
    <x v="3"/>
    <s v="Pizza"/>
    <d v="2023-11-09T00:00:00"/>
    <s v="COD"/>
    <n v="27"/>
    <n v="1.5"/>
    <n v="1094.73"/>
    <n v="89.27"/>
    <s v="UPI"/>
    <n v="2"/>
    <s v="18-24"/>
    <s v="new"/>
    <s v="high value"/>
    <s v="Low"/>
    <s v="Nov"/>
    <x v="0"/>
    <x v="2"/>
    <x v="2"/>
  </r>
  <r>
    <n v="607435"/>
    <n v="15496"/>
    <n v="22"/>
    <s v="Female"/>
    <x v="5"/>
    <x v="6"/>
    <s v="Burger"/>
    <d v="2024-09-20T00:00:00"/>
    <s v="Online"/>
    <n v="60"/>
    <n v="6.3"/>
    <n v="1315.48"/>
    <n v="101.93"/>
    <s v="Cash"/>
    <n v="5"/>
    <s v="18-24"/>
    <s v="new"/>
    <s v="high value"/>
    <s v="High"/>
    <s v="Sep"/>
    <x v="1"/>
    <x v="0"/>
    <x v="1"/>
  </r>
  <r>
    <n v="607436"/>
    <n v="90326"/>
    <n v="30"/>
    <s v="Female"/>
    <x v="0"/>
    <x v="2"/>
    <s v="Chinese"/>
    <d v="2024-03-29T00:00:00"/>
    <s v="COD"/>
    <n v="44"/>
    <n v="3.1"/>
    <n v="1287.1099999999999"/>
    <n v="28.26"/>
    <s v="UPI"/>
    <n v="4"/>
    <s v="25-35"/>
    <s v="new"/>
    <s v="high value"/>
    <s v="medium"/>
    <s v="Mar"/>
    <x v="1"/>
    <x v="2"/>
    <x v="0"/>
  </r>
  <r>
    <n v="607437"/>
    <n v="85492"/>
    <n v="63"/>
    <s v="Female"/>
    <x v="1"/>
    <x v="4"/>
    <s v="Biryani"/>
    <d v="2022-03-05T00:00:00"/>
    <s v="COD"/>
    <n v="37"/>
    <n v="4.8"/>
    <n v="1128.9100000000001"/>
    <n v="116.31"/>
    <s v="UPI"/>
    <n v="4"/>
    <s v="50+"/>
    <s v="new"/>
    <s v="high value"/>
    <s v="medium"/>
    <s v="Mar"/>
    <x v="2"/>
    <x v="2"/>
    <x v="0"/>
  </r>
  <r>
    <n v="607438"/>
    <n v="89374"/>
    <n v="34"/>
    <s v="Female"/>
    <x v="4"/>
    <x v="7"/>
    <s v="Chinese"/>
    <d v="2023-06-11T00:00:00"/>
    <s v="COD"/>
    <n v="58"/>
    <n v="4.0999999999999996"/>
    <n v="1092.01"/>
    <n v="104.02"/>
    <s v="Wallet"/>
    <n v="2"/>
    <s v="25-35"/>
    <s v="new"/>
    <s v="high value"/>
    <s v="Low"/>
    <s v="Jun"/>
    <x v="0"/>
    <x v="2"/>
    <x v="1"/>
  </r>
  <r>
    <n v="607439"/>
    <n v="63947"/>
    <n v="62"/>
    <s v="Female"/>
    <x v="4"/>
    <x v="2"/>
    <s v="Burger"/>
    <d v="2024-03-18T00:00:00"/>
    <s v="Online"/>
    <n v="47"/>
    <n v="13.6"/>
    <n v="955.76"/>
    <n v="52.75"/>
    <s v="Cash"/>
    <n v="2"/>
    <s v="50+"/>
    <s v="new"/>
    <s v="high value"/>
    <s v="Low"/>
    <s v="Mar"/>
    <x v="1"/>
    <x v="1"/>
    <x v="1"/>
  </r>
  <r>
    <n v="607440"/>
    <n v="48201"/>
    <n v="52"/>
    <s v="Female"/>
    <x v="1"/>
    <x v="0"/>
    <s v="South Indian"/>
    <d v="2024-03-13T00:00:00"/>
    <s v="COD"/>
    <n v="62"/>
    <n v="9.6"/>
    <n v="1439.18"/>
    <n v="111.19"/>
    <s v="Cash"/>
    <n v="3"/>
    <s v="50+"/>
    <s v="new"/>
    <s v="high value"/>
    <s v="medium"/>
    <s v="Mar"/>
    <x v="1"/>
    <x v="0"/>
    <x v="1"/>
  </r>
  <r>
    <n v="607441"/>
    <n v="25963"/>
    <n v="45"/>
    <s v="Male"/>
    <x v="1"/>
    <x v="4"/>
    <s v="Burger"/>
    <d v="2023-09-13T00:00:00"/>
    <s v="COD"/>
    <n v="31"/>
    <n v="9.8000000000000007"/>
    <n v="323.47000000000003"/>
    <n v="33.74"/>
    <s v="UPI"/>
    <n v="3"/>
    <s v="36-50"/>
    <s v="new"/>
    <s v="medium"/>
    <s v="medium"/>
    <s v="Sep"/>
    <x v="0"/>
    <x v="0"/>
    <x v="0"/>
  </r>
  <r>
    <n v="607442"/>
    <n v="68370"/>
    <n v="55"/>
    <s v="Female"/>
    <x v="5"/>
    <x v="4"/>
    <s v="Chinese"/>
    <d v="2023-06-06T00:00:00"/>
    <s v="COD"/>
    <n v="67"/>
    <n v="11.1"/>
    <n v="528.70000000000005"/>
    <n v="77.55"/>
    <s v="Card"/>
    <n v="4"/>
    <s v="50+"/>
    <s v="new"/>
    <s v="high value"/>
    <s v="medium"/>
    <s v="Jun"/>
    <x v="0"/>
    <x v="1"/>
    <x v="1"/>
  </r>
  <r>
    <n v="607443"/>
    <n v="86231"/>
    <n v="22"/>
    <s v="Male"/>
    <x v="1"/>
    <x v="7"/>
    <s v="Biryani"/>
    <d v="2022-01-02T00:00:00"/>
    <s v="Online"/>
    <n v="35"/>
    <n v="11.7"/>
    <n v="585.19000000000005"/>
    <n v="77.64"/>
    <s v="Wallet"/>
    <n v="2"/>
    <s v="18-24"/>
    <s v="repeat"/>
    <s v="high value"/>
    <s v="Low"/>
    <s v="Jan"/>
    <x v="2"/>
    <x v="1"/>
    <x v="0"/>
  </r>
  <r>
    <n v="607444"/>
    <n v="91473"/>
    <n v="56"/>
    <s v="Male"/>
    <x v="3"/>
    <x v="2"/>
    <s v="Pizza"/>
    <d v="2022-05-02T00:00:00"/>
    <s v="Online"/>
    <n v="66"/>
    <n v="9.9"/>
    <n v="1332.33"/>
    <n v="81.14"/>
    <s v="UPI"/>
    <n v="5"/>
    <s v="50+"/>
    <s v="new"/>
    <s v="high value"/>
    <s v="High"/>
    <s v="May"/>
    <x v="2"/>
    <x v="0"/>
    <x v="1"/>
  </r>
  <r>
    <n v="607445"/>
    <n v="85856"/>
    <n v="50"/>
    <s v="Female"/>
    <x v="2"/>
    <x v="4"/>
    <s v="Pizza"/>
    <d v="2023-01-19T00:00:00"/>
    <s v="Online"/>
    <n v="51"/>
    <n v="3.7"/>
    <n v="1022.64"/>
    <n v="106.45"/>
    <s v="UPI"/>
    <n v="4"/>
    <s v="36-50"/>
    <s v="new"/>
    <s v="high value"/>
    <s v="medium"/>
    <s v="Jan"/>
    <x v="0"/>
    <x v="2"/>
    <x v="1"/>
  </r>
  <r>
    <n v="607446"/>
    <n v="84042"/>
    <n v="35"/>
    <s v="Female"/>
    <x v="4"/>
    <x v="5"/>
    <s v="Pizza"/>
    <d v="2024-09-03T00:00:00"/>
    <s v="Online"/>
    <n v="25"/>
    <n v="9"/>
    <n v="1404.26"/>
    <n v="38.369999999999997"/>
    <s v="Wallet"/>
    <n v="3"/>
    <s v="25-35"/>
    <s v="repeat"/>
    <s v="high value"/>
    <s v="medium"/>
    <s v="Sep"/>
    <x v="1"/>
    <x v="0"/>
    <x v="2"/>
  </r>
  <r>
    <n v="607447"/>
    <n v="75583"/>
    <n v="40"/>
    <s v="Male"/>
    <x v="5"/>
    <x v="4"/>
    <s v="South Indian"/>
    <d v="2023-09-16T00:00:00"/>
    <s v="COD"/>
    <n v="82"/>
    <n v="13.8"/>
    <n v="921.97"/>
    <n v="92.3"/>
    <s v="UPI"/>
    <n v="1"/>
    <s v="36-50"/>
    <s v="new"/>
    <s v="high value"/>
    <s v="Low"/>
    <s v="Sep"/>
    <x v="0"/>
    <x v="1"/>
    <x v="1"/>
  </r>
  <r>
    <n v="607448"/>
    <n v="20724"/>
    <n v="57"/>
    <s v="Female"/>
    <x v="1"/>
    <x v="1"/>
    <s v="South Indian"/>
    <d v="2022-02-19T00:00:00"/>
    <s v="COD"/>
    <n v="44"/>
    <n v="10.199999999999999"/>
    <n v="271.56"/>
    <n v="96.58"/>
    <s v="Cash"/>
    <n v="3"/>
    <s v="50+"/>
    <s v="new"/>
    <s v="medium"/>
    <s v="medium"/>
    <s v="Feb"/>
    <x v="2"/>
    <x v="1"/>
    <x v="0"/>
  </r>
  <r>
    <n v="607449"/>
    <n v="80286"/>
    <n v="23"/>
    <s v="Male"/>
    <x v="0"/>
    <x v="6"/>
    <s v="Sandwich"/>
    <d v="2022-10-16T00:00:00"/>
    <s v="COD"/>
    <n v="80"/>
    <n v="11.4"/>
    <n v="295.74"/>
    <n v="87.26"/>
    <s v="UPI"/>
    <n v="2"/>
    <s v="18-24"/>
    <s v="new"/>
    <s v="medium"/>
    <s v="Low"/>
    <s v="Oct"/>
    <x v="2"/>
    <x v="1"/>
    <x v="1"/>
  </r>
  <r>
    <n v="607450"/>
    <n v="43994"/>
    <n v="30"/>
    <s v="Male"/>
    <x v="3"/>
    <x v="5"/>
    <s v="Sandwich"/>
    <d v="2024-11-30T00:00:00"/>
    <s v="Online"/>
    <n v="82"/>
    <n v="6.5"/>
    <n v="183.57"/>
    <n v="46.88"/>
    <s v="Cash"/>
    <n v="4"/>
    <s v="25-35"/>
    <s v="new"/>
    <s v="low"/>
    <s v="medium"/>
    <s v="Nov"/>
    <x v="1"/>
    <x v="0"/>
    <x v="1"/>
  </r>
  <r>
    <n v="607451"/>
    <n v="24879"/>
    <n v="63"/>
    <s v="Female"/>
    <x v="4"/>
    <x v="6"/>
    <s v="Sandwich"/>
    <d v="2022-10-10T00:00:00"/>
    <s v="Online"/>
    <n v="51"/>
    <n v="9.1999999999999993"/>
    <n v="416.32"/>
    <n v="29.21"/>
    <s v="Card"/>
    <n v="4"/>
    <s v="50+"/>
    <s v="new"/>
    <s v="medium"/>
    <s v="medium"/>
    <s v="Oct"/>
    <x v="2"/>
    <x v="0"/>
    <x v="1"/>
  </r>
  <r>
    <n v="607452"/>
    <n v="14740"/>
    <n v="47"/>
    <s v="Female"/>
    <x v="2"/>
    <x v="3"/>
    <s v="Pizza"/>
    <d v="2023-09-28T00:00:00"/>
    <s v="Online"/>
    <n v="46"/>
    <n v="14.3"/>
    <n v="775.48"/>
    <n v="30.85"/>
    <s v="Card"/>
    <n v="1"/>
    <s v="36-50"/>
    <s v="new"/>
    <s v="high value"/>
    <s v="Low"/>
    <s v="Sep"/>
    <x v="0"/>
    <x v="1"/>
    <x v="1"/>
  </r>
  <r>
    <n v="607453"/>
    <n v="28033"/>
    <n v="53"/>
    <s v="Female"/>
    <x v="5"/>
    <x v="0"/>
    <s v="Pizza"/>
    <d v="2024-02-13T00:00:00"/>
    <s v="COD"/>
    <n v="86"/>
    <n v="4.4000000000000004"/>
    <n v="528.65"/>
    <n v="112.34"/>
    <s v="Wallet"/>
    <n v="4"/>
    <s v="50+"/>
    <s v="new"/>
    <s v="high value"/>
    <s v="medium"/>
    <s v="Feb"/>
    <x v="1"/>
    <x v="2"/>
    <x v="1"/>
  </r>
  <r>
    <n v="607454"/>
    <n v="27469"/>
    <n v="41"/>
    <s v="Female"/>
    <x v="2"/>
    <x v="3"/>
    <s v="Burger"/>
    <d v="2023-09-18T00:00:00"/>
    <s v="Online"/>
    <n v="83"/>
    <n v="5.7"/>
    <n v="300.89"/>
    <n v="46.07"/>
    <s v="Cash"/>
    <n v="2"/>
    <s v="36-50"/>
    <s v="new"/>
    <s v="medium"/>
    <s v="Low"/>
    <s v="Sep"/>
    <x v="0"/>
    <x v="0"/>
    <x v="1"/>
  </r>
  <r>
    <n v="607455"/>
    <n v="28684"/>
    <n v="23"/>
    <s v="Female"/>
    <x v="4"/>
    <x v="1"/>
    <s v="Burger"/>
    <d v="2023-02-03T00:00:00"/>
    <s v="COD"/>
    <n v="22"/>
    <n v="5.0999999999999996"/>
    <n v="683.73"/>
    <n v="40.71"/>
    <s v="UPI"/>
    <n v="1"/>
    <s v="18-24"/>
    <s v="new"/>
    <s v="high value"/>
    <s v="Low"/>
    <s v="Feb"/>
    <x v="0"/>
    <x v="0"/>
    <x v="2"/>
  </r>
  <r>
    <n v="607456"/>
    <n v="95325"/>
    <n v="36"/>
    <s v="Female"/>
    <x v="0"/>
    <x v="7"/>
    <s v="Chinese"/>
    <d v="2024-04-10T00:00:00"/>
    <s v="Online"/>
    <n v="44"/>
    <n v="12.4"/>
    <n v="557.89"/>
    <n v="76.2"/>
    <s v="Card"/>
    <n v="1"/>
    <s v="36-50"/>
    <s v="repeat"/>
    <s v="high value"/>
    <s v="Low"/>
    <s v="Apr"/>
    <x v="1"/>
    <x v="1"/>
    <x v="0"/>
  </r>
  <r>
    <n v="607457"/>
    <n v="66940"/>
    <n v="50"/>
    <s v="Female"/>
    <x v="0"/>
    <x v="0"/>
    <s v="Pizza"/>
    <d v="2022-02-10T00:00:00"/>
    <s v="COD"/>
    <n v="88"/>
    <n v="14.7"/>
    <n v="719.91"/>
    <n v="108.4"/>
    <s v="Cash"/>
    <n v="3"/>
    <s v="36-50"/>
    <s v="new"/>
    <s v="high value"/>
    <s v="medium"/>
    <s v="Feb"/>
    <x v="2"/>
    <x v="1"/>
    <x v="1"/>
  </r>
  <r>
    <n v="607458"/>
    <n v="25244"/>
    <n v="64"/>
    <s v="Female"/>
    <x v="1"/>
    <x v="5"/>
    <s v="Sandwich"/>
    <d v="2023-11-30T00:00:00"/>
    <s v="Online"/>
    <n v="41"/>
    <n v="14.9"/>
    <n v="1421.05"/>
    <n v="98.27"/>
    <s v="Wallet"/>
    <n v="1"/>
    <s v="50+"/>
    <s v="new"/>
    <s v="high value"/>
    <s v="Low"/>
    <s v="Nov"/>
    <x v="0"/>
    <x v="1"/>
    <x v="0"/>
  </r>
  <r>
    <n v="607459"/>
    <n v="55042"/>
    <n v="41"/>
    <s v="Female"/>
    <x v="0"/>
    <x v="5"/>
    <s v="Biryani"/>
    <d v="2022-06-17T00:00:00"/>
    <s v="COD"/>
    <n v="29"/>
    <n v="3.3"/>
    <n v="1248.98"/>
    <n v="38.6"/>
    <s v="Wallet"/>
    <n v="1"/>
    <s v="36-50"/>
    <s v="new"/>
    <s v="high value"/>
    <s v="Low"/>
    <s v="Jun"/>
    <x v="2"/>
    <x v="2"/>
    <x v="2"/>
  </r>
  <r>
    <n v="607460"/>
    <n v="41090"/>
    <n v="28"/>
    <s v="Male"/>
    <x v="3"/>
    <x v="1"/>
    <s v="Pizza"/>
    <d v="2023-12-16T00:00:00"/>
    <s v="COD"/>
    <n v="61"/>
    <n v="13.9"/>
    <n v="305.45"/>
    <n v="92.02"/>
    <s v="Card"/>
    <n v="4"/>
    <s v="25-35"/>
    <s v="new"/>
    <s v="medium"/>
    <s v="medium"/>
    <s v="Dec"/>
    <x v="0"/>
    <x v="1"/>
    <x v="1"/>
  </r>
  <r>
    <n v="607461"/>
    <n v="19304"/>
    <n v="62"/>
    <s v="Male"/>
    <x v="4"/>
    <x v="5"/>
    <s v="Biryani"/>
    <d v="2024-01-13T00:00:00"/>
    <s v="COD"/>
    <n v="44"/>
    <n v="9"/>
    <n v="1241.8"/>
    <n v="56.82"/>
    <s v="Cash"/>
    <n v="1"/>
    <s v="50+"/>
    <s v="new"/>
    <s v="high value"/>
    <s v="Low"/>
    <s v="Jan"/>
    <x v="1"/>
    <x v="0"/>
    <x v="0"/>
  </r>
  <r>
    <n v="607462"/>
    <n v="91438"/>
    <n v="48"/>
    <s v="Male"/>
    <x v="5"/>
    <x v="4"/>
    <s v="Sandwich"/>
    <d v="2024-02-13T00:00:00"/>
    <s v="Online"/>
    <n v="78"/>
    <n v="15"/>
    <n v="395.31"/>
    <n v="101.9"/>
    <s v="Wallet"/>
    <n v="1"/>
    <s v="36-50"/>
    <s v="new"/>
    <s v="medium"/>
    <s v="Low"/>
    <s v="Feb"/>
    <x v="1"/>
    <x v="1"/>
    <x v="1"/>
  </r>
  <r>
    <n v="607463"/>
    <n v="20118"/>
    <n v="22"/>
    <s v="Female"/>
    <x v="4"/>
    <x v="5"/>
    <s v="Sandwich"/>
    <d v="2023-05-06T00:00:00"/>
    <s v="COD"/>
    <n v="31"/>
    <n v="8.6999999999999993"/>
    <n v="353.49"/>
    <n v="24.11"/>
    <s v="UPI"/>
    <n v="5"/>
    <s v="18-24"/>
    <s v="new"/>
    <s v="medium"/>
    <s v="High"/>
    <s v="May"/>
    <x v="0"/>
    <x v="0"/>
    <x v="0"/>
  </r>
  <r>
    <n v="607464"/>
    <n v="11158"/>
    <n v="31"/>
    <s v="Male"/>
    <x v="5"/>
    <x v="4"/>
    <s v="Burger"/>
    <d v="2023-05-10T00:00:00"/>
    <s v="COD"/>
    <n v="26"/>
    <n v="11.5"/>
    <n v="1300.8699999999999"/>
    <n v="51.44"/>
    <s v="Cash"/>
    <n v="2"/>
    <s v="25-35"/>
    <s v="new"/>
    <s v="high value"/>
    <s v="Low"/>
    <s v="May"/>
    <x v="0"/>
    <x v="1"/>
    <x v="2"/>
  </r>
  <r>
    <n v="607465"/>
    <n v="33710"/>
    <n v="64"/>
    <s v="Female"/>
    <x v="4"/>
    <x v="1"/>
    <s v="Burger"/>
    <d v="2023-04-29T00:00:00"/>
    <s v="Online"/>
    <n v="27"/>
    <n v="6.3"/>
    <n v="294.56"/>
    <n v="118.5"/>
    <s v="Wallet"/>
    <n v="3"/>
    <s v="50+"/>
    <s v="new"/>
    <s v="medium"/>
    <s v="medium"/>
    <s v="Apr"/>
    <x v="0"/>
    <x v="0"/>
    <x v="2"/>
  </r>
  <r>
    <n v="607466"/>
    <n v="61620"/>
    <n v="63"/>
    <s v="Male"/>
    <x v="0"/>
    <x v="0"/>
    <s v="Sandwich"/>
    <d v="2023-04-08T00:00:00"/>
    <s v="COD"/>
    <n v="51"/>
    <n v="3.4"/>
    <n v="734.78"/>
    <n v="86.44"/>
    <s v="Cash"/>
    <n v="1"/>
    <s v="50+"/>
    <s v="new"/>
    <s v="high value"/>
    <s v="Low"/>
    <s v="Apr"/>
    <x v="0"/>
    <x v="2"/>
    <x v="1"/>
  </r>
  <r>
    <n v="607467"/>
    <n v="43473"/>
    <n v="59"/>
    <s v="Female"/>
    <x v="2"/>
    <x v="5"/>
    <s v="Biryani"/>
    <d v="2022-05-04T00:00:00"/>
    <s v="Online"/>
    <n v="85"/>
    <n v="7.3"/>
    <n v="675.26"/>
    <n v="83.23"/>
    <s v="Cash"/>
    <n v="1"/>
    <s v="50+"/>
    <s v="new"/>
    <s v="high value"/>
    <s v="Low"/>
    <s v="May"/>
    <x v="2"/>
    <x v="0"/>
    <x v="1"/>
  </r>
  <r>
    <n v="607468"/>
    <n v="92265"/>
    <n v="56"/>
    <s v="Male"/>
    <x v="4"/>
    <x v="6"/>
    <s v="Sandwich"/>
    <d v="2024-06-02T00:00:00"/>
    <s v="Online"/>
    <n v="71"/>
    <n v="8.1999999999999993"/>
    <n v="1291.58"/>
    <n v="104.97"/>
    <s v="Card"/>
    <n v="2"/>
    <s v="50+"/>
    <s v="new"/>
    <s v="high value"/>
    <s v="Low"/>
    <s v="Jun"/>
    <x v="1"/>
    <x v="0"/>
    <x v="1"/>
  </r>
  <r>
    <n v="607469"/>
    <n v="20469"/>
    <n v="56"/>
    <s v="Male"/>
    <x v="0"/>
    <x v="6"/>
    <s v="Sandwich"/>
    <d v="2023-05-29T00:00:00"/>
    <s v="COD"/>
    <n v="70"/>
    <n v="13.2"/>
    <n v="1044.18"/>
    <n v="27.01"/>
    <s v="Wallet"/>
    <n v="1"/>
    <s v="50+"/>
    <s v="new"/>
    <s v="high value"/>
    <s v="Low"/>
    <s v="May"/>
    <x v="0"/>
    <x v="1"/>
    <x v="1"/>
  </r>
  <r>
    <n v="607470"/>
    <n v="69490"/>
    <n v="58"/>
    <s v="Female"/>
    <x v="2"/>
    <x v="7"/>
    <s v="Chinese"/>
    <d v="2023-10-06T00:00:00"/>
    <s v="Online"/>
    <n v="75"/>
    <n v="8.3000000000000007"/>
    <n v="276.05"/>
    <n v="72.650000000000006"/>
    <s v="UPI"/>
    <n v="5"/>
    <s v="50+"/>
    <s v="new"/>
    <s v="medium"/>
    <s v="High"/>
    <s v="Oct"/>
    <x v="0"/>
    <x v="0"/>
    <x v="1"/>
  </r>
  <r>
    <n v="607471"/>
    <n v="83700"/>
    <n v="24"/>
    <s v="Male"/>
    <x v="3"/>
    <x v="2"/>
    <s v="Sandwich"/>
    <d v="2024-10-25T00:00:00"/>
    <s v="COD"/>
    <n v="38"/>
    <n v="4.0999999999999996"/>
    <n v="607.17999999999995"/>
    <n v="86.09"/>
    <s v="Card"/>
    <n v="5"/>
    <s v="18-24"/>
    <s v="new"/>
    <s v="high value"/>
    <s v="High"/>
    <s v="Oct"/>
    <x v="1"/>
    <x v="2"/>
    <x v="0"/>
  </r>
  <r>
    <n v="607472"/>
    <n v="33670"/>
    <n v="42"/>
    <s v="Male"/>
    <x v="3"/>
    <x v="5"/>
    <s v="Pizza"/>
    <d v="2022-01-29T00:00:00"/>
    <s v="Online"/>
    <n v="73"/>
    <n v="12.9"/>
    <n v="1289.8"/>
    <n v="99.08"/>
    <s v="UPI"/>
    <n v="4"/>
    <s v="36-50"/>
    <s v="new"/>
    <s v="high value"/>
    <s v="medium"/>
    <s v="Jan"/>
    <x v="2"/>
    <x v="1"/>
    <x v="1"/>
  </r>
  <r>
    <n v="607473"/>
    <n v="23543"/>
    <n v="39"/>
    <s v="Male"/>
    <x v="3"/>
    <x v="5"/>
    <s v="South Indian"/>
    <d v="2023-04-02T00:00:00"/>
    <s v="Online"/>
    <n v="44"/>
    <n v="6.9"/>
    <n v="747.26"/>
    <n v="75.56"/>
    <s v="Cash"/>
    <n v="2"/>
    <s v="36-50"/>
    <s v="new"/>
    <s v="high value"/>
    <s v="Low"/>
    <s v="Apr"/>
    <x v="0"/>
    <x v="0"/>
    <x v="0"/>
  </r>
  <r>
    <n v="607474"/>
    <n v="78143"/>
    <n v="43"/>
    <s v="Female"/>
    <x v="2"/>
    <x v="6"/>
    <s v="Sandwich"/>
    <d v="2023-04-16T00:00:00"/>
    <s v="Online"/>
    <n v="59"/>
    <n v="12.9"/>
    <n v="305.5"/>
    <n v="25.62"/>
    <s v="Card"/>
    <n v="2"/>
    <s v="36-50"/>
    <s v="new"/>
    <s v="medium"/>
    <s v="Low"/>
    <s v="Apr"/>
    <x v="0"/>
    <x v="1"/>
    <x v="1"/>
  </r>
  <r>
    <n v="607475"/>
    <n v="77356"/>
    <n v="20"/>
    <s v="Female"/>
    <x v="2"/>
    <x v="5"/>
    <s v="Pizza"/>
    <d v="2024-06-02T00:00:00"/>
    <s v="Online"/>
    <n v="55"/>
    <n v="14"/>
    <n v="1305.56"/>
    <n v="93.27"/>
    <s v="UPI"/>
    <n v="2"/>
    <s v="18-24"/>
    <s v="new"/>
    <s v="high value"/>
    <s v="Low"/>
    <s v="Jun"/>
    <x v="1"/>
    <x v="1"/>
    <x v="1"/>
  </r>
  <r>
    <n v="607476"/>
    <n v="71463"/>
    <n v="39"/>
    <s v="Female"/>
    <x v="3"/>
    <x v="5"/>
    <s v="South Indian"/>
    <d v="2023-06-26T00:00:00"/>
    <s v="COD"/>
    <n v="54"/>
    <n v="3.9"/>
    <n v="205.65"/>
    <n v="94.17"/>
    <s v="Cash"/>
    <n v="5"/>
    <s v="36-50"/>
    <s v="new"/>
    <s v="low"/>
    <s v="High"/>
    <s v="Jun"/>
    <x v="0"/>
    <x v="2"/>
    <x v="1"/>
  </r>
  <r>
    <n v="607477"/>
    <n v="72942"/>
    <n v="21"/>
    <s v="Male"/>
    <x v="5"/>
    <x v="2"/>
    <s v="South Indian"/>
    <d v="2022-06-22T00:00:00"/>
    <s v="Online"/>
    <n v="70"/>
    <n v="14.5"/>
    <n v="1250.96"/>
    <n v="112.46"/>
    <s v="Cash"/>
    <n v="3"/>
    <s v="18-24"/>
    <s v="new"/>
    <s v="high value"/>
    <s v="medium"/>
    <s v="Jun"/>
    <x v="2"/>
    <x v="1"/>
    <x v="1"/>
  </r>
  <r>
    <n v="607478"/>
    <n v="77028"/>
    <n v="47"/>
    <s v="Male"/>
    <x v="2"/>
    <x v="4"/>
    <s v="Chinese"/>
    <d v="2023-10-14T00:00:00"/>
    <s v="Online"/>
    <n v="51"/>
    <n v="8.6"/>
    <n v="282.16000000000003"/>
    <n v="99.42"/>
    <s v="Cash"/>
    <n v="3"/>
    <s v="36-50"/>
    <s v="new"/>
    <s v="medium"/>
    <s v="medium"/>
    <s v="Oct"/>
    <x v="0"/>
    <x v="0"/>
    <x v="1"/>
  </r>
  <r>
    <n v="607479"/>
    <n v="92491"/>
    <n v="18"/>
    <s v="Male"/>
    <x v="0"/>
    <x v="0"/>
    <s v="Sandwich"/>
    <d v="2023-05-28T00:00:00"/>
    <s v="Online"/>
    <n v="22"/>
    <n v="8.6"/>
    <n v="1187.8"/>
    <n v="118.22"/>
    <s v="Cash"/>
    <n v="4"/>
    <s v="18-24"/>
    <s v="repeat"/>
    <s v="high value"/>
    <s v="medium"/>
    <s v="May"/>
    <x v="0"/>
    <x v="0"/>
    <x v="2"/>
  </r>
  <r>
    <n v="607480"/>
    <n v="58642"/>
    <n v="35"/>
    <s v="Male"/>
    <x v="2"/>
    <x v="3"/>
    <s v="Burger"/>
    <d v="2024-03-04T00:00:00"/>
    <s v="COD"/>
    <n v="86"/>
    <n v="9.1999999999999993"/>
    <n v="1054.95"/>
    <n v="68.81"/>
    <s v="Wallet"/>
    <n v="2"/>
    <s v="25-35"/>
    <s v="new"/>
    <s v="high value"/>
    <s v="Low"/>
    <s v="Mar"/>
    <x v="1"/>
    <x v="0"/>
    <x v="1"/>
  </r>
  <r>
    <n v="607481"/>
    <n v="44692"/>
    <n v="32"/>
    <s v="Male"/>
    <x v="5"/>
    <x v="7"/>
    <s v="Pizza"/>
    <d v="2023-09-19T00:00:00"/>
    <s v="COD"/>
    <n v="76"/>
    <n v="7"/>
    <n v="385.5"/>
    <n v="90.7"/>
    <s v="Wallet"/>
    <n v="3"/>
    <s v="25-35"/>
    <s v="new"/>
    <s v="medium"/>
    <s v="medium"/>
    <s v="Sep"/>
    <x v="0"/>
    <x v="0"/>
    <x v="1"/>
  </r>
  <r>
    <n v="607482"/>
    <n v="98187"/>
    <n v="41"/>
    <s v="Male"/>
    <x v="3"/>
    <x v="0"/>
    <s v="Sandwich"/>
    <d v="2024-09-12T00:00:00"/>
    <s v="COD"/>
    <n v="47"/>
    <n v="12.6"/>
    <n v="283.35000000000002"/>
    <n v="59.98"/>
    <s v="Card"/>
    <n v="3"/>
    <s v="36-50"/>
    <s v="new"/>
    <s v="medium"/>
    <s v="medium"/>
    <s v="Sep"/>
    <x v="1"/>
    <x v="1"/>
    <x v="1"/>
  </r>
  <r>
    <n v="607483"/>
    <n v="59316"/>
    <n v="18"/>
    <s v="Female"/>
    <x v="4"/>
    <x v="3"/>
    <s v="Biryani"/>
    <d v="2022-12-05T00:00:00"/>
    <s v="Online"/>
    <n v="36"/>
    <n v="5.8"/>
    <n v="817.17"/>
    <n v="82.31"/>
    <s v="Wallet"/>
    <n v="5"/>
    <s v="18-24"/>
    <s v="new"/>
    <s v="high value"/>
    <s v="High"/>
    <s v="Dec"/>
    <x v="2"/>
    <x v="0"/>
    <x v="0"/>
  </r>
  <r>
    <n v="607484"/>
    <n v="65554"/>
    <n v="39"/>
    <s v="Female"/>
    <x v="3"/>
    <x v="1"/>
    <s v="Chinese"/>
    <d v="2023-12-04T00:00:00"/>
    <s v="COD"/>
    <n v="58"/>
    <n v="9.9"/>
    <n v="1265.6600000000001"/>
    <n v="87.96"/>
    <s v="Card"/>
    <n v="2"/>
    <s v="36-50"/>
    <s v="new"/>
    <s v="high value"/>
    <s v="Low"/>
    <s v="Dec"/>
    <x v="0"/>
    <x v="0"/>
    <x v="1"/>
  </r>
  <r>
    <n v="607485"/>
    <n v="42440"/>
    <n v="38"/>
    <s v="Male"/>
    <x v="4"/>
    <x v="7"/>
    <s v="South Indian"/>
    <d v="2024-04-08T00:00:00"/>
    <s v="Online"/>
    <n v="30"/>
    <n v="8.1999999999999993"/>
    <n v="1221.96"/>
    <n v="62.93"/>
    <s v="UPI"/>
    <n v="5"/>
    <s v="36-50"/>
    <s v="new"/>
    <s v="high value"/>
    <s v="High"/>
    <s v="Apr"/>
    <x v="1"/>
    <x v="0"/>
    <x v="2"/>
  </r>
  <r>
    <n v="607486"/>
    <n v="52960"/>
    <n v="55"/>
    <s v="Male"/>
    <x v="0"/>
    <x v="1"/>
    <s v="Biryani"/>
    <d v="2022-07-12T00:00:00"/>
    <s v="Online"/>
    <n v="83"/>
    <n v="12.3"/>
    <n v="912.7"/>
    <n v="42.73"/>
    <s v="UPI"/>
    <n v="1"/>
    <s v="50+"/>
    <s v="new"/>
    <s v="high value"/>
    <s v="Low"/>
    <s v="Jul"/>
    <x v="2"/>
    <x v="1"/>
    <x v="1"/>
  </r>
  <r>
    <n v="607487"/>
    <n v="45429"/>
    <n v="62"/>
    <s v="Male"/>
    <x v="2"/>
    <x v="7"/>
    <s v="Chinese"/>
    <d v="2022-07-27T00:00:00"/>
    <s v="Online"/>
    <n v="85"/>
    <n v="11.2"/>
    <n v="354.63"/>
    <n v="32.409999999999997"/>
    <s v="Cash"/>
    <n v="3"/>
    <s v="50+"/>
    <s v="new"/>
    <s v="medium"/>
    <s v="medium"/>
    <s v="Jul"/>
    <x v="2"/>
    <x v="1"/>
    <x v="1"/>
  </r>
  <r>
    <n v="607488"/>
    <n v="93235"/>
    <n v="22"/>
    <s v="Male"/>
    <x v="0"/>
    <x v="5"/>
    <s v="South Indian"/>
    <d v="2024-07-07T00:00:00"/>
    <s v="Online"/>
    <n v="35"/>
    <n v="9.4"/>
    <n v="1362.04"/>
    <n v="44.68"/>
    <s v="Wallet"/>
    <n v="5"/>
    <s v="18-24"/>
    <s v="new"/>
    <s v="high value"/>
    <s v="High"/>
    <s v="Jul"/>
    <x v="1"/>
    <x v="0"/>
    <x v="0"/>
  </r>
  <r>
    <n v="607489"/>
    <n v="26158"/>
    <n v="62"/>
    <s v="Male"/>
    <x v="3"/>
    <x v="5"/>
    <s v="Burger"/>
    <d v="2023-01-02T00:00:00"/>
    <s v="Online"/>
    <n v="64"/>
    <n v="14.2"/>
    <n v="343.8"/>
    <n v="38.840000000000003"/>
    <s v="Cash"/>
    <n v="1"/>
    <s v="50+"/>
    <s v="new"/>
    <s v="medium"/>
    <s v="Low"/>
    <s v="Jan"/>
    <x v="0"/>
    <x v="1"/>
    <x v="1"/>
  </r>
  <r>
    <n v="607490"/>
    <n v="41760"/>
    <n v="60"/>
    <s v="Female"/>
    <x v="4"/>
    <x v="3"/>
    <s v="Burger"/>
    <d v="2023-01-22T00:00:00"/>
    <s v="COD"/>
    <n v="60"/>
    <n v="12.3"/>
    <n v="1328.44"/>
    <n v="107.43"/>
    <s v="UPI"/>
    <n v="4"/>
    <s v="50+"/>
    <s v="new"/>
    <s v="high value"/>
    <s v="medium"/>
    <s v="Jan"/>
    <x v="0"/>
    <x v="1"/>
    <x v="1"/>
  </r>
  <r>
    <n v="607491"/>
    <n v="42118"/>
    <n v="51"/>
    <s v="Female"/>
    <x v="2"/>
    <x v="7"/>
    <s v="Burger"/>
    <d v="2023-10-13T00:00:00"/>
    <s v="Online"/>
    <n v="31"/>
    <n v="12.3"/>
    <n v="504.36"/>
    <n v="30.58"/>
    <s v="Cash"/>
    <n v="4"/>
    <s v="50+"/>
    <s v="new"/>
    <s v="high value"/>
    <s v="medium"/>
    <s v="Oct"/>
    <x v="0"/>
    <x v="1"/>
    <x v="0"/>
  </r>
  <r>
    <n v="607492"/>
    <n v="82616"/>
    <n v="39"/>
    <s v="Male"/>
    <x v="0"/>
    <x v="4"/>
    <s v="Chinese"/>
    <d v="2022-10-06T00:00:00"/>
    <s v="Online"/>
    <n v="63"/>
    <n v="7"/>
    <n v="1490.51"/>
    <n v="43.91"/>
    <s v="UPI"/>
    <n v="3"/>
    <s v="36-50"/>
    <s v="new"/>
    <s v="high value"/>
    <s v="medium"/>
    <s v="Oct"/>
    <x v="2"/>
    <x v="0"/>
    <x v="1"/>
  </r>
  <r>
    <n v="607493"/>
    <n v="50798"/>
    <n v="24"/>
    <s v="Female"/>
    <x v="1"/>
    <x v="1"/>
    <s v="Burger"/>
    <d v="2022-07-04T00:00:00"/>
    <s v="Online"/>
    <n v="64"/>
    <n v="13.8"/>
    <n v="1452.11"/>
    <n v="50.28"/>
    <s v="Cash"/>
    <n v="3"/>
    <s v="18-24"/>
    <s v="repeat"/>
    <s v="high value"/>
    <s v="medium"/>
    <s v="Jul"/>
    <x v="2"/>
    <x v="1"/>
    <x v="1"/>
  </r>
  <r>
    <n v="607494"/>
    <n v="89177"/>
    <n v="57"/>
    <s v="Female"/>
    <x v="0"/>
    <x v="7"/>
    <s v="Biryani"/>
    <d v="2023-06-27T00:00:00"/>
    <s v="COD"/>
    <n v="36"/>
    <n v="5.6"/>
    <n v="899.48"/>
    <n v="32.43"/>
    <s v="Cash"/>
    <n v="3"/>
    <s v="50+"/>
    <s v="new"/>
    <s v="high value"/>
    <s v="medium"/>
    <s v="Jun"/>
    <x v="0"/>
    <x v="0"/>
    <x v="0"/>
  </r>
  <r>
    <n v="607495"/>
    <n v="12904"/>
    <n v="59"/>
    <s v="Female"/>
    <x v="4"/>
    <x v="2"/>
    <s v="Chinese"/>
    <d v="2024-05-18T00:00:00"/>
    <s v="COD"/>
    <n v="55"/>
    <n v="13"/>
    <n v="277.54000000000002"/>
    <n v="25.63"/>
    <s v="Wallet"/>
    <n v="5"/>
    <s v="50+"/>
    <s v="new"/>
    <s v="medium"/>
    <s v="High"/>
    <s v="May"/>
    <x v="1"/>
    <x v="1"/>
    <x v="1"/>
  </r>
  <r>
    <n v="607496"/>
    <n v="86585"/>
    <n v="37"/>
    <s v="Female"/>
    <x v="1"/>
    <x v="3"/>
    <s v="South Indian"/>
    <d v="2023-11-25T00:00:00"/>
    <s v="COD"/>
    <n v="62"/>
    <n v="14.1"/>
    <n v="250.55"/>
    <n v="58.97"/>
    <s v="Card"/>
    <n v="1"/>
    <s v="36-50"/>
    <s v="repeat"/>
    <s v="medium"/>
    <s v="Low"/>
    <s v="Nov"/>
    <x v="0"/>
    <x v="1"/>
    <x v="1"/>
  </r>
  <r>
    <n v="607497"/>
    <n v="51252"/>
    <n v="46"/>
    <s v="Female"/>
    <x v="0"/>
    <x v="3"/>
    <s v="Biryani"/>
    <d v="2024-03-27T00:00:00"/>
    <s v="Online"/>
    <n v="22"/>
    <n v="2.5"/>
    <n v="181.21"/>
    <n v="115.08"/>
    <s v="UPI"/>
    <n v="1"/>
    <s v="36-50"/>
    <s v="new"/>
    <s v="low"/>
    <s v="Low"/>
    <s v="Mar"/>
    <x v="1"/>
    <x v="2"/>
    <x v="2"/>
  </r>
  <r>
    <n v="607498"/>
    <n v="75644"/>
    <n v="53"/>
    <s v="Female"/>
    <x v="3"/>
    <x v="3"/>
    <s v="Burger"/>
    <d v="2023-01-28T00:00:00"/>
    <s v="Online"/>
    <n v="21"/>
    <n v="5.5"/>
    <n v="343.56"/>
    <n v="96.44"/>
    <s v="Wallet"/>
    <n v="1"/>
    <s v="50+"/>
    <s v="new"/>
    <s v="medium"/>
    <s v="Low"/>
    <s v="Jan"/>
    <x v="0"/>
    <x v="0"/>
    <x v="2"/>
  </r>
  <r>
    <n v="607499"/>
    <n v="14865"/>
    <n v="52"/>
    <s v="Male"/>
    <x v="3"/>
    <x v="0"/>
    <s v="Pizza"/>
    <d v="2022-10-13T00:00:00"/>
    <s v="Online"/>
    <n v="57"/>
    <n v="4.2"/>
    <n v="381.87"/>
    <n v="79.48"/>
    <s v="Cash"/>
    <n v="5"/>
    <s v="50+"/>
    <s v="new"/>
    <s v="medium"/>
    <s v="High"/>
    <s v="Oct"/>
    <x v="2"/>
    <x v="2"/>
    <x v="1"/>
  </r>
  <r>
    <n v="607500"/>
    <n v="97897"/>
    <n v="23"/>
    <s v="Male"/>
    <x v="0"/>
    <x v="4"/>
    <s v="Burger"/>
    <d v="2022-08-23T00:00:00"/>
    <s v="COD"/>
    <n v="80"/>
    <n v="5.7"/>
    <n v="1075.06"/>
    <n v="90.97"/>
    <s v="Wallet"/>
    <n v="4"/>
    <s v="18-24"/>
    <s v="repeat"/>
    <s v="high value"/>
    <s v="medium"/>
    <s v="Aug"/>
    <x v="2"/>
    <x v="0"/>
    <x v="1"/>
  </r>
  <r>
    <n v="607501"/>
    <n v="47227"/>
    <n v="24"/>
    <s v="Female"/>
    <x v="5"/>
    <x v="2"/>
    <s v="Biryani"/>
    <d v="2022-05-08T00:00:00"/>
    <s v="Online"/>
    <n v="85"/>
    <n v="14.8"/>
    <n v="1025.6199999999999"/>
    <n v="108.66"/>
    <s v="Cash"/>
    <n v="2"/>
    <s v="18-24"/>
    <s v="new"/>
    <s v="high value"/>
    <s v="Low"/>
    <s v="May"/>
    <x v="2"/>
    <x v="1"/>
    <x v="1"/>
  </r>
  <r>
    <n v="607502"/>
    <n v="22137"/>
    <n v="62"/>
    <s v="Female"/>
    <x v="2"/>
    <x v="0"/>
    <s v="South Indian"/>
    <d v="2024-12-18T00:00:00"/>
    <s v="Online"/>
    <n v="67"/>
    <n v="5.4"/>
    <n v="759.86"/>
    <n v="70.239999999999995"/>
    <s v="Card"/>
    <n v="5"/>
    <s v="50+"/>
    <s v="new"/>
    <s v="high value"/>
    <s v="High"/>
    <s v="Dec"/>
    <x v="1"/>
    <x v="0"/>
    <x v="1"/>
  </r>
  <r>
    <n v="607503"/>
    <n v="14857"/>
    <n v="44"/>
    <s v="Female"/>
    <x v="0"/>
    <x v="5"/>
    <s v="Biryani"/>
    <d v="2022-10-24T00:00:00"/>
    <s v="Online"/>
    <n v="84"/>
    <n v="13.9"/>
    <n v="291.52999999999997"/>
    <n v="22.22"/>
    <s v="Wallet"/>
    <n v="1"/>
    <s v="36-50"/>
    <s v="new"/>
    <s v="medium"/>
    <s v="Low"/>
    <s v="Oct"/>
    <x v="2"/>
    <x v="1"/>
    <x v="1"/>
  </r>
  <r>
    <n v="607504"/>
    <n v="81969"/>
    <n v="31"/>
    <s v="Male"/>
    <x v="5"/>
    <x v="0"/>
    <s v="Burger"/>
    <d v="2022-12-22T00:00:00"/>
    <s v="COD"/>
    <n v="20"/>
    <n v="11.5"/>
    <n v="645.14"/>
    <n v="52.67"/>
    <s v="Card"/>
    <n v="2"/>
    <s v="25-35"/>
    <s v="new"/>
    <s v="high value"/>
    <s v="Low"/>
    <s v="Dec"/>
    <x v="2"/>
    <x v="1"/>
    <x v="2"/>
  </r>
  <r>
    <n v="607505"/>
    <n v="47259"/>
    <n v="35"/>
    <s v="Female"/>
    <x v="0"/>
    <x v="0"/>
    <s v="South Indian"/>
    <d v="2023-01-30T00:00:00"/>
    <s v="COD"/>
    <n v="25"/>
    <n v="7.9"/>
    <n v="1086.0999999999999"/>
    <n v="110.95"/>
    <s v="Card"/>
    <n v="5"/>
    <s v="25-35"/>
    <s v="new"/>
    <s v="high value"/>
    <s v="High"/>
    <s v="Jan"/>
    <x v="0"/>
    <x v="0"/>
    <x v="2"/>
  </r>
  <r>
    <n v="607506"/>
    <n v="16782"/>
    <n v="59"/>
    <s v="Female"/>
    <x v="4"/>
    <x v="1"/>
    <s v="Burger"/>
    <d v="2024-11-28T00:00:00"/>
    <s v="Online"/>
    <n v="25"/>
    <n v="9.6999999999999993"/>
    <n v="180.23"/>
    <n v="69.010000000000005"/>
    <s v="Cash"/>
    <n v="1"/>
    <s v="50+"/>
    <s v="new"/>
    <s v="low"/>
    <s v="Low"/>
    <s v="Nov"/>
    <x v="1"/>
    <x v="0"/>
    <x v="2"/>
  </r>
  <r>
    <n v="607507"/>
    <n v="58552"/>
    <n v="45"/>
    <s v="Female"/>
    <x v="1"/>
    <x v="6"/>
    <s v="South Indian"/>
    <d v="2022-06-12T00:00:00"/>
    <s v="Online"/>
    <n v="39"/>
    <n v="10.6"/>
    <n v="1163.4100000000001"/>
    <n v="105.43"/>
    <s v="UPI"/>
    <n v="4"/>
    <s v="36-50"/>
    <s v="new"/>
    <s v="high value"/>
    <s v="medium"/>
    <s v="Jun"/>
    <x v="2"/>
    <x v="1"/>
    <x v="0"/>
  </r>
  <r>
    <n v="607508"/>
    <n v="19550"/>
    <n v="43"/>
    <s v="Female"/>
    <x v="1"/>
    <x v="2"/>
    <s v="Burger"/>
    <d v="2023-04-24T00:00:00"/>
    <s v="Online"/>
    <n v="30"/>
    <n v="6.3"/>
    <n v="528.74"/>
    <n v="40.4"/>
    <s v="Cash"/>
    <n v="3"/>
    <s v="36-50"/>
    <s v="new"/>
    <s v="high value"/>
    <s v="medium"/>
    <s v="Apr"/>
    <x v="0"/>
    <x v="0"/>
    <x v="2"/>
  </r>
  <r>
    <n v="607509"/>
    <n v="62343"/>
    <n v="32"/>
    <s v="Male"/>
    <x v="0"/>
    <x v="0"/>
    <s v="Sandwich"/>
    <d v="2022-01-25T00:00:00"/>
    <s v="COD"/>
    <n v="57"/>
    <n v="10.1"/>
    <n v="283.27999999999997"/>
    <n v="36.549999999999997"/>
    <s v="Wallet"/>
    <n v="1"/>
    <s v="25-35"/>
    <s v="new"/>
    <s v="medium"/>
    <s v="Low"/>
    <s v="Jan"/>
    <x v="2"/>
    <x v="1"/>
    <x v="1"/>
  </r>
  <r>
    <n v="607510"/>
    <n v="13474"/>
    <n v="33"/>
    <s v="Female"/>
    <x v="0"/>
    <x v="1"/>
    <s v="Chinese"/>
    <d v="2024-09-28T00:00:00"/>
    <s v="COD"/>
    <n v="26"/>
    <n v="8.5"/>
    <n v="274.77"/>
    <n v="95.26"/>
    <s v="Wallet"/>
    <n v="1"/>
    <s v="25-35"/>
    <s v="new"/>
    <s v="medium"/>
    <s v="Low"/>
    <s v="Sep"/>
    <x v="1"/>
    <x v="0"/>
    <x v="2"/>
  </r>
  <r>
    <n v="607511"/>
    <n v="28767"/>
    <n v="45"/>
    <s v="Female"/>
    <x v="3"/>
    <x v="1"/>
    <s v="South Indian"/>
    <d v="2024-07-11T00:00:00"/>
    <s v="Online"/>
    <n v="63"/>
    <n v="6.4"/>
    <n v="217.28"/>
    <n v="65.77"/>
    <s v="Cash"/>
    <n v="4"/>
    <s v="36-50"/>
    <s v="new"/>
    <s v="low"/>
    <s v="medium"/>
    <s v="Jul"/>
    <x v="1"/>
    <x v="0"/>
    <x v="1"/>
  </r>
  <r>
    <n v="607512"/>
    <n v="75060"/>
    <n v="21"/>
    <s v="Female"/>
    <x v="5"/>
    <x v="6"/>
    <s v="South Indian"/>
    <d v="2023-12-28T00:00:00"/>
    <s v="COD"/>
    <n v="83"/>
    <n v="8.1999999999999993"/>
    <n v="1190.7"/>
    <n v="35.42"/>
    <s v="UPI"/>
    <n v="1"/>
    <s v="18-24"/>
    <s v="new"/>
    <s v="high value"/>
    <s v="Low"/>
    <s v="Dec"/>
    <x v="0"/>
    <x v="0"/>
    <x v="1"/>
  </r>
  <r>
    <n v="607513"/>
    <n v="67661"/>
    <n v="55"/>
    <s v="Female"/>
    <x v="3"/>
    <x v="5"/>
    <s v="Pizza"/>
    <d v="2023-03-19T00:00:00"/>
    <s v="COD"/>
    <n v="68"/>
    <n v="10.5"/>
    <n v="579.32000000000005"/>
    <n v="99.15"/>
    <s v="Cash"/>
    <n v="3"/>
    <s v="50+"/>
    <s v="new"/>
    <s v="high value"/>
    <s v="medium"/>
    <s v="Mar"/>
    <x v="0"/>
    <x v="1"/>
    <x v="1"/>
  </r>
  <r>
    <n v="607514"/>
    <n v="73272"/>
    <n v="60"/>
    <s v="Male"/>
    <x v="2"/>
    <x v="6"/>
    <s v="South Indian"/>
    <d v="2023-03-08T00:00:00"/>
    <s v="COD"/>
    <n v="61"/>
    <n v="14"/>
    <n v="1317.41"/>
    <n v="35.130000000000003"/>
    <s v="Wallet"/>
    <n v="1"/>
    <s v="50+"/>
    <s v="new"/>
    <s v="high value"/>
    <s v="Low"/>
    <s v="Mar"/>
    <x v="0"/>
    <x v="1"/>
    <x v="1"/>
  </r>
  <r>
    <n v="607515"/>
    <n v="46404"/>
    <n v="39"/>
    <s v="Female"/>
    <x v="2"/>
    <x v="6"/>
    <s v="Biryani"/>
    <d v="2022-07-07T00:00:00"/>
    <s v="COD"/>
    <n v="72"/>
    <n v="12"/>
    <n v="656.16"/>
    <n v="107.55"/>
    <s v="UPI"/>
    <n v="5"/>
    <s v="36-50"/>
    <s v="new"/>
    <s v="high value"/>
    <s v="High"/>
    <s v="Jul"/>
    <x v="2"/>
    <x v="1"/>
    <x v="1"/>
  </r>
  <r>
    <n v="607516"/>
    <n v="69452"/>
    <n v="36"/>
    <s v="Female"/>
    <x v="3"/>
    <x v="2"/>
    <s v="Sandwich"/>
    <d v="2024-09-07T00:00:00"/>
    <s v="Online"/>
    <n v="25"/>
    <n v="5.0999999999999996"/>
    <n v="1202.52"/>
    <n v="116.24"/>
    <s v="UPI"/>
    <n v="1"/>
    <s v="36-50"/>
    <s v="new"/>
    <s v="high value"/>
    <s v="Low"/>
    <s v="Sep"/>
    <x v="1"/>
    <x v="0"/>
    <x v="2"/>
  </r>
  <r>
    <n v="607517"/>
    <n v="64018"/>
    <n v="53"/>
    <s v="Male"/>
    <x v="4"/>
    <x v="4"/>
    <s v="Sandwich"/>
    <d v="2022-02-13T00:00:00"/>
    <s v="COD"/>
    <n v="46"/>
    <n v="3.5"/>
    <n v="727.88"/>
    <n v="63.96"/>
    <s v="Wallet"/>
    <n v="1"/>
    <s v="50+"/>
    <s v="new"/>
    <s v="high value"/>
    <s v="Low"/>
    <s v="Feb"/>
    <x v="2"/>
    <x v="2"/>
    <x v="1"/>
  </r>
  <r>
    <n v="607518"/>
    <n v="71807"/>
    <n v="42"/>
    <s v="Male"/>
    <x v="5"/>
    <x v="4"/>
    <s v="Pizza"/>
    <d v="2024-12-25T00:00:00"/>
    <s v="Online"/>
    <n v="80"/>
    <n v="7.7"/>
    <n v="914.99"/>
    <n v="26.82"/>
    <s v="Card"/>
    <n v="3"/>
    <s v="36-50"/>
    <s v="new"/>
    <s v="high value"/>
    <s v="medium"/>
    <s v="Dec"/>
    <x v="1"/>
    <x v="0"/>
    <x v="1"/>
  </r>
  <r>
    <n v="607519"/>
    <n v="23089"/>
    <n v="38"/>
    <s v="Female"/>
    <x v="0"/>
    <x v="1"/>
    <s v="Biryani"/>
    <d v="2022-07-23T00:00:00"/>
    <s v="COD"/>
    <n v="35"/>
    <n v="9.3000000000000007"/>
    <n v="587.17999999999995"/>
    <n v="51.39"/>
    <s v="UPI"/>
    <n v="5"/>
    <s v="36-50"/>
    <s v="new"/>
    <s v="high value"/>
    <s v="High"/>
    <s v="Jul"/>
    <x v="2"/>
    <x v="0"/>
    <x v="0"/>
  </r>
  <r>
    <n v="607520"/>
    <n v="74453"/>
    <n v="47"/>
    <s v="Female"/>
    <x v="2"/>
    <x v="4"/>
    <s v="Burger"/>
    <d v="2024-03-13T00:00:00"/>
    <s v="COD"/>
    <n v="33"/>
    <n v="6.9"/>
    <n v="801.16"/>
    <n v="68.72"/>
    <s v="Cash"/>
    <n v="5"/>
    <s v="36-50"/>
    <s v="new"/>
    <s v="high value"/>
    <s v="High"/>
    <s v="Mar"/>
    <x v="1"/>
    <x v="0"/>
    <x v="0"/>
  </r>
  <r>
    <n v="607521"/>
    <n v="67907"/>
    <n v="31"/>
    <s v="Female"/>
    <x v="0"/>
    <x v="3"/>
    <s v="Biryani"/>
    <d v="2022-07-06T00:00:00"/>
    <s v="COD"/>
    <n v="45"/>
    <n v="14"/>
    <n v="558.99"/>
    <n v="101.35"/>
    <s v="Wallet"/>
    <n v="3"/>
    <s v="25-35"/>
    <s v="repeat"/>
    <s v="high value"/>
    <s v="medium"/>
    <s v="Jul"/>
    <x v="2"/>
    <x v="1"/>
    <x v="0"/>
  </r>
  <r>
    <n v="607522"/>
    <n v="38544"/>
    <n v="36"/>
    <s v="Female"/>
    <x v="0"/>
    <x v="5"/>
    <s v="Burger"/>
    <d v="2024-03-15T00:00:00"/>
    <s v="Online"/>
    <n v="41"/>
    <n v="9.1"/>
    <n v="913.52"/>
    <n v="80.45"/>
    <s v="Wallet"/>
    <n v="4"/>
    <s v="36-50"/>
    <s v="new"/>
    <s v="high value"/>
    <s v="medium"/>
    <s v="Mar"/>
    <x v="1"/>
    <x v="0"/>
    <x v="0"/>
  </r>
  <r>
    <n v="607523"/>
    <n v="38818"/>
    <n v="55"/>
    <s v="Female"/>
    <x v="0"/>
    <x v="1"/>
    <s v="Sandwich"/>
    <d v="2023-08-13T00:00:00"/>
    <s v="Online"/>
    <n v="34"/>
    <n v="7.1"/>
    <n v="1381.57"/>
    <n v="86.36"/>
    <s v="UPI"/>
    <n v="1"/>
    <s v="50+"/>
    <s v="new"/>
    <s v="high value"/>
    <s v="Low"/>
    <s v="Aug"/>
    <x v="0"/>
    <x v="0"/>
    <x v="0"/>
  </r>
  <r>
    <n v="607524"/>
    <n v="70395"/>
    <n v="50"/>
    <s v="Female"/>
    <x v="0"/>
    <x v="5"/>
    <s v="Biryani"/>
    <d v="2022-02-02T00:00:00"/>
    <s v="COD"/>
    <n v="49"/>
    <n v="9.1"/>
    <n v="1152.4100000000001"/>
    <n v="114.45"/>
    <s v="Wallet"/>
    <n v="3"/>
    <s v="36-50"/>
    <s v="new"/>
    <s v="high value"/>
    <s v="medium"/>
    <s v="Feb"/>
    <x v="2"/>
    <x v="0"/>
    <x v="1"/>
  </r>
  <r>
    <n v="607525"/>
    <n v="52418"/>
    <n v="24"/>
    <s v="Male"/>
    <x v="5"/>
    <x v="1"/>
    <s v="Chinese"/>
    <d v="2024-01-09T00:00:00"/>
    <s v="COD"/>
    <n v="33"/>
    <n v="12.6"/>
    <n v="873.52"/>
    <n v="29.27"/>
    <s v="Card"/>
    <n v="1"/>
    <s v="18-24"/>
    <s v="repeat"/>
    <s v="high value"/>
    <s v="Low"/>
    <s v="Jan"/>
    <x v="1"/>
    <x v="1"/>
    <x v="0"/>
  </r>
  <r>
    <n v="607526"/>
    <n v="63171"/>
    <n v="21"/>
    <s v="Male"/>
    <x v="3"/>
    <x v="4"/>
    <s v="Chinese"/>
    <d v="2024-09-06T00:00:00"/>
    <s v="COD"/>
    <n v="61"/>
    <n v="8"/>
    <n v="244.87"/>
    <n v="21.26"/>
    <s v="Wallet"/>
    <n v="3"/>
    <s v="18-24"/>
    <s v="new"/>
    <s v="low"/>
    <s v="medium"/>
    <s v="Sep"/>
    <x v="1"/>
    <x v="0"/>
    <x v="1"/>
  </r>
  <r>
    <n v="607527"/>
    <n v="39600"/>
    <n v="23"/>
    <s v="Female"/>
    <x v="0"/>
    <x v="6"/>
    <s v="Burger"/>
    <d v="2024-12-08T00:00:00"/>
    <s v="COD"/>
    <n v="51"/>
    <n v="6.1"/>
    <n v="996.45"/>
    <n v="100.76"/>
    <s v="Card"/>
    <n v="4"/>
    <s v="18-24"/>
    <s v="new"/>
    <s v="high value"/>
    <s v="medium"/>
    <s v="Dec"/>
    <x v="1"/>
    <x v="0"/>
    <x v="1"/>
  </r>
  <r>
    <n v="607528"/>
    <n v="74969"/>
    <n v="62"/>
    <s v="Female"/>
    <x v="1"/>
    <x v="7"/>
    <s v="Biryani"/>
    <d v="2024-02-04T00:00:00"/>
    <s v="Online"/>
    <n v="48"/>
    <n v="13.3"/>
    <n v="731.84"/>
    <n v="117.34"/>
    <s v="Wallet"/>
    <n v="4"/>
    <s v="50+"/>
    <s v="new"/>
    <s v="high value"/>
    <s v="medium"/>
    <s v="Feb"/>
    <x v="1"/>
    <x v="1"/>
    <x v="1"/>
  </r>
  <r>
    <n v="607529"/>
    <n v="97396"/>
    <n v="42"/>
    <s v="Male"/>
    <x v="0"/>
    <x v="0"/>
    <s v="South Indian"/>
    <d v="2022-07-07T00:00:00"/>
    <s v="COD"/>
    <n v="43"/>
    <n v="13.8"/>
    <n v="701.91"/>
    <n v="69.349999999999994"/>
    <s v="Cash"/>
    <n v="5"/>
    <s v="36-50"/>
    <s v="new"/>
    <s v="high value"/>
    <s v="High"/>
    <s v="Jul"/>
    <x v="2"/>
    <x v="1"/>
    <x v="0"/>
  </r>
  <r>
    <n v="607530"/>
    <n v="62901"/>
    <n v="55"/>
    <s v="Male"/>
    <x v="5"/>
    <x v="4"/>
    <s v="South Indian"/>
    <d v="2022-08-24T00:00:00"/>
    <s v="Online"/>
    <n v="87"/>
    <n v="9.5"/>
    <n v="1143.24"/>
    <n v="117.58"/>
    <s v="Wallet"/>
    <n v="1"/>
    <s v="50+"/>
    <s v="new"/>
    <s v="high value"/>
    <s v="Low"/>
    <s v="Aug"/>
    <x v="2"/>
    <x v="0"/>
    <x v="1"/>
  </r>
  <r>
    <n v="607531"/>
    <n v="56146"/>
    <n v="28"/>
    <s v="Male"/>
    <x v="1"/>
    <x v="3"/>
    <s v="Biryani"/>
    <d v="2024-10-29T00:00:00"/>
    <s v="COD"/>
    <n v="60"/>
    <n v="4.2"/>
    <n v="948.87"/>
    <n v="37.79"/>
    <s v="Card"/>
    <n v="2"/>
    <s v="25-35"/>
    <s v="new"/>
    <s v="high value"/>
    <s v="Low"/>
    <s v="Oct"/>
    <x v="1"/>
    <x v="2"/>
    <x v="1"/>
  </r>
  <r>
    <n v="607532"/>
    <n v="44927"/>
    <n v="44"/>
    <s v="Male"/>
    <x v="4"/>
    <x v="1"/>
    <s v="Sandwich"/>
    <d v="2022-12-19T00:00:00"/>
    <s v="COD"/>
    <n v="55"/>
    <n v="2.1"/>
    <n v="1168.5899999999999"/>
    <n v="33.799999999999997"/>
    <s v="Cash"/>
    <n v="3"/>
    <s v="36-50"/>
    <s v="new"/>
    <s v="high value"/>
    <s v="medium"/>
    <s v="Dec"/>
    <x v="2"/>
    <x v="2"/>
    <x v="1"/>
  </r>
  <r>
    <n v="607533"/>
    <n v="74645"/>
    <n v="56"/>
    <s v="Male"/>
    <x v="5"/>
    <x v="5"/>
    <s v="Sandwich"/>
    <d v="2024-07-26T00:00:00"/>
    <s v="COD"/>
    <n v="41"/>
    <n v="1.7"/>
    <n v="918.5"/>
    <n v="79.37"/>
    <s v="Card"/>
    <n v="4"/>
    <s v="50+"/>
    <s v="new"/>
    <s v="high value"/>
    <s v="medium"/>
    <s v="Jul"/>
    <x v="1"/>
    <x v="2"/>
    <x v="0"/>
  </r>
  <r>
    <n v="607534"/>
    <n v="79336"/>
    <n v="21"/>
    <s v="Female"/>
    <x v="2"/>
    <x v="6"/>
    <s v="Chinese"/>
    <d v="2022-04-12T00:00:00"/>
    <s v="COD"/>
    <n v="35"/>
    <n v="5.2"/>
    <n v="1328.27"/>
    <n v="108.38"/>
    <s v="Card"/>
    <n v="5"/>
    <s v="18-24"/>
    <s v="new"/>
    <s v="high value"/>
    <s v="High"/>
    <s v="Apr"/>
    <x v="2"/>
    <x v="0"/>
    <x v="0"/>
  </r>
  <r>
    <n v="607535"/>
    <n v="93220"/>
    <n v="37"/>
    <s v="Male"/>
    <x v="4"/>
    <x v="1"/>
    <s v="Sandwich"/>
    <d v="2023-06-17T00:00:00"/>
    <s v="COD"/>
    <n v="62"/>
    <n v="10.7"/>
    <n v="151.6"/>
    <n v="117.78"/>
    <s v="UPI"/>
    <n v="1"/>
    <s v="36-50"/>
    <s v="new"/>
    <s v="low"/>
    <s v="Low"/>
    <s v="Jun"/>
    <x v="0"/>
    <x v="1"/>
    <x v="1"/>
  </r>
  <r>
    <n v="607536"/>
    <n v="31006"/>
    <n v="30"/>
    <s v="Female"/>
    <x v="1"/>
    <x v="2"/>
    <s v="Sandwich"/>
    <d v="2022-03-03T00:00:00"/>
    <s v="COD"/>
    <n v="32"/>
    <n v="5.3"/>
    <n v="829.15"/>
    <n v="56.88"/>
    <s v="Wallet"/>
    <n v="5"/>
    <s v="25-35"/>
    <s v="new"/>
    <s v="high value"/>
    <s v="High"/>
    <s v="Mar"/>
    <x v="2"/>
    <x v="0"/>
    <x v="0"/>
  </r>
  <r>
    <n v="607537"/>
    <n v="50633"/>
    <n v="49"/>
    <s v="Female"/>
    <x v="3"/>
    <x v="4"/>
    <s v="Sandwich"/>
    <d v="2022-10-21T00:00:00"/>
    <s v="COD"/>
    <n v="39"/>
    <n v="10"/>
    <n v="178.76"/>
    <n v="89.65"/>
    <s v="Wallet"/>
    <n v="4"/>
    <s v="36-50"/>
    <s v="repeat"/>
    <s v="low"/>
    <s v="medium"/>
    <s v="Oct"/>
    <x v="2"/>
    <x v="0"/>
    <x v="0"/>
  </r>
  <r>
    <n v="607538"/>
    <n v="25427"/>
    <n v="57"/>
    <s v="Female"/>
    <x v="0"/>
    <x v="3"/>
    <s v="Pizza"/>
    <d v="2023-06-25T00:00:00"/>
    <s v="COD"/>
    <n v="27"/>
    <n v="7.4"/>
    <n v="223.69"/>
    <n v="39.74"/>
    <s v="UPI"/>
    <n v="5"/>
    <s v="50+"/>
    <s v="new"/>
    <s v="low"/>
    <s v="High"/>
    <s v="Jun"/>
    <x v="0"/>
    <x v="0"/>
    <x v="2"/>
  </r>
  <r>
    <n v="607539"/>
    <n v="39016"/>
    <n v="38"/>
    <s v="Female"/>
    <x v="5"/>
    <x v="0"/>
    <s v="Pizza"/>
    <d v="2023-10-31T00:00:00"/>
    <s v="COD"/>
    <n v="79"/>
    <n v="6"/>
    <n v="1344.69"/>
    <n v="21.94"/>
    <s v="Wallet"/>
    <n v="4"/>
    <s v="36-50"/>
    <s v="new"/>
    <s v="high value"/>
    <s v="medium"/>
    <s v="Oct"/>
    <x v="0"/>
    <x v="0"/>
    <x v="1"/>
  </r>
  <r>
    <n v="607540"/>
    <n v="37413"/>
    <n v="22"/>
    <s v="Female"/>
    <x v="2"/>
    <x v="7"/>
    <s v="Burger"/>
    <d v="2022-03-25T00:00:00"/>
    <s v="Online"/>
    <n v="72"/>
    <n v="12.1"/>
    <n v="1054.8800000000001"/>
    <n v="96.04"/>
    <s v="Card"/>
    <n v="5"/>
    <s v="18-24"/>
    <s v="new"/>
    <s v="high value"/>
    <s v="High"/>
    <s v="Mar"/>
    <x v="2"/>
    <x v="1"/>
    <x v="1"/>
  </r>
  <r>
    <n v="607541"/>
    <n v="80540"/>
    <n v="40"/>
    <s v="Female"/>
    <x v="1"/>
    <x v="6"/>
    <s v="Pizza"/>
    <d v="2022-02-15T00:00:00"/>
    <s v="Online"/>
    <n v="75"/>
    <n v="4.0999999999999996"/>
    <n v="1290.3"/>
    <n v="59.31"/>
    <s v="Wallet"/>
    <n v="3"/>
    <s v="36-50"/>
    <s v="new"/>
    <s v="high value"/>
    <s v="medium"/>
    <s v="Feb"/>
    <x v="2"/>
    <x v="2"/>
    <x v="1"/>
  </r>
  <r>
    <n v="607542"/>
    <n v="97313"/>
    <n v="42"/>
    <s v="Male"/>
    <x v="0"/>
    <x v="6"/>
    <s v="Sandwich"/>
    <d v="2024-08-29T00:00:00"/>
    <s v="COD"/>
    <n v="82"/>
    <n v="3.2"/>
    <n v="871.29"/>
    <n v="63.58"/>
    <s v="Card"/>
    <n v="5"/>
    <s v="36-50"/>
    <s v="new"/>
    <s v="high value"/>
    <s v="High"/>
    <s v="Aug"/>
    <x v="1"/>
    <x v="2"/>
    <x v="1"/>
  </r>
  <r>
    <n v="607543"/>
    <n v="60856"/>
    <n v="40"/>
    <s v="Female"/>
    <x v="0"/>
    <x v="2"/>
    <s v="Burger"/>
    <d v="2024-08-09T00:00:00"/>
    <s v="COD"/>
    <n v="50"/>
    <n v="4"/>
    <n v="1316.4"/>
    <n v="34.11"/>
    <s v="Wallet"/>
    <n v="1"/>
    <s v="36-50"/>
    <s v="new"/>
    <s v="high value"/>
    <s v="Low"/>
    <s v="Aug"/>
    <x v="1"/>
    <x v="2"/>
    <x v="1"/>
  </r>
  <r>
    <n v="607544"/>
    <n v="99472"/>
    <n v="19"/>
    <s v="Male"/>
    <x v="1"/>
    <x v="7"/>
    <s v="Pizza"/>
    <d v="2022-08-14T00:00:00"/>
    <s v="COD"/>
    <n v="34"/>
    <n v="1.4"/>
    <n v="850.87"/>
    <n v="83.07"/>
    <s v="Cash"/>
    <n v="2"/>
    <s v="18-24"/>
    <s v="new"/>
    <s v="high value"/>
    <s v="Low"/>
    <s v="Aug"/>
    <x v="2"/>
    <x v="2"/>
    <x v="0"/>
  </r>
  <r>
    <n v="607545"/>
    <n v="52032"/>
    <n v="18"/>
    <s v="Female"/>
    <x v="0"/>
    <x v="7"/>
    <s v="Pizza"/>
    <d v="2023-06-06T00:00:00"/>
    <s v="Online"/>
    <n v="54"/>
    <n v="14.4"/>
    <n v="1159.99"/>
    <n v="68.13"/>
    <s v="Cash"/>
    <n v="5"/>
    <s v="18-24"/>
    <s v="new"/>
    <s v="high value"/>
    <s v="High"/>
    <s v="Jun"/>
    <x v="0"/>
    <x v="1"/>
    <x v="1"/>
  </r>
  <r>
    <n v="607546"/>
    <n v="81450"/>
    <n v="28"/>
    <s v="Male"/>
    <x v="4"/>
    <x v="1"/>
    <s v="Pizza"/>
    <d v="2023-05-06T00:00:00"/>
    <s v="COD"/>
    <n v="88"/>
    <n v="14.7"/>
    <n v="1469.77"/>
    <n v="86.43"/>
    <s v="Cash"/>
    <n v="2"/>
    <s v="25-35"/>
    <s v="new"/>
    <s v="high value"/>
    <s v="Low"/>
    <s v="May"/>
    <x v="0"/>
    <x v="1"/>
    <x v="1"/>
  </r>
  <r>
    <n v="607547"/>
    <n v="92883"/>
    <n v="25"/>
    <s v="Male"/>
    <x v="5"/>
    <x v="6"/>
    <s v="Chinese"/>
    <d v="2022-10-09T00:00:00"/>
    <s v="COD"/>
    <n v="26"/>
    <n v="3.6"/>
    <n v="721.51"/>
    <n v="74.97"/>
    <s v="Cash"/>
    <n v="5"/>
    <s v="25-35"/>
    <s v="new"/>
    <s v="high value"/>
    <s v="High"/>
    <s v="Oct"/>
    <x v="2"/>
    <x v="2"/>
    <x v="2"/>
  </r>
  <r>
    <n v="607548"/>
    <n v="14059"/>
    <n v="25"/>
    <s v="Female"/>
    <x v="1"/>
    <x v="3"/>
    <s v="Burger"/>
    <d v="2022-11-10T00:00:00"/>
    <s v="COD"/>
    <n v="43"/>
    <n v="3.7"/>
    <n v="257.86"/>
    <n v="59.29"/>
    <s v="Wallet"/>
    <n v="3"/>
    <s v="25-35"/>
    <s v="new"/>
    <s v="medium"/>
    <s v="medium"/>
    <s v="Nov"/>
    <x v="2"/>
    <x v="2"/>
    <x v="0"/>
  </r>
  <r>
    <n v="607549"/>
    <n v="28695"/>
    <n v="19"/>
    <s v="Male"/>
    <x v="1"/>
    <x v="4"/>
    <s v="Pizza"/>
    <d v="2024-06-17T00:00:00"/>
    <s v="Online"/>
    <n v="37"/>
    <n v="9"/>
    <n v="366.05"/>
    <n v="119.71"/>
    <s v="UPI"/>
    <n v="3"/>
    <s v="18-24"/>
    <s v="new"/>
    <s v="medium"/>
    <s v="medium"/>
    <s v="Jun"/>
    <x v="1"/>
    <x v="0"/>
    <x v="0"/>
  </r>
  <r>
    <n v="607550"/>
    <n v="25998"/>
    <n v="38"/>
    <s v="Female"/>
    <x v="3"/>
    <x v="6"/>
    <s v="Sandwich"/>
    <d v="2024-01-05T00:00:00"/>
    <s v="COD"/>
    <n v="24"/>
    <n v="9.9"/>
    <n v="663.6"/>
    <n v="108.2"/>
    <s v="Card"/>
    <n v="3"/>
    <s v="36-50"/>
    <s v="new"/>
    <s v="high value"/>
    <s v="medium"/>
    <s v="Jan"/>
    <x v="1"/>
    <x v="0"/>
    <x v="2"/>
  </r>
  <r>
    <n v="607551"/>
    <n v="18980"/>
    <n v="34"/>
    <s v="Female"/>
    <x v="4"/>
    <x v="5"/>
    <s v="South Indian"/>
    <d v="2024-10-07T00:00:00"/>
    <s v="COD"/>
    <n v="24"/>
    <n v="9.9"/>
    <n v="798.77"/>
    <n v="25.28"/>
    <s v="Card"/>
    <n v="2"/>
    <s v="25-35"/>
    <s v="new"/>
    <s v="high value"/>
    <s v="Low"/>
    <s v="Oct"/>
    <x v="1"/>
    <x v="0"/>
    <x v="2"/>
  </r>
  <r>
    <n v="607552"/>
    <n v="79007"/>
    <n v="50"/>
    <s v="Female"/>
    <x v="5"/>
    <x v="7"/>
    <s v="Burger"/>
    <d v="2023-06-12T00:00:00"/>
    <s v="COD"/>
    <n v="65"/>
    <n v="5.5"/>
    <n v="612.17999999999995"/>
    <n v="94.82"/>
    <s v="Card"/>
    <n v="3"/>
    <s v="36-50"/>
    <s v="new"/>
    <s v="high value"/>
    <s v="medium"/>
    <s v="Jun"/>
    <x v="0"/>
    <x v="0"/>
    <x v="1"/>
  </r>
  <r>
    <n v="607553"/>
    <n v="81186"/>
    <n v="61"/>
    <s v="Male"/>
    <x v="1"/>
    <x v="0"/>
    <s v="Biryani"/>
    <d v="2022-11-17T00:00:00"/>
    <s v="COD"/>
    <n v="26"/>
    <n v="2.6"/>
    <n v="499.48"/>
    <n v="24.03"/>
    <s v="Cash"/>
    <n v="5"/>
    <s v="50+"/>
    <s v="new"/>
    <s v="medium"/>
    <s v="High"/>
    <s v="Nov"/>
    <x v="2"/>
    <x v="2"/>
    <x v="2"/>
  </r>
  <r>
    <n v="607554"/>
    <n v="78424"/>
    <n v="52"/>
    <s v="Female"/>
    <x v="2"/>
    <x v="6"/>
    <s v="Pizza"/>
    <d v="2022-04-08T00:00:00"/>
    <s v="COD"/>
    <n v="89"/>
    <n v="14.2"/>
    <n v="1007.46"/>
    <n v="102.66"/>
    <s v="Cash"/>
    <n v="3"/>
    <s v="50+"/>
    <s v="new"/>
    <s v="high value"/>
    <s v="medium"/>
    <s v="Apr"/>
    <x v="2"/>
    <x v="1"/>
    <x v="1"/>
  </r>
  <r>
    <n v="607555"/>
    <n v="61069"/>
    <n v="37"/>
    <s v="Male"/>
    <x v="1"/>
    <x v="4"/>
    <s v="Chinese"/>
    <d v="2022-11-12T00:00:00"/>
    <s v="Online"/>
    <n v="85"/>
    <n v="9.3000000000000007"/>
    <n v="974.37"/>
    <n v="89.67"/>
    <s v="UPI"/>
    <n v="1"/>
    <s v="36-50"/>
    <s v="new"/>
    <s v="high value"/>
    <s v="Low"/>
    <s v="Nov"/>
    <x v="2"/>
    <x v="0"/>
    <x v="1"/>
  </r>
  <r>
    <n v="607556"/>
    <n v="84613"/>
    <n v="33"/>
    <s v="Male"/>
    <x v="3"/>
    <x v="5"/>
    <s v="Chinese"/>
    <d v="2022-01-26T00:00:00"/>
    <s v="Online"/>
    <n v="29"/>
    <n v="2.1"/>
    <n v="1243.83"/>
    <n v="112.66"/>
    <s v="Cash"/>
    <n v="3"/>
    <s v="25-35"/>
    <s v="new"/>
    <s v="high value"/>
    <s v="medium"/>
    <s v="Jan"/>
    <x v="2"/>
    <x v="2"/>
    <x v="2"/>
  </r>
  <r>
    <n v="607557"/>
    <n v="78038"/>
    <n v="46"/>
    <s v="Male"/>
    <x v="2"/>
    <x v="2"/>
    <s v="Pizza"/>
    <d v="2022-12-15T00:00:00"/>
    <s v="Online"/>
    <n v="51"/>
    <n v="14"/>
    <n v="1497.88"/>
    <n v="28.44"/>
    <s v="Card"/>
    <n v="1"/>
    <s v="36-50"/>
    <s v="new"/>
    <s v="high value"/>
    <s v="Low"/>
    <s v="Dec"/>
    <x v="2"/>
    <x v="1"/>
    <x v="1"/>
  </r>
  <r>
    <n v="607558"/>
    <n v="80412"/>
    <n v="44"/>
    <s v="Male"/>
    <x v="2"/>
    <x v="5"/>
    <s v="Chinese"/>
    <d v="2023-07-28T00:00:00"/>
    <s v="Online"/>
    <n v="62"/>
    <n v="14.7"/>
    <n v="320.42"/>
    <n v="43.8"/>
    <s v="Wallet"/>
    <n v="5"/>
    <s v="36-50"/>
    <s v="new"/>
    <s v="medium"/>
    <s v="High"/>
    <s v="Jul"/>
    <x v="0"/>
    <x v="1"/>
    <x v="1"/>
  </r>
  <r>
    <n v="607559"/>
    <n v="64740"/>
    <n v="31"/>
    <s v="Female"/>
    <x v="2"/>
    <x v="6"/>
    <s v="Biryani"/>
    <d v="2022-09-25T00:00:00"/>
    <s v="Online"/>
    <n v="26"/>
    <n v="7.2"/>
    <n v="368.77"/>
    <n v="107.73"/>
    <s v="Card"/>
    <n v="1"/>
    <s v="25-35"/>
    <s v="new"/>
    <s v="medium"/>
    <s v="Low"/>
    <s v="Sep"/>
    <x v="2"/>
    <x v="0"/>
    <x v="2"/>
  </r>
  <r>
    <n v="607560"/>
    <n v="12083"/>
    <n v="37"/>
    <s v="Male"/>
    <x v="0"/>
    <x v="6"/>
    <s v="Chinese"/>
    <d v="2023-08-05T00:00:00"/>
    <s v="COD"/>
    <n v="89"/>
    <n v="3.6"/>
    <n v="1032.3599999999999"/>
    <n v="99.18"/>
    <s v="Cash"/>
    <n v="2"/>
    <s v="36-50"/>
    <s v="new"/>
    <s v="high value"/>
    <s v="Low"/>
    <s v="Aug"/>
    <x v="0"/>
    <x v="2"/>
    <x v="1"/>
  </r>
  <r>
    <n v="607561"/>
    <n v="52608"/>
    <n v="34"/>
    <s v="Female"/>
    <x v="5"/>
    <x v="6"/>
    <s v="South Indian"/>
    <d v="2024-07-30T00:00:00"/>
    <s v="COD"/>
    <n v="83"/>
    <n v="7.4"/>
    <n v="1462.52"/>
    <n v="69.94"/>
    <s v="UPI"/>
    <n v="4"/>
    <s v="25-35"/>
    <s v="new"/>
    <s v="high value"/>
    <s v="medium"/>
    <s v="Jul"/>
    <x v="1"/>
    <x v="0"/>
    <x v="1"/>
  </r>
  <r>
    <n v="607562"/>
    <n v="50632"/>
    <n v="24"/>
    <s v="Female"/>
    <x v="5"/>
    <x v="6"/>
    <s v="Chinese"/>
    <d v="2024-11-27T00:00:00"/>
    <s v="COD"/>
    <n v="80"/>
    <n v="5.2"/>
    <n v="1157.0999999999999"/>
    <n v="108.86"/>
    <s v="Wallet"/>
    <n v="1"/>
    <s v="18-24"/>
    <s v="repeat"/>
    <s v="high value"/>
    <s v="Low"/>
    <s v="Nov"/>
    <x v="1"/>
    <x v="0"/>
    <x v="1"/>
  </r>
  <r>
    <n v="607563"/>
    <n v="91709"/>
    <n v="59"/>
    <s v="Male"/>
    <x v="0"/>
    <x v="2"/>
    <s v="Burger"/>
    <d v="2024-04-20T00:00:00"/>
    <s v="COD"/>
    <n v="49"/>
    <n v="7"/>
    <n v="920.88"/>
    <n v="116.85"/>
    <s v="UPI"/>
    <n v="5"/>
    <s v="50+"/>
    <s v="new"/>
    <s v="high value"/>
    <s v="High"/>
    <s v="Apr"/>
    <x v="1"/>
    <x v="0"/>
    <x v="1"/>
  </r>
  <r>
    <n v="607564"/>
    <n v="43922"/>
    <n v="42"/>
    <s v="Male"/>
    <x v="4"/>
    <x v="5"/>
    <s v="Biryani"/>
    <d v="2024-03-11T00:00:00"/>
    <s v="Online"/>
    <n v="64"/>
    <n v="10.4"/>
    <n v="1143.82"/>
    <n v="112.36"/>
    <s v="Card"/>
    <n v="1"/>
    <s v="36-50"/>
    <s v="new"/>
    <s v="high value"/>
    <s v="Low"/>
    <s v="Mar"/>
    <x v="1"/>
    <x v="1"/>
    <x v="1"/>
  </r>
  <r>
    <n v="607565"/>
    <n v="43841"/>
    <n v="25"/>
    <s v="Male"/>
    <x v="0"/>
    <x v="5"/>
    <s v="Biryani"/>
    <d v="2023-07-10T00:00:00"/>
    <s v="Online"/>
    <n v="42"/>
    <n v="4.2"/>
    <n v="1389.49"/>
    <n v="53.04"/>
    <s v="Wallet"/>
    <n v="2"/>
    <s v="25-35"/>
    <s v="new"/>
    <s v="high value"/>
    <s v="Low"/>
    <s v="Jul"/>
    <x v="0"/>
    <x v="2"/>
    <x v="0"/>
  </r>
  <r>
    <n v="607566"/>
    <n v="60878"/>
    <n v="36"/>
    <s v="Female"/>
    <x v="4"/>
    <x v="6"/>
    <s v="Biryani"/>
    <d v="2023-07-18T00:00:00"/>
    <s v="COD"/>
    <n v="21"/>
    <n v="2"/>
    <n v="1316.5"/>
    <n v="54.37"/>
    <s v="Cash"/>
    <n v="5"/>
    <s v="36-50"/>
    <s v="new"/>
    <s v="high value"/>
    <s v="High"/>
    <s v="Jul"/>
    <x v="0"/>
    <x v="2"/>
    <x v="2"/>
  </r>
  <r>
    <n v="607567"/>
    <n v="39869"/>
    <n v="57"/>
    <s v="Female"/>
    <x v="1"/>
    <x v="3"/>
    <s v="Burger"/>
    <d v="2022-06-24T00:00:00"/>
    <s v="COD"/>
    <n v="57"/>
    <n v="13.9"/>
    <n v="781.15"/>
    <n v="77.400000000000006"/>
    <s v="UPI"/>
    <n v="5"/>
    <s v="50+"/>
    <s v="new"/>
    <s v="high value"/>
    <s v="High"/>
    <s v="Jun"/>
    <x v="2"/>
    <x v="1"/>
    <x v="1"/>
  </r>
  <r>
    <n v="607568"/>
    <n v="90593"/>
    <n v="54"/>
    <s v="Female"/>
    <x v="4"/>
    <x v="4"/>
    <s v="Sandwich"/>
    <d v="2022-12-11T00:00:00"/>
    <s v="Online"/>
    <n v="52"/>
    <n v="3.5"/>
    <n v="384.48"/>
    <n v="38.57"/>
    <s v="Wallet"/>
    <n v="2"/>
    <s v="50+"/>
    <s v="new"/>
    <s v="medium"/>
    <s v="Low"/>
    <s v="Dec"/>
    <x v="2"/>
    <x v="2"/>
    <x v="1"/>
  </r>
  <r>
    <n v="607569"/>
    <n v="90675"/>
    <n v="19"/>
    <s v="Female"/>
    <x v="2"/>
    <x v="4"/>
    <s v="Burger"/>
    <d v="2023-11-01T00:00:00"/>
    <s v="COD"/>
    <n v="67"/>
    <n v="1.4"/>
    <n v="1393.21"/>
    <n v="23.72"/>
    <s v="Card"/>
    <n v="5"/>
    <s v="18-24"/>
    <s v="new"/>
    <s v="high value"/>
    <s v="High"/>
    <s v="Nov"/>
    <x v="0"/>
    <x v="2"/>
    <x v="1"/>
  </r>
  <r>
    <n v="607570"/>
    <n v="22951"/>
    <n v="54"/>
    <s v="Male"/>
    <x v="5"/>
    <x v="1"/>
    <s v="Pizza"/>
    <d v="2022-03-08T00:00:00"/>
    <s v="Online"/>
    <n v="56"/>
    <n v="4"/>
    <n v="542.84"/>
    <n v="45.34"/>
    <s v="UPI"/>
    <n v="4"/>
    <s v="50+"/>
    <s v="new"/>
    <s v="high value"/>
    <s v="medium"/>
    <s v="Mar"/>
    <x v="2"/>
    <x v="2"/>
    <x v="1"/>
  </r>
  <r>
    <n v="607571"/>
    <n v="78775"/>
    <n v="24"/>
    <s v="Female"/>
    <x v="2"/>
    <x v="6"/>
    <s v="Sandwich"/>
    <d v="2022-06-03T00:00:00"/>
    <s v="Online"/>
    <n v="20"/>
    <n v="13.9"/>
    <n v="1047.04"/>
    <n v="98.99"/>
    <s v="UPI"/>
    <n v="2"/>
    <s v="18-24"/>
    <s v="new"/>
    <s v="high value"/>
    <s v="Low"/>
    <s v="Jun"/>
    <x v="2"/>
    <x v="1"/>
    <x v="2"/>
  </r>
  <r>
    <n v="607572"/>
    <n v="53448"/>
    <n v="44"/>
    <s v="Female"/>
    <x v="0"/>
    <x v="4"/>
    <s v="Sandwich"/>
    <d v="2022-09-30T00:00:00"/>
    <s v="COD"/>
    <n v="56"/>
    <n v="6.7"/>
    <n v="529.20000000000005"/>
    <n v="65.75"/>
    <s v="Cash"/>
    <n v="1"/>
    <s v="36-50"/>
    <s v="new"/>
    <s v="high value"/>
    <s v="Low"/>
    <s v="Sep"/>
    <x v="2"/>
    <x v="0"/>
    <x v="1"/>
  </r>
  <r>
    <n v="607573"/>
    <n v="46522"/>
    <n v="37"/>
    <s v="Female"/>
    <x v="5"/>
    <x v="6"/>
    <s v="Sandwich"/>
    <d v="2023-02-28T00:00:00"/>
    <s v="COD"/>
    <n v="41"/>
    <n v="2.8"/>
    <n v="1456.93"/>
    <n v="89.83"/>
    <s v="Card"/>
    <n v="1"/>
    <s v="36-50"/>
    <s v="new"/>
    <s v="high value"/>
    <s v="Low"/>
    <s v="Feb"/>
    <x v="0"/>
    <x v="2"/>
    <x v="0"/>
  </r>
  <r>
    <n v="607574"/>
    <n v="90693"/>
    <n v="20"/>
    <s v="Male"/>
    <x v="3"/>
    <x v="1"/>
    <s v="Sandwich"/>
    <d v="2024-02-19T00:00:00"/>
    <s v="Online"/>
    <n v="40"/>
    <n v="13.9"/>
    <n v="700.2"/>
    <n v="72.19"/>
    <s v="Card"/>
    <n v="4"/>
    <s v="18-24"/>
    <s v="new"/>
    <s v="high value"/>
    <s v="medium"/>
    <s v="Feb"/>
    <x v="1"/>
    <x v="1"/>
    <x v="0"/>
  </r>
  <r>
    <n v="607575"/>
    <n v="27279"/>
    <n v="45"/>
    <s v="Male"/>
    <x v="5"/>
    <x v="6"/>
    <s v="Chinese"/>
    <d v="2024-06-04T00:00:00"/>
    <s v="COD"/>
    <n v="81"/>
    <n v="8.1999999999999993"/>
    <n v="514.46"/>
    <n v="95.08"/>
    <s v="UPI"/>
    <n v="5"/>
    <s v="36-50"/>
    <s v="repeat"/>
    <s v="high value"/>
    <s v="High"/>
    <s v="Jun"/>
    <x v="1"/>
    <x v="0"/>
    <x v="1"/>
  </r>
  <r>
    <n v="607576"/>
    <n v="71001"/>
    <n v="46"/>
    <s v="Female"/>
    <x v="1"/>
    <x v="6"/>
    <s v="South Indian"/>
    <d v="2023-01-14T00:00:00"/>
    <s v="COD"/>
    <n v="67"/>
    <n v="1.7"/>
    <n v="931.87"/>
    <n v="113.61"/>
    <s v="Card"/>
    <n v="5"/>
    <s v="36-50"/>
    <s v="new"/>
    <s v="high value"/>
    <s v="High"/>
    <s v="Jan"/>
    <x v="0"/>
    <x v="2"/>
    <x v="1"/>
  </r>
  <r>
    <n v="607577"/>
    <n v="11477"/>
    <n v="25"/>
    <s v="Female"/>
    <x v="3"/>
    <x v="1"/>
    <s v="Chinese"/>
    <d v="2024-01-24T00:00:00"/>
    <s v="Online"/>
    <n v="47"/>
    <n v="13.9"/>
    <n v="318.74"/>
    <n v="49.64"/>
    <s v="Cash"/>
    <n v="5"/>
    <s v="25-35"/>
    <s v="new"/>
    <s v="medium"/>
    <s v="High"/>
    <s v="Jan"/>
    <x v="1"/>
    <x v="1"/>
    <x v="1"/>
  </r>
  <r>
    <n v="607578"/>
    <n v="82518"/>
    <n v="52"/>
    <s v="Female"/>
    <x v="3"/>
    <x v="4"/>
    <s v="South Indian"/>
    <d v="2022-09-10T00:00:00"/>
    <s v="COD"/>
    <n v="56"/>
    <n v="7.2"/>
    <n v="616.83000000000004"/>
    <n v="50.16"/>
    <s v="Wallet"/>
    <n v="2"/>
    <s v="50+"/>
    <s v="new"/>
    <s v="high value"/>
    <s v="Low"/>
    <s v="Sep"/>
    <x v="2"/>
    <x v="0"/>
    <x v="1"/>
  </r>
  <r>
    <n v="607579"/>
    <n v="19542"/>
    <n v="46"/>
    <s v="Male"/>
    <x v="4"/>
    <x v="1"/>
    <s v="Pizza"/>
    <d v="2022-01-01T00:00:00"/>
    <s v="COD"/>
    <n v="61"/>
    <n v="4.7"/>
    <n v="798.9"/>
    <n v="51.24"/>
    <s v="Card"/>
    <n v="1"/>
    <s v="36-50"/>
    <s v="new"/>
    <s v="high value"/>
    <s v="Low"/>
    <s v="Jan"/>
    <x v="2"/>
    <x v="2"/>
    <x v="1"/>
  </r>
  <r>
    <n v="607580"/>
    <n v="85752"/>
    <n v="23"/>
    <s v="Male"/>
    <x v="5"/>
    <x v="1"/>
    <s v="South Indian"/>
    <d v="2022-03-23T00:00:00"/>
    <s v="COD"/>
    <n v="32"/>
    <n v="5"/>
    <n v="887.19"/>
    <n v="56.21"/>
    <s v="Cash"/>
    <n v="3"/>
    <s v="18-24"/>
    <s v="new"/>
    <s v="high value"/>
    <s v="medium"/>
    <s v="Mar"/>
    <x v="2"/>
    <x v="2"/>
    <x v="0"/>
  </r>
  <r>
    <n v="607581"/>
    <n v="41661"/>
    <n v="58"/>
    <s v="Male"/>
    <x v="4"/>
    <x v="5"/>
    <s v="Burger"/>
    <d v="2022-11-11T00:00:00"/>
    <s v="Online"/>
    <n v="64"/>
    <n v="6.2"/>
    <n v="1389.91"/>
    <n v="65.650000000000006"/>
    <s v="Cash"/>
    <n v="1"/>
    <s v="50+"/>
    <s v="new"/>
    <s v="high value"/>
    <s v="Low"/>
    <s v="Nov"/>
    <x v="2"/>
    <x v="0"/>
    <x v="1"/>
  </r>
  <r>
    <n v="607582"/>
    <n v="98012"/>
    <n v="54"/>
    <s v="Male"/>
    <x v="5"/>
    <x v="2"/>
    <s v="Sandwich"/>
    <d v="2022-05-29T00:00:00"/>
    <s v="COD"/>
    <n v="22"/>
    <n v="9.1"/>
    <n v="940.29"/>
    <n v="26.06"/>
    <s v="Wallet"/>
    <n v="5"/>
    <s v="50+"/>
    <s v="new"/>
    <s v="high value"/>
    <s v="High"/>
    <s v="May"/>
    <x v="2"/>
    <x v="0"/>
    <x v="2"/>
  </r>
  <r>
    <n v="607583"/>
    <n v="11815"/>
    <n v="57"/>
    <s v="Female"/>
    <x v="3"/>
    <x v="5"/>
    <s v="Sandwich"/>
    <d v="2023-12-13T00:00:00"/>
    <s v="COD"/>
    <n v="50"/>
    <n v="6.8"/>
    <n v="1138.29"/>
    <n v="105.11"/>
    <s v="UPI"/>
    <n v="3"/>
    <s v="50+"/>
    <s v="new"/>
    <s v="high value"/>
    <s v="medium"/>
    <s v="Dec"/>
    <x v="0"/>
    <x v="0"/>
    <x v="1"/>
  </r>
  <r>
    <n v="607584"/>
    <n v="97384"/>
    <n v="28"/>
    <s v="Female"/>
    <x v="0"/>
    <x v="4"/>
    <s v="Sandwich"/>
    <d v="2022-06-22T00:00:00"/>
    <s v="COD"/>
    <n v="66"/>
    <n v="14.5"/>
    <n v="1027.5999999999999"/>
    <n v="74.150000000000006"/>
    <s v="UPI"/>
    <n v="4"/>
    <s v="25-35"/>
    <s v="new"/>
    <s v="high value"/>
    <s v="medium"/>
    <s v="Jun"/>
    <x v="2"/>
    <x v="1"/>
    <x v="1"/>
  </r>
  <r>
    <n v="607585"/>
    <n v="85120"/>
    <n v="38"/>
    <s v="Female"/>
    <x v="1"/>
    <x v="7"/>
    <s v="Pizza"/>
    <d v="2023-02-08T00:00:00"/>
    <s v="COD"/>
    <n v="56"/>
    <n v="13.1"/>
    <n v="1145.79"/>
    <n v="56.46"/>
    <s v="Wallet"/>
    <n v="3"/>
    <s v="36-50"/>
    <s v="new"/>
    <s v="high value"/>
    <s v="medium"/>
    <s v="Feb"/>
    <x v="0"/>
    <x v="1"/>
    <x v="1"/>
  </r>
  <r>
    <n v="607586"/>
    <n v="90736"/>
    <n v="60"/>
    <s v="Female"/>
    <x v="2"/>
    <x v="3"/>
    <s v="Biryani"/>
    <d v="2024-11-17T00:00:00"/>
    <s v="COD"/>
    <n v="45"/>
    <n v="7.1"/>
    <n v="791.12"/>
    <n v="61.65"/>
    <s v="Wallet"/>
    <n v="4"/>
    <s v="50+"/>
    <s v="new"/>
    <s v="high value"/>
    <s v="medium"/>
    <s v="Nov"/>
    <x v="1"/>
    <x v="0"/>
    <x v="0"/>
  </r>
  <r>
    <n v="607587"/>
    <n v="79791"/>
    <n v="35"/>
    <s v="Male"/>
    <x v="4"/>
    <x v="1"/>
    <s v="Chinese"/>
    <d v="2022-09-02T00:00:00"/>
    <s v="Online"/>
    <n v="35"/>
    <n v="12.1"/>
    <n v="1429.18"/>
    <n v="82.81"/>
    <s v="UPI"/>
    <n v="2"/>
    <s v="25-35"/>
    <s v="new"/>
    <s v="high value"/>
    <s v="Low"/>
    <s v="Sep"/>
    <x v="2"/>
    <x v="1"/>
    <x v="0"/>
  </r>
  <r>
    <n v="607588"/>
    <n v="53508"/>
    <n v="56"/>
    <s v="Male"/>
    <x v="4"/>
    <x v="6"/>
    <s v="Burger"/>
    <d v="2024-07-06T00:00:00"/>
    <s v="COD"/>
    <n v="67"/>
    <n v="6.7"/>
    <n v="1391"/>
    <n v="61.31"/>
    <s v="Card"/>
    <n v="5"/>
    <s v="50+"/>
    <s v="new"/>
    <s v="high value"/>
    <s v="High"/>
    <s v="Jul"/>
    <x v="1"/>
    <x v="0"/>
    <x v="1"/>
  </r>
  <r>
    <n v="607589"/>
    <n v="58348"/>
    <n v="23"/>
    <s v="Male"/>
    <x v="4"/>
    <x v="5"/>
    <s v="Chinese"/>
    <d v="2023-02-22T00:00:00"/>
    <s v="Online"/>
    <n v="64"/>
    <n v="14.8"/>
    <n v="1329.04"/>
    <n v="116.6"/>
    <s v="Card"/>
    <n v="4"/>
    <s v="18-24"/>
    <s v="new"/>
    <s v="high value"/>
    <s v="medium"/>
    <s v="Feb"/>
    <x v="0"/>
    <x v="1"/>
    <x v="1"/>
  </r>
  <r>
    <n v="607590"/>
    <n v="81144"/>
    <n v="35"/>
    <s v="Male"/>
    <x v="0"/>
    <x v="3"/>
    <s v="South Indian"/>
    <d v="2023-05-23T00:00:00"/>
    <s v="COD"/>
    <n v="76"/>
    <n v="5.5"/>
    <n v="1049.18"/>
    <n v="57.12"/>
    <s v="Cash"/>
    <n v="4"/>
    <s v="25-35"/>
    <s v="new"/>
    <s v="high value"/>
    <s v="medium"/>
    <s v="May"/>
    <x v="0"/>
    <x v="0"/>
    <x v="1"/>
  </r>
  <r>
    <n v="607591"/>
    <n v="46365"/>
    <n v="62"/>
    <s v="Male"/>
    <x v="1"/>
    <x v="1"/>
    <s v="Burger"/>
    <d v="2023-10-25T00:00:00"/>
    <s v="COD"/>
    <n v="81"/>
    <n v="6.9"/>
    <n v="1148.8499999999999"/>
    <n v="100.84"/>
    <s v="Cash"/>
    <n v="5"/>
    <s v="50+"/>
    <s v="new"/>
    <s v="high value"/>
    <s v="High"/>
    <s v="Oct"/>
    <x v="0"/>
    <x v="0"/>
    <x v="1"/>
  </r>
  <r>
    <n v="607592"/>
    <n v="91242"/>
    <n v="61"/>
    <s v="Female"/>
    <x v="3"/>
    <x v="0"/>
    <s v="South Indian"/>
    <d v="2023-09-04T00:00:00"/>
    <s v="Online"/>
    <n v="31"/>
    <n v="7.6"/>
    <n v="546.55999999999995"/>
    <n v="28.92"/>
    <s v="Wallet"/>
    <n v="4"/>
    <s v="50+"/>
    <s v="new"/>
    <s v="high value"/>
    <s v="medium"/>
    <s v="Sep"/>
    <x v="0"/>
    <x v="0"/>
    <x v="0"/>
  </r>
  <r>
    <n v="607593"/>
    <n v="71352"/>
    <n v="64"/>
    <s v="Male"/>
    <x v="1"/>
    <x v="5"/>
    <s v="Burger"/>
    <d v="2022-08-15T00:00:00"/>
    <s v="Online"/>
    <n v="61"/>
    <n v="4.5999999999999996"/>
    <n v="1181.2"/>
    <n v="51.31"/>
    <s v="Cash"/>
    <n v="3"/>
    <s v="50+"/>
    <s v="new"/>
    <s v="high value"/>
    <s v="medium"/>
    <s v="Aug"/>
    <x v="2"/>
    <x v="2"/>
    <x v="1"/>
  </r>
  <r>
    <n v="607594"/>
    <n v="31863"/>
    <n v="54"/>
    <s v="Female"/>
    <x v="0"/>
    <x v="1"/>
    <s v="Biryani"/>
    <d v="2022-10-04T00:00:00"/>
    <s v="COD"/>
    <n v="22"/>
    <n v="3"/>
    <n v="166.15"/>
    <n v="100.49"/>
    <s v="Wallet"/>
    <n v="2"/>
    <s v="50+"/>
    <s v="new"/>
    <s v="low"/>
    <s v="Low"/>
    <s v="Oct"/>
    <x v="2"/>
    <x v="2"/>
    <x v="2"/>
  </r>
  <r>
    <n v="607595"/>
    <n v="85143"/>
    <n v="64"/>
    <s v="Male"/>
    <x v="4"/>
    <x v="1"/>
    <s v="Biryani"/>
    <d v="2024-03-04T00:00:00"/>
    <s v="COD"/>
    <n v="26"/>
    <n v="14.1"/>
    <n v="1078.55"/>
    <n v="53.1"/>
    <s v="Card"/>
    <n v="2"/>
    <s v="50+"/>
    <s v="new"/>
    <s v="high value"/>
    <s v="Low"/>
    <s v="Mar"/>
    <x v="1"/>
    <x v="1"/>
    <x v="2"/>
  </r>
  <r>
    <n v="607596"/>
    <n v="21289"/>
    <n v="22"/>
    <s v="Male"/>
    <x v="2"/>
    <x v="0"/>
    <s v="Chinese"/>
    <d v="2022-02-25T00:00:00"/>
    <s v="COD"/>
    <n v="68"/>
    <n v="6.2"/>
    <n v="767.03"/>
    <n v="60.16"/>
    <s v="Wallet"/>
    <n v="5"/>
    <s v="18-24"/>
    <s v="new"/>
    <s v="high value"/>
    <s v="High"/>
    <s v="Feb"/>
    <x v="2"/>
    <x v="0"/>
    <x v="1"/>
  </r>
  <r>
    <n v="607597"/>
    <n v="43134"/>
    <n v="35"/>
    <s v="Female"/>
    <x v="5"/>
    <x v="1"/>
    <s v="Sandwich"/>
    <d v="2022-08-14T00:00:00"/>
    <s v="Online"/>
    <n v="64"/>
    <n v="1.9"/>
    <n v="466.39"/>
    <n v="84.33"/>
    <s v="UPI"/>
    <n v="1"/>
    <s v="25-35"/>
    <s v="new"/>
    <s v="medium"/>
    <s v="Low"/>
    <s v="Aug"/>
    <x v="2"/>
    <x v="2"/>
    <x v="1"/>
  </r>
  <r>
    <n v="607598"/>
    <n v="17835"/>
    <n v="31"/>
    <s v="Female"/>
    <x v="2"/>
    <x v="0"/>
    <s v="Sandwich"/>
    <d v="2022-02-09T00:00:00"/>
    <s v="COD"/>
    <n v="65"/>
    <n v="10.6"/>
    <n v="246.55"/>
    <n v="57.22"/>
    <s v="Cash"/>
    <n v="3"/>
    <s v="25-35"/>
    <s v="new"/>
    <s v="low"/>
    <s v="medium"/>
    <s v="Feb"/>
    <x v="2"/>
    <x v="1"/>
    <x v="1"/>
  </r>
  <r>
    <n v="607599"/>
    <n v="70387"/>
    <n v="41"/>
    <s v="Female"/>
    <x v="2"/>
    <x v="7"/>
    <s v="Chinese"/>
    <d v="2024-04-14T00:00:00"/>
    <s v="Online"/>
    <n v="74"/>
    <n v="8.8000000000000007"/>
    <n v="496.31"/>
    <n v="101.2"/>
    <s v="Wallet"/>
    <n v="5"/>
    <s v="36-50"/>
    <s v="new"/>
    <s v="medium"/>
    <s v="High"/>
    <s v="Apr"/>
    <x v="1"/>
    <x v="0"/>
    <x v="1"/>
  </r>
  <r>
    <n v="607600"/>
    <n v="59657"/>
    <n v="61"/>
    <s v="Male"/>
    <x v="0"/>
    <x v="7"/>
    <s v="Sandwich"/>
    <d v="2024-12-15T00:00:00"/>
    <s v="Online"/>
    <n v="81"/>
    <n v="8.6"/>
    <n v="961.58"/>
    <n v="69.709999999999994"/>
    <s v="Cash"/>
    <n v="4"/>
    <s v="50+"/>
    <s v="new"/>
    <s v="high value"/>
    <s v="medium"/>
    <s v="Dec"/>
    <x v="1"/>
    <x v="0"/>
    <x v="1"/>
  </r>
  <r>
    <n v="607601"/>
    <n v="17732"/>
    <n v="40"/>
    <s v="Female"/>
    <x v="0"/>
    <x v="4"/>
    <s v="Biryani"/>
    <d v="2024-11-08T00:00:00"/>
    <s v="Online"/>
    <n v="66"/>
    <n v="6.6"/>
    <n v="492.08"/>
    <n v="72.33"/>
    <s v="Wallet"/>
    <n v="3"/>
    <s v="36-50"/>
    <s v="new"/>
    <s v="medium"/>
    <s v="medium"/>
    <s v="Nov"/>
    <x v="1"/>
    <x v="0"/>
    <x v="1"/>
  </r>
  <r>
    <n v="607602"/>
    <n v="76087"/>
    <n v="46"/>
    <s v="Female"/>
    <x v="4"/>
    <x v="7"/>
    <s v="Burger"/>
    <d v="2023-12-07T00:00:00"/>
    <s v="COD"/>
    <n v="38"/>
    <n v="6.6"/>
    <n v="292.69"/>
    <n v="66.510000000000005"/>
    <s v="Cash"/>
    <n v="4"/>
    <s v="36-50"/>
    <s v="new"/>
    <s v="medium"/>
    <s v="medium"/>
    <s v="Dec"/>
    <x v="0"/>
    <x v="0"/>
    <x v="0"/>
  </r>
  <r>
    <n v="607603"/>
    <n v="39074"/>
    <n v="23"/>
    <s v="Male"/>
    <x v="4"/>
    <x v="0"/>
    <s v="Burger"/>
    <d v="2023-09-20T00:00:00"/>
    <s v="Online"/>
    <n v="70"/>
    <n v="7.9"/>
    <n v="988.36"/>
    <n v="78.56"/>
    <s v="Wallet"/>
    <n v="3"/>
    <s v="18-24"/>
    <s v="new"/>
    <s v="high value"/>
    <s v="medium"/>
    <s v="Sep"/>
    <x v="0"/>
    <x v="0"/>
    <x v="1"/>
  </r>
  <r>
    <n v="607604"/>
    <n v="36747"/>
    <n v="19"/>
    <s v="Female"/>
    <x v="0"/>
    <x v="4"/>
    <s v="South Indian"/>
    <d v="2022-08-16T00:00:00"/>
    <s v="COD"/>
    <n v="52"/>
    <n v="7.8"/>
    <n v="593.44000000000005"/>
    <n v="60.02"/>
    <s v="Cash"/>
    <n v="2"/>
    <s v="18-24"/>
    <s v="new"/>
    <s v="high value"/>
    <s v="Low"/>
    <s v="Aug"/>
    <x v="2"/>
    <x v="0"/>
    <x v="1"/>
  </r>
  <r>
    <n v="607605"/>
    <n v="86181"/>
    <n v="63"/>
    <s v="Male"/>
    <x v="1"/>
    <x v="5"/>
    <s v="Sandwich"/>
    <d v="2024-10-19T00:00:00"/>
    <s v="Online"/>
    <n v="62"/>
    <n v="8.3000000000000007"/>
    <n v="1139.6199999999999"/>
    <n v="102.52"/>
    <s v="Cash"/>
    <n v="4"/>
    <s v="50+"/>
    <s v="new"/>
    <s v="high value"/>
    <s v="medium"/>
    <s v="Oct"/>
    <x v="1"/>
    <x v="0"/>
    <x v="1"/>
  </r>
  <r>
    <n v="607606"/>
    <n v="50793"/>
    <n v="53"/>
    <s v="Male"/>
    <x v="2"/>
    <x v="0"/>
    <s v="Chinese"/>
    <d v="2023-03-25T00:00:00"/>
    <s v="COD"/>
    <n v="80"/>
    <n v="7.9"/>
    <n v="493.1"/>
    <n v="28.06"/>
    <s v="Card"/>
    <n v="3"/>
    <s v="50+"/>
    <s v="new"/>
    <s v="medium"/>
    <s v="medium"/>
    <s v="Mar"/>
    <x v="0"/>
    <x v="0"/>
    <x v="1"/>
  </r>
  <r>
    <n v="607607"/>
    <n v="55735"/>
    <n v="37"/>
    <s v="Female"/>
    <x v="1"/>
    <x v="6"/>
    <s v="Burger"/>
    <d v="2024-09-30T00:00:00"/>
    <s v="COD"/>
    <n v="23"/>
    <n v="10.9"/>
    <n v="1301.2"/>
    <n v="22.14"/>
    <s v="Wallet"/>
    <n v="5"/>
    <s v="36-50"/>
    <s v="new"/>
    <s v="high value"/>
    <s v="High"/>
    <s v="Sep"/>
    <x v="1"/>
    <x v="1"/>
    <x v="2"/>
  </r>
  <r>
    <n v="607608"/>
    <n v="66796"/>
    <n v="23"/>
    <s v="Male"/>
    <x v="4"/>
    <x v="3"/>
    <s v="Biryani"/>
    <d v="2024-02-06T00:00:00"/>
    <s v="COD"/>
    <n v="44"/>
    <n v="1.6"/>
    <n v="1004.27"/>
    <n v="46.87"/>
    <s v="Cash"/>
    <n v="3"/>
    <s v="18-24"/>
    <s v="new"/>
    <s v="high value"/>
    <s v="medium"/>
    <s v="Feb"/>
    <x v="1"/>
    <x v="2"/>
    <x v="0"/>
  </r>
  <r>
    <n v="607609"/>
    <n v="84556"/>
    <n v="39"/>
    <s v="Male"/>
    <x v="1"/>
    <x v="4"/>
    <s v="South Indian"/>
    <d v="2023-06-08T00:00:00"/>
    <s v="Online"/>
    <n v="73"/>
    <n v="8.8000000000000007"/>
    <n v="503.76"/>
    <n v="98.79"/>
    <s v="UPI"/>
    <n v="4"/>
    <s v="36-50"/>
    <s v="new"/>
    <s v="high value"/>
    <s v="medium"/>
    <s v="Jun"/>
    <x v="0"/>
    <x v="0"/>
    <x v="1"/>
  </r>
  <r>
    <n v="607610"/>
    <n v="46036"/>
    <n v="43"/>
    <s v="Female"/>
    <x v="1"/>
    <x v="0"/>
    <s v="Burger"/>
    <d v="2022-07-30T00:00:00"/>
    <s v="Online"/>
    <n v="87"/>
    <n v="10.9"/>
    <n v="666.45"/>
    <n v="108.12"/>
    <s v="Cash"/>
    <n v="1"/>
    <s v="36-50"/>
    <s v="new"/>
    <s v="high value"/>
    <s v="Low"/>
    <s v="Jul"/>
    <x v="2"/>
    <x v="1"/>
    <x v="1"/>
  </r>
  <r>
    <n v="607611"/>
    <n v="11702"/>
    <n v="46"/>
    <s v="Female"/>
    <x v="3"/>
    <x v="3"/>
    <s v="Burger"/>
    <d v="2024-08-05T00:00:00"/>
    <s v="COD"/>
    <n v="83"/>
    <n v="2.4"/>
    <n v="1164.54"/>
    <n v="105.72"/>
    <s v="Cash"/>
    <n v="4"/>
    <s v="36-50"/>
    <s v="new"/>
    <s v="high value"/>
    <s v="medium"/>
    <s v="Aug"/>
    <x v="1"/>
    <x v="2"/>
    <x v="1"/>
  </r>
  <r>
    <n v="607612"/>
    <n v="55384"/>
    <n v="23"/>
    <s v="Female"/>
    <x v="4"/>
    <x v="7"/>
    <s v="Pizza"/>
    <d v="2024-07-27T00:00:00"/>
    <s v="COD"/>
    <n v="81"/>
    <n v="13.6"/>
    <n v="173.58"/>
    <n v="25.67"/>
    <s v="Wallet"/>
    <n v="4"/>
    <s v="18-24"/>
    <s v="new"/>
    <s v="low"/>
    <s v="medium"/>
    <s v="Jul"/>
    <x v="1"/>
    <x v="1"/>
    <x v="1"/>
  </r>
  <r>
    <n v="607613"/>
    <n v="26064"/>
    <n v="26"/>
    <s v="Female"/>
    <x v="0"/>
    <x v="6"/>
    <s v="Chinese"/>
    <d v="2022-10-19T00:00:00"/>
    <s v="COD"/>
    <n v="50"/>
    <n v="3.3"/>
    <n v="417.46"/>
    <n v="90.16"/>
    <s v="Cash"/>
    <n v="1"/>
    <s v="25-35"/>
    <s v="new"/>
    <s v="medium"/>
    <s v="Low"/>
    <s v="Oct"/>
    <x v="2"/>
    <x v="2"/>
    <x v="1"/>
  </r>
  <r>
    <n v="607614"/>
    <n v="58947"/>
    <n v="58"/>
    <s v="Male"/>
    <x v="2"/>
    <x v="1"/>
    <s v="Pizza"/>
    <d v="2024-08-11T00:00:00"/>
    <s v="Online"/>
    <n v="34"/>
    <n v="8.5"/>
    <n v="385.15"/>
    <n v="83.12"/>
    <s v="Card"/>
    <n v="5"/>
    <s v="50+"/>
    <s v="new"/>
    <s v="medium"/>
    <s v="High"/>
    <s v="Aug"/>
    <x v="1"/>
    <x v="0"/>
    <x v="0"/>
  </r>
  <r>
    <n v="607615"/>
    <n v="90287"/>
    <n v="27"/>
    <s v="Male"/>
    <x v="2"/>
    <x v="4"/>
    <s v="Pizza"/>
    <d v="2023-02-28T00:00:00"/>
    <s v="Online"/>
    <n v="69"/>
    <n v="6.8"/>
    <n v="248.79"/>
    <n v="47.56"/>
    <s v="Wallet"/>
    <n v="2"/>
    <s v="25-35"/>
    <s v="new"/>
    <s v="low"/>
    <s v="Low"/>
    <s v="Feb"/>
    <x v="0"/>
    <x v="0"/>
    <x v="1"/>
  </r>
  <r>
    <n v="607616"/>
    <n v="67400"/>
    <n v="34"/>
    <s v="Female"/>
    <x v="1"/>
    <x v="1"/>
    <s v="South Indian"/>
    <d v="2022-01-14T00:00:00"/>
    <s v="Online"/>
    <n v="75"/>
    <n v="9.5"/>
    <n v="597.36"/>
    <n v="49.41"/>
    <s v="Wallet"/>
    <n v="5"/>
    <s v="25-35"/>
    <s v="new"/>
    <s v="high value"/>
    <s v="High"/>
    <s v="Jan"/>
    <x v="2"/>
    <x v="0"/>
    <x v="1"/>
  </r>
  <r>
    <n v="607617"/>
    <n v="84564"/>
    <n v="44"/>
    <s v="Female"/>
    <x v="1"/>
    <x v="4"/>
    <s v="Biryani"/>
    <d v="2022-08-26T00:00:00"/>
    <s v="COD"/>
    <n v="63"/>
    <n v="4.0999999999999996"/>
    <n v="1214.77"/>
    <n v="43.96"/>
    <s v="UPI"/>
    <n v="5"/>
    <s v="36-50"/>
    <s v="new"/>
    <s v="high value"/>
    <s v="High"/>
    <s v="Aug"/>
    <x v="2"/>
    <x v="2"/>
    <x v="1"/>
  </r>
  <r>
    <n v="607618"/>
    <n v="99039"/>
    <n v="23"/>
    <s v="Female"/>
    <x v="0"/>
    <x v="3"/>
    <s v="South Indian"/>
    <d v="2023-08-21T00:00:00"/>
    <s v="Online"/>
    <n v="53"/>
    <n v="7.6"/>
    <n v="1067.42"/>
    <n v="80.209999999999994"/>
    <s v="UPI"/>
    <n v="1"/>
    <s v="18-24"/>
    <s v="new"/>
    <s v="high value"/>
    <s v="Low"/>
    <s v="Aug"/>
    <x v="0"/>
    <x v="0"/>
    <x v="1"/>
  </r>
  <r>
    <n v="607619"/>
    <n v="56777"/>
    <n v="28"/>
    <s v="Male"/>
    <x v="1"/>
    <x v="4"/>
    <s v="Sandwich"/>
    <d v="2023-11-07T00:00:00"/>
    <s v="Online"/>
    <n v="22"/>
    <n v="11.5"/>
    <n v="1281.23"/>
    <n v="41.87"/>
    <s v="Cash"/>
    <n v="5"/>
    <s v="25-35"/>
    <s v="new"/>
    <s v="high value"/>
    <s v="High"/>
    <s v="Nov"/>
    <x v="0"/>
    <x v="1"/>
    <x v="2"/>
  </r>
  <r>
    <n v="607620"/>
    <n v="14622"/>
    <n v="55"/>
    <s v="Female"/>
    <x v="1"/>
    <x v="6"/>
    <s v="Biryani"/>
    <d v="2023-05-09T00:00:00"/>
    <s v="COD"/>
    <n v="57"/>
    <n v="14.2"/>
    <n v="970.95"/>
    <n v="103.14"/>
    <s v="Card"/>
    <n v="2"/>
    <s v="50+"/>
    <s v="new"/>
    <s v="high value"/>
    <s v="Low"/>
    <s v="May"/>
    <x v="0"/>
    <x v="1"/>
    <x v="1"/>
  </r>
  <r>
    <n v="607621"/>
    <n v="57363"/>
    <n v="62"/>
    <s v="Male"/>
    <x v="2"/>
    <x v="7"/>
    <s v="South Indian"/>
    <d v="2022-12-03T00:00:00"/>
    <s v="COD"/>
    <n v="58"/>
    <n v="11"/>
    <n v="749.32"/>
    <n v="61.2"/>
    <s v="Cash"/>
    <n v="5"/>
    <s v="50+"/>
    <s v="new"/>
    <s v="high value"/>
    <s v="High"/>
    <s v="Dec"/>
    <x v="2"/>
    <x v="1"/>
    <x v="1"/>
  </r>
  <r>
    <n v="607622"/>
    <n v="39214"/>
    <n v="58"/>
    <s v="Male"/>
    <x v="1"/>
    <x v="1"/>
    <s v="Biryani"/>
    <d v="2023-03-23T00:00:00"/>
    <s v="COD"/>
    <n v="29"/>
    <n v="13.5"/>
    <n v="1135.03"/>
    <n v="64.14"/>
    <s v="Cash"/>
    <n v="4"/>
    <s v="50+"/>
    <s v="new"/>
    <s v="high value"/>
    <s v="medium"/>
    <s v="Mar"/>
    <x v="0"/>
    <x v="1"/>
    <x v="2"/>
  </r>
  <r>
    <n v="607623"/>
    <n v="28921"/>
    <n v="49"/>
    <s v="Male"/>
    <x v="0"/>
    <x v="6"/>
    <s v="South Indian"/>
    <d v="2022-09-24T00:00:00"/>
    <s v="Online"/>
    <n v="32"/>
    <n v="3.6"/>
    <n v="1413.34"/>
    <n v="88.19"/>
    <s v="UPI"/>
    <n v="2"/>
    <s v="36-50"/>
    <s v="new"/>
    <s v="high value"/>
    <s v="Low"/>
    <s v="Sep"/>
    <x v="2"/>
    <x v="2"/>
    <x v="0"/>
  </r>
  <r>
    <n v="607624"/>
    <n v="91857"/>
    <n v="63"/>
    <s v="Female"/>
    <x v="2"/>
    <x v="7"/>
    <s v="South Indian"/>
    <d v="2023-10-23T00:00:00"/>
    <s v="Online"/>
    <n v="49"/>
    <n v="11"/>
    <n v="377.01"/>
    <n v="114.86"/>
    <s v="Wallet"/>
    <n v="4"/>
    <s v="50+"/>
    <s v="new"/>
    <s v="medium"/>
    <s v="medium"/>
    <s v="Oct"/>
    <x v="0"/>
    <x v="1"/>
    <x v="1"/>
  </r>
  <r>
    <n v="607625"/>
    <n v="65530"/>
    <n v="18"/>
    <s v="Male"/>
    <x v="4"/>
    <x v="1"/>
    <s v="Pizza"/>
    <d v="2023-02-15T00:00:00"/>
    <s v="COD"/>
    <n v="70"/>
    <n v="3.6"/>
    <n v="271.12"/>
    <n v="58.23"/>
    <s v="UPI"/>
    <n v="2"/>
    <s v="18-24"/>
    <s v="new"/>
    <s v="medium"/>
    <s v="Low"/>
    <s v="Feb"/>
    <x v="0"/>
    <x v="2"/>
    <x v="1"/>
  </r>
  <r>
    <n v="607626"/>
    <n v="28739"/>
    <n v="57"/>
    <s v="Male"/>
    <x v="5"/>
    <x v="2"/>
    <s v="Burger"/>
    <d v="2023-01-25T00:00:00"/>
    <s v="Online"/>
    <n v="34"/>
    <n v="12.5"/>
    <n v="1113.71"/>
    <n v="107.59"/>
    <s v="UPI"/>
    <n v="5"/>
    <s v="50+"/>
    <s v="new"/>
    <s v="high value"/>
    <s v="High"/>
    <s v="Jan"/>
    <x v="0"/>
    <x v="1"/>
    <x v="0"/>
  </r>
  <r>
    <n v="607627"/>
    <n v="29795"/>
    <n v="57"/>
    <s v="Female"/>
    <x v="2"/>
    <x v="2"/>
    <s v="Biryani"/>
    <d v="2022-10-24T00:00:00"/>
    <s v="Online"/>
    <n v="78"/>
    <n v="12.5"/>
    <n v="877.52"/>
    <n v="28.45"/>
    <s v="UPI"/>
    <n v="3"/>
    <s v="50+"/>
    <s v="new"/>
    <s v="high value"/>
    <s v="medium"/>
    <s v="Oct"/>
    <x v="2"/>
    <x v="1"/>
    <x v="1"/>
  </r>
  <r>
    <n v="607628"/>
    <n v="52149"/>
    <n v="62"/>
    <s v="Male"/>
    <x v="5"/>
    <x v="0"/>
    <s v="Pizza"/>
    <d v="2024-09-20T00:00:00"/>
    <s v="Online"/>
    <n v="24"/>
    <n v="7.8"/>
    <n v="1241.73"/>
    <n v="24.62"/>
    <s v="Card"/>
    <n v="5"/>
    <s v="50+"/>
    <s v="new"/>
    <s v="high value"/>
    <s v="High"/>
    <s v="Sep"/>
    <x v="1"/>
    <x v="0"/>
    <x v="2"/>
  </r>
  <r>
    <n v="607629"/>
    <n v="93266"/>
    <n v="41"/>
    <s v="Female"/>
    <x v="1"/>
    <x v="6"/>
    <s v="Biryani"/>
    <d v="2024-01-21T00:00:00"/>
    <s v="Online"/>
    <n v="56"/>
    <n v="3.3"/>
    <n v="809.25"/>
    <n v="90.85"/>
    <s v="Wallet"/>
    <n v="4"/>
    <s v="36-50"/>
    <s v="new"/>
    <s v="high value"/>
    <s v="medium"/>
    <s v="Jan"/>
    <x v="1"/>
    <x v="2"/>
    <x v="1"/>
  </r>
  <r>
    <n v="607630"/>
    <n v="62464"/>
    <n v="42"/>
    <s v="Male"/>
    <x v="5"/>
    <x v="6"/>
    <s v="Chinese"/>
    <d v="2024-04-28T00:00:00"/>
    <s v="COD"/>
    <n v="24"/>
    <n v="6.8"/>
    <n v="660.24"/>
    <n v="53.46"/>
    <s v="Cash"/>
    <n v="4"/>
    <s v="36-50"/>
    <s v="repeat"/>
    <s v="high value"/>
    <s v="medium"/>
    <s v="Apr"/>
    <x v="1"/>
    <x v="0"/>
    <x v="2"/>
  </r>
  <r>
    <n v="607631"/>
    <n v="35235"/>
    <n v="45"/>
    <s v="Female"/>
    <x v="0"/>
    <x v="1"/>
    <s v="Biryani"/>
    <d v="2022-03-29T00:00:00"/>
    <s v="Online"/>
    <n v="61"/>
    <n v="9.1999999999999993"/>
    <n v="525.49"/>
    <n v="118.57"/>
    <s v="Cash"/>
    <n v="4"/>
    <s v="36-50"/>
    <s v="repeat"/>
    <s v="high value"/>
    <s v="medium"/>
    <s v="Mar"/>
    <x v="2"/>
    <x v="0"/>
    <x v="1"/>
  </r>
  <r>
    <n v="607632"/>
    <n v="12596"/>
    <n v="62"/>
    <s v="Male"/>
    <x v="3"/>
    <x v="2"/>
    <s v="Biryani"/>
    <d v="2022-11-10T00:00:00"/>
    <s v="COD"/>
    <n v="85"/>
    <n v="3.9"/>
    <n v="1350.58"/>
    <n v="65.510000000000005"/>
    <s v="Cash"/>
    <n v="2"/>
    <s v="50+"/>
    <s v="repeat"/>
    <s v="high value"/>
    <s v="Low"/>
    <s v="Nov"/>
    <x v="2"/>
    <x v="2"/>
    <x v="1"/>
  </r>
  <r>
    <n v="607633"/>
    <n v="66366"/>
    <n v="55"/>
    <s v="Female"/>
    <x v="2"/>
    <x v="7"/>
    <s v="Pizza"/>
    <d v="2022-10-24T00:00:00"/>
    <s v="Online"/>
    <n v="86"/>
    <n v="7.6"/>
    <n v="1171.46"/>
    <n v="95.8"/>
    <s v="Cash"/>
    <n v="2"/>
    <s v="50+"/>
    <s v="new"/>
    <s v="high value"/>
    <s v="Low"/>
    <s v="Oct"/>
    <x v="2"/>
    <x v="0"/>
    <x v="1"/>
  </r>
  <r>
    <n v="607634"/>
    <n v="17084"/>
    <n v="56"/>
    <s v="Male"/>
    <x v="4"/>
    <x v="6"/>
    <s v="South Indian"/>
    <d v="2023-05-27T00:00:00"/>
    <s v="Online"/>
    <n v="53"/>
    <n v="6.2"/>
    <n v="1443.72"/>
    <n v="117.98"/>
    <s v="Cash"/>
    <n v="3"/>
    <s v="50+"/>
    <s v="new"/>
    <s v="high value"/>
    <s v="medium"/>
    <s v="May"/>
    <x v="0"/>
    <x v="0"/>
    <x v="1"/>
  </r>
  <r>
    <n v="607635"/>
    <n v="48866"/>
    <n v="58"/>
    <s v="Male"/>
    <x v="1"/>
    <x v="1"/>
    <s v="Pizza"/>
    <d v="2022-02-13T00:00:00"/>
    <s v="Online"/>
    <n v="48"/>
    <n v="11.5"/>
    <n v="576.21"/>
    <n v="68.48"/>
    <s v="Card"/>
    <n v="2"/>
    <s v="50+"/>
    <s v="new"/>
    <s v="high value"/>
    <s v="Low"/>
    <s v="Feb"/>
    <x v="2"/>
    <x v="1"/>
    <x v="1"/>
  </r>
  <r>
    <n v="607636"/>
    <n v="28362"/>
    <n v="53"/>
    <s v="Male"/>
    <x v="0"/>
    <x v="3"/>
    <s v="Biryani"/>
    <d v="2022-08-03T00:00:00"/>
    <s v="COD"/>
    <n v="35"/>
    <n v="9.6"/>
    <n v="220.62"/>
    <n v="100.63"/>
    <s v="Wallet"/>
    <n v="2"/>
    <s v="50+"/>
    <s v="new"/>
    <s v="low"/>
    <s v="Low"/>
    <s v="Aug"/>
    <x v="2"/>
    <x v="0"/>
    <x v="0"/>
  </r>
  <r>
    <n v="607637"/>
    <n v="87719"/>
    <n v="52"/>
    <s v="Female"/>
    <x v="0"/>
    <x v="2"/>
    <s v="Pizza"/>
    <d v="2024-08-24T00:00:00"/>
    <s v="COD"/>
    <n v="89"/>
    <n v="5.0999999999999996"/>
    <n v="1291.9100000000001"/>
    <n v="74.989999999999995"/>
    <s v="Card"/>
    <n v="1"/>
    <s v="50+"/>
    <s v="new"/>
    <s v="high value"/>
    <s v="Low"/>
    <s v="Aug"/>
    <x v="1"/>
    <x v="0"/>
    <x v="1"/>
  </r>
  <r>
    <n v="607638"/>
    <n v="72020"/>
    <n v="30"/>
    <s v="Male"/>
    <x v="3"/>
    <x v="3"/>
    <s v="Biryani"/>
    <d v="2023-04-18T00:00:00"/>
    <s v="Online"/>
    <n v="85"/>
    <n v="11.7"/>
    <n v="644.86"/>
    <n v="31.16"/>
    <s v="Card"/>
    <n v="4"/>
    <s v="25-35"/>
    <s v="new"/>
    <s v="high value"/>
    <s v="medium"/>
    <s v="Apr"/>
    <x v="0"/>
    <x v="1"/>
    <x v="1"/>
  </r>
  <r>
    <n v="607639"/>
    <n v="78101"/>
    <n v="54"/>
    <s v="Female"/>
    <x v="5"/>
    <x v="6"/>
    <s v="Chinese"/>
    <d v="2023-04-27T00:00:00"/>
    <s v="Online"/>
    <n v="49"/>
    <n v="6.7"/>
    <n v="1069.43"/>
    <n v="84.96"/>
    <s v="Wallet"/>
    <n v="1"/>
    <s v="50+"/>
    <s v="new"/>
    <s v="high value"/>
    <s v="Low"/>
    <s v="Apr"/>
    <x v="0"/>
    <x v="0"/>
    <x v="1"/>
  </r>
  <r>
    <n v="607640"/>
    <n v="55051"/>
    <n v="42"/>
    <s v="Female"/>
    <x v="1"/>
    <x v="0"/>
    <s v="Pizza"/>
    <d v="2024-03-29T00:00:00"/>
    <s v="COD"/>
    <n v="73"/>
    <n v="4.4000000000000004"/>
    <n v="1163.95"/>
    <n v="38.71"/>
    <s v="Wallet"/>
    <n v="4"/>
    <s v="36-50"/>
    <s v="new"/>
    <s v="high value"/>
    <s v="medium"/>
    <s v="Mar"/>
    <x v="1"/>
    <x v="2"/>
    <x v="1"/>
  </r>
  <r>
    <n v="607641"/>
    <n v="97502"/>
    <n v="29"/>
    <s v="Male"/>
    <x v="3"/>
    <x v="0"/>
    <s v="Pizza"/>
    <d v="2024-08-27T00:00:00"/>
    <s v="Online"/>
    <n v="72"/>
    <n v="9.6999999999999993"/>
    <n v="723.8"/>
    <n v="74.88"/>
    <s v="Cash"/>
    <n v="2"/>
    <s v="25-35"/>
    <s v="repeat"/>
    <s v="high value"/>
    <s v="Low"/>
    <s v="Aug"/>
    <x v="1"/>
    <x v="0"/>
    <x v="1"/>
  </r>
  <r>
    <n v="607642"/>
    <n v="78671"/>
    <n v="45"/>
    <s v="Male"/>
    <x v="5"/>
    <x v="1"/>
    <s v="Burger"/>
    <d v="2024-11-17T00:00:00"/>
    <s v="COD"/>
    <n v="35"/>
    <n v="14.5"/>
    <n v="1141.28"/>
    <n v="66.569999999999993"/>
    <s v="Cash"/>
    <n v="3"/>
    <s v="36-50"/>
    <s v="new"/>
    <s v="high value"/>
    <s v="medium"/>
    <s v="Nov"/>
    <x v="1"/>
    <x v="1"/>
    <x v="0"/>
  </r>
  <r>
    <n v="607643"/>
    <n v="22927"/>
    <n v="62"/>
    <s v="Female"/>
    <x v="5"/>
    <x v="4"/>
    <s v="Chinese"/>
    <d v="2022-01-20T00:00:00"/>
    <s v="COD"/>
    <n v="51"/>
    <n v="10.5"/>
    <n v="291.3"/>
    <n v="102.96"/>
    <s v="Wallet"/>
    <n v="4"/>
    <s v="50+"/>
    <s v="new"/>
    <s v="medium"/>
    <s v="medium"/>
    <s v="Jan"/>
    <x v="2"/>
    <x v="1"/>
    <x v="1"/>
  </r>
  <r>
    <n v="607644"/>
    <n v="99050"/>
    <n v="36"/>
    <s v="Female"/>
    <x v="1"/>
    <x v="4"/>
    <s v="Biryani"/>
    <d v="2024-08-25T00:00:00"/>
    <s v="Online"/>
    <n v="37"/>
    <n v="9.4"/>
    <n v="980.62"/>
    <n v="45.73"/>
    <s v="Cash"/>
    <n v="2"/>
    <s v="36-50"/>
    <s v="repeat"/>
    <s v="high value"/>
    <s v="Low"/>
    <s v="Aug"/>
    <x v="1"/>
    <x v="0"/>
    <x v="0"/>
  </r>
  <r>
    <n v="607645"/>
    <n v="92006"/>
    <n v="43"/>
    <s v="Male"/>
    <x v="4"/>
    <x v="3"/>
    <s v="Burger"/>
    <d v="2024-11-19T00:00:00"/>
    <s v="Online"/>
    <n v="31"/>
    <n v="11.7"/>
    <n v="833.58"/>
    <n v="76.290000000000006"/>
    <s v="Cash"/>
    <n v="2"/>
    <s v="36-50"/>
    <s v="new"/>
    <s v="high value"/>
    <s v="Low"/>
    <s v="Nov"/>
    <x v="1"/>
    <x v="1"/>
    <x v="0"/>
  </r>
  <r>
    <n v="607646"/>
    <n v="56594"/>
    <n v="28"/>
    <s v="Male"/>
    <x v="5"/>
    <x v="3"/>
    <s v="Burger"/>
    <d v="2024-03-29T00:00:00"/>
    <s v="COD"/>
    <n v="75"/>
    <n v="5.3"/>
    <n v="1446.8"/>
    <n v="109.22"/>
    <s v="Card"/>
    <n v="5"/>
    <s v="25-35"/>
    <s v="new"/>
    <s v="high value"/>
    <s v="High"/>
    <s v="Mar"/>
    <x v="1"/>
    <x v="0"/>
    <x v="1"/>
  </r>
  <r>
    <n v="607647"/>
    <n v="40241"/>
    <n v="59"/>
    <s v="Male"/>
    <x v="2"/>
    <x v="5"/>
    <s v="Sandwich"/>
    <d v="2023-12-08T00:00:00"/>
    <s v="Online"/>
    <n v="44"/>
    <n v="6.8"/>
    <n v="1453.67"/>
    <n v="89.77"/>
    <s v="Wallet"/>
    <n v="5"/>
    <s v="50+"/>
    <s v="new"/>
    <s v="high value"/>
    <s v="High"/>
    <s v="Dec"/>
    <x v="0"/>
    <x v="0"/>
    <x v="0"/>
  </r>
  <r>
    <n v="607648"/>
    <n v="34518"/>
    <n v="37"/>
    <s v="Female"/>
    <x v="4"/>
    <x v="1"/>
    <s v="Chinese"/>
    <d v="2022-04-28T00:00:00"/>
    <s v="COD"/>
    <n v="52"/>
    <n v="12.8"/>
    <n v="381.62"/>
    <n v="36.06"/>
    <s v="Card"/>
    <n v="5"/>
    <s v="36-50"/>
    <s v="new"/>
    <s v="medium"/>
    <s v="High"/>
    <s v="Apr"/>
    <x v="2"/>
    <x v="1"/>
    <x v="1"/>
  </r>
  <r>
    <n v="607649"/>
    <n v="10178"/>
    <n v="23"/>
    <s v="Male"/>
    <x v="3"/>
    <x v="6"/>
    <s v="South Indian"/>
    <d v="2022-03-11T00:00:00"/>
    <s v="Online"/>
    <n v="46"/>
    <n v="1.4"/>
    <n v="481.28"/>
    <n v="85.82"/>
    <s v="Wallet"/>
    <n v="4"/>
    <s v="18-24"/>
    <s v="new"/>
    <s v="medium"/>
    <s v="medium"/>
    <s v="Mar"/>
    <x v="2"/>
    <x v="2"/>
    <x v="1"/>
  </r>
  <r>
    <n v="607650"/>
    <n v="41775"/>
    <n v="56"/>
    <s v="Male"/>
    <x v="5"/>
    <x v="5"/>
    <s v="Biryani"/>
    <d v="2022-03-02T00:00:00"/>
    <s v="COD"/>
    <n v="25"/>
    <n v="6.1"/>
    <n v="1168.3499999999999"/>
    <n v="106.96"/>
    <s v="UPI"/>
    <n v="5"/>
    <s v="50+"/>
    <s v="new"/>
    <s v="high value"/>
    <s v="High"/>
    <s v="Mar"/>
    <x v="2"/>
    <x v="0"/>
    <x v="2"/>
  </r>
  <r>
    <n v="607651"/>
    <n v="45756"/>
    <n v="37"/>
    <s v="Female"/>
    <x v="2"/>
    <x v="4"/>
    <s v="Sandwich"/>
    <d v="2023-06-16T00:00:00"/>
    <s v="COD"/>
    <n v="23"/>
    <n v="9.5"/>
    <n v="1152.1500000000001"/>
    <n v="110.7"/>
    <s v="Wallet"/>
    <n v="1"/>
    <s v="36-50"/>
    <s v="new"/>
    <s v="high value"/>
    <s v="Low"/>
    <s v="Jun"/>
    <x v="0"/>
    <x v="0"/>
    <x v="2"/>
  </r>
  <r>
    <n v="607652"/>
    <n v="68852"/>
    <n v="39"/>
    <s v="Male"/>
    <x v="3"/>
    <x v="0"/>
    <s v="Biryani"/>
    <d v="2023-06-29T00:00:00"/>
    <s v="Online"/>
    <n v="28"/>
    <n v="12.3"/>
    <n v="1087.43"/>
    <n v="109.24"/>
    <s v="UPI"/>
    <n v="1"/>
    <s v="36-50"/>
    <s v="new"/>
    <s v="high value"/>
    <s v="Low"/>
    <s v="Jun"/>
    <x v="0"/>
    <x v="1"/>
    <x v="2"/>
  </r>
  <r>
    <n v="607653"/>
    <n v="67049"/>
    <n v="55"/>
    <s v="Male"/>
    <x v="5"/>
    <x v="6"/>
    <s v="Chinese"/>
    <d v="2023-04-02T00:00:00"/>
    <s v="Online"/>
    <n v="47"/>
    <n v="3.6"/>
    <n v="533.57000000000005"/>
    <n v="70.94"/>
    <s v="Wallet"/>
    <n v="3"/>
    <s v="50+"/>
    <s v="new"/>
    <s v="high value"/>
    <s v="medium"/>
    <s v="Apr"/>
    <x v="0"/>
    <x v="2"/>
    <x v="1"/>
  </r>
  <r>
    <n v="607654"/>
    <n v="31395"/>
    <n v="55"/>
    <s v="Female"/>
    <x v="5"/>
    <x v="0"/>
    <s v="Burger"/>
    <d v="2024-07-23T00:00:00"/>
    <s v="COD"/>
    <n v="32"/>
    <n v="13.3"/>
    <n v="463.58"/>
    <n v="52.07"/>
    <s v="Card"/>
    <n v="2"/>
    <s v="50+"/>
    <s v="new"/>
    <s v="medium"/>
    <s v="Low"/>
    <s v="Jul"/>
    <x v="1"/>
    <x v="1"/>
    <x v="0"/>
  </r>
  <r>
    <n v="607655"/>
    <n v="71053"/>
    <n v="58"/>
    <s v="Female"/>
    <x v="2"/>
    <x v="3"/>
    <s v="Chinese"/>
    <d v="2022-09-24T00:00:00"/>
    <s v="Online"/>
    <n v="54"/>
    <n v="6.3"/>
    <n v="837.89"/>
    <n v="35.11"/>
    <s v="UPI"/>
    <n v="5"/>
    <s v="50+"/>
    <s v="repeat"/>
    <s v="high value"/>
    <s v="High"/>
    <s v="Sep"/>
    <x v="2"/>
    <x v="0"/>
    <x v="1"/>
  </r>
  <r>
    <n v="607656"/>
    <n v="91664"/>
    <n v="57"/>
    <s v="Male"/>
    <x v="0"/>
    <x v="6"/>
    <s v="Biryani"/>
    <d v="2022-06-13T00:00:00"/>
    <s v="COD"/>
    <n v="58"/>
    <n v="4.3"/>
    <n v="1451.17"/>
    <n v="48.53"/>
    <s v="Card"/>
    <n v="2"/>
    <s v="50+"/>
    <s v="new"/>
    <s v="high value"/>
    <s v="Low"/>
    <s v="Jun"/>
    <x v="2"/>
    <x v="2"/>
    <x v="1"/>
  </r>
  <r>
    <n v="607657"/>
    <n v="30625"/>
    <n v="64"/>
    <s v="Female"/>
    <x v="1"/>
    <x v="5"/>
    <s v="Biryani"/>
    <d v="2024-08-10T00:00:00"/>
    <s v="COD"/>
    <n v="74"/>
    <n v="3"/>
    <n v="1226.3800000000001"/>
    <n v="76.14"/>
    <s v="Card"/>
    <n v="3"/>
    <s v="50+"/>
    <s v="new"/>
    <s v="high value"/>
    <s v="medium"/>
    <s v="Aug"/>
    <x v="1"/>
    <x v="2"/>
    <x v="1"/>
  </r>
  <r>
    <n v="607658"/>
    <n v="56083"/>
    <n v="27"/>
    <s v="Female"/>
    <x v="1"/>
    <x v="6"/>
    <s v="Chinese"/>
    <d v="2022-06-14T00:00:00"/>
    <s v="Online"/>
    <n v="76"/>
    <n v="3.2"/>
    <n v="1176.76"/>
    <n v="27.74"/>
    <s v="Wallet"/>
    <n v="1"/>
    <s v="25-35"/>
    <s v="new"/>
    <s v="high value"/>
    <s v="Low"/>
    <s v="Jun"/>
    <x v="2"/>
    <x v="2"/>
    <x v="1"/>
  </r>
  <r>
    <n v="607659"/>
    <n v="66484"/>
    <n v="59"/>
    <s v="Male"/>
    <x v="1"/>
    <x v="1"/>
    <s v="Chinese"/>
    <d v="2024-01-08T00:00:00"/>
    <s v="COD"/>
    <n v="38"/>
    <n v="3.5"/>
    <n v="472.81"/>
    <n v="62.98"/>
    <s v="UPI"/>
    <n v="4"/>
    <s v="50+"/>
    <s v="repeat"/>
    <s v="medium"/>
    <s v="medium"/>
    <s v="Jan"/>
    <x v="1"/>
    <x v="2"/>
    <x v="0"/>
  </r>
  <r>
    <n v="607660"/>
    <n v="22143"/>
    <n v="39"/>
    <s v="Female"/>
    <x v="0"/>
    <x v="6"/>
    <s v="Sandwich"/>
    <d v="2023-01-02T00:00:00"/>
    <s v="COD"/>
    <n v="42"/>
    <n v="6.3"/>
    <n v="1050.3399999999999"/>
    <n v="103.29"/>
    <s v="Card"/>
    <n v="1"/>
    <s v="36-50"/>
    <s v="new"/>
    <s v="high value"/>
    <s v="Low"/>
    <s v="Jan"/>
    <x v="0"/>
    <x v="0"/>
    <x v="0"/>
  </r>
  <r>
    <n v="607661"/>
    <n v="35792"/>
    <n v="50"/>
    <s v="Male"/>
    <x v="1"/>
    <x v="0"/>
    <s v="Sandwich"/>
    <d v="2022-02-19T00:00:00"/>
    <s v="Online"/>
    <n v="61"/>
    <n v="11"/>
    <n v="346.47"/>
    <n v="54.35"/>
    <s v="UPI"/>
    <n v="1"/>
    <s v="36-50"/>
    <s v="new"/>
    <s v="medium"/>
    <s v="Low"/>
    <s v="Feb"/>
    <x v="2"/>
    <x v="1"/>
    <x v="1"/>
  </r>
  <r>
    <n v="607662"/>
    <n v="98383"/>
    <n v="44"/>
    <s v="Male"/>
    <x v="2"/>
    <x v="4"/>
    <s v="Sandwich"/>
    <d v="2022-01-06T00:00:00"/>
    <s v="Online"/>
    <n v="51"/>
    <n v="11.5"/>
    <n v="1450.35"/>
    <n v="91.81"/>
    <s v="Wallet"/>
    <n v="4"/>
    <s v="36-50"/>
    <s v="new"/>
    <s v="high value"/>
    <s v="medium"/>
    <s v="Jan"/>
    <x v="2"/>
    <x v="1"/>
    <x v="1"/>
  </r>
  <r>
    <n v="607663"/>
    <n v="98328"/>
    <n v="30"/>
    <s v="Female"/>
    <x v="2"/>
    <x v="4"/>
    <s v="Chinese"/>
    <d v="2023-03-10T00:00:00"/>
    <s v="COD"/>
    <n v="36"/>
    <n v="5.3"/>
    <n v="603.17999999999995"/>
    <n v="119.92"/>
    <s v="Card"/>
    <n v="5"/>
    <s v="25-35"/>
    <s v="repeat"/>
    <s v="high value"/>
    <s v="High"/>
    <s v="Mar"/>
    <x v="0"/>
    <x v="0"/>
    <x v="0"/>
  </r>
  <r>
    <n v="607664"/>
    <n v="96337"/>
    <n v="28"/>
    <s v="Female"/>
    <x v="2"/>
    <x v="1"/>
    <s v="Burger"/>
    <d v="2022-12-22T00:00:00"/>
    <s v="COD"/>
    <n v="42"/>
    <n v="1.7"/>
    <n v="1231.25"/>
    <n v="48.94"/>
    <s v="Card"/>
    <n v="1"/>
    <s v="25-35"/>
    <s v="new"/>
    <s v="high value"/>
    <s v="Low"/>
    <s v="Dec"/>
    <x v="2"/>
    <x v="2"/>
    <x v="0"/>
  </r>
  <r>
    <n v="607665"/>
    <n v="31279"/>
    <n v="61"/>
    <s v="Female"/>
    <x v="0"/>
    <x v="4"/>
    <s v="Biryani"/>
    <d v="2024-08-19T00:00:00"/>
    <s v="Online"/>
    <n v="54"/>
    <n v="7.7"/>
    <n v="720.24"/>
    <n v="51.87"/>
    <s v="Wallet"/>
    <n v="1"/>
    <s v="50+"/>
    <s v="new"/>
    <s v="high value"/>
    <s v="Low"/>
    <s v="Aug"/>
    <x v="1"/>
    <x v="0"/>
    <x v="1"/>
  </r>
  <r>
    <n v="607666"/>
    <n v="75448"/>
    <n v="43"/>
    <s v="Female"/>
    <x v="0"/>
    <x v="5"/>
    <s v="Chinese"/>
    <d v="2023-02-28T00:00:00"/>
    <s v="COD"/>
    <n v="65"/>
    <n v="2.1"/>
    <n v="698.95"/>
    <n v="78.319999999999993"/>
    <s v="Wallet"/>
    <n v="3"/>
    <s v="36-50"/>
    <s v="new"/>
    <s v="high value"/>
    <s v="medium"/>
    <s v="Feb"/>
    <x v="0"/>
    <x v="2"/>
    <x v="1"/>
  </r>
  <r>
    <n v="607667"/>
    <n v="90924"/>
    <n v="43"/>
    <s v="Female"/>
    <x v="0"/>
    <x v="6"/>
    <s v="Sandwich"/>
    <d v="2024-12-30T00:00:00"/>
    <s v="Online"/>
    <n v="46"/>
    <n v="1.7"/>
    <n v="953.56"/>
    <n v="99.9"/>
    <s v="Card"/>
    <n v="1"/>
    <s v="36-50"/>
    <s v="new"/>
    <s v="high value"/>
    <s v="Low"/>
    <s v="Dec"/>
    <x v="1"/>
    <x v="2"/>
    <x v="1"/>
  </r>
  <r>
    <n v="607668"/>
    <n v="80217"/>
    <n v="28"/>
    <s v="Male"/>
    <x v="4"/>
    <x v="2"/>
    <s v="Biryani"/>
    <d v="2024-01-12T00:00:00"/>
    <s v="COD"/>
    <n v="50"/>
    <n v="5.0999999999999996"/>
    <n v="167.15"/>
    <n v="34.799999999999997"/>
    <s v="Wallet"/>
    <n v="2"/>
    <s v="25-35"/>
    <s v="new"/>
    <s v="low"/>
    <s v="Low"/>
    <s v="Jan"/>
    <x v="1"/>
    <x v="0"/>
    <x v="1"/>
  </r>
  <r>
    <n v="607669"/>
    <n v="58483"/>
    <n v="49"/>
    <s v="Male"/>
    <x v="5"/>
    <x v="2"/>
    <s v="Sandwich"/>
    <d v="2024-01-18T00:00:00"/>
    <s v="Online"/>
    <n v="38"/>
    <n v="4.0999999999999996"/>
    <n v="297.25"/>
    <n v="25.59"/>
    <s v="UPI"/>
    <n v="2"/>
    <s v="36-50"/>
    <s v="new"/>
    <s v="medium"/>
    <s v="Low"/>
    <s v="Jan"/>
    <x v="1"/>
    <x v="2"/>
    <x v="0"/>
  </r>
  <r>
    <n v="607670"/>
    <n v="46649"/>
    <n v="18"/>
    <s v="Male"/>
    <x v="5"/>
    <x v="1"/>
    <s v="Sandwich"/>
    <d v="2023-01-15T00:00:00"/>
    <s v="Online"/>
    <n v="47"/>
    <n v="4"/>
    <n v="857.85"/>
    <n v="58.58"/>
    <s v="Cash"/>
    <n v="2"/>
    <s v="18-24"/>
    <s v="new"/>
    <s v="high value"/>
    <s v="Low"/>
    <s v="Jan"/>
    <x v="0"/>
    <x v="2"/>
    <x v="1"/>
  </r>
  <r>
    <n v="607671"/>
    <n v="90271"/>
    <n v="43"/>
    <s v="Female"/>
    <x v="3"/>
    <x v="2"/>
    <s v="Burger"/>
    <d v="2023-05-21T00:00:00"/>
    <s v="COD"/>
    <n v="42"/>
    <n v="5.3"/>
    <n v="896.3"/>
    <n v="33.24"/>
    <s v="UPI"/>
    <n v="4"/>
    <s v="36-50"/>
    <s v="new"/>
    <s v="high value"/>
    <s v="medium"/>
    <s v="May"/>
    <x v="0"/>
    <x v="0"/>
    <x v="0"/>
  </r>
  <r>
    <n v="607672"/>
    <n v="28493"/>
    <n v="38"/>
    <s v="Male"/>
    <x v="2"/>
    <x v="5"/>
    <s v="Chinese"/>
    <d v="2022-07-16T00:00:00"/>
    <s v="Online"/>
    <n v="44"/>
    <n v="3.2"/>
    <n v="245.02"/>
    <n v="61.32"/>
    <s v="Cash"/>
    <n v="4"/>
    <s v="36-50"/>
    <s v="new"/>
    <s v="low"/>
    <s v="medium"/>
    <s v="Jul"/>
    <x v="2"/>
    <x v="2"/>
    <x v="0"/>
  </r>
  <r>
    <n v="607673"/>
    <n v="67165"/>
    <n v="35"/>
    <s v="Female"/>
    <x v="3"/>
    <x v="1"/>
    <s v="Sandwich"/>
    <d v="2023-03-09T00:00:00"/>
    <s v="Online"/>
    <n v="31"/>
    <n v="12.4"/>
    <n v="617.74"/>
    <n v="20.85"/>
    <s v="Wallet"/>
    <n v="2"/>
    <s v="25-35"/>
    <s v="new"/>
    <s v="high value"/>
    <s v="Low"/>
    <s v="Mar"/>
    <x v="0"/>
    <x v="1"/>
    <x v="0"/>
  </r>
  <r>
    <n v="607674"/>
    <n v="87705"/>
    <n v="59"/>
    <s v="Female"/>
    <x v="1"/>
    <x v="1"/>
    <s v="Sandwich"/>
    <d v="2023-06-01T00:00:00"/>
    <s v="Online"/>
    <n v="72"/>
    <n v="7"/>
    <n v="1410.3"/>
    <n v="100.67"/>
    <s v="Card"/>
    <n v="1"/>
    <s v="50+"/>
    <s v="repeat"/>
    <s v="high value"/>
    <s v="Low"/>
    <s v="Jun"/>
    <x v="0"/>
    <x v="0"/>
    <x v="1"/>
  </r>
  <r>
    <n v="607675"/>
    <n v="10027"/>
    <n v="55"/>
    <s v="Female"/>
    <x v="4"/>
    <x v="2"/>
    <s v="Biryani"/>
    <d v="2023-02-14T00:00:00"/>
    <s v="COD"/>
    <n v="67"/>
    <n v="7.6"/>
    <n v="704.76"/>
    <n v="91.18"/>
    <s v="Cash"/>
    <n v="3"/>
    <s v="50+"/>
    <s v="repeat"/>
    <s v="high value"/>
    <s v="medium"/>
    <s v="Feb"/>
    <x v="0"/>
    <x v="0"/>
    <x v="1"/>
  </r>
  <r>
    <n v="607676"/>
    <n v="85077"/>
    <n v="43"/>
    <s v="Female"/>
    <x v="0"/>
    <x v="3"/>
    <s v="South Indian"/>
    <d v="2024-02-06T00:00:00"/>
    <s v="COD"/>
    <n v="84"/>
    <n v="10.3"/>
    <n v="738.12"/>
    <n v="111.11"/>
    <s v="Card"/>
    <n v="2"/>
    <s v="36-50"/>
    <s v="new"/>
    <s v="high value"/>
    <s v="Low"/>
    <s v="Feb"/>
    <x v="1"/>
    <x v="1"/>
    <x v="1"/>
  </r>
  <r>
    <n v="607677"/>
    <n v="68230"/>
    <n v="41"/>
    <s v="Female"/>
    <x v="2"/>
    <x v="5"/>
    <s v="Pizza"/>
    <d v="2024-04-30T00:00:00"/>
    <s v="COD"/>
    <n v="45"/>
    <n v="14.5"/>
    <n v="273"/>
    <n v="103.18"/>
    <s v="Card"/>
    <n v="4"/>
    <s v="36-50"/>
    <s v="new"/>
    <s v="medium"/>
    <s v="medium"/>
    <s v="Apr"/>
    <x v="1"/>
    <x v="1"/>
    <x v="0"/>
  </r>
  <r>
    <n v="607678"/>
    <n v="98884"/>
    <n v="27"/>
    <s v="Female"/>
    <x v="1"/>
    <x v="1"/>
    <s v="Chinese"/>
    <d v="2024-05-22T00:00:00"/>
    <s v="Online"/>
    <n v="20"/>
    <n v="13.1"/>
    <n v="1393"/>
    <n v="62.43"/>
    <s v="Wallet"/>
    <n v="1"/>
    <s v="25-35"/>
    <s v="new"/>
    <s v="high value"/>
    <s v="Low"/>
    <s v="May"/>
    <x v="1"/>
    <x v="1"/>
    <x v="2"/>
  </r>
  <r>
    <n v="607679"/>
    <n v="90936"/>
    <n v="55"/>
    <s v="Male"/>
    <x v="0"/>
    <x v="1"/>
    <s v="Burger"/>
    <d v="2022-08-26T00:00:00"/>
    <s v="Online"/>
    <n v="31"/>
    <n v="3.2"/>
    <n v="1073.49"/>
    <n v="110.14"/>
    <s v="Cash"/>
    <n v="3"/>
    <s v="50+"/>
    <s v="new"/>
    <s v="high value"/>
    <s v="medium"/>
    <s v="Aug"/>
    <x v="2"/>
    <x v="2"/>
    <x v="0"/>
  </r>
  <r>
    <n v="607680"/>
    <n v="61892"/>
    <n v="49"/>
    <s v="Male"/>
    <x v="5"/>
    <x v="3"/>
    <s v="South Indian"/>
    <d v="2024-08-24T00:00:00"/>
    <s v="COD"/>
    <n v="28"/>
    <n v="2.6"/>
    <n v="374.27"/>
    <n v="103.67"/>
    <s v="Wallet"/>
    <n v="2"/>
    <s v="36-50"/>
    <s v="new"/>
    <s v="medium"/>
    <s v="Low"/>
    <s v="Aug"/>
    <x v="1"/>
    <x v="2"/>
    <x v="2"/>
  </r>
  <r>
    <n v="607681"/>
    <n v="96092"/>
    <n v="47"/>
    <s v="Female"/>
    <x v="4"/>
    <x v="7"/>
    <s v="Burger"/>
    <d v="2024-06-23T00:00:00"/>
    <s v="Online"/>
    <n v="48"/>
    <n v="13.6"/>
    <n v="811.73"/>
    <n v="91.07"/>
    <s v="UPI"/>
    <n v="4"/>
    <s v="36-50"/>
    <s v="new"/>
    <s v="high value"/>
    <s v="medium"/>
    <s v="Jun"/>
    <x v="1"/>
    <x v="1"/>
    <x v="1"/>
  </r>
  <r>
    <n v="607682"/>
    <n v="40931"/>
    <n v="25"/>
    <s v="Female"/>
    <x v="2"/>
    <x v="4"/>
    <s v="Pizza"/>
    <d v="2024-11-30T00:00:00"/>
    <s v="Online"/>
    <n v="39"/>
    <n v="4.2"/>
    <n v="439.2"/>
    <n v="33.729999999999997"/>
    <s v="Cash"/>
    <n v="5"/>
    <s v="25-35"/>
    <s v="new"/>
    <s v="medium"/>
    <s v="High"/>
    <s v="Nov"/>
    <x v="1"/>
    <x v="2"/>
    <x v="0"/>
  </r>
  <r>
    <n v="607683"/>
    <n v="89702"/>
    <n v="57"/>
    <s v="Female"/>
    <x v="4"/>
    <x v="3"/>
    <s v="Burger"/>
    <d v="2023-09-16T00:00:00"/>
    <s v="Online"/>
    <n v="71"/>
    <n v="5.5"/>
    <n v="1291.8699999999999"/>
    <n v="28.51"/>
    <s v="Wallet"/>
    <n v="1"/>
    <s v="50+"/>
    <s v="new"/>
    <s v="high value"/>
    <s v="Low"/>
    <s v="Sep"/>
    <x v="0"/>
    <x v="0"/>
    <x v="1"/>
  </r>
  <r>
    <n v="607684"/>
    <n v="84454"/>
    <n v="55"/>
    <s v="Female"/>
    <x v="2"/>
    <x v="1"/>
    <s v="Sandwich"/>
    <d v="2022-02-03T00:00:00"/>
    <s v="COD"/>
    <n v="87"/>
    <n v="9"/>
    <n v="930.39"/>
    <n v="29.28"/>
    <s v="UPI"/>
    <n v="5"/>
    <s v="50+"/>
    <s v="new"/>
    <s v="high value"/>
    <s v="High"/>
    <s v="Feb"/>
    <x v="2"/>
    <x v="0"/>
    <x v="1"/>
  </r>
  <r>
    <n v="607685"/>
    <n v="13967"/>
    <n v="39"/>
    <s v="Male"/>
    <x v="4"/>
    <x v="3"/>
    <s v="South Indian"/>
    <d v="2024-06-12T00:00:00"/>
    <s v="COD"/>
    <n v="73"/>
    <n v="6.3"/>
    <n v="815.24"/>
    <n v="110.12"/>
    <s v="Card"/>
    <n v="1"/>
    <s v="36-50"/>
    <s v="new"/>
    <s v="high value"/>
    <s v="Low"/>
    <s v="Jun"/>
    <x v="1"/>
    <x v="0"/>
    <x v="1"/>
  </r>
  <r>
    <n v="607686"/>
    <n v="18300"/>
    <n v="39"/>
    <s v="Female"/>
    <x v="0"/>
    <x v="6"/>
    <s v="Pizza"/>
    <d v="2022-04-29T00:00:00"/>
    <s v="COD"/>
    <n v="46"/>
    <n v="9.1999999999999993"/>
    <n v="934.49"/>
    <n v="110.74"/>
    <s v="UPI"/>
    <n v="4"/>
    <s v="36-50"/>
    <s v="new"/>
    <s v="high value"/>
    <s v="medium"/>
    <s v="Apr"/>
    <x v="2"/>
    <x v="0"/>
    <x v="1"/>
  </r>
  <r>
    <n v="607687"/>
    <n v="84206"/>
    <n v="63"/>
    <s v="Female"/>
    <x v="5"/>
    <x v="1"/>
    <s v="Sandwich"/>
    <d v="2023-03-26T00:00:00"/>
    <s v="Online"/>
    <n v="64"/>
    <n v="6.6"/>
    <n v="309.62"/>
    <n v="76.819999999999993"/>
    <s v="Card"/>
    <n v="1"/>
    <s v="50+"/>
    <s v="new"/>
    <s v="medium"/>
    <s v="Low"/>
    <s v="Mar"/>
    <x v="0"/>
    <x v="0"/>
    <x v="1"/>
  </r>
  <r>
    <n v="607688"/>
    <n v="71390"/>
    <n v="46"/>
    <s v="Female"/>
    <x v="5"/>
    <x v="0"/>
    <s v="Chinese"/>
    <d v="2022-06-03T00:00:00"/>
    <s v="COD"/>
    <n v="88"/>
    <n v="6.8"/>
    <n v="1115.83"/>
    <n v="118.26"/>
    <s v="Cash"/>
    <n v="5"/>
    <s v="36-50"/>
    <s v="repeat"/>
    <s v="high value"/>
    <s v="High"/>
    <s v="Jun"/>
    <x v="2"/>
    <x v="0"/>
    <x v="1"/>
  </r>
  <r>
    <n v="607689"/>
    <n v="87829"/>
    <n v="29"/>
    <s v="Female"/>
    <x v="3"/>
    <x v="4"/>
    <s v="Burger"/>
    <d v="2023-12-02T00:00:00"/>
    <s v="Online"/>
    <n v="70"/>
    <n v="9.6"/>
    <n v="564.73"/>
    <n v="97.69"/>
    <s v="Cash"/>
    <n v="1"/>
    <s v="25-35"/>
    <s v="new"/>
    <s v="high value"/>
    <s v="Low"/>
    <s v="Dec"/>
    <x v="0"/>
    <x v="0"/>
    <x v="1"/>
  </r>
  <r>
    <n v="607690"/>
    <n v="11365"/>
    <n v="39"/>
    <s v="Female"/>
    <x v="2"/>
    <x v="5"/>
    <s v="Chinese"/>
    <d v="2023-06-03T00:00:00"/>
    <s v="COD"/>
    <n v="35"/>
    <n v="6.8"/>
    <n v="517.75"/>
    <n v="86.45"/>
    <s v="Wallet"/>
    <n v="5"/>
    <s v="36-50"/>
    <s v="new"/>
    <s v="high value"/>
    <s v="High"/>
    <s v="Jun"/>
    <x v="0"/>
    <x v="0"/>
    <x v="0"/>
  </r>
  <r>
    <n v="607691"/>
    <n v="13406"/>
    <n v="50"/>
    <s v="Female"/>
    <x v="5"/>
    <x v="6"/>
    <s v="Biryani"/>
    <d v="2022-06-09T00:00:00"/>
    <s v="COD"/>
    <n v="58"/>
    <n v="2"/>
    <n v="676.76"/>
    <n v="68.39"/>
    <s v="Wallet"/>
    <n v="1"/>
    <s v="36-50"/>
    <s v="new"/>
    <s v="high value"/>
    <s v="Low"/>
    <s v="Jun"/>
    <x v="2"/>
    <x v="2"/>
    <x v="1"/>
  </r>
  <r>
    <n v="607692"/>
    <n v="71644"/>
    <n v="37"/>
    <s v="Female"/>
    <x v="2"/>
    <x v="3"/>
    <s v="Sandwich"/>
    <d v="2024-12-03T00:00:00"/>
    <s v="COD"/>
    <n v="22"/>
    <n v="5.4"/>
    <n v="1154.4000000000001"/>
    <n v="83.06"/>
    <s v="Cash"/>
    <n v="3"/>
    <s v="36-50"/>
    <s v="new"/>
    <s v="high value"/>
    <s v="medium"/>
    <s v="Dec"/>
    <x v="1"/>
    <x v="0"/>
    <x v="2"/>
  </r>
  <r>
    <n v="607693"/>
    <n v="62305"/>
    <n v="27"/>
    <s v="Male"/>
    <x v="1"/>
    <x v="2"/>
    <s v="South Indian"/>
    <d v="2022-03-30T00:00:00"/>
    <s v="COD"/>
    <n v="83"/>
    <n v="9.6999999999999993"/>
    <n v="812.16"/>
    <n v="90.97"/>
    <s v="Wallet"/>
    <n v="1"/>
    <s v="25-35"/>
    <s v="new"/>
    <s v="high value"/>
    <s v="Low"/>
    <s v="Mar"/>
    <x v="2"/>
    <x v="0"/>
    <x v="1"/>
  </r>
  <r>
    <n v="607694"/>
    <n v="47324"/>
    <n v="27"/>
    <s v="Male"/>
    <x v="1"/>
    <x v="6"/>
    <s v="Pizza"/>
    <d v="2023-03-31T00:00:00"/>
    <s v="COD"/>
    <n v="31"/>
    <n v="8"/>
    <n v="1088.67"/>
    <n v="116.88"/>
    <s v="Cash"/>
    <n v="2"/>
    <s v="25-35"/>
    <s v="new"/>
    <s v="high value"/>
    <s v="Low"/>
    <s v="Mar"/>
    <x v="0"/>
    <x v="0"/>
    <x v="0"/>
  </r>
  <r>
    <n v="607695"/>
    <n v="84524"/>
    <n v="52"/>
    <s v="Male"/>
    <x v="0"/>
    <x v="5"/>
    <s v="Pizza"/>
    <d v="2024-11-16T00:00:00"/>
    <s v="Online"/>
    <n v="77"/>
    <n v="14.1"/>
    <n v="543.28"/>
    <n v="20.2"/>
    <s v="Cash"/>
    <n v="3"/>
    <s v="50+"/>
    <s v="new"/>
    <s v="high value"/>
    <s v="medium"/>
    <s v="Nov"/>
    <x v="1"/>
    <x v="1"/>
    <x v="1"/>
  </r>
  <r>
    <n v="607696"/>
    <n v="41610"/>
    <n v="55"/>
    <s v="Male"/>
    <x v="3"/>
    <x v="7"/>
    <s v="Chinese"/>
    <d v="2022-08-13T00:00:00"/>
    <s v="COD"/>
    <n v="37"/>
    <n v="11.7"/>
    <n v="1270.73"/>
    <n v="71.52"/>
    <s v="Card"/>
    <n v="1"/>
    <s v="50+"/>
    <s v="new"/>
    <s v="high value"/>
    <s v="Low"/>
    <s v="Aug"/>
    <x v="2"/>
    <x v="1"/>
    <x v="0"/>
  </r>
  <r>
    <n v="607697"/>
    <n v="48513"/>
    <n v="29"/>
    <s v="Female"/>
    <x v="1"/>
    <x v="3"/>
    <s v="Sandwich"/>
    <d v="2024-06-29T00:00:00"/>
    <s v="Online"/>
    <n v="43"/>
    <n v="2.7"/>
    <n v="746.86"/>
    <n v="101.93"/>
    <s v="Cash"/>
    <n v="1"/>
    <s v="25-35"/>
    <s v="new"/>
    <s v="high value"/>
    <s v="Low"/>
    <s v="Jun"/>
    <x v="1"/>
    <x v="2"/>
    <x v="0"/>
  </r>
  <r>
    <n v="607698"/>
    <n v="27749"/>
    <n v="19"/>
    <s v="Male"/>
    <x v="4"/>
    <x v="6"/>
    <s v="Biryani"/>
    <d v="2023-09-08T00:00:00"/>
    <s v="Online"/>
    <n v="22"/>
    <n v="8.8000000000000007"/>
    <n v="1299.02"/>
    <n v="108.91"/>
    <s v="UPI"/>
    <n v="4"/>
    <s v="18-24"/>
    <s v="new"/>
    <s v="high value"/>
    <s v="medium"/>
    <s v="Sep"/>
    <x v="0"/>
    <x v="0"/>
    <x v="2"/>
  </r>
  <r>
    <n v="607699"/>
    <n v="97502"/>
    <n v="34"/>
    <s v="Female"/>
    <x v="1"/>
    <x v="5"/>
    <s v="Chinese"/>
    <d v="2023-09-24T00:00:00"/>
    <s v="Online"/>
    <n v="80"/>
    <n v="13.8"/>
    <n v="600.39"/>
    <n v="95.3"/>
    <s v="Wallet"/>
    <n v="3"/>
    <s v="25-35"/>
    <s v="repeat"/>
    <s v="high value"/>
    <s v="medium"/>
    <s v="Sep"/>
    <x v="0"/>
    <x v="1"/>
    <x v="1"/>
  </r>
  <r>
    <n v="607700"/>
    <n v="83801"/>
    <n v="60"/>
    <s v="Male"/>
    <x v="5"/>
    <x v="5"/>
    <s v="Burger"/>
    <d v="2024-12-01T00:00:00"/>
    <s v="Online"/>
    <n v="66"/>
    <n v="7.5"/>
    <n v="772.98"/>
    <n v="90.58"/>
    <s v="Cash"/>
    <n v="4"/>
    <s v="50+"/>
    <s v="new"/>
    <s v="high value"/>
    <s v="medium"/>
    <s v="Dec"/>
    <x v="1"/>
    <x v="0"/>
    <x v="1"/>
  </r>
  <r>
    <n v="607701"/>
    <n v="40594"/>
    <n v="40"/>
    <s v="Female"/>
    <x v="1"/>
    <x v="0"/>
    <s v="Burger"/>
    <d v="2024-08-26T00:00:00"/>
    <s v="COD"/>
    <n v="64"/>
    <n v="5.5"/>
    <n v="660.07"/>
    <n v="111.08"/>
    <s v="Wallet"/>
    <n v="2"/>
    <s v="36-50"/>
    <s v="new"/>
    <s v="high value"/>
    <s v="Low"/>
    <s v="Aug"/>
    <x v="1"/>
    <x v="0"/>
    <x v="1"/>
  </r>
  <r>
    <n v="607702"/>
    <n v="10779"/>
    <n v="36"/>
    <s v="Male"/>
    <x v="5"/>
    <x v="6"/>
    <s v="Pizza"/>
    <d v="2024-12-08T00:00:00"/>
    <s v="Online"/>
    <n v="28"/>
    <n v="11.9"/>
    <n v="1138.03"/>
    <n v="108.93"/>
    <s v="UPI"/>
    <n v="1"/>
    <s v="36-50"/>
    <s v="new"/>
    <s v="high value"/>
    <s v="Low"/>
    <s v="Dec"/>
    <x v="1"/>
    <x v="1"/>
    <x v="2"/>
  </r>
  <r>
    <n v="607703"/>
    <n v="30031"/>
    <n v="18"/>
    <s v="Female"/>
    <x v="3"/>
    <x v="7"/>
    <s v="Chinese"/>
    <d v="2022-05-07T00:00:00"/>
    <s v="COD"/>
    <n v="84"/>
    <n v="2.8"/>
    <n v="309.74"/>
    <n v="53.55"/>
    <s v="Cash"/>
    <n v="1"/>
    <s v="18-24"/>
    <s v="new"/>
    <s v="medium"/>
    <s v="Low"/>
    <s v="May"/>
    <x v="2"/>
    <x v="2"/>
    <x v="1"/>
  </r>
  <r>
    <n v="607704"/>
    <n v="90725"/>
    <n v="62"/>
    <s v="Female"/>
    <x v="5"/>
    <x v="5"/>
    <s v="South Indian"/>
    <d v="2023-03-12T00:00:00"/>
    <s v="Online"/>
    <n v="60"/>
    <n v="14.9"/>
    <n v="231.03"/>
    <n v="113.27"/>
    <s v="Cash"/>
    <n v="5"/>
    <s v="50+"/>
    <s v="new"/>
    <s v="low"/>
    <s v="High"/>
    <s v="Mar"/>
    <x v="0"/>
    <x v="1"/>
    <x v="1"/>
  </r>
  <r>
    <n v="607705"/>
    <n v="27904"/>
    <n v="62"/>
    <s v="Female"/>
    <x v="5"/>
    <x v="5"/>
    <s v="Biryani"/>
    <d v="2023-09-15T00:00:00"/>
    <s v="Online"/>
    <n v="87"/>
    <n v="8.6"/>
    <n v="876.11"/>
    <n v="59.67"/>
    <s v="Wallet"/>
    <n v="4"/>
    <s v="50+"/>
    <s v="new"/>
    <s v="high value"/>
    <s v="medium"/>
    <s v="Sep"/>
    <x v="0"/>
    <x v="0"/>
    <x v="1"/>
  </r>
  <r>
    <n v="607706"/>
    <n v="13320"/>
    <n v="20"/>
    <s v="Female"/>
    <x v="5"/>
    <x v="2"/>
    <s v="Sandwich"/>
    <d v="2024-05-02T00:00:00"/>
    <s v="COD"/>
    <n v="30"/>
    <n v="12.7"/>
    <n v="1243.5999999999999"/>
    <n v="29.74"/>
    <s v="Wallet"/>
    <n v="3"/>
    <s v="18-24"/>
    <s v="new"/>
    <s v="high value"/>
    <s v="medium"/>
    <s v="May"/>
    <x v="1"/>
    <x v="1"/>
    <x v="2"/>
  </r>
  <r>
    <n v="607707"/>
    <n v="45861"/>
    <n v="33"/>
    <s v="Female"/>
    <x v="4"/>
    <x v="1"/>
    <s v="South Indian"/>
    <d v="2024-05-22T00:00:00"/>
    <s v="Online"/>
    <n v="80"/>
    <n v="6.8"/>
    <n v="1294.58"/>
    <n v="48.61"/>
    <s v="Card"/>
    <n v="5"/>
    <s v="25-35"/>
    <s v="new"/>
    <s v="high value"/>
    <s v="High"/>
    <s v="May"/>
    <x v="1"/>
    <x v="0"/>
    <x v="1"/>
  </r>
  <r>
    <n v="607708"/>
    <n v="38041"/>
    <n v="22"/>
    <s v="Male"/>
    <x v="2"/>
    <x v="4"/>
    <s v="Pizza"/>
    <d v="2024-07-16T00:00:00"/>
    <s v="COD"/>
    <n v="77"/>
    <n v="5.3"/>
    <n v="961.7"/>
    <n v="91.64"/>
    <s v="Card"/>
    <n v="2"/>
    <s v="18-24"/>
    <s v="new"/>
    <s v="high value"/>
    <s v="Low"/>
    <s v="Jul"/>
    <x v="1"/>
    <x v="0"/>
    <x v="1"/>
  </r>
  <r>
    <n v="607709"/>
    <n v="26945"/>
    <n v="52"/>
    <s v="Male"/>
    <x v="1"/>
    <x v="6"/>
    <s v="South Indian"/>
    <d v="2024-03-28T00:00:00"/>
    <s v="COD"/>
    <n v="38"/>
    <n v="10.9"/>
    <n v="1108.58"/>
    <n v="54.36"/>
    <s v="Cash"/>
    <n v="5"/>
    <s v="50+"/>
    <s v="new"/>
    <s v="high value"/>
    <s v="High"/>
    <s v="Mar"/>
    <x v="1"/>
    <x v="1"/>
    <x v="0"/>
  </r>
  <r>
    <n v="607710"/>
    <n v="46452"/>
    <n v="37"/>
    <s v="Female"/>
    <x v="3"/>
    <x v="0"/>
    <s v="Biryani"/>
    <d v="2022-08-31T00:00:00"/>
    <s v="Online"/>
    <n v="70"/>
    <n v="13.5"/>
    <n v="408.73"/>
    <n v="69.98"/>
    <s v="UPI"/>
    <n v="2"/>
    <s v="36-50"/>
    <s v="new"/>
    <s v="medium"/>
    <s v="Low"/>
    <s v="Aug"/>
    <x v="2"/>
    <x v="1"/>
    <x v="1"/>
  </r>
  <r>
    <n v="607711"/>
    <n v="47379"/>
    <n v="54"/>
    <s v="Female"/>
    <x v="0"/>
    <x v="0"/>
    <s v="Sandwich"/>
    <d v="2023-01-20T00:00:00"/>
    <s v="Online"/>
    <n v="69"/>
    <n v="4.4000000000000004"/>
    <n v="1079.9000000000001"/>
    <n v="91.18"/>
    <s v="Cash"/>
    <n v="1"/>
    <s v="50+"/>
    <s v="new"/>
    <s v="high value"/>
    <s v="Low"/>
    <s v="Jan"/>
    <x v="0"/>
    <x v="2"/>
    <x v="1"/>
  </r>
  <r>
    <n v="607712"/>
    <n v="15643"/>
    <n v="28"/>
    <s v="Male"/>
    <x v="0"/>
    <x v="5"/>
    <s v="Biryani"/>
    <d v="2024-12-27T00:00:00"/>
    <s v="COD"/>
    <n v="61"/>
    <n v="6.6"/>
    <n v="670.81"/>
    <n v="85.59"/>
    <s v="UPI"/>
    <n v="3"/>
    <s v="25-35"/>
    <s v="new"/>
    <s v="high value"/>
    <s v="medium"/>
    <s v="Dec"/>
    <x v="1"/>
    <x v="0"/>
    <x v="1"/>
  </r>
  <r>
    <n v="607713"/>
    <n v="29089"/>
    <n v="56"/>
    <s v="Male"/>
    <x v="0"/>
    <x v="6"/>
    <s v="Chinese"/>
    <d v="2024-03-18T00:00:00"/>
    <s v="Online"/>
    <n v="79"/>
    <n v="11.2"/>
    <n v="353.76"/>
    <n v="118.34"/>
    <s v="Cash"/>
    <n v="1"/>
    <s v="50+"/>
    <s v="new"/>
    <s v="medium"/>
    <s v="Low"/>
    <s v="Mar"/>
    <x v="1"/>
    <x v="1"/>
    <x v="1"/>
  </r>
  <r>
    <n v="607714"/>
    <n v="16959"/>
    <n v="25"/>
    <s v="Female"/>
    <x v="3"/>
    <x v="4"/>
    <s v="Pizza"/>
    <d v="2023-01-18T00:00:00"/>
    <s v="COD"/>
    <n v="67"/>
    <n v="6.2"/>
    <n v="324.81"/>
    <n v="47.96"/>
    <s v="Card"/>
    <n v="4"/>
    <s v="25-35"/>
    <s v="new"/>
    <s v="medium"/>
    <s v="medium"/>
    <s v="Jan"/>
    <x v="0"/>
    <x v="0"/>
    <x v="1"/>
  </r>
  <r>
    <n v="607715"/>
    <n v="82118"/>
    <n v="24"/>
    <s v="Male"/>
    <x v="3"/>
    <x v="4"/>
    <s v="Pizza"/>
    <d v="2023-10-26T00:00:00"/>
    <s v="COD"/>
    <n v="62"/>
    <n v="8.6999999999999993"/>
    <n v="231.21"/>
    <n v="111.11"/>
    <s v="UPI"/>
    <n v="5"/>
    <s v="18-24"/>
    <s v="new"/>
    <s v="low"/>
    <s v="High"/>
    <s v="Oct"/>
    <x v="0"/>
    <x v="0"/>
    <x v="1"/>
  </r>
  <r>
    <n v="607716"/>
    <n v="90654"/>
    <n v="58"/>
    <s v="Female"/>
    <x v="2"/>
    <x v="6"/>
    <s v="South Indian"/>
    <d v="2023-11-13T00:00:00"/>
    <s v="Online"/>
    <n v="72"/>
    <n v="13.1"/>
    <n v="1270.68"/>
    <n v="79.45"/>
    <s v="Card"/>
    <n v="3"/>
    <s v="50+"/>
    <s v="new"/>
    <s v="high value"/>
    <s v="medium"/>
    <s v="Nov"/>
    <x v="0"/>
    <x v="1"/>
    <x v="1"/>
  </r>
  <r>
    <n v="607717"/>
    <n v="72510"/>
    <n v="24"/>
    <s v="Male"/>
    <x v="5"/>
    <x v="1"/>
    <s v="South Indian"/>
    <d v="2022-04-23T00:00:00"/>
    <s v="Online"/>
    <n v="24"/>
    <n v="7.4"/>
    <n v="951.19"/>
    <n v="117.64"/>
    <s v="UPI"/>
    <n v="2"/>
    <s v="18-24"/>
    <s v="new"/>
    <s v="high value"/>
    <s v="Low"/>
    <s v="Apr"/>
    <x v="2"/>
    <x v="0"/>
    <x v="2"/>
  </r>
  <r>
    <n v="607718"/>
    <n v="83090"/>
    <n v="58"/>
    <s v="Male"/>
    <x v="1"/>
    <x v="4"/>
    <s v="South Indian"/>
    <d v="2024-11-21T00:00:00"/>
    <s v="COD"/>
    <n v="38"/>
    <n v="8"/>
    <n v="951.11"/>
    <n v="63.09"/>
    <s v="Wallet"/>
    <n v="1"/>
    <s v="50+"/>
    <s v="new"/>
    <s v="high value"/>
    <s v="Low"/>
    <s v="Nov"/>
    <x v="1"/>
    <x v="0"/>
    <x v="0"/>
  </r>
  <r>
    <n v="607719"/>
    <n v="97057"/>
    <n v="22"/>
    <s v="Male"/>
    <x v="3"/>
    <x v="7"/>
    <s v="Pizza"/>
    <d v="2023-01-16T00:00:00"/>
    <s v="COD"/>
    <n v="54"/>
    <n v="12.7"/>
    <n v="206.39"/>
    <n v="56.71"/>
    <s v="Card"/>
    <n v="1"/>
    <s v="18-24"/>
    <s v="new"/>
    <s v="low"/>
    <s v="Low"/>
    <s v="Jan"/>
    <x v="0"/>
    <x v="1"/>
    <x v="1"/>
  </r>
  <r>
    <n v="607720"/>
    <n v="51147"/>
    <n v="18"/>
    <s v="Female"/>
    <x v="1"/>
    <x v="2"/>
    <s v="Biryani"/>
    <d v="2022-10-04T00:00:00"/>
    <s v="Online"/>
    <n v="49"/>
    <n v="6.4"/>
    <n v="1384.62"/>
    <n v="36.15"/>
    <s v="UPI"/>
    <n v="4"/>
    <s v="18-24"/>
    <s v="new"/>
    <s v="high value"/>
    <s v="medium"/>
    <s v="Oct"/>
    <x v="2"/>
    <x v="0"/>
    <x v="1"/>
  </r>
  <r>
    <n v="607721"/>
    <n v="31836"/>
    <n v="19"/>
    <s v="Female"/>
    <x v="4"/>
    <x v="0"/>
    <s v="Burger"/>
    <d v="2024-01-28T00:00:00"/>
    <s v="Online"/>
    <n v="24"/>
    <n v="5.9"/>
    <n v="1073.51"/>
    <n v="78.510000000000005"/>
    <s v="Wallet"/>
    <n v="3"/>
    <s v="18-24"/>
    <s v="new"/>
    <s v="high value"/>
    <s v="medium"/>
    <s v="Jan"/>
    <x v="1"/>
    <x v="0"/>
    <x v="2"/>
  </r>
  <r>
    <n v="607722"/>
    <n v="20779"/>
    <n v="63"/>
    <s v="Female"/>
    <x v="3"/>
    <x v="5"/>
    <s v="Burger"/>
    <d v="2022-08-28T00:00:00"/>
    <s v="Online"/>
    <n v="80"/>
    <n v="3.3"/>
    <n v="746.67"/>
    <n v="115.81"/>
    <s v="Wallet"/>
    <n v="3"/>
    <s v="50+"/>
    <s v="new"/>
    <s v="high value"/>
    <s v="medium"/>
    <s v="Aug"/>
    <x v="2"/>
    <x v="2"/>
    <x v="1"/>
  </r>
  <r>
    <n v="607723"/>
    <n v="55331"/>
    <n v="55"/>
    <s v="Female"/>
    <x v="2"/>
    <x v="1"/>
    <s v="Sandwich"/>
    <d v="2022-02-20T00:00:00"/>
    <s v="COD"/>
    <n v="76"/>
    <n v="13.9"/>
    <n v="1456.43"/>
    <n v="116.01"/>
    <s v="UPI"/>
    <n v="1"/>
    <s v="50+"/>
    <s v="new"/>
    <s v="high value"/>
    <s v="Low"/>
    <s v="Feb"/>
    <x v="2"/>
    <x v="1"/>
    <x v="1"/>
  </r>
  <r>
    <n v="607724"/>
    <n v="95852"/>
    <n v="22"/>
    <s v="Male"/>
    <x v="2"/>
    <x v="5"/>
    <s v="Pizza"/>
    <d v="2023-03-23T00:00:00"/>
    <s v="Online"/>
    <n v="87"/>
    <n v="14.8"/>
    <n v="243.96"/>
    <n v="39.58"/>
    <s v="Wallet"/>
    <n v="4"/>
    <s v="18-24"/>
    <s v="new"/>
    <s v="low"/>
    <s v="medium"/>
    <s v="Mar"/>
    <x v="0"/>
    <x v="1"/>
    <x v="1"/>
  </r>
  <r>
    <n v="607725"/>
    <n v="74640"/>
    <n v="35"/>
    <s v="Male"/>
    <x v="0"/>
    <x v="2"/>
    <s v="Sandwich"/>
    <d v="2023-01-06T00:00:00"/>
    <s v="Online"/>
    <n v="28"/>
    <n v="7.8"/>
    <n v="235.07"/>
    <n v="62.35"/>
    <s v="Card"/>
    <n v="1"/>
    <s v="25-35"/>
    <s v="new"/>
    <s v="low"/>
    <s v="Low"/>
    <s v="Jan"/>
    <x v="0"/>
    <x v="0"/>
    <x v="2"/>
  </r>
  <r>
    <n v="607726"/>
    <n v="47626"/>
    <n v="29"/>
    <s v="Male"/>
    <x v="5"/>
    <x v="6"/>
    <s v="Burger"/>
    <d v="2024-06-16T00:00:00"/>
    <s v="COD"/>
    <n v="32"/>
    <n v="5.9"/>
    <n v="329.06"/>
    <n v="74.81"/>
    <s v="Wallet"/>
    <n v="5"/>
    <s v="25-35"/>
    <s v="new"/>
    <s v="medium"/>
    <s v="High"/>
    <s v="Jun"/>
    <x v="1"/>
    <x v="0"/>
    <x v="0"/>
  </r>
  <r>
    <n v="607727"/>
    <n v="69753"/>
    <n v="18"/>
    <s v="Female"/>
    <x v="3"/>
    <x v="7"/>
    <s v="Burger"/>
    <d v="2022-02-08T00:00:00"/>
    <s v="COD"/>
    <n v="38"/>
    <n v="11.6"/>
    <n v="896.83"/>
    <n v="35.450000000000003"/>
    <s v="Card"/>
    <n v="5"/>
    <s v="18-24"/>
    <s v="new"/>
    <s v="high value"/>
    <s v="High"/>
    <s v="Feb"/>
    <x v="2"/>
    <x v="1"/>
    <x v="0"/>
  </r>
  <r>
    <n v="607728"/>
    <n v="61378"/>
    <n v="26"/>
    <s v="Male"/>
    <x v="2"/>
    <x v="4"/>
    <s v="Sandwich"/>
    <d v="2023-01-12T00:00:00"/>
    <s v="Online"/>
    <n v="87"/>
    <n v="11.5"/>
    <n v="626.07000000000005"/>
    <n v="109.85"/>
    <s v="Card"/>
    <n v="5"/>
    <s v="25-35"/>
    <s v="new"/>
    <s v="high value"/>
    <s v="High"/>
    <s v="Jan"/>
    <x v="0"/>
    <x v="1"/>
    <x v="1"/>
  </r>
  <r>
    <n v="607729"/>
    <n v="78692"/>
    <n v="25"/>
    <s v="Male"/>
    <x v="1"/>
    <x v="1"/>
    <s v="Burger"/>
    <d v="2022-05-09T00:00:00"/>
    <s v="Online"/>
    <n v="33"/>
    <n v="13.5"/>
    <n v="620.61"/>
    <n v="91.99"/>
    <s v="Wallet"/>
    <n v="5"/>
    <s v="25-35"/>
    <s v="new"/>
    <s v="high value"/>
    <s v="High"/>
    <s v="May"/>
    <x v="2"/>
    <x v="1"/>
    <x v="0"/>
  </r>
  <r>
    <n v="607730"/>
    <n v="54710"/>
    <n v="44"/>
    <s v="Female"/>
    <x v="0"/>
    <x v="3"/>
    <s v="Pizza"/>
    <d v="2024-04-01T00:00:00"/>
    <s v="COD"/>
    <n v="79"/>
    <n v="10.1"/>
    <n v="991.75"/>
    <n v="52.97"/>
    <s v="Card"/>
    <n v="3"/>
    <s v="36-50"/>
    <s v="new"/>
    <s v="high value"/>
    <s v="medium"/>
    <s v="Apr"/>
    <x v="1"/>
    <x v="1"/>
    <x v="1"/>
  </r>
  <r>
    <n v="607731"/>
    <n v="55560"/>
    <n v="18"/>
    <s v="Female"/>
    <x v="5"/>
    <x v="4"/>
    <s v="Biryani"/>
    <d v="2023-06-16T00:00:00"/>
    <s v="COD"/>
    <n v="78"/>
    <n v="4.5"/>
    <n v="1245.03"/>
    <n v="26.95"/>
    <s v="Cash"/>
    <n v="4"/>
    <s v="18-24"/>
    <s v="new"/>
    <s v="high value"/>
    <s v="medium"/>
    <s v="Jun"/>
    <x v="0"/>
    <x v="2"/>
    <x v="1"/>
  </r>
  <r>
    <n v="607732"/>
    <n v="46386"/>
    <n v="26"/>
    <s v="Male"/>
    <x v="1"/>
    <x v="1"/>
    <s v="Pizza"/>
    <d v="2022-04-11T00:00:00"/>
    <s v="Online"/>
    <n v="79"/>
    <n v="14"/>
    <n v="1084.04"/>
    <n v="42.74"/>
    <s v="Cash"/>
    <n v="4"/>
    <s v="25-35"/>
    <s v="repeat"/>
    <s v="high value"/>
    <s v="medium"/>
    <s v="Apr"/>
    <x v="2"/>
    <x v="1"/>
    <x v="1"/>
  </r>
  <r>
    <n v="607733"/>
    <n v="54953"/>
    <n v="28"/>
    <s v="Male"/>
    <x v="1"/>
    <x v="0"/>
    <s v="Sandwich"/>
    <d v="2022-02-09T00:00:00"/>
    <s v="COD"/>
    <n v="53"/>
    <n v="6.9"/>
    <n v="845.1"/>
    <n v="59.44"/>
    <s v="Wallet"/>
    <n v="2"/>
    <s v="25-35"/>
    <s v="new"/>
    <s v="high value"/>
    <s v="Low"/>
    <s v="Feb"/>
    <x v="2"/>
    <x v="0"/>
    <x v="1"/>
  </r>
  <r>
    <n v="607734"/>
    <n v="73218"/>
    <n v="56"/>
    <s v="Male"/>
    <x v="1"/>
    <x v="3"/>
    <s v="Chinese"/>
    <d v="2022-02-16T00:00:00"/>
    <s v="Online"/>
    <n v="58"/>
    <n v="3.7"/>
    <n v="1070.81"/>
    <n v="25.52"/>
    <s v="Card"/>
    <n v="2"/>
    <s v="50+"/>
    <s v="new"/>
    <s v="high value"/>
    <s v="Low"/>
    <s v="Feb"/>
    <x v="2"/>
    <x v="2"/>
    <x v="1"/>
  </r>
  <r>
    <n v="607735"/>
    <n v="40484"/>
    <n v="45"/>
    <s v="Male"/>
    <x v="3"/>
    <x v="4"/>
    <s v="Chinese"/>
    <d v="2022-08-09T00:00:00"/>
    <s v="COD"/>
    <n v="45"/>
    <n v="11.7"/>
    <n v="431.47"/>
    <n v="55.5"/>
    <s v="UPI"/>
    <n v="3"/>
    <s v="36-50"/>
    <s v="new"/>
    <s v="medium"/>
    <s v="medium"/>
    <s v="Aug"/>
    <x v="2"/>
    <x v="1"/>
    <x v="0"/>
  </r>
  <r>
    <n v="607736"/>
    <n v="32640"/>
    <n v="38"/>
    <s v="Male"/>
    <x v="5"/>
    <x v="2"/>
    <s v="South Indian"/>
    <d v="2022-10-02T00:00:00"/>
    <s v="COD"/>
    <n v="25"/>
    <n v="8.9"/>
    <n v="1362.14"/>
    <n v="117.42"/>
    <s v="UPI"/>
    <n v="5"/>
    <s v="36-50"/>
    <s v="new"/>
    <s v="high value"/>
    <s v="High"/>
    <s v="Oct"/>
    <x v="2"/>
    <x v="0"/>
    <x v="2"/>
  </r>
  <r>
    <n v="607737"/>
    <n v="11484"/>
    <n v="62"/>
    <s v="Female"/>
    <x v="0"/>
    <x v="4"/>
    <s v="Sandwich"/>
    <d v="2023-04-27T00:00:00"/>
    <s v="COD"/>
    <n v="48"/>
    <n v="9.6999999999999993"/>
    <n v="532.87"/>
    <n v="39.51"/>
    <s v="Cash"/>
    <n v="5"/>
    <s v="50+"/>
    <s v="repeat"/>
    <s v="high value"/>
    <s v="High"/>
    <s v="Apr"/>
    <x v="0"/>
    <x v="0"/>
    <x v="1"/>
  </r>
  <r>
    <n v="607738"/>
    <n v="70475"/>
    <n v="26"/>
    <s v="Male"/>
    <x v="2"/>
    <x v="3"/>
    <s v="Chinese"/>
    <d v="2024-04-16T00:00:00"/>
    <s v="Online"/>
    <n v="47"/>
    <n v="13.4"/>
    <n v="1281.25"/>
    <n v="44.13"/>
    <s v="UPI"/>
    <n v="1"/>
    <s v="25-35"/>
    <s v="new"/>
    <s v="high value"/>
    <s v="Low"/>
    <s v="Apr"/>
    <x v="1"/>
    <x v="1"/>
    <x v="1"/>
  </r>
  <r>
    <n v="607739"/>
    <n v="93237"/>
    <n v="63"/>
    <s v="Female"/>
    <x v="5"/>
    <x v="7"/>
    <s v="Burger"/>
    <d v="2022-12-06T00:00:00"/>
    <s v="COD"/>
    <n v="79"/>
    <n v="14"/>
    <n v="296.36"/>
    <n v="21.28"/>
    <s v="Cash"/>
    <n v="3"/>
    <s v="50+"/>
    <s v="new"/>
    <s v="medium"/>
    <s v="medium"/>
    <s v="Dec"/>
    <x v="2"/>
    <x v="1"/>
    <x v="1"/>
  </r>
  <r>
    <n v="607740"/>
    <n v="14018"/>
    <n v="18"/>
    <s v="Female"/>
    <x v="3"/>
    <x v="7"/>
    <s v="Burger"/>
    <d v="2024-09-02T00:00:00"/>
    <s v="Online"/>
    <n v="36"/>
    <n v="1.2"/>
    <n v="161.63999999999999"/>
    <n v="36.82"/>
    <s v="Card"/>
    <n v="1"/>
    <s v="18-24"/>
    <s v="new"/>
    <s v="low"/>
    <s v="Low"/>
    <s v="Sep"/>
    <x v="1"/>
    <x v="2"/>
    <x v="0"/>
  </r>
  <r>
    <n v="607741"/>
    <n v="25153"/>
    <n v="27"/>
    <s v="Female"/>
    <x v="2"/>
    <x v="0"/>
    <s v="South Indian"/>
    <d v="2022-03-19T00:00:00"/>
    <s v="Online"/>
    <n v="27"/>
    <n v="11"/>
    <n v="296.88"/>
    <n v="75.760000000000005"/>
    <s v="Card"/>
    <n v="3"/>
    <s v="25-35"/>
    <s v="new"/>
    <s v="medium"/>
    <s v="medium"/>
    <s v="Mar"/>
    <x v="2"/>
    <x v="1"/>
    <x v="2"/>
  </r>
  <r>
    <n v="607742"/>
    <n v="64099"/>
    <n v="31"/>
    <s v="Male"/>
    <x v="2"/>
    <x v="3"/>
    <s v="Pizza"/>
    <d v="2023-08-14T00:00:00"/>
    <s v="COD"/>
    <n v="80"/>
    <n v="3.8"/>
    <n v="1107.56"/>
    <n v="55.47"/>
    <s v="Card"/>
    <n v="2"/>
    <s v="25-35"/>
    <s v="new"/>
    <s v="high value"/>
    <s v="Low"/>
    <s v="Aug"/>
    <x v="0"/>
    <x v="2"/>
    <x v="1"/>
  </r>
  <r>
    <n v="607743"/>
    <n v="96894"/>
    <n v="41"/>
    <s v="Female"/>
    <x v="4"/>
    <x v="5"/>
    <s v="Chinese"/>
    <d v="2024-08-20T00:00:00"/>
    <s v="Online"/>
    <n v="56"/>
    <n v="14.4"/>
    <n v="652.26"/>
    <n v="29.65"/>
    <s v="Card"/>
    <n v="2"/>
    <s v="36-50"/>
    <s v="new"/>
    <s v="high value"/>
    <s v="Low"/>
    <s v="Aug"/>
    <x v="1"/>
    <x v="1"/>
    <x v="1"/>
  </r>
  <r>
    <n v="607744"/>
    <n v="27897"/>
    <n v="37"/>
    <s v="Female"/>
    <x v="5"/>
    <x v="6"/>
    <s v="Chinese"/>
    <d v="2022-01-19T00:00:00"/>
    <s v="COD"/>
    <n v="44"/>
    <n v="6.2"/>
    <n v="1227.8800000000001"/>
    <n v="75"/>
    <s v="Cash"/>
    <n v="2"/>
    <s v="36-50"/>
    <s v="new"/>
    <s v="high value"/>
    <s v="Low"/>
    <s v="Jan"/>
    <x v="2"/>
    <x v="0"/>
    <x v="0"/>
  </r>
  <r>
    <n v="607745"/>
    <n v="26763"/>
    <n v="48"/>
    <s v="Female"/>
    <x v="1"/>
    <x v="7"/>
    <s v="Biryani"/>
    <d v="2022-07-05T00:00:00"/>
    <s v="COD"/>
    <n v="29"/>
    <n v="5.4"/>
    <n v="1241.8399999999999"/>
    <n v="119.22"/>
    <s v="UPI"/>
    <n v="3"/>
    <s v="36-50"/>
    <s v="new"/>
    <s v="high value"/>
    <s v="medium"/>
    <s v="Jul"/>
    <x v="2"/>
    <x v="0"/>
    <x v="2"/>
  </r>
  <r>
    <n v="607746"/>
    <n v="33396"/>
    <n v="30"/>
    <s v="Female"/>
    <x v="1"/>
    <x v="1"/>
    <s v="Chinese"/>
    <d v="2023-06-08T00:00:00"/>
    <s v="Online"/>
    <n v="54"/>
    <n v="9.9"/>
    <n v="312.39999999999998"/>
    <n v="68.989999999999995"/>
    <s v="Wallet"/>
    <n v="1"/>
    <s v="25-35"/>
    <s v="new"/>
    <s v="medium"/>
    <s v="Low"/>
    <s v="Jun"/>
    <x v="0"/>
    <x v="0"/>
    <x v="1"/>
  </r>
  <r>
    <n v="607747"/>
    <n v="62992"/>
    <n v="45"/>
    <s v="Male"/>
    <x v="4"/>
    <x v="1"/>
    <s v="Biryani"/>
    <d v="2022-07-25T00:00:00"/>
    <s v="Online"/>
    <n v="82"/>
    <n v="2.1"/>
    <n v="165.7"/>
    <n v="119.26"/>
    <s v="Wallet"/>
    <n v="1"/>
    <s v="36-50"/>
    <s v="new"/>
    <s v="low"/>
    <s v="Low"/>
    <s v="Jul"/>
    <x v="2"/>
    <x v="2"/>
    <x v="1"/>
  </r>
  <r>
    <n v="607748"/>
    <n v="11060"/>
    <n v="20"/>
    <s v="Male"/>
    <x v="0"/>
    <x v="6"/>
    <s v="Sandwich"/>
    <d v="2023-03-16T00:00:00"/>
    <s v="COD"/>
    <n v="48"/>
    <n v="6"/>
    <n v="344.9"/>
    <n v="76.44"/>
    <s v="Card"/>
    <n v="5"/>
    <s v="18-24"/>
    <s v="new"/>
    <s v="medium"/>
    <s v="High"/>
    <s v="Mar"/>
    <x v="0"/>
    <x v="0"/>
    <x v="1"/>
  </r>
  <r>
    <n v="607749"/>
    <n v="65315"/>
    <n v="35"/>
    <s v="Female"/>
    <x v="5"/>
    <x v="6"/>
    <s v="Biryani"/>
    <d v="2023-04-25T00:00:00"/>
    <s v="COD"/>
    <n v="73"/>
    <n v="4.0999999999999996"/>
    <n v="1320.7"/>
    <n v="30.2"/>
    <s v="Wallet"/>
    <n v="1"/>
    <s v="25-35"/>
    <s v="new"/>
    <s v="high value"/>
    <s v="Low"/>
    <s v="Apr"/>
    <x v="0"/>
    <x v="2"/>
    <x v="1"/>
  </r>
  <r>
    <n v="607750"/>
    <n v="28210"/>
    <n v="43"/>
    <s v="Female"/>
    <x v="2"/>
    <x v="6"/>
    <s v="Sandwich"/>
    <d v="2022-08-31T00:00:00"/>
    <s v="COD"/>
    <n v="63"/>
    <n v="9.3000000000000007"/>
    <n v="1371.2"/>
    <n v="87.66"/>
    <s v="Card"/>
    <n v="3"/>
    <s v="36-50"/>
    <s v="new"/>
    <s v="high value"/>
    <s v="medium"/>
    <s v="Aug"/>
    <x v="2"/>
    <x v="0"/>
    <x v="1"/>
  </r>
  <r>
    <n v="607751"/>
    <n v="96003"/>
    <n v="41"/>
    <s v="Male"/>
    <x v="3"/>
    <x v="0"/>
    <s v="South Indian"/>
    <d v="2024-04-28T00:00:00"/>
    <s v="COD"/>
    <n v="34"/>
    <n v="11.3"/>
    <n v="566.32000000000005"/>
    <n v="84.51"/>
    <s v="Wallet"/>
    <n v="3"/>
    <s v="36-50"/>
    <s v="new"/>
    <s v="high value"/>
    <s v="medium"/>
    <s v="Apr"/>
    <x v="1"/>
    <x v="1"/>
    <x v="0"/>
  </r>
  <r>
    <n v="607752"/>
    <n v="22779"/>
    <n v="37"/>
    <s v="Female"/>
    <x v="4"/>
    <x v="6"/>
    <s v="Pizza"/>
    <d v="2023-07-29T00:00:00"/>
    <s v="COD"/>
    <n v="57"/>
    <n v="10.6"/>
    <n v="1009.97"/>
    <n v="113.84"/>
    <s v="Cash"/>
    <n v="5"/>
    <s v="36-50"/>
    <s v="new"/>
    <s v="high value"/>
    <s v="High"/>
    <s v="Jul"/>
    <x v="0"/>
    <x v="1"/>
    <x v="1"/>
  </r>
  <r>
    <n v="607753"/>
    <n v="24378"/>
    <n v="58"/>
    <s v="Male"/>
    <x v="2"/>
    <x v="1"/>
    <s v="Sandwich"/>
    <d v="2023-05-24T00:00:00"/>
    <s v="Online"/>
    <n v="45"/>
    <n v="1.2"/>
    <n v="806.3"/>
    <n v="99.36"/>
    <s v="Card"/>
    <n v="1"/>
    <s v="50+"/>
    <s v="new"/>
    <s v="high value"/>
    <s v="Low"/>
    <s v="May"/>
    <x v="0"/>
    <x v="2"/>
    <x v="0"/>
  </r>
  <r>
    <n v="607754"/>
    <n v="38910"/>
    <n v="62"/>
    <s v="Male"/>
    <x v="3"/>
    <x v="0"/>
    <s v="Burger"/>
    <d v="2022-03-18T00:00:00"/>
    <s v="COD"/>
    <n v="72"/>
    <n v="9.1"/>
    <n v="234.81"/>
    <n v="34.85"/>
    <s v="UPI"/>
    <n v="3"/>
    <s v="50+"/>
    <s v="new"/>
    <s v="low"/>
    <s v="medium"/>
    <s v="Mar"/>
    <x v="2"/>
    <x v="0"/>
    <x v="1"/>
  </r>
  <r>
    <n v="607755"/>
    <n v="65686"/>
    <n v="55"/>
    <s v="Female"/>
    <x v="0"/>
    <x v="4"/>
    <s v="Sandwich"/>
    <d v="2022-06-22T00:00:00"/>
    <s v="Online"/>
    <n v="89"/>
    <n v="12.8"/>
    <n v="340.9"/>
    <n v="107.53"/>
    <s v="Card"/>
    <n v="2"/>
    <s v="50+"/>
    <s v="new"/>
    <s v="medium"/>
    <s v="Low"/>
    <s v="Jun"/>
    <x v="2"/>
    <x v="1"/>
    <x v="1"/>
  </r>
  <r>
    <n v="607756"/>
    <n v="83179"/>
    <n v="50"/>
    <s v="Female"/>
    <x v="1"/>
    <x v="7"/>
    <s v="Chinese"/>
    <d v="2023-10-20T00:00:00"/>
    <s v="COD"/>
    <n v="45"/>
    <n v="9.1999999999999993"/>
    <n v="658.02"/>
    <n v="21.54"/>
    <s v="Wallet"/>
    <n v="4"/>
    <s v="36-50"/>
    <s v="new"/>
    <s v="high value"/>
    <s v="medium"/>
    <s v="Oct"/>
    <x v="0"/>
    <x v="0"/>
    <x v="0"/>
  </r>
  <r>
    <n v="607757"/>
    <n v="61281"/>
    <n v="25"/>
    <s v="Female"/>
    <x v="1"/>
    <x v="0"/>
    <s v="Biryani"/>
    <d v="2023-11-29T00:00:00"/>
    <s v="Online"/>
    <n v="71"/>
    <n v="11.7"/>
    <n v="843.29"/>
    <n v="36.909999999999997"/>
    <s v="UPI"/>
    <n v="1"/>
    <s v="25-35"/>
    <s v="repeat"/>
    <s v="high value"/>
    <s v="Low"/>
    <s v="Nov"/>
    <x v="0"/>
    <x v="1"/>
    <x v="1"/>
  </r>
  <r>
    <n v="607758"/>
    <n v="95163"/>
    <n v="62"/>
    <s v="Female"/>
    <x v="3"/>
    <x v="6"/>
    <s v="Biryani"/>
    <d v="2023-05-23T00:00:00"/>
    <s v="Online"/>
    <n v="26"/>
    <n v="13.8"/>
    <n v="221.98"/>
    <n v="63.7"/>
    <s v="Cash"/>
    <n v="3"/>
    <s v="50+"/>
    <s v="new"/>
    <s v="low"/>
    <s v="medium"/>
    <s v="May"/>
    <x v="0"/>
    <x v="1"/>
    <x v="2"/>
  </r>
  <r>
    <n v="607759"/>
    <n v="46426"/>
    <n v="61"/>
    <s v="Male"/>
    <x v="5"/>
    <x v="0"/>
    <s v="Pizza"/>
    <d v="2023-08-01T00:00:00"/>
    <s v="Online"/>
    <n v="82"/>
    <n v="14"/>
    <n v="370.9"/>
    <n v="37.549999999999997"/>
    <s v="Wallet"/>
    <n v="2"/>
    <s v="50+"/>
    <s v="new"/>
    <s v="medium"/>
    <s v="Low"/>
    <s v="Aug"/>
    <x v="0"/>
    <x v="1"/>
    <x v="1"/>
  </r>
  <r>
    <n v="607760"/>
    <n v="29529"/>
    <n v="61"/>
    <s v="Male"/>
    <x v="4"/>
    <x v="4"/>
    <s v="Biryani"/>
    <d v="2023-11-15T00:00:00"/>
    <s v="COD"/>
    <n v="79"/>
    <n v="1.1000000000000001"/>
    <n v="930.44"/>
    <n v="95.76"/>
    <s v="Cash"/>
    <n v="2"/>
    <s v="50+"/>
    <s v="new"/>
    <s v="high value"/>
    <s v="Low"/>
    <s v="Nov"/>
    <x v="0"/>
    <x v="2"/>
    <x v="1"/>
  </r>
  <r>
    <n v="607761"/>
    <n v="88179"/>
    <n v="48"/>
    <s v="Male"/>
    <x v="0"/>
    <x v="6"/>
    <s v="Sandwich"/>
    <d v="2024-09-18T00:00:00"/>
    <s v="COD"/>
    <n v="50"/>
    <n v="10.3"/>
    <n v="1438.3"/>
    <n v="28.8"/>
    <s v="Card"/>
    <n v="5"/>
    <s v="36-50"/>
    <s v="new"/>
    <s v="high value"/>
    <s v="High"/>
    <s v="Sep"/>
    <x v="1"/>
    <x v="1"/>
    <x v="1"/>
  </r>
  <r>
    <n v="607762"/>
    <n v="86459"/>
    <n v="20"/>
    <s v="Female"/>
    <x v="3"/>
    <x v="2"/>
    <s v="Chinese"/>
    <d v="2024-08-06T00:00:00"/>
    <s v="COD"/>
    <n v="89"/>
    <n v="4.4000000000000004"/>
    <n v="303.02"/>
    <n v="20.86"/>
    <s v="Wallet"/>
    <n v="5"/>
    <s v="18-24"/>
    <s v="new"/>
    <s v="medium"/>
    <s v="High"/>
    <s v="Aug"/>
    <x v="1"/>
    <x v="2"/>
    <x v="1"/>
  </r>
  <r>
    <n v="607763"/>
    <n v="40457"/>
    <n v="37"/>
    <s v="Male"/>
    <x v="3"/>
    <x v="5"/>
    <s v="Biryani"/>
    <d v="2024-05-01T00:00:00"/>
    <s v="Online"/>
    <n v="83"/>
    <n v="5.2"/>
    <n v="1116.72"/>
    <n v="114.65"/>
    <s v="Card"/>
    <n v="5"/>
    <s v="36-50"/>
    <s v="new"/>
    <s v="high value"/>
    <s v="High"/>
    <s v="May"/>
    <x v="1"/>
    <x v="0"/>
    <x v="1"/>
  </r>
  <r>
    <n v="607764"/>
    <n v="59010"/>
    <n v="48"/>
    <s v="Female"/>
    <x v="0"/>
    <x v="6"/>
    <s v="Pizza"/>
    <d v="2023-05-17T00:00:00"/>
    <s v="COD"/>
    <n v="58"/>
    <n v="4.4000000000000004"/>
    <n v="373.53"/>
    <n v="51.16"/>
    <s v="Wallet"/>
    <n v="4"/>
    <s v="36-50"/>
    <s v="new"/>
    <s v="medium"/>
    <s v="medium"/>
    <s v="May"/>
    <x v="0"/>
    <x v="2"/>
    <x v="1"/>
  </r>
  <r>
    <n v="607765"/>
    <n v="78820"/>
    <n v="38"/>
    <s v="Male"/>
    <x v="4"/>
    <x v="7"/>
    <s v="Chinese"/>
    <d v="2024-11-16T00:00:00"/>
    <s v="Online"/>
    <n v="76"/>
    <n v="8.1999999999999993"/>
    <n v="705.76"/>
    <n v="109.42"/>
    <s v="Wallet"/>
    <n v="3"/>
    <s v="36-50"/>
    <s v="new"/>
    <s v="high value"/>
    <s v="medium"/>
    <s v="Nov"/>
    <x v="1"/>
    <x v="0"/>
    <x v="1"/>
  </r>
  <r>
    <n v="607766"/>
    <n v="55953"/>
    <n v="26"/>
    <s v="Female"/>
    <x v="1"/>
    <x v="7"/>
    <s v="South Indian"/>
    <d v="2023-08-05T00:00:00"/>
    <s v="Online"/>
    <n v="28"/>
    <n v="9.6"/>
    <n v="420.01"/>
    <n v="54.92"/>
    <s v="Wallet"/>
    <n v="2"/>
    <s v="25-35"/>
    <s v="new"/>
    <s v="medium"/>
    <s v="Low"/>
    <s v="Aug"/>
    <x v="0"/>
    <x v="0"/>
    <x v="2"/>
  </r>
  <r>
    <n v="607767"/>
    <n v="89598"/>
    <n v="28"/>
    <s v="Male"/>
    <x v="4"/>
    <x v="6"/>
    <s v="Pizza"/>
    <d v="2022-11-28T00:00:00"/>
    <s v="COD"/>
    <n v="71"/>
    <n v="2.8"/>
    <n v="1308.8800000000001"/>
    <n v="20.399999999999999"/>
    <s v="Card"/>
    <n v="2"/>
    <s v="25-35"/>
    <s v="new"/>
    <s v="high value"/>
    <s v="Low"/>
    <s v="Nov"/>
    <x v="2"/>
    <x v="2"/>
    <x v="1"/>
  </r>
  <r>
    <n v="607768"/>
    <n v="41947"/>
    <n v="30"/>
    <s v="Male"/>
    <x v="3"/>
    <x v="1"/>
    <s v="Pizza"/>
    <d v="2023-06-02T00:00:00"/>
    <s v="Online"/>
    <n v="43"/>
    <n v="8.1999999999999993"/>
    <n v="848.98"/>
    <n v="109.92"/>
    <s v="UPI"/>
    <n v="2"/>
    <s v="25-35"/>
    <s v="new"/>
    <s v="high value"/>
    <s v="Low"/>
    <s v="Jun"/>
    <x v="0"/>
    <x v="0"/>
    <x v="0"/>
  </r>
  <r>
    <n v="607769"/>
    <n v="48526"/>
    <n v="39"/>
    <s v="Female"/>
    <x v="5"/>
    <x v="1"/>
    <s v="Sandwich"/>
    <d v="2022-05-21T00:00:00"/>
    <s v="COD"/>
    <n v="77"/>
    <n v="2.2999999999999998"/>
    <n v="989.51"/>
    <n v="101.26"/>
    <s v="Cash"/>
    <n v="3"/>
    <s v="36-50"/>
    <s v="new"/>
    <s v="high value"/>
    <s v="medium"/>
    <s v="May"/>
    <x v="2"/>
    <x v="2"/>
    <x v="1"/>
  </r>
  <r>
    <n v="607770"/>
    <n v="82423"/>
    <n v="55"/>
    <s v="Male"/>
    <x v="5"/>
    <x v="1"/>
    <s v="South Indian"/>
    <d v="2022-01-26T00:00:00"/>
    <s v="Online"/>
    <n v="35"/>
    <n v="9.1999999999999993"/>
    <n v="308.01"/>
    <n v="96.03"/>
    <s v="Card"/>
    <n v="5"/>
    <s v="50+"/>
    <s v="new"/>
    <s v="medium"/>
    <s v="High"/>
    <s v="Jan"/>
    <x v="2"/>
    <x v="0"/>
    <x v="0"/>
  </r>
  <r>
    <n v="607771"/>
    <n v="99951"/>
    <n v="33"/>
    <s v="Female"/>
    <x v="0"/>
    <x v="6"/>
    <s v="South Indian"/>
    <d v="2022-03-03T00:00:00"/>
    <s v="Online"/>
    <n v="65"/>
    <n v="6"/>
    <n v="303.20999999999998"/>
    <n v="107.98"/>
    <s v="Wallet"/>
    <n v="5"/>
    <s v="25-35"/>
    <s v="repeat"/>
    <s v="medium"/>
    <s v="High"/>
    <s v="Mar"/>
    <x v="2"/>
    <x v="0"/>
    <x v="1"/>
  </r>
  <r>
    <n v="607772"/>
    <n v="80308"/>
    <n v="58"/>
    <s v="Female"/>
    <x v="2"/>
    <x v="2"/>
    <s v="Burger"/>
    <d v="2023-11-06T00:00:00"/>
    <s v="COD"/>
    <n v="67"/>
    <n v="11.1"/>
    <n v="1385.05"/>
    <n v="47.39"/>
    <s v="Cash"/>
    <n v="3"/>
    <s v="50+"/>
    <s v="new"/>
    <s v="high value"/>
    <s v="medium"/>
    <s v="Nov"/>
    <x v="0"/>
    <x v="1"/>
    <x v="1"/>
  </r>
  <r>
    <n v="607773"/>
    <n v="77574"/>
    <n v="43"/>
    <s v="Female"/>
    <x v="1"/>
    <x v="1"/>
    <s v="Pizza"/>
    <d v="2022-08-09T00:00:00"/>
    <s v="Online"/>
    <n v="50"/>
    <n v="1.1000000000000001"/>
    <n v="1231.03"/>
    <n v="23.08"/>
    <s v="Cash"/>
    <n v="4"/>
    <s v="36-50"/>
    <s v="new"/>
    <s v="high value"/>
    <s v="medium"/>
    <s v="Aug"/>
    <x v="2"/>
    <x v="2"/>
    <x v="1"/>
  </r>
  <r>
    <n v="607774"/>
    <n v="22892"/>
    <n v="50"/>
    <s v="Female"/>
    <x v="0"/>
    <x v="6"/>
    <s v="Chinese"/>
    <d v="2024-10-16T00:00:00"/>
    <s v="Online"/>
    <n v="22"/>
    <n v="14.9"/>
    <n v="913.76"/>
    <n v="20.79"/>
    <s v="Cash"/>
    <n v="3"/>
    <s v="36-50"/>
    <s v="new"/>
    <s v="high value"/>
    <s v="medium"/>
    <s v="Oct"/>
    <x v="1"/>
    <x v="1"/>
    <x v="2"/>
  </r>
  <r>
    <n v="607775"/>
    <n v="53205"/>
    <n v="44"/>
    <s v="Female"/>
    <x v="1"/>
    <x v="4"/>
    <s v="Sandwich"/>
    <d v="2024-06-16T00:00:00"/>
    <s v="Online"/>
    <n v="58"/>
    <n v="2.9"/>
    <n v="600.14"/>
    <n v="100.45"/>
    <s v="Card"/>
    <n v="4"/>
    <s v="36-50"/>
    <s v="new"/>
    <s v="high value"/>
    <s v="medium"/>
    <s v="Jun"/>
    <x v="1"/>
    <x v="2"/>
    <x v="1"/>
  </r>
  <r>
    <n v="607776"/>
    <n v="18504"/>
    <n v="58"/>
    <s v="Female"/>
    <x v="3"/>
    <x v="3"/>
    <s v="Pizza"/>
    <d v="2023-06-13T00:00:00"/>
    <s v="COD"/>
    <n v="64"/>
    <n v="2.2000000000000002"/>
    <n v="833.46"/>
    <n v="101.56"/>
    <s v="Cash"/>
    <n v="1"/>
    <s v="50+"/>
    <s v="new"/>
    <s v="high value"/>
    <s v="Low"/>
    <s v="Jun"/>
    <x v="0"/>
    <x v="2"/>
    <x v="1"/>
  </r>
  <r>
    <n v="607777"/>
    <n v="30180"/>
    <n v="34"/>
    <s v="Male"/>
    <x v="0"/>
    <x v="3"/>
    <s v="Burger"/>
    <d v="2023-06-27T00:00:00"/>
    <s v="Online"/>
    <n v="28"/>
    <n v="6"/>
    <n v="562.69000000000005"/>
    <n v="88.26"/>
    <s v="UPI"/>
    <n v="2"/>
    <s v="25-35"/>
    <s v="new"/>
    <s v="high value"/>
    <s v="Low"/>
    <s v="Jun"/>
    <x v="0"/>
    <x v="0"/>
    <x v="2"/>
  </r>
  <r>
    <n v="607778"/>
    <n v="57868"/>
    <n v="41"/>
    <s v="Female"/>
    <x v="1"/>
    <x v="2"/>
    <s v="Sandwich"/>
    <d v="2022-07-08T00:00:00"/>
    <s v="COD"/>
    <n v="61"/>
    <n v="14.9"/>
    <n v="231.08"/>
    <n v="103.89"/>
    <s v="Card"/>
    <n v="5"/>
    <s v="36-50"/>
    <s v="new"/>
    <s v="low"/>
    <s v="High"/>
    <s v="Jul"/>
    <x v="2"/>
    <x v="1"/>
    <x v="1"/>
  </r>
  <r>
    <n v="607779"/>
    <n v="79846"/>
    <n v="28"/>
    <s v="Male"/>
    <x v="4"/>
    <x v="6"/>
    <s v="Pizza"/>
    <d v="2022-06-05T00:00:00"/>
    <s v="Online"/>
    <n v="37"/>
    <n v="2.2000000000000002"/>
    <n v="590.82000000000005"/>
    <n v="35.94"/>
    <s v="UPI"/>
    <n v="3"/>
    <s v="25-35"/>
    <s v="new"/>
    <s v="high value"/>
    <s v="medium"/>
    <s v="Jun"/>
    <x v="2"/>
    <x v="2"/>
    <x v="0"/>
  </r>
  <r>
    <n v="607780"/>
    <n v="98194"/>
    <n v="40"/>
    <s v="Male"/>
    <x v="1"/>
    <x v="1"/>
    <s v="Sandwich"/>
    <d v="2022-01-03T00:00:00"/>
    <s v="COD"/>
    <n v="56"/>
    <n v="9.6"/>
    <n v="810.57"/>
    <n v="102.64"/>
    <s v="Cash"/>
    <n v="2"/>
    <s v="36-50"/>
    <s v="new"/>
    <s v="high value"/>
    <s v="Low"/>
    <s v="Jan"/>
    <x v="2"/>
    <x v="0"/>
    <x v="1"/>
  </r>
  <r>
    <n v="607781"/>
    <n v="45058"/>
    <n v="49"/>
    <s v="Female"/>
    <x v="2"/>
    <x v="7"/>
    <s v="South Indian"/>
    <d v="2023-05-27T00:00:00"/>
    <s v="Online"/>
    <n v="73"/>
    <n v="14.8"/>
    <n v="849.07"/>
    <n v="117.18"/>
    <s v="Cash"/>
    <n v="3"/>
    <s v="36-50"/>
    <s v="new"/>
    <s v="high value"/>
    <s v="medium"/>
    <s v="May"/>
    <x v="0"/>
    <x v="1"/>
    <x v="1"/>
  </r>
  <r>
    <n v="607782"/>
    <n v="89422"/>
    <n v="57"/>
    <s v="Female"/>
    <x v="1"/>
    <x v="1"/>
    <s v="Sandwich"/>
    <d v="2024-02-03T00:00:00"/>
    <s v="Online"/>
    <n v="21"/>
    <n v="7.7"/>
    <n v="1420.33"/>
    <n v="34.520000000000003"/>
    <s v="UPI"/>
    <n v="5"/>
    <s v="50+"/>
    <s v="repeat"/>
    <s v="high value"/>
    <s v="High"/>
    <s v="Feb"/>
    <x v="1"/>
    <x v="0"/>
    <x v="2"/>
  </r>
  <r>
    <n v="607783"/>
    <n v="85397"/>
    <n v="53"/>
    <s v="Female"/>
    <x v="4"/>
    <x v="7"/>
    <s v="Chinese"/>
    <d v="2024-03-24T00:00:00"/>
    <s v="COD"/>
    <n v="51"/>
    <n v="5.2"/>
    <n v="1281.0999999999999"/>
    <n v="108.05"/>
    <s v="Wallet"/>
    <n v="4"/>
    <s v="50+"/>
    <s v="new"/>
    <s v="high value"/>
    <s v="medium"/>
    <s v="Mar"/>
    <x v="1"/>
    <x v="0"/>
    <x v="1"/>
  </r>
  <r>
    <n v="607784"/>
    <n v="37254"/>
    <n v="48"/>
    <s v="Female"/>
    <x v="2"/>
    <x v="6"/>
    <s v="Chinese"/>
    <d v="2023-02-10T00:00:00"/>
    <s v="Online"/>
    <n v="41"/>
    <n v="4.0999999999999996"/>
    <n v="413.62"/>
    <n v="64.77"/>
    <s v="Cash"/>
    <n v="1"/>
    <s v="36-50"/>
    <s v="new"/>
    <s v="medium"/>
    <s v="Low"/>
    <s v="Feb"/>
    <x v="0"/>
    <x v="2"/>
    <x v="0"/>
  </r>
  <r>
    <n v="607785"/>
    <n v="67474"/>
    <n v="40"/>
    <s v="Male"/>
    <x v="1"/>
    <x v="0"/>
    <s v="South Indian"/>
    <d v="2024-04-12T00:00:00"/>
    <s v="Online"/>
    <n v="55"/>
    <n v="12"/>
    <n v="898.15"/>
    <n v="110.92"/>
    <s v="Card"/>
    <n v="3"/>
    <s v="36-50"/>
    <s v="new"/>
    <s v="high value"/>
    <s v="medium"/>
    <s v="Apr"/>
    <x v="1"/>
    <x v="1"/>
    <x v="1"/>
  </r>
  <r>
    <n v="607786"/>
    <n v="58183"/>
    <n v="25"/>
    <s v="Female"/>
    <x v="4"/>
    <x v="1"/>
    <s v="South Indian"/>
    <d v="2024-12-02T00:00:00"/>
    <s v="Online"/>
    <n v="67"/>
    <n v="4.4000000000000004"/>
    <n v="792.65"/>
    <n v="74.53"/>
    <s v="UPI"/>
    <n v="5"/>
    <s v="25-35"/>
    <s v="new"/>
    <s v="high value"/>
    <s v="High"/>
    <s v="Dec"/>
    <x v="1"/>
    <x v="2"/>
    <x v="1"/>
  </r>
  <r>
    <n v="607787"/>
    <n v="81936"/>
    <n v="41"/>
    <s v="Male"/>
    <x v="5"/>
    <x v="7"/>
    <s v="Chinese"/>
    <d v="2023-09-28T00:00:00"/>
    <s v="Online"/>
    <n v="39"/>
    <n v="2.4"/>
    <n v="1030.44"/>
    <n v="33.68"/>
    <s v="Cash"/>
    <n v="5"/>
    <s v="36-50"/>
    <s v="new"/>
    <s v="high value"/>
    <s v="High"/>
    <s v="Sep"/>
    <x v="0"/>
    <x v="2"/>
    <x v="0"/>
  </r>
  <r>
    <n v="607788"/>
    <n v="43167"/>
    <n v="63"/>
    <s v="Male"/>
    <x v="2"/>
    <x v="6"/>
    <s v="Biryani"/>
    <d v="2024-10-11T00:00:00"/>
    <s v="COD"/>
    <n v="83"/>
    <n v="2"/>
    <n v="153.56"/>
    <n v="45.94"/>
    <s v="Card"/>
    <n v="5"/>
    <s v="50+"/>
    <s v="new"/>
    <s v="low"/>
    <s v="High"/>
    <s v="Oct"/>
    <x v="1"/>
    <x v="2"/>
    <x v="1"/>
  </r>
  <r>
    <n v="607789"/>
    <n v="32778"/>
    <n v="18"/>
    <s v="Male"/>
    <x v="2"/>
    <x v="6"/>
    <s v="Burger"/>
    <d v="2024-12-18T00:00:00"/>
    <s v="Online"/>
    <n v="80"/>
    <n v="13.9"/>
    <n v="604.53"/>
    <n v="68.47"/>
    <s v="Card"/>
    <n v="5"/>
    <s v="18-24"/>
    <s v="new"/>
    <s v="high value"/>
    <s v="High"/>
    <s v="Dec"/>
    <x v="1"/>
    <x v="1"/>
    <x v="1"/>
  </r>
  <r>
    <n v="607790"/>
    <n v="80284"/>
    <n v="52"/>
    <s v="Male"/>
    <x v="1"/>
    <x v="3"/>
    <s v="Burger"/>
    <d v="2024-12-30T00:00:00"/>
    <s v="COD"/>
    <n v="58"/>
    <n v="4.4000000000000004"/>
    <n v="750.95"/>
    <n v="96.68"/>
    <s v="Card"/>
    <n v="4"/>
    <s v="50+"/>
    <s v="new"/>
    <s v="high value"/>
    <s v="medium"/>
    <s v="Dec"/>
    <x v="1"/>
    <x v="2"/>
    <x v="1"/>
  </r>
  <r>
    <n v="607791"/>
    <n v="84595"/>
    <n v="39"/>
    <s v="Male"/>
    <x v="5"/>
    <x v="7"/>
    <s v="Pizza"/>
    <d v="2022-01-13T00:00:00"/>
    <s v="Online"/>
    <n v="70"/>
    <n v="13.3"/>
    <n v="887.89"/>
    <n v="27.63"/>
    <s v="Wallet"/>
    <n v="3"/>
    <s v="36-50"/>
    <s v="new"/>
    <s v="high value"/>
    <s v="medium"/>
    <s v="Jan"/>
    <x v="2"/>
    <x v="1"/>
    <x v="1"/>
  </r>
  <r>
    <n v="607792"/>
    <n v="74682"/>
    <n v="54"/>
    <s v="Female"/>
    <x v="3"/>
    <x v="2"/>
    <s v="Burger"/>
    <d v="2023-09-17T00:00:00"/>
    <s v="COD"/>
    <n v="73"/>
    <n v="1.1000000000000001"/>
    <n v="787.89"/>
    <n v="85.9"/>
    <s v="Card"/>
    <n v="3"/>
    <s v="50+"/>
    <s v="repeat"/>
    <s v="high value"/>
    <s v="medium"/>
    <s v="Sep"/>
    <x v="0"/>
    <x v="2"/>
    <x v="1"/>
  </r>
  <r>
    <n v="607793"/>
    <n v="80488"/>
    <n v="30"/>
    <s v="Female"/>
    <x v="3"/>
    <x v="0"/>
    <s v="Biryani"/>
    <d v="2024-10-15T00:00:00"/>
    <s v="COD"/>
    <n v="56"/>
    <n v="4"/>
    <n v="400.31"/>
    <n v="35.840000000000003"/>
    <s v="Card"/>
    <n v="1"/>
    <s v="25-35"/>
    <s v="new"/>
    <s v="medium"/>
    <s v="Low"/>
    <s v="Oct"/>
    <x v="1"/>
    <x v="2"/>
    <x v="1"/>
  </r>
  <r>
    <n v="607794"/>
    <n v="78309"/>
    <n v="30"/>
    <s v="Female"/>
    <x v="3"/>
    <x v="2"/>
    <s v="Chinese"/>
    <d v="2024-10-17T00:00:00"/>
    <s v="COD"/>
    <n v="30"/>
    <n v="8.4"/>
    <n v="1402.23"/>
    <n v="69.319999999999993"/>
    <s v="Cash"/>
    <n v="1"/>
    <s v="25-35"/>
    <s v="new"/>
    <s v="high value"/>
    <s v="Low"/>
    <s v="Oct"/>
    <x v="1"/>
    <x v="0"/>
    <x v="2"/>
  </r>
  <r>
    <n v="607795"/>
    <n v="93562"/>
    <n v="60"/>
    <s v="Female"/>
    <x v="4"/>
    <x v="1"/>
    <s v="Chinese"/>
    <d v="2022-06-12T00:00:00"/>
    <s v="Online"/>
    <n v="57"/>
    <n v="4.2"/>
    <n v="1074.07"/>
    <n v="82.62"/>
    <s v="Cash"/>
    <n v="4"/>
    <s v="50+"/>
    <s v="new"/>
    <s v="high value"/>
    <s v="medium"/>
    <s v="Jun"/>
    <x v="2"/>
    <x v="2"/>
    <x v="1"/>
  </r>
  <r>
    <n v="607796"/>
    <n v="88682"/>
    <n v="56"/>
    <s v="Male"/>
    <x v="5"/>
    <x v="7"/>
    <s v="Sandwich"/>
    <d v="2022-08-04T00:00:00"/>
    <s v="Online"/>
    <n v="35"/>
    <n v="9.6"/>
    <n v="439.35"/>
    <n v="102.1"/>
    <s v="UPI"/>
    <n v="1"/>
    <s v="50+"/>
    <s v="new"/>
    <s v="medium"/>
    <s v="Low"/>
    <s v="Aug"/>
    <x v="2"/>
    <x v="0"/>
    <x v="0"/>
  </r>
  <r>
    <n v="607797"/>
    <n v="70954"/>
    <n v="61"/>
    <s v="Female"/>
    <x v="2"/>
    <x v="1"/>
    <s v="Pizza"/>
    <d v="2024-11-09T00:00:00"/>
    <s v="COD"/>
    <n v="67"/>
    <n v="9.1"/>
    <n v="600.91"/>
    <n v="115.07"/>
    <s v="UPI"/>
    <n v="5"/>
    <s v="50+"/>
    <s v="new"/>
    <s v="high value"/>
    <s v="High"/>
    <s v="Nov"/>
    <x v="1"/>
    <x v="0"/>
    <x v="1"/>
  </r>
  <r>
    <n v="607798"/>
    <n v="56921"/>
    <n v="19"/>
    <s v="Male"/>
    <x v="0"/>
    <x v="5"/>
    <s v="Burger"/>
    <d v="2023-11-23T00:00:00"/>
    <s v="COD"/>
    <n v="23"/>
    <n v="10.1"/>
    <n v="1200.3"/>
    <n v="61.95"/>
    <s v="UPI"/>
    <n v="2"/>
    <s v="18-24"/>
    <s v="new"/>
    <s v="high value"/>
    <s v="Low"/>
    <s v="Nov"/>
    <x v="0"/>
    <x v="1"/>
    <x v="2"/>
  </r>
  <r>
    <n v="607799"/>
    <n v="81906"/>
    <n v="40"/>
    <s v="Male"/>
    <x v="1"/>
    <x v="0"/>
    <s v="Biryani"/>
    <d v="2022-02-23T00:00:00"/>
    <s v="COD"/>
    <n v="32"/>
    <n v="3.8"/>
    <n v="1472.33"/>
    <n v="100.28"/>
    <s v="Wallet"/>
    <n v="3"/>
    <s v="36-50"/>
    <s v="new"/>
    <s v="high value"/>
    <s v="medium"/>
    <s v="Feb"/>
    <x v="2"/>
    <x v="2"/>
    <x v="0"/>
  </r>
  <r>
    <n v="607800"/>
    <n v="67673"/>
    <n v="22"/>
    <s v="Male"/>
    <x v="0"/>
    <x v="2"/>
    <s v="Pizza"/>
    <d v="2022-07-03T00:00:00"/>
    <s v="COD"/>
    <n v="76"/>
    <n v="10.1"/>
    <n v="828.27"/>
    <n v="48.37"/>
    <s v="Wallet"/>
    <n v="5"/>
    <s v="18-24"/>
    <s v="new"/>
    <s v="high value"/>
    <s v="High"/>
    <s v="Jul"/>
    <x v="2"/>
    <x v="1"/>
    <x v="1"/>
  </r>
  <r>
    <n v="607801"/>
    <n v="88129"/>
    <n v="53"/>
    <s v="Female"/>
    <x v="1"/>
    <x v="5"/>
    <s v="Pizza"/>
    <d v="2024-06-04T00:00:00"/>
    <s v="COD"/>
    <n v="59"/>
    <n v="14.9"/>
    <n v="612.74"/>
    <n v="23.29"/>
    <s v="Card"/>
    <n v="2"/>
    <s v="50+"/>
    <s v="new"/>
    <s v="high value"/>
    <s v="Low"/>
    <s v="Jun"/>
    <x v="1"/>
    <x v="1"/>
    <x v="1"/>
  </r>
  <r>
    <n v="607802"/>
    <n v="31681"/>
    <n v="58"/>
    <s v="Male"/>
    <x v="0"/>
    <x v="7"/>
    <s v="Sandwich"/>
    <d v="2023-04-12T00:00:00"/>
    <s v="Online"/>
    <n v="59"/>
    <n v="8.6"/>
    <n v="227.68"/>
    <n v="31.94"/>
    <s v="Card"/>
    <n v="3"/>
    <s v="50+"/>
    <s v="new"/>
    <s v="low"/>
    <s v="medium"/>
    <s v="Apr"/>
    <x v="0"/>
    <x v="0"/>
    <x v="1"/>
  </r>
  <r>
    <n v="607803"/>
    <n v="43340"/>
    <n v="50"/>
    <s v="Female"/>
    <x v="0"/>
    <x v="6"/>
    <s v="Burger"/>
    <d v="2024-08-01T00:00:00"/>
    <s v="COD"/>
    <n v="73"/>
    <n v="11.9"/>
    <n v="757.71"/>
    <n v="31.74"/>
    <s v="Wallet"/>
    <n v="1"/>
    <s v="36-50"/>
    <s v="new"/>
    <s v="high value"/>
    <s v="Low"/>
    <s v="Aug"/>
    <x v="1"/>
    <x v="1"/>
    <x v="1"/>
  </r>
  <r>
    <n v="607804"/>
    <n v="14189"/>
    <n v="53"/>
    <s v="Female"/>
    <x v="2"/>
    <x v="1"/>
    <s v="Sandwich"/>
    <d v="2024-02-12T00:00:00"/>
    <s v="COD"/>
    <n v="30"/>
    <n v="7"/>
    <n v="487.41"/>
    <n v="115.97"/>
    <s v="UPI"/>
    <n v="3"/>
    <s v="50+"/>
    <s v="new"/>
    <s v="medium"/>
    <s v="medium"/>
    <s v="Feb"/>
    <x v="1"/>
    <x v="0"/>
    <x v="2"/>
  </r>
  <r>
    <n v="607805"/>
    <n v="94165"/>
    <n v="56"/>
    <s v="Female"/>
    <x v="3"/>
    <x v="3"/>
    <s v="South Indian"/>
    <d v="2023-06-23T00:00:00"/>
    <s v="COD"/>
    <n v="66"/>
    <n v="10.199999999999999"/>
    <n v="452.99"/>
    <n v="113.33"/>
    <s v="Wallet"/>
    <n v="2"/>
    <s v="50+"/>
    <s v="new"/>
    <s v="medium"/>
    <s v="Low"/>
    <s v="Jun"/>
    <x v="0"/>
    <x v="1"/>
    <x v="1"/>
  </r>
  <r>
    <n v="607806"/>
    <n v="70108"/>
    <n v="45"/>
    <s v="Female"/>
    <x v="4"/>
    <x v="7"/>
    <s v="Biryani"/>
    <d v="2023-11-24T00:00:00"/>
    <s v="Online"/>
    <n v="22"/>
    <n v="8.5"/>
    <n v="1298.3800000000001"/>
    <n v="46.53"/>
    <s v="UPI"/>
    <n v="5"/>
    <s v="36-50"/>
    <s v="new"/>
    <s v="high value"/>
    <s v="High"/>
    <s v="Nov"/>
    <x v="0"/>
    <x v="0"/>
    <x v="2"/>
  </r>
  <r>
    <n v="607807"/>
    <n v="54246"/>
    <n v="45"/>
    <s v="Male"/>
    <x v="4"/>
    <x v="6"/>
    <s v="Biryani"/>
    <d v="2023-01-20T00:00:00"/>
    <s v="COD"/>
    <n v="35"/>
    <n v="2.4"/>
    <n v="634.96"/>
    <n v="63.44"/>
    <s v="UPI"/>
    <n v="1"/>
    <s v="36-50"/>
    <s v="new"/>
    <s v="high value"/>
    <s v="Low"/>
    <s v="Jan"/>
    <x v="0"/>
    <x v="2"/>
    <x v="0"/>
  </r>
  <r>
    <n v="607808"/>
    <n v="51714"/>
    <n v="18"/>
    <s v="Male"/>
    <x v="3"/>
    <x v="6"/>
    <s v="Sandwich"/>
    <d v="2023-10-16T00:00:00"/>
    <s v="Online"/>
    <n v="42"/>
    <n v="1.9"/>
    <n v="1225.72"/>
    <n v="105.75"/>
    <s v="Cash"/>
    <n v="5"/>
    <s v="18-24"/>
    <s v="new"/>
    <s v="high value"/>
    <s v="High"/>
    <s v="Oct"/>
    <x v="0"/>
    <x v="2"/>
    <x v="0"/>
  </r>
  <r>
    <n v="607809"/>
    <n v="82463"/>
    <n v="52"/>
    <s v="Female"/>
    <x v="5"/>
    <x v="3"/>
    <s v="Biryani"/>
    <d v="2022-10-13T00:00:00"/>
    <s v="Online"/>
    <n v="72"/>
    <n v="11.6"/>
    <n v="1167.3599999999999"/>
    <n v="60.99"/>
    <s v="Card"/>
    <n v="5"/>
    <s v="50+"/>
    <s v="new"/>
    <s v="high value"/>
    <s v="High"/>
    <s v="Oct"/>
    <x v="2"/>
    <x v="1"/>
    <x v="1"/>
  </r>
  <r>
    <n v="607810"/>
    <n v="15234"/>
    <n v="62"/>
    <s v="Female"/>
    <x v="1"/>
    <x v="4"/>
    <s v="Sandwich"/>
    <d v="2022-06-17T00:00:00"/>
    <s v="Online"/>
    <n v="89"/>
    <n v="11.1"/>
    <n v="790.65"/>
    <n v="101.53"/>
    <s v="Cash"/>
    <n v="5"/>
    <s v="50+"/>
    <s v="new"/>
    <s v="high value"/>
    <s v="High"/>
    <s v="Jun"/>
    <x v="2"/>
    <x v="1"/>
    <x v="1"/>
  </r>
  <r>
    <n v="607811"/>
    <n v="68724"/>
    <n v="52"/>
    <s v="Male"/>
    <x v="1"/>
    <x v="2"/>
    <s v="Pizza"/>
    <d v="2024-07-16T00:00:00"/>
    <s v="Online"/>
    <n v="21"/>
    <n v="2.2999999999999998"/>
    <n v="503.77"/>
    <n v="21.31"/>
    <s v="Wallet"/>
    <n v="5"/>
    <s v="50+"/>
    <s v="new"/>
    <s v="high value"/>
    <s v="High"/>
    <s v="Jul"/>
    <x v="1"/>
    <x v="2"/>
    <x v="2"/>
  </r>
  <r>
    <n v="607812"/>
    <n v="84177"/>
    <n v="42"/>
    <s v="Female"/>
    <x v="5"/>
    <x v="7"/>
    <s v="Biryani"/>
    <d v="2023-12-28T00:00:00"/>
    <s v="COD"/>
    <n v="42"/>
    <n v="13.1"/>
    <n v="372.36"/>
    <n v="105.93"/>
    <s v="UPI"/>
    <n v="1"/>
    <s v="36-50"/>
    <s v="new"/>
    <s v="medium"/>
    <s v="Low"/>
    <s v="Dec"/>
    <x v="0"/>
    <x v="1"/>
    <x v="0"/>
  </r>
  <r>
    <n v="607813"/>
    <n v="41863"/>
    <n v="37"/>
    <s v="Male"/>
    <x v="0"/>
    <x v="7"/>
    <s v="Burger"/>
    <d v="2022-02-23T00:00:00"/>
    <s v="Online"/>
    <n v="59"/>
    <n v="13"/>
    <n v="788.43"/>
    <n v="63.37"/>
    <s v="Card"/>
    <n v="2"/>
    <s v="36-50"/>
    <s v="repeat"/>
    <s v="high value"/>
    <s v="Low"/>
    <s v="Feb"/>
    <x v="2"/>
    <x v="1"/>
    <x v="1"/>
  </r>
  <r>
    <n v="607814"/>
    <n v="98795"/>
    <n v="38"/>
    <s v="Female"/>
    <x v="0"/>
    <x v="5"/>
    <s v="Biryani"/>
    <d v="2022-12-30T00:00:00"/>
    <s v="Online"/>
    <n v="25"/>
    <n v="6.1"/>
    <n v="320.33999999999997"/>
    <n v="50.11"/>
    <s v="Card"/>
    <n v="3"/>
    <s v="36-50"/>
    <s v="new"/>
    <s v="medium"/>
    <s v="medium"/>
    <s v="Dec"/>
    <x v="2"/>
    <x v="0"/>
    <x v="2"/>
  </r>
  <r>
    <n v="607815"/>
    <n v="96827"/>
    <n v="39"/>
    <s v="Male"/>
    <x v="5"/>
    <x v="2"/>
    <s v="Biryani"/>
    <d v="2022-10-07T00:00:00"/>
    <s v="COD"/>
    <n v="75"/>
    <n v="1.2"/>
    <n v="1121.21"/>
    <n v="96.46"/>
    <s v="Cash"/>
    <n v="2"/>
    <s v="36-50"/>
    <s v="new"/>
    <s v="high value"/>
    <s v="Low"/>
    <s v="Oct"/>
    <x v="2"/>
    <x v="2"/>
    <x v="1"/>
  </r>
  <r>
    <n v="607816"/>
    <n v="16252"/>
    <n v="62"/>
    <s v="Male"/>
    <x v="2"/>
    <x v="0"/>
    <s v="Biryani"/>
    <d v="2022-01-02T00:00:00"/>
    <s v="COD"/>
    <n v="32"/>
    <n v="9.8000000000000007"/>
    <n v="1299.3399999999999"/>
    <n v="59.34"/>
    <s v="Wallet"/>
    <n v="3"/>
    <s v="50+"/>
    <s v="new"/>
    <s v="high value"/>
    <s v="medium"/>
    <s v="Jan"/>
    <x v="2"/>
    <x v="0"/>
    <x v="0"/>
  </r>
  <r>
    <n v="607817"/>
    <n v="22566"/>
    <n v="64"/>
    <s v="Male"/>
    <x v="2"/>
    <x v="0"/>
    <s v="Chinese"/>
    <d v="2022-08-19T00:00:00"/>
    <s v="Online"/>
    <n v="53"/>
    <n v="5.9"/>
    <n v="1377.04"/>
    <n v="62.26"/>
    <s v="Card"/>
    <n v="4"/>
    <s v="50+"/>
    <s v="new"/>
    <s v="high value"/>
    <s v="medium"/>
    <s v="Aug"/>
    <x v="2"/>
    <x v="0"/>
    <x v="1"/>
  </r>
  <r>
    <n v="607818"/>
    <n v="75414"/>
    <n v="54"/>
    <s v="Female"/>
    <x v="4"/>
    <x v="1"/>
    <s v="South Indian"/>
    <d v="2022-05-24T00:00:00"/>
    <s v="Online"/>
    <n v="68"/>
    <n v="8.4"/>
    <n v="335.94"/>
    <n v="78.569999999999993"/>
    <s v="Wallet"/>
    <n v="1"/>
    <s v="50+"/>
    <s v="new"/>
    <s v="medium"/>
    <s v="Low"/>
    <s v="May"/>
    <x v="2"/>
    <x v="0"/>
    <x v="1"/>
  </r>
  <r>
    <n v="607819"/>
    <n v="67684"/>
    <n v="22"/>
    <s v="Female"/>
    <x v="5"/>
    <x v="3"/>
    <s v="Pizza"/>
    <d v="2022-08-22T00:00:00"/>
    <s v="COD"/>
    <n v="22"/>
    <n v="12.4"/>
    <n v="263.20999999999998"/>
    <n v="27.2"/>
    <s v="UPI"/>
    <n v="5"/>
    <s v="18-24"/>
    <s v="new"/>
    <s v="medium"/>
    <s v="High"/>
    <s v="Aug"/>
    <x v="2"/>
    <x v="1"/>
    <x v="2"/>
  </r>
  <r>
    <n v="607820"/>
    <n v="82415"/>
    <n v="55"/>
    <s v="Female"/>
    <x v="1"/>
    <x v="7"/>
    <s v="South Indian"/>
    <d v="2024-10-16T00:00:00"/>
    <s v="COD"/>
    <n v="59"/>
    <n v="13.1"/>
    <n v="405.07"/>
    <n v="45.25"/>
    <s v="Wallet"/>
    <n v="1"/>
    <s v="50+"/>
    <s v="new"/>
    <s v="medium"/>
    <s v="Low"/>
    <s v="Oct"/>
    <x v="1"/>
    <x v="1"/>
    <x v="1"/>
  </r>
  <r>
    <n v="607821"/>
    <n v="93817"/>
    <n v="47"/>
    <s v="Male"/>
    <x v="4"/>
    <x v="3"/>
    <s v="Sandwich"/>
    <d v="2023-11-09T00:00:00"/>
    <s v="Online"/>
    <n v="75"/>
    <n v="2.8"/>
    <n v="606.11"/>
    <n v="46.33"/>
    <s v="Card"/>
    <n v="3"/>
    <s v="36-50"/>
    <s v="new"/>
    <s v="high value"/>
    <s v="medium"/>
    <s v="Nov"/>
    <x v="0"/>
    <x v="2"/>
    <x v="1"/>
  </r>
  <r>
    <n v="607822"/>
    <n v="29759"/>
    <n v="43"/>
    <s v="Male"/>
    <x v="3"/>
    <x v="1"/>
    <s v="Burger"/>
    <d v="2022-09-16T00:00:00"/>
    <s v="COD"/>
    <n v="51"/>
    <n v="5.5"/>
    <n v="1481.03"/>
    <n v="105.45"/>
    <s v="Cash"/>
    <n v="3"/>
    <s v="36-50"/>
    <s v="new"/>
    <s v="high value"/>
    <s v="medium"/>
    <s v="Sep"/>
    <x v="2"/>
    <x v="0"/>
    <x v="1"/>
  </r>
  <r>
    <n v="607823"/>
    <n v="13588"/>
    <n v="20"/>
    <s v="Male"/>
    <x v="3"/>
    <x v="1"/>
    <s v="South Indian"/>
    <d v="2024-11-16T00:00:00"/>
    <s v="COD"/>
    <n v="79"/>
    <n v="8.4"/>
    <n v="770"/>
    <n v="117.34"/>
    <s v="Card"/>
    <n v="4"/>
    <s v="18-24"/>
    <s v="new"/>
    <s v="high value"/>
    <s v="medium"/>
    <s v="Nov"/>
    <x v="1"/>
    <x v="0"/>
    <x v="1"/>
  </r>
  <r>
    <n v="607824"/>
    <n v="55622"/>
    <n v="28"/>
    <s v="Male"/>
    <x v="5"/>
    <x v="0"/>
    <s v="Chinese"/>
    <d v="2022-10-19T00:00:00"/>
    <s v="Online"/>
    <n v="58"/>
    <n v="6.8"/>
    <n v="903.88"/>
    <n v="74.209999999999994"/>
    <s v="Card"/>
    <n v="2"/>
    <s v="25-35"/>
    <s v="new"/>
    <s v="high value"/>
    <s v="Low"/>
    <s v="Oct"/>
    <x v="2"/>
    <x v="0"/>
    <x v="1"/>
  </r>
  <r>
    <n v="607825"/>
    <n v="18167"/>
    <n v="24"/>
    <s v="Female"/>
    <x v="1"/>
    <x v="3"/>
    <s v="Burger"/>
    <d v="2023-02-23T00:00:00"/>
    <s v="Online"/>
    <n v="73"/>
    <n v="2.4"/>
    <n v="1411.9"/>
    <n v="61.42"/>
    <s v="UPI"/>
    <n v="4"/>
    <s v="18-24"/>
    <s v="new"/>
    <s v="high value"/>
    <s v="medium"/>
    <s v="Feb"/>
    <x v="0"/>
    <x v="2"/>
    <x v="1"/>
  </r>
  <r>
    <n v="607826"/>
    <n v="72236"/>
    <n v="35"/>
    <s v="Female"/>
    <x v="4"/>
    <x v="0"/>
    <s v="Pizza"/>
    <d v="2024-08-31T00:00:00"/>
    <s v="COD"/>
    <n v="24"/>
    <n v="7.9"/>
    <n v="1220.32"/>
    <n v="86.47"/>
    <s v="Cash"/>
    <n v="5"/>
    <s v="25-35"/>
    <s v="new"/>
    <s v="high value"/>
    <s v="High"/>
    <s v="Aug"/>
    <x v="1"/>
    <x v="0"/>
    <x v="2"/>
  </r>
  <r>
    <n v="607827"/>
    <n v="43538"/>
    <n v="41"/>
    <s v="Female"/>
    <x v="0"/>
    <x v="7"/>
    <s v="Pizza"/>
    <d v="2022-08-05T00:00:00"/>
    <s v="COD"/>
    <n v="51"/>
    <n v="2.9"/>
    <n v="173.6"/>
    <n v="78.59"/>
    <s v="UPI"/>
    <n v="4"/>
    <s v="36-50"/>
    <s v="new"/>
    <s v="low"/>
    <s v="medium"/>
    <s v="Aug"/>
    <x v="2"/>
    <x v="2"/>
    <x v="1"/>
  </r>
  <r>
    <n v="607828"/>
    <n v="60909"/>
    <n v="62"/>
    <s v="Female"/>
    <x v="4"/>
    <x v="6"/>
    <s v="Pizza"/>
    <d v="2023-02-25T00:00:00"/>
    <s v="COD"/>
    <n v="44"/>
    <n v="13.9"/>
    <n v="1160.44"/>
    <n v="28"/>
    <s v="Wallet"/>
    <n v="5"/>
    <s v="50+"/>
    <s v="new"/>
    <s v="high value"/>
    <s v="High"/>
    <s v="Feb"/>
    <x v="0"/>
    <x v="1"/>
    <x v="0"/>
  </r>
  <r>
    <n v="607829"/>
    <n v="51556"/>
    <n v="42"/>
    <s v="Female"/>
    <x v="3"/>
    <x v="5"/>
    <s v="Burger"/>
    <d v="2022-07-11T00:00:00"/>
    <s v="Online"/>
    <n v="74"/>
    <n v="12.6"/>
    <n v="335.32"/>
    <n v="109.45"/>
    <s v="Wallet"/>
    <n v="4"/>
    <s v="36-50"/>
    <s v="new"/>
    <s v="medium"/>
    <s v="medium"/>
    <s v="Jul"/>
    <x v="2"/>
    <x v="1"/>
    <x v="1"/>
  </r>
  <r>
    <n v="607830"/>
    <n v="35299"/>
    <n v="58"/>
    <s v="Female"/>
    <x v="0"/>
    <x v="6"/>
    <s v="Biryani"/>
    <d v="2024-10-19T00:00:00"/>
    <s v="Online"/>
    <n v="61"/>
    <n v="7.2"/>
    <n v="676.75"/>
    <n v="94.71"/>
    <s v="Card"/>
    <n v="3"/>
    <s v="50+"/>
    <s v="new"/>
    <s v="high value"/>
    <s v="medium"/>
    <s v="Oct"/>
    <x v="1"/>
    <x v="0"/>
    <x v="1"/>
  </r>
  <r>
    <n v="607831"/>
    <n v="34116"/>
    <n v="33"/>
    <s v="Male"/>
    <x v="5"/>
    <x v="5"/>
    <s v="Chinese"/>
    <d v="2022-03-02T00:00:00"/>
    <s v="Online"/>
    <n v="35"/>
    <n v="14"/>
    <n v="312.08"/>
    <n v="70.760000000000005"/>
    <s v="Wallet"/>
    <n v="4"/>
    <s v="25-35"/>
    <s v="new"/>
    <s v="medium"/>
    <s v="medium"/>
    <s v="Mar"/>
    <x v="2"/>
    <x v="1"/>
    <x v="0"/>
  </r>
  <r>
    <n v="607832"/>
    <n v="20882"/>
    <n v="56"/>
    <s v="Male"/>
    <x v="4"/>
    <x v="0"/>
    <s v="Chinese"/>
    <d v="2024-10-03T00:00:00"/>
    <s v="COD"/>
    <n v="62"/>
    <n v="2.8"/>
    <n v="1128.04"/>
    <n v="71.61"/>
    <s v="Card"/>
    <n v="2"/>
    <s v="50+"/>
    <s v="new"/>
    <s v="high value"/>
    <s v="Low"/>
    <s v="Oct"/>
    <x v="1"/>
    <x v="2"/>
    <x v="1"/>
  </r>
  <r>
    <n v="607833"/>
    <n v="81161"/>
    <n v="36"/>
    <s v="Male"/>
    <x v="4"/>
    <x v="4"/>
    <s v="South Indian"/>
    <d v="2024-01-09T00:00:00"/>
    <s v="Online"/>
    <n v="23"/>
    <n v="2.4"/>
    <n v="384.36"/>
    <n v="100.03"/>
    <s v="Cash"/>
    <n v="2"/>
    <s v="36-50"/>
    <s v="new"/>
    <s v="medium"/>
    <s v="Low"/>
    <s v="Jan"/>
    <x v="1"/>
    <x v="2"/>
    <x v="2"/>
  </r>
  <r>
    <n v="607834"/>
    <n v="43438"/>
    <n v="53"/>
    <s v="Male"/>
    <x v="3"/>
    <x v="4"/>
    <s v="Pizza"/>
    <d v="2022-06-18T00:00:00"/>
    <s v="COD"/>
    <n v="40"/>
    <n v="2.9"/>
    <n v="1129.18"/>
    <n v="55.61"/>
    <s v="Wallet"/>
    <n v="2"/>
    <s v="50+"/>
    <s v="new"/>
    <s v="high value"/>
    <s v="Low"/>
    <s v="Jun"/>
    <x v="2"/>
    <x v="2"/>
    <x v="0"/>
  </r>
  <r>
    <n v="607835"/>
    <n v="32700"/>
    <n v="49"/>
    <s v="Female"/>
    <x v="4"/>
    <x v="2"/>
    <s v="South Indian"/>
    <d v="2024-12-21T00:00:00"/>
    <s v="Online"/>
    <n v="52"/>
    <n v="1.9"/>
    <n v="232.67"/>
    <n v="21.56"/>
    <s v="Card"/>
    <n v="1"/>
    <s v="36-50"/>
    <s v="new"/>
    <s v="low"/>
    <s v="Low"/>
    <s v="Dec"/>
    <x v="1"/>
    <x v="2"/>
    <x v="1"/>
  </r>
  <r>
    <n v="607836"/>
    <n v="35912"/>
    <n v="24"/>
    <s v="Male"/>
    <x v="4"/>
    <x v="3"/>
    <s v="Sandwich"/>
    <d v="2024-11-19T00:00:00"/>
    <s v="COD"/>
    <n v="83"/>
    <n v="5.0999999999999996"/>
    <n v="1231.6400000000001"/>
    <n v="77.41"/>
    <s v="Card"/>
    <n v="2"/>
    <s v="18-24"/>
    <s v="new"/>
    <s v="high value"/>
    <s v="Low"/>
    <s v="Nov"/>
    <x v="1"/>
    <x v="0"/>
    <x v="1"/>
  </r>
  <r>
    <n v="607837"/>
    <n v="28556"/>
    <n v="30"/>
    <s v="Male"/>
    <x v="2"/>
    <x v="2"/>
    <s v="Biryani"/>
    <d v="2022-07-22T00:00:00"/>
    <s v="COD"/>
    <n v="85"/>
    <n v="6.7"/>
    <n v="1386.42"/>
    <n v="26.65"/>
    <s v="UPI"/>
    <n v="4"/>
    <s v="25-35"/>
    <s v="new"/>
    <s v="high value"/>
    <s v="medium"/>
    <s v="Jul"/>
    <x v="2"/>
    <x v="0"/>
    <x v="1"/>
  </r>
  <r>
    <n v="607838"/>
    <n v="39066"/>
    <n v="54"/>
    <s v="Female"/>
    <x v="1"/>
    <x v="3"/>
    <s v="Chinese"/>
    <d v="2024-03-23T00:00:00"/>
    <s v="COD"/>
    <n v="85"/>
    <n v="10.1"/>
    <n v="1480.71"/>
    <n v="48.63"/>
    <s v="Card"/>
    <n v="4"/>
    <s v="50+"/>
    <s v="new"/>
    <s v="high value"/>
    <s v="medium"/>
    <s v="Mar"/>
    <x v="1"/>
    <x v="1"/>
    <x v="1"/>
  </r>
  <r>
    <n v="607839"/>
    <n v="89141"/>
    <n v="63"/>
    <s v="Female"/>
    <x v="5"/>
    <x v="0"/>
    <s v="Biryani"/>
    <d v="2024-12-13T00:00:00"/>
    <s v="Online"/>
    <n v="51"/>
    <n v="4.2"/>
    <n v="1212.97"/>
    <n v="96.76"/>
    <s v="Card"/>
    <n v="3"/>
    <s v="50+"/>
    <s v="new"/>
    <s v="high value"/>
    <s v="medium"/>
    <s v="Dec"/>
    <x v="1"/>
    <x v="2"/>
    <x v="1"/>
  </r>
  <r>
    <n v="607840"/>
    <n v="20790"/>
    <n v="18"/>
    <s v="Female"/>
    <x v="5"/>
    <x v="5"/>
    <s v="Burger"/>
    <d v="2022-10-10T00:00:00"/>
    <s v="Online"/>
    <n v="70"/>
    <n v="3.3"/>
    <n v="330.38"/>
    <n v="69.62"/>
    <s v="Cash"/>
    <n v="1"/>
    <s v="18-24"/>
    <s v="new"/>
    <s v="medium"/>
    <s v="Low"/>
    <s v="Oct"/>
    <x v="2"/>
    <x v="2"/>
    <x v="1"/>
  </r>
  <r>
    <n v="607841"/>
    <n v="68590"/>
    <n v="18"/>
    <s v="Female"/>
    <x v="4"/>
    <x v="0"/>
    <s v="Chinese"/>
    <d v="2023-06-30T00:00:00"/>
    <s v="Online"/>
    <n v="85"/>
    <n v="11"/>
    <n v="872.87"/>
    <n v="26.64"/>
    <s v="Card"/>
    <n v="5"/>
    <s v="18-24"/>
    <s v="new"/>
    <s v="high value"/>
    <s v="High"/>
    <s v="Jun"/>
    <x v="0"/>
    <x v="1"/>
    <x v="1"/>
  </r>
  <r>
    <n v="607842"/>
    <n v="55100"/>
    <n v="46"/>
    <s v="Male"/>
    <x v="2"/>
    <x v="5"/>
    <s v="Chinese"/>
    <d v="2022-01-15T00:00:00"/>
    <s v="Online"/>
    <n v="52"/>
    <n v="6.4"/>
    <n v="1335.23"/>
    <n v="22.12"/>
    <s v="UPI"/>
    <n v="3"/>
    <s v="36-50"/>
    <s v="new"/>
    <s v="high value"/>
    <s v="medium"/>
    <s v="Jan"/>
    <x v="2"/>
    <x v="0"/>
    <x v="1"/>
  </r>
  <r>
    <n v="607843"/>
    <n v="57072"/>
    <n v="52"/>
    <s v="Female"/>
    <x v="0"/>
    <x v="0"/>
    <s v="Pizza"/>
    <d v="2024-07-18T00:00:00"/>
    <s v="COD"/>
    <n v="89"/>
    <n v="2.7"/>
    <n v="1299.0899999999999"/>
    <n v="38.42"/>
    <s v="Cash"/>
    <n v="3"/>
    <s v="50+"/>
    <s v="new"/>
    <s v="high value"/>
    <s v="medium"/>
    <s v="Jul"/>
    <x v="1"/>
    <x v="2"/>
    <x v="1"/>
  </r>
  <r>
    <n v="607844"/>
    <n v="55675"/>
    <n v="48"/>
    <s v="Female"/>
    <x v="2"/>
    <x v="0"/>
    <s v="Pizza"/>
    <d v="2024-11-11T00:00:00"/>
    <s v="Online"/>
    <n v="85"/>
    <n v="4.7"/>
    <n v="1113.03"/>
    <n v="84.49"/>
    <s v="Cash"/>
    <n v="1"/>
    <s v="36-50"/>
    <s v="new"/>
    <s v="high value"/>
    <s v="Low"/>
    <s v="Nov"/>
    <x v="1"/>
    <x v="2"/>
    <x v="1"/>
  </r>
  <r>
    <n v="607845"/>
    <n v="11146"/>
    <n v="63"/>
    <s v="Male"/>
    <x v="0"/>
    <x v="6"/>
    <s v="Chinese"/>
    <d v="2022-06-18T00:00:00"/>
    <s v="Online"/>
    <n v="53"/>
    <n v="1"/>
    <n v="1182.95"/>
    <n v="44.67"/>
    <s v="UPI"/>
    <n v="3"/>
    <s v="50+"/>
    <s v="new"/>
    <s v="high value"/>
    <s v="medium"/>
    <s v="Jun"/>
    <x v="2"/>
    <x v="2"/>
    <x v="1"/>
  </r>
  <r>
    <n v="607846"/>
    <n v="77439"/>
    <n v="61"/>
    <s v="Male"/>
    <x v="2"/>
    <x v="1"/>
    <s v="Chinese"/>
    <d v="2022-03-26T00:00:00"/>
    <s v="Online"/>
    <n v="76"/>
    <n v="6.1"/>
    <n v="714.51"/>
    <n v="31.91"/>
    <s v="Card"/>
    <n v="5"/>
    <s v="50+"/>
    <s v="repeat"/>
    <s v="high value"/>
    <s v="High"/>
    <s v="Mar"/>
    <x v="2"/>
    <x v="0"/>
    <x v="1"/>
  </r>
  <r>
    <n v="607847"/>
    <n v="23199"/>
    <n v="45"/>
    <s v="Male"/>
    <x v="4"/>
    <x v="7"/>
    <s v="South Indian"/>
    <d v="2022-01-22T00:00:00"/>
    <s v="COD"/>
    <n v="76"/>
    <n v="14.2"/>
    <n v="788.29"/>
    <n v="69.62"/>
    <s v="Cash"/>
    <n v="5"/>
    <s v="36-50"/>
    <s v="new"/>
    <s v="high value"/>
    <s v="High"/>
    <s v="Jan"/>
    <x v="2"/>
    <x v="1"/>
    <x v="1"/>
  </r>
  <r>
    <n v="607848"/>
    <n v="38957"/>
    <n v="32"/>
    <s v="Male"/>
    <x v="2"/>
    <x v="0"/>
    <s v="Biryani"/>
    <d v="2022-11-01T00:00:00"/>
    <s v="COD"/>
    <n v="20"/>
    <n v="3.2"/>
    <n v="453.49"/>
    <n v="20.86"/>
    <s v="Cash"/>
    <n v="5"/>
    <s v="25-35"/>
    <s v="new"/>
    <s v="medium"/>
    <s v="High"/>
    <s v="Nov"/>
    <x v="2"/>
    <x v="2"/>
    <x v="2"/>
  </r>
  <r>
    <n v="607849"/>
    <n v="84165"/>
    <n v="43"/>
    <s v="Female"/>
    <x v="2"/>
    <x v="2"/>
    <s v="Sandwich"/>
    <d v="2023-08-15T00:00:00"/>
    <s v="COD"/>
    <n v="62"/>
    <n v="1.8"/>
    <n v="1281.18"/>
    <n v="43.46"/>
    <s v="UPI"/>
    <n v="4"/>
    <s v="36-50"/>
    <s v="new"/>
    <s v="high value"/>
    <s v="medium"/>
    <s v="Aug"/>
    <x v="0"/>
    <x v="2"/>
    <x v="1"/>
  </r>
  <r>
    <n v="607850"/>
    <n v="29465"/>
    <n v="39"/>
    <s v="Female"/>
    <x v="4"/>
    <x v="7"/>
    <s v="South Indian"/>
    <d v="2024-05-13T00:00:00"/>
    <s v="Online"/>
    <n v="45"/>
    <n v="11.7"/>
    <n v="893.77"/>
    <n v="39.229999999999997"/>
    <s v="Card"/>
    <n v="2"/>
    <s v="36-50"/>
    <s v="new"/>
    <s v="high value"/>
    <s v="Low"/>
    <s v="May"/>
    <x v="1"/>
    <x v="1"/>
    <x v="0"/>
  </r>
  <r>
    <n v="607851"/>
    <n v="29274"/>
    <n v="34"/>
    <s v="Female"/>
    <x v="0"/>
    <x v="0"/>
    <s v="Chinese"/>
    <d v="2024-09-27T00:00:00"/>
    <s v="Online"/>
    <n v="25"/>
    <n v="8.6"/>
    <n v="641.35"/>
    <n v="49.84"/>
    <s v="Card"/>
    <n v="3"/>
    <s v="25-35"/>
    <s v="new"/>
    <s v="high value"/>
    <s v="medium"/>
    <s v="Sep"/>
    <x v="1"/>
    <x v="0"/>
    <x v="2"/>
  </r>
  <r>
    <n v="607852"/>
    <n v="36661"/>
    <n v="20"/>
    <s v="Male"/>
    <x v="1"/>
    <x v="1"/>
    <s v="Chinese"/>
    <d v="2024-07-09T00:00:00"/>
    <s v="Online"/>
    <n v="22"/>
    <n v="13.7"/>
    <n v="716.3"/>
    <n v="59.56"/>
    <s v="Cash"/>
    <n v="1"/>
    <s v="18-24"/>
    <s v="new"/>
    <s v="high value"/>
    <s v="Low"/>
    <s v="Jul"/>
    <x v="1"/>
    <x v="1"/>
    <x v="2"/>
  </r>
  <r>
    <n v="607853"/>
    <n v="12782"/>
    <n v="46"/>
    <s v="Female"/>
    <x v="4"/>
    <x v="2"/>
    <s v="Burger"/>
    <d v="2024-10-31T00:00:00"/>
    <s v="Online"/>
    <n v="20"/>
    <n v="14.1"/>
    <n v="361.48"/>
    <n v="75.05"/>
    <s v="Wallet"/>
    <n v="1"/>
    <s v="36-50"/>
    <s v="new"/>
    <s v="medium"/>
    <s v="Low"/>
    <s v="Oct"/>
    <x v="1"/>
    <x v="1"/>
    <x v="2"/>
  </r>
  <r>
    <n v="607854"/>
    <n v="65692"/>
    <n v="38"/>
    <s v="Female"/>
    <x v="2"/>
    <x v="0"/>
    <s v="Burger"/>
    <d v="2023-01-02T00:00:00"/>
    <s v="Online"/>
    <n v="53"/>
    <n v="9.1"/>
    <n v="1194.78"/>
    <n v="22.56"/>
    <s v="UPI"/>
    <n v="5"/>
    <s v="36-50"/>
    <s v="new"/>
    <s v="high value"/>
    <s v="High"/>
    <s v="Jan"/>
    <x v="0"/>
    <x v="0"/>
    <x v="1"/>
  </r>
  <r>
    <n v="607855"/>
    <n v="73412"/>
    <n v="47"/>
    <s v="Male"/>
    <x v="0"/>
    <x v="6"/>
    <s v="South Indian"/>
    <d v="2022-03-16T00:00:00"/>
    <s v="COD"/>
    <n v="20"/>
    <n v="10.9"/>
    <n v="152.69"/>
    <n v="83.32"/>
    <s v="Wallet"/>
    <n v="3"/>
    <s v="36-50"/>
    <s v="new"/>
    <s v="low"/>
    <s v="medium"/>
    <s v="Mar"/>
    <x v="2"/>
    <x v="1"/>
    <x v="2"/>
  </r>
  <r>
    <n v="607856"/>
    <n v="19677"/>
    <n v="48"/>
    <s v="Male"/>
    <x v="2"/>
    <x v="0"/>
    <s v="Sandwich"/>
    <d v="2024-03-15T00:00:00"/>
    <s v="Online"/>
    <n v="31"/>
    <n v="4.0999999999999996"/>
    <n v="829.69"/>
    <n v="76.040000000000006"/>
    <s v="Cash"/>
    <n v="5"/>
    <s v="36-50"/>
    <s v="new"/>
    <s v="high value"/>
    <s v="High"/>
    <s v="Mar"/>
    <x v="1"/>
    <x v="2"/>
    <x v="0"/>
  </r>
  <r>
    <n v="607857"/>
    <n v="85089"/>
    <n v="27"/>
    <s v="Female"/>
    <x v="5"/>
    <x v="3"/>
    <s v="Sandwich"/>
    <d v="2024-09-22T00:00:00"/>
    <s v="Online"/>
    <n v="48"/>
    <n v="1.5"/>
    <n v="265.2"/>
    <n v="52.24"/>
    <s v="UPI"/>
    <n v="3"/>
    <s v="25-35"/>
    <s v="new"/>
    <s v="medium"/>
    <s v="medium"/>
    <s v="Sep"/>
    <x v="1"/>
    <x v="2"/>
    <x v="1"/>
  </r>
  <r>
    <n v="607858"/>
    <n v="34862"/>
    <n v="21"/>
    <s v="Female"/>
    <x v="2"/>
    <x v="6"/>
    <s v="Biryani"/>
    <d v="2023-09-01T00:00:00"/>
    <s v="COD"/>
    <n v="27"/>
    <n v="2.2999999999999998"/>
    <n v="575.72"/>
    <n v="76.459999999999994"/>
    <s v="Cash"/>
    <n v="3"/>
    <s v="18-24"/>
    <s v="new"/>
    <s v="high value"/>
    <s v="medium"/>
    <s v="Sep"/>
    <x v="0"/>
    <x v="2"/>
    <x v="2"/>
  </r>
  <r>
    <n v="607859"/>
    <n v="88719"/>
    <n v="59"/>
    <s v="Male"/>
    <x v="3"/>
    <x v="6"/>
    <s v="South Indian"/>
    <d v="2023-11-24T00:00:00"/>
    <s v="COD"/>
    <n v="79"/>
    <n v="13.3"/>
    <n v="1343.17"/>
    <n v="39.82"/>
    <s v="Wallet"/>
    <n v="5"/>
    <s v="50+"/>
    <s v="new"/>
    <s v="high value"/>
    <s v="High"/>
    <s v="Nov"/>
    <x v="0"/>
    <x v="1"/>
    <x v="1"/>
  </r>
  <r>
    <n v="607860"/>
    <n v="14348"/>
    <n v="30"/>
    <s v="Male"/>
    <x v="3"/>
    <x v="4"/>
    <s v="Sandwich"/>
    <d v="2023-04-20T00:00:00"/>
    <s v="Online"/>
    <n v="32"/>
    <n v="9.4"/>
    <n v="1353.19"/>
    <n v="28.34"/>
    <s v="UPI"/>
    <n v="2"/>
    <s v="25-35"/>
    <s v="new"/>
    <s v="high value"/>
    <s v="Low"/>
    <s v="Apr"/>
    <x v="0"/>
    <x v="0"/>
    <x v="0"/>
  </r>
  <r>
    <n v="607861"/>
    <n v="56664"/>
    <n v="28"/>
    <s v="Female"/>
    <x v="2"/>
    <x v="3"/>
    <s v="Chinese"/>
    <d v="2023-07-08T00:00:00"/>
    <s v="Online"/>
    <n v="52"/>
    <n v="13.3"/>
    <n v="902.96"/>
    <n v="47.5"/>
    <s v="Cash"/>
    <n v="1"/>
    <s v="25-35"/>
    <s v="new"/>
    <s v="high value"/>
    <s v="Low"/>
    <s v="Jul"/>
    <x v="0"/>
    <x v="1"/>
    <x v="1"/>
  </r>
  <r>
    <n v="607862"/>
    <n v="83495"/>
    <n v="28"/>
    <s v="Female"/>
    <x v="2"/>
    <x v="2"/>
    <s v="South Indian"/>
    <d v="2023-01-20T00:00:00"/>
    <s v="COD"/>
    <n v="80"/>
    <n v="12.5"/>
    <n v="1134.3800000000001"/>
    <n v="61.94"/>
    <s v="Card"/>
    <n v="5"/>
    <s v="25-35"/>
    <s v="new"/>
    <s v="high value"/>
    <s v="High"/>
    <s v="Jan"/>
    <x v="0"/>
    <x v="1"/>
    <x v="1"/>
  </r>
  <r>
    <n v="607863"/>
    <n v="13337"/>
    <n v="39"/>
    <s v="Female"/>
    <x v="5"/>
    <x v="7"/>
    <s v="Pizza"/>
    <d v="2024-05-28T00:00:00"/>
    <s v="Online"/>
    <n v="70"/>
    <n v="12.7"/>
    <n v="216.96"/>
    <n v="80.459999999999994"/>
    <s v="Wallet"/>
    <n v="4"/>
    <s v="36-50"/>
    <s v="new"/>
    <s v="low"/>
    <s v="medium"/>
    <s v="May"/>
    <x v="1"/>
    <x v="1"/>
    <x v="1"/>
  </r>
  <r>
    <n v="607864"/>
    <n v="25564"/>
    <n v="20"/>
    <s v="Male"/>
    <x v="2"/>
    <x v="5"/>
    <s v="Biryani"/>
    <d v="2022-10-16T00:00:00"/>
    <s v="Online"/>
    <n v="82"/>
    <n v="7.4"/>
    <n v="548.33000000000004"/>
    <n v="97.07"/>
    <s v="Wallet"/>
    <n v="4"/>
    <s v="18-24"/>
    <s v="new"/>
    <s v="high value"/>
    <s v="medium"/>
    <s v="Oct"/>
    <x v="2"/>
    <x v="0"/>
    <x v="1"/>
  </r>
  <r>
    <n v="607865"/>
    <n v="78340"/>
    <n v="21"/>
    <s v="Male"/>
    <x v="3"/>
    <x v="5"/>
    <s v="Biryani"/>
    <d v="2022-08-14T00:00:00"/>
    <s v="Online"/>
    <n v="22"/>
    <n v="10.5"/>
    <n v="1317.15"/>
    <n v="58.81"/>
    <s v="Wallet"/>
    <n v="5"/>
    <s v="18-24"/>
    <s v="new"/>
    <s v="high value"/>
    <s v="High"/>
    <s v="Aug"/>
    <x v="2"/>
    <x v="1"/>
    <x v="2"/>
  </r>
  <r>
    <n v="607866"/>
    <n v="74237"/>
    <n v="61"/>
    <s v="Male"/>
    <x v="5"/>
    <x v="7"/>
    <s v="Sandwich"/>
    <d v="2024-02-25T00:00:00"/>
    <s v="COD"/>
    <n v="77"/>
    <n v="2.4"/>
    <n v="1466.5"/>
    <n v="74.599999999999994"/>
    <s v="Wallet"/>
    <n v="4"/>
    <s v="50+"/>
    <s v="new"/>
    <s v="high value"/>
    <s v="medium"/>
    <s v="Feb"/>
    <x v="1"/>
    <x v="2"/>
    <x v="1"/>
  </r>
  <r>
    <n v="607867"/>
    <n v="97339"/>
    <n v="28"/>
    <s v="Female"/>
    <x v="1"/>
    <x v="3"/>
    <s v="Sandwich"/>
    <d v="2024-10-29T00:00:00"/>
    <s v="COD"/>
    <n v="26"/>
    <n v="9.4"/>
    <n v="651.91999999999996"/>
    <n v="77.59"/>
    <s v="Wallet"/>
    <n v="1"/>
    <s v="25-35"/>
    <s v="new"/>
    <s v="high value"/>
    <s v="Low"/>
    <s v="Oct"/>
    <x v="1"/>
    <x v="0"/>
    <x v="2"/>
  </r>
  <r>
    <n v="607868"/>
    <n v="24975"/>
    <n v="45"/>
    <s v="Female"/>
    <x v="5"/>
    <x v="0"/>
    <s v="Burger"/>
    <d v="2023-11-09T00:00:00"/>
    <s v="COD"/>
    <n v="64"/>
    <n v="14.4"/>
    <n v="1301.83"/>
    <n v="103.03"/>
    <s v="Cash"/>
    <n v="3"/>
    <s v="36-50"/>
    <s v="new"/>
    <s v="high value"/>
    <s v="medium"/>
    <s v="Nov"/>
    <x v="0"/>
    <x v="1"/>
    <x v="1"/>
  </r>
  <r>
    <n v="607869"/>
    <n v="95889"/>
    <n v="29"/>
    <s v="Female"/>
    <x v="0"/>
    <x v="7"/>
    <s v="South Indian"/>
    <d v="2024-01-17T00:00:00"/>
    <s v="COD"/>
    <n v="84"/>
    <n v="10.7"/>
    <n v="488.5"/>
    <n v="76.13"/>
    <s v="UPI"/>
    <n v="5"/>
    <s v="25-35"/>
    <s v="repeat"/>
    <s v="medium"/>
    <s v="High"/>
    <s v="Jan"/>
    <x v="1"/>
    <x v="1"/>
    <x v="1"/>
  </r>
  <r>
    <n v="607870"/>
    <n v="12596"/>
    <n v="22"/>
    <s v="Female"/>
    <x v="3"/>
    <x v="7"/>
    <s v="Chinese"/>
    <d v="2022-08-16T00:00:00"/>
    <s v="COD"/>
    <n v="44"/>
    <n v="12.5"/>
    <n v="683.43"/>
    <n v="118.23"/>
    <s v="Wallet"/>
    <n v="5"/>
    <s v="18-24"/>
    <s v="repeat"/>
    <s v="high value"/>
    <s v="High"/>
    <s v="Aug"/>
    <x v="2"/>
    <x v="1"/>
    <x v="0"/>
  </r>
  <r>
    <n v="607871"/>
    <n v="20428"/>
    <n v="41"/>
    <s v="Female"/>
    <x v="2"/>
    <x v="4"/>
    <s v="Sandwich"/>
    <d v="2024-07-14T00:00:00"/>
    <s v="Online"/>
    <n v="74"/>
    <n v="4"/>
    <n v="1467.27"/>
    <n v="54.95"/>
    <s v="Card"/>
    <n v="1"/>
    <s v="36-50"/>
    <s v="new"/>
    <s v="high value"/>
    <s v="Low"/>
    <s v="Jul"/>
    <x v="1"/>
    <x v="2"/>
    <x v="1"/>
  </r>
  <r>
    <n v="607872"/>
    <n v="60875"/>
    <n v="26"/>
    <s v="Male"/>
    <x v="3"/>
    <x v="1"/>
    <s v="Chinese"/>
    <d v="2024-03-01T00:00:00"/>
    <s v="COD"/>
    <n v="30"/>
    <n v="11.2"/>
    <n v="243.61"/>
    <n v="57.94"/>
    <s v="Wallet"/>
    <n v="5"/>
    <s v="25-35"/>
    <s v="new"/>
    <s v="low"/>
    <s v="High"/>
    <s v="Mar"/>
    <x v="1"/>
    <x v="1"/>
    <x v="2"/>
  </r>
  <r>
    <n v="607873"/>
    <n v="38463"/>
    <n v="46"/>
    <s v="Male"/>
    <x v="2"/>
    <x v="0"/>
    <s v="Pizza"/>
    <d v="2022-10-26T00:00:00"/>
    <s v="COD"/>
    <n v="65"/>
    <n v="5"/>
    <n v="762.47"/>
    <n v="26.61"/>
    <s v="UPI"/>
    <n v="3"/>
    <s v="36-50"/>
    <s v="new"/>
    <s v="high value"/>
    <s v="medium"/>
    <s v="Oct"/>
    <x v="2"/>
    <x v="2"/>
    <x v="1"/>
  </r>
  <r>
    <n v="607874"/>
    <n v="74791"/>
    <n v="24"/>
    <s v="Male"/>
    <x v="4"/>
    <x v="5"/>
    <s v="South Indian"/>
    <d v="2024-08-12T00:00:00"/>
    <s v="COD"/>
    <n v="57"/>
    <n v="9"/>
    <n v="1403.97"/>
    <n v="24.36"/>
    <s v="Wallet"/>
    <n v="1"/>
    <s v="18-24"/>
    <s v="new"/>
    <s v="high value"/>
    <s v="Low"/>
    <s v="Aug"/>
    <x v="1"/>
    <x v="0"/>
    <x v="1"/>
  </r>
  <r>
    <n v="607875"/>
    <n v="45261"/>
    <n v="27"/>
    <s v="Male"/>
    <x v="3"/>
    <x v="3"/>
    <s v="Biryani"/>
    <d v="2022-01-30T00:00:00"/>
    <s v="COD"/>
    <n v="64"/>
    <n v="5.9"/>
    <n v="1405.46"/>
    <n v="77.260000000000005"/>
    <s v="Wallet"/>
    <n v="5"/>
    <s v="25-35"/>
    <s v="new"/>
    <s v="high value"/>
    <s v="High"/>
    <s v="Jan"/>
    <x v="2"/>
    <x v="0"/>
    <x v="1"/>
  </r>
  <r>
    <n v="607876"/>
    <n v="20757"/>
    <n v="38"/>
    <s v="Female"/>
    <x v="0"/>
    <x v="5"/>
    <s v="South Indian"/>
    <d v="2022-09-04T00:00:00"/>
    <s v="COD"/>
    <n v="86"/>
    <n v="2.8"/>
    <n v="723.15"/>
    <n v="85.15"/>
    <s v="Cash"/>
    <n v="4"/>
    <s v="36-50"/>
    <s v="new"/>
    <s v="high value"/>
    <s v="medium"/>
    <s v="Sep"/>
    <x v="2"/>
    <x v="2"/>
    <x v="1"/>
  </r>
  <r>
    <n v="607877"/>
    <n v="74247"/>
    <n v="48"/>
    <s v="Female"/>
    <x v="5"/>
    <x v="0"/>
    <s v="Biryani"/>
    <d v="2024-08-04T00:00:00"/>
    <s v="COD"/>
    <n v="81"/>
    <n v="12.4"/>
    <n v="1240.54"/>
    <n v="73.66"/>
    <s v="Wallet"/>
    <n v="1"/>
    <s v="36-50"/>
    <s v="new"/>
    <s v="high value"/>
    <s v="Low"/>
    <s v="Aug"/>
    <x v="1"/>
    <x v="1"/>
    <x v="1"/>
  </r>
  <r>
    <n v="607878"/>
    <n v="64825"/>
    <n v="29"/>
    <s v="Male"/>
    <x v="5"/>
    <x v="4"/>
    <s v="Biryani"/>
    <d v="2022-08-25T00:00:00"/>
    <s v="Online"/>
    <n v="20"/>
    <n v="8.3000000000000007"/>
    <n v="1174.27"/>
    <n v="101.03"/>
    <s v="Wallet"/>
    <n v="5"/>
    <s v="25-35"/>
    <s v="new"/>
    <s v="high value"/>
    <s v="High"/>
    <s v="Aug"/>
    <x v="2"/>
    <x v="0"/>
    <x v="2"/>
  </r>
  <r>
    <n v="607879"/>
    <n v="23282"/>
    <n v="64"/>
    <s v="Male"/>
    <x v="4"/>
    <x v="5"/>
    <s v="South Indian"/>
    <d v="2023-04-27T00:00:00"/>
    <s v="COD"/>
    <n v="38"/>
    <n v="1.5"/>
    <n v="571.57000000000005"/>
    <n v="82.59"/>
    <s v="Card"/>
    <n v="1"/>
    <s v="50+"/>
    <s v="new"/>
    <s v="high value"/>
    <s v="Low"/>
    <s v="Apr"/>
    <x v="0"/>
    <x v="2"/>
    <x v="0"/>
  </r>
  <r>
    <n v="607880"/>
    <n v="45997"/>
    <n v="24"/>
    <s v="Female"/>
    <x v="1"/>
    <x v="3"/>
    <s v="Biryani"/>
    <d v="2022-02-03T00:00:00"/>
    <s v="COD"/>
    <n v="66"/>
    <n v="13.8"/>
    <n v="716.06"/>
    <n v="105.37"/>
    <s v="Card"/>
    <n v="2"/>
    <s v="18-24"/>
    <s v="new"/>
    <s v="high value"/>
    <s v="Low"/>
    <s v="Feb"/>
    <x v="2"/>
    <x v="1"/>
    <x v="1"/>
  </r>
  <r>
    <n v="607881"/>
    <n v="38451"/>
    <n v="42"/>
    <s v="Male"/>
    <x v="5"/>
    <x v="6"/>
    <s v="South Indian"/>
    <d v="2022-11-08T00:00:00"/>
    <s v="Online"/>
    <n v="62"/>
    <n v="3.3"/>
    <n v="206.38"/>
    <n v="53.5"/>
    <s v="Card"/>
    <n v="3"/>
    <s v="36-50"/>
    <s v="new"/>
    <s v="low"/>
    <s v="medium"/>
    <s v="Nov"/>
    <x v="2"/>
    <x v="2"/>
    <x v="1"/>
  </r>
  <r>
    <n v="607882"/>
    <n v="52631"/>
    <n v="28"/>
    <s v="Female"/>
    <x v="0"/>
    <x v="7"/>
    <s v="Chinese"/>
    <d v="2022-03-24T00:00:00"/>
    <s v="COD"/>
    <n v="63"/>
    <n v="5.6"/>
    <n v="1230.51"/>
    <n v="44.59"/>
    <s v="UPI"/>
    <n v="2"/>
    <s v="25-35"/>
    <s v="new"/>
    <s v="high value"/>
    <s v="Low"/>
    <s v="Mar"/>
    <x v="2"/>
    <x v="0"/>
    <x v="1"/>
  </r>
  <r>
    <n v="607883"/>
    <n v="55363"/>
    <n v="39"/>
    <s v="Male"/>
    <x v="4"/>
    <x v="1"/>
    <s v="Biryani"/>
    <d v="2023-11-20T00:00:00"/>
    <s v="Online"/>
    <n v="22"/>
    <n v="9"/>
    <n v="931.52"/>
    <n v="79.319999999999993"/>
    <s v="Wallet"/>
    <n v="4"/>
    <s v="36-50"/>
    <s v="new"/>
    <s v="high value"/>
    <s v="medium"/>
    <s v="Nov"/>
    <x v="0"/>
    <x v="0"/>
    <x v="2"/>
  </r>
  <r>
    <n v="607884"/>
    <n v="86853"/>
    <n v="22"/>
    <s v="Male"/>
    <x v="0"/>
    <x v="7"/>
    <s v="Burger"/>
    <d v="2023-12-31T00:00:00"/>
    <s v="COD"/>
    <n v="53"/>
    <n v="5.2"/>
    <n v="525.79999999999995"/>
    <n v="77.23"/>
    <s v="Cash"/>
    <n v="5"/>
    <s v="18-24"/>
    <s v="new"/>
    <s v="high value"/>
    <s v="High"/>
    <s v="Dec"/>
    <x v="0"/>
    <x v="0"/>
    <x v="1"/>
  </r>
  <r>
    <n v="607885"/>
    <n v="61481"/>
    <n v="24"/>
    <s v="Female"/>
    <x v="4"/>
    <x v="7"/>
    <s v="South Indian"/>
    <d v="2024-09-04T00:00:00"/>
    <s v="COD"/>
    <n v="38"/>
    <n v="7.6"/>
    <n v="957.5"/>
    <n v="100.11"/>
    <s v="Card"/>
    <n v="1"/>
    <s v="18-24"/>
    <s v="new"/>
    <s v="high value"/>
    <s v="Low"/>
    <s v="Sep"/>
    <x v="1"/>
    <x v="0"/>
    <x v="0"/>
  </r>
  <r>
    <n v="607886"/>
    <n v="73411"/>
    <n v="50"/>
    <s v="Male"/>
    <x v="2"/>
    <x v="4"/>
    <s v="Biryani"/>
    <d v="2024-01-08T00:00:00"/>
    <s v="COD"/>
    <n v="66"/>
    <n v="4.0999999999999996"/>
    <n v="648.19000000000005"/>
    <n v="22.07"/>
    <s v="UPI"/>
    <n v="2"/>
    <s v="36-50"/>
    <s v="new"/>
    <s v="high value"/>
    <s v="Low"/>
    <s v="Jan"/>
    <x v="1"/>
    <x v="2"/>
    <x v="1"/>
  </r>
  <r>
    <n v="607887"/>
    <n v="60306"/>
    <n v="28"/>
    <s v="Male"/>
    <x v="5"/>
    <x v="2"/>
    <s v="Pizza"/>
    <d v="2022-05-31T00:00:00"/>
    <s v="Online"/>
    <n v="57"/>
    <n v="3.6"/>
    <n v="368.27"/>
    <n v="37.799999999999997"/>
    <s v="Card"/>
    <n v="3"/>
    <s v="25-35"/>
    <s v="new"/>
    <s v="medium"/>
    <s v="medium"/>
    <s v="May"/>
    <x v="2"/>
    <x v="2"/>
    <x v="1"/>
  </r>
  <r>
    <n v="607888"/>
    <n v="68584"/>
    <n v="58"/>
    <s v="Male"/>
    <x v="3"/>
    <x v="5"/>
    <s v="Biryani"/>
    <d v="2022-09-20T00:00:00"/>
    <s v="COD"/>
    <n v="58"/>
    <n v="14.7"/>
    <n v="911.18"/>
    <n v="45.93"/>
    <s v="UPI"/>
    <n v="2"/>
    <s v="50+"/>
    <s v="new"/>
    <s v="high value"/>
    <s v="Low"/>
    <s v="Sep"/>
    <x v="2"/>
    <x v="1"/>
    <x v="1"/>
  </r>
  <r>
    <n v="607889"/>
    <n v="98490"/>
    <n v="21"/>
    <s v="Male"/>
    <x v="4"/>
    <x v="2"/>
    <s v="Biryani"/>
    <d v="2023-09-01T00:00:00"/>
    <s v="Online"/>
    <n v="49"/>
    <n v="11.2"/>
    <n v="299.55"/>
    <n v="94.64"/>
    <s v="Wallet"/>
    <n v="1"/>
    <s v="18-24"/>
    <s v="repeat"/>
    <s v="medium"/>
    <s v="Low"/>
    <s v="Sep"/>
    <x v="0"/>
    <x v="1"/>
    <x v="1"/>
  </r>
  <r>
    <n v="607890"/>
    <n v="39399"/>
    <n v="19"/>
    <s v="Male"/>
    <x v="4"/>
    <x v="7"/>
    <s v="Chinese"/>
    <d v="2022-10-25T00:00:00"/>
    <s v="COD"/>
    <n v="87"/>
    <n v="8.6"/>
    <n v="437.09"/>
    <n v="90.02"/>
    <s v="Card"/>
    <n v="3"/>
    <s v="18-24"/>
    <s v="new"/>
    <s v="medium"/>
    <s v="medium"/>
    <s v="Oct"/>
    <x v="2"/>
    <x v="0"/>
    <x v="1"/>
  </r>
  <r>
    <n v="607891"/>
    <n v="96222"/>
    <n v="35"/>
    <s v="Female"/>
    <x v="1"/>
    <x v="4"/>
    <s v="Pizza"/>
    <d v="2022-05-09T00:00:00"/>
    <s v="Online"/>
    <n v="86"/>
    <n v="9.4"/>
    <n v="971.08"/>
    <n v="87.5"/>
    <s v="Cash"/>
    <n v="1"/>
    <s v="25-35"/>
    <s v="new"/>
    <s v="high value"/>
    <s v="Low"/>
    <s v="May"/>
    <x v="2"/>
    <x v="0"/>
    <x v="1"/>
  </r>
  <r>
    <n v="607892"/>
    <n v="75316"/>
    <n v="37"/>
    <s v="Female"/>
    <x v="5"/>
    <x v="0"/>
    <s v="Biryani"/>
    <d v="2023-04-19T00:00:00"/>
    <s v="Online"/>
    <n v="84"/>
    <n v="12.6"/>
    <n v="379.52"/>
    <n v="115.83"/>
    <s v="Cash"/>
    <n v="4"/>
    <s v="36-50"/>
    <s v="new"/>
    <s v="medium"/>
    <s v="medium"/>
    <s v="Apr"/>
    <x v="0"/>
    <x v="1"/>
    <x v="1"/>
  </r>
  <r>
    <n v="607893"/>
    <n v="37695"/>
    <n v="60"/>
    <s v="Male"/>
    <x v="4"/>
    <x v="2"/>
    <s v="Sandwich"/>
    <d v="2024-01-25T00:00:00"/>
    <s v="Online"/>
    <n v="68"/>
    <n v="4"/>
    <n v="1114.79"/>
    <n v="30.54"/>
    <s v="Wallet"/>
    <n v="4"/>
    <s v="50+"/>
    <s v="new"/>
    <s v="high value"/>
    <s v="medium"/>
    <s v="Jan"/>
    <x v="1"/>
    <x v="2"/>
    <x v="1"/>
  </r>
  <r>
    <n v="607894"/>
    <n v="16556"/>
    <n v="27"/>
    <s v="Male"/>
    <x v="0"/>
    <x v="7"/>
    <s v="Pizza"/>
    <d v="2022-02-05T00:00:00"/>
    <s v="Online"/>
    <n v="63"/>
    <n v="13"/>
    <n v="308.69"/>
    <n v="50.39"/>
    <s v="UPI"/>
    <n v="4"/>
    <s v="25-35"/>
    <s v="new"/>
    <s v="medium"/>
    <s v="medium"/>
    <s v="Feb"/>
    <x v="2"/>
    <x v="1"/>
    <x v="1"/>
  </r>
  <r>
    <n v="607895"/>
    <n v="37149"/>
    <n v="32"/>
    <s v="Female"/>
    <x v="2"/>
    <x v="3"/>
    <s v="Chinese"/>
    <d v="2024-11-14T00:00:00"/>
    <s v="COD"/>
    <n v="82"/>
    <n v="9.9"/>
    <n v="542.11"/>
    <n v="34.22"/>
    <s v="UPI"/>
    <n v="2"/>
    <s v="25-35"/>
    <s v="new"/>
    <s v="high value"/>
    <s v="Low"/>
    <s v="Nov"/>
    <x v="1"/>
    <x v="0"/>
    <x v="1"/>
  </r>
  <r>
    <n v="607896"/>
    <n v="52349"/>
    <n v="23"/>
    <s v="Female"/>
    <x v="5"/>
    <x v="0"/>
    <s v="Sandwich"/>
    <d v="2024-02-19T00:00:00"/>
    <s v="COD"/>
    <n v="24"/>
    <n v="11.1"/>
    <n v="459.86"/>
    <n v="60.46"/>
    <s v="UPI"/>
    <n v="3"/>
    <s v="18-24"/>
    <s v="new"/>
    <s v="medium"/>
    <s v="medium"/>
    <s v="Feb"/>
    <x v="1"/>
    <x v="1"/>
    <x v="2"/>
  </r>
  <r>
    <n v="607897"/>
    <n v="78163"/>
    <n v="62"/>
    <s v="Male"/>
    <x v="1"/>
    <x v="4"/>
    <s v="Biryani"/>
    <d v="2023-11-22T00:00:00"/>
    <s v="Online"/>
    <n v="68"/>
    <n v="13.7"/>
    <n v="556.84"/>
    <n v="55.47"/>
    <s v="Cash"/>
    <n v="2"/>
    <s v="50+"/>
    <s v="new"/>
    <s v="high value"/>
    <s v="Low"/>
    <s v="Nov"/>
    <x v="0"/>
    <x v="1"/>
    <x v="1"/>
  </r>
  <r>
    <n v="607898"/>
    <n v="81673"/>
    <n v="20"/>
    <s v="Female"/>
    <x v="3"/>
    <x v="5"/>
    <s v="Pizza"/>
    <d v="2024-05-06T00:00:00"/>
    <s v="COD"/>
    <n v="77"/>
    <n v="8.8000000000000007"/>
    <n v="539.88"/>
    <n v="70.05"/>
    <s v="Card"/>
    <n v="2"/>
    <s v="18-24"/>
    <s v="new"/>
    <s v="high value"/>
    <s v="Low"/>
    <s v="May"/>
    <x v="1"/>
    <x v="0"/>
    <x v="1"/>
  </r>
  <r>
    <n v="607899"/>
    <n v="22430"/>
    <n v="28"/>
    <s v="Male"/>
    <x v="1"/>
    <x v="4"/>
    <s v="Sandwich"/>
    <d v="2024-12-16T00:00:00"/>
    <s v="Online"/>
    <n v="42"/>
    <n v="1.1000000000000001"/>
    <n v="1490.1"/>
    <n v="60.23"/>
    <s v="Card"/>
    <n v="1"/>
    <s v="25-35"/>
    <s v="new"/>
    <s v="high value"/>
    <s v="Low"/>
    <s v="Dec"/>
    <x v="1"/>
    <x v="2"/>
    <x v="0"/>
  </r>
  <r>
    <n v="607900"/>
    <n v="14410"/>
    <n v="20"/>
    <s v="Female"/>
    <x v="2"/>
    <x v="3"/>
    <s v="Biryani"/>
    <d v="2022-12-28T00:00:00"/>
    <s v="COD"/>
    <n v="48"/>
    <n v="11.1"/>
    <n v="344.03"/>
    <n v="88.32"/>
    <s v="Cash"/>
    <n v="3"/>
    <s v="18-24"/>
    <s v="repeat"/>
    <s v="medium"/>
    <s v="medium"/>
    <s v="Dec"/>
    <x v="2"/>
    <x v="1"/>
    <x v="1"/>
  </r>
  <r>
    <n v="607901"/>
    <n v="76669"/>
    <n v="32"/>
    <s v="Male"/>
    <x v="0"/>
    <x v="0"/>
    <s v="South Indian"/>
    <d v="2022-08-19T00:00:00"/>
    <s v="COD"/>
    <n v="37"/>
    <n v="12.3"/>
    <n v="1434.45"/>
    <n v="112.84"/>
    <s v="Card"/>
    <n v="5"/>
    <s v="25-35"/>
    <s v="repeat"/>
    <s v="high value"/>
    <s v="High"/>
    <s v="Aug"/>
    <x v="2"/>
    <x v="1"/>
    <x v="0"/>
  </r>
  <r>
    <n v="607902"/>
    <n v="74070"/>
    <n v="54"/>
    <s v="Female"/>
    <x v="1"/>
    <x v="6"/>
    <s v="Biryani"/>
    <d v="2022-01-26T00:00:00"/>
    <s v="COD"/>
    <n v="77"/>
    <n v="2.8"/>
    <n v="877.81"/>
    <n v="105.54"/>
    <s v="Cash"/>
    <n v="5"/>
    <s v="50+"/>
    <s v="new"/>
    <s v="high value"/>
    <s v="High"/>
    <s v="Jan"/>
    <x v="2"/>
    <x v="2"/>
    <x v="1"/>
  </r>
  <r>
    <n v="607903"/>
    <n v="46893"/>
    <n v="62"/>
    <s v="Female"/>
    <x v="4"/>
    <x v="0"/>
    <s v="Sandwich"/>
    <d v="2022-12-30T00:00:00"/>
    <s v="Online"/>
    <n v="28"/>
    <n v="10.6"/>
    <n v="1492.65"/>
    <n v="70.09"/>
    <s v="Cash"/>
    <n v="4"/>
    <s v="50+"/>
    <s v="new"/>
    <s v="high value"/>
    <s v="medium"/>
    <s v="Dec"/>
    <x v="2"/>
    <x v="1"/>
    <x v="2"/>
  </r>
  <r>
    <n v="607904"/>
    <n v="56899"/>
    <n v="37"/>
    <s v="Male"/>
    <x v="3"/>
    <x v="4"/>
    <s v="Sandwich"/>
    <d v="2024-09-10T00:00:00"/>
    <s v="COD"/>
    <n v="80"/>
    <n v="10.7"/>
    <n v="1386.57"/>
    <n v="56.3"/>
    <s v="UPI"/>
    <n v="2"/>
    <s v="36-50"/>
    <s v="new"/>
    <s v="high value"/>
    <s v="Low"/>
    <s v="Sep"/>
    <x v="1"/>
    <x v="1"/>
    <x v="1"/>
  </r>
  <r>
    <n v="607905"/>
    <n v="46551"/>
    <n v="38"/>
    <s v="Male"/>
    <x v="3"/>
    <x v="4"/>
    <s v="Pizza"/>
    <d v="2024-03-12T00:00:00"/>
    <s v="Online"/>
    <n v="22"/>
    <n v="12.9"/>
    <n v="424.5"/>
    <n v="71.87"/>
    <s v="Cash"/>
    <n v="1"/>
    <s v="36-50"/>
    <s v="new"/>
    <s v="medium"/>
    <s v="Low"/>
    <s v="Mar"/>
    <x v="1"/>
    <x v="1"/>
    <x v="2"/>
  </r>
  <r>
    <n v="607906"/>
    <n v="86317"/>
    <n v="31"/>
    <s v="Female"/>
    <x v="2"/>
    <x v="2"/>
    <s v="South Indian"/>
    <d v="2024-03-29T00:00:00"/>
    <s v="COD"/>
    <n v="70"/>
    <n v="3.1"/>
    <n v="1292.8699999999999"/>
    <n v="112.06"/>
    <s v="UPI"/>
    <n v="4"/>
    <s v="25-35"/>
    <s v="new"/>
    <s v="high value"/>
    <s v="medium"/>
    <s v="Mar"/>
    <x v="1"/>
    <x v="2"/>
    <x v="1"/>
  </r>
  <r>
    <n v="607907"/>
    <n v="87473"/>
    <n v="45"/>
    <s v="Male"/>
    <x v="5"/>
    <x v="4"/>
    <s v="Burger"/>
    <d v="2022-12-04T00:00:00"/>
    <s v="COD"/>
    <n v="60"/>
    <n v="10.5"/>
    <n v="869.77"/>
    <n v="96.79"/>
    <s v="Cash"/>
    <n v="5"/>
    <s v="36-50"/>
    <s v="new"/>
    <s v="high value"/>
    <s v="High"/>
    <s v="Dec"/>
    <x v="2"/>
    <x v="1"/>
    <x v="1"/>
  </r>
  <r>
    <n v="607908"/>
    <n v="70060"/>
    <n v="60"/>
    <s v="Female"/>
    <x v="3"/>
    <x v="7"/>
    <s v="Chinese"/>
    <d v="2024-09-14T00:00:00"/>
    <s v="COD"/>
    <n v="39"/>
    <n v="6.3"/>
    <n v="349.66"/>
    <n v="71.28"/>
    <s v="Card"/>
    <n v="3"/>
    <s v="50+"/>
    <s v="new"/>
    <s v="medium"/>
    <s v="medium"/>
    <s v="Sep"/>
    <x v="1"/>
    <x v="0"/>
    <x v="0"/>
  </r>
  <r>
    <n v="607909"/>
    <n v="30985"/>
    <n v="52"/>
    <s v="Female"/>
    <x v="0"/>
    <x v="2"/>
    <s v="Chinese"/>
    <d v="2024-04-03T00:00:00"/>
    <s v="Online"/>
    <n v="71"/>
    <n v="7"/>
    <n v="339.61"/>
    <n v="44.7"/>
    <s v="Wallet"/>
    <n v="5"/>
    <s v="50+"/>
    <s v="new"/>
    <s v="medium"/>
    <s v="High"/>
    <s v="Apr"/>
    <x v="1"/>
    <x v="0"/>
    <x v="1"/>
  </r>
  <r>
    <n v="607910"/>
    <n v="87278"/>
    <n v="27"/>
    <s v="Female"/>
    <x v="5"/>
    <x v="7"/>
    <s v="Pizza"/>
    <d v="2023-07-01T00:00:00"/>
    <s v="COD"/>
    <n v="60"/>
    <n v="4.8"/>
    <n v="410.25"/>
    <n v="70.099999999999994"/>
    <s v="UPI"/>
    <n v="5"/>
    <s v="25-35"/>
    <s v="new"/>
    <s v="medium"/>
    <s v="High"/>
    <s v="Jul"/>
    <x v="0"/>
    <x v="2"/>
    <x v="1"/>
  </r>
  <r>
    <n v="607911"/>
    <n v="45733"/>
    <n v="38"/>
    <s v="Male"/>
    <x v="4"/>
    <x v="1"/>
    <s v="Burger"/>
    <d v="2022-05-31T00:00:00"/>
    <s v="Online"/>
    <n v="76"/>
    <n v="12.7"/>
    <n v="1148.8"/>
    <n v="38.840000000000003"/>
    <s v="Wallet"/>
    <n v="5"/>
    <s v="36-50"/>
    <s v="new"/>
    <s v="high value"/>
    <s v="High"/>
    <s v="May"/>
    <x v="2"/>
    <x v="1"/>
    <x v="1"/>
  </r>
  <r>
    <n v="607912"/>
    <n v="97347"/>
    <n v="46"/>
    <s v="Female"/>
    <x v="3"/>
    <x v="7"/>
    <s v="Burger"/>
    <d v="2022-05-07T00:00:00"/>
    <s v="COD"/>
    <n v="73"/>
    <n v="3.1"/>
    <n v="778.05"/>
    <n v="22.18"/>
    <s v="UPI"/>
    <n v="3"/>
    <s v="36-50"/>
    <s v="new"/>
    <s v="high value"/>
    <s v="medium"/>
    <s v="May"/>
    <x v="2"/>
    <x v="2"/>
    <x v="1"/>
  </r>
  <r>
    <n v="607913"/>
    <n v="49961"/>
    <n v="58"/>
    <s v="Female"/>
    <x v="0"/>
    <x v="5"/>
    <s v="Pizza"/>
    <d v="2023-12-28T00:00:00"/>
    <s v="Online"/>
    <n v="75"/>
    <n v="1.1000000000000001"/>
    <n v="1236.3399999999999"/>
    <n v="115.82"/>
    <s v="UPI"/>
    <n v="2"/>
    <s v="50+"/>
    <s v="new"/>
    <s v="high value"/>
    <s v="Low"/>
    <s v="Dec"/>
    <x v="0"/>
    <x v="2"/>
    <x v="1"/>
  </r>
  <r>
    <n v="607914"/>
    <n v="54054"/>
    <n v="27"/>
    <s v="Female"/>
    <x v="1"/>
    <x v="7"/>
    <s v="Burger"/>
    <d v="2023-04-26T00:00:00"/>
    <s v="COD"/>
    <n v="64"/>
    <n v="2"/>
    <n v="429.68"/>
    <n v="54.33"/>
    <s v="Card"/>
    <n v="2"/>
    <s v="25-35"/>
    <s v="new"/>
    <s v="medium"/>
    <s v="Low"/>
    <s v="Apr"/>
    <x v="0"/>
    <x v="2"/>
    <x v="1"/>
  </r>
  <r>
    <n v="607915"/>
    <n v="22103"/>
    <n v="36"/>
    <s v="Female"/>
    <x v="3"/>
    <x v="7"/>
    <s v="Burger"/>
    <d v="2024-01-13T00:00:00"/>
    <s v="Online"/>
    <n v="79"/>
    <n v="5.7"/>
    <n v="1094.1500000000001"/>
    <n v="44.05"/>
    <s v="Card"/>
    <n v="2"/>
    <s v="36-50"/>
    <s v="new"/>
    <s v="high value"/>
    <s v="Low"/>
    <s v="Jan"/>
    <x v="1"/>
    <x v="0"/>
    <x v="1"/>
  </r>
  <r>
    <n v="607916"/>
    <n v="79298"/>
    <n v="21"/>
    <s v="Male"/>
    <x v="3"/>
    <x v="7"/>
    <s v="Pizza"/>
    <d v="2024-09-29T00:00:00"/>
    <s v="COD"/>
    <n v="45"/>
    <n v="2.7"/>
    <n v="834.39"/>
    <n v="118.38"/>
    <s v="Wallet"/>
    <n v="3"/>
    <s v="18-24"/>
    <s v="new"/>
    <s v="high value"/>
    <s v="medium"/>
    <s v="Sep"/>
    <x v="1"/>
    <x v="2"/>
    <x v="0"/>
  </r>
  <r>
    <n v="607917"/>
    <n v="33910"/>
    <n v="23"/>
    <s v="Female"/>
    <x v="5"/>
    <x v="5"/>
    <s v="Sandwich"/>
    <d v="2024-01-16T00:00:00"/>
    <s v="Online"/>
    <n v="52"/>
    <n v="6.8"/>
    <n v="1432.18"/>
    <n v="37.590000000000003"/>
    <s v="Cash"/>
    <n v="1"/>
    <s v="18-24"/>
    <s v="new"/>
    <s v="high value"/>
    <s v="Low"/>
    <s v="Jan"/>
    <x v="1"/>
    <x v="0"/>
    <x v="1"/>
  </r>
  <r>
    <n v="607918"/>
    <n v="14031"/>
    <n v="18"/>
    <s v="Female"/>
    <x v="5"/>
    <x v="1"/>
    <s v="South Indian"/>
    <d v="2024-08-17T00:00:00"/>
    <s v="Online"/>
    <n v="24"/>
    <n v="10"/>
    <n v="603.16999999999996"/>
    <n v="34.49"/>
    <s v="Card"/>
    <n v="2"/>
    <s v="18-24"/>
    <s v="new"/>
    <s v="high value"/>
    <s v="Low"/>
    <s v="Aug"/>
    <x v="1"/>
    <x v="0"/>
    <x v="2"/>
  </r>
  <r>
    <n v="607919"/>
    <n v="76929"/>
    <n v="21"/>
    <s v="Male"/>
    <x v="0"/>
    <x v="7"/>
    <s v="Chinese"/>
    <d v="2023-02-27T00:00:00"/>
    <s v="Online"/>
    <n v="53"/>
    <n v="2.2999999999999998"/>
    <n v="1153.3699999999999"/>
    <n v="33.380000000000003"/>
    <s v="Card"/>
    <n v="2"/>
    <s v="18-24"/>
    <s v="new"/>
    <s v="high value"/>
    <s v="Low"/>
    <s v="Feb"/>
    <x v="0"/>
    <x v="2"/>
    <x v="1"/>
  </r>
  <r>
    <n v="607920"/>
    <n v="25743"/>
    <n v="28"/>
    <s v="Female"/>
    <x v="2"/>
    <x v="4"/>
    <s v="Biryani"/>
    <d v="2024-06-02T00:00:00"/>
    <s v="COD"/>
    <n v="81"/>
    <n v="6"/>
    <n v="380.34"/>
    <n v="104.54"/>
    <s v="Wallet"/>
    <n v="3"/>
    <s v="25-35"/>
    <s v="new"/>
    <s v="medium"/>
    <s v="medium"/>
    <s v="Jun"/>
    <x v="1"/>
    <x v="0"/>
    <x v="1"/>
  </r>
  <r>
    <n v="607921"/>
    <n v="50881"/>
    <n v="45"/>
    <s v="Male"/>
    <x v="3"/>
    <x v="3"/>
    <s v="Biryani"/>
    <d v="2024-01-31T00:00:00"/>
    <s v="Online"/>
    <n v="61"/>
    <n v="9.8000000000000007"/>
    <n v="1339.93"/>
    <n v="111.64"/>
    <s v="Cash"/>
    <n v="1"/>
    <s v="36-50"/>
    <s v="new"/>
    <s v="high value"/>
    <s v="Low"/>
    <s v="Jan"/>
    <x v="1"/>
    <x v="0"/>
    <x v="1"/>
  </r>
  <r>
    <n v="607922"/>
    <n v="57629"/>
    <n v="21"/>
    <s v="Male"/>
    <x v="4"/>
    <x v="7"/>
    <s v="South Indian"/>
    <d v="2023-02-25T00:00:00"/>
    <s v="Online"/>
    <n v="51"/>
    <n v="8.6"/>
    <n v="467.8"/>
    <n v="76.91"/>
    <s v="UPI"/>
    <n v="5"/>
    <s v="18-24"/>
    <s v="repeat"/>
    <s v="medium"/>
    <s v="High"/>
    <s v="Feb"/>
    <x v="0"/>
    <x v="0"/>
    <x v="1"/>
  </r>
  <r>
    <n v="607923"/>
    <n v="39355"/>
    <n v="52"/>
    <s v="Female"/>
    <x v="4"/>
    <x v="5"/>
    <s v="Pizza"/>
    <d v="2022-04-03T00:00:00"/>
    <s v="Online"/>
    <n v="70"/>
    <n v="11.9"/>
    <n v="486.33"/>
    <n v="63"/>
    <s v="Wallet"/>
    <n v="3"/>
    <s v="50+"/>
    <s v="new"/>
    <s v="medium"/>
    <s v="medium"/>
    <s v="Apr"/>
    <x v="2"/>
    <x v="1"/>
    <x v="1"/>
  </r>
  <r>
    <n v="607924"/>
    <n v="75720"/>
    <n v="60"/>
    <s v="Male"/>
    <x v="3"/>
    <x v="5"/>
    <s v="Sandwich"/>
    <d v="2022-06-10T00:00:00"/>
    <s v="COD"/>
    <n v="67"/>
    <n v="4.8"/>
    <n v="1437.41"/>
    <n v="69.61"/>
    <s v="UPI"/>
    <n v="4"/>
    <s v="50+"/>
    <s v="repeat"/>
    <s v="high value"/>
    <s v="medium"/>
    <s v="Jun"/>
    <x v="2"/>
    <x v="2"/>
    <x v="1"/>
  </r>
  <r>
    <n v="607925"/>
    <n v="74233"/>
    <n v="56"/>
    <s v="Male"/>
    <x v="3"/>
    <x v="2"/>
    <s v="Burger"/>
    <d v="2022-10-25T00:00:00"/>
    <s v="COD"/>
    <n v="58"/>
    <n v="2"/>
    <n v="333.98"/>
    <n v="51.7"/>
    <s v="Cash"/>
    <n v="3"/>
    <s v="50+"/>
    <s v="new"/>
    <s v="medium"/>
    <s v="medium"/>
    <s v="Oct"/>
    <x v="2"/>
    <x v="2"/>
    <x v="1"/>
  </r>
  <r>
    <n v="607926"/>
    <n v="90086"/>
    <n v="41"/>
    <s v="Male"/>
    <x v="3"/>
    <x v="3"/>
    <s v="South Indian"/>
    <d v="2024-10-19T00:00:00"/>
    <s v="COD"/>
    <n v="79"/>
    <n v="11.3"/>
    <n v="320.7"/>
    <n v="110.25"/>
    <s v="Wallet"/>
    <n v="3"/>
    <s v="36-50"/>
    <s v="new"/>
    <s v="medium"/>
    <s v="medium"/>
    <s v="Oct"/>
    <x v="1"/>
    <x v="1"/>
    <x v="1"/>
  </r>
  <r>
    <n v="607927"/>
    <n v="22440"/>
    <n v="19"/>
    <s v="Female"/>
    <x v="1"/>
    <x v="5"/>
    <s v="Biryani"/>
    <d v="2022-10-21T00:00:00"/>
    <s v="Online"/>
    <n v="71"/>
    <n v="10.9"/>
    <n v="1465.86"/>
    <n v="101.41"/>
    <s v="Cash"/>
    <n v="3"/>
    <s v="18-24"/>
    <s v="new"/>
    <s v="high value"/>
    <s v="medium"/>
    <s v="Oct"/>
    <x v="2"/>
    <x v="1"/>
    <x v="1"/>
  </r>
  <r>
    <n v="607928"/>
    <n v="28595"/>
    <n v="24"/>
    <s v="Female"/>
    <x v="2"/>
    <x v="2"/>
    <s v="Chinese"/>
    <d v="2023-07-14T00:00:00"/>
    <s v="COD"/>
    <n v="74"/>
    <n v="10.5"/>
    <n v="370.94"/>
    <n v="60.08"/>
    <s v="Cash"/>
    <n v="4"/>
    <s v="18-24"/>
    <s v="new"/>
    <s v="medium"/>
    <s v="medium"/>
    <s v="Jul"/>
    <x v="0"/>
    <x v="1"/>
    <x v="1"/>
  </r>
  <r>
    <n v="607929"/>
    <n v="94447"/>
    <n v="61"/>
    <s v="Female"/>
    <x v="3"/>
    <x v="0"/>
    <s v="Biryani"/>
    <d v="2022-09-16T00:00:00"/>
    <s v="COD"/>
    <n v="48"/>
    <n v="11.4"/>
    <n v="837.68"/>
    <n v="96.16"/>
    <s v="Cash"/>
    <n v="5"/>
    <s v="50+"/>
    <s v="new"/>
    <s v="high value"/>
    <s v="High"/>
    <s v="Sep"/>
    <x v="2"/>
    <x v="1"/>
    <x v="1"/>
  </r>
  <r>
    <n v="607930"/>
    <n v="11401"/>
    <n v="64"/>
    <s v="Female"/>
    <x v="0"/>
    <x v="1"/>
    <s v="Biryani"/>
    <d v="2023-01-04T00:00:00"/>
    <s v="COD"/>
    <n v="45"/>
    <n v="10.7"/>
    <n v="984.25"/>
    <n v="114.38"/>
    <s v="Cash"/>
    <n v="4"/>
    <s v="50+"/>
    <s v="new"/>
    <s v="high value"/>
    <s v="medium"/>
    <s v="Jan"/>
    <x v="0"/>
    <x v="1"/>
    <x v="0"/>
  </r>
  <r>
    <n v="607931"/>
    <n v="19977"/>
    <n v="55"/>
    <s v="Female"/>
    <x v="2"/>
    <x v="3"/>
    <s v="Sandwich"/>
    <d v="2022-06-20T00:00:00"/>
    <s v="Online"/>
    <n v="50"/>
    <n v="9"/>
    <n v="249.22"/>
    <n v="64.239999999999995"/>
    <s v="Card"/>
    <n v="2"/>
    <s v="50+"/>
    <s v="new"/>
    <s v="low"/>
    <s v="Low"/>
    <s v="Jun"/>
    <x v="2"/>
    <x v="0"/>
    <x v="1"/>
  </r>
  <r>
    <n v="607932"/>
    <n v="66108"/>
    <n v="22"/>
    <s v="Female"/>
    <x v="0"/>
    <x v="1"/>
    <s v="South Indian"/>
    <d v="2022-03-01T00:00:00"/>
    <s v="COD"/>
    <n v="69"/>
    <n v="14"/>
    <n v="411.37"/>
    <n v="42.76"/>
    <s v="Cash"/>
    <n v="1"/>
    <s v="18-24"/>
    <s v="new"/>
    <s v="medium"/>
    <s v="Low"/>
    <s v="Mar"/>
    <x v="2"/>
    <x v="1"/>
    <x v="1"/>
  </r>
  <r>
    <n v="607933"/>
    <n v="83248"/>
    <n v="33"/>
    <s v="Male"/>
    <x v="3"/>
    <x v="2"/>
    <s v="Pizza"/>
    <d v="2024-04-08T00:00:00"/>
    <s v="COD"/>
    <n v="29"/>
    <n v="8.8000000000000007"/>
    <n v="1289.54"/>
    <n v="39.81"/>
    <s v="UPI"/>
    <n v="5"/>
    <s v="25-35"/>
    <s v="new"/>
    <s v="high value"/>
    <s v="High"/>
    <s v="Apr"/>
    <x v="1"/>
    <x v="0"/>
    <x v="2"/>
  </r>
  <r>
    <n v="607934"/>
    <n v="92611"/>
    <n v="27"/>
    <s v="Female"/>
    <x v="3"/>
    <x v="5"/>
    <s v="Biryani"/>
    <d v="2023-11-13T00:00:00"/>
    <s v="Online"/>
    <n v="64"/>
    <n v="9.5"/>
    <n v="654.91999999999996"/>
    <n v="99.89"/>
    <s v="Cash"/>
    <n v="3"/>
    <s v="25-35"/>
    <s v="new"/>
    <s v="high value"/>
    <s v="medium"/>
    <s v="Nov"/>
    <x v="0"/>
    <x v="0"/>
    <x v="1"/>
  </r>
  <r>
    <n v="607935"/>
    <n v="66860"/>
    <n v="48"/>
    <s v="Male"/>
    <x v="5"/>
    <x v="0"/>
    <s v="Sandwich"/>
    <d v="2023-01-26T00:00:00"/>
    <s v="COD"/>
    <n v="70"/>
    <n v="14"/>
    <n v="1366.1"/>
    <n v="118.74"/>
    <s v="Wallet"/>
    <n v="5"/>
    <s v="36-50"/>
    <s v="new"/>
    <s v="high value"/>
    <s v="High"/>
    <s v="Jan"/>
    <x v="0"/>
    <x v="1"/>
    <x v="1"/>
  </r>
  <r>
    <n v="607936"/>
    <n v="50249"/>
    <n v="22"/>
    <s v="Female"/>
    <x v="2"/>
    <x v="1"/>
    <s v="Chinese"/>
    <d v="2023-03-12T00:00:00"/>
    <s v="Online"/>
    <n v="80"/>
    <n v="6.7"/>
    <n v="1028.6099999999999"/>
    <n v="91.86"/>
    <s v="Cash"/>
    <n v="3"/>
    <s v="18-24"/>
    <s v="new"/>
    <s v="high value"/>
    <s v="medium"/>
    <s v="Mar"/>
    <x v="0"/>
    <x v="0"/>
    <x v="1"/>
  </r>
  <r>
    <n v="607937"/>
    <n v="47571"/>
    <n v="24"/>
    <s v="Male"/>
    <x v="4"/>
    <x v="1"/>
    <s v="Sandwich"/>
    <d v="2022-02-02T00:00:00"/>
    <s v="Online"/>
    <n v="31"/>
    <n v="10.8"/>
    <n v="1214.8499999999999"/>
    <n v="59.39"/>
    <s v="Cash"/>
    <n v="2"/>
    <s v="18-24"/>
    <s v="new"/>
    <s v="high value"/>
    <s v="Low"/>
    <s v="Feb"/>
    <x v="2"/>
    <x v="1"/>
    <x v="0"/>
  </r>
  <r>
    <n v="607938"/>
    <n v="34802"/>
    <n v="59"/>
    <s v="Female"/>
    <x v="0"/>
    <x v="3"/>
    <s v="Biryani"/>
    <d v="2022-10-23T00:00:00"/>
    <s v="COD"/>
    <n v="58"/>
    <n v="8.5"/>
    <n v="1113.5999999999999"/>
    <n v="30.22"/>
    <s v="Cash"/>
    <n v="3"/>
    <s v="50+"/>
    <s v="new"/>
    <s v="high value"/>
    <s v="medium"/>
    <s v="Oct"/>
    <x v="2"/>
    <x v="0"/>
    <x v="1"/>
  </r>
  <r>
    <n v="607939"/>
    <n v="11758"/>
    <n v="58"/>
    <s v="Female"/>
    <x v="4"/>
    <x v="2"/>
    <s v="Biryani"/>
    <d v="2022-02-02T00:00:00"/>
    <s v="COD"/>
    <n v="75"/>
    <n v="2.6"/>
    <n v="1010.93"/>
    <n v="94.97"/>
    <s v="UPI"/>
    <n v="5"/>
    <s v="50+"/>
    <s v="new"/>
    <s v="high value"/>
    <s v="High"/>
    <s v="Feb"/>
    <x v="2"/>
    <x v="2"/>
    <x v="1"/>
  </r>
  <r>
    <n v="607940"/>
    <n v="75318"/>
    <n v="33"/>
    <s v="Female"/>
    <x v="3"/>
    <x v="0"/>
    <s v="South Indian"/>
    <d v="2023-05-22T00:00:00"/>
    <s v="COD"/>
    <n v="23"/>
    <n v="8.6"/>
    <n v="233.13"/>
    <n v="47.97"/>
    <s v="Wallet"/>
    <n v="3"/>
    <s v="25-35"/>
    <s v="repeat"/>
    <s v="low"/>
    <s v="medium"/>
    <s v="May"/>
    <x v="0"/>
    <x v="0"/>
    <x v="2"/>
  </r>
  <r>
    <n v="607941"/>
    <n v="36362"/>
    <n v="53"/>
    <s v="Male"/>
    <x v="0"/>
    <x v="0"/>
    <s v="Burger"/>
    <d v="2022-02-03T00:00:00"/>
    <s v="COD"/>
    <n v="72"/>
    <n v="1.7"/>
    <n v="383.59"/>
    <n v="94.48"/>
    <s v="Cash"/>
    <n v="3"/>
    <s v="50+"/>
    <s v="repeat"/>
    <s v="medium"/>
    <s v="medium"/>
    <s v="Feb"/>
    <x v="2"/>
    <x v="2"/>
    <x v="1"/>
  </r>
  <r>
    <n v="607942"/>
    <n v="47951"/>
    <n v="24"/>
    <s v="Female"/>
    <x v="0"/>
    <x v="4"/>
    <s v="Biryani"/>
    <d v="2024-04-15T00:00:00"/>
    <s v="Online"/>
    <n v="43"/>
    <n v="14.8"/>
    <n v="502.66"/>
    <n v="76.03"/>
    <s v="Wallet"/>
    <n v="2"/>
    <s v="18-24"/>
    <s v="new"/>
    <s v="high value"/>
    <s v="Low"/>
    <s v="Apr"/>
    <x v="1"/>
    <x v="1"/>
    <x v="0"/>
  </r>
  <r>
    <n v="607943"/>
    <n v="40847"/>
    <n v="61"/>
    <s v="Female"/>
    <x v="3"/>
    <x v="3"/>
    <s v="Burger"/>
    <d v="2024-06-05T00:00:00"/>
    <s v="COD"/>
    <n v="23"/>
    <n v="14.1"/>
    <n v="287.54000000000002"/>
    <n v="104.47"/>
    <s v="Card"/>
    <n v="1"/>
    <s v="50+"/>
    <s v="new"/>
    <s v="medium"/>
    <s v="Low"/>
    <s v="Jun"/>
    <x v="1"/>
    <x v="1"/>
    <x v="2"/>
  </r>
  <r>
    <n v="607944"/>
    <n v="71057"/>
    <n v="21"/>
    <s v="Female"/>
    <x v="5"/>
    <x v="6"/>
    <s v="South Indian"/>
    <d v="2023-07-13T00:00:00"/>
    <s v="COD"/>
    <n v="50"/>
    <n v="1.4"/>
    <n v="873.1"/>
    <n v="99.61"/>
    <s v="UPI"/>
    <n v="4"/>
    <s v="18-24"/>
    <s v="repeat"/>
    <s v="high value"/>
    <s v="medium"/>
    <s v="Jul"/>
    <x v="0"/>
    <x v="2"/>
    <x v="1"/>
  </r>
  <r>
    <n v="607945"/>
    <n v="90056"/>
    <n v="31"/>
    <s v="Male"/>
    <x v="1"/>
    <x v="6"/>
    <s v="Burger"/>
    <d v="2022-10-25T00:00:00"/>
    <s v="Online"/>
    <n v="60"/>
    <n v="9.4"/>
    <n v="917.34"/>
    <n v="79.16"/>
    <s v="Wallet"/>
    <n v="1"/>
    <s v="25-35"/>
    <s v="new"/>
    <s v="high value"/>
    <s v="Low"/>
    <s v="Oct"/>
    <x v="2"/>
    <x v="0"/>
    <x v="1"/>
  </r>
  <r>
    <n v="607946"/>
    <n v="21887"/>
    <n v="62"/>
    <s v="Female"/>
    <x v="2"/>
    <x v="7"/>
    <s v="Biryani"/>
    <d v="2024-11-26T00:00:00"/>
    <s v="Online"/>
    <n v="77"/>
    <n v="10.7"/>
    <n v="1488.67"/>
    <n v="50.22"/>
    <s v="Wallet"/>
    <n v="1"/>
    <s v="50+"/>
    <s v="new"/>
    <s v="high value"/>
    <s v="Low"/>
    <s v="Nov"/>
    <x v="1"/>
    <x v="1"/>
    <x v="1"/>
  </r>
  <r>
    <n v="607947"/>
    <n v="99302"/>
    <n v="22"/>
    <s v="Female"/>
    <x v="5"/>
    <x v="3"/>
    <s v="Burger"/>
    <d v="2022-11-21T00:00:00"/>
    <s v="COD"/>
    <n v="53"/>
    <n v="6.2"/>
    <n v="1220.32"/>
    <n v="102.75"/>
    <s v="UPI"/>
    <n v="4"/>
    <s v="18-24"/>
    <s v="repeat"/>
    <s v="high value"/>
    <s v="medium"/>
    <s v="Nov"/>
    <x v="2"/>
    <x v="0"/>
    <x v="1"/>
  </r>
  <r>
    <n v="607948"/>
    <n v="26460"/>
    <n v="28"/>
    <s v="Female"/>
    <x v="0"/>
    <x v="5"/>
    <s v="Sandwich"/>
    <d v="2023-09-17T00:00:00"/>
    <s v="Online"/>
    <n v="26"/>
    <n v="14.6"/>
    <n v="1111.02"/>
    <n v="46.45"/>
    <s v="Cash"/>
    <n v="4"/>
    <s v="25-35"/>
    <s v="new"/>
    <s v="high value"/>
    <s v="medium"/>
    <s v="Sep"/>
    <x v="0"/>
    <x v="1"/>
    <x v="2"/>
  </r>
  <r>
    <n v="607949"/>
    <n v="17643"/>
    <n v="62"/>
    <s v="Female"/>
    <x v="3"/>
    <x v="5"/>
    <s v="South Indian"/>
    <d v="2024-01-29T00:00:00"/>
    <s v="Online"/>
    <n v="35"/>
    <n v="11.2"/>
    <n v="1313.7"/>
    <n v="59.35"/>
    <s v="Card"/>
    <n v="5"/>
    <s v="50+"/>
    <s v="new"/>
    <s v="high value"/>
    <s v="High"/>
    <s v="Jan"/>
    <x v="1"/>
    <x v="1"/>
    <x v="0"/>
  </r>
  <r>
    <n v="607950"/>
    <n v="31216"/>
    <n v="43"/>
    <s v="Male"/>
    <x v="3"/>
    <x v="4"/>
    <s v="Pizza"/>
    <d v="2024-12-18T00:00:00"/>
    <s v="COD"/>
    <n v="22"/>
    <n v="10.7"/>
    <n v="1396.31"/>
    <n v="100.83"/>
    <s v="Card"/>
    <n v="3"/>
    <s v="36-50"/>
    <s v="new"/>
    <s v="high value"/>
    <s v="medium"/>
    <s v="Dec"/>
    <x v="1"/>
    <x v="1"/>
    <x v="2"/>
  </r>
  <r>
    <n v="607951"/>
    <n v="47422"/>
    <n v="25"/>
    <s v="Female"/>
    <x v="1"/>
    <x v="3"/>
    <s v="Pizza"/>
    <d v="2022-10-12T00:00:00"/>
    <s v="Online"/>
    <n v="23"/>
    <n v="5.2"/>
    <n v="435.81"/>
    <n v="30.73"/>
    <s v="Cash"/>
    <n v="1"/>
    <s v="25-35"/>
    <s v="new"/>
    <s v="medium"/>
    <s v="Low"/>
    <s v="Oct"/>
    <x v="2"/>
    <x v="0"/>
    <x v="2"/>
  </r>
  <r>
    <n v="607952"/>
    <n v="89901"/>
    <n v="37"/>
    <s v="Female"/>
    <x v="5"/>
    <x v="6"/>
    <s v="Burger"/>
    <d v="2024-10-11T00:00:00"/>
    <s v="COD"/>
    <n v="24"/>
    <n v="10.8"/>
    <n v="1220.18"/>
    <n v="70.040000000000006"/>
    <s v="Wallet"/>
    <n v="5"/>
    <s v="36-50"/>
    <s v="new"/>
    <s v="high value"/>
    <s v="High"/>
    <s v="Oct"/>
    <x v="1"/>
    <x v="1"/>
    <x v="2"/>
  </r>
  <r>
    <n v="607953"/>
    <n v="54159"/>
    <n v="47"/>
    <s v="Female"/>
    <x v="0"/>
    <x v="5"/>
    <s v="Biryani"/>
    <d v="2023-01-02T00:00:00"/>
    <s v="COD"/>
    <n v="24"/>
    <n v="5.7"/>
    <n v="1160.03"/>
    <n v="52.01"/>
    <s v="Card"/>
    <n v="5"/>
    <s v="36-50"/>
    <s v="new"/>
    <s v="high value"/>
    <s v="High"/>
    <s v="Jan"/>
    <x v="0"/>
    <x v="0"/>
    <x v="2"/>
  </r>
  <r>
    <n v="607954"/>
    <n v="63197"/>
    <n v="38"/>
    <s v="Female"/>
    <x v="4"/>
    <x v="1"/>
    <s v="Sandwich"/>
    <d v="2024-07-08T00:00:00"/>
    <s v="COD"/>
    <n v="21"/>
    <n v="10.199999999999999"/>
    <n v="965.81"/>
    <n v="101.1"/>
    <s v="UPI"/>
    <n v="4"/>
    <s v="36-50"/>
    <s v="repeat"/>
    <s v="high value"/>
    <s v="medium"/>
    <s v="Jul"/>
    <x v="1"/>
    <x v="1"/>
    <x v="2"/>
  </r>
  <r>
    <n v="607955"/>
    <n v="67731"/>
    <n v="53"/>
    <s v="Male"/>
    <x v="4"/>
    <x v="4"/>
    <s v="Biryani"/>
    <d v="2022-03-13T00:00:00"/>
    <s v="Online"/>
    <n v="45"/>
    <n v="14.2"/>
    <n v="892.57"/>
    <n v="99.46"/>
    <s v="UPI"/>
    <n v="2"/>
    <s v="50+"/>
    <s v="new"/>
    <s v="high value"/>
    <s v="Low"/>
    <s v="Mar"/>
    <x v="2"/>
    <x v="1"/>
    <x v="0"/>
  </r>
  <r>
    <n v="607956"/>
    <n v="85091"/>
    <n v="19"/>
    <s v="Male"/>
    <x v="3"/>
    <x v="5"/>
    <s v="Pizza"/>
    <d v="2022-09-04T00:00:00"/>
    <s v="COD"/>
    <n v="60"/>
    <n v="12"/>
    <n v="652.67999999999995"/>
    <n v="94.2"/>
    <s v="UPI"/>
    <n v="3"/>
    <s v="18-24"/>
    <s v="new"/>
    <s v="high value"/>
    <s v="medium"/>
    <s v="Sep"/>
    <x v="2"/>
    <x v="1"/>
    <x v="1"/>
  </r>
  <r>
    <n v="607957"/>
    <n v="22749"/>
    <n v="39"/>
    <s v="Female"/>
    <x v="0"/>
    <x v="0"/>
    <s v="South Indian"/>
    <d v="2022-09-22T00:00:00"/>
    <s v="COD"/>
    <n v="29"/>
    <n v="10"/>
    <n v="1209.18"/>
    <n v="117.53"/>
    <s v="Cash"/>
    <n v="3"/>
    <s v="36-50"/>
    <s v="new"/>
    <s v="high value"/>
    <s v="medium"/>
    <s v="Sep"/>
    <x v="2"/>
    <x v="0"/>
    <x v="2"/>
  </r>
  <r>
    <n v="607958"/>
    <n v="28901"/>
    <n v="40"/>
    <s v="Female"/>
    <x v="0"/>
    <x v="2"/>
    <s v="South Indian"/>
    <d v="2024-08-27T00:00:00"/>
    <s v="Online"/>
    <n v="81"/>
    <n v="9.1"/>
    <n v="644.20000000000005"/>
    <n v="71.44"/>
    <s v="Card"/>
    <n v="3"/>
    <s v="36-50"/>
    <s v="new"/>
    <s v="high value"/>
    <s v="medium"/>
    <s v="Aug"/>
    <x v="1"/>
    <x v="0"/>
    <x v="1"/>
  </r>
  <r>
    <n v="607959"/>
    <n v="73390"/>
    <n v="29"/>
    <s v="Female"/>
    <x v="0"/>
    <x v="1"/>
    <s v="South Indian"/>
    <d v="2024-09-23T00:00:00"/>
    <s v="Online"/>
    <n v="43"/>
    <n v="9.8000000000000007"/>
    <n v="162.91"/>
    <n v="37.17"/>
    <s v="Card"/>
    <n v="3"/>
    <s v="25-35"/>
    <s v="new"/>
    <s v="low"/>
    <s v="medium"/>
    <s v="Sep"/>
    <x v="1"/>
    <x v="0"/>
    <x v="0"/>
  </r>
  <r>
    <n v="607960"/>
    <n v="98407"/>
    <n v="58"/>
    <s v="Male"/>
    <x v="2"/>
    <x v="4"/>
    <s v="Chinese"/>
    <d v="2023-11-09T00:00:00"/>
    <s v="Online"/>
    <n v="83"/>
    <n v="6.8"/>
    <n v="1155.81"/>
    <n v="118.04"/>
    <s v="UPI"/>
    <n v="1"/>
    <s v="50+"/>
    <s v="new"/>
    <s v="high value"/>
    <s v="Low"/>
    <s v="Nov"/>
    <x v="0"/>
    <x v="0"/>
    <x v="1"/>
  </r>
  <r>
    <n v="607961"/>
    <n v="60590"/>
    <n v="56"/>
    <s v="Female"/>
    <x v="2"/>
    <x v="3"/>
    <s v="South Indian"/>
    <d v="2023-12-03T00:00:00"/>
    <s v="COD"/>
    <n v="69"/>
    <n v="14.7"/>
    <n v="882.64"/>
    <n v="76.180000000000007"/>
    <s v="UPI"/>
    <n v="5"/>
    <s v="50+"/>
    <s v="new"/>
    <s v="high value"/>
    <s v="High"/>
    <s v="Dec"/>
    <x v="0"/>
    <x v="1"/>
    <x v="1"/>
  </r>
  <r>
    <n v="607962"/>
    <n v="44710"/>
    <n v="44"/>
    <s v="Male"/>
    <x v="1"/>
    <x v="3"/>
    <s v="Sandwich"/>
    <d v="2024-07-16T00:00:00"/>
    <s v="COD"/>
    <n v="42"/>
    <n v="7.8"/>
    <n v="1355.51"/>
    <n v="60.26"/>
    <s v="UPI"/>
    <n v="1"/>
    <s v="36-50"/>
    <s v="new"/>
    <s v="high value"/>
    <s v="Low"/>
    <s v="Jul"/>
    <x v="1"/>
    <x v="0"/>
    <x v="0"/>
  </r>
  <r>
    <n v="607963"/>
    <n v="24918"/>
    <n v="40"/>
    <s v="Female"/>
    <x v="0"/>
    <x v="0"/>
    <s v="Pizza"/>
    <d v="2022-04-12T00:00:00"/>
    <s v="COD"/>
    <n v="46"/>
    <n v="5.7"/>
    <n v="1048.97"/>
    <n v="89.13"/>
    <s v="Card"/>
    <n v="2"/>
    <s v="36-50"/>
    <s v="new"/>
    <s v="high value"/>
    <s v="Low"/>
    <s v="Apr"/>
    <x v="2"/>
    <x v="0"/>
    <x v="1"/>
  </r>
  <r>
    <n v="607964"/>
    <n v="76580"/>
    <n v="20"/>
    <s v="Female"/>
    <x v="0"/>
    <x v="6"/>
    <s v="Chinese"/>
    <d v="2023-02-17T00:00:00"/>
    <s v="Online"/>
    <n v="45"/>
    <n v="3.6"/>
    <n v="560.72"/>
    <n v="113.38"/>
    <s v="Wallet"/>
    <n v="3"/>
    <s v="18-24"/>
    <s v="new"/>
    <s v="high value"/>
    <s v="medium"/>
    <s v="Feb"/>
    <x v="0"/>
    <x v="2"/>
    <x v="0"/>
  </r>
  <r>
    <n v="607965"/>
    <n v="19191"/>
    <n v="64"/>
    <s v="Male"/>
    <x v="0"/>
    <x v="5"/>
    <s v="Biryani"/>
    <d v="2024-07-09T00:00:00"/>
    <s v="Online"/>
    <n v="29"/>
    <n v="5.4"/>
    <n v="682.64"/>
    <n v="40.520000000000003"/>
    <s v="Cash"/>
    <n v="2"/>
    <s v="50+"/>
    <s v="new"/>
    <s v="high value"/>
    <s v="Low"/>
    <s v="Jul"/>
    <x v="1"/>
    <x v="0"/>
    <x v="2"/>
  </r>
  <r>
    <n v="607966"/>
    <n v="28632"/>
    <n v="63"/>
    <s v="Female"/>
    <x v="5"/>
    <x v="4"/>
    <s v="Sandwich"/>
    <d v="2022-10-04T00:00:00"/>
    <s v="COD"/>
    <n v="67"/>
    <n v="7.3"/>
    <n v="854.22"/>
    <n v="51.91"/>
    <s v="UPI"/>
    <n v="2"/>
    <s v="50+"/>
    <s v="repeat"/>
    <s v="high value"/>
    <s v="Low"/>
    <s v="Oct"/>
    <x v="2"/>
    <x v="0"/>
    <x v="1"/>
  </r>
  <r>
    <n v="607967"/>
    <n v="31079"/>
    <n v="32"/>
    <s v="Male"/>
    <x v="3"/>
    <x v="4"/>
    <s v="Burger"/>
    <d v="2023-10-01T00:00:00"/>
    <s v="Online"/>
    <n v="28"/>
    <n v="9.3000000000000007"/>
    <n v="627.85"/>
    <n v="33.119999999999997"/>
    <s v="Card"/>
    <n v="4"/>
    <s v="25-35"/>
    <s v="new"/>
    <s v="high value"/>
    <s v="medium"/>
    <s v="Oct"/>
    <x v="0"/>
    <x v="0"/>
    <x v="2"/>
  </r>
  <r>
    <n v="607968"/>
    <n v="62438"/>
    <n v="38"/>
    <s v="Female"/>
    <x v="5"/>
    <x v="7"/>
    <s v="Biryani"/>
    <d v="2023-07-12T00:00:00"/>
    <s v="Online"/>
    <n v="49"/>
    <n v="3.7"/>
    <n v="1031.3699999999999"/>
    <n v="95.3"/>
    <s v="Card"/>
    <n v="5"/>
    <s v="36-50"/>
    <s v="new"/>
    <s v="high value"/>
    <s v="High"/>
    <s v="Jul"/>
    <x v="0"/>
    <x v="2"/>
    <x v="1"/>
  </r>
  <r>
    <n v="607969"/>
    <n v="36684"/>
    <n v="53"/>
    <s v="Male"/>
    <x v="5"/>
    <x v="2"/>
    <s v="Chinese"/>
    <d v="2022-04-22T00:00:00"/>
    <s v="COD"/>
    <n v="89"/>
    <n v="6.7"/>
    <n v="1298.1199999999999"/>
    <n v="115.1"/>
    <s v="Cash"/>
    <n v="3"/>
    <s v="50+"/>
    <s v="new"/>
    <s v="high value"/>
    <s v="medium"/>
    <s v="Apr"/>
    <x v="2"/>
    <x v="0"/>
    <x v="1"/>
  </r>
  <r>
    <n v="607970"/>
    <n v="81347"/>
    <n v="58"/>
    <s v="Male"/>
    <x v="0"/>
    <x v="7"/>
    <s v="Burger"/>
    <d v="2022-03-30T00:00:00"/>
    <s v="COD"/>
    <n v="29"/>
    <n v="11.1"/>
    <n v="1226.22"/>
    <n v="49.01"/>
    <s v="Wallet"/>
    <n v="3"/>
    <s v="50+"/>
    <s v="new"/>
    <s v="high value"/>
    <s v="medium"/>
    <s v="Mar"/>
    <x v="2"/>
    <x v="1"/>
    <x v="2"/>
  </r>
  <r>
    <n v="607971"/>
    <n v="34916"/>
    <n v="24"/>
    <s v="Male"/>
    <x v="3"/>
    <x v="6"/>
    <s v="Pizza"/>
    <d v="2023-02-09T00:00:00"/>
    <s v="Online"/>
    <n v="70"/>
    <n v="2.4"/>
    <n v="789.27"/>
    <n v="54.31"/>
    <s v="Card"/>
    <n v="1"/>
    <s v="18-24"/>
    <s v="new"/>
    <s v="high value"/>
    <s v="Low"/>
    <s v="Feb"/>
    <x v="0"/>
    <x v="2"/>
    <x v="1"/>
  </r>
  <r>
    <n v="607972"/>
    <n v="30991"/>
    <n v="29"/>
    <s v="Female"/>
    <x v="0"/>
    <x v="6"/>
    <s v="Burger"/>
    <d v="2024-01-24T00:00:00"/>
    <s v="COD"/>
    <n v="84"/>
    <n v="3"/>
    <n v="1038.51"/>
    <n v="68.05"/>
    <s v="Cash"/>
    <n v="2"/>
    <s v="25-35"/>
    <s v="new"/>
    <s v="high value"/>
    <s v="Low"/>
    <s v="Jan"/>
    <x v="1"/>
    <x v="2"/>
    <x v="1"/>
  </r>
  <r>
    <n v="607973"/>
    <n v="16491"/>
    <n v="32"/>
    <s v="Male"/>
    <x v="1"/>
    <x v="1"/>
    <s v="South Indian"/>
    <d v="2024-06-22T00:00:00"/>
    <s v="Online"/>
    <n v="78"/>
    <n v="12.8"/>
    <n v="1498.34"/>
    <n v="45.29"/>
    <s v="UPI"/>
    <n v="5"/>
    <s v="25-35"/>
    <s v="new"/>
    <s v="high value"/>
    <s v="High"/>
    <s v="Jun"/>
    <x v="1"/>
    <x v="1"/>
    <x v="1"/>
  </r>
  <r>
    <n v="607974"/>
    <n v="96144"/>
    <n v="19"/>
    <s v="Male"/>
    <x v="3"/>
    <x v="2"/>
    <s v="Sandwich"/>
    <d v="2023-04-22T00:00:00"/>
    <s v="COD"/>
    <n v="59"/>
    <n v="11.5"/>
    <n v="330.83"/>
    <n v="35.630000000000003"/>
    <s v="Card"/>
    <n v="2"/>
    <s v="18-24"/>
    <s v="new"/>
    <s v="medium"/>
    <s v="Low"/>
    <s v="Apr"/>
    <x v="0"/>
    <x v="1"/>
    <x v="1"/>
  </r>
  <r>
    <n v="607975"/>
    <n v="70097"/>
    <n v="61"/>
    <s v="Male"/>
    <x v="5"/>
    <x v="0"/>
    <s v="Pizza"/>
    <d v="2022-01-18T00:00:00"/>
    <s v="COD"/>
    <n v="49"/>
    <n v="2.1"/>
    <n v="1347.32"/>
    <n v="31.29"/>
    <s v="Card"/>
    <n v="5"/>
    <s v="50+"/>
    <s v="new"/>
    <s v="high value"/>
    <s v="High"/>
    <s v="Jan"/>
    <x v="2"/>
    <x v="2"/>
    <x v="1"/>
  </r>
  <r>
    <n v="607976"/>
    <n v="94070"/>
    <n v="24"/>
    <s v="Female"/>
    <x v="3"/>
    <x v="3"/>
    <s v="South Indian"/>
    <d v="2023-04-30T00:00:00"/>
    <s v="Online"/>
    <n v="78"/>
    <n v="12.2"/>
    <n v="534.54999999999995"/>
    <n v="105.63"/>
    <s v="Card"/>
    <n v="1"/>
    <s v="18-24"/>
    <s v="new"/>
    <s v="high value"/>
    <s v="Low"/>
    <s v="Apr"/>
    <x v="0"/>
    <x v="1"/>
    <x v="1"/>
  </r>
  <r>
    <n v="607977"/>
    <n v="54500"/>
    <n v="44"/>
    <s v="Male"/>
    <x v="0"/>
    <x v="5"/>
    <s v="Burger"/>
    <d v="2023-05-22T00:00:00"/>
    <s v="COD"/>
    <n v="52"/>
    <n v="6.6"/>
    <n v="754.76"/>
    <n v="41.79"/>
    <s v="Wallet"/>
    <n v="3"/>
    <s v="36-50"/>
    <s v="new"/>
    <s v="high value"/>
    <s v="medium"/>
    <s v="May"/>
    <x v="0"/>
    <x v="0"/>
    <x v="1"/>
  </r>
  <r>
    <n v="607978"/>
    <n v="51066"/>
    <n v="52"/>
    <s v="Female"/>
    <x v="1"/>
    <x v="2"/>
    <s v="Burger"/>
    <d v="2023-07-03T00:00:00"/>
    <s v="COD"/>
    <n v="20"/>
    <n v="2.2999999999999998"/>
    <n v="286.20999999999998"/>
    <n v="61.65"/>
    <s v="Card"/>
    <n v="1"/>
    <s v="50+"/>
    <s v="new"/>
    <s v="medium"/>
    <s v="Low"/>
    <s v="Jul"/>
    <x v="0"/>
    <x v="2"/>
    <x v="2"/>
  </r>
  <r>
    <n v="607979"/>
    <n v="84493"/>
    <n v="61"/>
    <s v="Female"/>
    <x v="3"/>
    <x v="3"/>
    <s v="Biryani"/>
    <d v="2024-06-10T00:00:00"/>
    <s v="Online"/>
    <n v="76"/>
    <n v="10.7"/>
    <n v="1307.8900000000001"/>
    <n v="116.49"/>
    <s v="Cash"/>
    <n v="4"/>
    <s v="50+"/>
    <s v="new"/>
    <s v="high value"/>
    <s v="medium"/>
    <s v="Jun"/>
    <x v="1"/>
    <x v="1"/>
    <x v="1"/>
  </r>
  <r>
    <n v="607980"/>
    <n v="70290"/>
    <n v="64"/>
    <s v="Female"/>
    <x v="0"/>
    <x v="0"/>
    <s v="Biryani"/>
    <d v="2023-05-22T00:00:00"/>
    <s v="COD"/>
    <n v="40"/>
    <n v="1.7"/>
    <n v="200.42"/>
    <n v="58.63"/>
    <s v="Wallet"/>
    <n v="3"/>
    <s v="50+"/>
    <s v="new"/>
    <s v="low"/>
    <s v="medium"/>
    <s v="May"/>
    <x v="0"/>
    <x v="2"/>
    <x v="0"/>
  </r>
  <r>
    <n v="607981"/>
    <n v="75588"/>
    <n v="30"/>
    <s v="Female"/>
    <x v="3"/>
    <x v="4"/>
    <s v="Sandwich"/>
    <d v="2023-06-11T00:00:00"/>
    <s v="Online"/>
    <n v="86"/>
    <n v="12.9"/>
    <n v="1225.03"/>
    <n v="63.54"/>
    <s v="Card"/>
    <n v="4"/>
    <s v="25-35"/>
    <s v="new"/>
    <s v="high value"/>
    <s v="medium"/>
    <s v="Jun"/>
    <x v="0"/>
    <x v="1"/>
    <x v="1"/>
  </r>
  <r>
    <n v="607982"/>
    <n v="33000"/>
    <n v="45"/>
    <s v="Female"/>
    <x v="5"/>
    <x v="6"/>
    <s v="Biryani"/>
    <d v="2022-06-25T00:00:00"/>
    <s v="COD"/>
    <n v="72"/>
    <n v="8"/>
    <n v="203.5"/>
    <n v="53.74"/>
    <s v="Cash"/>
    <n v="2"/>
    <s v="36-50"/>
    <s v="new"/>
    <s v="low"/>
    <s v="Low"/>
    <s v="Jun"/>
    <x v="2"/>
    <x v="0"/>
    <x v="1"/>
  </r>
  <r>
    <n v="607983"/>
    <n v="77147"/>
    <n v="63"/>
    <s v="Male"/>
    <x v="2"/>
    <x v="7"/>
    <s v="South Indian"/>
    <d v="2023-05-29T00:00:00"/>
    <s v="COD"/>
    <n v="63"/>
    <n v="2.2000000000000002"/>
    <n v="563.37"/>
    <n v="60.52"/>
    <s v="Card"/>
    <n v="1"/>
    <s v="50+"/>
    <s v="new"/>
    <s v="high value"/>
    <s v="Low"/>
    <s v="May"/>
    <x v="0"/>
    <x v="2"/>
    <x v="1"/>
  </r>
  <r>
    <n v="607984"/>
    <n v="71034"/>
    <n v="62"/>
    <s v="Female"/>
    <x v="4"/>
    <x v="2"/>
    <s v="Sandwich"/>
    <d v="2023-12-23T00:00:00"/>
    <s v="Online"/>
    <n v="64"/>
    <n v="8"/>
    <n v="1171.1099999999999"/>
    <n v="85.09"/>
    <s v="Wallet"/>
    <n v="3"/>
    <s v="50+"/>
    <s v="new"/>
    <s v="high value"/>
    <s v="medium"/>
    <s v="Dec"/>
    <x v="0"/>
    <x v="0"/>
    <x v="1"/>
  </r>
  <r>
    <n v="607985"/>
    <n v="91140"/>
    <n v="18"/>
    <s v="Male"/>
    <x v="5"/>
    <x v="2"/>
    <s v="South Indian"/>
    <d v="2022-04-24T00:00:00"/>
    <s v="COD"/>
    <n v="59"/>
    <n v="14.5"/>
    <n v="548.74"/>
    <n v="84.99"/>
    <s v="Wallet"/>
    <n v="1"/>
    <s v="18-24"/>
    <s v="new"/>
    <s v="high value"/>
    <s v="Low"/>
    <s v="Apr"/>
    <x v="2"/>
    <x v="1"/>
    <x v="1"/>
  </r>
  <r>
    <n v="607986"/>
    <n v="43550"/>
    <n v="48"/>
    <s v="Female"/>
    <x v="4"/>
    <x v="5"/>
    <s v="Biryani"/>
    <d v="2024-06-04T00:00:00"/>
    <s v="Online"/>
    <n v="57"/>
    <n v="6.8"/>
    <n v="894.14"/>
    <n v="75.33"/>
    <s v="Wallet"/>
    <n v="4"/>
    <s v="36-50"/>
    <s v="new"/>
    <s v="high value"/>
    <s v="medium"/>
    <s v="Jun"/>
    <x v="1"/>
    <x v="0"/>
    <x v="1"/>
  </r>
  <r>
    <n v="607987"/>
    <n v="68788"/>
    <n v="26"/>
    <s v="Female"/>
    <x v="0"/>
    <x v="0"/>
    <s v="Pizza"/>
    <d v="2022-02-01T00:00:00"/>
    <s v="COD"/>
    <n v="74"/>
    <n v="5.2"/>
    <n v="225.45"/>
    <n v="100.5"/>
    <s v="Cash"/>
    <n v="5"/>
    <s v="25-35"/>
    <s v="new"/>
    <s v="low"/>
    <s v="High"/>
    <s v="Feb"/>
    <x v="2"/>
    <x v="0"/>
    <x v="1"/>
  </r>
  <r>
    <n v="607988"/>
    <n v="20665"/>
    <n v="44"/>
    <s v="Male"/>
    <x v="1"/>
    <x v="7"/>
    <s v="Sandwich"/>
    <d v="2023-02-13T00:00:00"/>
    <s v="Online"/>
    <n v="60"/>
    <n v="1.9"/>
    <n v="217.47"/>
    <n v="107.9"/>
    <s v="UPI"/>
    <n v="1"/>
    <s v="36-50"/>
    <s v="new"/>
    <s v="low"/>
    <s v="Low"/>
    <s v="Feb"/>
    <x v="0"/>
    <x v="2"/>
    <x v="1"/>
  </r>
  <r>
    <n v="607989"/>
    <n v="39327"/>
    <n v="26"/>
    <s v="Female"/>
    <x v="2"/>
    <x v="6"/>
    <s v="Pizza"/>
    <d v="2023-08-11T00:00:00"/>
    <s v="COD"/>
    <n v="73"/>
    <n v="14.5"/>
    <n v="366.07"/>
    <n v="75.23"/>
    <s v="Wallet"/>
    <n v="4"/>
    <s v="25-35"/>
    <s v="new"/>
    <s v="medium"/>
    <s v="medium"/>
    <s v="Aug"/>
    <x v="0"/>
    <x v="1"/>
    <x v="1"/>
  </r>
  <r>
    <n v="607990"/>
    <n v="63698"/>
    <n v="64"/>
    <s v="Female"/>
    <x v="4"/>
    <x v="3"/>
    <s v="South Indian"/>
    <d v="2024-11-02T00:00:00"/>
    <s v="COD"/>
    <n v="40"/>
    <n v="8"/>
    <n v="176.18"/>
    <n v="69.5"/>
    <s v="UPI"/>
    <n v="4"/>
    <s v="50+"/>
    <s v="new"/>
    <s v="low"/>
    <s v="medium"/>
    <s v="Nov"/>
    <x v="1"/>
    <x v="0"/>
    <x v="0"/>
  </r>
  <r>
    <n v="607991"/>
    <n v="55490"/>
    <n v="52"/>
    <s v="Female"/>
    <x v="5"/>
    <x v="0"/>
    <s v="Pizza"/>
    <d v="2022-04-11T00:00:00"/>
    <s v="COD"/>
    <n v="30"/>
    <n v="10.3"/>
    <n v="743.73"/>
    <n v="42.45"/>
    <s v="Card"/>
    <n v="2"/>
    <s v="50+"/>
    <s v="new"/>
    <s v="high value"/>
    <s v="Low"/>
    <s v="Apr"/>
    <x v="2"/>
    <x v="1"/>
    <x v="2"/>
  </r>
  <r>
    <n v="607992"/>
    <n v="31656"/>
    <n v="18"/>
    <s v="Male"/>
    <x v="4"/>
    <x v="3"/>
    <s v="Sandwich"/>
    <d v="2024-12-01T00:00:00"/>
    <s v="Online"/>
    <n v="62"/>
    <n v="5.3"/>
    <n v="981.17"/>
    <n v="38.020000000000003"/>
    <s v="Cash"/>
    <n v="2"/>
    <s v="18-24"/>
    <s v="new"/>
    <s v="high value"/>
    <s v="Low"/>
    <s v="Dec"/>
    <x v="1"/>
    <x v="0"/>
    <x v="1"/>
  </r>
  <r>
    <n v="607993"/>
    <n v="84045"/>
    <n v="51"/>
    <s v="Female"/>
    <x v="0"/>
    <x v="1"/>
    <s v="Sandwich"/>
    <d v="2024-08-01T00:00:00"/>
    <s v="Online"/>
    <n v="21"/>
    <n v="3.2"/>
    <n v="1263.54"/>
    <n v="87.32"/>
    <s v="Wallet"/>
    <n v="3"/>
    <s v="50+"/>
    <s v="new"/>
    <s v="high value"/>
    <s v="medium"/>
    <s v="Aug"/>
    <x v="1"/>
    <x v="2"/>
    <x v="2"/>
  </r>
  <r>
    <n v="607994"/>
    <n v="75771"/>
    <n v="33"/>
    <s v="Female"/>
    <x v="2"/>
    <x v="1"/>
    <s v="Chinese"/>
    <d v="2024-09-24T00:00:00"/>
    <s v="COD"/>
    <n v="33"/>
    <n v="11.7"/>
    <n v="777.66"/>
    <n v="104.76"/>
    <s v="UPI"/>
    <n v="3"/>
    <s v="25-35"/>
    <s v="new"/>
    <s v="high value"/>
    <s v="medium"/>
    <s v="Sep"/>
    <x v="1"/>
    <x v="1"/>
    <x v="0"/>
  </r>
  <r>
    <n v="607995"/>
    <n v="25584"/>
    <n v="28"/>
    <s v="Female"/>
    <x v="4"/>
    <x v="4"/>
    <s v="Sandwich"/>
    <d v="2022-01-11T00:00:00"/>
    <s v="Online"/>
    <n v="82"/>
    <n v="1.1000000000000001"/>
    <n v="1054.07"/>
    <n v="21.02"/>
    <s v="Cash"/>
    <n v="4"/>
    <s v="25-35"/>
    <s v="repeat"/>
    <s v="high value"/>
    <s v="medium"/>
    <s v="Jan"/>
    <x v="2"/>
    <x v="2"/>
    <x v="1"/>
  </r>
  <r>
    <n v="607996"/>
    <n v="45340"/>
    <n v="60"/>
    <s v="Female"/>
    <x v="4"/>
    <x v="0"/>
    <s v="Burger"/>
    <d v="2023-08-04T00:00:00"/>
    <s v="Online"/>
    <n v="82"/>
    <n v="2.8"/>
    <n v="895.5"/>
    <n v="35.299999999999997"/>
    <s v="Cash"/>
    <n v="3"/>
    <s v="50+"/>
    <s v="new"/>
    <s v="high value"/>
    <s v="medium"/>
    <s v="Aug"/>
    <x v="0"/>
    <x v="2"/>
    <x v="1"/>
  </r>
  <r>
    <n v="607997"/>
    <n v="86123"/>
    <n v="54"/>
    <s v="Male"/>
    <x v="1"/>
    <x v="0"/>
    <s v="South Indian"/>
    <d v="2022-01-02T00:00:00"/>
    <s v="Online"/>
    <n v="47"/>
    <n v="9.6"/>
    <n v="177.18"/>
    <n v="25.3"/>
    <s v="Wallet"/>
    <n v="2"/>
    <s v="50+"/>
    <s v="new"/>
    <s v="low"/>
    <s v="Low"/>
    <s v="Jan"/>
    <x v="2"/>
    <x v="0"/>
    <x v="1"/>
  </r>
  <r>
    <n v="607998"/>
    <n v="14627"/>
    <n v="64"/>
    <s v="Female"/>
    <x v="2"/>
    <x v="1"/>
    <s v="Chinese"/>
    <d v="2024-11-24T00:00:00"/>
    <s v="COD"/>
    <n v="89"/>
    <n v="13"/>
    <n v="165.19"/>
    <n v="83.17"/>
    <s v="Wallet"/>
    <n v="2"/>
    <s v="50+"/>
    <s v="new"/>
    <s v="low"/>
    <s v="Low"/>
    <s v="Nov"/>
    <x v="1"/>
    <x v="1"/>
    <x v="1"/>
  </r>
  <r>
    <n v="607999"/>
    <n v="46791"/>
    <n v="47"/>
    <s v="Female"/>
    <x v="2"/>
    <x v="3"/>
    <s v="Sandwich"/>
    <d v="2023-09-21T00:00:00"/>
    <s v="COD"/>
    <n v="80"/>
    <n v="13.3"/>
    <n v="1352.23"/>
    <n v="57.68"/>
    <s v="UPI"/>
    <n v="2"/>
    <s v="36-50"/>
    <s v="new"/>
    <s v="high value"/>
    <s v="Low"/>
    <s v="Sep"/>
    <x v="0"/>
    <x v="1"/>
    <x v="1"/>
  </r>
  <r>
    <n v="608000"/>
    <n v="77366"/>
    <n v="34"/>
    <s v="Female"/>
    <x v="5"/>
    <x v="7"/>
    <s v="Biryani"/>
    <d v="2022-12-28T00:00:00"/>
    <s v="COD"/>
    <n v="52"/>
    <n v="8.5"/>
    <n v="610.6"/>
    <n v="23.77"/>
    <s v="Cash"/>
    <n v="5"/>
    <s v="25-35"/>
    <s v="new"/>
    <s v="high value"/>
    <s v="High"/>
    <s v="Dec"/>
    <x v="2"/>
    <x v="0"/>
    <x v="1"/>
  </r>
  <r>
    <n v="608001"/>
    <n v="31522"/>
    <n v="28"/>
    <s v="Male"/>
    <x v="0"/>
    <x v="5"/>
    <s v="South Indian"/>
    <d v="2022-06-03T00:00:00"/>
    <s v="Online"/>
    <n v="84"/>
    <n v="10.199999999999999"/>
    <n v="618.74"/>
    <n v="82.19"/>
    <s v="Card"/>
    <n v="3"/>
    <s v="25-35"/>
    <s v="new"/>
    <s v="high value"/>
    <s v="medium"/>
    <s v="Jun"/>
    <x v="2"/>
    <x v="1"/>
    <x v="1"/>
  </r>
  <r>
    <n v="608002"/>
    <n v="17390"/>
    <n v="23"/>
    <s v="Female"/>
    <x v="5"/>
    <x v="1"/>
    <s v="Pizza"/>
    <d v="2023-06-16T00:00:00"/>
    <s v="Online"/>
    <n v="70"/>
    <n v="11.9"/>
    <n v="935.83"/>
    <n v="101.78"/>
    <s v="Wallet"/>
    <n v="5"/>
    <s v="18-24"/>
    <s v="repeat"/>
    <s v="high value"/>
    <s v="High"/>
    <s v="Jun"/>
    <x v="0"/>
    <x v="1"/>
    <x v="1"/>
  </r>
  <r>
    <n v="608003"/>
    <n v="21457"/>
    <n v="32"/>
    <s v="Female"/>
    <x v="3"/>
    <x v="3"/>
    <s v="South Indian"/>
    <d v="2024-04-06T00:00:00"/>
    <s v="COD"/>
    <n v="48"/>
    <n v="4.8"/>
    <n v="1149.25"/>
    <n v="61.2"/>
    <s v="Card"/>
    <n v="4"/>
    <s v="25-35"/>
    <s v="new"/>
    <s v="high value"/>
    <s v="medium"/>
    <s v="Apr"/>
    <x v="1"/>
    <x v="2"/>
    <x v="1"/>
  </r>
  <r>
    <n v="608004"/>
    <n v="82838"/>
    <n v="18"/>
    <s v="Female"/>
    <x v="5"/>
    <x v="5"/>
    <s v="Biryani"/>
    <d v="2022-05-26T00:00:00"/>
    <s v="Online"/>
    <n v="50"/>
    <n v="6.8"/>
    <n v="1127.69"/>
    <n v="50.12"/>
    <s v="Wallet"/>
    <n v="2"/>
    <s v="18-24"/>
    <s v="new"/>
    <s v="high value"/>
    <s v="Low"/>
    <s v="May"/>
    <x v="2"/>
    <x v="0"/>
    <x v="1"/>
  </r>
  <r>
    <n v="608005"/>
    <n v="41080"/>
    <n v="50"/>
    <s v="Female"/>
    <x v="4"/>
    <x v="6"/>
    <s v="Burger"/>
    <d v="2023-02-20T00:00:00"/>
    <s v="Online"/>
    <n v="39"/>
    <n v="7.1"/>
    <n v="1261.0999999999999"/>
    <n v="52.22"/>
    <s v="Wallet"/>
    <n v="1"/>
    <s v="36-50"/>
    <s v="new"/>
    <s v="high value"/>
    <s v="Low"/>
    <s v="Feb"/>
    <x v="0"/>
    <x v="0"/>
    <x v="0"/>
  </r>
  <r>
    <n v="608006"/>
    <n v="71508"/>
    <n v="34"/>
    <s v="Male"/>
    <x v="5"/>
    <x v="5"/>
    <s v="Biryani"/>
    <d v="2024-09-26T00:00:00"/>
    <s v="COD"/>
    <n v="75"/>
    <n v="7.8"/>
    <n v="1310.69"/>
    <n v="51.14"/>
    <s v="Card"/>
    <n v="1"/>
    <s v="25-35"/>
    <s v="new"/>
    <s v="high value"/>
    <s v="Low"/>
    <s v="Sep"/>
    <x v="1"/>
    <x v="0"/>
    <x v="1"/>
  </r>
  <r>
    <n v="608007"/>
    <n v="79043"/>
    <n v="23"/>
    <s v="Female"/>
    <x v="1"/>
    <x v="6"/>
    <s v="Pizza"/>
    <d v="2022-06-16T00:00:00"/>
    <s v="COD"/>
    <n v="76"/>
    <n v="1.8"/>
    <n v="1238.1300000000001"/>
    <n v="101.29"/>
    <s v="UPI"/>
    <n v="2"/>
    <s v="18-24"/>
    <s v="new"/>
    <s v="high value"/>
    <s v="Low"/>
    <s v="Jun"/>
    <x v="2"/>
    <x v="2"/>
    <x v="1"/>
  </r>
  <r>
    <n v="608008"/>
    <n v="79100"/>
    <n v="49"/>
    <s v="Female"/>
    <x v="5"/>
    <x v="0"/>
    <s v="Burger"/>
    <d v="2024-05-06T00:00:00"/>
    <s v="COD"/>
    <n v="81"/>
    <n v="5.4"/>
    <n v="582.41"/>
    <n v="113.77"/>
    <s v="Card"/>
    <n v="3"/>
    <s v="36-50"/>
    <s v="new"/>
    <s v="high value"/>
    <s v="medium"/>
    <s v="May"/>
    <x v="1"/>
    <x v="0"/>
    <x v="1"/>
  </r>
  <r>
    <n v="608009"/>
    <n v="47706"/>
    <n v="28"/>
    <s v="Male"/>
    <x v="0"/>
    <x v="0"/>
    <s v="Biryani"/>
    <d v="2022-05-24T00:00:00"/>
    <s v="COD"/>
    <n v="33"/>
    <n v="7.8"/>
    <n v="353.85"/>
    <n v="44.6"/>
    <s v="UPI"/>
    <n v="4"/>
    <s v="25-35"/>
    <s v="new"/>
    <s v="medium"/>
    <s v="medium"/>
    <s v="May"/>
    <x v="2"/>
    <x v="0"/>
    <x v="0"/>
  </r>
  <r>
    <n v="608010"/>
    <n v="13014"/>
    <n v="42"/>
    <s v="Male"/>
    <x v="3"/>
    <x v="7"/>
    <s v="Biryani"/>
    <d v="2022-10-06T00:00:00"/>
    <s v="Online"/>
    <n v="33"/>
    <n v="3.5"/>
    <n v="1367.27"/>
    <n v="80.72"/>
    <s v="UPI"/>
    <n v="5"/>
    <s v="36-50"/>
    <s v="repeat"/>
    <s v="high value"/>
    <s v="High"/>
    <s v="Oct"/>
    <x v="2"/>
    <x v="2"/>
    <x v="0"/>
  </r>
  <r>
    <n v="608011"/>
    <n v="72756"/>
    <n v="62"/>
    <s v="Female"/>
    <x v="2"/>
    <x v="4"/>
    <s v="Burger"/>
    <d v="2023-07-17T00:00:00"/>
    <s v="COD"/>
    <n v="51"/>
    <n v="14.1"/>
    <n v="303.74"/>
    <n v="60.63"/>
    <s v="Card"/>
    <n v="5"/>
    <s v="50+"/>
    <s v="new"/>
    <s v="medium"/>
    <s v="High"/>
    <s v="Jul"/>
    <x v="0"/>
    <x v="1"/>
    <x v="1"/>
  </r>
  <r>
    <n v="608012"/>
    <n v="45208"/>
    <n v="22"/>
    <s v="Male"/>
    <x v="2"/>
    <x v="6"/>
    <s v="Sandwich"/>
    <d v="2024-02-05T00:00:00"/>
    <s v="COD"/>
    <n v="65"/>
    <n v="1.2"/>
    <n v="357.58"/>
    <n v="54.17"/>
    <s v="UPI"/>
    <n v="5"/>
    <s v="18-24"/>
    <s v="new"/>
    <s v="medium"/>
    <s v="High"/>
    <s v="Feb"/>
    <x v="1"/>
    <x v="2"/>
    <x v="1"/>
  </r>
  <r>
    <n v="608013"/>
    <n v="81429"/>
    <n v="40"/>
    <s v="Female"/>
    <x v="4"/>
    <x v="5"/>
    <s v="Biryani"/>
    <d v="2022-10-25T00:00:00"/>
    <s v="COD"/>
    <n v="59"/>
    <n v="5.9"/>
    <n v="250.41"/>
    <n v="112.73"/>
    <s v="UPI"/>
    <n v="5"/>
    <s v="36-50"/>
    <s v="new"/>
    <s v="medium"/>
    <s v="High"/>
    <s v="Oct"/>
    <x v="2"/>
    <x v="0"/>
    <x v="1"/>
  </r>
  <r>
    <n v="608014"/>
    <n v="11756"/>
    <n v="37"/>
    <s v="Female"/>
    <x v="1"/>
    <x v="1"/>
    <s v="South Indian"/>
    <d v="2022-01-25T00:00:00"/>
    <s v="COD"/>
    <n v="48"/>
    <n v="14.6"/>
    <n v="1413.76"/>
    <n v="105.16"/>
    <s v="Card"/>
    <n v="3"/>
    <s v="36-50"/>
    <s v="new"/>
    <s v="high value"/>
    <s v="medium"/>
    <s v="Jan"/>
    <x v="2"/>
    <x v="1"/>
    <x v="1"/>
  </r>
  <r>
    <n v="608015"/>
    <n v="46898"/>
    <n v="38"/>
    <s v="Male"/>
    <x v="1"/>
    <x v="0"/>
    <s v="Chinese"/>
    <d v="2023-02-01T00:00:00"/>
    <s v="Online"/>
    <n v="38"/>
    <n v="5.9"/>
    <n v="409.8"/>
    <n v="92.25"/>
    <s v="Wallet"/>
    <n v="2"/>
    <s v="36-50"/>
    <s v="new"/>
    <s v="medium"/>
    <s v="Low"/>
    <s v="Feb"/>
    <x v="0"/>
    <x v="0"/>
    <x v="0"/>
  </r>
  <r>
    <n v="608016"/>
    <n v="46991"/>
    <n v="54"/>
    <s v="Female"/>
    <x v="0"/>
    <x v="4"/>
    <s v="South Indian"/>
    <d v="2024-07-25T00:00:00"/>
    <s v="COD"/>
    <n v="32"/>
    <n v="8.6999999999999993"/>
    <n v="1087.7"/>
    <n v="31.87"/>
    <s v="UPI"/>
    <n v="2"/>
    <s v="50+"/>
    <s v="new"/>
    <s v="high value"/>
    <s v="Low"/>
    <s v="Jul"/>
    <x v="1"/>
    <x v="0"/>
    <x v="0"/>
  </r>
  <r>
    <n v="608017"/>
    <n v="25654"/>
    <n v="39"/>
    <s v="Female"/>
    <x v="5"/>
    <x v="4"/>
    <s v="Chinese"/>
    <d v="2023-07-14T00:00:00"/>
    <s v="COD"/>
    <n v="83"/>
    <n v="2.6"/>
    <n v="1149.22"/>
    <n v="103.71"/>
    <s v="Card"/>
    <n v="1"/>
    <s v="36-50"/>
    <s v="new"/>
    <s v="high value"/>
    <s v="Low"/>
    <s v="Jul"/>
    <x v="0"/>
    <x v="2"/>
    <x v="1"/>
  </r>
  <r>
    <n v="608018"/>
    <n v="60108"/>
    <n v="31"/>
    <s v="Male"/>
    <x v="3"/>
    <x v="6"/>
    <s v="Sandwich"/>
    <d v="2022-03-15T00:00:00"/>
    <s v="COD"/>
    <n v="37"/>
    <n v="11.3"/>
    <n v="423.17"/>
    <n v="55.43"/>
    <s v="Card"/>
    <n v="3"/>
    <s v="25-35"/>
    <s v="new"/>
    <s v="medium"/>
    <s v="medium"/>
    <s v="Mar"/>
    <x v="2"/>
    <x v="1"/>
    <x v="0"/>
  </r>
  <r>
    <n v="608019"/>
    <n v="85759"/>
    <n v="63"/>
    <s v="Male"/>
    <x v="2"/>
    <x v="6"/>
    <s v="South Indian"/>
    <d v="2024-11-17T00:00:00"/>
    <s v="Online"/>
    <n v="73"/>
    <n v="5.9"/>
    <n v="406.58"/>
    <n v="30.27"/>
    <s v="Wallet"/>
    <n v="1"/>
    <s v="50+"/>
    <s v="repeat"/>
    <s v="medium"/>
    <s v="Low"/>
    <s v="Nov"/>
    <x v="1"/>
    <x v="0"/>
    <x v="1"/>
  </r>
  <r>
    <n v="608020"/>
    <n v="75173"/>
    <n v="45"/>
    <s v="Female"/>
    <x v="0"/>
    <x v="4"/>
    <s v="Chinese"/>
    <d v="2023-12-09T00:00:00"/>
    <s v="Online"/>
    <n v="29"/>
    <n v="3.8"/>
    <n v="1180.4100000000001"/>
    <n v="117.74"/>
    <s v="Wallet"/>
    <n v="4"/>
    <s v="36-50"/>
    <s v="repeat"/>
    <s v="high value"/>
    <s v="medium"/>
    <s v="Dec"/>
    <x v="0"/>
    <x v="2"/>
    <x v="2"/>
  </r>
  <r>
    <n v="608021"/>
    <n v="57385"/>
    <n v="57"/>
    <s v="Male"/>
    <x v="2"/>
    <x v="2"/>
    <s v="Biryani"/>
    <d v="2023-03-23T00:00:00"/>
    <s v="COD"/>
    <n v="43"/>
    <n v="12.7"/>
    <n v="1070.79"/>
    <n v="117.85"/>
    <s v="UPI"/>
    <n v="5"/>
    <s v="50+"/>
    <s v="new"/>
    <s v="high value"/>
    <s v="High"/>
    <s v="Mar"/>
    <x v="0"/>
    <x v="1"/>
    <x v="0"/>
  </r>
  <r>
    <n v="608022"/>
    <n v="39489"/>
    <n v="35"/>
    <s v="Male"/>
    <x v="5"/>
    <x v="4"/>
    <s v="Pizza"/>
    <d v="2024-06-22T00:00:00"/>
    <s v="Online"/>
    <n v="45"/>
    <n v="8.6999999999999993"/>
    <n v="1402.38"/>
    <n v="66.28"/>
    <s v="Cash"/>
    <n v="3"/>
    <s v="25-35"/>
    <s v="new"/>
    <s v="high value"/>
    <s v="medium"/>
    <s v="Jun"/>
    <x v="1"/>
    <x v="0"/>
    <x v="0"/>
  </r>
  <r>
    <n v="608023"/>
    <n v="58859"/>
    <n v="50"/>
    <s v="Female"/>
    <x v="2"/>
    <x v="3"/>
    <s v="Sandwich"/>
    <d v="2023-01-15T00:00:00"/>
    <s v="COD"/>
    <n v="29"/>
    <n v="6.2"/>
    <n v="574.57000000000005"/>
    <n v="105.52"/>
    <s v="Card"/>
    <n v="2"/>
    <s v="36-50"/>
    <s v="new"/>
    <s v="high value"/>
    <s v="Low"/>
    <s v="Jan"/>
    <x v="0"/>
    <x v="0"/>
    <x v="2"/>
  </r>
  <r>
    <n v="608024"/>
    <n v="43803"/>
    <n v="37"/>
    <s v="Female"/>
    <x v="0"/>
    <x v="1"/>
    <s v="Pizza"/>
    <d v="2022-09-03T00:00:00"/>
    <s v="COD"/>
    <n v="77"/>
    <n v="4.5999999999999996"/>
    <n v="482.59"/>
    <n v="117.22"/>
    <s v="Wallet"/>
    <n v="1"/>
    <s v="36-50"/>
    <s v="new"/>
    <s v="medium"/>
    <s v="Low"/>
    <s v="Sep"/>
    <x v="2"/>
    <x v="2"/>
    <x v="1"/>
  </r>
  <r>
    <n v="608025"/>
    <n v="84885"/>
    <n v="38"/>
    <s v="Male"/>
    <x v="0"/>
    <x v="6"/>
    <s v="South Indian"/>
    <d v="2022-12-27T00:00:00"/>
    <s v="COD"/>
    <n v="63"/>
    <n v="9.5"/>
    <n v="1347.01"/>
    <n v="81.05"/>
    <s v="Card"/>
    <n v="2"/>
    <s v="36-50"/>
    <s v="new"/>
    <s v="high value"/>
    <s v="Low"/>
    <s v="Dec"/>
    <x v="2"/>
    <x v="0"/>
    <x v="1"/>
  </r>
  <r>
    <n v="608026"/>
    <n v="23496"/>
    <n v="42"/>
    <s v="Female"/>
    <x v="2"/>
    <x v="5"/>
    <s v="South Indian"/>
    <d v="2024-11-02T00:00:00"/>
    <s v="COD"/>
    <n v="70"/>
    <n v="11.4"/>
    <n v="1485.82"/>
    <n v="115.2"/>
    <s v="Card"/>
    <n v="2"/>
    <s v="36-50"/>
    <s v="new"/>
    <s v="high value"/>
    <s v="Low"/>
    <s v="Nov"/>
    <x v="1"/>
    <x v="1"/>
    <x v="1"/>
  </r>
  <r>
    <n v="608027"/>
    <n v="53718"/>
    <n v="57"/>
    <s v="Male"/>
    <x v="5"/>
    <x v="6"/>
    <s v="Sandwich"/>
    <d v="2022-05-01T00:00:00"/>
    <s v="COD"/>
    <n v="43"/>
    <n v="2"/>
    <n v="1070.3499999999999"/>
    <n v="82.55"/>
    <s v="UPI"/>
    <n v="1"/>
    <s v="50+"/>
    <s v="repeat"/>
    <s v="high value"/>
    <s v="Low"/>
    <s v="May"/>
    <x v="2"/>
    <x v="2"/>
    <x v="0"/>
  </r>
  <r>
    <n v="608028"/>
    <n v="34403"/>
    <n v="29"/>
    <s v="Female"/>
    <x v="4"/>
    <x v="7"/>
    <s v="Burger"/>
    <d v="2024-05-03T00:00:00"/>
    <s v="COD"/>
    <n v="66"/>
    <n v="12.9"/>
    <n v="1053.3599999999999"/>
    <n v="96.54"/>
    <s v="Cash"/>
    <n v="4"/>
    <s v="25-35"/>
    <s v="new"/>
    <s v="high value"/>
    <s v="medium"/>
    <s v="May"/>
    <x v="1"/>
    <x v="1"/>
    <x v="1"/>
  </r>
  <r>
    <n v="608029"/>
    <n v="68250"/>
    <n v="54"/>
    <s v="Female"/>
    <x v="2"/>
    <x v="6"/>
    <s v="South Indian"/>
    <d v="2022-03-27T00:00:00"/>
    <s v="Online"/>
    <n v="88"/>
    <n v="11.4"/>
    <n v="646.54"/>
    <n v="95.77"/>
    <s v="Wallet"/>
    <n v="3"/>
    <s v="50+"/>
    <s v="new"/>
    <s v="high value"/>
    <s v="medium"/>
    <s v="Mar"/>
    <x v="2"/>
    <x v="1"/>
    <x v="1"/>
  </r>
  <r>
    <n v="608030"/>
    <n v="55899"/>
    <n v="57"/>
    <s v="Female"/>
    <x v="5"/>
    <x v="1"/>
    <s v="Sandwich"/>
    <d v="2022-07-10T00:00:00"/>
    <s v="Online"/>
    <n v="31"/>
    <n v="1.7"/>
    <n v="471.82"/>
    <n v="54.82"/>
    <s v="UPI"/>
    <n v="4"/>
    <s v="50+"/>
    <s v="new"/>
    <s v="medium"/>
    <s v="medium"/>
    <s v="Jul"/>
    <x v="2"/>
    <x v="2"/>
    <x v="0"/>
  </r>
  <r>
    <n v="608031"/>
    <n v="15588"/>
    <n v="19"/>
    <s v="Female"/>
    <x v="4"/>
    <x v="3"/>
    <s v="Burger"/>
    <d v="2024-11-07T00:00:00"/>
    <s v="Online"/>
    <n v="25"/>
    <n v="8.8000000000000007"/>
    <n v="645.64"/>
    <n v="83.54"/>
    <s v="Card"/>
    <n v="4"/>
    <s v="18-24"/>
    <s v="repeat"/>
    <s v="high value"/>
    <s v="medium"/>
    <s v="Nov"/>
    <x v="1"/>
    <x v="0"/>
    <x v="2"/>
  </r>
  <r>
    <n v="608032"/>
    <n v="71057"/>
    <n v="54"/>
    <s v="Female"/>
    <x v="5"/>
    <x v="4"/>
    <s v="Pizza"/>
    <d v="2024-01-24T00:00:00"/>
    <s v="COD"/>
    <n v="40"/>
    <n v="11.1"/>
    <n v="1405.91"/>
    <n v="56.75"/>
    <s v="Cash"/>
    <n v="5"/>
    <s v="50+"/>
    <s v="repeat"/>
    <s v="high value"/>
    <s v="High"/>
    <s v="Jan"/>
    <x v="1"/>
    <x v="1"/>
    <x v="0"/>
  </r>
  <r>
    <n v="608033"/>
    <n v="64960"/>
    <n v="42"/>
    <s v="Male"/>
    <x v="5"/>
    <x v="4"/>
    <s v="Chinese"/>
    <d v="2024-03-18T00:00:00"/>
    <s v="Online"/>
    <n v="72"/>
    <n v="11.9"/>
    <n v="1486.66"/>
    <n v="118.15"/>
    <s v="Wallet"/>
    <n v="1"/>
    <s v="36-50"/>
    <s v="new"/>
    <s v="high value"/>
    <s v="Low"/>
    <s v="Mar"/>
    <x v="1"/>
    <x v="1"/>
    <x v="1"/>
  </r>
  <r>
    <n v="608034"/>
    <n v="93810"/>
    <n v="50"/>
    <s v="Female"/>
    <x v="4"/>
    <x v="5"/>
    <s v="Pizza"/>
    <d v="2023-05-02T00:00:00"/>
    <s v="Online"/>
    <n v="41"/>
    <n v="8.5"/>
    <n v="906.02"/>
    <n v="63.37"/>
    <s v="Wallet"/>
    <n v="2"/>
    <s v="36-50"/>
    <s v="new"/>
    <s v="high value"/>
    <s v="Low"/>
    <s v="May"/>
    <x v="0"/>
    <x v="0"/>
    <x v="0"/>
  </r>
  <r>
    <n v="608035"/>
    <n v="73102"/>
    <n v="57"/>
    <s v="Male"/>
    <x v="3"/>
    <x v="2"/>
    <s v="Chinese"/>
    <d v="2023-10-22T00:00:00"/>
    <s v="COD"/>
    <n v="27"/>
    <n v="3"/>
    <n v="1243.3499999999999"/>
    <n v="30.72"/>
    <s v="Wallet"/>
    <n v="2"/>
    <s v="50+"/>
    <s v="new"/>
    <s v="high value"/>
    <s v="Low"/>
    <s v="Oct"/>
    <x v="0"/>
    <x v="2"/>
    <x v="2"/>
  </r>
  <r>
    <n v="608036"/>
    <n v="34943"/>
    <n v="45"/>
    <s v="Male"/>
    <x v="0"/>
    <x v="2"/>
    <s v="South Indian"/>
    <d v="2022-01-10T00:00:00"/>
    <s v="COD"/>
    <n v="62"/>
    <n v="6.5"/>
    <n v="1189.82"/>
    <n v="52.16"/>
    <s v="UPI"/>
    <n v="1"/>
    <s v="36-50"/>
    <s v="new"/>
    <s v="high value"/>
    <s v="Low"/>
    <s v="Jan"/>
    <x v="2"/>
    <x v="0"/>
    <x v="1"/>
  </r>
  <r>
    <n v="608037"/>
    <n v="43082"/>
    <n v="44"/>
    <s v="Male"/>
    <x v="1"/>
    <x v="3"/>
    <s v="Biryani"/>
    <d v="2022-10-01T00:00:00"/>
    <s v="Online"/>
    <n v="24"/>
    <n v="7.8"/>
    <n v="1180.23"/>
    <n v="61.67"/>
    <s v="Card"/>
    <n v="5"/>
    <s v="36-50"/>
    <s v="repeat"/>
    <s v="high value"/>
    <s v="High"/>
    <s v="Oct"/>
    <x v="2"/>
    <x v="0"/>
    <x v="2"/>
  </r>
  <r>
    <n v="608038"/>
    <n v="56589"/>
    <n v="58"/>
    <s v="Male"/>
    <x v="5"/>
    <x v="7"/>
    <s v="Biryani"/>
    <d v="2024-06-25T00:00:00"/>
    <s v="COD"/>
    <n v="74"/>
    <n v="3.4"/>
    <n v="1486.15"/>
    <n v="112.88"/>
    <s v="UPI"/>
    <n v="3"/>
    <s v="50+"/>
    <s v="new"/>
    <s v="high value"/>
    <s v="medium"/>
    <s v="Jun"/>
    <x v="1"/>
    <x v="2"/>
    <x v="1"/>
  </r>
  <r>
    <n v="608039"/>
    <n v="98779"/>
    <n v="42"/>
    <s v="Female"/>
    <x v="2"/>
    <x v="5"/>
    <s v="Chinese"/>
    <d v="2024-07-21T00:00:00"/>
    <s v="COD"/>
    <n v="41"/>
    <n v="5.8"/>
    <n v="551.57000000000005"/>
    <n v="55.35"/>
    <s v="Wallet"/>
    <n v="1"/>
    <s v="36-50"/>
    <s v="new"/>
    <s v="high value"/>
    <s v="Low"/>
    <s v="Jul"/>
    <x v="1"/>
    <x v="0"/>
    <x v="0"/>
  </r>
  <r>
    <n v="608040"/>
    <n v="64636"/>
    <n v="47"/>
    <s v="Male"/>
    <x v="3"/>
    <x v="3"/>
    <s v="Chinese"/>
    <d v="2023-07-01T00:00:00"/>
    <s v="COD"/>
    <n v="61"/>
    <n v="2"/>
    <n v="255.48"/>
    <n v="116.88"/>
    <s v="Cash"/>
    <n v="2"/>
    <s v="36-50"/>
    <s v="new"/>
    <s v="medium"/>
    <s v="Low"/>
    <s v="Jul"/>
    <x v="0"/>
    <x v="2"/>
    <x v="1"/>
  </r>
  <r>
    <n v="608041"/>
    <n v="29160"/>
    <n v="29"/>
    <s v="Male"/>
    <x v="4"/>
    <x v="3"/>
    <s v="South Indian"/>
    <d v="2023-02-22T00:00:00"/>
    <s v="COD"/>
    <n v="31"/>
    <n v="4.4000000000000004"/>
    <n v="797.21"/>
    <n v="79.400000000000006"/>
    <s v="Card"/>
    <n v="5"/>
    <s v="25-35"/>
    <s v="repeat"/>
    <s v="high value"/>
    <s v="High"/>
    <s v="Feb"/>
    <x v="0"/>
    <x v="2"/>
    <x v="0"/>
  </r>
  <r>
    <n v="608042"/>
    <n v="86820"/>
    <n v="41"/>
    <s v="Male"/>
    <x v="2"/>
    <x v="3"/>
    <s v="Pizza"/>
    <d v="2023-06-22T00:00:00"/>
    <s v="COD"/>
    <n v="56"/>
    <n v="10.3"/>
    <n v="363.35"/>
    <n v="106.57"/>
    <s v="Card"/>
    <n v="5"/>
    <s v="36-50"/>
    <s v="new"/>
    <s v="medium"/>
    <s v="High"/>
    <s v="Jun"/>
    <x v="0"/>
    <x v="1"/>
    <x v="1"/>
  </r>
  <r>
    <n v="608043"/>
    <n v="75999"/>
    <n v="31"/>
    <s v="Male"/>
    <x v="2"/>
    <x v="6"/>
    <s v="Chinese"/>
    <d v="2023-11-01T00:00:00"/>
    <s v="COD"/>
    <n v="36"/>
    <n v="4.5999999999999996"/>
    <n v="1162.08"/>
    <n v="90.22"/>
    <s v="Wallet"/>
    <n v="5"/>
    <s v="25-35"/>
    <s v="repeat"/>
    <s v="high value"/>
    <s v="High"/>
    <s v="Nov"/>
    <x v="0"/>
    <x v="2"/>
    <x v="0"/>
  </r>
  <r>
    <n v="608044"/>
    <n v="86956"/>
    <n v="60"/>
    <s v="Female"/>
    <x v="2"/>
    <x v="7"/>
    <s v="South Indian"/>
    <d v="2023-06-10T00:00:00"/>
    <s v="COD"/>
    <n v="62"/>
    <n v="14.5"/>
    <n v="700.34"/>
    <n v="118.55"/>
    <s v="UPI"/>
    <n v="5"/>
    <s v="50+"/>
    <s v="new"/>
    <s v="high value"/>
    <s v="High"/>
    <s v="Jun"/>
    <x v="0"/>
    <x v="1"/>
    <x v="1"/>
  </r>
  <r>
    <n v="608045"/>
    <n v="84947"/>
    <n v="53"/>
    <s v="Female"/>
    <x v="5"/>
    <x v="4"/>
    <s v="Biryani"/>
    <d v="2022-07-11T00:00:00"/>
    <s v="COD"/>
    <n v="83"/>
    <n v="14.8"/>
    <n v="1283.46"/>
    <n v="112.85"/>
    <s v="UPI"/>
    <n v="4"/>
    <s v="50+"/>
    <s v="new"/>
    <s v="high value"/>
    <s v="medium"/>
    <s v="Jul"/>
    <x v="2"/>
    <x v="1"/>
    <x v="1"/>
  </r>
  <r>
    <n v="608046"/>
    <n v="15661"/>
    <n v="42"/>
    <s v="Male"/>
    <x v="0"/>
    <x v="0"/>
    <s v="Biryani"/>
    <d v="2023-12-10T00:00:00"/>
    <s v="Online"/>
    <n v="30"/>
    <n v="10.199999999999999"/>
    <n v="1458.01"/>
    <n v="79.41"/>
    <s v="Card"/>
    <n v="5"/>
    <s v="36-50"/>
    <s v="new"/>
    <s v="high value"/>
    <s v="High"/>
    <s v="Dec"/>
    <x v="0"/>
    <x v="1"/>
    <x v="2"/>
  </r>
  <r>
    <n v="608047"/>
    <n v="41855"/>
    <n v="19"/>
    <s v="Female"/>
    <x v="3"/>
    <x v="7"/>
    <s v="Chinese"/>
    <d v="2022-12-16T00:00:00"/>
    <s v="Online"/>
    <n v="63"/>
    <n v="7.8"/>
    <n v="1261.3599999999999"/>
    <n v="29.95"/>
    <s v="Wallet"/>
    <n v="1"/>
    <s v="18-24"/>
    <s v="new"/>
    <s v="high value"/>
    <s v="Low"/>
    <s v="Dec"/>
    <x v="2"/>
    <x v="0"/>
    <x v="1"/>
  </r>
  <r>
    <n v="608048"/>
    <n v="61528"/>
    <n v="47"/>
    <s v="Female"/>
    <x v="1"/>
    <x v="4"/>
    <s v="Biryani"/>
    <d v="2022-10-18T00:00:00"/>
    <s v="Online"/>
    <n v="56"/>
    <n v="10.9"/>
    <n v="1209.78"/>
    <n v="109.08"/>
    <s v="Wallet"/>
    <n v="5"/>
    <s v="36-50"/>
    <s v="new"/>
    <s v="high value"/>
    <s v="High"/>
    <s v="Oct"/>
    <x v="2"/>
    <x v="1"/>
    <x v="1"/>
  </r>
  <r>
    <n v="608049"/>
    <n v="61319"/>
    <n v="46"/>
    <s v="Female"/>
    <x v="0"/>
    <x v="3"/>
    <s v="South Indian"/>
    <d v="2024-08-10T00:00:00"/>
    <s v="Online"/>
    <n v="63"/>
    <n v="6"/>
    <n v="1390.9"/>
    <n v="45.38"/>
    <s v="Card"/>
    <n v="4"/>
    <s v="36-50"/>
    <s v="new"/>
    <s v="high value"/>
    <s v="medium"/>
    <s v="Aug"/>
    <x v="1"/>
    <x v="0"/>
    <x v="1"/>
  </r>
  <r>
    <n v="608050"/>
    <n v="95785"/>
    <n v="33"/>
    <s v="Female"/>
    <x v="2"/>
    <x v="4"/>
    <s v="Burger"/>
    <d v="2024-08-21T00:00:00"/>
    <s v="Online"/>
    <n v="27"/>
    <n v="14"/>
    <n v="1274.73"/>
    <n v="75.599999999999994"/>
    <s v="Cash"/>
    <n v="4"/>
    <s v="25-35"/>
    <s v="repeat"/>
    <s v="high value"/>
    <s v="medium"/>
    <s v="Aug"/>
    <x v="1"/>
    <x v="1"/>
    <x v="2"/>
  </r>
  <r>
    <n v="608051"/>
    <n v="48103"/>
    <n v="53"/>
    <s v="Male"/>
    <x v="4"/>
    <x v="5"/>
    <s v="South Indian"/>
    <d v="2023-03-21T00:00:00"/>
    <s v="Online"/>
    <n v="47"/>
    <n v="4.2"/>
    <n v="277.42"/>
    <n v="79.849999999999994"/>
    <s v="Wallet"/>
    <n v="2"/>
    <s v="50+"/>
    <s v="new"/>
    <s v="medium"/>
    <s v="Low"/>
    <s v="Mar"/>
    <x v="0"/>
    <x v="2"/>
    <x v="1"/>
  </r>
  <r>
    <n v="608052"/>
    <n v="94373"/>
    <n v="48"/>
    <s v="Female"/>
    <x v="3"/>
    <x v="5"/>
    <s v="Sandwich"/>
    <d v="2022-03-11T00:00:00"/>
    <s v="COD"/>
    <n v="25"/>
    <n v="7.4"/>
    <n v="199.03"/>
    <n v="35"/>
    <s v="UPI"/>
    <n v="2"/>
    <s v="36-50"/>
    <s v="new"/>
    <s v="low"/>
    <s v="Low"/>
    <s v="Mar"/>
    <x v="2"/>
    <x v="0"/>
    <x v="2"/>
  </r>
  <r>
    <n v="608053"/>
    <n v="74600"/>
    <n v="34"/>
    <s v="Male"/>
    <x v="2"/>
    <x v="0"/>
    <s v="South Indian"/>
    <d v="2024-12-22T00:00:00"/>
    <s v="Online"/>
    <n v="89"/>
    <n v="5.3"/>
    <n v="872.99"/>
    <n v="26.92"/>
    <s v="Cash"/>
    <n v="1"/>
    <s v="25-35"/>
    <s v="repeat"/>
    <s v="high value"/>
    <s v="Low"/>
    <s v="Dec"/>
    <x v="1"/>
    <x v="0"/>
    <x v="1"/>
  </r>
  <r>
    <n v="608054"/>
    <n v="42243"/>
    <n v="48"/>
    <s v="Male"/>
    <x v="1"/>
    <x v="4"/>
    <s v="Biryani"/>
    <d v="2022-05-06T00:00:00"/>
    <s v="COD"/>
    <n v="73"/>
    <n v="5.6"/>
    <n v="1173.8900000000001"/>
    <n v="96.87"/>
    <s v="Cash"/>
    <n v="2"/>
    <s v="36-50"/>
    <s v="new"/>
    <s v="high value"/>
    <s v="Low"/>
    <s v="May"/>
    <x v="2"/>
    <x v="0"/>
    <x v="1"/>
  </r>
  <r>
    <n v="608055"/>
    <n v="84847"/>
    <n v="41"/>
    <s v="Male"/>
    <x v="2"/>
    <x v="3"/>
    <s v="Chinese"/>
    <d v="2022-03-31T00:00:00"/>
    <s v="Online"/>
    <n v="74"/>
    <n v="7"/>
    <n v="1284.93"/>
    <n v="50.87"/>
    <s v="Wallet"/>
    <n v="3"/>
    <s v="36-50"/>
    <s v="new"/>
    <s v="high value"/>
    <s v="medium"/>
    <s v="Mar"/>
    <x v="2"/>
    <x v="0"/>
    <x v="1"/>
  </r>
  <r>
    <n v="608056"/>
    <n v="27962"/>
    <n v="29"/>
    <s v="Female"/>
    <x v="2"/>
    <x v="0"/>
    <s v="Biryani"/>
    <d v="2023-04-18T00:00:00"/>
    <s v="Online"/>
    <n v="33"/>
    <n v="3.9"/>
    <n v="412.64"/>
    <n v="64.099999999999994"/>
    <s v="Wallet"/>
    <n v="3"/>
    <s v="25-35"/>
    <s v="new"/>
    <s v="medium"/>
    <s v="medium"/>
    <s v="Apr"/>
    <x v="0"/>
    <x v="2"/>
    <x v="0"/>
  </r>
  <r>
    <n v="608057"/>
    <n v="33382"/>
    <n v="55"/>
    <s v="Male"/>
    <x v="0"/>
    <x v="0"/>
    <s v="Pizza"/>
    <d v="2024-11-24T00:00:00"/>
    <s v="COD"/>
    <n v="81"/>
    <n v="1"/>
    <n v="855.23"/>
    <n v="71.680000000000007"/>
    <s v="UPI"/>
    <n v="3"/>
    <s v="50+"/>
    <s v="new"/>
    <s v="high value"/>
    <s v="medium"/>
    <s v="Nov"/>
    <x v="1"/>
    <x v="2"/>
    <x v="1"/>
  </r>
  <r>
    <n v="608058"/>
    <n v="97858"/>
    <n v="24"/>
    <s v="Male"/>
    <x v="2"/>
    <x v="5"/>
    <s v="Biryani"/>
    <d v="2024-11-18T00:00:00"/>
    <s v="COD"/>
    <n v="85"/>
    <n v="4.3"/>
    <n v="1447.42"/>
    <n v="119.53"/>
    <s v="UPI"/>
    <n v="2"/>
    <s v="18-24"/>
    <s v="repeat"/>
    <s v="high value"/>
    <s v="Low"/>
    <s v="Nov"/>
    <x v="1"/>
    <x v="2"/>
    <x v="1"/>
  </r>
  <r>
    <n v="608059"/>
    <n v="65596"/>
    <n v="26"/>
    <s v="Female"/>
    <x v="1"/>
    <x v="1"/>
    <s v="Sandwich"/>
    <d v="2023-03-15T00:00:00"/>
    <s v="Online"/>
    <n v="76"/>
    <n v="5.8"/>
    <n v="1313.87"/>
    <n v="42.71"/>
    <s v="Card"/>
    <n v="2"/>
    <s v="25-35"/>
    <s v="new"/>
    <s v="high value"/>
    <s v="Low"/>
    <s v="Mar"/>
    <x v="0"/>
    <x v="0"/>
    <x v="1"/>
  </r>
  <r>
    <n v="608060"/>
    <n v="48060"/>
    <n v="19"/>
    <s v="Female"/>
    <x v="0"/>
    <x v="3"/>
    <s v="Sandwich"/>
    <d v="2023-11-25T00:00:00"/>
    <s v="Online"/>
    <n v="31"/>
    <n v="15"/>
    <n v="188.72"/>
    <n v="77.58"/>
    <s v="Cash"/>
    <n v="3"/>
    <s v="18-24"/>
    <s v="repeat"/>
    <s v="low"/>
    <s v="medium"/>
    <s v="Nov"/>
    <x v="0"/>
    <x v="1"/>
    <x v="0"/>
  </r>
  <r>
    <n v="608061"/>
    <n v="37678"/>
    <n v="21"/>
    <s v="Male"/>
    <x v="4"/>
    <x v="7"/>
    <s v="Biryani"/>
    <d v="2023-08-07T00:00:00"/>
    <s v="COD"/>
    <n v="79"/>
    <n v="5.4"/>
    <n v="291.54000000000002"/>
    <n v="38.36"/>
    <s v="Wallet"/>
    <n v="3"/>
    <s v="18-24"/>
    <s v="new"/>
    <s v="medium"/>
    <s v="medium"/>
    <s v="Aug"/>
    <x v="0"/>
    <x v="0"/>
    <x v="1"/>
  </r>
  <r>
    <n v="608062"/>
    <n v="12152"/>
    <n v="31"/>
    <s v="Female"/>
    <x v="2"/>
    <x v="2"/>
    <s v="Biryani"/>
    <d v="2022-02-12T00:00:00"/>
    <s v="COD"/>
    <n v="28"/>
    <n v="7.3"/>
    <n v="542.28"/>
    <n v="117.47"/>
    <s v="UPI"/>
    <n v="3"/>
    <s v="25-35"/>
    <s v="new"/>
    <s v="high value"/>
    <s v="medium"/>
    <s v="Feb"/>
    <x v="2"/>
    <x v="0"/>
    <x v="2"/>
  </r>
  <r>
    <n v="608063"/>
    <n v="45088"/>
    <n v="28"/>
    <s v="Female"/>
    <x v="0"/>
    <x v="4"/>
    <s v="South Indian"/>
    <d v="2022-11-19T00:00:00"/>
    <s v="COD"/>
    <n v="31"/>
    <n v="1.1000000000000001"/>
    <n v="426.15"/>
    <n v="58.72"/>
    <s v="Cash"/>
    <n v="3"/>
    <s v="25-35"/>
    <s v="repeat"/>
    <s v="medium"/>
    <s v="medium"/>
    <s v="Nov"/>
    <x v="2"/>
    <x v="2"/>
    <x v="0"/>
  </r>
  <r>
    <n v="608064"/>
    <n v="10102"/>
    <n v="23"/>
    <s v="Female"/>
    <x v="5"/>
    <x v="1"/>
    <s v="Chinese"/>
    <d v="2022-10-12T00:00:00"/>
    <s v="COD"/>
    <n v="76"/>
    <n v="10.7"/>
    <n v="1223.82"/>
    <n v="93.69"/>
    <s v="UPI"/>
    <n v="2"/>
    <s v="18-24"/>
    <s v="new"/>
    <s v="high value"/>
    <s v="Low"/>
    <s v="Oct"/>
    <x v="2"/>
    <x v="1"/>
    <x v="1"/>
  </r>
  <r>
    <n v="608065"/>
    <n v="99162"/>
    <n v="21"/>
    <s v="Male"/>
    <x v="0"/>
    <x v="0"/>
    <s v="Burger"/>
    <d v="2022-08-13T00:00:00"/>
    <s v="COD"/>
    <n v="75"/>
    <n v="5.4"/>
    <n v="1160.3699999999999"/>
    <n v="101.07"/>
    <s v="UPI"/>
    <n v="2"/>
    <s v="18-24"/>
    <s v="repeat"/>
    <s v="high value"/>
    <s v="Low"/>
    <s v="Aug"/>
    <x v="2"/>
    <x v="0"/>
    <x v="1"/>
  </r>
  <r>
    <n v="608066"/>
    <n v="45156"/>
    <n v="27"/>
    <s v="Male"/>
    <x v="4"/>
    <x v="2"/>
    <s v="Chinese"/>
    <d v="2023-04-17T00:00:00"/>
    <s v="COD"/>
    <n v="49"/>
    <n v="6.1"/>
    <n v="488.22"/>
    <n v="37.880000000000003"/>
    <s v="Card"/>
    <n v="1"/>
    <s v="25-35"/>
    <s v="new"/>
    <s v="medium"/>
    <s v="Low"/>
    <s v="Apr"/>
    <x v="0"/>
    <x v="0"/>
    <x v="1"/>
  </r>
  <r>
    <n v="608067"/>
    <n v="67898"/>
    <n v="18"/>
    <s v="Female"/>
    <x v="2"/>
    <x v="6"/>
    <s v="Chinese"/>
    <d v="2024-12-22T00:00:00"/>
    <s v="COD"/>
    <n v="57"/>
    <n v="7.9"/>
    <n v="894.86"/>
    <n v="44.81"/>
    <s v="UPI"/>
    <n v="4"/>
    <s v="18-24"/>
    <s v="repeat"/>
    <s v="high value"/>
    <s v="medium"/>
    <s v="Dec"/>
    <x v="1"/>
    <x v="0"/>
    <x v="1"/>
  </r>
  <r>
    <n v="608068"/>
    <n v="11441"/>
    <n v="45"/>
    <s v="Female"/>
    <x v="0"/>
    <x v="5"/>
    <s v="Pizza"/>
    <d v="2024-03-06T00:00:00"/>
    <s v="Online"/>
    <n v="46"/>
    <n v="4.5999999999999996"/>
    <n v="1376.09"/>
    <n v="85.21"/>
    <s v="Card"/>
    <n v="4"/>
    <s v="36-50"/>
    <s v="new"/>
    <s v="high value"/>
    <s v="medium"/>
    <s v="Mar"/>
    <x v="1"/>
    <x v="2"/>
    <x v="1"/>
  </r>
  <r>
    <n v="608069"/>
    <n v="26379"/>
    <n v="37"/>
    <s v="Male"/>
    <x v="1"/>
    <x v="6"/>
    <s v="Chinese"/>
    <d v="2023-07-17T00:00:00"/>
    <s v="COD"/>
    <n v="66"/>
    <n v="1.2"/>
    <n v="1233.23"/>
    <n v="87.19"/>
    <s v="Wallet"/>
    <n v="1"/>
    <s v="36-50"/>
    <s v="new"/>
    <s v="high value"/>
    <s v="Low"/>
    <s v="Jul"/>
    <x v="0"/>
    <x v="2"/>
    <x v="1"/>
  </r>
  <r>
    <n v="608070"/>
    <n v="91102"/>
    <n v="40"/>
    <s v="Male"/>
    <x v="4"/>
    <x v="1"/>
    <s v="Biryani"/>
    <d v="2024-11-13T00:00:00"/>
    <s v="COD"/>
    <n v="21"/>
    <n v="4.7"/>
    <n v="823.79"/>
    <n v="64.94"/>
    <s v="Cash"/>
    <n v="4"/>
    <s v="36-50"/>
    <s v="new"/>
    <s v="high value"/>
    <s v="medium"/>
    <s v="Nov"/>
    <x v="1"/>
    <x v="2"/>
    <x v="2"/>
  </r>
  <r>
    <n v="608071"/>
    <n v="18354"/>
    <n v="37"/>
    <s v="Male"/>
    <x v="3"/>
    <x v="6"/>
    <s v="Pizza"/>
    <d v="2024-07-13T00:00:00"/>
    <s v="COD"/>
    <n v="25"/>
    <n v="11.5"/>
    <n v="352.33"/>
    <n v="100.64"/>
    <s v="UPI"/>
    <n v="1"/>
    <s v="36-50"/>
    <s v="repeat"/>
    <s v="medium"/>
    <s v="Low"/>
    <s v="Jul"/>
    <x v="1"/>
    <x v="1"/>
    <x v="2"/>
  </r>
  <r>
    <n v="608072"/>
    <n v="77106"/>
    <n v="45"/>
    <s v="Female"/>
    <x v="1"/>
    <x v="2"/>
    <s v="Burger"/>
    <d v="2024-01-25T00:00:00"/>
    <s v="Online"/>
    <n v="41"/>
    <n v="5.4"/>
    <n v="625.66"/>
    <n v="89.06"/>
    <s v="Cash"/>
    <n v="3"/>
    <s v="36-50"/>
    <s v="new"/>
    <s v="high value"/>
    <s v="medium"/>
    <s v="Jan"/>
    <x v="1"/>
    <x v="0"/>
    <x v="0"/>
  </r>
  <r>
    <n v="608073"/>
    <n v="75737"/>
    <n v="38"/>
    <s v="Male"/>
    <x v="3"/>
    <x v="3"/>
    <s v="Sandwich"/>
    <d v="2022-01-07T00:00:00"/>
    <s v="COD"/>
    <n v="75"/>
    <n v="12"/>
    <n v="937.7"/>
    <n v="88.38"/>
    <s v="Card"/>
    <n v="1"/>
    <s v="36-50"/>
    <s v="new"/>
    <s v="high value"/>
    <s v="Low"/>
    <s v="Jan"/>
    <x v="2"/>
    <x v="1"/>
    <x v="1"/>
  </r>
  <r>
    <n v="608074"/>
    <n v="35111"/>
    <n v="50"/>
    <s v="Male"/>
    <x v="2"/>
    <x v="0"/>
    <s v="Burger"/>
    <d v="2024-03-17T00:00:00"/>
    <s v="Online"/>
    <n v="89"/>
    <n v="1.1000000000000001"/>
    <n v="619.16"/>
    <n v="98.34"/>
    <s v="UPI"/>
    <n v="3"/>
    <s v="36-50"/>
    <s v="new"/>
    <s v="high value"/>
    <s v="medium"/>
    <s v="Mar"/>
    <x v="1"/>
    <x v="2"/>
    <x v="1"/>
  </r>
  <r>
    <n v="608075"/>
    <n v="59124"/>
    <n v="22"/>
    <s v="Male"/>
    <x v="0"/>
    <x v="6"/>
    <s v="South Indian"/>
    <d v="2024-01-09T00:00:00"/>
    <s v="Online"/>
    <n v="62"/>
    <n v="8.6"/>
    <n v="1050.78"/>
    <n v="113.89"/>
    <s v="Card"/>
    <n v="2"/>
    <s v="18-24"/>
    <s v="repeat"/>
    <s v="high value"/>
    <s v="Low"/>
    <s v="Jan"/>
    <x v="1"/>
    <x v="0"/>
    <x v="1"/>
  </r>
  <r>
    <n v="608076"/>
    <n v="57669"/>
    <n v="63"/>
    <s v="Female"/>
    <x v="4"/>
    <x v="1"/>
    <s v="Sandwich"/>
    <d v="2022-01-24T00:00:00"/>
    <s v="COD"/>
    <n v="57"/>
    <n v="14.5"/>
    <n v="720.01"/>
    <n v="87.7"/>
    <s v="Card"/>
    <n v="4"/>
    <s v="50+"/>
    <s v="new"/>
    <s v="high value"/>
    <s v="medium"/>
    <s v="Jan"/>
    <x v="2"/>
    <x v="1"/>
    <x v="1"/>
  </r>
  <r>
    <n v="608077"/>
    <n v="94690"/>
    <n v="61"/>
    <s v="Male"/>
    <x v="2"/>
    <x v="7"/>
    <s v="Chinese"/>
    <d v="2022-01-05T00:00:00"/>
    <s v="COD"/>
    <n v="73"/>
    <n v="9.9"/>
    <n v="853.13"/>
    <n v="40.200000000000003"/>
    <s v="Card"/>
    <n v="5"/>
    <s v="50+"/>
    <s v="new"/>
    <s v="high value"/>
    <s v="High"/>
    <s v="Jan"/>
    <x v="2"/>
    <x v="0"/>
    <x v="1"/>
  </r>
  <r>
    <n v="608078"/>
    <n v="90073"/>
    <n v="44"/>
    <s v="Female"/>
    <x v="2"/>
    <x v="2"/>
    <s v="Biryani"/>
    <d v="2022-03-14T00:00:00"/>
    <s v="COD"/>
    <n v="89"/>
    <n v="7.2"/>
    <n v="1150.5899999999999"/>
    <n v="40.380000000000003"/>
    <s v="Card"/>
    <n v="4"/>
    <s v="36-50"/>
    <s v="new"/>
    <s v="high value"/>
    <s v="medium"/>
    <s v="Mar"/>
    <x v="2"/>
    <x v="0"/>
    <x v="1"/>
  </r>
  <r>
    <n v="608079"/>
    <n v="88332"/>
    <n v="53"/>
    <s v="Female"/>
    <x v="4"/>
    <x v="2"/>
    <s v="Pizza"/>
    <d v="2024-03-21T00:00:00"/>
    <s v="Online"/>
    <n v="55"/>
    <n v="10.9"/>
    <n v="1482.42"/>
    <n v="112.53"/>
    <s v="UPI"/>
    <n v="3"/>
    <s v="50+"/>
    <s v="new"/>
    <s v="high value"/>
    <s v="medium"/>
    <s v="Mar"/>
    <x v="1"/>
    <x v="1"/>
    <x v="1"/>
  </r>
  <r>
    <n v="608080"/>
    <n v="47671"/>
    <n v="22"/>
    <s v="Male"/>
    <x v="2"/>
    <x v="0"/>
    <s v="South Indian"/>
    <d v="2022-09-04T00:00:00"/>
    <s v="COD"/>
    <n v="85"/>
    <n v="2.5"/>
    <n v="1465.84"/>
    <n v="105.93"/>
    <s v="Card"/>
    <n v="1"/>
    <s v="18-24"/>
    <s v="repeat"/>
    <s v="high value"/>
    <s v="Low"/>
    <s v="Sep"/>
    <x v="2"/>
    <x v="2"/>
    <x v="1"/>
  </r>
  <r>
    <n v="608081"/>
    <n v="50732"/>
    <n v="59"/>
    <s v="Male"/>
    <x v="3"/>
    <x v="1"/>
    <s v="Burger"/>
    <d v="2024-01-05T00:00:00"/>
    <s v="Online"/>
    <n v="50"/>
    <n v="14.9"/>
    <n v="661"/>
    <n v="54.47"/>
    <s v="Cash"/>
    <n v="5"/>
    <s v="50+"/>
    <s v="new"/>
    <s v="high value"/>
    <s v="High"/>
    <s v="Jan"/>
    <x v="1"/>
    <x v="1"/>
    <x v="1"/>
  </r>
  <r>
    <n v="608082"/>
    <n v="78855"/>
    <n v="54"/>
    <s v="Female"/>
    <x v="1"/>
    <x v="7"/>
    <s v="Sandwich"/>
    <d v="2022-01-08T00:00:00"/>
    <s v="COD"/>
    <n v="39"/>
    <n v="13.2"/>
    <n v="1181.25"/>
    <n v="38.65"/>
    <s v="Card"/>
    <n v="2"/>
    <s v="50+"/>
    <s v="new"/>
    <s v="high value"/>
    <s v="Low"/>
    <s v="Jan"/>
    <x v="2"/>
    <x v="1"/>
    <x v="0"/>
  </r>
  <r>
    <n v="608083"/>
    <n v="25780"/>
    <n v="48"/>
    <s v="Male"/>
    <x v="3"/>
    <x v="5"/>
    <s v="Sandwich"/>
    <d v="2023-05-28T00:00:00"/>
    <s v="COD"/>
    <n v="20"/>
    <n v="8.5"/>
    <n v="157.34"/>
    <n v="54.92"/>
    <s v="UPI"/>
    <n v="1"/>
    <s v="36-50"/>
    <s v="repeat"/>
    <s v="low"/>
    <s v="Low"/>
    <s v="May"/>
    <x v="0"/>
    <x v="0"/>
    <x v="2"/>
  </r>
  <r>
    <n v="608084"/>
    <n v="54172"/>
    <n v="57"/>
    <s v="Female"/>
    <x v="5"/>
    <x v="7"/>
    <s v="Pizza"/>
    <d v="2023-08-28T00:00:00"/>
    <s v="Online"/>
    <n v="26"/>
    <n v="8"/>
    <n v="1449.76"/>
    <n v="88.15"/>
    <s v="UPI"/>
    <n v="2"/>
    <s v="50+"/>
    <s v="new"/>
    <s v="high value"/>
    <s v="Low"/>
    <s v="Aug"/>
    <x v="0"/>
    <x v="0"/>
    <x v="2"/>
  </r>
  <r>
    <n v="608085"/>
    <n v="50019"/>
    <n v="52"/>
    <s v="Female"/>
    <x v="1"/>
    <x v="2"/>
    <s v="Sandwich"/>
    <d v="2024-01-05T00:00:00"/>
    <s v="Online"/>
    <n v="43"/>
    <n v="8.3000000000000007"/>
    <n v="831.65"/>
    <n v="23.75"/>
    <s v="Wallet"/>
    <n v="4"/>
    <s v="50+"/>
    <s v="new"/>
    <s v="high value"/>
    <s v="medium"/>
    <s v="Jan"/>
    <x v="1"/>
    <x v="0"/>
    <x v="0"/>
  </r>
  <r>
    <n v="608086"/>
    <n v="84232"/>
    <n v="51"/>
    <s v="Male"/>
    <x v="2"/>
    <x v="7"/>
    <s v="South Indian"/>
    <d v="2023-04-17T00:00:00"/>
    <s v="COD"/>
    <n v="36"/>
    <n v="7.8"/>
    <n v="954.96"/>
    <n v="29.73"/>
    <s v="Cash"/>
    <n v="3"/>
    <s v="50+"/>
    <s v="new"/>
    <s v="high value"/>
    <s v="medium"/>
    <s v="Apr"/>
    <x v="0"/>
    <x v="0"/>
    <x v="0"/>
  </r>
  <r>
    <n v="608087"/>
    <n v="39044"/>
    <n v="37"/>
    <s v="Male"/>
    <x v="4"/>
    <x v="2"/>
    <s v="Chinese"/>
    <d v="2024-06-17T00:00:00"/>
    <s v="Online"/>
    <n v="39"/>
    <n v="13.5"/>
    <n v="1112.49"/>
    <n v="28.92"/>
    <s v="Wallet"/>
    <n v="4"/>
    <s v="36-50"/>
    <s v="new"/>
    <s v="high value"/>
    <s v="medium"/>
    <s v="Jun"/>
    <x v="1"/>
    <x v="1"/>
    <x v="0"/>
  </r>
  <r>
    <n v="608088"/>
    <n v="47625"/>
    <n v="60"/>
    <s v="Male"/>
    <x v="3"/>
    <x v="1"/>
    <s v="Biryani"/>
    <d v="2024-12-25T00:00:00"/>
    <s v="COD"/>
    <n v="53"/>
    <n v="9"/>
    <n v="976.84"/>
    <n v="37.6"/>
    <s v="UPI"/>
    <n v="5"/>
    <s v="50+"/>
    <s v="new"/>
    <s v="high value"/>
    <s v="High"/>
    <s v="Dec"/>
    <x v="1"/>
    <x v="0"/>
    <x v="1"/>
  </r>
  <r>
    <n v="608089"/>
    <n v="91919"/>
    <n v="19"/>
    <s v="Male"/>
    <x v="4"/>
    <x v="0"/>
    <s v="Chinese"/>
    <d v="2022-03-30T00:00:00"/>
    <s v="Online"/>
    <n v="65"/>
    <n v="10.3"/>
    <n v="1143.96"/>
    <n v="24.52"/>
    <s v="UPI"/>
    <n v="5"/>
    <s v="18-24"/>
    <s v="new"/>
    <s v="high value"/>
    <s v="High"/>
    <s v="Mar"/>
    <x v="2"/>
    <x v="1"/>
    <x v="1"/>
  </r>
  <r>
    <n v="608090"/>
    <n v="53449"/>
    <n v="28"/>
    <s v="Female"/>
    <x v="1"/>
    <x v="2"/>
    <s v="Pizza"/>
    <d v="2022-05-24T00:00:00"/>
    <s v="COD"/>
    <n v="52"/>
    <n v="4.5999999999999996"/>
    <n v="426.12"/>
    <n v="44.79"/>
    <s v="Card"/>
    <n v="1"/>
    <s v="25-35"/>
    <s v="new"/>
    <s v="medium"/>
    <s v="Low"/>
    <s v="May"/>
    <x v="2"/>
    <x v="2"/>
    <x v="1"/>
  </r>
  <r>
    <n v="608091"/>
    <n v="81610"/>
    <n v="31"/>
    <s v="Male"/>
    <x v="2"/>
    <x v="5"/>
    <s v="Biryani"/>
    <d v="2023-03-27T00:00:00"/>
    <s v="COD"/>
    <n v="88"/>
    <n v="12.4"/>
    <n v="1120.3499999999999"/>
    <n v="52.53"/>
    <s v="Card"/>
    <n v="2"/>
    <s v="25-35"/>
    <s v="new"/>
    <s v="high value"/>
    <s v="Low"/>
    <s v="Mar"/>
    <x v="0"/>
    <x v="1"/>
    <x v="1"/>
  </r>
  <r>
    <n v="608092"/>
    <n v="77745"/>
    <n v="62"/>
    <s v="Female"/>
    <x v="2"/>
    <x v="0"/>
    <s v="Pizza"/>
    <d v="2023-02-10T00:00:00"/>
    <s v="COD"/>
    <n v="22"/>
    <n v="1.9"/>
    <n v="499.78"/>
    <n v="21.02"/>
    <s v="Cash"/>
    <n v="2"/>
    <s v="50+"/>
    <s v="new"/>
    <s v="medium"/>
    <s v="Low"/>
    <s v="Feb"/>
    <x v="0"/>
    <x v="2"/>
    <x v="2"/>
  </r>
  <r>
    <n v="608093"/>
    <n v="81192"/>
    <n v="34"/>
    <s v="Male"/>
    <x v="3"/>
    <x v="2"/>
    <s v="Sandwich"/>
    <d v="2023-08-01T00:00:00"/>
    <s v="COD"/>
    <n v="67"/>
    <n v="9.9"/>
    <n v="461.21"/>
    <n v="83.02"/>
    <s v="Cash"/>
    <n v="4"/>
    <s v="25-35"/>
    <s v="new"/>
    <s v="medium"/>
    <s v="medium"/>
    <s v="Aug"/>
    <x v="0"/>
    <x v="0"/>
    <x v="1"/>
  </r>
  <r>
    <n v="608094"/>
    <n v="65058"/>
    <n v="18"/>
    <s v="Female"/>
    <x v="1"/>
    <x v="5"/>
    <s v="Sandwich"/>
    <d v="2022-02-23T00:00:00"/>
    <s v="COD"/>
    <n v="36"/>
    <n v="2"/>
    <n v="602.69000000000005"/>
    <n v="20.82"/>
    <s v="Card"/>
    <n v="1"/>
    <s v="18-24"/>
    <s v="new"/>
    <s v="high value"/>
    <s v="Low"/>
    <s v="Feb"/>
    <x v="2"/>
    <x v="2"/>
    <x v="0"/>
  </r>
  <r>
    <n v="608095"/>
    <n v="66599"/>
    <n v="49"/>
    <s v="Male"/>
    <x v="5"/>
    <x v="2"/>
    <s v="Chinese"/>
    <d v="2022-03-05T00:00:00"/>
    <s v="Online"/>
    <n v="46"/>
    <n v="3.2"/>
    <n v="804.12"/>
    <n v="26.05"/>
    <s v="UPI"/>
    <n v="5"/>
    <s v="36-50"/>
    <s v="new"/>
    <s v="high value"/>
    <s v="High"/>
    <s v="Mar"/>
    <x v="2"/>
    <x v="2"/>
    <x v="1"/>
  </r>
  <r>
    <n v="608096"/>
    <n v="11911"/>
    <n v="35"/>
    <s v="Female"/>
    <x v="0"/>
    <x v="5"/>
    <s v="Pizza"/>
    <d v="2024-11-19T00:00:00"/>
    <s v="Online"/>
    <n v="41"/>
    <n v="9.6"/>
    <n v="1091.55"/>
    <n v="119.88"/>
    <s v="Wallet"/>
    <n v="5"/>
    <s v="25-35"/>
    <s v="new"/>
    <s v="high value"/>
    <s v="High"/>
    <s v="Nov"/>
    <x v="1"/>
    <x v="0"/>
    <x v="0"/>
  </r>
  <r>
    <n v="608097"/>
    <n v="92000"/>
    <n v="24"/>
    <s v="Male"/>
    <x v="0"/>
    <x v="3"/>
    <s v="Sandwich"/>
    <d v="2024-04-26T00:00:00"/>
    <s v="Online"/>
    <n v="21"/>
    <n v="8"/>
    <n v="658.92"/>
    <n v="24.57"/>
    <s v="Wallet"/>
    <n v="2"/>
    <s v="18-24"/>
    <s v="new"/>
    <s v="high value"/>
    <s v="Low"/>
    <s v="Apr"/>
    <x v="1"/>
    <x v="0"/>
    <x v="2"/>
  </r>
  <r>
    <n v="608098"/>
    <n v="98055"/>
    <n v="47"/>
    <s v="Male"/>
    <x v="1"/>
    <x v="4"/>
    <s v="South Indian"/>
    <d v="2022-03-31T00:00:00"/>
    <s v="Online"/>
    <n v="70"/>
    <n v="10.7"/>
    <n v="1019.31"/>
    <n v="114.52"/>
    <s v="Card"/>
    <n v="5"/>
    <s v="36-50"/>
    <s v="new"/>
    <s v="high value"/>
    <s v="High"/>
    <s v="Mar"/>
    <x v="2"/>
    <x v="1"/>
    <x v="1"/>
  </r>
  <r>
    <n v="608099"/>
    <n v="84784"/>
    <n v="38"/>
    <s v="Male"/>
    <x v="2"/>
    <x v="0"/>
    <s v="South Indian"/>
    <d v="2024-03-19T00:00:00"/>
    <s v="COD"/>
    <n v="24"/>
    <n v="6.6"/>
    <n v="368.72"/>
    <n v="36.94"/>
    <s v="UPI"/>
    <n v="5"/>
    <s v="36-50"/>
    <s v="new"/>
    <s v="medium"/>
    <s v="High"/>
    <s v="Mar"/>
    <x v="1"/>
    <x v="0"/>
    <x v="2"/>
  </r>
  <r>
    <n v="608100"/>
    <n v="65169"/>
    <n v="23"/>
    <s v="Male"/>
    <x v="4"/>
    <x v="0"/>
    <s v="Biryani"/>
    <d v="2024-11-08T00:00:00"/>
    <s v="Online"/>
    <n v="22"/>
    <n v="14.6"/>
    <n v="175.81"/>
    <n v="110.79"/>
    <s v="Card"/>
    <n v="1"/>
    <s v="18-24"/>
    <s v="new"/>
    <s v="low"/>
    <s v="Low"/>
    <s v="Nov"/>
    <x v="1"/>
    <x v="1"/>
    <x v="2"/>
  </r>
  <r>
    <n v="608101"/>
    <n v="98439"/>
    <n v="48"/>
    <s v="Female"/>
    <x v="3"/>
    <x v="1"/>
    <s v="Burger"/>
    <d v="2024-10-03T00:00:00"/>
    <s v="Online"/>
    <n v="35"/>
    <n v="4"/>
    <n v="810.8"/>
    <n v="20.43"/>
    <s v="Card"/>
    <n v="2"/>
    <s v="36-50"/>
    <s v="new"/>
    <s v="high value"/>
    <s v="Low"/>
    <s v="Oct"/>
    <x v="1"/>
    <x v="2"/>
    <x v="0"/>
  </r>
  <r>
    <n v="608102"/>
    <n v="79147"/>
    <n v="62"/>
    <s v="Male"/>
    <x v="4"/>
    <x v="1"/>
    <s v="Burger"/>
    <d v="2024-11-09T00:00:00"/>
    <s v="Online"/>
    <n v="23"/>
    <n v="8.9"/>
    <n v="1117.06"/>
    <n v="41.25"/>
    <s v="UPI"/>
    <n v="1"/>
    <s v="50+"/>
    <s v="new"/>
    <s v="high value"/>
    <s v="Low"/>
    <s v="Nov"/>
    <x v="1"/>
    <x v="0"/>
    <x v="2"/>
  </r>
  <r>
    <n v="608103"/>
    <n v="87664"/>
    <n v="24"/>
    <s v="Male"/>
    <x v="3"/>
    <x v="6"/>
    <s v="South Indian"/>
    <d v="2022-05-24T00:00:00"/>
    <s v="Online"/>
    <n v="81"/>
    <n v="2"/>
    <n v="1211.9000000000001"/>
    <n v="21.94"/>
    <s v="Card"/>
    <n v="5"/>
    <s v="18-24"/>
    <s v="new"/>
    <s v="high value"/>
    <s v="High"/>
    <s v="May"/>
    <x v="2"/>
    <x v="2"/>
    <x v="1"/>
  </r>
  <r>
    <n v="608104"/>
    <n v="43744"/>
    <n v="36"/>
    <s v="Male"/>
    <x v="1"/>
    <x v="1"/>
    <s v="South Indian"/>
    <d v="2023-04-18T00:00:00"/>
    <s v="Online"/>
    <n v="42"/>
    <n v="4.5999999999999996"/>
    <n v="176.03"/>
    <n v="56.67"/>
    <s v="Cash"/>
    <n v="1"/>
    <s v="36-50"/>
    <s v="new"/>
    <s v="low"/>
    <s v="Low"/>
    <s v="Apr"/>
    <x v="0"/>
    <x v="2"/>
    <x v="0"/>
  </r>
  <r>
    <n v="608105"/>
    <n v="60307"/>
    <n v="48"/>
    <s v="Male"/>
    <x v="4"/>
    <x v="1"/>
    <s v="Sandwich"/>
    <d v="2024-06-23T00:00:00"/>
    <s v="Online"/>
    <n v="47"/>
    <n v="12.4"/>
    <n v="1031.78"/>
    <n v="62.88"/>
    <s v="Wallet"/>
    <n v="1"/>
    <s v="36-50"/>
    <s v="new"/>
    <s v="high value"/>
    <s v="Low"/>
    <s v="Jun"/>
    <x v="1"/>
    <x v="1"/>
    <x v="1"/>
  </r>
  <r>
    <n v="608106"/>
    <n v="78509"/>
    <n v="34"/>
    <s v="Male"/>
    <x v="4"/>
    <x v="1"/>
    <s v="South Indian"/>
    <d v="2023-03-17T00:00:00"/>
    <s v="COD"/>
    <n v="27"/>
    <n v="1.6"/>
    <n v="706.59"/>
    <n v="67.23"/>
    <s v="Wallet"/>
    <n v="4"/>
    <s v="25-35"/>
    <s v="new"/>
    <s v="high value"/>
    <s v="medium"/>
    <s v="Mar"/>
    <x v="0"/>
    <x v="2"/>
    <x v="2"/>
  </r>
  <r>
    <n v="608107"/>
    <n v="78675"/>
    <n v="54"/>
    <s v="Female"/>
    <x v="1"/>
    <x v="3"/>
    <s v="Chinese"/>
    <d v="2023-06-29T00:00:00"/>
    <s v="Online"/>
    <n v="79"/>
    <n v="9.1"/>
    <n v="413.34"/>
    <n v="83.1"/>
    <s v="Cash"/>
    <n v="4"/>
    <s v="50+"/>
    <s v="new"/>
    <s v="medium"/>
    <s v="medium"/>
    <s v="Jun"/>
    <x v="0"/>
    <x v="0"/>
    <x v="1"/>
  </r>
  <r>
    <n v="608108"/>
    <n v="98088"/>
    <n v="45"/>
    <s v="Female"/>
    <x v="4"/>
    <x v="0"/>
    <s v="Pizza"/>
    <d v="2023-01-11T00:00:00"/>
    <s v="Online"/>
    <n v="61"/>
    <n v="2.7"/>
    <n v="1306.54"/>
    <n v="27.06"/>
    <s v="Card"/>
    <n v="3"/>
    <s v="36-50"/>
    <s v="new"/>
    <s v="high value"/>
    <s v="medium"/>
    <s v="Jan"/>
    <x v="0"/>
    <x v="2"/>
    <x v="1"/>
  </r>
  <r>
    <n v="608109"/>
    <n v="68149"/>
    <n v="64"/>
    <s v="Female"/>
    <x v="1"/>
    <x v="0"/>
    <s v="Chinese"/>
    <d v="2022-08-04T00:00:00"/>
    <s v="Online"/>
    <n v="26"/>
    <n v="6.8"/>
    <n v="904.15"/>
    <n v="20.82"/>
    <s v="UPI"/>
    <n v="5"/>
    <s v="50+"/>
    <s v="new"/>
    <s v="high value"/>
    <s v="High"/>
    <s v="Aug"/>
    <x v="2"/>
    <x v="0"/>
    <x v="2"/>
  </r>
  <r>
    <n v="608110"/>
    <n v="37711"/>
    <n v="55"/>
    <s v="Female"/>
    <x v="5"/>
    <x v="4"/>
    <s v="Chinese"/>
    <d v="2023-01-12T00:00:00"/>
    <s v="Online"/>
    <n v="82"/>
    <n v="14"/>
    <n v="959.95"/>
    <n v="110.56"/>
    <s v="Card"/>
    <n v="5"/>
    <s v="50+"/>
    <s v="new"/>
    <s v="high value"/>
    <s v="High"/>
    <s v="Jan"/>
    <x v="0"/>
    <x v="1"/>
    <x v="1"/>
  </r>
  <r>
    <n v="608111"/>
    <n v="59528"/>
    <n v="41"/>
    <s v="Female"/>
    <x v="1"/>
    <x v="0"/>
    <s v="Sandwich"/>
    <d v="2024-01-17T00:00:00"/>
    <s v="Online"/>
    <n v="72"/>
    <n v="4.5999999999999996"/>
    <n v="724.83"/>
    <n v="36.03"/>
    <s v="Card"/>
    <n v="1"/>
    <s v="36-50"/>
    <s v="new"/>
    <s v="high value"/>
    <s v="Low"/>
    <s v="Jan"/>
    <x v="1"/>
    <x v="2"/>
    <x v="1"/>
  </r>
  <r>
    <n v="608112"/>
    <n v="98704"/>
    <n v="20"/>
    <s v="Female"/>
    <x v="2"/>
    <x v="0"/>
    <s v="Pizza"/>
    <d v="2022-12-16T00:00:00"/>
    <s v="Online"/>
    <n v="64"/>
    <n v="11.5"/>
    <n v="1273.52"/>
    <n v="93.84"/>
    <s v="Cash"/>
    <n v="4"/>
    <s v="18-24"/>
    <s v="new"/>
    <s v="high value"/>
    <s v="medium"/>
    <s v="Dec"/>
    <x v="2"/>
    <x v="1"/>
    <x v="1"/>
  </r>
  <r>
    <n v="608113"/>
    <n v="81398"/>
    <n v="62"/>
    <s v="Male"/>
    <x v="3"/>
    <x v="0"/>
    <s v="Burger"/>
    <d v="2022-09-15T00:00:00"/>
    <s v="Online"/>
    <n v="57"/>
    <n v="11"/>
    <n v="217.77"/>
    <n v="102.77"/>
    <s v="UPI"/>
    <n v="5"/>
    <s v="50+"/>
    <s v="new"/>
    <s v="low"/>
    <s v="High"/>
    <s v="Sep"/>
    <x v="2"/>
    <x v="1"/>
    <x v="1"/>
  </r>
  <r>
    <n v="608114"/>
    <n v="80278"/>
    <n v="18"/>
    <s v="Female"/>
    <x v="5"/>
    <x v="4"/>
    <s v="Biryani"/>
    <d v="2023-01-28T00:00:00"/>
    <s v="COD"/>
    <n v="72"/>
    <n v="13.9"/>
    <n v="1055.26"/>
    <n v="73.72"/>
    <s v="UPI"/>
    <n v="4"/>
    <s v="18-24"/>
    <s v="new"/>
    <s v="high value"/>
    <s v="medium"/>
    <s v="Jan"/>
    <x v="0"/>
    <x v="1"/>
    <x v="1"/>
  </r>
  <r>
    <n v="608115"/>
    <n v="46859"/>
    <n v="54"/>
    <s v="Male"/>
    <x v="1"/>
    <x v="2"/>
    <s v="Pizza"/>
    <d v="2024-01-20T00:00:00"/>
    <s v="Online"/>
    <n v="51"/>
    <n v="11.9"/>
    <n v="545.38"/>
    <n v="34.770000000000003"/>
    <s v="Cash"/>
    <n v="2"/>
    <s v="50+"/>
    <s v="repeat"/>
    <s v="high value"/>
    <s v="Low"/>
    <s v="Jan"/>
    <x v="1"/>
    <x v="1"/>
    <x v="1"/>
  </r>
  <r>
    <n v="608116"/>
    <n v="81730"/>
    <n v="33"/>
    <s v="Female"/>
    <x v="4"/>
    <x v="3"/>
    <s v="Sandwich"/>
    <d v="2024-08-20T00:00:00"/>
    <s v="COD"/>
    <n v="25"/>
    <n v="6.3"/>
    <n v="572.94000000000005"/>
    <n v="47.27"/>
    <s v="Card"/>
    <n v="2"/>
    <s v="25-35"/>
    <s v="new"/>
    <s v="high value"/>
    <s v="Low"/>
    <s v="Aug"/>
    <x v="1"/>
    <x v="0"/>
    <x v="2"/>
  </r>
  <r>
    <n v="608117"/>
    <n v="45919"/>
    <n v="24"/>
    <s v="Male"/>
    <x v="0"/>
    <x v="7"/>
    <s v="Chinese"/>
    <d v="2022-07-01T00:00:00"/>
    <s v="Online"/>
    <n v="66"/>
    <n v="1.7"/>
    <n v="330.48"/>
    <n v="50.45"/>
    <s v="Wallet"/>
    <n v="3"/>
    <s v="18-24"/>
    <s v="new"/>
    <s v="medium"/>
    <s v="medium"/>
    <s v="Jul"/>
    <x v="2"/>
    <x v="2"/>
    <x v="1"/>
  </r>
  <r>
    <n v="608118"/>
    <n v="82865"/>
    <n v="47"/>
    <s v="Male"/>
    <x v="3"/>
    <x v="3"/>
    <s v="Chinese"/>
    <d v="2024-05-08T00:00:00"/>
    <s v="COD"/>
    <n v="23"/>
    <n v="11.2"/>
    <n v="1312.64"/>
    <n v="91.86"/>
    <s v="Card"/>
    <n v="4"/>
    <s v="36-50"/>
    <s v="new"/>
    <s v="high value"/>
    <s v="medium"/>
    <s v="May"/>
    <x v="1"/>
    <x v="1"/>
    <x v="2"/>
  </r>
  <r>
    <n v="608119"/>
    <n v="97212"/>
    <n v="35"/>
    <s v="Male"/>
    <x v="5"/>
    <x v="1"/>
    <s v="South Indian"/>
    <d v="2022-08-17T00:00:00"/>
    <s v="Online"/>
    <n v="48"/>
    <n v="6.8"/>
    <n v="269.04000000000002"/>
    <n v="43.68"/>
    <s v="UPI"/>
    <n v="5"/>
    <s v="25-35"/>
    <s v="new"/>
    <s v="medium"/>
    <s v="High"/>
    <s v="Aug"/>
    <x v="2"/>
    <x v="0"/>
    <x v="1"/>
  </r>
  <r>
    <n v="608120"/>
    <n v="82861"/>
    <n v="42"/>
    <s v="Male"/>
    <x v="4"/>
    <x v="7"/>
    <s v="Chinese"/>
    <d v="2022-09-27T00:00:00"/>
    <s v="COD"/>
    <n v="20"/>
    <n v="11.8"/>
    <n v="515.09"/>
    <n v="71.55"/>
    <s v="Card"/>
    <n v="5"/>
    <s v="36-50"/>
    <s v="new"/>
    <s v="high value"/>
    <s v="High"/>
    <s v="Sep"/>
    <x v="2"/>
    <x v="1"/>
    <x v="2"/>
  </r>
  <r>
    <n v="608121"/>
    <n v="36687"/>
    <n v="44"/>
    <s v="Male"/>
    <x v="5"/>
    <x v="2"/>
    <s v="Biryani"/>
    <d v="2023-01-02T00:00:00"/>
    <s v="Online"/>
    <n v="42"/>
    <n v="13.2"/>
    <n v="552.92999999999995"/>
    <n v="109.64"/>
    <s v="Cash"/>
    <n v="2"/>
    <s v="36-50"/>
    <s v="new"/>
    <s v="high value"/>
    <s v="Low"/>
    <s v="Jan"/>
    <x v="0"/>
    <x v="1"/>
    <x v="0"/>
  </r>
  <r>
    <n v="608122"/>
    <n v="79886"/>
    <n v="30"/>
    <s v="Female"/>
    <x v="2"/>
    <x v="6"/>
    <s v="Burger"/>
    <d v="2023-09-09T00:00:00"/>
    <s v="Online"/>
    <n v="26"/>
    <n v="4.2"/>
    <n v="836.85"/>
    <n v="35.340000000000003"/>
    <s v="Cash"/>
    <n v="3"/>
    <s v="25-35"/>
    <s v="new"/>
    <s v="high value"/>
    <s v="medium"/>
    <s v="Sep"/>
    <x v="0"/>
    <x v="2"/>
    <x v="2"/>
  </r>
  <r>
    <n v="608123"/>
    <n v="46568"/>
    <n v="36"/>
    <s v="Male"/>
    <x v="3"/>
    <x v="3"/>
    <s v="Biryani"/>
    <d v="2024-06-03T00:00:00"/>
    <s v="Online"/>
    <n v="62"/>
    <n v="5.4"/>
    <n v="1479.27"/>
    <n v="66.150000000000006"/>
    <s v="Cash"/>
    <n v="1"/>
    <s v="36-50"/>
    <s v="new"/>
    <s v="high value"/>
    <s v="Low"/>
    <s v="Jun"/>
    <x v="1"/>
    <x v="0"/>
    <x v="1"/>
  </r>
  <r>
    <n v="608124"/>
    <n v="77854"/>
    <n v="40"/>
    <s v="Male"/>
    <x v="3"/>
    <x v="2"/>
    <s v="Biryani"/>
    <d v="2023-11-27T00:00:00"/>
    <s v="Online"/>
    <n v="33"/>
    <n v="4.9000000000000004"/>
    <n v="551.89"/>
    <n v="31.21"/>
    <s v="UPI"/>
    <n v="5"/>
    <s v="36-50"/>
    <s v="repeat"/>
    <s v="high value"/>
    <s v="High"/>
    <s v="Nov"/>
    <x v="0"/>
    <x v="2"/>
    <x v="0"/>
  </r>
  <r>
    <n v="608125"/>
    <n v="45273"/>
    <n v="48"/>
    <s v="Male"/>
    <x v="2"/>
    <x v="6"/>
    <s v="Burger"/>
    <d v="2022-08-23T00:00:00"/>
    <s v="COD"/>
    <n v="32"/>
    <n v="5.6"/>
    <n v="1414.29"/>
    <n v="61.99"/>
    <s v="Wallet"/>
    <n v="2"/>
    <s v="36-50"/>
    <s v="new"/>
    <s v="high value"/>
    <s v="Low"/>
    <s v="Aug"/>
    <x v="2"/>
    <x v="0"/>
    <x v="0"/>
  </r>
  <r>
    <n v="608126"/>
    <n v="53916"/>
    <n v="48"/>
    <s v="Male"/>
    <x v="4"/>
    <x v="1"/>
    <s v="South Indian"/>
    <d v="2024-11-20T00:00:00"/>
    <s v="Online"/>
    <n v="21"/>
    <n v="7.1"/>
    <n v="177.77"/>
    <n v="37.799999999999997"/>
    <s v="Wallet"/>
    <n v="2"/>
    <s v="36-50"/>
    <s v="new"/>
    <s v="low"/>
    <s v="Low"/>
    <s v="Nov"/>
    <x v="1"/>
    <x v="0"/>
    <x v="2"/>
  </r>
  <r>
    <n v="608127"/>
    <n v="29540"/>
    <n v="56"/>
    <s v="Female"/>
    <x v="3"/>
    <x v="5"/>
    <s v="South Indian"/>
    <d v="2023-10-04T00:00:00"/>
    <s v="COD"/>
    <n v="59"/>
    <n v="2.9"/>
    <n v="1347.97"/>
    <n v="101.77"/>
    <s v="Wallet"/>
    <n v="4"/>
    <s v="50+"/>
    <s v="new"/>
    <s v="high value"/>
    <s v="medium"/>
    <s v="Oct"/>
    <x v="0"/>
    <x v="2"/>
    <x v="1"/>
  </r>
  <r>
    <n v="608128"/>
    <n v="42966"/>
    <n v="18"/>
    <s v="Female"/>
    <x v="1"/>
    <x v="4"/>
    <s v="Pizza"/>
    <d v="2022-04-08T00:00:00"/>
    <s v="Online"/>
    <n v="51"/>
    <n v="10.9"/>
    <n v="492.85"/>
    <n v="20.7"/>
    <s v="Wallet"/>
    <n v="5"/>
    <s v="18-24"/>
    <s v="repeat"/>
    <s v="medium"/>
    <s v="High"/>
    <s v="Apr"/>
    <x v="2"/>
    <x v="1"/>
    <x v="1"/>
  </r>
  <r>
    <n v="608129"/>
    <n v="10803"/>
    <n v="33"/>
    <s v="Male"/>
    <x v="4"/>
    <x v="6"/>
    <s v="Sandwich"/>
    <d v="2022-02-03T00:00:00"/>
    <s v="COD"/>
    <n v="34"/>
    <n v="4.2"/>
    <n v="835.55"/>
    <n v="30.26"/>
    <s v="Cash"/>
    <n v="4"/>
    <s v="25-35"/>
    <s v="new"/>
    <s v="high value"/>
    <s v="medium"/>
    <s v="Feb"/>
    <x v="2"/>
    <x v="2"/>
    <x v="0"/>
  </r>
  <r>
    <n v="608130"/>
    <n v="72105"/>
    <n v="45"/>
    <s v="Female"/>
    <x v="2"/>
    <x v="1"/>
    <s v="Sandwich"/>
    <d v="2023-10-26T00:00:00"/>
    <s v="Online"/>
    <n v="73"/>
    <n v="5.5"/>
    <n v="409.97"/>
    <n v="24.16"/>
    <s v="Card"/>
    <n v="5"/>
    <s v="36-50"/>
    <s v="new"/>
    <s v="medium"/>
    <s v="High"/>
    <s v="Oct"/>
    <x v="0"/>
    <x v="0"/>
    <x v="1"/>
  </r>
  <r>
    <n v="608131"/>
    <n v="89054"/>
    <n v="50"/>
    <s v="Female"/>
    <x v="0"/>
    <x v="1"/>
    <s v="Pizza"/>
    <d v="2022-05-27T00:00:00"/>
    <s v="Online"/>
    <n v="45"/>
    <n v="3.4"/>
    <n v="287.74"/>
    <n v="100.91"/>
    <s v="UPI"/>
    <n v="5"/>
    <s v="36-50"/>
    <s v="new"/>
    <s v="medium"/>
    <s v="High"/>
    <s v="May"/>
    <x v="2"/>
    <x v="2"/>
    <x v="0"/>
  </r>
  <r>
    <n v="608132"/>
    <n v="12548"/>
    <n v="35"/>
    <s v="Male"/>
    <x v="3"/>
    <x v="6"/>
    <s v="Burger"/>
    <d v="2023-05-02T00:00:00"/>
    <s v="COD"/>
    <n v="85"/>
    <n v="5.6"/>
    <n v="789.95"/>
    <n v="96.05"/>
    <s v="Cash"/>
    <n v="5"/>
    <s v="25-35"/>
    <s v="new"/>
    <s v="high value"/>
    <s v="High"/>
    <s v="May"/>
    <x v="0"/>
    <x v="0"/>
    <x v="1"/>
  </r>
  <r>
    <n v="608133"/>
    <n v="83836"/>
    <n v="40"/>
    <s v="Male"/>
    <x v="4"/>
    <x v="0"/>
    <s v="Burger"/>
    <d v="2022-04-28T00:00:00"/>
    <s v="COD"/>
    <n v="39"/>
    <n v="5"/>
    <n v="400.23"/>
    <n v="72.83"/>
    <s v="Card"/>
    <n v="5"/>
    <s v="36-50"/>
    <s v="new"/>
    <s v="medium"/>
    <s v="High"/>
    <s v="Apr"/>
    <x v="2"/>
    <x v="2"/>
    <x v="0"/>
  </r>
  <r>
    <n v="608134"/>
    <n v="65724"/>
    <n v="25"/>
    <s v="Male"/>
    <x v="1"/>
    <x v="7"/>
    <s v="Biryani"/>
    <d v="2023-11-04T00:00:00"/>
    <s v="Online"/>
    <n v="83"/>
    <n v="6.5"/>
    <n v="417.87"/>
    <n v="47.01"/>
    <s v="UPI"/>
    <n v="3"/>
    <s v="25-35"/>
    <s v="new"/>
    <s v="medium"/>
    <s v="medium"/>
    <s v="Nov"/>
    <x v="0"/>
    <x v="0"/>
    <x v="1"/>
  </r>
  <r>
    <n v="608135"/>
    <n v="57848"/>
    <n v="53"/>
    <s v="Female"/>
    <x v="3"/>
    <x v="0"/>
    <s v="Burger"/>
    <d v="2023-04-17T00:00:00"/>
    <s v="Online"/>
    <n v="46"/>
    <n v="2"/>
    <n v="854.43"/>
    <n v="39.96"/>
    <s v="Wallet"/>
    <n v="5"/>
    <s v="50+"/>
    <s v="repeat"/>
    <s v="high value"/>
    <s v="High"/>
    <s v="Apr"/>
    <x v="0"/>
    <x v="2"/>
    <x v="1"/>
  </r>
  <r>
    <n v="608136"/>
    <n v="59655"/>
    <n v="56"/>
    <s v="Female"/>
    <x v="1"/>
    <x v="2"/>
    <s v="Sandwich"/>
    <d v="2023-10-01T00:00:00"/>
    <s v="Online"/>
    <n v="74"/>
    <n v="7.4"/>
    <n v="480.96"/>
    <n v="108.4"/>
    <s v="UPI"/>
    <n v="4"/>
    <s v="50+"/>
    <s v="new"/>
    <s v="medium"/>
    <s v="medium"/>
    <s v="Oct"/>
    <x v="0"/>
    <x v="0"/>
    <x v="1"/>
  </r>
  <r>
    <n v="608137"/>
    <n v="54756"/>
    <n v="29"/>
    <s v="Female"/>
    <x v="2"/>
    <x v="3"/>
    <s v="Pizza"/>
    <d v="2023-02-13T00:00:00"/>
    <s v="COD"/>
    <n v="22"/>
    <n v="13.8"/>
    <n v="1483.7"/>
    <n v="118.71"/>
    <s v="Card"/>
    <n v="2"/>
    <s v="25-35"/>
    <s v="new"/>
    <s v="high value"/>
    <s v="Low"/>
    <s v="Feb"/>
    <x v="0"/>
    <x v="1"/>
    <x v="2"/>
  </r>
  <r>
    <n v="608138"/>
    <n v="64896"/>
    <n v="61"/>
    <s v="Female"/>
    <x v="2"/>
    <x v="7"/>
    <s v="South Indian"/>
    <d v="2022-05-14T00:00:00"/>
    <s v="Online"/>
    <n v="65"/>
    <n v="12.5"/>
    <n v="505.08"/>
    <n v="68.03"/>
    <s v="UPI"/>
    <n v="2"/>
    <s v="50+"/>
    <s v="new"/>
    <s v="high value"/>
    <s v="Low"/>
    <s v="May"/>
    <x v="2"/>
    <x v="1"/>
    <x v="1"/>
  </r>
  <r>
    <n v="608139"/>
    <n v="15983"/>
    <n v="25"/>
    <s v="Female"/>
    <x v="5"/>
    <x v="3"/>
    <s v="Burger"/>
    <d v="2024-11-13T00:00:00"/>
    <s v="COD"/>
    <n v="89"/>
    <n v="10.3"/>
    <n v="724.42"/>
    <n v="63.21"/>
    <s v="Card"/>
    <n v="1"/>
    <s v="25-35"/>
    <s v="new"/>
    <s v="high value"/>
    <s v="Low"/>
    <s v="Nov"/>
    <x v="1"/>
    <x v="1"/>
    <x v="1"/>
  </r>
  <r>
    <n v="608140"/>
    <n v="41746"/>
    <n v="42"/>
    <s v="Female"/>
    <x v="0"/>
    <x v="1"/>
    <s v="Sandwich"/>
    <d v="2023-06-30T00:00:00"/>
    <s v="Online"/>
    <n v="66"/>
    <n v="2"/>
    <n v="245.04"/>
    <n v="30.36"/>
    <s v="Card"/>
    <n v="5"/>
    <s v="36-50"/>
    <s v="new"/>
    <s v="low"/>
    <s v="High"/>
    <s v="Jun"/>
    <x v="0"/>
    <x v="2"/>
    <x v="1"/>
  </r>
  <r>
    <n v="608141"/>
    <n v="33953"/>
    <n v="53"/>
    <s v="Female"/>
    <x v="2"/>
    <x v="1"/>
    <s v="Chinese"/>
    <d v="2023-08-28T00:00:00"/>
    <s v="Online"/>
    <n v="23"/>
    <n v="5.4"/>
    <n v="580.48"/>
    <n v="49.82"/>
    <s v="Wallet"/>
    <n v="1"/>
    <s v="50+"/>
    <s v="new"/>
    <s v="high value"/>
    <s v="Low"/>
    <s v="Aug"/>
    <x v="0"/>
    <x v="0"/>
    <x v="2"/>
  </r>
  <r>
    <n v="608142"/>
    <n v="66566"/>
    <n v="44"/>
    <s v="Male"/>
    <x v="1"/>
    <x v="5"/>
    <s v="Chinese"/>
    <d v="2023-07-23T00:00:00"/>
    <s v="COD"/>
    <n v="88"/>
    <n v="4.2"/>
    <n v="165.37"/>
    <n v="55.67"/>
    <s v="Card"/>
    <n v="4"/>
    <s v="36-50"/>
    <s v="new"/>
    <s v="low"/>
    <s v="medium"/>
    <s v="Jul"/>
    <x v="0"/>
    <x v="2"/>
    <x v="1"/>
  </r>
  <r>
    <n v="608143"/>
    <n v="71299"/>
    <n v="40"/>
    <s v="Female"/>
    <x v="1"/>
    <x v="4"/>
    <s v="South Indian"/>
    <d v="2023-12-09T00:00:00"/>
    <s v="Online"/>
    <n v="77"/>
    <n v="10.5"/>
    <n v="1375.01"/>
    <n v="94.97"/>
    <s v="Card"/>
    <n v="2"/>
    <s v="36-50"/>
    <s v="new"/>
    <s v="high value"/>
    <s v="Low"/>
    <s v="Dec"/>
    <x v="0"/>
    <x v="1"/>
    <x v="1"/>
  </r>
  <r>
    <n v="608144"/>
    <n v="82769"/>
    <n v="29"/>
    <s v="Female"/>
    <x v="2"/>
    <x v="1"/>
    <s v="South Indian"/>
    <d v="2024-02-05T00:00:00"/>
    <s v="Online"/>
    <n v="43"/>
    <n v="13.5"/>
    <n v="981.04"/>
    <n v="63.48"/>
    <s v="UPI"/>
    <n v="4"/>
    <s v="25-35"/>
    <s v="new"/>
    <s v="high value"/>
    <s v="medium"/>
    <s v="Feb"/>
    <x v="1"/>
    <x v="1"/>
    <x v="0"/>
  </r>
  <r>
    <n v="608145"/>
    <n v="58500"/>
    <n v="53"/>
    <s v="Female"/>
    <x v="0"/>
    <x v="0"/>
    <s v="Chinese"/>
    <d v="2023-11-05T00:00:00"/>
    <s v="Online"/>
    <n v="78"/>
    <n v="6"/>
    <n v="540.82000000000005"/>
    <n v="29.21"/>
    <s v="Cash"/>
    <n v="1"/>
    <s v="50+"/>
    <s v="new"/>
    <s v="high value"/>
    <s v="Low"/>
    <s v="Nov"/>
    <x v="0"/>
    <x v="0"/>
    <x v="1"/>
  </r>
  <r>
    <n v="608146"/>
    <n v="85839"/>
    <n v="63"/>
    <s v="Female"/>
    <x v="2"/>
    <x v="0"/>
    <s v="Biryani"/>
    <d v="2024-01-24T00:00:00"/>
    <s v="Online"/>
    <n v="75"/>
    <n v="12.9"/>
    <n v="645.41999999999996"/>
    <n v="81.010000000000005"/>
    <s v="Cash"/>
    <n v="4"/>
    <s v="50+"/>
    <s v="new"/>
    <s v="high value"/>
    <s v="medium"/>
    <s v="Jan"/>
    <x v="1"/>
    <x v="1"/>
    <x v="1"/>
  </r>
  <r>
    <n v="608147"/>
    <n v="66689"/>
    <n v="44"/>
    <s v="Female"/>
    <x v="4"/>
    <x v="5"/>
    <s v="Burger"/>
    <d v="2023-09-25T00:00:00"/>
    <s v="Online"/>
    <n v="51"/>
    <n v="1.4"/>
    <n v="245.24"/>
    <n v="77.97"/>
    <s v="UPI"/>
    <n v="5"/>
    <s v="36-50"/>
    <s v="new"/>
    <s v="low"/>
    <s v="High"/>
    <s v="Sep"/>
    <x v="0"/>
    <x v="2"/>
    <x v="1"/>
  </r>
  <r>
    <n v="608148"/>
    <n v="33409"/>
    <n v="45"/>
    <s v="Female"/>
    <x v="1"/>
    <x v="2"/>
    <s v="Biryani"/>
    <d v="2022-07-04T00:00:00"/>
    <s v="COD"/>
    <n v="63"/>
    <n v="3.3"/>
    <n v="473.42"/>
    <n v="62.9"/>
    <s v="Card"/>
    <n v="1"/>
    <s v="36-50"/>
    <s v="new"/>
    <s v="medium"/>
    <s v="Low"/>
    <s v="Jul"/>
    <x v="2"/>
    <x v="2"/>
    <x v="1"/>
  </r>
  <r>
    <n v="608149"/>
    <n v="11058"/>
    <n v="24"/>
    <s v="Male"/>
    <x v="4"/>
    <x v="7"/>
    <s v="Chinese"/>
    <d v="2023-04-22T00:00:00"/>
    <s v="COD"/>
    <n v="78"/>
    <n v="13.8"/>
    <n v="610.65"/>
    <n v="90.15"/>
    <s v="Wallet"/>
    <n v="5"/>
    <s v="18-24"/>
    <s v="new"/>
    <s v="high value"/>
    <s v="High"/>
    <s v="Apr"/>
    <x v="0"/>
    <x v="1"/>
    <x v="1"/>
  </r>
  <r>
    <n v="608150"/>
    <n v="45242"/>
    <n v="44"/>
    <s v="Female"/>
    <x v="1"/>
    <x v="1"/>
    <s v="Sandwich"/>
    <d v="2023-09-11T00:00:00"/>
    <s v="Online"/>
    <n v="48"/>
    <n v="10.7"/>
    <n v="1408.12"/>
    <n v="105.45"/>
    <s v="Wallet"/>
    <n v="1"/>
    <s v="36-50"/>
    <s v="new"/>
    <s v="high value"/>
    <s v="Low"/>
    <s v="Sep"/>
    <x v="0"/>
    <x v="1"/>
    <x v="1"/>
  </r>
  <r>
    <n v="608151"/>
    <n v="46110"/>
    <n v="57"/>
    <s v="Male"/>
    <x v="5"/>
    <x v="4"/>
    <s v="Chinese"/>
    <d v="2023-09-02T00:00:00"/>
    <s v="Online"/>
    <n v="46"/>
    <n v="7.2"/>
    <n v="1268.3900000000001"/>
    <n v="69.5"/>
    <s v="Card"/>
    <n v="2"/>
    <s v="50+"/>
    <s v="new"/>
    <s v="high value"/>
    <s v="Low"/>
    <s v="Sep"/>
    <x v="0"/>
    <x v="0"/>
    <x v="1"/>
  </r>
  <r>
    <n v="608152"/>
    <n v="14233"/>
    <n v="48"/>
    <s v="Female"/>
    <x v="5"/>
    <x v="5"/>
    <s v="Biryani"/>
    <d v="2023-10-26T00:00:00"/>
    <s v="COD"/>
    <n v="37"/>
    <n v="9.6"/>
    <n v="372.35"/>
    <n v="105.56"/>
    <s v="Cash"/>
    <n v="3"/>
    <s v="36-50"/>
    <s v="new"/>
    <s v="medium"/>
    <s v="medium"/>
    <s v="Oct"/>
    <x v="0"/>
    <x v="0"/>
    <x v="0"/>
  </r>
  <r>
    <n v="608153"/>
    <n v="68155"/>
    <n v="63"/>
    <s v="Female"/>
    <x v="2"/>
    <x v="2"/>
    <s v="South Indian"/>
    <d v="2022-07-23T00:00:00"/>
    <s v="COD"/>
    <n v="86"/>
    <n v="2.9"/>
    <n v="315.83"/>
    <n v="101.83"/>
    <s v="Wallet"/>
    <n v="2"/>
    <s v="50+"/>
    <s v="new"/>
    <s v="medium"/>
    <s v="Low"/>
    <s v="Jul"/>
    <x v="2"/>
    <x v="2"/>
    <x v="1"/>
  </r>
  <r>
    <n v="608154"/>
    <n v="96163"/>
    <n v="36"/>
    <s v="Female"/>
    <x v="1"/>
    <x v="6"/>
    <s v="Biryani"/>
    <d v="2023-06-21T00:00:00"/>
    <s v="COD"/>
    <n v="22"/>
    <n v="12.6"/>
    <n v="1425.22"/>
    <n v="98.72"/>
    <s v="Wallet"/>
    <n v="1"/>
    <s v="36-50"/>
    <s v="new"/>
    <s v="high value"/>
    <s v="Low"/>
    <s v="Jun"/>
    <x v="0"/>
    <x v="1"/>
    <x v="2"/>
  </r>
  <r>
    <n v="608155"/>
    <n v="61652"/>
    <n v="29"/>
    <s v="Female"/>
    <x v="5"/>
    <x v="3"/>
    <s v="South Indian"/>
    <d v="2024-12-13T00:00:00"/>
    <s v="Online"/>
    <n v="38"/>
    <n v="13.1"/>
    <n v="485.61"/>
    <n v="119.35"/>
    <s v="UPI"/>
    <n v="1"/>
    <s v="25-35"/>
    <s v="new"/>
    <s v="medium"/>
    <s v="Low"/>
    <s v="Dec"/>
    <x v="1"/>
    <x v="1"/>
    <x v="0"/>
  </r>
  <r>
    <n v="608156"/>
    <n v="26979"/>
    <n v="43"/>
    <s v="Female"/>
    <x v="2"/>
    <x v="3"/>
    <s v="Pizza"/>
    <d v="2023-01-28T00:00:00"/>
    <s v="Online"/>
    <n v="66"/>
    <n v="11.8"/>
    <n v="1247.04"/>
    <n v="26.07"/>
    <s v="Wallet"/>
    <n v="3"/>
    <s v="36-50"/>
    <s v="repeat"/>
    <s v="high value"/>
    <s v="medium"/>
    <s v="Jan"/>
    <x v="0"/>
    <x v="1"/>
    <x v="1"/>
  </r>
  <r>
    <n v="608157"/>
    <n v="89459"/>
    <n v="32"/>
    <s v="Female"/>
    <x v="2"/>
    <x v="6"/>
    <s v="Chinese"/>
    <d v="2024-03-31T00:00:00"/>
    <s v="COD"/>
    <n v="26"/>
    <n v="3.9"/>
    <n v="1123.3"/>
    <n v="101.75"/>
    <s v="Cash"/>
    <n v="4"/>
    <s v="25-35"/>
    <s v="new"/>
    <s v="high value"/>
    <s v="medium"/>
    <s v="Mar"/>
    <x v="1"/>
    <x v="2"/>
    <x v="2"/>
  </r>
  <r>
    <n v="608158"/>
    <n v="64080"/>
    <n v="31"/>
    <s v="Female"/>
    <x v="0"/>
    <x v="4"/>
    <s v="Biryani"/>
    <d v="2022-02-15T00:00:00"/>
    <s v="Online"/>
    <n v="34"/>
    <n v="3.3"/>
    <n v="1473.75"/>
    <n v="77.180000000000007"/>
    <s v="Card"/>
    <n v="4"/>
    <s v="25-35"/>
    <s v="new"/>
    <s v="high value"/>
    <s v="medium"/>
    <s v="Feb"/>
    <x v="2"/>
    <x v="2"/>
    <x v="0"/>
  </r>
  <r>
    <n v="608159"/>
    <n v="96890"/>
    <n v="46"/>
    <s v="Male"/>
    <x v="3"/>
    <x v="5"/>
    <s v="Chinese"/>
    <d v="2023-12-27T00:00:00"/>
    <s v="COD"/>
    <n v="27"/>
    <n v="5.9"/>
    <n v="758.26"/>
    <n v="70.14"/>
    <s v="Cash"/>
    <n v="4"/>
    <s v="36-50"/>
    <s v="new"/>
    <s v="high value"/>
    <s v="medium"/>
    <s v="Dec"/>
    <x v="0"/>
    <x v="0"/>
    <x v="2"/>
  </r>
  <r>
    <n v="608160"/>
    <n v="59571"/>
    <n v="46"/>
    <s v="Female"/>
    <x v="1"/>
    <x v="1"/>
    <s v="Pizza"/>
    <d v="2023-09-24T00:00:00"/>
    <s v="COD"/>
    <n v="57"/>
    <n v="7.1"/>
    <n v="975.73"/>
    <n v="78.7"/>
    <s v="Cash"/>
    <n v="1"/>
    <s v="36-50"/>
    <s v="new"/>
    <s v="high value"/>
    <s v="Low"/>
    <s v="Sep"/>
    <x v="0"/>
    <x v="0"/>
    <x v="1"/>
  </r>
  <r>
    <n v="608161"/>
    <n v="32534"/>
    <n v="64"/>
    <s v="Male"/>
    <x v="0"/>
    <x v="6"/>
    <s v="Burger"/>
    <d v="2023-03-01T00:00:00"/>
    <s v="COD"/>
    <n v="69"/>
    <n v="9.9"/>
    <n v="219.1"/>
    <n v="51.61"/>
    <s v="UPI"/>
    <n v="3"/>
    <s v="50+"/>
    <s v="new"/>
    <s v="low"/>
    <s v="medium"/>
    <s v="Mar"/>
    <x v="0"/>
    <x v="0"/>
    <x v="1"/>
  </r>
  <r>
    <n v="608162"/>
    <n v="89623"/>
    <n v="45"/>
    <s v="Male"/>
    <x v="0"/>
    <x v="5"/>
    <s v="Burger"/>
    <d v="2022-09-11T00:00:00"/>
    <s v="COD"/>
    <n v="53"/>
    <n v="14.9"/>
    <n v="1070.6199999999999"/>
    <n v="115.45"/>
    <s v="Card"/>
    <n v="2"/>
    <s v="36-50"/>
    <s v="repeat"/>
    <s v="high value"/>
    <s v="Low"/>
    <s v="Sep"/>
    <x v="2"/>
    <x v="1"/>
    <x v="1"/>
  </r>
  <r>
    <n v="608163"/>
    <n v="85570"/>
    <n v="41"/>
    <s v="Male"/>
    <x v="5"/>
    <x v="4"/>
    <s v="Chinese"/>
    <d v="2023-02-03T00:00:00"/>
    <s v="Online"/>
    <n v="74"/>
    <n v="3"/>
    <n v="567.25"/>
    <n v="68.05"/>
    <s v="UPI"/>
    <n v="5"/>
    <s v="36-50"/>
    <s v="new"/>
    <s v="high value"/>
    <s v="High"/>
    <s v="Feb"/>
    <x v="0"/>
    <x v="2"/>
    <x v="1"/>
  </r>
  <r>
    <n v="608164"/>
    <n v="54527"/>
    <n v="43"/>
    <s v="Female"/>
    <x v="2"/>
    <x v="0"/>
    <s v="Chinese"/>
    <d v="2022-02-20T00:00:00"/>
    <s v="COD"/>
    <n v="45"/>
    <n v="3.4"/>
    <n v="384.26"/>
    <n v="31.51"/>
    <s v="Cash"/>
    <n v="5"/>
    <s v="36-50"/>
    <s v="new"/>
    <s v="medium"/>
    <s v="High"/>
    <s v="Feb"/>
    <x v="2"/>
    <x v="2"/>
    <x v="0"/>
  </r>
  <r>
    <n v="608165"/>
    <n v="72686"/>
    <n v="62"/>
    <s v="Female"/>
    <x v="1"/>
    <x v="5"/>
    <s v="Burger"/>
    <d v="2023-11-06T00:00:00"/>
    <s v="Online"/>
    <n v="38"/>
    <n v="12.5"/>
    <n v="1031.05"/>
    <n v="46.37"/>
    <s v="Card"/>
    <n v="2"/>
    <s v="50+"/>
    <s v="new"/>
    <s v="high value"/>
    <s v="Low"/>
    <s v="Nov"/>
    <x v="0"/>
    <x v="1"/>
    <x v="0"/>
  </r>
  <r>
    <n v="608166"/>
    <n v="62463"/>
    <n v="64"/>
    <s v="Female"/>
    <x v="1"/>
    <x v="2"/>
    <s v="Sandwich"/>
    <d v="2022-03-04T00:00:00"/>
    <s v="COD"/>
    <n v="86"/>
    <n v="3.7"/>
    <n v="1006.5"/>
    <n v="75.459999999999994"/>
    <s v="Cash"/>
    <n v="2"/>
    <s v="50+"/>
    <s v="new"/>
    <s v="high value"/>
    <s v="Low"/>
    <s v="Mar"/>
    <x v="2"/>
    <x v="2"/>
    <x v="1"/>
  </r>
  <r>
    <n v="608167"/>
    <n v="93987"/>
    <n v="50"/>
    <s v="Female"/>
    <x v="0"/>
    <x v="7"/>
    <s v="Sandwich"/>
    <d v="2022-03-26T00:00:00"/>
    <s v="Online"/>
    <n v="48"/>
    <n v="4.8"/>
    <n v="519.02"/>
    <n v="25.99"/>
    <s v="Card"/>
    <n v="1"/>
    <s v="36-50"/>
    <s v="new"/>
    <s v="high value"/>
    <s v="Low"/>
    <s v="Mar"/>
    <x v="2"/>
    <x v="2"/>
    <x v="1"/>
  </r>
  <r>
    <n v="608168"/>
    <n v="86554"/>
    <n v="26"/>
    <s v="Male"/>
    <x v="2"/>
    <x v="6"/>
    <s v="Biryani"/>
    <d v="2022-09-27T00:00:00"/>
    <s v="Online"/>
    <n v="87"/>
    <n v="3.7"/>
    <n v="994.48"/>
    <n v="28.18"/>
    <s v="UPI"/>
    <n v="1"/>
    <s v="25-35"/>
    <s v="new"/>
    <s v="high value"/>
    <s v="Low"/>
    <s v="Sep"/>
    <x v="2"/>
    <x v="2"/>
    <x v="1"/>
  </r>
  <r>
    <n v="608169"/>
    <n v="55564"/>
    <n v="31"/>
    <s v="Male"/>
    <x v="2"/>
    <x v="0"/>
    <s v="South Indian"/>
    <d v="2022-12-25T00:00:00"/>
    <s v="COD"/>
    <n v="82"/>
    <n v="9.1"/>
    <n v="592.9"/>
    <n v="113.39"/>
    <s v="UPI"/>
    <n v="5"/>
    <s v="25-35"/>
    <s v="new"/>
    <s v="high value"/>
    <s v="High"/>
    <s v="Dec"/>
    <x v="2"/>
    <x v="0"/>
    <x v="1"/>
  </r>
  <r>
    <n v="608170"/>
    <n v="80363"/>
    <n v="52"/>
    <s v="Female"/>
    <x v="5"/>
    <x v="6"/>
    <s v="South Indian"/>
    <d v="2024-12-12T00:00:00"/>
    <s v="Online"/>
    <n v="88"/>
    <n v="2.8"/>
    <n v="1272.54"/>
    <n v="71.37"/>
    <s v="UPI"/>
    <n v="4"/>
    <s v="50+"/>
    <s v="new"/>
    <s v="high value"/>
    <s v="medium"/>
    <s v="Dec"/>
    <x v="1"/>
    <x v="2"/>
    <x v="1"/>
  </r>
  <r>
    <n v="608171"/>
    <n v="91933"/>
    <n v="37"/>
    <s v="Female"/>
    <x v="4"/>
    <x v="0"/>
    <s v="South Indian"/>
    <d v="2024-12-11T00:00:00"/>
    <s v="COD"/>
    <n v="59"/>
    <n v="11.2"/>
    <n v="694.55"/>
    <n v="101.89"/>
    <s v="UPI"/>
    <n v="3"/>
    <s v="36-50"/>
    <s v="new"/>
    <s v="high value"/>
    <s v="medium"/>
    <s v="Dec"/>
    <x v="1"/>
    <x v="1"/>
    <x v="1"/>
  </r>
  <r>
    <n v="608172"/>
    <n v="62937"/>
    <n v="51"/>
    <s v="Female"/>
    <x v="5"/>
    <x v="3"/>
    <s v="Sandwich"/>
    <d v="2022-11-17T00:00:00"/>
    <s v="Online"/>
    <n v="75"/>
    <n v="12.6"/>
    <n v="259.3"/>
    <n v="32.200000000000003"/>
    <s v="UPI"/>
    <n v="1"/>
    <s v="50+"/>
    <s v="new"/>
    <s v="medium"/>
    <s v="Low"/>
    <s v="Nov"/>
    <x v="2"/>
    <x v="1"/>
    <x v="1"/>
  </r>
  <r>
    <n v="608173"/>
    <n v="71481"/>
    <n v="39"/>
    <s v="Male"/>
    <x v="3"/>
    <x v="1"/>
    <s v="Chinese"/>
    <d v="2024-12-26T00:00:00"/>
    <s v="COD"/>
    <n v="74"/>
    <n v="11.7"/>
    <n v="465.39"/>
    <n v="96.94"/>
    <s v="Cash"/>
    <n v="5"/>
    <s v="36-50"/>
    <s v="repeat"/>
    <s v="medium"/>
    <s v="High"/>
    <s v="Dec"/>
    <x v="1"/>
    <x v="1"/>
    <x v="1"/>
  </r>
  <r>
    <n v="608174"/>
    <n v="77810"/>
    <n v="55"/>
    <s v="Female"/>
    <x v="3"/>
    <x v="0"/>
    <s v="Sandwich"/>
    <d v="2023-09-28T00:00:00"/>
    <s v="COD"/>
    <n v="42"/>
    <n v="12.2"/>
    <n v="996.96"/>
    <n v="47.19"/>
    <s v="UPI"/>
    <n v="5"/>
    <s v="50+"/>
    <s v="new"/>
    <s v="high value"/>
    <s v="High"/>
    <s v="Sep"/>
    <x v="0"/>
    <x v="1"/>
    <x v="0"/>
  </r>
  <r>
    <n v="608175"/>
    <n v="78537"/>
    <n v="24"/>
    <s v="Female"/>
    <x v="0"/>
    <x v="2"/>
    <s v="South Indian"/>
    <d v="2023-03-27T00:00:00"/>
    <s v="Online"/>
    <n v="34"/>
    <n v="2.2999999999999998"/>
    <n v="1469.96"/>
    <n v="93.72"/>
    <s v="Wallet"/>
    <n v="2"/>
    <s v="18-24"/>
    <s v="new"/>
    <s v="high value"/>
    <s v="Low"/>
    <s v="Mar"/>
    <x v="0"/>
    <x v="2"/>
    <x v="0"/>
  </r>
  <r>
    <n v="608176"/>
    <n v="80915"/>
    <n v="25"/>
    <s v="Male"/>
    <x v="0"/>
    <x v="0"/>
    <s v="Biryani"/>
    <d v="2022-01-19T00:00:00"/>
    <s v="COD"/>
    <n v="68"/>
    <n v="12.4"/>
    <n v="1368.04"/>
    <n v="83.13"/>
    <s v="Card"/>
    <n v="2"/>
    <s v="25-35"/>
    <s v="new"/>
    <s v="high value"/>
    <s v="Low"/>
    <s v="Jan"/>
    <x v="2"/>
    <x v="1"/>
    <x v="1"/>
  </r>
  <r>
    <n v="608177"/>
    <n v="58179"/>
    <n v="37"/>
    <s v="Female"/>
    <x v="4"/>
    <x v="4"/>
    <s v="Sandwich"/>
    <d v="2024-09-27T00:00:00"/>
    <s v="Online"/>
    <n v="38"/>
    <n v="2.2999999999999998"/>
    <n v="333.85"/>
    <n v="36.67"/>
    <s v="Cash"/>
    <n v="5"/>
    <s v="36-50"/>
    <s v="new"/>
    <s v="medium"/>
    <s v="High"/>
    <s v="Sep"/>
    <x v="1"/>
    <x v="2"/>
    <x v="0"/>
  </r>
  <r>
    <n v="608178"/>
    <n v="15926"/>
    <n v="18"/>
    <s v="Female"/>
    <x v="1"/>
    <x v="1"/>
    <s v="Chinese"/>
    <d v="2024-01-30T00:00:00"/>
    <s v="COD"/>
    <n v="62"/>
    <n v="3.8"/>
    <n v="1416.11"/>
    <n v="64.209999999999994"/>
    <s v="UPI"/>
    <n v="1"/>
    <s v="18-24"/>
    <s v="new"/>
    <s v="high value"/>
    <s v="Low"/>
    <s v="Jan"/>
    <x v="1"/>
    <x v="2"/>
    <x v="1"/>
  </r>
  <r>
    <n v="608179"/>
    <n v="10238"/>
    <n v="26"/>
    <s v="Female"/>
    <x v="0"/>
    <x v="4"/>
    <s v="South Indian"/>
    <d v="2022-03-01T00:00:00"/>
    <s v="COD"/>
    <n v="29"/>
    <n v="4.5"/>
    <n v="1432.03"/>
    <n v="27.04"/>
    <s v="UPI"/>
    <n v="3"/>
    <s v="25-35"/>
    <s v="new"/>
    <s v="high value"/>
    <s v="medium"/>
    <s v="Mar"/>
    <x v="2"/>
    <x v="2"/>
    <x v="2"/>
  </r>
  <r>
    <n v="608180"/>
    <n v="89064"/>
    <n v="39"/>
    <s v="Female"/>
    <x v="1"/>
    <x v="1"/>
    <s v="Biryani"/>
    <d v="2024-06-15T00:00:00"/>
    <s v="Online"/>
    <n v="85"/>
    <n v="6.7"/>
    <n v="1041.1600000000001"/>
    <n v="46.52"/>
    <s v="Wallet"/>
    <n v="2"/>
    <s v="36-50"/>
    <s v="new"/>
    <s v="high value"/>
    <s v="Low"/>
    <s v="Jun"/>
    <x v="1"/>
    <x v="0"/>
    <x v="1"/>
  </r>
  <r>
    <n v="608181"/>
    <n v="55793"/>
    <n v="42"/>
    <s v="Female"/>
    <x v="4"/>
    <x v="1"/>
    <s v="South Indian"/>
    <d v="2024-06-25T00:00:00"/>
    <s v="COD"/>
    <n v="49"/>
    <n v="6.5"/>
    <n v="1061.19"/>
    <n v="46.54"/>
    <s v="Card"/>
    <n v="1"/>
    <s v="36-50"/>
    <s v="new"/>
    <s v="high value"/>
    <s v="Low"/>
    <s v="Jun"/>
    <x v="1"/>
    <x v="0"/>
    <x v="1"/>
  </r>
  <r>
    <n v="608182"/>
    <n v="75727"/>
    <n v="18"/>
    <s v="Female"/>
    <x v="0"/>
    <x v="3"/>
    <s v="Pizza"/>
    <d v="2023-10-28T00:00:00"/>
    <s v="Online"/>
    <n v="72"/>
    <n v="4.0999999999999996"/>
    <n v="1015.34"/>
    <n v="47.5"/>
    <s v="Wallet"/>
    <n v="4"/>
    <s v="18-24"/>
    <s v="new"/>
    <s v="high value"/>
    <s v="medium"/>
    <s v="Oct"/>
    <x v="0"/>
    <x v="2"/>
    <x v="1"/>
  </r>
  <r>
    <n v="608183"/>
    <n v="40986"/>
    <n v="33"/>
    <s v="Male"/>
    <x v="1"/>
    <x v="6"/>
    <s v="Sandwich"/>
    <d v="2023-01-05T00:00:00"/>
    <s v="Online"/>
    <n v="22"/>
    <n v="10.9"/>
    <n v="578.15"/>
    <n v="85.05"/>
    <s v="Card"/>
    <n v="1"/>
    <s v="25-35"/>
    <s v="new"/>
    <s v="high value"/>
    <s v="Low"/>
    <s v="Jan"/>
    <x v="0"/>
    <x v="1"/>
    <x v="2"/>
  </r>
  <r>
    <n v="608184"/>
    <n v="85984"/>
    <n v="31"/>
    <s v="Male"/>
    <x v="1"/>
    <x v="1"/>
    <s v="Burger"/>
    <d v="2022-03-28T00:00:00"/>
    <s v="COD"/>
    <n v="46"/>
    <n v="3.4"/>
    <n v="887.17"/>
    <n v="71.34"/>
    <s v="Wallet"/>
    <n v="1"/>
    <s v="25-35"/>
    <s v="new"/>
    <s v="high value"/>
    <s v="Low"/>
    <s v="Mar"/>
    <x v="2"/>
    <x v="2"/>
    <x v="1"/>
  </r>
  <r>
    <n v="608185"/>
    <n v="64445"/>
    <n v="32"/>
    <s v="Female"/>
    <x v="3"/>
    <x v="7"/>
    <s v="Chinese"/>
    <d v="2023-04-17T00:00:00"/>
    <s v="Online"/>
    <n v="80"/>
    <n v="6.9"/>
    <n v="813.25"/>
    <n v="53.23"/>
    <s v="UPI"/>
    <n v="4"/>
    <s v="25-35"/>
    <s v="new"/>
    <s v="high value"/>
    <s v="medium"/>
    <s v="Apr"/>
    <x v="0"/>
    <x v="0"/>
    <x v="1"/>
  </r>
  <r>
    <n v="608186"/>
    <n v="53623"/>
    <n v="22"/>
    <s v="Female"/>
    <x v="0"/>
    <x v="3"/>
    <s v="Sandwich"/>
    <d v="2023-01-03T00:00:00"/>
    <s v="COD"/>
    <n v="75"/>
    <n v="10.8"/>
    <n v="1299.8800000000001"/>
    <n v="63.17"/>
    <s v="Cash"/>
    <n v="2"/>
    <s v="18-24"/>
    <s v="new"/>
    <s v="high value"/>
    <s v="Low"/>
    <s v="Jan"/>
    <x v="0"/>
    <x v="1"/>
    <x v="1"/>
  </r>
  <r>
    <n v="608187"/>
    <n v="57167"/>
    <n v="40"/>
    <s v="Female"/>
    <x v="2"/>
    <x v="4"/>
    <s v="Sandwich"/>
    <d v="2022-08-04T00:00:00"/>
    <s v="COD"/>
    <n v="23"/>
    <n v="3.3"/>
    <n v="671.14"/>
    <n v="64.86"/>
    <s v="UPI"/>
    <n v="1"/>
    <s v="36-50"/>
    <s v="repeat"/>
    <s v="high value"/>
    <s v="Low"/>
    <s v="Aug"/>
    <x v="2"/>
    <x v="2"/>
    <x v="2"/>
  </r>
  <r>
    <n v="608188"/>
    <n v="23039"/>
    <n v="24"/>
    <s v="Male"/>
    <x v="5"/>
    <x v="0"/>
    <s v="Chinese"/>
    <d v="2023-08-05T00:00:00"/>
    <s v="COD"/>
    <n v="56"/>
    <n v="13.5"/>
    <n v="1022.2"/>
    <n v="35.86"/>
    <s v="Wallet"/>
    <n v="2"/>
    <s v="18-24"/>
    <s v="new"/>
    <s v="high value"/>
    <s v="Low"/>
    <s v="Aug"/>
    <x v="0"/>
    <x v="1"/>
    <x v="1"/>
  </r>
  <r>
    <n v="608189"/>
    <n v="97288"/>
    <n v="48"/>
    <s v="Female"/>
    <x v="1"/>
    <x v="7"/>
    <s v="South Indian"/>
    <d v="2024-02-29T00:00:00"/>
    <s v="Online"/>
    <n v="45"/>
    <n v="2.2000000000000002"/>
    <n v="1163.74"/>
    <n v="35.119999999999997"/>
    <s v="UPI"/>
    <n v="1"/>
    <s v="36-50"/>
    <s v="new"/>
    <s v="high value"/>
    <s v="Low"/>
    <s v="Feb"/>
    <x v="1"/>
    <x v="2"/>
    <x v="0"/>
  </r>
  <r>
    <n v="608190"/>
    <n v="86197"/>
    <n v="44"/>
    <s v="Female"/>
    <x v="3"/>
    <x v="6"/>
    <s v="Pizza"/>
    <d v="2022-09-27T00:00:00"/>
    <s v="Online"/>
    <n v="89"/>
    <n v="10.3"/>
    <n v="961.61"/>
    <n v="114.51"/>
    <s v="UPI"/>
    <n v="2"/>
    <s v="36-50"/>
    <s v="new"/>
    <s v="high value"/>
    <s v="Low"/>
    <s v="Sep"/>
    <x v="2"/>
    <x v="1"/>
    <x v="1"/>
  </r>
  <r>
    <n v="608191"/>
    <n v="74106"/>
    <n v="39"/>
    <s v="Male"/>
    <x v="2"/>
    <x v="1"/>
    <s v="Chinese"/>
    <d v="2022-10-29T00:00:00"/>
    <s v="Online"/>
    <n v="38"/>
    <n v="8.1"/>
    <n v="1124.1099999999999"/>
    <n v="76.08"/>
    <s v="Cash"/>
    <n v="1"/>
    <s v="36-50"/>
    <s v="new"/>
    <s v="high value"/>
    <s v="Low"/>
    <s v="Oct"/>
    <x v="2"/>
    <x v="0"/>
    <x v="0"/>
  </r>
  <r>
    <n v="608192"/>
    <n v="63093"/>
    <n v="53"/>
    <s v="Female"/>
    <x v="5"/>
    <x v="0"/>
    <s v="Pizza"/>
    <d v="2023-06-13T00:00:00"/>
    <s v="Online"/>
    <n v="72"/>
    <n v="8.6"/>
    <n v="849.94"/>
    <n v="54"/>
    <s v="Cash"/>
    <n v="2"/>
    <s v="50+"/>
    <s v="new"/>
    <s v="high value"/>
    <s v="Low"/>
    <s v="Jun"/>
    <x v="0"/>
    <x v="0"/>
    <x v="1"/>
  </r>
  <r>
    <n v="608193"/>
    <n v="54226"/>
    <n v="42"/>
    <s v="Male"/>
    <x v="4"/>
    <x v="7"/>
    <s v="South Indian"/>
    <d v="2022-03-31T00:00:00"/>
    <s v="Online"/>
    <n v="78"/>
    <n v="5.0999999999999996"/>
    <n v="950.35"/>
    <n v="111.01"/>
    <s v="UPI"/>
    <n v="4"/>
    <s v="36-50"/>
    <s v="new"/>
    <s v="high value"/>
    <s v="medium"/>
    <s v="Mar"/>
    <x v="2"/>
    <x v="0"/>
    <x v="1"/>
  </r>
  <r>
    <n v="608194"/>
    <n v="98130"/>
    <n v="46"/>
    <s v="Female"/>
    <x v="3"/>
    <x v="3"/>
    <s v="South Indian"/>
    <d v="2024-08-21T00:00:00"/>
    <s v="Online"/>
    <n v="67"/>
    <n v="14.2"/>
    <n v="979.38"/>
    <n v="86.28"/>
    <s v="UPI"/>
    <n v="5"/>
    <s v="36-50"/>
    <s v="new"/>
    <s v="high value"/>
    <s v="High"/>
    <s v="Aug"/>
    <x v="1"/>
    <x v="1"/>
    <x v="1"/>
  </r>
  <r>
    <n v="608195"/>
    <n v="95785"/>
    <n v="19"/>
    <s v="Female"/>
    <x v="3"/>
    <x v="3"/>
    <s v="Burger"/>
    <d v="2022-07-24T00:00:00"/>
    <s v="COD"/>
    <n v="24"/>
    <n v="10.7"/>
    <n v="569.74"/>
    <n v="50.53"/>
    <s v="UPI"/>
    <n v="4"/>
    <s v="18-24"/>
    <s v="repeat"/>
    <s v="high value"/>
    <s v="medium"/>
    <s v="Jul"/>
    <x v="2"/>
    <x v="1"/>
    <x v="2"/>
  </r>
  <r>
    <n v="608196"/>
    <n v="53841"/>
    <n v="42"/>
    <s v="Male"/>
    <x v="3"/>
    <x v="3"/>
    <s v="Pizza"/>
    <d v="2024-06-20T00:00:00"/>
    <s v="Online"/>
    <n v="71"/>
    <n v="2.5"/>
    <n v="403.76"/>
    <n v="31.17"/>
    <s v="UPI"/>
    <n v="1"/>
    <s v="36-50"/>
    <s v="new"/>
    <s v="medium"/>
    <s v="Low"/>
    <s v="Jun"/>
    <x v="1"/>
    <x v="2"/>
    <x v="1"/>
  </r>
  <r>
    <n v="608197"/>
    <n v="84435"/>
    <n v="51"/>
    <s v="Female"/>
    <x v="2"/>
    <x v="7"/>
    <s v="Pizza"/>
    <d v="2023-01-20T00:00:00"/>
    <s v="Online"/>
    <n v="89"/>
    <n v="2.9"/>
    <n v="686.25"/>
    <n v="79.83"/>
    <s v="Card"/>
    <n v="5"/>
    <s v="50+"/>
    <s v="new"/>
    <s v="high value"/>
    <s v="High"/>
    <s v="Jan"/>
    <x v="0"/>
    <x v="2"/>
    <x v="1"/>
  </r>
  <r>
    <n v="608198"/>
    <n v="80685"/>
    <n v="25"/>
    <s v="Male"/>
    <x v="1"/>
    <x v="4"/>
    <s v="Sandwich"/>
    <d v="2024-04-14T00:00:00"/>
    <s v="Online"/>
    <n v="76"/>
    <n v="2.4"/>
    <n v="771.73"/>
    <n v="98.52"/>
    <s v="Card"/>
    <n v="4"/>
    <s v="25-35"/>
    <s v="new"/>
    <s v="high value"/>
    <s v="medium"/>
    <s v="Apr"/>
    <x v="1"/>
    <x v="2"/>
    <x v="1"/>
  </r>
  <r>
    <n v="608199"/>
    <n v="28898"/>
    <n v="20"/>
    <s v="Female"/>
    <x v="0"/>
    <x v="0"/>
    <s v="Burger"/>
    <d v="2023-03-26T00:00:00"/>
    <s v="Online"/>
    <n v="20"/>
    <n v="1.7"/>
    <n v="450.48"/>
    <n v="114.34"/>
    <s v="Card"/>
    <n v="4"/>
    <s v="18-24"/>
    <s v="new"/>
    <s v="medium"/>
    <s v="medium"/>
    <s v="Mar"/>
    <x v="0"/>
    <x v="2"/>
    <x v="2"/>
  </r>
  <r>
    <n v="608200"/>
    <n v="79858"/>
    <n v="30"/>
    <s v="Male"/>
    <x v="3"/>
    <x v="4"/>
    <s v="South Indian"/>
    <d v="2022-06-28T00:00:00"/>
    <s v="Online"/>
    <n v="77"/>
    <n v="13.3"/>
    <n v="542.29999999999995"/>
    <n v="29.64"/>
    <s v="Card"/>
    <n v="1"/>
    <s v="25-35"/>
    <s v="new"/>
    <s v="high value"/>
    <s v="Low"/>
    <s v="Jun"/>
    <x v="2"/>
    <x v="1"/>
    <x v="1"/>
  </r>
  <r>
    <n v="608201"/>
    <n v="81261"/>
    <n v="29"/>
    <s v="Female"/>
    <x v="2"/>
    <x v="5"/>
    <s v="Chinese"/>
    <d v="2022-06-30T00:00:00"/>
    <s v="COD"/>
    <n v="88"/>
    <n v="7.9"/>
    <n v="569.1"/>
    <n v="57.17"/>
    <s v="Card"/>
    <n v="5"/>
    <s v="25-35"/>
    <s v="new"/>
    <s v="high value"/>
    <s v="High"/>
    <s v="Jun"/>
    <x v="2"/>
    <x v="0"/>
    <x v="1"/>
  </r>
  <r>
    <n v="608202"/>
    <n v="83471"/>
    <n v="47"/>
    <s v="Female"/>
    <x v="0"/>
    <x v="0"/>
    <s v="South Indian"/>
    <d v="2024-10-06T00:00:00"/>
    <s v="Online"/>
    <n v="45"/>
    <n v="5.9"/>
    <n v="1279.02"/>
    <n v="55.42"/>
    <s v="Cash"/>
    <n v="4"/>
    <s v="36-50"/>
    <s v="new"/>
    <s v="high value"/>
    <s v="medium"/>
    <s v="Oct"/>
    <x v="1"/>
    <x v="0"/>
    <x v="0"/>
  </r>
  <r>
    <n v="608203"/>
    <n v="71024"/>
    <n v="41"/>
    <s v="Female"/>
    <x v="1"/>
    <x v="4"/>
    <s v="Pizza"/>
    <d v="2023-08-26T00:00:00"/>
    <s v="Online"/>
    <n v="37"/>
    <n v="7.9"/>
    <n v="278.64"/>
    <n v="103.37"/>
    <s v="Cash"/>
    <n v="3"/>
    <s v="36-50"/>
    <s v="new"/>
    <s v="medium"/>
    <s v="medium"/>
    <s v="Aug"/>
    <x v="0"/>
    <x v="0"/>
    <x v="0"/>
  </r>
  <r>
    <n v="608204"/>
    <n v="11233"/>
    <n v="24"/>
    <s v="Female"/>
    <x v="3"/>
    <x v="6"/>
    <s v="Sandwich"/>
    <d v="2023-01-07T00:00:00"/>
    <s v="Online"/>
    <n v="33"/>
    <n v="4.5"/>
    <n v="1450.28"/>
    <n v="80.37"/>
    <s v="UPI"/>
    <n v="5"/>
    <s v="18-24"/>
    <s v="new"/>
    <s v="high value"/>
    <s v="High"/>
    <s v="Jan"/>
    <x v="0"/>
    <x v="2"/>
    <x v="0"/>
  </r>
  <r>
    <n v="608205"/>
    <n v="88205"/>
    <n v="53"/>
    <s v="Male"/>
    <x v="3"/>
    <x v="5"/>
    <s v="Sandwich"/>
    <d v="2024-02-10T00:00:00"/>
    <s v="COD"/>
    <n v="75"/>
    <n v="6.2"/>
    <n v="640.9"/>
    <n v="60.84"/>
    <s v="UPI"/>
    <n v="5"/>
    <s v="50+"/>
    <s v="repeat"/>
    <s v="high value"/>
    <s v="High"/>
    <s v="Feb"/>
    <x v="1"/>
    <x v="0"/>
    <x v="1"/>
  </r>
  <r>
    <n v="608206"/>
    <n v="43847"/>
    <n v="43"/>
    <s v="Female"/>
    <x v="3"/>
    <x v="7"/>
    <s v="Sandwich"/>
    <d v="2024-09-17T00:00:00"/>
    <s v="COD"/>
    <n v="88"/>
    <n v="9.5"/>
    <n v="450.82"/>
    <n v="112.8"/>
    <s v="Wallet"/>
    <n v="3"/>
    <s v="36-50"/>
    <s v="new"/>
    <s v="medium"/>
    <s v="medium"/>
    <s v="Sep"/>
    <x v="1"/>
    <x v="0"/>
    <x v="1"/>
  </r>
  <r>
    <n v="608207"/>
    <n v="28087"/>
    <n v="61"/>
    <s v="Female"/>
    <x v="0"/>
    <x v="7"/>
    <s v="Pizza"/>
    <d v="2023-06-01T00:00:00"/>
    <s v="COD"/>
    <n v="53"/>
    <n v="13"/>
    <n v="1119.67"/>
    <n v="90.28"/>
    <s v="Wallet"/>
    <n v="3"/>
    <s v="50+"/>
    <s v="new"/>
    <s v="high value"/>
    <s v="medium"/>
    <s v="Jun"/>
    <x v="0"/>
    <x v="1"/>
    <x v="1"/>
  </r>
  <r>
    <n v="608208"/>
    <n v="20000"/>
    <n v="47"/>
    <s v="Male"/>
    <x v="5"/>
    <x v="2"/>
    <s v="South Indian"/>
    <d v="2022-02-25T00:00:00"/>
    <s v="Online"/>
    <n v="25"/>
    <n v="8.6999999999999993"/>
    <n v="816.08"/>
    <n v="36.590000000000003"/>
    <s v="Cash"/>
    <n v="2"/>
    <s v="36-50"/>
    <s v="new"/>
    <s v="high value"/>
    <s v="Low"/>
    <s v="Feb"/>
    <x v="2"/>
    <x v="0"/>
    <x v="2"/>
  </r>
  <r>
    <n v="608209"/>
    <n v="72328"/>
    <n v="40"/>
    <s v="Female"/>
    <x v="5"/>
    <x v="2"/>
    <s v="Sandwich"/>
    <d v="2023-05-12T00:00:00"/>
    <s v="COD"/>
    <n v="41"/>
    <n v="14.7"/>
    <n v="853.65"/>
    <n v="77.5"/>
    <s v="UPI"/>
    <n v="1"/>
    <s v="36-50"/>
    <s v="new"/>
    <s v="high value"/>
    <s v="Low"/>
    <s v="May"/>
    <x v="0"/>
    <x v="1"/>
    <x v="0"/>
  </r>
  <r>
    <n v="608210"/>
    <n v="96393"/>
    <n v="34"/>
    <s v="Male"/>
    <x v="3"/>
    <x v="6"/>
    <s v="Burger"/>
    <d v="2023-02-15T00:00:00"/>
    <s v="Online"/>
    <n v="87"/>
    <n v="1.4"/>
    <n v="373.27"/>
    <n v="105.52"/>
    <s v="Cash"/>
    <n v="1"/>
    <s v="25-35"/>
    <s v="new"/>
    <s v="medium"/>
    <s v="Low"/>
    <s v="Feb"/>
    <x v="0"/>
    <x v="2"/>
    <x v="1"/>
  </r>
  <r>
    <n v="608211"/>
    <n v="13312"/>
    <n v="50"/>
    <s v="Female"/>
    <x v="1"/>
    <x v="6"/>
    <s v="South Indian"/>
    <d v="2024-10-27T00:00:00"/>
    <s v="Online"/>
    <n v="21"/>
    <n v="11.8"/>
    <n v="926.45"/>
    <n v="31.09"/>
    <s v="Cash"/>
    <n v="2"/>
    <s v="36-50"/>
    <s v="new"/>
    <s v="high value"/>
    <s v="Low"/>
    <s v="Oct"/>
    <x v="1"/>
    <x v="1"/>
    <x v="2"/>
  </r>
  <r>
    <n v="608212"/>
    <n v="65815"/>
    <n v="18"/>
    <s v="Male"/>
    <x v="2"/>
    <x v="2"/>
    <s v="Pizza"/>
    <d v="2024-03-06T00:00:00"/>
    <s v="COD"/>
    <n v="46"/>
    <n v="4.5"/>
    <n v="1011.01"/>
    <n v="97.51"/>
    <s v="Cash"/>
    <n v="2"/>
    <s v="18-24"/>
    <s v="new"/>
    <s v="high value"/>
    <s v="Low"/>
    <s v="Mar"/>
    <x v="1"/>
    <x v="2"/>
    <x v="1"/>
  </r>
  <r>
    <n v="608213"/>
    <n v="42418"/>
    <n v="58"/>
    <s v="Male"/>
    <x v="4"/>
    <x v="4"/>
    <s v="Sandwich"/>
    <d v="2024-10-23T00:00:00"/>
    <s v="COD"/>
    <n v="46"/>
    <n v="2.5"/>
    <n v="162.91"/>
    <n v="73.489999999999995"/>
    <s v="Cash"/>
    <n v="2"/>
    <s v="50+"/>
    <s v="new"/>
    <s v="low"/>
    <s v="Low"/>
    <s v="Oct"/>
    <x v="1"/>
    <x v="2"/>
    <x v="1"/>
  </r>
  <r>
    <n v="608214"/>
    <n v="23591"/>
    <n v="57"/>
    <s v="Male"/>
    <x v="2"/>
    <x v="6"/>
    <s v="Chinese"/>
    <d v="2024-08-02T00:00:00"/>
    <s v="COD"/>
    <n v="45"/>
    <n v="3.4"/>
    <n v="155.37"/>
    <n v="99.43"/>
    <s v="Cash"/>
    <n v="4"/>
    <s v="50+"/>
    <s v="new"/>
    <s v="low"/>
    <s v="medium"/>
    <s v="Aug"/>
    <x v="1"/>
    <x v="2"/>
    <x v="0"/>
  </r>
  <r>
    <n v="608215"/>
    <n v="56403"/>
    <n v="56"/>
    <s v="Female"/>
    <x v="3"/>
    <x v="7"/>
    <s v="Burger"/>
    <d v="2022-01-12T00:00:00"/>
    <s v="COD"/>
    <n v="84"/>
    <n v="12.4"/>
    <n v="787.44"/>
    <n v="64.05"/>
    <s v="Card"/>
    <n v="3"/>
    <s v="50+"/>
    <s v="new"/>
    <s v="high value"/>
    <s v="medium"/>
    <s v="Jan"/>
    <x v="2"/>
    <x v="1"/>
    <x v="1"/>
  </r>
  <r>
    <n v="608216"/>
    <n v="90608"/>
    <n v="37"/>
    <s v="Female"/>
    <x v="1"/>
    <x v="4"/>
    <s v="Sandwich"/>
    <d v="2023-09-21T00:00:00"/>
    <s v="COD"/>
    <n v="54"/>
    <n v="6"/>
    <n v="381.25"/>
    <n v="73.180000000000007"/>
    <s v="Cash"/>
    <n v="1"/>
    <s v="36-50"/>
    <s v="new"/>
    <s v="medium"/>
    <s v="Low"/>
    <s v="Sep"/>
    <x v="0"/>
    <x v="0"/>
    <x v="1"/>
  </r>
  <r>
    <n v="608217"/>
    <n v="13976"/>
    <n v="20"/>
    <s v="Male"/>
    <x v="0"/>
    <x v="5"/>
    <s v="South Indian"/>
    <d v="2023-05-27T00:00:00"/>
    <s v="Online"/>
    <n v="61"/>
    <n v="3.9"/>
    <n v="1004.2"/>
    <n v="22.26"/>
    <s v="Cash"/>
    <n v="3"/>
    <s v="18-24"/>
    <s v="new"/>
    <s v="high value"/>
    <s v="medium"/>
    <s v="May"/>
    <x v="0"/>
    <x v="2"/>
    <x v="1"/>
  </r>
  <r>
    <n v="608218"/>
    <n v="17395"/>
    <n v="47"/>
    <s v="Female"/>
    <x v="4"/>
    <x v="4"/>
    <s v="Chinese"/>
    <d v="2023-09-17T00:00:00"/>
    <s v="Online"/>
    <n v="61"/>
    <n v="1.7"/>
    <n v="1173.1600000000001"/>
    <n v="71.77"/>
    <s v="Wallet"/>
    <n v="2"/>
    <s v="36-50"/>
    <s v="new"/>
    <s v="high value"/>
    <s v="Low"/>
    <s v="Sep"/>
    <x v="0"/>
    <x v="2"/>
    <x v="1"/>
  </r>
  <r>
    <n v="608219"/>
    <n v="50708"/>
    <n v="46"/>
    <s v="Female"/>
    <x v="5"/>
    <x v="1"/>
    <s v="Pizza"/>
    <d v="2022-05-01T00:00:00"/>
    <s v="Online"/>
    <n v="84"/>
    <n v="12.7"/>
    <n v="1005.49"/>
    <n v="42.1"/>
    <s v="Card"/>
    <n v="3"/>
    <s v="36-50"/>
    <s v="repeat"/>
    <s v="high value"/>
    <s v="medium"/>
    <s v="May"/>
    <x v="2"/>
    <x v="1"/>
    <x v="1"/>
  </r>
  <r>
    <n v="608220"/>
    <n v="53943"/>
    <n v="39"/>
    <s v="Male"/>
    <x v="3"/>
    <x v="6"/>
    <s v="South Indian"/>
    <d v="2023-01-06T00:00:00"/>
    <s v="COD"/>
    <n v="22"/>
    <n v="7.4"/>
    <n v="1244.56"/>
    <n v="68.17"/>
    <s v="Card"/>
    <n v="5"/>
    <s v="36-50"/>
    <s v="new"/>
    <s v="high value"/>
    <s v="High"/>
    <s v="Jan"/>
    <x v="0"/>
    <x v="0"/>
    <x v="2"/>
  </r>
  <r>
    <n v="608221"/>
    <n v="93028"/>
    <n v="43"/>
    <s v="Male"/>
    <x v="0"/>
    <x v="3"/>
    <s v="Biryani"/>
    <d v="2024-11-29T00:00:00"/>
    <s v="Online"/>
    <n v="55"/>
    <n v="1.1000000000000001"/>
    <n v="650.82000000000005"/>
    <n v="82.99"/>
    <s v="Card"/>
    <n v="5"/>
    <s v="36-50"/>
    <s v="new"/>
    <s v="high value"/>
    <s v="High"/>
    <s v="Nov"/>
    <x v="1"/>
    <x v="2"/>
    <x v="1"/>
  </r>
  <r>
    <n v="608222"/>
    <n v="38641"/>
    <n v="40"/>
    <s v="Male"/>
    <x v="4"/>
    <x v="1"/>
    <s v="Chinese"/>
    <d v="2023-07-27T00:00:00"/>
    <s v="COD"/>
    <n v="26"/>
    <n v="1.2"/>
    <n v="1170.5899999999999"/>
    <n v="111.56"/>
    <s v="Wallet"/>
    <n v="4"/>
    <s v="36-50"/>
    <s v="new"/>
    <s v="high value"/>
    <s v="medium"/>
    <s v="Jul"/>
    <x v="0"/>
    <x v="2"/>
    <x v="2"/>
  </r>
  <r>
    <n v="608223"/>
    <n v="64540"/>
    <n v="58"/>
    <s v="Male"/>
    <x v="4"/>
    <x v="2"/>
    <s v="South Indian"/>
    <d v="2023-04-24T00:00:00"/>
    <s v="COD"/>
    <n v="83"/>
    <n v="3.2"/>
    <n v="507.97"/>
    <n v="85.74"/>
    <s v="Cash"/>
    <n v="1"/>
    <s v="50+"/>
    <s v="new"/>
    <s v="high value"/>
    <s v="Low"/>
    <s v="Apr"/>
    <x v="0"/>
    <x v="2"/>
    <x v="1"/>
  </r>
  <r>
    <n v="608224"/>
    <n v="80483"/>
    <n v="52"/>
    <s v="Female"/>
    <x v="5"/>
    <x v="5"/>
    <s v="Chinese"/>
    <d v="2023-12-01T00:00:00"/>
    <s v="Online"/>
    <n v="71"/>
    <n v="6.3"/>
    <n v="1148.43"/>
    <n v="111.29"/>
    <s v="Cash"/>
    <n v="4"/>
    <s v="50+"/>
    <s v="new"/>
    <s v="high value"/>
    <s v="medium"/>
    <s v="Dec"/>
    <x v="0"/>
    <x v="0"/>
    <x v="1"/>
  </r>
  <r>
    <n v="608225"/>
    <n v="57298"/>
    <n v="36"/>
    <s v="Female"/>
    <x v="3"/>
    <x v="1"/>
    <s v="Biryani"/>
    <d v="2022-02-25T00:00:00"/>
    <s v="COD"/>
    <n v="58"/>
    <n v="13.2"/>
    <n v="385"/>
    <n v="28.41"/>
    <s v="UPI"/>
    <n v="2"/>
    <s v="36-50"/>
    <s v="new"/>
    <s v="medium"/>
    <s v="Low"/>
    <s v="Feb"/>
    <x v="2"/>
    <x v="1"/>
    <x v="1"/>
  </r>
  <r>
    <n v="608226"/>
    <n v="94087"/>
    <n v="48"/>
    <s v="Female"/>
    <x v="4"/>
    <x v="6"/>
    <s v="Burger"/>
    <d v="2024-06-26T00:00:00"/>
    <s v="Online"/>
    <n v="53"/>
    <n v="8.6999999999999993"/>
    <n v="586.23"/>
    <n v="113.48"/>
    <s v="Cash"/>
    <n v="4"/>
    <s v="36-50"/>
    <s v="new"/>
    <s v="high value"/>
    <s v="medium"/>
    <s v="Jun"/>
    <x v="1"/>
    <x v="0"/>
    <x v="1"/>
  </r>
  <r>
    <n v="608227"/>
    <n v="15697"/>
    <n v="52"/>
    <s v="Male"/>
    <x v="3"/>
    <x v="7"/>
    <s v="Biryani"/>
    <d v="2024-03-27T00:00:00"/>
    <s v="Online"/>
    <n v="61"/>
    <n v="9.8000000000000007"/>
    <n v="182.26"/>
    <n v="26.03"/>
    <s v="UPI"/>
    <n v="2"/>
    <s v="50+"/>
    <s v="new"/>
    <s v="low"/>
    <s v="Low"/>
    <s v="Mar"/>
    <x v="1"/>
    <x v="0"/>
    <x v="1"/>
  </r>
  <r>
    <n v="608228"/>
    <n v="73381"/>
    <n v="43"/>
    <s v="Female"/>
    <x v="5"/>
    <x v="1"/>
    <s v="Sandwich"/>
    <d v="2022-06-15T00:00:00"/>
    <s v="Online"/>
    <n v="69"/>
    <n v="13.5"/>
    <n v="364.2"/>
    <n v="116.79"/>
    <s v="UPI"/>
    <n v="2"/>
    <s v="36-50"/>
    <s v="new"/>
    <s v="medium"/>
    <s v="Low"/>
    <s v="Jun"/>
    <x v="2"/>
    <x v="1"/>
    <x v="1"/>
  </r>
  <r>
    <n v="608229"/>
    <n v="62021"/>
    <n v="25"/>
    <s v="Female"/>
    <x v="1"/>
    <x v="7"/>
    <s v="Pizza"/>
    <d v="2022-08-18T00:00:00"/>
    <s v="Online"/>
    <n v="80"/>
    <n v="9.3000000000000007"/>
    <n v="1481.49"/>
    <n v="52.31"/>
    <s v="UPI"/>
    <n v="1"/>
    <s v="25-35"/>
    <s v="new"/>
    <s v="high value"/>
    <s v="Low"/>
    <s v="Aug"/>
    <x v="2"/>
    <x v="0"/>
    <x v="1"/>
  </r>
  <r>
    <n v="608230"/>
    <n v="50753"/>
    <n v="51"/>
    <s v="Male"/>
    <x v="1"/>
    <x v="7"/>
    <s v="Sandwich"/>
    <d v="2024-07-19T00:00:00"/>
    <s v="Online"/>
    <n v="24"/>
    <n v="6.6"/>
    <n v="888.16"/>
    <n v="105.67"/>
    <s v="Card"/>
    <n v="2"/>
    <s v="50+"/>
    <s v="new"/>
    <s v="high value"/>
    <s v="Low"/>
    <s v="Jul"/>
    <x v="1"/>
    <x v="0"/>
    <x v="2"/>
  </r>
  <r>
    <n v="608231"/>
    <n v="19186"/>
    <n v="54"/>
    <s v="Male"/>
    <x v="1"/>
    <x v="0"/>
    <s v="Chinese"/>
    <d v="2023-06-10T00:00:00"/>
    <s v="Online"/>
    <n v="26"/>
    <n v="13.1"/>
    <n v="269.52"/>
    <n v="105.98"/>
    <s v="Wallet"/>
    <n v="3"/>
    <s v="50+"/>
    <s v="new"/>
    <s v="medium"/>
    <s v="medium"/>
    <s v="Jun"/>
    <x v="0"/>
    <x v="1"/>
    <x v="2"/>
  </r>
  <r>
    <n v="608232"/>
    <n v="42433"/>
    <n v="26"/>
    <s v="Female"/>
    <x v="2"/>
    <x v="7"/>
    <s v="South Indian"/>
    <d v="2024-03-26T00:00:00"/>
    <s v="Online"/>
    <n v="48"/>
    <n v="10.3"/>
    <n v="1286.3499999999999"/>
    <n v="33.51"/>
    <s v="Cash"/>
    <n v="5"/>
    <s v="25-35"/>
    <s v="new"/>
    <s v="high value"/>
    <s v="High"/>
    <s v="Mar"/>
    <x v="1"/>
    <x v="1"/>
    <x v="1"/>
  </r>
  <r>
    <n v="608233"/>
    <n v="98405"/>
    <n v="37"/>
    <s v="Male"/>
    <x v="5"/>
    <x v="0"/>
    <s v="Pizza"/>
    <d v="2023-12-21T00:00:00"/>
    <s v="COD"/>
    <n v="80"/>
    <n v="2.9"/>
    <n v="196.4"/>
    <n v="49.66"/>
    <s v="UPI"/>
    <n v="2"/>
    <s v="36-50"/>
    <s v="new"/>
    <s v="low"/>
    <s v="Low"/>
    <s v="Dec"/>
    <x v="0"/>
    <x v="2"/>
    <x v="1"/>
  </r>
  <r>
    <n v="608234"/>
    <n v="64049"/>
    <n v="62"/>
    <s v="Male"/>
    <x v="4"/>
    <x v="1"/>
    <s v="Chinese"/>
    <d v="2022-01-30T00:00:00"/>
    <s v="Online"/>
    <n v="30"/>
    <n v="13.4"/>
    <n v="1105.22"/>
    <n v="29.55"/>
    <s v="Cash"/>
    <n v="2"/>
    <s v="50+"/>
    <s v="new"/>
    <s v="high value"/>
    <s v="Low"/>
    <s v="Jan"/>
    <x v="2"/>
    <x v="1"/>
    <x v="2"/>
  </r>
  <r>
    <n v="608235"/>
    <n v="33908"/>
    <n v="20"/>
    <s v="Female"/>
    <x v="2"/>
    <x v="1"/>
    <s v="Biryani"/>
    <d v="2022-06-12T00:00:00"/>
    <s v="COD"/>
    <n v="34"/>
    <n v="11.1"/>
    <n v="1498.79"/>
    <n v="97.07"/>
    <s v="UPI"/>
    <n v="5"/>
    <s v="18-24"/>
    <s v="new"/>
    <s v="high value"/>
    <s v="High"/>
    <s v="Jun"/>
    <x v="2"/>
    <x v="1"/>
    <x v="0"/>
  </r>
  <r>
    <n v="608236"/>
    <n v="89294"/>
    <n v="53"/>
    <s v="Male"/>
    <x v="3"/>
    <x v="3"/>
    <s v="Biryani"/>
    <d v="2023-12-06T00:00:00"/>
    <s v="COD"/>
    <n v="86"/>
    <n v="13.6"/>
    <n v="1040"/>
    <n v="61.08"/>
    <s v="Wallet"/>
    <n v="2"/>
    <s v="50+"/>
    <s v="new"/>
    <s v="high value"/>
    <s v="Low"/>
    <s v="Dec"/>
    <x v="0"/>
    <x v="1"/>
    <x v="1"/>
  </r>
  <r>
    <n v="608237"/>
    <n v="12861"/>
    <n v="28"/>
    <s v="Male"/>
    <x v="4"/>
    <x v="1"/>
    <s v="Burger"/>
    <d v="2023-04-07T00:00:00"/>
    <s v="Online"/>
    <n v="76"/>
    <n v="8.1"/>
    <n v="496.98"/>
    <n v="42.81"/>
    <s v="Wallet"/>
    <n v="1"/>
    <s v="25-35"/>
    <s v="repeat"/>
    <s v="medium"/>
    <s v="Low"/>
    <s v="Apr"/>
    <x v="0"/>
    <x v="0"/>
    <x v="1"/>
  </r>
  <r>
    <n v="608238"/>
    <n v="84267"/>
    <n v="60"/>
    <s v="Male"/>
    <x v="0"/>
    <x v="6"/>
    <s v="Sandwich"/>
    <d v="2023-04-05T00:00:00"/>
    <s v="Online"/>
    <n v="22"/>
    <n v="5.4"/>
    <n v="155.77000000000001"/>
    <n v="28.81"/>
    <s v="UPI"/>
    <n v="5"/>
    <s v="50+"/>
    <s v="new"/>
    <s v="low"/>
    <s v="High"/>
    <s v="Apr"/>
    <x v="0"/>
    <x v="0"/>
    <x v="2"/>
  </r>
  <r>
    <n v="608239"/>
    <n v="21867"/>
    <n v="24"/>
    <s v="Female"/>
    <x v="2"/>
    <x v="2"/>
    <s v="Pizza"/>
    <d v="2023-06-06T00:00:00"/>
    <s v="COD"/>
    <n v="51"/>
    <n v="3.6"/>
    <n v="221.22"/>
    <n v="65.44"/>
    <s v="Wallet"/>
    <n v="3"/>
    <s v="18-24"/>
    <s v="new"/>
    <s v="low"/>
    <s v="medium"/>
    <s v="Jun"/>
    <x v="0"/>
    <x v="2"/>
    <x v="1"/>
  </r>
  <r>
    <n v="608240"/>
    <n v="93223"/>
    <n v="27"/>
    <s v="Male"/>
    <x v="0"/>
    <x v="5"/>
    <s v="Burger"/>
    <d v="2024-11-10T00:00:00"/>
    <s v="COD"/>
    <n v="56"/>
    <n v="3"/>
    <n v="681.52"/>
    <n v="49.42"/>
    <s v="Card"/>
    <n v="1"/>
    <s v="25-35"/>
    <s v="new"/>
    <s v="high value"/>
    <s v="Low"/>
    <s v="Nov"/>
    <x v="1"/>
    <x v="2"/>
    <x v="1"/>
  </r>
  <r>
    <n v="608241"/>
    <n v="37908"/>
    <n v="51"/>
    <s v="Female"/>
    <x v="5"/>
    <x v="1"/>
    <s v="Sandwich"/>
    <d v="2024-06-10T00:00:00"/>
    <s v="COD"/>
    <n v="50"/>
    <n v="11.9"/>
    <n v="1446.77"/>
    <n v="34.89"/>
    <s v="Wallet"/>
    <n v="3"/>
    <s v="50+"/>
    <s v="new"/>
    <s v="high value"/>
    <s v="medium"/>
    <s v="Jun"/>
    <x v="1"/>
    <x v="1"/>
    <x v="1"/>
  </r>
  <r>
    <n v="608242"/>
    <n v="59295"/>
    <n v="48"/>
    <s v="Male"/>
    <x v="4"/>
    <x v="0"/>
    <s v="Burger"/>
    <d v="2024-10-16T00:00:00"/>
    <s v="COD"/>
    <n v="50"/>
    <n v="6.3"/>
    <n v="381.97"/>
    <n v="83.71"/>
    <s v="Card"/>
    <n v="1"/>
    <s v="36-50"/>
    <s v="new"/>
    <s v="medium"/>
    <s v="Low"/>
    <s v="Oct"/>
    <x v="1"/>
    <x v="0"/>
    <x v="1"/>
  </r>
  <r>
    <n v="608243"/>
    <n v="57181"/>
    <n v="31"/>
    <s v="Male"/>
    <x v="0"/>
    <x v="6"/>
    <s v="Pizza"/>
    <d v="2024-11-15T00:00:00"/>
    <s v="Online"/>
    <n v="61"/>
    <n v="3.1"/>
    <n v="750.88"/>
    <n v="43.46"/>
    <s v="Card"/>
    <n v="5"/>
    <s v="25-35"/>
    <s v="new"/>
    <s v="high value"/>
    <s v="High"/>
    <s v="Nov"/>
    <x v="1"/>
    <x v="2"/>
    <x v="1"/>
  </r>
  <r>
    <n v="608244"/>
    <n v="92907"/>
    <n v="43"/>
    <s v="Male"/>
    <x v="2"/>
    <x v="7"/>
    <s v="South Indian"/>
    <d v="2022-05-16T00:00:00"/>
    <s v="Online"/>
    <n v="84"/>
    <n v="8.5"/>
    <n v="1153.96"/>
    <n v="36.700000000000003"/>
    <s v="Card"/>
    <n v="2"/>
    <s v="36-50"/>
    <s v="new"/>
    <s v="high value"/>
    <s v="Low"/>
    <s v="May"/>
    <x v="2"/>
    <x v="0"/>
    <x v="1"/>
  </r>
  <r>
    <n v="608245"/>
    <n v="99668"/>
    <n v="37"/>
    <s v="Male"/>
    <x v="5"/>
    <x v="4"/>
    <s v="Pizza"/>
    <d v="2023-10-16T00:00:00"/>
    <s v="COD"/>
    <n v="29"/>
    <n v="9.4"/>
    <n v="1369.25"/>
    <n v="43.95"/>
    <s v="Cash"/>
    <n v="4"/>
    <s v="36-50"/>
    <s v="new"/>
    <s v="high value"/>
    <s v="medium"/>
    <s v="Oct"/>
    <x v="0"/>
    <x v="0"/>
    <x v="2"/>
  </r>
  <r>
    <n v="608246"/>
    <n v="59660"/>
    <n v="43"/>
    <s v="Male"/>
    <x v="1"/>
    <x v="3"/>
    <s v="Burger"/>
    <d v="2022-08-17T00:00:00"/>
    <s v="Online"/>
    <n v="68"/>
    <n v="13.3"/>
    <n v="216.17"/>
    <n v="115.27"/>
    <s v="UPI"/>
    <n v="1"/>
    <s v="36-50"/>
    <s v="new"/>
    <s v="low"/>
    <s v="Low"/>
    <s v="Aug"/>
    <x v="2"/>
    <x v="1"/>
    <x v="1"/>
  </r>
  <r>
    <n v="608247"/>
    <n v="26127"/>
    <n v="56"/>
    <s v="Female"/>
    <x v="4"/>
    <x v="0"/>
    <s v="Pizza"/>
    <d v="2022-01-13T00:00:00"/>
    <s v="COD"/>
    <n v="20"/>
    <n v="9"/>
    <n v="607.41999999999996"/>
    <n v="109.25"/>
    <s v="Cash"/>
    <n v="4"/>
    <s v="50+"/>
    <s v="new"/>
    <s v="high value"/>
    <s v="medium"/>
    <s v="Jan"/>
    <x v="2"/>
    <x v="0"/>
    <x v="2"/>
  </r>
  <r>
    <n v="608248"/>
    <n v="11600"/>
    <n v="41"/>
    <s v="Female"/>
    <x v="2"/>
    <x v="0"/>
    <s v="South Indian"/>
    <d v="2023-09-10T00:00:00"/>
    <s v="Online"/>
    <n v="79"/>
    <n v="13.2"/>
    <n v="1428.41"/>
    <n v="119.92"/>
    <s v="Card"/>
    <n v="4"/>
    <s v="36-50"/>
    <s v="repeat"/>
    <s v="high value"/>
    <s v="medium"/>
    <s v="Sep"/>
    <x v="0"/>
    <x v="1"/>
    <x v="1"/>
  </r>
  <r>
    <n v="608249"/>
    <n v="52906"/>
    <n v="40"/>
    <s v="Male"/>
    <x v="5"/>
    <x v="4"/>
    <s v="Pizza"/>
    <d v="2022-07-18T00:00:00"/>
    <s v="COD"/>
    <n v="28"/>
    <n v="5.7"/>
    <n v="1330.64"/>
    <n v="92.7"/>
    <s v="Wallet"/>
    <n v="2"/>
    <s v="36-50"/>
    <s v="new"/>
    <s v="high value"/>
    <s v="Low"/>
    <s v="Jul"/>
    <x v="2"/>
    <x v="0"/>
    <x v="2"/>
  </r>
  <r>
    <n v="608250"/>
    <n v="15588"/>
    <n v="28"/>
    <s v="Male"/>
    <x v="2"/>
    <x v="3"/>
    <s v="Pizza"/>
    <d v="2024-01-22T00:00:00"/>
    <s v="Online"/>
    <n v="58"/>
    <n v="15"/>
    <n v="840.86"/>
    <n v="30.69"/>
    <s v="Cash"/>
    <n v="3"/>
    <s v="25-35"/>
    <s v="repeat"/>
    <s v="high value"/>
    <s v="medium"/>
    <s v="Jan"/>
    <x v="1"/>
    <x v="1"/>
    <x v="1"/>
  </r>
  <r>
    <n v="608251"/>
    <n v="31158"/>
    <n v="26"/>
    <s v="Male"/>
    <x v="1"/>
    <x v="2"/>
    <s v="Sandwich"/>
    <d v="2022-12-22T00:00:00"/>
    <s v="COD"/>
    <n v="24"/>
    <n v="5"/>
    <n v="891.48"/>
    <n v="61.56"/>
    <s v="Wallet"/>
    <n v="4"/>
    <s v="25-35"/>
    <s v="new"/>
    <s v="high value"/>
    <s v="medium"/>
    <s v="Dec"/>
    <x v="2"/>
    <x v="2"/>
    <x v="2"/>
  </r>
  <r>
    <n v="608252"/>
    <n v="66311"/>
    <n v="27"/>
    <s v="Female"/>
    <x v="0"/>
    <x v="5"/>
    <s v="Chinese"/>
    <d v="2023-07-14T00:00:00"/>
    <s v="Online"/>
    <n v="36"/>
    <n v="12.7"/>
    <n v="1448.75"/>
    <n v="23.85"/>
    <s v="Cash"/>
    <n v="4"/>
    <s v="25-35"/>
    <s v="new"/>
    <s v="high value"/>
    <s v="medium"/>
    <s v="Jul"/>
    <x v="0"/>
    <x v="1"/>
    <x v="0"/>
  </r>
  <r>
    <n v="608253"/>
    <n v="92724"/>
    <n v="23"/>
    <s v="Male"/>
    <x v="4"/>
    <x v="0"/>
    <s v="Chinese"/>
    <d v="2023-11-07T00:00:00"/>
    <s v="Online"/>
    <n v="64"/>
    <n v="14.7"/>
    <n v="203.74"/>
    <n v="29.48"/>
    <s v="UPI"/>
    <n v="4"/>
    <s v="18-24"/>
    <s v="new"/>
    <s v="low"/>
    <s v="medium"/>
    <s v="Nov"/>
    <x v="0"/>
    <x v="1"/>
    <x v="1"/>
  </r>
  <r>
    <n v="608254"/>
    <n v="19328"/>
    <n v="42"/>
    <s v="Male"/>
    <x v="4"/>
    <x v="4"/>
    <s v="Sandwich"/>
    <d v="2023-02-14T00:00:00"/>
    <s v="Online"/>
    <n v="45"/>
    <n v="5.9"/>
    <n v="475.03"/>
    <n v="79.62"/>
    <s v="Wallet"/>
    <n v="5"/>
    <s v="36-50"/>
    <s v="new"/>
    <s v="medium"/>
    <s v="High"/>
    <s v="Feb"/>
    <x v="0"/>
    <x v="0"/>
    <x v="0"/>
  </r>
  <r>
    <n v="608255"/>
    <n v="97802"/>
    <n v="39"/>
    <s v="Female"/>
    <x v="1"/>
    <x v="1"/>
    <s v="Pizza"/>
    <d v="2022-05-17T00:00:00"/>
    <s v="COD"/>
    <n v="48"/>
    <n v="2.5"/>
    <n v="609.63"/>
    <n v="96.82"/>
    <s v="UPI"/>
    <n v="2"/>
    <s v="36-50"/>
    <s v="new"/>
    <s v="high value"/>
    <s v="Low"/>
    <s v="May"/>
    <x v="2"/>
    <x v="2"/>
    <x v="1"/>
  </r>
  <r>
    <n v="608256"/>
    <n v="14276"/>
    <n v="34"/>
    <s v="Female"/>
    <x v="5"/>
    <x v="2"/>
    <s v="South Indian"/>
    <d v="2023-01-05T00:00:00"/>
    <s v="COD"/>
    <n v="77"/>
    <n v="7.8"/>
    <n v="378.83"/>
    <n v="101.74"/>
    <s v="Wallet"/>
    <n v="4"/>
    <s v="25-35"/>
    <s v="new"/>
    <s v="medium"/>
    <s v="medium"/>
    <s v="Jan"/>
    <x v="0"/>
    <x v="0"/>
    <x v="1"/>
  </r>
  <r>
    <n v="608257"/>
    <n v="19902"/>
    <n v="58"/>
    <s v="Female"/>
    <x v="0"/>
    <x v="2"/>
    <s v="South Indian"/>
    <d v="2024-11-30T00:00:00"/>
    <s v="Online"/>
    <n v="21"/>
    <n v="5.0999999999999996"/>
    <n v="1251.56"/>
    <n v="47.21"/>
    <s v="Cash"/>
    <n v="1"/>
    <s v="50+"/>
    <s v="new"/>
    <s v="high value"/>
    <s v="Low"/>
    <s v="Nov"/>
    <x v="1"/>
    <x v="0"/>
    <x v="2"/>
  </r>
  <r>
    <n v="608258"/>
    <n v="15932"/>
    <n v="26"/>
    <s v="Male"/>
    <x v="4"/>
    <x v="5"/>
    <s v="South Indian"/>
    <d v="2022-11-01T00:00:00"/>
    <s v="COD"/>
    <n v="38"/>
    <n v="3.7"/>
    <n v="676.31"/>
    <n v="76.77"/>
    <s v="UPI"/>
    <n v="3"/>
    <s v="25-35"/>
    <s v="new"/>
    <s v="high value"/>
    <s v="medium"/>
    <s v="Nov"/>
    <x v="2"/>
    <x v="2"/>
    <x v="0"/>
  </r>
  <r>
    <n v="608259"/>
    <n v="86309"/>
    <n v="60"/>
    <s v="Male"/>
    <x v="1"/>
    <x v="6"/>
    <s v="Biryani"/>
    <d v="2023-01-10T00:00:00"/>
    <s v="COD"/>
    <n v="69"/>
    <n v="4.5"/>
    <n v="788.39"/>
    <n v="67.59"/>
    <s v="UPI"/>
    <n v="5"/>
    <s v="50+"/>
    <s v="new"/>
    <s v="high value"/>
    <s v="High"/>
    <s v="Jan"/>
    <x v="0"/>
    <x v="2"/>
    <x v="1"/>
  </r>
  <r>
    <n v="608260"/>
    <n v="40637"/>
    <n v="29"/>
    <s v="Male"/>
    <x v="0"/>
    <x v="0"/>
    <s v="Burger"/>
    <d v="2024-03-25T00:00:00"/>
    <s v="COD"/>
    <n v="45"/>
    <n v="9.6"/>
    <n v="728.06"/>
    <n v="66.63"/>
    <s v="Card"/>
    <n v="1"/>
    <s v="25-35"/>
    <s v="new"/>
    <s v="high value"/>
    <s v="Low"/>
    <s v="Mar"/>
    <x v="1"/>
    <x v="0"/>
    <x v="0"/>
  </r>
  <r>
    <n v="608261"/>
    <n v="32029"/>
    <n v="25"/>
    <s v="Female"/>
    <x v="1"/>
    <x v="0"/>
    <s v="South Indian"/>
    <d v="2023-05-17T00:00:00"/>
    <s v="Online"/>
    <n v="58"/>
    <n v="6.9"/>
    <n v="1144.03"/>
    <n v="39.770000000000003"/>
    <s v="Wallet"/>
    <n v="3"/>
    <s v="25-35"/>
    <s v="new"/>
    <s v="high value"/>
    <s v="medium"/>
    <s v="May"/>
    <x v="0"/>
    <x v="0"/>
    <x v="1"/>
  </r>
  <r>
    <n v="608262"/>
    <n v="12695"/>
    <n v="63"/>
    <s v="Female"/>
    <x v="0"/>
    <x v="1"/>
    <s v="Pizza"/>
    <d v="2022-03-23T00:00:00"/>
    <s v="Online"/>
    <n v="56"/>
    <n v="11.1"/>
    <n v="638.51"/>
    <n v="69.47"/>
    <s v="Wallet"/>
    <n v="1"/>
    <s v="50+"/>
    <s v="new"/>
    <s v="high value"/>
    <s v="Low"/>
    <s v="Mar"/>
    <x v="2"/>
    <x v="1"/>
    <x v="1"/>
  </r>
  <r>
    <n v="608263"/>
    <n v="54391"/>
    <n v="30"/>
    <s v="Male"/>
    <x v="5"/>
    <x v="5"/>
    <s v="Pizza"/>
    <d v="2022-03-30T00:00:00"/>
    <s v="Online"/>
    <n v="71"/>
    <n v="4.2"/>
    <n v="1176.5"/>
    <n v="81.27"/>
    <s v="Cash"/>
    <n v="3"/>
    <s v="25-35"/>
    <s v="new"/>
    <s v="high value"/>
    <s v="medium"/>
    <s v="Mar"/>
    <x v="2"/>
    <x v="2"/>
    <x v="1"/>
  </r>
  <r>
    <n v="608264"/>
    <n v="48759"/>
    <n v="41"/>
    <s v="Male"/>
    <x v="0"/>
    <x v="0"/>
    <s v="South Indian"/>
    <d v="2024-01-24T00:00:00"/>
    <s v="Online"/>
    <n v="48"/>
    <n v="3.8"/>
    <n v="358.42"/>
    <n v="64.92"/>
    <s v="UPI"/>
    <n v="1"/>
    <s v="36-50"/>
    <s v="new"/>
    <s v="medium"/>
    <s v="Low"/>
    <s v="Jan"/>
    <x v="1"/>
    <x v="2"/>
    <x v="1"/>
  </r>
  <r>
    <n v="608265"/>
    <n v="72119"/>
    <n v="45"/>
    <s v="Female"/>
    <x v="5"/>
    <x v="6"/>
    <s v="Pizza"/>
    <d v="2024-05-04T00:00:00"/>
    <s v="COD"/>
    <n v="22"/>
    <n v="14.6"/>
    <n v="1110.8399999999999"/>
    <n v="111.79"/>
    <s v="Cash"/>
    <n v="1"/>
    <s v="36-50"/>
    <s v="new"/>
    <s v="high value"/>
    <s v="Low"/>
    <s v="May"/>
    <x v="1"/>
    <x v="1"/>
    <x v="2"/>
  </r>
  <r>
    <n v="608266"/>
    <n v="92602"/>
    <n v="41"/>
    <s v="Male"/>
    <x v="1"/>
    <x v="7"/>
    <s v="Sandwich"/>
    <d v="2022-08-14T00:00:00"/>
    <s v="COD"/>
    <n v="70"/>
    <n v="12.5"/>
    <n v="522.92999999999995"/>
    <n v="92.56"/>
    <s v="Card"/>
    <n v="1"/>
    <s v="36-50"/>
    <s v="new"/>
    <s v="high value"/>
    <s v="Low"/>
    <s v="Aug"/>
    <x v="2"/>
    <x v="1"/>
    <x v="1"/>
  </r>
  <r>
    <n v="608267"/>
    <n v="61163"/>
    <n v="26"/>
    <s v="Male"/>
    <x v="5"/>
    <x v="1"/>
    <s v="Biryani"/>
    <d v="2024-11-06T00:00:00"/>
    <s v="COD"/>
    <n v="37"/>
    <n v="3.1"/>
    <n v="366.08"/>
    <n v="44.41"/>
    <s v="UPI"/>
    <n v="3"/>
    <s v="25-35"/>
    <s v="new"/>
    <s v="medium"/>
    <s v="medium"/>
    <s v="Nov"/>
    <x v="1"/>
    <x v="2"/>
    <x v="0"/>
  </r>
  <r>
    <n v="608268"/>
    <n v="50819"/>
    <n v="25"/>
    <s v="Female"/>
    <x v="4"/>
    <x v="6"/>
    <s v="South Indian"/>
    <d v="2022-07-08T00:00:00"/>
    <s v="Online"/>
    <n v="23"/>
    <n v="1.9"/>
    <n v="895.25"/>
    <n v="77.23"/>
    <s v="UPI"/>
    <n v="4"/>
    <s v="25-35"/>
    <s v="new"/>
    <s v="high value"/>
    <s v="medium"/>
    <s v="Jul"/>
    <x v="2"/>
    <x v="2"/>
    <x v="2"/>
  </r>
  <r>
    <n v="608269"/>
    <n v="16261"/>
    <n v="21"/>
    <s v="Male"/>
    <x v="2"/>
    <x v="0"/>
    <s v="Biryani"/>
    <d v="2023-12-01T00:00:00"/>
    <s v="COD"/>
    <n v="57"/>
    <n v="8.5"/>
    <n v="443.8"/>
    <n v="35.53"/>
    <s v="UPI"/>
    <n v="3"/>
    <s v="18-24"/>
    <s v="new"/>
    <s v="medium"/>
    <s v="medium"/>
    <s v="Dec"/>
    <x v="0"/>
    <x v="0"/>
    <x v="1"/>
  </r>
  <r>
    <n v="608270"/>
    <n v="75070"/>
    <n v="47"/>
    <s v="Male"/>
    <x v="3"/>
    <x v="0"/>
    <s v="South Indian"/>
    <d v="2024-10-26T00:00:00"/>
    <s v="COD"/>
    <n v="40"/>
    <n v="10.1"/>
    <n v="1290.26"/>
    <n v="57.53"/>
    <s v="Cash"/>
    <n v="4"/>
    <s v="36-50"/>
    <s v="repeat"/>
    <s v="high value"/>
    <s v="medium"/>
    <s v="Oct"/>
    <x v="1"/>
    <x v="1"/>
    <x v="0"/>
  </r>
  <r>
    <n v="608271"/>
    <n v="56257"/>
    <n v="45"/>
    <s v="Female"/>
    <x v="4"/>
    <x v="7"/>
    <s v="Biryani"/>
    <d v="2022-04-07T00:00:00"/>
    <s v="Online"/>
    <n v="27"/>
    <n v="11"/>
    <n v="1192.05"/>
    <n v="67.290000000000006"/>
    <s v="Wallet"/>
    <n v="2"/>
    <s v="36-50"/>
    <s v="new"/>
    <s v="high value"/>
    <s v="Low"/>
    <s v="Apr"/>
    <x v="2"/>
    <x v="1"/>
    <x v="2"/>
  </r>
  <r>
    <n v="608272"/>
    <n v="60460"/>
    <n v="26"/>
    <s v="Female"/>
    <x v="0"/>
    <x v="6"/>
    <s v="Sandwich"/>
    <d v="2023-04-28T00:00:00"/>
    <s v="COD"/>
    <n v="29"/>
    <n v="2.6"/>
    <n v="990.99"/>
    <n v="54.48"/>
    <s v="Wallet"/>
    <n v="4"/>
    <s v="25-35"/>
    <s v="new"/>
    <s v="high value"/>
    <s v="medium"/>
    <s v="Apr"/>
    <x v="0"/>
    <x v="2"/>
    <x v="2"/>
  </r>
  <r>
    <n v="608273"/>
    <n v="63194"/>
    <n v="64"/>
    <s v="Male"/>
    <x v="1"/>
    <x v="5"/>
    <s v="Pizza"/>
    <d v="2024-12-28T00:00:00"/>
    <s v="COD"/>
    <n v="33"/>
    <n v="8"/>
    <n v="469.12"/>
    <n v="70.98"/>
    <s v="UPI"/>
    <n v="1"/>
    <s v="50+"/>
    <s v="repeat"/>
    <s v="medium"/>
    <s v="Low"/>
    <s v="Dec"/>
    <x v="1"/>
    <x v="0"/>
    <x v="0"/>
  </r>
  <r>
    <n v="608274"/>
    <n v="40596"/>
    <n v="63"/>
    <s v="Female"/>
    <x v="2"/>
    <x v="2"/>
    <s v="Burger"/>
    <d v="2023-12-18T00:00:00"/>
    <s v="Online"/>
    <n v="83"/>
    <n v="1.9"/>
    <n v="436.87"/>
    <n v="76.680000000000007"/>
    <s v="Cash"/>
    <n v="1"/>
    <s v="50+"/>
    <s v="repeat"/>
    <s v="medium"/>
    <s v="Low"/>
    <s v="Dec"/>
    <x v="0"/>
    <x v="2"/>
    <x v="1"/>
  </r>
  <r>
    <n v="608275"/>
    <n v="10894"/>
    <n v="36"/>
    <s v="Male"/>
    <x v="2"/>
    <x v="1"/>
    <s v="Chinese"/>
    <d v="2023-07-19T00:00:00"/>
    <s v="COD"/>
    <n v="54"/>
    <n v="2.6"/>
    <n v="1120.58"/>
    <n v="90.9"/>
    <s v="UPI"/>
    <n v="4"/>
    <s v="36-50"/>
    <s v="new"/>
    <s v="high value"/>
    <s v="medium"/>
    <s v="Jul"/>
    <x v="0"/>
    <x v="2"/>
    <x v="1"/>
  </r>
  <r>
    <n v="608276"/>
    <n v="12348"/>
    <n v="47"/>
    <s v="Female"/>
    <x v="4"/>
    <x v="0"/>
    <s v="Pizza"/>
    <d v="2022-10-17T00:00:00"/>
    <s v="COD"/>
    <n v="63"/>
    <n v="10"/>
    <n v="372.24"/>
    <n v="71.540000000000006"/>
    <s v="Wallet"/>
    <n v="2"/>
    <s v="36-50"/>
    <s v="new"/>
    <s v="medium"/>
    <s v="Low"/>
    <s v="Oct"/>
    <x v="2"/>
    <x v="0"/>
    <x v="1"/>
  </r>
  <r>
    <n v="608277"/>
    <n v="65069"/>
    <n v="33"/>
    <s v="Female"/>
    <x v="0"/>
    <x v="0"/>
    <s v="Chinese"/>
    <d v="2024-02-14T00:00:00"/>
    <s v="Online"/>
    <n v="20"/>
    <n v="11.6"/>
    <n v="911.85"/>
    <n v="30.35"/>
    <s v="Wallet"/>
    <n v="1"/>
    <s v="25-35"/>
    <s v="new"/>
    <s v="high value"/>
    <s v="Low"/>
    <s v="Feb"/>
    <x v="1"/>
    <x v="1"/>
    <x v="2"/>
  </r>
  <r>
    <n v="608278"/>
    <n v="55929"/>
    <n v="58"/>
    <s v="Male"/>
    <x v="1"/>
    <x v="1"/>
    <s v="Burger"/>
    <d v="2024-05-06T00:00:00"/>
    <s v="COD"/>
    <n v="28"/>
    <n v="12"/>
    <n v="1306.3499999999999"/>
    <n v="25.3"/>
    <s v="UPI"/>
    <n v="3"/>
    <s v="50+"/>
    <s v="new"/>
    <s v="high value"/>
    <s v="medium"/>
    <s v="May"/>
    <x v="1"/>
    <x v="1"/>
    <x v="2"/>
  </r>
  <r>
    <n v="608279"/>
    <n v="14680"/>
    <n v="41"/>
    <s v="Female"/>
    <x v="4"/>
    <x v="7"/>
    <s v="South Indian"/>
    <d v="2022-01-04T00:00:00"/>
    <s v="Online"/>
    <n v="60"/>
    <n v="3.2"/>
    <n v="650.16"/>
    <n v="23.51"/>
    <s v="Cash"/>
    <n v="3"/>
    <s v="36-50"/>
    <s v="repeat"/>
    <s v="high value"/>
    <s v="medium"/>
    <s v="Jan"/>
    <x v="2"/>
    <x v="2"/>
    <x v="1"/>
  </r>
  <r>
    <n v="608280"/>
    <n v="12149"/>
    <n v="25"/>
    <s v="Female"/>
    <x v="3"/>
    <x v="4"/>
    <s v="Biryani"/>
    <d v="2024-08-14T00:00:00"/>
    <s v="Online"/>
    <n v="34"/>
    <n v="1.6"/>
    <n v="940.46"/>
    <n v="116.57"/>
    <s v="Cash"/>
    <n v="4"/>
    <s v="25-35"/>
    <s v="new"/>
    <s v="high value"/>
    <s v="medium"/>
    <s v="Aug"/>
    <x v="1"/>
    <x v="2"/>
    <x v="0"/>
  </r>
  <r>
    <n v="608281"/>
    <n v="68338"/>
    <n v="19"/>
    <s v="Male"/>
    <x v="2"/>
    <x v="3"/>
    <s v="Chinese"/>
    <d v="2022-09-11T00:00:00"/>
    <s v="COD"/>
    <n v="22"/>
    <n v="13.3"/>
    <n v="561.84"/>
    <n v="59.17"/>
    <s v="Cash"/>
    <n v="3"/>
    <s v="18-24"/>
    <s v="new"/>
    <s v="high value"/>
    <s v="medium"/>
    <s v="Sep"/>
    <x v="2"/>
    <x v="1"/>
    <x v="2"/>
  </r>
  <r>
    <n v="608282"/>
    <n v="73924"/>
    <n v="20"/>
    <s v="Male"/>
    <x v="5"/>
    <x v="5"/>
    <s v="Chinese"/>
    <d v="2022-06-30T00:00:00"/>
    <s v="COD"/>
    <n v="83"/>
    <n v="5"/>
    <n v="339.91"/>
    <n v="46.34"/>
    <s v="Card"/>
    <n v="1"/>
    <s v="18-24"/>
    <s v="new"/>
    <s v="medium"/>
    <s v="Low"/>
    <s v="Jun"/>
    <x v="2"/>
    <x v="2"/>
    <x v="1"/>
  </r>
  <r>
    <n v="608283"/>
    <n v="33289"/>
    <n v="21"/>
    <s v="Female"/>
    <x v="5"/>
    <x v="2"/>
    <s v="Biryani"/>
    <d v="2022-07-03T00:00:00"/>
    <s v="Online"/>
    <n v="27"/>
    <n v="9.9"/>
    <n v="352.23"/>
    <n v="81.180000000000007"/>
    <s v="Cash"/>
    <n v="4"/>
    <s v="18-24"/>
    <s v="new"/>
    <s v="medium"/>
    <s v="medium"/>
    <s v="Jul"/>
    <x v="2"/>
    <x v="0"/>
    <x v="2"/>
  </r>
  <r>
    <n v="608284"/>
    <n v="69169"/>
    <n v="51"/>
    <s v="Female"/>
    <x v="5"/>
    <x v="3"/>
    <s v="Burger"/>
    <d v="2024-02-07T00:00:00"/>
    <s v="COD"/>
    <n v="33"/>
    <n v="4.5999999999999996"/>
    <n v="1286.08"/>
    <n v="25.26"/>
    <s v="Wallet"/>
    <n v="2"/>
    <s v="50+"/>
    <s v="new"/>
    <s v="high value"/>
    <s v="Low"/>
    <s v="Feb"/>
    <x v="1"/>
    <x v="2"/>
    <x v="0"/>
  </r>
  <r>
    <n v="608285"/>
    <n v="38534"/>
    <n v="25"/>
    <s v="Male"/>
    <x v="3"/>
    <x v="1"/>
    <s v="Chinese"/>
    <d v="2024-11-27T00:00:00"/>
    <s v="COD"/>
    <n v="32"/>
    <n v="4.8"/>
    <n v="482.27"/>
    <n v="91.4"/>
    <s v="Card"/>
    <n v="2"/>
    <s v="25-35"/>
    <s v="new"/>
    <s v="medium"/>
    <s v="Low"/>
    <s v="Nov"/>
    <x v="1"/>
    <x v="2"/>
    <x v="0"/>
  </r>
  <r>
    <n v="608286"/>
    <n v="38411"/>
    <n v="31"/>
    <s v="Male"/>
    <x v="2"/>
    <x v="7"/>
    <s v="Chinese"/>
    <d v="2024-05-24T00:00:00"/>
    <s v="Online"/>
    <n v="70"/>
    <n v="11"/>
    <n v="974.31"/>
    <n v="46.73"/>
    <s v="Wallet"/>
    <n v="2"/>
    <s v="25-35"/>
    <s v="new"/>
    <s v="high value"/>
    <s v="Low"/>
    <s v="May"/>
    <x v="1"/>
    <x v="1"/>
    <x v="1"/>
  </r>
  <r>
    <n v="608287"/>
    <n v="82313"/>
    <n v="47"/>
    <s v="Male"/>
    <x v="1"/>
    <x v="4"/>
    <s v="Burger"/>
    <d v="2024-10-09T00:00:00"/>
    <s v="Online"/>
    <n v="28"/>
    <n v="5.6"/>
    <n v="1297.28"/>
    <n v="62.38"/>
    <s v="Cash"/>
    <n v="3"/>
    <s v="36-50"/>
    <s v="new"/>
    <s v="high value"/>
    <s v="medium"/>
    <s v="Oct"/>
    <x v="1"/>
    <x v="0"/>
    <x v="2"/>
  </r>
  <r>
    <n v="608288"/>
    <n v="89983"/>
    <n v="30"/>
    <s v="Female"/>
    <x v="0"/>
    <x v="2"/>
    <s v="Pizza"/>
    <d v="2022-06-02T00:00:00"/>
    <s v="COD"/>
    <n v="23"/>
    <n v="1.7"/>
    <n v="682.34"/>
    <n v="20.92"/>
    <s v="Cash"/>
    <n v="1"/>
    <s v="25-35"/>
    <s v="new"/>
    <s v="high value"/>
    <s v="Low"/>
    <s v="Jun"/>
    <x v="2"/>
    <x v="2"/>
    <x v="2"/>
  </r>
  <r>
    <n v="608289"/>
    <n v="13672"/>
    <n v="34"/>
    <s v="Female"/>
    <x v="0"/>
    <x v="6"/>
    <s v="Chinese"/>
    <d v="2023-02-09T00:00:00"/>
    <s v="Online"/>
    <n v="42"/>
    <n v="1.3"/>
    <n v="1039.73"/>
    <n v="105.56"/>
    <s v="Card"/>
    <n v="3"/>
    <s v="25-35"/>
    <s v="new"/>
    <s v="high value"/>
    <s v="medium"/>
    <s v="Feb"/>
    <x v="0"/>
    <x v="2"/>
    <x v="0"/>
  </r>
  <r>
    <n v="608290"/>
    <n v="80025"/>
    <n v="47"/>
    <s v="Male"/>
    <x v="1"/>
    <x v="6"/>
    <s v="South Indian"/>
    <d v="2023-03-24T00:00:00"/>
    <s v="COD"/>
    <n v="32"/>
    <n v="7.8"/>
    <n v="250"/>
    <n v="34.479999999999997"/>
    <s v="UPI"/>
    <n v="5"/>
    <s v="36-50"/>
    <s v="new"/>
    <s v="low"/>
    <s v="High"/>
    <s v="Mar"/>
    <x v="0"/>
    <x v="0"/>
    <x v="0"/>
  </r>
  <r>
    <n v="608291"/>
    <n v="47877"/>
    <n v="31"/>
    <s v="Female"/>
    <x v="2"/>
    <x v="2"/>
    <s v="Burger"/>
    <d v="2024-01-22T00:00:00"/>
    <s v="COD"/>
    <n v="35"/>
    <n v="9.4"/>
    <n v="415.52"/>
    <n v="71.92"/>
    <s v="UPI"/>
    <n v="1"/>
    <s v="25-35"/>
    <s v="new"/>
    <s v="medium"/>
    <s v="Low"/>
    <s v="Jan"/>
    <x v="1"/>
    <x v="0"/>
    <x v="0"/>
  </r>
  <r>
    <n v="608292"/>
    <n v="31554"/>
    <n v="35"/>
    <s v="Male"/>
    <x v="2"/>
    <x v="7"/>
    <s v="Chinese"/>
    <d v="2023-03-26T00:00:00"/>
    <s v="COD"/>
    <n v="30"/>
    <n v="2.2999999999999998"/>
    <n v="540.75"/>
    <n v="32.53"/>
    <s v="Card"/>
    <n v="5"/>
    <s v="25-35"/>
    <s v="new"/>
    <s v="high value"/>
    <s v="High"/>
    <s v="Mar"/>
    <x v="0"/>
    <x v="2"/>
    <x v="2"/>
  </r>
  <r>
    <n v="608293"/>
    <n v="49840"/>
    <n v="18"/>
    <s v="Male"/>
    <x v="0"/>
    <x v="5"/>
    <s v="Sandwich"/>
    <d v="2023-05-20T00:00:00"/>
    <s v="Online"/>
    <n v="69"/>
    <n v="7.7"/>
    <n v="1029.5999999999999"/>
    <n v="118.77"/>
    <s v="UPI"/>
    <n v="5"/>
    <s v="18-24"/>
    <s v="new"/>
    <s v="high value"/>
    <s v="High"/>
    <s v="May"/>
    <x v="0"/>
    <x v="0"/>
    <x v="1"/>
  </r>
  <r>
    <n v="608294"/>
    <n v="15487"/>
    <n v="56"/>
    <s v="Male"/>
    <x v="3"/>
    <x v="6"/>
    <s v="Burger"/>
    <d v="2024-05-31T00:00:00"/>
    <s v="Online"/>
    <n v="43"/>
    <n v="5"/>
    <n v="1474.15"/>
    <n v="102.33"/>
    <s v="Cash"/>
    <n v="4"/>
    <s v="50+"/>
    <s v="new"/>
    <s v="high value"/>
    <s v="medium"/>
    <s v="May"/>
    <x v="1"/>
    <x v="2"/>
    <x v="0"/>
  </r>
  <r>
    <n v="608295"/>
    <n v="93772"/>
    <n v="47"/>
    <s v="Female"/>
    <x v="1"/>
    <x v="3"/>
    <s v="Pizza"/>
    <d v="2022-12-18T00:00:00"/>
    <s v="COD"/>
    <n v="46"/>
    <n v="8.6999999999999993"/>
    <n v="635.85"/>
    <n v="21.85"/>
    <s v="Wallet"/>
    <n v="3"/>
    <s v="36-50"/>
    <s v="new"/>
    <s v="high value"/>
    <s v="medium"/>
    <s v="Dec"/>
    <x v="2"/>
    <x v="0"/>
    <x v="1"/>
  </r>
  <r>
    <n v="608296"/>
    <n v="17955"/>
    <n v="21"/>
    <s v="Male"/>
    <x v="3"/>
    <x v="4"/>
    <s v="Biryani"/>
    <d v="2023-04-01T00:00:00"/>
    <s v="COD"/>
    <n v="78"/>
    <n v="12.4"/>
    <n v="264.39"/>
    <n v="102.95"/>
    <s v="Cash"/>
    <n v="1"/>
    <s v="18-24"/>
    <s v="new"/>
    <s v="medium"/>
    <s v="Low"/>
    <s v="Apr"/>
    <x v="0"/>
    <x v="1"/>
    <x v="1"/>
  </r>
  <r>
    <n v="608297"/>
    <n v="69887"/>
    <n v="62"/>
    <s v="Female"/>
    <x v="4"/>
    <x v="2"/>
    <s v="South Indian"/>
    <d v="2024-11-16T00:00:00"/>
    <s v="Online"/>
    <n v="61"/>
    <n v="14.7"/>
    <n v="1366.3"/>
    <n v="80.790000000000006"/>
    <s v="Wallet"/>
    <n v="1"/>
    <s v="50+"/>
    <s v="repeat"/>
    <s v="high value"/>
    <s v="Low"/>
    <s v="Nov"/>
    <x v="1"/>
    <x v="1"/>
    <x v="1"/>
  </r>
  <r>
    <n v="608298"/>
    <n v="14767"/>
    <n v="35"/>
    <s v="Female"/>
    <x v="0"/>
    <x v="3"/>
    <s v="Pizza"/>
    <d v="2024-07-12T00:00:00"/>
    <s v="Online"/>
    <n v="59"/>
    <n v="10.5"/>
    <n v="375.13"/>
    <n v="101.94"/>
    <s v="Cash"/>
    <n v="1"/>
    <s v="25-35"/>
    <s v="new"/>
    <s v="medium"/>
    <s v="Low"/>
    <s v="Jul"/>
    <x v="1"/>
    <x v="1"/>
    <x v="1"/>
  </r>
  <r>
    <n v="608299"/>
    <n v="97855"/>
    <n v="54"/>
    <s v="Male"/>
    <x v="2"/>
    <x v="5"/>
    <s v="Sandwich"/>
    <d v="2024-12-23T00:00:00"/>
    <s v="Online"/>
    <n v="80"/>
    <n v="2.8"/>
    <n v="307.83999999999997"/>
    <n v="77.67"/>
    <s v="Card"/>
    <n v="4"/>
    <s v="50+"/>
    <s v="new"/>
    <s v="medium"/>
    <s v="medium"/>
    <s v="Dec"/>
    <x v="1"/>
    <x v="2"/>
    <x v="1"/>
  </r>
  <r>
    <n v="608300"/>
    <n v="50518"/>
    <n v="38"/>
    <s v="Female"/>
    <x v="4"/>
    <x v="2"/>
    <s v="Biryani"/>
    <d v="2023-11-09T00:00:00"/>
    <s v="COD"/>
    <n v="30"/>
    <n v="13.2"/>
    <n v="464.05"/>
    <n v="76.12"/>
    <s v="Card"/>
    <n v="1"/>
    <s v="36-50"/>
    <s v="repeat"/>
    <s v="medium"/>
    <s v="Low"/>
    <s v="Nov"/>
    <x v="0"/>
    <x v="1"/>
    <x v="2"/>
  </r>
  <r>
    <n v="608301"/>
    <n v="22307"/>
    <n v="20"/>
    <s v="Male"/>
    <x v="3"/>
    <x v="1"/>
    <s v="Burger"/>
    <d v="2024-04-30T00:00:00"/>
    <s v="Online"/>
    <n v="61"/>
    <n v="11.4"/>
    <n v="540.95000000000005"/>
    <n v="74"/>
    <s v="UPI"/>
    <n v="5"/>
    <s v="18-24"/>
    <s v="new"/>
    <s v="high value"/>
    <s v="High"/>
    <s v="Apr"/>
    <x v="1"/>
    <x v="1"/>
    <x v="1"/>
  </r>
  <r>
    <n v="608302"/>
    <n v="58534"/>
    <n v="34"/>
    <s v="Female"/>
    <x v="1"/>
    <x v="4"/>
    <s v="Burger"/>
    <d v="2024-04-18T00:00:00"/>
    <s v="Online"/>
    <n v="63"/>
    <n v="10"/>
    <n v="1213.27"/>
    <n v="30.73"/>
    <s v="Card"/>
    <n v="5"/>
    <s v="25-35"/>
    <s v="new"/>
    <s v="high value"/>
    <s v="High"/>
    <s v="Apr"/>
    <x v="1"/>
    <x v="0"/>
    <x v="1"/>
  </r>
  <r>
    <n v="608303"/>
    <n v="56741"/>
    <n v="64"/>
    <s v="Male"/>
    <x v="4"/>
    <x v="5"/>
    <s v="Biryani"/>
    <d v="2024-08-23T00:00:00"/>
    <s v="COD"/>
    <n v="57"/>
    <n v="9.1"/>
    <n v="768.77"/>
    <n v="34.4"/>
    <s v="Card"/>
    <n v="5"/>
    <s v="50+"/>
    <s v="new"/>
    <s v="high value"/>
    <s v="High"/>
    <s v="Aug"/>
    <x v="1"/>
    <x v="0"/>
    <x v="1"/>
  </r>
  <r>
    <n v="608304"/>
    <n v="38054"/>
    <n v="60"/>
    <s v="Female"/>
    <x v="0"/>
    <x v="5"/>
    <s v="Sandwich"/>
    <d v="2024-12-03T00:00:00"/>
    <s v="COD"/>
    <n v="84"/>
    <n v="8.8000000000000007"/>
    <n v="196.52"/>
    <n v="49.28"/>
    <s v="Wallet"/>
    <n v="5"/>
    <s v="50+"/>
    <s v="new"/>
    <s v="low"/>
    <s v="High"/>
    <s v="Dec"/>
    <x v="1"/>
    <x v="0"/>
    <x v="1"/>
  </r>
  <r>
    <n v="608305"/>
    <n v="24475"/>
    <n v="50"/>
    <s v="Female"/>
    <x v="3"/>
    <x v="7"/>
    <s v="Chinese"/>
    <d v="2023-10-09T00:00:00"/>
    <s v="COD"/>
    <n v="79"/>
    <n v="4.5999999999999996"/>
    <n v="1127.1600000000001"/>
    <n v="110.88"/>
    <s v="Card"/>
    <n v="5"/>
    <s v="36-50"/>
    <s v="new"/>
    <s v="high value"/>
    <s v="High"/>
    <s v="Oct"/>
    <x v="0"/>
    <x v="2"/>
    <x v="1"/>
  </r>
  <r>
    <n v="608306"/>
    <n v="21515"/>
    <n v="55"/>
    <s v="Female"/>
    <x v="1"/>
    <x v="4"/>
    <s v="Chinese"/>
    <d v="2022-10-27T00:00:00"/>
    <s v="Online"/>
    <n v="32"/>
    <n v="5.4"/>
    <n v="318.39"/>
    <n v="36.840000000000003"/>
    <s v="UPI"/>
    <n v="5"/>
    <s v="50+"/>
    <s v="new"/>
    <s v="medium"/>
    <s v="High"/>
    <s v="Oct"/>
    <x v="2"/>
    <x v="0"/>
    <x v="0"/>
  </r>
  <r>
    <n v="608307"/>
    <n v="74326"/>
    <n v="57"/>
    <s v="Female"/>
    <x v="1"/>
    <x v="3"/>
    <s v="Pizza"/>
    <d v="2023-11-28T00:00:00"/>
    <s v="Online"/>
    <n v="86"/>
    <n v="13.3"/>
    <n v="1131.78"/>
    <n v="20.73"/>
    <s v="UPI"/>
    <n v="4"/>
    <s v="50+"/>
    <s v="new"/>
    <s v="high value"/>
    <s v="medium"/>
    <s v="Nov"/>
    <x v="0"/>
    <x v="1"/>
    <x v="1"/>
  </r>
  <r>
    <n v="608308"/>
    <n v="84702"/>
    <n v="28"/>
    <s v="Male"/>
    <x v="1"/>
    <x v="2"/>
    <s v="South Indian"/>
    <d v="2022-01-26T00:00:00"/>
    <s v="COD"/>
    <n v="41"/>
    <n v="6.1"/>
    <n v="1175"/>
    <n v="99.75"/>
    <s v="Card"/>
    <n v="2"/>
    <s v="25-35"/>
    <s v="new"/>
    <s v="high value"/>
    <s v="Low"/>
    <s v="Jan"/>
    <x v="2"/>
    <x v="0"/>
    <x v="0"/>
  </r>
  <r>
    <n v="608309"/>
    <n v="30976"/>
    <n v="32"/>
    <s v="Female"/>
    <x v="3"/>
    <x v="4"/>
    <s v="South Indian"/>
    <d v="2023-06-06T00:00:00"/>
    <s v="COD"/>
    <n v="59"/>
    <n v="7.8"/>
    <n v="905.93"/>
    <n v="89.38"/>
    <s v="Wallet"/>
    <n v="2"/>
    <s v="25-35"/>
    <s v="new"/>
    <s v="high value"/>
    <s v="Low"/>
    <s v="Jun"/>
    <x v="0"/>
    <x v="0"/>
    <x v="1"/>
  </r>
  <r>
    <n v="608310"/>
    <n v="12227"/>
    <n v="33"/>
    <s v="Female"/>
    <x v="3"/>
    <x v="5"/>
    <s v="Chinese"/>
    <d v="2022-03-13T00:00:00"/>
    <s v="COD"/>
    <n v="76"/>
    <n v="3.1"/>
    <n v="587.29"/>
    <n v="85.69"/>
    <s v="Wallet"/>
    <n v="4"/>
    <s v="25-35"/>
    <s v="new"/>
    <s v="high value"/>
    <s v="medium"/>
    <s v="Mar"/>
    <x v="2"/>
    <x v="2"/>
    <x v="1"/>
  </r>
  <r>
    <n v="608311"/>
    <n v="89507"/>
    <n v="52"/>
    <s v="Male"/>
    <x v="3"/>
    <x v="1"/>
    <s v="Burger"/>
    <d v="2022-07-30T00:00:00"/>
    <s v="Online"/>
    <n v="85"/>
    <n v="8.6999999999999993"/>
    <n v="577.36"/>
    <n v="83.72"/>
    <s v="Wallet"/>
    <n v="4"/>
    <s v="50+"/>
    <s v="new"/>
    <s v="high value"/>
    <s v="medium"/>
    <s v="Jul"/>
    <x v="2"/>
    <x v="0"/>
    <x v="1"/>
  </r>
  <r>
    <n v="608312"/>
    <n v="82130"/>
    <n v="27"/>
    <s v="Female"/>
    <x v="4"/>
    <x v="3"/>
    <s v="Chinese"/>
    <d v="2024-03-07T00:00:00"/>
    <s v="COD"/>
    <n v="28"/>
    <n v="14.4"/>
    <n v="698.87"/>
    <n v="39.75"/>
    <s v="Cash"/>
    <n v="2"/>
    <s v="25-35"/>
    <s v="new"/>
    <s v="high value"/>
    <s v="Low"/>
    <s v="Mar"/>
    <x v="1"/>
    <x v="1"/>
    <x v="2"/>
  </r>
  <r>
    <n v="608313"/>
    <n v="87739"/>
    <n v="28"/>
    <s v="Male"/>
    <x v="2"/>
    <x v="0"/>
    <s v="Sandwich"/>
    <d v="2024-02-18T00:00:00"/>
    <s v="Online"/>
    <n v="38"/>
    <n v="10.3"/>
    <n v="1463.19"/>
    <n v="112.91"/>
    <s v="Cash"/>
    <n v="2"/>
    <s v="25-35"/>
    <s v="new"/>
    <s v="high value"/>
    <s v="Low"/>
    <s v="Feb"/>
    <x v="1"/>
    <x v="1"/>
    <x v="0"/>
  </r>
  <r>
    <n v="608314"/>
    <n v="19312"/>
    <n v="21"/>
    <s v="Female"/>
    <x v="1"/>
    <x v="6"/>
    <s v="Biryani"/>
    <d v="2024-01-22T00:00:00"/>
    <s v="COD"/>
    <n v="37"/>
    <n v="8.1"/>
    <n v="253.32"/>
    <n v="100.27"/>
    <s v="UPI"/>
    <n v="1"/>
    <s v="18-24"/>
    <s v="new"/>
    <s v="medium"/>
    <s v="Low"/>
    <s v="Jan"/>
    <x v="1"/>
    <x v="0"/>
    <x v="0"/>
  </r>
  <r>
    <n v="608315"/>
    <n v="72691"/>
    <n v="50"/>
    <s v="Male"/>
    <x v="3"/>
    <x v="7"/>
    <s v="Pizza"/>
    <d v="2023-04-07T00:00:00"/>
    <s v="COD"/>
    <n v="20"/>
    <n v="4.9000000000000004"/>
    <n v="985.06"/>
    <n v="49.49"/>
    <s v="Wallet"/>
    <n v="1"/>
    <s v="36-50"/>
    <s v="repeat"/>
    <s v="high value"/>
    <s v="Low"/>
    <s v="Apr"/>
    <x v="0"/>
    <x v="2"/>
    <x v="2"/>
  </r>
  <r>
    <n v="608316"/>
    <n v="53305"/>
    <n v="59"/>
    <s v="Male"/>
    <x v="2"/>
    <x v="7"/>
    <s v="Pizza"/>
    <d v="2023-08-16T00:00:00"/>
    <s v="Online"/>
    <n v="30"/>
    <n v="9.1999999999999993"/>
    <n v="919.05"/>
    <n v="23.81"/>
    <s v="Wallet"/>
    <n v="3"/>
    <s v="50+"/>
    <s v="new"/>
    <s v="high value"/>
    <s v="medium"/>
    <s v="Aug"/>
    <x v="0"/>
    <x v="0"/>
    <x v="2"/>
  </r>
  <r>
    <n v="608317"/>
    <n v="46922"/>
    <n v="19"/>
    <s v="Female"/>
    <x v="5"/>
    <x v="3"/>
    <s v="Pizza"/>
    <d v="2024-08-24T00:00:00"/>
    <s v="COD"/>
    <n v="73"/>
    <n v="5.0999999999999996"/>
    <n v="1372.24"/>
    <n v="118.26"/>
    <s v="UPI"/>
    <n v="5"/>
    <s v="18-24"/>
    <s v="new"/>
    <s v="high value"/>
    <s v="High"/>
    <s v="Aug"/>
    <x v="1"/>
    <x v="0"/>
    <x v="1"/>
  </r>
  <r>
    <n v="608318"/>
    <n v="41151"/>
    <n v="27"/>
    <s v="Female"/>
    <x v="0"/>
    <x v="3"/>
    <s v="Pizza"/>
    <d v="2023-08-16T00:00:00"/>
    <s v="Online"/>
    <n v="68"/>
    <n v="5"/>
    <n v="1428.74"/>
    <n v="82.29"/>
    <s v="Wallet"/>
    <n v="1"/>
    <s v="25-35"/>
    <s v="new"/>
    <s v="high value"/>
    <s v="Low"/>
    <s v="Aug"/>
    <x v="0"/>
    <x v="2"/>
    <x v="1"/>
  </r>
  <r>
    <n v="608319"/>
    <n v="26582"/>
    <n v="41"/>
    <s v="Female"/>
    <x v="1"/>
    <x v="0"/>
    <s v="South Indian"/>
    <d v="2024-10-28T00:00:00"/>
    <s v="COD"/>
    <n v="34"/>
    <n v="3.3"/>
    <n v="1436.5"/>
    <n v="66.760000000000005"/>
    <s v="Cash"/>
    <n v="5"/>
    <s v="36-50"/>
    <s v="repeat"/>
    <s v="high value"/>
    <s v="High"/>
    <s v="Oct"/>
    <x v="1"/>
    <x v="2"/>
    <x v="0"/>
  </r>
  <r>
    <n v="608320"/>
    <n v="31105"/>
    <n v="41"/>
    <s v="Female"/>
    <x v="0"/>
    <x v="2"/>
    <s v="Chinese"/>
    <d v="2023-08-15T00:00:00"/>
    <s v="Online"/>
    <n v="36"/>
    <n v="9.1999999999999993"/>
    <n v="881.43"/>
    <n v="98.54"/>
    <s v="Card"/>
    <n v="1"/>
    <s v="36-50"/>
    <s v="new"/>
    <s v="high value"/>
    <s v="Low"/>
    <s v="Aug"/>
    <x v="0"/>
    <x v="0"/>
    <x v="0"/>
  </r>
  <r>
    <n v="608321"/>
    <n v="61241"/>
    <n v="44"/>
    <s v="Male"/>
    <x v="1"/>
    <x v="1"/>
    <s v="Chinese"/>
    <d v="2024-05-30T00:00:00"/>
    <s v="Online"/>
    <n v="56"/>
    <n v="9.1999999999999993"/>
    <n v="376.26"/>
    <n v="84.21"/>
    <s v="Card"/>
    <n v="4"/>
    <s v="36-50"/>
    <s v="new"/>
    <s v="medium"/>
    <s v="medium"/>
    <s v="May"/>
    <x v="1"/>
    <x v="0"/>
    <x v="1"/>
  </r>
  <r>
    <n v="608322"/>
    <n v="21166"/>
    <n v="20"/>
    <s v="Male"/>
    <x v="5"/>
    <x v="1"/>
    <s v="Biryani"/>
    <d v="2024-05-18T00:00:00"/>
    <s v="Online"/>
    <n v="64"/>
    <n v="9.3000000000000007"/>
    <n v="333.23"/>
    <n v="83.33"/>
    <s v="Cash"/>
    <n v="4"/>
    <s v="18-24"/>
    <s v="new"/>
    <s v="medium"/>
    <s v="medium"/>
    <s v="May"/>
    <x v="1"/>
    <x v="0"/>
    <x v="1"/>
  </r>
  <r>
    <n v="608323"/>
    <n v="25146"/>
    <n v="43"/>
    <s v="Female"/>
    <x v="2"/>
    <x v="7"/>
    <s v="Pizza"/>
    <d v="2024-09-07T00:00:00"/>
    <s v="COD"/>
    <n v="52"/>
    <n v="6"/>
    <n v="852.65"/>
    <n v="55.9"/>
    <s v="UPI"/>
    <n v="3"/>
    <s v="36-50"/>
    <s v="new"/>
    <s v="high value"/>
    <s v="medium"/>
    <s v="Sep"/>
    <x v="1"/>
    <x v="0"/>
    <x v="1"/>
  </r>
  <r>
    <n v="608324"/>
    <n v="36362"/>
    <n v="19"/>
    <s v="Male"/>
    <x v="1"/>
    <x v="6"/>
    <s v="Pizza"/>
    <d v="2024-10-26T00:00:00"/>
    <s v="Online"/>
    <n v="47"/>
    <n v="5.8"/>
    <n v="770.64"/>
    <n v="52.01"/>
    <s v="Card"/>
    <n v="4"/>
    <s v="18-24"/>
    <s v="repeat"/>
    <s v="high value"/>
    <s v="medium"/>
    <s v="Oct"/>
    <x v="1"/>
    <x v="0"/>
    <x v="1"/>
  </r>
  <r>
    <n v="608325"/>
    <n v="20768"/>
    <n v="40"/>
    <s v="Male"/>
    <x v="2"/>
    <x v="1"/>
    <s v="Biryani"/>
    <d v="2023-09-26T00:00:00"/>
    <s v="Online"/>
    <n v="31"/>
    <n v="8.3000000000000007"/>
    <n v="993.7"/>
    <n v="106.84"/>
    <s v="Wallet"/>
    <n v="1"/>
    <s v="36-50"/>
    <s v="new"/>
    <s v="high value"/>
    <s v="Low"/>
    <s v="Sep"/>
    <x v="0"/>
    <x v="0"/>
    <x v="0"/>
  </r>
  <r>
    <n v="608326"/>
    <n v="52383"/>
    <n v="20"/>
    <s v="Male"/>
    <x v="5"/>
    <x v="2"/>
    <s v="Biryani"/>
    <d v="2023-02-02T00:00:00"/>
    <s v="COD"/>
    <n v="88"/>
    <n v="11.3"/>
    <n v="187.62"/>
    <n v="102.13"/>
    <s v="Card"/>
    <n v="1"/>
    <s v="18-24"/>
    <s v="new"/>
    <s v="low"/>
    <s v="Low"/>
    <s v="Feb"/>
    <x v="0"/>
    <x v="1"/>
    <x v="1"/>
  </r>
  <r>
    <n v="608327"/>
    <n v="25323"/>
    <n v="45"/>
    <s v="Female"/>
    <x v="4"/>
    <x v="5"/>
    <s v="South Indian"/>
    <d v="2024-11-28T00:00:00"/>
    <s v="COD"/>
    <n v="54"/>
    <n v="3.5"/>
    <n v="577.33000000000004"/>
    <n v="44.46"/>
    <s v="Wallet"/>
    <n v="4"/>
    <s v="36-50"/>
    <s v="new"/>
    <s v="high value"/>
    <s v="medium"/>
    <s v="Nov"/>
    <x v="1"/>
    <x v="2"/>
    <x v="1"/>
  </r>
  <r>
    <n v="608328"/>
    <n v="97897"/>
    <n v="51"/>
    <s v="Male"/>
    <x v="2"/>
    <x v="6"/>
    <s v="Sandwich"/>
    <d v="2023-09-10T00:00:00"/>
    <s v="COD"/>
    <n v="43"/>
    <n v="13.4"/>
    <n v="456.59"/>
    <n v="92.55"/>
    <s v="UPI"/>
    <n v="3"/>
    <s v="50+"/>
    <s v="repeat"/>
    <s v="medium"/>
    <s v="medium"/>
    <s v="Sep"/>
    <x v="0"/>
    <x v="1"/>
    <x v="0"/>
  </r>
  <r>
    <n v="608329"/>
    <n v="56806"/>
    <n v="34"/>
    <s v="Male"/>
    <x v="3"/>
    <x v="6"/>
    <s v="Biryani"/>
    <d v="2022-07-17T00:00:00"/>
    <s v="COD"/>
    <n v="36"/>
    <n v="1"/>
    <n v="1191.6300000000001"/>
    <n v="51.7"/>
    <s v="Cash"/>
    <n v="5"/>
    <s v="25-35"/>
    <s v="new"/>
    <s v="high value"/>
    <s v="High"/>
    <s v="Jul"/>
    <x v="2"/>
    <x v="2"/>
    <x v="0"/>
  </r>
  <r>
    <n v="608330"/>
    <n v="93883"/>
    <n v="21"/>
    <s v="Male"/>
    <x v="3"/>
    <x v="4"/>
    <s v="Sandwich"/>
    <d v="2022-10-15T00:00:00"/>
    <s v="Online"/>
    <n v="67"/>
    <n v="13.4"/>
    <n v="1341.97"/>
    <n v="36.020000000000003"/>
    <s v="Wallet"/>
    <n v="3"/>
    <s v="18-24"/>
    <s v="new"/>
    <s v="high value"/>
    <s v="medium"/>
    <s v="Oct"/>
    <x v="2"/>
    <x v="1"/>
    <x v="1"/>
  </r>
  <r>
    <n v="608331"/>
    <n v="38997"/>
    <n v="48"/>
    <s v="Male"/>
    <x v="3"/>
    <x v="1"/>
    <s v="Chinese"/>
    <d v="2022-02-23T00:00:00"/>
    <s v="COD"/>
    <n v="78"/>
    <n v="12.9"/>
    <n v="1128.01"/>
    <n v="20.18"/>
    <s v="Wallet"/>
    <n v="1"/>
    <s v="36-50"/>
    <s v="new"/>
    <s v="high value"/>
    <s v="Low"/>
    <s v="Feb"/>
    <x v="2"/>
    <x v="1"/>
    <x v="1"/>
  </r>
  <r>
    <n v="608332"/>
    <n v="14231"/>
    <n v="40"/>
    <s v="Male"/>
    <x v="5"/>
    <x v="5"/>
    <s v="South Indian"/>
    <d v="2024-11-24T00:00:00"/>
    <s v="Online"/>
    <n v="77"/>
    <n v="2.4"/>
    <n v="910.96"/>
    <n v="43.85"/>
    <s v="Card"/>
    <n v="4"/>
    <s v="36-50"/>
    <s v="new"/>
    <s v="high value"/>
    <s v="medium"/>
    <s v="Nov"/>
    <x v="1"/>
    <x v="2"/>
    <x v="1"/>
  </r>
  <r>
    <n v="608333"/>
    <n v="28960"/>
    <n v="35"/>
    <s v="Female"/>
    <x v="5"/>
    <x v="1"/>
    <s v="Pizza"/>
    <d v="2023-04-08T00:00:00"/>
    <s v="COD"/>
    <n v="61"/>
    <n v="14.9"/>
    <n v="859.57"/>
    <n v="84.13"/>
    <s v="UPI"/>
    <n v="3"/>
    <s v="25-35"/>
    <s v="repeat"/>
    <s v="high value"/>
    <s v="medium"/>
    <s v="Apr"/>
    <x v="0"/>
    <x v="1"/>
    <x v="1"/>
  </r>
  <r>
    <n v="608334"/>
    <n v="72750"/>
    <n v="19"/>
    <s v="Male"/>
    <x v="4"/>
    <x v="7"/>
    <s v="Burger"/>
    <d v="2023-06-18T00:00:00"/>
    <s v="COD"/>
    <n v="54"/>
    <n v="7.8"/>
    <n v="939.56"/>
    <n v="72.77"/>
    <s v="Wallet"/>
    <n v="2"/>
    <s v="18-24"/>
    <s v="new"/>
    <s v="high value"/>
    <s v="Low"/>
    <s v="Jun"/>
    <x v="0"/>
    <x v="0"/>
    <x v="1"/>
  </r>
  <r>
    <n v="608335"/>
    <n v="39772"/>
    <n v="18"/>
    <s v="Male"/>
    <x v="2"/>
    <x v="6"/>
    <s v="Sandwich"/>
    <d v="2023-03-27T00:00:00"/>
    <s v="COD"/>
    <n v="53"/>
    <n v="14"/>
    <n v="1189.3"/>
    <n v="20.79"/>
    <s v="UPI"/>
    <n v="1"/>
    <s v="18-24"/>
    <s v="new"/>
    <s v="high value"/>
    <s v="Low"/>
    <s v="Mar"/>
    <x v="0"/>
    <x v="1"/>
    <x v="1"/>
  </r>
  <r>
    <n v="608336"/>
    <n v="59923"/>
    <n v="34"/>
    <s v="Female"/>
    <x v="5"/>
    <x v="4"/>
    <s v="Burger"/>
    <d v="2022-10-28T00:00:00"/>
    <s v="COD"/>
    <n v="75"/>
    <n v="3.7"/>
    <n v="1119.1500000000001"/>
    <n v="82.61"/>
    <s v="Cash"/>
    <n v="3"/>
    <s v="25-35"/>
    <s v="new"/>
    <s v="high value"/>
    <s v="medium"/>
    <s v="Oct"/>
    <x v="2"/>
    <x v="2"/>
    <x v="1"/>
  </r>
  <r>
    <n v="608337"/>
    <n v="90019"/>
    <n v="34"/>
    <s v="Female"/>
    <x v="1"/>
    <x v="3"/>
    <s v="South Indian"/>
    <d v="2023-03-21T00:00:00"/>
    <s v="COD"/>
    <n v="57"/>
    <n v="2.4"/>
    <n v="1468.42"/>
    <n v="106.79"/>
    <s v="Card"/>
    <n v="5"/>
    <s v="25-35"/>
    <s v="new"/>
    <s v="high value"/>
    <s v="High"/>
    <s v="Mar"/>
    <x v="0"/>
    <x v="2"/>
    <x v="1"/>
  </r>
  <r>
    <n v="608338"/>
    <n v="57867"/>
    <n v="54"/>
    <s v="Female"/>
    <x v="0"/>
    <x v="1"/>
    <s v="South Indian"/>
    <d v="2024-05-23T00:00:00"/>
    <s v="Online"/>
    <n v="35"/>
    <n v="8.4"/>
    <n v="1181.32"/>
    <n v="78.12"/>
    <s v="Cash"/>
    <n v="1"/>
    <s v="50+"/>
    <s v="new"/>
    <s v="high value"/>
    <s v="Low"/>
    <s v="May"/>
    <x v="1"/>
    <x v="0"/>
    <x v="0"/>
  </r>
  <r>
    <n v="608339"/>
    <n v="85804"/>
    <n v="20"/>
    <s v="Male"/>
    <x v="2"/>
    <x v="6"/>
    <s v="Biryani"/>
    <d v="2023-05-28T00:00:00"/>
    <s v="Online"/>
    <n v="77"/>
    <n v="9.5"/>
    <n v="902.09"/>
    <n v="51.48"/>
    <s v="Wallet"/>
    <n v="5"/>
    <s v="18-24"/>
    <s v="new"/>
    <s v="high value"/>
    <s v="High"/>
    <s v="May"/>
    <x v="0"/>
    <x v="0"/>
    <x v="1"/>
  </r>
  <r>
    <n v="608340"/>
    <n v="66419"/>
    <n v="63"/>
    <s v="Female"/>
    <x v="4"/>
    <x v="0"/>
    <s v="Sandwich"/>
    <d v="2024-03-31T00:00:00"/>
    <s v="Online"/>
    <n v="30"/>
    <n v="13.7"/>
    <n v="771.08"/>
    <n v="79.92"/>
    <s v="Cash"/>
    <n v="2"/>
    <s v="50+"/>
    <s v="new"/>
    <s v="high value"/>
    <s v="Low"/>
    <s v="Mar"/>
    <x v="1"/>
    <x v="1"/>
    <x v="2"/>
  </r>
  <r>
    <n v="608341"/>
    <n v="27279"/>
    <n v="48"/>
    <s v="Female"/>
    <x v="2"/>
    <x v="4"/>
    <s v="South Indian"/>
    <d v="2022-11-26T00:00:00"/>
    <s v="COD"/>
    <n v="61"/>
    <n v="6.4"/>
    <n v="331.62"/>
    <n v="102.83"/>
    <s v="UPI"/>
    <n v="3"/>
    <s v="36-50"/>
    <s v="repeat"/>
    <s v="medium"/>
    <s v="medium"/>
    <s v="Nov"/>
    <x v="2"/>
    <x v="0"/>
    <x v="1"/>
  </r>
  <r>
    <n v="608342"/>
    <n v="98009"/>
    <n v="52"/>
    <s v="Male"/>
    <x v="5"/>
    <x v="7"/>
    <s v="Burger"/>
    <d v="2022-03-03T00:00:00"/>
    <s v="Online"/>
    <n v="33"/>
    <n v="13.3"/>
    <n v="583.87"/>
    <n v="86.53"/>
    <s v="Card"/>
    <n v="2"/>
    <s v="50+"/>
    <s v="new"/>
    <s v="high value"/>
    <s v="Low"/>
    <s v="Mar"/>
    <x v="2"/>
    <x v="1"/>
    <x v="0"/>
  </r>
  <r>
    <n v="608343"/>
    <n v="89368"/>
    <n v="45"/>
    <s v="Male"/>
    <x v="2"/>
    <x v="1"/>
    <s v="Biryani"/>
    <d v="2023-09-17T00:00:00"/>
    <s v="COD"/>
    <n v="76"/>
    <n v="13.5"/>
    <n v="252.94"/>
    <n v="84.48"/>
    <s v="Cash"/>
    <n v="1"/>
    <s v="36-50"/>
    <s v="new"/>
    <s v="medium"/>
    <s v="Low"/>
    <s v="Sep"/>
    <x v="0"/>
    <x v="1"/>
    <x v="1"/>
  </r>
  <r>
    <n v="608344"/>
    <n v="90330"/>
    <n v="23"/>
    <s v="Male"/>
    <x v="1"/>
    <x v="6"/>
    <s v="Burger"/>
    <d v="2024-12-07T00:00:00"/>
    <s v="COD"/>
    <n v="35"/>
    <n v="12"/>
    <n v="1331.06"/>
    <n v="119.7"/>
    <s v="UPI"/>
    <n v="3"/>
    <s v="18-24"/>
    <s v="new"/>
    <s v="high value"/>
    <s v="medium"/>
    <s v="Dec"/>
    <x v="1"/>
    <x v="1"/>
    <x v="0"/>
  </r>
  <r>
    <n v="608345"/>
    <n v="79352"/>
    <n v="64"/>
    <s v="Male"/>
    <x v="0"/>
    <x v="7"/>
    <s v="Biryani"/>
    <d v="2024-11-04T00:00:00"/>
    <s v="Online"/>
    <n v="58"/>
    <n v="6.1"/>
    <n v="416.67"/>
    <n v="75.7"/>
    <s v="Cash"/>
    <n v="4"/>
    <s v="50+"/>
    <s v="new"/>
    <s v="medium"/>
    <s v="medium"/>
    <s v="Nov"/>
    <x v="1"/>
    <x v="0"/>
    <x v="1"/>
  </r>
  <r>
    <n v="608346"/>
    <n v="44177"/>
    <n v="52"/>
    <s v="Female"/>
    <x v="1"/>
    <x v="6"/>
    <s v="Burger"/>
    <d v="2024-08-19T00:00:00"/>
    <s v="COD"/>
    <n v="33"/>
    <n v="9.8000000000000007"/>
    <n v="338.08"/>
    <n v="52.76"/>
    <s v="Cash"/>
    <n v="3"/>
    <s v="50+"/>
    <s v="repeat"/>
    <s v="medium"/>
    <s v="medium"/>
    <s v="Aug"/>
    <x v="1"/>
    <x v="0"/>
    <x v="0"/>
  </r>
  <r>
    <n v="608347"/>
    <n v="82576"/>
    <n v="59"/>
    <s v="Male"/>
    <x v="4"/>
    <x v="6"/>
    <s v="Biryani"/>
    <d v="2023-01-13T00:00:00"/>
    <s v="COD"/>
    <n v="32"/>
    <n v="12.9"/>
    <n v="1380.83"/>
    <n v="52.83"/>
    <s v="UPI"/>
    <n v="5"/>
    <s v="50+"/>
    <s v="new"/>
    <s v="high value"/>
    <s v="High"/>
    <s v="Jan"/>
    <x v="0"/>
    <x v="1"/>
    <x v="0"/>
  </r>
  <r>
    <n v="608348"/>
    <n v="14952"/>
    <n v="30"/>
    <s v="Female"/>
    <x v="4"/>
    <x v="6"/>
    <s v="Biryani"/>
    <d v="2023-11-15T00:00:00"/>
    <s v="Online"/>
    <n v="21"/>
    <n v="1"/>
    <n v="1449.75"/>
    <n v="72.739999999999995"/>
    <s v="Card"/>
    <n v="3"/>
    <s v="25-35"/>
    <s v="new"/>
    <s v="high value"/>
    <s v="medium"/>
    <s v="Nov"/>
    <x v="0"/>
    <x v="2"/>
    <x v="2"/>
  </r>
  <r>
    <n v="608349"/>
    <n v="96970"/>
    <n v="23"/>
    <s v="Male"/>
    <x v="3"/>
    <x v="1"/>
    <s v="Pizza"/>
    <d v="2022-04-07T00:00:00"/>
    <s v="COD"/>
    <n v="23"/>
    <n v="3.5"/>
    <n v="535.39"/>
    <n v="35.299999999999997"/>
    <s v="Wallet"/>
    <n v="4"/>
    <s v="18-24"/>
    <s v="new"/>
    <s v="high value"/>
    <s v="medium"/>
    <s v="Apr"/>
    <x v="2"/>
    <x v="2"/>
    <x v="2"/>
  </r>
  <r>
    <n v="608350"/>
    <n v="64562"/>
    <n v="61"/>
    <s v="Male"/>
    <x v="0"/>
    <x v="6"/>
    <s v="Sandwich"/>
    <d v="2024-01-08T00:00:00"/>
    <s v="COD"/>
    <n v="52"/>
    <n v="4.2"/>
    <n v="340.6"/>
    <n v="34.299999999999997"/>
    <s v="Card"/>
    <n v="3"/>
    <s v="50+"/>
    <s v="new"/>
    <s v="medium"/>
    <s v="medium"/>
    <s v="Jan"/>
    <x v="1"/>
    <x v="2"/>
    <x v="1"/>
  </r>
  <r>
    <n v="608351"/>
    <n v="90092"/>
    <n v="30"/>
    <s v="Female"/>
    <x v="2"/>
    <x v="4"/>
    <s v="Biryani"/>
    <d v="2023-07-25T00:00:00"/>
    <s v="COD"/>
    <n v="50"/>
    <n v="4.7"/>
    <n v="615.72"/>
    <n v="69.53"/>
    <s v="Card"/>
    <n v="1"/>
    <s v="25-35"/>
    <s v="new"/>
    <s v="high value"/>
    <s v="Low"/>
    <s v="Jul"/>
    <x v="0"/>
    <x v="2"/>
    <x v="1"/>
  </r>
  <r>
    <n v="608352"/>
    <n v="27942"/>
    <n v="51"/>
    <s v="Male"/>
    <x v="2"/>
    <x v="3"/>
    <s v="South Indian"/>
    <d v="2022-01-06T00:00:00"/>
    <s v="Online"/>
    <n v="47"/>
    <n v="2.5"/>
    <n v="527.27"/>
    <n v="69.17"/>
    <s v="UPI"/>
    <n v="4"/>
    <s v="50+"/>
    <s v="new"/>
    <s v="high value"/>
    <s v="medium"/>
    <s v="Jan"/>
    <x v="2"/>
    <x v="2"/>
    <x v="1"/>
  </r>
  <r>
    <n v="608353"/>
    <n v="58630"/>
    <n v="41"/>
    <s v="Female"/>
    <x v="5"/>
    <x v="5"/>
    <s v="Chinese"/>
    <d v="2022-10-01T00:00:00"/>
    <s v="Online"/>
    <n v="84"/>
    <n v="8.9"/>
    <n v="595.88"/>
    <n v="26.13"/>
    <s v="Card"/>
    <n v="3"/>
    <s v="36-50"/>
    <s v="new"/>
    <s v="high value"/>
    <s v="medium"/>
    <s v="Oct"/>
    <x v="2"/>
    <x v="0"/>
    <x v="1"/>
  </r>
  <r>
    <n v="608354"/>
    <n v="75879"/>
    <n v="18"/>
    <s v="Female"/>
    <x v="2"/>
    <x v="7"/>
    <s v="Biryani"/>
    <d v="2023-05-21T00:00:00"/>
    <s v="COD"/>
    <n v="58"/>
    <n v="6.8"/>
    <n v="1428.83"/>
    <n v="59.21"/>
    <s v="Card"/>
    <n v="4"/>
    <s v="18-24"/>
    <s v="new"/>
    <s v="high value"/>
    <s v="medium"/>
    <s v="May"/>
    <x v="0"/>
    <x v="0"/>
    <x v="1"/>
  </r>
  <r>
    <n v="608355"/>
    <n v="27558"/>
    <n v="46"/>
    <s v="Male"/>
    <x v="3"/>
    <x v="0"/>
    <s v="Chinese"/>
    <d v="2024-07-29T00:00:00"/>
    <s v="Online"/>
    <n v="23"/>
    <n v="3.7"/>
    <n v="716.33"/>
    <n v="43.66"/>
    <s v="UPI"/>
    <n v="3"/>
    <s v="36-50"/>
    <s v="new"/>
    <s v="high value"/>
    <s v="medium"/>
    <s v="Jul"/>
    <x v="1"/>
    <x v="2"/>
    <x v="2"/>
  </r>
  <r>
    <n v="608356"/>
    <n v="15982"/>
    <n v="62"/>
    <s v="Male"/>
    <x v="0"/>
    <x v="7"/>
    <s v="Chinese"/>
    <d v="2024-03-11T00:00:00"/>
    <s v="Online"/>
    <n v="28"/>
    <n v="5.2"/>
    <n v="893.74"/>
    <n v="75.510000000000005"/>
    <s v="Card"/>
    <n v="5"/>
    <s v="50+"/>
    <s v="new"/>
    <s v="high value"/>
    <s v="High"/>
    <s v="Mar"/>
    <x v="1"/>
    <x v="0"/>
    <x v="2"/>
  </r>
  <r>
    <n v="608357"/>
    <n v="32889"/>
    <n v="55"/>
    <s v="Female"/>
    <x v="5"/>
    <x v="0"/>
    <s v="Burger"/>
    <d v="2024-06-17T00:00:00"/>
    <s v="COD"/>
    <n v="21"/>
    <n v="9.3000000000000007"/>
    <n v="237.36"/>
    <n v="91.8"/>
    <s v="Wallet"/>
    <n v="1"/>
    <s v="50+"/>
    <s v="new"/>
    <s v="low"/>
    <s v="Low"/>
    <s v="Jun"/>
    <x v="1"/>
    <x v="0"/>
    <x v="2"/>
  </r>
  <r>
    <n v="608358"/>
    <n v="45404"/>
    <n v="53"/>
    <s v="Male"/>
    <x v="5"/>
    <x v="6"/>
    <s v="Sandwich"/>
    <d v="2023-10-08T00:00:00"/>
    <s v="Online"/>
    <n v="81"/>
    <n v="3.3"/>
    <n v="496.65"/>
    <n v="73.98"/>
    <s v="UPI"/>
    <n v="4"/>
    <s v="50+"/>
    <s v="new"/>
    <s v="medium"/>
    <s v="medium"/>
    <s v="Oct"/>
    <x v="0"/>
    <x v="2"/>
    <x v="1"/>
  </r>
  <r>
    <n v="608359"/>
    <n v="82536"/>
    <n v="56"/>
    <s v="Male"/>
    <x v="5"/>
    <x v="4"/>
    <s v="South Indian"/>
    <d v="2023-03-11T00:00:00"/>
    <s v="COD"/>
    <n v="62"/>
    <n v="8.9"/>
    <n v="729.63"/>
    <n v="70.459999999999994"/>
    <s v="UPI"/>
    <n v="5"/>
    <s v="50+"/>
    <s v="new"/>
    <s v="high value"/>
    <s v="High"/>
    <s v="Mar"/>
    <x v="0"/>
    <x v="0"/>
    <x v="1"/>
  </r>
  <r>
    <n v="608360"/>
    <n v="96106"/>
    <n v="60"/>
    <s v="Male"/>
    <x v="2"/>
    <x v="6"/>
    <s v="Pizza"/>
    <d v="2024-06-22T00:00:00"/>
    <s v="COD"/>
    <n v="73"/>
    <n v="4.5"/>
    <n v="997.93"/>
    <n v="118.09"/>
    <s v="Wallet"/>
    <n v="2"/>
    <s v="50+"/>
    <s v="new"/>
    <s v="high value"/>
    <s v="Low"/>
    <s v="Jun"/>
    <x v="1"/>
    <x v="2"/>
    <x v="1"/>
  </r>
  <r>
    <n v="608361"/>
    <n v="45086"/>
    <n v="56"/>
    <s v="Female"/>
    <x v="3"/>
    <x v="2"/>
    <s v="Sandwich"/>
    <d v="2023-05-22T00:00:00"/>
    <s v="Online"/>
    <n v="63"/>
    <n v="13.1"/>
    <n v="868.89"/>
    <n v="104.77"/>
    <s v="Card"/>
    <n v="2"/>
    <s v="50+"/>
    <s v="new"/>
    <s v="high value"/>
    <s v="Low"/>
    <s v="May"/>
    <x v="0"/>
    <x v="1"/>
    <x v="1"/>
  </r>
  <r>
    <n v="608362"/>
    <n v="16364"/>
    <n v="26"/>
    <s v="Male"/>
    <x v="0"/>
    <x v="6"/>
    <s v="Pizza"/>
    <d v="2023-07-08T00:00:00"/>
    <s v="Online"/>
    <n v="79"/>
    <n v="14.4"/>
    <n v="468.68"/>
    <n v="73.44"/>
    <s v="Card"/>
    <n v="4"/>
    <s v="25-35"/>
    <s v="new"/>
    <s v="medium"/>
    <s v="medium"/>
    <s v="Jul"/>
    <x v="0"/>
    <x v="1"/>
    <x v="1"/>
  </r>
  <r>
    <n v="608363"/>
    <n v="12716"/>
    <n v="35"/>
    <s v="Male"/>
    <x v="1"/>
    <x v="1"/>
    <s v="Sandwich"/>
    <d v="2022-02-20T00:00:00"/>
    <s v="Online"/>
    <n v="27"/>
    <n v="13.7"/>
    <n v="674.66"/>
    <n v="103.92"/>
    <s v="UPI"/>
    <n v="4"/>
    <s v="25-35"/>
    <s v="new"/>
    <s v="high value"/>
    <s v="medium"/>
    <s v="Feb"/>
    <x v="2"/>
    <x v="1"/>
    <x v="2"/>
  </r>
  <r>
    <n v="608364"/>
    <n v="67284"/>
    <n v="23"/>
    <s v="Female"/>
    <x v="5"/>
    <x v="6"/>
    <s v="Burger"/>
    <d v="2024-04-28T00:00:00"/>
    <s v="Online"/>
    <n v="75"/>
    <n v="4.3"/>
    <n v="1462.57"/>
    <n v="103.22"/>
    <s v="UPI"/>
    <n v="2"/>
    <s v="18-24"/>
    <s v="new"/>
    <s v="high value"/>
    <s v="Low"/>
    <s v="Apr"/>
    <x v="1"/>
    <x v="2"/>
    <x v="1"/>
  </r>
  <r>
    <n v="608365"/>
    <n v="65714"/>
    <n v="62"/>
    <s v="Male"/>
    <x v="3"/>
    <x v="7"/>
    <s v="Biryani"/>
    <d v="2023-08-17T00:00:00"/>
    <s v="Online"/>
    <n v="33"/>
    <n v="10.3"/>
    <n v="1170.02"/>
    <n v="54.79"/>
    <s v="Cash"/>
    <n v="5"/>
    <s v="50+"/>
    <s v="new"/>
    <s v="high value"/>
    <s v="High"/>
    <s v="Aug"/>
    <x v="0"/>
    <x v="1"/>
    <x v="0"/>
  </r>
  <r>
    <n v="608366"/>
    <n v="69491"/>
    <n v="22"/>
    <s v="Female"/>
    <x v="4"/>
    <x v="7"/>
    <s v="Sandwich"/>
    <d v="2024-04-13T00:00:00"/>
    <s v="Online"/>
    <n v="38"/>
    <n v="14.7"/>
    <n v="243.51"/>
    <n v="97.21"/>
    <s v="Wallet"/>
    <n v="4"/>
    <s v="18-24"/>
    <s v="new"/>
    <s v="low"/>
    <s v="medium"/>
    <s v="Apr"/>
    <x v="1"/>
    <x v="1"/>
    <x v="0"/>
  </r>
  <r>
    <n v="608367"/>
    <n v="45658"/>
    <n v="58"/>
    <s v="Male"/>
    <x v="1"/>
    <x v="1"/>
    <s v="Chinese"/>
    <d v="2023-03-14T00:00:00"/>
    <s v="Online"/>
    <n v="62"/>
    <n v="7.9"/>
    <n v="809.52"/>
    <n v="78.150000000000006"/>
    <s v="Wallet"/>
    <n v="2"/>
    <s v="50+"/>
    <s v="new"/>
    <s v="high value"/>
    <s v="Low"/>
    <s v="Mar"/>
    <x v="0"/>
    <x v="0"/>
    <x v="1"/>
  </r>
  <r>
    <n v="608368"/>
    <n v="83355"/>
    <n v="27"/>
    <s v="Male"/>
    <x v="4"/>
    <x v="2"/>
    <s v="Pizza"/>
    <d v="2023-03-03T00:00:00"/>
    <s v="COD"/>
    <n v="57"/>
    <n v="13.1"/>
    <n v="829.62"/>
    <n v="32.36"/>
    <s v="UPI"/>
    <n v="4"/>
    <s v="25-35"/>
    <s v="repeat"/>
    <s v="high value"/>
    <s v="medium"/>
    <s v="Mar"/>
    <x v="0"/>
    <x v="1"/>
    <x v="1"/>
  </r>
  <r>
    <n v="608369"/>
    <n v="45847"/>
    <n v="60"/>
    <s v="Male"/>
    <x v="2"/>
    <x v="7"/>
    <s v="South Indian"/>
    <d v="2023-05-09T00:00:00"/>
    <s v="Online"/>
    <n v="50"/>
    <n v="1.2"/>
    <n v="342.05"/>
    <n v="79.88"/>
    <s v="Wallet"/>
    <n v="1"/>
    <s v="50+"/>
    <s v="new"/>
    <s v="medium"/>
    <s v="Low"/>
    <s v="May"/>
    <x v="0"/>
    <x v="2"/>
    <x v="1"/>
  </r>
  <r>
    <n v="608370"/>
    <n v="26225"/>
    <n v="63"/>
    <s v="Male"/>
    <x v="0"/>
    <x v="1"/>
    <s v="Pizza"/>
    <d v="2024-01-29T00:00:00"/>
    <s v="Online"/>
    <n v="67"/>
    <n v="14.8"/>
    <n v="361.25"/>
    <n v="39.49"/>
    <s v="UPI"/>
    <n v="2"/>
    <s v="50+"/>
    <s v="new"/>
    <s v="medium"/>
    <s v="Low"/>
    <s v="Jan"/>
    <x v="1"/>
    <x v="1"/>
    <x v="1"/>
  </r>
  <r>
    <n v="608371"/>
    <n v="92661"/>
    <n v="64"/>
    <s v="Male"/>
    <x v="3"/>
    <x v="7"/>
    <s v="Chinese"/>
    <d v="2022-05-23T00:00:00"/>
    <s v="Online"/>
    <n v="46"/>
    <n v="2.5"/>
    <n v="576.30999999999995"/>
    <n v="29.31"/>
    <s v="Card"/>
    <n v="5"/>
    <s v="50+"/>
    <s v="new"/>
    <s v="high value"/>
    <s v="High"/>
    <s v="May"/>
    <x v="2"/>
    <x v="2"/>
    <x v="1"/>
  </r>
  <r>
    <n v="608372"/>
    <n v="30144"/>
    <n v="45"/>
    <s v="Male"/>
    <x v="4"/>
    <x v="4"/>
    <s v="Chinese"/>
    <d v="2022-05-25T00:00:00"/>
    <s v="Online"/>
    <n v="36"/>
    <n v="12.5"/>
    <n v="420.41"/>
    <n v="49.51"/>
    <s v="UPI"/>
    <n v="2"/>
    <s v="36-50"/>
    <s v="new"/>
    <s v="medium"/>
    <s v="Low"/>
    <s v="May"/>
    <x v="2"/>
    <x v="1"/>
    <x v="0"/>
  </r>
  <r>
    <n v="608373"/>
    <n v="66172"/>
    <n v="25"/>
    <s v="Female"/>
    <x v="3"/>
    <x v="3"/>
    <s v="Biryani"/>
    <d v="2024-02-20T00:00:00"/>
    <s v="COD"/>
    <n v="85"/>
    <n v="12.3"/>
    <n v="299.93"/>
    <n v="37.9"/>
    <s v="Card"/>
    <n v="1"/>
    <s v="25-35"/>
    <s v="new"/>
    <s v="medium"/>
    <s v="Low"/>
    <s v="Feb"/>
    <x v="1"/>
    <x v="1"/>
    <x v="1"/>
  </r>
  <r>
    <n v="608374"/>
    <n v="61490"/>
    <n v="44"/>
    <s v="Female"/>
    <x v="3"/>
    <x v="6"/>
    <s v="Chinese"/>
    <d v="2024-09-25T00:00:00"/>
    <s v="Online"/>
    <n v="47"/>
    <n v="14"/>
    <n v="849.71"/>
    <n v="49.79"/>
    <s v="Cash"/>
    <n v="1"/>
    <s v="36-50"/>
    <s v="new"/>
    <s v="high value"/>
    <s v="Low"/>
    <s v="Sep"/>
    <x v="1"/>
    <x v="1"/>
    <x v="1"/>
  </r>
  <r>
    <n v="608375"/>
    <n v="35754"/>
    <n v="18"/>
    <s v="Female"/>
    <x v="4"/>
    <x v="2"/>
    <s v="Pizza"/>
    <d v="2023-12-14T00:00:00"/>
    <s v="COD"/>
    <n v="54"/>
    <n v="1.8"/>
    <n v="982.55"/>
    <n v="91.14"/>
    <s v="Card"/>
    <n v="5"/>
    <s v="18-24"/>
    <s v="new"/>
    <s v="high value"/>
    <s v="High"/>
    <s v="Dec"/>
    <x v="0"/>
    <x v="2"/>
    <x v="1"/>
  </r>
  <r>
    <n v="608376"/>
    <n v="69971"/>
    <n v="23"/>
    <s v="Female"/>
    <x v="0"/>
    <x v="1"/>
    <s v="Biryani"/>
    <d v="2024-08-16T00:00:00"/>
    <s v="COD"/>
    <n v="76"/>
    <n v="1.4"/>
    <n v="606.41999999999996"/>
    <n v="71.260000000000005"/>
    <s v="UPI"/>
    <n v="2"/>
    <s v="18-24"/>
    <s v="new"/>
    <s v="high value"/>
    <s v="Low"/>
    <s v="Aug"/>
    <x v="1"/>
    <x v="2"/>
    <x v="1"/>
  </r>
  <r>
    <n v="608377"/>
    <n v="99482"/>
    <n v="58"/>
    <s v="Female"/>
    <x v="4"/>
    <x v="3"/>
    <s v="Chinese"/>
    <d v="2023-11-16T00:00:00"/>
    <s v="Online"/>
    <n v="22"/>
    <n v="2.2000000000000002"/>
    <n v="1186.24"/>
    <n v="64.7"/>
    <s v="Wallet"/>
    <n v="2"/>
    <s v="50+"/>
    <s v="new"/>
    <s v="high value"/>
    <s v="Low"/>
    <s v="Nov"/>
    <x v="0"/>
    <x v="2"/>
    <x v="2"/>
  </r>
  <r>
    <n v="608378"/>
    <n v="44460"/>
    <n v="41"/>
    <s v="Male"/>
    <x v="0"/>
    <x v="1"/>
    <s v="Chinese"/>
    <d v="2022-01-27T00:00:00"/>
    <s v="COD"/>
    <n v="56"/>
    <n v="3"/>
    <n v="816.83"/>
    <n v="113.27"/>
    <s v="Wallet"/>
    <n v="5"/>
    <s v="36-50"/>
    <s v="new"/>
    <s v="high value"/>
    <s v="High"/>
    <s v="Jan"/>
    <x v="2"/>
    <x v="2"/>
    <x v="1"/>
  </r>
  <r>
    <n v="608379"/>
    <n v="77045"/>
    <n v="20"/>
    <s v="Male"/>
    <x v="4"/>
    <x v="1"/>
    <s v="Chinese"/>
    <d v="2024-12-22T00:00:00"/>
    <s v="COD"/>
    <n v="82"/>
    <n v="3.2"/>
    <n v="421.18"/>
    <n v="74.98"/>
    <s v="Cash"/>
    <n v="5"/>
    <s v="18-24"/>
    <s v="new"/>
    <s v="medium"/>
    <s v="High"/>
    <s v="Dec"/>
    <x v="1"/>
    <x v="2"/>
    <x v="1"/>
  </r>
  <r>
    <n v="608380"/>
    <n v="42367"/>
    <n v="34"/>
    <s v="Female"/>
    <x v="3"/>
    <x v="7"/>
    <s v="Pizza"/>
    <d v="2023-04-29T00:00:00"/>
    <s v="Online"/>
    <n v="69"/>
    <n v="5.0999999999999996"/>
    <n v="491.63"/>
    <n v="25.5"/>
    <s v="Cash"/>
    <n v="4"/>
    <s v="25-35"/>
    <s v="new"/>
    <s v="medium"/>
    <s v="medium"/>
    <s v="Apr"/>
    <x v="0"/>
    <x v="0"/>
    <x v="1"/>
  </r>
  <r>
    <n v="608381"/>
    <n v="44614"/>
    <n v="46"/>
    <s v="Male"/>
    <x v="4"/>
    <x v="1"/>
    <s v="Chinese"/>
    <d v="2024-11-25T00:00:00"/>
    <s v="Online"/>
    <n v="87"/>
    <n v="7"/>
    <n v="1257.29"/>
    <n v="59.75"/>
    <s v="UPI"/>
    <n v="2"/>
    <s v="36-50"/>
    <s v="new"/>
    <s v="high value"/>
    <s v="Low"/>
    <s v="Nov"/>
    <x v="1"/>
    <x v="0"/>
    <x v="1"/>
  </r>
  <r>
    <n v="608382"/>
    <n v="25874"/>
    <n v="50"/>
    <s v="Female"/>
    <x v="1"/>
    <x v="0"/>
    <s v="Biryani"/>
    <d v="2024-09-28T00:00:00"/>
    <s v="COD"/>
    <n v="59"/>
    <n v="2.7"/>
    <n v="870.91"/>
    <n v="76.77"/>
    <s v="UPI"/>
    <n v="5"/>
    <s v="36-50"/>
    <s v="new"/>
    <s v="high value"/>
    <s v="High"/>
    <s v="Sep"/>
    <x v="1"/>
    <x v="2"/>
    <x v="1"/>
  </r>
  <r>
    <n v="608383"/>
    <n v="71271"/>
    <n v="58"/>
    <s v="Female"/>
    <x v="0"/>
    <x v="1"/>
    <s v="Sandwich"/>
    <d v="2023-01-08T00:00:00"/>
    <s v="Online"/>
    <n v="61"/>
    <n v="5.3"/>
    <n v="563.26"/>
    <n v="76.97"/>
    <s v="Cash"/>
    <n v="4"/>
    <s v="50+"/>
    <s v="new"/>
    <s v="high value"/>
    <s v="medium"/>
    <s v="Jan"/>
    <x v="0"/>
    <x v="0"/>
    <x v="1"/>
  </r>
  <r>
    <n v="608384"/>
    <n v="42595"/>
    <n v="35"/>
    <s v="Male"/>
    <x v="3"/>
    <x v="1"/>
    <s v="Pizza"/>
    <d v="2023-03-19T00:00:00"/>
    <s v="COD"/>
    <n v="57"/>
    <n v="3.4"/>
    <n v="613.25"/>
    <n v="66.150000000000006"/>
    <s v="Wallet"/>
    <n v="4"/>
    <s v="25-35"/>
    <s v="new"/>
    <s v="high value"/>
    <s v="medium"/>
    <s v="Mar"/>
    <x v="0"/>
    <x v="2"/>
    <x v="1"/>
  </r>
  <r>
    <n v="608385"/>
    <n v="25584"/>
    <n v="19"/>
    <s v="Male"/>
    <x v="1"/>
    <x v="3"/>
    <s v="Sandwich"/>
    <d v="2023-09-22T00:00:00"/>
    <s v="Online"/>
    <n v="66"/>
    <n v="6.5"/>
    <n v="1304.4000000000001"/>
    <n v="91.91"/>
    <s v="Cash"/>
    <n v="5"/>
    <s v="18-24"/>
    <s v="repeat"/>
    <s v="high value"/>
    <s v="High"/>
    <s v="Sep"/>
    <x v="0"/>
    <x v="0"/>
    <x v="1"/>
  </r>
  <r>
    <n v="608386"/>
    <n v="96261"/>
    <n v="57"/>
    <s v="Female"/>
    <x v="2"/>
    <x v="0"/>
    <s v="Pizza"/>
    <d v="2023-08-11T00:00:00"/>
    <s v="Online"/>
    <n v="26"/>
    <n v="9.6999999999999993"/>
    <n v="632.44000000000005"/>
    <n v="73.16"/>
    <s v="Card"/>
    <n v="4"/>
    <s v="50+"/>
    <s v="new"/>
    <s v="high value"/>
    <s v="medium"/>
    <s v="Aug"/>
    <x v="0"/>
    <x v="0"/>
    <x v="2"/>
  </r>
  <r>
    <n v="608387"/>
    <n v="92091"/>
    <n v="33"/>
    <s v="Male"/>
    <x v="4"/>
    <x v="1"/>
    <s v="Chinese"/>
    <d v="2023-01-08T00:00:00"/>
    <s v="Online"/>
    <n v="40"/>
    <n v="10.199999999999999"/>
    <n v="753.13"/>
    <n v="64.599999999999994"/>
    <s v="Wallet"/>
    <n v="1"/>
    <s v="25-35"/>
    <s v="new"/>
    <s v="high value"/>
    <s v="Low"/>
    <s v="Jan"/>
    <x v="0"/>
    <x v="1"/>
    <x v="0"/>
  </r>
  <r>
    <n v="608388"/>
    <n v="59205"/>
    <n v="27"/>
    <s v="Female"/>
    <x v="3"/>
    <x v="0"/>
    <s v="Biryani"/>
    <d v="2022-03-18T00:00:00"/>
    <s v="COD"/>
    <n v="38"/>
    <n v="10.7"/>
    <n v="1464.48"/>
    <n v="79.819999999999993"/>
    <s v="Cash"/>
    <n v="4"/>
    <s v="25-35"/>
    <s v="new"/>
    <s v="high value"/>
    <s v="medium"/>
    <s v="Mar"/>
    <x v="2"/>
    <x v="1"/>
    <x v="0"/>
  </r>
  <r>
    <n v="608389"/>
    <n v="43178"/>
    <n v="19"/>
    <s v="Male"/>
    <x v="3"/>
    <x v="3"/>
    <s v="Biryani"/>
    <d v="2023-11-05T00:00:00"/>
    <s v="Online"/>
    <n v="33"/>
    <n v="8.8000000000000007"/>
    <n v="812.01"/>
    <n v="106.3"/>
    <s v="Cash"/>
    <n v="5"/>
    <s v="18-24"/>
    <s v="new"/>
    <s v="high value"/>
    <s v="High"/>
    <s v="Nov"/>
    <x v="0"/>
    <x v="0"/>
    <x v="0"/>
  </r>
  <r>
    <n v="608390"/>
    <n v="44856"/>
    <n v="25"/>
    <s v="Female"/>
    <x v="3"/>
    <x v="6"/>
    <s v="Biryani"/>
    <d v="2024-05-28T00:00:00"/>
    <s v="COD"/>
    <n v="73"/>
    <n v="2.1"/>
    <n v="317.12"/>
    <n v="80.55"/>
    <s v="Wallet"/>
    <n v="2"/>
    <s v="25-35"/>
    <s v="new"/>
    <s v="medium"/>
    <s v="Low"/>
    <s v="May"/>
    <x v="1"/>
    <x v="2"/>
    <x v="1"/>
  </r>
  <r>
    <n v="608391"/>
    <n v="83031"/>
    <n v="25"/>
    <s v="Female"/>
    <x v="2"/>
    <x v="5"/>
    <s v="Burger"/>
    <d v="2022-02-08T00:00:00"/>
    <s v="COD"/>
    <n v="35"/>
    <n v="14.5"/>
    <n v="382.17"/>
    <n v="43.89"/>
    <s v="Wallet"/>
    <n v="2"/>
    <s v="25-35"/>
    <s v="new"/>
    <s v="medium"/>
    <s v="Low"/>
    <s v="Feb"/>
    <x v="2"/>
    <x v="1"/>
    <x v="0"/>
  </r>
  <r>
    <n v="608392"/>
    <n v="28320"/>
    <n v="48"/>
    <s v="Male"/>
    <x v="5"/>
    <x v="0"/>
    <s v="Sandwich"/>
    <d v="2023-12-20T00:00:00"/>
    <s v="Online"/>
    <n v="38"/>
    <n v="7.9"/>
    <n v="1400.63"/>
    <n v="70.510000000000005"/>
    <s v="Wallet"/>
    <n v="5"/>
    <s v="36-50"/>
    <s v="new"/>
    <s v="high value"/>
    <s v="High"/>
    <s v="Dec"/>
    <x v="0"/>
    <x v="0"/>
    <x v="0"/>
  </r>
  <r>
    <n v="608393"/>
    <n v="55945"/>
    <n v="53"/>
    <s v="Male"/>
    <x v="0"/>
    <x v="0"/>
    <s v="Pizza"/>
    <d v="2024-12-23T00:00:00"/>
    <s v="Online"/>
    <n v="64"/>
    <n v="3.3"/>
    <n v="875.64"/>
    <n v="52.52"/>
    <s v="UPI"/>
    <n v="3"/>
    <s v="50+"/>
    <s v="new"/>
    <s v="high value"/>
    <s v="medium"/>
    <s v="Dec"/>
    <x v="1"/>
    <x v="2"/>
    <x v="1"/>
  </r>
  <r>
    <n v="608394"/>
    <n v="51752"/>
    <n v="43"/>
    <s v="Male"/>
    <x v="0"/>
    <x v="1"/>
    <s v="Pizza"/>
    <d v="2024-11-21T00:00:00"/>
    <s v="COD"/>
    <n v="54"/>
    <n v="7.9"/>
    <n v="159.62"/>
    <n v="107.41"/>
    <s v="Wallet"/>
    <n v="5"/>
    <s v="36-50"/>
    <s v="new"/>
    <s v="low"/>
    <s v="High"/>
    <s v="Nov"/>
    <x v="1"/>
    <x v="0"/>
    <x v="1"/>
  </r>
  <r>
    <n v="608395"/>
    <n v="39873"/>
    <n v="41"/>
    <s v="Male"/>
    <x v="2"/>
    <x v="2"/>
    <s v="Pizza"/>
    <d v="2023-08-13T00:00:00"/>
    <s v="Online"/>
    <n v="63"/>
    <n v="13"/>
    <n v="1224.51"/>
    <n v="81.45"/>
    <s v="Card"/>
    <n v="2"/>
    <s v="36-50"/>
    <s v="new"/>
    <s v="high value"/>
    <s v="Low"/>
    <s v="Aug"/>
    <x v="0"/>
    <x v="1"/>
    <x v="1"/>
  </r>
  <r>
    <n v="608396"/>
    <n v="51448"/>
    <n v="47"/>
    <s v="Female"/>
    <x v="3"/>
    <x v="5"/>
    <s v="Biryani"/>
    <d v="2022-10-20T00:00:00"/>
    <s v="Online"/>
    <n v="84"/>
    <n v="6.8"/>
    <n v="821.81"/>
    <n v="47.98"/>
    <s v="UPI"/>
    <n v="4"/>
    <s v="36-50"/>
    <s v="new"/>
    <s v="high value"/>
    <s v="medium"/>
    <s v="Oct"/>
    <x v="2"/>
    <x v="0"/>
    <x v="1"/>
  </r>
  <r>
    <n v="608397"/>
    <n v="98178"/>
    <n v="25"/>
    <s v="Male"/>
    <x v="2"/>
    <x v="5"/>
    <s v="Burger"/>
    <d v="2024-01-03T00:00:00"/>
    <s v="Online"/>
    <n v="80"/>
    <n v="11.7"/>
    <n v="1385.5"/>
    <n v="88.35"/>
    <s v="Cash"/>
    <n v="5"/>
    <s v="25-35"/>
    <s v="new"/>
    <s v="high value"/>
    <s v="High"/>
    <s v="Jan"/>
    <x v="1"/>
    <x v="1"/>
    <x v="1"/>
  </r>
  <r>
    <n v="608398"/>
    <n v="88977"/>
    <n v="24"/>
    <s v="Female"/>
    <x v="2"/>
    <x v="1"/>
    <s v="Sandwich"/>
    <d v="2024-09-17T00:00:00"/>
    <s v="COD"/>
    <n v="44"/>
    <n v="3.4"/>
    <n v="854.86"/>
    <n v="25.37"/>
    <s v="Cash"/>
    <n v="4"/>
    <s v="18-24"/>
    <s v="new"/>
    <s v="high value"/>
    <s v="medium"/>
    <s v="Sep"/>
    <x v="1"/>
    <x v="2"/>
    <x v="0"/>
  </r>
  <r>
    <n v="608399"/>
    <n v="62341"/>
    <n v="57"/>
    <s v="Female"/>
    <x v="4"/>
    <x v="0"/>
    <s v="South Indian"/>
    <d v="2024-06-07T00:00:00"/>
    <s v="COD"/>
    <n v="29"/>
    <n v="8.5"/>
    <n v="1045.32"/>
    <n v="34.86"/>
    <s v="Card"/>
    <n v="5"/>
    <s v="50+"/>
    <s v="new"/>
    <s v="high value"/>
    <s v="High"/>
    <s v="Jun"/>
    <x v="1"/>
    <x v="0"/>
    <x v="2"/>
  </r>
  <r>
    <n v="608400"/>
    <n v="58417"/>
    <n v="31"/>
    <s v="Female"/>
    <x v="4"/>
    <x v="3"/>
    <s v="Burger"/>
    <d v="2023-10-01T00:00:00"/>
    <s v="Online"/>
    <n v="64"/>
    <n v="8.1"/>
    <n v="396.16"/>
    <n v="54.05"/>
    <s v="Wallet"/>
    <n v="2"/>
    <s v="25-35"/>
    <s v="new"/>
    <s v="medium"/>
    <s v="Low"/>
    <s v="Oct"/>
    <x v="0"/>
    <x v="0"/>
    <x v="1"/>
  </r>
  <r>
    <n v="608401"/>
    <n v="80172"/>
    <n v="54"/>
    <s v="Female"/>
    <x v="1"/>
    <x v="1"/>
    <s v="Sandwich"/>
    <d v="2022-03-02T00:00:00"/>
    <s v="Online"/>
    <n v="69"/>
    <n v="2.5"/>
    <n v="1189.5"/>
    <n v="116"/>
    <s v="Cash"/>
    <n v="5"/>
    <s v="50+"/>
    <s v="new"/>
    <s v="high value"/>
    <s v="High"/>
    <s v="Mar"/>
    <x v="2"/>
    <x v="2"/>
    <x v="1"/>
  </r>
  <r>
    <n v="608402"/>
    <n v="59584"/>
    <n v="61"/>
    <s v="Female"/>
    <x v="2"/>
    <x v="0"/>
    <s v="Sandwich"/>
    <d v="2024-02-13T00:00:00"/>
    <s v="COD"/>
    <n v="61"/>
    <n v="12.9"/>
    <n v="1185.33"/>
    <n v="67.47"/>
    <s v="UPI"/>
    <n v="5"/>
    <s v="50+"/>
    <s v="new"/>
    <s v="high value"/>
    <s v="High"/>
    <s v="Feb"/>
    <x v="1"/>
    <x v="1"/>
    <x v="1"/>
  </r>
  <r>
    <n v="608403"/>
    <n v="66870"/>
    <n v="59"/>
    <s v="Male"/>
    <x v="3"/>
    <x v="4"/>
    <s v="Pizza"/>
    <d v="2024-09-04T00:00:00"/>
    <s v="Online"/>
    <n v="81"/>
    <n v="14.7"/>
    <n v="1189.8399999999999"/>
    <n v="84.73"/>
    <s v="Cash"/>
    <n v="5"/>
    <s v="50+"/>
    <s v="new"/>
    <s v="high value"/>
    <s v="High"/>
    <s v="Sep"/>
    <x v="1"/>
    <x v="1"/>
    <x v="1"/>
  </r>
  <r>
    <n v="608404"/>
    <n v="55427"/>
    <n v="37"/>
    <s v="Male"/>
    <x v="5"/>
    <x v="6"/>
    <s v="Burger"/>
    <d v="2023-10-28T00:00:00"/>
    <s v="COD"/>
    <n v="73"/>
    <n v="8.4"/>
    <n v="1195.26"/>
    <n v="78.349999999999994"/>
    <s v="UPI"/>
    <n v="4"/>
    <s v="36-50"/>
    <s v="new"/>
    <s v="high value"/>
    <s v="medium"/>
    <s v="Oct"/>
    <x v="0"/>
    <x v="0"/>
    <x v="1"/>
  </r>
  <r>
    <n v="608405"/>
    <n v="62876"/>
    <n v="60"/>
    <s v="Female"/>
    <x v="5"/>
    <x v="7"/>
    <s v="Burger"/>
    <d v="2023-01-31T00:00:00"/>
    <s v="Online"/>
    <n v="82"/>
    <n v="14.7"/>
    <n v="1207.1199999999999"/>
    <n v="69.099999999999994"/>
    <s v="Wallet"/>
    <n v="5"/>
    <s v="50+"/>
    <s v="new"/>
    <s v="high value"/>
    <s v="High"/>
    <s v="Jan"/>
    <x v="0"/>
    <x v="1"/>
    <x v="1"/>
  </r>
  <r>
    <n v="608406"/>
    <n v="52701"/>
    <n v="32"/>
    <s v="Female"/>
    <x v="1"/>
    <x v="1"/>
    <s v="Pizza"/>
    <d v="2023-02-24T00:00:00"/>
    <s v="Online"/>
    <n v="83"/>
    <n v="14.4"/>
    <n v="584.12"/>
    <n v="21.89"/>
    <s v="Cash"/>
    <n v="3"/>
    <s v="25-35"/>
    <s v="new"/>
    <s v="high value"/>
    <s v="medium"/>
    <s v="Feb"/>
    <x v="0"/>
    <x v="1"/>
    <x v="1"/>
  </r>
  <r>
    <n v="608407"/>
    <n v="95378"/>
    <n v="31"/>
    <s v="Male"/>
    <x v="5"/>
    <x v="5"/>
    <s v="Pizza"/>
    <d v="2022-09-21T00:00:00"/>
    <s v="Online"/>
    <n v="34"/>
    <n v="13.6"/>
    <n v="384.12"/>
    <n v="103.87"/>
    <s v="Cash"/>
    <n v="2"/>
    <s v="25-35"/>
    <s v="new"/>
    <s v="medium"/>
    <s v="Low"/>
    <s v="Sep"/>
    <x v="2"/>
    <x v="1"/>
    <x v="0"/>
  </r>
  <r>
    <n v="608408"/>
    <n v="64762"/>
    <n v="50"/>
    <s v="Male"/>
    <x v="4"/>
    <x v="6"/>
    <s v="Pizza"/>
    <d v="2024-09-12T00:00:00"/>
    <s v="COD"/>
    <n v="36"/>
    <n v="4.2"/>
    <n v="924.44"/>
    <n v="47.59"/>
    <s v="Cash"/>
    <n v="1"/>
    <s v="36-50"/>
    <s v="new"/>
    <s v="high value"/>
    <s v="Low"/>
    <s v="Sep"/>
    <x v="1"/>
    <x v="2"/>
    <x v="0"/>
  </r>
  <r>
    <n v="608409"/>
    <n v="72644"/>
    <n v="53"/>
    <s v="Male"/>
    <x v="1"/>
    <x v="5"/>
    <s v="Sandwich"/>
    <d v="2024-12-21T00:00:00"/>
    <s v="COD"/>
    <n v="45"/>
    <n v="3.2"/>
    <n v="1083.44"/>
    <n v="108.23"/>
    <s v="Card"/>
    <n v="2"/>
    <s v="50+"/>
    <s v="new"/>
    <s v="high value"/>
    <s v="Low"/>
    <s v="Dec"/>
    <x v="1"/>
    <x v="2"/>
    <x v="0"/>
  </r>
  <r>
    <n v="608410"/>
    <n v="21223"/>
    <n v="63"/>
    <s v="Female"/>
    <x v="2"/>
    <x v="7"/>
    <s v="Sandwich"/>
    <d v="2023-10-27T00:00:00"/>
    <s v="COD"/>
    <n v="61"/>
    <n v="10.9"/>
    <n v="224.3"/>
    <n v="104.16"/>
    <s v="UPI"/>
    <n v="5"/>
    <s v="50+"/>
    <s v="repeat"/>
    <s v="low"/>
    <s v="High"/>
    <s v="Oct"/>
    <x v="0"/>
    <x v="1"/>
    <x v="1"/>
  </r>
  <r>
    <n v="608411"/>
    <n v="82164"/>
    <n v="37"/>
    <s v="Female"/>
    <x v="2"/>
    <x v="4"/>
    <s v="Biryani"/>
    <d v="2024-09-27T00:00:00"/>
    <s v="COD"/>
    <n v="44"/>
    <n v="9.1"/>
    <n v="901.72"/>
    <n v="60.29"/>
    <s v="Wallet"/>
    <n v="2"/>
    <s v="36-50"/>
    <s v="new"/>
    <s v="high value"/>
    <s v="Low"/>
    <s v="Sep"/>
    <x v="1"/>
    <x v="0"/>
    <x v="0"/>
  </r>
  <r>
    <n v="608412"/>
    <n v="29177"/>
    <n v="23"/>
    <s v="Male"/>
    <x v="5"/>
    <x v="7"/>
    <s v="Burger"/>
    <d v="2022-08-27T00:00:00"/>
    <s v="COD"/>
    <n v="73"/>
    <n v="9.6999999999999993"/>
    <n v="936.19"/>
    <n v="45.26"/>
    <s v="Card"/>
    <n v="3"/>
    <s v="18-24"/>
    <s v="repeat"/>
    <s v="high value"/>
    <s v="medium"/>
    <s v="Aug"/>
    <x v="2"/>
    <x v="0"/>
    <x v="1"/>
  </r>
  <r>
    <n v="608413"/>
    <n v="71185"/>
    <n v="27"/>
    <s v="Female"/>
    <x v="3"/>
    <x v="5"/>
    <s v="Biryani"/>
    <d v="2024-07-08T00:00:00"/>
    <s v="Online"/>
    <n v="33"/>
    <n v="5.3"/>
    <n v="1491.31"/>
    <n v="118.3"/>
    <s v="UPI"/>
    <n v="2"/>
    <s v="25-35"/>
    <s v="new"/>
    <s v="high value"/>
    <s v="Low"/>
    <s v="Jul"/>
    <x v="1"/>
    <x v="0"/>
    <x v="0"/>
  </r>
  <r>
    <n v="608414"/>
    <n v="44645"/>
    <n v="50"/>
    <s v="Male"/>
    <x v="3"/>
    <x v="6"/>
    <s v="Burger"/>
    <d v="2022-10-24T00:00:00"/>
    <s v="Online"/>
    <n v="78"/>
    <n v="3.1"/>
    <n v="1030.42"/>
    <n v="60.62"/>
    <s v="Card"/>
    <n v="2"/>
    <s v="36-50"/>
    <s v="new"/>
    <s v="high value"/>
    <s v="Low"/>
    <s v="Oct"/>
    <x v="2"/>
    <x v="2"/>
    <x v="1"/>
  </r>
  <r>
    <n v="608415"/>
    <n v="22522"/>
    <n v="21"/>
    <s v="Male"/>
    <x v="0"/>
    <x v="2"/>
    <s v="Pizza"/>
    <d v="2022-03-27T00:00:00"/>
    <s v="Online"/>
    <n v="30"/>
    <n v="14.5"/>
    <n v="642.42999999999995"/>
    <n v="73.83"/>
    <s v="UPI"/>
    <n v="2"/>
    <s v="18-24"/>
    <s v="new"/>
    <s v="high value"/>
    <s v="Low"/>
    <s v="Mar"/>
    <x v="2"/>
    <x v="1"/>
    <x v="2"/>
  </r>
  <r>
    <n v="608416"/>
    <n v="31589"/>
    <n v="34"/>
    <s v="Male"/>
    <x v="4"/>
    <x v="1"/>
    <s v="Sandwich"/>
    <d v="2024-03-24T00:00:00"/>
    <s v="Online"/>
    <n v="42"/>
    <n v="6.2"/>
    <n v="1146.56"/>
    <n v="55.06"/>
    <s v="Cash"/>
    <n v="5"/>
    <s v="25-35"/>
    <s v="repeat"/>
    <s v="high value"/>
    <s v="High"/>
    <s v="Mar"/>
    <x v="1"/>
    <x v="0"/>
    <x v="0"/>
  </r>
  <r>
    <n v="608417"/>
    <n v="95705"/>
    <n v="63"/>
    <s v="Female"/>
    <x v="3"/>
    <x v="4"/>
    <s v="South Indian"/>
    <d v="2022-02-24T00:00:00"/>
    <s v="Online"/>
    <n v="85"/>
    <n v="6.2"/>
    <n v="336.79"/>
    <n v="111.2"/>
    <s v="Card"/>
    <n v="5"/>
    <s v="50+"/>
    <s v="new"/>
    <s v="medium"/>
    <s v="High"/>
    <s v="Feb"/>
    <x v="2"/>
    <x v="0"/>
    <x v="1"/>
  </r>
  <r>
    <n v="608418"/>
    <n v="39597"/>
    <n v="44"/>
    <s v="Male"/>
    <x v="5"/>
    <x v="0"/>
    <s v="Sandwich"/>
    <d v="2022-12-17T00:00:00"/>
    <s v="COD"/>
    <n v="82"/>
    <n v="14.6"/>
    <n v="261.93"/>
    <n v="108.6"/>
    <s v="Card"/>
    <n v="1"/>
    <s v="36-50"/>
    <s v="new"/>
    <s v="medium"/>
    <s v="Low"/>
    <s v="Dec"/>
    <x v="2"/>
    <x v="1"/>
    <x v="1"/>
  </r>
  <r>
    <n v="608419"/>
    <n v="89042"/>
    <n v="25"/>
    <s v="Female"/>
    <x v="0"/>
    <x v="2"/>
    <s v="South Indian"/>
    <d v="2024-11-01T00:00:00"/>
    <s v="Online"/>
    <n v="49"/>
    <n v="6.5"/>
    <n v="904.74"/>
    <n v="71.680000000000007"/>
    <s v="Wallet"/>
    <n v="5"/>
    <s v="25-35"/>
    <s v="repeat"/>
    <s v="high value"/>
    <s v="High"/>
    <s v="Nov"/>
    <x v="1"/>
    <x v="0"/>
    <x v="1"/>
  </r>
  <r>
    <n v="608420"/>
    <n v="13639"/>
    <n v="32"/>
    <s v="Female"/>
    <x v="1"/>
    <x v="2"/>
    <s v="Biryani"/>
    <d v="2024-08-06T00:00:00"/>
    <s v="COD"/>
    <n v="66"/>
    <n v="10.7"/>
    <n v="1154.96"/>
    <n v="36.85"/>
    <s v="Card"/>
    <n v="5"/>
    <s v="25-35"/>
    <s v="new"/>
    <s v="high value"/>
    <s v="High"/>
    <s v="Aug"/>
    <x v="1"/>
    <x v="1"/>
    <x v="1"/>
  </r>
  <r>
    <n v="608421"/>
    <n v="22585"/>
    <n v="44"/>
    <s v="Male"/>
    <x v="1"/>
    <x v="4"/>
    <s v="Sandwich"/>
    <d v="2022-08-09T00:00:00"/>
    <s v="Online"/>
    <n v="38"/>
    <n v="11.9"/>
    <n v="1200.05"/>
    <n v="103.65"/>
    <s v="Wallet"/>
    <n v="1"/>
    <s v="36-50"/>
    <s v="new"/>
    <s v="high value"/>
    <s v="Low"/>
    <s v="Aug"/>
    <x v="2"/>
    <x v="1"/>
    <x v="0"/>
  </r>
  <r>
    <n v="608422"/>
    <n v="28960"/>
    <n v="36"/>
    <s v="Female"/>
    <x v="5"/>
    <x v="3"/>
    <s v="South Indian"/>
    <d v="2024-11-12T00:00:00"/>
    <s v="COD"/>
    <n v="48"/>
    <n v="7.3"/>
    <n v="848"/>
    <n v="105.16"/>
    <s v="UPI"/>
    <n v="3"/>
    <s v="36-50"/>
    <s v="repeat"/>
    <s v="high value"/>
    <s v="medium"/>
    <s v="Nov"/>
    <x v="1"/>
    <x v="0"/>
    <x v="1"/>
  </r>
  <r>
    <n v="608423"/>
    <n v="16903"/>
    <n v="25"/>
    <s v="Female"/>
    <x v="0"/>
    <x v="0"/>
    <s v="Burger"/>
    <d v="2023-11-23T00:00:00"/>
    <s v="Online"/>
    <n v="85"/>
    <n v="8"/>
    <n v="1383.34"/>
    <n v="61.58"/>
    <s v="UPI"/>
    <n v="4"/>
    <s v="25-35"/>
    <s v="new"/>
    <s v="high value"/>
    <s v="medium"/>
    <s v="Nov"/>
    <x v="0"/>
    <x v="0"/>
    <x v="1"/>
  </r>
  <r>
    <n v="608424"/>
    <n v="51076"/>
    <n v="49"/>
    <s v="Female"/>
    <x v="5"/>
    <x v="4"/>
    <s v="Pizza"/>
    <d v="2024-06-18T00:00:00"/>
    <s v="COD"/>
    <n v="21"/>
    <n v="11.1"/>
    <n v="1022.09"/>
    <n v="56.83"/>
    <s v="Cash"/>
    <n v="4"/>
    <s v="36-50"/>
    <s v="new"/>
    <s v="high value"/>
    <s v="medium"/>
    <s v="Jun"/>
    <x v="1"/>
    <x v="1"/>
    <x v="2"/>
  </r>
  <r>
    <n v="608425"/>
    <n v="92353"/>
    <n v="34"/>
    <s v="Male"/>
    <x v="5"/>
    <x v="5"/>
    <s v="Burger"/>
    <d v="2022-05-17T00:00:00"/>
    <s v="Online"/>
    <n v="84"/>
    <n v="2.8"/>
    <n v="1279.93"/>
    <n v="55.9"/>
    <s v="UPI"/>
    <n v="2"/>
    <s v="25-35"/>
    <s v="new"/>
    <s v="high value"/>
    <s v="Low"/>
    <s v="May"/>
    <x v="2"/>
    <x v="2"/>
    <x v="1"/>
  </r>
  <r>
    <n v="608426"/>
    <n v="62382"/>
    <n v="34"/>
    <s v="Male"/>
    <x v="4"/>
    <x v="4"/>
    <s v="Pizza"/>
    <d v="2022-06-30T00:00:00"/>
    <s v="Online"/>
    <n v="37"/>
    <n v="13.5"/>
    <n v="528.22"/>
    <n v="115.34"/>
    <s v="Cash"/>
    <n v="4"/>
    <s v="25-35"/>
    <s v="new"/>
    <s v="high value"/>
    <s v="medium"/>
    <s v="Jun"/>
    <x v="2"/>
    <x v="1"/>
    <x v="0"/>
  </r>
  <r>
    <n v="608427"/>
    <n v="43786"/>
    <n v="25"/>
    <s v="Male"/>
    <x v="2"/>
    <x v="4"/>
    <s v="Pizza"/>
    <d v="2022-11-05T00:00:00"/>
    <s v="Online"/>
    <n v="52"/>
    <n v="14"/>
    <n v="1432.84"/>
    <n v="26.36"/>
    <s v="UPI"/>
    <n v="5"/>
    <s v="25-35"/>
    <s v="repeat"/>
    <s v="high value"/>
    <s v="High"/>
    <s v="Nov"/>
    <x v="2"/>
    <x v="1"/>
    <x v="1"/>
  </r>
  <r>
    <n v="608428"/>
    <n v="63843"/>
    <n v="58"/>
    <s v="Male"/>
    <x v="1"/>
    <x v="2"/>
    <s v="Chinese"/>
    <d v="2024-08-21T00:00:00"/>
    <s v="COD"/>
    <n v="21"/>
    <n v="2.2999999999999998"/>
    <n v="1265.17"/>
    <n v="60.01"/>
    <s v="UPI"/>
    <n v="1"/>
    <s v="50+"/>
    <s v="repeat"/>
    <s v="high value"/>
    <s v="Low"/>
    <s v="Aug"/>
    <x v="1"/>
    <x v="2"/>
    <x v="2"/>
  </r>
  <r>
    <n v="608429"/>
    <n v="14786"/>
    <n v="50"/>
    <s v="Female"/>
    <x v="3"/>
    <x v="4"/>
    <s v="Burger"/>
    <d v="2024-04-22T00:00:00"/>
    <s v="Online"/>
    <n v="89"/>
    <n v="14.2"/>
    <n v="697.02"/>
    <n v="35.78"/>
    <s v="UPI"/>
    <n v="1"/>
    <s v="36-50"/>
    <s v="new"/>
    <s v="high value"/>
    <s v="Low"/>
    <s v="Apr"/>
    <x v="1"/>
    <x v="1"/>
    <x v="1"/>
  </r>
  <r>
    <n v="608430"/>
    <n v="42646"/>
    <n v="41"/>
    <s v="Male"/>
    <x v="1"/>
    <x v="5"/>
    <s v="Biryani"/>
    <d v="2023-11-17T00:00:00"/>
    <s v="Online"/>
    <n v="67"/>
    <n v="10.6"/>
    <n v="1409.83"/>
    <n v="34.549999999999997"/>
    <s v="UPI"/>
    <n v="1"/>
    <s v="36-50"/>
    <s v="new"/>
    <s v="high value"/>
    <s v="Low"/>
    <s v="Nov"/>
    <x v="0"/>
    <x v="1"/>
    <x v="1"/>
  </r>
  <r>
    <n v="608431"/>
    <n v="70075"/>
    <n v="21"/>
    <s v="Male"/>
    <x v="1"/>
    <x v="5"/>
    <s v="South Indian"/>
    <d v="2023-04-16T00:00:00"/>
    <s v="COD"/>
    <n v="75"/>
    <n v="5"/>
    <n v="236.28"/>
    <n v="68.05"/>
    <s v="Card"/>
    <n v="5"/>
    <s v="18-24"/>
    <s v="new"/>
    <s v="low"/>
    <s v="High"/>
    <s v="Apr"/>
    <x v="0"/>
    <x v="2"/>
    <x v="1"/>
  </r>
  <r>
    <n v="608432"/>
    <n v="94041"/>
    <n v="22"/>
    <s v="Female"/>
    <x v="1"/>
    <x v="0"/>
    <s v="Chinese"/>
    <d v="2022-08-05T00:00:00"/>
    <s v="COD"/>
    <n v="58"/>
    <n v="5.4"/>
    <n v="1322.59"/>
    <n v="68.709999999999994"/>
    <s v="UPI"/>
    <n v="4"/>
    <s v="18-24"/>
    <s v="new"/>
    <s v="high value"/>
    <s v="medium"/>
    <s v="Aug"/>
    <x v="2"/>
    <x v="0"/>
    <x v="1"/>
  </r>
  <r>
    <n v="608433"/>
    <n v="79727"/>
    <n v="43"/>
    <s v="Male"/>
    <x v="2"/>
    <x v="2"/>
    <s v="Burger"/>
    <d v="2023-08-26T00:00:00"/>
    <s v="Online"/>
    <n v="31"/>
    <n v="5.3"/>
    <n v="409.32"/>
    <n v="65.069999999999993"/>
    <s v="Card"/>
    <n v="2"/>
    <s v="36-50"/>
    <s v="new"/>
    <s v="medium"/>
    <s v="Low"/>
    <s v="Aug"/>
    <x v="0"/>
    <x v="0"/>
    <x v="0"/>
  </r>
  <r>
    <n v="608434"/>
    <n v="83765"/>
    <n v="18"/>
    <s v="Female"/>
    <x v="3"/>
    <x v="7"/>
    <s v="Burger"/>
    <d v="2023-01-29T00:00:00"/>
    <s v="COD"/>
    <n v="76"/>
    <n v="1.3"/>
    <n v="990.16"/>
    <n v="114.2"/>
    <s v="Card"/>
    <n v="3"/>
    <s v="18-24"/>
    <s v="new"/>
    <s v="high value"/>
    <s v="medium"/>
    <s v="Jan"/>
    <x v="0"/>
    <x v="2"/>
    <x v="1"/>
  </r>
  <r>
    <n v="608435"/>
    <n v="72943"/>
    <n v="45"/>
    <s v="Male"/>
    <x v="0"/>
    <x v="4"/>
    <s v="Sandwich"/>
    <d v="2023-04-26T00:00:00"/>
    <s v="Online"/>
    <n v="81"/>
    <n v="4.5999999999999996"/>
    <n v="1269.45"/>
    <n v="82.35"/>
    <s v="Cash"/>
    <n v="1"/>
    <s v="36-50"/>
    <s v="new"/>
    <s v="high value"/>
    <s v="Low"/>
    <s v="Apr"/>
    <x v="0"/>
    <x v="2"/>
    <x v="1"/>
  </r>
  <r>
    <n v="608436"/>
    <n v="50284"/>
    <n v="37"/>
    <s v="Female"/>
    <x v="5"/>
    <x v="6"/>
    <s v="South Indian"/>
    <d v="2022-09-23T00:00:00"/>
    <s v="Online"/>
    <n v="27"/>
    <n v="10.6"/>
    <n v="1053.99"/>
    <n v="28.65"/>
    <s v="Cash"/>
    <n v="5"/>
    <s v="36-50"/>
    <s v="new"/>
    <s v="high value"/>
    <s v="High"/>
    <s v="Sep"/>
    <x v="2"/>
    <x v="1"/>
    <x v="2"/>
  </r>
  <r>
    <n v="608437"/>
    <n v="58070"/>
    <n v="19"/>
    <s v="Male"/>
    <x v="3"/>
    <x v="7"/>
    <s v="Burger"/>
    <d v="2023-12-19T00:00:00"/>
    <s v="COD"/>
    <n v="53"/>
    <n v="8"/>
    <n v="237.46"/>
    <n v="55.14"/>
    <s v="Card"/>
    <n v="5"/>
    <s v="18-24"/>
    <s v="new"/>
    <s v="low"/>
    <s v="High"/>
    <s v="Dec"/>
    <x v="0"/>
    <x v="0"/>
    <x v="1"/>
  </r>
  <r>
    <n v="608438"/>
    <n v="60431"/>
    <n v="21"/>
    <s v="Male"/>
    <x v="4"/>
    <x v="6"/>
    <s v="Burger"/>
    <d v="2022-07-26T00:00:00"/>
    <s v="COD"/>
    <n v="64"/>
    <n v="8.1"/>
    <n v="1153.1199999999999"/>
    <n v="85.99"/>
    <s v="Card"/>
    <n v="2"/>
    <s v="18-24"/>
    <s v="new"/>
    <s v="high value"/>
    <s v="Low"/>
    <s v="Jul"/>
    <x v="2"/>
    <x v="0"/>
    <x v="1"/>
  </r>
  <r>
    <n v="608439"/>
    <n v="57005"/>
    <n v="40"/>
    <s v="Female"/>
    <x v="0"/>
    <x v="4"/>
    <s v="Sandwich"/>
    <d v="2023-05-23T00:00:00"/>
    <s v="COD"/>
    <n v="33"/>
    <n v="8.5"/>
    <n v="789.83"/>
    <n v="71.900000000000006"/>
    <s v="Wallet"/>
    <n v="5"/>
    <s v="36-50"/>
    <s v="new"/>
    <s v="high value"/>
    <s v="High"/>
    <s v="May"/>
    <x v="0"/>
    <x v="0"/>
    <x v="0"/>
  </r>
  <r>
    <n v="608440"/>
    <n v="29213"/>
    <n v="53"/>
    <s v="Female"/>
    <x v="5"/>
    <x v="7"/>
    <s v="South Indian"/>
    <d v="2022-11-14T00:00:00"/>
    <s v="COD"/>
    <n v="29"/>
    <n v="3.5"/>
    <n v="1283.42"/>
    <n v="97.46"/>
    <s v="Cash"/>
    <n v="2"/>
    <s v="50+"/>
    <s v="new"/>
    <s v="high value"/>
    <s v="Low"/>
    <s v="Nov"/>
    <x v="2"/>
    <x v="2"/>
    <x v="2"/>
  </r>
  <r>
    <n v="608441"/>
    <n v="88444"/>
    <n v="53"/>
    <s v="Female"/>
    <x v="3"/>
    <x v="3"/>
    <s v="Chinese"/>
    <d v="2022-06-08T00:00:00"/>
    <s v="Online"/>
    <n v="45"/>
    <n v="5.9"/>
    <n v="1234.5"/>
    <n v="79.66"/>
    <s v="Wallet"/>
    <n v="5"/>
    <s v="50+"/>
    <s v="new"/>
    <s v="high value"/>
    <s v="High"/>
    <s v="Jun"/>
    <x v="2"/>
    <x v="0"/>
    <x v="0"/>
  </r>
  <r>
    <n v="608442"/>
    <n v="49768"/>
    <n v="26"/>
    <s v="Female"/>
    <x v="0"/>
    <x v="1"/>
    <s v="Chinese"/>
    <d v="2023-09-18T00:00:00"/>
    <s v="COD"/>
    <n v="29"/>
    <n v="3.3"/>
    <n v="228.08"/>
    <n v="116.02"/>
    <s v="Wallet"/>
    <n v="5"/>
    <s v="25-35"/>
    <s v="new"/>
    <s v="low"/>
    <s v="High"/>
    <s v="Sep"/>
    <x v="0"/>
    <x v="2"/>
    <x v="2"/>
  </r>
  <r>
    <n v="608443"/>
    <n v="60030"/>
    <n v="32"/>
    <s v="Female"/>
    <x v="2"/>
    <x v="1"/>
    <s v="South Indian"/>
    <d v="2022-12-28T00:00:00"/>
    <s v="Online"/>
    <n v="69"/>
    <n v="2.9"/>
    <n v="165.53"/>
    <n v="108.23"/>
    <s v="Card"/>
    <n v="1"/>
    <s v="25-35"/>
    <s v="new"/>
    <s v="low"/>
    <s v="Low"/>
    <s v="Dec"/>
    <x v="2"/>
    <x v="2"/>
    <x v="1"/>
  </r>
  <r>
    <n v="608444"/>
    <n v="78079"/>
    <n v="60"/>
    <s v="Female"/>
    <x v="4"/>
    <x v="1"/>
    <s v="Chinese"/>
    <d v="2023-11-26T00:00:00"/>
    <s v="COD"/>
    <n v="32"/>
    <n v="3.7"/>
    <n v="297.01"/>
    <n v="72.59"/>
    <s v="UPI"/>
    <n v="1"/>
    <s v="50+"/>
    <s v="new"/>
    <s v="medium"/>
    <s v="Low"/>
    <s v="Nov"/>
    <x v="0"/>
    <x v="2"/>
    <x v="0"/>
  </r>
  <r>
    <n v="608445"/>
    <n v="42588"/>
    <n v="64"/>
    <s v="Male"/>
    <x v="0"/>
    <x v="4"/>
    <s v="Biryani"/>
    <d v="2023-07-11T00:00:00"/>
    <s v="COD"/>
    <n v="50"/>
    <n v="9.5"/>
    <n v="1027.71"/>
    <n v="67.02"/>
    <s v="Wallet"/>
    <n v="1"/>
    <s v="50+"/>
    <s v="new"/>
    <s v="high value"/>
    <s v="Low"/>
    <s v="Jul"/>
    <x v="0"/>
    <x v="0"/>
    <x v="1"/>
  </r>
  <r>
    <n v="608446"/>
    <n v="73003"/>
    <n v="56"/>
    <s v="Female"/>
    <x v="2"/>
    <x v="0"/>
    <s v="Chinese"/>
    <d v="2022-07-01T00:00:00"/>
    <s v="Online"/>
    <n v="28"/>
    <n v="9.3000000000000007"/>
    <n v="670.95"/>
    <n v="115.05"/>
    <s v="Cash"/>
    <n v="5"/>
    <s v="50+"/>
    <s v="new"/>
    <s v="high value"/>
    <s v="High"/>
    <s v="Jul"/>
    <x v="2"/>
    <x v="0"/>
    <x v="2"/>
  </r>
  <r>
    <n v="608447"/>
    <n v="21053"/>
    <n v="32"/>
    <s v="Male"/>
    <x v="1"/>
    <x v="5"/>
    <s v="South Indian"/>
    <d v="2024-04-22T00:00:00"/>
    <s v="COD"/>
    <n v="70"/>
    <n v="8.3000000000000007"/>
    <n v="995.57"/>
    <n v="106.99"/>
    <s v="Cash"/>
    <n v="4"/>
    <s v="25-35"/>
    <s v="new"/>
    <s v="high value"/>
    <s v="medium"/>
    <s v="Apr"/>
    <x v="1"/>
    <x v="0"/>
    <x v="1"/>
  </r>
  <r>
    <n v="608448"/>
    <n v="82496"/>
    <n v="30"/>
    <s v="Male"/>
    <x v="0"/>
    <x v="4"/>
    <s v="Burger"/>
    <d v="2023-08-09T00:00:00"/>
    <s v="COD"/>
    <n v="24"/>
    <n v="11"/>
    <n v="810.55"/>
    <n v="80.010000000000005"/>
    <s v="Wallet"/>
    <n v="4"/>
    <s v="25-35"/>
    <s v="new"/>
    <s v="high value"/>
    <s v="medium"/>
    <s v="Aug"/>
    <x v="0"/>
    <x v="1"/>
    <x v="2"/>
  </r>
  <r>
    <n v="608449"/>
    <n v="40069"/>
    <n v="29"/>
    <s v="Male"/>
    <x v="3"/>
    <x v="2"/>
    <s v="Chinese"/>
    <d v="2024-09-09T00:00:00"/>
    <s v="Online"/>
    <n v="36"/>
    <n v="8.8000000000000007"/>
    <n v="362.23"/>
    <n v="44.75"/>
    <s v="Cash"/>
    <n v="2"/>
    <s v="25-35"/>
    <s v="new"/>
    <s v="medium"/>
    <s v="Low"/>
    <s v="Sep"/>
    <x v="1"/>
    <x v="0"/>
    <x v="0"/>
  </r>
  <r>
    <n v="608450"/>
    <n v="15326"/>
    <n v="45"/>
    <s v="Female"/>
    <x v="2"/>
    <x v="2"/>
    <s v="Sandwich"/>
    <d v="2023-10-11T00:00:00"/>
    <s v="COD"/>
    <n v="27"/>
    <n v="8"/>
    <n v="1412.14"/>
    <n v="71.25"/>
    <s v="Card"/>
    <n v="5"/>
    <s v="36-50"/>
    <s v="repeat"/>
    <s v="high value"/>
    <s v="High"/>
    <s v="Oct"/>
    <x v="0"/>
    <x v="0"/>
    <x v="2"/>
  </r>
  <r>
    <n v="608451"/>
    <n v="32424"/>
    <n v="27"/>
    <s v="Male"/>
    <x v="4"/>
    <x v="1"/>
    <s v="South Indian"/>
    <d v="2022-09-17T00:00:00"/>
    <s v="Online"/>
    <n v="83"/>
    <n v="8.6"/>
    <n v="1066.56"/>
    <n v="85.76"/>
    <s v="Card"/>
    <n v="4"/>
    <s v="25-35"/>
    <s v="new"/>
    <s v="high value"/>
    <s v="medium"/>
    <s v="Sep"/>
    <x v="2"/>
    <x v="0"/>
    <x v="1"/>
  </r>
  <r>
    <n v="608452"/>
    <n v="90014"/>
    <n v="23"/>
    <s v="Female"/>
    <x v="2"/>
    <x v="0"/>
    <s v="Pizza"/>
    <d v="2023-02-23T00:00:00"/>
    <s v="Online"/>
    <n v="83"/>
    <n v="9.9"/>
    <n v="693.62"/>
    <n v="96.95"/>
    <s v="Cash"/>
    <n v="1"/>
    <s v="18-24"/>
    <s v="new"/>
    <s v="high value"/>
    <s v="Low"/>
    <s v="Feb"/>
    <x v="0"/>
    <x v="0"/>
    <x v="1"/>
  </r>
  <r>
    <n v="608453"/>
    <n v="26800"/>
    <n v="57"/>
    <s v="Female"/>
    <x v="2"/>
    <x v="1"/>
    <s v="Sandwich"/>
    <d v="2023-10-07T00:00:00"/>
    <s v="COD"/>
    <n v="60"/>
    <n v="7"/>
    <n v="928.64"/>
    <n v="59.72"/>
    <s v="Cash"/>
    <n v="2"/>
    <s v="50+"/>
    <s v="new"/>
    <s v="high value"/>
    <s v="Low"/>
    <s v="Oct"/>
    <x v="0"/>
    <x v="0"/>
    <x v="1"/>
  </r>
  <r>
    <n v="608454"/>
    <n v="21465"/>
    <n v="26"/>
    <s v="Female"/>
    <x v="1"/>
    <x v="2"/>
    <s v="Chinese"/>
    <d v="2022-11-17T00:00:00"/>
    <s v="COD"/>
    <n v="45"/>
    <n v="12.1"/>
    <n v="576.44000000000005"/>
    <n v="57.43"/>
    <s v="Card"/>
    <n v="3"/>
    <s v="25-35"/>
    <s v="new"/>
    <s v="high value"/>
    <s v="medium"/>
    <s v="Nov"/>
    <x v="2"/>
    <x v="1"/>
    <x v="0"/>
  </r>
  <r>
    <n v="608455"/>
    <n v="33603"/>
    <n v="25"/>
    <s v="Female"/>
    <x v="5"/>
    <x v="3"/>
    <s v="South Indian"/>
    <d v="2024-03-22T00:00:00"/>
    <s v="COD"/>
    <n v="73"/>
    <n v="12.4"/>
    <n v="1255.79"/>
    <n v="77.430000000000007"/>
    <s v="Card"/>
    <n v="3"/>
    <s v="25-35"/>
    <s v="new"/>
    <s v="high value"/>
    <s v="medium"/>
    <s v="Mar"/>
    <x v="1"/>
    <x v="1"/>
    <x v="1"/>
  </r>
  <r>
    <n v="608456"/>
    <n v="19950"/>
    <n v="50"/>
    <s v="Male"/>
    <x v="2"/>
    <x v="0"/>
    <s v="Biryani"/>
    <d v="2023-03-24T00:00:00"/>
    <s v="Online"/>
    <n v="83"/>
    <n v="10.6"/>
    <n v="1401.19"/>
    <n v="29.77"/>
    <s v="UPI"/>
    <n v="4"/>
    <s v="36-50"/>
    <s v="new"/>
    <s v="high value"/>
    <s v="medium"/>
    <s v="Mar"/>
    <x v="0"/>
    <x v="1"/>
    <x v="1"/>
  </r>
  <r>
    <n v="608457"/>
    <n v="57454"/>
    <n v="29"/>
    <s v="Female"/>
    <x v="4"/>
    <x v="6"/>
    <s v="Pizza"/>
    <d v="2024-04-23T00:00:00"/>
    <s v="COD"/>
    <n v="87"/>
    <n v="9.1"/>
    <n v="1222.76"/>
    <n v="81.47"/>
    <s v="Wallet"/>
    <n v="3"/>
    <s v="25-35"/>
    <s v="new"/>
    <s v="high value"/>
    <s v="medium"/>
    <s v="Apr"/>
    <x v="1"/>
    <x v="0"/>
    <x v="1"/>
  </r>
  <r>
    <n v="608458"/>
    <n v="13377"/>
    <n v="25"/>
    <s v="Male"/>
    <x v="3"/>
    <x v="7"/>
    <s v="Pizza"/>
    <d v="2024-07-24T00:00:00"/>
    <s v="Online"/>
    <n v="37"/>
    <n v="3.8"/>
    <n v="296.16000000000003"/>
    <n v="85.95"/>
    <s v="Card"/>
    <n v="1"/>
    <s v="25-35"/>
    <s v="repeat"/>
    <s v="medium"/>
    <s v="Low"/>
    <s v="Jul"/>
    <x v="1"/>
    <x v="2"/>
    <x v="0"/>
  </r>
  <r>
    <n v="608459"/>
    <n v="19107"/>
    <n v="24"/>
    <s v="Female"/>
    <x v="0"/>
    <x v="5"/>
    <s v="South Indian"/>
    <d v="2024-08-30T00:00:00"/>
    <s v="COD"/>
    <n v="25"/>
    <n v="3.5"/>
    <n v="543.04"/>
    <n v="118.17"/>
    <s v="Cash"/>
    <n v="4"/>
    <s v="18-24"/>
    <s v="new"/>
    <s v="high value"/>
    <s v="medium"/>
    <s v="Aug"/>
    <x v="1"/>
    <x v="2"/>
    <x v="2"/>
  </r>
  <r>
    <n v="608460"/>
    <n v="20549"/>
    <n v="63"/>
    <s v="Female"/>
    <x v="1"/>
    <x v="7"/>
    <s v="Chinese"/>
    <d v="2022-10-17T00:00:00"/>
    <s v="COD"/>
    <n v="35"/>
    <n v="4.3"/>
    <n v="423.84"/>
    <n v="66.33"/>
    <s v="Card"/>
    <n v="1"/>
    <s v="50+"/>
    <s v="new"/>
    <s v="medium"/>
    <s v="Low"/>
    <s v="Oct"/>
    <x v="2"/>
    <x v="2"/>
    <x v="0"/>
  </r>
  <r>
    <n v="608461"/>
    <n v="25559"/>
    <n v="47"/>
    <s v="Female"/>
    <x v="2"/>
    <x v="0"/>
    <s v="South Indian"/>
    <d v="2024-03-07T00:00:00"/>
    <s v="Online"/>
    <n v="68"/>
    <n v="7.4"/>
    <n v="303"/>
    <n v="95.71"/>
    <s v="Wallet"/>
    <n v="3"/>
    <s v="36-50"/>
    <s v="new"/>
    <s v="medium"/>
    <s v="medium"/>
    <s v="Mar"/>
    <x v="1"/>
    <x v="0"/>
    <x v="1"/>
  </r>
  <r>
    <n v="608462"/>
    <n v="10105"/>
    <n v="50"/>
    <s v="Male"/>
    <x v="5"/>
    <x v="0"/>
    <s v="South Indian"/>
    <d v="2024-08-13T00:00:00"/>
    <s v="COD"/>
    <n v="42"/>
    <n v="7.1"/>
    <n v="1161.3"/>
    <n v="68.66"/>
    <s v="Wallet"/>
    <n v="3"/>
    <s v="36-50"/>
    <s v="new"/>
    <s v="high value"/>
    <s v="medium"/>
    <s v="Aug"/>
    <x v="1"/>
    <x v="0"/>
    <x v="0"/>
  </r>
  <r>
    <n v="608463"/>
    <n v="38174"/>
    <n v="50"/>
    <s v="Female"/>
    <x v="0"/>
    <x v="0"/>
    <s v="Chinese"/>
    <d v="2022-03-25T00:00:00"/>
    <s v="Online"/>
    <n v="38"/>
    <n v="9.9"/>
    <n v="625.14"/>
    <n v="34.909999999999997"/>
    <s v="Cash"/>
    <n v="2"/>
    <s v="36-50"/>
    <s v="new"/>
    <s v="high value"/>
    <s v="Low"/>
    <s v="Mar"/>
    <x v="2"/>
    <x v="0"/>
    <x v="0"/>
  </r>
  <r>
    <n v="608464"/>
    <n v="87840"/>
    <n v="56"/>
    <s v="Female"/>
    <x v="5"/>
    <x v="7"/>
    <s v="Burger"/>
    <d v="2022-12-06T00:00:00"/>
    <s v="COD"/>
    <n v="27"/>
    <n v="6.4"/>
    <n v="648.24"/>
    <n v="41.97"/>
    <s v="Cash"/>
    <n v="4"/>
    <s v="50+"/>
    <s v="new"/>
    <s v="high value"/>
    <s v="medium"/>
    <s v="Dec"/>
    <x v="2"/>
    <x v="0"/>
    <x v="2"/>
  </r>
  <r>
    <n v="608465"/>
    <n v="97885"/>
    <n v="39"/>
    <s v="Male"/>
    <x v="5"/>
    <x v="0"/>
    <s v="Biryani"/>
    <d v="2023-03-20T00:00:00"/>
    <s v="COD"/>
    <n v="73"/>
    <n v="8.3000000000000007"/>
    <n v="994.55"/>
    <n v="105.07"/>
    <s v="UPI"/>
    <n v="3"/>
    <s v="36-50"/>
    <s v="new"/>
    <s v="high value"/>
    <s v="medium"/>
    <s v="Mar"/>
    <x v="0"/>
    <x v="0"/>
    <x v="1"/>
  </r>
  <r>
    <n v="608466"/>
    <n v="54116"/>
    <n v="42"/>
    <s v="Female"/>
    <x v="0"/>
    <x v="7"/>
    <s v="Chinese"/>
    <d v="2024-08-06T00:00:00"/>
    <s v="Online"/>
    <n v="31"/>
    <n v="4.9000000000000004"/>
    <n v="1017.21"/>
    <n v="22.6"/>
    <s v="Wallet"/>
    <n v="1"/>
    <s v="36-50"/>
    <s v="new"/>
    <s v="high value"/>
    <s v="Low"/>
    <s v="Aug"/>
    <x v="1"/>
    <x v="2"/>
    <x v="0"/>
  </r>
  <r>
    <n v="608467"/>
    <n v="51379"/>
    <n v="20"/>
    <s v="Female"/>
    <x v="1"/>
    <x v="1"/>
    <s v="Chinese"/>
    <d v="2023-02-25T00:00:00"/>
    <s v="COD"/>
    <n v="34"/>
    <n v="7.8"/>
    <n v="1011.32"/>
    <n v="83.9"/>
    <s v="Wallet"/>
    <n v="1"/>
    <s v="18-24"/>
    <s v="new"/>
    <s v="high value"/>
    <s v="Low"/>
    <s v="Feb"/>
    <x v="0"/>
    <x v="0"/>
    <x v="0"/>
  </r>
  <r>
    <n v="608468"/>
    <n v="51615"/>
    <n v="36"/>
    <s v="Male"/>
    <x v="3"/>
    <x v="6"/>
    <s v="Burger"/>
    <d v="2024-08-14T00:00:00"/>
    <s v="Online"/>
    <n v="32"/>
    <n v="13"/>
    <n v="737.88"/>
    <n v="27.89"/>
    <s v="Card"/>
    <n v="5"/>
    <s v="36-50"/>
    <s v="new"/>
    <s v="high value"/>
    <s v="High"/>
    <s v="Aug"/>
    <x v="1"/>
    <x v="1"/>
    <x v="0"/>
  </r>
  <r>
    <n v="608469"/>
    <n v="53495"/>
    <n v="56"/>
    <s v="Female"/>
    <x v="0"/>
    <x v="5"/>
    <s v="Chinese"/>
    <d v="2022-04-21T00:00:00"/>
    <s v="COD"/>
    <n v="23"/>
    <n v="12.8"/>
    <n v="1173.58"/>
    <n v="29.63"/>
    <s v="Cash"/>
    <n v="3"/>
    <s v="50+"/>
    <s v="new"/>
    <s v="high value"/>
    <s v="medium"/>
    <s v="Apr"/>
    <x v="2"/>
    <x v="1"/>
    <x v="2"/>
  </r>
  <r>
    <n v="608470"/>
    <n v="70994"/>
    <n v="40"/>
    <s v="Male"/>
    <x v="3"/>
    <x v="1"/>
    <s v="Burger"/>
    <d v="2024-02-07T00:00:00"/>
    <s v="Online"/>
    <n v="46"/>
    <n v="4.3"/>
    <n v="1068.8900000000001"/>
    <n v="76.239999999999995"/>
    <s v="UPI"/>
    <n v="1"/>
    <s v="36-50"/>
    <s v="new"/>
    <s v="high value"/>
    <s v="Low"/>
    <s v="Feb"/>
    <x v="1"/>
    <x v="2"/>
    <x v="1"/>
  </r>
  <r>
    <n v="608471"/>
    <n v="76612"/>
    <n v="59"/>
    <s v="Female"/>
    <x v="0"/>
    <x v="7"/>
    <s v="Pizza"/>
    <d v="2022-04-12T00:00:00"/>
    <s v="Online"/>
    <n v="58"/>
    <n v="9.5"/>
    <n v="1315.22"/>
    <n v="36.42"/>
    <s v="UPI"/>
    <n v="2"/>
    <s v="50+"/>
    <s v="new"/>
    <s v="high value"/>
    <s v="Low"/>
    <s v="Apr"/>
    <x v="2"/>
    <x v="0"/>
    <x v="1"/>
  </r>
  <r>
    <n v="608472"/>
    <n v="86471"/>
    <n v="46"/>
    <s v="Male"/>
    <x v="4"/>
    <x v="5"/>
    <s v="Burger"/>
    <d v="2022-03-21T00:00:00"/>
    <s v="COD"/>
    <n v="81"/>
    <n v="2.2999999999999998"/>
    <n v="524.76"/>
    <n v="39.25"/>
    <s v="Wallet"/>
    <n v="4"/>
    <s v="36-50"/>
    <s v="new"/>
    <s v="high value"/>
    <s v="medium"/>
    <s v="Mar"/>
    <x v="2"/>
    <x v="2"/>
    <x v="1"/>
  </r>
  <r>
    <n v="608473"/>
    <n v="30911"/>
    <n v="26"/>
    <s v="Female"/>
    <x v="5"/>
    <x v="4"/>
    <s v="Pizza"/>
    <d v="2022-08-09T00:00:00"/>
    <s v="Online"/>
    <n v="81"/>
    <n v="3.2"/>
    <n v="1063.74"/>
    <n v="91.66"/>
    <s v="Wallet"/>
    <n v="4"/>
    <s v="25-35"/>
    <s v="new"/>
    <s v="high value"/>
    <s v="medium"/>
    <s v="Aug"/>
    <x v="2"/>
    <x v="2"/>
    <x v="1"/>
  </r>
  <r>
    <n v="608474"/>
    <n v="30027"/>
    <n v="47"/>
    <s v="Female"/>
    <x v="2"/>
    <x v="4"/>
    <s v="Chinese"/>
    <d v="2023-09-25T00:00:00"/>
    <s v="Online"/>
    <n v="21"/>
    <n v="6.6"/>
    <n v="1071.68"/>
    <n v="43.05"/>
    <s v="Wallet"/>
    <n v="2"/>
    <s v="36-50"/>
    <s v="new"/>
    <s v="high value"/>
    <s v="Low"/>
    <s v="Sep"/>
    <x v="0"/>
    <x v="0"/>
    <x v="2"/>
  </r>
  <r>
    <n v="608475"/>
    <n v="16612"/>
    <n v="38"/>
    <s v="Male"/>
    <x v="5"/>
    <x v="6"/>
    <s v="Burger"/>
    <d v="2024-02-02T00:00:00"/>
    <s v="Online"/>
    <n v="49"/>
    <n v="11.8"/>
    <n v="529.73"/>
    <n v="66.83"/>
    <s v="Cash"/>
    <n v="2"/>
    <s v="36-50"/>
    <s v="new"/>
    <s v="high value"/>
    <s v="Low"/>
    <s v="Feb"/>
    <x v="1"/>
    <x v="1"/>
    <x v="1"/>
  </r>
  <r>
    <n v="608476"/>
    <n v="78953"/>
    <n v="48"/>
    <s v="Female"/>
    <x v="0"/>
    <x v="5"/>
    <s v="Chinese"/>
    <d v="2024-12-01T00:00:00"/>
    <s v="COD"/>
    <n v="57"/>
    <n v="14.4"/>
    <n v="400.91"/>
    <n v="113.25"/>
    <s v="Card"/>
    <n v="5"/>
    <s v="36-50"/>
    <s v="new"/>
    <s v="medium"/>
    <s v="High"/>
    <s v="Dec"/>
    <x v="1"/>
    <x v="1"/>
    <x v="1"/>
  </r>
  <r>
    <n v="608477"/>
    <n v="24936"/>
    <n v="52"/>
    <s v="Male"/>
    <x v="3"/>
    <x v="0"/>
    <s v="South Indian"/>
    <d v="2023-09-08T00:00:00"/>
    <s v="COD"/>
    <n v="69"/>
    <n v="10.7"/>
    <n v="530.29999999999995"/>
    <n v="111.73"/>
    <s v="UPI"/>
    <n v="4"/>
    <s v="50+"/>
    <s v="new"/>
    <s v="high value"/>
    <s v="medium"/>
    <s v="Sep"/>
    <x v="0"/>
    <x v="1"/>
    <x v="1"/>
  </r>
  <r>
    <n v="608478"/>
    <n v="77707"/>
    <n v="60"/>
    <s v="Female"/>
    <x v="0"/>
    <x v="7"/>
    <s v="Pizza"/>
    <d v="2023-07-26T00:00:00"/>
    <s v="COD"/>
    <n v="61"/>
    <n v="5.2"/>
    <n v="761.76"/>
    <n v="40.76"/>
    <s v="Card"/>
    <n v="5"/>
    <s v="50+"/>
    <s v="new"/>
    <s v="high value"/>
    <s v="High"/>
    <s v="Jul"/>
    <x v="0"/>
    <x v="0"/>
    <x v="1"/>
  </r>
  <r>
    <n v="608479"/>
    <n v="25169"/>
    <n v="63"/>
    <s v="Male"/>
    <x v="5"/>
    <x v="4"/>
    <s v="South Indian"/>
    <d v="2023-07-21T00:00:00"/>
    <s v="Online"/>
    <n v="74"/>
    <n v="9.9"/>
    <n v="794.67"/>
    <n v="39.64"/>
    <s v="Card"/>
    <n v="4"/>
    <s v="50+"/>
    <s v="new"/>
    <s v="high value"/>
    <s v="medium"/>
    <s v="Jul"/>
    <x v="0"/>
    <x v="0"/>
    <x v="1"/>
  </r>
  <r>
    <n v="608480"/>
    <n v="28323"/>
    <n v="20"/>
    <s v="Female"/>
    <x v="3"/>
    <x v="0"/>
    <s v="South Indian"/>
    <d v="2023-04-06T00:00:00"/>
    <s v="Online"/>
    <n v="21"/>
    <n v="8.1"/>
    <n v="366.83"/>
    <n v="76.930000000000007"/>
    <s v="Wallet"/>
    <n v="2"/>
    <s v="18-24"/>
    <s v="new"/>
    <s v="medium"/>
    <s v="Low"/>
    <s v="Apr"/>
    <x v="0"/>
    <x v="0"/>
    <x v="2"/>
  </r>
  <r>
    <n v="608481"/>
    <n v="60132"/>
    <n v="54"/>
    <s v="Female"/>
    <x v="0"/>
    <x v="6"/>
    <s v="Sandwich"/>
    <d v="2022-04-10T00:00:00"/>
    <s v="Online"/>
    <n v="53"/>
    <n v="8.1"/>
    <n v="434.64"/>
    <n v="35.130000000000003"/>
    <s v="Wallet"/>
    <n v="4"/>
    <s v="50+"/>
    <s v="new"/>
    <s v="medium"/>
    <s v="medium"/>
    <s v="Apr"/>
    <x v="2"/>
    <x v="0"/>
    <x v="1"/>
  </r>
  <r>
    <n v="608482"/>
    <n v="55868"/>
    <n v="51"/>
    <s v="Male"/>
    <x v="1"/>
    <x v="0"/>
    <s v="Biryani"/>
    <d v="2024-08-10T00:00:00"/>
    <s v="Online"/>
    <n v="59"/>
    <n v="3.7"/>
    <n v="231.83"/>
    <n v="32.159999999999997"/>
    <s v="Card"/>
    <n v="2"/>
    <s v="50+"/>
    <s v="new"/>
    <s v="low"/>
    <s v="Low"/>
    <s v="Aug"/>
    <x v="1"/>
    <x v="2"/>
    <x v="1"/>
  </r>
  <r>
    <n v="608483"/>
    <n v="60182"/>
    <n v="21"/>
    <s v="Male"/>
    <x v="3"/>
    <x v="4"/>
    <s v="Chinese"/>
    <d v="2023-09-04T00:00:00"/>
    <s v="Online"/>
    <n v="47"/>
    <n v="2.9"/>
    <n v="381.99"/>
    <n v="46.94"/>
    <s v="Cash"/>
    <n v="4"/>
    <s v="18-24"/>
    <s v="new"/>
    <s v="medium"/>
    <s v="medium"/>
    <s v="Sep"/>
    <x v="0"/>
    <x v="2"/>
    <x v="1"/>
  </r>
  <r>
    <n v="608484"/>
    <n v="94449"/>
    <n v="59"/>
    <s v="Male"/>
    <x v="1"/>
    <x v="4"/>
    <s v="Burger"/>
    <d v="2022-03-25T00:00:00"/>
    <s v="Online"/>
    <n v="65"/>
    <n v="13.1"/>
    <n v="1230.97"/>
    <n v="72.94"/>
    <s v="Card"/>
    <n v="2"/>
    <s v="50+"/>
    <s v="repeat"/>
    <s v="high value"/>
    <s v="Low"/>
    <s v="Mar"/>
    <x v="2"/>
    <x v="1"/>
    <x v="1"/>
  </r>
  <r>
    <n v="608485"/>
    <n v="80023"/>
    <n v="40"/>
    <s v="Male"/>
    <x v="2"/>
    <x v="2"/>
    <s v="Sandwich"/>
    <d v="2022-04-22T00:00:00"/>
    <s v="Online"/>
    <n v="49"/>
    <n v="10.7"/>
    <n v="802.84"/>
    <n v="77.44"/>
    <s v="Cash"/>
    <n v="2"/>
    <s v="36-50"/>
    <s v="new"/>
    <s v="high value"/>
    <s v="Low"/>
    <s v="Apr"/>
    <x v="2"/>
    <x v="1"/>
    <x v="1"/>
  </r>
  <r>
    <n v="608486"/>
    <n v="13578"/>
    <n v="26"/>
    <s v="Male"/>
    <x v="4"/>
    <x v="1"/>
    <s v="Biryani"/>
    <d v="2024-12-05T00:00:00"/>
    <s v="Online"/>
    <n v="25"/>
    <n v="2.4"/>
    <n v="1015.5"/>
    <n v="68.709999999999994"/>
    <s v="UPI"/>
    <n v="4"/>
    <s v="25-35"/>
    <s v="new"/>
    <s v="high value"/>
    <s v="medium"/>
    <s v="Dec"/>
    <x v="1"/>
    <x v="2"/>
    <x v="2"/>
  </r>
  <r>
    <n v="608487"/>
    <n v="56866"/>
    <n v="26"/>
    <s v="Female"/>
    <x v="4"/>
    <x v="1"/>
    <s v="Pizza"/>
    <d v="2024-06-08T00:00:00"/>
    <s v="COD"/>
    <n v="50"/>
    <n v="5.7"/>
    <n v="415"/>
    <n v="60.63"/>
    <s v="Wallet"/>
    <n v="5"/>
    <s v="25-35"/>
    <s v="new"/>
    <s v="medium"/>
    <s v="High"/>
    <s v="Jun"/>
    <x v="1"/>
    <x v="0"/>
    <x v="1"/>
  </r>
  <r>
    <n v="608488"/>
    <n v="28161"/>
    <n v="50"/>
    <s v="Male"/>
    <x v="3"/>
    <x v="3"/>
    <s v="Pizza"/>
    <d v="2023-01-14T00:00:00"/>
    <s v="COD"/>
    <n v="24"/>
    <n v="8.9"/>
    <n v="706.68"/>
    <n v="21.61"/>
    <s v="UPI"/>
    <n v="1"/>
    <s v="36-50"/>
    <s v="new"/>
    <s v="high value"/>
    <s v="Low"/>
    <s v="Jan"/>
    <x v="0"/>
    <x v="0"/>
    <x v="2"/>
  </r>
  <r>
    <n v="608489"/>
    <n v="56435"/>
    <n v="49"/>
    <s v="Female"/>
    <x v="2"/>
    <x v="5"/>
    <s v="Burger"/>
    <d v="2022-10-02T00:00:00"/>
    <s v="Online"/>
    <n v="48"/>
    <n v="8.8000000000000007"/>
    <n v="1407.64"/>
    <n v="50.92"/>
    <s v="Wallet"/>
    <n v="1"/>
    <s v="36-50"/>
    <s v="new"/>
    <s v="high value"/>
    <s v="Low"/>
    <s v="Oct"/>
    <x v="2"/>
    <x v="0"/>
    <x v="1"/>
  </r>
  <r>
    <n v="608490"/>
    <n v="24171"/>
    <n v="33"/>
    <s v="Female"/>
    <x v="2"/>
    <x v="1"/>
    <s v="Pizza"/>
    <d v="2022-04-13T00:00:00"/>
    <s v="COD"/>
    <n v="26"/>
    <n v="13.1"/>
    <n v="1342.02"/>
    <n v="91.36"/>
    <s v="UPI"/>
    <n v="3"/>
    <s v="25-35"/>
    <s v="new"/>
    <s v="high value"/>
    <s v="medium"/>
    <s v="Apr"/>
    <x v="2"/>
    <x v="1"/>
    <x v="2"/>
  </r>
  <r>
    <n v="608491"/>
    <n v="22578"/>
    <n v="20"/>
    <s v="Male"/>
    <x v="3"/>
    <x v="2"/>
    <s v="Pizza"/>
    <d v="2024-11-25T00:00:00"/>
    <s v="Online"/>
    <n v="52"/>
    <n v="6.6"/>
    <n v="527.22"/>
    <n v="85.32"/>
    <s v="UPI"/>
    <n v="4"/>
    <s v="18-24"/>
    <s v="new"/>
    <s v="high value"/>
    <s v="medium"/>
    <s v="Nov"/>
    <x v="1"/>
    <x v="0"/>
    <x v="1"/>
  </r>
  <r>
    <n v="608492"/>
    <n v="17855"/>
    <n v="60"/>
    <s v="Male"/>
    <x v="4"/>
    <x v="3"/>
    <s v="Biryani"/>
    <d v="2023-02-01T00:00:00"/>
    <s v="COD"/>
    <n v="48"/>
    <n v="10"/>
    <n v="1028.3800000000001"/>
    <n v="26.46"/>
    <s v="Cash"/>
    <n v="3"/>
    <s v="50+"/>
    <s v="new"/>
    <s v="high value"/>
    <s v="medium"/>
    <s v="Feb"/>
    <x v="0"/>
    <x v="0"/>
    <x v="1"/>
  </r>
  <r>
    <n v="608493"/>
    <n v="59884"/>
    <n v="36"/>
    <s v="Male"/>
    <x v="5"/>
    <x v="5"/>
    <s v="Burger"/>
    <d v="2023-05-13T00:00:00"/>
    <s v="COD"/>
    <n v="52"/>
    <n v="6.6"/>
    <n v="1145.05"/>
    <n v="27.83"/>
    <s v="Cash"/>
    <n v="1"/>
    <s v="36-50"/>
    <s v="new"/>
    <s v="high value"/>
    <s v="Low"/>
    <s v="May"/>
    <x v="0"/>
    <x v="0"/>
    <x v="1"/>
  </r>
  <r>
    <n v="608494"/>
    <n v="63551"/>
    <n v="50"/>
    <s v="Male"/>
    <x v="1"/>
    <x v="7"/>
    <s v="Chinese"/>
    <d v="2022-07-04T00:00:00"/>
    <s v="Online"/>
    <n v="84"/>
    <n v="13.3"/>
    <n v="605.39"/>
    <n v="77.56"/>
    <s v="Wallet"/>
    <n v="4"/>
    <s v="36-50"/>
    <s v="new"/>
    <s v="high value"/>
    <s v="medium"/>
    <s v="Jul"/>
    <x v="2"/>
    <x v="1"/>
    <x v="1"/>
  </r>
  <r>
    <n v="608495"/>
    <n v="88229"/>
    <n v="26"/>
    <s v="Female"/>
    <x v="0"/>
    <x v="4"/>
    <s v="Chinese"/>
    <d v="2022-02-27T00:00:00"/>
    <s v="Online"/>
    <n v="81"/>
    <n v="7.6"/>
    <n v="1404.19"/>
    <n v="73.430000000000007"/>
    <s v="UPI"/>
    <n v="5"/>
    <s v="25-35"/>
    <s v="repeat"/>
    <s v="high value"/>
    <s v="High"/>
    <s v="Feb"/>
    <x v="2"/>
    <x v="0"/>
    <x v="1"/>
  </r>
  <r>
    <n v="608496"/>
    <n v="11669"/>
    <n v="54"/>
    <s v="Female"/>
    <x v="4"/>
    <x v="0"/>
    <s v="Biryani"/>
    <d v="2023-01-29T00:00:00"/>
    <s v="Online"/>
    <n v="75"/>
    <n v="13.8"/>
    <n v="230.9"/>
    <n v="69.59"/>
    <s v="Wallet"/>
    <n v="4"/>
    <s v="50+"/>
    <s v="new"/>
    <s v="low"/>
    <s v="medium"/>
    <s v="Jan"/>
    <x v="0"/>
    <x v="1"/>
    <x v="1"/>
  </r>
  <r>
    <n v="608497"/>
    <n v="91854"/>
    <n v="18"/>
    <s v="Male"/>
    <x v="5"/>
    <x v="1"/>
    <s v="Chinese"/>
    <d v="2024-04-30T00:00:00"/>
    <s v="Online"/>
    <n v="48"/>
    <n v="5.6"/>
    <n v="1126.3900000000001"/>
    <n v="41.18"/>
    <s v="Card"/>
    <n v="3"/>
    <s v="18-24"/>
    <s v="new"/>
    <s v="high value"/>
    <s v="medium"/>
    <s v="Apr"/>
    <x v="1"/>
    <x v="0"/>
    <x v="1"/>
  </r>
  <r>
    <n v="608498"/>
    <n v="34182"/>
    <n v="34"/>
    <s v="Male"/>
    <x v="5"/>
    <x v="4"/>
    <s v="Sandwich"/>
    <d v="2022-02-18T00:00:00"/>
    <s v="COD"/>
    <n v="57"/>
    <n v="8.9"/>
    <n v="749.92"/>
    <n v="71.569999999999993"/>
    <s v="Cash"/>
    <n v="5"/>
    <s v="25-35"/>
    <s v="new"/>
    <s v="high value"/>
    <s v="High"/>
    <s v="Feb"/>
    <x v="2"/>
    <x v="0"/>
    <x v="1"/>
  </r>
  <r>
    <n v="608499"/>
    <n v="94485"/>
    <n v="52"/>
    <s v="Female"/>
    <x v="0"/>
    <x v="4"/>
    <s v="Burger"/>
    <d v="2023-07-11T00:00:00"/>
    <s v="Online"/>
    <n v="55"/>
    <n v="12.7"/>
    <n v="1460.57"/>
    <n v="119.01"/>
    <s v="Cash"/>
    <n v="2"/>
    <s v="50+"/>
    <s v="new"/>
    <s v="high value"/>
    <s v="Low"/>
    <s v="Jul"/>
    <x v="0"/>
    <x v="1"/>
    <x v="1"/>
  </r>
  <r>
    <n v="608500"/>
    <n v="38883"/>
    <n v="47"/>
    <s v="Female"/>
    <x v="4"/>
    <x v="1"/>
    <s v="Chinese"/>
    <d v="2024-11-12T00:00:00"/>
    <s v="Online"/>
    <n v="32"/>
    <n v="7.7"/>
    <n v="319.39"/>
    <n v="83.5"/>
    <s v="Cash"/>
    <n v="5"/>
    <s v="36-50"/>
    <s v="new"/>
    <s v="medium"/>
    <s v="High"/>
    <s v="Nov"/>
    <x v="1"/>
    <x v="0"/>
    <x v="0"/>
  </r>
  <r>
    <n v="608501"/>
    <n v="38474"/>
    <n v="61"/>
    <s v="Female"/>
    <x v="4"/>
    <x v="5"/>
    <s v="Burger"/>
    <d v="2023-05-17T00:00:00"/>
    <s v="Online"/>
    <n v="56"/>
    <n v="11.1"/>
    <n v="400.17"/>
    <n v="55.22"/>
    <s v="Wallet"/>
    <n v="5"/>
    <s v="50+"/>
    <s v="new"/>
    <s v="medium"/>
    <s v="High"/>
    <s v="May"/>
    <x v="0"/>
    <x v="1"/>
    <x v="1"/>
  </r>
  <r>
    <n v="608502"/>
    <n v="59920"/>
    <n v="27"/>
    <s v="Male"/>
    <x v="3"/>
    <x v="3"/>
    <s v="Biryani"/>
    <d v="2023-08-31T00:00:00"/>
    <s v="COD"/>
    <n v="61"/>
    <n v="10.199999999999999"/>
    <n v="1364.16"/>
    <n v="96.43"/>
    <s v="Card"/>
    <n v="5"/>
    <s v="25-35"/>
    <s v="new"/>
    <s v="high value"/>
    <s v="High"/>
    <s v="Aug"/>
    <x v="0"/>
    <x v="1"/>
    <x v="1"/>
  </r>
  <r>
    <n v="608503"/>
    <n v="37057"/>
    <n v="25"/>
    <s v="Male"/>
    <x v="5"/>
    <x v="2"/>
    <s v="Biryani"/>
    <d v="2023-10-21T00:00:00"/>
    <s v="COD"/>
    <n v="52"/>
    <n v="7.1"/>
    <n v="1195.69"/>
    <n v="65.05"/>
    <s v="UPI"/>
    <n v="5"/>
    <s v="25-35"/>
    <s v="new"/>
    <s v="high value"/>
    <s v="High"/>
    <s v="Oct"/>
    <x v="0"/>
    <x v="0"/>
    <x v="1"/>
  </r>
  <r>
    <n v="608504"/>
    <n v="79981"/>
    <n v="22"/>
    <s v="Female"/>
    <x v="5"/>
    <x v="7"/>
    <s v="South Indian"/>
    <d v="2024-01-15T00:00:00"/>
    <s v="Online"/>
    <n v="41"/>
    <n v="10.7"/>
    <n v="1037.52"/>
    <n v="62.76"/>
    <s v="Cash"/>
    <n v="1"/>
    <s v="18-24"/>
    <s v="new"/>
    <s v="high value"/>
    <s v="Low"/>
    <s v="Jan"/>
    <x v="1"/>
    <x v="1"/>
    <x v="0"/>
  </r>
  <r>
    <n v="608505"/>
    <n v="36310"/>
    <n v="39"/>
    <s v="Female"/>
    <x v="5"/>
    <x v="4"/>
    <s v="Sandwich"/>
    <d v="2023-08-05T00:00:00"/>
    <s v="Online"/>
    <n v="59"/>
    <n v="9.3000000000000007"/>
    <n v="1030"/>
    <n v="109.61"/>
    <s v="Wallet"/>
    <n v="2"/>
    <s v="36-50"/>
    <s v="new"/>
    <s v="high value"/>
    <s v="Low"/>
    <s v="Aug"/>
    <x v="0"/>
    <x v="0"/>
    <x v="1"/>
  </r>
  <r>
    <n v="608506"/>
    <n v="18233"/>
    <n v="52"/>
    <s v="Female"/>
    <x v="2"/>
    <x v="1"/>
    <s v="Chinese"/>
    <d v="2022-09-05T00:00:00"/>
    <s v="Online"/>
    <n v="49"/>
    <n v="12.2"/>
    <n v="1367.79"/>
    <n v="34.020000000000003"/>
    <s v="Cash"/>
    <n v="2"/>
    <s v="50+"/>
    <s v="new"/>
    <s v="high value"/>
    <s v="Low"/>
    <s v="Sep"/>
    <x v="2"/>
    <x v="1"/>
    <x v="1"/>
  </r>
  <r>
    <n v="608507"/>
    <n v="40851"/>
    <n v="41"/>
    <s v="Female"/>
    <x v="1"/>
    <x v="5"/>
    <s v="Chinese"/>
    <d v="2022-03-29T00:00:00"/>
    <s v="COD"/>
    <n v="84"/>
    <n v="6.8"/>
    <n v="1217.05"/>
    <n v="24.7"/>
    <s v="UPI"/>
    <n v="4"/>
    <s v="36-50"/>
    <s v="repeat"/>
    <s v="high value"/>
    <s v="medium"/>
    <s v="Mar"/>
    <x v="2"/>
    <x v="0"/>
    <x v="1"/>
  </r>
  <r>
    <n v="608508"/>
    <n v="58830"/>
    <n v="21"/>
    <s v="Female"/>
    <x v="0"/>
    <x v="0"/>
    <s v="Burger"/>
    <d v="2023-03-09T00:00:00"/>
    <s v="COD"/>
    <n v="75"/>
    <n v="2.2999999999999998"/>
    <n v="1430.35"/>
    <n v="119.84"/>
    <s v="UPI"/>
    <n v="3"/>
    <s v="18-24"/>
    <s v="new"/>
    <s v="high value"/>
    <s v="medium"/>
    <s v="Mar"/>
    <x v="0"/>
    <x v="2"/>
    <x v="1"/>
  </r>
  <r>
    <n v="608509"/>
    <n v="63033"/>
    <n v="57"/>
    <s v="Male"/>
    <x v="0"/>
    <x v="2"/>
    <s v="Pizza"/>
    <d v="2024-09-18T00:00:00"/>
    <s v="COD"/>
    <n v="58"/>
    <n v="6.6"/>
    <n v="847.56"/>
    <n v="111.93"/>
    <s v="UPI"/>
    <n v="4"/>
    <s v="50+"/>
    <s v="new"/>
    <s v="high value"/>
    <s v="medium"/>
    <s v="Sep"/>
    <x v="1"/>
    <x v="0"/>
    <x v="1"/>
  </r>
  <r>
    <n v="608510"/>
    <n v="95923"/>
    <n v="59"/>
    <s v="Male"/>
    <x v="5"/>
    <x v="2"/>
    <s v="Pizza"/>
    <d v="2023-03-26T00:00:00"/>
    <s v="Online"/>
    <n v="71"/>
    <n v="5"/>
    <n v="435.09"/>
    <n v="62.36"/>
    <s v="Card"/>
    <n v="5"/>
    <s v="50+"/>
    <s v="new"/>
    <s v="medium"/>
    <s v="High"/>
    <s v="Mar"/>
    <x v="0"/>
    <x v="2"/>
    <x v="1"/>
  </r>
  <r>
    <n v="608511"/>
    <n v="56919"/>
    <n v="58"/>
    <s v="Female"/>
    <x v="4"/>
    <x v="1"/>
    <s v="Burger"/>
    <d v="2022-03-10T00:00:00"/>
    <s v="Online"/>
    <n v="82"/>
    <n v="10.1"/>
    <n v="411.97"/>
    <n v="109.86"/>
    <s v="UPI"/>
    <n v="2"/>
    <s v="50+"/>
    <s v="repeat"/>
    <s v="medium"/>
    <s v="Low"/>
    <s v="Mar"/>
    <x v="2"/>
    <x v="1"/>
    <x v="1"/>
  </r>
  <r>
    <n v="608512"/>
    <n v="56868"/>
    <n v="21"/>
    <s v="Male"/>
    <x v="0"/>
    <x v="2"/>
    <s v="Burger"/>
    <d v="2023-06-06T00:00:00"/>
    <s v="Online"/>
    <n v="59"/>
    <n v="11.6"/>
    <n v="1274.3599999999999"/>
    <n v="47.15"/>
    <s v="Wallet"/>
    <n v="1"/>
    <s v="18-24"/>
    <s v="new"/>
    <s v="high value"/>
    <s v="Low"/>
    <s v="Jun"/>
    <x v="0"/>
    <x v="1"/>
    <x v="1"/>
  </r>
  <r>
    <n v="608513"/>
    <n v="99051"/>
    <n v="38"/>
    <s v="Male"/>
    <x v="5"/>
    <x v="0"/>
    <s v="Sandwich"/>
    <d v="2023-02-09T00:00:00"/>
    <s v="COD"/>
    <n v="83"/>
    <n v="9.9"/>
    <n v="1054.47"/>
    <n v="99.95"/>
    <s v="Card"/>
    <n v="4"/>
    <s v="36-50"/>
    <s v="new"/>
    <s v="high value"/>
    <s v="medium"/>
    <s v="Feb"/>
    <x v="0"/>
    <x v="0"/>
    <x v="1"/>
  </r>
  <r>
    <n v="608514"/>
    <n v="11585"/>
    <n v="28"/>
    <s v="Male"/>
    <x v="2"/>
    <x v="2"/>
    <s v="Chinese"/>
    <d v="2022-10-22T00:00:00"/>
    <s v="Online"/>
    <n v="33"/>
    <n v="7.9"/>
    <n v="464.06"/>
    <n v="119.04"/>
    <s v="Wallet"/>
    <n v="2"/>
    <s v="25-35"/>
    <s v="new"/>
    <s v="medium"/>
    <s v="Low"/>
    <s v="Oct"/>
    <x v="2"/>
    <x v="0"/>
    <x v="0"/>
  </r>
  <r>
    <n v="608515"/>
    <n v="41346"/>
    <n v="40"/>
    <s v="Female"/>
    <x v="2"/>
    <x v="4"/>
    <s v="Sandwich"/>
    <d v="2022-09-25T00:00:00"/>
    <s v="COD"/>
    <n v="78"/>
    <n v="3.2"/>
    <n v="1262.79"/>
    <n v="80.34"/>
    <s v="Wallet"/>
    <n v="1"/>
    <s v="36-50"/>
    <s v="new"/>
    <s v="high value"/>
    <s v="Low"/>
    <s v="Sep"/>
    <x v="2"/>
    <x v="2"/>
    <x v="1"/>
  </r>
  <r>
    <n v="608516"/>
    <n v="51859"/>
    <n v="59"/>
    <s v="Male"/>
    <x v="3"/>
    <x v="6"/>
    <s v="Pizza"/>
    <d v="2023-07-22T00:00:00"/>
    <s v="Online"/>
    <n v="31"/>
    <n v="6.4"/>
    <n v="769.97"/>
    <n v="116.93"/>
    <s v="Cash"/>
    <n v="2"/>
    <s v="50+"/>
    <s v="new"/>
    <s v="high value"/>
    <s v="Low"/>
    <s v="Jul"/>
    <x v="0"/>
    <x v="0"/>
    <x v="0"/>
  </r>
  <r>
    <n v="608517"/>
    <n v="27582"/>
    <n v="31"/>
    <s v="Female"/>
    <x v="1"/>
    <x v="2"/>
    <s v="Burger"/>
    <d v="2022-02-28T00:00:00"/>
    <s v="Online"/>
    <n v="22"/>
    <n v="3.3"/>
    <n v="893.11"/>
    <n v="38.200000000000003"/>
    <s v="Wallet"/>
    <n v="1"/>
    <s v="25-35"/>
    <s v="repeat"/>
    <s v="high value"/>
    <s v="Low"/>
    <s v="Feb"/>
    <x v="2"/>
    <x v="2"/>
    <x v="2"/>
  </r>
  <r>
    <n v="608518"/>
    <n v="25990"/>
    <n v="28"/>
    <s v="Female"/>
    <x v="2"/>
    <x v="2"/>
    <s v="Chinese"/>
    <d v="2022-01-03T00:00:00"/>
    <s v="COD"/>
    <n v="53"/>
    <n v="4.8"/>
    <n v="1157.3699999999999"/>
    <n v="67.42"/>
    <s v="Wallet"/>
    <n v="4"/>
    <s v="25-35"/>
    <s v="new"/>
    <s v="high value"/>
    <s v="medium"/>
    <s v="Jan"/>
    <x v="2"/>
    <x v="2"/>
    <x v="1"/>
  </r>
  <r>
    <n v="608519"/>
    <n v="80056"/>
    <n v="26"/>
    <s v="Female"/>
    <x v="5"/>
    <x v="6"/>
    <s v="Burger"/>
    <d v="2024-06-20T00:00:00"/>
    <s v="Online"/>
    <n v="42"/>
    <n v="3.6"/>
    <n v="1066.51"/>
    <n v="46.03"/>
    <s v="Wallet"/>
    <n v="2"/>
    <s v="25-35"/>
    <s v="new"/>
    <s v="high value"/>
    <s v="Low"/>
    <s v="Jun"/>
    <x v="1"/>
    <x v="2"/>
    <x v="0"/>
  </r>
  <r>
    <n v="608520"/>
    <n v="85045"/>
    <n v="42"/>
    <s v="Female"/>
    <x v="5"/>
    <x v="3"/>
    <s v="Chinese"/>
    <d v="2023-10-16T00:00:00"/>
    <s v="Online"/>
    <n v="42"/>
    <n v="6.8"/>
    <n v="618.46"/>
    <n v="26.41"/>
    <s v="Card"/>
    <n v="5"/>
    <s v="36-50"/>
    <s v="repeat"/>
    <s v="high value"/>
    <s v="High"/>
    <s v="Oct"/>
    <x v="0"/>
    <x v="0"/>
    <x v="0"/>
  </r>
  <r>
    <n v="608521"/>
    <n v="29578"/>
    <n v="31"/>
    <s v="Female"/>
    <x v="1"/>
    <x v="6"/>
    <s v="Chinese"/>
    <d v="2023-07-30T00:00:00"/>
    <s v="Online"/>
    <n v="75"/>
    <n v="9.9"/>
    <n v="935.29"/>
    <n v="91.58"/>
    <s v="Cash"/>
    <n v="1"/>
    <s v="25-35"/>
    <s v="new"/>
    <s v="high value"/>
    <s v="Low"/>
    <s v="Jul"/>
    <x v="0"/>
    <x v="0"/>
    <x v="1"/>
  </r>
  <r>
    <n v="608522"/>
    <n v="89495"/>
    <n v="54"/>
    <s v="Female"/>
    <x v="3"/>
    <x v="2"/>
    <s v="Pizza"/>
    <d v="2022-10-18T00:00:00"/>
    <s v="Online"/>
    <n v="85"/>
    <n v="12"/>
    <n v="1205.75"/>
    <n v="56.91"/>
    <s v="Wallet"/>
    <n v="2"/>
    <s v="50+"/>
    <s v="repeat"/>
    <s v="high value"/>
    <s v="Low"/>
    <s v="Oct"/>
    <x v="2"/>
    <x v="1"/>
    <x v="1"/>
  </r>
  <r>
    <n v="608523"/>
    <n v="63577"/>
    <n v="18"/>
    <s v="Female"/>
    <x v="1"/>
    <x v="3"/>
    <s v="Burger"/>
    <d v="2022-03-15T00:00:00"/>
    <s v="Online"/>
    <n v="21"/>
    <n v="3.2"/>
    <n v="1123.3699999999999"/>
    <n v="74.489999999999995"/>
    <s v="Card"/>
    <n v="2"/>
    <s v="18-24"/>
    <s v="new"/>
    <s v="high value"/>
    <s v="Low"/>
    <s v="Mar"/>
    <x v="2"/>
    <x v="2"/>
    <x v="2"/>
  </r>
  <r>
    <n v="608524"/>
    <n v="82974"/>
    <n v="64"/>
    <s v="Female"/>
    <x v="5"/>
    <x v="3"/>
    <s v="Biryani"/>
    <d v="2022-01-24T00:00:00"/>
    <s v="Online"/>
    <n v="53"/>
    <n v="11.3"/>
    <n v="725.63"/>
    <n v="105.9"/>
    <s v="Cash"/>
    <n v="1"/>
    <s v="50+"/>
    <s v="new"/>
    <s v="high value"/>
    <s v="Low"/>
    <s v="Jan"/>
    <x v="2"/>
    <x v="1"/>
    <x v="1"/>
  </r>
  <r>
    <n v="608525"/>
    <n v="62307"/>
    <n v="28"/>
    <s v="Male"/>
    <x v="2"/>
    <x v="4"/>
    <s v="Burger"/>
    <d v="2023-11-15T00:00:00"/>
    <s v="Online"/>
    <n v="65"/>
    <n v="4.2"/>
    <n v="1080.3399999999999"/>
    <n v="25.54"/>
    <s v="Wallet"/>
    <n v="2"/>
    <s v="25-35"/>
    <s v="new"/>
    <s v="high value"/>
    <s v="Low"/>
    <s v="Nov"/>
    <x v="0"/>
    <x v="2"/>
    <x v="1"/>
  </r>
  <r>
    <n v="608526"/>
    <n v="48377"/>
    <n v="59"/>
    <s v="Female"/>
    <x v="0"/>
    <x v="6"/>
    <s v="Pizza"/>
    <d v="2023-03-12T00:00:00"/>
    <s v="Online"/>
    <n v="61"/>
    <n v="2.9"/>
    <n v="161.91999999999999"/>
    <n v="87.94"/>
    <s v="Card"/>
    <n v="5"/>
    <s v="50+"/>
    <s v="new"/>
    <s v="low"/>
    <s v="High"/>
    <s v="Mar"/>
    <x v="0"/>
    <x v="2"/>
    <x v="1"/>
  </r>
  <r>
    <n v="608527"/>
    <n v="86984"/>
    <n v="49"/>
    <s v="Female"/>
    <x v="1"/>
    <x v="1"/>
    <s v="Chinese"/>
    <d v="2024-01-11T00:00:00"/>
    <s v="COD"/>
    <n v="21"/>
    <n v="5.7"/>
    <n v="625.21"/>
    <n v="91.86"/>
    <s v="Card"/>
    <n v="5"/>
    <s v="36-50"/>
    <s v="new"/>
    <s v="high value"/>
    <s v="High"/>
    <s v="Jan"/>
    <x v="1"/>
    <x v="0"/>
    <x v="2"/>
  </r>
  <r>
    <n v="608528"/>
    <n v="65256"/>
    <n v="53"/>
    <s v="Female"/>
    <x v="1"/>
    <x v="4"/>
    <s v="Chinese"/>
    <d v="2022-01-28T00:00:00"/>
    <s v="Online"/>
    <n v="66"/>
    <n v="9.6"/>
    <n v="1011.56"/>
    <n v="54.75"/>
    <s v="Card"/>
    <n v="4"/>
    <s v="50+"/>
    <s v="new"/>
    <s v="high value"/>
    <s v="medium"/>
    <s v="Jan"/>
    <x v="2"/>
    <x v="0"/>
    <x v="1"/>
  </r>
  <r>
    <n v="608529"/>
    <n v="54446"/>
    <n v="38"/>
    <s v="Male"/>
    <x v="4"/>
    <x v="7"/>
    <s v="Chinese"/>
    <d v="2023-05-30T00:00:00"/>
    <s v="Online"/>
    <n v="28"/>
    <n v="10.1"/>
    <n v="930.82"/>
    <n v="65.94"/>
    <s v="UPI"/>
    <n v="5"/>
    <s v="36-50"/>
    <s v="repeat"/>
    <s v="high value"/>
    <s v="High"/>
    <s v="May"/>
    <x v="0"/>
    <x v="1"/>
    <x v="2"/>
  </r>
  <r>
    <n v="608530"/>
    <n v="82292"/>
    <n v="33"/>
    <s v="Male"/>
    <x v="0"/>
    <x v="5"/>
    <s v="Sandwich"/>
    <d v="2022-03-01T00:00:00"/>
    <s v="Online"/>
    <n v="42"/>
    <n v="6.9"/>
    <n v="914.46"/>
    <n v="80.41"/>
    <s v="Card"/>
    <n v="4"/>
    <s v="25-35"/>
    <s v="new"/>
    <s v="high value"/>
    <s v="medium"/>
    <s v="Mar"/>
    <x v="2"/>
    <x v="0"/>
    <x v="0"/>
  </r>
  <r>
    <n v="608531"/>
    <n v="59447"/>
    <n v="33"/>
    <s v="Female"/>
    <x v="4"/>
    <x v="2"/>
    <s v="Sandwich"/>
    <d v="2022-01-10T00:00:00"/>
    <s v="Online"/>
    <n v="88"/>
    <n v="5.4"/>
    <n v="482.31"/>
    <n v="113.96"/>
    <s v="Cash"/>
    <n v="1"/>
    <s v="25-35"/>
    <s v="new"/>
    <s v="medium"/>
    <s v="Low"/>
    <s v="Jan"/>
    <x v="2"/>
    <x v="0"/>
    <x v="1"/>
  </r>
  <r>
    <n v="608532"/>
    <n v="56134"/>
    <n v="43"/>
    <s v="Female"/>
    <x v="3"/>
    <x v="0"/>
    <s v="Pizza"/>
    <d v="2024-05-11T00:00:00"/>
    <s v="COD"/>
    <n v="26"/>
    <n v="12.5"/>
    <n v="1013.74"/>
    <n v="54.14"/>
    <s v="Cash"/>
    <n v="4"/>
    <s v="36-50"/>
    <s v="new"/>
    <s v="high value"/>
    <s v="medium"/>
    <s v="May"/>
    <x v="1"/>
    <x v="1"/>
    <x v="2"/>
  </r>
  <r>
    <n v="608533"/>
    <n v="33981"/>
    <n v="63"/>
    <s v="Female"/>
    <x v="4"/>
    <x v="6"/>
    <s v="South Indian"/>
    <d v="2022-06-07T00:00:00"/>
    <s v="Online"/>
    <n v="22"/>
    <n v="1.2"/>
    <n v="1376.45"/>
    <n v="88.1"/>
    <s v="Card"/>
    <n v="3"/>
    <s v="50+"/>
    <s v="new"/>
    <s v="high value"/>
    <s v="medium"/>
    <s v="Jun"/>
    <x v="2"/>
    <x v="2"/>
    <x v="2"/>
  </r>
  <r>
    <n v="608534"/>
    <n v="47519"/>
    <n v="40"/>
    <s v="Female"/>
    <x v="2"/>
    <x v="5"/>
    <s v="South Indian"/>
    <d v="2024-01-17T00:00:00"/>
    <s v="COD"/>
    <n v="30"/>
    <n v="3.6"/>
    <n v="996.56"/>
    <n v="111.27"/>
    <s v="Cash"/>
    <n v="5"/>
    <s v="36-50"/>
    <s v="new"/>
    <s v="high value"/>
    <s v="High"/>
    <s v="Jan"/>
    <x v="1"/>
    <x v="2"/>
    <x v="2"/>
  </r>
  <r>
    <n v="608535"/>
    <n v="24993"/>
    <n v="63"/>
    <s v="Male"/>
    <x v="1"/>
    <x v="2"/>
    <s v="South Indian"/>
    <d v="2024-07-07T00:00:00"/>
    <s v="COD"/>
    <n v="44"/>
    <n v="13.5"/>
    <n v="563.91"/>
    <n v="94.68"/>
    <s v="Wallet"/>
    <n v="5"/>
    <s v="50+"/>
    <s v="new"/>
    <s v="high value"/>
    <s v="High"/>
    <s v="Jul"/>
    <x v="1"/>
    <x v="1"/>
    <x v="0"/>
  </r>
  <r>
    <n v="608536"/>
    <n v="63843"/>
    <n v="33"/>
    <s v="Male"/>
    <x v="5"/>
    <x v="4"/>
    <s v="Biryani"/>
    <d v="2022-05-18T00:00:00"/>
    <s v="COD"/>
    <n v="78"/>
    <n v="1.9"/>
    <n v="470.12"/>
    <n v="93.72"/>
    <s v="Wallet"/>
    <n v="4"/>
    <s v="25-35"/>
    <s v="repeat"/>
    <s v="medium"/>
    <s v="medium"/>
    <s v="May"/>
    <x v="2"/>
    <x v="2"/>
    <x v="1"/>
  </r>
  <r>
    <n v="608537"/>
    <n v="70940"/>
    <n v="31"/>
    <s v="Male"/>
    <x v="3"/>
    <x v="2"/>
    <s v="South Indian"/>
    <d v="2022-08-06T00:00:00"/>
    <s v="Online"/>
    <n v="56"/>
    <n v="3.9"/>
    <n v="1065.1600000000001"/>
    <n v="52.46"/>
    <s v="Wallet"/>
    <n v="5"/>
    <s v="25-35"/>
    <s v="repeat"/>
    <s v="high value"/>
    <s v="High"/>
    <s v="Aug"/>
    <x v="2"/>
    <x v="2"/>
    <x v="1"/>
  </r>
  <r>
    <n v="608538"/>
    <n v="75485"/>
    <n v="45"/>
    <s v="Male"/>
    <x v="0"/>
    <x v="5"/>
    <s v="Chinese"/>
    <d v="2023-06-10T00:00:00"/>
    <s v="Online"/>
    <n v="41"/>
    <n v="8.1"/>
    <n v="1370.59"/>
    <n v="94.41"/>
    <s v="UPI"/>
    <n v="4"/>
    <s v="36-50"/>
    <s v="new"/>
    <s v="high value"/>
    <s v="medium"/>
    <s v="Jun"/>
    <x v="0"/>
    <x v="0"/>
    <x v="0"/>
  </r>
  <r>
    <n v="608539"/>
    <n v="25087"/>
    <n v="52"/>
    <s v="Female"/>
    <x v="5"/>
    <x v="3"/>
    <s v="Biryani"/>
    <d v="2022-04-20T00:00:00"/>
    <s v="COD"/>
    <n v="41"/>
    <n v="1.9"/>
    <n v="596.94000000000005"/>
    <n v="55.5"/>
    <s v="UPI"/>
    <n v="1"/>
    <s v="50+"/>
    <s v="new"/>
    <s v="high value"/>
    <s v="Low"/>
    <s v="Apr"/>
    <x v="2"/>
    <x v="2"/>
    <x v="0"/>
  </r>
  <r>
    <n v="608540"/>
    <n v="27361"/>
    <n v="59"/>
    <s v="Female"/>
    <x v="2"/>
    <x v="1"/>
    <s v="Sandwich"/>
    <d v="2024-06-25T00:00:00"/>
    <s v="Online"/>
    <n v="57"/>
    <n v="7.8"/>
    <n v="1018.38"/>
    <n v="68.11"/>
    <s v="Card"/>
    <n v="2"/>
    <s v="50+"/>
    <s v="new"/>
    <s v="high value"/>
    <s v="Low"/>
    <s v="Jun"/>
    <x v="1"/>
    <x v="0"/>
    <x v="1"/>
  </r>
  <r>
    <n v="608541"/>
    <n v="10512"/>
    <n v="52"/>
    <s v="Female"/>
    <x v="4"/>
    <x v="3"/>
    <s v="Burger"/>
    <d v="2022-11-20T00:00:00"/>
    <s v="COD"/>
    <n v="85"/>
    <n v="6.2"/>
    <n v="903.06"/>
    <n v="104.38"/>
    <s v="Wallet"/>
    <n v="4"/>
    <s v="50+"/>
    <s v="repeat"/>
    <s v="high value"/>
    <s v="medium"/>
    <s v="Nov"/>
    <x v="2"/>
    <x v="0"/>
    <x v="1"/>
  </r>
  <r>
    <n v="608542"/>
    <n v="25097"/>
    <n v="43"/>
    <s v="Female"/>
    <x v="0"/>
    <x v="2"/>
    <s v="South Indian"/>
    <d v="2024-07-30T00:00:00"/>
    <s v="Online"/>
    <n v="33"/>
    <n v="3.9"/>
    <n v="338.99"/>
    <n v="83.41"/>
    <s v="UPI"/>
    <n v="1"/>
    <s v="36-50"/>
    <s v="new"/>
    <s v="medium"/>
    <s v="Low"/>
    <s v="Jul"/>
    <x v="1"/>
    <x v="2"/>
    <x v="0"/>
  </r>
  <r>
    <n v="608543"/>
    <n v="55992"/>
    <n v="56"/>
    <s v="Male"/>
    <x v="1"/>
    <x v="5"/>
    <s v="Burger"/>
    <d v="2024-02-28T00:00:00"/>
    <s v="Online"/>
    <n v="58"/>
    <n v="4.9000000000000004"/>
    <n v="1059.58"/>
    <n v="96.3"/>
    <s v="Wallet"/>
    <n v="1"/>
    <s v="50+"/>
    <s v="new"/>
    <s v="high value"/>
    <s v="Low"/>
    <s v="Feb"/>
    <x v="1"/>
    <x v="2"/>
    <x v="1"/>
  </r>
  <r>
    <n v="608544"/>
    <n v="40790"/>
    <n v="28"/>
    <s v="Female"/>
    <x v="0"/>
    <x v="4"/>
    <s v="South Indian"/>
    <d v="2024-10-03T00:00:00"/>
    <s v="Online"/>
    <n v="46"/>
    <n v="10.199999999999999"/>
    <n v="559.5"/>
    <n v="97.84"/>
    <s v="Cash"/>
    <n v="1"/>
    <s v="25-35"/>
    <s v="new"/>
    <s v="high value"/>
    <s v="Low"/>
    <s v="Oct"/>
    <x v="1"/>
    <x v="1"/>
    <x v="1"/>
  </r>
  <r>
    <n v="608545"/>
    <n v="10618"/>
    <n v="33"/>
    <s v="Male"/>
    <x v="1"/>
    <x v="3"/>
    <s v="South Indian"/>
    <d v="2024-06-04T00:00:00"/>
    <s v="COD"/>
    <n v="22"/>
    <n v="6"/>
    <n v="995.75"/>
    <n v="58.05"/>
    <s v="Card"/>
    <n v="4"/>
    <s v="25-35"/>
    <s v="repeat"/>
    <s v="high value"/>
    <s v="medium"/>
    <s v="Jun"/>
    <x v="1"/>
    <x v="0"/>
    <x v="2"/>
  </r>
  <r>
    <n v="608546"/>
    <n v="12769"/>
    <n v="26"/>
    <s v="Male"/>
    <x v="5"/>
    <x v="6"/>
    <s v="South Indian"/>
    <d v="2022-12-25T00:00:00"/>
    <s v="Online"/>
    <n v="70"/>
    <n v="11.6"/>
    <n v="518.80999999999995"/>
    <n v="89.6"/>
    <s v="Cash"/>
    <n v="1"/>
    <s v="25-35"/>
    <s v="new"/>
    <s v="high value"/>
    <s v="Low"/>
    <s v="Dec"/>
    <x v="2"/>
    <x v="1"/>
    <x v="1"/>
  </r>
  <r>
    <n v="608547"/>
    <n v="98546"/>
    <n v="21"/>
    <s v="Female"/>
    <x v="4"/>
    <x v="7"/>
    <s v="South Indian"/>
    <d v="2022-04-21T00:00:00"/>
    <s v="COD"/>
    <n v="76"/>
    <n v="8.3000000000000007"/>
    <n v="536.98"/>
    <n v="82.48"/>
    <s v="Wallet"/>
    <n v="2"/>
    <s v="18-24"/>
    <s v="new"/>
    <s v="high value"/>
    <s v="Low"/>
    <s v="Apr"/>
    <x v="2"/>
    <x v="0"/>
    <x v="1"/>
  </r>
  <r>
    <n v="608548"/>
    <n v="81573"/>
    <n v="64"/>
    <s v="Female"/>
    <x v="1"/>
    <x v="4"/>
    <s v="Chinese"/>
    <d v="2022-03-24T00:00:00"/>
    <s v="Online"/>
    <n v="52"/>
    <n v="3.1"/>
    <n v="544.54999999999995"/>
    <n v="71.72"/>
    <s v="UPI"/>
    <n v="4"/>
    <s v="50+"/>
    <s v="new"/>
    <s v="high value"/>
    <s v="medium"/>
    <s v="Mar"/>
    <x v="2"/>
    <x v="2"/>
    <x v="1"/>
  </r>
  <r>
    <n v="608549"/>
    <n v="15812"/>
    <n v="58"/>
    <s v="Female"/>
    <x v="0"/>
    <x v="0"/>
    <s v="Sandwich"/>
    <d v="2023-09-30T00:00:00"/>
    <s v="Online"/>
    <n v="27"/>
    <n v="11"/>
    <n v="761.09"/>
    <n v="65.94"/>
    <s v="Cash"/>
    <n v="5"/>
    <s v="50+"/>
    <s v="new"/>
    <s v="high value"/>
    <s v="High"/>
    <s v="Sep"/>
    <x v="0"/>
    <x v="1"/>
    <x v="2"/>
  </r>
  <r>
    <n v="608550"/>
    <n v="71251"/>
    <n v="23"/>
    <s v="Female"/>
    <x v="3"/>
    <x v="4"/>
    <s v="Pizza"/>
    <d v="2024-08-13T00:00:00"/>
    <s v="COD"/>
    <n v="55"/>
    <n v="8.1999999999999993"/>
    <n v="241.66"/>
    <n v="77.13"/>
    <s v="UPI"/>
    <n v="1"/>
    <s v="18-24"/>
    <s v="new"/>
    <s v="low"/>
    <s v="Low"/>
    <s v="Aug"/>
    <x v="1"/>
    <x v="0"/>
    <x v="1"/>
  </r>
  <r>
    <n v="608551"/>
    <n v="79506"/>
    <n v="21"/>
    <s v="Male"/>
    <x v="5"/>
    <x v="2"/>
    <s v="South Indian"/>
    <d v="2023-07-04T00:00:00"/>
    <s v="COD"/>
    <n v="24"/>
    <n v="11.8"/>
    <n v="967.13"/>
    <n v="74.569999999999993"/>
    <s v="Card"/>
    <n v="3"/>
    <s v="18-24"/>
    <s v="new"/>
    <s v="high value"/>
    <s v="medium"/>
    <s v="Jul"/>
    <x v="0"/>
    <x v="1"/>
    <x v="2"/>
  </r>
  <r>
    <n v="608552"/>
    <n v="91916"/>
    <n v="21"/>
    <s v="Female"/>
    <x v="1"/>
    <x v="7"/>
    <s v="Burger"/>
    <d v="2023-06-20T00:00:00"/>
    <s v="Online"/>
    <n v="79"/>
    <n v="10.3"/>
    <n v="501.35"/>
    <n v="63.15"/>
    <s v="UPI"/>
    <n v="4"/>
    <s v="18-24"/>
    <s v="new"/>
    <s v="high value"/>
    <s v="medium"/>
    <s v="Jun"/>
    <x v="0"/>
    <x v="1"/>
    <x v="1"/>
  </r>
  <r>
    <n v="608553"/>
    <n v="86987"/>
    <n v="64"/>
    <s v="Male"/>
    <x v="0"/>
    <x v="3"/>
    <s v="South Indian"/>
    <d v="2024-01-14T00:00:00"/>
    <s v="COD"/>
    <n v="50"/>
    <n v="13.4"/>
    <n v="1101.95"/>
    <n v="95.82"/>
    <s v="UPI"/>
    <n v="1"/>
    <s v="50+"/>
    <s v="repeat"/>
    <s v="high value"/>
    <s v="Low"/>
    <s v="Jan"/>
    <x v="1"/>
    <x v="1"/>
    <x v="1"/>
  </r>
  <r>
    <n v="608554"/>
    <n v="57994"/>
    <n v="57"/>
    <s v="Female"/>
    <x v="2"/>
    <x v="4"/>
    <s v="Biryani"/>
    <d v="2023-10-20T00:00:00"/>
    <s v="COD"/>
    <n v="46"/>
    <n v="2.7"/>
    <n v="958.54"/>
    <n v="36.36"/>
    <s v="UPI"/>
    <n v="2"/>
    <s v="50+"/>
    <s v="new"/>
    <s v="high value"/>
    <s v="Low"/>
    <s v="Oct"/>
    <x v="0"/>
    <x v="2"/>
    <x v="1"/>
  </r>
  <r>
    <n v="608555"/>
    <n v="21704"/>
    <n v="26"/>
    <s v="Male"/>
    <x v="3"/>
    <x v="0"/>
    <s v="Pizza"/>
    <d v="2022-02-24T00:00:00"/>
    <s v="Online"/>
    <n v="62"/>
    <n v="4.5999999999999996"/>
    <n v="879.61"/>
    <n v="66.87"/>
    <s v="UPI"/>
    <n v="2"/>
    <s v="25-35"/>
    <s v="new"/>
    <s v="high value"/>
    <s v="Low"/>
    <s v="Feb"/>
    <x v="2"/>
    <x v="2"/>
    <x v="1"/>
  </r>
  <r>
    <n v="608556"/>
    <n v="15420"/>
    <n v="23"/>
    <s v="Female"/>
    <x v="3"/>
    <x v="2"/>
    <s v="Sandwich"/>
    <d v="2022-03-10T00:00:00"/>
    <s v="Online"/>
    <n v="29"/>
    <n v="8.9"/>
    <n v="714.91"/>
    <n v="94.03"/>
    <s v="Cash"/>
    <n v="5"/>
    <s v="18-24"/>
    <s v="new"/>
    <s v="high value"/>
    <s v="High"/>
    <s v="Mar"/>
    <x v="2"/>
    <x v="0"/>
    <x v="2"/>
  </r>
  <r>
    <n v="608557"/>
    <n v="62707"/>
    <n v="59"/>
    <s v="Female"/>
    <x v="0"/>
    <x v="0"/>
    <s v="Chinese"/>
    <d v="2022-10-24T00:00:00"/>
    <s v="COD"/>
    <n v="55"/>
    <n v="3.4"/>
    <n v="570.47"/>
    <n v="33.17"/>
    <s v="Wallet"/>
    <n v="1"/>
    <s v="50+"/>
    <s v="new"/>
    <s v="high value"/>
    <s v="Low"/>
    <s v="Oct"/>
    <x v="2"/>
    <x v="2"/>
    <x v="1"/>
  </r>
  <r>
    <n v="608558"/>
    <n v="28478"/>
    <n v="61"/>
    <s v="Male"/>
    <x v="5"/>
    <x v="1"/>
    <s v="Chinese"/>
    <d v="2024-03-29T00:00:00"/>
    <s v="COD"/>
    <n v="68"/>
    <n v="10.5"/>
    <n v="1014.56"/>
    <n v="85.19"/>
    <s v="Cash"/>
    <n v="3"/>
    <s v="50+"/>
    <s v="new"/>
    <s v="high value"/>
    <s v="medium"/>
    <s v="Mar"/>
    <x v="1"/>
    <x v="1"/>
    <x v="1"/>
  </r>
  <r>
    <n v="608559"/>
    <n v="51446"/>
    <n v="35"/>
    <s v="Male"/>
    <x v="4"/>
    <x v="0"/>
    <s v="Sandwich"/>
    <d v="2023-05-23T00:00:00"/>
    <s v="COD"/>
    <n v="37"/>
    <n v="3.8"/>
    <n v="1210.06"/>
    <n v="73.08"/>
    <s v="Wallet"/>
    <n v="2"/>
    <s v="25-35"/>
    <s v="new"/>
    <s v="high value"/>
    <s v="Low"/>
    <s v="May"/>
    <x v="0"/>
    <x v="2"/>
    <x v="0"/>
  </r>
  <r>
    <n v="608560"/>
    <n v="80634"/>
    <n v="47"/>
    <s v="Male"/>
    <x v="0"/>
    <x v="1"/>
    <s v="Sandwich"/>
    <d v="2024-07-14T00:00:00"/>
    <s v="Online"/>
    <n v="26"/>
    <n v="13.9"/>
    <n v="1398.28"/>
    <n v="104.33"/>
    <s v="Card"/>
    <n v="2"/>
    <s v="36-50"/>
    <s v="new"/>
    <s v="high value"/>
    <s v="Low"/>
    <s v="Jul"/>
    <x v="1"/>
    <x v="1"/>
    <x v="2"/>
  </r>
  <r>
    <n v="608561"/>
    <n v="47831"/>
    <n v="30"/>
    <s v="Female"/>
    <x v="5"/>
    <x v="7"/>
    <s v="Pizza"/>
    <d v="2023-09-06T00:00:00"/>
    <s v="COD"/>
    <n v="57"/>
    <n v="4.5999999999999996"/>
    <n v="1246.98"/>
    <n v="32.590000000000003"/>
    <s v="Cash"/>
    <n v="4"/>
    <s v="25-35"/>
    <s v="new"/>
    <s v="high value"/>
    <s v="medium"/>
    <s v="Sep"/>
    <x v="0"/>
    <x v="2"/>
    <x v="1"/>
  </r>
  <r>
    <n v="608562"/>
    <n v="19394"/>
    <n v="47"/>
    <s v="Male"/>
    <x v="3"/>
    <x v="3"/>
    <s v="Pizza"/>
    <d v="2022-12-04T00:00:00"/>
    <s v="Online"/>
    <n v="80"/>
    <n v="8.9"/>
    <n v="993.86"/>
    <n v="63.88"/>
    <s v="UPI"/>
    <n v="2"/>
    <s v="36-50"/>
    <s v="new"/>
    <s v="high value"/>
    <s v="Low"/>
    <s v="Dec"/>
    <x v="2"/>
    <x v="0"/>
    <x v="1"/>
  </r>
  <r>
    <n v="608563"/>
    <n v="87055"/>
    <n v="24"/>
    <s v="Male"/>
    <x v="4"/>
    <x v="7"/>
    <s v="Biryani"/>
    <d v="2024-07-01T00:00:00"/>
    <s v="Online"/>
    <n v="27"/>
    <n v="10.199999999999999"/>
    <n v="1268.25"/>
    <n v="87.81"/>
    <s v="UPI"/>
    <n v="1"/>
    <s v="18-24"/>
    <s v="new"/>
    <s v="high value"/>
    <s v="Low"/>
    <s v="Jul"/>
    <x v="1"/>
    <x v="1"/>
    <x v="2"/>
  </r>
  <r>
    <n v="608564"/>
    <n v="70126"/>
    <n v="42"/>
    <s v="Male"/>
    <x v="3"/>
    <x v="7"/>
    <s v="Burger"/>
    <d v="2022-08-30T00:00:00"/>
    <s v="COD"/>
    <n v="46"/>
    <n v="11.2"/>
    <n v="933.95"/>
    <n v="27.91"/>
    <s v="Cash"/>
    <n v="4"/>
    <s v="36-50"/>
    <s v="new"/>
    <s v="high value"/>
    <s v="medium"/>
    <s v="Aug"/>
    <x v="2"/>
    <x v="1"/>
    <x v="1"/>
  </r>
  <r>
    <n v="608565"/>
    <n v="83524"/>
    <n v="48"/>
    <s v="Female"/>
    <x v="5"/>
    <x v="1"/>
    <s v="Chinese"/>
    <d v="2022-02-27T00:00:00"/>
    <s v="Online"/>
    <n v="75"/>
    <n v="14"/>
    <n v="557.66"/>
    <n v="67.44"/>
    <s v="Wallet"/>
    <n v="1"/>
    <s v="36-50"/>
    <s v="new"/>
    <s v="high value"/>
    <s v="Low"/>
    <s v="Feb"/>
    <x v="2"/>
    <x v="1"/>
    <x v="1"/>
  </r>
  <r>
    <n v="608566"/>
    <n v="54222"/>
    <n v="25"/>
    <s v="Female"/>
    <x v="1"/>
    <x v="3"/>
    <s v="South Indian"/>
    <d v="2023-04-12T00:00:00"/>
    <s v="COD"/>
    <n v="75"/>
    <n v="2.8"/>
    <n v="164.51"/>
    <n v="105.96"/>
    <s v="Wallet"/>
    <n v="2"/>
    <s v="25-35"/>
    <s v="repeat"/>
    <s v="low"/>
    <s v="Low"/>
    <s v="Apr"/>
    <x v="0"/>
    <x v="2"/>
    <x v="1"/>
  </r>
  <r>
    <n v="608567"/>
    <n v="87734"/>
    <n v="49"/>
    <s v="Male"/>
    <x v="0"/>
    <x v="7"/>
    <s v="Burger"/>
    <d v="2023-12-09T00:00:00"/>
    <s v="Online"/>
    <n v="48"/>
    <n v="1.6"/>
    <n v="536.08000000000004"/>
    <n v="94.04"/>
    <s v="Card"/>
    <n v="3"/>
    <s v="36-50"/>
    <s v="new"/>
    <s v="high value"/>
    <s v="medium"/>
    <s v="Dec"/>
    <x v="0"/>
    <x v="2"/>
    <x v="1"/>
  </r>
  <r>
    <n v="608568"/>
    <n v="94995"/>
    <n v="46"/>
    <s v="Male"/>
    <x v="4"/>
    <x v="7"/>
    <s v="South Indian"/>
    <d v="2022-06-04T00:00:00"/>
    <s v="Online"/>
    <n v="53"/>
    <n v="2.1"/>
    <n v="1366.14"/>
    <n v="118.37"/>
    <s v="Wallet"/>
    <n v="1"/>
    <s v="36-50"/>
    <s v="new"/>
    <s v="high value"/>
    <s v="Low"/>
    <s v="Jun"/>
    <x v="2"/>
    <x v="2"/>
    <x v="1"/>
  </r>
  <r>
    <n v="608569"/>
    <n v="16574"/>
    <n v="44"/>
    <s v="Female"/>
    <x v="2"/>
    <x v="5"/>
    <s v="Biryani"/>
    <d v="2022-09-30T00:00:00"/>
    <s v="Online"/>
    <n v="20"/>
    <n v="14.7"/>
    <n v="297.14"/>
    <n v="41.1"/>
    <s v="Wallet"/>
    <n v="5"/>
    <s v="36-50"/>
    <s v="new"/>
    <s v="medium"/>
    <s v="High"/>
    <s v="Sep"/>
    <x v="2"/>
    <x v="1"/>
    <x v="2"/>
  </r>
  <r>
    <n v="608570"/>
    <n v="89781"/>
    <n v="24"/>
    <s v="Female"/>
    <x v="3"/>
    <x v="4"/>
    <s v="Chinese"/>
    <d v="2023-11-09T00:00:00"/>
    <s v="COD"/>
    <n v="37"/>
    <n v="4.7"/>
    <n v="360.38"/>
    <n v="112.25"/>
    <s v="Cash"/>
    <n v="4"/>
    <s v="18-24"/>
    <s v="repeat"/>
    <s v="medium"/>
    <s v="medium"/>
    <s v="Nov"/>
    <x v="0"/>
    <x v="2"/>
    <x v="0"/>
  </r>
  <r>
    <n v="608571"/>
    <n v="78388"/>
    <n v="21"/>
    <s v="Male"/>
    <x v="4"/>
    <x v="3"/>
    <s v="Chinese"/>
    <d v="2024-10-02T00:00:00"/>
    <s v="Online"/>
    <n v="56"/>
    <n v="10.7"/>
    <n v="1366.18"/>
    <n v="100.85"/>
    <s v="Wallet"/>
    <n v="5"/>
    <s v="18-24"/>
    <s v="new"/>
    <s v="high value"/>
    <s v="High"/>
    <s v="Oct"/>
    <x v="1"/>
    <x v="1"/>
    <x v="1"/>
  </r>
  <r>
    <n v="608572"/>
    <n v="96001"/>
    <n v="33"/>
    <s v="Female"/>
    <x v="4"/>
    <x v="4"/>
    <s v="Pizza"/>
    <d v="2023-05-31T00:00:00"/>
    <s v="COD"/>
    <n v="57"/>
    <n v="9.3000000000000007"/>
    <n v="502.37"/>
    <n v="66.33"/>
    <s v="Card"/>
    <n v="2"/>
    <s v="25-35"/>
    <s v="new"/>
    <s v="high value"/>
    <s v="Low"/>
    <s v="May"/>
    <x v="0"/>
    <x v="0"/>
    <x v="1"/>
  </r>
  <r>
    <n v="608573"/>
    <n v="80699"/>
    <n v="20"/>
    <s v="Male"/>
    <x v="3"/>
    <x v="4"/>
    <s v="Burger"/>
    <d v="2024-02-28T00:00:00"/>
    <s v="COD"/>
    <n v="76"/>
    <n v="13.3"/>
    <n v="852.43"/>
    <n v="28.23"/>
    <s v="Wallet"/>
    <n v="4"/>
    <s v="18-24"/>
    <s v="new"/>
    <s v="high value"/>
    <s v="medium"/>
    <s v="Feb"/>
    <x v="1"/>
    <x v="1"/>
    <x v="1"/>
  </r>
  <r>
    <n v="608574"/>
    <n v="61464"/>
    <n v="59"/>
    <s v="Male"/>
    <x v="3"/>
    <x v="4"/>
    <s v="Pizza"/>
    <d v="2023-03-05T00:00:00"/>
    <s v="Online"/>
    <n v="54"/>
    <n v="12"/>
    <n v="517.89"/>
    <n v="22.56"/>
    <s v="UPI"/>
    <n v="5"/>
    <s v="50+"/>
    <s v="new"/>
    <s v="high value"/>
    <s v="High"/>
    <s v="Mar"/>
    <x v="0"/>
    <x v="1"/>
    <x v="1"/>
  </r>
  <r>
    <n v="608575"/>
    <n v="11322"/>
    <n v="49"/>
    <s v="Male"/>
    <x v="5"/>
    <x v="0"/>
    <s v="Sandwich"/>
    <d v="2024-06-11T00:00:00"/>
    <s v="Online"/>
    <n v="50"/>
    <n v="11.7"/>
    <n v="278.79000000000002"/>
    <n v="38.25"/>
    <s v="UPI"/>
    <n v="3"/>
    <s v="36-50"/>
    <s v="new"/>
    <s v="medium"/>
    <s v="medium"/>
    <s v="Jun"/>
    <x v="1"/>
    <x v="1"/>
    <x v="1"/>
  </r>
  <r>
    <n v="608576"/>
    <n v="56118"/>
    <n v="36"/>
    <s v="Female"/>
    <x v="5"/>
    <x v="2"/>
    <s v="Sandwich"/>
    <d v="2023-03-30T00:00:00"/>
    <s v="COD"/>
    <n v="28"/>
    <n v="8.6999999999999993"/>
    <n v="1248"/>
    <n v="80.040000000000006"/>
    <s v="Wallet"/>
    <n v="2"/>
    <s v="36-50"/>
    <s v="repeat"/>
    <s v="high value"/>
    <s v="Low"/>
    <s v="Mar"/>
    <x v="0"/>
    <x v="0"/>
    <x v="2"/>
  </r>
  <r>
    <n v="608577"/>
    <n v="46654"/>
    <n v="19"/>
    <s v="Male"/>
    <x v="4"/>
    <x v="4"/>
    <s v="Burger"/>
    <d v="2022-03-21T00:00:00"/>
    <s v="Online"/>
    <n v="56"/>
    <n v="12.8"/>
    <n v="313.93"/>
    <n v="40.700000000000003"/>
    <s v="Cash"/>
    <n v="2"/>
    <s v="18-24"/>
    <s v="new"/>
    <s v="medium"/>
    <s v="Low"/>
    <s v="Mar"/>
    <x v="2"/>
    <x v="1"/>
    <x v="1"/>
  </r>
  <r>
    <n v="608578"/>
    <n v="92034"/>
    <n v="34"/>
    <s v="Female"/>
    <x v="0"/>
    <x v="0"/>
    <s v="Chinese"/>
    <d v="2024-06-18T00:00:00"/>
    <s v="COD"/>
    <n v="21"/>
    <n v="3.7"/>
    <n v="442.89"/>
    <n v="35.78"/>
    <s v="Cash"/>
    <n v="1"/>
    <s v="25-35"/>
    <s v="new"/>
    <s v="medium"/>
    <s v="Low"/>
    <s v="Jun"/>
    <x v="1"/>
    <x v="2"/>
    <x v="2"/>
  </r>
  <r>
    <n v="608579"/>
    <n v="93001"/>
    <n v="35"/>
    <s v="Female"/>
    <x v="4"/>
    <x v="3"/>
    <s v="Pizza"/>
    <d v="2024-06-21T00:00:00"/>
    <s v="COD"/>
    <n v="45"/>
    <n v="11.9"/>
    <n v="781.78"/>
    <n v="105.12"/>
    <s v="Wallet"/>
    <n v="5"/>
    <s v="25-35"/>
    <s v="new"/>
    <s v="high value"/>
    <s v="High"/>
    <s v="Jun"/>
    <x v="1"/>
    <x v="1"/>
    <x v="0"/>
  </r>
  <r>
    <n v="608580"/>
    <n v="27658"/>
    <n v="31"/>
    <s v="Male"/>
    <x v="0"/>
    <x v="0"/>
    <s v="Biryani"/>
    <d v="2023-09-15T00:00:00"/>
    <s v="COD"/>
    <n v="72"/>
    <n v="3.6"/>
    <n v="999.72"/>
    <n v="54.64"/>
    <s v="UPI"/>
    <n v="2"/>
    <s v="25-35"/>
    <s v="new"/>
    <s v="high value"/>
    <s v="Low"/>
    <s v="Sep"/>
    <x v="0"/>
    <x v="2"/>
    <x v="1"/>
  </r>
  <r>
    <n v="608581"/>
    <n v="11973"/>
    <n v="46"/>
    <s v="Male"/>
    <x v="3"/>
    <x v="4"/>
    <s v="South Indian"/>
    <d v="2023-05-04T00:00:00"/>
    <s v="COD"/>
    <n v="63"/>
    <n v="1.3"/>
    <n v="426.92"/>
    <n v="108.17"/>
    <s v="Wallet"/>
    <n v="5"/>
    <s v="36-50"/>
    <s v="new"/>
    <s v="medium"/>
    <s v="High"/>
    <s v="May"/>
    <x v="0"/>
    <x v="2"/>
    <x v="1"/>
  </r>
  <r>
    <n v="608582"/>
    <n v="13245"/>
    <n v="54"/>
    <s v="Male"/>
    <x v="5"/>
    <x v="1"/>
    <s v="Pizza"/>
    <d v="2023-12-07T00:00:00"/>
    <s v="COD"/>
    <n v="89"/>
    <n v="13.5"/>
    <n v="228.69"/>
    <n v="24.68"/>
    <s v="Card"/>
    <n v="4"/>
    <s v="50+"/>
    <s v="new"/>
    <s v="low"/>
    <s v="medium"/>
    <s v="Dec"/>
    <x v="0"/>
    <x v="1"/>
    <x v="1"/>
  </r>
  <r>
    <n v="608583"/>
    <n v="99098"/>
    <n v="45"/>
    <s v="Male"/>
    <x v="5"/>
    <x v="5"/>
    <s v="Sandwich"/>
    <d v="2023-05-05T00:00:00"/>
    <s v="COD"/>
    <n v="39"/>
    <n v="7.8"/>
    <n v="1124.0999999999999"/>
    <n v="99.59"/>
    <s v="Cash"/>
    <n v="2"/>
    <s v="36-50"/>
    <s v="new"/>
    <s v="high value"/>
    <s v="Low"/>
    <s v="May"/>
    <x v="0"/>
    <x v="0"/>
    <x v="0"/>
  </r>
  <r>
    <n v="608584"/>
    <n v="52894"/>
    <n v="60"/>
    <s v="Male"/>
    <x v="2"/>
    <x v="5"/>
    <s v="Burger"/>
    <d v="2024-07-28T00:00:00"/>
    <s v="COD"/>
    <n v="44"/>
    <n v="4.4000000000000004"/>
    <n v="885.81"/>
    <n v="89.04"/>
    <s v="Cash"/>
    <n v="2"/>
    <s v="50+"/>
    <s v="new"/>
    <s v="high value"/>
    <s v="Low"/>
    <s v="Jul"/>
    <x v="1"/>
    <x v="2"/>
    <x v="0"/>
  </r>
  <r>
    <n v="608585"/>
    <n v="28066"/>
    <n v="55"/>
    <s v="Male"/>
    <x v="0"/>
    <x v="3"/>
    <s v="Biryani"/>
    <d v="2023-11-03T00:00:00"/>
    <s v="COD"/>
    <n v="39"/>
    <n v="3"/>
    <n v="1023.02"/>
    <n v="67.27"/>
    <s v="UPI"/>
    <n v="2"/>
    <s v="50+"/>
    <s v="new"/>
    <s v="high value"/>
    <s v="Low"/>
    <s v="Nov"/>
    <x v="0"/>
    <x v="2"/>
    <x v="0"/>
  </r>
  <r>
    <n v="608586"/>
    <n v="48361"/>
    <n v="28"/>
    <s v="Male"/>
    <x v="1"/>
    <x v="3"/>
    <s v="Sandwich"/>
    <d v="2023-11-18T00:00:00"/>
    <s v="COD"/>
    <n v="83"/>
    <n v="12.8"/>
    <n v="1305.28"/>
    <n v="107.02"/>
    <s v="Cash"/>
    <n v="1"/>
    <s v="25-35"/>
    <s v="new"/>
    <s v="high value"/>
    <s v="Low"/>
    <s v="Nov"/>
    <x v="0"/>
    <x v="1"/>
    <x v="1"/>
  </r>
  <r>
    <n v="608587"/>
    <n v="61607"/>
    <n v="49"/>
    <s v="Male"/>
    <x v="3"/>
    <x v="6"/>
    <s v="South Indian"/>
    <d v="2024-03-12T00:00:00"/>
    <s v="COD"/>
    <n v="79"/>
    <n v="1.2"/>
    <n v="469.58"/>
    <n v="101.67"/>
    <s v="UPI"/>
    <n v="5"/>
    <s v="36-50"/>
    <s v="new"/>
    <s v="medium"/>
    <s v="High"/>
    <s v="Mar"/>
    <x v="1"/>
    <x v="2"/>
    <x v="1"/>
  </r>
  <r>
    <n v="608588"/>
    <n v="62536"/>
    <n v="22"/>
    <s v="Female"/>
    <x v="0"/>
    <x v="0"/>
    <s v="South Indian"/>
    <d v="2023-04-04T00:00:00"/>
    <s v="Online"/>
    <n v="72"/>
    <n v="13.1"/>
    <n v="414.89"/>
    <n v="32.9"/>
    <s v="Cash"/>
    <n v="2"/>
    <s v="18-24"/>
    <s v="repeat"/>
    <s v="medium"/>
    <s v="Low"/>
    <s v="Apr"/>
    <x v="0"/>
    <x v="1"/>
    <x v="1"/>
  </r>
  <r>
    <n v="608589"/>
    <n v="85601"/>
    <n v="23"/>
    <s v="Female"/>
    <x v="5"/>
    <x v="7"/>
    <s v="Chinese"/>
    <d v="2022-11-21T00:00:00"/>
    <s v="Online"/>
    <n v="35"/>
    <n v="6.3"/>
    <n v="842.64"/>
    <n v="81.14"/>
    <s v="Cash"/>
    <n v="2"/>
    <s v="18-24"/>
    <s v="new"/>
    <s v="high value"/>
    <s v="Low"/>
    <s v="Nov"/>
    <x v="2"/>
    <x v="0"/>
    <x v="0"/>
  </r>
  <r>
    <n v="608590"/>
    <n v="23754"/>
    <n v="45"/>
    <s v="Female"/>
    <x v="4"/>
    <x v="2"/>
    <s v="South Indian"/>
    <d v="2023-01-10T00:00:00"/>
    <s v="COD"/>
    <n v="82"/>
    <n v="2.7"/>
    <n v="1477.77"/>
    <n v="43.48"/>
    <s v="Cash"/>
    <n v="4"/>
    <s v="36-50"/>
    <s v="repeat"/>
    <s v="high value"/>
    <s v="medium"/>
    <s v="Jan"/>
    <x v="0"/>
    <x v="2"/>
    <x v="1"/>
  </r>
  <r>
    <n v="608591"/>
    <n v="51899"/>
    <n v="22"/>
    <s v="Male"/>
    <x v="1"/>
    <x v="6"/>
    <s v="Pizza"/>
    <d v="2023-12-14T00:00:00"/>
    <s v="COD"/>
    <n v="54"/>
    <n v="14.7"/>
    <n v="1357.87"/>
    <n v="25.65"/>
    <s v="Card"/>
    <n v="5"/>
    <s v="18-24"/>
    <s v="new"/>
    <s v="high value"/>
    <s v="High"/>
    <s v="Dec"/>
    <x v="0"/>
    <x v="1"/>
    <x v="1"/>
  </r>
  <r>
    <n v="608592"/>
    <n v="52175"/>
    <n v="56"/>
    <s v="Male"/>
    <x v="5"/>
    <x v="6"/>
    <s v="Sandwich"/>
    <d v="2024-04-16T00:00:00"/>
    <s v="Online"/>
    <n v="35"/>
    <n v="4.4000000000000004"/>
    <n v="1289.4000000000001"/>
    <n v="104.59"/>
    <s v="Wallet"/>
    <n v="1"/>
    <s v="50+"/>
    <s v="new"/>
    <s v="high value"/>
    <s v="Low"/>
    <s v="Apr"/>
    <x v="1"/>
    <x v="2"/>
    <x v="0"/>
  </r>
  <r>
    <n v="608593"/>
    <n v="26570"/>
    <n v="62"/>
    <s v="Male"/>
    <x v="1"/>
    <x v="1"/>
    <s v="Sandwich"/>
    <d v="2023-06-23T00:00:00"/>
    <s v="Online"/>
    <n v="29"/>
    <n v="11.4"/>
    <n v="1401.95"/>
    <n v="71.540000000000006"/>
    <s v="UPI"/>
    <n v="3"/>
    <s v="50+"/>
    <s v="new"/>
    <s v="high value"/>
    <s v="medium"/>
    <s v="Jun"/>
    <x v="0"/>
    <x v="1"/>
    <x v="2"/>
  </r>
  <r>
    <n v="608594"/>
    <n v="66415"/>
    <n v="43"/>
    <s v="Female"/>
    <x v="1"/>
    <x v="1"/>
    <s v="Sandwich"/>
    <d v="2024-03-29T00:00:00"/>
    <s v="Online"/>
    <n v="66"/>
    <n v="1.1000000000000001"/>
    <n v="1326.84"/>
    <n v="67.900000000000006"/>
    <s v="UPI"/>
    <n v="1"/>
    <s v="36-50"/>
    <s v="new"/>
    <s v="high value"/>
    <s v="Low"/>
    <s v="Mar"/>
    <x v="1"/>
    <x v="2"/>
    <x v="1"/>
  </r>
  <r>
    <n v="608595"/>
    <n v="36990"/>
    <n v="30"/>
    <s v="Male"/>
    <x v="0"/>
    <x v="4"/>
    <s v="Pizza"/>
    <d v="2023-10-20T00:00:00"/>
    <s v="COD"/>
    <n v="81"/>
    <n v="14.1"/>
    <n v="907.03"/>
    <n v="82.49"/>
    <s v="UPI"/>
    <n v="2"/>
    <s v="25-35"/>
    <s v="new"/>
    <s v="high value"/>
    <s v="Low"/>
    <s v="Oct"/>
    <x v="0"/>
    <x v="1"/>
    <x v="1"/>
  </r>
  <r>
    <n v="608596"/>
    <n v="94921"/>
    <n v="39"/>
    <s v="Female"/>
    <x v="4"/>
    <x v="7"/>
    <s v="Burger"/>
    <d v="2023-10-11T00:00:00"/>
    <s v="COD"/>
    <n v="47"/>
    <n v="13.4"/>
    <n v="752.39"/>
    <n v="74.510000000000005"/>
    <s v="Wallet"/>
    <n v="5"/>
    <s v="36-50"/>
    <s v="new"/>
    <s v="high value"/>
    <s v="High"/>
    <s v="Oct"/>
    <x v="0"/>
    <x v="1"/>
    <x v="1"/>
  </r>
  <r>
    <n v="608597"/>
    <n v="68217"/>
    <n v="61"/>
    <s v="Male"/>
    <x v="3"/>
    <x v="2"/>
    <s v="Burger"/>
    <d v="2024-03-24T00:00:00"/>
    <s v="Online"/>
    <n v="46"/>
    <n v="11.9"/>
    <n v="1388.42"/>
    <n v="65.8"/>
    <s v="Wallet"/>
    <n v="3"/>
    <s v="50+"/>
    <s v="new"/>
    <s v="high value"/>
    <s v="medium"/>
    <s v="Mar"/>
    <x v="1"/>
    <x v="1"/>
    <x v="1"/>
  </r>
  <r>
    <n v="608598"/>
    <n v="79471"/>
    <n v="47"/>
    <s v="Male"/>
    <x v="4"/>
    <x v="1"/>
    <s v="Burger"/>
    <d v="2024-08-03T00:00:00"/>
    <s v="Online"/>
    <n v="43"/>
    <n v="13.7"/>
    <n v="824.08"/>
    <n v="79.27"/>
    <s v="Cash"/>
    <n v="1"/>
    <s v="36-50"/>
    <s v="new"/>
    <s v="high value"/>
    <s v="Low"/>
    <s v="Aug"/>
    <x v="1"/>
    <x v="1"/>
    <x v="0"/>
  </r>
  <r>
    <n v="608599"/>
    <n v="49206"/>
    <n v="38"/>
    <s v="Male"/>
    <x v="1"/>
    <x v="7"/>
    <s v="Chinese"/>
    <d v="2024-12-30T00:00:00"/>
    <s v="COD"/>
    <n v="56"/>
    <n v="14.7"/>
    <n v="366.7"/>
    <n v="35.42"/>
    <s v="Cash"/>
    <n v="4"/>
    <s v="36-50"/>
    <s v="new"/>
    <s v="medium"/>
    <s v="medium"/>
    <s v="Dec"/>
    <x v="1"/>
    <x v="1"/>
    <x v="1"/>
  </r>
  <r>
    <n v="608600"/>
    <n v="62020"/>
    <n v="64"/>
    <s v="Male"/>
    <x v="0"/>
    <x v="4"/>
    <s v="South Indian"/>
    <d v="2024-09-28T00:00:00"/>
    <s v="Online"/>
    <n v="30"/>
    <n v="2.8"/>
    <n v="1229.57"/>
    <n v="116.17"/>
    <s v="Cash"/>
    <n v="5"/>
    <s v="50+"/>
    <s v="new"/>
    <s v="high value"/>
    <s v="High"/>
    <s v="Sep"/>
    <x v="1"/>
    <x v="2"/>
    <x v="2"/>
  </r>
  <r>
    <n v="608601"/>
    <n v="56633"/>
    <n v="43"/>
    <s v="Male"/>
    <x v="3"/>
    <x v="4"/>
    <s v="Biryani"/>
    <d v="2022-10-09T00:00:00"/>
    <s v="Online"/>
    <n v="87"/>
    <n v="13.5"/>
    <n v="486.1"/>
    <n v="67.16"/>
    <s v="Cash"/>
    <n v="4"/>
    <s v="36-50"/>
    <s v="new"/>
    <s v="medium"/>
    <s v="medium"/>
    <s v="Oct"/>
    <x v="2"/>
    <x v="1"/>
    <x v="1"/>
  </r>
  <r>
    <n v="608602"/>
    <n v="47596"/>
    <n v="46"/>
    <s v="Female"/>
    <x v="2"/>
    <x v="4"/>
    <s v="South Indian"/>
    <d v="2022-01-28T00:00:00"/>
    <s v="Online"/>
    <n v="56"/>
    <n v="4.0999999999999996"/>
    <n v="805.92"/>
    <n v="65.069999999999993"/>
    <s v="Wallet"/>
    <n v="1"/>
    <s v="36-50"/>
    <s v="new"/>
    <s v="high value"/>
    <s v="Low"/>
    <s v="Jan"/>
    <x v="2"/>
    <x v="2"/>
    <x v="1"/>
  </r>
  <r>
    <n v="608603"/>
    <n v="32605"/>
    <n v="56"/>
    <s v="Female"/>
    <x v="3"/>
    <x v="4"/>
    <s v="Biryani"/>
    <d v="2023-11-21T00:00:00"/>
    <s v="Online"/>
    <n v="30"/>
    <n v="2.4"/>
    <n v="846.3"/>
    <n v="107.28"/>
    <s v="Wallet"/>
    <n v="5"/>
    <s v="50+"/>
    <s v="new"/>
    <s v="high value"/>
    <s v="High"/>
    <s v="Nov"/>
    <x v="0"/>
    <x v="2"/>
    <x v="2"/>
  </r>
  <r>
    <n v="608604"/>
    <n v="78487"/>
    <n v="24"/>
    <s v="Female"/>
    <x v="2"/>
    <x v="1"/>
    <s v="South Indian"/>
    <d v="2023-04-10T00:00:00"/>
    <s v="COD"/>
    <n v="26"/>
    <n v="11.8"/>
    <n v="565.03"/>
    <n v="86"/>
    <s v="Card"/>
    <n v="1"/>
    <s v="18-24"/>
    <s v="new"/>
    <s v="high value"/>
    <s v="Low"/>
    <s v="Apr"/>
    <x v="0"/>
    <x v="1"/>
    <x v="2"/>
  </r>
  <r>
    <n v="608605"/>
    <n v="63952"/>
    <n v="44"/>
    <s v="Male"/>
    <x v="4"/>
    <x v="4"/>
    <s v="Burger"/>
    <d v="2024-04-03T00:00:00"/>
    <s v="COD"/>
    <n v="25"/>
    <n v="4.4000000000000004"/>
    <n v="604.45000000000005"/>
    <n v="82.58"/>
    <s v="UPI"/>
    <n v="5"/>
    <s v="36-50"/>
    <s v="new"/>
    <s v="high value"/>
    <s v="High"/>
    <s v="Apr"/>
    <x v="1"/>
    <x v="2"/>
    <x v="2"/>
  </r>
  <r>
    <n v="608606"/>
    <n v="86154"/>
    <n v="31"/>
    <s v="Male"/>
    <x v="1"/>
    <x v="0"/>
    <s v="Burger"/>
    <d v="2023-12-07T00:00:00"/>
    <s v="COD"/>
    <n v="52"/>
    <n v="12.4"/>
    <n v="1474.91"/>
    <n v="91.2"/>
    <s v="Card"/>
    <n v="5"/>
    <s v="25-35"/>
    <s v="new"/>
    <s v="high value"/>
    <s v="High"/>
    <s v="Dec"/>
    <x v="0"/>
    <x v="1"/>
    <x v="1"/>
  </r>
  <r>
    <n v="608607"/>
    <n v="43602"/>
    <n v="55"/>
    <s v="Female"/>
    <x v="0"/>
    <x v="6"/>
    <s v="Sandwich"/>
    <d v="2023-11-12T00:00:00"/>
    <s v="COD"/>
    <n v="62"/>
    <n v="1.1000000000000001"/>
    <n v="544.09"/>
    <n v="74.8"/>
    <s v="Wallet"/>
    <n v="4"/>
    <s v="50+"/>
    <s v="new"/>
    <s v="high value"/>
    <s v="medium"/>
    <s v="Nov"/>
    <x v="0"/>
    <x v="2"/>
    <x v="1"/>
  </r>
  <r>
    <n v="608608"/>
    <n v="46229"/>
    <n v="51"/>
    <s v="Male"/>
    <x v="0"/>
    <x v="7"/>
    <s v="Pizza"/>
    <d v="2022-04-05T00:00:00"/>
    <s v="Online"/>
    <n v="35"/>
    <n v="11.9"/>
    <n v="210.9"/>
    <n v="76.22"/>
    <s v="Wallet"/>
    <n v="2"/>
    <s v="50+"/>
    <s v="new"/>
    <s v="low"/>
    <s v="Low"/>
    <s v="Apr"/>
    <x v="2"/>
    <x v="1"/>
    <x v="0"/>
  </r>
  <r>
    <n v="608609"/>
    <n v="13316"/>
    <n v="25"/>
    <s v="Male"/>
    <x v="5"/>
    <x v="4"/>
    <s v="South Indian"/>
    <d v="2023-05-04T00:00:00"/>
    <s v="COD"/>
    <n v="44"/>
    <n v="7.4"/>
    <n v="770.33"/>
    <n v="107.83"/>
    <s v="Wallet"/>
    <n v="4"/>
    <s v="25-35"/>
    <s v="new"/>
    <s v="high value"/>
    <s v="medium"/>
    <s v="May"/>
    <x v="0"/>
    <x v="0"/>
    <x v="0"/>
  </r>
  <r>
    <n v="608610"/>
    <n v="23245"/>
    <n v="63"/>
    <s v="Female"/>
    <x v="0"/>
    <x v="4"/>
    <s v="Sandwich"/>
    <d v="2023-04-10T00:00:00"/>
    <s v="Online"/>
    <n v="45"/>
    <n v="13.1"/>
    <n v="691.87"/>
    <n v="103.2"/>
    <s v="UPI"/>
    <n v="2"/>
    <s v="50+"/>
    <s v="repeat"/>
    <s v="high value"/>
    <s v="Low"/>
    <s v="Apr"/>
    <x v="0"/>
    <x v="1"/>
    <x v="0"/>
  </r>
  <r>
    <n v="608611"/>
    <n v="23600"/>
    <n v="57"/>
    <s v="Male"/>
    <x v="3"/>
    <x v="2"/>
    <s v="Sandwich"/>
    <d v="2023-07-05T00:00:00"/>
    <s v="COD"/>
    <n v="74"/>
    <n v="10.8"/>
    <n v="150.5"/>
    <n v="42.14"/>
    <s v="Card"/>
    <n v="5"/>
    <s v="50+"/>
    <s v="new"/>
    <s v="low"/>
    <s v="High"/>
    <s v="Jul"/>
    <x v="0"/>
    <x v="1"/>
    <x v="1"/>
  </r>
  <r>
    <n v="608612"/>
    <n v="17215"/>
    <n v="50"/>
    <s v="Male"/>
    <x v="1"/>
    <x v="5"/>
    <s v="Burger"/>
    <d v="2023-04-10T00:00:00"/>
    <s v="Online"/>
    <n v="50"/>
    <n v="7.1"/>
    <n v="993.65"/>
    <n v="40.24"/>
    <s v="Card"/>
    <n v="1"/>
    <s v="36-50"/>
    <s v="new"/>
    <s v="high value"/>
    <s v="Low"/>
    <s v="Apr"/>
    <x v="0"/>
    <x v="0"/>
    <x v="1"/>
  </r>
  <r>
    <n v="608613"/>
    <n v="13713"/>
    <n v="40"/>
    <s v="Male"/>
    <x v="0"/>
    <x v="2"/>
    <s v="Sandwich"/>
    <d v="2024-08-25T00:00:00"/>
    <s v="Online"/>
    <n v="34"/>
    <n v="8.9"/>
    <n v="905.81"/>
    <n v="35.51"/>
    <s v="Card"/>
    <n v="5"/>
    <s v="36-50"/>
    <s v="new"/>
    <s v="high value"/>
    <s v="High"/>
    <s v="Aug"/>
    <x v="1"/>
    <x v="0"/>
    <x v="0"/>
  </r>
  <r>
    <n v="608614"/>
    <n v="80525"/>
    <n v="51"/>
    <s v="Female"/>
    <x v="2"/>
    <x v="3"/>
    <s v="Biryani"/>
    <d v="2023-01-26T00:00:00"/>
    <s v="Online"/>
    <n v="66"/>
    <n v="13.7"/>
    <n v="530.04"/>
    <n v="20.170000000000002"/>
    <s v="Wallet"/>
    <n v="3"/>
    <s v="50+"/>
    <s v="new"/>
    <s v="high value"/>
    <s v="medium"/>
    <s v="Jan"/>
    <x v="0"/>
    <x v="1"/>
    <x v="1"/>
  </r>
  <r>
    <n v="608615"/>
    <n v="67823"/>
    <n v="58"/>
    <s v="Female"/>
    <x v="5"/>
    <x v="1"/>
    <s v="Chinese"/>
    <d v="2024-04-28T00:00:00"/>
    <s v="COD"/>
    <n v="57"/>
    <n v="9.1"/>
    <n v="564.22"/>
    <n v="26.84"/>
    <s v="Wallet"/>
    <n v="4"/>
    <s v="50+"/>
    <s v="new"/>
    <s v="high value"/>
    <s v="medium"/>
    <s v="Apr"/>
    <x v="1"/>
    <x v="0"/>
    <x v="1"/>
  </r>
  <r>
    <n v="608616"/>
    <n v="82350"/>
    <n v="29"/>
    <s v="Female"/>
    <x v="1"/>
    <x v="6"/>
    <s v="Pizza"/>
    <d v="2024-01-09T00:00:00"/>
    <s v="COD"/>
    <n v="53"/>
    <n v="7.2"/>
    <n v="1049.95"/>
    <n v="55.78"/>
    <s v="Cash"/>
    <n v="1"/>
    <s v="25-35"/>
    <s v="new"/>
    <s v="high value"/>
    <s v="Low"/>
    <s v="Jan"/>
    <x v="1"/>
    <x v="0"/>
    <x v="1"/>
  </r>
  <r>
    <n v="608617"/>
    <n v="68084"/>
    <n v="20"/>
    <s v="Male"/>
    <x v="2"/>
    <x v="2"/>
    <s v="Biryani"/>
    <d v="2022-12-13T00:00:00"/>
    <s v="Online"/>
    <n v="58"/>
    <n v="6.1"/>
    <n v="686.48"/>
    <n v="111.61"/>
    <s v="Wallet"/>
    <n v="5"/>
    <s v="18-24"/>
    <s v="new"/>
    <s v="high value"/>
    <s v="High"/>
    <s v="Dec"/>
    <x v="2"/>
    <x v="0"/>
    <x v="1"/>
  </r>
  <r>
    <n v="608618"/>
    <n v="52458"/>
    <n v="31"/>
    <s v="Female"/>
    <x v="1"/>
    <x v="6"/>
    <s v="Burger"/>
    <d v="2022-04-26T00:00:00"/>
    <s v="COD"/>
    <n v="84"/>
    <n v="12.5"/>
    <n v="498.76"/>
    <n v="117.23"/>
    <s v="UPI"/>
    <n v="2"/>
    <s v="25-35"/>
    <s v="new"/>
    <s v="medium"/>
    <s v="Low"/>
    <s v="Apr"/>
    <x v="2"/>
    <x v="1"/>
    <x v="1"/>
  </r>
  <r>
    <n v="608619"/>
    <n v="56210"/>
    <n v="29"/>
    <s v="Female"/>
    <x v="4"/>
    <x v="5"/>
    <s v="Pizza"/>
    <d v="2024-05-19T00:00:00"/>
    <s v="COD"/>
    <n v="20"/>
    <n v="4"/>
    <n v="875.16"/>
    <n v="104.53"/>
    <s v="Cash"/>
    <n v="5"/>
    <s v="25-35"/>
    <s v="new"/>
    <s v="high value"/>
    <s v="High"/>
    <s v="May"/>
    <x v="1"/>
    <x v="2"/>
    <x v="2"/>
  </r>
  <r>
    <n v="608620"/>
    <n v="71132"/>
    <n v="27"/>
    <s v="Female"/>
    <x v="1"/>
    <x v="1"/>
    <s v="South Indian"/>
    <d v="2022-07-12T00:00:00"/>
    <s v="COD"/>
    <n v="42"/>
    <n v="12.3"/>
    <n v="541.91999999999996"/>
    <n v="39.35"/>
    <s v="Cash"/>
    <n v="1"/>
    <s v="25-35"/>
    <s v="new"/>
    <s v="high value"/>
    <s v="Low"/>
    <s v="Jul"/>
    <x v="2"/>
    <x v="1"/>
    <x v="0"/>
  </r>
  <r>
    <n v="608621"/>
    <n v="88230"/>
    <n v="51"/>
    <s v="Female"/>
    <x v="2"/>
    <x v="3"/>
    <s v="Pizza"/>
    <d v="2024-12-19T00:00:00"/>
    <s v="Online"/>
    <n v="31"/>
    <n v="7.3"/>
    <n v="1121.1099999999999"/>
    <n v="25.56"/>
    <s v="Wallet"/>
    <n v="1"/>
    <s v="50+"/>
    <s v="repeat"/>
    <s v="high value"/>
    <s v="Low"/>
    <s v="Dec"/>
    <x v="1"/>
    <x v="0"/>
    <x v="0"/>
  </r>
  <r>
    <n v="608622"/>
    <n v="25537"/>
    <n v="58"/>
    <s v="Female"/>
    <x v="5"/>
    <x v="5"/>
    <s v="Burger"/>
    <d v="2024-10-16T00:00:00"/>
    <s v="COD"/>
    <n v="87"/>
    <n v="4.5999999999999996"/>
    <n v="372.76"/>
    <n v="36.03"/>
    <s v="Wallet"/>
    <n v="2"/>
    <s v="50+"/>
    <s v="new"/>
    <s v="medium"/>
    <s v="Low"/>
    <s v="Oct"/>
    <x v="1"/>
    <x v="2"/>
    <x v="1"/>
  </r>
  <r>
    <n v="608623"/>
    <n v="94337"/>
    <n v="58"/>
    <s v="Female"/>
    <x v="5"/>
    <x v="1"/>
    <s v="Biryani"/>
    <d v="2022-05-06T00:00:00"/>
    <s v="COD"/>
    <n v="56"/>
    <n v="13.5"/>
    <n v="1459.96"/>
    <n v="92.5"/>
    <s v="Wallet"/>
    <n v="3"/>
    <s v="50+"/>
    <s v="new"/>
    <s v="high value"/>
    <s v="medium"/>
    <s v="May"/>
    <x v="2"/>
    <x v="1"/>
    <x v="1"/>
  </r>
  <r>
    <n v="608624"/>
    <n v="53159"/>
    <n v="19"/>
    <s v="Male"/>
    <x v="3"/>
    <x v="6"/>
    <s v="South Indian"/>
    <d v="2023-07-30T00:00:00"/>
    <s v="COD"/>
    <n v="82"/>
    <n v="12.5"/>
    <n v="1224.75"/>
    <n v="44.69"/>
    <s v="Card"/>
    <n v="2"/>
    <s v="18-24"/>
    <s v="new"/>
    <s v="high value"/>
    <s v="Low"/>
    <s v="Jul"/>
    <x v="0"/>
    <x v="1"/>
    <x v="1"/>
  </r>
  <r>
    <n v="608625"/>
    <n v="47447"/>
    <n v="44"/>
    <s v="Male"/>
    <x v="5"/>
    <x v="3"/>
    <s v="Burger"/>
    <d v="2022-06-29T00:00:00"/>
    <s v="COD"/>
    <n v="60"/>
    <n v="10"/>
    <n v="1119.01"/>
    <n v="44.3"/>
    <s v="Cash"/>
    <n v="3"/>
    <s v="36-50"/>
    <s v="new"/>
    <s v="high value"/>
    <s v="medium"/>
    <s v="Jun"/>
    <x v="2"/>
    <x v="0"/>
    <x v="1"/>
  </r>
  <r>
    <n v="608626"/>
    <n v="81437"/>
    <n v="63"/>
    <s v="Female"/>
    <x v="2"/>
    <x v="0"/>
    <s v="South Indian"/>
    <d v="2023-07-28T00:00:00"/>
    <s v="Online"/>
    <n v="63"/>
    <n v="8.6999999999999993"/>
    <n v="789.92"/>
    <n v="76.28"/>
    <s v="Cash"/>
    <n v="3"/>
    <s v="50+"/>
    <s v="repeat"/>
    <s v="high value"/>
    <s v="medium"/>
    <s v="Jul"/>
    <x v="0"/>
    <x v="0"/>
    <x v="1"/>
  </r>
  <r>
    <n v="608627"/>
    <n v="79419"/>
    <n v="53"/>
    <s v="Female"/>
    <x v="2"/>
    <x v="3"/>
    <s v="Chinese"/>
    <d v="2022-11-24T00:00:00"/>
    <s v="COD"/>
    <n v="87"/>
    <n v="4.4000000000000004"/>
    <n v="842.37"/>
    <n v="21.33"/>
    <s v="Card"/>
    <n v="3"/>
    <s v="50+"/>
    <s v="new"/>
    <s v="high value"/>
    <s v="medium"/>
    <s v="Nov"/>
    <x v="2"/>
    <x v="2"/>
    <x v="1"/>
  </r>
  <r>
    <n v="608628"/>
    <n v="44750"/>
    <n v="57"/>
    <s v="Male"/>
    <x v="4"/>
    <x v="6"/>
    <s v="Chinese"/>
    <d v="2023-07-02T00:00:00"/>
    <s v="Online"/>
    <n v="43"/>
    <n v="4.9000000000000004"/>
    <n v="1330.16"/>
    <n v="23.06"/>
    <s v="UPI"/>
    <n v="1"/>
    <s v="50+"/>
    <s v="repeat"/>
    <s v="high value"/>
    <s v="Low"/>
    <s v="Jul"/>
    <x v="0"/>
    <x v="2"/>
    <x v="0"/>
  </r>
  <r>
    <n v="608629"/>
    <n v="40195"/>
    <n v="59"/>
    <s v="Male"/>
    <x v="2"/>
    <x v="4"/>
    <s v="Pizza"/>
    <d v="2023-09-19T00:00:00"/>
    <s v="COD"/>
    <n v="48"/>
    <n v="4.8"/>
    <n v="1435.11"/>
    <n v="76.59"/>
    <s v="Wallet"/>
    <n v="5"/>
    <s v="50+"/>
    <s v="new"/>
    <s v="high value"/>
    <s v="High"/>
    <s v="Sep"/>
    <x v="0"/>
    <x v="2"/>
    <x v="1"/>
  </r>
  <r>
    <n v="608630"/>
    <n v="53709"/>
    <n v="41"/>
    <s v="Male"/>
    <x v="3"/>
    <x v="5"/>
    <s v="Biryani"/>
    <d v="2022-04-12T00:00:00"/>
    <s v="Online"/>
    <n v="59"/>
    <n v="5.3"/>
    <n v="330.16"/>
    <n v="79.11"/>
    <s v="Card"/>
    <n v="2"/>
    <s v="36-50"/>
    <s v="new"/>
    <s v="medium"/>
    <s v="Low"/>
    <s v="Apr"/>
    <x v="2"/>
    <x v="0"/>
    <x v="1"/>
  </r>
  <r>
    <n v="608631"/>
    <n v="16729"/>
    <n v="36"/>
    <s v="Female"/>
    <x v="3"/>
    <x v="7"/>
    <s v="Burger"/>
    <d v="2023-12-28T00:00:00"/>
    <s v="Online"/>
    <n v="49"/>
    <n v="14.6"/>
    <n v="155.86000000000001"/>
    <n v="98.24"/>
    <s v="Wallet"/>
    <n v="1"/>
    <s v="36-50"/>
    <s v="new"/>
    <s v="low"/>
    <s v="Low"/>
    <s v="Dec"/>
    <x v="0"/>
    <x v="1"/>
    <x v="1"/>
  </r>
  <r>
    <n v="608632"/>
    <n v="44739"/>
    <n v="45"/>
    <s v="Male"/>
    <x v="4"/>
    <x v="3"/>
    <s v="Burger"/>
    <d v="2022-03-30T00:00:00"/>
    <s v="COD"/>
    <n v="79"/>
    <n v="1.9"/>
    <n v="837.51"/>
    <n v="117.71"/>
    <s v="Cash"/>
    <n v="5"/>
    <s v="36-50"/>
    <s v="new"/>
    <s v="high value"/>
    <s v="High"/>
    <s v="Mar"/>
    <x v="2"/>
    <x v="2"/>
    <x v="1"/>
  </r>
  <r>
    <n v="608633"/>
    <n v="13651"/>
    <n v="57"/>
    <s v="Female"/>
    <x v="2"/>
    <x v="0"/>
    <s v="Chinese"/>
    <d v="2022-02-02T00:00:00"/>
    <s v="Online"/>
    <n v="35"/>
    <n v="13.8"/>
    <n v="425.02"/>
    <n v="35.07"/>
    <s v="Card"/>
    <n v="2"/>
    <s v="50+"/>
    <s v="new"/>
    <s v="medium"/>
    <s v="Low"/>
    <s v="Feb"/>
    <x v="2"/>
    <x v="1"/>
    <x v="0"/>
  </r>
  <r>
    <n v="608634"/>
    <n v="42399"/>
    <n v="27"/>
    <s v="Female"/>
    <x v="0"/>
    <x v="6"/>
    <s v="South Indian"/>
    <d v="2022-04-04T00:00:00"/>
    <s v="COD"/>
    <n v="27"/>
    <n v="1.1000000000000001"/>
    <n v="646.49"/>
    <n v="77.53"/>
    <s v="Cash"/>
    <n v="5"/>
    <s v="25-35"/>
    <s v="repeat"/>
    <s v="high value"/>
    <s v="High"/>
    <s v="Apr"/>
    <x v="2"/>
    <x v="2"/>
    <x v="2"/>
  </r>
  <r>
    <n v="608635"/>
    <n v="84661"/>
    <n v="53"/>
    <s v="Female"/>
    <x v="4"/>
    <x v="7"/>
    <s v="Sandwich"/>
    <d v="2024-09-14T00:00:00"/>
    <s v="COD"/>
    <n v="24"/>
    <n v="9.5"/>
    <n v="348.07"/>
    <n v="100.86"/>
    <s v="Wallet"/>
    <n v="3"/>
    <s v="50+"/>
    <s v="new"/>
    <s v="medium"/>
    <s v="medium"/>
    <s v="Sep"/>
    <x v="1"/>
    <x v="0"/>
    <x v="2"/>
  </r>
  <r>
    <n v="608636"/>
    <n v="38235"/>
    <n v="59"/>
    <s v="Male"/>
    <x v="1"/>
    <x v="5"/>
    <s v="Biryani"/>
    <d v="2024-04-17T00:00:00"/>
    <s v="Online"/>
    <n v="64"/>
    <n v="9.3000000000000007"/>
    <n v="1345.86"/>
    <n v="101.67"/>
    <s v="Card"/>
    <n v="1"/>
    <s v="50+"/>
    <s v="new"/>
    <s v="high value"/>
    <s v="Low"/>
    <s v="Apr"/>
    <x v="1"/>
    <x v="0"/>
    <x v="1"/>
  </r>
  <r>
    <n v="608637"/>
    <n v="14076"/>
    <n v="62"/>
    <s v="Female"/>
    <x v="3"/>
    <x v="3"/>
    <s v="Biryani"/>
    <d v="2022-09-16T00:00:00"/>
    <s v="COD"/>
    <n v="38"/>
    <n v="2"/>
    <n v="1154.08"/>
    <n v="106.1"/>
    <s v="Card"/>
    <n v="1"/>
    <s v="50+"/>
    <s v="new"/>
    <s v="high value"/>
    <s v="Low"/>
    <s v="Sep"/>
    <x v="2"/>
    <x v="2"/>
    <x v="0"/>
  </r>
  <r>
    <n v="608638"/>
    <n v="39115"/>
    <n v="58"/>
    <s v="Male"/>
    <x v="1"/>
    <x v="6"/>
    <s v="South Indian"/>
    <d v="2024-12-19T00:00:00"/>
    <s v="Online"/>
    <n v="28"/>
    <n v="14.7"/>
    <n v="641.51"/>
    <n v="56.58"/>
    <s v="Cash"/>
    <n v="3"/>
    <s v="50+"/>
    <s v="new"/>
    <s v="high value"/>
    <s v="medium"/>
    <s v="Dec"/>
    <x v="1"/>
    <x v="1"/>
    <x v="2"/>
  </r>
  <r>
    <n v="608639"/>
    <n v="49738"/>
    <n v="44"/>
    <s v="Female"/>
    <x v="0"/>
    <x v="0"/>
    <s v="South Indian"/>
    <d v="2024-01-03T00:00:00"/>
    <s v="Online"/>
    <n v="24"/>
    <n v="11.9"/>
    <n v="284.31"/>
    <n v="74.63"/>
    <s v="Cash"/>
    <n v="2"/>
    <s v="36-50"/>
    <s v="new"/>
    <s v="medium"/>
    <s v="Low"/>
    <s v="Jan"/>
    <x v="1"/>
    <x v="1"/>
    <x v="2"/>
  </r>
  <r>
    <n v="608640"/>
    <n v="38990"/>
    <n v="34"/>
    <s v="Male"/>
    <x v="5"/>
    <x v="0"/>
    <s v="Burger"/>
    <d v="2022-06-06T00:00:00"/>
    <s v="Online"/>
    <n v="89"/>
    <n v="5.5"/>
    <n v="618.16"/>
    <n v="26.59"/>
    <s v="Wallet"/>
    <n v="4"/>
    <s v="25-35"/>
    <s v="new"/>
    <s v="high value"/>
    <s v="medium"/>
    <s v="Jun"/>
    <x v="2"/>
    <x v="0"/>
    <x v="1"/>
  </r>
  <r>
    <n v="608641"/>
    <n v="69645"/>
    <n v="21"/>
    <s v="Male"/>
    <x v="3"/>
    <x v="4"/>
    <s v="Sandwich"/>
    <d v="2022-02-17T00:00:00"/>
    <s v="Online"/>
    <n v="76"/>
    <n v="4.5"/>
    <n v="213.17"/>
    <n v="46.5"/>
    <s v="Wallet"/>
    <n v="3"/>
    <s v="18-24"/>
    <s v="new"/>
    <s v="low"/>
    <s v="medium"/>
    <s v="Feb"/>
    <x v="2"/>
    <x v="2"/>
    <x v="1"/>
  </r>
  <r>
    <n v="608642"/>
    <n v="10240"/>
    <n v="47"/>
    <s v="Female"/>
    <x v="0"/>
    <x v="5"/>
    <s v="Pizza"/>
    <d v="2024-11-18T00:00:00"/>
    <s v="COD"/>
    <n v="58"/>
    <n v="13"/>
    <n v="726.76"/>
    <n v="64.63"/>
    <s v="Wallet"/>
    <n v="2"/>
    <s v="36-50"/>
    <s v="repeat"/>
    <s v="high value"/>
    <s v="Low"/>
    <s v="Nov"/>
    <x v="1"/>
    <x v="1"/>
    <x v="1"/>
  </r>
  <r>
    <n v="608643"/>
    <n v="35205"/>
    <n v="35"/>
    <s v="Female"/>
    <x v="5"/>
    <x v="7"/>
    <s v="Sandwich"/>
    <d v="2022-04-23T00:00:00"/>
    <s v="COD"/>
    <n v="29"/>
    <n v="5.9"/>
    <n v="181.92"/>
    <n v="73.77"/>
    <s v="UPI"/>
    <n v="5"/>
    <s v="25-35"/>
    <s v="new"/>
    <s v="low"/>
    <s v="High"/>
    <s v="Apr"/>
    <x v="2"/>
    <x v="0"/>
    <x v="2"/>
  </r>
  <r>
    <n v="608644"/>
    <n v="13276"/>
    <n v="61"/>
    <s v="Male"/>
    <x v="0"/>
    <x v="2"/>
    <s v="South Indian"/>
    <d v="2024-01-20T00:00:00"/>
    <s v="COD"/>
    <n v="68"/>
    <n v="12"/>
    <n v="335.01"/>
    <n v="42.07"/>
    <s v="Cash"/>
    <n v="4"/>
    <s v="50+"/>
    <s v="new"/>
    <s v="medium"/>
    <s v="medium"/>
    <s v="Jan"/>
    <x v="1"/>
    <x v="1"/>
    <x v="1"/>
  </r>
  <r>
    <n v="608645"/>
    <n v="19309"/>
    <n v="34"/>
    <s v="Male"/>
    <x v="5"/>
    <x v="2"/>
    <s v="Sandwich"/>
    <d v="2024-02-11T00:00:00"/>
    <s v="Online"/>
    <n v="45"/>
    <n v="14.2"/>
    <n v="602.48"/>
    <n v="46.08"/>
    <s v="UPI"/>
    <n v="3"/>
    <s v="25-35"/>
    <s v="new"/>
    <s v="high value"/>
    <s v="medium"/>
    <s v="Feb"/>
    <x v="1"/>
    <x v="1"/>
    <x v="0"/>
  </r>
  <r>
    <n v="608646"/>
    <n v="76623"/>
    <n v="59"/>
    <s v="Male"/>
    <x v="3"/>
    <x v="0"/>
    <s v="Chinese"/>
    <d v="2023-11-29T00:00:00"/>
    <s v="Online"/>
    <n v="61"/>
    <n v="3.3"/>
    <n v="1404.23"/>
    <n v="55.72"/>
    <s v="Card"/>
    <n v="2"/>
    <s v="50+"/>
    <s v="new"/>
    <s v="high value"/>
    <s v="Low"/>
    <s v="Nov"/>
    <x v="0"/>
    <x v="2"/>
    <x v="1"/>
  </r>
  <r>
    <n v="608647"/>
    <n v="97776"/>
    <n v="56"/>
    <s v="Female"/>
    <x v="3"/>
    <x v="5"/>
    <s v="Burger"/>
    <d v="2024-07-30T00:00:00"/>
    <s v="COD"/>
    <n v="39"/>
    <n v="2.4"/>
    <n v="1150.9000000000001"/>
    <n v="30.69"/>
    <s v="Wallet"/>
    <n v="1"/>
    <s v="50+"/>
    <s v="new"/>
    <s v="high value"/>
    <s v="Low"/>
    <s v="Jul"/>
    <x v="1"/>
    <x v="2"/>
    <x v="0"/>
  </r>
  <r>
    <n v="608648"/>
    <n v="64871"/>
    <n v="59"/>
    <s v="Male"/>
    <x v="4"/>
    <x v="7"/>
    <s v="Burger"/>
    <d v="2024-08-03T00:00:00"/>
    <s v="Online"/>
    <n v="20"/>
    <n v="2.4"/>
    <n v="1129.49"/>
    <n v="84.56"/>
    <s v="Card"/>
    <n v="1"/>
    <s v="50+"/>
    <s v="new"/>
    <s v="high value"/>
    <s v="Low"/>
    <s v="Aug"/>
    <x v="1"/>
    <x v="2"/>
    <x v="2"/>
  </r>
  <r>
    <n v="608649"/>
    <n v="60766"/>
    <n v="42"/>
    <s v="Female"/>
    <x v="2"/>
    <x v="3"/>
    <s v="South Indian"/>
    <d v="2023-08-19T00:00:00"/>
    <s v="COD"/>
    <n v="73"/>
    <n v="12.9"/>
    <n v="498.16"/>
    <n v="92.11"/>
    <s v="Wallet"/>
    <n v="5"/>
    <s v="36-50"/>
    <s v="repeat"/>
    <s v="medium"/>
    <s v="High"/>
    <s v="Aug"/>
    <x v="0"/>
    <x v="1"/>
    <x v="1"/>
  </r>
  <r>
    <n v="608650"/>
    <n v="87783"/>
    <n v="20"/>
    <s v="Female"/>
    <x v="3"/>
    <x v="1"/>
    <s v="Burger"/>
    <d v="2022-07-12T00:00:00"/>
    <s v="COD"/>
    <n v="73"/>
    <n v="1.3"/>
    <n v="781.15"/>
    <n v="107.17"/>
    <s v="Card"/>
    <n v="4"/>
    <s v="18-24"/>
    <s v="new"/>
    <s v="high value"/>
    <s v="medium"/>
    <s v="Jul"/>
    <x v="2"/>
    <x v="2"/>
    <x v="1"/>
  </r>
  <r>
    <n v="608651"/>
    <n v="89248"/>
    <n v="37"/>
    <s v="Female"/>
    <x v="5"/>
    <x v="0"/>
    <s v="South Indian"/>
    <d v="2023-06-19T00:00:00"/>
    <s v="Online"/>
    <n v="50"/>
    <n v="3.1"/>
    <n v="1075.31"/>
    <n v="25.53"/>
    <s v="Card"/>
    <n v="5"/>
    <s v="36-50"/>
    <s v="new"/>
    <s v="high value"/>
    <s v="High"/>
    <s v="Jun"/>
    <x v="0"/>
    <x v="2"/>
    <x v="1"/>
  </r>
  <r>
    <n v="608652"/>
    <n v="60153"/>
    <n v="20"/>
    <s v="Male"/>
    <x v="3"/>
    <x v="0"/>
    <s v="South Indian"/>
    <d v="2024-06-30T00:00:00"/>
    <s v="COD"/>
    <n v="57"/>
    <n v="1.3"/>
    <n v="308.58999999999997"/>
    <n v="28.87"/>
    <s v="Card"/>
    <n v="2"/>
    <s v="18-24"/>
    <s v="repeat"/>
    <s v="medium"/>
    <s v="Low"/>
    <s v="Jun"/>
    <x v="1"/>
    <x v="2"/>
    <x v="1"/>
  </r>
  <r>
    <n v="608653"/>
    <n v="52595"/>
    <n v="38"/>
    <s v="Male"/>
    <x v="1"/>
    <x v="7"/>
    <s v="Pizza"/>
    <d v="2024-03-14T00:00:00"/>
    <s v="COD"/>
    <n v="79"/>
    <n v="9"/>
    <n v="913.49"/>
    <n v="48.08"/>
    <s v="Card"/>
    <n v="3"/>
    <s v="36-50"/>
    <s v="new"/>
    <s v="high value"/>
    <s v="medium"/>
    <s v="Mar"/>
    <x v="1"/>
    <x v="0"/>
    <x v="1"/>
  </r>
  <r>
    <n v="608654"/>
    <n v="94839"/>
    <n v="24"/>
    <s v="Male"/>
    <x v="1"/>
    <x v="7"/>
    <s v="Chinese"/>
    <d v="2024-08-10T00:00:00"/>
    <s v="Online"/>
    <n v="72"/>
    <n v="2.9"/>
    <n v="631.66"/>
    <n v="46.46"/>
    <s v="Card"/>
    <n v="2"/>
    <s v="18-24"/>
    <s v="new"/>
    <s v="high value"/>
    <s v="Low"/>
    <s v="Aug"/>
    <x v="1"/>
    <x v="2"/>
    <x v="1"/>
  </r>
  <r>
    <n v="608655"/>
    <n v="41495"/>
    <n v="30"/>
    <s v="Male"/>
    <x v="0"/>
    <x v="1"/>
    <s v="South Indian"/>
    <d v="2024-08-18T00:00:00"/>
    <s v="Online"/>
    <n v="46"/>
    <n v="12.8"/>
    <n v="627.64"/>
    <n v="52.62"/>
    <s v="Card"/>
    <n v="2"/>
    <s v="25-35"/>
    <s v="new"/>
    <s v="high value"/>
    <s v="Low"/>
    <s v="Aug"/>
    <x v="1"/>
    <x v="1"/>
    <x v="1"/>
  </r>
  <r>
    <n v="608656"/>
    <n v="52755"/>
    <n v="50"/>
    <s v="Male"/>
    <x v="0"/>
    <x v="6"/>
    <s v="Biryani"/>
    <d v="2024-08-15T00:00:00"/>
    <s v="COD"/>
    <n v="69"/>
    <n v="11.8"/>
    <n v="1174.4000000000001"/>
    <n v="77.739999999999995"/>
    <s v="UPI"/>
    <n v="2"/>
    <s v="36-50"/>
    <s v="repeat"/>
    <s v="high value"/>
    <s v="Low"/>
    <s v="Aug"/>
    <x v="1"/>
    <x v="1"/>
    <x v="1"/>
  </r>
  <r>
    <n v="608657"/>
    <n v="98122"/>
    <n v="45"/>
    <s v="Male"/>
    <x v="3"/>
    <x v="6"/>
    <s v="Biryani"/>
    <d v="2024-09-16T00:00:00"/>
    <s v="COD"/>
    <n v="29"/>
    <n v="4.3"/>
    <n v="516.25"/>
    <n v="103.8"/>
    <s v="Wallet"/>
    <n v="5"/>
    <s v="36-50"/>
    <s v="new"/>
    <s v="high value"/>
    <s v="High"/>
    <s v="Sep"/>
    <x v="1"/>
    <x v="2"/>
    <x v="2"/>
  </r>
  <r>
    <n v="608658"/>
    <n v="51823"/>
    <n v="18"/>
    <s v="Female"/>
    <x v="4"/>
    <x v="5"/>
    <s v="Sandwich"/>
    <d v="2024-05-22T00:00:00"/>
    <s v="COD"/>
    <n v="20"/>
    <n v="8.5"/>
    <n v="374.23"/>
    <n v="63.13"/>
    <s v="Card"/>
    <n v="2"/>
    <s v="18-24"/>
    <s v="new"/>
    <s v="medium"/>
    <s v="Low"/>
    <s v="May"/>
    <x v="1"/>
    <x v="0"/>
    <x v="2"/>
  </r>
  <r>
    <n v="608659"/>
    <n v="89458"/>
    <n v="36"/>
    <s v="Female"/>
    <x v="3"/>
    <x v="7"/>
    <s v="Pizza"/>
    <d v="2022-12-18T00:00:00"/>
    <s v="Online"/>
    <n v="66"/>
    <n v="4"/>
    <n v="1181.6300000000001"/>
    <n v="82.4"/>
    <s v="Wallet"/>
    <n v="1"/>
    <s v="36-50"/>
    <s v="new"/>
    <s v="high value"/>
    <s v="Low"/>
    <s v="Dec"/>
    <x v="2"/>
    <x v="2"/>
    <x v="1"/>
  </r>
  <r>
    <n v="608660"/>
    <n v="17149"/>
    <n v="54"/>
    <s v="Male"/>
    <x v="5"/>
    <x v="0"/>
    <s v="Biryani"/>
    <d v="2024-10-30T00:00:00"/>
    <s v="COD"/>
    <n v="84"/>
    <n v="13.4"/>
    <n v="367.93"/>
    <n v="44.23"/>
    <s v="Cash"/>
    <n v="4"/>
    <s v="50+"/>
    <s v="new"/>
    <s v="medium"/>
    <s v="medium"/>
    <s v="Oct"/>
    <x v="1"/>
    <x v="1"/>
    <x v="1"/>
  </r>
  <r>
    <n v="608661"/>
    <n v="21099"/>
    <n v="53"/>
    <s v="Female"/>
    <x v="2"/>
    <x v="5"/>
    <s v="Burger"/>
    <d v="2022-11-09T00:00:00"/>
    <s v="Online"/>
    <n v="80"/>
    <n v="3"/>
    <n v="1403.17"/>
    <n v="105.61"/>
    <s v="UPI"/>
    <n v="4"/>
    <s v="50+"/>
    <s v="new"/>
    <s v="high value"/>
    <s v="medium"/>
    <s v="Nov"/>
    <x v="2"/>
    <x v="2"/>
    <x v="1"/>
  </r>
  <r>
    <n v="608662"/>
    <n v="89044"/>
    <n v="22"/>
    <s v="Female"/>
    <x v="2"/>
    <x v="4"/>
    <s v="South Indian"/>
    <d v="2022-05-20T00:00:00"/>
    <s v="Online"/>
    <n v="35"/>
    <n v="2"/>
    <n v="1249.71"/>
    <n v="52.05"/>
    <s v="UPI"/>
    <n v="2"/>
    <s v="18-24"/>
    <s v="new"/>
    <s v="high value"/>
    <s v="Low"/>
    <s v="May"/>
    <x v="2"/>
    <x v="2"/>
    <x v="0"/>
  </r>
  <r>
    <n v="608663"/>
    <n v="92585"/>
    <n v="52"/>
    <s v="Female"/>
    <x v="2"/>
    <x v="3"/>
    <s v="Sandwich"/>
    <d v="2022-04-12T00:00:00"/>
    <s v="Online"/>
    <n v="20"/>
    <n v="13.1"/>
    <n v="1198.02"/>
    <n v="55.41"/>
    <s v="Cash"/>
    <n v="2"/>
    <s v="50+"/>
    <s v="new"/>
    <s v="high value"/>
    <s v="Low"/>
    <s v="Apr"/>
    <x v="2"/>
    <x v="1"/>
    <x v="2"/>
  </r>
  <r>
    <n v="608664"/>
    <n v="76237"/>
    <n v="34"/>
    <s v="Male"/>
    <x v="0"/>
    <x v="3"/>
    <s v="Biryani"/>
    <d v="2023-01-15T00:00:00"/>
    <s v="Online"/>
    <n v="35"/>
    <n v="4.2"/>
    <n v="447.05"/>
    <n v="50.99"/>
    <s v="Wallet"/>
    <n v="5"/>
    <s v="25-35"/>
    <s v="new"/>
    <s v="medium"/>
    <s v="High"/>
    <s v="Jan"/>
    <x v="0"/>
    <x v="2"/>
    <x v="0"/>
  </r>
  <r>
    <n v="608665"/>
    <n v="50161"/>
    <n v="52"/>
    <s v="Female"/>
    <x v="2"/>
    <x v="6"/>
    <s v="Pizza"/>
    <d v="2022-09-16T00:00:00"/>
    <s v="Online"/>
    <n v="26"/>
    <n v="2.1"/>
    <n v="1157.99"/>
    <n v="107.65"/>
    <s v="Wallet"/>
    <n v="2"/>
    <s v="50+"/>
    <s v="new"/>
    <s v="high value"/>
    <s v="Low"/>
    <s v="Sep"/>
    <x v="2"/>
    <x v="2"/>
    <x v="2"/>
  </r>
  <r>
    <n v="608666"/>
    <n v="95626"/>
    <n v="19"/>
    <s v="Male"/>
    <x v="3"/>
    <x v="7"/>
    <s v="Biryani"/>
    <d v="2022-06-30T00:00:00"/>
    <s v="Online"/>
    <n v="72"/>
    <n v="4.7"/>
    <n v="1214.76"/>
    <n v="96.88"/>
    <s v="Cash"/>
    <n v="5"/>
    <s v="18-24"/>
    <s v="new"/>
    <s v="high value"/>
    <s v="High"/>
    <s v="Jun"/>
    <x v="2"/>
    <x v="2"/>
    <x v="1"/>
  </r>
  <r>
    <n v="608667"/>
    <n v="63969"/>
    <n v="61"/>
    <s v="Female"/>
    <x v="4"/>
    <x v="3"/>
    <s v="South Indian"/>
    <d v="2022-05-03T00:00:00"/>
    <s v="COD"/>
    <n v="60"/>
    <n v="5.6"/>
    <n v="1146.3499999999999"/>
    <n v="35.119999999999997"/>
    <s v="UPI"/>
    <n v="2"/>
    <s v="50+"/>
    <s v="new"/>
    <s v="high value"/>
    <s v="Low"/>
    <s v="May"/>
    <x v="2"/>
    <x v="0"/>
    <x v="1"/>
  </r>
  <r>
    <n v="608668"/>
    <n v="22181"/>
    <n v="60"/>
    <s v="Male"/>
    <x v="4"/>
    <x v="7"/>
    <s v="Burger"/>
    <d v="2022-09-01T00:00:00"/>
    <s v="Online"/>
    <n v="25"/>
    <n v="5.4"/>
    <n v="621.99"/>
    <n v="25.29"/>
    <s v="UPI"/>
    <n v="1"/>
    <s v="50+"/>
    <s v="new"/>
    <s v="high value"/>
    <s v="Low"/>
    <s v="Sep"/>
    <x v="2"/>
    <x v="0"/>
    <x v="2"/>
  </r>
  <r>
    <n v="608669"/>
    <n v="30199"/>
    <n v="57"/>
    <s v="Female"/>
    <x v="0"/>
    <x v="0"/>
    <s v="Sandwich"/>
    <d v="2022-05-10T00:00:00"/>
    <s v="COD"/>
    <n v="24"/>
    <n v="2.8"/>
    <n v="1158.96"/>
    <n v="27.39"/>
    <s v="Cash"/>
    <n v="4"/>
    <s v="50+"/>
    <s v="new"/>
    <s v="high value"/>
    <s v="medium"/>
    <s v="May"/>
    <x v="2"/>
    <x v="2"/>
    <x v="2"/>
  </r>
  <r>
    <n v="608670"/>
    <n v="45668"/>
    <n v="28"/>
    <s v="Male"/>
    <x v="3"/>
    <x v="1"/>
    <s v="Sandwich"/>
    <d v="2024-02-05T00:00:00"/>
    <s v="Online"/>
    <n v="71"/>
    <n v="2.4"/>
    <n v="337.74"/>
    <n v="71.400000000000006"/>
    <s v="Card"/>
    <n v="4"/>
    <s v="25-35"/>
    <s v="new"/>
    <s v="medium"/>
    <s v="medium"/>
    <s v="Feb"/>
    <x v="1"/>
    <x v="2"/>
    <x v="1"/>
  </r>
  <r>
    <n v="608671"/>
    <n v="78514"/>
    <n v="54"/>
    <s v="Female"/>
    <x v="1"/>
    <x v="3"/>
    <s v="Burger"/>
    <d v="2022-06-11T00:00:00"/>
    <s v="COD"/>
    <n v="66"/>
    <n v="13.2"/>
    <n v="1333.14"/>
    <n v="22.43"/>
    <s v="Wallet"/>
    <n v="2"/>
    <s v="50+"/>
    <s v="new"/>
    <s v="high value"/>
    <s v="Low"/>
    <s v="Jun"/>
    <x v="2"/>
    <x v="1"/>
    <x v="1"/>
  </r>
  <r>
    <n v="608672"/>
    <n v="15008"/>
    <n v="45"/>
    <s v="Female"/>
    <x v="0"/>
    <x v="3"/>
    <s v="South Indian"/>
    <d v="2024-03-18T00:00:00"/>
    <s v="COD"/>
    <n v="63"/>
    <n v="3.9"/>
    <n v="635.79"/>
    <n v="42.11"/>
    <s v="Wallet"/>
    <n v="5"/>
    <s v="36-50"/>
    <s v="repeat"/>
    <s v="high value"/>
    <s v="High"/>
    <s v="Mar"/>
    <x v="1"/>
    <x v="2"/>
    <x v="1"/>
  </r>
  <r>
    <n v="608673"/>
    <n v="31807"/>
    <n v="49"/>
    <s v="Male"/>
    <x v="2"/>
    <x v="2"/>
    <s v="Biryani"/>
    <d v="2024-04-05T00:00:00"/>
    <s v="COD"/>
    <n v="87"/>
    <n v="11.3"/>
    <n v="1353.14"/>
    <n v="76.77"/>
    <s v="Wallet"/>
    <n v="2"/>
    <s v="36-50"/>
    <s v="new"/>
    <s v="high value"/>
    <s v="Low"/>
    <s v="Apr"/>
    <x v="1"/>
    <x v="1"/>
    <x v="1"/>
  </r>
  <r>
    <n v="608674"/>
    <n v="99429"/>
    <n v="31"/>
    <s v="Female"/>
    <x v="1"/>
    <x v="5"/>
    <s v="Biryani"/>
    <d v="2022-08-29T00:00:00"/>
    <s v="COD"/>
    <n v="86"/>
    <n v="3.2"/>
    <n v="826.14"/>
    <n v="36.96"/>
    <s v="UPI"/>
    <n v="1"/>
    <s v="25-35"/>
    <s v="repeat"/>
    <s v="high value"/>
    <s v="Low"/>
    <s v="Aug"/>
    <x v="2"/>
    <x v="2"/>
    <x v="1"/>
  </r>
  <r>
    <n v="608675"/>
    <n v="11568"/>
    <n v="42"/>
    <s v="Male"/>
    <x v="1"/>
    <x v="7"/>
    <s v="Biryani"/>
    <d v="2023-06-15T00:00:00"/>
    <s v="Online"/>
    <n v="76"/>
    <n v="13.1"/>
    <n v="452.89"/>
    <n v="83.84"/>
    <s v="Card"/>
    <n v="2"/>
    <s v="36-50"/>
    <s v="repeat"/>
    <s v="medium"/>
    <s v="Low"/>
    <s v="Jun"/>
    <x v="0"/>
    <x v="1"/>
    <x v="1"/>
  </r>
  <r>
    <n v="608676"/>
    <n v="56710"/>
    <n v="55"/>
    <s v="Male"/>
    <x v="4"/>
    <x v="3"/>
    <s v="Burger"/>
    <d v="2024-10-14T00:00:00"/>
    <s v="COD"/>
    <n v="86"/>
    <n v="10.5"/>
    <n v="154.88"/>
    <n v="109.6"/>
    <s v="Cash"/>
    <n v="4"/>
    <s v="50+"/>
    <s v="new"/>
    <s v="low"/>
    <s v="medium"/>
    <s v="Oct"/>
    <x v="1"/>
    <x v="1"/>
    <x v="1"/>
  </r>
  <r>
    <n v="608677"/>
    <n v="36521"/>
    <n v="33"/>
    <s v="Female"/>
    <x v="2"/>
    <x v="3"/>
    <s v="Pizza"/>
    <d v="2023-06-02T00:00:00"/>
    <s v="Online"/>
    <n v="89"/>
    <n v="9.1"/>
    <n v="1059.5899999999999"/>
    <n v="83.21"/>
    <s v="UPI"/>
    <n v="2"/>
    <s v="25-35"/>
    <s v="new"/>
    <s v="high value"/>
    <s v="Low"/>
    <s v="Jun"/>
    <x v="0"/>
    <x v="0"/>
    <x v="1"/>
  </r>
  <r>
    <n v="608678"/>
    <n v="41803"/>
    <n v="46"/>
    <s v="Female"/>
    <x v="3"/>
    <x v="3"/>
    <s v="South Indian"/>
    <d v="2023-09-01T00:00:00"/>
    <s v="COD"/>
    <n v="54"/>
    <n v="6.1"/>
    <n v="527.55999999999995"/>
    <n v="93.23"/>
    <s v="Card"/>
    <n v="2"/>
    <s v="36-50"/>
    <s v="new"/>
    <s v="high value"/>
    <s v="Low"/>
    <s v="Sep"/>
    <x v="0"/>
    <x v="0"/>
    <x v="1"/>
  </r>
  <r>
    <n v="608679"/>
    <n v="58346"/>
    <n v="28"/>
    <s v="Male"/>
    <x v="5"/>
    <x v="6"/>
    <s v="Burger"/>
    <d v="2022-10-21T00:00:00"/>
    <s v="Online"/>
    <n v="65"/>
    <n v="11.2"/>
    <n v="1213"/>
    <n v="111.14"/>
    <s v="Wallet"/>
    <n v="2"/>
    <s v="25-35"/>
    <s v="new"/>
    <s v="high value"/>
    <s v="Low"/>
    <s v="Oct"/>
    <x v="2"/>
    <x v="1"/>
    <x v="1"/>
  </r>
  <r>
    <n v="608680"/>
    <n v="10710"/>
    <n v="49"/>
    <s v="Female"/>
    <x v="1"/>
    <x v="3"/>
    <s v="Sandwich"/>
    <d v="2023-10-16T00:00:00"/>
    <s v="COD"/>
    <n v="31"/>
    <n v="11.9"/>
    <n v="644.34"/>
    <n v="116.46"/>
    <s v="Card"/>
    <n v="5"/>
    <s v="36-50"/>
    <s v="new"/>
    <s v="high value"/>
    <s v="High"/>
    <s v="Oct"/>
    <x v="0"/>
    <x v="1"/>
    <x v="0"/>
  </r>
  <r>
    <n v="608681"/>
    <n v="85946"/>
    <n v="64"/>
    <s v="Female"/>
    <x v="4"/>
    <x v="4"/>
    <s v="South Indian"/>
    <d v="2023-04-11T00:00:00"/>
    <s v="COD"/>
    <n v="69"/>
    <n v="14.3"/>
    <n v="1249.56"/>
    <n v="50.29"/>
    <s v="Cash"/>
    <n v="5"/>
    <s v="50+"/>
    <s v="new"/>
    <s v="high value"/>
    <s v="High"/>
    <s v="Apr"/>
    <x v="0"/>
    <x v="1"/>
    <x v="1"/>
  </r>
  <r>
    <n v="608682"/>
    <n v="45099"/>
    <n v="21"/>
    <s v="Female"/>
    <x v="3"/>
    <x v="1"/>
    <s v="Sandwich"/>
    <d v="2023-05-26T00:00:00"/>
    <s v="Online"/>
    <n v="38"/>
    <n v="12.5"/>
    <n v="465.83"/>
    <n v="49.17"/>
    <s v="UPI"/>
    <n v="4"/>
    <s v="18-24"/>
    <s v="new"/>
    <s v="medium"/>
    <s v="medium"/>
    <s v="May"/>
    <x v="0"/>
    <x v="1"/>
    <x v="0"/>
  </r>
  <r>
    <n v="608683"/>
    <n v="80088"/>
    <n v="18"/>
    <s v="Male"/>
    <x v="3"/>
    <x v="2"/>
    <s v="South Indian"/>
    <d v="2023-09-30T00:00:00"/>
    <s v="Online"/>
    <n v="61"/>
    <n v="14.8"/>
    <n v="599.47"/>
    <n v="63.29"/>
    <s v="UPI"/>
    <n v="1"/>
    <s v="18-24"/>
    <s v="new"/>
    <s v="high value"/>
    <s v="Low"/>
    <s v="Sep"/>
    <x v="0"/>
    <x v="1"/>
    <x v="1"/>
  </r>
  <r>
    <n v="608684"/>
    <n v="46773"/>
    <n v="50"/>
    <s v="Male"/>
    <x v="0"/>
    <x v="3"/>
    <s v="Sandwich"/>
    <d v="2022-12-05T00:00:00"/>
    <s v="COD"/>
    <n v="30"/>
    <n v="12.5"/>
    <n v="705.78"/>
    <n v="64.81"/>
    <s v="UPI"/>
    <n v="4"/>
    <s v="36-50"/>
    <s v="new"/>
    <s v="high value"/>
    <s v="medium"/>
    <s v="Dec"/>
    <x v="2"/>
    <x v="1"/>
    <x v="2"/>
  </r>
  <r>
    <n v="608685"/>
    <n v="85899"/>
    <n v="40"/>
    <s v="Female"/>
    <x v="3"/>
    <x v="2"/>
    <s v="Burger"/>
    <d v="2023-08-18T00:00:00"/>
    <s v="Online"/>
    <n v="32"/>
    <n v="13"/>
    <n v="410.45"/>
    <n v="40.11"/>
    <s v="Wallet"/>
    <n v="5"/>
    <s v="36-50"/>
    <s v="new"/>
    <s v="medium"/>
    <s v="High"/>
    <s v="Aug"/>
    <x v="0"/>
    <x v="1"/>
    <x v="0"/>
  </r>
  <r>
    <n v="608686"/>
    <n v="73287"/>
    <n v="34"/>
    <s v="Male"/>
    <x v="0"/>
    <x v="7"/>
    <s v="Biryani"/>
    <d v="2024-05-05T00:00:00"/>
    <s v="Online"/>
    <n v="61"/>
    <n v="9.1999999999999993"/>
    <n v="810.38"/>
    <n v="44.26"/>
    <s v="UPI"/>
    <n v="1"/>
    <s v="25-35"/>
    <s v="new"/>
    <s v="high value"/>
    <s v="Low"/>
    <s v="May"/>
    <x v="1"/>
    <x v="0"/>
    <x v="1"/>
  </r>
  <r>
    <n v="608687"/>
    <n v="83233"/>
    <n v="51"/>
    <s v="Female"/>
    <x v="3"/>
    <x v="3"/>
    <s v="South Indian"/>
    <d v="2022-08-15T00:00:00"/>
    <s v="COD"/>
    <n v="45"/>
    <n v="14.9"/>
    <n v="1085.01"/>
    <n v="53.37"/>
    <s v="Card"/>
    <n v="1"/>
    <s v="50+"/>
    <s v="new"/>
    <s v="high value"/>
    <s v="Low"/>
    <s v="Aug"/>
    <x v="2"/>
    <x v="1"/>
    <x v="0"/>
  </r>
  <r>
    <n v="608688"/>
    <n v="20315"/>
    <n v="19"/>
    <s v="Female"/>
    <x v="3"/>
    <x v="3"/>
    <s v="Chinese"/>
    <d v="2023-11-04T00:00:00"/>
    <s v="Online"/>
    <n v="40"/>
    <n v="6.9"/>
    <n v="1200.3599999999999"/>
    <n v="90.25"/>
    <s v="UPI"/>
    <n v="4"/>
    <s v="18-24"/>
    <s v="new"/>
    <s v="high value"/>
    <s v="medium"/>
    <s v="Nov"/>
    <x v="0"/>
    <x v="0"/>
    <x v="0"/>
  </r>
  <r>
    <n v="608689"/>
    <n v="15321"/>
    <n v="61"/>
    <s v="Female"/>
    <x v="5"/>
    <x v="0"/>
    <s v="Chinese"/>
    <d v="2024-08-05T00:00:00"/>
    <s v="COD"/>
    <n v="22"/>
    <n v="11.5"/>
    <n v="1066.3800000000001"/>
    <n v="114.71"/>
    <s v="Cash"/>
    <n v="1"/>
    <s v="50+"/>
    <s v="new"/>
    <s v="high value"/>
    <s v="Low"/>
    <s v="Aug"/>
    <x v="1"/>
    <x v="1"/>
    <x v="2"/>
  </r>
  <r>
    <n v="608690"/>
    <n v="45681"/>
    <n v="50"/>
    <s v="Female"/>
    <x v="0"/>
    <x v="6"/>
    <s v="Pizza"/>
    <d v="2024-08-09T00:00:00"/>
    <s v="COD"/>
    <n v="82"/>
    <n v="11.1"/>
    <n v="1216.4000000000001"/>
    <n v="100.37"/>
    <s v="Cash"/>
    <n v="2"/>
    <s v="36-50"/>
    <s v="new"/>
    <s v="high value"/>
    <s v="Low"/>
    <s v="Aug"/>
    <x v="1"/>
    <x v="1"/>
    <x v="1"/>
  </r>
  <r>
    <n v="608691"/>
    <n v="41383"/>
    <n v="51"/>
    <s v="Male"/>
    <x v="3"/>
    <x v="4"/>
    <s v="Chinese"/>
    <d v="2023-08-31T00:00:00"/>
    <s v="COD"/>
    <n v="29"/>
    <n v="7"/>
    <n v="433.36"/>
    <n v="70.930000000000007"/>
    <s v="UPI"/>
    <n v="2"/>
    <s v="50+"/>
    <s v="new"/>
    <s v="medium"/>
    <s v="Low"/>
    <s v="Aug"/>
    <x v="0"/>
    <x v="0"/>
    <x v="2"/>
  </r>
  <r>
    <n v="608692"/>
    <n v="65711"/>
    <n v="57"/>
    <s v="Female"/>
    <x v="4"/>
    <x v="6"/>
    <s v="South Indian"/>
    <d v="2022-01-27T00:00:00"/>
    <s v="COD"/>
    <n v="43"/>
    <n v="1.8"/>
    <n v="232.07"/>
    <n v="61.44"/>
    <s v="Cash"/>
    <n v="5"/>
    <s v="50+"/>
    <s v="new"/>
    <s v="low"/>
    <s v="High"/>
    <s v="Jan"/>
    <x v="2"/>
    <x v="2"/>
    <x v="0"/>
  </r>
  <r>
    <n v="608693"/>
    <n v="57171"/>
    <n v="35"/>
    <s v="Female"/>
    <x v="1"/>
    <x v="0"/>
    <s v="Chinese"/>
    <d v="2024-04-08T00:00:00"/>
    <s v="COD"/>
    <n v="41"/>
    <n v="12.7"/>
    <n v="566.41999999999996"/>
    <n v="118.4"/>
    <s v="Wallet"/>
    <n v="2"/>
    <s v="25-35"/>
    <s v="new"/>
    <s v="high value"/>
    <s v="Low"/>
    <s v="Apr"/>
    <x v="1"/>
    <x v="1"/>
    <x v="0"/>
  </r>
  <r>
    <n v="608694"/>
    <n v="56748"/>
    <n v="22"/>
    <s v="Female"/>
    <x v="3"/>
    <x v="6"/>
    <s v="South Indian"/>
    <d v="2022-03-07T00:00:00"/>
    <s v="COD"/>
    <n v="75"/>
    <n v="8.1"/>
    <n v="777.72"/>
    <n v="119.43"/>
    <s v="Cash"/>
    <n v="2"/>
    <s v="18-24"/>
    <s v="new"/>
    <s v="high value"/>
    <s v="Low"/>
    <s v="Mar"/>
    <x v="2"/>
    <x v="0"/>
    <x v="1"/>
  </r>
  <r>
    <n v="608695"/>
    <n v="48125"/>
    <n v="40"/>
    <s v="Male"/>
    <x v="0"/>
    <x v="3"/>
    <s v="South Indian"/>
    <d v="2022-03-18T00:00:00"/>
    <s v="COD"/>
    <n v="79"/>
    <n v="5.0999999999999996"/>
    <n v="520.01"/>
    <n v="70.75"/>
    <s v="Wallet"/>
    <n v="1"/>
    <s v="36-50"/>
    <s v="new"/>
    <s v="high value"/>
    <s v="Low"/>
    <s v="Mar"/>
    <x v="2"/>
    <x v="0"/>
    <x v="1"/>
  </r>
  <r>
    <n v="608696"/>
    <n v="88762"/>
    <n v="34"/>
    <s v="Female"/>
    <x v="0"/>
    <x v="7"/>
    <s v="Pizza"/>
    <d v="2023-10-08T00:00:00"/>
    <s v="COD"/>
    <n v="61"/>
    <n v="3.7"/>
    <n v="574.97"/>
    <n v="111.4"/>
    <s v="Card"/>
    <n v="2"/>
    <s v="25-35"/>
    <s v="new"/>
    <s v="high value"/>
    <s v="Low"/>
    <s v="Oct"/>
    <x v="0"/>
    <x v="2"/>
    <x v="1"/>
  </r>
  <r>
    <n v="608697"/>
    <n v="81098"/>
    <n v="24"/>
    <s v="Female"/>
    <x v="1"/>
    <x v="4"/>
    <s v="Biryani"/>
    <d v="2023-01-11T00:00:00"/>
    <s v="Online"/>
    <n v="34"/>
    <n v="7.3"/>
    <n v="1394.93"/>
    <n v="103.12"/>
    <s v="Cash"/>
    <n v="2"/>
    <s v="18-24"/>
    <s v="new"/>
    <s v="high value"/>
    <s v="Low"/>
    <s v="Jan"/>
    <x v="0"/>
    <x v="0"/>
    <x v="0"/>
  </r>
  <r>
    <n v="608698"/>
    <n v="71209"/>
    <n v="57"/>
    <s v="Female"/>
    <x v="1"/>
    <x v="4"/>
    <s v="Sandwich"/>
    <d v="2024-05-14T00:00:00"/>
    <s v="COD"/>
    <n v="41"/>
    <n v="13.8"/>
    <n v="699.92"/>
    <n v="75.2"/>
    <s v="Wallet"/>
    <n v="3"/>
    <s v="50+"/>
    <s v="new"/>
    <s v="high value"/>
    <s v="medium"/>
    <s v="May"/>
    <x v="1"/>
    <x v="1"/>
    <x v="0"/>
  </r>
  <r>
    <n v="608699"/>
    <n v="14027"/>
    <n v="40"/>
    <s v="Male"/>
    <x v="1"/>
    <x v="7"/>
    <s v="Biryani"/>
    <d v="2023-11-28T00:00:00"/>
    <s v="COD"/>
    <n v="64"/>
    <n v="13.1"/>
    <n v="995.92"/>
    <n v="105.51"/>
    <s v="Cash"/>
    <n v="4"/>
    <s v="36-50"/>
    <s v="new"/>
    <s v="high value"/>
    <s v="medium"/>
    <s v="Nov"/>
    <x v="0"/>
    <x v="1"/>
    <x v="1"/>
  </r>
  <r>
    <n v="608700"/>
    <n v="55881"/>
    <n v="52"/>
    <s v="Male"/>
    <x v="5"/>
    <x v="4"/>
    <s v="Biryani"/>
    <d v="2024-09-02T00:00:00"/>
    <s v="COD"/>
    <n v="56"/>
    <n v="3.2"/>
    <n v="1411.33"/>
    <n v="85.99"/>
    <s v="Wallet"/>
    <n v="5"/>
    <s v="50+"/>
    <s v="new"/>
    <s v="high value"/>
    <s v="High"/>
    <s v="Sep"/>
    <x v="1"/>
    <x v="2"/>
    <x v="1"/>
  </r>
  <r>
    <n v="608701"/>
    <n v="35791"/>
    <n v="45"/>
    <s v="Female"/>
    <x v="1"/>
    <x v="1"/>
    <s v="Chinese"/>
    <d v="2024-11-06T00:00:00"/>
    <s v="Online"/>
    <n v="58"/>
    <n v="13"/>
    <n v="812.47"/>
    <n v="77"/>
    <s v="UPI"/>
    <n v="3"/>
    <s v="36-50"/>
    <s v="new"/>
    <s v="high value"/>
    <s v="medium"/>
    <s v="Nov"/>
    <x v="1"/>
    <x v="1"/>
    <x v="1"/>
  </r>
  <r>
    <n v="608702"/>
    <n v="91161"/>
    <n v="34"/>
    <s v="Male"/>
    <x v="1"/>
    <x v="6"/>
    <s v="Chinese"/>
    <d v="2023-04-19T00:00:00"/>
    <s v="COD"/>
    <n v="86"/>
    <n v="8.1"/>
    <n v="1425.71"/>
    <n v="30.86"/>
    <s v="UPI"/>
    <n v="1"/>
    <s v="25-35"/>
    <s v="new"/>
    <s v="high value"/>
    <s v="Low"/>
    <s v="Apr"/>
    <x v="0"/>
    <x v="0"/>
    <x v="1"/>
  </r>
  <r>
    <n v="608703"/>
    <n v="31241"/>
    <n v="40"/>
    <s v="Female"/>
    <x v="5"/>
    <x v="7"/>
    <s v="South Indian"/>
    <d v="2022-01-26T00:00:00"/>
    <s v="Online"/>
    <n v="30"/>
    <n v="13.4"/>
    <n v="1386.89"/>
    <n v="50.4"/>
    <s v="UPI"/>
    <n v="4"/>
    <s v="36-50"/>
    <s v="repeat"/>
    <s v="high value"/>
    <s v="medium"/>
    <s v="Jan"/>
    <x v="2"/>
    <x v="1"/>
    <x v="2"/>
  </r>
  <r>
    <n v="608704"/>
    <n v="83105"/>
    <n v="58"/>
    <s v="Male"/>
    <x v="4"/>
    <x v="3"/>
    <s v="Biryani"/>
    <d v="2022-12-01T00:00:00"/>
    <s v="COD"/>
    <n v="65"/>
    <n v="9.5"/>
    <n v="527.58000000000004"/>
    <n v="115.13"/>
    <s v="Card"/>
    <n v="4"/>
    <s v="50+"/>
    <s v="new"/>
    <s v="high value"/>
    <s v="medium"/>
    <s v="Dec"/>
    <x v="2"/>
    <x v="0"/>
    <x v="1"/>
  </r>
  <r>
    <n v="608705"/>
    <n v="55813"/>
    <n v="20"/>
    <s v="Male"/>
    <x v="3"/>
    <x v="0"/>
    <s v="Chinese"/>
    <d v="2024-05-29T00:00:00"/>
    <s v="COD"/>
    <n v="40"/>
    <n v="8.6999999999999993"/>
    <n v="1485.47"/>
    <n v="90.78"/>
    <s v="UPI"/>
    <n v="5"/>
    <s v="18-24"/>
    <s v="repeat"/>
    <s v="high value"/>
    <s v="High"/>
    <s v="May"/>
    <x v="1"/>
    <x v="0"/>
    <x v="0"/>
  </r>
  <r>
    <n v="608706"/>
    <n v="86326"/>
    <n v="62"/>
    <s v="Male"/>
    <x v="4"/>
    <x v="2"/>
    <s v="Sandwich"/>
    <d v="2023-07-21T00:00:00"/>
    <s v="Online"/>
    <n v="54"/>
    <n v="6.8"/>
    <n v="695.29"/>
    <n v="25.01"/>
    <s v="Card"/>
    <n v="5"/>
    <s v="50+"/>
    <s v="new"/>
    <s v="high value"/>
    <s v="High"/>
    <s v="Jul"/>
    <x v="0"/>
    <x v="0"/>
    <x v="1"/>
  </r>
  <r>
    <n v="608707"/>
    <n v="31721"/>
    <n v="63"/>
    <s v="Female"/>
    <x v="0"/>
    <x v="1"/>
    <s v="Pizza"/>
    <d v="2024-02-18T00:00:00"/>
    <s v="Online"/>
    <n v="22"/>
    <n v="11.8"/>
    <n v="1484.21"/>
    <n v="92.46"/>
    <s v="UPI"/>
    <n v="1"/>
    <s v="50+"/>
    <s v="new"/>
    <s v="high value"/>
    <s v="Low"/>
    <s v="Feb"/>
    <x v="1"/>
    <x v="1"/>
    <x v="2"/>
  </r>
  <r>
    <n v="608708"/>
    <n v="10517"/>
    <n v="41"/>
    <s v="Female"/>
    <x v="5"/>
    <x v="4"/>
    <s v="Pizza"/>
    <d v="2024-01-31T00:00:00"/>
    <s v="COD"/>
    <n v="78"/>
    <n v="9"/>
    <n v="180.66"/>
    <n v="29.68"/>
    <s v="Wallet"/>
    <n v="3"/>
    <s v="36-50"/>
    <s v="new"/>
    <s v="low"/>
    <s v="medium"/>
    <s v="Jan"/>
    <x v="1"/>
    <x v="0"/>
    <x v="1"/>
  </r>
  <r>
    <n v="608709"/>
    <n v="15548"/>
    <n v="33"/>
    <s v="Female"/>
    <x v="0"/>
    <x v="7"/>
    <s v="Biryani"/>
    <d v="2024-04-07T00:00:00"/>
    <s v="COD"/>
    <n v="69"/>
    <n v="3.9"/>
    <n v="707.08"/>
    <n v="51.01"/>
    <s v="Wallet"/>
    <n v="1"/>
    <s v="25-35"/>
    <s v="new"/>
    <s v="high value"/>
    <s v="Low"/>
    <s v="Apr"/>
    <x v="1"/>
    <x v="2"/>
    <x v="1"/>
  </r>
  <r>
    <n v="608710"/>
    <n v="12221"/>
    <n v="51"/>
    <s v="Male"/>
    <x v="2"/>
    <x v="7"/>
    <s v="Pizza"/>
    <d v="2022-12-31T00:00:00"/>
    <s v="Online"/>
    <n v="51"/>
    <n v="2.4"/>
    <n v="769.96"/>
    <n v="64.849999999999994"/>
    <s v="UPI"/>
    <n v="1"/>
    <s v="50+"/>
    <s v="repeat"/>
    <s v="high value"/>
    <s v="Low"/>
    <s v="Dec"/>
    <x v="2"/>
    <x v="2"/>
    <x v="1"/>
  </r>
  <r>
    <n v="608711"/>
    <n v="20737"/>
    <n v="57"/>
    <s v="Female"/>
    <x v="4"/>
    <x v="3"/>
    <s v="Biryani"/>
    <d v="2023-12-29T00:00:00"/>
    <s v="Online"/>
    <n v="44"/>
    <n v="6.6"/>
    <n v="937.89"/>
    <n v="98.28"/>
    <s v="Cash"/>
    <n v="3"/>
    <s v="50+"/>
    <s v="new"/>
    <s v="high value"/>
    <s v="medium"/>
    <s v="Dec"/>
    <x v="0"/>
    <x v="0"/>
    <x v="0"/>
  </r>
  <r>
    <n v="608712"/>
    <n v="82509"/>
    <n v="43"/>
    <s v="Female"/>
    <x v="3"/>
    <x v="5"/>
    <s v="Burger"/>
    <d v="2024-01-24T00:00:00"/>
    <s v="COD"/>
    <n v="68"/>
    <n v="7.4"/>
    <n v="183.19"/>
    <n v="53.12"/>
    <s v="UPI"/>
    <n v="3"/>
    <s v="36-50"/>
    <s v="new"/>
    <s v="low"/>
    <s v="medium"/>
    <s v="Jan"/>
    <x v="1"/>
    <x v="0"/>
    <x v="1"/>
  </r>
  <r>
    <n v="608713"/>
    <n v="44104"/>
    <n v="60"/>
    <s v="Female"/>
    <x v="3"/>
    <x v="7"/>
    <s v="Pizza"/>
    <d v="2024-10-20T00:00:00"/>
    <s v="COD"/>
    <n v="52"/>
    <n v="10.6"/>
    <n v="644.75"/>
    <n v="77.86"/>
    <s v="Card"/>
    <n v="1"/>
    <s v="50+"/>
    <s v="repeat"/>
    <s v="high value"/>
    <s v="Low"/>
    <s v="Oct"/>
    <x v="1"/>
    <x v="1"/>
    <x v="1"/>
  </r>
  <r>
    <n v="608714"/>
    <n v="46435"/>
    <n v="48"/>
    <s v="Male"/>
    <x v="1"/>
    <x v="3"/>
    <s v="Pizza"/>
    <d v="2022-09-03T00:00:00"/>
    <s v="COD"/>
    <n v="57"/>
    <n v="7.7"/>
    <n v="770.71"/>
    <n v="52.37"/>
    <s v="Card"/>
    <n v="1"/>
    <s v="36-50"/>
    <s v="new"/>
    <s v="high value"/>
    <s v="Low"/>
    <s v="Sep"/>
    <x v="2"/>
    <x v="0"/>
    <x v="1"/>
  </r>
  <r>
    <n v="608715"/>
    <n v="80256"/>
    <n v="18"/>
    <s v="Female"/>
    <x v="5"/>
    <x v="2"/>
    <s v="Sandwich"/>
    <d v="2023-04-03T00:00:00"/>
    <s v="COD"/>
    <n v="35"/>
    <n v="7.5"/>
    <n v="1119.8"/>
    <n v="68.63"/>
    <s v="Card"/>
    <n v="2"/>
    <s v="18-24"/>
    <s v="new"/>
    <s v="high value"/>
    <s v="Low"/>
    <s v="Apr"/>
    <x v="0"/>
    <x v="0"/>
    <x v="0"/>
  </r>
  <r>
    <n v="608716"/>
    <n v="74573"/>
    <n v="62"/>
    <s v="Female"/>
    <x v="3"/>
    <x v="3"/>
    <s v="Pizza"/>
    <d v="2024-03-25T00:00:00"/>
    <s v="Online"/>
    <n v="28"/>
    <n v="8.1"/>
    <n v="1107.07"/>
    <n v="39.25"/>
    <s v="Cash"/>
    <n v="4"/>
    <s v="50+"/>
    <s v="new"/>
    <s v="high value"/>
    <s v="medium"/>
    <s v="Mar"/>
    <x v="1"/>
    <x v="0"/>
    <x v="2"/>
  </r>
  <r>
    <n v="608717"/>
    <n v="14802"/>
    <n v="23"/>
    <s v="Female"/>
    <x v="4"/>
    <x v="6"/>
    <s v="Burger"/>
    <d v="2024-10-17T00:00:00"/>
    <s v="COD"/>
    <n v="85"/>
    <n v="3.9"/>
    <n v="725.92"/>
    <n v="22.45"/>
    <s v="UPI"/>
    <n v="5"/>
    <s v="18-24"/>
    <s v="new"/>
    <s v="high value"/>
    <s v="High"/>
    <s v="Oct"/>
    <x v="1"/>
    <x v="2"/>
    <x v="1"/>
  </r>
  <r>
    <n v="608718"/>
    <n v="39140"/>
    <n v="38"/>
    <s v="Male"/>
    <x v="2"/>
    <x v="2"/>
    <s v="Biryani"/>
    <d v="2024-01-28T00:00:00"/>
    <s v="COD"/>
    <n v="68"/>
    <n v="8.6999999999999993"/>
    <n v="1196.7"/>
    <n v="55.41"/>
    <s v="Card"/>
    <n v="5"/>
    <s v="36-50"/>
    <s v="new"/>
    <s v="high value"/>
    <s v="High"/>
    <s v="Jan"/>
    <x v="1"/>
    <x v="0"/>
    <x v="1"/>
  </r>
  <r>
    <n v="608719"/>
    <n v="56374"/>
    <n v="34"/>
    <s v="Male"/>
    <x v="5"/>
    <x v="6"/>
    <s v="Sandwich"/>
    <d v="2023-11-23T00:00:00"/>
    <s v="Online"/>
    <n v="32"/>
    <n v="7.6"/>
    <n v="360.59"/>
    <n v="54.17"/>
    <s v="UPI"/>
    <n v="3"/>
    <s v="25-35"/>
    <s v="new"/>
    <s v="medium"/>
    <s v="medium"/>
    <s v="Nov"/>
    <x v="0"/>
    <x v="0"/>
    <x v="0"/>
  </r>
  <r>
    <n v="608720"/>
    <n v="19365"/>
    <n v="25"/>
    <s v="Female"/>
    <x v="2"/>
    <x v="4"/>
    <s v="Sandwich"/>
    <d v="2023-07-15T00:00:00"/>
    <s v="Online"/>
    <n v="87"/>
    <n v="5.6"/>
    <n v="1456.19"/>
    <n v="62.12"/>
    <s v="Card"/>
    <n v="1"/>
    <s v="25-35"/>
    <s v="new"/>
    <s v="high value"/>
    <s v="Low"/>
    <s v="Jul"/>
    <x v="0"/>
    <x v="0"/>
    <x v="1"/>
  </r>
  <r>
    <n v="608721"/>
    <n v="55070"/>
    <n v="33"/>
    <s v="Male"/>
    <x v="5"/>
    <x v="0"/>
    <s v="South Indian"/>
    <d v="2024-09-23T00:00:00"/>
    <s v="COD"/>
    <n v="88"/>
    <n v="1"/>
    <n v="541.9"/>
    <n v="79.2"/>
    <s v="Card"/>
    <n v="3"/>
    <s v="25-35"/>
    <s v="new"/>
    <s v="high value"/>
    <s v="medium"/>
    <s v="Sep"/>
    <x v="1"/>
    <x v="2"/>
    <x v="1"/>
  </r>
  <r>
    <n v="608722"/>
    <n v="62754"/>
    <n v="45"/>
    <s v="Female"/>
    <x v="0"/>
    <x v="6"/>
    <s v="Pizza"/>
    <d v="2022-12-15T00:00:00"/>
    <s v="Online"/>
    <n v="32"/>
    <n v="8"/>
    <n v="790.17"/>
    <n v="24.19"/>
    <s v="Cash"/>
    <n v="4"/>
    <s v="36-50"/>
    <s v="new"/>
    <s v="high value"/>
    <s v="medium"/>
    <s v="Dec"/>
    <x v="2"/>
    <x v="0"/>
    <x v="0"/>
  </r>
  <r>
    <n v="608723"/>
    <n v="35471"/>
    <n v="47"/>
    <s v="Female"/>
    <x v="2"/>
    <x v="7"/>
    <s v="Burger"/>
    <d v="2022-09-22T00:00:00"/>
    <s v="Online"/>
    <n v="48"/>
    <n v="3.1"/>
    <n v="928.61"/>
    <n v="26.34"/>
    <s v="UPI"/>
    <n v="3"/>
    <s v="36-50"/>
    <s v="new"/>
    <s v="high value"/>
    <s v="medium"/>
    <s v="Sep"/>
    <x v="2"/>
    <x v="2"/>
    <x v="1"/>
  </r>
  <r>
    <n v="608724"/>
    <n v="36994"/>
    <n v="60"/>
    <s v="Male"/>
    <x v="2"/>
    <x v="4"/>
    <s v="South Indian"/>
    <d v="2023-02-13T00:00:00"/>
    <s v="Online"/>
    <n v="72"/>
    <n v="10.8"/>
    <n v="401.74"/>
    <n v="111.8"/>
    <s v="UPI"/>
    <n v="2"/>
    <s v="50+"/>
    <s v="new"/>
    <s v="medium"/>
    <s v="Low"/>
    <s v="Feb"/>
    <x v="0"/>
    <x v="1"/>
    <x v="1"/>
  </r>
  <r>
    <n v="608725"/>
    <n v="89667"/>
    <n v="27"/>
    <s v="Male"/>
    <x v="1"/>
    <x v="6"/>
    <s v="Burger"/>
    <d v="2022-10-04T00:00:00"/>
    <s v="Online"/>
    <n v="74"/>
    <n v="1.4"/>
    <n v="1495.52"/>
    <n v="116.28"/>
    <s v="Card"/>
    <n v="4"/>
    <s v="25-35"/>
    <s v="new"/>
    <s v="high value"/>
    <s v="medium"/>
    <s v="Oct"/>
    <x v="2"/>
    <x v="2"/>
    <x v="1"/>
  </r>
  <r>
    <n v="608726"/>
    <n v="70864"/>
    <n v="57"/>
    <s v="Male"/>
    <x v="3"/>
    <x v="7"/>
    <s v="Pizza"/>
    <d v="2023-06-22T00:00:00"/>
    <s v="Online"/>
    <n v="48"/>
    <n v="2.8"/>
    <n v="1191.25"/>
    <n v="62.66"/>
    <s v="Card"/>
    <n v="1"/>
    <s v="50+"/>
    <s v="new"/>
    <s v="high value"/>
    <s v="Low"/>
    <s v="Jun"/>
    <x v="0"/>
    <x v="2"/>
    <x v="1"/>
  </r>
  <r>
    <n v="608727"/>
    <n v="55779"/>
    <n v="55"/>
    <s v="Female"/>
    <x v="2"/>
    <x v="2"/>
    <s v="Chinese"/>
    <d v="2023-09-16T00:00:00"/>
    <s v="COD"/>
    <n v="79"/>
    <n v="1.3"/>
    <n v="969.43"/>
    <n v="104.6"/>
    <s v="Wallet"/>
    <n v="5"/>
    <s v="50+"/>
    <s v="new"/>
    <s v="high value"/>
    <s v="High"/>
    <s v="Sep"/>
    <x v="0"/>
    <x v="2"/>
    <x v="1"/>
  </r>
  <r>
    <n v="608728"/>
    <n v="92919"/>
    <n v="48"/>
    <s v="Male"/>
    <x v="5"/>
    <x v="3"/>
    <s v="Chinese"/>
    <d v="2023-10-08T00:00:00"/>
    <s v="COD"/>
    <n v="56"/>
    <n v="4.0999999999999996"/>
    <n v="1221.8399999999999"/>
    <n v="119.78"/>
    <s v="Wallet"/>
    <n v="5"/>
    <s v="36-50"/>
    <s v="new"/>
    <s v="high value"/>
    <s v="High"/>
    <s v="Oct"/>
    <x v="0"/>
    <x v="2"/>
    <x v="1"/>
  </r>
  <r>
    <n v="608729"/>
    <n v="66391"/>
    <n v="49"/>
    <s v="Female"/>
    <x v="2"/>
    <x v="1"/>
    <s v="Chinese"/>
    <d v="2023-07-06T00:00:00"/>
    <s v="COD"/>
    <n v="71"/>
    <n v="11.8"/>
    <n v="348.72"/>
    <n v="92.68"/>
    <s v="Cash"/>
    <n v="4"/>
    <s v="36-50"/>
    <s v="new"/>
    <s v="medium"/>
    <s v="medium"/>
    <s v="Jul"/>
    <x v="0"/>
    <x v="1"/>
    <x v="1"/>
  </r>
  <r>
    <n v="608730"/>
    <n v="17009"/>
    <n v="33"/>
    <s v="Female"/>
    <x v="2"/>
    <x v="7"/>
    <s v="Chinese"/>
    <d v="2024-06-06T00:00:00"/>
    <s v="COD"/>
    <n v="81"/>
    <n v="14.5"/>
    <n v="895.13"/>
    <n v="25.98"/>
    <s v="Wallet"/>
    <n v="3"/>
    <s v="25-35"/>
    <s v="new"/>
    <s v="high value"/>
    <s v="medium"/>
    <s v="Jun"/>
    <x v="1"/>
    <x v="1"/>
    <x v="1"/>
  </r>
  <r>
    <n v="608731"/>
    <n v="31976"/>
    <n v="50"/>
    <s v="Male"/>
    <x v="4"/>
    <x v="2"/>
    <s v="Pizza"/>
    <d v="2022-11-18T00:00:00"/>
    <s v="Online"/>
    <n v="77"/>
    <n v="5.2"/>
    <n v="960.85"/>
    <n v="76.790000000000006"/>
    <s v="Wallet"/>
    <n v="3"/>
    <s v="36-50"/>
    <s v="new"/>
    <s v="high value"/>
    <s v="medium"/>
    <s v="Nov"/>
    <x v="2"/>
    <x v="0"/>
    <x v="1"/>
  </r>
  <r>
    <n v="608732"/>
    <n v="59527"/>
    <n v="57"/>
    <s v="Female"/>
    <x v="4"/>
    <x v="3"/>
    <s v="Sandwich"/>
    <d v="2022-07-25T00:00:00"/>
    <s v="Online"/>
    <n v="56"/>
    <n v="3.9"/>
    <n v="463.32"/>
    <n v="77.040000000000006"/>
    <s v="UPI"/>
    <n v="2"/>
    <s v="50+"/>
    <s v="new"/>
    <s v="medium"/>
    <s v="Low"/>
    <s v="Jul"/>
    <x v="2"/>
    <x v="2"/>
    <x v="1"/>
  </r>
  <r>
    <n v="608733"/>
    <n v="22505"/>
    <n v="38"/>
    <s v="Male"/>
    <x v="1"/>
    <x v="1"/>
    <s v="Sandwich"/>
    <d v="2022-04-12T00:00:00"/>
    <s v="Online"/>
    <n v="25"/>
    <n v="12.7"/>
    <n v="1122.76"/>
    <n v="49.95"/>
    <s v="Cash"/>
    <n v="5"/>
    <s v="36-50"/>
    <s v="new"/>
    <s v="high value"/>
    <s v="High"/>
    <s v="Apr"/>
    <x v="2"/>
    <x v="1"/>
    <x v="2"/>
  </r>
  <r>
    <n v="608734"/>
    <n v="23444"/>
    <n v="50"/>
    <s v="Female"/>
    <x v="3"/>
    <x v="5"/>
    <s v="Biryani"/>
    <d v="2022-08-22T00:00:00"/>
    <s v="COD"/>
    <n v="49"/>
    <n v="11.3"/>
    <n v="1073.71"/>
    <n v="78.67"/>
    <s v="Card"/>
    <n v="2"/>
    <s v="36-50"/>
    <s v="new"/>
    <s v="high value"/>
    <s v="Low"/>
    <s v="Aug"/>
    <x v="2"/>
    <x v="1"/>
    <x v="1"/>
  </r>
  <r>
    <n v="608735"/>
    <n v="33512"/>
    <n v="57"/>
    <s v="Male"/>
    <x v="0"/>
    <x v="3"/>
    <s v="Burger"/>
    <d v="2022-12-13T00:00:00"/>
    <s v="COD"/>
    <n v="75"/>
    <n v="10.4"/>
    <n v="649.55999999999995"/>
    <n v="102.95"/>
    <s v="Cash"/>
    <n v="4"/>
    <s v="50+"/>
    <s v="repeat"/>
    <s v="high value"/>
    <s v="medium"/>
    <s v="Dec"/>
    <x v="2"/>
    <x v="1"/>
    <x v="1"/>
  </r>
  <r>
    <n v="608736"/>
    <n v="67441"/>
    <n v="18"/>
    <s v="Female"/>
    <x v="2"/>
    <x v="4"/>
    <s v="Pizza"/>
    <d v="2024-03-13T00:00:00"/>
    <s v="Online"/>
    <n v="52"/>
    <n v="11.9"/>
    <n v="530.78"/>
    <n v="68.709999999999994"/>
    <s v="Wallet"/>
    <n v="1"/>
    <s v="18-24"/>
    <s v="new"/>
    <s v="high value"/>
    <s v="Low"/>
    <s v="Mar"/>
    <x v="1"/>
    <x v="1"/>
    <x v="1"/>
  </r>
  <r>
    <n v="608737"/>
    <n v="96716"/>
    <n v="20"/>
    <s v="Male"/>
    <x v="2"/>
    <x v="0"/>
    <s v="Chinese"/>
    <d v="2023-09-30T00:00:00"/>
    <s v="COD"/>
    <n v="35"/>
    <n v="11.2"/>
    <n v="283.87"/>
    <n v="103.15"/>
    <s v="UPI"/>
    <n v="2"/>
    <s v="18-24"/>
    <s v="new"/>
    <s v="medium"/>
    <s v="Low"/>
    <s v="Sep"/>
    <x v="0"/>
    <x v="1"/>
    <x v="0"/>
  </r>
  <r>
    <n v="608738"/>
    <n v="47561"/>
    <n v="64"/>
    <s v="Male"/>
    <x v="3"/>
    <x v="7"/>
    <s v="Chinese"/>
    <d v="2022-02-15T00:00:00"/>
    <s v="COD"/>
    <n v="77"/>
    <n v="11.2"/>
    <n v="1432.95"/>
    <n v="99.46"/>
    <s v="UPI"/>
    <n v="4"/>
    <s v="50+"/>
    <s v="new"/>
    <s v="high value"/>
    <s v="medium"/>
    <s v="Feb"/>
    <x v="2"/>
    <x v="1"/>
    <x v="1"/>
  </r>
  <r>
    <n v="608739"/>
    <n v="48382"/>
    <n v="59"/>
    <s v="Female"/>
    <x v="3"/>
    <x v="4"/>
    <s v="Pizza"/>
    <d v="2022-06-29T00:00:00"/>
    <s v="COD"/>
    <n v="22"/>
    <n v="13.7"/>
    <n v="1304.28"/>
    <n v="60.62"/>
    <s v="Wallet"/>
    <n v="1"/>
    <s v="50+"/>
    <s v="new"/>
    <s v="high value"/>
    <s v="Low"/>
    <s v="Jun"/>
    <x v="2"/>
    <x v="1"/>
    <x v="2"/>
  </r>
  <r>
    <n v="608740"/>
    <n v="17522"/>
    <n v="54"/>
    <s v="Male"/>
    <x v="1"/>
    <x v="4"/>
    <s v="Sandwich"/>
    <d v="2022-04-10T00:00:00"/>
    <s v="Online"/>
    <n v="89"/>
    <n v="1.1000000000000001"/>
    <n v="1432.28"/>
    <n v="26.16"/>
    <s v="Wallet"/>
    <n v="3"/>
    <s v="50+"/>
    <s v="new"/>
    <s v="high value"/>
    <s v="medium"/>
    <s v="Apr"/>
    <x v="2"/>
    <x v="2"/>
    <x v="1"/>
  </r>
  <r>
    <n v="608741"/>
    <n v="39773"/>
    <n v="31"/>
    <s v="Male"/>
    <x v="3"/>
    <x v="7"/>
    <s v="Biryani"/>
    <d v="2023-06-02T00:00:00"/>
    <s v="COD"/>
    <n v="44"/>
    <n v="7"/>
    <n v="341.04"/>
    <n v="71.37"/>
    <s v="UPI"/>
    <n v="2"/>
    <s v="25-35"/>
    <s v="new"/>
    <s v="medium"/>
    <s v="Low"/>
    <s v="Jun"/>
    <x v="0"/>
    <x v="0"/>
    <x v="0"/>
  </r>
  <r>
    <n v="608742"/>
    <n v="14124"/>
    <n v="51"/>
    <s v="Female"/>
    <x v="4"/>
    <x v="6"/>
    <s v="Chinese"/>
    <d v="2023-06-21T00:00:00"/>
    <s v="Online"/>
    <n v="47"/>
    <n v="11.4"/>
    <n v="1170.45"/>
    <n v="63.97"/>
    <s v="Cash"/>
    <n v="3"/>
    <s v="50+"/>
    <s v="new"/>
    <s v="high value"/>
    <s v="medium"/>
    <s v="Jun"/>
    <x v="0"/>
    <x v="1"/>
    <x v="1"/>
  </r>
  <r>
    <n v="608743"/>
    <n v="88608"/>
    <n v="32"/>
    <s v="Female"/>
    <x v="5"/>
    <x v="4"/>
    <s v="South Indian"/>
    <d v="2024-06-09T00:00:00"/>
    <s v="COD"/>
    <n v="77"/>
    <n v="3.6"/>
    <n v="796.14"/>
    <n v="79.819999999999993"/>
    <s v="UPI"/>
    <n v="2"/>
    <s v="25-35"/>
    <s v="repeat"/>
    <s v="high value"/>
    <s v="Low"/>
    <s v="Jun"/>
    <x v="1"/>
    <x v="2"/>
    <x v="1"/>
  </r>
  <r>
    <n v="608744"/>
    <n v="30226"/>
    <n v="33"/>
    <s v="Male"/>
    <x v="4"/>
    <x v="1"/>
    <s v="Sandwich"/>
    <d v="2022-06-11T00:00:00"/>
    <s v="COD"/>
    <n v="72"/>
    <n v="9.1"/>
    <n v="904.98"/>
    <n v="105.66"/>
    <s v="UPI"/>
    <n v="5"/>
    <s v="25-35"/>
    <s v="new"/>
    <s v="high value"/>
    <s v="High"/>
    <s v="Jun"/>
    <x v="2"/>
    <x v="0"/>
    <x v="1"/>
  </r>
  <r>
    <n v="608745"/>
    <n v="50393"/>
    <n v="34"/>
    <s v="Male"/>
    <x v="0"/>
    <x v="7"/>
    <s v="Sandwich"/>
    <d v="2022-08-22T00:00:00"/>
    <s v="COD"/>
    <n v="35"/>
    <n v="8.8000000000000007"/>
    <n v="1171.43"/>
    <n v="104.24"/>
    <s v="Cash"/>
    <n v="1"/>
    <s v="25-35"/>
    <s v="new"/>
    <s v="high value"/>
    <s v="Low"/>
    <s v="Aug"/>
    <x v="2"/>
    <x v="0"/>
    <x v="0"/>
  </r>
  <r>
    <n v="608746"/>
    <n v="11665"/>
    <n v="22"/>
    <s v="Female"/>
    <x v="4"/>
    <x v="2"/>
    <s v="South Indian"/>
    <d v="2023-03-19T00:00:00"/>
    <s v="COD"/>
    <n v="22"/>
    <n v="8.1999999999999993"/>
    <n v="247"/>
    <n v="89.32"/>
    <s v="UPI"/>
    <n v="2"/>
    <s v="18-24"/>
    <s v="new"/>
    <s v="low"/>
    <s v="Low"/>
    <s v="Mar"/>
    <x v="0"/>
    <x v="0"/>
    <x v="2"/>
  </r>
  <r>
    <n v="608747"/>
    <n v="90554"/>
    <n v="47"/>
    <s v="Male"/>
    <x v="2"/>
    <x v="0"/>
    <s v="Biryani"/>
    <d v="2023-12-15T00:00:00"/>
    <s v="Online"/>
    <n v="72"/>
    <n v="10.199999999999999"/>
    <n v="812.91"/>
    <n v="72.900000000000006"/>
    <s v="Wallet"/>
    <n v="1"/>
    <s v="36-50"/>
    <s v="new"/>
    <s v="high value"/>
    <s v="Low"/>
    <s v="Dec"/>
    <x v="0"/>
    <x v="1"/>
    <x v="1"/>
  </r>
  <r>
    <n v="608748"/>
    <n v="62847"/>
    <n v="39"/>
    <s v="Female"/>
    <x v="4"/>
    <x v="4"/>
    <s v="Biryani"/>
    <d v="2022-12-03T00:00:00"/>
    <s v="Online"/>
    <n v="68"/>
    <n v="2.9"/>
    <n v="640.67999999999995"/>
    <n v="91.8"/>
    <s v="Cash"/>
    <n v="2"/>
    <s v="36-50"/>
    <s v="new"/>
    <s v="high value"/>
    <s v="Low"/>
    <s v="Dec"/>
    <x v="2"/>
    <x v="2"/>
    <x v="1"/>
  </r>
  <r>
    <n v="608749"/>
    <n v="18092"/>
    <n v="28"/>
    <s v="Female"/>
    <x v="5"/>
    <x v="1"/>
    <s v="Burger"/>
    <d v="2022-07-22T00:00:00"/>
    <s v="COD"/>
    <n v="47"/>
    <n v="10.7"/>
    <n v="355.88"/>
    <n v="31.24"/>
    <s v="Cash"/>
    <n v="1"/>
    <s v="25-35"/>
    <s v="new"/>
    <s v="medium"/>
    <s v="Low"/>
    <s v="Jul"/>
    <x v="2"/>
    <x v="1"/>
    <x v="1"/>
  </r>
  <r>
    <n v="608750"/>
    <n v="16581"/>
    <n v="46"/>
    <s v="Female"/>
    <x v="3"/>
    <x v="3"/>
    <s v="Chinese"/>
    <d v="2024-02-11T00:00:00"/>
    <s v="Online"/>
    <n v="24"/>
    <n v="14.8"/>
    <n v="1152.27"/>
    <n v="42.11"/>
    <s v="Cash"/>
    <n v="4"/>
    <s v="36-50"/>
    <s v="new"/>
    <s v="high value"/>
    <s v="medium"/>
    <s v="Feb"/>
    <x v="1"/>
    <x v="1"/>
    <x v="2"/>
  </r>
  <r>
    <n v="608751"/>
    <n v="60896"/>
    <n v="21"/>
    <s v="Female"/>
    <x v="2"/>
    <x v="2"/>
    <s v="Pizza"/>
    <d v="2022-01-31T00:00:00"/>
    <s v="COD"/>
    <n v="54"/>
    <n v="4.5"/>
    <n v="969.54"/>
    <n v="47.32"/>
    <s v="UPI"/>
    <n v="4"/>
    <s v="18-24"/>
    <s v="new"/>
    <s v="high value"/>
    <s v="medium"/>
    <s v="Jan"/>
    <x v="2"/>
    <x v="2"/>
    <x v="1"/>
  </r>
  <r>
    <n v="608752"/>
    <n v="26478"/>
    <n v="58"/>
    <s v="Female"/>
    <x v="1"/>
    <x v="5"/>
    <s v="Sandwich"/>
    <d v="2023-06-02T00:00:00"/>
    <s v="COD"/>
    <n v="64"/>
    <n v="10.8"/>
    <n v="593.07000000000005"/>
    <n v="99.93"/>
    <s v="Cash"/>
    <n v="5"/>
    <s v="50+"/>
    <s v="new"/>
    <s v="high value"/>
    <s v="High"/>
    <s v="Jun"/>
    <x v="0"/>
    <x v="1"/>
    <x v="1"/>
  </r>
  <r>
    <n v="608753"/>
    <n v="86838"/>
    <n v="23"/>
    <s v="Male"/>
    <x v="3"/>
    <x v="5"/>
    <s v="Sandwich"/>
    <d v="2022-05-20T00:00:00"/>
    <s v="COD"/>
    <n v="83"/>
    <n v="11"/>
    <n v="1320.32"/>
    <n v="93.07"/>
    <s v="Cash"/>
    <n v="1"/>
    <s v="18-24"/>
    <s v="new"/>
    <s v="high value"/>
    <s v="Low"/>
    <s v="May"/>
    <x v="2"/>
    <x v="1"/>
    <x v="1"/>
  </r>
  <r>
    <n v="608754"/>
    <n v="11505"/>
    <n v="22"/>
    <s v="Female"/>
    <x v="3"/>
    <x v="6"/>
    <s v="Chinese"/>
    <d v="2022-12-11T00:00:00"/>
    <s v="Online"/>
    <n v="64"/>
    <n v="6.9"/>
    <n v="1011.73"/>
    <n v="72.569999999999993"/>
    <s v="Card"/>
    <n v="4"/>
    <s v="18-24"/>
    <s v="new"/>
    <s v="high value"/>
    <s v="medium"/>
    <s v="Dec"/>
    <x v="2"/>
    <x v="0"/>
    <x v="1"/>
  </r>
  <r>
    <n v="608755"/>
    <n v="27666"/>
    <n v="52"/>
    <s v="Male"/>
    <x v="0"/>
    <x v="4"/>
    <s v="Chinese"/>
    <d v="2023-06-29T00:00:00"/>
    <s v="Online"/>
    <n v="69"/>
    <n v="8.6999999999999993"/>
    <n v="736.74"/>
    <n v="21.24"/>
    <s v="Card"/>
    <n v="1"/>
    <s v="50+"/>
    <s v="new"/>
    <s v="high value"/>
    <s v="Low"/>
    <s v="Jun"/>
    <x v="0"/>
    <x v="0"/>
    <x v="1"/>
  </r>
  <r>
    <n v="608756"/>
    <n v="13263"/>
    <n v="20"/>
    <s v="Male"/>
    <x v="4"/>
    <x v="1"/>
    <s v="Pizza"/>
    <d v="2024-03-08T00:00:00"/>
    <s v="COD"/>
    <n v="79"/>
    <n v="10.8"/>
    <n v="1189.1199999999999"/>
    <n v="71.73"/>
    <s v="Wallet"/>
    <n v="4"/>
    <s v="18-24"/>
    <s v="new"/>
    <s v="high value"/>
    <s v="medium"/>
    <s v="Mar"/>
    <x v="1"/>
    <x v="1"/>
    <x v="1"/>
  </r>
  <r>
    <n v="608757"/>
    <n v="13106"/>
    <n v="49"/>
    <s v="Female"/>
    <x v="1"/>
    <x v="5"/>
    <s v="Sandwich"/>
    <d v="2024-04-15T00:00:00"/>
    <s v="Online"/>
    <n v="60"/>
    <n v="6.1"/>
    <n v="592.41"/>
    <n v="92.42"/>
    <s v="UPI"/>
    <n v="1"/>
    <s v="36-50"/>
    <s v="new"/>
    <s v="high value"/>
    <s v="Low"/>
    <s v="Apr"/>
    <x v="1"/>
    <x v="0"/>
    <x v="1"/>
  </r>
  <r>
    <n v="608758"/>
    <n v="34603"/>
    <n v="28"/>
    <s v="Male"/>
    <x v="1"/>
    <x v="6"/>
    <s v="Burger"/>
    <d v="2023-06-12T00:00:00"/>
    <s v="COD"/>
    <n v="84"/>
    <n v="9.6"/>
    <n v="189.95"/>
    <n v="67.56"/>
    <s v="Cash"/>
    <n v="5"/>
    <s v="25-35"/>
    <s v="new"/>
    <s v="low"/>
    <s v="High"/>
    <s v="Jun"/>
    <x v="0"/>
    <x v="0"/>
    <x v="1"/>
  </r>
  <r>
    <n v="608759"/>
    <n v="45718"/>
    <n v="22"/>
    <s v="Male"/>
    <x v="0"/>
    <x v="6"/>
    <s v="Sandwich"/>
    <d v="2022-07-07T00:00:00"/>
    <s v="Online"/>
    <n v="76"/>
    <n v="6.9"/>
    <n v="321.35000000000002"/>
    <n v="51.48"/>
    <s v="UPI"/>
    <n v="1"/>
    <s v="18-24"/>
    <s v="new"/>
    <s v="medium"/>
    <s v="Low"/>
    <s v="Jul"/>
    <x v="2"/>
    <x v="0"/>
    <x v="1"/>
  </r>
  <r>
    <n v="608760"/>
    <n v="80240"/>
    <n v="27"/>
    <s v="Female"/>
    <x v="5"/>
    <x v="2"/>
    <s v="Chinese"/>
    <d v="2022-11-24T00:00:00"/>
    <s v="COD"/>
    <n v="81"/>
    <n v="12.8"/>
    <n v="665.19"/>
    <n v="74.75"/>
    <s v="Cash"/>
    <n v="5"/>
    <s v="25-35"/>
    <s v="new"/>
    <s v="high value"/>
    <s v="High"/>
    <s v="Nov"/>
    <x v="2"/>
    <x v="1"/>
    <x v="1"/>
  </r>
  <r>
    <n v="608761"/>
    <n v="55017"/>
    <n v="38"/>
    <s v="Female"/>
    <x v="4"/>
    <x v="6"/>
    <s v="Burger"/>
    <d v="2022-02-11T00:00:00"/>
    <s v="COD"/>
    <n v="86"/>
    <n v="14.2"/>
    <n v="1183.07"/>
    <n v="95.45"/>
    <s v="Card"/>
    <n v="3"/>
    <s v="36-50"/>
    <s v="new"/>
    <s v="high value"/>
    <s v="medium"/>
    <s v="Feb"/>
    <x v="2"/>
    <x v="1"/>
    <x v="1"/>
  </r>
  <r>
    <n v="608762"/>
    <n v="91309"/>
    <n v="39"/>
    <s v="Female"/>
    <x v="2"/>
    <x v="4"/>
    <s v="South Indian"/>
    <d v="2022-02-05T00:00:00"/>
    <s v="Online"/>
    <n v="42"/>
    <n v="1.6"/>
    <n v="608.69000000000005"/>
    <n v="37.33"/>
    <s v="UPI"/>
    <n v="1"/>
    <s v="36-50"/>
    <s v="new"/>
    <s v="high value"/>
    <s v="Low"/>
    <s v="Feb"/>
    <x v="2"/>
    <x v="2"/>
    <x v="0"/>
  </r>
  <r>
    <n v="608763"/>
    <n v="56378"/>
    <n v="26"/>
    <s v="Male"/>
    <x v="3"/>
    <x v="4"/>
    <s v="Biryani"/>
    <d v="2023-01-12T00:00:00"/>
    <s v="COD"/>
    <n v="69"/>
    <n v="5.3"/>
    <n v="1082.96"/>
    <n v="39.159999999999997"/>
    <s v="UPI"/>
    <n v="4"/>
    <s v="25-35"/>
    <s v="new"/>
    <s v="high value"/>
    <s v="medium"/>
    <s v="Jan"/>
    <x v="0"/>
    <x v="0"/>
    <x v="1"/>
  </r>
  <r>
    <n v="608764"/>
    <n v="88930"/>
    <n v="61"/>
    <s v="Female"/>
    <x v="0"/>
    <x v="2"/>
    <s v="Chinese"/>
    <d v="2024-05-23T00:00:00"/>
    <s v="COD"/>
    <n v="44"/>
    <n v="2.5"/>
    <n v="1216.6600000000001"/>
    <n v="47.29"/>
    <s v="Wallet"/>
    <n v="5"/>
    <s v="50+"/>
    <s v="new"/>
    <s v="high value"/>
    <s v="High"/>
    <s v="May"/>
    <x v="1"/>
    <x v="2"/>
    <x v="0"/>
  </r>
  <r>
    <n v="608765"/>
    <n v="77280"/>
    <n v="32"/>
    <s v="Female"/>
    <x v="0"/>
    <x v="1"/>
    <s v="South Indian"/>
    <d v="2024-09-09T00:00:00"/>
    <s v="Online"/>
    <n v="43"/>
    <n v="12.1"/>
    <n v="1081.79"/>
    <n v="76.61"/>
    <s v="UPI"/>
    <n v="1"/>
    <s v="25-35"/>
    <s v="new"/>
    <s v="high value"/>
    <s v="Low"/>
    <s v="Sep"/>
    <x v="1"/>
    <x v="1"/>
    <x v="0"/>
  </r>
  <r>
    <n v="608766"/>
    <n v="28221"/>
    <n v="61"/>
    <s v="Male"/>
    <x v="3"/>
    <x v="4"/>
    <s v="South Indian"/>
    <d v="2022-04-22T00:00:00"/>
    <s v="COD"/>
    <n v="40"/>
    <n v="8.6999999999999993"/>
    <n v="559.41999999999996"/>
    <n v="89.83"/>
    <s v="Wallet"/>
    <n v="4"/>
    <s v="50+"/>
    <s v="new"/>
    <s v="high value"/>
    <s v="medium"/>
    <s v="Apr"/>
    <x v="2"/>
    <x v="0"/>
    <x v="0"/>
  </r>
  <r>
    <n v="608767"/>
    <n v="25025"/>
    <n v="51"/>
    <s v="Female"/>
    <x v="3"/>
    <x v="0"/>
    <s v="Pizza"/>
    <d v="2023-09-19T00:00:00"/>
    <s v="Online"/>
    <n v="34"/>
    <n v="4.2"/>
    <n v="242.95"/>
    <n v="45.4"/>
    <s v="Wallet"/>
    <n v="2"/>
    <s v="50+"/>
    <s v="new"/>
    <s v="low"/>
    <s v="Low"/>
    <s v="Sep"/>
    <x v="0"/>
    <x v="2"/>
    <x v="0"/>
  </r>
  <r>
    <n v="608768"/>
    <n v="43127"/>
    <n v="34"/>
    <s v="Male"/>
    <x v="5"/>
    <x v="7"/>
    <s v="Pizza"/>
    <d v="2024-08-01T00:00:00"/>
    <s v="Online"/>
    <n v="68"/>
    <n v="10.6"/>
    <n v="363.77"/>
    <n v="24.27"/>
    <s v="Wallet"/>
    <n v="1"/>
    <s v="25-35"/>
    <s v="new"/>
    <s v="medium"/>
    <s v="Low"/>
    <s v="Aug"/>
    <x v="1"/>
    <x v="1"/>
    <x v="1"/>
  </r>
  <r>
    <n v="608769"/>
    <n v="98693"/>
    <n v="55"/>
    <s v="Male"/>
    <x v="5"/>
    <x v="2"/>
    <s v="Sandwich"/>
    <d v="2024-04-21T00:00:00"/>
    <s v="COD"/>
    <n v="82"/>
    <n v="7.7"/>
    <n v="683.92"/>
    <n v="57.74"/>
    <s v="Card"/>
    <n v="1"/>
    <s v="50+"/>
    <s v="new"/>
    <s v="high value"/>
    <s v="Low"/>
    <s v="Apr"/>
    <x v="1"/>
    <x v="0"/>
    <x v="1"/>
  </r>
  <r>
    <n v="608770"/>
    <n v="64889"/>
    <n v="62"/>
    <s v="Female"/>
    <x v="4"/>
    <x v="6"/>
    <s v="Biryani"/>
    <d v="2022-07-19T00:00:00"/>
    <s v="Online"/>
    <n v="27"/>
    <n v="2.4"/>
    <n v="794.51"/>
    <n v="98.38"/>
    <s v="UPI"/>
    <n v="2"/>
    <s v="50+"/>
    <s v="new"/>
    <s v="high value"/>
    <s v="Low"/>
    <s v="Jul"/>
    <x v="2"/>
    <x v="2"/>
    <x v="2"/>
  </r>
  <r>
    <n v="608771"/>
    <n v="52141"/>
    <n v="32"/>
    <s v="Male"/>
    <x v="5"/>
    <x v="5"/>
    <s v="Biryani"/>
    <d v="2023-02-03T00:00:00"/>
    <s v="COD"/>
    <n v="65"/>
    <n v="8.6"/>
    <n v="1262.83"/>
    <n v="119.34"/>
    <s v="UPI"/>
    <n v="3"/>
    <s v="25-35"/>
    <s v="new"/>
    <s v="high value"/>
    <s v="medium"/>
    <s v="Feb"/>
    <x v="0"/>
    <x v="0"/>
    <x v="1"/>
  </r>
  <r>
    <n v="608772"/>
    <n v="57672"/>
    <n v="36"/>
    <s v="Female"/>
    <x v="4"/>
    <x v="0"/>
    <s v="South Indian"/>
    <d v="2022-05-01T00:00:00"/>
    <s v="Online"/>
    <n v="83"/>
    <n v="1.8"/>
    <n v="1072.79"/>
    <n v="42.63"/>
    <s v="Cash"/>
    <n v="3"/>
    <s v="36-50"/>
    <s v="new"/>
    <s v="high value"/>
    <s v="medium"/>
    <s v="May"/>
    <x v="2"/>
    <x v="2"/>
    <x v="1"/>
  </r>
  <r>
    <n v="608773"/>
    <n v="39663"/>
    <n v="42"/>
    <s v="Male"/>
    <x v="0"/>
    <x v="1"/>
    <s v="Burger"/>
    <d v="2024-05-18T00:00:00"/>
    <s v="COD"/>
    <n v="88"/>
    <n v="5.7"/>
    <n v="797.32"/>
    <n v="26.94"/>
    <s v="UPI"/>
    <n v="3"/>
    <s v="36-50"/>
    <s v="new"/>
    <s v="high value"/>
    <s v="medium"/>
    <s v="May"/>
    <x v="1"/>
    <x v="0"/>
    <x v="1"/>
  </r>
  <r>
    <n v="608774"/>
    <n v="58361"/>
    <n v="19"/>
    <s v="Female"/>
    <x v="2"/>
    <x v="0"/>
    <s v="Sandwich"/>
    <d v="2023-03-04T00:00:00"/>
    <s v="COD"/>
    <n v="49"/>
    <n v="3"/>
    <n v="1439.35"/>
    <n v="93.01"/>
    <s v="UPI"/>
    <n v="3"/>
    <s v="18-24"/>
    <s v="new"/>
    <s v="high value"/>
    <s v="medium"/>
    <s v="Mar"/>
    <x v="0"/>
    <x v="2"/>
    <x v="1"/>
  </r>
  <r>
    <n v="608775"/>
    <n v="44047"/>
    <n v="28"/>
    <s v="Male"/>
    <x v="5"/>
    <x v="6"/>
    <s v="Biryani"/>
    <d v="2022-05-31T00:00:00"/>
    <s v="Online"/>
    <n v="71"/>
    <n v="11.2"/>
    <n v="483.72"/>
    <n v="44.3"/>
    <s v="Wallet"/>
    <n v="3"/>
    <s v="25-35"/>
    <s v="new"/>
    <s v="medium"/>
    <s v="medium"/>
    <s v="May"/>
    <x v="2"/>
    <x v="1"/>
    <x v="1"/>
  </r>
  <r>
    <n v="608776"/>
    <n v="57856"/>
    <n v="41"/>
    <s v="Male"/>
    <x v="5"/>
    <x v="1"/>
    <s v="Pizza"/>
    <d v="2023-06-10T00:00:00"/>
    <s v="COD"/>
    <n v="59"/>
    <n v="1.3"/>
    <n v="1075.46"/>
    <n v="70.239999999999995"/>
    <s v="Wallet"/>
    <n v="4"/>
    <s v="36-50"/>
    <s v="new"/>
    <s v="high value"/>
    <s v="medium"/>
    <s v="Jun"/>
    <x v="0"/>
    <x v="2"/>
    <x v="1"/>
  </r>
  <r>
    <n v="608777"/>
    <n v="79917"/>
    <n v="31"/>
    <s v="Male"/>
    <x v="2"/>
    <x v="6"/>
    <s v="South Indian"/>
    <d v="2023-09-30T00:00:00"/>
    <s v="COD"/>
    <n v="49"/>
    <n v="4"/>
    <n v="577.6"/>
    <n v="75.39"/>
    <s v="Card"/>
    <n v="2"/>
    <s v="25-35"/>
    <s v="new"/>
    <s v="high value"/>
    <s v="Low"/>
    <s v="Sep"/>
    <x v="0"/>
    <x v="2"/>
    <x v="1"/>
  </r>
  <r>
    <n v="608778"/>
    <n v="44155"/>
    <n v="28"/>
    <s v="Male"/>
    <x v="3"/>
    <x v="6"/>
    <s v="Pizza"/>
    <d v="2024-11-03T00:00:00"/>
    <s v="COD"/>
    <n v="63"/>
    <n v="2.2000000000000002"/>
    <n v="727.6"/>
    <n v="108.12"/>
    <s v="Card"/>
    <n v="1"/>
    <s v="25-35"/>
    <s v="new"/>
    <s v="high value"/>
    <s v="Low"/>
    <s v="Nov"/>
    <x v="1"/>
    <x v="2"/>
    <x v="1"/>
  </r>
  <r>
    <n v="608779"/>
    <n v="76166"/>
    <n v="64"/>
    <s v="Female"/>
    <x v="0"/>
    <x v="3"/>
    <s v="South Indian"/>
    <d v="2024-10-11T00:00:00"/>
    <s v="COD"/>
    <n v="21"/>
    <n v="7.9"/>
    <n v="1264.19"/>
    <n v="73.209999999999994"/>
    <s v="Wallet"/>
    <n v="3"/>
    <s v="50+"/>
    <s v="new"/>
    <s v="high value"/>
    <s v="medium"/>
    <s v="Oct"/>
    <x v="1"/>
    <x v="0"/>
    <x v="2"/>
  </r>
  <r>
    <n v="608780"/>
    <n v="56734"/>
    <n v="41"/>
    <s v="Male"/>
    <x v="4"/>
    <x v="6"/>
    <s v="Sandwich"/>
    <d v="2023-07-07T00:00:00"/>
    <s v="COD"/>
    <n v="31"/>
    <n v="12.9"/>
    <n v="832.78"/>
    <n v="67.33"/>
    <s v="Cash"/>
    <n v="2"/>
    <s v="36-50"/>
    <s v="new"/>
    <s v="high value"/>
    <s v="Low"/>
    <s v="Jul"/>
    <x v="0"/>
    <x v="1"/>
    <x v="0"/>
  </r>
  <r>
    <n v="608781"/>
    <n v="48972"/>
    <n v="27"/>
    <s v="Female"/>
    <x v="1"/>
    <x v="5"/>
    <s v="South Indian"/>
    <d v="2024-01-20T00:00:00"/>
    <s v="COD"/>
    <n v="89"/>
    <n v="7.3"/>
    <n v="922.42"/>
    <n v="36.479999999999997"/>
    <s v="Card"/>
    <n v="5"/>
    <s v="25-35"/>
    <s v="new"/>
    <s v="high value"/>
    <s v="High"/>
    <s v="Jan"/>
    <x v="1"/>
    <x v="0"/>
    <x v="1"/>
  </r>
  <r>
    <n v="608782"/>
    <n v="73752"/>
    <n v="58"/>
    <s v="Male"/>
    <x v="4"/>
    <x v="5"/>
    <s v="Biryani"/>
    <d v="2023-10-13T00:00:00"/>
    <s v="Online"/>
    <n v="62"/>
    <n v="7.9"/>
    <n v="1293.3399999999999"/>
    <n v="29.44"/>
    <s v="Cash"/>
    <n v="1"/>
    <s v="50+"/>
    <s v="new"/>
    <s v="high value"/>
    <s v="Low"/>
    <s v="Oct"/>
    <x v="0"/>
    <x v="0"/>
    <x v="1"/>
  </r>
  <r>
    <n v="608783"/>
    <n v="38323"/>
    <n v="40"/>
    <s v="Male"/>
    <x v="0"/>
    <x v="1"/>
    <s v="Chinese"/>
    <d v="2023-11-26T00:00:00"/>
    <s v="COD"/>
    <n v="47"/>
    <n v="3.2"/>
    <n v="937.83"/>
    <n v="91.73"/>
    <s v="UPI"/>
    <n v="1"/>
    <s v="36-50"/>
    <s v="new"/>
    <s v="high value"/>
    <s v="Low"/>
    <s v="Nov"/>
    <x v="0"/>
    <x v="2"/>
    <x v="1"/>
  </r>
  <r>
    <n v="608784"/>
    <n v="67050"/>
    <n v="60"/>
    <s v="Male"/>
    <x v="1"/>
    <x v="2"/>
    <s v="Sandwich"/>
    <d v="2024-11-03T00:00:00"/>
    <s v="COD"/>
    <n v="47"/>
    <n v="12.5"/>
    <n v="461.72"/>
    <n v="78.040000000000006"/>
    <s v="UPI"/>
    <n v="2"/>
    <s v="50+"/>
    <s v="new"/>
    <s v="medium"/>
    <s v="Low"/>
    <s v="Nov"/>
    <x v="1"/>
    <x v="1"/>
    <x v="1"/>
  </r>
  <r>
    <n v="608785"/>
    <n v="53778"/>
    <n v="38"/>
    <s v="Female"/>
    <x v="0"/>
    <x v="7"/>
    <s v="South Indian"/>
    <d v="2024-02-18T00:00:00"/>
    <s v="Online"/>
    <n v="88"/>
    <n v="3.4"/>
    <n v="1408.07"/>
    <n v="89.96"/>
    <s v="Cash"/>
    <n v="3"/>
    <s v="36-50"/>
    <s v="new"/>
    <s v="high value"/>
    <s v="medium"/>
    <s v="Feb"/>
    <x v="1"/>
    <x v="2"/>
    <x v="1"/>
  </r>
  <r>
    <n v="608786"/>
    <n v="91908"/>
    <n v="47"/>
    <s v="Male"/>
    <x v="4"/>
    <x v="0"/>
    <s v="South Indian"/>
    <d v="2024-06-29T00:00:00"/>
    <s v="COD"/>
    <n v="44"/>
    <n v="5.9"/>
    <n v="560.13"/>
    <n v="68.849999999999994"/>
    <s v="Cash"/>
    <n v="3"/>
    <s v="36-50"/>
    <s v="new"/>
    <s v="high value"/>
    <s v="medium"/>
    <s v="Jun"/>
    <x v="1"/>
    <x v="0"/>
    <x v="0"/>
  </r>
  <r>
    <n v="608787"/>
    <n v="70801"/>
    <n v="36"/>
    <s v="Male"/>
    <x v="3"/>
    <x v="4"/>
    <s v="Chinese"/>
    <d v="2024-10-15T00:00:00"/>
    <s v="Online"/>
    <n v="58"/>
    <n v="9.4"/>
    <n v="175.43"/>
    <n v="20.190000000000001"/>
    <s v="UPI"/>
    <n v="4"/>
    <s v="36-50"/>
    <s v="new"/>
    <s v="low"/>
    <s v="medium"/>
    <s v="Oct"/>
    <x v="1"/>
    <x v="0"/>
    <x v="1"/>
  </r>
  <r>
    <n v="608788"/>
    <n v="88192"/>
    <n v="54"/>
    <s v="Female"/>
    <x v="0"/>
    <x v="6"/>
    <s v="Chinese"/>
    <d v="2024-04-08T00:00:00"/>
    <s v="Online"/>
    <n v="48"/>
    <n v="7.8"/>
    <n v="400.61"/>
    <n v="50.09"/>
    <s v="Wallet"/>
    <n v="2"/>
    <s v="50+"/>
    <s v="new"/>
    <s v="medium"/>
    <s v="Low"/>
    <s v="Apr"/>
    <x v="1"/>
    <x v="0"/>
    <x v="1"/>
  </r>
  <r>
    <n v="608789"/>
    <n v="91132"/>
    <n v="37"/>
    <s v="Male"/>
    <x v="0"/>
    <x v="0"/>
    <s v="Pizza"/>
    <d v="2024-11-24T00:00:00"/>
    <s v="Online"/>
    <n v="48"/>
    <n v="8.1"/>
    <n v="1132.3499999999999"/>
    <n v="87.58"/>
    <s v="UPI"/>
    <n v="3"/>
    <s v="36-50"/>
    <s v="new"/>
    <s v="high value"/>
    <s v="medium"/>
    <s v="Nov"/>
    <x v="1"/>
    <x v="0"/>
    <x v="1"/>
  </r>
  <r>
    <n v="608790"/>
    <n v="59648"/>
    <n v="56"/>
    <s v="Male"/>
    <x v="3"/>
    <x v="6"/>
    <s v="Pizza"/>
    <d v="2022-07-14T00:00:00"/>
    <s v="COD"/>
    <n v="77"/>
    <n v="5"/>
    <n v="697.86"/>
    <n v="101.71"/>
    <s v="Card"/>
    <n v="4"/>
    <s v="50+"/>
    <s v="new"/>
    <s v="high value"/>
    <s v="medium"/>
    <s v="Jul"/>
    <x v="2"/>
    <x v="2"/>
    <x v="1"/>
  </r>
  <r>
    <n v="608791"/>
    <n v="91341"/>
    <n v="64"/>
    <s v="Male"/>
    <x v="4"/>
    <x v="0"/>
    <s v="Pizza"/>
    <d v="2024-10-24T00:00:00"/>
    <s v="Online"/>
    <n v="84"/>
    <n v="14.3"/>
    <n v="545.54999999999995"/>
    <n v="76.900000000000006"/>
    <s v="Card"/>
    <n v="2"/>
    <s v="50+"/>
    <s v="new"/>
    <s v="high value"/>
    <s v="Low"/>
    <s v="Oct"/>
    <x v="1"/>
    <x v="1"/>
    <x v="1"/>
  </r>
  <r>
    <n v="608792"/>
    <n v="67849"/>
    <n v="20"/>
    <s v="Female"/>
    <x v="4"/>
    <x v="5"/>
    <s v="Sandwich"/>
    <d v="2024-06-27T00:00:00"/>
    <s v="Online"/>
    <n v="53"/>
    <n v="3.8"/>
    <n v="709.06"/>
    <n v="110.02"/>
    <s v="Cash"/>
    <n v="2"/>
    <s v="18-24"/>
    <s v="new"/>
    <s v="high value"/>
    <s v="Low"/>
    <s v="Jun"/>
    <x v="1"/>
    <x v="2"/>
    <x v="1"/>
  </r>
  <r>
    <n v="608793"/>
    <n v="22966"/>
    <n v="54"/>
    <s v="Male"/>
    <x v="2"/>
    <x v="1"/>
    <s v="Chinese"/>
    <d v="2024-01-01T00:00:00"/>
    <s v="COD"/>
    <n v="57"/>
    <n v="14.8"/>
    <n v="488.18"/>
    <n v="53.77"/>
    <s v="Cash"/>
    <n v="5"/>
    <s v="50+"/>
    <s v="repeat"/>
    <s v="medium"/>
    <s v="High"/>
    <s v="Jan"/>
    <x v="1"/>
    <x v="1"/>
    <x v="1"/>
  </r>
  <r>
    <n v="608794"/>
    <n v="38161"/>
    <n v="46"/>
    <s v="Female"/>
    <x v="1"/>
    <x v="0"/>
    <s v="Burger"/>
    <d v="2024-04-03T00:00:00"/>
    <s v="Online"/>
    <n v="26"/>
    <n v="4"/>
    <n v="1468.43"/>
    <n v="79.069999999999993"/>
    <s v="Card"/>
    <n v="2"/>
    <s v="36-50"/>
    <s v="new"/>
    <s v="high value"/>
    <s v="Low"/>
    <s v="Apr"/>
    <x v="1"/>
    <x v="2"/>
    <x v="2"/>
  </r>
  <r>
    <n v="608795"/>
    <n v="22710"/>
    <n v="54"/>
    <s v="Male"/>
    <x v="1"/>
    <x v="2"/>
    <s v="Pizza"/>
    <d v="2024-03-21T00:00:00"/>
    <s v="Online"/>
    <n v="51"/>
    <n v="9.4"/>
    <n v="899.58"/>
    <n v="36.94"/>
    <s v="Wallet"/>
    <n v="5"/>
    <s v="50+"/>
    <s v="new"/>
    <s v="high value"/>
    <s v="High"/>
    <s v="Mar"/>
    <x v="1"/>
    <x v="0"/>
    <x v="1"/>
  </r>
  <r>
    <n v="608796"/>
    <n v="44500"/>
    <n v="29"/>
    <s v="Male"/>
    <x v="3"/>
    <x v="7"/>
    <s v="Burger"/>
    <d v="2024-02-07T00:00:00"/>
    <s v="Online"/>
    <n v="79"/>
    <n v="6"/>
    <n v="911.52"/>
    <n v="100.27"/>
    <s v="Cash"/>
    <n v="3"/>
    <s v="25-35"/>
    <s v="repeat"/>
    <s v="high value"/>
    <s v="medium"/>
    <s v="Feb"/>
    <x v="1"/>
    <x v="0"/>
    <x v="1"/>
  </r>
  <r>
    <n v="608797"/>
    <n v="16436"/>
    <n v="50"/>
    <s v="Male"/>
    <x v="3"/>
    <x v="3"/>
    <s v="Pizza"/>
    <d v="2022-05-26T00:00:00"/>
    <s v="Online"/>
    <n v="54"/>
    <n v="9.9"/>
    <n v="488.59"/>
    <n v="112.93"/>
    <s v="Wallet"/>
    <n v="2"/>
    <s v="36-50"/>
    <s v="repeat"/>
    <s v="medium"/>
    <s v="Low"/>
    <s v="May"/>
    <x v="2"/>
    <x v="0"/>
    <x v="1"/>
  </r>
  <r>
    <n v="608798"/>
    <n v="26000"/>
    <n v="26"/>
    <s v="Male"/>
    <x v="0"/>
    <x v="3"/>
    <s v="South Indian"/>
    <d v="2023-12-21T00:00:00"/>
    <s v="Online"/>
    <n v="31"/>
    <n v="10.1"/>
    <n v="159.55000000000001"/>
    <n v="92.82"/>
    <s v="Card"/>
    <n v="1"/>
    <s v="25-35"/>
    <s v="new"/>
    <s v="low"/>
    <s v="Low"/>
    <s v="Dec"/>
    <x v="0"/>
    <x v="1"/>
    <x v="0"/>
  </r>
  <r>
    <n v="608799"/>
    <n v="88079"/>
    <n v="21"/>
    <s v="Male"/>
    <x v="3"/>
    <x v="1"/>
    <s v="Pizza"/>
    <d v="2022-03-22T00:00:00"/>
    <s v="COD"/>
    <n v="37"/>
    <n v="14.6"/>
    <n v="255.66"/>
    <n v="44.95"/>
    <s v="Wallet"/>
    <n v="1"/>
    <s v="18-24"/>
    <s v="new"/>
    <s v="medium"/>
    <s v="Low"/>
    <s v="Mar"/>
    <x v="2"/>
    <x v="1"/>
    <x v="0"/>
  </r>
  <r>
    <n v="608800"/>
    <n v="67978"/>
    <n v="28"/>
    <s v="Female"/>
    <x v="2"/>
    <x v="1"/>
    <s v="Sandwich"/>
    <d v="2023-10-30T00:00:00"/>
    <s v="COD"/>
    <n v="42"/>
    <n v="7.8"/>
    <n v="995.77"/>
    <n v="55.34"/>
    <s v="Wallet"/>
    <n v="4"/>
    <s v="25-35"/>
    <s v="new"/>
    <s v="high value"/>
    <s v="medium"/>
    <s v="Oct"/>
    <x v="0"/>
    <x v="0"/>
    <x v="0"/>
  </r>
  <r>
    <n v="608801"/>
    <n v="19907"/>
    <n v="42"/>
    <s v="Male"/>
    <x v="5"/>
    <x v="6"/>
    <s v="Pizza"/>
    <d v="2023-12-13T00:00:00"/>
    <s v="Online"/>
    <n v="57"/>
    <n v="1.4"/>
    <n v="243.59"/>
    <n v="36.96"/>
    <s v="Cash"/>
    <n v="2"/>
    <s v="36-50"/>
    <s v="new"/>
    <s v="low"/>
    <s v="Low"/>
    <s v="Dec"/>
    <x v="0"/>
    <x v="2"/>
    <x v="1"/>
  </r>
  <r>
    <n v="608802"/>
    <n v="81520"/>
    <n v="37"/>
    <s v="Male"/>
    <x v="3"/>
    <x v="3"/>
    <s v="Sandwich"/>
    <d v="2024-02-25T00:00:00"/>
    <s v="Online"/>
    <n v="29"/>
    <n v="13.8"/>
    <n v="851.45"/>
    <n v="119.94"/>
    <s v="Wallet"/>
    <n v="2"/>
    <s v="36-50"/>
    <s v="new"/>
    <s v="high value"/>
    <s v="Low"/>
    <s v="Feb"/>
    <x v="1"/>
    <x v="1"/>
    <x v="2"/>
  </r>
  <r>
    <n v="608803"/>
    <n v="38829"/>
    <n v="30"/>
    <s v="Female"/>
    <x v="5"/>
    <x v="5"/>
    <s v="South Indian"/>
    <d v="2024-09-29T00:00:00"/>
    <s v="Online"/>
    <n v="21"/>
    <n v="4.8"/>
    <n v="467.45"/>
    <n v="43.46"/>
    <s v="UPI"/>
    <n v="4"/>
    <s v="25-35"/>
    <s v="new"/>
    <s v="medium"/>
    <s v="medium"/>
    <s v="Sep"/>
    <x v="1"/>
    <x v="2"/>
    <x v="2"/>
  </r>
  <r>
    <n v="608804"/>
    <n v="38881"/>
    <n v="34"/>
    <s v="Male"/>
    <x v="0"/>
    <x v="0"/>
    <s v="Burger"/>
    <d v="2023-05-23T00:00:00"/>
    <s v="Online"/>
    <n v="20"/>
    <n v="4.9000000000000004"/>
    <n v="928.45"/>
    <n v="77.709999999999994"/>
    <s v="UPI"/>
    <n v="2"/>
    <s v="25-35"/>
    <s v="new"/>
    <s v="high value"/>
    <s v="Low"/>
    <s v="May"/>
    <x v="0"/>
    <x v="2"/>
    <x v="2"/>
  </r>
  <r>
    <n v="608805"/>
    <n v="24622"/>
    <n v="53"/>
    <s v="Male"/>
    <x v="4"/>
    <x v="5"/>
    <s v="Burger"/>
    <d v="2024-01-18T00:00:00"/>
    <s v="COD"/>
    <n v="87"/>
    <n v="6.2"/>
    <n v="596.04"/>
    <n v="102.56"/>
    <s v="UPI"/>
    <n v="3"/>
    <s v="50+"/>
    <s v="new"/>
    <s v="high value"/>
    <s v="medium"/>
    <s v="Jan"/>
    <x v="1"/>
    <x v="0"/>
    <x v="1"/>
  </r>
  <r>
    <n v="608806"/>
    <n v="86065"/>
    <n v="57"/>
    <s v="Male"/>
    <x v="3"/>
    <x v="5"/>
    <s v="Sandwich"/>
    <d v="2024-12-11T00:00:00"/>
    <s v="Online"/>
    <n v="59"/>
    <n v="14"/>
    <n v="685.29"/>
    <n v="69.260000000000005"/>
    <s v="Wallet"/>
    <n v="2"/>
    <s v="50+"/>
    <s v="new"/>
    <s v="high value"/>
    <s v="Low"/>
    <s v="Dec"/>
    <x v="1"/>
    <x v="1"/>
    <x v="1"/>
  </r>
  <r>
    <n v="608807"/>
    <n v="21161"/>
    <n v="51"/>
    <s v="Male"/>
    <x v="5"/>
    <x v="5"/>
    <s v="Burger"/>
    <d v="2023-09-25T00:00:00"/>
    <s v="COD"/>
    <n v="39"/>
    <n v="8.6"/>
    <n v="1260.8399999999999"/>
    <n v="88.62"/>
    <s v="Card"/>
    <n v="2"/>
    <s v="50+"/>
    <s v="new"/>
    <s v="high value"/>
    <s v="Low"/>
    <s v="Sep"/>
    <x v="0"/>
    <x v="0"/>
    <x v="0"/>
  </r>
  <r>
    <n v="608808"/>
    <n v="59140"/>
    <n v="45"/>
    <s v="Female"/>
    <x v="4"/>
    <x v="6"/>
    <s v="South Indian"/>
    <d v="2024-01-25T00:00:00"/>
    <s v="Online"/>
    <n v="82"/>
    <n v="9.1999999999999993"/>
    <n v="1079.26"/>
    <n v="21.65"/>
    <s v="UPI"/>
    <n v="2"/>
    <s v="36-50"/>
    <s v="new"/>
    <s v="high value"/>
    <s v="Low"/>
    <s v="Jan"/>
    <x v="1"/>
    <x v="0"/>
    <x v="1"/>
  </r>
  <r>
    <n v="608809"/>
    <n v="87705"/>
    <n v="55"/>
    <s v="Male"/>
    <x v="1"/>
    <x v="7"/>
    <s v="Sandwich"/>
    <d v="2023-06-09T00:00:00"/>
    <s v="COD"/>
    <n v="68"/>
    <n v="4.8"/>
    <n v="1149.44"/>
    <n v="53.58"/>
    <s v="Wallet"/>
    <n v="5"/>
    <s v="50+"/>
    <s v="repeat"/>
    <s v="high value"/>
    <s v="High"/>
    <s v="Jun"/>
    <x v="0"/>
    <x v="2"/>
    <x v="1"/>
  </r>
  <r>
    <n v="608810"/>
    <n v="84664"/>
    <n v="60"/>
    <s v="Female"/>
    <x v="1"/>
    <x v="0"/>
    <s v="Sandwich"/>
    <d v="2023-01-31T00:00:00"/>
    <s v="COD"/>
    <n v="52"/>
    <n v="1.8"/>
    <n v="307.60000000000002"/>
    <n v="61.99"/>
    <s v="Card"/>
    <n v="1"/>
    <s v="50+"/>
    <s v="new"/>
    <s v="medium"/>
    <s v="Low"/>
    <s v="Jan"/>
    <x v="0"/>
    <x v="2"/>
    <x v="1"/>
  </r>
  <r>
    <n v="608811"/>
    <n v="56654"/>
    <n v="30"/>
    <s v="Female"/>
    <x v="1"/>
    <x v="5"/>
    <s v="Sandwich"/>
    <d v="2022-06-17T00:00:00"/>
    <s v="Online"/>
    <n v="31"/>
    <n v="14.9"/>
    <n v="1188.27"/>
    <n v="61.78"/>
    <s v="Card"/>
    <n v="2"/>
    <s v="25-35"/>
    <s v="new"/>
    <s v="high value"/>
    <s v="Low"/>
    <s v="Jun"/>
    <x v="2"/>
    <x v="1"/>
    <x v="0"/>
  </r>
  <r>
    <n v="608812"/>
    <n v="56647"/>
    <n v="54"/>
    <s v="Male"/>
    <x v="5"/>
    <x v="5"/>
    <s v="Sandwich"/>
    <d v="2023-02-04T00:00:00"/>
    <s v="COD"/>
    <n v="22"/>
    <n v="3.8"/>
    <n v="176.56"/>
    <n v="65.14"/>
    <s v="Card"/>
    <n v="5"/>
    <s v="50+"/>
    <s v="new"/>
    <s v="low"/>
    <s v="High"/>
    <s v="Feb"/>
    <x v="0"/>
    <x v="2"/>
    <x v="2"/>
  </r>
  <r>
    <n v="608813"/>
    <n v="46554"/>
    <n v="27"/>
    <s v="Female"/>
    <x v="2"/>
    <x v="0"/>
    <s v="Sandwich"/>
    <d v="2023-07-19T00:00:00"/>
    <s v="COD"/>
    <n v="81"/>
    <n v="11.4"/>
    <n v="1381.82"/>
    <n v="87.17"/>
    <s v="UPI"/>
    <n v="2"/>
    <s v="25-35"/>
    <s v="new"/>
    <s v="high value"/>
    <s v="Low"/>
    <s v="Jul"/>
    <x v="0"/>
    <x v="1"/>
    <x v="1"/>
  </r>
  <r>
    <n v="608814"/>
    <n v="52777"/>
    <n v="23"/>
    <s v="Female"/>
    <x v="3"/>
    <x v="7"/>
    <s v="Pizza"/>
    <d v="2024-05-18T00:00:00"/>
    <s v="COD"/>
    <n v="27"/>
    <n v="7.9"/>
    <n v="531.67999999999995"/>
    <n v="65.8"/>
    <s v="Wallet"/>
    <n v="4"/>
    <s v="18-24"/>
    <s v="new"/>
    <s v="high value"/>
    <s v="medium"/>
    <s v="May"/>
    <x v="1"/>
    <x v="0"/>
    <x v="2"/>
  </r>
  <r>
    <n v="608815"/>
    <n v="61780"/>
    <n v="44"/>
    <s v="Female"/>
    <x v="5"/>
    <x v="2"/>
    <s v="South Indian"/>
    <d v="2023-11-15T00:00:00"/>
    <s v="Online"/>
    <n v="23"/>
    <n v="7.4"/>
    <n v="387.31"/>
    <n v="94.06"/>
    <s v="Wallet"/>
    <n v="3"/>
    <s v="36-50"/>
    <s v="new"/>
    <s v="medium"/>
    <s v="medium"/>
    <s v="Nov"/>
    <x v="0"/>
    <x v="0"/>
    <x v="2"/>
  </r>
  <r>
    <n v="608816"/>
    <n v="29697"/>
    <n v="39"/>
    <s v="Female"/>
    <x v="5"/>
    <x v="5"/>
    <s v="Burger"/>
    <d v="2023-09-08T00:00:00"/>
    <s v="COD"/>
    <n v="87"/>
    <n v="6.3"/>
    <n v="1197.1099999999999"/>
    <n v="72.45"/>
    <s v="UPI"/>
    <n v="4"/>
    <s v="36-50"/>
    <s v="new"/>
    <s v="high value"/>
    <s v="medium"/>
    <s v="Sep"/>
    <x v="0"/>
    <x v="0"/>
    <x v="1"/>
  </r>
  <r>
    <n v="608817"/>
    <n v="47333"/>
    <n v="30"/>
    <s v="Female"/>
    <x v="0"/>
    <x v="3"/>
    <s v="Sandwich"/>
    <d v="2023-04-02T00:00:00"/>
    <s v="Online"/>
    <n v="80"/>
    <n v="8.1"/>
    <n v="593.5"/>
    <n v="72.67"/>
    <s v="UPI"/>
    <n v="3"/>
    <s v="25-35"/>
    <s v="new"/>
    <s v="high value"/>
    <s v="medium"/>
    <s v="Apr"/>
    <x v="0"/>
    <x v="0"/>
    <x v="1"/>
  </r>
  <r>
    <n v="608818"/>
    <n v="36593"/>
    <n v="43"/>
    <s v="Male"/>
    <x v="2"/>
    <x v="4"/>
    <s v="Pizza"/>
    <d v="2024-10-24T00:00:00"/>
    <s v="Online"/>
    <n v="45"/>
    <n v="5.6"/>
    <n v="1364.95"/>
    <n v="89.06"/>
    <s v="Wallet"/>
    <n v="4"/>
    <s v="36-50"/>
    <s v="new"/>
    <s v="high value"/>
    <s v="medium"/>
    <s v="Oct"/>
    <x v="1"/>
    <x v="0"/>
    <x v="0"/>
  </r>
  <r>
    <n v="608819"/>
    <n v="88051"/>
    <n v="41"/>
    <s v="Female"/>
    <x v="1"/>
    <x v="5"/>
    <s v="Biryani"/>
    <d v="2023-07-18T00:00:00"/>
    <s v="Online"/>
    <n v="61"/>
    <n v="1.5"/>
    <n v="351.64"/>
    <n v="57.12"/>
    <s v="UPI"/>
    <n v="5"/>
    <s v="36-50"/>
    <s v="new"/>
    <s v="medium"/>
    <s v="High"/>
    <s v="Jul"/>
    <x v="0"/>
    <x v="2"/>
    <x v="1"/>
  </r>
  <r>
    <n v="608820"/>
    <n v="30902"/>
    <n v="56"/>
    <s v="Male"/>
    <x v="1"/>
    <x v="3"/>
    <s v="Biryani"/>
    <d v="2022-03-17T00:00:00"/>
    <s v="Online"/>
    <n v="56"/>
    <n v="10.3"/>
    <n v="1119.71"/>
    <n v="85.96"/>
    <s v="UPI"/>
    <n v="3"/>
    <s v="50+"/>
    <s v="new"/>
    <s v="high value"/>
    <s v="medium"/>
    <s v="Mar"/>
    <x v="2"/>
    <x v="1"/>
    <x v="1"/>
  </r>
  <r>
    <n v="608821"/>
    <n v="84083"/>
    <n v="52"/>
    <s v="Male"/>
    <x v="2"/>
    <x v="4"/>
    <s v="Pizza"/>
    <d v="2024-02-12T00:00:00"/>
    <s v="COD"/>
    <n v="27"/>
    <n v="13.9"/>
    <n v="785.84"/>
    <n v="82.64"/>
    <s v="Cash"/>
    <n v="3"/>
    <s v="50+"/>
    <s v="new"/>
    <s v="high value"/>
    <s v="medium"/>
    <s v="Feb"/>
    <x v="1"/>
    <x v="1"/>
    <x v="2"/>
  </r>
  <r>
    <n v="608822"/>
    <n v="72362"/>
    <n v="38"/>
    <s v="Male"/>
    <x v="0"/>
    <x v="5"/>
    <s v="Chinese"/>
    <d v="2022-08-01T00:00:00"/>
    <s v="COD"/>
    <n v="25"/>
    <n v="9.9"/>
    <n v="1136.47"/>
    <n v="68.209999999999994"/>
    <s v="Wallet"/>
    <n v="3"/>
    <s v="36-50"/>
    <s v="new"/>
    <s v="high value"/>
    <s v="medium"/>
    <s v="Aug"/>
    <x v="2"/>
    <x v="0"/>
    <x v="2"/>
  </r>
  <r>
    <n v="608823"/>
    <n v="18768"/>
    <n v="37"/>
    <s v="Female"/>
    <x v="1"/>
    <x v="2"/>
    <s v="Biryani"/>
    <d v="2024-03-07T00:00:00"/>
    <s v="Online"/>
    <n v="76"/>
    <n v="5.2"/>
    <n v="405.57"/>
    <n v="106.09"/>
    <s v="UPI"/>
    <n v="2"/>
    <s v="36-50"/>
    <s v="new"/>
    <s v="medium"/>
    <s v="Low"/>
    <s v="Mar"/>
    <x v="1"/>
    <x v="0"/>
    <x v="1"/>
  </r>
  <r>
    <n v="608824"/>
    <n v="59683"/>
    <n v="51"/>
    <s v="Female"/>
    <x v="5"/>
    <x v="6"/>
    <s v="Pizza"/>
    <d v="2024-12-27T00:00:00"/>
    <s v="Online"/>
    <n v="20"/>
    <n v="8.1999999999999993"/>
    <n v="1397.03"/>
    <n v="88.88"/>
    <s v="Card"/>
    <n v="4"/>
    <s v="50+"/>
    <s v="new"/>
    <s v="high value"/>
    <s v="medium"/>
    <s v="Dec"/>
    <x v="1"/>
    <x v="0"/>
    <x v="2"/>
  </r>
  <r>
    <n v="608825"/>
    <n v="45538"/>
    <n v="53"/>
    <s v="Male"/>
    <x v="3"/>
    <x v="2"/>
    <s v="Sandwich"/>
    <d v="2023-07-14T00:00:00"/>
    <s v="Online"/>
    <n v="54"/>
    <n v="10.6"/>
    <n v="767.22"/>
    <n v="70.03"/>
    <s v="Card"/>
    <n v="3"/>
    <s v="50+"/>
    <s v="new"/>
    <s v="high value"/>
    <s v="medium"/>
    <s v="Jul"/>
    <x v="0"/>
    <x v="1"/>
    <x v="1"/>
  </r>
  <r>
    <n v="608826"/>
    <n v="61386"/>
    <n v="44"/>
    <s v="Male"/>
    <x v="2"/>
    <x v="0"/>
    <s v="Pizza"/>
    <d v="2024-11-15T00:00:00"/>
    <s v="COD"/>
    <n v="28"/>
    <n v="11"/>
    <n v="514.17999999999995"/>
    <n v="71.36"/>
    <s v="Cash"/>
    <n v="3"/>
    <s v="36-50"/>
    <s v="new"/>
    <s v="high value"/>
    <s v="medium"/>
    <s v="Nov"/>
    <x v="1"/>
    <x v="1"/>
    <x v="2"/>
  </r>
  <r>
    <n v="608827"/>
    <n v="37661"/>
    <n v="47"/>
    <s v="Male"/>
    <x v="2"/>
    <x v="4"/>
    <s v="Burger"/>
    <d v="2023-08-22T00:00:00"/>
    <s v="Online"/>
    <n v="80"/>
    <n v="9.8000000000000007"/>
    <n v="1386.72"/>
    <n v="61.22"/>
    <s v="Wallet"/>
    <n v="1"/>
    <s v="36-50"/>
    <s v="new"/>
    <s v="high value"/>
    <s v="Low"/>
    <s v="Aug"/>
    <x v="0"/>
    <x v="0"/>
    <x v="1"/>
  </r>
  <r>
    <n v="608828"/>
    <n v="80086"/>
    <n v="42"/>
    <s v="Female"/>
    <x v="5"/>
    <x v="5"/>
    <s v="Chinese"/>
    <d v="2024-05-02T00:00:00"/>
    <s v="COD"/>
    <n v="88"/>
    <n v="4.0999999999999996"/>
    <n v="1324.5"/>
    <n v="103.15"/>
    <s v="Cash"/>
    <n v="4"/>
    <s v="36-50"/>
    <s v="new"/>
    <s v="high value"/>
    <s v="medium"/>
    <s v="May"/>
    <x v="1"/>
    <x v="2"/>
    <x v="1"/>
  </r>
  <r>
    <n v="608829"/>
    <n v="14479"/>
    <n v="34"/>
    <s v="Male"/>
    <x v="0"/>
    <x v="6"/>
    <s v="Sandwich"/>
    <d v="2024-01-02T00:00:00"/>
    <s v="Online"/>
    <n v="79"/>
    <n v="6.6"/>
    <n v="1185.01"/>
    <n v="79.27"/>
    <s v="Card"/>
    <n v="4"/>
    <s v="25-35"/>
    <s v="new"/>
    <s v="high value"/>
    <s v="medium"/>
    <s v="Jan"/>
    <x v="1"/>
    <x v="0"/>
    <x v="1"/>
  </r>
  <r>
    <n v="608830"/>
    <n v="71433"/>
    <n v="44"/>
    <s v="Male"/>
    <x v="2"/>
    <x v="0"/>
    <s v="Burger"/>
    <d v="2023-08-13T00:00:00"/>
    <s v="Online"/>
    <n v="63"/>
    <n v="1.1000000000000001"/>
    <n v="854.51"/>
    <n v="118.45"/>
    <s v="Cash"/>
    <n v="3"/>
    <s v="36-50"/>
    <s v="new"/>
    <s v="high value"/>
    <s v="medium"/>
    <s v="Aug"/>
    <x v="0"/>
    <x v="2"/>
    <x v="1"/>
  </r>
  <r>
    <n v="608831"/>
    <n v="49490"/>
    <n v="39"/>
    <s v="Female"/>
    <x v="0"/>
    <x v="6"/>
    <s v="South Indian"/>
    <d v="2022-04-15T00:00:00"/>
    <s v="COD"/>
    <n v="59"/>
    <n v="1.5"/>
    <n v="1376.85"/>
    <n v="84.29"/>
    <s v="Wallet"/>
    <n v="4"/>
    <s v="36-50"/>
    <s v="new"/>
    <s v="high value"/>
    <s v="medium"/>
    <s v="Apr"/>
    <x v="2"/>
    <x v="2"/>
    <x v="1"/>
  </r>
  <r>
    <n v="608832"/>
    <n v="90748"/>
    <n v="60"/>
    <s v="Male"/>
    <x v="0"/>
    <x v="5"/>
    <s v="Sandwich"/>
    <d v="2023-04-18T00:00:00"/>
    <s v="COD"/>
    <n v="42"/>
    <n v="6.6"/>
    <n v="658.43"/>
    <n v="114.96"/>
    <s v="Wallet"/>
    <n v="5"/>
    <s v="50+"/>
    <s v="new"/>
    <s v="high value"/>
    <s v="High"/>
    <s v="Apr"/>
    <x v="0"/>
    <x v="0"/>
    <x v="0"/>
  </r>
  <r>
    <n v="608833"/>
    <n v="76759"/>
    <n v="18"/>
    <s v="Male"/>
    <x v="3"/>
    <x v="0"/>
    <s v="Pizza"/>
    <d v="2022-11-04T00:00:00"/>
    <s v="COD"/>
    <n v="64"/>
    <n v="4.8"/>
    <n v="944.12"/>
    <n v="110.71"/>
    <s v="Wallet"/>
    <n v="1"/>
    <s v="18-24"/>
    <s v="new"/>
    <s v="high value"/>
    <s v="Low"/>
    <s v="Nov"/>
    <x v="2"/>
    <x v="2"/>
    <x v="1"/>
  </r>
  <r>
    <n v="608834"/>
    <n v="77943"/>
    <n v="36"/>
    <s v="Female"/>
    <x v="5"/>
    <x v="3"/>
    <s v="Biryani"/>
    <d v="2024-11-06T00:00:00"/>
    <s v="COD"/>
    <n v="57"/>
    <n v="4.5999999999999996"/>
    <n v="1170.6500000000001"/>
    <n v="73.489999999999995"/>
    <s v="Card"/>
    <n v="1"/>
    <s v="36-50"/>
    <s v="new"/>
    <s v="high value"/>
    <s v="Low"/>
    <s v="Nov"/>
    <x v="1"/>
    <x v="2"/>
    <x v="1"/>
  </r>
  <r>
    <n v="608835"/>
    <n v="78415"/>
    <n v="55"/>
    <s v="Female"/>
    <x v="0"/>
    <x v="1"/>
    <s v="Pizza"/>
    <d v="2023-12-19T00:00:00"/>
    <s v="COD"/>
    <n v="63"/>
    <n v="13.2"/>
    <n v="532.76"/>
    <n v="92.24"/>
    <s v="Wallet"/>
    <n v="5"/>
    <s v="50+"/>
    <s v="new"/>
    <s v="high value"/>
    <s v="High"/>
    <s v="Dec"/>
    <x v="0"/>
    <x v="1"/>
    <x v="1"/>
  </r>
  <r>
    <n v="608836"/>
    <n v="68254"/>
    <n v="47"/>
    <s v="Male"/>
    <x v="5"/>
    <x v="4"/>
    <s v="Chinese"/>
    <d v="2023-02-08T00:00:00"/>
    <s v="Online"/>
    <n v="25"/>
    <n v="2.1"/>
    <n v="200.65"/>
    <n v="92.73"/>
    <s v="UPI"/>
    <n v="3"/>
    <s v="36-50"/>
    <s v="new"/>
    <s v="low"/>
    <s v="medium"/>
    <s v="Feb"/>
    <x v="0"/>
    <x v="2"/>
    <x v="2"/>
  </r>
  <r>
    <n v="608837"/>
    <n v="57135"/>
    <n v="39"/>
    <s v="Female"/>
    <x v="0"/>
    <x v="6"/>
    <s v="Biryani"/>
    <d v="2024-03-24T00:00:00"/>
    <s v="COD"/>
    <n v="24"/>
    <n v="8.6"/>
    <n v="1189.77"/>
    <n v="25.44"/>
    <s v="Wallet"/>
    <n v="5"/>
    <s v="36-50"/>
    <s v="new"/>
    <s v="high value"/>
    <s v="High"/>
    <s v="Mar"/>
    <x v="1"/>
    <x v="0"/>
    <x v="2"/>
  </r>
  <r>
    <n v="608838"/>
    <n v="98349"/>
    <n v="56"/>
    <s v="Male"/>
    <x v="0"/>
    <x v="7"/>
    <s v="South Indian"/>
    <d v="2022-02-05T00:00:00"/>
    <s v="COD"/>
    <n v="21"/>
    <n v="6.9"/>
    <n v="515.35"/>
    <n v="70.599999999999994"/>
    <s v="Card"/>
    <n v="5"/>
    <s v="50+"/>
    <s v="new"/>
    <s v="high value"/>
    <s v="High"/>
    <s v="Feb"/>
    <x v="2"/>
    <x v="0"/>
    <x v="2"/>
  </r>
  <r>
    <n v="608839"/>
    <n v="33853"/>
    <n v="48"/>
    <s v="Female"/>
    <x v="3"/>
    <x v="3"/>
    <s v="Burger"/>
    <d v="2022-06-10T00:00:00"/>
    <s v="Online"/>
    <n v="42"/>
    <n v="9.1"/>
    <n v="1428.66"/>
    <n v="95.26"/>
    <s v="Wallet"/>
    <n v="2"/>
    <s v="36-50"/>
    <s v="new"/>
    <s v="high value"/>
    <s v="Low"/>
    <s v="Jun"/>
    <x v="2"/>
    <x v="0"/>
    <x v="0"/>
  </r>
  <r>
    <n v="608840"/>
    <n v="33347"/>
    <n v="36"/>
    <s v="Female"/>
    <x v="2"/>
    <x v="6"/>
    <s v="Biryani"/>
    <d v="2023-08-18T00:00:00"/>
    <s v="COD"/>
    <n v="78"/>
    <n v="7.4"/>
    <n v="301.7"/>
    <n v="119.47"/>
    <s v="Wallet"/>
    <n v="5"/>
    <s v="36-50"/>
    <s v="new"/>
    <s v="medium"/>
    <s v="High"/>
    <s v="Aug"/>
    <x v="0"/>
    <x v="0"/>
    <x v="1"/>
  </r>
  <r>
    <n v="608841"/>
    <n v="49601"/>
    <n v="42"/>
    <s v="Female"/>
    <x v="2"/>
    <x v="1"/>
    <s v="Sandwich"/>
    <d v="2022-12-31T00:00:00"/>
    <s v="Online"/>
    <n v="44"/>
    <n v="5.5"/>
    <n v="158.18"/>
    <n v="78.099999999999994"/>
    <s v="Card"/>
    <n v="2"/>
    <s v="36-50"/>
    <s v="new"/>
    <s v="low"/>
    <s v="Low"/>
    <s v="Dec"/>
    <x v="2"/>
    <x v="0"/>
    <x v="0"/>
  </r>
  <r>
    <n v="608842"/>
    <n v="91532"/>
    <n v="43"/>
    <s v="Female"/>
    <x v="2"/>
    <x v="7"/>
    <s v="Sandwich"/>
    <d v="2023-06-20T00:00:00"/>
    <s v="Online"/>
    <n v="71"/>
    <n v="11.8"/>
    <n v="648.04999999999995"/>
    <n v="54.18"/>
    <s v="Cash"/>
    <n v="1"/>
    <s v="36-50"/>
    <s v="new"/>
    <s v="high value"/>
    <s v="Low"/>
    <s v="Jun"/>
    <x v="0"/>
    <x v="1"/>
    <x v="1"/>
  </r>
  <r>
    <n v="608843"/>
    <n v="52643"/>
    <n v="49"/>
    <s v="Male"/>
    <x v="1"/>
    <x v="3"/>
    <s v="Pizza"/>
    <d v="2022-11-29T00:00:00"/>
    <s v="Online"/>
    <n v="69"/>
    <n v="11.8"/>
    <n v="808.57"/>
    <n v="80.47"/>
    <s v="Wallet"/>
    <n v="1"/>
    <s v="36-50"/>
    <s v="new"/>
    <s v="high value"/>
    <s v="Low"/>
    <s v="Nov"/>
    <x v="2"/>
    <x v="1"/>
    <x v="1"/>
  </r>
  <r>
    <n v="608844"/>
    <n v="66125"/>
    <n v="63"/>
    <s v="Female"/>
    <x v="4"/>
    <x v="3"/>
    <s v="Pizza"/>
    <d v="2022-03-13T00:00:00"/>
    <s v="COD"/>
    <n v="60"/>
    <n v="7.3"/>
    <n v="489.4"/>
    <n v="100.36"/>
    <s v="Wallet"/>
    <n v="5"/>
    <s v="50+"/>
    <s v="new"/>
    <s v="medium"/>
    <s v="High"/>
    <s v="Mar"/>
    <x v="2"/>
    <x v="0"/>
    <x v="1"/>
  </r>
  <r>
    <n v="608845"/>
    <n v="80072"/>
    <n v="58"/>
    <s v="Male"/>
    <x v="4"/>
    <x v="5"/>
    <s v="Biryani"/>
    <d v="2022-12-12T00:00:00"/>
    <s v="Online"/>
    <n v="50"/>
    <n v="2.5"/>
    <n v="576.13"/>
    <n v="50.15"/>
    <s v="Card"/>
    <n v="1"/>
    <s v="50+"/>
    <s v="repeat"/>
    <s v="high value"/>
    <s v="Low"/>
    <s v="Dec"/>
    <x v="2"/>
    <x v="2"/>
    <x v="1"/>
  </r>
  <r>
    <n v="608846"/>
    <n v="42399"/>
    <n v="49"/>
    <s v="Female"/>
    <x v="4"/>
    <x v="1"/>
    <s v="South Indian"/>
    <d v="2024-12-14T00:00:00"/>
    <s v="COD"/>
    <n v="80"/>
    <n v="1.3"/>
    <n v="1413.05"/>
    <n v="104.13"/>
    <s v="UPI"/>
    <n v="3"/>
    <s v="36-50"/>
    <s v="repeat"/>
    <s v="high value"/>
    <s v="medium"/>
    <s v="Dec"/>
    <x v="1"/>
    <x v="2"/>
    <x v="1"/>
  </r>
  <r>
    <n v="608847"/>
    <n v="79379"/>
    <n v="32"/>
    <s v="Female"/>
    <x v="0"/>
    <x v="6"/>
    <s v="Biryani"/>
    <d v="2024-01-14T00:00:00"/>
    <s v="COD"/>
    <n v="81"/>
    <n v="9.6999999999999993"/>
    <n v="474.34"/>
    <n v="28.58"/>
    <s v="UPI"/>
    <n v="3"/>
    <s v="25-35"/>
    <s v="new"/>
    <s v="medium"/>
    <s v="medium"/>
    <s v="Jan"/>
    <x v="1"/>
    <x v="0"/>
    <x v="1"/>
  </r>
  <r>
    <n v="608848"/>
    <n v="66475"/>
    <n v="50"/>
    <s v="Male"/>
    <x v="3"/>
    <x v="0"/>
    <s v="Chinese"/>
    <d v="2023-02-19T00:00:00"/>
    <s v="COD"/>
    <n v="68"/>
    <n v="4.9000000000000004"/>
    <n v="1428.94"/>
    <n v="111.83"/>
    <s v="UPI"/>
    <n v="3"/>
    <s v="36-50"/>
    <s v="new"/>
    <s v="high value"/>
    <s v="medium"/>
    <s v="Feb"/>
    <x v="0"/>
    <x v="2"/>
    <x v="1"/>
  </r>
  <r>
    <n v="608849"/>
    <n v="61410"/>
    <n v="39"/>
    <s v="Female"/>
    <x v="1"/>
    <x v="5"/>
    <s v="Chinese"/>
    <d v="2023-01-26T00:00:00"/>
    <s v="COD"/>
    <n v="76"/>
    <n v="8.5"/>
    <n v="1490.49"/>
    <n v="53.75"/>
    <s v="Cash"/>
    <n v="3"/>
    <s v="36-50"/>
    <s v="new"/>
    <s v="high value"/>
    <s v="medium"/>
    <s v="Jan"/>
    <x v="0"/>
    <x v="0"/>
    <x v="1"/>
  </r>
  <r>
    <n v="608850"/>
    <n v="71862"/>
    <n v="45"/>
    <s v="Male"/>
    <x v="0"/>
    <x v="4"/>
    <s v="South Indian"/>
    <d v="2024-09-10T00:00:00"/>
    <s v="COD"/>
    <n v="73"/>
    <n v="2.7"/>
    <n v="547.66999999999996"/>
    <n v="70.22"/>
    <s v="UPI"/>
    <n v="4"/>
    <s v="36-50"/>
    <s v="new"/>
    <s v="high value"/>
    <s v="medium"/>
    <s v="Sep"/>
    <x v="1"/>
    <x v="2"/>
    <x v="1"/>
  </r>
  <r>
    <n v="608851"/>
    <n v="18843"/>
    <n v="18"/>
    <s v="Male"/>
    <x v="0"/>
    <x v="7"/>
    <s v="Sandwich"/>
    <d v="2022-07-07T00:00:00"/>
    <s v="Online"/>
    <n v="51"/>
    <n v="4.5999999999999996"/>
    <n v="797.02"/>
    <n v="28.01"/>
    <s v="Cash"/>
    <n v="3"/>
    <s v="18-24"/>
    <s v="new"/>
    <s v="high value"/>
    <s v="medium"/>
    <s v="Jul"/>
    <x v="2"/>
    <x v="2"/>
    <x v="1"/>
  </r>
  <r>
    <n v="608852"/>
    <n v="39715"/>
    <n v="36"/>
    <s v="Male"/>
    <x v="1"/>
    <x v="2"/>
    <s v="Biryani"/>
    <d v="2022-02-25T00:00:00"/>
    <s v="COD"/>
    <n v="42"/>
    <n v="5.7"/>
    <n v="942.16"/>
    <n v="57.66"/>
    <s v="UPI"/>
    <n v="4"/>
    <s v="36-50"/>
    <s v="new"/>
    <s v="high value"/>
    <s v="medium"/>
    <s v="Feb"/>
    <x v="2"/>
    <x v="0"/>
    <x v="0"/>
  </r>
  <r>
    <n v="608853"/>
    <n v="59913"/>
    <n v="57"/>
    <s v="Female"/>
    <x v="1"/>
    <x v="5"/>
    <s v="Chinese"/>
    <d v="2022-01-29T00:00:00"/>
    <s v="Online"/>
    <n v="69"/>
    <n v="3.8"/>
    <n v="735.96"/>
    <n v="109.4"/>
    <s v="Wallet"/>
    <n v="1"/>
    <s v="50+"/>
    <s v="repeat"/>
    <s v="high value"/>
    <s v="Low"/>
    <s v="Jan"/>
    <x v="2"/>
    <x v="2"/>
    <x v="1"/>
  </r>
  <r>
    <n v="608854"/>
    <n v="58036"/>
    <n v="64"/>
    <s v="Female"/>
    <x v="3"/>
    <x v="1"/>
    <s v="Chinese"/>
    <d v="2024-07-21T00:00:00"/>
    <s v="Online"/>
    <n v="40"/>
    <n v="6.5"/>
    <n v="1068.21"/>
    <n v="72.010000000000005"/>
    <s v="Wallet"/>
    <n v="2"/>
    <s v="50+"/>
    <s v="new"/>
    <s v="high value"/>
    <s v="Low"/>
    <s v="Jul"/>
    <x v="1"/>
    <x v="0"/>
    <x v="0"/>
  </r>
  <r>
    <n v="608855"/>
    <n v="88623"/>
    <n v="34"/>
    <s v="Male"/>
    <x v="2"/>
    <x v="5"/>
    <s v="Biryani"/>
    <d v="2022-08-03T00:00:00"/>
    <s v="COD"/>
    <n v="85"/>
    <n v="4.9000000000000004"/>
    <n v="682.59"/>
    <n v="46.56"/>
    <s v="Card"/>
    <n v="4"/>
    <s v="25-35"/>
    <s v="new"/>
    <s v="high value"/>
    <s v="medium"/>
    <s v="Aug"/>
    <x v="2"/>
    <x v="2"/>
    <x v="1"/>
  </r>
  <r>
    <n v="608856"/>
    <n v="24016"/>
    <n v="32"/>
    <s v="Male"/>
    <x v="5"/>
    <x v="6"/>
    <s v="Biryani"/>
    <d v="2023-07-21T00:00:00"/>
    <s v="COD"/>
    <n v="45"/>
    <n v="4"/>
    <n v="708.57"/>
    <n v="42.66"/>
    <s v="Card"/>
    <n v="3"/>
    <s v="25-35"/>
    <s v="repeat"/>
    <s v="high value"/>
    <s v="medium"/>
    <s v="Jul"/>
    <x v="0"/>
    <x v="2"/>
    <x v="0"/>
  </r>
  <r>
    <n v="608857"/>
    <n v="65325"/>
    <n v="36"/>
    <s v="Male"/>
    <x v="1"/>
    <x v="4"/>
    <s v="Sandwich"/>
    <d v="2023-01-01T00:00:00"/>
    <s v="COD"/>
    <n v="63"/>
    <n v="1.5"/>
    <n v="842.57"/>
    <n v="32.770000000000003"/>
    <s v="Cash"/>
    <n v="3"/>
    <s v="36-50"/>
    <s v="new"/>
    <s v="high value"/>
    <s v="medium"/>
    <s v="Jan"/>
    <x v="0"/>
    <x v="2"/>
    <x v="1"/>
  </r>
  <r>
    <n v="608858"/>
    <n v="34193"/>
    <n v="34"/>
    <s v="Female"/>
    <x v="3"/>
    <x v="1"/>
    <s v="Chinese"/>
    <d v="2022-01-10T00:00:00"/>
    <s v="COD"/>
    <n v="31"/>
    <n v="9.4"/>
    <n v="1109.8499999999999"/>
    <n v="30.62"/>
    <s v="Cash"/>
    <n v="2"/>
    <s v="25-35"/>
    <s v="new"/>
    <s v="high value"/>
    <s v="Low"/>
    <s v="Jan"/>
    <x v="2"/>
    <x v="0"/>
    <x v="0"/>
  </r>
  <r>
    <n v="608859"/>
    <n v="94585"/>
    <n v="34"/>
    <s v="Female"/>
    <x v="4"/>
    <x v="0"/>
    <s v="South Indian"/>
    <d v="2022-06-22T00:00:00"/>
    <s v="COD"/>
    <n v="33"/>
    <n v="10.7"/>
    <n v="187.13"/>
    <n v="20.98"/>
    <s v="Card"/>
    <n v="1"/>
    <s v="25-35"/>
    <s v="new"/>
    <s v="low"/>
    <s v="Low"/>
    <s v="Jun"/>
    <x v="2"/>
    <x v="1"/>
    <x v="0"/>
  </r>
  <r>
    <n v="608860"/>
    <n v="92915"/>
    <n v="62"/>
    <s v="Male"/>
    <x v="5"/>
    <x v="4"/>
    <s v="Biryani"/>
    <d v="2022-04-23T00:00:00"/>
    <s v="Online"/>
    <n v="60"/>
    <n v="9.6"/>
    <n v="1100.17"/>
    <n v="76.459999999999994"/>
    <s v="Wallet"/>
    <n v="3"/>
    <s v="50+"/>
    <s v="new"/>
    <s v="high value"/>
    <s v="medium"/>
    <s v="Apr"/>
    <x v="2"/>
    <x v="0"/>
    <x v="1"/>
  </r>
  <r>
    <n v="608861"/>
    <n v="74601"/>
    <n v="38"/>
    <s v="Male"/>
    <x v="4"/>
    <x v="2"/>
    <s v="South Indian"/>
    <d v="2023-11-28T00:00:00"/>
    <s v="COD"/>
    <n v="60"/>
    <n v="5.5"/>
    <n v="1437.27"/>
    <n v="23.46"/>
    <s v="Cash"/>
    <n v="3"/>
    <s v="36-50"/>
    <s v="new"/>
    <s v="high value"/>
    <s v="medium"/>
    <s v="Nov"/>
    <x v="0"/>
    <x v="0"/>
    <x v="1"/>
  </r>
  <r>
    <n v="608862"/>
    <n v="57246"/>
    <n v="64"/>
    <s v="Male"/>
    <x v="1"/>
    <x v="4"/>
    <s v="Biryani"/>
    <d v="2024-04-21T00:00:00"/>
    <s v="Online"/>
    <n v="84"/>
    <n v="13.2"/>
    <n v="463.61"/>
    <n v="92.55"/>
    <s v="Cash"/>
    <n v="2"/>
    <s v="50+"/>
    <s v="new"/>
    <s v="medium"/>
    <s v="Low"/>
    <s v="Apr"/>
    <x v="1"/>
    <x v="1"/>
    <x v="1"/>
  </r>
  <r>
    <n v="608863"/>
    <n v="14063"/>
    <n v="28"/>
    <s v="Female"/>
    <x v="0"/>
    <x v="7"/>
    <s v="Chinese"/>
    <d v="2023-04-25T00:00:00"/>
    <s v="Online"/>
    <n v="37"/>
    <n v="5.4"/>
    <n v="164.23"/>
    <n v="67.53"/>
    <s v="UPI"/>
    <n v="5"/>
    <s v="25-35"/>
    <s v="new"/>
    <s v="low"/>
    <s v="High"/>
    <s v="Apr"/>
    <x v="0"/>
    <x v="0"/>
    <x v="0"/>
  </r>
  <r>
    <n v="608864"/>
    <n v="54022"/>
    <n v="24"/>
    <s v="Male"/>
    <x v="1"/>
    <x v="6"/>
    <s v="Pizza"/>
    <d v="2023-07-01T00:00:00"/>
    <s v="Online"/>
    <n v="73"/>
    <n v="2.9"/>
    <n v="1035.3"/>
    <n v="42.49"/>
    <s v="UPI"/>
    <n v="3"/>
    <s v="18-24"/>
    <s v="repeat"/>
    <s v="high value"/>
    <s v="medium"/>
    <s v="Jul"/>
    <x v="0"/>
    <x v="2"/>
    <x v="1"/>
  </r>
  <r>
    <n v="608865"/>
    <n v="51443"/>
    <n v="45"/>
    <s v="Female"/>
    <x v="2"/>
    <x v="5"/>
    <s v="Chinese"/>
    <d v="2022-01-01T00:00:00"/>
    <s v="Online"/>
    <n v="46"/>
    <n v="8"/>
    <n v="771.59"/>
    <n v="78.22"/>
    <s v="Card"/>
    <n v="2"/>
    <s v="36-50"/>
    <s v="new"/>
    <s v="high value"/>
    <s v="Low"/>
    <s v="Jan"/>
    <x v="2"/>
    <x v="0"/>
    <x v="1"/>
  </r>
  <r>
    <n v="608866"/>
    <n v="53130"/>
    <n v="62"/>
    <s v="Female"/>
    <x v="1"/>
    <x v="0"/>
    <s v="Biryani"/>
    <d v="2024-05-14T00:00:00"/>
    <s v="COD"/>
    <n v="48"/>
    <n v="5.0999999999999996"/>
    <n v="681.84"/>
    <n v="69.569999999999993"/>
    <s v="Cash"/>
    <n v="3"/>
    <s v="50+"/>
    <s v="new"/>
    <s v="high value"/>
    <s v="medium"/>
    <s v="May"/>
    <x v="1"/>
    <x v="0"/>
    <x v="1"/>
  </r>
  <r>
    <n v="608867"/>
    <n v="40987"/>
    <n v="57"/>
    <s v="Male"/>
    <x v="4"/>
    <x v="1"/>
    <s v="Chinese"/>
    <d v="2023-06-15T00:00:00"/>
    <s v="Online"/>
    <n v="59"/>
    <n v="14.4"/>
    <n v="994.47"/>
    <n v="111.09"/>
    <s v="Cash"/>
    <n v="2"/>
    <s v="50+"/>
    <s v="new"/>
    <s v="high value"/>
    <s v="Low"/>
    <s v="Jun"/>
    <x v="0"/>
    <x v="1"/>
    <x v="1"/>
  </r>
  <r>
    <n v="608868"/>
    <n v="37688"/>
    <n v="44"/>
    <s v="Male"/>
    <x v="3"/>
    <x v="6"/>
    <s v="Sandwich"/>
    <d v="2023-10-09T00:00:00"/>
    <s v="COD"/>
    <n v="83"/>
    <n v="2.8"/>
    <n v="452.85"/>
    <n v="32.299999999999997"/>
    <s v="Card"/>
    <n v="3"/>
    <s v="36-50"/>
    <s v="new"/>
    <s v="medium"/>
    <s v="medium"/>
    <s v="Oct"/>
    <x v="0"/>
    <x v="2"/>
    <x v="1"/>
  </r>
  <r>
    <n v="608869"/>
    <n v="55502"/>
    <n v="63"/>
    <s v="Male"/>
    <x v="1"/>
    <x v="5"/>
    <s v="Biryani"/>
    <d v="2022-04-23T00:00:00"/>
    <s v="Online"/>
    <n v="22"/>
    <n v="9.8000000000000007"/>
    <n v="632.45000000000005"/>
    <n v="119.59"/>
    <s v="Cash"/>
    <n v="2"/>
    <s v="50+"/>
    <s v="new"/>
    <s v="high value"/>
    <s v="Low"/>
    <s v="Apr"/>
    <x v="2"/>
    <x v="0"/>
    <x v="2"/>
  </r>
  <r>
    <n v="608870"/>
    <n v="71266"/>
    <n v="52"/>
    <s v="Male"/>
    <x v="5"/>
    <x v="5"/>
    <s v="Burger"/>
    <d v="2023-06-13T00:00:00"/>
    <s v="Online"/>
    <n v="77"/>
    <n v="6"/>
    <n v="193.27"/>
    <n v="46.96"/>
    <s v="Card"/>
    <n v="1"/>
    <s v="50+"/>
    <s v="new"/>
    <s v="low"/>
    <s v="Low"/>
    <s v="Jun"/>
    <x v="0"/>
    <x v="0"/>
    <x v="1"/>
  </r>
  <r>
    <n v="608871"/>
    <n v="46011"/>
    <n v="34"/>
    <s v="Male"/>
    <x v="3"/>
    <x v="4"/>
    <s v="Chinese"/>
    <d v="2024-01-05T00:00:00"/>
    <s v="Online"/>
    <n v="68"/>
    <n v="7.4"/>
    <n v="300.24"/>
    <n v="22.07"/>
    <s v="Wallet"/>
    <n v="1"/>
    <s v="25-35"/>
    <s v="new"/>
    <s v="medium"/>
    <s v="Low"/>
    <s v="Jan"/>
    <x v="1"/>
    <x v="0"/>
    <x v="1"/>
  </r>
  <r>
    <n v="608872"/>
    <n v="38389"/>
    <n v="62"/>
    <s v="Male"/>
    <x v="2"/>
    <x v="5"/>
    <s v="Chinese"/>
    <d v="2024-03-06T00:00:00"/>
    <s v="COD"/>
    <n v="62"/>
    <n v="3.2"/>
    <n v="877.71"/>
    <n v="22.93"/>
    <s v="Card"/>
    <n v="1"/>
    <s v="50+"/>
    <s v="new"/>
    <s v="high value"/>
    <s v="Low"/>
    <s v="Mar"/>
    <x v="1"/>
    <x v="2"/>
    <x v="1"/>
  </r>
  <r>
    <n v="608873"/>
    <n v="63475"/>
    <n v="24"/>
    <s v="Female"/>
    <x v="1"/>
    <x v="5"/>
    <s v="South Indian"/>
    <d v="2024-08-27T00:00:00"/>
    <s v="COD"/>
    <n v="47"/>
    <n v="2.9"/>
    <n v="848.17"/>
    <n v="37.61"/>
    <s v="UPI"/>
    <n v="3"/>
    <s v="18-24"/>
    <s v="new"/>
    <s v="high value"/>
    <s v="medium"/>
    <s v="Aug"/>
    <x v="1"/>
    <x v="2"/>
    <x v="1"/>
  </r>
  <r>
    <n v="608874"/>
    <n v="11498"/>
    <n v="25"/>
    <s v="Male"/>
    <x v="5"/>
    <x v="0"/>
    <s v="Pizza"/>
    <d v="2024-04-29T00:00:00"/>
    <s v="COD"/>
    <n v="74"/>
    <n v="13.7"/>
    <n v="1252.79"/>
    <n v="62.89"/>
    <s v="Wallet"/>
    <n v="5"/>
    <s v="25-35"/>
    <s v="new"/>
    <s v="high value"/>
    <s v="High"/>
    <s v="Apr"/>
    <x v="1"/>
    <x v="1"/>
    <x v="1"/>
  </r>
  <r>
    <n v="608875"/>
    <n v="56527"/>
    <n v="34"/>
    <s v="Male"/>
    <x v="0"/>
    <x v="3"/>
    <s v="Biryani"/>
    <d v="2023-12-17T00:00:00"/>
    <s v="Online"/>
    <n v="44"/>
    <n v="5"/>
    <n v="378.36"/>
    <n v="78.89"/>
    <s v="Cash"/>
    <n v="1"/>
    <s v="25-35"/>
    <s v="new"/>
    <s v="medium"/>
    <s v="Low"/>
    <s v="Dec"/>
    <x v="0"/>
    <x v="2"/>
    <x v="0"/>
  </r>
  <r>
    <n v="608876"/>
    <n v="50405"/>
    <n v="55"/>
    <s v="Male"/>
    <x v="3"/>
    <x v="1"/>
    <s v="Sandwich"/>
    <d v="2024-12-06T00:00:00"/>
    <s v="COD"/>
    <n v="75"/>
    <n v="11"/>
    <n v="568.95000000000005"/>
    <n v="23.9"/>
    <s v="UPI"/>
    <n v="3"/>
    <s v="50+"/>
    <s v="new"/>
    <s v="high value"/>
    <s v="medium"/>
    <s v="Dec"/>
    <x v="1"/>
    <x v="1"/>
    <x v="1"/>
  </r>
  <r>
    <n v="608877"/>
    <n v="49860"/>
    <n v="36"/>
    <s v="Male"/>
    <x v="5"/>
    <x v="2"/>
    <s v="Burger"/>
    <d v="2023-02-17T00:00:00"/>
    <s v="COD"/>
    <n v="50"/>
    <n v="9.4"/>
    <n v="710.51"/>
    <n v="21.9"/>
    <s v="Cash"/>
    <n v="1"/>
    <s v="36-50"/>
    <s v="new"/>
    <s v="high value"/>
    <s v="Low"/>
    <s v="Feb"/>
    <x v="0"/>
    <x v="0"/>
    <x v="1"/>
  </r>
  <r>
    <n v="608878"/>
    <n v="54426"/>
    <n v="46"/>
    <s v="Male"/>
    <x v="1"/>
    <x v="0"/>
    <s v="Burger"/>
    <d v="2023-01-28T00:00:00"/>
    <s v="COD"/>
    <n v="62"/>
    <n v="12.9"/>
    <n v="782.34"/>
    <n v="112.83"/>
    <s v="Cash"/>
    <n v="2"/>
    <s v="36-50"/>
    <s v="new"/>
    <s v="high value"/>
    <s v="Low"/>
    <s v="Jan"/>
    <x v="0"/>
    <x v="1"/>
    <x v="1"/>
  </r>
  <r>
    <n v="608879"/>
    <n v="97450"/>
    <n v="36"/>
    <s v="Female"/>
    <x v="4"/>
    <x v="4"/>
    <s v="Sandwich"/>
    <d v="2022-05-16T00:00:00"/>
    <s v="Online"/>
    <n v="54"/>
    <n v="3.2"/>
    <n v="701.98"/>
    <n v="57.54"/>
    <s v="UPI"/>
    <n v="4"/>
    <s v="36-50"/>
    <s v="new"/>
    <s v="high value"/>
    <s v="medium"/>
    <s v="May"/>
    <x v="2"/>
    <x v="2"/>
    <x v="1"/>
  </r>
  <r>
    <n v="608880"/>
    <n v="95851"/>
    <n v="40"/>
    <s v="Female"/>
    <x v="1"/>
    <x v="4"/>
    <s v="Pizza"/>
    <d v="2024-09-30T00:00:00"/>
    <s v="COD"/>
    <n v="43"/>
    <n v="1"/>
    <n v="163.43"/>
    <n v="77.19"/>
    <s v="Cash"/>
    <n v="5"/>
    <s v="36-50"/>
    <s v="new"/>
    <s v="low"/>
    <s v="High"/>
    <s v="Sep"/>
    <x v="1"/>
    <x v="2"/>
    <x v="0"/>
  </r>
  <r>
    <n v="608881"/>
    <n v="20878"/>
    <n v="55"/>
    <s v="Female"/>
    <x v="1"/>
    <x v="6"/>
    <s v="Chinese"/>
    <d v="2022-10-15T00:00:00"/>
    <s v="Online"/>
    <n v="85"/>
    <n v="11.8"/>
    <n v="931.49"/>
    <n v="100"/>
    <s v="Cash"/>
    <n v="1"/>
    <s v="50+"/>
    <s v="new"/>
    <s v="high value"/>
    <s v="Low"/>
    <s v="Oct"/>
    <x v="2"/>
    <x v="1"/>
    <x v="1"/>
  </r>
  <r>
    <n v="608882"/>
    <n v="40125"/>
    <n v="63"/>
    <s v="Male"/>
    <x v="4"/>
    <x v="4"/>
    <s v="Sandwich"/>
    <d v="2024-12-23T00:00:00"/>
    <s v="COD"/>
    <n v="76"/>
    <n v="2.4"/>
    <n v="1123.02"/>
    <n v="68.39"/>
    <s v="Card"/>
    <n v="2"/>
    <s v="50+"/>
    <s v="new"/>
    <s v="high value"/>
    <s v="Low"/>
    <s v="Dec"/>
    <x v="1"/>
    <x v="2"/>
    <x v="1"/>
  </r>
  <r>
    <n v="608883"/>
    <n v="22227"/>
    <n v="51"/>
    <s v="Female"/>
    <x v="3"/>
    <x v="3"/>
    <s v="Pizza"/>
    <d v="2023-04-27T00:00:00"/>
    <s v="COD"/>
    <n v="44"/>
    <n v="12.3"/>
    <n v="684.38"/>
    <n v="91.94"/>
    <s v="Cash"/>
    <n v="1"/>
    <s v="50+"/>
    <s v="new"/>
    <s v="high value"/>
    <s v="Low"/>
    <s v="Apr"/>
    <x v="0"/>
    <x v="1"/>
    <x v="0"/>
  </r>
  <r>
    <n v="608884"/>
    <n v="59951"/>
    <n v="60"/>
    <s v="Male"/>
    <x v="3"/>
    <x v="6"/>
    <s v="Pizza"/>
    <d v="2023-11-29T00:00:00"/>
    <s v="COD"/>
    <n v="24"/>
    <n v="2.2000000000000002"/>
    <n v="688.09"/>
    <n v="66.430000000000007"/>
    <s v="Wallet"/>
    <n v="2"/>
    <s v="50+"/>
    <s v="new"/>
    <s v="high value"/>
    <s v="Low"/>
    <s v="Nov"/>
    <x v="0"/>
    <x v="2"/>
    <x v="2"/>
  </r>
  <r>
    <n v="608885"/>
    <n v="53879"/>
    <n v="54"/>
    <s v="Male"/>
    <x v="5"/>
    <x v="6"/>
    <s v="South Indian"/>
    <d v="2022-12-18T00:00:00"/>
    <s v="COD"/>
    <n v="80"/>
    <n v="7.8"/>
    <n v="258.63"/>
    <n v="29.9"/>
    <s v="Card"/>
    <n v="3"/>
    <s v="50+"/>
    <s v="new"/>
    <s v="medium"/>
    <s v="medium"/>
    <s v="Dec"/>
    <x v="2"/>
    <x v="0"/>
    <x v="1"/>
  </r>
  <r>
    <n v="608886"/>
    <n v="94286"/>
    <n v="35"/>
    <s v="Male"/>
    <x v="3"/>
    <x v="6"/>
    <s v="Sandwich"/>
    <d v="2023-01-14T00:00:00"/>
    <s v="COD"/>
    <n v="54"/>
    <n v="3.6"/>
    <n v="912.26"/>
    <n v="80.290000000000006"/>
    <s v="Cash"/>
    <n v="1"/>
    <s v="25-35"/>
    <s v="new"/>
    <s v="high value"/>
    <s v="Low"/>
    <s v="Jan"/>
    <x v="0"/>
    <x v="2"/>
    <x v="1"/>
  </r>
  <r>
    <n v="608887"/>
    <n v="29353"/>
    <n v="60"/>
    <s v="Male"/>
    <x v="1"/>
    <x v="5"/>
    <s v="Sandwich"/>
    <d v="2023-01-27T00:00:00"/>
    <s v="Online"/>
    <n v="68"/>
    <n v="11.2"/>
    <n v="1203.08"/>
    <n v="50.95"/>
    <s v="Wallet"/>
    <n v="3"/>
    <s v="50+"/>
    <s v="new"/>
    <s v="high value"/>
    <s v="medium"/>
    <s v="Jan"/>
    <x v="0"/>
    <x v="1"/>
    <x v="1"/>
  </r>
  <r>
    <n v="608888"/>
    <n v="69579"/>
    <n v="51"/>
    <s v="Male"/>
    <x v="1"/>
    <x v="1"/>
    <s v="Pizza"/>
    <d v="2023-09-25T00:00:00"/>
    <s v="COD"/>
    <n v="22"/>
    <n v="1.1000000000000001"/>
    <n v="1186.31"/>
    <n v="50.7"/>
    <s v="Wallet"/>
    <n v="3"/>
    <s v="50+"/>
    <s v="new"/>
    <s v="high value"/>
    <s v="medium"/>
    <s v="Sep"/>
    <x v="0"/>
    <x v="2"/>
    <x v="2"/>
  </r>
  <r>
    <n v="608889"/>
    <n v="49981"/>
    <n v="59"/>
    <s v="Male"/>
    <x v="2"/>
    <x v="4"/>
    <s v="Sandwich"/>
    <d v="2023-05-20T00:00:00"/>
    <s v="Online"/>
    <n v="22"/>
    <n v="2.2000000000000002"/>
    <n v="788.67"/>
    <n v="42.82"/>
    <s v="Cash"/>
    <n v="4"/>
    <s v="50+"/>
    <s v="new"/>
    <s v="high value"/>
    <s v="medium"/>
    <s v="May"/>
    <x v="0"/>
    <x v="2"/>
    <x v="2"/>
  </r>
  <r>
    <n v="608890"/>
    <n v="83539"/>
    <n v="28"/>
    <s v="Male"/>
    <x v="5"/>
    <x v="2"/>
    <s v="Pizza"/>
    <d v="2022-07-18T00:00:00"/>
    <s v="COD"/>
    <n v="38"/>
    <n v="1.9"/>
    <n v="213.66"/>
    <n v="98.75"/>
    <s v="Card"/>
    <n v="4"/>
    <s v="25-35"/>
    <s v="new"/>
    <s v="low"/>
    <s v="medium"/>
    <s v="Jul"/>
    <x v="2"/>
    <x v="2"/>
    <x v="0"/>
  </r>
  <r>
    <n v="608891"/>
    <n v="49702"/>
    <n v="24"/>
    <s v="Female"/>
    <x v="1"/>
    <x v="3"/>
    <s v="Burger"/>
    <d v="2024-10-11T00:00:00"/>
    <s v="COD"/>
    <n v="29"/>
    <n v="5.9"/>
    <n v="740.82"/>
    <n v="76.95"/>
    <s v="Cash"/>
    <n v="4"/>
    <s v="18-24"/>
    <s v="new"/>
    <s v="high value"/>
    <s v="medium"/>
    <s v="Oct"/>
    <x v="1"/>
    <x v="0"/>
    <x v="2"/>
  </r>
  <r>
    <n v="608892"/>
    <n v="34175"/>
    <n v="60"/>
    <s v="Female"/>
    <x v="1"/>
    <x v="7"/>
    <s v="Sandwich"/>
    <d v="2022-12-13T00:00:00"/>
    <s v="Online"/>
    <n v="22"/>
    <n v="7.1"/>
    <n v="396.46"/>
    <n v="113.74"/>
    <s v="UPI"/>
    <n v="3"/>
    <s v="50+"/>
    <s v="repeat"/>
    <s v="medium"/>
    <s v="medium"/>
    <s v="Dec"/>
    <x v="2"/>
    <x v="0"/>
    <x v="2"/>
  </r>
  <r>
    <n v="608893"/>
    <n v="34830"/>
    <n v="52"/>
    <s v="Female"/>
    <x v="2"/>
    <x v="3"/>
    <s v="Chinese"/>
    <d v="2024-12-22T00:00:00"/>
    <s v="Online"/>
    <n v="56"/>
    <n v="13.6"/>
    <n v="952.31"/>
    <n v="106.84"/>
    <s v="Wallet"/>
    <n v="4"/>
    <s v="50+"/>
    <s v="new"/>
    <s v="high value"/>
    <s v="medium"/>
    <s v="Dec"/>
    <x v="1"/>
    <x v="1"/>
    <x v="1"/>
  </r>
  <r>
    <n v="608894"/>
    <n v="21294"/>
    <n v="30"/>
    <s v="Female"/>
    <x v="2"/>
    <x v="6"/>
    <s v="South Indian"/>
    <d v="2022-02-10T00:00:00"/>
    <s v="Online"/>
    <n v="44"/>
    <n v="12.3"/>
    <n v="284.02999999999997"/>
    <n v="60.67"/>
    <s v="Card"/>
    <n v="1"/>
    <s v="25-35"/>
    <s v="new"/>
    <s v="medium"/>
    <s v="Low"/>
    <s v="Feb"/>
    <x v="2"/>
    <x v="1"/>
    <x v="0"/>
  </r>
  <r>
    <n v="608895"/>
    <n v="58058"/>
    <n v="35"/>
    <s v="Male"/>
    <x v="2"/>
    <x v="2"/>
    <s v="Burger"/>
    <d v="2022-10-12T00:00:00"/>
    <s v="Online"/>
    <n v="66"/>
    <n v="10.9"/>
    <n v="1176.21"/>
    <n v="54.39"/>
    <s v="Cash"/>
    <n v="1"/>
    <s v="25-35"/>
    <s v="new"/>
    <s v="high value"/>
    <s v="Low"/>
    <s v="Oct"/>
    <x v="2"/>
    <x v="1"/>
    <x v="1"/>
  </r>
  <r>
    <n v="608896"/>
    <n v="69226"/>
    <n v="50"/>
    <s v="Male"/>
    <x v="0"/>
    <x v="3"/>
    <s v="Pizza"/>
    <d v="2023-04-18T00:00:00"/>
    <s v="COD"/>
    <n v="31"/>
    <n v="6.7"/>
    <n v="656.63"/>
    <n v="77.150000000000006"/>
    <s v="UPI"/>
    <n v="2"/>
    <s v="36-50"/>
    <s v="new"/>
    <s v="high value"/>
    <s v="Low"/>
    <s v="Apr"/>
    <x v="0"/>
    <x v="0"/>
    <x v="0"/>
  </r>
  <r>
    <n v="608897"/>
    <n v="21766"/>
    <n v="42"/>
    <s v="Male"/>
    <x v="2"/>
    <x v="5"/>
    <s v="Sandwich"/>
    <d v="2023-01-30T00:00:00"/>
    <s v="Online"/>
    <n v="23"/>
    <n v="1.5"/>
    <n v="315.36"/>
    <n v="51.2"/>
    <s v="UPI"/>
    <n v="4"/>
    <s v="36-50"/>
    <s v="new"/>
    <s v="medium"/>
    <s v="medium"/>
    <s v="Jan"/>
    <x v="0"/>
    <x v="2"/>
    <x v="2"/>
  </r>
  <r>
    <n v="608898"/>
    <n v="34580"/>
    <n v="54"/>
    <s v="Male"/>
    <x v="3"/>
    <x v="1"/>
    <s v="Pizza"/>
    <d v="2022-04-04T00:00:00"/>
    <s v="COD"/>
    <n v="86"/>
    <n v="9.6"/>
    <n v="510.02"/>
    <n v="63.58"/>
    <s v="Cash"/>
    <n v="5"/>
    <s v="50+"/>
    <s v="new"/>
    <s v="high value"/>
    <s v="High"/>
    <s v="Apr"/>
    <x v="2"/>
    <x v="0"/>
    <x v="1"/>
  </r>
  <r>
    <n v="608899"/>
    <n v="36055"/>
    <n v="27"/>
    <s v="Female"/>
    <x v="3"/>
    <x v="0"/>
    <s v="South Indian"/>
    <d v="2024-11-09T00:00:00"/>
    <s v="Online"/>
    <n v="63"/>
    <n v="3.2"/>
    <n v="843.18"/>
    <n v="112.31"/>
    <s v="Cash"/>
    <n v="5"/>
    <s v="25-35"/>
    <s v="repeat"/>
    <s v="high value"/>
    <s v="High"/>
    <s v="Nov"/>
    <x v="1"/>
    <x v="2"/>
    <x v="1"/>
  </r>
  <r>
    <n v="608900"/>
    <n v="40104"/>
    <n v="53"/>
    <s v="Female"/>
    <x v="0"/>
    <x v="1"/>
    <s v="Sandwich"/>
    <d v="2022-05-29T00:00:00"/>
    <s v="Online"/>
    <n v="67"/>
    <n v="4.8"/>
    <n v="933.28"/>
    <n v="59.35"/>
    <s v="UPI"/>
    <n v="2"/>
    <s v="50+"/>
    <s v="repeat"/>
    <s v="high value"/>
    <s v="Low"/>
    <s v="May"/>
    <x v="2"/>
    <x v="2"/>
    <x v="1"/>
  </r>
  <r>
    <n v="608901"/>
    <n v="35078"/>
    <n v="42"/>
    <s v="Female"/>
    <x v="5"/>
    <x v="7"/>
    <s v="South Indian"/>
    <d v="2022-01-11T00:00:00"/>
    <s v="Online"/>
    <n v="80"/>
    <n v="2.4"/>
    <n v="1243.19"/>
    <n v="93.78"/>
    <s v="Cash"/>
    <n v="5"/>
    <s v="36-50"/>
    <s v="new"/>
    <s v="high value"/>
    <s v="High"/>
    <s v="Jan"/>
    <x v="2"/>
    <x v="2"/>
    <x v="1"/>
  </r>
  <r>
    <n v="608902"/>
    <n v="20787"/>
    <n v="56"/>
    <s v="Female"/>
    <x v="3"/>
    <x v="7"/>
    <s v="Chinese"/>
    <d v="2023-10-17T00:00:00"/>
    <s v="Online"/>
    <n v="29"/>
    <n v="12.3"/>
    <n v="265.99"/>
    <n v="47.1"/>
    <s v="Wallet"/>
    <n v="2"/>
    <s v="50+"/>
    <s v="new"/>
    <s v="medium"/>
    <s v="Low"/>
    <s v="Oct"/>
    <x v="0"/>
    <x v="1"/>
    <x v="2"/>
  </r>
  <r>
    <n v="608903"/>
    <n v="60709"/>
    <n v="32"/>
    <s v="Female"/>
    <x v="4"/>
    <x v="4"/>
    <s v="Pizza"/>
    <d v="2023-03-09T00:00:00"/>
    <s v="COD"/>
    <n v="32"/>
    <n v="13.2"/>
    <n v="557.29"/>
    <n v="86.66"/>
    <s v="Wallet"/>
    <n v="4"/>
    <s v="25-35"/>
    <s v="new"/>
    <s v="high value"/>
    <s v="medium"/>
    <s v="Mar"/>
    <x v="0"/>
    <x v="1"/>
    <x v="0"/>
  </r>
  <r>
    <n v="608904"/>
    <n v="50378"/>
    <n v="21"/>
    <s v="Male"/>
    <x v="4"/>
    <x v="1"/>
    <s v="Biryani"/>
    <d v="2023-06-05T00:00:00"/>
    <s v="Online"/>
    <n v="65"/>
    <n v="8.8000000000000007"/>
    <n v="675.43"/>
    <n v="105.58"/>
    <s v="Wallet"/>
    <n v="2"/>
    <s v="18-24"/>
    <s v="new"/>
    <s v="high value"/>
    <s v="Low"/>
    <s v="Jun"/>
    <x v="0"/>
    <x v="0"/>
    <x v="1"/>
  </r>
  <r>
    <n v="608905"/>
    <n v="54978"/>
    <n v="50"/>
    <s v="Female"/>
    <x v="0"/>
    <x v="2"/>
    <s v="Burger"/>
    <d v="2022-09-29T00:00:00"/>
    <s v="Online"/>
    <n v="72"/>
    <n v="14.3"/>
    <n v="1446.14"/>
    <n v="42.39"/>
    <s v="Cash"/>
    <n v="2"/>
    <s v="36-50"/>
    <s v="new"/>
    <s v="high value"/>
    <s v="Low"/>
    <s v="Sep"/>
    <x v="2"/>
    <x v="1"/>
    <x v="1"/>
  </r>
  <r>
    <n v="608906"/>
    <n v="10248"/>
    <n v="61"/>
    <s v="Female"/>
    <x v="2"/>
    <x v="0"/>
    <s v="Chinese"/>
    <d v="2023-10-31T00:00:00"/>
    <s v="Online"/>
    <n v="47"/>
    <n v="12.3"/>
    <n v="853.19"/>
    <n v="108.59"/>
    <s v="Card"/>
    <n v="2"/>
    <s v="50+"/>
    <s v="new"/>
    <s v="high value"/>
    <s v="Low"/>
    <s v="Oct"/>
    <x v="0"/>
    <x v="1"/>
    <x v="1"/>
  </r>
  <r>
    <n v="608907"/>
    <n v="74458"/>
    <n v="25"/>
    <s v="Female"/>
    <x v="5"/>
    <x v="1"/>
    <s v="Sandwich"/>
    <d v="2024-12-09T00:00:00"/>
    <s v="Online"/>
    <n v="72"/>
    <n v="10.1"/>
    <n v="702.37"/>
    <n v="36.04"/>
    <s v="Wallet"/>
    <n v="5"/>
    <s v="25-35"/>
    <s v="new"/>
    <s v="high value"/>
    <s v="High"/>
    <s v="Dec"/>
    <x v="1"/>
    <x v="1"/>
    <x v="1"/>
  </r>
  <r>
    <n v="608908"/>
    <n v="42981"/>
    <n v="37"/>
    <s v="Male"/>
    <x v="4"/>
    <x v="4"/>
    <s v="Chinese"/>
    <d v="2024-11-14T00:00:00"/>
    <s v="Online"/>
    <n v="33"/>
    <n v="4"/>
    <n v="1448.49"/>
    <n v="98.21"/>
    <s v="UPI"/>
    <n v="4"/>
    <s v="36-50"/>
    <s v="new"/>
    <s v="high value"/>
    <s v="medium"/>
    <s v="Nov"/>
    <x v="1"/>
    <x v="2"/>
    <x v="0"/>
  </r>
  <r>
    <n v="608909"/>
    <n v="80430"/>
    <n v="46"/>
    <s v="Male"/>
    <x v="3"/>
    <x v="1"/>
    <s v="Sandwich"/>
    <d v="2024-04-12T00:00:00"/>
    <s v="Online"/>
    <n v="32"/>
    <n v="10.5"/>
    <n v="1271.79"/>
    <n v="33.57"/>
    <s v="Wallet"/>
    <n v="5"/>
    <s v="36-50"/>
    <s v="new"/>
    <s v="high value"/>
    <s v="High"/>
    <s v="Apr"/>
    <x v="1"/>
    <x v="1"/>
    <x v="0"/>
  </r>
  <r>
    <n v="608910"/>
    <n v="21733"/>
    <n v="52"/>
    <s v="Male"/>
    <x v="2"/>
    <x v="7"/>
    <s v="Pizza"/>
    <d v="2024-08-31T00:00:00"/>
    <s v="Online"/>
    <n v="82"/>
    <n v="5.5"/>
    <n v="342.34"/>
    <n v="29.61"/>
    <s v="Cash"/>
    <n v="1"/>
    <s v="50+"/>
    <s v="new"/>
    <s v="medium"/>
    <s v="Low"/>
    <s v="Aug"/>
    <x v="1"/>
    <x v="0"/>
    <x v="1"/>
  </r>
  <r>
    <n v="608911"/>
    <n v="75969"/>
    <n v="54"/>
    <s v="Female"/>
    <x v="4"/>
    <x v="1"/>
    <s v="South Indian"/>
    <d v="2023-09-01T00:00:00"/>
    <s v="Online"/>
    <n v="41"/>
    <n v="13.8"/>
    <n v="547.36"/>
    <n v="109.6"/>
    <s v="Wallet"/>
    <n v="5"/>
    <s v="50+"/>
    <s v="new"/>
    <s v="high value"/>
    <s v="High"/>
    <s v="Sep"/>
    <x v="0"/>
    <x v="1"/>
    <x v="0"/>
  </r>
  <r>
    <n v="608912"/>
    <n v="64965"/>
    <n v="25"/>
    <s v="Female"/>
    <x v="3"/>
    <x v="3"/>
    <s v="Burger"/>
    <d v="2024-10-17T00:00:00"/>
    <s v="Online"/>
    <n v="84"/>
    <n v="13.2"/>
    <n v="373.51"/>
    <n v="73.78"/>
    <s v="Wallet"/>
    <n v="3"/>
    <s v="25-35"/>
    <s v="new"/>
    <s v="medium"/>
    <s v="medium"/>
    <s v="Oct"/>
    <x v="1"/>
    <x v="1"/>
    <x v="1"/>
  </r>
  <r>
    <n v="608913"/>
    <n v="84752"/>
    <n v="18"/>
    <s v="Female"/>
    <x v="1"/>
    <x v="1"/>
    <s v="South Indian"/>
    <d v="2024-10-31T00:00:00"/>
    <s v="Online"/>
    <n v="82"/>
    <n v="9.3000000000000007"/>
    <n v="678.22"/>
    <n v="92.52"/>
    <s v="UPI"/>
    <n v="1"/>
    <s v="18-24"/>
    <s v="new"/>
    <s v="high value"/>
    <s v="Low"/>
    <s v="Oct"/>
    <x v="1"/>
    <x v="0"/>
    <x v="1"/>
  </r>
  <r>
    <n v="608914"/>
    <n v="41279"/>
    <n v="21"/>
    <s v="Female"/>
    <x v="4"/>
    <x v="4"/>
    <s v="Burger"/>
    <d v="2024-11-11T00:00:00"/>
    <s v="COD"/>
    <n v="20"/>
    <n v="7.1"/>
    <n v="1015.36"/>
    <n v="78.45"/>
    <s v="UPI"/>
    <n v="4"/>
    <s v="18-24"/>
    <s v="repeat"/>
    <s v="high value"/>
    <s v="medium"/>
    <s v="Nov"/>
    <x v="1"/>
    <x v="0"/>
    <x v="2"/>
  </r>
  <r>
    <n v="608915"/>
    <n v="59454"/>
    <n v="38"/>
    <s v="Female"/>
    <x v="3"/>
    <x v="4"/>
    <s v="Sandwich"/>
    <d v="2022-02-28T00:00:00"/>
    <s v="Online"/>
    <n v="66"/>
    <n v="9.4"/>
    <n v="278.25"/>
    <n v="58.49"/>
    <s v="UPI"/>
    <n v="4"/>
    <s v="36-50"/>
    <s v="new"/>
    <s v="medium"/>
    <s v="medium"/>
    <s v="Feb"/>
    <x v="2"/>
    <x v="0"/>
    <x v="1"/>
  </r>
  <r>
    <n v="608916"/>
    <n v="98810"/>
    <n v="38"/>
    <s v="Female"/>
    <x v="3"/>
    <x v="3"/>
    <s v="Biryani"/>
    <d v="2023-09-06T00:00:00"/>
    <s v="COD"/>
    <n v="38"/>
    <n v="9.1999999999999993"/>
    <n v="1446.82"/>
    <n v="28.03"/>
    <s v="Cash"/>
    <n v="4"/>
    <s v="36-50"/>
    <s v="new"/>
    <s v="high value"/>
    <s v="medium"/>
    <s v="Sep"/>
    <x v="0"/>
    <x v="0"/>
    <x v="0"/>
  </r>
  <r>
    <n v="608917"/>
    <n v="27611"/>
    <n v="58"/>
    <s v="Male"/>
    <x v="0"/>
    <x v="2"/>
    <s v="Burger"/>
    <d v="2024-07-10T00:00:00"/>
    <s v="Online"/>
    <n v="38"/>
    <n v="15"/>
    <n v="842.01"/>
    <n v="117.72"/>
    <s v="Wallet"/>
    <n v="2"/>
    <s v="50+"/>
    <s v="new"/>
    <s v="high value"/>
    <s v="Low"/>
    <s v="Jul"/>
    <x v="1"/>
    <x v="1"/>
    <x v="0"/>
  </r>
  <r>
    <n v="608918"/>
    <n v="38244"/>
    <n v="27"/>
    <s v="Male"/>
    <x v="3"/>
    <x v="2"/>
    <s v="Biryani"/>
    <d v="2024-04-01T00:00:00"/>
    <s v="Online"/>
    <n v="29"/>
    <n v="13"/>
    <n v="574.9"/>
    <n v="87.27"/>
    <s v="UPI"/>
    <n v="5"/>
    <s v="25-35"/>
    <s v="new"/>
    <s v="high value"/>
    <s v="High"/>
    <s v="Apr"/>
    <x v="1"/>
    <x v="1"/>
    <x v="2"/>
  </r>
  <r>
    <n v="608919"/>
    <n v="71594"/>
    <n v="49"/>
    <s v="Male"/>
    <x v="5"/>
    <x v="1"/>
    <s v="Burger"/>
    <d v="2024-03-19T00:00:00"/>
    <s v="Online"/>
    <n v="61"/>
    <n v="7.2"/>
    <n v="888.05"/>
    <n v="108.62"/>
    <s v="Wallet"/>
    <n v="5"/>
    <s v="36-50"/>
    <s v="new"/>
    <s v="high value"/>
    <s v="High"/>
    <s v="Mar"/>
    <x v="1"/>
    <x v="0"/>
    <x v="1"/>
  </r>
  <r>
    <n v="608920"/>
    <n v="83055"/>
    <n v="33"/>
    <s v="Female"/>
    <x v="5"/>
    <x v="5"/>
    <s v="Biryani"/>
    <d v="2023-08-01T00:00:00"/>
    <s v="Online"/>
    <n v="78"/>
    <n v="7.3"/>
    <n v="1301.1600000000001"/>
    <n v="20.239999999999998"/>
    <s v="UPI"/>
    <n v="2"/>
    <s v="25-35"/>
    <s v="new"/>
    <s v="high value"/>
    <s v="Low"/>
    <s v="Aug"/>
    <x v="0"/>
    <x v="0"/>
    <x v="1"/>
  </r>
  <r>
    <n v="608921"/>
    <n v="48263"/>
    <n v="58"/>
    <s v="Male"/>
    <x v="3"/>
    <x v="3"/>
    <s v="Chinese"/>
    <d v="2024-05-06T00:00:00"/>
    <s v="COD"/>
    <n v="59"/>
    <n v="6.8"/>
    <n v="1187.43"/>
    <n v="32.18"/>
    <s v="Wallet"/>
    <n v="4"/>
    <s v="50+"/>
    <s v="new"/>
    <s v="high value"/>
    <s v="medium"/>
    <s v="May"/>
    <x v="1"/>
    <x v="0"/>
    <x v="1"/>
  </r>
  <r>
    <n v="608922"/>
    <n v="25416"/>
    <n v="37"/>
    <s v="Male"/>
    <x v="4"/>
    <x v="6"/>
    <s v="South Indian"/>
    <d v="2023-11-02T00:00:00"/>
    <s v="Online"/>
    <n v="50"/>
    <n v="9.8000000000000007"/>
    <n v="1404.23"/>
    <n v="31.52"/>
    <s v="Wallet"/>
    <n v="1"/>
    <s v="36-50"/>
    <s v="new"/>
    <s v="high value"/>
    <s v="Low"/>
    <s v="Nov"/>
    <x v="0"/>
    <x v="0"/>
    <x v="1"/>
  </r>
  <r>
    <n v="608923"/>
    <n v="65399"/>
    <n v="62"/>
    <s v="Male"/>
    <x v="5"/>
    <x v="0"/>
    <s v="Chinese"/>
    <d v="2023-08-13T00:00:00"/>
    <s v="COD"/>
    <n v="58"/>
    <n v="9.3000000000000007"/>
    <n v="1028.7"/>
    <n v="113.55"/>
    <s v="Cash"/>
    <n v="2"/>
    <s v="50+"/>
    <s v="new"/>
    <s v="high value"/>
    <s v="Low"/>
    <s v="Aug"/>
    <x v="0"/>
    <x v="0"/>
    <x v="1"/>
  </r>
  <r>
    <n v="608924"/>
    <n v="12595"/>
    <n v="41"/>
    <s v="Male"/>
    <x v="1"/>
    <x v="1"/>
    <s v="Pizza"/>
    <d v="2023-04-16T00:00:00"/>
    <s v="Online"/>
    <n v="65"/>
    <n v="9.4"/>
    <n v="1421"/>
    <n v="95.8"/>
    <s v="Card"/>
    <n v="2"/>
    <s v="36-50"/>
    <s v="new"/>
    <s v="high value"/>
    <s v="Low"/>
    <s v="Apr"/>
    <x v="0"/>
    <x v="0"/>
    <x v="1"/>
  </r>
  <r>
    <n v="608925"/>
    <n v="43600"/>
    <n v="24"/>
    <s v="Female"/>
    <x v="3"/>
    <x v="4"/>
    <s v="Chinese"/>
    <d v="2024-11-28T00:00:00"/>
    <s v="Online"/>
    <n v="67"/>
    <n v="3.7"/>
    <n v="1235.23"/>
    <n v="55.87"/>
    <s v="Card"/>
    <n v="2"/>
    <s v="18-24"/>
    <s v="new"/>
    <s v="high value"/>
    <s v="Low"/>
    <s v="Nov"/>
    <x v="1"/>
    <x v="2"/>
    <x v="1"/>
  </r>
  <r>
    <n v="608926"/>
    <n v="41595"/>
    <n v="33"/>
    <s v="Female"/>
    <x v="5"/>
    <x v="4"/>
    <s v="Biryani"/>
    <d v="2022-07-09T00:00:00"/>
    <s v="COD"/>
    <n v="74"/>
    <n v="2.4"/>
    <n v="755.77"/>
    <n v="82.38"/>
    <s v="Card"/>
    <n v="5"/>
    <s v="25-35"/>
    <s v="new"/>
    <s v="high value"/>
    <s v="High"/>
    <s v="Jul"/>
    <x v="2"/>
    <x v="2"/>
    <x v="1"/>
  </r>
  <r>
    <n v="608927"/>
    <n v="50484"/>
    <n v="51"/>
    <s v="Female"/>
    <x v="1"/>
    <x v="3"/>
    <s v="Burger"/>
    <d v="2022-11-27T00:00:00"/>
    <s v="COD"/>
    <n v="64"/>
    <n v="3.7"/>
    <n v="1459.36"/>
    <n v="102.67"/>
    <s v="Card"/>
    <n v="2"/>
    <s v="50+"/>
    <s v="new"/>
    <s v="high value"/>
    <s v="Low"/>
    <s v="Nov"/>
    <x v="2"/>
    <x v="2"/>
    <x v="1"/>
  </r>
  <r>
    <n v="608928"/>
    <n v="32835"/>
    <n v="44"/>
    <s v="Male"/>
    <x v="3"/>
    <x v="7"/>
    <s v="Burger"/>
    <d v="2024-08-26T00:00:00"/>
    <s v="COD"/>
    <n v="57"/>
    <n v="5.7"/>
    <n v="195.52"/>
    <n v="51.11"/>
    <s v="Wallet"/>
    <n v="3"/>
    <s v="36-50"/>
    <s v="new"/>
    <s v="low"/>
    <s v="medium"/>
    <s v="Aug"/>
    <x v="1"/>
    <x v="0"/>
    <x v="1"/>
  </r>
  <r>
    <n v="608929"/>
    <n v="42527"/>
    <n v="48"/>
    <s v="Female"/>
    <x v="1"/>
    <x v="5"/>
    <s v="Chinese"/>
    <d v="2022-07-16T00:00:00"/>
    <s v="Online"/>
    <n v="56"/>
    <n v="9"/>
    <n v="865.87"/>
    <n v="109.52"/>
    <s v="UPI"/>
    <n v="4"/>
    <s v="36-50"/>
    <s v="new"/>
    <s v="high value"/>
    <s v="medium"/>
    <s v="Jul"/>
    <x v="2"/>
    <x v="0"/>
    <x v="1"/>
  </r>
  <r>
    <n v="608930"/>
    <n v="30727"/>
    <n v="51"/>
    <s v="Male"/>
    <x v="1"/>
    <x v="1"/>
    <s v="Burger"/>
    <d v="2024-07-14T00:00:00"/>
    <s v="COD"/>
    <n v="54"/>
    <n v="1.9"/>
    <n v="765.17"/>
    <n v="68.56"/>
    <s v="Wallet"/>
    <n v="2"/>
    <s v="50+"/>
    <s v="new"/>
    <s v="high value"/>
    <s v="Low"/>
    <s v="Jul"/>
    <x v="1"/>
    <x v="2"/>
    <x v="1"/>
  </r>
  <r>
    <n v="608931"/>
    <n v="66360"/>
    <n v="23"/>
    <s v="Female"/>
    <x v="0"/>
    <x v="0"/>
    <s v="Chinese"/>
    <d v="2024-02-28T00:00:00"/>
    <s v="Online"/>
    <n v="31"/>
    <n v="2.5"/>
    <n v="1045.3800000000001"/>
    <n v="38.29"/>
    <s v="UPI"/>
    <n v="4"/>
    <s v="18-24"/>
    <s v="new"/>
    <s v="high value"/>
    <s v="medium"/>
    <s v="Feb"/>
    <x v="1"/>
    <x v="2"/>
    <x v="0"/>
  </r>
  <r>
    <n v="608932"/>
    <n v="46085"/>
    <n v="64"/>
    <s v="Male"/>
    <x v="2"/>
    <x v="7"/>
    <s v="Burger"/>
    <d v="2024-01-22T00:00:00"/>
    <s v="Online"/>
    <n v="25"/>
    <n v="10.199999999999999"/>
    <n v="368"/>
    <n v="30.1"/>
    <s v="Cash"/>
    <n v="1"/>
    <s v="50+"/>
    <s v="new"/>
    <s v="medium"/>
    <s v="Low"/>
    <s v="Jan"/>
    <x v="1"/>
    <x v="1"/>
    <x v="2"/>
  </r>
  <r>
    <n v="608933"/>
    <n v="26214"/>
    <n v="61"/>
    <s v="Male"/>
    <x v="1"/>
    <x v="5"/>
    <s v="Burger"/>
    <d v="2024-09-18T00:00:00"/>
    <s v="COD"/>
    <n v="85"/>
    <n v="1.9"/>
    <n v="657.7"/>
    <n v="87.49"/>
    <s v="UPI"/>
    <n v="1"/>
    <s v="50+"/>
    <s v="new"/>
    <s v="high value"/>
    <s v="Low"/>
    <s v="Sep"/>
    <x v="1"/>
    <x v="2"/>
    <x v="1"/>
  </r>
  <r>
    <n v="608934"/>
    <n v="14585"/>
    <n v="64"/>
    <s v="Male"/>
    <x v="2"/>
    <x v="1"/>
    <s v="Pizza"/>
    <d v="2024-08-23T00:00:00"/>
    <s v="COD"/>
    <n v="88"/>
    <n v="12.5"/>
    <n v="916.5"/>
    <n v="91.77"/>
    <s v="Cash"/>
    <n v="3"/>
    <s v="50+"/>
    <s v="new"/>
    <s v="high value"/>
    <s v="medium"/>
    <s v="Aug"/>
    <x v="1"/>
    <x v="1"/>
    <x v="1"/>
  </r>
  <r>
    <n v="608935"/>
    <n v="44890"/>
    <n v="61"/>
    <s v="Male"/>
    <x v="3"/>
    <x v="5"/>
    <s v="Sandwich"/>
    <d v="2022-07-10T00:00:00"/>
    <s v="COD"/>
    <n v="57"/>
    <n v="4.0999999999999996"/>
    <n v="164.82"/>
    <n v="21.14"/>
    <s v="Cash"/>
    <n v="4"/>
    <s v="50+"/>
    <s v="repeat"/>
    <s v="low"/>
    <s v="medium"/>
    <s v="Jul"/>
    <x v="2"/>
    <x v="2"/>
    <x v="1"/>
  </r>
  <r>
    <n v="608936"/>
    <n v="50958"/>
    <n v="45"/>
    <s v="Female"/>
    <x v="2"/>
    <x v="2"/>
    <s v="Chinese"/>
    <d v="2023-10-13T00:00:00"/>
    <s v="Online"/>
    <n v="85"/>
    <n v="5.8"/>
    <n v="1014.4"/>
    <n v="55.78"/>
    <s v="Card"/>
    <n v="4"/>
    <s v="36-50"/>
    <s v="new"/>
    <s v="high value"/>
    <s v="medium"/>
    <s v="Oct"/>
    <x v="0"/>
    <x v="0"/>
    <x v="1"/>
  </r>
  <r>
    <n v="608937"/>
    <n v="74408"/>
    <n v="56"/>
    <s v="Male"/>
    <x v="4"/>
    <x v="2"/>
    <s v="South Indian"/>
    <d v="2022-10-17T00:00:00"/>
    <s v="Online"/>
    <n v="30"/>
    <n v="14.6"/>
    <n v="231.77"/>
    <n v="80.27"/>
    <s v="Card"/>
    <n v="2"/>
    <s v="50+"/>
    <s v="new"/>
    <s v="low"/>
    <s v="Low"/>
    <s v="Oct"/>
    <x v="2"/>
    <x v="1"/>
    <x v="2"/>
  </r>
  <r>
    <n v="608938"/>
    <n v="68895"/>
    <n v="56"/>
    <s v="Female"/>
    <x v="1"/>
    <x v="6"/>
    <s v="Biryani"/>
    <d v="2024-11-17T00:00:00"/>
    <s v="Online"/>
    <n v="39"/>
    <n v="7.5"/>
    <n v="745.35"/>
    <n v="47.42"/>
    <s v="Card"/>
    <n v="5"/>
    <s v="50+"/>
    <s v="new"/>
    <s v="high value"/>
    <s v="High"/>
    <s v="Nov"/>
    <x v="1"/>
    <x v="0"/>
    <x v="0"/>
  </r>
  <r>
    <n v="608939"/>
    <n v="48771"/>
    <n v="54"/>
    <s v="Male"/>
    <x v="3"/>
    <x v="3"/>
    <s v="Sandwich"/>
    <d v="2024-10-26T00:00:00"/>
    <s v="COD"/>
    <n v="69"/>
    <n v="5.9"/>
    <n v="861.47"/>
    <n v="53.18"/>
    <s v="Cash"/>
    <n v="1"/>
    <s v="50+"/>
    <s v="new"/>
    <s v="high value"/>
    <s v="Low"/>
    <s v="Oct"/>
    <x v="1"/>
    <x v="0"/>
    <x v="1"/>
  </r>
  <r>
    <n v="608940"/>
    <n v="61897"/>
    <n v="51"/>
    <s v="Female"/>
    <x v="0"/>
    <x v="0"/>
    <s v="South Indian"/>
    <d v="2023-09-19T00:00:00"/>
    <s v="COD"/>
    <n v="39"/>
    <n v="4.8"/>
    <n v="587.4"/>
    <n v="118.14"/>
    <s v="Cash"/>
    <n v="5"/>
    <s v="50+"/>
    <s v="new"/>
    <s v="high value"/>
    <s v="High"/>
    <s v="Sep"/>
    <x v="0"/>
    <x v="2"/>
    <x v="0"/>
  </r>
  <r>
    <n v="608941"/>
    <n v="52505"/>
    <n v="41"/>
    <s v="Female"/>
    <x v="4"/>
    <x v="2"/>
    <s v="Burger"/>
    <d v="2022-03-17T00:00:00"/>
    <s v="COD"/>
    <n v="63"/>
    <n v="4.3"/>
    <n v="1481.92"/>
    <n v="89.71"/>
    <s v="UPI"/>
    <n v="2"/>
    <s v="36-50"/>
    <s v="new"/>
    <s v="high value"/>
    <s v="Low"/>
    <s v="Mar"/>
    <x v="2"/>
    <x v="2"/>
    <x v="1"/>
  </r>
  <r>
    <n v="608942"/>
    <n v="43165"/>
    <n v="58"/>
    <s v="Male"/>
    <x v="0"/>
    <x v="5"/>
    <s v="Biryani"/>
    <d v="2024-07-29T00:00:00"/>
    <s v="COD"/>
    <n v="27"/>
    <n v="2.1"/>
    <n v="1411.83"/>
    <n v="98.28"/>
    <s v="Card"/>
    <n v="2"/>
    <s v="50+"/>
    <s v="new"/>
    <s v="high value"/>
    <s v="Low"/>
    <s v="Jul"/>
    <x v="1"/>
    <x v="2"/>
    <x v="2"/>
  </r>
  <r>
    <n v="608943"/>
    <n v="64149"/>
    <n v="26"/>
    <s v="Male"/>
    <x v="3"/>
    <x v="1"/>
    <s v="Sandwich"/>
    <d v="2022-06-16T00:00:00"/>
    <s v="Online"/>
    <n v="72"/>
    <n v="4.4000000000000004"/>
    <n v="838.54"/>
    <n v="21.87"/>
    <s v="Wallet"/>
    <n v="5"/>
    <s v="25-35"/>
    <s v="new"/>
    <s v="high value"/>
    <s v="High"/>
    <s v="Jun"/>
    <x v="2"/>
    <x v="2"/>
    <x v="1"/>
  </r>
  <r>
    <n v="608944"/>
    <n v="67618"/>
    <n v="18"/>
    <s v="Male"/>
    <x v="0"/>
    <x v="7"/>
    <s v="Biryani"/>
    <d v="2022-11-28T00:00:00"/>
    <s v="Online"/>
    <n v="69"/>
    <n v="11.2"/>
    <n v="1048.76"/>
    <n v="70.180000000000007"/>
    <s v="Card"/>
    <n v="5"/>
    <s v="18-24"/>
    <s v="repeat"/>
    <s v="high value"/>
    <s v="High"/>
    <s v="Nov"/>
    <x v="2"/>
    <x v="1"/>
    <x v="1"/>
  </r>
  <r>
    <n v="608945"/>
    <n v="60112"/>
    <n v="18"/>
    <s v="Male"/>
    <x v="5"/>
    <x v="3"/>
    <s v="Pizza"/>
    <d v="2024-06-06T00:00:00"/>
    <s v="Online"/>
    <n v="20"/>
    <n v="9.1"/>
    <n v="1300.01"/>
    <n v="26.27"/>
    <s v="Wallet"/>
    <n v="5"/>
    <s v="18-24"/>
    <s v="new"/>
    <s v="high value"/>
    <s v="High"/>
    <s v="Jun"/>
    <x v="1"/>
    <x v="0"/>
    <x v="2"/>
  </r>
  <r>
    <n v="608946"/>
    <n v="99077"/>
    <n v="31"/>
    <s v="Female"/>
    <x v="0"/>
    <x v="6"/>
    <s v="Chinese"/>
    <d v="2022-04-21T00:00:00"/>
    <s v="COD"/>
    <n v="26"/>
    <n v="14.4"/>
    <n v="1270.8800000000001"/>
    <n v="63.93"/>
    <s v="UPI"/>
    <n v="5"/>
    <s v="25-35"/>
    <s v="new"/>
    <s v="high value"/>
    <s v="High"/>
    <s v="Apr"/>
    <x v="2"/>
    <x v="1"/>
    <x v="2"/>
  </r>
  <r>
    <n v="608947"/>
    <n v="79819"/>
    <n v="53"/>
    <s v="Female"/>
    <x v="3"/>
    <x v="1"/>
    <s v="Burger"/>
    <d v="2022-09-20T00:00:00"/>
    <s v="Online"/>
    <n v="77"/>
    <n v="1.2"/>
    <n v="242.6"/>
    <n v="60.44"/>
    <s v="UPI"/>
    <n v="2"/>
    <s v="50+"/>
    <s v="new"/>
    <s v="low"/>
    <s v="Low"/>
    <s v="Sep"/>
    <x v="2"/>
    <x v="2"/>
    <x v="1"/>
  </r>
  <r>
    <n v="608948"/>
    <n v="49073"/>
    <n v="58"/>
    <s v="Female"/>
    <x v="1"/>
    <x v="5"/>
    <s v="Sandwich"/>
    <d v="2023-07-22T00:00:00"/>
    <s v="Online"/>
    <n v="43"/>
    <n v="7.8"/>
    <n v="521.21"/>
    <n v="38.21"/>
    <s v="UPI"/>
    <n v="4"/>
    <s v="50+"/>
    <s v="new"/>
    <s v="high value"/>
    <s v="medium"/>
    <s v="Jul"/>
    <x v="0"/>
    <x v="0"/>
    <x v="0"/>
  </r>
  <r>
    <n v="608949"/>
    <n v="88700"/>
    <n v="62"/>
    <s v="Female"/>
    <x v="4"/>
    <x v="3"/>
    <s v="Chinese"/>
    <d v="2024-02-07T00:00:00"/>
    <s v="Online"/>
    <n v="60"/>
    <n v="12.7"/>
    <n v="1184.79"/>
    <n v="119.56"/>
    <s v="Cash"/>
    <n v="2"/>
    <s v="50+"/>
    <s v="new"/>
    <s v="high value"/>
    <s v="Low"/>
    <s v="Feb"/>
    <x v="1"/>
    <x v="1"/>
    <x v="1"/>
  </r>
  <r>
    <n v="608950"/>
    <n v="18611"/>
    <n v="45"/>
    <s v="Female"/>
    <x v="4"/>
    <x v="1"/>
    <s v="South Indian"/>
    <d v="2023-05-26T00:00:00"/>
    <s v="Online"/>
    <n v="87"/>
    <n v="11.3"/>
    <n v="487.76"/>
    <n v="109.62"/>
    <s v="Cash"/>
    <n v="2"/>
    <s v="36-50"/>
    <s v="new"/>
    <s v="medium"/>
    <s v="Low"/>
    <s v="May"/>
    <x v="0"/>
    <x v="1"/>
    <x v="1"/>
  </r>
  <r>
    <n v="608951"/>
    <n v="14131"/>
    <n v="27"/>
    <s v="Female"/>
    <x v="2"/>
    <x v="1"/>
    <s v="Pizza"/>
    <d v="2022-08-13T00:00:00"/>
    <s v="Online"/>
    <n v="20"/>
    <n v="13.7"/>
    <n v="1083.79"/>
    <n v="56.65"/>
    <s v="Wallet"/>
    <n v="3"/>
    <s v="25-35"/>
    <s v="new"/>
    <s v="high value"/>
    <s v="medium"/>
    <s v="Aug"/>
    <x v="2"/>
    <x v="1"/>
    <x v="2"/>
  </r>
  <r>
    <n v="608952"/>
    <n v="95325"/>
    <n v="41"/>
    <s v="Female"/>
    <x v="5"/>
    <x v="4"/>
    <s v="Burger"/>
    <d v="2024-09-25T00:00:00"/>
    <s v="Online"/>
    <n v="43"/>
    <n v="2.6"/>
    <n v="511.66"/>
    <n v="70.760000000000005"/>
    <s v="Card"/>
    <n v="2"/>
    <s v="36-50"/>
    <s v="repeat"/>
    <s v="high value"/>
    <s v="Low"/>
    <s v="Sep"/>
    <x v="1"/>
    <x v="2"/>
    <x v="0"/>
  </r>
  <r>
    <n v="608953"/>
    <n v="13104"/>
    <n v="20"/>
    <s v="Female"/>
    <x v="2"/>
    <x v="6"/>
    <s v="Sandwich"/>
    <d v="2024-03-20T00:00:00"/>
    <s v="COD"/>
    <n v="48"/>
    <n v="14.3"/>
    <n v="976.31"/>
    <n v="47.49"/>
    <s v="Cash"/>
    <n v="1"/>
    <s v="18-24"/>
    <s v="new"/>
    <s v="high value"/>
    <s v="Low"/>
    <s v="Mar"/>
    <x v="1"/>
    <x v="1"/>
    <x v="1"/>
  </r>
  <r>
    <n v="608954"/>
    <n v="51309"/>
    <n v="63"/>
    <s v="Male"/>
    <x v="5"/>
    <x v="0"/>
    <s v="Pizza"/>
    <d v="2022-06-12T00:00:00"/>
    <s v="Online"/>
    <n v="63"/>
    <n v="11.4"/>
    <n v="711.48"/>
    <n v="104.4"/>
    <s v="UPI"/>
    <n v="3"/>
    <s v="50+"/>
    <s v="new"/>
    <s v="high value"/>
    <s v="medium"/>
    <s v="Jun"/>
    <x v="2"/>
    <x v="1"/>
    <x v="1"/>
  </r>
  <r>
    <n v="608955"/>
    <n v="38402"/>
    <n v="22"/>
    <s v="Female"/>
    <x v="1"/>
    <x v="4"/>
    <s v="South Indian"/>
    <d v="2023-10-08T00:00:00"/>
    <s v="Online"/>
    <n v="50"/>
    <n v="6.3"/>
    <n v="1213.4000000000001"/>
    <n v="37.11"/>
    <s v="Cash"/>
    <n v="1"/>
    <s v="18-24"/>
    <s v="repeat"/>
    <s v="high value"/>
    <s v="Low"/>
    <s v="Oct"/>
    <x v="0"/>
    <x v="0"/>
    <x v="1"/>
  </r>
  <r>
    <n v="608956"/>
    <n v="48596"/>
    <n v="30"/>
    <s v="Male"/>
    <x v="2"/>
    <x v="6"/>
    <s v="South Indian"/>
    <d v="2024-04-14T00:00:00"/>
    <s v="Online"/>
    <n v="33"/>
    <n v="4.2"/>
    <n v="1165.28"/>
    <n v="112.91"/>
    <s v="Card"/>
    <n v="1"/>
    <s v="25-35"/>
    <s v="new"/>
    <s v="high value"/>
    <s v="Low"/>
    <s v="Apr"/>
    <x v="1"/>
    <x v="2"/>
    <x v="0"/>
  </r>
  <r>
    <n v="608957"/>
    <n v="37533"/>
    <n v="56"/>
    <s v="Male"/>
    <x v="4"/>
    <x v="5"/>
    <s v="Biryani"/>
    <d v="2024-10-26T00:00:00"/>
    <s v="COD"/>
    <n v="30"/>
    <n v="8.1"/>
    <n v="1438.53"/>
    <n v="60.09"/>
    <s v="Cash"/>
    <n v="5"/>
    <s v="50+"/>
    <s v="new"/>
    <s v="high value"/>
    <s v="High"/>
    <s v="Oct"/>
    <x v="1"/>
    <x v="0"/>
    <x v="2"/>
  </r>
  <r>
    <n v="608958"/>
    <n v="39340"/>
    <n v="28"/>
    <s v="Male"/>
    <x v="1"/>
    <x v="2"/>
    <s v="Pizza"/>
    <d v="2023-11-12T00:00:00"/>
    <s v="COD"/>
    <n v="33"/>
    <n v="7.3"/>
    <n v="564.82000000000005"/>
    <n v="106.13"/>
    <s v="Cash"/>
    <n v="1"/>
    <s v="25-35"/>
    <s v="new"/>
    <s v="high value"/>
    <s v="Low"/>
    <s v="Nov"/>
    <x v="0"/>
    <x v="0"/>
    <x v="0"/>
  </r>
  <r>
    <n v="608959"/>
    <n v="89589"/>
    <n v="33"/>
    <s v="Male"/>
    <x v="2"/>
    <x v="5"/>
    <s v="South Indian"/>
    <d v="2024-08-21T00:00:00"/>
    <s v="COD"/>
    <n v="66"/>
    <n v="2.7"/>
    <n v="744.15"/>
    <n v="109.83"/>
    <s v="Card"/>
    <n v="2"/>
    <s v="25-35"/>
    <s v="new"/>
    <s v="high value"/>
    <s v="Low"/>
    <s v="Aug"/>
    <x v="1"/>
    <x v="2"/>
    <x v="1"/>
  </r>
  <r>
    <n v="608960"/>
    <n v="29797"/>
    <n v="26"/>
    <s v="Male"/>
    <x v="1"/>
    <x v="2"/>
    <s v="South Indian"/>
    <d v="2023-12-23T00:00:00"/>
    <s v="Online"/>
    <n v="39"/>
    <n v="9.8000000000000007"/>
    <n v="169"/>
    <n v="78.19"/>
    <s v="Wallet"/>
    <n v="5"/>
    <s v="25-35"/>
    <s v="new"/>
    <s v="low"/>
    <s v="High"/>
    <s v="Dec"/>
    <x v="0"/>
    <x v="0"/>
    <x v="0"/>
  </r>
  <r>
    <n v="608961"/>
    <n v="23343"/>
    <n v="19"/>
    <s v="Male"/>
    <x v="2"/>
    <x v="7"/>
    <s v="Burger"/>
    <d v="2024-02-17T00:00:00"/>
    <s v="COD"/>
    <n v="50"/>
    <n v="6.8"/>
    <n v="1055.78"/>
    <n v="33.090000000000003"/>
    <s v="Card"/>
    <n v="1"/>
    <s v="18-24"/>
    <s v="new"/>
    <s v="high value"/>
    <s v="Low"/>
    <s v="Feb"/>
    <x v="1"/>
    <x v="0"/>
    <x v="1"/>
  </r>
  <r>
    <n v="608962"/>
    <n v="74626"/>
    <n v="32"/>
    <s v="Male"/>
    <x v="2"/>
    <x v="0"/>
    <s v="Sandwich"/>
    <d v="2022-06-02T00:00:00"/>
    <s v="Online"/>
    <n v="29"/>
    <n v="9.6999999999999993"/>
    <n v="1233.6500000000001"/>
    <n v="24.88"/>
    <s v="UPI"/>
    <n v="1"/>
    <s v="25-35"/>
    <s v="new"/>
    <s v="high value"/>
    <s v="Low"/>
    <s v="Jun"/>
    <x v="2"/>
    <x v="0"/>
    <x v="2"/>
  </r>
  <r>
    <n v="608963"/>
    <n v="41238"/>
    <n v="20"/>
    <s v="Male"/>
    <x v="1"/>
    <x v="7"/>
    <s v="Chinese"/>
    <d v="2022-01-05T00:00:00"/>
    <s v="COD"/>
    <n v="59"/>
    <n v="5.9"/>
    <n v="688.99"/>
    <n v="36.35"/>
    <s v="Card"/>
    <n v="5"/>
    <s v="18-24"/>
    <s v="new"/>
    <s v="high value"/>
    <s v="High"/>
    <s v="Jan"/>
    <x v="2"/>
    <x v="0"/>
    <x v="1"/>
  </r>
  <r>
    <n v="608964"/>
    <n v="93788"/>
    <n v="40"/>
    <s v="Female"/>
    <x v="4"/>
    <x v="1"/>
    <s v="Burger"/>
    <d v="2022-12-25T00:00:00"/>
    <s v="Online"/>
    <n v="49"/>
    <n v="13.2"/>
    <n v="582.63"/>
    <n v="39.04"/>
    <s v="Cash"/>
    <n v="2"/>
    <s v="36-50"/>
    <s v="new"/>
    <s v="high value"/>
    <s v="Low"/>
    <s v="Dec"/>
    <x v="2"/>
    <x v="1"/>
    <x v="1"/>
  </r>
  <r>
    <n v="608965"/>
    <n v="29171"/>
    <n v="46"/>
    <s v="Female"/>
    <x v="1"/>
    <x v="2"/>
    <s v="Chinese"/>
    <d v="2023-09-07T00:00:00"/>
    <s v="COD"/>
    <n v="83"/>
    <n v="7.3"/>
    <n v="1136.74"/>
    <n v="29.34"/>
    <s v="Wallet"/>
    <n v="4"/>
    <s v="36-50"/>
    <s v="new"/>
    <s v="high value"/>
    <s v="medium"/>
    <s v="Sep"/>
    <x v="0"/>
    <x v="0"/>
    <x v="1"/>
  </r>
  <r>
    <n v="608966"/>
    <n v="25387"/>
    <n v="47"/>
    <s v="Female"/>
    <x v="4"/>
    <x v="6"/>
    <s v="Biryani"/>
    <d v="2022-09-18T00:00:00"/>
    <s v="Online"/>
    <n v="32"/>
    <n v="11.7"/>
    <n v="330.61"/>
    <n v="31.55"/>
    <s v="Wallet"/>
    <n v="1"/>
    <s v="36-50"/>
    <s v="new"/>
    <s v="medium"/>
    <s v="Low"/>
    <s v="Sep"/>
    <x v="2"/>
    <x v="1"/>
    <x v="0"/>
  </r>
  <r>
    <n v="608967"/>
    <n v="30796"/>
    <n v="27"/>
    <s v="Male"/>
    <x v="2"/>
    <x v="5"/>
    <s v="Sandwich"/>
    <d v="2023-02-07T00:00:00"/>
    <s v="COD"/>
    <n v="38"/>
    <n v="13.4"/>
    <n v="901.45"/>
    <n v="81.96"/>
    <s v="Cash"/>
    <n v="2"/>
    <s v="25-35"/>
    <s v="new"/>
    <s v="high value"/>
    <s v="Low"/>
    <s v="Feb"/>
    <x v="0"/>
    <x v="1"/>
    <x v="0"/>
  </r>
  <r>
    <n v="608968"/>
    <n v="10427"/>
    <n v="42"/>
    <s v="Female"/>
    <x v="0"/>
    <x v="0"/>
    <s v="Burger"/>
    <d v="2022-08-20T00:00:00"/>
    <s v="COD"/>
    <n v="55"/>
    <n v="1.4"/>
    <n v="206.59"/>
    <n v="84.08"/>
    <s v="UPI"/>
    <n v="5"/>
    <s v="36-50"/>
    <s v="new"/>
    <s v="low"/>
    <s v="High"/>
    <s v="Aug"/>
    <x v="2"/>
    <x v="2"/>
    <x v="1"/>
  </r>
  <r>
    <n v="608969"/>
    <n v="21748"/>
    <n v="61"/>
    <s v="Male"/>
    <x v="0"/>
    <x v="6"/>
    <s v="Chinese"/>
    <d v="2023-11-18T00:00:00"/>
    <s v="COD"/>
    <n v="63"/>
    <n v="7.1"/>
    <n v="993.28"/>
    <n v="40.79"/>
    <s v="Card"/>
    <n v="5"/>
    <s v="50+"/>
    <s v="new"/>
    <s v="high value"/>
    <s v="High"/>
    <s v="Nov"/>
    <x v="0"/>
    <x v="0"/>
    <x v="1"/>
  </r>
  <r>
    <n v="608970"/>
    <n v="94830"/>
    <n v="31"/>
    <s v="Male"/>
    <x v="3"/>
    <x v="4"/>
    <s v="Burger"/>
    <d v="2024-12-13T00:00:00"/>
    <s v="COD"/>
    <n v="44"/>
    <n v="11.6"/>
    <n v="1209.29"/>
    <n v="63.53"/>
    <s v="Wallet"/>
    <n v="4"/>
    <s v="25-35"/>
    <s v="new"/>
    <s v="high value"/>
    <s v="medium"/>
    <s v="Dec"/>
    <x v="1"/>
    <x v="1"/>
    <x v="0"/>
  </r>
  <r>
    <n v="608971"/>
    <n v="97964"/>
    <n v="51"/>
    <s v="Female"/>
    <x v="0"/>
    <x v="7"/>
    <s v="South Indian"/>
    <d v="2024-02-10T00:00:00"/>
    <s v="Online"/>
    <n v="70"/>
    <n v="4.5"/>
    <n v="1007.15"/>
    <n v="54.73"/>
    <s v="Card"/>
    <n v="2"/>
    <s v="50+"/>
    <s v="new"/>
    <s v="high value"/>
    <s v="Low"/>
    <s v="Feb"/>
    <x v="1"/>
    <x v="2"/>
    <x v="1"/>
  </r>
  <r>
    <n v="608972"/>
    <n v="26171"/>
    <n v="40"/>
    <s v="Female"/>
    <x v="3"/>
    <x v="5"/>
    <s v="Biryani"/>
    <d v="2022-04-26T00:00:00"/>
    <s v="Online"/>
    <n v="49"/>
    <n v="13.1"/>
    <n v="1193.3"/>
    <n v="45.32"/>
    <s v="UPI"/>
    <n v="4"/>
    <s v="36-50"/>
    <s v="new"/>
    <s v="high value"/>
    <s v="medium"/>
    <s v="Apr"/>
    <x v="2"/>
    <x v="1"/>
    <x v="1"/>
  </r>
  <r>
    <n v="608973"/>
    <n v="31720"/>
    <n v="38"/>
    <s v="Female"/>
    <x v="1"/>
    <x v="3"/>
    <s v="South Indian"/>
    <d v="2023-06-30T00:00:00"/>
    <s v="Online"/>
    <n v="64"/>
    <n v="12.6"/>
    <n v="1088.47"/>
    <n v="26.64"/>
    <s v="Card"/>
    <n v="4"/>
    <s v="36-50"/>
    <s v="repeat"/>
    <s v="high value"/>
    <s v="medium"/>
    <s v="Jun"/>
    <x v="0"/>
    <x v="1"/>
    <x v="1"/>
  </r>
  <r>
    <n v="608974"/>
    <n v="11959"/>
    <n v="22"/>
    <s v="Female"/>
    <x v="0"/>
    <x v="7"/>
    <s v="Sandwich"/>
    <d v="2024-02-02T00:00:00"/>
    <s v="Online"/>
    <n v="38"/>
    <n v="5.0999999999999996"/>
    <n v="937.75"/>
    <n v="62.26"/>
    <s v="Cash"/>
    <n v="4"/>
    <s v="18-24"/>
    <s v="new"/>
    <s v="high value"/>
    <s v="medium"/>
    <s v="Feb"/>
    <x v="1"/>
    <x v="0"/>
    <x v="0"/>
  </r>
  <r>
    <n v="608975"/>
    <n v="53718"/>
    <n v="25"/>
    <s v="Male"/>
    <x v="3"/>
    <x v="2"/>
    <s v="Sandwich"/>
    <d v="2024-03-01T00:00:00"/>
    <s v="Online"/>
    <n v="63"/>
    <n v="9.5"/>
    <n v="919.74"/>
    <n v="105.83"/>
    <s v="UPI"/>
    <n v="4"/>
    <s v="25-35"/>
    <s v="repeat"/>
    <s v="high value"/>
    <s v="medium"/>
    <s v="Mar"/>
    <x v="1"/>
    <x v="0"/>
    <x v="1"/>
  </r>
  <r>
    <n v="608976"/>
    <n v="24437"/>
    <n v="61"/>
    <s v="Female"/>
    <x v="3"/>
    <x v="2"/>
    <s v="South Indian"/>
    <d v="2024-01-05T00:00:00"/>
    <s v="Online"/>
    <n v="72"/>
    <n v="5.0999999999999996"/>
    <n v="688.71"/>
    <n v="105.9"/>
    <s v="Wallet"/>
    <n v="2"/>
    <s v="50+"/>
    <s v="new"/>
    <s v="high value"/>
    <s v="Low"/>
    <s v="Jan"/>
    <x v="1"/>
    <x v="0"/>
    <x v="1"/>
  </r>
  <r>
    <n v="608977"/>
    <n v="98089"/>
    <n v="49"/>
    <s v="Female"/>
    <x v="4"/>
    <x v="7"/>
    <s v="Pizza"/>
    <d v="2024-05-10T00:00:00"/>
    <s v="COD"/>
    <n v="20"/>
    <n v="4.5"/>
    <n v="445.65"/>
    <n v="85.22"/>
    <s v="Cash"/>
    <n v="2"/>
    <s v="36-50"/>
    <s v="new"/>
    <s v="medium"/>
    <s v="Low"/>
    <s v="May"/>
    <x v="1"/>
    <x v="2"/>
    <x v="2"/>
  </r>
  <r>
    <n v="608978"/>
    <n v="98353"/>
    <n v="53"/>
    <s v="Male"/>
    <x v="0"/>
    <x v="5"/>
    <s v="Sandwich"/>
    <d v="2024-07-27T00:00:00"/>
    <s v="COD"/>
    <n v="23"/>
    <n v="7.4"/>
    <n v="1428.43"/>
    <n v="54.41"/>
    <s v="Cash"/>
    <n v="2"/>
    <s v="50+"/>
    <s v="new"/>
    <s v="high value"/>
    <s v="Low"/>
    <s v="Jul"/>
    <x v="1"/>
    <x v="0"/>
    <x v="2"/>
  </r>
  <r>
    <n v="608979"/>
    <n v="20497"/>
    <n v="40"/>
    <s v="Male"/>
    <x v="1"/>
    <x v="7"/>
    <s v="South Indian"/>
    <d v="2022-02-11T00:00:00"/>
    <s v="Online"/>
    <n v="32"/>
    <n v="7.2"/>
    <n v="270.27999999999997"/>
    <n v="49.13"/>
    <s v="Cash"/>
    <n v="3"/>
    <s v="36-50"/>
    <s v="new"/>
    <s v="medium"/>
    <s v="medium"/>
    <s v="Feb"/>
    <x v="2"/>
    <x v="0"/>
    <x v="0"/>
  </r>
  <r>
    <n v="608980"/>
    <n v="49273"/>
    <n v="20"/>
    <s v="Male"/>
    <x v="1"/>
    <x v="5"/>
    <s v="Chinese"/>
    <d v="2023-11-07T00:00:00"/>
    <s v="Online"/>
    <n v="25"/>
    <n v="10.6"/>
    <n v="401.95"/>
    <n v="48.61"/>
    <s v="Cash"/>
    <n v="1"/>
    <s v="18-24"/>
    <s v="repeat"/>
    <s v="medium"/>
    <s v="Low"/>
    <s v="Nov"/>
    <x v="0"/>
    <x v="1"/>
    <x v="2"/>
  </r>
  <r>
    <n v="608981"/>
    <n v="29407"/>
    <n v="58"/>
    <s v="Female"/>
    <x v="1"/>
    <x v="0"/>
    <s v="Biryani"/>
    <d v="2023-01-20T00:00:00"/>
    <s v="Online"/>
    <n v="84"/>
    <n v="3.9"/>
    <n v="1201.01"/>
    <n v="108.51"/>
    <s v="UPI"/>
    <n v="3"/>
    <s v="50+"/>
    <s v="new"/>
    <s v="high value"/>
    <s v="medium"/>
    <s v="Jan"/>
    <x v="0"/>
    <x v="2"/>
    <x v="1"/>
  </r>
  <r>
    <n v="608982"/>
    <n v="68071"/>
    <n v="61"/>
    <s v="Male"/>
    <x v="0"/>
    <x v="5"/>
    <s v="Chinese"/>
    <d v="2022-09-27T00:00:00"/>
    <s v="COD"/>
    <n v="61"/>
    <n v="12.7"/>
    <n v="995.28"/>
    <n v="38.479999999999997"/>
    <s v="Card"/>
    <n v="3"/>
    <s v="50+"/>
    <s v="new"/>
    <s v="high value"/>
    <s v="medium"/>
    <s v="Sep"/>
    <x v="2"/>
    <x v="1"/>
    <x v="1"/>
  </r>
  <r>
    <n v="608983"/>
    <n v="25578"/>
    <n v="32"/>
    <s v="Male"/>
    <x v="3"/>
    <x v="5"/>
    <s v="South Indian"/>
    <d v="2023-03-25T00:00:00"/>
    <s v="Online"/>
    <n v="33"/>
    <n v="5.6"/>
    <n v="376.21"/>
    <n v="69.010000000000005"/>
    <s v="Cash"/>
    <n v="2"/>
    <s v="25-35"/>
    <s v="new"/>
    <s v="medium"/>
    <s v="Low"/>
    <s v="Mar"/>
    <x v="0"/>
    <x v="0"/>
    <x v="0"/>
  </r>
  <r>
    <n v="608984"/>
    <n v="12377"/>
    <n v="22"/>
    <s v="Female"/>
    <x v="2"/>
    <x v="0"/>
    <s v="Chinese"/>
    <d v="2024-02-21T00:00:00"/>
    <s v="Online"/>
    <n v="22"/>
    <n v="4.7"/>
    <n v="232.73"/>
    <n v="48.63"/>
    <s v="Card"/>
    <n v="2"/>
    <s v="18-24"/>
    <s v="new"/>
    <s v="low"/>
    <s v="Low"/>
    <s v="Feb"/>
    <x v="1"/>
    <x v="2"/>
    <x v="2"/>
  </r>
  <r>
    <n v="608985"/>
    <n v="67562"/>
    <n v="61"/>
    <s v="Female"/>
    <x v="4"/>
    <x v="3"/>
    <s v="Pizza"/>
    <d v="2022-12-22T00:00:00"/>
    <s v="Online"/>
    <n v="20"/>
    <n v="12.2"/>
    <n v="922.17"/>
    <n v="77.010000000000005"/>
    <s v="UPI"/>
    <n v="1"/>
    <s v="50+"/>
    <s v="new"/>
    <s v="high value"/>
    <s v="Low"/>
    <s v="Dec"/>
    <x v="2"/>
    <x v="1"/>
    <x v="2"/>
  </r>
  <r>
    <n v="608986"/>
    <n v="80835"/>
    <n v="63"/>
    <s v="Female"/>
    <x v="0"/>
    <x v="2"/>
    <s v="Sandwich"/>
    <d v="2024-09-02T00:00:00"/>
    <s v="Online"/>
    <n v="50"/>
    <n v="5"/>
    <n v="1023.08"/>
    <n v="87.55"/>
    <s v="Card"/>
    <n v="3"/>
    <s v="50+"/>
    <s v="new"/>
    <s v="high value"/>
    <s v="medium"/>
    <s v="Sep"/>
    <x v="1"/>
    <x v="2"/>
    <x v="1"/>
  </r>
  <r>
    <n v="608987"/>
    <n v="87483"/>
    <n v="39"/>
    <s v="Male"/>
    <x v="4"/>
    <x v="2"/>
    <s v="Sandwich"/>
    <d v="2022-12-19T00:00:00"/>
    <s v="COD"/>
    <n v="78"/>
    <n v="9.1"/>
    <n v="306.14999999999998"/>
    <n v="45.77"/>
    <s v="UPI"/>
    <n v="4"/>
    <s v="36-50"/>
    <s v="new"/>
    <s v="medium"/>
    <s v="medium"/>
    <s v="Dec"/>
    <x v="2"/>
    <x v="0"/>
    <x v="1"/>
  </r>
  <r>
    <n v="608988"/>
    <n v="43475"/>
    <n v="47"/>
    <s v="Female"/>
    <x v="4"/>
    <x v="1"/>
    <s v="Pizza"/>
    <d v="2022-04-12T00:00:00"/>
    <s v="COD"/>
    <n v="25"/>
    <n v="6.5"/>
    <n v="638.20000000000005"/>
    <n v="92.64"/>
    <s v="Cash"/>
    <n v="1"/>
    <s v="36-50"/>
    <s v="new"/>
    <s v="high value"/>
    <s v="Low"/>
    <s v="Apr"/>
    <x v="2"/>
    <x v="0"/>
    <x v="2"/>
  </r>
  <r>
    <n v="608989"/>
    <n v="53640"/>
    <n v="19"/>
    <s v="Male"/>
    <x v="4"/>
    <x v="2"/>
    <s v="Chinese"/>
    <d v="2022-04-17T00:00:00"/>
    <s v="COD"/>
    <n v="48"/>
    <n v="4.0999999999999996"/>
    <n v="1091.27"/>
    <n v="88.68"/>
    <s v="Cash"/>
    <n v="5"/>
    <s v="18-24"/>
    <s v="new"/>
    <s v="high value"/>
    <s v="High"/>
    <s v="Apr"/>
    <x v="2"/>
    <x v="2"/>
    <x v="1"/>
  </r>
  <r>
    <n v="608990"/>
    <n v="53481"/>
    <n v="36"/>
    <s v="Female"/>
    <x v="5"/>
    <x v="4"/>
    <s v="Burger"/>
    <d v="2024-09-08T00:00:00"/>
    <s v="COD"/>
    <n v="20"/>
    <n v="4.3"/>
    <n v="214.16"/>
    <n v="115.46"/>
    <s v="Card"/>
    <n v="1"/>
    <s v="36-50"/>
    <s v="new"/>
    <s v="low"/>
    <s v="Low"/>
    <s v="Sep"/>
    <x v="1"/>
    <x v="2"/>
    <x v="2"/>
  </r>
  <r>
    <n v="608991"/>
    <n v="67904"/>
    <n v="61"/>
    <s v="Male"/>
    <x v="1"/>
    <x v="7"/>
    <s v="Chinese"/>
    <d v="2023-04-28T00:00:00"/>
    <s v="Online"/>
    <n v="87"/>
    <n v="12.6"/>
    <n v="875.14"/>
    <n v="72.23"/>
    <s v="Card"/>
    <n v="2"/>
    <s v="50+"/>
    <s v="new"/>
    <s v="high value"/>
    <s v="Low"/>
    <s v="Apr"/>
    <x v="0"/>
    <x v="1"/>
    <x v="1"/>
  </r>
  <r>
    <n v="608992"/>
    <n v="72358"/>
    <n v="63"/>
    <s v="Female"/>
    <x v="1"/>
    <x v="7"/>
    <s v="Pizza"/>
    <d v="2023-08-09T00:00:00"/>
    <s v="Online"/>
    <n v="36"/>
    <n v="10.8"/>
    <n v="855.47"/>
    <n v="63.82"/>
    <s v="Card"/>
    <n v="2"/>
    <s v="50+"/>
    <s v="new"/>
    <s v="high value"/>
    <s v="Low"/>
    <s v="Aug"/>
    <x v="0"/>
    <x v="1"/>
    <x v="0"/>
  </r>
  <r>
    <n v="608993"/>
    <n v="36338"/>
    <n v="26"/>
    <s v="Female"/>
    <x v="3"/>
    <x v="0"/>
    <s v="Chinese"/>
    <d v="2022-06-20T00:00:00"/>
    <s v="Online"/>
    <n v="30"/>
    <n v="7.7"/>
    <n v="1277.97"/>
    <n v="97.32"/>
    <s v="Wallet"/>
    <n v="4"/>
    <s v="25-35"/>
    <s v="new"/>
    <s v="high value"/>
    <s v="medium"/>
    <s v="Jun"/>
    <x v="2"/>
    <x v="0"/>
    <x v="2"/>
  </r>
  <r>
    <n v="608994"/>
    <n v="30519"/>
    <n v="39"/>
    <s v="Female"/>
    <x v="2"/>
    <x v="4"/>
    <s v="Burger"/>
    <d v="2024-02-24T00:00:00"/>
    <s v="COD"/>
    <n v="53"/>
    <n v="7.7"/>
    <n v="1197.73"/>
    <n v="108.01"/>
    <s v="Wallet"/>
    <n v="1"/>
    <s v="36-50"/>
    <s v="new"/>
    <s v="high value"/>
    <s v="Low"/>
    <s v="Feb"/>
    <x v="1"/>
    <x v="0"/>
    <x v="1"/>
  </r>
  <r>
    <n v="608995"/>
    <n v="67114"/>
    <n v="29"/>
    <s v="Female"/>
    <x v="0"/>
    <x v="2"/>
    <s v="Chinese"/>
    <d v="2023-04-04T00:00:00"/>
    <s v="COD"/>
    <n v="78"/>
    <n v="3.2"/>
    <n v="1094.21"/>
    <n v="83.43"/>
    <s v="Card"/>
    <n v="4"/>
    <s v="25-35"/>
    <s v="new"/>
    <s v="high value"/>
    <s v="medium"/>
    <s v="Apr"/>
    <x v="0"/>
    <x v="2"/>
    <x v="1"/>
  </r>
  <r>
    <n v="608996"/>
    <n v="49336"/>
    <n v="53"/>
    <s v="Female"/>
    <x v="5"/>
    <x v="3"/>
    <s v="Biryani"/>
    <d v="2023-09-22T00:00:00"/>
    <s v="COD"/>
    <n v="45"/>
    <n v="4.5999999999999996"/>
    <n v="550.34"/>
    <n v="95.39"/>
    <s v="UPI"/>
    <n v="1"/>
    <s v="50+"/>
    <s v="new"/>
    <s v="high value"/>
    <s v="Low"/>
    <s v="Sep"/>
    <x v="0"/>
    <x v="2"/>
    <x v="0"/>
  </r>
  <r>
    <n v="608997"/>
    <n v="35863"/>
    <n v="28"/>
    <s v="Male"/>
    <x v="4"/>
    <x v="2"/>
    <s v="Chinese"/>
    <d v="2022-12-26T00:00:00"/>
    <s v="Online"/>
    <n v="55"/>
    <n v="11.7"/>
    <n v="1390.44"/>
    <n v="66.040000000000006"/>
    <s v="Wallet"/>
    <n v="5"/>
    <s v="25-35"/>
    <s v="new"/>
    <s v="high value"/>
    <s v="High"/>
    <s v="Dec"/>
    <x v="2"/>
    <x v="1"/>
    <x v="1"/>
  </r>
  <r>
    <n v="608998"/>
    <n v="84879"/>
    <n v="39"/>
    <s v="Female"/>
    <x v="5"/>
    <x v="3"/>
    <s v="South Indian"/>
    <d v="2022-07-05T00:00:00"/>
    <s v="Online"/>
    <n v="21"/>
    <n v="4.0999999999999996"/>
    <n v="1210.3499999999999"/>
    <n v="60.1"/>
    <s v="Cash"/>
    <n v="5"/>
    <s v="36-50"/>
    <s v="new"/>
    <s v="high value"/>
    <s v="High"/>
    <s v="Jul"/>
    <x v="2"/>
    <x v="2"/>
    <x v="2"/>
  </r>
  <r>
    <n v="608999"/>
    <n v="61566"/>
    <n v="22"/>
    <s v="Male"/>
    <x v="2"/>
    <x v="4"/>
    <s v="Sandwich"/>
    <d v="2023-04-05T00:00:00"/>
    <s v="Online"/>
    <n v="68"/>
    <n v="2.4"/>
    <n v="181.14"/>
    <n v="119.96"/>
    <s v="UPI"/>
    <n v="1"/>
    <s v="18-24"/>
    <s v="new"/>
    <s v="low"/>
    <s v="Low"/>
    <s v="Apr"/>
    <x v="0"/>
    <x v="2"/>
    <x v="1"/>
  </r>
  <r>
    <n v="609000"/>
    <n v="80728"/>
    <n v="54"/>
    <s v="Female"/>
    <x v="2"/>
    <x v="5"/>
    <s v="Sandwich"/>
    <d v="2022-02-01T00:00:00"/>
    <s v="COD"/>
    <n v="67"/>
    <n v="4.7"/>
    <n v="424.11"/>
    <n v="112.78"/>
    <s v="Card"/>
    <n v="5"/>
    <s v="50+"/>
    <s v="new"/>
    <s v="medium"/>
    <s v="High"/>
    <s v="Feb"/>
    <x v="2"/>
    <x v="2"/>
    <x v="1"/>
  </r>
  <r>
    <n v="609001"/>
    <n v="88158"/>
    <n v="47"/>
    <s v="Male"/>
    <x v="1"/>
    <x v="5"/>
    <s v="Chinese"/>
    <d v="2024-01-26T00:00:00"/>
    <s v="Online"/>
    <n v="21"/>
    <n v="5.5"/>
    <n v="349.3"/>
    <n v="68.87"/>
    <s v="Cash"/>
    <n v="2"/>
    <s v="36-50"/>
    <s v="new"/>
    <s v="medium"/>
    <s v="Low"/>
    <s v="Jan"/>
    <x v="1"/>
    <x v="0"/>
    <x v="2"/>
  </r>
  <r>
    <n v="609002"/>
    <n v="45112"/>
    <n v="36"/>
    <s v="Female"/>
    <x v="3"/>
    <x v="4"/>
    <s v="Burger"/>
    <d v="2022-08-10T00:00:00"/>
    <s v="Online"/>
    <n v="71"/>
    <n v="6.5"/>
    <n v="398.87"/>
    <n v="49.63"/>
    <s v="Card"/>
    <n v="1"/>
    <s v="36-50"/>
    <s v="new"/>
    <s v="medium"/>
    <s v="Low"/>
    <s v="Aug"/>
    <x v="2"/>
    <x v="0"/>
    <x v="1"/>
  </r>
  <r>
    <n v="609003"/>
    <n v="68783"/>
    <n v="58"/>
    <s v="Female"/>
    <x v="4"/>
    <x v="0"/>
    <s v="Burger"/>
    <d v="2023-02-07T00:00:00"/>
    <s v="COD"/>
    <n v="65"/>
    <n v="11.2"/>
    <n v="1199.71"/>
    <n v="24.66"/>
    <s v="UPI"/>
    <n v="2"/>
    <s v="50+"/>
    <s v="new"/>
    <s v="high value"/>
    <s v="Low"/>
    <s v="Feb"/>
    <x v="0"/>
    <x v="1"/>
    <x v="1"/>
  </r>
  <r>
    <n v="609004"/>
    <n v="66060"/>
    <n v="47"/>
    <s v="Male"/>
    <x v="1"/>
    <x v="3"/>
    <s v="Burger"/>
    <d v="2022-12-20T00:00:00"/>
    <s v="COD"/>
    <n v="26"/>
    <n v="8.8000000000000007"/>
    <n v="655.86"/>
    <n v="96.05"/>
    <s v="Card"/>
    <n v="2"/>
    <s v="36-50"/>
    <s v="new"/>
    <s v="high value"/>
    <s v="Low"/>
    <s v="Dec"/>
    <x v="2"/>
    <x v="0"/>
    <x v="2"/>
  </r>
  <r>
    <n v="609005"/>
    <n v="91386"/>
    <n v="23"/>
    <s v="Male"/>
    <x v="0"/>
    <x v="4"/>
    <s v="Sandwich"/>
    <d v="2024-08-29T00:00:00"/>
    <s v="Online"/>
    <n v="62"/>
    <n v="5.2"/>
    <n v="839.49"/>
    <n v="83.26"/>
    <s v="Wallet"/>
    <n v="4"/>
    <s v="18-24"/>
    <s v="new"/>
    <s v="high value"/>
    <s v="medium"/>
    <s v="Aug"/>
    <x v="1"/>
    <x v="0"/>
    <x v="1"/>
  </r>
  <r>
    <n v="609006"/>
    <n v="74435"/>
    <n v="53"/>
    <s v="Female"/>
    <x v="5"/>
    <x v="4"/>
    <s v="Burger"/>
    <d v="2024-09-21T00:00:00"/>
    <s v="COD"/>
    <n v="44"/>
    <n v="9.1"/>
    <n v="1475.57"/>
    <n v="64.260000000000005"/>
    <s v="Card"/>
    <n v="3"/>
    <s v="50+"/>
    <s v="new"/>
    <s v="high value"/>
    <s v="medium"/>
    <s v="Sep"/>
    <x v="1"/>
    <x v="0"/>
    <x v="0"/>
  </r>
  <r>
    <n v="609007"/>
    <n v="61376"/>
    <n v="34"/>
    <s v="Male"/>
    <x v="1"/>
    <x v="1"/>
    <s v="Biryani"/>
    <d v="2022-11-14T00:00:00"/>
    <s v="COD"/>
    <n v="32"/>
    <n v="8.5"/>
    <n v="570.86"/>
    <n v="88.58"/>
    <s v="Card"/>
    <n v="1"/>
    <s v="25-35"/>
    <s v="new"/>
    <s v="high value"/>
    <s v="Low"/>
    <s v="Nov"/>
    <x v="2"/>
    <x v="0"/>
    <x v="0"/>
  </r>
  <r>
    <n v="609008"/>
    <n v="74897"/>
    <n v="40"/>
    <s v="Male"/>
    <x v="2"/>
    <x v="5"/>
    <s v="South Indian"/>
    <d v="2023-11-03T00:00:00"/>
    <s v="COD"/>
    <n v="36"/>
    <n v="4.4000000000000004"/>
    <n v="1035.8900000000001"/>
    <n v="77.489999999999995"/>
    <s v="Cash"/>
    <n v="2"/>
    <s v="36-50"/>
    <s v="new"/>
    <s v="high value"/>
    <s v="Low"/>
    <s v="Nov"/>
    <x v="0"/>
    <x v="2"/>
    <x v="0"/>
  </r>
  <r>
    <n v="609009"/>
    <n v="61921"/>
    <n v="36"/>
    <s v="Female"/>
    <x v="4"/>
    <x v="2"/>
    <s v="Chinese"/>
    <d v="2024-10-18T00:00:00"/>
    <s v="Online"/>
    <n v="73"/>
    <n v="8.8000000000000007"/>
    <n v="922.47"/>
    <n v="76.290000000000006"/>
    <s v="Wallet"/>
    <n v="4"/>
    <s v="36-50"/>
    <s v="new"/>
    <s v="high value"/>
    <s v="medium"/>
    <s v="Oct"/>
    <x v="1"/>
    <x v="0"/>
    <x v="1"/>
  </r>
  <r>
    <n v="609010"/>
    <n v="84181"/>
    <n v="41"/>
    <s v="Female"/>
    <x v="0"/>
    <x v="4"/>
    <s v="Pizza"/>
    <d v="2024-12-06T00:00:00"/>
    <s v="COD"/>
    <n v="41"/>
    <n v="9.8000000000000007"/>
    <n v="1127.2"/>
    <n v="73.75"/>
    <s v="Wallet"/>
    <n v="4"/>
    <s v="36-50"/>
    <s v="new"/>
    <s v="high value"/>
    <s v="medium"/>
    <s v="Dec"/>
    <x v="1"/>
    <x v="0"/>
    <x v="0"/>
  </r>
  <r>
    <n v="609011"/>
    <n v="65225"/>
    <n v="55"/>
    <s v="Male"/>
    <x v="5"/>
    <x v="2"/>
    <s v="Burger"/>
    <d v="2024-08-20T00:00:00"/>
    <s v="Online"/>
    <n v="45"/>
    <n v="14.3"/>
    <n v="581.02"/>
    <n v="60.83"/>
    <s v="Card"/>
    <n v="4"/>
    <s v="50+"/>
    <s v="new"/>
    <s v="high value"/>
    <s v="medium"/>
    <s v="Aug"/>
    <x v="1"/>
    <x v="1"/>
    <x v="0"/>
  </r>
  <r>
    <n v="609012"/>
    <n v="52535"/>
    <n v="49"/>
    <s v="Female"/>
    <x v="5"/>
    <x v="6"/>
    <s v="Burger"/>
    <d v="2024-06-04T00:00:00"/>
    <s v="Online"/>
    <n v="68"/>
    <n v="9.5"/>
    <n v="1069.5899999999999"/>
    <n v="47.34"/>
    <s v="Wallet"/>
    <n v="3"/>
    <s v="36-50"/>
    <s v="new"/>
    <s v="high value"/>
    <s v="medium"/>
    <s v="Jun"/>
    <x v="1"/>
    <x v="0"/>
    <x v="1"/>
  </r>
  <r>
    <n v="609013"/>
    <n v="81757"/>
    <n v="27"/>
    <s v="Male"/>
    <x v="5"/>
    <x v="2"/>
    <s v="Burger"/>
    <d v="2022-06-14T00:00:00"/>
    <s v="COD"/>
    <n v="39"/>
    <n v="1.8"/>
    <n v="566.65"/>
    <n v="100.34"/>
    <s v="Wallet"/>
    <n v="5"/>
    <s v="25-35"/>
    <s v="new"/>
    <s v="high value"/>
    <s v="High"/>
    <s v="Jun"/>
    <x v="2"/>
    <x v="2"/>
    <x v="0"/>
  </r>
  <r>
    <n v="609014"/>
    <n v="49225"/>
    <n v="51"/>
    <s v="Male"/>
    <x v="5"/>
    <x v="4"/>
    <s v="Burger"/>
    <d v="2023-06-28T00:00:00"/>
    <s v="Online"/>
    <n v="49"/>
    <n v="5"/>
    <n v="1422.3"/>
    <n v="70.260000000000005"/>
    <s v="Card"/>
    <n v="4"/>
    <s v="50+"/>
    <s v="new"/>
    <s v="high value"/>
    <s v="medium"/>
    <s v="Jun"/>
    <x v="0"/>
    <x v="2"/>
    <x v="1"/>
  </r>
  <r>
    <n v="609015"/>
    <n v="91707"/>
    <n v="39"/>
    <s v="Female"/>
    <x v="5"/>
    <x v="2"/>
    <s v="Chinese"/>
    <d v="2022-01-31T00:00:00"/>
    <s v="Online"/>
    <n v="63"/>
    <n v="7.2"/>
    <n v="1115.3"/>
    <n v="25.1"/>
    <s v="UPI"/>
    <n v="5"/>
    <s v="36-50"/>
    <s v="new"/>
    <s v="high value"/>
    <s v="High"/>
    <s v="Jan"/>
    <x v="2"/>
    <x v="0"/>
    <x v="1"/>
  </r>
  <r>
    <n v="609016"/>
    <n v="90331"/>
    <n v="39"/>
    <s v="Male"/>
    <x v="1"/>
    <x v="1"/>
    <s v="Biryani"/>
    <d v="2023-09-20T00:00:00"/>
    <s v="Online"/>
    <n v="38"/>
    <n v="10.4"/>
    <n v="169.68"/>
    <n v="97.82"/>
    <s v="Wallet"/>
    <n v="3"/>
    <s v="36-50"/>
    <s v="new"/>
    <s v="low"/>
    <s v="medium"/>
    <s v="Sep"/>
    <x v="0"/>
    <x v="1"/>
    <x v="0"/>
  </r>
  <r>
    <n v="609017"/>
    <n v="93556"/>
    <n v="20"/>
    <s v="Male"/>
    <x v="3"/>
    <x v="4"/>
    <s v="Biryani"/>
    <d v="2023-09-14T00:00:00"/>
    <s v="Online"/>
    <n v="29"/>
    <n v="12.7"/>
    <n v="684.87"/>
    <n v="51.27"/>
    <s v="Wallet"/>
    <n v="2"/>
    <s v="18-24"/>
    <s v="new"/>
    <s v="high value"/>
    <s v="Low"/>
    <s v="Sep"/>
    <x v="0"/>
    <x v="1"/>
    <x v="2"/>
  </r>
  <r>
    <n v="609018"/>
    <n v="67410"/>
    <n v="32"/>
    <s v="Female"/>
    <x v="3"/>
    <x v="6"/>
    <s v="Chinese"/>
    <d v="2024-03-02T00:00:00"/>
    <s v="COD"/>
    <n v="82"/>
    <n v="6.3"/>
    <n v="1113.6300000000001"/>
    <n v="97.89"/>
    <s v="Cash"/>
    <n v="5"/>
    <s v="25-35"/>
    <s v="new"/>
    <s v="high value"/>
    <s v="High"/>
    <s v="Mar"/>
    <x v="1"/>
    <x v="0"/>
    <x v="1"/>
  </r>
  <r>
    <n v="609019"/>
    <n v="46016"/>
    <n v="32"/>
    <s v="Male"/>
    <x v="4"/>
    <x v="2"/>
    <s v="Biryani"/>
    <d v="2024-03-05T00:00:00"/>
    <s v="COD"/>
    <n v="43"/>
    <n v="4.4000000000000004"/>
    <n v="537.45000000000005"/>
    <n v="73.069999999999993"/>
    <s v="Wallet"/>
    <n v="2"/>
    <s v="25-35"/>
    <s v="repeat"/>
    <s v="high value"/>
    <s v="Low"/>
    <s v="Mar"/>
    <x v="1"/>
    <x v="2"/>
    <x v="0"/>
  </r>
  <r>
    <n v="609020"/>
    <n v="42020"/>
    <n v="47"/>
    <s v="Male"/>
    <x v="1"/>
    <x v="6"/>
    <s v="Biryani"/>
    <d v="2024-12-18T00:00:00"/>
    <s v="COD"/>
    <n v="74"/>
    <n v="12.1"/>
    <n v="759.47"/>
    <n v="75.03"/>
    <s v="Cash"/>
    <n v="2"/>
    <s v="36-50"/>
    <s v="new"/>
    <s v="high value"/>
    <s v="Low"/>
    <s v="Dec"/>
    <x v="1"/>
    <x v="1"/>
    <x v="1"/>
  </r>
  <r>
    <n v="609021"/>
    <n v="18752"/>
    <n v="36"/>
    <s v="Male"/>
    <x v="2"/>
    <x v="0"/>
    <s v="Chinese"/>
    <d v="2023-01-15T00:00:00"/>
    <s v="Online"/>
    <n v="36"/>
    <n v="11"/>
    <n v="1223.8599999999999"/>
    <n v="34.049999999999997"/>
    <s v="Card"/>
    <n v="2"/>
    <s v="36-50"/>
    <s v="new"/>
    <s v="high value"/>
    <s v="Low"/>
    <s v="Jan"/>
    <x v="0"/>
    <x v="1"/>
    <x v="0"/>
  </r>
  <r>
    <n v="609022"/>
    <n v="19517"/>
    <n v="33"/>
    <s v="Male"/>
    <x v="3"/>
    <x v="7"/>
    <s v="Burger"/>
    <d v="2024-10-27T00:00:00"/>
    <s v="Online"/>
    <n v="60"/>
    <n v="9.8000000000000007"/>
    <n v="284.27"/>
    <n v="78.38"/>
    <s v="Card"/>
    <n v="2"/>
    <s v="25-35"/>
    <s v="new"/>
    <s v="medium"/>
    <s v="Low"/>
    <s v="Oct"/>
    <x v="1"/>
    <x v="0"/>
    <x v="1"/>
  </r>
  <r>
    <n v="609023"/>
    <n v="12840"/>
    <n v="33"/>
    <s v="Male"/>
    <x v="1"/>
    <x v="4"/>
    <s v="Chinese"/>
    <d v="2022-03-27T00:00:00"/>
    <s v="Online"/>
    <n v="39"/>
    <n v="11.8"/>
    <n v="1300.3"/>
    <n v="59.91"/>
    <s v="Wallet"/>
    <n v="3"/>
    <s v="25-35"/>
    <s v="new"/>
    <s v="high value"/>
    <s v="medium"/>
    <s v="Mar"/>
    <x v="2"/>
    <x v="1"/>
    <x v="0"/>
  </r>
  <r>
    <n v="609024"/>
    <n v="15045"/>
    <n v="44"/>
    <s v="Female"/>
    <x v="2"/>
    <x v="4"/>
    <s v="Burger"/>
    <d v="2022-09-09T00:00:00"/>
    <s v="COD"/>
    <n v="86"/>
    <n v="7.8"/>
    <n v="622.74"/>
    <n v="108.93"/>
    <s v="UPI"/>
    <n v="5"/>
    <s v="36-50"/>
    <s v="new"/>
    <s v="high value"/>
    <s v="High"/>
    <s v="Sep"/>
    <x v="2"/>
    <x v="0"/>
    <x v="1"/>
  </r>
  <r>
    <n v="609025"/>
    <n v="20140"/>
    <n v="50"/>
    <s v="Female"/>
    <x v="0"/>
    <x v="7"/>
    <s v="Biryani"/>
    <d v="2023-10-20T00:00:00"/>
    <s v="COD"/>
    <n v="58"/>
    <n v="4.2"/>
    <n v="868.43"/>
    <n v="41.1"/>
    <s v="Card"/>
    <n v="2"/>
    <s v="36-50"/>
    <s v="new"/>
    <s v="high value"/>
    <s v="Low"/>
    <s v="Oct"/>
    <x v="0"/>
    <x v="2"/>
    <x v="1"/>
  </r>
  <r>
    <n v="609026"/>
    <n v="45444"/>
    <n v="39"/>
    <s v="Male"/>
    <x v="0"/>
    <x v="1"/>
    <s v="Burger"/>
    <d v="2023-09-22T00:00:00"/>
    <s v="COD"/>
    <n v="32"/>
    <n v="10.5"/>
    <n v="735.08"/>
    <n v="78.400000000000006"/>
    <s v="UPI"/>
    <n v="2"/>
    <s v="36-50"/>
    <s v="repeat"/>
    <s v="high value"/>
    <s v="Low"/>
    <s v="Sep"/>
    <x v="0"/>
    <x v="1"/>
    <x v="0"/>
  </r>
  <r>
    <n v="609027"/>
    <n v="17028"/>
    <n v="47"/>
    <s v="Male"/>
    <x v="0"/>
    <x v="1"/>
    <s v="Burger"/>
    <d v="2023-04-30T00:00:00"/>
    <s v="Online"/>
    <n v="40"/>
    <n v="13.6"/>
    <n v="760.41"/>
    <n v="105.3"/>
    <s v="Card"/>
    <n v="1"/>
    <s v="36-50"/>
    <s v="new"/>
    <s v="high value"/>
    <s v="Low"/>
    <s v="Apr"/>
    <x v="0"/>
    <x v="1"/>
    <x v="0"/>
  </r>
  <r>
    <n v="609028"/>
    <n v="98856"/>
    <n v="46"/>
    <s v="Female"/>
    <x v="5"/>
    <x v="6"/>
    <s v="Pizza"/>
    <d v="2022-08-08T00:00:00"/>
    <s v="Online"/>
    <n v="79"/>
    <n v="8.6"/>
    <n v="744.97"/>
    <n v="111.21"/>
    <s v="Card"/>
    <n v="2"/>
    <s v="36-50"/>
    <s v="new"/>
    <s v="high value"/>
    <s v="Low"/>
    <s v="Aug"/>
    <x v="2"/>
    <x v="0"/>
    <x v="1"/>
  </r>
  <r>
    <n v="609029"/>
    <n v="89233"/>
    <n v="51"/>
    <s v="Female"/>
    <x v="3"/>
    <x v="6"/>
    <s v="South Indian"/>
    <d v="2022-10-03T00:00:00"/>
    <s v="Online"/>
    <n v="28"/>
    <n v="12"/>
    <n v="1278.17"/>
    <n v="30.23"/>
    <s v="Wallet"/>
    <n v="1"/>
    <s v="50+"/>
    <s v="new"/>
    <s v="high value"/>
    <s v="Low"/>
    <s v="Oct"/>
    <x v="2"/>
    <x v="1"/>
    <x v="2"/>
  </r>
  <r>
    <n v="609030"/>
    <n v="62134"/>
    <n v="41"/>
    <s v="Female"/>
    <x v="1"/>
    <x v="0"/>
    <s v="Pizza"/>
    <d v="2023-03-07T00:00:00"/>
    <s v="Online"/>
    <n v="29"/>
    <n v="10"/>
    <n v="1474.41"/>
    <n v="81.069999999999993"/>
    <s v="Wallet"/>
    <n v="4"/>
    <s v="36-50"/>
    <s v="new"/>
    <s v="high value"/>
    <s v="medium"/>
    <s v="Mar"/>
    <x v="0"/>
    <x v="0"/>
    <x v="2"/>
  </r>
  <r>
    <n v="609031"/>
    <n v="53502"/>
    <n v="48"/>
    <s v="Female"/>
    <x v="2"/>
    <x v="5"/>
    <s v="South Indian"/>
    <d v="2024-11-17T00:00:00"/>
    <s v="COD"/>
    <n v="67"/>
    <n v="9.5"/>
    <n v="673.32"/>
    <n v="68.489999999999995"/>
    <s v="Cash"/>
    <n v="1"/>
    <s v="36-50"/>
    <s v="new"/>
    <s v="high value"/>
    <s v="Low"/>
    <s v="Nov"/>
    <x v="1"/>
    <x v="0"/>
    <x v="1"/>
  </r>
  <r>
    <n v="609032"/>
    <n v="68760"/>
    <n v="38"/>
    <s v="Female"/>
    <x v="1"/>
    <x v="3"/>
    <s v="South Indian"/>
    <d v="2023-03-07T00:00:00"/>
    <s v="Online"/>
    <n v="32"/>
    <n v="2.2999999999999998"/>
    <n v="1320.38"/>
    <n v="95.66"/>
    <s v="UPI"/>
    <n v="3"/>
    <s v="36-50"/>
    <s v="new"/>
    <s v="high value"/>
    <s v="medium"/>
    <s v="Mar"/>
    <x v="0"/>
    <x v="2"/>
    <x v="0"/>
  </r>
  <r>
    <n v="609033"/>
    <n v="35189"/>
    <n v="37"/>
    <s v="Female"/>
    <x v="5"/>
    <x v="1"/>
    <s v="Pizza"/>
    <d v="2023-05-02T00:00:00"/>
    <s v="Online"/>
    <n v="68"/>
    <n v="12.6"/>
    <n v="614.51"/>
    <n v="116.8"/>
    <s v="Wallet"/>
    <n v="1"/>
    <s v="36-50"/>
    <s v="new"/>
    <s v="high value"/>
    <s v="Low"/>
    <s v="May"/>
    <x v="0"/>
    <x v="1"/>
    <x v="1"/>
  </r>
  <r>
    <n v="609034"/>
    <n v="29261"/>
    <n v="32"/>
    <s v="Male"/>
    <x v="4"/>
    <x v="2"/>
    <s v="Burger"/>
    <d v="2024-04-16T00:00:00"/>
    <s v="Online"/>
    <n v="86"/>
    <n v="2.2000000000000002"/>
    <n v="1077.99"/>
    <n v="38.21"/>
    <s v="UPI"/>
    <n v="1"/>
    <s v="25-35"/>
    <s v="new"/>
    <s v="high value"/>
    <s v="Low"/>
    <s v="Apr"/>
    <x v="1"/>
    <x v="2"/>
    <x v="1"/>
  </r>
  <r>
    <n v="609035"/>
    <n v="43128"/>
    <n v="48"/>
    <s v="Female"/>
    <x v="1"/>
    <x v="1"/>
    <s v="Chinese"/>
    <d v="2022-01-20T00:00:00"/>
    <s v="COD"/>
    <n v="84"/>
    <n v="8.1"/>
    <n v="288.56"/>
    <n v="46.05"/>
    <s v="Cash"/>
    <n v="5"/>
    <s v="36-50"/>
    <s v="new"/>
    <s v="medium"/>
    <s v="High"/>
    <s v="Jan"/>
    <x v="2"/>
    <x v="0"/>
    <x v="1"/>
  </r>
  <r>
    <n v="609036"/>
    <n v="56252"/>
    <n v="53"/>
    <s v="Male"/>
    <x v="5"/>
    <x v="0"/>
    <s v="Chinese"/>
    <d v="2023-05-18T00:00:00"/>
    <s v="Online"/>
    <n v="71"/>
    <n v="2.1"/>
    <n v="1439.62"/>
    <n v="25.2"/>
    <s v="Wallet"/>
    <n v="3"/>
    <s v="50+"/>
    <s v="repeat"/>
    <s v="high value"/>
    <s v="medium"/>
    <s v="May"/>
    <x v="0"/>
    <x v="2"/>
    <x v="1"/>
  </r>
  <r>
    <n v="609037"/>
    <n v="72918"/>
    <n v="20"/>
    <s v="Female"/>
    <x v="2"/>
    <x v="3"/>
    <s v="Biryani"/>
    <d v="2024-05-23T00:00:00"/>
    <s v="COD"/>
    <n v="24"/>
    <n v="10.199999999999999"/>
    <n v="670.83"/>
    <n v="85.89"/>
    <s v="Card"/>
    <n v="1"/>
    <s v="18-24"/>
    <s v="new"/>
    <s v="high value"/>
    <s v="Low"/>
    <s v="May"/>
    <x v="1"/>
    <x v="1"/>
    <x v="2"/>
  </r>
  <r>
    <n v="609038"/>
    <n v="80133"/>
    <n v="27"/>
    <s v="Male"/>
    <x v="3"/>
    <x v="2"/>
    <s v="Biryani"/>
    <d v="2023-06-06T00:00:00"/>
    <s v="COD"/>
    <n v="45"/>
    <n v="3.6"/>
    <n v="960.02"/>
    <n v="23.36"/>
    <s v="Wallet"/>
    <n v="3"/>
    <s v="25-35"/>
    <s v="new"/>
    <s v="high value"/>
    <s v="medium"/>
    <s v="Jun"/>
    <x v="0"/>
    <x v="2"/>
    <x v="0"/>
  </r>
  <r>
    <n v="609039"/>
    <n v="82324"/>
    <n v="58"/>
    <s v="Female"/>
    <x v="4"/>
    <x v="1"/>
    <s v="Biryani"/>
    <d v="2024-03-07T00:00:00"/>
    <s v="COD"/>
    <n v="72"/>
    <n v="11.5"/>
    <n v="1360.09"/>
    <n v="113.3"/>
    <s v="Card"/>
    <n v="3"/>
    <s v="50+"/>
    <s v="new"/>
    <s v="high value"/>
    <s v="medium"/>
    <s v="Mar"/>
    <x v="1"/>
    <x v="1"/>
    <x v="1"/>
  </r>
  <r>
    <n v="609040"/>
    <n v="85271"/>
    <n v="51"/>
    <s v="Male"/>
    <x v="3"/>
    <x v="5"/>
    <s v="Biryani"/>
    <d v="2024-08-09T00:00:00"/>
    <s v="COD"/>
    <n v="86"/>
    <n v="12.2"/>
    <n v="726.98"/>
    <n v="109.98"/>
    <s v="Cash"/>
    <n v="2"/>
    <s v="50+"/>
    <s v="new"/>
    <s v="high value"/>
    <s v="Low"/>
    <s v="Aug"/>
    <x v="1"/>
    <x v="1"/>
    <x v="1"/>
  </r>
  <r>
    <n v="609041"/>
    <n v="32852"/>
    <n v="64"/>
    <s v="Female"/>
    <x v="3"/>
    <x v="6"/>
    <s v="Pizza"/>
    <d v="2023-10-22T00:00:00"/>
    <s v="COD"/>
    <n v="66"/>
    <n v="14.8"/>
    <n v="1344.23"/>
    <n v="69.209999999999994"/>
    <s v="Wallet"/>
    <n v="5"/>
    <s v="50+"/>
    <s v="new"/>
    <s v="high value"/>
    <s v="High"/>
    <s v="Oct"/>
    <x v="0"/>
    <x v="1"/>
    <x v="1"/>
  </r>
  <r>
    <n v="609042"/>
    <n v="53091"/>
    <n v="22"/>
    <s v="Female"/>
    <x v="0"/>
    <x v="2"/>
    <s v="Burger"/>
    <d v="2022-01-28T00:00:00"/>
    <s v="Online"/>
    <n v="49"/>
    <n v="13.8"/>
    <n v="1188.0899999999999"/>
    <n v="62.86"/>
    <s v="Cash"/>
    <n v="2"/>
    <s v="18-24"/>
    <s v="new"/>
    <s v="high value"/>
    <s v="Low"/>
    <s v="Jan"/>
    <x v="2"/>
    <x v="1"/>
    <x v="1"/>
  </r>
  <r>
    <n v="609043"/>
    <n v="67596"/>
    <n v="55"/>
    <s v="Female"/>
    <x v="3"/>
    <x v="0"/>
    <s v="Biryani"/>
    <d v="2023-07-24T00:00:00"/>
    <s v="COD"/>
    <n v="71"/>
    <n v="14.4"/>
    <n v="1383.15"/>
    <n v="77.75"/>
    <s v="UPI"/>
    <n v="1"/>
    <s v="50+"/>
    <s v="new"/>
    <s v="high value"/>
    <s v="Low"/>
    <s v="Jul"/>
    <x v="0"/>
    <x v="1"/>
    <x v="1"/>
  </r>
  <r>
    <n v="609044"/>
    <n v="34053"/>
    <n v="29"/>
    <s v="Male"/>
    <x v="4"/>
    <x v="6"/>
    <s v="Burger"/>
    <d v="2022-12-07T00:00:00"/>
    <s v="Online"/>
    <n v="59"/>
    <n v="13.4"/>
    <n v="1225.99"/>
    <n v="46.46"/>
    <s v="Cash"/>
    <n v="2"/>
    <s v="25-35"/>
    <s v="repeat"/>
    <s v="high value"/>
    <s v="Low"/>
    <s v="Dec"/>
    <x v="2"/>
    <x v="1"/>
    <x v="1"/>
  </r>
  <r>
    <n v="609045"/>
    <n v="52247"/>
    <n v="23"/>
    <s v="Female"/>
    <x v="3"/>
    <x v="6"/>
    <s v="Burger"/>
    <d v="2022-03-26T00:00:00"/>
    <s v="COD"/>
    <n v="84"/>
    <n v="1.5"/>
    <n v="1106.8"/>
    <n v="64.45"/>
    <s v="Card"/>
    <n v="5"/>
    <s v="18-24"/>
    <s v="new"/>
    <s v="high value"/>
    <s v="High"/>
    <s v="Mar"/>
    <x v="2"/>
    <x v="2"/>
    <x v="1"/>
  </r>
  <r>
    <n v="609046"/>
    <n v="80064"/>
    <n v="24"/>
    <s v="Female"/>
    <x v="5"/>
    <x v="5"/>
    <s v="Pizza"/>
    <d v="2022-05-03T00:00:00"/>
    <s v="Online"/>
    <n v="66"/>
    <n v="14.8"/>
    <n v="843.55"/>
    <n v="89.16"/>
    <s v="Cash"/>
    <n v="4"/>
    <s v="18-24"/>
    <s v="new"/>
    <s v="high value"/>
    <s v="medium"/>
    <s v="May"/>
    <x v="2"/>
    <x v="1"/>
    <x v="1"/>
  </r>
  <r>
    <n v="609047"/>
    <n v="72292"/>
    <n v="49"/>
    <s v="Male"/>
    <x v="1"/>
    <x v="7"/>
    <s v="South Indian"/>
    <d v="2023-01-19T00:00:00"/>
    <s v="Online"/>
    <n v="29"/>
    <n v="9.9"/>
    <n v="880.56"/>
    <n v="83.29"/>
    <s v="Card"/>
    <n v="4"/>
    <s v="36-50"/>
    <s v="new"/>
    <s v="high value"/>
    <s v="medium"/>
    <s v="Jan"/>
    <x v="0"/>
    <x v="0"/>
    <x v="2"/>
  </r>
  <r>
    <n v="609048"/>
    <n v="20623"/>
    <n v="58"/>
    <s v="Female"/>
    <x v="3"/>
    <x v="6"/>
    <s v="Sandwich"/>
    <d v="2024-11-02T00:00:00"/>
    <s v="Online"/>
    <n v="75"/>
    <n v="4.2"/>
    <n v="666.39"/>
    <n v="101.39"/>
    <s v="Wallet"/>
    <n v="5"/>
    <s v="50+"/>
    <s v="new"/>
    <s v="high value"/>
    <s v="High"/>
    <s v="Nov"/>
    <x v="1"/>
    <x v="2"/>
    <x v="1"/>
  </r>
  <r>
    <n v="609049"/>
    <n v="15176"/>
    <n v="25"/>
    <s v="Female"/>
    <x v="5"/>
    <x v="7"/>
    <s v="South Indian"/>
    <d v="2023-06-09T00:00:00"/>
    <s v="Online"/>
    <n v="69"/>
    <n v="4.5"/>
    <n v="258.88"/>
    <n v="53.65"/>
    <s v="UPI"/>
    <n v="5"/>
    <s v="25-35"/>
    <s v="new"/>
    <s v="medium"/>
    <s v="High"/>
    <s v="Jun"/>
    <x v="0"/>
    <x v="2"/>
    <x v="1"/>
  </r>
  <r>
    <n v="609050"/>
    <n v="26268"/>
    <n v="47"/>
    <s v="Male"/>
    <x v="0"/>
    <x v="1"/>
    <s v="Burger"/>
    <d v="2023-04-13T00:00:00"/>
    <s v="Online"/>
    <n v="53"/>
    <n v="9.6"/>
    <n v="262.27"/>
    <n v="63.17"/>
    <s v="Wallet"/>
    <n v="2"/>
    <s v="36-50"/>
    <s v="new"/>
    <s v="medium"/>
    <s v="Low"/>
    <s v="Apr"/>
    <x v="0"/>
    <x v="0"/>
    <x v="1"/>
  </r>
  <r>
    <n v="609051"/>
    <n v="39007"/>
    <n v="26"/>
    <s v="Female"/>
    <x v="3"/>
    <x v="1"/>
    <s v="South Indian"/>
    <d v="2023-04-17T00:00:00"/>
    <s v="Online"/>
    <n v="88"/>
    <n v="4.2"/>
    <n v="1334.87"/>
    <n v="89.79"/>
    <s v="Wallet"/>
    <n v="3"/>
    <s v="25-35"/>
    <s v="repeat"/>
    <s v="high value"/>
    <s v="medium"/>
    <s v="Apr"/>
    <x v="0"/>
    <x v="2"/>
    <x v="1"/>
  </r>
  <r>
    <n v="609052"/>
    <n v="73458"/>
    <n v="46"/>
    <s v="Male"/>
    <x v="3"/>
    <x v="4"/>
    <s v="Sandwich"/>
    <d v="2022-02-09T00:00:00"/>
    <s v="Online"/>
    <n v="69"/>
    <n v="11.6"/>
    <n v="586.24"/>
    <n v="90.57"/>
    <s v="UPI"/>
    <n v="4"/>
    <s v="36-50"/>
    <s v="new"/>
    <s v="high value"/>
    <s v="medium"/>
    <s v="Feb"/>
    <x v="2"/>
    <x v="1"/>
    <x v="1"/>
  </r>
  <r>
    <n v="609053"/>
    <n v="41791"/>
    <n v="33"/>
    <s v="Female"/>
    <x v="1"/>
    <x v="1"/>
    <s v="South Indian"/>
    <d v="2024-03-07T00:00:00"/>
    <s v="Online"/>
    <n v="69"/>
    <n v="6"/>
    <n v="587.69000000000005"/>
    <n v="86.58"/>
    <s v="Wallet"/>
    <n v="3"/>
    <s v="25-35"/>
    <s v="new"/>
    <s v="high value"/>
    <s v="medium"/>
    <s v="Mar"/>
    <x v="1"/>
    <x v="0"/>
    <x v="1"/>
  </r>
  <r>
    <n v="609054"/>
    <n v="77414"/>
    <n v="55"/>
    <s v="Male"/>
    <x v="5"/>
    <x v="4"/>
    <s v="Sandwich"/>
    <d v="2022-05-15T00:00:00"/>
    <s v="COD"/>
    <n v="38"/>
    <n v="1.3"/>
    <n v="866.5"/>
    <n v="109.87"/>
    <s v="UPI"/>
    <n v="4"/>
    <s v="50+"/>
    <s v="new"/>
    <s v="high value"/>
    <s v="medium"/>
    <s v="May"/>
    <x v="2"/>
    <x v="2"/>
    <x v="0"/>
  </r>
  <r>
    <n v="609055"/>
    <n v="29277"/>
    <n v="30"/>
    <s v="Female"/>
    <x v="2"/>
    <x v="1"/>
    <s v="South Indian"/>
    <d v="2022-11-19T00:00:00"/>
    <s v="Online"/>
    <n v="31"/>
    <n v="9.6999999999999993"/>
    <n v="1039.17"/>
    <n v="75.11"/>
    <s v="Cash"/>
    <n v="2"/>
    <s v="25-35"/>
    <s v="new"/>
    <s v="high value"/>
    <s v="Low"/>
    <s v="Nov"/>
    <x v="2"/>
    <x v="0"/>
    <x v="0"/>
  </r>
  <r>
    <n v="609056"/>
    <n v="95822"/>
    <n v="63"/>
    <s v="Male"/>
    <x v="0"/>
    <x v="5"/>
    <s v="Chinese"/>
    <d v="2022-02-10T00:00:00"/>
    <s v="COD"/>
    <n v="72"/>
    <n v="8.6999999999999993"/>
    <n v="775.98"/>
    <n v="117.5"/>
    <s v="Wallet"/>
    <n v="5"/>
    <s v="50+"/>
    <s v="new"/>
    <s v="high value"/>
    <s v="High"/>
    <s v="Feb"/>
    <x v="2"/>
    <x v="0"/>
    <x v="1"/>
  </r>
  <r>
    <n v="609057"/>
    <n v="63135"/>
    <n v="60"/>
    <s v="Male"/>
    <x v="3"/>
    <x v="6"/>
    <s v="Pizza"/>
    <d v="2024-12-26T00:00:00"/>
    <s v="Online"/>
    <n v="34"/>
    <n v="7.3"/>
    <n v="761.04"/>
    <n v="55.53"/>
    <s v="Wallet"/>
    <n v="2"/>
    <s v="50+"/>
    <s v="repeat"/>
    <s v="high value"/>
    <s v="Low"/>
    <s v="Dec"/>
    <x v="1"/>
    <x v="0"/>
    <x v="0"/>
  </r>
  <r>
    <n v="609058"/>
    <n v="48005"/>
    <n v="62"/>
    <s v="Male"/>
    <x v="0"/>
    <x v="5"/>
    <s v="South Indian"/>
    <d v="2023-08-27T00:00:00"/>
    <s v="Online"/>
    <n v="33"/>
    <n v="7.8"/>
    <n v="1372.01"/>
    <n v="88.37"/>
    <s v="Cash"/>
    <n v="3"/>
    <s v="50+"/>
    <s v="new"/>
    <s v="high value"/>
    <s v="medium"/>
    <s v="Aug"/>
    <x v="0"/>
    <x v="0"/>
    <x v="0"/>
  </r>
  <r>
    <n v="609059"/>
    <n v="29225"/>
    <n v="42"/>
    <s v="Female"/>
    <x v="0"/>
    <x v="6"/>
    <s v="Pizza"/>
    <d v="2024-02-28T00:00:00"/>
    <s v="Online"/>
    <n v="76"/>
    <n v="5"/>
    <n v="658.06"/>
    <n v="75.680000000000007"/>
    <s v="UPI"/>
    <n v="2"/>
    <s v="36-50"/>
    <s v="new"/>
    <s v="high value"/>
    <s v="Low"/>
    <s v="Feb"/>
    <x v="1"/>
    <x v="2"/>
    <x v="1"/>
  </r>
  <r>
    <n v="609060"/>
    <n v="52284"/>
    <n v="42"/>
    <s v="Female"/>
    <x v="1"/>
    <x v="7"/>
    <s v="Burger"/>
    <d v="2022-01-04T00:00:00"/>
    <s v="COD"/>
    <n v="39"/>
    <n v="13.6"/>
    <n v="819.77"/>
    <n v="108.97"/>
    <s v="UPI"/>
    <n v="3"/>
    <s v="36-50"/>
    <s v="new"/>
    <s v="high value"/>
    <s v="medium"/>
    <s v="Jan"/>
    <x v="2"/>
    <x v="1"/>
    <x v="0"/>
  </r>
  <r>
    <n v="609061"/>
    <n v="40785"/>
    <n v="53"/>
    <s v="Male"/>
    <x v="3"/>
    <x v="1"/>
    <s v="Sandwich"/>
    <d v="2022-07-12T00:00:00"/>
    <s v="COD"/>
    <n v="89"/>
    <n v="13.9"/>
    <n v="374.83"/>
    <n v="68.95"/>
    <s v="UPI"/>
    <n v="5"/>
    <s v="50+"/>
    <s v="repeat"/>
    <s v="medium"/>
    <s v="High"/>
    <s v="Jul"/>
    <x v="2"/>
    <x v="1"/>
    <x v="1"/>
  </r>
  <r>
    <n v="609062"/>
    <n v="20760"/>
    <n v="43"/>
    <s v="Female"/>
    <x v="5"/>
    <x v="4"/>
    <s v="Sandwich"/>
    <d v="2023-04-30T00:00:00"/>
    <s v="COD"/>
    <n v="35"/>
    <n v="2.4"/>
    <n v="427.24"/>
    <n v="119.23"/>
    <s v="Cash"/>
    <n v="2"/>
    <s v="36-50"/>
    <s v="new"/>
    <s v="medium"/>
    <s v="Low"/>
    <s v="Apr"/>
    <x v="0"/>
    <x v="2"/>
    <x v="0"/>
  </r>
  <r>
    <n v="609063"/>
    <n v="12109"/>
    <n v="54"/>
    <s v="Male"/>
    <x v="4"/>
    <x v="1"/>
    <s v="Chinese"/>
    <d v="2024-09-15T00:00:00"/>
    <s v="COD"/>
    <n v="56"/>
    <n v="3.3"/>
    <n v="1166.52"/>
    <n v="61.17"/>
    <s v="Cash"/>
    <n v="3"/>
    <s v="50+"/>
    <s v="new"/>
    <s v="high value"/>
    <s v="medium"/>
    <s v="Sep"/>
    <x v="1"/>
    <x v="2"/>
    <x v="1"/>
  </r>
  <r>
    <n v="609064"/>
    <n v="92408"/>
    <n v="23"/>
    <s v="Female"/>
    <x v="0"/>
    <x v="4"/>
    <s v="Chinese"/>
    <d v="2023-12-17T00:00:00"/>
    <s v="Online"/>
    <n v="80"/>
    <n v="12.2"/>
    <n v="935.13"/>
    <n v="33.61"/>
    <s v="Wallet"/>
    <n v="1"/>
    <s v="18-24"/>
    <s v="new"/>
    <s v="high value"/>
    <s v="Low"/>
    <s v="Dec"/>
    <x v="0"/>
    <x v="1"/>
    <x v="1"/>
  </r>
  <r>
    <n v="609065"/>
    <n v="40855"/>
    <n v="50"/>
    <s v="Female"/>
    <x v="4"/>
    <x v="7"/>
    <s v="South Indian"/>
    <d v="2023-11-11T00:00:00"/>
    <s v="COD"/>
    <n v="61"/>
    <n v="7.3"/>
    <n v="1121.43"/>
    <n v="57.82"/>
    <s v="Wallet"/>
    <n v="1"/>
    <s v="36-50"/>
    <s v="new"/>
    <s v="high value"/>
    <s v="Low"/>
    <s v="Nov"/>
    <x v="0"/>
    <x v="0"/>
    <x v="1"/>
  </r>
  <r>
    <n v="609066"/>
    <n v="54848"/>
    <n v="57"/>
    <s v="Male"/>
    <x v="2"/>
    <x v="7"/>
    <s v="Sandwich"/>
    <d v="2024-12-05T00:00:00"/>
    <s v="COD"/>
    <n v="63"/>
    <n v="4.3"/>
    <n v="1350.71"/>
    <n v="49"/>
    <s v="Cash"/>
    <n v="4"/>
    <s v="50+"/>
    <s v="new"/>
    <s v="high value"/>
    <s v="medium"/>
    <s v="Dec"/>
    <x v="1"/>
    <x v="2"/>
    <x v="1"/>
  </r>
  <r>
    <n v="609067"/>
    <n v="51550"/>
    <n v="44"/>
    <s v="Male"/>
    <x v="2"/>
    <x v="7"/>
    <s v="Biryani"/>
    <d v="2024-10-07T00:00:00"/>
    <s v="COD"/>
    <n v="83"/>
    <n v="4.7"/>
    <n v="1127.77"/>
    <n v="49.36"/>
    <s v="Cash"/>
    <n v="2"/>
    <s v="36-50"/>
    <s v="new"/>
    <s v="high value"/>
    <s v="Low"/>
    <s v="Oct"/>
    <x v="1"/>
    <x v="2"/>
    <x v="1"/>
  </r>
  <r>
    <n v="609068"/>
    <n v="38229"/>
    <n v="48"/>
    <s v="Female"/>
    <x v="0"/>
    <x v="3"/>
    <s v="South Indian"/>
    <d v="2024-08-16T00:00:00"/>
    <s v="Online"/>
    <n v="39"/>
    <n v="5"/>
    <n v="679.9"/>
    <n v="63.53"/>
    <s v="Cash"/>
    <n v="3"/>
    <s v="36-50"/>
    <s v="repeat"/>
    <s v="high value"/>
    <s v="medium"/>
    <s v="Aug"/>
    <x v="1"/>
    <x v="2"/>
    <x v="0"/>
  </r>
  <r>
    <n v="609069"/>
    <n v="55952"/>
    <n v="58"/>
    <s v="Male"/>
    <x v="0"/>
    <x v="6"/>
    <s v="Burger"/>
    <d v="2023-09-01T00:00:00"/>
    <s v="Online"/>
    <n v="61"/>
    <n v="4.0999999999999996"/>
    <n v="901.58"/>
    <n v="103.22"/>
    <s v="Cash"/>
    <n v="3"/>
    <s v="50+"/>
    <s v="new"/>
    <s v="high value"/>
    <s v="medium"/>
    <s v="Sep"/>
    <x v="0"/>
    <x v="2"/>
    <x v="1"/>
  </r>
  <r>
    <n v="609070"/>
    <n v="51997"/>
    <n v="61"/>
    <s v="Female"/>
    <x v="0"/>
    <x v="1"/>
    <s v="Chinese"/>
    <d v="2024-11-25T00:00:00"/>
    <s v="Online"/>
    <n v="89"/>
    <n v="5.0999999999999996"/>
    <n v="1424.22"/>
    <n v="106.57"/>
    <s v="Cash"/>
    <n v="1"/>
    <s v="50+"/>
    <s v="new"/>
    <s v="high value"/>
    <s v="Low"/>
    <s v="Nov"/>
    <x v="1"/>
    <x v="0"/>
    <x v="1"/>
  </r>
  <r>
    <n v="609071"/>
    <n v="40430"/>
    <n v="48"/>
    <s v="Female"/>
    <x v="4"/>
    <x v="2"/>
    <s v="Pizza"/>
    <d v="2022-02-01T00:00:00"/>
    <s v="Online"/>
    <n v="68"/>
    <n v="10.3"/>
    <n v="1137.98"/>
    <n v="24.43"/>
    <s v="UPI"/>
    <n v="2"/>
    <s v="36-50"/>
    <s v="new"/>
    <s v="high value"/>
    <s v="Low"/>
    <s v="Feb"/>
    <x v="2"/>
    <x v="1"/>
    <x v="1"/>
  </r>
  <r>
    <n v="609072"/>
    <n v="66723"/>
    <n v="52"/>
    <s v="Male"/>
    <x v="5"/>
    <x v="5"/>
    <s v="Biryani"/>
    <d v="2024-11-10T00:00:00"/>
    <s v="Online"/>
    <n v="49"/>
    <n v="14.3"/>
    <n v="844.65"/>
    <n v="56.92"/>
    <s v="Card"/>
    <n v="5"/>
    <s v="50+"/>
    <s v="new"/>
    <s v="high value"/>
    <s v="High"/>
    <s v="Nov"/>
    <x v="1"/>
    <x v="1"/>
    <x v="1"/>
  </r>
  <r>
    <n v="609073"/>
    <n v="33304"/>
    <n v="62"/>
    <s v="Male"/>
    <x v="5"/>
    <x v="7"/>
    <s v="Burger"/>
    <d v="2023-02-19T00:00:00"/>
    <s v="COD"/>
    <n v="84"/>
    <n v="6.7"/>
    <n v="336.1"/>
    <n v="65.41"/>
    <s v="UPI"/>
    <n v="1"/>
    <s v="50+"/>
    <s v="new"/>
    <s v="medium"/>
    <s v="Low"/>
    <s v="Feb"/>
    <x v="0"/>
    <x v="0"/>
    <x v="1"/>
  </r>
  <r>
    <n v="609074"/>
    <n v="72961"/>
    <n v="28"/>
    <s v="Female"/>
    <x v="0"/>
    <x v="6"/>
    <s v="Biryani"/>
    <d v="2024-09-23T00:00:00"/>
    <s v="COD"/>
    <n v="60"/>
    <n v="10.4"/>
    <n v="647.55999999999995"/>
    <n v="64.010000000000005"/>
    <s v="Wallet"/>
    <n v="5"/>
    <s v="25-35"/>
    <s v="new"/>
    <s v="high value"/>
    <s v="High"/>
    <s v="Sep"/>
    <x v="1"/>
    <x v="1"/>
    <x v="1"/>
  </r>
  <r>
    <n v="609075"/>
    <n v="60512"/>
    <n v="18"/>
    <s v="Female"/>
    <x v="5"/>
    <x v="3"/>
    <s v="Burger"/>
    <d v="2024-02-13T00:00:00"/>
    <s v="Online"/>
    <n v="55"/>
    <n v="5.9"/>
    <n v="1412.53"/>
    <n v="55.33"/>
    <s v="Wallet"/>
    <n v="2"/>
    <s v="18-24"/>
    <s v="repeat"/>
    <s v="high value"/>
    <s v="Low"/>
    <s v="Feb"/>
    <x v="1"/>
    <x v="0"/>
    <x v="1"/>
  </r>
  <r>
    <n v="609076"/>
    <n v="83439"/>
    <n v="25"/>
    <s v="Male"/>
    <x v="0"/>
    <x v="7"/>
    <s v="Biryani"/>
    <d v="2024-06-21T00:00:00"/>
    <s v="Online"/>
    <n v="86"/>
    <n v="2.5"/>
    <n v="662.35"/>
    <n v="89.24"/>
    <s v="Cash"/>
    <n v="4"/>
    <s v="25-35"/>
    <s v="new"/>
    <s v="high value"/>
    <s v="medium"/>
    <s v="Jun"/>
    <x v="1"/>
    <x v="2"/>
    <x v="1"/>
  </r>
  <r>
    <n v="609077"/>
    <n v="68158"/>
    <n v="40"/>
    <s v="Female"/>
    <x v="0"/>
    <x v="0"/>
    <s v="Pizza"/>
    <d v="2022-12-30T00:00:00"/>
    <s v="COD"/>
    <n v="71"/>
    <n v="14.7"/>
    <n v="947.35"/>
    <n v="119.01"/>
    <s v="UPI"/>
    <n v="3"/>
    <s v="36-50"/>
    <s v="new"/>
    <s v="high value"/>
    <s v="medium"/>
    <s v="Dec"/>
    <x v="2"/>
    <x v="1"/>
    <x v="1"/>
  </r>
  <r>
    <n v="609078"/>
    <n v="86656"/>
    <n v="54"/>
    <s v="Male"/>
    <x v="3"/>
    <x v="6"/>
    <s v="Biryani"/>
    <d v="2024-07-26T00:00:00"/>
    <s v="Online"/>
    <n v="48"/>
    <n v="8.4"/>
    <n v="641.41999999999996"/>
    <n v="44.27"/>
    <s v="Card"/>
    <n v="4"/>
    <s v="50+"/>
    <s v="new"/>
    <s v="high value"/>
    <s v="medium"/>
    <s v="Jul"/>
    <x v="1"/>
    <x v="0"/>
    <x v="1"/>
  </r>
  <r>
    <n v="609079"/>
    <n v="28341"/>
    <n v="54"/>
    <s v="Male"/>
    <x v="3"/>
    <x v="0"/>
    <s v="Biryani"/>
    <d v="2022-06-01T00:00:00"/>
    <s v="Online"/>
    <n v="47"/>
    <n v="2.7"/>
    <n v="277.83"/>
    <n v="97.12"/>
    <s v="Cash"/>
    <n v="3"/>
    <s v="50+"/>
    <s v="new"/>
    <s v="medium"/>
    <s v="medium"/>
    <s v="Jun"/>
    <x v="2"/>
    <x v="2"/>
    <x v="1"/>
  </r>
  <r>
    <n v="609080"/>
    <n v="10455"/>
    <n v="43"/>
    <s v="Male"/>
    <x v="2"/>
    <x v="4"/>
    <s v="Pizza"/>
    <d v="2023-03-21T00:00:00"/>
    <s v="COD"/>
    <n v="47"/>
    <n v="10.4"/>
    <n v="495.73"/>
    <n v="107.31"/>
    <s v="UPI"/>
    <n v="1"/>
    <s v="36-50"/>
    <s v="new"/>
    <s v="medium"/>
    <s v="Low"/>
    <s v="Mar"/>
    <x v="0"/>
    <x v="1"/>
    <x v="1"/>
  </r>
  <r>
    <n v="609081"/>
    <n v="99571"/>
    <n v="27"/>
    <s v="Female"/>
    <x v="1"/>
    <x v="3"/>
    <s v="Sandwich"/>
    <d v="2022-11-04T00:00:00"/>
    <s v="COD"/>
    <n v="54"/>
    <n v="13.8"/>
    <n v="1069.28"/>
    <n v="111.57"/>
    <s v="Cash"/>
    <n v="2"/>
    <s v="25-35"/>
    <s v="repeat"/>
    <s v="high value"/>
    <s v="Low"/>
    <s v="Nov"/>
    <x v="2"/>
    <x v="1"/>
    <x v="1"/>
  </r>
  <r>
    <n v="609082"/>
    <n v="19523"/>
    <n v="52"/>
    <s v="Female"/>
    <x v="1"/>
    <x v="5"/>
    <s v="Burger"/>
    <d v="2023-08-17T00:00:00"/>
    <s v="Online"/>
    <n v="39"/>
    <n v="3.5"/>
    <n v="1161.96"/>
    <n v="97.67"/>
    <s v="Wallet"/>
    <n v="1"/>
    <s v="50+"/>
    <s v="new"/>
    <s v="high value"/>
    <s v="Low"/>
    <s v="Aug"/>
    <x v="0"/>
    <x v="2"/>
    <x v="0"/>
  </r>
  <r>
    <n v="609083"/>
    <n v="18626"/>
    <n v="40"/>
    <s v="Male"/>
    <x v="5"/>
    <x v="4"/>
    <s v="South Indian"/>
    <d v="2023-04-15T00:00:00"/>
    <s v="COD"/>
    <n v="36"/>
    <n v="4.8"/>
    <n v="887.54"/>
    <n v="69.69"/>
    <s v="Card"/>
    <n v="4"/>
    <s v="36-50"/>
    <s v="new"/>
    <s v="high value"/>
    <s v="medium"/>
    <s v="Apr"/>
    <x v="0"/>
    <x v="2"/>
    <x v="0"/>
  </r>
  <r>
    <n v="609084"/>
    <n v="39485"/>
    <n v="52"/>
    <s v="Male"/>
    <x v="0"/>
    <x v="3"/>
    <s v="Burger"/>
    <d v="2024-03-29T00:00:00"/>
    <s v="Online"/>
    <n v="39"/>
    <n v="4.0999999999999996"/>
    <n v="1040.74"/>
    <n v="100.86"/>
    <s v="Card"/>
    <n v="5"/>
    <s v="50+"/>
    <s v="new"/>
    <s v="high value"/>
    <s v="High"/>
    <s v="Mar"/>
    <x v="1"/>
    <x v="2"/>
    <x v="0"/>
  </r>
  <r>
    <n v="609085"/>
    <n v="52607"/>
    <n v="54"/>
    <s v="Male"/>
    <x v="1"/>
    <x v="5"/>
    <s v="Sandwich"/>
    <d v="2022-02-03T00:00:00"/>
    <s v="COD"/>
    <n v="83"/>
    <n v="11"/>
    <n v="685.19"/>
    <n v="48.6"/>
    <s v="UPI"/>
    <n v="5"/>
    <s v="50+"/>
    <s v="new"/>
    <s v="high value"/>
    <s v="High"/>
    <s v="Feb"/>
    <x v="2"/>
    <x v="1"/>
    <x v="1"/>
  </r>
  <r>
    <n v="609086"/>
    <n v="76745"/>
    <n v="54"/>
    <s v="Male"/>
    <x v="5"/>
    <x v="4"/>
    <s v="Biryani"/>
    <d v="2023-11-02T00:00:00"/>
    <s v="Online"/>
    <n v="46"/>
    <n v="7.8"/>
    <n v="1466.28"/>
    <n v="20.87"/>
    <s v="Cash"/>
    <n v="4"/>
    <s v="50+"/>
    <s v="new"/>
    <s v="high value"/>
    <s v="medium"/>
    <s v="Nov"/>
    <x v="0"/>
    <x v="0"/>
    <x v="1"/>
  </r>
  <r>
    <n v="609087"/>
    <n v="16560"/>
    <n v="61"/>
    <s v="Female"/>
    <x v="0"/>
    <x v="6"/>
    <s v="Chinese"/>
    <d v="2022-07-05T00:00:00"/>
    <s v="Online"/>
    <n v="56"/>
    <n v="2.5"/>
    <n v="508.82"/>
    <n v="84.67"/>
    <s v="UPI"/>
    <n v="4"/>
    <s v="50+"/>
    <s v="new"/>
    <s v="high value"/>
    <s v="medium"/>
    <s v="Jul"/>
    <x v="2"/>
    <x v="2"/>
    <x v="1"/>
  </r>
  <r>
    <n v="609088"/>
    <n v="68315"/>
    <n v="23"/>
    <s v="Female"/>
    <x v="0"/>
    <x v="1"/>
    <s v="Pizza"/>
    <d v="2023-04-27T00:00:00"/>
    <s v="Online"/>
    <n v="68"/>
    <n v="10.5"/>
    <n v="1484.15"/>
    <n v="38.6"/>
    <s v="UPI"/>
    <n v="5"/>
    <s v="18-24"/>
    <s v="new"/>
    <s v="high value"/>
    <s v="High"/>
    <s v="Apr"/>
    <x v="0"/>
    <x v="1"/>
    <x v="1"/>
  </r>
  <r>
    <n v="609089"/>
    <n v="23803"/>
    <n v="53"/>
    <s v="Female"/>
    <x v="1"/>
    <x v="3"/>
    <s v="South Indian"/>
    <d v="2022-04-29T00:00:00"/>
    <s v="COD"/>
    <n v="23"/>
    <n v="2.5"/>
    <n v="1379.45"/>
    <n v="26.09"/>
    <s v="UPI"/>
    <n v="5"/>
    <s v="50+"/>
    <s v="new"/>
    <s v="high value"/>
    <s v="High"/>
    <s v="Apr"/>
    <x v="2"/>
    <x v="2"/>
    <x v="2"/>
  </r>
  <r>
    <n v="609090"/>
    <n v="36408"/>
    <n v="26"/>
    <s v="Female"/>
    <x v="1"/>
    <x v="1"/>
    <s v="Sandwich"/>
    <d v="2024-10-10T00:00:00"/>
    <s v="Online"/>
    <n v="64"/>
    <n v="9.3000000000000007"/>
    <n v="219.19"/>
    <n v="92.89"/>
    <s v="Card"/>
    <n v="1"/>
    <s v="25-35"/>
    <s v="new"/>
    <s v="low"/>
    <s v="Low"/>
    <s v="Oct"/>
    <x v="1"/>
    <x v="0"/>
    <x v="1"/>
  </r>
  <r>
    <n v="609091"/>
    <n v="67359"/>
    <n v="36"/>
    <s v="Female"/>
    <x v="1"/>
    <x v="6"/>
    <s v="Burger"/>
    <d v="2023-12-03T00:00:00"/>
    <s v="COD"/>
    <n v="69"/>
    <n v="7.4"/>
    <n v="569.36"/>
    <n v="108.04"/>
    <s v="Wallet"/>
    <n v="5"/>
    <s v="36-50"/>
    <s v="new"/>
    <s v="high value"/>
    <s v="High"/>
    <s v="Dec"/>
    <x v="0"/>
    <x v="0"/>
    <x v="1"/>
  </r>
  <r>
    <n v="609092"/>
    <n v="57318"/>
    <n v="48"/>
    <s v="Female"/>
    <x v="2"/>
    <x v="7"/>
    <s v="Burger"/>
    <d v="2022-06-21T00:00:00"/>
    <s v="Online"/>
    <n v="39"/>
    <n v="1.3"/>
    <n v="1141.52"/>
    <n v="87.71"/>
    <s v="Wallet"/>
    <n v="2"/>
    <s v="36-50"/>
    <s v="new"/>
    <s v="high value"/>
    <s v="Low"/>
    <s v="Jun"/>
    <x v="2"/>
    <x v="2"/>
    <x v="0"/>
  </r>
  <r>
    <n v="609093"/>
    <n v="59781"/>
    <n v="28"/>
    <s v="Male"/>
    <x v="1"/>
    <x v="5"/>
    <s v="Biryani"/>
    <d v="2023-09-22T00:00:00"/>
    <s v="COD"/>
    <n v="25"/>
    <n v="10.3"/>
    <n v="841.79"/>
    <n v="94.63"/>
    <s v="Card"/>
    <n v="3"/>
    <s v="25-35"/>
    <s v="new"/>
    <s v="high value"/>
    <s v="medium"/>
    <s v="Sep"/>
    <x v="0"/>
    <x v="1"/>
    <x v="2"/>
  </r>
  <r>
    <n v="609094"/>
    <n v="45815"/>
    <n v="52"/>
    <s v="Female"/>
    <x v="1"/>
    <x v="4"/>
    <s v="South Indian"/>
    <d v="2024-11-19T00:00:00"/>
    <s v="Online"/>
    <n v="46"/>
    <n v="9.6"/>
    <n v="395.59"/>
    <n v="114.38"/>
    <s v="Cash"/>
    <n v="5"/>
    <s v="50+"/>
    <s v="new"/>
    <s v="medium"/>
    <s v="High"/>
    <s v="Nov"/>
    <x v="1"/>
    <x v="0"/>
    <x v="1"/>
  </r>
  <r>
    <n v="609095"/>
    <n v="60273"/>
    <n v="51"/>
    <s v="Male"/>
    <x v="2"/>
    <x v="6"/>
    <s v="Biryani"/>
    <d v="2024-09-19T00:00:00"/>
    <s v="COD"/>
    <n v="30"/>
    <n v="13.5"/>
    <n v="1253.3499999999999"/>
    <n v="20.28"/>
    <s v="Cash"/>
    <n v="4"/>
    <s v="50+"/>
    <s v="new"/>
    <s v="high value"/>
    <s v="medium"/>
    <s v="Sep"/>
    <x v="1"/>
    <x v="1"/>
    <x v="2"/>
  </r>
  <r>
    <n v="609096"/>
    <n v="49324"/>
    <n v="50"/>
    <s v="Female"/>
    <x v="0"/>
    <x v="0"/>
    <s v="Chinese"/>
    <d v="2022-04-09T00:00:00"/>
    <s v="COD"/>
    <n v="34"/>
    <n v="4.2"/>
    <n v="819.84"/>
    <n v="105.9"/>
    <s v="Card"/>
    <n v="2"/>
    <s v="36-50"/>
    <s v="new"/>
    <s v="high value"/>
    <s v="Low"/>
    <s v="Apr"/>
    <x v="2"/>
    <x v="2"/>
    <x v="0"/>
  </r>
  <r>
    <n v="609097"/>
    <n v="22621"/>
    <n v="36"/>
    <s v="Female"/>
    <x v="2"/>
    <x v="4"/>
    <s v="Chinese"/>
    <d v="2024-07-17T00:00:00"/>
    <s v="Online"/>
    <n v="20"/>
    <n v="2.2999999999999998"/>
    <n v="303.08999999999997"/>
    <n v="90.94"/>
    <s v="Card"/>
    <n v="5"/>
    <s v="36-50"/>
    <s v="new"/>
    <s v="medium"/>
    <s v="High"/>
    <s v="Jul"/>
    <x v="1"/>
    <x v="2"/>
    <x v="2"/>
  </r>
  <r>
    <n v="609098"/>
    <n v="10027"/>
    <n v="20"/>
    <s v="Male"/>
    <x v="4"/>
    <x v="1"/>
    <s v="South Indian"/>
    <d v="2024-04-17T00:00:00"/>
    <s v="COD"/>
    <n v="60"/>
    <n v="4.3"/>
    <n v="1092.8800000000001"/>
    <n v="102.46"/>
    <s v="UPI"/>
    <n v="1"/>
    <s v="18-24"/>
    <s v="repeat"/>
    <s v="high value"/>
    <s v="Low"/>
    <s v="Apr"/>
    <x v="1"/>
    <x v="2"/>
    <x v="1"/>
  </r>
  <r>
    <n v="609099"/>
    <n v="75630"/>
    <n v="54"/>
    <s v="Female"/>
    <x v="0"/>
    <x v="2"/>
    <s v="Burger"/>
    <d v="2024-04-02T00:00:00"/>
    <s v="Online"/>
    <n v="24"/>
    <n v="10.6"/>
    <n v="564.79"/>
    <n v="32.43"/>
    <s v="Card"/>
    <n v="5"/>
    <s v="50+"/>
    <s v="new"/>
    <s v="high value"/>
    <s v="High"/>
    <s v="Apr"/>
    <x v="1"/>
    <x v="1"/>
    <x v="2"/>
  </r>
  <r>
    <n v="609100"/>
    <n v="47294"/>
    <n v="24"/>
    <s v="Female"/>
    <x v="5"/>
    <x v="2"/>
    <s v="Pizza"/>
    <d v="2022-07-24T00:00:00"/>
    <s v="COD"/>
    <n v="65"/>
    <n v="12.8"/>
    <n v="1051.75"/>
    <n v="69.86"/>
    <s v="Wallet"/>
    <n v="3"/>
    <s v="18-24"/>
    <s v="new"/>
    <s v="high value"/>
    <s v="medium"/>
    <s v="Jul"/>
    <x v="2"/>
    <x v="1"/>
    <x v="1"/>
  </r>
  <r>
    <n v="609101"/>
    <n v="81040"/>
    <n v="53"/>
    <s v="Male"/>
    <x v="2"/>
    <x v="6"/>
    <s v="Pizza"/>
    <d v="2023-11-28T00:00:00"/>
    <s v="Online"/>
    <n v="52"/>
    <n v="12.6"/>
    <n v="1106.04"/>
    <n v="76.510000000000005"/>
    <s v="Wallet"/>
    <n v="4"/>
    <s v="50+"/>
    <s v="new"/>
    <s v="high value"/>
    <s v="medium"/>
    <s v="Nov"/>
    <x v="0"/>
    <x v="1"/>
    <x v="1"/>
  </r>
  <r>
    <n v="609102"/>
    <n v="40116"/>
    <n v="21"/>
    <s v="Female"/>
    <x v="4"/>
    <x v="1"/>
    <s v="Chinese"/>
    <d v="2023-08-02T00:00:00"/>
    <s v="Online"/>
    <n v="39"/>
    <n v="3.8"/>
    <n v="284.35000000000002"/>
    <n v="82.07"/>
    <s v="Wallet"/>
    <n v="5"/>
    <s v="18-24"/>
    <s v="new"/>
    <s v="medium"/>
    <s v="High"/>
    <s v="Aug"/>
    <x v="0"/>
    <x v="2"/>
    <x v="0"/>
  </r>
  <r>
    <n v="609103"/>
    <n v="96074"/>
    <n v="46"/>
    <s v="Male"/>
    <x v="1"/>
    <x v="0"/>
    <s v="Chinese"/>
    <d v="2023-06-25T00:00:00"/>
    <s v="Online"/>
    <n v="45"/>
    <n v="10.3"/>
    <n v="393.99"/>
    <n v="54.45"/>
    <s v="Wallet"/>
    <n v="2"/>
    <s v="36-50"/>
    <s v="new"/>
    <s v="medium"/>
    <s v="Low"/>
    <s v="Jun"/>
    <x v="0"/>
    <x v="1"/>
    <x v="0"/>
  </r>
  <r>
    <n v="609104"/>
    <n v="41308"/>
    <n v="46"/>
    <s v="Male"/>
    <x v="1"/>
    <x v="7"/>
    <s v="South Indian"/>
    <d v="2023-10-28T00:00:00"/>
    <s v="COD"/>
    <n v="30"/>
    <n v="13.3"/>
    <n v="973.23"/>
    <n v="20.2"/>
    <s v="Cash"/>
    <n v="5"/>
    <s v="36-50"/>
    <s v="new"/>
    <s v="high value"/>
    <s v="High"/>
    <s v="Oct"/>
    <x v="0"/>
    <x v="1"/>
    <x v="2"/>
  </r>
  <r>
    <n v="609105"/>
    <n v="22737"/>
    <n v="31"/>
    <s v="Female"/>
    <x v="4"/>
    <x v="4"/>
    <s v="Sandwich"/>
    <d v="2023-08-16T00:00:00"/>
    <s v="COD"/>
    <n v="27"/>
    <n v="10.7"/>
    <n v="275.3"/>
    <n v="47.33"/>
    <s v="Wallet"/>
    <n v="4"/>
    <s v="25-35"/>
    <s v="new"/>
    <s v="medium"/>
    <s v="medium"/>
    <s v="Aug"/>
    <x v="0"/>
    <x v="1"/>
    <x v="2"/>
  </r>
  <r>
    <n v="609106"/>
    <n v="32623"/>
    <n v="37"/>
    <s v="Female"/>
    <x v="2"/>
    <x v="3"/>
    <s v="Pizza"/>
    <d v="2022-09-26T00:00:00"/>
    <s v="Online"/>
    <n v="26"/>
    <n v="3"/>
    <n v="312.57"/>
    <n v="84.29"/>
    <s v="Wallet"/>
    <n v="3"/>
    <s v="36-50"/>
    <s v="new"/>
    <s v="medium"/>
    <s v="medium"/>
    <s v="Sep"/>
    <x v="2"/>
    <x v="2"/>
    <x v="2"/>
  </r>
  <r>
    <n v="609107"/>
    <n v="82730"/>
    <n v="64"/>
    <s v="Female"/>
    <x v="4"/>
    <x v="6"/>
    <s v="Burger"/>
    <d v="2024-05-30T00:00:00"/>
    <s v="COD"/>
    <n v="25"/>
    <n v="5.3"/>
    <n v="1050.21"/>
    <n v="87.38"/>
    <s v="Cash"/>
    <n v="2"/>
    <s v="50+"/>
    <s v="new"/>
    <s v="high value"/>
    <s v="Low"/>
    <s v="May"/>
    <x v="1"/>
    <x v="0"/>
    <x v="2"/>
  </r>
  <r>
    <n v="609108"/>
    <n v="91028"/>
    <n v="29"/>
    <s v="Male"/>
    <x v="1"/>
    <x v="5"/>
    <s v="South Indian"/>
    <d v="2024-11-07T00:00:00"/>
    <s v="Online"/>
    <n v="26"/>
    <n v="11.4"/>
    <n v="920.09"/>
    <n v="49.03"/>
    <s v="Cash"/>
    <n v="3"/>
    <s v="25-35"/>
    <s v="new"/>
    <s v="high value"/>
    <s v="medium"/>
    <s v="Nov"/>
    <x v="1"/>
    <x v="1"/>
    <x v="2"/>
  </r>
  <r>
    <n v="609109"/>
    <n v="77738"/>
    <n v="41"/>
    <s v="Male"/>
    <x v="4"/>
    <x v="7"/>
    <s v="Pizza"/>
    <d v="2022-05-17T00:00:00"/>
    <s v="COD"/>
    <n v="38"/>
    <n v="7.4"/>
    <n v="438.95"/>
    <n v="112.32"/>
    <s v="Cash"/>
    <n v="1"/>
    <s v="36-50"/>
    <s v="new"/>
    <s v="medium"/>
    <s v="Low"/>
    <s v="May"/>
    <x v="2"/>
    <x v="0"/>
    <x v="0"/>
  </r>
  <r>
    <n v="609110"/>
    <n v="13441"/>
    <n v="28"/>
    <s v="Male"/>
    <x v="5"/>
    <x v="6"/>
    <s v="Burger"/>
    <d v="2023-06-03T00:00:00"/>
    <s v="COD"/>
    <n v="50"/>
    <n v="11.3"/>
    <n v="1281.31"/>
    <n v="84.65"/>
    <s v="Card"/>
    <n v="1"/>
    <s v="25-35"/>
    <s v="new"/>
    <s v="high value"/>
    <s v="Low"/>
    <s v="Jun"/>
    <x v="0"/>
    <x v="1"/>
    <x v="1"/>
  </r>
  <r>
    <n v="609111"/>
    <n v="58570"/>
    <n v="33"/>
    <s v="Female"/>
    <x v="0"/>
    <x v="1"/>
    <s v="Burger"/>
    <d v="2023-11-05T00:00:00"/>
    <s v="Online"/>
    <n v="48"/>
    <n v="6.7"/>
    <n v="206.75"/>
    <n v="37.869999999999997"/>
    <s v="UPI"/>
    <n v="4"/>
    <s v="25-35"/>
    <s v="new"/>
    <s v="low"/>
    <s v="medium"/>
    <s v="Nov"/>
    <x v="0"/>
    <x v="0"/>
    <x v="1"/>
  </r>
  <r>
    <n v="609112"/>
    <n v="35479"/>
    <n v="40"/>
    <s v="Female"/>
    <x v="1"/>
    <x v="5"/>
    <s v="Pizza"/>
    <d v="2024-10-15T00:00:00"/>
    <s v="Online"/>
    <n v="71"/>
    <n v="10.6"/>
    <n v="1027.52"/>
    <n v="83.19"/>
    <s v="Wallet"/>
    <n v="2"/>
    <s v="36-50"/>
    <s v="new"/>
    <s v="high value"/>
    <s v="Low"/>
    <s v="Oct"/>
    <x v="1"/>
    <x v="1"/>
    <x v="1"/>
  </r>
  <r>
    <n v="609113"/>
    <n v="27743"/>
    <n v="64"/>
    <s v="Male"/>
    <x v="0"/>
    <x v="4"/>
    <s v="Chinese"/>
    <d v="2022-01-22T00:00:00"/>
    <s v="Online"/>
    <n v="51"/>
    <n v="9.1"/>
    <n v="481.78"/>
    <n v="112.5"/>
    <s v="Cash"/>
    <n v="3"/>
    <s v="50+"/>
    <s v="new"/>
    <s v="medium"/>
    <s v="medium"/>
    <s v="Jan"/>
    <x v="2"/>
    <x v="0"/>
    <x v="1"/>
  </r>
  <r>
    <n v="609114"/>
    <n v="95019"/>
    <n v="44"/>
    <s v="Female"/>
    <x v="5"/>
    <x v="2"/>
    <s v="Sandwich"/>
    <d v="2023-06-15T00:00:00"/>
    <s v="Online"/>
    <n v="47"/>
    <n v="8.1"/>
    <n v="923"/>
    <n v="61.72"/>
    <s v="Card"/>
    <n v="3"/>
    <s v="36-50"/>
    <s v="new"/>
    <s v="high value"/>
    <s v="medium"/>
    <s v="Jun"/>
    <x v="0"/>
    <x v="0"/>
    <x v="1"/>
  </r>
  <r>
    <n v="609115"/>
    <n v="21123"/>
    <n v="58"/>
    <s v="Female"/>
    <x v="5"/>
    <x v="2"/>
    <s v="Burger"/>
    <d v="2022-10-01T00:00:00"/>
    <s v="Online"/>
    <n v="61"/>
    <n v="11.5"/>
    <n v="1209.46"/>
    <n v="94.99"/>
    <s v="Wallet"/>
    <n v="3"/>
    <s v="50+"/>
    <s v="new"/>
    <s v="high value"/>
    <s v="medium"/>
    <s v="Oct"/>
    <x v="2"/>
    <x v="1"/>
    <x v="1"/>
  </r>
  <r>
    <n v="609116"/>
    <n v="91715"/>
    <n v="58"/>
    <s v="Female"/>
    <x v="5"/>
    <x v="7"/>
    <s v="Biryani"/>
    <d v="2023-07-12T00:00:00"/>
    <s v="Online"/>
    <n v="45"/>
    <n v="14.7"/>
    <n v="294.68"/>
    <n v="62.24"/>
    <s v="Wallet"/>
    <n v="5"/>
    <s v="50+"/>
    <s v="new"/>
    <s v="medium"/>
    <s v="High"/>
    <s v="Jul"/>
    <x v="0"/>
    <x v="1"/>
    <x v="0"/>
  </r>
  <r>
    <n v="609117"/>
    <n v="11621"/>
    <n v="25"/>
    <s v="Male"/>
    <x v="4"/>
    <x v="1"/>
    <s v="South Indian"/>
    <d v="2022-10-23T00:00:00"/>
    <s v="Online"/>
    <n v="87"/>
    <n v="1.7"/>
    <n v="359.81"/>
    <n v="90.57"/>
    <s v="Card"/>
    <n v="1"/>
    <s v="25-35"/>
    <s v="new"/>
    <s v="medium"/>
    <s v="Low"/>
    <s v="Oct"/>
    <x v="2"/>
    <x v="2"/>
    <x v="1"/>
  </r>
  <r>
    <n v="609118"/>
    <n v="55994"/>
    <n v="49"/>
    <s v="Male"/>
    <x v="2"/>
    <x v="1"/>
    <s v="Sandwich"/>
    <d v="2022-11-29T00:00:00"/>
    <s v="Online"/>
    <n v="64"/>
    <n v="11.9"/>
    <n v="430"/>
    <n v="94.69"/>
    <s v="UPI"/>
    <n v="1"/>
    <s v="36-50"/>
    <s v="new"/>
    <s v="medium"/>
    <s v="Low"/>
    <s v="Nov"/>
    <x v="2"/>
    <x v="1"/>
    <x v="1"/>
  </r>
  <r>
    <n v="609119"/>
    <n v="48553"/>
    <n v="57"/>
    <s v="Female"/>
    <x v="4"/>
    <x v="1"/>
    <s v="Chinese"/>
    <d v="2023-01-05T00:00:00"/>
    <s v="Online"/>
    <n v="39"/>
    <n v="13.3"/>
    <n v="683.32"/>
    <n v="36.61"/>
    <s v="Card"/>
    <n v="3"/>
    <s v="50+"/>
    <s v="new"/>
    <s v="high value"/>
    <s v="medium"/>
    <s v="Jan"/>
    <x v="0"/>
    <x v="1"/>
    <x v="0"/>
  </r>
  <r>
    <n v="609120"/>
    <n v="90556"/>
    <n v="34"/>
    <s v="Female"/>
    <x v="2"/>
    <x v="4"/>
    <s v="Chinese"/>
    <d v="2022-12-26T00:00:00"/>
    <s v="COD"/>
    <n v="51"/>
    <n v="1.8"/>
    <n v="627.82000000000005"/>
    <n v="38.950000000000003"/>
    <s v="Cash"/>
    <n v="1"/>
    <s v="25-35"/>
    <s v="new"/>
    <s v="high value"/>
    <s v="Low"/>
    <s v="Dec"/>
    <x v="2"/>
    <x v="2"/>
    <x v="1"/>
  </r>
  <r>
    <n v="609121"/>
    <n v="36497"/>
    <n v="21"/>
    <s v="Female"/>
    <x v="1"/>
    <x v="0"/>
    <s v="Sandwich"/>
    <d v="2023-03-31T00:00:00"/>
    <s v="COD"/>
    <n v="89"/>
    <n v="10.199999999999999"/>
    <n v="1386.33"/>
    <n v="109.21"/>
    <s v="UPI"/>
    <n v="2"/>
    <s v="18-24"/>
    <s v="new"/>
    <s v="high value"/>
    <s v="Low"/>
    <s v="Mar"/>
    <x v="0"/>
    <x v="1"/>
    <x v="1"/>
  </r>
  <r>
    <n v="609122"/>
    <n v="41138"/>
    <n v="60"/>
    <s v="Male"/>
    <x v="3"/>
    <x v="2"/>
    <s v="Burger"/>
    <d v="2022-08-05T00:00:00"/>
    <s v="COD"/>
    <n v="80"/>
    <n v="12.3"/>
    <n v="1192.3499999999999"/>
    <n v="107"/>
    <s v="Card"/>
    <n v="3"/>
    <s v="50+"/>
    <s v="new"/>
    <s v="high value"/>
    <s v="medium"/>
    <s v="Aug"/>
    <x v="2"/>
    <x v="1"/>
    <x v="1"/>
  </r>
  <r>
    <n v="609123"/>
    <n v="94641"/>
    <n v="26"/>
    <s v="Male"/>
    <x v="5"/>
    <x v="4"/>
    <s v="Sandwich"/>
    <d v="2023-07-10T00:00:00"/>
    <s v="COD"/>
    <n v="31"/>
    <n v="10.4"/>
    <n v="158.71"/>
    <n v="25.15"/>
    <s v="UPI"/>
    <n v="1"/>
    <s v="25-35"/>
    <s v="new"/>
    <s v="low"/>
    <s v="Low"/>
    <s v="Jul"/>
    <x v="0"/>
    <x v="1"/>
    <x v="0"/>
  </r>
  <r>
    <n v="609124"/>
    <n v="27005"/>
    <n v="22"/>
    <s v="Female"/>
    <x v="3"/>
    <x v="7"/>
    <s v="Chinese"/>
    <d v="2022-09-19T00:00:00"/>
    <s v="COD"/>
    <n v="84"/>
    <n v="8.4"/>
    <n v="1413.16"/>
    <n v="51.28"/>
    <s v="UPI"/>
    <n v="2"/>
    <s v="18-24"/>
    <s v="new"/>
    <s v="high value"/>
    <s v="Low"/>
    <s v="Sep"/>
    <x v="2"/>
    <x v="0"/>
    <x v="1"/>
  </r>
  <r>
    <n v="609125"/>
    <n v="72440"/>
    <n v="64"/>
    <s v="Female"/>
    <x v="3"/>
    <x v="0"/>
    <s v="Pizza"/>
    <d v="2023-08-14T00:00:00"/>
    <s v="COD"/>
    <n v="25"/>
    <n v="1.7"/>
    <n v="823.96"/>
    <n v="51.25"/>
    <s v="Wallet"/>
    <n v="3"/>
    <s v="50+"/>
    <s v="new"/>
    <s v="high value"/>
    <s v="medium"/>
    <s v="Aug"/>
    <x v="0"/>
    <x v="2"/>
    <x v="2"/>
  </r>
  <r>
    <n v="609126"/>
    <n v="91698"/>
    <n v="31"/>
    <s v="Female"/>
    <x v="0"/>
    <x v="5"/>
    <s v="South Indian"/>
    <d v="2024-05-30T00:00:00"/>
    <s v="Online"/>
    <n v="53"/>
    <n v="3.8"/>
    <n v="1439.14"/>
    <n v="94.43"/>
    <s v="Wallet"/>
    <n v="3"/>
    <s v="25-35"/>
    <s v="repeat"/>
    <s v="high value"/>
    <s v="medium"/>
    <s v="May"/>
    <x v="1"/>
    <x v="2"/>
    <x v="1"/>
  </r>
  <r>
    <n v="609127"/>
    <n v="51598"/>
    <n v="39"/>
    <s v="Female"/>
    <x v="3"/>
    <x v="5"/>
    <s v="Pizza"/>
    <d v="2022-06-14T00:00:00"/>
    <s v="Online"/>
    <n v="77"/>
    <n v="7.7"/>
    <n v="1122.6099999999999"/>
    <n v="87.26"/>
    <s v="Card"/>
    <n v="5"/>
    <s v="36-50"/>
    <s v="new"/>
    <s v="high value"/>
    <s v="High"/>
    <s v="Jun"/>
    <x v="2"/>
    <x v="0"/>
    <x v="1"/>
  </r>
  <r>
    <n v="609128"/>
    <n v="66630"/>
    <n v="44"/>
    <s v="Male"/>
    <x v="0"/>
    <x v="4"/>
    <s v="Sandwich"/>
    <d v="2022-04-16T00:00:00"/>
    <s v="Online"/>
    <n v="86"/>
    <n v="3.1"/>
    <n v="934.43"/>
    <n v="74.44"/>
    <s v="Cash"/>
    <n v="3"/>
    <s v="36-50"/>
    <s v="new"/>
    <s v="high value"/>
    <s v="medium"/>
    <s v="Apr"/>
    <x v="2"/>
    <x v="2"/>
    <x v="1"/>
  </r>
  <r>
    <n v="609129"/>
    <n v="60646"/>
    <n v="61"/>
    <s v="Female"/>
    <x v="2"/>
    <x v="0"/>
    <s v="Sandwich"/>
    <d v="2023-06-12T00:00:00"/>
    <s v="Online"/>
    <n v="44"/>
    <n v="2.6"/>
    <n v="1170.08"/>
    <n v="65.31"/>
    <s v="Wallet"/>
    <n v="2"/>
    <s v="50+"/>
    <s v="new"/>
    <s v="high value"/>
    <s v="Low"/>
    <s v="Jun"/>
    <x v="0"/>
    <x v="2"/>
    <x v="0"/>
  </r>
  <r>
    <n v="609130"/>
    <n v="54254"/>
    <n v="24"/>
    <s v="Male"/>
    <x v="4"/>
    <x v="1"/>
    <s v="Biryani"/>
    <d v="2023-05-28T00:00:00"/>
    <s v="Online"/>
    <n v="83"/>
    <n v="13.6"/>
    <n v="165.3"/>
    <n v="49.55"/>
    <s v="Wallet"/>
    <n v="1"/>
    <s v="18-24"/>
    <s v="new"/>
    <s v="low"/>
    <s v="Low"/>
    <s v="May"/>
    <x v="0"/>
    <x v="1"/>
    <x v="1"/>
  </r>
  <r>
    <n v="609131"/>
    <n v="84835"/>
    <n v="49"/>
    <s v="Male"/>
    <x v="1"/>
    <x v="3"/>
    <s v="Sandwich"/>
    <d v="2023-05-01T00:00:00"/>
    <s v="COD"/>
    <n v="38"/>
    <n v="4.3"/>
    <n v="1322.32"/>
    <n v="76.28"/>
    <s v="Wallet"/>
    <n v="1"/>
    <s v="36-50"/>
    <s v="new"/>
    <s v="high value"/>
    <s v="Low"/>
    <s v="May"/>
    <x v="0"/>
    <x v="2"/>
    <x v="0"/>
  </r>
  <r>
    <n v="609132"/>
    <n v="88939"/>
    <n v="19"/>
    <s v="Female"/>
    <x v="5"/>
    <x v="6"/>
    <s v="Pizza"/>
    <d v="2023-03-30T00:00:00"/>
    <s v="COD"/>
    <n v="25"/>
    <n v="7.7"/>
    <n v="846.39"/>
    <n v="78.88"/>
    <s v="Wallet"/>
    <n v="1"/>
    <s v="18-24"/>
    <s v="new"/>
    <s v="high value"/>
    <s v="Low"/>
    <s v="Mar"/>
    <x v="0"/>
    <x v="0"/>
    <x v="2"/>
  </r>
  <r>
    <n v="609133"/>
    <n v="40798"/>
    <n v="41"/>
    <s v="Male"/>
    <x v="3"/>
    <x v="7"/>
    <s v="Burger"/>
    <d v="2022-01-10T00:00:00"/>
    <s v="Online"/>
    <n v="80"/>
    <n v="12.2"/>
    <n v="1377.32"/>
    <n v="88.38"/>
    <s v="UPI"/>
    <n v="1"/>
    <s v="36-50"/>
    <s v="repeat"/>
    <s v="high value"/>
    <s v="Low"/>
    <s v="Jan"/>
    <x v="2"/>
    <x v="1"/>
    <x v="1"/>
  </r>
  <r>
    <n v="609134"/>
    <n v="66612"/>
    <n v="50"/>
    <s v="Female"/>
    <x v="4"/>
    <x v="1"/>
    <s v="Biryani"/>
    <d v="2022-02-12T00:00:00"/>
    <s v="Online"/>
    <n v="79"/>
    <n v="4.3"/>
    <n v="1330.23"/>
    <n v="62.83"/>
    <s v="UPI"/>
    <n v="2"/>
    <s v="36-50"/>
    <s v="repeat"/>
    <s v="high value"/>
    <s v="Low"/>
    <s v="Feb"/>
    <x v="2"/>
    <x v="2"/>
    <x v="1"/>
  </r>
  <r>
    <n v="609135"/>
    <n v="19618"/>
    <n v="42"/>
    <s v="Female"/>
    <x v="2"/>
    <x v="6"/>
    <s v="Chinese"/>
    <d v="2022-06-23T00:00:00"/>
    <s v="Online"/>
    <n v="50"/>
    <n v="12.3"/>
    <n v="907.62"/>
    <n v="117.7"/>
    <s v="UPI"/>
    <n v="2"/>
    <s v="36-50"/>
    <s v="new"/>
    <s v="high value"/>
    <s v="Low"/>
    <s v="Jun"/>
    <x v="2"/>
    <x v="1"/>
    <x v="1"/>
  </r>
  <r>
    <n v="609136"/>
    <n v="92023"/>
    <n v="32"/>
    <s v="Male"/>
    <x v="4"/>
    <x v="2"/>
    <s v="Chinese"/>
    <d v="2024-04-07T00:00:00"/>
    <s v="Online"/>
    <n v="29"/>
    <n v="12.5"/>
    <n v="1075.21"/>
    <n v="105.21"/>
    <s v="Card"/>
    <n v="1"/>
    <s v="25-35"/>
    <s v="new"/>
    <s v="high value"/>
    <s v="Low"/>
    <s v="Apr"/>
    <x v="1"/>
    <x v="1"/>
    <x v="2"/>
  </r>
  <r>
    <n v="609137"/>
    <n v="55300"/>
    <n v="49"/>
    <s v="Female"/>
    <x v="3"/>
    <x v="0"/>
    <s v="Pizza"/>
    <d v="2024-01-26T00:00:00"/>
    <s v="COD"/>
    <n v="45"/>
    <n v="10"/>
    <n v="899.45"/>
    <n v="70.180000000000007"/>
    <s v="Card"/>
    <n v="4"/>
    <s v="36-50"/>
    <s v="new"/>
    <s v="high value"/>
    <s v="medium"/>
    <s v="Jan"/>
    <x v="1"/>
    <x v="0"/>
    <x v="0"/>
  </r>
  <r>
    <n v="609138"/>
    <n v="21169"/>
    <n v="23"/>
    <s v="Female"/>
    <x v="3"/>
    <x v="4"/>
    <s v="South Indian"/>
    <d v="2023-06-26T00:00:00"/>
    <s v="Online"/>
    <n v="32"/>
    <n v="11.6"/>
    <n v="401.62"/>
    <n v="108.86"/>
    <s v="UPI"/>
    <n v="5"/>
    <s v="18-24"/>
    <s v="new"/>
    <s v="medium"/>
    <s v="High"/>
    <s v="Jun"/>
    <x v="0"/>
    <x v="1"/>
    <x v="0"/>
  </r>
  <r>
    <n v="609139"/>
    <n v="32175"/>
    <n v="39"/>
    <s v="Female"/>
    <x v="0"/>
    <x v="1"/>
    <s v="Burger"/>
    <d v="2022-03-16T00:00:00"/>
    <s v="Online"/>
    <n v="40"/>
    <n v="10.1"/>
    <n v="290.95999999999998"/>
    <n v="55.88"/>
    <s v="Card"/>
    <n v="3"/>
    <s v="36-50"/>
    <s v="new"/>
    <s v="medium"/>
    <s v="medium"/>
    <s v="Mar"/>
    <x v="2"/>
    <x v="1"/>
    <x v="0"/>
  </r>
  <r>
    <n v="609140"/>
    <n v="91330"/>
    <n v="32"/>
    <s v="Male"/>
    <x v="3"/>
    <x v="0"/>
    <s v="Burger"/>
    <d v="2024-09-04T00:00:00"/>
    <s v="COD"/>
    <n v="79"/>
    <n v="2.7"/>
    <n v="762.63"/>
    <n v="20.11"/>
    <s v="Card"/>
    <n v="5"/>
    <s v="25-35"/>
    <s v="new"/>
    <s v="high value"/>
    <s v="High"/>
    <s v="Sep"/>
    <x v="1"/>
    <x v="2"/>
    <x v="1"/>
  </r>
  <r>
    <n v="609141"/>
    <n v="65710"/>
    <n v="52"/>
    <s v="Female"/>
    <x v="0"/>
    <x v="5"/>
    <s v="Chinese"/>
    <d v="2023-06-17T00:00:00"/>
    <s v="COD"/>
    <n v="42"/>
    <n v="4.3"/>
    <n v="820.34"/>
    <n v="28.62"/>
    <s v="Cash"/>
    <n v="2"/>
    <s v="50+"/>
    <s v="new"/>
    <s v="high value"/>
    <s v="Low"/>
    <s v="Jun"/>
    <x v="0"/>
    <x v="2"/>
    <x v="0"/>
  </r>
  <r>
    <n v="609142"/>
    <n v="72501"/>
    <n v="27"/>
    <s v="Female"/>
    <x v="0"/>
    <x v="6"/>
    <s v="South Indian"/>
    <d v="2022-11-03T00:00:00"/>
    <s v="Online"/>
    <n v="30"/>
    <n v="13.1"/>
    <n v="1407.08"/>
    <n v="80.92"/>
    <s v="Card"/>
    <n v="2"/>
    <s v="25-35"/>
    <s v="new"/>
    <s v="high value"/>
    <s v="Low"/>
    <s v="Nov"/>
    <x v="2"/>
    <x v="1"/>
    <x v="2"/>
  </r>
  <r>
    <n v="609143"/>
    <n v="37468"/>
    <n v="54"/>
    <s v="Female"/>
    <x v="2"/>
    <x v="6"/>
    <s v="Biryani"/>
    <d v="2022-08-12T00:00:00"/>
    <s v="Online"/>
    <n v="81"/>
    <n v="11.5"/>
    <n v="889.48"/>
    <n v="92.65"/>
    <s v="UPI"/>
    <n v="5"/>
    <s v="50+"/>
    <s v="new"/>
    <s v="high value"/>
    <s v="High"/>
    <s v="Aug"/>
    <x v="2"/>
    <x v="1"/>
    <x v="1"/>
  </r>
  <r>
    <n v="609144"/>
    <n v="50289"/>
    <n v="49"/>
    <s v="Female"/>
    <x v="1"/>
    <x v="5"/>
    <s v="Burger"/>
    <d v="2023-11-08T00:00:00"/>
    <s v="Online"/>
    <n v="20"/>
    <n v="1.3"/>
    <n v="184.69"/>
    <n v="89.78"/>
    <s v="UPI"/>
    <n v="4"/>
    <s v="36-50"/>
    <s v="new"/>
    <s v="low"/>
    <s v="medium"/>
    <s v="Nov"/>
    <x v="0"/>
    <x v="2"/>
    <x v="2"/>
  </r>
  <r>
    <n v="609145"/>
    <n v="42465"/>
    <n v="38"/>
    <s v="Male"/>
    <x v="0"/>
    <x v="7"/>
    <s v="Biryani"/>
    <d v="2023-04-04T00:00:00"/>
    <s v="Online"/>
    <n v="34"/>
    <n v="11.2"/>
    <n v="1352.26"/>
    <n v="39.590000000000003"/>
    <s v="Wallet"/>
    <n v="1"/>
    <s v="36-50"/>
    <s v="new"/>
    <s v="high value"/>
    <s v="Low"/>
    <s v="Apr"/>
    <x v="0"/>
    <x v="1"/>
    <x v="0"/>
  </r>
  <r>
    <n v="609146"/>
    <n v="57623"/>
    <n v="45"/>
    <s v="Female"/>
    <x v="4"/>
    <x v="7"/>
    <s v="Burger"/>
    <d v="2024-11-01T00:00:00"/>
    <s v="COD"/>
    <n v="77"/>
    <n v="2.5"/>
    <n v="1216.8"/>
    <n v="105.04"/>
    <s v="Cash"/>
    <n v="1"/>
    <s v="36-50"/>
    <s v="new"/>
    <s v="high value"/>
    <s v="Low"/>
    <s v="Nov"/>
    <x v="1"/>
    <x v="2"/>
    <x v="1"/>
  </r>
  <r>
    <n v="609147"/>
    <n v="85253"/>
    <n v="33"/>
    <s v="Female"/>
    <x v="1"/>
    <x v="4"/>
    <s v="Burger"/>
    <d v="2022-01-15T00:00:00"/>
    <s v="Online"/>
    <n v="20"/>
    <n v="8"/>
    <n v="1050.98"/>
    <n v="117.09"/>
    <s v="Card"/>
    <n v="5"/>
    <s v="25-35"/>
    <s v="new"/>
    <s v="high value"/>
    <s v="High"/>
    <s v="Jan"/>
    <x v="2"/>
    <x v="0"/>
    <x v="2"/>
  </r>
  <r>
    <n v="609148"/>
    <n v="47342"/>
    <n v="57"/>
    <s v="Male"/>
    <x v="5"/>
    <x v="6"/>
    <s v="Burger"/>
    <d v="2024-06-10T00:00:00"/>
    <s v="COD"/>
    <n v="43"/>
    <n v="12.6"/>
    <n v="1126.81"/>
    <n v="95.91"/>
    <s v="UPI"/>
    <n v="3"/>
    <s v="50+"/>
    <s v="new"/>
    <s v="high value"/>
    <s v="medium"/>
    <s v="Jun"/>
    <x v="1"/>
    <x v="1"/>
    <x v="0"/>
  </r>
  <r>
    <n v="609149"/>
    <n v="34843"/>
    <n v="53"/>
    <s v="Female"/>
    <x v="3"/>
    <x v="2"/>
    <s v="South Indian"/>
    <d v="2023-08-08T00:00:00"/>
    <s v="Online"/>
    <n v="21"/>
    <n v="10.6"/>
    <n v="1426.98"/>
    <n v="68.55"/>
    <s v="Card"/>
    <n v="1"/>
    <s v="50+"/>
    <s v="new"/>
    <s v="high value"/>
    <s v="Low"/>
    <s v="Aug"/>
    <x v="0"/>
    <x v="1"/>
    <x v="2"/>
  </r>
  <r>
    <n v="609150"/>
    <n v="26657"/>
    <n v="23"/>
    <s v="Female"/>
    <x v="2"/>
    <x v="6"/>
    <s v="Sandwich"/>
    <d v="2024-08-29T00:00:00"/>
    <s v="Online"/>
    <n v="84"/>
    <n v="2.2000000000000002"/>
    <n v="1295.48"/>
    <n v="47.77"/>
    <s v="UPI"/>
    <n v="5"/>
    <s v="18-24"/>
    <s v="new"/>
    <s v="high value"/>
    <s v="High"/>
    <s v="Aug"/>
    <x v="1"/>
    <x v="2"/>
    <x v="1"/>
  </r>
  <r>
    <n v="609151"/>
    <n v="84203"/>
    <n v="19"/>
    <s v="Female"/>
    <x v="1"/>
    <x v="5"/>
    <s v="South Indian"/>
    <d v="2023-03-14T00:00:00"/>
    <s v="COD"/>
    <n v="74"/>
    <n v="4.7"/>
    <n v="908.95"/>
    <n v="112.63"/>
    <s v="Wallet"/>
    <n v="3"/>
    <s v="18-24"/>
    <s v="new"/>
    <s v="high value"/>
    <s v="medium"/>
    <s v="Mar"/>
    <x v="0"/>
    <x v="2"/>
    <x v="1"/>
  </r>
  <r>
    <n v="609152"/>
    <n v="51390"/>
    <n v="19"/>
    <s v="Female"/>
    <x v="4"/>
    <x v="4"/>
    <s v="Pizza"/>
    <d v="2022-03-04T00:00:00"/>
    <s v="Online"/>
    <n v="81"/>
    <n v="6.8"/>
    <n v="518.87"/>
    <n v="41.31"/>
    <s v="Card"/>
    <n v="3"/>
    <s v="18-24"/>
    <s v="new"/>
    <s v="high value"/>
    <s v="medium"/>
    <s v="Mar"/>
    <x v="2"/>
    <x v="0"/>
    <x v="1"/>
  </r>
  <r>
    <n v="609153"/>
    <n v="79230"/>
    <n v="30"/>
    <s v="Female"/>
    <x v="4"/>
    <x v="5"/>
    <s v="Biryani"/>
    <d v="2022-10-26T00:00:00"/>
    <s v="COD"/>
    <n v="79"/>
    <n v="1.1000000000000001"/>
    <n v="1358.19"/>
    <n v="119.59"/>
    <s v="Wallet"/>
    <n v="5"/>
    <s v="25-35"/>
    <s v="new"/>
    <s v="high value"/>
    <s v="High"/>
    <s v="Oct"/>
    <x v="2"/>
    <x v="2"/>
    <x v="1"/>
  </r>
  <r>
    <n v="609154"/>
    <n v="64042"/>
    <n v="33"/>
    <s v="Male"/>
    <x v="1"/>
    <x v="7"/>
    <s v="South Indian"/>
    <d v="2022-01-25T00:00:00"/>
    <s v="COD"/>
    <n v="33"/>
    <n v="2.9"/>
    <n v="957.4"/>
    <n v="66.430000000000007"/>
    <s v="Wallet"/>
    <n v="2"/>
    <s v="25-35"/>
    <s v="new"/>
    <s v="high value"/>
    <s v="Low"/>
    <s v="Jan"/>
    <x v="2"/>
    <x v="2"/>
    <x v="0"/>
  </r>
  <r>
    <n v="609155"/>
    <n v="91840"/>
    <n v="63"/>
    <s v="Female"/>
    <x v="3"/>
    <x v="5"/>
    <s v="Pizza"/>
    <d v="2022-06-21T00:00:00"/>
    <s v="Online"/>
    <n v="80"/>
    <n v="4"/>
    <n v="344.6"/>
    <n v="73.569999999999993"/>
    <s v="Card"/>
    <n v="4"/>
    <s v="50+"/>
    <s v="new"/>
    <s v="medium"/>
    <s v="medium"/>
    <s v="Jun"/>
    <x v="2"/>
    <x v="2"/>
    <x v="1"/>
  </r>
  <r>
    <n v="609156"/>
    <n v="16168"/>
    <n v="55"/>
    <s v="Female"/>
    <x v="5"/>
    <x v="1"/>
    <s v="South Indian"/>
    <d v="2022-11-06T00:00:00"/>
    <s v="Online"/>
    <n v="45"/>
    <n v="10.199999999999999"/>
    <n v="1127.8499999999999"/>
    <n v="97.19"/>
    <s v="Card"/>
    <n v="4"/>
    <s v="50+"/>
    <s v="new"/>
    <s v="high value"/>
    <s v="medium"/>
    <s v="Nov"/>
    <x v="2"/>
    <x v="1"/>
    <x v="0"/>
  </r>
  <r>
    <n v="609157"/>
    <n v="55650"/>
    <n v="59"/>
    <s v="Male"/>
    <x v="5"/>
    <x v="7"/>
    <s v="Pizza"/>
    <d v="2024-04-30T00:00:00"/>
    <s v="Online"/>
    <n v="62"/>
    <n v="2"/>
    <n v="393.36"/>
    <n v="23"/>
    <s v="Cash"/>
    <n v="4"/>
    <s v="50+"/>
    <s v="new"/>
    <s v="medium"/>
    <s v="medium"/>
    <s v="Apr"/>
    <x v="1"/>
    <x v="2"/>
    <x v="1"/>
  </r>
  <r>
    <n v="609158"/>
    <n v="22922"/>
    <n v="31"/>
    <s v="Female"/>
    <x v="4"/>
    <x v="5"/>
    <s v="Chinese"/>
    <d v="2022-11-22T00:00:00"/>
    <s v="Online"/>
    <n v="20"/>
    <n v="8.1"/>
    <n v="499.28"/>
    <n v="32.04"/>
    <s v="Cash"/>
    <n v="4"/>
    <s v="25-35"/>
    <s v="new"/>
    <s v="medium"/>
    <s v="medium"/>
    <s v="Nov"/>
    <x v="2"/>
    <x v="0"/>
    <x v="2"/>
  </r>
  <r>
    <n v="609159"/>
    <n v="99561"/>
    <n v="59"/>
    <s v="Male"/>
    <x v="5"/>
    <x v="2"/>
    <s v="Burger"/>
    <d v="2024-11-15T00:00:00"/>
    <s v="Online"/>
    <n v="43"/>
    <n v="9"/>
    <n v="1013.52"/>
    <n v="46.02"/>
    <s v="UPI"/>
    <n v="1"/>
    <s v="50+"/>
    <s v="new"/>
    <s v="high value"/>
    <s v="Low"/>
    <s v="Nov"/>
    <x v="1"/>
    <x v="0"/>
    <x v="0"/>
  </r>
  <r>
    <n v="609160"/>
    <n v="35527"/>
    <n v="38"/>
    <s v="Female"/>
    <x v="0"/>
    <x v="2"/>
    <s v="South Indian"/>
    <d v="2022-04-03T00:00:00"/>
    <s v="Online"/>
    <n v="43"/>
    <n v="14.2"/>
    <n v="592.86"/>
    <n v="117.43"/>
    <s v="Card"/>
    <n v="4"/>
    <s v="36-50"/>
    <s v="new"/>
    <s v="high value"/>
    <s v="medium"/>
    <s v="Apr"/>
    <x v="2"/>
    <x v="1"/>
    <x v="0"/>
  </r>
  <r>
    <n v="609161"/>
    <n v="68130"/>
    <n v="60"/>
    <s v="Male"/>
    <x v="2"/>
    <x v="7"/>
    <s v="Sandwich"/>
    <d v="2024-04-16T00:00:00"/>
    <s v="Online"/>
    <n v="51"/>
    <n v="14.1"/>
    <n v="428.87"/>
    <n v="59.87"/>
    <s v="UPI"/>
    <n v="2"/>
    <s v="50+"/>
    <s v="new"/>
    <s v="medium"/>
    <s v="Low"/>
    <s v="Apr"/>
    <x v="1"/>
    <x v="1"/>
    <x v="1"/>
  </r>
  <r>
    <n v="609162"/>
    <n v="44322"/>
    <n v="26"/>
    <s v="Male"/>
    <x v="1"/>
    <x v="2"/>
    <s v="Chinese"/>
    <d v="2024-11-08T00:00:00"/>
    <s v="COD"/>
    <n v="23"/>
    <n v="3.2"/>
    <n v="319.63"/>
    <n v="42.56"/>
    <s v="Wallet"/>
    <n v="4"/>
    <s v="25-35"/>
    <s v="new"/>
    <s v="medium"/>
    <s v="medium"/>
    <s v="Nov"/>
    <x v="1"/>
    <x v="2"/>
    <x v="2"/>
  </r>
  <r>
    <n v="609163"/>
    <n v="17230"/>
    <n v="43"/>
    <s v="Male"/>
    <x v="2"/>
    <x v="0"/>
    <s v="Chinese"/>
    <d v="2024-06-07T00:00:00"/>
    <s v="COD"/>
    <n v="84"/>
    <n v="11.7"/>
    <n v="545.09"/>
    <n v="78.790000000000006"/>
    <s v="UPI"/>
    <n v="3"/>
    <s v="36-50"/>
    <s v="repeat"/>
    <s v="high value"/>
    <s v="medium"/>
    <s v="Jun"/>
    <x v="1"/>
    <x v="1"/>
    <x v="1"/>
  </r>
  <r>
    <n v="609164"/>
    <n v="30198"/>
    <n v="47"/>
    <s v="Male"/>
    <x v="1"/>
    <x v="7"/>
    <s v="Biryani"/>
    <d v="2022-09-18T00:00:00"/>
    <s v="COD"/>
    <n v="35"/>
    <n v="6.5"/>
    <n v="200.87"/>
    <n v="86.9"/>
    <s v="Wallet"/>
    <n v="3"/>
    <s v="36-50"/>
    <s v="new"/>
    <s v="low"/>
    <s v="medium"/>
    <s v="Sep"/>
    <x v="2"/>
    <x v="0"/>
    <x v="0"/>
  </r>
  <r>
    <n v="609165"/>
    <n v="23555"/>
    <n v="59"/>
    <s v="Female"/>
    <x v="2"/>
    <x v="6"/>
    <s v="Biryani"/>
    <d v="2022-12-02T00:00:00"/>
    <s v="COD"/>
    <n v="21"/>
    <n v="11.6"/>
    <n v="241.59"/>
    <n v="23.36"/>
    <s v="Card"/>
    <n v="5"/>
    <s v="50+"/>
    <s v="new"/>
    <s v="low"/>
    <s v="High"/>
    <s v="Dec"/>
    <x v="2"/>
    <x v="1"/>
    <x v="2"/>
  </r>
  <r>
    <n v="609166"/>
    <n v="50629"/>
    <n v="20"/>
    <s v="Male"/>
    <x v="0"/>
    <x v="7"/>
    <s v="Burger"/>
    <d v="2024-07-20T00:00:00"/>
    <s v="COD"/>
    <n v="59"/>
    <n v="5.2"/>
    <n v="215.54"/>
    <n v="94.01"/>
    <s v="Wallet"/>
    <n v="5"/>
    <s v="18-24"/>
    <s v="new"/>
    <s v="low"/>
    <s v="High"/>
    <s v="Jul"/>
    <x v="1"/>
    <x v="0"/>
    <x v="1"/>
  </r>
  <r>
    <n v="609167"/>
    <n v="20624"/>
    <n v="39"/>
    <s v="Female"/>
    <x v="5"/>
    <x v="1"/>
    <s v="Burger"/>
    <d v="2022-01-10T00:00:00"/>
    <s v="Online"/>
    <n v="57"/>
    <n v="8.4"/>
    <n v="362.45"/>
    <n v="53.6"/>
    <s v="Cash"/>
    <n v="2"/>
    <s v="36-50"/>
    <s v="new"/>
    <s v="medium"/>
    <s v="Low"/>
    <s v="Jan"/>
    <x v="2"/>
    <x v="0"/>
    <x v="1"/>
  </r>
  <r>
    <n v="609168"/>
    <n v="42961"/>
    <n v="27"/>
    <s v="Female"/>
    <x v="3"/>
    <x v="3"/>
    <s v="Biryani"/>
    <d v="2023-11-27T00:00:00"/>
    <s v="Online"/>
    <n v="33"/>
    <n v="8.6"/>
    <n v="1012.77"/>
    <n v="82.81"/>
    <s v="Cash"/>
    <n v="4"/>
    <s v="25-35"/>
    <s v="new"/>
    <s v="high value"/>
    <s v="medium"/>
    <s v="Nov"/>
    <x v="0"/>
    <x v="0"/>
    <x v="0"/>
  </r>
  <r>
    <n v="609169"/>
    <n v="34366"/>
    <n v="37"/>
    <s v="Female"/>
    <x v="2"/>
    <x v="1"/>
    <s v="Biryani"/>
    <d v="2024-02-15T00:00:00"/>
    <s v="COD"/>
    <n v="26"/>
    <n v="12.1"/>
    <n v="291.93"/>
    <n v="28.75"/>
    <s v="Wallet"/>
    <n v="5"/>
    <s v="36-50"/>
    <s v="new"/>
    <s v="medium"/>
    <s v="High"/>
    <s v="Feb"/>
    <x v="1"/>
    <x v="1"/>
    <x v="2"/>
  </r>
  <r>
    <n v="609170"/>
    <n v="30073"/>
    <n v="62"/>
    <s v="Male"/>
    <x v="0"/>
    <x v="3"/>
    <s v="Biryani"/>
    <d v="2023-07-28T00:00:00"/>
    <s v="Online"/>
    <n v="74"/>
    <n v="3.8"/>
    <n v="1356.23"/>
    <n v="100.66"/>
    <s v="UPI"/>
    <n v="3"/>
    <s v="50+"/>
    <s v="new"/>
    <s v="high value"/>
    <s v="medium"/>
    <s v="Jul"/>
    <x v="0"/>
    <x v="2"/>
    <x v="1"/>
  </r>
  <r>
    <n v="609171"/>
    <n v="23901"/>
    <n v="54"/>
    <s v="Male"/>
    <x v="2"/>
    <x v="5"/>
    <s v="Biryani"/>
    <d v="2024-10-11T00:00:00"/>
    <s v="COD"/>
    <n v="75"/>
    <n v="14.5"/>
    <n v="1274.25"/>
    <n v="45.78"/>
    <s v="Cash"/>
    <n v="5"/>
    <s v="50+"/>
    <s v="new"/>
    <s v="high value"/>
    <s v="High"/>
    <s v="Oct"/>
    <x v="1"/>
    <x v="1"/>
    <x v="1"/>
  </r>
  <r>
    <n v="609172"/>
    <n v="43169"/>
    <n v="36"/>
    <s v="Female"/>
    <x v="2"/>
    <x v="3"/>
    <s v="Burger"/>
    <d v="2022-04-29T00:00:00"/>
    <s v="Online"/>
    <n v="29"/>
    <n v="13.9"/>
    <n v="253.49"/>
    <n v="76.540000000000006"/>
    <s v="Cash"/>
    <n v="5"/>
    <s v="36-50"/>
    <s v="new"/>
    <s v="medium"/>
    <s v="High"/>
    <s v="Apr"/>
    <x v="2"/>
    <x v="1"/>
    <x v="2"/>
  </r>
  <r>
    <n v="609173"/>
    <n v="49929"/>
    <n v="19"/>
    <s v="Male"/>
    <x v="2"/>
    <x v="3"/>
    <s v="Biryani"/>
    <d v="2022-02-06T00:00:00"/>
    <s v="Online"/>
    <n v="64"/>
    <n v="11.8"/>
    <n v="287.05"/>
    <n v="40.11"/>
    <s v="Cash"/>
    <n v="2"/>
    <s v="18-24"/>
    <s v="new"/>
    <s v="medium"/>
    <s v="Low"/>
    <s v="Feb"/>
    <x v="2"/>
    <x v="1"/>
    <x v="1"/>
  </r>
  <r>
    <n v="609174"/>
    <n v="25542"/>
    <n v="60"/>
    <s v="Male"/>
    <x v="2"/>
    <x v="5"/>
    <s v="Pizza"/>
    <d v="2022-11-11T00:00:00"/>
    <s v="Online"/>
    <n v="35"/>
    <n v="9.5"/>
    <n v="1351.95"/>
    <n v="23.21"/>
    <s v="Cash"/>
    <n v="4"/>
    <s v="50+"/>
    <s v="new"/>
    <s v="high value"/>
    <s v="medium"/>
    <s v="Nov"/>
    <x v="2"/>
    <x v="0"/>
    <x v="0"/>
  </r>
  <r>
    <n v="609175"/>
    <n v="94061"/>
    <n v="27"/>
    <s v="Male"/>
    <x v="3"/>
    <x v="1"/>
    <s v="Chinese"/>
    <d v="2023-08-02T00:00:00"/>
    <s v="COD"/>
    <n v="82"/>
    <n v="4.5"/>
    <n v="962.01"/>
    <n v="29.06"/>
    <s v="Wallet"/>
    <n v="2"/>
    <s v="25-35"/>
    <s v="new"/>
    <s v="high value"/>
    <s v="Low"/>
    <s v="Aug"/>
    <x v="0"/>
    <x v="2"/>
    <x v="1"/>
  </r>
  <r>
    <n v="609176"/>
    <n v="75982"/>
    <n v="29"/>
    <s v="Female"/>
    <x v="1"/>
    <x v="6"/>
    <s v="Pizza"/>
    <d v="2023-06-30T00:00:00"/>
    <s v="COD"/>
    <n v="87"/>
    <n v="6.8"/>
    <n v="1326.4"/>
    <n v="82.24"/>
    <s v="Wallet"/>
    <n v="1"/>
    <s v="25-35"/>
    <s v="new"/>
    <s v="high value"/>
    <s v="Low"/>
    <s v="Jun"/>
    <x v="0"/>
    <x v="0"/>
    <x v="1"/>
  </r>
  <r>
    <n v="609177"/>
    <n v="72188"/>
    <n v="60"/>
    <s v="Male"/>
    <x v="1"/>
    <x v="2"/>
    <s v="Pizza"/>
    <d v="2022-07-20T00:00:00"/>
    <s v="Online"/>
    <n v="48"/>
    <n v="9.1999999999999993"/>
    <n v="850.09"/>
    <n v="80.23"/>
    <s v="Card"/>
    <n v="4"/>
    <s v="50+"/>
    <s v="new"/>
    <s v="high value"/>
    <s v="medium"/>
    <s v="Jul"/>
    <x v="2"/>
    <x v="0"/>
    <x v="1"/>
  </r>
  <r>
    <n v="609178"/>
    <n v="37039"/>
    <n v="43"/>
    <s v="Female"/>
    <x v="4"/>
    <x v="3"/>
    <s v="Biryani"/>
    <d v="2023-05-05T00:00:00"/>
    <s v="Online"/>
    <n v="62"/>
    <n v="3.6"/>
    <n v="375.03"/>
    <n v="93.94"/>
    <s v="Wallet"/>
    <n v="2"/>
    <s v="36-50"/>
    <s v="new"/>
    <s v="medium"/>
    <s v="Low"/>
    <s v="May"/>
    <x v="0"/>
    <x v="2"/>
    <x v="1"/>
  </r>
  <r>
    <n v="609179"/>
    <n v="76069"/>
    <n v="24"/>
    <s v="Male"/>
    <x v="1"/>
    <x v="3"/>
    <s v="Chinese"/>
    <d v="2023-07-12T00:00:00"/>
    <s v="Online"/>
    <n v="20"/>
    <n v="3.2"/>
    <n v="1248.95"/>
    <n v="63.15"/>
    <s v="Wallet"/>
    <n v="5"/>
    <s v="18-24"/>
    <s v="new"/>
    <s v="high value"/>
    <s v="High"/>
    <s v="Jul"/>
    <x v="0"/>
    <x v="2"/>
    <x v="2"/>
  </r>
  <r>
    <n v="609180"/>
    <n v="79278"/>
    <n v="47"/>
    <s v="Male"/>
    <x v="0"/>
    <x v="1"/>
    <s v="Sandwich"/>
    <d v="2022-07-07T00:00:00"/>
    <s v="COD"/>
    <n v="20"/>
    <n v="12.9"/>
    <n v="1096.8699999999999"/>
    <n v="106.33"/>
    <s v="Wallet"/>
    <n v="3"/>
    <s v="36-50"/>
    <s v="new"/>
    <s v="high value"/>
    <s v="medium"/>
    <s v="Jul"/>
    <x v="2"/>
    <x v="1"/>
    <x v="2"/>
  </r>
  <r>
    <n v="609181"/>
    <n v="50988"/>
    <n v="56"/>
    <s v="Female"/>
    <x v="3"/>
    <x v="4"/>
    <s v="Burger"/>
    <d v="2024-04-05T00:00:00"/>
    <s v="Online"/>
    <n v="85"/>
    <n v="8.4"/>
    <n v="874.59"/>
    <n v="41.52"/>
    <s v="Card"/>
    <n v="4"/>
    <s v="50+"/>
    <s v="new"/>
    <s v="high value"/>
    <s v="medium"/>
    <s v="Apr"/>
    <x v="1"/>
    <x v="0"/>
    <x v="1"/>
  </r>
  <r>
    <n v="609182"/>
    <n v="29518"/>
    <n v="52"/>
    <s v="Male"/>
    <x v="2"/>
    <x v="3"/>
    <s v="Burger"/>
    <d v="2022-06-09T00:00:00"/>
    <s v="Online"/>
    <n v="31"/>
    <n v="6.7"/>
    <n v="201.04"/>
    <n v="36.65"/>
    <s v="UPI"/>
    <n v="1"/>
    <s v="50+"/>
    <s v="new"/>
    <s v="low"/>
    <s v="Low"/>
    <s v="Jun"/>
    <x v="2"/>
    <x v="0"/>
    <x v="0"/>
  </r>
  <r>
    <n v="609183"/>
    <n v="98897"/>
    <n v="57"/>
    <s v="Female"/>
    <x v="2"/>
    <x v="4"/>
    <s v="Pizza"/>
    <d v="2024-01-24T00:00:00"/>
    <s v="Online"/>
    <n v="82"/>
    <n v="12.8"/>
    <n v="788.33"/>
    <n v="54.71"/>
    <s v="Cash"/>
    <n v="2"/>
    <s v="50+"/>
    <s v="repeat"/>
    <s v="high value"/>
    <s v="Low"/>
    <s v="Jan"/>
    <x v="1"/>
    <x v="1"/>
    <x v="1"/>
  </r>
  <r>
    <n v="609184"/>
    <n v="84964"/>
    <n v="24"/>
    <s v="Female"/>
    <x v="3"/>
    <x v="7"/>
    <s v="Biryani"/>
    <d v="2024-10-29T00:00:00"/>
    <s v="Online"/>
    <n v="44"/>
    <n v="1.8"/>
    <n v="1444.47"/>
    <n v="101.62"/>
    <s v="Wallet"/>
    <n v="2"/>
    <s v="18-24"/>
    <s v="new"/>
    <s v="high value"/>
    <s v="Low"/>
    <s v="Oct"/>
    <x v="1"/>
    <x v="2"/>
    <x v="0"/>
  </r>
  <r>
    <n v="609185"/>
    <n v="21279"/>
    <n v="25"/>
    <s v="Female"/>
    <x v="5"/>
    <x v="0"/>
    <s v="Sandwich"/>
    <d v="2024-03-08T00:00:00"/>
    <s v="COD"/>
    <n v="44"/>
    <n v="11.9"/>
    <n v="1152.44"/>
    <n v="34.97"/>
    <s v="Card"/>
    <n v="2"/>
    <s v="25-35"/>
    <s v="new"/>
    <s v="high value"/>
    <s v="Low"/>
    <s v="Mar"/>
    <x v="1"/>
    <x v="1"/>
    <x v="0"/>
  </r>
  <r>
    <n v="609186"/>
    <n v="76243"/>
    <n v="30"/>
    <s v="Female"/>
    <x v="4"/>
    <x v="3"/>
    <s v="South Indian"/>
    <d v="2022-08-05T00:00:00"/>
    <s v="Online"/>
    <n v="48"/>
    <n v="6.6"/>
    <n v="1073.3800000000001"/>
    <n v="77"/>
    <s v="UPI"/>
    <n v="3"/>
    <s v="25-35"/>
    <s v="new"/>
    <s v="high value"/>
    <s v="medium"/>
    <s v="Aug"/>
    <x v="2"/>
    <x v="0"/>
    <x v="1"/>
  </r>
  <r>
    <n v="609187"/>
    <n v="45994"/>
    <n v="27"/>
    <s v="Male"/>
    <x v="0"/>
    <x v="5"/>
    <s v="Burger"/>
    <d v="2023-08-14T00:00:00"/>
    <s v="COD"/>
    <n v="58"/>
    <n v="9.6999999999999993"/>
    <n v="773.55"/>
    <n v="57.94"/>
    <s v="UPI"/>
    <n v="3"/>
    <s v="25-35"/>
    <s v="new"/>
    <s v="high value"/>
    <s v="medium"/>
    <s v="Aug"/>
    <x v="0"/>
    <x v="0"/>
    <x v="1"/>
  </r>
  <r>
    <n v="609188"/>
    <n v="98979"/>
    <n v="26"/>
    <s v="Male"/>
    <x v="0"/>
    <x v="2"/>
    <s v="Biryani"/>
    <d v="2024-02-25T00:00:00"/>
    <s v="Online"/>
    <n v="49"/>
    <n v="3"/>
    <n v="371.13"/>
    <n v="103.33"/>
    <s v="Card"/>
    <n v="2"/>
    <s v="25-35"/>
    <s v="new"/>
    <s v="medium"/>
    <s v="Low"/>
    <s v="Feb"/>
    <x v="1"/>
    <x v="2"/>
    <x v="1"/>
  </r>
  <r>
    <n v="609189"/>
    <n v="44389"/>
    <n v="28"/>
    <s v="Male"/>
    <x v="5"/>
    <x v="1"/>
    <s v="Burger"/>
    <d v="2022-07-15T00:00:00"/>
    <s v="Online"/>
    <n v="55"/>
    <n v="8.1999999999999993"/>
    <n v="1301.3800000000001"/>
    <n v="99.51"/>
    <s v="Cash"/>
    <n v="4"/>
    <s v="25-35"/>
    <s v="new"/>
    <s v="high value"/>
    <s v="medium"/>
    <s v="Jul"/>
    <x v="2"/>
    <x v="0"/>
    <x v="1"/>
  </r>
  <r>
    <n v="609190"/>
    <n v="62422"/>
    <n v="47"/>
    <s v="Male"/>
    <x v="0"/>
    <x v="6"/>
    <s v="Burger"/>
    <d v="2022-09-13T00:00:00"/>
    <s v="COD"/>
    <n v="77"/>
    <n v="7"/>
    <n v="716.96"/>
    <n v="69.67"/>
    <s v="Wallet"/>
    <n v="3"/>
    <s v="36-50"/>
    <s v="new"/>
    <s v="high value"/>
    <s v="medium"/>
    <s v="Sep"/>
    <x v="2"/>
    <x v="0"/>
    <x v="1"/>
  </r>
  <r>
    <n v="609191"/>
    <n v="74429"/>
    <n v="59"/>
    <s v="Male"/>
    <x v="0"/>
    <x v="3"/>
    <s v="Biryani"/>
    <d v="2024-07-24T00:00:00"/>
    <s v="COD"/>
    <n v="46"/>
    <n v="10.4"/>
    <n v="1377.55"/>
    <n v="74.88"/>
    <s v="UPI"/>
    <n v="5"/>
    <s v="50+"/>
    <s v="new"/>
    <s v="high value"/>
    <s v="High"/>
    <s v="Jul"/>
    <x v="1"/>
    <x v="1"/>
    <x v="1"/>
  </r>
  <r>
    <n v="609192"/>
    <n v="70376"/>
    <n v="57"/>
    <s v="Male"/>
    <x v="2"/>
    <x v="7"/>
    <s v="South Indian"/>
    <d v="2023-10-13T00:00:00"/>
    <s v="Online"/>
    <n v="54"/>
    <n v="13.3"/>
    <n v="1329.86"/>
    <n v="48.2"/>
    <s v="Card"/>
    <n v="1"/>
    <s v="50+"/>
    <s v="new"/>
    <s v="high value"/>
    <s v="Low"/>
    <s v="Oct"/>
    <x v="0"/>
    <x v="1"/>
    <x v="1"/>
  </r>
  <r>
    <n v="609193"/>
    <n v="61625"/>
    <n v="52"/>
    <s v="Female"/>
    <x v="3"/>
    <x v="7"/>
    <s v="Burger"/>
    <d v="2023-05-06T00:00:00"/>
    <s v="Online"/>
    <n v="51"/>
    <n v="5.2"/>
    <n v="1052.98"/>
    <n v="42.57"/>
    <s v="Cash"/>
    <n v="3"/>
    <s v="50+"/>
    <s v="new"/>
    <s v="high value"/>
    <s v="medium"/>
    <s v="May"/>
    <x v="0"/>
    <x v="0"/>
    <x v="1"/>
  </r>
  <r>
    <n v="609194"/>
    <n v="30012"/>
    <n v="18"/>
    <s v="Male"/>
    <x v="3"/>
    <x v="2"/>
    <s v="Biryani"/>
    <d v="2022-02-05T00:00:00"/>
    <s v="COD"/>
    <n v="39"/>
    <n v="14.2"/>
    <n v="967.59"/>
    <n v="66.55"/>
    <s v="Card"/>
    <n v="3"/>
    <s v="18-24"/>
    <s v="new"/>
    <s v="high value"/>
    <s v="medium"/>
    <s v="Feb"/>
    <x v="2"/>
    <x v="1"/>
    <x v="0"/>
  </r>
  <r>
    <n v="609195"/>
    <n v="18490"/>
    <n v="44"/>
    <s v="Female"/>
    <x v="0"/>
    <x v="5"/>
    <s v="Biryani"/>
    <d v="2024-12-19T00:00:00"/>
    <s v="COD"/>
    <n v="27"/>
    <n v="13.6"/>
    <n v="1279.3900000000001"/>
    <n v="112.29"/>
    <s v="Card"/>
    <n v="4"/>
    <s v="36-50"/>
    <s v="new"/>
    <s v="high value"/>
    <s v="medium"/>
    <s v="Dec"/>
    <x v="1"/>
    <x v="1"/>
    <x v="2"/>
  </r>
  <r>
    <n v="609196"/>
    <n v="53707"/>
    <n v="36"/>
    <s v="Female"/>
    <x v="0"/>
    <x v="1"/>
    <s v="Biryani"/>
    <d v="2023-05-16T00:00:00"/>
    <s v="COD"/>
    <n v="62"/>
    <n v="13.2"/>
    <n v="1449.87"/>
    <n v="34.549999999999997"/>
    <s v="Wallet"/>
    <n v="4"/>
    <s v="36-50"/>
    <s v="new"/>
    <s v="high value"/>
    <s v="medium"/>
    <s v="May"/>
    <x v="0"/>
    <x v="1"/>
    <x v="1"/>
  </r>
  <r>
    <n v="609197"/>
    <n v="42825"/>
    <n v="46"/>
    <s v="Female"/>
    <x v="0"/>
    <x v="4"/>
    <s v="South Indian"/>
    <d v="2022-08-21T00:00:00"/>
    <s v="COD"/>
    <n v="88"/>
    <n v="8.6"/>
    <n v="550.07000000000005"/>
    <n v="50.14"/>
    <s v="Wallet"/>
    <n v="5"/>
    <s v="36-50"/>
    <s v="repeat"/>
    <s v="high value"/>
    <s v="High"/>
    <s v="Aug"/>
    <x v="2"/>
    <x v="0"/>
    <x v="1"/>
  </r>
  <r>
    <n v="609198"/>
    <n v="15749"/>
    <n v="19"/>
    <s v="Female"/>
    <x v="3"/>
    <x v="4"/>
    <s v="Pizza"/>
    <d v="2022-04-15T00:00:00"/>
    <s v="COD"/>
    <n v="66"/>
    <n v="2.6"/>
    <n v="581.84"/>
    <n v="30.59"/>
    <s v="Wallet"/>
    <n v="4"/>
    <s v="18-24"/>
    <s v="new"/>
    <s v="high value"/>
    <s v="medium"/>
    <s v="Apr"/>
    <x v="2"/>
    <x v="2"/>
    <x v="1"/>
  </r>
  <r>
    <n v="609199"/>
    <n v="25251"/>
    <n v="60"/>
    <s v="Male"/>
    <x v="3"/>
    <x v="7"/>
    <s v="Biryani"/>
    <d v="2023-10-29T00:00:00"/>
    <s v="COD"/>
    <n v="88"/>
    <n v="11.7"/>
    <n v="738.79"/>
    <n v="32.130000000000003"/>
    <s v="Cash"/>
    <n v="2"/>
    <s v="50+"/>
    <s v="new"/>
    <s v="high value"/>
    <s v="Low"/>
    <s v="Oct"/>
    <x v="0"/>
    <x v="1"/>
    <x v="1"/>
  </r>
  <r>
    <n v="609200"/>
    <n v="80550"/>
    <n v="31"/>
    <s v="Male"/>
    <x v="3"/>
    <x v="6"/>
    <s v="Chinese"/>
    <d v="2023-12-31T00:00:00"/>
    <s v="Online"/>
    <n v="58"/>
    <n v="4"/>
    <n v="1256.49"/>
    <n v="82.69"/>
    <s v="Card"/>
    <n v="2"/>
    <s v="25-35"/>
    <s v="new"/>
    <s v="high value"/>
    <s v="Low"/>
    <s v="Dec"/>
    <x v="0"/>
    <x v="2"/>
    <x v="1"/>
  </r>
  <r>
    <n v="609201"/>
    <n v="28351"/>
    <n v="47"/>
    <s v="Male"/>
    <x v="1"/>
    <x v="5"/>
    <s v="Biryani"/>
    <d v="2023-09-18T00:00:00"/>
    <s v="Online"/>
    <n v="74"/>
    <n v="4.2"/>
    <n v="1292"/>
    <n v="49.73"/>
    <s v="Card"/>
    <n v="3"/>
    <s v="36-50"/>
    <s v="new"/>
    <s v="high value"/>
    <s v="medium"/>
    <s v="Sep"/>
    <x v="0"/>
    <x v="2"/>
    <x v="1"/>
  </r>
  <r>
    <n v="609202"/>
    <n v="98241"/>
    <n v="41"/>
    <s v="Female"/>
    <x v="4"/>
    <x v="4"/>
    <s v="Pizza"/>
    <d v="2023-04-24T00:00:00"/>
    <s v="COD"/>
    <n v="62"/>
    <n v="10.1"/>
    <n v="1437.7"/>
    <n v="64.97"/>
    <s v="Card"/>
    <n v="4"/>
    <s v="36-50"/>
    <s v="new"/>
    <s v="high value"/>
    <s v="medium"/>
    <s v="Apr"/>
    <x v="0"/>
    <x v="1"/>
    <x v="1"/>
  </r>
  <r>
    <n v="609203"/>
    <n v="51907"/>
    <n v="41"/>
    <s v="Female"/>
    <x v="1"/>
    <x v="2"/>
    <s v="South Indian"/>
    <d v="2022-05-29T00:00:00"/>
    <s v="Online"/>
    <n v="52"/>
    <n v="2.7"/>
    <n v="1091.95"/>
    <n v="93.22"/>
    <s v="UPI"/>
    <n v="5"/>
    <s v="36-50"/>
    <s v="new"/>
    <s v="high value"/>
    <s v="High"/>
    <s v="May"/>
    <x v="2"/>
    <x v="2"/>
    <x v="1"/>
  </r>
  <r>
    <n v="609204"/>
    <n v="19536"/>
    <n v="44"/>
    <s v="Female"/>
    <x v="1"/>
    <x v="3"/>
    <s v="Sandwich"/>
    <d v="2023-12-17T00:00:00"/>
    <s v="COD"/>
    <n v="55"/>
    <n v="5.3"/>
    <n v="568.86"/>
    <n v="85.4"/>
    <s v="Wallet"/>
    <n v="3"/>
    <s v="36-50"/>
    <s v="new"/>
    <s v="high value"/>
    <s v="medium"/>
    <s v="Dec"/>
    <x v="0"/>
    <x v="0"/>
    <x v="1"/>
  </r>
  <r>
    <n v="609205"/>
    <n v="26428"/>
    <n v="63"/>
    <s v="Female"/>
    <x v="2"/>
    <x v="7"/>
    <s v="Sandwich"/>
    <d v="2024-01-28T00:00:00"/>
    <s v="COD"/>
    <n v="89"/>
    <n v="2.8"/>
    <n v="197.42"/>
    <n v="50.35"/>
    <s v="Cash"/>
    <n v="2"/>
    <s v="50+"/>
    <s v="new"/>
    <s v="low"/>
    <s v="Low"/>
    <s v="Jan"/>
    <x v="1"/>
    <x v="2"/>
    <x v="1"/>
  </r>
  <r>
    <n v="609206"/>
    <n v="74066"/>
    <n v="44"/>
    <s v="Male"/>
    <x v="3"/>
    <x v="4"/>
    <s v="Chinese"/>
    <d v="2022-12-12T00:00:00"/>
    <s v="Online"/>
    <n v="71"/>
    <n v="7.3"/>
    <n v="1306.51"/>
    <n v="75.7"/>
    <s v="Card"/>
    <n v="4"/>
    <s v="36-50"/>
    <s v="new"/>
    <s v="high value"/>
    <s v="medium"/>
    <s v="Dec"/>
    <x v="2"/>
    <x v="0"/>
    <x v="1"/>
  </r>
  <r>
    <n v="609207"/>
    <n v="79855"/>
    <n v="37"/>
    <s v="Male"/>
    <x v="5"/>
    <x v="0"/>
    <s v="Burger"/>
    <d v="2024-07-19T00:00:00"/>
    <s v="COD"/>
    <n v="69"/>
    <n v="1.6"/>
    <n v="832.75"/>
    <n v="44.08"/>
    <s v="UPI"/>
    <n v="3"/>
    <s v="36-50"/>
    <s v="new"/>
    <s v="high value"/>
    <s v="medium"/>
    <s v="Jul"/>
    <x v="1"/>
    <x v="2"/>
    <x v="1"/>
  </r>
  <r>
    <n v="609208"/>
    <n v="25177"/>
    <n v="24"/>
    <s v="Female"/>
    <x v="0"/>
    <x v="3"/>
    <s v="Pizza"/>
    <d v="2023-05-06T00:00:00"/>
    <s v="Online"/>
    <n v="87"/>
    <n v="10"/>
    <n v="1146.1300000000001"/>
    <n v="65.66"/>
    <s v="UPI"/>
    <n v="5"/>
    <s v="18-24"/>
    <s v="new"/>
    <s v="high value"/>
    <s v="High"/>
    <s v="May"/>
    <x v="0"/>
    <x v="0"/>
    <x v="1"/>
  </r>
  <r>
    <n v="609209"/>
    <n v="27021"/>
    <n v="40"/>
    <s v="Female"/>
    <x v="4"/>
    <x v="7"/>
    <s v="Sandwich"/>
    <d v="2022-01-13T00:00:00"/>
    <s v="Online"/>
    <n v="50"/>
    <n v="3.2"/>
    <n v="737.13"/>
    <n v="111.73"/>
    <s v="UPI"/>
    <n v="3"/>
    <s v="36-50"/>
    <s v="repeat"/>
    <s v="high value"/>
    <s v="medium"/>
    <s v="Jan"/>
    <x v="2"/>
    <x v="2"/>
    <x v="1"/>
  </r>
  <r>
    <n v="609210"/>
    <n v="10704"/>
    <n v="53"/>
    <s v="Male"/>
    <x v="1"/>
    <x v="3"/>
    <s v="Pizza"/>
    <d v="2024-10-08T00:00:00"/>
    <s v="Online"/>
    <n v="64"/>
    <n v="10.5"/>
    <n v="1276.83"/>
    <n v="62.9"/>
    <s v="Cash"/>
    <n v="2"/>
    <s v="50+"/>
    <s v="new"/>
    <s v="high value"/>
    <s v="Low"/>
    <s v="Oct"/>
    <x v="1"/>
    <x v="1"/>
    <x v="1"/>
  </r>
  <r>
    <n v="609211"/>
    <n v="40526"/>
    <n v="56"/>
    <s v="Male"/>
    <x v="2"/>
    <x v="7"/>
    <s v="Biryani"/>
    <d v="2024-07-07T00:00:00"/>
    <s v="Online"/>
    <n v="23"/>
    <n v="1"/>
    <n v="179.62"/>
    <n v="111.55"/>
    <s v="UPI"/>
    <n v="5"/>
    <s v="50+"/>
    <s v="new"/>
    <s v="low"/>
    <s v="High"/>
    <s v="Jul"/>
    <x v="1"/>
    <x v="2"/>
    <x v="2"/>
  </r>
  <r>
    <n v="609212"/>
    <n v="85085"/>
    <n v="24"/>
    <s v="Male"/>
    <x v="3"/>
    <x v="0"/>
    <s v="Chinese"/>
    <d v="2024-06-10T00:00:00"/>
    <s v="Online"/>
    <n v="72"/>
    <n v="13.9"/>
    <n v="941.71"/>
    <n v="35.549999999999997"/>
    <s v="UPI"/>
    <n v="3"/>
    <s v="18-24"/>
    <s v="new"/>
    <s v="high value"/>
    <s v="medium"/>
    <s v="Jun"/>
    <x v="1"/>
    <x v="1"/>
    <x v="1"/>
  </r>
  <r>
    <n v="609213"/>
    <n v="12405"/>
    <n v="34"/>
    <s v="Male"/>
    <x v="5"/>
    <x v="4"/>
    <s v="Burger"/>
    <d v="2024-02-06T00:00:00"/>
    <s v="Online"/>
    <n v="24"/>
    <n v="7.6"/>
    <n v="1244.42"/>
    <n v="42.83"/>
    <s v="UPI"/>
    <n v="1"/>
    <s v="25-35"/>
    <s v="new"/>
    <s v="high value"/>
    <s v="Low"/>
    <s v="Feb"/>
    <x v="1"/>
    <x v="0"/>
    <x v="2"/>
  </r>
  <r>
    <n v="609214"/>
    <n v="86941"/>
    <n v="49"/>
    <s v="Male"/>
    <x v="5"/>
    <x v="7"/>
    <s v="Pizza"/>
    <d v="2024-05-15T00:00:00"/>
    <s v="Online"/>
    <n v="79"/>
    <n v="10.199999999999999"/>
    <n v="783.13"/>
    <n v="116.04"/>
    <s v="Card"/>
    <n v="1"/>
    <s v="36-50"/>
    <s v="new"/>
    <s v="high value"/>
    <s v="Low"/>
    <s v="May"/>
    <x v="1"/>
    <x v="1"/>
    <x v="1"/>
  </r>
  <r>
    <n v="609215"/>
    <n v="88317"/>
    <n v="61"/>
    <s v="Female"/>
    <x v="5"/>
    <x v="6"/>
    <s v="South Indian"/>
    <d v="2022-05-31T00:00:00"/>
    <s v="COD"/>
    <n v="82"/>
    <n v="4.4000000000000004"/>
    <n v="427.84"/>
    <n v="73.31"/>
    <s v="UPI"/>
    <n v="5"/>
    <s v="50+"/>
    <s v="new"/>
    <s v="medium"/>
    <s v="High"/>
    <s v="May"/>
    <x v="2"/>
    <x v="2"/>
    <x v="1"/>
  </r>
  <r>
    <n v="609216"/>
    <n v="54198"/>
    <n v="20"/>
    <s v="Male"/>
    <x v="2"/>
    <x v="4"/>
    <s v="Sandwich"/>
    <d v="2022-10-22T00:00:00"/>
    <s v="Online"/>
    <n v="69"/>
    <n v="10.9"/>
    <n v="1094.8800000000001"/>
    <n v="54.69"/>
    <s v="Wallet"/>
    <n v="2"/>
    <s v="18-24"/>
    <s v="new"/>
    <s v="high value"/>
    <s v="Low"/>
    <s v="Oct"/>
    <x v="2"/>
    <x v="1"/>
    <x v="1"/>
  </r>
  <r>
    <n v="609217"/>
    <n v="13089"/>
    <n v="25"/>
    <s v="Female"/>
    <x v="4"/>
    <x v="5"/>
    <s v="Sandwich"/>
    <d v="2023-01-06T00:00:00"/>
    <s v="Online"/>
    <n v="47"/>
    <n v="9"/>
    <n v="906.2"/>
    <n v="35.94"/>
    <s v="Wallet"/>
    <n v="4"/>
    <s v="25-35"/>
    <s v="repeat"/>
    <s v="high value"/>
    <s v="medium"/>
    <s v="Jan"/>
    <x v="0"/>
    <x v="0"/>
    <x v="1"/>
  </r>
  <r>
    <n v="609218"/>
    <n v="34891"/>
    <n v="28"/>
    <s v="Female"/>
    <x v="0"/>
    <x v="5"/>
    <s v="Sandwich"/>
    <d v="2023-11-16T00:00:00"/>
    <s v="COD"/>
    <n v="40"/>
    <n v="4.7"/>
    <n v="1123.76"/>
    <n v="69.42"/>
    <s v="Card"/>
    <n v="2"/>
    <s v="25-35"/>
    <s v="new"/>
    <s v="high value"/>
    <s v="Low"/>
    <s v="Nov"/>
    <x v="0"/>
    <x v="2"/>
    <x v="0"/>
  </r>
  <r>
    <n v="609219"/>
    <n v="13748"/>
    <n v="26"/>
    <s v="Female"/>
    <x v="4"/>
    <x v="6"/>
    <s v="South Indian"/>
    <d v="2022-12-27T00:00:00"/>
    <s v="COD"/>
    <n v="66"/>
    <n v="10.1"/>
    <n v="991.79"/>
    <n v="27.29"/>
    <s v="UPI"/>
    <n v="5"/>
    <s v="25-35"/>
    <s v="new"/>
    <s v="high value"/>
    <s v="High"/>
    <s v="Dec"/>
    <x v="2"/>
    <x v="1"/>
    <x v="1"/>
  </r>
  <r>
    <n v="609220"/>
    <n v="13517"/>
    <n v="37"/>
    <s v="Female"/>
    <x v="2"/>
    <x v="7"/>
    <s v="Pizza"/>
    <d v="2023-09-05T00:00:00"/>
    <s v="Online"/>
    <n v="28"/>
    <n v="13.8"/>
    <n v="719.06"/>
    <n v="102.09"/>
    <s v="Wallet"/>
    <n v="4"/>
    <s v="36-50"/>
    <s v="new"/>
    <s v="high value"/>
    <s v="medium"/>
    <s v="Sep"/>
    <x v="0"/>
    <x v="1"/>
    <x v="2"/>
  </r>
  <r>
    <n v="609221"/>
    <n v="36333"/>
    <n v="20"/>
    <s v="Female"/>
    <x v="4"/>
    <x v="6"/>
    <s v="Pizza"/>
    <d v="2023-07-14T00:00:00"/>
    <s v="COD"/>
    <n v="82"/>
    <n v="12.5"/>
    <n v="548.24"/>
    <n v="88.4"/>
    <s v="Wallet"/>
    <n v="5"/>
    <s v="18-24"/>
    <s v="new"/>
    <s v="high value"/>
    <s v="High"/>
    <s v="Jul"/>
    <x v="0"/>
    <x v="1"/>
    <x v="1"/>
  </r>
  <r>
    <n v="609222"/>
    <n v="37261"/>
    <n v="59"/>
    <s v="Male"/>
    <x v="0"/>
    <x v="3"/>
    <s v="Burger"/>
    <d v="2023-04-06T00:00:00"/>
    <s v="COD"/>
    <n v="69"/>
    <n v="4.3"/>
    <n v="1061.0899999999999"/>
    <n v="116.3"/>
    <s v="Cash"/>
    <n v="4"/>
    <s v="50+"/>
    <s v="new"/>
    <s v="high value"/>
    <s v="medium"/>
    <s v="Apr"/>
    <x v="0"/>
    <x v="2"/>
    <x v="1"/>
  </r>
  <r>
    <n v="609223"/>
    <n v="47316"/>
    <n v="41"/>
    <s v="Female"/>
    <x v="3"/>
    <x v="5"/>
    <s v="Biryani"/>
    <d v="2022-11-13T00:00:00"/>
    <s v="Online"/>
    <n v="33"/>
    <n v="7.7"/>
    <n v="635.29"/>
    <n v="104.88"/>
    <s v="Cash"/>
    <n v="5"/>
    <s v="36-50"/>
    <s v="new"/>
    <s v="high value"/>
    <s v="High"/>
    <s v="Nov"/>
    <x v="2"/>
    <x v="0"/>
    <x v="0"/>
  </r>
  <r>
    <n v="609224"/>
    <n v="14697"/>
    <n v="55"/>
    <s v="Male"/>
    <x v="0"/>
    <x v="7"/>
    <s v="Pizza"/>
    <d v="2022-08-23T00:00:00"/>
    <s v="Online"/>
    <n v="84"/>
    <n v="9.5"/>
    <n v="769.53"/>
    <n v="32.29"/>
    <s v="Cash"/>
    <n v="5"/>
    <s v="50+"/>
    <s v="new"/>
    <s v="high value"/>
    <s v="High"/>
    <s v="Aug"/>
    <x v="2"/>
    <x v="0"/>
    <x v="1"/>
  </r>
  <r>
    <n v="609225"/>
    <n v="59340"/>
    <n v="58"/>
    <s v="Female"/>
    <x v="2"/>
    <x v="3"/>
    <s v="Pizza"/>
    <d v="2024-03-28T00:00:00"/>
    <s v="Online"/>
    <n v="56"/>
    <n v="6.6"/>
    <n v="1230.02"/>
    <n v="65.89"/>
    <s v="Cash"/>
    <n v="4"/>
    <s v="50+"/>
    <s v="new"/>
    <s v="high value"/>
    <s v="medium"/>
    <s v="Mar"/>
    <x v="1"/>
    <x v="0"/>
    <x v="1"/>
  </r>
  <r>
    <n v="609226"/>
    <n v="86400"/>
    <n v="30"/>
    <s v="Male"/>
    <x v="4"/>
    <x v="3"/>
    <s v="Sandwich"/>
    <d v="2024-04-30T00:00:00"/>
    <s v="COD"/>
    <n v="63"/>
    <n v="11.6"/>
    <n v="677.42"/>
    <n v="45.34"/>
    <s v="Wallet"/>
    <n v="2"/>
    <s v="25-35"/>
    <s v="new"/>
    <s v="high value"/>
    <s v="Low"/>
    <s v="Apr"/>
    <x v="1"/>
    <x v="1"/>
    <x v="1"/>
  </r>
  <r>
    <n v="609227"/>
    <n v="65689"/>
    <n v="59"/>
    <s v="Female"/>
    <x v="3"/>
    <x v="7"/>
    <s v="South Indian"/>
    <d v="2022-09-14T00:00:00"/>
    <s v="COD"/>
    <n v="43"/>
    <n v="1.8"/>
    <n v="524.32000000000005"/>
    <n v="53.31"/>
    <s v="Wallet"/>
    <n v="3"/>
    <s v="50+"/>
    <s v="new"/>
    <s v="high value"/>
    <s v="medium"/>
    <s v="Sep"/>
    <x v="2"/>
    <x v="2"/>
    <x v="0"/>
  </r>
  <r>
    <n v="609228"/>
    <n v="91529"/>
    <n v="59"/>
    <s v="Male"/>
    <x v="2"/>
    <x v="2"/>
    <s v="Biryani"/>
    <d v="2023-11-18T00:00:00"/>
    <s v="COD"/>
    <n v="29"/>
    <n v="10.199999999999999"/>
    <n v="415.92"/>
    <n v="28.68"/>
    <s v="UPI"/>
    <n v="3"/>
    <s v="50+"/>
    <s v="new"/>
    <s v="medium"/>
    <s v="medium"/>
    <s v="Nov"/>
    <x v="0"/>
    <x v="1"/>
    <x v="2"/>
  </r>
  <r>
    <n v="609229"/>
    <n v="34899"/>
    <n v="59"/>
    <s v="Male"/>
    <x v="1"/>
    <x v="5"/>
    <s v="South Indian"/>
    <d v="2022-07-15T00:00:00"/>
    <s v="COD"/>
    <n v="44"/>
    <n v="2"/>
    <n v="508.95"/>
    <n v="40.590000000000003"/>
    <s v="Wallet"/>
    <n v="3"/>
    <s v="50+"/>
    <s v="new"/>
    <s v="high value"/>
    <s v="medium"/>
    <s v="Jul"/>
    <x v="2"/>
    <x v="2"/>
    <x v="0"/>
  </r>
  <r>
    <n v="609230"/>
    <n v="66731"/>
    <n v="48"/>
    <s v="Female"/>
    <x v="0"/>
    <x v="2"/>
    <s v="Burger"/>
    <d v="2022-10-23T00:00:00"/>
    <s v="COD"/>
    <n v="69"/>
    <n v="13.3"/>
    <n v="981.59"/>
    <n v="46.81"/>
    <s v="Wallet"/>
    <n v="4"/>
    <s v="36-50"/>
    <s v="repeat"/>
    <s v="high value"/>
    <s v="medium"/>
    <s v="Oct"/>
    <x v="2"/>
    <x v="1"/>
    <x v="1"/>
  </r>
  <r>
    <n v="609231"/>
    <n v="73111"/>
    <n v="42"/>
    <s v="Female"/>
    <x v="3"/>
    <x v="4"/>
    <s v="Chinese"/>
    <d v="2024-04-10T00:00:00"/>
    <s v="Online"/>
    <n v="62"/>
    <n v="6.8"/>
    <n v="842.6"/>
    <n v="103.7"/>
    <s v="Cash"/>
    <n v="1"/>
    <s v="36-50"/>
    <s v="new"/>
    <s v="high value"/>
    <s v="Low"/>
    <s v="Apr"/>
    <x v="1"/>
    <x v="0"/>
    <x v="1"/>
  </r>
  <r>
    <n v="609232"/>
    <n v="17167"/>
    <n v="20"/>
    <s v="Female"/>
    <x v="1"/>
    <x v="1"/>
    <s v="Pizza"/>
    <d v="2022-04-21T00:00:00"/>
    <s v="COD"/>
    <n v="48"/>
    <n v="3.1"/>
    <n v="567.70000000000005"/>
    <n v="87.08"/>
    <s v="Wallet"/>
    <n v="5"/>
    <s v="18-24"/>
    <s v="new"/>
    <s v="high value"/>
    <s v="High"/>
    <s v="Apr"/>
    <x v="2"/>
    <x v="2"/>
    <x v="1"/>
  </r>
  <r>
    <n v="609233"/>
    <n v="18659"/>
    <n v="51"/>
    <s v="Female"/>
    <x v="3"/>
    <x v="0"/>
    <s v="Chinese"/>
    <d v="2024-04-26T00:00:00"/>
    <s v="COD"/>
    <n v="35"/>
    <n v="3.4"/>
    <n v="1474.45"/>
    <n v="78.959999999999994"/>
    <s v="Wallet"/>
    <n v="2"/>
    <s v="50+"/>
    <s v="new"/>
    <s v="high value"/>
    <s v="Low"/>
    <s v="Apr"/>
    <x v="1"/>
    <x v="2"/>
    <x v="0"/>
  </r>
  <r>
    <n v="609234"/>
    <n v="70058"/>
    <n v="45"/>
    <s v="Male"/>
    <x v="5"/>
    <x v="4"/>
    <s v="Pizza"/>
    <d v="2023-09-30T00:00:00"/>
    <s v="Online"/>
    <n v="43"/>
    <n v="14.9"/>
    <n v="207.65"/>
    <n v="102.7"/>
    <s v="Cash"/>
    <n v="5"/>
    <s v="36-50"/>
    <s v="new"/>
    <s v="low"/>
    <s v="High"/>
    <s v="Sep"/>
    <x v="0"/>
    <x v="1"/>
    <x v="0"/>
  </r>
  <r>
    <n v="609235"/>
    <n v="71539"/>
    <n v="62"/>
    <s v="Male"/>
    <x v="1"/>
    <x v="6"/>
    <s v="Biryani"/>
    <d v="2023-08-01T00:00:00"/>
    <s v="Online"/>
    <n v="33"/>
    <n v="5.2"/>
    <n v="461.19"/>
    <n v="24.27"/>
    <s v="Cash"/>
    <n v="1"/>
    <s v="50+"/>
    <s v="new"/>
    <s v="medium"/>
    <s v="Low"/>
    <s v="Aug"/>
    <x v="0"/>
    <x v="0"/>
    <x v="0"/>
  </r>
  <r>
    <n v="609236"/>
    <n v="59865"/>
    <n v="37"/>
    <s v="Male"/>
    <x v="4"/>
    <x v="5"/>
    <s v="Pizza"/>
    <d v="2023-01-16T00:00:00"/>
    <s v="Online"/>
    <n v="40"/>
    <n v="7.1"/>
    <n v="648.35"/>
    <n v="84.62"/>
    <s v="UPI"/>
    <n v="1"/>
    <s v="36-50"/>
    <s v="new"/>
    <s v="high value"/>
    <s v="Low"/>
    <s v="Jan"/>
    <x v="0"/>
    <x v="0"/>
    <x v="0"/>
  </r>
  <r>
    <n v="609237"/>
    <n v="56749"/>
    <n v="36"/>
    <s v="Female"/>
    <x v="0"/>
    <x v="4"/>
    <s v="Burger"/>
    <d v="2022-08-31T00:00:00"/>
    <s v="COD"/>
    <n v="80"/>
    <n v="4.9000000000000004"/>
    <n v="598.83000000000004"/>
    <n v="26.55"/>
    <s v="Wallet"/>
    <n v="1"/>
    <s v="36-50"/>
    <s v="new"/>
    <s v="high value"/>
    <s v="Low"/>
    <s v="Aug"/>
    <x v="2"/>
    <x v="2"/>
    <x v="1"/>
  </r>
  <r>
    <n v="609238"/>
    <n v="21216"/>
    <n v="53"/>
    <s v="Female"/>
    <x v="5"/>
    <x v="2"/>
    <s v="South Indian"/>
    <d v="2023-09-07T00:00:00"/>
    <s v="Online"/>
    <n v="84"/>
    <n v="1.6"/>
    <n v="1112.3499999999999"/>
    <n v="92.88"/>
    <s v="Card"/>
    <n v="4"/>
    <s v="50+"/>
    <s v="repeat"/>
    <s v="high value"/>
    <s v="medium"/>
    <s v="Sep"/>
    <x v="0"/>
    <x v="2"/>
    <x v="1"/>
  </r>
  <r>
    <n v="609239"/>
    <n v="77159"/>
    <n v="44"/>
    <s v="Female"/>
    <x v="1"/>
    <x v="1"/>
    <s v="Biryani"/>
    <d v="2024-07-21T00:00:00"/>
    <s v="Online"/>
    <n v="83"/>
    <n v="13.9"/>
    <n v="480.86"/>
    <n v="110.57"/>
    <s v="Card"/>
    <n v="5"/>
    <s v="36-50"/>
    <s v="repeat"/>
    <s v="medium"/>
    <s v="High"/>
    <s v="Jul"/>
    <x v="1"/>
    <x v="1"/>
    <x v="1"/>
  </r>
  <r>
    <n v="609240"/>
    <n v="50513"/>
    <n v="43"/>
    <s v="Female"/>
    <x v="5"/>
    <x v="1"/>
    <s v="Sandwich"/>
    <d v="2022-01-17T00:00:00"/>
    <s v="Online"/>
    <n v="71"/>
    <n v="11"/>
    <n v="648.09"/>
    <n v="66.91"/>
    <s v="UPI"/>
    <n v="2"/>
    <s v="36-50"/>
    <s v="new"/>
    <s v="high value"/>
    <s v="Low"/>
    <s v="Jan"/>
    <x v="2"/>
    <x v="1"/>
    <x v="1"/>
  </r>
  <r>
    <n v="609241"/>
    <n v="37599"/>
    <n v="36"/>
    <s v="Female"/>
    <x v="3"/>
    <x v="2"/>
    <s v="South Indian"/>
    <d v="2024-09-06T00:00:00"/>
    <s v="Online"/>
    <n v="71"/>
    <n v="11"/>
    <n v="507.97"/>
    <n v="26.96"/>
    <s v="Wallet"/>
    <n v="2"/>
    <s v="36-50"/>
    <s v="new"/>
    <s v="high value"/>
    <s v="Low"/>
    <s v="Sep"/>
    <x v="1"/>
    <x v="1"/>
    <x v="1"/>
  </r>
  <r>
    <n v="609242"/>
    <n v="12839"/>
    <n v="45"/>
    <s v="Male"/>
    <x v="2"/>
    <x v="2"/>
    <s v="Burger"/>
    <d v="2024-12-20T00:00:00"/>
    <s v="Online"/>
    <n v="50"/>
    <n v="7.2"/>
    <n v="230.76"/>
    <n v="79.010000000000005"/>
    <s v="Card"/>
    <n v="2"/>
    <s v="36-50"/>
    <s v="new"/>
    <s v="low"/>
    <s v="Low"/>
    <s v="Dec"/>
    <x v="1"/>
    <x v="0"/>
    <x v="1"/>
  </r>
  <r>
    <n v="609243"/>
    <n v="61407"/>
    <n v="30"/>
    <s v="Male"/>
    <x v="4"/>
    <x v="4"/>
    <s v="Pizza"/>
    <d v="2022-07-11T00:00:00"/>
    <s v="COD"/>
    <n v="41"/>
    <n v="11"/>
    <n v="292.68"/>
    <n v="106.41"/>
    <s v="UPI"/>
    <n v="3"/>
    <s v="25-35"/>
    <s v="new"/>
    <s v="medium"/>
    <s v="medium"/>
    <s v="Jul"/>
    <x v="2"/>
    <x v="1"/>
    <x v="0"/>
  </r>
  <r>
    <n v="609244"/>
    <n v="66651"/>
    <n v="44"/>
    <s v="Male"/>
    <x v="1"/>
    <x v="0"/>
    <s v="Biryani"/>
    <d v="2024-07-09T00:00:00"/>
    <s v="Online"/>
    <n v="33"/>
    <n v="11.7"/>
    <n v="619.36"/>
    <n v="107.24"/>
    <s v="UPI"/>
    <n v="3"/>
    <s v="36-50"/>
    <s v="new"/>
    <s v="high value"/>
    <s v="medium"/>
    <s v="Jul"/>
    <x v="1"/>
    <x v="1"/>
    <x v="0"/>
  </r>
  <r>
    <n v="609245"/>
    <n v="11656"/>
    <n v="59"/>
    <s v="Female"/>
    <x v="3"/>
    <x v="2"/>
    <s v="Pizza"/>
    <d v="2024-10-27T00:00:00"/>
    <s v="Online"/>
    <n v="36"/>
    <n v="10.9"/>
    <n v="270.82"/>
    <n v="21.88"/>
    <s v="UPI"/>
    <n v="5"/>
    <s v="50+"/>
    <s v="new"/>
    <s v="medium"/>
    <s v="High"/>
    <s v="Oct"/>
    <x v="1"/>
    <x v="1"/>
    <x v="0"/>
  </r>
  <r>
    <n v="609246"/>
    <n v="11156"/>
    <n v="18"/>
    <s v="Male"/>
    <x v="5"/>
    <x v="5"/>
    <s v="Sandwich"/>
    <d v="2023-08-31T00:00:00"/>
    <s v="Online"/>
    <n v="30"/>
    <n v="6.8"/>
    <n v="364.94"/>
    <n v="61.55"/>
    <s v="UPI"/>
    <n v="3"/>
    <s v="18-24"/>
    <s v="new"/>
    <s v="medium"/>
    <s v="medium"/>
    <s v="Aug"/>
    <x v="0"/>
    <x v="0"/>
    <x v="2"/>
  </r>
  <r>
    <n v="609247"/>
    <n v="35967"/>
    <n v="22"/>
    <s v="Male"/>
    <x v="5"/>
    <x v="1"/>
    <s v="Pizza"/>
    <d v="2023-03-04T00:00:00"/>
    <s v="COD"/>
    <n v="55"/>
    <n v="11.9"/>
    <n v="978.65"/>
    <n v="33.409999999999997"/>
    <s v="UPI"/>
    <n v="2"/>
    <s v="18-24"/>
    <s v="repeat"/>
    <s v="high value"/>
    <s v="Low"/>
    <s v="Mar"/>
    <x v="0"/>
    <x v="1"/>
    <x v="1"/>
  </r>
  <r>
    <n v="609248"/>
    <n v="28824"/>
    <n v="27"/>
    <s v="Male"/>
    <x v="0"/>
    <x v="1"/>
    <s v="Sandwich"/>
    <d v="2023-07-09T00:00:00"/>
    <s v="Online"/>
    <n v="52"/>
    <n v="5.8"/>
    <n v="649.6"/>
    <n v="39.340000000000003"/>
    <s v="Card"/>
    <n v="3"/>
    <s v="25-35"/>
    <s v="new"/>
    <s v="high value"/>
    <s v="medium"/>
    <s v="Jul"/>
    <x v="0"/>
    <x v="0"/>
    <x v="1"/>
  </r>
  <r>
    <n v="609249"/>
    <n v="70086"/>
    <n v="54"/>
    <s v="Male"/>
    <x v="4"/>
    <x v="7"/>
    <s v="South Indian"/>
    <d v="2023-09-23T00:00:00"/>
    <s v="Online"/>
    <n v="69"/>
    <n v="13.7"/>
    <n v="812.75"/>
    <n v="90.78"/>
    <s v="Cash"/>
    <n v="2"/>
    <s v="50+"/>
    <s v="new"/>
    <s v="high value"/>
    <s v="Low"/>
    <s v="Sep"/>
    <x v="0"/>
    <x v="1"/>
    <x v="1"/>
  </r>
  <r>
    <n v="609250"/>
    <n v="49032"/>
    <n v="23"/>
    <s v="Male"/>
    <x v="5"/>
    <x v="1"/>
    <s v="Sandwich"/>
    <d v="2023-03-27T00:00:00"/>
    <s v="COD"/>
    <n v="81"/>
    <n v="8"/>
    <n v="153.15"/>
    <n v="94.8"/>
    <s v="Cash"/>
    <n v="3"/>
    <s v="18-24"/>
    <s v="repeat"/>
    <s v="low"/>
    <s v="medium"/>
    <s v="Mar"/>
    <x v="0"/>
    <x v="0"/>
    <x v="1"/>
  </r>
  <r>
    <n v="609251"/>
    <n v="26944"/>
    <n v="39"/>
    <s v="Male"/>
    <x v="0"/>
    <x v="1"/>
    <s v="South Indian"/>
    <d v="2023-01-23T00:00:00"/>
    <s v="Online"/>
    <n v="74"/>
    <n v="11.5"/>
    <n v="1456.93"/>
    <n v="78.989999999999995"/>
    <s v="UPI"/>
    <n v="2"/>
    <s v="36-50"/>
    <s v="new"/>
    <s v="high value"/>
    <s v="Low"/>
    <s v="Jan"/>
    <x v="0"/>
    <x v="1"/>
    <x v="1"/>
  </r>
  <r>
    <n v="609252"/>
    <n v="57720"/>
    <n v="58"/>
    <s v="Male"/>
    <x v="2"/>
    <x v="0"/>
    <s v="Chinese"/>
    <d v="2023-06-28T00:00:00"/>
    <s v="Online"/>
    <n v="49"/>
    <n v="1.1000000000000001"/>
    <n v="1235.02"/>
    <n v="108.68"/>
    <s v="Cash"/>
    <n v="1"/>
    <s v="50+"/>
    <s v="new"/>
    <s v="high value"/>
    <s v="Low"/>
    <s v="Jun"/>
    <x v="0"/>
    <x v="2"/>
    <x v="1"/>
  </r>
  <r>
    <n v="609253"/>
    <n v="88634"/>
    <n v="60"/>
    <s v="Female"/>
    <x v="1"/>
    <x v="1"/>
    <s v="Sandwich"/>
    <d v="2023-01-16T00:00:00"/>
    <s v="Online"/>
    <n v="69"/>
    <n v="12.3"/>
    <n v="1427.18"/>
    <n v="118.02"/>
    <s v="Card"/>
    <n v="1"/>
    <s v="50+"/>
    <s v="new"/>
    <s v="high value"/>
    <s v="Low"/>
    <s v="Jan"/>
    <x v="0"/>
    <x v="1"/>
    <x v="1"/>
  </r>
  <r>
    <n v="609254"/>
    <n v="34838"/>
    <n v="47"/>
    <s v="Female"/>
    <x v="5"/>
    <x v="5"/>
    <s v="Biryani"/>
    <d v="2022-06-27T00:00:00"/>
    <s v="Online"/>
    <n v="63"/>
    <n v="3.3"/>
    <n v="1329.84"/>
    <n v="89.58"/>
    <s v="Wallet"/>
    <n v="2"/>
    <s v="36-50"/>
    <s v="new"/>
    <s v="high value"/>
    <s v="Low"/>
    <s v="Jun"/>
    <x v="2"/>
    <x v="2"/>
    <x v="1"/>
  </r>
  <r>
    <n v="609255"/>
    <n v="28264"/>
    <n v="61"/>
    <s v="Female"/>
    <x v="2"/>
    <x v="2"/>
    <s v="Biryani"/>
    <d v="2024-05-06T00:00:00"/>
    <s v="Online"/>
    <n v="78"/>
    <n v="5.4"/>
    <n v="555.01"/>
    <n v="87.46"/>
    <s v="Wallet"/>
    <n v="5"/>
    <s v="50+"/>
    <s v="new"/>
    <s v="high value"/>
    <s v="High"/>
    <s v="May"/>
    <x v="1"/>
    <x v="0"/>
    <x v="1"/>
  </r>
  <r>
    <n v="609256"/>
    <n v="47999"/>
    <n v="28"/>
    <s v="Female"/>
    <x v="0"/>
    <x v="4"/>
    <s v="Pizza"/>
    <d v="2024-10-27T00:00:00"/>
    <s v="Online"/>
    <n v="53"/>
    <n v="7.2"/>
    <n v="230.47"/>
    <n v="93.4"/>
    <s v="Card"/>
    <n v="4"/>
    <s v="25-35"/>
    <s v="new"/>
    <s v="low"/>
    <s v="medium"/>
    <s v="Oct"/>
    <x v="1"/>
    <x v="0"/>
    <x v="1"/>
  </r>
  <r>
    <n v="609257"/>
    <n v="42592"/>
    <n v="41"/>
    <s v="Male"/>
    <x v="5"/>
    <x v="5"/>
    <s v="Pizza"/>
    <d v="2023-01-12T00:00:00"/>
    <s v="Online"/>
    <n v="70"/>
    <n v="13.8"/>
    <n v="1286.76"/>
    <n v="105.67"/>
    <s v="UPI"/>
    <n v="4"/>
    <s v="36-50"/>
    <s v="new"/>
    <s v="high value"/>
    <s v="medium"/>
    <s v="Jan"/>
    <x v="0"/>
    <x v="1"/>
    <x v="1"/>
  </r>
  <r>
    <n v="609258"/>
    <n v="24043"/>
    <n v="30"/>
    <s v="Female"/>
    <x v="4"/>
    <x v="1"/>
    <s v="Sandwich"/>
    <d v="2022-12-28T00:00:00"/>
    <s v="Online"/>
    <n v="76"/>
    <n v="14.4"/>
    <n v="687.37"/>
    <n v="119.28"/>
    <s v="UPI"/>
    <n v="5"/>
    <s v="25-35"/>
    <s v="new"/>
    <s v="high value"/>
    <s v="High"/>
    <s v="Dec"/>
    <x v="2"/>
    <x v="1"/>
    <x v="1"/>
  </r>
  <r>
    <n v="609259"/>
    <n v="72597"/>
    <n v="48"/>
    <s v="Male"/>
    <x v="1"/>
    <x v="0"/>
    <s v="South Indian"/>
    <d v="2023-05-08T00:00:00"/>
    <s v="Online"/>
    <n v="58"/>
    <n v="5.5"/>
    <n v="1011.92"/>
    <n v="41.11"/>
    <s v="Cash"/>
    <n v="2"/>
    <s v="36-50"/>
    <s v="new"/>
    <s v="high value"/>
    <s v="Low"/>
    <s v="May"/>
    <x v="0"/>
    <x v="0"/>
    <x v="1"/>
  </r>
  <r>
    <n v="609260"/>
    <n v="19948"/>
    <n v="44"/>
    <s v="Female"/>
    <x v="0"/>
    <x v="7"/>
    <s v="Burger"/>
    <d v="2023-11-29T00:00:00"/>
    <s v="COD"/>
    <n v="71"/>
    <n v="13.9"/>
    <n v="1152.1199999999999"/>
    <n v="93.33"/>
    <s v="Cash"/>
    <n v="4"/>
    <s v="36-50"/>
    <s v="new"/>
    <s v="high value"/>
    <s v="medium"/>
    <s v="Nov"/>
    <x v="0"/>
    <x v="1"/>
    <x v="1"/>
  </r>
  <r>
    <n v="609261"/>
    <n v="19504"/>
    <n v="19"/>
    <s v="Male"/>
    <x v="2"/>
    <x v="4"/>
    <s v="South Indian"/>
    <d v="2023-10-30T00:00:00"/>
    <s v="Online"/>
    <n v="79"/>
    <n v="9.6"/>
    <n v="825.93"/>
    <n v="110.76"/>
    <s v="Cash"/>
    <n v="3"/>
    <s v="18-24"/>
    <s v="new"/>
    <s v="high value"/>
    <s v="medium"/>
    <s v="Oct"/>
    <x v="0"/>
    <x v="0"/>
    <x v="1"/>
  </r>
  <r>
    <n v="609262"/>
    <n v="34904"/>
    <n v="49"/>
    <s v="Male"/>
    <x v="5"/>
    <x v="1"/>
    <s v="Biryani"/>
    <d v="2023-08-28T00:00:00"/>
    <s v="COD"/>
    <n v="73"/>
    <n v="5.5"/>
    <n v="779.47"/>
    <n v="31.48"/>
    <s v="Cash"/>
    <n v="1"/>
    <s v="36-50"/>
    <s v="new"/>
    <s v="high value"/>
    <s v="Low"/>
    <s v="Aug"/>
    <x v="0"/>
    <x v="0"/>
    <x v="1"/>
  </r>
  <r>
    <n v="609263"/>
    <n v="93638"/>
    <n v="36"/>
    <s v="Male"/>
    <x v="1"/>
    <x v="5"/>
    <s v="South Indian"/>
    <d v="2023-08-25T00:00:00"/>
    <s v="Online"/>
    <n v="38"/>
    <n v="8.8000000000000007"/>
    <n v="1342.08"/>
    <n v="79.650000000000006"/>
    <s v="Cash"/>
    <n v="1"/>
    <s v="36-50"/>
    <s v="new"/>
    <s v="high value"/>
    <s v="Low"/>
    <s v="Aug"/>
    <x v="0"/>
    <x v="0"/>
    <x v="0"/>
  </r>
  <r>
    <n v="609264"/>
    <n v="84199"/>
    <n v="59"/>
    <s v="Male"/>
    <x v="2"/>
    <x v="4"/>
    <s v="Chinese"/>
    <d v="2022-06-01T00:00:00"/>
    <s v="Online"/>
    <n v="28"/>
    <n v="11.5"/>
    <n v="1442.67"/>
    <n v="43.54"/>
    <s v="Cash"/>
    <n v="5"/>
    <s v="50+"/>
    <s v="repeat"/>
    <s v="high value"/>
    <s v="High"/>
    <s v="Jun"/>
    <x v="2"/>
    <x v="1"/>
    <x v="2"/>
  </r>
  <r>
    <n v="609265"/>
    <n v="55344"/>
    <n v="47"/>
    <s v="Female"/>
    <x v="5"/>
    <x v="3"/>
    <s v="Chinese"/>
    <d v="2024-03-05T00:00:00"/>
    <s v="Online"/>
    <n v="25"/>
    <n v="10.5"/>
    <n v="1218.53"/>
    <n v="39.92"/>
    <s v="UPI"/>
    <n v="2"/>
    <s v="36-50"/>
    <s v="new"/>
    <s v="high value"/>
    <s v="Low"/>
    <s v="Mar"/>
    <x v="1"/>
    <x v="1"/>
    <x v="2"/>
  </r>
  <r>
    <n v="609266"/>
    <n v="63729"/>
    <n v="25"/>
    <s v="Male"/>
    <x v="3"/>
    <x v="2"/>
    <s v="Burger"/>
    <d v="2024-11-28T00:00:00"/>
    <s v="Online"/>
    <n v="72"/>
    <n v="1.3"/>
    <n v="1403.37"/>
    <n v="31.32"/>
    <s v="Wallet"/>
    <n v="5"/>
    <s v="25-35"/>
    <s v="new"/>
    <s v="high value"/>
    <s v="High"/>
    <s v="Nov"/>
    <x v="1"/>
    <x v="2"/>
    <x v="1"/>
  </r>
  <r>
    <n v="609267"/>
    <n v="57890"/>
    <n v="48"/>
    <s v="Male"/>
    <x v="0"/>
    <x v="7"/>
    <s v="South Indian"/>
    <d v="2024-05-12T00:00:00"/>
    <s v="COD"/>
    <n v="84"/>
    <n v="6.1"/>
    <n v="1010.37"/>
    <n v="20.350000000000001"/>
    <s v="UPI"/>
    <n v="3"/>
    <s v="36-50"/>
    <s v="new"/>
    <s v="high value"/>
    <s v="medium"/>
    <s v="May"/>
    <x v="1"/>
    <x v="0"/>
    <x v="1"/>
  </r>
  <r>
    <n v="609268"/>
    <n v="87868"/>
    <n v="51"/>
    <s v="Female"/>
    <x v="3"/>
    <x v="4"/>
    <s v="Pizza"/>
    <d v="2022-09-22T00:00:00"/>
    <s v="Online"/>
    <n v="25"/>
    <n v="7.7"/>
    <n v="1484.46"/>
    <n v="74.09"/>
    <s v="Wallet"/>
    <n v="2"/>
    <s v="50+"/>
    <s v="new"/>
    <s v="high value"/>
    <s v="Low"/>
    <s v="Sep"/>
    <x v="2"/>
    <x v="0"/>
    <x v="2"/>
  </r>
  <r>
    <n v="609269"/>
    <n v="58166"/>
    <n v="29"/>
    <s v="Male"/>
    <x v="5"/>
    <x v="5"/>
    <s v="Biryani"/>
    <d v="2023-10-19T00:00:00"/>
    <s v="COD"/>
    <n v="42"/>
    <n v="12.5"/>
    <n v="1002.37"/>
    <n v="62.13"/>
    <s v="Card"/>
    <n v="5"/>
    <s v="25-35"/>
    <s v="new"/>
    <s v="high value"/>
    <s v="High"/>
    <s v="Oct"/>
    <x v="0"/>
    <x v="1"/>
    <x v="0"/>
  </r>
  <r>
    <n v="609270"/>
    <n v="70334"/>
    <n v="40"/>
    <s v="Male"/>
    <x v="4"/>
    <x v="2"/>
    <s v="Burger"/>
    <d v="2024-10-18T00:00:00"/>
    <s v="COD"/>
    <n v="66"/>
    <n v="12.6"/>
    <n v="1030.4000000000001"/>
    <n v="75.47"/>
    <s v="Cash"/>
    <n v="2"/>
    <s v="36-50"/>
    <s v="repeat"/>
    <s v="high value"/>
    <s v="Low"/>
    <s v="Oct"/>
    <x v="1"/>
    <x v="1"/>
    <x v="1"/>
  </r>
  <r>
    <n v="609271"/>
    <n v="70799"/>
    <n v="23"/>
    <s v="Female"/>
    <x v="5"/>
    <x v="7"/>
    <s v="Pizza"/>
    <d v="2024-05-25T00:00:00"/>
    <s v="Online"/>
    <n v="42"/>
    <n v="3.6"/>
    <n v="244.46"/>
    <n v="43.13"/>
    <s v="Cash"/>
    <n v="3"/>
    <s v="18-24"/>
    <s v="new"/>
    <s v="low"/>
    <s v="medium"/>
    <s v="May"/>
    <x v="1"/>
    <x v="2"/>
    <x v="0"/>
  </r>
  <r>
    <n v="609272"/>
    <n v="64192"/>
    <n v="58"/>
    <s v="Female"/>
    <x v="4"/>
    <x v="6"/>
    <s v="Burger"/>
    <d v="2023-09-30T00:00:00"/>
    <s v="COD"/>
    <n v="22"/>
    <n v="4.5"/>
    <n v="676.88"/>
    <n v="20.86"/>
    <s v="Cash"/>
    <n v="4"/>
    <s v="50+"/>
    <s v="new"/>
    <s v="high value"/>
    <s v="medium"/>
    <s v="Sep"/>
    <x v="0"/>
    <x v="2"/>
    <x v="2"/>
  </r>
  <r>
    <n v="609273"/>
    <n v="13101"/>
    <n v="64"/>
    <s v="Female"/>
    <x v="0"/>
    <x v="6"/>
    <s v="Burger"/>
    <d v="2023-03-04T00:00:00"/>
    <s v="Online"/>
    <n v="70"/>
    <n v="3.8"/>
    <n v="1184.74"/>
    <n v="76.180000000000007"/>
    <s v="Card"/>
    <n v="5"/>
    <s v="50+"/>
    <s v="new"/>
    <s v="high value"/>
    <s v="High"/>
    <s v="Mar"/>
    <x v="0"/>
    <x v="2"/>
    <x v="1"/>
  </r>
  <r>
    <n v="609274"/>
    <n v="95377"/>
    <n v="61"/>
    <s v="Female"/>
    <x v="4"/>
    <x v="6"/>
    <s v="South Indian"/>
    <d v="2023-07-06T00:00:00"/>
    <s v="COD"/>
    <n v="55"/>
    <n v="11.6"/>
    <n v="298.77"/>
    <n v="35.01"/>
    <s v="Card"/>
    <n v="5"/>
    <s v="50+"/>
    <s v="new"/>
    <s v="medium"/>
    <s v="High"/>
    <s v="Jul"/>
    <x v="0"/>
    <x v="1"/>
    <x v="1"/>
  </r>
  <r>
    <n v="609275"/>
    <n v="37192"/>
    <n v="25"/>
    <s v="Female"/>
    <x v="1"/>
    <x v="4"/>
    <s v="Chinese"/>
    <d v="2023-01-12T00:00:00"/>
    <s v="COD"/>
    <n v="21"/>
    <n v="8.9"/>
    <n v="825.18"/>
    <n v="25.48"/>
    <s v="Wallet"/>
    <n v="3"/>
    <s v="25-35"/>
    <s v="new"/>
    <s v="high value"/>
    <s v="medium"/>
    <s v="Jan"/>
    <x v="0"/>
    <x v="0"/>
    <x v="2"/>
  </r>
  <r>
    <n v="609276"/>
    <n v="21037"/>
    <n v="52"/>
    <s v="Male"/>
    <x v="5"/>
    <x v="0"/>
    <s v="South Indian"/>
    <d v="2024-07-16T00:00:00"/>
    <s v="COD"/>
    <n v="32"/>
    <n v="3.8"/>
    <n v="966.47"/>
    <n v="97.46"/>
    <s v="Cash"/>
    <n v="1"/>
    <s v="50+"/>
    <s v="new"/>
    <s v="high value"/>
    <s v="Low"/>
    <s v="Jul"/>
    <x v="1"/>
    <x v="2"/>
    <x v="0"/>
  </r>
  <r>
    <n v="609277"/>
    <n v="87428"/>
    <n v="32"/>
    <s v="Male"/>
    <x v="1"/>
    <x v="1"/>
    <s v="Chinese"/>
    <d v="2022-03-29T00:00:00"/>
    <s v="Online"/>
    <n v="75"/>
    <n v="14.6"/>
    <n v="1112.02"/>
    <n v="51.82"/>
    <s v="Cash"/>
    <n v="4"/>
    <s v="25-35"/>
    <s v="repeat"/>
    <s v="high value"/>
    <s v="medium"/>
    <s v="Mar"/>
    <x v="2"/>
    <x v="1"/>
    <x v="1"/>
  </r>
  <r>
    <n v="609278"/>
    <n v="96150"/>
    <n v="24"/>
    <s v="Female"/>
    <x v="2"/>
    <x v="7"/>
    <s v="Burger"/>
    <d v="2024-09-20T00:00:00"/>
    <s v="Online"/>
    <n v="74"/>
    <n v="1.5"/>
    <n v="706.09"/>
    <n v="97.01"/>
    <s v="Wallet"/>
    <n v="4"/>
    <s v="18-24"/>
    <s v="new"/>
    <s v="high value"/>
    <s v="medium"/>
    <s v="Sep"/>
    <x v="1"/>
    <x v="2"/>
    <x v="1"/>
  </r>
  <r>
    <n v="609279"/>
    <n v="67393"/>
    <n v="56"/>
    <s v="Male"/>
    <x v="2"/>
    <x v="3"/>
    <s v="Biryani"/>
    <d v="2023-08-14T00:00:00"/>
    <s v="COD"/>
    <n v="61"/>
    <n v="4.9000000000000004"/>
    <n v="446.68"/>
    <n v="105.04"/>
    <s v="Cash"/>
    <n v="5"/>
    <s v="50+"/>
    <s v="new"/>
    <s v="medium"/>
    <s v="High"/>
    <s v="Aug"/>
    <x v="0"/>
    <x v="2"/>
    <x v="1"/>
  </r>
  <r>
    <n v="609280"/>
    <n v="33760"/>
    <n v="19"/>
    <s v="Male"/>
    <x v="3"/>
    <x v="0"/>
    <s v="Pizza"/>
    <d v="2022-01-21T00:00:00"/>
    <s v="COD"/>
    <n v="61"/>
    <n v="11.2"/>
    <n v="891.2"/>
    <n v="94.55"/>
    <s v="UPI"/>
    <n v="4"/>
    <s v="18-24"/>
    <s v="new"/>
    <s v="high value"/>
    <s v="medium"/>
    <s v="Jan"/>
    <x v="2"/>
    <x v="1"/>
    <x v="1"/>
  </r>
  <r>
    <n v="609281"/>
    <n v="17456"/>
    <n v="28"/>
    <s v="Male"/>
    <x v="0"/>
    <x v="1"/>
    <s v="Burger"/>
    <d v="2024-02-26T00:00:00"/>
    <s v="Online"/>
    <n v="46"/>
    <n v="6.5"/>
    <n v="976.39"/>
    <n v="86.57"/>
    <s v="Cash"/>
    <n v="5"/>
    <s v="25-35"/>
    <s v="repeat"/>
    <s v="high value"/>
    <s v="High"/>
    <s v="Feb"/>
    <x v="1"/>
    <x v="0"/>
    <x v="1"/>
  </r>
  <r>
    <n v="609282"/>
    <n v="97377"/>
    <n v="24"/>
    <s v="Male"/>
    <x v="0"/>
    <x v="1"/>
    <s v="Sandwich"/>
    <d v="2024-02-25T00:00:00"/>
    <s v="Online"/>
    <n v="50"/>
    <n v="13.1"/>
    <n v="1112.06"/>
    <n v="110.8"/>
    <s v="Card"/>
    <n v="4"/>
    <s v="18-24"/>
    <s v="new"/>
    <s v="high value"/>
    <s v="medium"/>
    <s v="Feb"/>
    <x v="1"/>
    <x v="1"/>
    <x v="1"/>
  </r>
  <r>
    <n v="609283"/>
    <n v="61551"/>
    <n v="30"/>
    <s v="Female"/>
    <x v="2"/>
    <x v="3"/>
    <s v="Pizza"/>
    <d v="2024-10-23T00:00:00"/>
    <s v="COD"/>
    <n v="24"/>
    <n v="5.0999999999999996"/>
    <n v="655.99"/>
    <n v="96.16"/>
    <s v="Cash"/>
    <n v="3"/>
    <s v="25-35"/>
    <s v="new"/>
    <s v="high value"/>
    <s v="medium"/>
    <s v="Oct"/>
    <x v="1"/>
    <x v="0"/>
    <x v="2"/>
  </r>
  <r>
    <n v="609284"/>
    <n v="98814"/>
    <n v="55"/>
    <s v="Male"/>
    <x v="4"/>
    <x v="4"/>
    <s v="Chinese"/>
    <d v="2024-09-12T00:00:00"/>
    <s v="Online"/>
    <n v="51"/>
    <n v="9.6"/>
    <n v="1068.05"/>
    <n v="64.010000000000005"/>
    <s v="Cash"/>
    <n v="3"/>
    <s v="50+"/>
    <s v="new"/>
    <s v="high value"/>
    <s v="medium"/>
    <s v="Sep"/>
    <x v="1"/>
    <x v="0"/>
    <x v="1"/>
  </r>
  <r>
    <n v="609285"/>
    <n v="18758"/>
    <n v="50"/>
    <s v="Female"/>
    <x v="0"/>
    <x v="0"/>
    <s v="South Indian"/>
    <d v="2024-10-24T00:00:00"/>
    <s v="COD"/>
    <n v="54"/>
    <n v="2.2000000000000002"/>
    <n v="818.06"/>
    <n v="54.82"/>
    <s v="Wallet"/>
    <n v="3"/>
    <s v="36-50"/>
    <s v="new"/>
    <s v="high value"/>
    <s v="medium"/>
    <s v="Oct"/>
    <x v="1"/>
    <x v="2"/>
    <x v="1"/>
  </r>
  <r>
    <n v="609286"/>
    <n v="40872"/>
    <n v="59"/>
    <s v="Male"/>
    <x v="0"/>
    <x v="0"/>
    <s v="Burger"/>
    <d v="2022-11-20T00:00:00"/>
    <s v="Online"/>
    <n v="23"/>
    <n v="8"/>
    <n v="575.05999999999995"/>
    <n v="58.07"/>
    <s v="UPI"/>
    <n v="3"/>
    <s v="50+"/>
    <s v="new"/>
    <s v="high value"/>
    <s v="medium"/>
    <s v="Nov"/>
    <x v="2"/>
    <x v="0"/>
    <x v="2"/>
  </r>
  <r>
    <n v="609287"/>
    <n v="32466"/>
    <n v="61"/>
    <s v="Female"/>
    <x v="2"/>
    <x v="2"/>
    <s v="Sandwich"/>
    <d v="2022-06-06T00:00:00"/>
    <s v="COD"/>
    <n v="35"/>
    <n v="14.8"/>
    <n v="720.76"/>
    <n v="94.66"/>
    <s v="UPI"/>
    <n v="3"/>
    <s v="50+"/>
    <s v="new"/>
    <s v="high value"/>
    <s v="medium"/>
    <s v="Jun"/>
    <x v="2"/>
    <x v="1"/>
    <x v="0"/>
  </r>
  <r>
    <n v="609288"/>
    <n v="68791"/>
    <n v="25"/>
    <s v="Female"/>
    <x v="5"/>
    <x v="5"/>
    <s v="Chinese"/>
    <d v="2024-09-06T00:00:00"/>
    <s v="Online"/>
    <n v="30"/>
    <n v="1.9"/>
    <n v="1036.32"/>
    <n v="117.38"/>
    <s v="Card"/>
    <n v="5"/>
    <s v="25-35"/>
    <s v="new"/>
    <s v="high value"/>
    <s v="High"/>
    <s v="Sep"/>
    <x v="1"/>
    <x v="2"/>
    <x v="2"/>
  </r>
  <r>
    <n v="609289"/>
    <n v="59409"/>
    <n v="50"/>
    <s v="Male"/>
    <x v="3"/>
    <x v="2"/>
    <s v="Biryani"/>
    <d v="2023-08-29T00:00:00"/>
    <s v="Online"/>
    <n v="40"/>
    <n v="10.199999999999999"/>
    <n v="609.35"/>
    <n v="85.89"/>
    <s v="Wallet"/>
    <n v="2"/>
    <s v="36-50"/>
    <s v="new"/>
    <s v="high value"/>
    <s v="Low"/>
    <s v="Aug"/>
    <x v="0"/>
    <x v="1"/>
    <x v="0"/>
  </r>
  <r>
    <n v="609290"/>
    <n v="11549"/>
    <n v="49"/>
    <s v="Female"/>
    <x v="5"/>
    <x v="6"/>
    <s v="Sandwich"/>
    <d v="2024-04-25T00:00:00"/>
    <s v="Online"/>
    <n v="76"/>
    <n v="1.2"/>
    <n v="603.97"/>
    <n v="84.81"/>
    <s v="Cash"/>
    <n v="1"/>
    <s v="36-50"/>
    <s v="new"/>
    <s v="high value"/>
    <s v="Low"/>
    <s v="Apr"/>
    <x v="1"/>
    <x v="2"/>
    <x v="1"/>
  </r>
  <r>
    <n v="609291"/>
    <n v="45437"/>
    <n v="21"/>
    <s v="Female"/>
    <x v="5"/>
    <x v="4"/>
    <s v="Biryani"/>
    <d v="2023-02-05T00:00:00"/>
    <s v="COD"/>
    <n v="27"/>
    <n v="9.6999999999999993"/>
    <n v="1147.19"/>
    <n v="106.78"/>
    <s v="Card"/>
    <n v="1"/>
    <s v="18-24"/>
    <s v="new"/>
    <s v="high value"/>
    <s v="Low"/>
    <s v="Feb"/>
    <x v="0"/>
    <x v="0"/>
    <x v="2"/>
  </r>
  <r>
    <n v="609292"/>
    <n v="72018"/>
    <n v="59"/>
    <s v="Male"/>
    <x v="3"/>
    <x v="3"/>
    <s v="Burger"/>
    <d v="2024-05-15T00:00:00"/>
    <s v="COD"/>
    <n v="34"/>
    <n v="9.9"/>
    <n v="932.14"/>
    <n v="93.02"/>
    <s v="Cash"/>
    <n v="1"/>
    <s v="50+"/>
    <s v="new"/>
    <s v="high value"/>
    <s v="Low"/>
    <s v="May"/>
    <x v="1"/>
    <x v="0"/>
    <x v="0"/>
  </r>
  <r>
    <n v="609293"/>
    <n v="49751"/>
    <n v="57"/>
    <s v="Male"/>
    <x v="3"/>
    <x v="0"/>
    <s v="Burger"/>
    <d v="2023-04-20T00:00:00"/>
    <s v="COD"/>
    <n v="57"/>
    <n v="14.4"/>
    <n v="848.76"/>
    <n v="62.5"/>
    <s v="Card"/>
    <n v="1"/>
    <s v="50+"/>
    <s v="repeat"/>
    <s v="high value"/>
    <s v="Low"/>
    <s v="Apr"/>
    <x v="0"/>
    <x v="1"/>
    <x v="1"/>
  </r>
  <r>
    <n v="609294"/>
    <n v="17749"/>
    <n v="37"/>
    <s v="Male"/>
    <x v="5"/>
    <x v="5"/>
    <s v="Biryani"/>
    <d v="2022-03-29T00:00:00"/>
    <s v="COD"/>
    <n v="33"/>
    <n v="9"/>
    <n v="922.71"/>
    <n v="88.99"/>
    <s v="Cash"/>
    <n v="1"/>
    <s v="36-50"/>
    <s v="new"/>
    <s v="high value"/>
    <s v="Low"/>
    <s v="Mar"/>
    <x v="2"/>
    <x v="0"/>
    <x v="0"/>
  </r>
  <r>
    <n v="609295"/>
    <n v="69302"/>
    <n v="34"/>
    <s v="Female"/>
    <x v="0"/>
    <x v="0"/>
    <s v="South Indian"/>
    <d v="2022-03-07T00:00:00"/>
    <s v="Online"/>
    <n v="43"/>
    <n v="10"/>
    <n v="1386.02"/>
    <n v="42.09"/>
    <s v="Cash"/>
    <n v="2"/>
    <s v="25-35"/>
    <s v="repeat"/>
    <s v="high value"/>
    <s v="Low"/>
    <s v="Mar"/>
    <x v="2"/>
    <x v="0"/>
    <x v="0"/>
  </r>
  <r>
    <n v="609296"/>
    <n v="72851"/>
    <n v="62"/>
    <s v="Female"/>
    <x v="1"/>
    <x v="5"/>
    <s v="Sandwich"/>
    <d v="2024-04-11T00:00:00"/>
    <s v="Online"/>
    <n v="60"/>
    <n v="12.7"/>
    <n v="1233.48"/>
    <n v="45.69"/>
    <s v="Wallet"/>
    <n v="1"/>
    <s v="50+"/>
    <s v="new"/>
    <s v="high value"/>
    <s v="Low"/>
    <s v="Apr"/>
    <x v="1"/>
    <x v="1"/>
    <x v="1"/>
  </r>
  <r>
    <n v="609297"/>
    <n v="93935"/>
    <n v="21"/>
    <s v="Female"/>
    <x v="5"/>
    <x v="7"/>
    <s v="South Indian"/>
    <d v="2024-07-26T00:00:00"/>
    <s v="Online"/>
    <n v="58"/>
    <n v="7.2"/>
    <n v="505.35"/>
    <n v="45.89"/>
    <s v="Cash"/>
    <n v="5"/>
    <s v="18-24"/>
    <s v="new"/>
    <s v="high value"/>
    <s v="High"/>
    <s v="Jul"/>
    <x v="1"/>
    <x v="0"/>
    <x v="1"/>
  </r>
  <r>
    <n v="609298"/>
    <n v="17682"/>
    <n v="29"/>
    <s v="Female"/>
    <x v="1"/>
    <x v="2"/>
    <s v="South Indian"/>
    <d v="2022-08-04T00:00:00"/>
    <s v="COD"/>
    <n v="77"/>
    <n v="3.2"/>
    <n v="1206.01"/>
    <n v="90.24"/>
    <s v="Card"/>
    <n v="5"/>
    <s v="25-35"/>
    <s v="new"/>
    <s v="high value"/>
    <s v="High"/>
    <s v="Aug"/>
    <x v="2"/>
    <x v="2"/>
    <x v="1"/>
  </r>
  <r>
    <n v="609299"/>
    <n v="26111"/>
    <n v="36"/>
    <s v="Female"/>
    <x v="4"/>
    <x v="7"/>
    <s v="Pizza"/>
    <d v="2023-12-20T00:00:00"/>
    <s v="COD"/>
    <n v="78"/>
    <n v="4.2"/>
    <n v="441.06"/>
    <n v="30.92"/>
    <s v="Cash"/>
    <n v="3"/>
    <s v="36-50"/>
    <s v="new"/>
    <s v="medium"/>
    <s v="medium"/>
    <s v="Dec"/>
    <x v="0"/>
    <x v="2"/>
    <x v="1"/>
  </r>
  <r>
    <n v="609300"/>
    <n v="21121"/>
    <n v="18"/>
    <s v="Female"/>
    <x v="0"/>
    <x v="6"/>
    <s v="Biryani"/>
    <d v="2024-08-23T00:00:00"/>
    <s v="COD"/>
    <n v="89"/>
    <n v="4.0999999999999996"/>
    <n v="1414.58"/>
    <n v="89.28"/>
    <s v="UPI"/>
    <n v="3"/>
    <s v="18-24"/>
    <s v="new"/>
    <s v="high value"/>
    <s v="medium"/>
    <s v="Aug"/>
    <x v="1"/>
    <x v="2"/>
    <x v="1"/>
  </r>
  <r>
    <n v="609301"/>
    <n v="67730"/>
    <n v="18"/>
    <s v="Male"/>
    <x v="3"/>
    <x v="7"/>
    <s v="Burger"/>
    <d v="2024-03-06T00:00:00"/>
    <s v="COD"/>
    <n v="34"/>
    <n v="9"/>
    <n v="865.41"/>
    <n v="93.61"/>
    <s v="UPI"/>
    <n v="5"/>
    <s v="18-24"/>
    <s v="new"/>
    <s v="high value"/>
    <s v="High"/>
    <s v="Mar"/>
    <x v="1"/>
    <x v="0"/>
    <x v="0"/>
  </r>
  <r>
    <n v="609302"/>
    <n v="30418"/>
    <n v="38"/>
    <s v="Female"/>
    <x v="2"/>
    <x v="2"/>
    <s v="Burger"/>
    <d v="2022-01-21T00:00:00"/>
    <s v="COD"/>
    <n v="50"/>
    <n v="8.6999999999999993"/>
    <n v="700.74"/>
    <n v="76.72"/>
    <s v="Cash"/>
    <n v="4"/>
    <s v="36-50"/>
    <s v="new"/>
    <s v="high value"/>
    <s v="medium"/>
    <s v="Jan"/>
    <x v="2"/>
    <x v="0"/>
    <x v="1"/>
  </r>
  <r>
    <n v="609303"/>
    <n v="29746"/>
    <n v="55"/>
    <s v="Female"/>
    <x v="0"/>
    <x v="0"/>
    <s v="Chinese"/>
    <d v="2023-01-10T00:00:00"/>
    <s v="Online"/>
    <n v="84"/>
    <n v="4"/>
    <n v="1149.72"/>
    <n v="119.06"/>
    <s v="Cash"/>
    <n v="2"/>
    <s v="50+"/>
    <s v="new"/>
    <s v="high value"/>
    <s v="Low"/>
    <s v="Jan"/>
    <x v="0"/>
    <x v="2"/>
    <x v="1"/>
  </r>
  <r>
    <n v="609304"/>
    <n v="52555"/>
    <n v="29"/>
    <s v="Female"/>
    <x v="1"/>
    <x v="1"/>
    <s v="Biryani"/>
    <d v="2022-02-23T00:00:00"/>
    <s v="COD"/>
    <n v="59"/>
    <n v="9"/>
    <n v="964.82"/>
    <n v="75.59"/>
    <s v="UPI"/>
    <n v="3"/>
    <s v="25-35"/>
    <s v="new"/>
    <s v="high value"/>
    <s v="medium"/>
    <s v="Feb"/>
    <x v="2"/>
    <x v="0"/>
    <x v="1"/>
  </r>
  <r>
    <n v="609305"/>
    <n v="55076"/>
    <n v="23"/>
    <s v="Female"/>
    <x v="5"/>
    <x v="4"/>
    <s v="Pizza"/>
    <d v="2024-10-11T00:00:00"/>
    <s v="COD"/>
    <n v="46"/>
    <n v="13.6"/>
    <n v="1235.04"/>
    <n v="75.42"/>
    <s v="Cash"/>
    <n v="2"/>
    <s v="18-24"/>
    <s v="new"/>
    <s v="high value"/>
    <s v="Low"/>
    <s v="Oct"/>
    <x v="1"/>
    <x v="1"/>
    <x v="1"/>
  </r>
  <r>
    <n v="609306"/>
    <n v="65173"/>
    <n v="22"/>
    <s v="Female"/>
    <x v="2"/>
    <x v="4"/>
    <s v="Chinese"/>
    <d v="2022-08-12T00:00:00"/>
    <s v="Online"/>
    <n v="86"/>
    <n v="5.3"/>
    <n v="1208.6400000000001"/>
    <n v="63.79"/>
    <s v="UPI"/>
    <n v="4"/>
    <s v="18-24"/>
    <s v="new"/>
    <s v="high value"/>
    <s v="medium"/>
    <s v="Aug"/>
    <x v="2"/>
    <x v="0"/>
    <x v="1"/>
  </r>
  <r>
    <n v="609307"/>
    <n v="31825"/>
    <n v="20"/>
    <s v="Male"/>
    <x v="2"/>
    <x v="0"/>
    <s v="Sandwich"/>
    <d v="2023-06-18T00:00:00"/>
    <s v="Online"/>
    <n v="54"/>
    <n v="4.4000000000000004"/>
    <n v="367.63"/>
    <n v="101.98"/>
    <s v="Wallet"/>
    <n v="2"/>
    <s v="18-24"/>
    <s v="repeat"/>
    <s v="medium"/>
    <s v="Low"/>
    <s v="Jun"/>
    <x v="0"/>
    <x v="2"/>
    <x v="1"/>
  </r>
  <r>
    <n v="609308"/>
    <n v="16031"/>
    <n v="28"/>
    <s v="Male"/>
    <x v="1"/>
    <x v="6"/>
    <s v="Biryani"/>
    <d v="2023-09-07T00:00:00"/>
    <s v="Online"/>
    <n v="55"/>
    <n v="10.5"/>
    <n v="202.3"/>
    <n v="23.26"/>
    <s v="Cash"/>
    <n v="2"/>
    <s v="25-35"/>
    <s v="new"/>
    <s v="low"/>
    <s v="Low"/>
    <s v="Sep"/>
    <x v="0"/>
    <x v="1"/>
    <x v="1"/>
  </r>
  <r>
    <n v="609309"/>
    <n v="87200"/>
    <n v="32"/>
    <s v="Male"/>
    <x v="3"/>
    <x v="1"/>
    <s v="Sandwich"/>
    <d v="2023-08-16T00:00:00"/>
    <s v="Online"/>
    <n v="32"/>
    <n v="5.5"/>
    <n v="1036.97"/>
    <n v="54"/>
    <s v="Cash"/>
    <n v="3"/>
    <s v="25-35"/>
    <s v="new"/>
    <s v="high value"/>
    <s v="medium"/>
    <s v="Aug"/>
    <x v="0"/>
    <x v="0"/>
    <x v="0"/>
  </r>
  <r>
    <n v="609310"/>
    <n v="58973"/>
    <n v="62"/>
    <s v="Male"/>
    <x v="2"/>
    <x v="3"/>
    <s v="Chinese"/>
    <d v="2022-02-10T00:00:00"/>
    <s v="Online"/>
    <n v="20"/>
    <n v="2.9"/>
    <n v="826.98"/>
    <n v="106.7"/>
    <s v="Card"/>
    <n v="4"/>
    <s v="50+"/>
    <s v="new"/>
    <s v="high value"/>
    <s v="medium"/>
    <s v="Feb"/>
    <x v="2"/>
    <x v="2"/>
    <x v="2"/>
  </r>
  <r>
    <n v="609311"/>
    <n v="36814"/>
    <n v="24"/>
    <s v="Male"/>
    <x v="5"/>
    <x v="6"/>
    <s v="Pizza"/>
    <d v="2023-07-11T00:00:00"/>
    <s v="Online"/>
    <n v="22"/>
    <n v="2.6"/>
    <n v="1314.21"/>
    <n v="73.5"/>
    <s v="Cash"/>
    <n v="3"/>
    <s v="18-24"/>
    <s v="new"/>
    <s v="high value"/>
    <s v="medium"/>
    <s v="Jul"/>
    <x v="0"/>
    <x v="2"/>
    <x v="2"/>
  </r>
  <r>
    <n v="609312"/>
    <n v="99227"/>
    <n v="32"/>
    <s v="Male"/>
    <x v="0"/>
    <x v="0"/>
    <s v="South Indian"/>
    <d v="2023-06-22T00:00:00"/>
    <s v="Online"/>
    <n v="37"/>
    <n v="13.4"/>
    <n v="1401.68"/>
    <n v="97.88"/>
    <s v="Card"/>
    <n v="3"/>
    <s v="25-35"/>
    <s v="new"/>
    <s v="high value"/>
    <s v="medium"/>
    <s v="Jun"/>
    <x v="0"/>
    <x v="1"/>
    <x v="0"/>
  </r>
  <r>
    <n v="609313"/>
    <n v="65421"/>
    <n v="45"/>
    <s v="Female"/>
    <x v="0"/>
    <x v="3"/>
    <s v="Pizza"/>
    <d v="2024-12-29T00:00:00"/>
    <s v="COD"/>
    <n v="30"/>
    <n v="6.7"/>
    <n v="1060.31"/>
    <n v="99.08"/>
    <s v="Cash"/>
    <n v="2"/>
    <s v="36-50"/>
    <s v="new"/>
    <s v="high value"/>
    <s v="Low"/>
    <s v="Dec"/>
    <x v="1"/>
    <x v="0"/>
    <x v="2"/>
  </r>
  <r>
    <n v="609314"/>
    <n v="47771"/>
    <n v="19"/>
    <s v="Female"/>
    <x v="3"/>
    <x v="7"/>
    <s v="Biryani"/>
    <d v="2023-11-06T00:00:00"/>
    <s v="Online"/>
    <n v="41"/>
    <n v="4"/>
    <n v="1048.6500000000001"/>
    <n v="24.55"/>
    <s v="Wallet"/>
    <n v="1"/>
    <s v="18-24"/>
    <s v="new"/>
    <s v="high value"/>
    <s v="Low"/>
    <s v="Nov"/>
    <x v="0"/>
    <x v="2"/>
    <x v="0"/>
  </r>
  <r>
    <n v="609315"/>
    <n v="99070"/>
    <n v="21"/>
    <s v="Male"/>
    <x v="0"/>
    <x v="4"/>
    <s v="South Indian"/>
    <d v="2022-10-11T00:00:00"/>
    <s v="COD"/>
    <n v="86"/>
    <n v="2.8"/>
    <n v="646.09"/>
    <n v="95.43"/>
    <s v="Wallet"/>
    <n v="2"/>
    <s v="18-24"/>
    <s v="repeat"/>
    <s v="high value"/>
    <s v="Low"/>
    <s v="Oct"/>
    <x v="2"/>
    <x v="2"/>
    <x v="1"/>
  </r>
  <r>
    <n v="609316"/>
    <n v="57381"/>
    <n v="37"/>
    <s v="Male"/>
    <x v="1"/>
    <x v="5"/>
    <s v="Biryani"/>
    <d v="2022-04-12T00:00:00"/>
    <s v="Online"/>
    <n v="60"/>
    <n v="9.9"/>
    <n v="1480.91"/>
    <n v="97.52"/>
    <s v="Cash"/>
    <n v="5"/>
    <s v="36-50"/>
    <s v="new"/>
    <s v="high value"/>
    <s v="High"/>
    <s v="Apr"/>
    <x v="2"/>
    <x v="0"/>
    <x v="1"/>
  </r>
  <r>
    <n v="609317"/>
    <n v="77715"/>
    <n v="39"/>
    <s v="Female"/>
    <x v="4"/>
    <x v="1"/>
    <s v="Burger"/>
    <d v="2024-09-11T00:00:00"/>
    <s v="COD"/>
    <n v="57"/>
    <n v="11"/>
    <n v="971.47"/>
    <n v="119.48"/>
    <s v="UPI"/>
    <n v="5"/>
    <s v="36-50"/>
    <s v="new"/>
    <s v="high value"/>
    <s v="High"/>
    <s v="Sep"/>
    <x v="1"/>
    <x v="1"/>
    <x v="1"/>
  </r>
  <r>
    <n v="609318"/>
    <n v="96029"/>
    <n v="33"/>
    <s v="Male"/>
    <x v="5"/>
    <x v="5"/>
    <s v="Pizza"/>
    <d v="2023-08-22T00:00:00"/>
    <s v="COD"/>
    <n v="70"/>
    <n v="5.9"/>
    <n v="888.51"/>
    <n v="25.22"/>
    <s v="Card"/>
    <n v="3"/>
    <s v="25-35"/>
    <s v="new"/>
    <s v="high value"/>
    <s v="medium"/>
    <s v="Aug"/>
    <x v="0"/>
    <x v="0"/>
    <x v="1"/>
  </r>
  <r>
    <n v="609319"/>
    <n v="46811"/>
    <n v="25"/>
    <s v="Female"/>
    <x v="4"/>
    <x v="3"/>
    <s v="Biryani"/>
    <d v="2024-02-29T00:00:00"/>
    <s v="Online"/>
    <n v="81"/>
    <n v="8.8000000000000007"/>
    <n v="973.57"/>
    <n v="32.74"/>
    <s v="UPI"/>
    <n v="5"/>
    <s v="25-35"/>
    <s v="new"/>
    <s v="high value"/>
    <s v="High"/>
    <s v="Feb"/>
    <x v="1"/>
    <x v="0"/>
    <x v="1"/>
  </r>
  <r>
    <n v="609320"/>
    <n v="22212"/>
    <n v="39"/>
    <s v="Male"/>
    <x v="5"/>
    <x v="0"/>
    <s v="Pizza"/>
    <d v="2023-06-11T00:00:00"/>
    <s v="COD"/>
    <n v="29"/>
    <n v="6.4"/>
    <n v="1060.3399999999999"/>
    <n v="96.85"/>
    <s v="Cash"/>
    <n v="2"/>
    <s v="36-50"/>
    <s v="new"/>
    <s v="high value"/>
    <s v="Low"/>
    <s v="Jun"/>
    <x v="0"/>
    <x v="0"/>
    <x v="2"/>
  </r>
  <r>
    <n v="609321"/>
    <n v="43619"/>
    <n v="55"/>
    <s v="Female"/>
    <x v="1"/>
    <x v="7"/>
    <s v="Chinese"/>
    <d v="2024-06-29T00:00:00"/>
    <s v="COD"/>
    <n v="50"/>
    <n v="13.8"/>
    <n v="424.62"/>
    <n v="28.14"/>
    <s v="Card"/>
    <n v="3"/>
    <s v="50+"/>
    <s v="new"/>
    <s v="medium"/>
    <s v="medium"/>
    <s v="Jun"/>
    <x v="1"/>
    <x v="1"/>
    <x v="1"/>
  </r>
  <r>
    <n v="609322"/>
    <n v="25026"/>
    <n v="36"/>
    <s v="Male"/>
    <x v="1"/>
    <x v="2"/>
    <s v="Biryani"/>
    <d v="2023-07-24T00:00:00"/>
    <s v="Online"/>
    <n v="54"/>
    <n v="3.1"/>
    <n v="1156.4100000000001"/>
    <n v="36.130000000000003"/>
    <s v="Wallet"/>
    <n v="5"/>
    <s v="36-50"/>
    <s v="new"/>
    <s v="high value"/>
    <s v="High"/>
    <s v="Jul"/>
    <x v="0"/>
    <x v="2"/>
    <x v="1"/>
  </r>
  <r>
    <n v="609323"/>
    <n v="42978"/>
    <n v="60"/>
    <s v="Male"/>
    <x v="3"/>
    <x v="2"/>
    <s v="Chinese"/>
    <d v="2022-07-19T00:00:00"/>
    <s v="Online"/>
    <n v="25"/>
    <n v="9.1"/>
    <n v="523.9"/>
    <n v="103.45"/>
    <s v="Wallet"/>
    <n v="2"/>
    <s v="50+"/>
    <s v="repeat"/>
    <s v="high value"/>
    <s v="Low"/>
    <s v="Jul"/>
    <x v="2"/>
    <x v="0"/>
    <x v="2"/>
  </r>
  <r>
    <n v="609324"/>
    <n v="41624"/>
    <n v="22"/>
    <s v="Male"/>
    <x v="1"/>
    <x v="2"/>
    <s v="Biryani"/>
    <d v="2023-04-30T00:00:00"/>
    <s v="Online"/>
    <n v="77"/>
    <n v="13.2"/>
    <n v="263.39999999999998"/>
    <n v="109.2"/>
    <s v="Card"/>
    <n v="4"/>
    <s v="18-24"/>
    <s v="new"/>
    <s v="medium"/>
    <s v="medium"/>
    <s v="Apr"/>
    <x v="0"/>
    <x v="1"/>
    <x v="1"/>
  </r>
  <r>
    <n v="609325"/>
    <n v="42375"/>
    <n v="40"/>
    <s v="Male"/>
    <x v="4"/>
    <x v="5"/>
    <s v="South Indian"/>
    <d v="2024-09-29T00:00:00"/>
    <s v="Online"/>
    <n v="47"/>
    <n v="1.2"/>
    <n v="794.19"/>
    <n v="59.06"/>
    <s v="Cash"/>
    <n v="1"/>
    <s v="36-50"/>
    <s v="new"/>
    <s v="high value"/>
    <s v="Low"/>
    <s v="Sep"/>
    <x v="1"/>
    <x v="2"/>
    <x v="1"/>
  </r>
  <r>
    <n v="609326"/>
    <n v="94714"/>
    <n v="60"/>
    <s v="Female"/>
    <x v="1"/>
    <x v="7"/>
    <s v="Pizza"/>
    <d v="2023-01-25T00:00:00"/>
    <s v="COD"/>
    <n v="70"/>
    <n v="12"/>
    <n v="939.98"/>
    <n v="103.56"/>
    <s v="Cash"/>
    <n v="1"/>
    <s v="50+"/>
    <s v="new"/>
    <s v="high value"/>
    <s v="Low"/>
    <s v="Jan"/>
    <x v="0"/>
    <x v="1"/>
    <x v="1"/>
  </r>
  <r>
    <n v="609327"/>
    <n v="97414"/>
    <n v="57"/>
    <s v="Female"/>
    <x v="2"/>
    <x v="5"/>
    <s v="Burger"/>
    <d v="2024-09-23T00:00:00"/>
    <s v="COD"/>
    <n v="34"/>
    <n v="1.5"/>
    <n v="734.39"/>
    <n v="24.13"/>
    <s v="Card"/>
    <n v="1"/>
    <s v="50+"/>
    <s v="new"/>
    <s v="high value"/>
    <s v="Low"/>
    <s v="Sep"/>
    <x v="1"/>
    <x v="2"/>
    <x v="0"/>
  </r>
  <r>
    <n v="609328"/>
    <n v="40066"/>
    <n v="48"/>
    <s v="Male"/>
    <x v="5"/>
    <x v="1"/>
    <s v="Pizza"/>
    <d v="2024-01-06T00:00:00"/>
    <s v="Online"/>
    <n v="57"/>
    <n v="10.4"/>
    <n v="1022.69"/>
    <n v="61.23"/>
    <s v="Cash"/>
    <n v="2"/>
    <s v="36-50"/>
    <s v="new"/>
    <s v="high value"/>
    <s v="Low"/>
    <s v="Jan"/>
    <x v="1"/>
    <x v="1"/>
    <x v="1"/>
  </r>
  <r>
    <n v="609329"/>
    <n v="34783"/>
    <n v="20"/>
    <s v="Female"/>
    <x v="3"/>
    <x v="5"/>
    <s v="Biryani"/>
    <d v="2023-05-03T00:00:00"/>
    <s v="COD"/>
    <n v="30"/>
    <n v="2"/>
    <n v="628"/>
    <n v="29.63"/>
    <s v="Card"/>
    <n v="2"/>
    <s v="18-24"/>
    <s v="new"/>
    <s v="high value"/>
    <s v="Low"/>
    <s v="May"/>
    <x v="0"/>
    <x v="2"/>
    <x v="2"/>
  </r>
  <r>
    <n v="609330"/>
    <n v="59479"/>
    <n v="23"/>
    <s v="Female"/>
    <x v="3"/>
    <x v="1"/>
    <s v="Biryani"/>
    <d v="2024-10-30T00:00:00"/>
    <s v="Online"/>
    <n v="49"/>
    <n v="1.1000000000000001"/>
    <n v="902.1"/>
    <n v="100.96"/>
    <s v="Card"/>
    <n v="4"/>
    <s v="18-24"/>
    <s v="new"/>
    <s v="high value"/>
    <s v="medium"/>
    <s v="Oct"/>
    <x v="1"/>
    <x v="2"/>
    <x v="1"/>
  </r>
  <r>
    <n v="609331"/>
    <n v="93629"/>
    <n v="26"/>
    <s v="Male"/>
    <x v="2"/>
    <x v="4"/>
    <s v="Biryani"/>
    <d v="2023-12-24T00:00:00"/>
    <s v="COD"/>
    <n v="55"/>
    <n v="1.6"/>
    <n v="638.79"/>
    <n v="57.75"/>
    <s v="UPI"/>
    <n v="1"/>
    <s v="25-35"/>
    <s v="new"/>
    <s v="high value"/>
    <s v="Low"/>
    <s v="Dec"/>
    <x v="0"/>
    <x v="2"/>
    <x v="1"/>
  </r>
  <r>
    <n v="609332"/>
    <n v="54345"/>
    <n v="33"/>
    <s v="Male"/>
    <x v="1"/>
    <x v="6"/>
    <s v="Biryani"/>
    <d v="2024-04-17T00:00:00"/>
    <s v="Online"/>
    <n v="64"/>
    <n v="13.8"/>
    <n v="181.97"/>
    <n v="62.83"/>
    <s v="Card"/>
    <n v="3"/>
    <s v="25-35"/>
    <s v="new"/>
    <s v="low"/>
    <s v="medium"/>
    <s v="Apr"/>
    <x v="1"/>
    <x v="1"/>
    <x v="1"/>
  </r>
  <r>
    <n v="609333"/>
    <n v="74526"/>
    <n v="19"/>
    <s v="Female"/>
    <x v="0"/>
    <x v="6"/>
    <s v="Burger"/>
    <d v="2022-11-05T00:00:00"/>
    <s v="Online"/>
    <n v="36"/>
    <n v="3"/>
    <n v="240.12"/>
    <n v="83.48"/>
    <s v="Card"/>
    <n v="2"/>
    <s v="18-24"/>
    <s v="new"/>
    <s v="low"/>
    <s v="Low"/>
    <s v="Nov"/>
    <x v="2"/>
    <x v="2"/>
    <x v="0"/>
  </r>
  <r>
    <n v="609334"/>
    <n v="58497"/>
    <n v="39"/>
    <s v="Male"/>
    <x v="3"/>
    <x v="0"/>
    <s v="South Indian"/>
    <d v="2023-03-19T00:00:00"/>
    <s v="Online"/>
    <n v="31"/>
    <n v="13.5"/>
    <n v="470.21"/>
    <n v="97.6"/>
    <s v="Wallet"/>
    <n v="5"/>
    <s v="36-50"/>
    <s v="new"/>
    <s v="medium"/>
    <s v="High"/>
    <s v="Mar"/>
    <x v="0"/>
    <x v="1"/>
    <x v="0"/>
  </r>
  <r>
    <n v="609335"/>
    <n v="19497"/>
    <n v="27"/>
    <s v="Female"/>
    <x v="4"/>
    <x v="3"/>
    <s v="South Indian"/>
    <d v="2023-01-10T00:00:00"/>
    <s v="Online"/>
    <n v="51"/>
    <n v="6.8"/>
    <n v="210.37"/>
    <n v="112.98"/>
    <s v="Card"/>
    <n v="2"/>
    <s v="25-35"/>
    <s v="new"/>
    <s v="low"/>
    <s v="Low"/>
    <s v="Jan"/>
    <x v="0"/>
    <x v="0"/>
    <x v="1"/>
  </r>
  <r>
    <n v="609336"/>
    <n v="17984"/>
    <n v="26"/>
    <s v="Male"/>
    <x v="0"/>
    <x v="1"/>
    <s v="Burger"/>
    <d v="2022-01-02T00:00:00"/>
    <s v="Online"/>
    <n v="32"/>
    <n v="2.6"/>
    <n v="360.31"/>
    <n v="84.85"/>
    <s v="UPI"/>
    <n v="2"/>
    <s v="25-35"/>
    <s v="new"/>
    <s v="medium"/>
    <s v="Low"/>
    <s v="Jan"/>
    <x v="2"/>
    <x v="2"/>
    <x v="0"/>
  </r>
  <r>
    <n v="609337"/>
    <n v="16909"/>
    <n v="22"/>
    <s v="Female"/>
    <x v="4"/>
    <x v="0"/>
    <s v="Pizza"/>
    <d v="2023-06-05T00:00:00"/>
    <s v="Online"/>
    <n v="29"/>
    <n v="7.5"/>
    <n v="946.66"/>
    <n v="73.36"/>
    <s v="Wallet"/>
    <n v="5"/>
    <s v="18-24"/>
    <s v="repeat"/>
    <s v="high value"/>
    <s v="High"/>
    <s v="Jun"/>
    <x v="0"/>
    <x v="0"/>
    <x v="2"/>
  </r>
  <r>
    <n v="609338"/>
    <n v="76594"/>
    <n v="24"/>
    <s v="Male"/>
    <x v="3"/>
    <x v="2"/>
    <s v="Burger"/>
    <d v="2023-03-10T00:00:00"/>
    <s v="COD"/>
    <n v="53"/>
    <n v="1.2"/>
    <n v="931.23"/>
    <n v="41.25"/>
    <s v="Card"/>
    <n v="3"/>
    <s v="18-24"/>
    <s v="new"/>
    <s v="high value"/>
    <s v="medium"/>
    <s v="Mar"/>
    <x v="0"/>
    <x v="2"/>
    <x v="1"/>
  </r>
  <r>
    <n v="609339"/>
    <n v="44342"/>
    <n v="43"/>
    <s v="Female"/>
    <x v="0"/>
    <x v="7"/>
    <s v="Sandwich"/>
    <d v="2023-08-22T00:00:00"/>
    <s v="COD"/>
    <n v="28"/>
    <n v="1"/>
    <n v="564.17999999999995"/>
    <n v="98.34"/>
    <s v="Wallet"/>
    <n v="4"/>
    <s v="36-50"/>
    <s v="new"/>
    <s v="high value"/>
    <s v="medium"/>
    <s v="Aug"/>
    <x v="0"/>
    <x v="2"/>
    <x v="2"/>
  </r>
  <r>
    <n v="609340"/>
    <n v="63672"/>
    <n v="43"/>
    <s v="Male"/>
    <x v="1"/>
    <x v="2"/>
    <s v="Sandwich"/>
    <d v="2023-04-16T00:00:00"/>
    <s v="COD"/>
    <n v="70"/>
    <n v="8.6"/>
    <n v="385.9"/>
    <n v="79.63"/>
    <s v="UPI"/>
    <n v="3"/>
    <s v="36-50"/>
    <s v="new"/>
    <s v="medium"/>
    <s v="medium"/>
    <s v="Apr"/>
    <x v="0"/>
    <x v="0"/>
    <x v="1"/>
  </r>
  <r>
    <n v="609341"/>
    <n v="61368"/>
    <n v="33"/>
    <s v="Male"/>
    <x v="3"/>
    <x v="2"/>
    <s v="Burger"/>
    <d v="2023-09-23T00:00:00"/>
    <s v="COD"/>
    <n v="31"/>
    <n v="1.9"/>
    <n v="952.93"/>
    <n v="99.36"/>
    <s v="UPI"/>
    <n v="1"/>
    <s v="25-35"/>
    <s v="new"/>
    <s v="high value"/>
    <s v="Low"/>
    <s v="Sep"/>
    <x v="0"/>
    <x v="2"/>
    <x v="0"/>
  </r>
  <r>
    <n v="609342"/>
    <n v="57076"/>
    <n v="44"/>
    <s v="Male"/>
    <x v="2"/>
    <x v="1"/>
    <s v="Pizza"/>
    <d v="2023-07-27T00:00:00"/>
    <s v="Online"/>
    <n v="45"/>
    <n v="1.9"/>
    <n v="1245.3699999999999"/>
    <n v="83.99"/>
    <s v="Card"/>
    <n v="3"/>
    <s v="36-50"/>
    <s v="new"/>
    <s v="high value"/>
    <s v="medium"/>
    <s v="Jul"/>
    <x v="0"/>
    <x v="2"/>
    <x v="0"/>
  </r>
  <r>
    <n v="609343"/>
    <n v="12868"/>
    <n v="40"/>
    <s v="Male"/>
    <x v="5"/>
    <x v="0"/>
    <s v="Biryani"/>
    <d v="2023-11-19T00:00:00"/>
    <s v="Online"/>
    <n v="20"/>
    <n v="9.4"/>
    <n v="909.4"/>
    <n v="66.05"/>
    <s v="Wallet"/>
    <n v="1"/>
    <s v="36-50"/>
    <s v="new"/>
    <s v="high value"/>
    <s v="Low"/>
    <s v="Nov"/>
    <x v="0"/>
    <x v="0"/>
    <x v="2"/>
  </r>
  <r>
    <n v="609344"/>
    <n v="92510"/>
    <n v="49"/>
    <s v="Male"/>
    <x v="4"/>
    <x v="7"/>
    <s v="Chinese"/>
    <d v="2022-12-11T00:00:00"/>
    <s v="COD"/>
    <n v="83"/>
    <n v="8.8000000000000007"/>
    <n v="368"/>
    <n v="67.69"/>
    <s v="Cash"/>
    <n v="4"/>
    <s v="36-50"/>
    <s v="new"/>
    <s v="medium"/>
    <s v="medium"/>
    <s v="Dec"/>
    <x v="2"/>
    <x v="0"/>
    <x v="1"/>
  </r>
  <r>
    <n v="609345"/>
    <n v="30172"/>
    <n v="20"/>
    <s v="Female"/>
    <x v="4"/>
    <x v="2"/>
    <s v="Biryani"/>
    <d v="2022-12-22T00:00:00"/>
    <s v="Online"/>
    <n v="25"/>
    <n v="8.8000000000000007"/>
    <n v="452.43"/>
    <n v="108.54"/>
    <s v="Card"/>
    <n v="4"/>
    <s v="18-24"/>
    <s v="new"/>
    <s v="medium"/>
    <s v="medium"/>
    <s v="Dec"/>
    <x v="2"/>
    <x v="0"/>
    <x v="2"/>
  </r>
  <r>
    <n v="609346"/>
    <n v="21076"/>
    <n v="33"/>
    <s v="Female"/>
    <x v="2"/>
    <x v="0"/>
    <s v="South Indian"/>
    <d v="2022-05-14T00:00:00"/>
    <s v="COD"/>
    <n v="35"/>
    <n v="10.5"/>
    <n v="964.02"/>
    <n v="30.9"/>
    <s v="UPI"/>
    <n v="5"/>
    <s v="25-35"/>
    <s v="new"/>
    <s v="high value"/>
    <s v="High"/>
    <s v="May"/>
    <x v="2"/>
    <x v="1"/>
    <x v="0"/>
  </r>
  <r>
    <n v="609347"/>
    <n v="93299"/>
    <n v="63"/>
    <s v="Female"/>
    <x v="1"/>
    <x v="5"/>
    <s v="South Indian"/>
    <d v="2022-08-04T00:00:00"/>
    <s v="COD"/>
    <n v="55"/>
    <n v="6.8"/>
    <n v="1342.42"/>
    <n v="32.880000000000003"/>
    <s v="UPI"/>
    <n v="5"/>
    <s v="50+"/>
    <s v="new"/>
    <s v="high value"/>
    <s v="High"/>
    <s v="Aug"/>
    <x v="2"/>
    <x v="0"/>
    <x v="1"/>
  </r>
  <r>
    <n v="609348"/>
    <n v="12986"/>
    <n v="60"/>
    <s v="Male"/>
    <x v="2"/>
    <x v="2"/>
    <s v="Biryani"/>
    <d v="2024-06-28T00:00:00"/>
    <s v="Online"/>
    <n v="53"/>
    <n v="10.7"/>
    <n v="1457.06"/>
    <n v="54.21"/>
    <s v="Wallet"/>
    <n v="2"/>
    <s v="50+"/>
    <s v="new"/>
    <s v="high value"/>
    <s v="Low"/>
    <s v="Jun"/>
    <x v="1"/>
    <x v="1"/>
    <x v="1"/>
  </r>
  <r>
    <n v="609349"/>
    <n v="37311"/>
    <n v="64"/>
    <s v="Female"/>
    <x v="5"/>
    <x v="3"/>
    <s v="South Indian"/>
    <d v="2023-09-17T00:00:00"/>
    <s v="Online"/>
    <n v="39"/>
    <n v="9.5"/>
    <n v="298.85000000000002"/>
    <n v="24.21"/>
    <s v="Wallet"/>
    <n v="2"/>
    <s v="50+"/>
    <s v="new"/>
    <s v="medium"/>
    <s v="Low"/>
    <s v="Sep"/>
    <x v="0"/>
    <x v="0"/>
    <x v="0"/>
  </r>
  <r>
    <n v="609350"/>
    <n v="35954"/>
    <n v="30"/>
    <s v="Female"/>
    <x v="4"/>
    <x v="6"/>
    <s v="Chinese"/>
    <d v="2023-06-19T00:00:00"/>
    <s v="Online"/>
    <n v="85"/>
    <n v="10.9"/>
    <n v="508.06"/>
    <n v="25.86"/>
    <s v="Cash"/>
    <n v="2"/>
    <s v="25-35"/>
    <s v="new"/>
    <s v="high value"/>
    <s v="Low"/>
    <s v="Jun"/>
    <x v="0"/>
    <x v="1"/>
    <x v="1"/>
  </r>
  <r>
    <n v="609351"/>
    <n v="19581"/>
    <n v="26"/>
    <s v="Female"/>
    <x v="3"/>
    <x v="3"/>
    <s v="Pizza"/>
    <d v="2022-07-02T00:00:00"/>
    <s v="COD"/>
    <n v="27"/>
    <n v="11.5"/>
    <n v="271.16000000000003"/>
    <n v="99.08"/>
    <s v="Cash"/>
    <n v="2"/>
    <s v="25-35"/>
    <s v="repeat"/>
    <s v="medium"/>
    <s v="Low"/>
    <s v="Jul"/>
    <x v="2"/>
    <x v="1"/>
    <x v="2"/>
  </r>
  <r>
    <n v="609352"/>
    <n v="71481"/>
    <n v="30"/>
    <s v="Male"/>
    <x v="5"/>
    <x v="3"/>
    <s v="Chinese"/>
    <d v="2023-05-27T00:00:00"/>
    <s v="Online"/>
    <n v="70"/>
    <n v="15"/>
    <n v="1374.09"/>
    <n v="40.49"/>
    <s v="Cash"/>
    <n v="2"/>
    <s v="25-35"/>
    <s v="repeat"/>
    <s v="high value"/>
    <s v="Low"/>
    <s v="May"/>
    <x v="0"/>
    <x v="1"/>
    <x v="1"/>
  </r>
  <r>
    <n v="609353"/>
    <n v="64728"/>
    <n v="37"/>
    <s v="Male"/>
    <x v="0"/>
    <x v="5"/>
    <s v="Burger"/>
    <d v="2022-06-09T00:00:00"/>
    <s v="COD"/>
    <n v="59"/>
    <n v="3.5"/>
    <n v="796.82"/>
    <n v="53.88"/>
    <s v="Wallet"/>
    <n v="4"/>
    <s v="36-50"/>
    <s v="new"/>
    <s v="high value"/>
    <s v="medium"/>
    <s v="Jun"/>
    <x v="2"/>
    <x v="2"/>
    <x v="1"/>
  </r>
  <r>
    <n v="609354"/>
    <n v="38998"/>
    <n v="55"/>
    <s v="Male"/>
    <x v="4"/>
    <x v="6"/>
    <s v="Burger"/>
    <d v="2022-07-07T00:00:00"/>
    <s v="COD"/>
    <n v="76"/>
    <n v="12"/>
    <n v="1017.35"/>
    <n v="108.87"/>
    <s v="Card"/>
    <n v="2"/>
    <s v="50+"/>
    <s v="repeat"/>
    <s v="high value"/>
    <s v="Low"/>
    <s v="Jul"/>
    <x v="2"/>
    <x v="1"/>
    <x v="1"/>
  </r>
  <r>
    <n v="609355"/>
    <n v="77004"/>
    <n v="61"/>
    <s v="Female"/>
    <x v="0"/>
    <x v="7"/>
    <s v="South Indian"/>
    <d v="2022-08-22T00:00:00"/>
    <s v="COD"/>
    <n v="62"/>
    <n v="6.9"/>
    <n v="283.47000000000003"/>
    <n v="36.94"/>
    <s v="Cash"/>
    <n v="4"/>
    <s v="50+"/>
    <s v="new"/>
    <s v="medium"/>
    <s v="medium"/>
    <s v="Aug"/>
    <x v="2"/>
    <x v="0"/>
    <x v="1"/>
  </r>
  <r>
    <n v="609356"/>
    <n v="29621"/>
    <n v="24"/>
    <s v="Female"/>
    <x v="3"/>
    <x v="3"/>
    <s v="South Indian"/>
    <d v="2023-01-08T00:00:00"/>
    <s v="Online"/>
    <n v="37"/>
    <n v="14.2"/>
    <n v="516.25"/>
    <n v="76.34"/>
    <s v="Card"/>
    <n v="4"/>
    <s v="18-24"/>
    <s v="new"/>
    <s v="high value"/>
    <s v="medium"/>
    <s v="Jan"/>
    <x v="0"/>
    <x v="1"/>
    <x v="0"/>
  </r>
  <r>
    <n v="609357"/>
    <n v="60035"/>
    <n v="59"/>
    <s v="Male"/>
    <x v="1"/>
    <x v="6"/>
    <s v="Chinese"/>
    <d v="2024-01-17T00:00:00"/>
    <s v="COD"/>
    <n v="84"/>
    <n v="1.7"/>
    <n v="655.69"/>
    <n v="21.17"/>
    <s v="Wallet"/>
    <n v="3"/>
    <s v="50+"/>
    <s v="new"/>
    <s v="high value"/>
    <s v="medium"/>
    <s v="Jan"/>
    <x v="1"/>
    <x v="2"/>
    <x v="1"/>
  </r>
  <r>
    <n v="609358"/>
    <n v="42966"/>
    <n v="33"/>
    <s v="Male"/>
    <x v="4"/>
    <x v="5"/>
    <s v="South Indian"/>
    <d v="2024-11-15T00:00:00"/>
    <s v="COD"/>
    <n v="68"/>
    <n v="4.3"/>
    <n v="978.13"/>
    <n v="99.6"/>
    <s v="Wallet"/>
    <n v="5"/>
    <s v="25-35"/>
    <s v="repeat"/>
    <s v="high value"/>
    <s v="High"/>
    <s v="Nov"/>
    <x v="1"/>
    <x v="2"/>
    <x v="1"/>
  </r>
  <r>
    <n v="609359"/>
    <n v="53124"/>
    <n v="36"/>
    <s v="Female"/>
    <x v="3"/>
    <x v="7"/>
    <s v="Burger"/>
    <d v="2023-08-04T00:00:00"/>
    <s v="COD"/>
    <n v="86"/>
    <n v="13.8"/>
    <n v="1223.07"/>
    <n v="111.88"/>
    <s v="Card"/>
    <n v="2"/>
    <s v="36-50"/>
    <s v="new"/>
    <s v="high value"/>
    <s v="Low"/>
    <s v="Aug"/>
    <x v="0"/>
    <x v="1"/>
    <x v="1"/>
  </r>
  <r>
    <n v="609360"/>
    <n v="19055"/>
    <n v="45"/>
    <s v="Female"/>
    <x v="3"/>
    <x v="7"/>
    <s v="Chinese"/>
    <d v="2024-12-08T00:00:00"/>
    <s v="Online"/>
    <n v="53"/>
    <n v="2.7"/>
    <n v="1083.7"/>
    <n v="48.44"/>
    <s v="UPI"/>
    <n v="2"/>
    <s v="36-50"/>
    <s v="new"/>
    <s v="high value"/>
    <s v="Low"/>
    <s v="Dec"/>
    <x v="1"/>
    <x v="2"/>
    <x v="1"/>
  </r>
  <r>
    <n v="609361"/>
    <n v="29411"/>
    <n v="18"/>
    <s v="Female"/>
    <x v="1"/>
    <x v="0"/>
    <s v="Biryani"/>
    <d v="2023-07-31T00:00:00"/>
    <s v="Online"/>
    <n v="49"/>
    <n v="11.5"/>
    <n v="1099.45"/>
    <n v="49.81"/>
    <s v="UPI"/>
    <n v="2"/>
    <s v="18-24"/>
    <s v="new"/>
    <s v="high value"/>
    <s v="Low"/>
    <s v="Jul"/>
    <x v="0"/>
    <x v="1"/>
    <x v="1"/>
  </r>
  <r>
    <n v="609362"/>
    <n v="85924"/>
    <n v="42"/>
    <s v="Female"/>
    <x v="2"/>
    <x v="0"/>
    <s v="South Indian"/>
    <d v="2022-07-04T00:00:00"/>
    <s v="Online"/>
    <n v="45"/>
    <n v="13.9"/>
    <n v="273.76"/>
    <n v="112.79"/>
    <s v="Cash"/>
    <n v="3"/>
    <s v="36-50"/>
    <s v="new"/>
    <s v="medium"/>
    <s v="medium"/>
    <s v="Jul"/>
    <x v="2"/>
    <x v="1"/>
    <x v="0"/>
  </r>
  <r>
    <n v="609363"/>
    <n v="26682"/>
    <n v="62"/>
    <s v="Male"/>
    <x v="1"/>
    <x v="2"/>
    <s v="South Indian"/>
    <d v="2022-05-30T00:00:00"/>
    <s v="Online"/>
    <n v="70"/>
    <n v="7.6"/>
    <n v="802.02"/>
    <n v="113.88"/>
    <s v="Card"/>
    <n v="5"/>
    <s v="50+"/>
    <s v="new"/>
    <s v="high value"/>
    <s v="High"/>
    <s v="May"/>
    <x v="2"/>
    <x v="0"/>
    <x v="1"/>
  </r>
  <r>
    <n v="609364"/>
    <n v="11927"/>
    <n v="24"/>
    <s v="Male"/>
    <x v="5"/>
    <x v="3"/>
    <s v="Chinese"/>
    <d v="2024-03-22T00:00:00"/>
    <s v="COD"/>
    <n v="31"/>
    <n v="11"/>
    <n v="1328.71"/>
    <n v="67.09"/>
    <s v="Wallet"/>
    <n v="1"/>
    <s v="18-24"/>
    <s v="new"/>
    <s v="high value"/>
    <s v="Low"/>
    <s v="Mar"/>
    <x v="1"/>
    <x v="1"/>
    <x v="0"/>
  </r>
  <r>
    <n v="609365"/>
    <n v="43330"/>
    <n v="32"/>
    <s v="Male"/>
    <x v="1"/>
    <x v="6"/>
    <s v="Pizza"/>
    <d v="2023-02-12T00:00:00"/>
    <s v="COD"/>
    <n v="30"/>
    <n v="3.6"/>
    <n v="589.85"/>
    <n v="25.49"/>
    <s v="UPI"/>
    <n v="2"/>
    <s v="25-35"/>
    <s v="new"/>
    <s v="high value"/>
    <s v="Low"/>
    <s v="Feb"/>
    <x v="0"/>
    <x v="2"/>
    <x v="2"/>
  </r>
  <r>
    <n v="609366"/>
    <n v="50426"/>
    <n v="37"/>
    <s v="Female"/>
    <x v="4"/>
    <x v="3"/>
    <s v="Biryani"/>
    <d v="2022-05-09T00:00:00"/>
    <s v="Online"/>
    <n v="31"/>
    <n v="9.6"/>
    <n v="1123.1600000000001"/>
    <n v="70.790000000000006"/>
    <s v="Cash"/>
    <n v="1"/>
    <s v="36-50"/>
    <s v="repeat"/>
    <s v="high value"/>
    <s v="Low"/>
    <s v="May"/>
    <x v="2"/>
    <x v="0"/>
    <x v="0"/>
  </r>
  <r>
    <n v="609367"/>
    <n v="84091"/>
    <n v="33"/>
    <s v="Female"/>
    <x v="4"/>
    <x v="3"/>
    <s v="Sandwich"/>
    <d v="2023-06-16T00:00:00"/>
    <s v="Online"/>
    <n v="22"/>
    <n v="2"/>
    <n v="655.29999999999995"/>
    <n v="114.26"/>
    <s v="Card"/>
    <n v="3"/>
    <s v="25-35"/>
    <s v="new"/>
    <s v="high value"/>
    <s v="medium"/>
    <s v="Jun"/>
    <x v="0"/>
    <x v="2"/>
    <x v="2"/>
  </r>
  <r>
    <n v="609368"/>
    <n v="77769"/>
    <n v="49"/>
    <s v="Female"/>
    <x v="1"/>
    <x v="1"/>
    <s v="Pizza"/>
    <d v="2022-04-01T00:00:00"/>
    <s v="Online"/>
    <n v="36"/>
    <n v="3"/>
    <n v="1248.2"/>
    <n v="33.020000000000003"/>
    <s v="Card"/>
    <n v="2"/>
    <s v="36-50"/>
    <s v="new"/>
    <s v="high value"/>
    <s v="Low"/>
    <s v="Apr"/>
    <x v="2"/>
    <x v="2"/>
    <x v="0"/>
  </r>
  <r>
    <n v="609369"/>
    <n v="82631"/>
    <n v="49"/>
    <s v="Male"/>
    <x v="4"/>
    <x v="5"/>
    <s v="Pizza"/>
    <d v="2023-01-02T00:00:00"/>
    <s v="COD"/>
    <n v="41"/>
    <n v="13.2"/>
    <n v="485.74"/>
    <n v="42.34"/>
    <s v="UPI"/>
    <n v="5"/>
    <s v="36-50"/>
    <s v="new"/>
    <s v="medium"/>
    <s v="High"/>
    <s v="Jan"/>
    <x v="0"/>
    <x v="1"/>
    <x v="0"/>
  </r>
  <r>
    <n v="609370"/>
    <n v="57780"/>
    <n v="52"/>
    <s v="Male"/>
    <x v="3"/>
    <x v="7"/>
    <s v="Pizza"/>
    <d v="2024-01-23T00:00:00"/>
    <s v="COD"/>
    <n v="87"/>
    <n v="12.7"/>
    <n v="400.02"/>
    <n v="23.7"/>
    <s v="Cash"/>
    <n v="1"/>
    <s v="50+"/>
    <s v="new"/>
    <s v="medium"/>
    <s v="Low"/>
    <s v="Jan"/>
    <x v="1"/>
    <x v="1"/>
    <x v="1"/>
  </r>
  <r>
    <n v="609371"/>
    <n v="77447"/>
    <n v="49"/>
    <s v="Male"/>
    <x v="4"/>
    <x v="5"/>
    <s v="Burger"/>
    <d v="2022-06-05T00:00:00"/>
    <s v="COD"/>
    <n v="64"/>
    <n v="2.2000000000000002"/>
    <n v="1201.07"/>
    <n v="78.819999999999993"/>
    <s v="Card"/>
    <n v="5"/>
    <s v="36-50"/>
    <s v="new"/>
    <s v="high value"/>
    <s v="High"/>
    <s v="Jun"/>
    <x v="2"/>
    <x v="2"/>
    <x v="1"/>
  </r>
  <r>
    <n v="609372"/>
    <n v="72483"/>
    <n v="27"/>
    <s v="Male"/>
    <x v="4"/>
    <x v="1"/>
    <s v="Burger"/>
    <d v="2023-08-24T00:00:00"/>
    <s v="COD"/>
    <n v="21"/>
    <n v="14"/>
    <n v="262.07"/>
    <n v="117.3"/>
    <s v="Card"/>
    <n v="4"/>
    <s v="25-35"/>
    <s v="new"/>
    <s v="medium"/>
    <s v="medium"/>
    <s v="Aug"/>
    <x v="0"/>
    <x v="1"/>
    <x v="2"/>
  </r>
  <r>
    <n v="609373"/>
    <n v="93034"/>
    <n v="57"/>
    <s v="Female"/>
    <x v="4"/>
    <x v="3"/>
    <s v="Sandwich"/>
    <d v="2022-12-29T00:00:00"/>
    <s v="COD"/>
    <n v="54"/>
    <n v="13.9"/>
    <n v="227.47"/>
    <n v="53.42"/>
    <s v="Wallet"/>
    <n v="4"/>
    <s v="50+"/>
    <s v="new"/>
    <s v="low"/>
    <s v="medium"/>
    <s v="Dec"/>
    <x v="2"/>
    <x v="1"/>
    <x v="1"/>
  </r>
  <r>
    <n v="609374"/>
    <n v="54222"/>
    <n v="32"/>
    <s v="Female"/>
    <x v="5"/>
    <x v="2"/>
    <s v="Pizza"/>
    <d v="2022-09-26T00:00:00"/>
    <s v="Online"/>
    <n v="68"/>
    <n v="2"/>
    <n v="462.41"/>
    <n v="97.29"/>
    <s v="Wallet"/>
    <n v="3"/>
    <s v="25-35"/>
    <s v="repeat"/>
    <s v="medium"/>
    <s v="medium"/>
    <s v="Sep"/>
    <x v="2"/>
    <x v="2"/>
    <x v="1"/>
  </r>
  <r>
    <n v="609375"/>
    <n v="16356"/>
    <n v="20"/>
    <s v="Female"/>
    <x v="4"/>
    <x v="0"/>
    <s v="Pizza"/>
    <d v="2023-01-07T00:00:00"/>
    <s v="Online"/>
    <n v="63"/>
    <n v="3.2"/>
    <n v="1486"/>
    <n v="107.38"/>
    <s v="Cash"/>
    <n v="5"/>
    <s v="18-24"/>
    <s v="new"/>
    <s v="high value"/>
    <s v="High"/>
    <s v="Jan"/>
    <x v="0"/>
    <x v="2"/>
    <x v="1"/>
  </r>
  <r>
    <n v="609376"/>
    <n v="83586"/>
    <n v="38"/>
    <s v="Female"/>
    <x v="5"/>
    <x v="4"/>
    <s v="Biryani"/>
    <d v="2022-02-07T00:00:00"/>
    <s v="COD"/>
    <n v="70"/>
    <n v="7.7"/>
    <n v="302.63"/>
    <n v="56.85"/>
    <s v="Cash"/>
    <n v="3"/>
    <s v="36-50"/>
    <s v="new"/>
    <s v="medium"/>
    <s v="medium"/>
    <s v="Feb"/>
    <x v="2"/>
    <x v="0"/>
    <x v="1"/>
  </r>
  <r>
    <n v="609377"/>
    <n v="91724"/>
    <n v="44"/>
    <s v="Male"/>
    <x v="4"/>
    <x v="1"/>
    <s v="Burger"/>
    <d v="2024-07-25T00:00:00"/>
    <s v="Online"/>
    <n v="55"/>
    <n v="8.5"/>
    <n v="212.92"/>
    <n v="64.95"/>
    <s v="Wallet"/>
    <n v="4"/>
    <s v="36-50"/>
    <s v="new"/>
    <s v="low"/>
    <s v="medium"/>
    <s v="Jul"/>
    <x v="1"/>
    <x v="0"/>
    <x v="1"/>
  </r>
  <r>
    <n v="609378"/>
    <n v="82720"/>
    <n v="31"/>
    <s v="Female"/>
    <x v="5"/>
    <x v="2"/>
    <s v="Biryani"/>
    <d v="2023-02-22T00:00:00"/>
    <s v="Online"/>
    <n v="78"/>
    <n v="8.1"/>
    <n v="264.27"/>
    <n v="52.04"/>
    <s v="UPI"/>
    <n v="3"/>
    <s v="25-35"/>
    <s v="new"/>
    <s v="medium"/>
    <s v="medium"/>
    <s v="Feb"/>
    <x v="0"/>
    <x v="0"/>
    <x v="1"/>
  </r>
  <r>
    <n v="609379"/>
    <n v="99239"/>
    <n v="62"/>
    <s v="Female"/>
    <x v="5"/>
    <x v="5"/>
    <s v="South Indian"/>
    <d v="2023-08-07T00:00:00"/>
    <s v="Online"/>
    <n v="62"/>
    <n v="1.7"/>
    <n v="1168.76"/>
    <n v="69.14"/>
    <s v="Cash"/>
    <n v="3"/>
    <s v="50+"/>
    <s v="new"/>
    <s v="high value"/>
    <s v="medium"/>
    <s v="Aug"/>
    <x v="0"/>
    <x v="2"/>
    <x v="1"/>
  </r>
  <r>
    <n v="609380"/>
    <n v="39007"/>
    <n v="39"/>
    <s v="Male"/>
    <x v="1"/>
    <x v="1"/>
    <s v="Burger"/>
    <d v="2022-08-30T00:00:00"/>
    <s v="COD"/>
    <n v="66"/>
    <n v="11.3"/>
    <n v="356.95"/>
    <n v="60.7"/>
    <s v="UPI"/>
    <n v="1"/>
    <s v="36-50"/>
    <s v="repeat"/>
    <s v="medium"/>
    <s v="Low"/>
    <s v="Aug"/>
    <x v="2"/>
    <x v="1"/>
    <x v="1"/>
  </r>
  <r>
    <n v="609381"/>
    <n v="37422"/>
    <n v="19"/>
    <s v="Female"/>
    <x v="5"/>
    <x v="2"/>
    <s v="Biryani"/>
    <d v="2022-02-23T00:00:00"/>
    <s v="Online"/>
    <n v="64"/>
    <n v="7.7"/>
    <n v="1066.6099999999999"/>
    <n v="113.04"/>
    <s v="Card"/>
    <n v="3"/>
    <s v="18-24"/>
    <s v="new"/>
    <s v="high value"/>
    <s v="medium"/>
    <s v="Feb"/>
    <x v="2"/>
    <x v="0"/>
    <x v="1"/>
  </r>
  <r>
    <n v="609382"/>
    <n v="42359"/>
    <n v="29"/>
    <s v="Male"/>
    <x v="0"/>
    <x v="4"/>
    <s v="South Indian"/>
    <d v="2023-08-16T00:00:00"/>
    <s v="Online"/>
    <n v="88"/>
    <n v="3.3"/>
    <n v="1246.25"/>
    <n v="42.18"/>
    <s v="Cash"/>
    <n v="4"/>
    <s v="25-35"/>
    <s v="new"/>
    <s v="high value"/>
    <s v="medium"/>
    <s v="Aug"/>
    <x v="0"/>
    <x v="2"/>
    <x v="1"/>
  </r>
  <r>
    <n v="609383"/>
    <n v="17980"/>
    <n v="26"/>
    <s v="Male"/>
    <x v="0"/>
    <x v="0"/>
    <s v="Burger"/>
    <d v="2023-10-06T00:00:00"/>
    <s v="Online"/>
    <n v="46"/>
    <n v="8.8000000000000007"/>
    <n v="1249.03"/>
    <n v="52.46"/>
    <s v="Cash"/>
    <n v="1"/>
    <s v="25-35"/>
    <s v="new"/>
    <s v="high value"/>
    <s v="Low"/>
    <s v="Oct"/>
    <x v="0"/>
    <x v="0"/>
    <x v="1"/>
  </r>
  <r>
    <n v="609384"/>
    <n v="21226"/>
    <n v="22"/>
    <s v="Female"/>
    <x v="3"/>
    <x v="3"/>
    <s v="Biryani"/>
    <d v="2024-08-14T00:00:00"/>
    <s v="Online"/>
    <n v="82"/>
    <n v="7.7"/>
    <n v="1479.71"/>
    <n v="78.86"/>
    <s v="Wallet"/>
    <n v="5"/>
    <s v="18-24"/>
    <s v="new"/>
    <s v="high value"/>
    <s v="High"/>
    <s v="Aug"/>
    <x v="1"/>
    <x v="0"/>
    <x v="1"/>
  </r>
  <r>
    <n v="609385"/>
    <n v="28567"/>
    <n v="54"/>
    <s v="Male"/>
    <x v="5"/>
    <x v="6"/>
    <s v="Pizza"/>
    <d v="2024-11-05T00:00:00"/>
    <s v="Online"/>
    <n v="74"/>
    <n v="13.9"/>
    <n v="983.31"/>
    <n v="21.03"/>
    <s v="Card"/>
    <n v="1"/>
    <s v="50+"/>
    <s v="new"/>
    <s v="high value"/>
    <s v="Low"/>
    <s v="Nov"/>
    <x v="1"/>
    <x v="1"/>
    <x v="1"/>
  </r>
  <r>
    <n v="609386"/>
    <n v="59517"/>
    <n v="36"/>
    <s v="Female"/>
    <x v="0"/>
    <x v="0"/>
    <s v="Biryani"/>
    <d v="2022-03-25T00:00:00"/>
    <s v="COD"/>
    <n v="33"/>
    <n v="6.6"/>
    <n v="1301.3"/>
    <n v="72.8"/>
    <s v="Card"/>
    <n v="3"/>
    <s v="36-50"/>
    <s v="new"/>
    <s v="high value"/>
    <s v="medium"/>
    <s v="Mar"/>
    <x v="2"/>
    <x v="0"/>
    <x v="0"/>
  </r>
  <r>
    <n v="609387"/>
    <n v="90465"/>
    <n v="31"/>
    <s v="Male"/>
    <x v="4"/>
    <x v="7"/>
    <s v="South Indian"/>
    <d v="2024-05-14T00:00:00"/>
    <s v="COD"/>
    <n v="23"/>
    <n v="11.8"/>
    <n v="551.59"/>
    <n v="37.54"/>
    <s v="Cash"/>
    <n v="4"/>
    <s v="25-35"/>
    <s v="new"/>
    <s v="high value"/>
    <s v="medium"/>
    <s v="May"/>
    <x v="1"/>
    <x v="1"/>
    <x v="2"/>
  </r>
  <r>
    <n v="609388"/>
    <n v="60599"/>
    <n v="48"/>
    <s v="Male"/>
    <x v="0"/>
    <x v="1"/>
    <s v="Chinese"/>
    <d v="2022-11-14T00:00:00"/>
    <s v="COD"/>
    <n v="83"/>
    <n v="1"/>
    <n v="864.9"/>
    <n v="102.92"/>
    <s v="Cash"/>
    <n v="3"/>
    <s v="36-50"/>
    <s v="new"/>
    <s v="high value"/>
    <s v="medium"/>
    <s v="Nov"/>
    <x v="2"/>
    <x v="2"/>
    <x v="1"/>
  </r>
  <r>
    <n v="609389"/>
    <n v="74276"/>
    <n v="21"/>
    <s v="Female"/>
    <x v="3"/>
    <x v="7"/>
    <s v="Sandwich"/>
    <d v="2023-05-27T00:00:00"/>
    <s v="Online"/>
    <n v="51"/>
    <n v="14.4"/>
    <n v="914.16"/>
    <n v="25.18"/>
    <s v="UPI"/>
    <n v="3"/>
    <s v="18-24"/>
    <s v="new"/>
    <s v="high value"/>
    <s v="medium"/>
    <s v="May"/>
    <x v="0"/>
    <x v="1"/>
    <x v="1"/>
  </r>
  <r>
    <n v="609390"/>
    <n v="77731"/>
    <n v="20"/>
    <s v="Male"/>
    <x v="3"/>
    <x v="3"/>
    <s v="South Indian"/>
    <d v="2023-06-18T00:00:00"/>
    <s v="COD"/>
    <n v="68"/>
    <n v="5.9"/>
    <n v="545.57000000000005"/>
    <n v="63.09"/>
    <s v="Wallet"/>
    <n v="2"/>
    <s v="18-24"/>
    <s v="new"/>
    <s v="high value"/>
    <s v="Low"/>
    <s v="Jun"/>
    <x v="0"/>
    <x v="0"/>
    <x v="1"/>
  </r>
  <r>
    <n v="609391"/>
    <n v="25371"/>
    <n v="63"/>
    <s v="Female"/>
    <x v="3"/>
    <x v="4"/>
    <s v="Chinese"/>
    <d v="2024-09-09T00:00:00"/>
    <s v="COD"/>
    <n v="25"/>
    <n v="1.1000000000000001"/>
    <n v="595.25"/>
    <n v="64.81"/>
    <s v="Wallet"/>
    <n v="1"/>
    <s v="50+"/>
    <s v="new"/>
    <s v="high value"/>
    <s v="Low"/>
    <s v="Sep"/>
    <x v="1"/>
    <x v="2"/>
    <x v="2"/>
  </r>
  <r>
    <n v="609392"/>
    <n v="33002"/>
    <n v="63"/>
    <s v="Female"/>
    <x v="4"/>
    <x v="7"/>
    <s v="Pizza"/>
    <d v="2022-09-14T00:00:00"/>
    <s v="Online"/>
    <n v="45"/>
    <n v="9.6"/>
    <n v="926.01"/>
    <n v="95.09"/>
    <s v="UPI"/>
    <n v="3"/>
    <s v="50+"/>
    <s v="new"/>
    <s v="high value"/>
    <s v="medium"/>
    <s v="Sep"/>
    <x v="2"/>
    <x v="0"/>
    <x v="0"/>
  </r>
  <r>
    <n v="609393"/>
    <n v="79232"/>
    <n v="59"/>
    <s v="Female"/>
    <x v="2"/>
    <x v="7"/>
    <s v="Biryani"/>
    <d v="2022-02-08T00:00:00"/>
    <s v="Online"/>
    <n v="59"/>
    <n v="12.9"/>
    <n v="910.84"/>
    <n v="105.48"/>
    <s v="Cash"/>
    <n v="2"/>
    <s v="50+"/>
    <s v="new"/>
    <s v="high value"/>
    <s v="Low"/>
    <s v="Feb"/>
    <x v="2"/>
    <x v="1"/>
    <x v="1"/>
  </r>
  <r>
    <n v="609394"/>
    <n v="67725"/>
    <n v="43"/>
    <s v="Female"/>
    <x v="0"/>
    <x v="0"/>
    <s v="Sandwich"/>
    <d v="2024-02-11T00:00:00"/>
    <s v="Online"/>
    <n v="77"/>
    <n v="5.7"/>
    <n v="732.13"/>
    <n v="49.51"/>
    <s v="Cash"/>
    <n v="3"/>
    <s v="36-50"/>
    <s v="new"/>
    <s v="high value"/>
    <s v="medium"/>
    <s v="Feb"/>
    <x v="1"/>
    <x v="0"/>
    <x v="1"/>
  </r>
  <r>
    <n v="609395"/>
    <n v="33221"/>
    <n v="28"/>
    <s v="Male"/>
    <x v="2"/>
    <x v="2"/>
    <s v="Chinese"/>
    <d v="2022-09-18T00:00:00"/>
    <s v="COD"/>
    <n v="48"/>
    <n v="12.5"/>
    <n v="1216.94"/>
    <n v="111.22"/>
    <s v="Wallet"/>
    <n v="3"/>
    <s v="25-35"/>
    <s v="new"/>
    <s v="high value"/>
    <s v="medium"/>
    <s v="Sep"/>
    <x v="2"/>
    <x v="1"/>
    <x v="1"/>
  </r>
  <r>
    <n v="609396"/>
    <n v="15360"/>
    <n v="59"/>
    <s v="Female"/>
    <x v="1"/>
    <x v="5"/>
    <s v="Pizza"/>
    <d v="2023-07-11T00:00:00"/>
    <s v="Online"/>
    <n v="25"/>
    <n v="11.5"/>
    <n v="1410.69"/>
    <n v="118.28"/>
    <s v="UPI"/>
    <n v="3"/>
    <s v="50+"/>
    <s v="new"/>
    <s v="high value"/>
    <s v="medium"/>
    <s v="Jul"/>
    <x v="0"/>
    <x v="1"/>
    <x v="2"/>
  </r>
  <r>
    <n v="609397"/>
    <n v="29045"/>
    <n v="33"/>
    <s v="Female"/>
    <x v="3"/>
    <x v="6"/>
    <s v="Sandwich"/>
    <d v="2024-12-25T00:00:00"/>
    <s v="Online"/>
    <n v="67"/>
    <n v="7.7"/>
    <n v="1076.73"/>
    <n v="70.91"/>
    <s v="UPI"/>
    <n v="2"/>
    <s v="25-35"/>
    <s v="new"/>
    <s v="high value"/>
    <s v="Low"/>
    <s v="Dec"/>
    <x v="1"/>
    <x v="0"/>
    <x v="1"/>
  </r>
  <r>
    <n v="609398"/>
    <n v="98037"/>
    <n v="38"/>
    <s v="Female"/>
    <x v="5"/>
    <x v="7"/>
    <s v="Sandwich"/>
    <d v="2023-05-27T00:00:00"/>
    <s v="Online"/>
    <n v="81"/>
    <n v="5.3"/>
    <n v="506.27"/>
    <n v="48.61"/>
    <s v="Wallet"/>
    <n v="5"/>
    <s v="36-50"/>
    <s v="new"/>
    <s v="high value"/>
    <s v="High"/>
    <s v="May"/>
    <x v="0"/>
    <x v="0"/>
    <x v="1"/>
  </r>
  <r>
    <n v="609399"/>
    <n v="83970"/>
    <n v="27"/>
    <s v="Male"/>
    <x v="2"/>
    <x v="6"/>
    <s v="Sandwich"/>
    <d v="2023-12-06T00:00:00"/>
    <s v="Online"/>
    <n v="29"/>
    <n v="7.5"/>
    <n v="567.04"/>
    <n v="20.38"/>
    <s v="UPI"/>
    <n v="1"/>
    <s v="25-35"/>
    <s v="new"/>
    <s v="high value"/>
    <s v="Low"/>
    <s v="Dec"/>
    <x v="0"/>
    <x v="0"/>
    <x v="2"/>
  </r>
  <r>
    <n v="609400"/>
    <n v="44202"/>
    <n v="38"/>
    <s v="Male"/>
    <x v="1"/>
    <x v="4"/>
    <s v="Pizza"/>
    <d v="2023-07-13T00:00:00"/>
    <s v="COD"/>
    <n v="29"/>
    <n v="7.9"/>
    <n v="1133.27"/>
    <n v="55.07"/>
    <s v="Card"/>
    <n v="5"/>
    <s v="36-50"/>
    <s v="new"/>
    <s v="high value"/>
    <s v="High"/>
    <s v="Jul"/>
    <x v="0"/>
    <x v="0"/>
    <x v="2"/>
  </r>
  <r>
    <n v="609401"/>
    <n v="53858"/>
    <n v="62"/>
    <s v="Female"/>
    <x v="5"/>
    <x v="0"/>
    <s v="South Indian"/>
    <d v="2022-12-22T00:00:00"/>
    <s v="COD"/>
    <n v="45"/>
    <n v="5.7"/>
    <n v="1408.5"/>
    <n v="42.27"/>
    <s v="Card"/>
    <n v="5"/>
    <s v="50+"/>
    <s v="new"/>
    <s v="high value"/>
    <s v="High"/>
    <s v="Dec"/>
    <x v="2"/>
    <x v="0"/>
    <x v="0"/>
  </r>
  <r>
    <n v="609402"/>
    <n v="35616"/>
    <n v="61"/>
    <s v="Female"/>
    <x v="4"/>
    <x v="4"/>
    <s v="Sandwich"/>
    <d v="2024-07-27T00:00:00"/>
    <s v="Online"/>
    <n v="54"/>
    <n v="8.5"/>
    <n v="830.51"/>
    <n v="112.29"/>
    <s v="Card"/>
    <n v="2"/>
    <s v="50+"/>
    <s v="new"/>
    <s v="high value"/>
    <s v="Low"/>
    <s v="Jul"/>
    <x v="1"/>
    <x v="0"/>
    <x v="1"/>
  </r>
  <r>
    <n v="609403"/>
    <n v="16600"/>
    <n v="59"/>
    <s v="Female"/>
    <x v="1"/>
    <x v="3"/>
    <s v="South Indian"/>
    <d v="2024-06-04T00:00:00"/>
    <s v="Online"/>
    <n v="43"/>
    <n v="13.2"/>
    <n v="1236.3"/>
    <n v="85.02"/>
    <s v="UPI"/>
    <n v="3"/>
    <s v="50+"/>
    <s v="new"/>
    <s v="high value"/>
    <s v="medium"/>
    <s v="Jun"/>
    <x v="1"/>
    <x v="1"/>
    <x v="0"/>
  </r>
  <r>
    <n v="609404"/>
    <n v="23797"/>
    <n v="33"/>
    <s v="Female"/>
    <x v="1"/>
    <x v="4"/>
    <s v="Pizza"/>
    <d v="2023-12-23T00:00:00"/>
    <s v="COD"/>
    <n v="21"/>
    <n v="9"/>
    <n v="460.99"/>
    <n v="25.46"/>
    <s v="Cash"/>
    <n v="3"/>
    <s v="25-35"/>
    <s v="new"/>
    <s v="medium"/>
    <s v="medium"/>
    <s v="Dec"/>
    <x v="0"/>
    <x v="0"/>
    <x v="2"/>
  </r>
  <r>
    <n v="609405"/>
    <n v="17366"/>
    <n v="53"/>
    <s v="Female"/>
    <x v="5"/>
    <x v="2"/>
    <s v="Sandwich"/>
    <d v="2024-07-27T00:00:00"/>
    <s v="Online"/>
    <n v="22"/>
    <n v="5.2"/>
    <n v="647.83000000000004"/>
    <n v="100.05"/>
    <s v="Card"/>
    <n v="2"/>
    <s v="50+"/>
    <s v="new"/>
    <s v="high value"/>
    <s v="Low"/>
    <s v="Jul"/>
    <x v="1"/>
    <x v="0"/>
    <x v="2"/>
  </r>
  <r>
    <n v="609406"/>
    <n v="35841"/>
    <n v="63"/>
    <s v="Male"/>
    <x v="3"/>
    <x v="3"/>
    <s v="Pizza"/>
    <d v="2023-12-30T00:00:00"/>
    <s v="Online"/>
    <n v="71"/>
    <n v="9.6"/>
    <n v="864.82"/>
    <n v="103.29"/>
    <s v="UPI"/>
    <n v="2"/>
    <s v="50+"/>
    <s v="new"/>
    <s v="high value"/>
    <s v="Low"/>
    <s v="Dec"/>
    <x v="0"/>
    <x v="0"/>
    <x v="1"/>
  </r>
  <r>
    <n v="609407"/>
    <n v="41536"/>
    <n v="23"/>
    <s v="Female"/>
    <x v="1"/>
    <x v="4"/>
    <s v="South Indian"/>
    <d v="2024-04-30T00:00:00"/>
    <s v="Online"/>
    <n v="44"/>
    <n v="8.6999999999999993"/>
    <n v="397.43"/>
    <n v="39.83"/>
    <s v="Wallet"/>
    <n v="2"/>
    <s v="18-24"/>
    <s v="new"/>
    <s v="medium"/>
    <s v="Low"/>
    <s v="Apr"/>
    <x v="1"/>
    <x v="0"/>
    <x v="0"/>
  </r>
  <r>
    <n v="609408"/>
    <n v="47009"/>
    <n v="20"/>
    <s v="Male"/>
    <x v="4"/>
    <x v="0"/>
    <s v="Biryani"/>
    <d v="2022-08-25T00:00:00"/>
    <s v="Online"/>
    <n v="58"/>
    <n v="2.8"/>
    <n v="788.07"/>
    <n v="116.74"/>
    <s v="UPI"/>
    <n v="5"/>
    <s v="18-24"/>
    <s v="new"/>
    <s v="high value"/>
    <s v="High"/>
    <s v="Aug"/>
    <x v="2"/>
    <x v="2"/>
    <x v="1"/>
  </r>
  <r>
    <n v="609409"/>
    <n v="15186"/>
    <n v="36"/>
    <s v="Female"/>
    <x v="4"/>
    <x v="7"/>
    <s v="Biryani"/>
    <d v="2024-07-02T00:00:00"/>
    <s v="COD"/>
    <n v="43"/>
    <n v="8"/>
    <n v="184.27"/>
    <n v="50.79"/>
    <s v="UPI"/>
    <n v="4"/>
    <s v="36-50"/>
    <s v="new"/>
    <s v="low"/>
    <s v="medium"/>
    <s v="Jul"/>
    <x v="1"/>
    <x v="0"/>
    <x v="0"/>
  </r>
  <r>
    <n v="609410"/>
    <n v="54028"/>
    <n v="27"/>
    <s v="Female"/>
    <x v="4"/>
    <x v="6"/>
    <s v="Biryani"/>
    <d v="2022-10-19T00:00:00"/>
    <s v="Online"/>
    <n v="71"/>
    <n v="14.2"/>
    <n v="483.02"/>
    <n v="109.95"/>
    <s v="Wallet"/>
    <n v="3"/>
    <s v="25-35"/>
    <s v="new"/>
    <s v="medium"/>
    <s v="medium"/>
    <s v="Oct"/>
    <x v="2"/>
    <x v="1"/>
    <x v="1"/>
  </r>
  <r>
    <n v="609411"/>
    <n v="12148"/>
    <n v="47"/>
    <s v="Male"/>
    <x v="4"/>
    <x v="3"/>
    <s v="Biryani"/>
    <d v="2023-02-11T00:00:00"/>
    <s v="COD"/>
    <n v="78"/>
    <n v="6.9"/>
    <n v="844.18"/>
    <n v="48.58"/>
    <s v="UPI"/>
    <n v="5"/>
    <s v="36-50"/>
    <s v="new"/>
    <s v="high value"/>
    <s v="High"/>
    <s v="Feb"/>
    <x v="0"/>
    <x v="0"/>
    <x v="1"/>
  </r>
  <r>
    <n v="609412"/>
    <n v="24497"/>
    <n v="47"/>
    <s v="Male"/>
    <x v="2"/>
    <x v="4"/>
    <s v="Biryani"/>
    <d v="2023-01-15T00:00:00"/>
    <s v="Online"/>
    <n v="56"/>
    <n v="10.5"/>
    <n v="663.93"/>
    <n v="61.59"/>
    <s v="Card"/>
    <n v="1"/>
    <s v="36-50"/>
    <s v="new"/>
    <s v="high value"/>
    <s v="Low"/>
    <s v="Jan"/>
    <x v="0"/>
    <x v="1"/>
    <x v="1"/>
  </r>
  <r>
    <n v="609413"/>
    <n v="26982"/>
    <n v="31"/>
    <s v="Male"/>
    <x v="2"/>
    <x v="2"/>
    <s v="Pizza"/>
    <d v="2024-09-06T00:00:00"/>
    <s v="Online"/>
    <n v="29"/>
    <n v="4.5"/>
    <n v="939.42"/>
    <n v="101.51"/>
    <s v="UPI"/>
    <n v="4"/>
    <s v="25-35"/>
    <s v="new"/>
    <s v="high value"/>
    <s v="medium"/>
    <s v="Sep"/>
    <x v="1"/>
    <x v="2"/>
    <x v="2"/>
  </r>
  <r>
    <n v="609414"/>
    <n v="16302"/>
    <n v="25"/>
    <s v="Male"/>
    <x v="1"/>
    <x v="6"/>
    <s v="Biryani"/>
    <d v="2023-06-19T00:00:00"/>
    <s v="Online"/>
    <n v="74"/>
    <n v="6.4"/>
    <n v="1136.18"/>
    <n v="54.44"/>
    <s v="Cash"/>
    <n v="2"/>
    <s v="25-35"/>
    <s v="new"/>
    <s v="high value"/>
    <s v="Low"/>
    <s v="Jun"/>
    <x v="0"/>
    <x v="0"/>
    <x v="1"/>
  </r>
  <r>
    <n v="609415"/>
    <n v="41710"/>
    <n v="20"/>
    <s v="Female"/>
    <x v="0"/>
    <x v="5"/>
    <s v="South Indian"/>
    <d v="2024-01-02T00:00:00"/>
    <s v="COD"/>
    <n v="49"/>
    <n v="12.7"/>
    <n v="272.07"/>
    <n v="63.96"/>
    <s v="Cash"/>
    <n v="1"/>
    <s v="18-24"/>
    <s v="new"/>
    <s v="medium"/>
    <s v="Low"/>
    <s v="Jan"/>
    <x v="1"/>
    <x v="1"/>
    <x v="1"/>
  </r>
  <r>
    <n v="609416"/>
    <n v="72204"/>
    <n v="53"/>
    <s v="Female"/>
    <x v="1"/>
    <x v="0"/>
    <s v="Sandwich"/>
    <d v="2022-10-12T00:00:00"/>
    <s v="Online"/>
    <n v="52"/>
    <n v="4.9000000000000004"/>
    <n v="400.18"/>
    <n v="35.840000000000003"/>
    <s v="Wallet"/>
    <n v="4"/>
    <s v="50+"/>
    <s v="new"/>
    <s v="medium"/>
    <s v="medium"/>
    <s v="Oct"/>
    <x v="2"/>
    <x v="2"/>
    <x v="1"/>
  </r>
  <r>
    <n v="609417"/>
    <n v="87470"/>
    <n v="18"/>
    <s v="Female"/>
    <x v="4"/>
    <x v="7"/>
    <s v="Pizza"/>
    <d v="2022-01-01T00:00:00"/>
    <s v="Online"/>
    <n v="41"/>
    <n v="14.2"/>
    <n v="217.62"/>
    <n v="107.68"/>
    <s v="Cash"/>
    <n v="3"/>
    <s v="18-24"/>
    <s v="new"/>
    <s v="low"/>
    <s v="medium"/>
    <s v="Jan"/>
    <x v="2"/>
    <x v="1"/>
    <x v="0"/>
  </r>
  <r>
    <n v="609418"/>
    <n v="55459"/>
    <n v="18"/>
    <s v="Female"/>
    <x v="2"/>
    <x v="3"/>
    <s v="Chinese"/>
    <d v="2022-09-18T00:00:00"/>
    <s v="COD"/>
    <n v="73"/>
    <n v="2.1"/>
    <n v="1236.99"/>
    <n v="81.2"/>
    <s v="Cash"/>
    <n v="3"/>
    <s v="18-24"/>
    <s v="new"/>
    <s v="high value"/>
    <s v="medium"/>
    <s v="Sep"/>
    <x v="2"/>
    <x v="2"/>
    <x v="1"/>
  </r>
  <r>
    <n v="609419"/>
    <n v="41967"/>
    <n v="43"/>
    <s v="Male"/>
    <x v="4"/>
    <x v="2"/>
    <s v="Chinese"/>
    <d v="2022-07-07T00:00:00"/>
    <s v="COD"/>
    <n v="70"/>
    <n v="10.1"/>
    <n v="208.51"/>
    <n v="49.8"/>
    <s v="Wallet"/>
    <n v="3"/>
    <s v="36-50"/>
    <s v="new"/>
    <s v="low"/>
    <s v="medium"/>
    <s v="Jul"/>
    <x v="2"/>
    <x v="1"/>
    <x v="1"/>
  </r>
  <r>
    <n v="609420"/>
    <n v="80487"/>
    <n v="22"/>
    <s v="Female"/>
    <x v="1"/>
    <x v="4"/>
    <s v="Pizza"/>
    <d v="2022-08-08T00:00:00"/>
    <s v="Online"/>
    <n v="22"/>
    <n v="6"/>
    <n v="302.25"/>
    <n v="60.58"/>
    <s v="Wallet"/>
    <n v="3"/>
    <s v="18-24"/>
    <s v="new"/>
    <s v="medium"/>
    <s v="medium"/>
    <s v="Aug"/>
    <x v="2"/>
    <x v="0"/>
    <x v="2"/>
  </r>
  <r>
    <n v="609421"/>
    <n v="58220"/>
    <n v="41"/>
    <s v="Male"/>
    <x v="1"/>
    <x v="1"/>
    <s v="Chinese"/>
    <d v="2024-11-28T00:00:00"/>
    <s v="Online"/>
    <n v="32"/>
    <n v="5"/>
    <n v="1443.13"/>
    <n v="103.35"/>
    <s v="Card"/>
    <n v="1"/>
    <s v="36-50"/>
    <s v="new"/>
    <s v="high value"/>
    <s v="Low"/>
    <s v="Nov"/>
    <x v="1"/>
    <x v="2"/>
    <x v="0"/>
  </r>
  <r>
    <n v="609422"/>
    <n v="73993"/>
    <n v="60"/>
    <s v="Male"/>
    <x v="4"/>
    <x v="6"/>
    <s v="Biryani"/>
    <d v="2024-07-13T00:00:00"/>
    <s v="Online"/>
    <n v="71"/>
    <n v="5.5"/>
    <n v="910.7"/>
    <n v="49.2"/>
    <s v="Card"/>
    <n v="2"/>
    <s v="50+"/>
    <s v="new"/>
    <s v="high value"/>
    <s v="Low"/>
    <s v="Jul"/>
    <x v="1"/>
    <x v="0"/>
    <x v="1"/>
  </r>
  <r>
    <n v="609423"/>
    <n v="17917"/>
    <n v="58"/>
    <s v="Male"/>
    <x v="4"/>
    <x v="2"/>
    <s v="Chinese"/>
    <d v="2023-03-22T00:00:00"/>
    <s v="Online"/>
    <n v="58"/>
    <n v="9.9"/>
    <n v="756.75"/>
    <n v="42.38"/>
    <s v="UPI"/>
    <n v="4"/>
    <s v="50+"/>
    <s v="new"/>
    <s v="high value"/>
    <s v="medium"/>
    <s v="Mar"/>
    <x v="0"/>
    <x v="0"/>
    <x v="1"/>
  </r>
  <r>
    <n v="609424"/>
    <n v="30953"/>
    <n v="57"/>
    <s v="Female"/>
    <x v="0"/>
    <x v="7"/>
    <s v="South Indian"/>
    <d v="2024-12-29T00:00:00"/>
    <s v="COD"/>
    <n v="70"/>
    <n v="11.1"/>
    <n v="1448.64"/>
    <n v="61.78"/>
    <s v="Wallet"/>
    <n v="4"/>
    <s v="50+"/>
    <s v="new"/>
    <s v="high value"/>
    <s v="medium"/>
    <s v="Dec"/>
    <x v="1"/>
    <x v="1"/>
    <x v="1"/>
  </r>
  <r>
    <n v="609425"/>
    <n v="81796"/>
    <n v="53"/>
    <s v="Male"/>
    <x v="2"/>
    <x v="7"/>
    <s v="South Indian"/>
    <d v="2024-03-15T00:00:00"/>
    <s v="Online"/>
    <n v="31"/>
    <n v="4"/>
    <n v="215.02"/>
    <n v="56.83"/>
    <s v="Cash"/>
    <n v="3"/>
    <s v="50+"/>
    <s v="new"/>
    <s v="low"/>
    <s v="medium"/>
    <s v="Mar"/>
    <x v="1"/>
    <x v="2"/>
    <x v="0"/>
  </r>
  <r>
    <n v="609426"/>
    <n v="15613"/>
    <n v="35"/>
    <s v="Male"/>
    <x v="5"/>
    <x v="2"/>
    <s v="Biryani"/>
    <d v="2022-10-08T00:00:00"/>
    <s v="Online"/>
    <n v="33"/>
    <n v="1.6"/>
    <n v="510.09"/>
    <n v="20.059999999999999"/>
    <s v="Card"/>
    <n v="3"/>
    <s v="25-35"/>
    <s v="new"/>
    <s v="high value"/>
    <s v="medium"/>
    <s v="Oct"/>
    <x v="2"/>
    <x v="2"/>
    <x v="0"/>
  </r>
  <r>
    <n v="609427"/>
    <n v="58925"/>
    <n v="34"/>
    <s v="Female"/>
    <x v="2"/>
    <x v="3"/>
    <s v="Chinese"/>
    <d v="2023-11-16T00:00:00"/>
    <s v="Online"/>
    <n v="52"/>
    <n v="1.4"/>
    <n v="827.59"/>
    <n v="86.23"/>
    <s v="Card"/>
    <n v="1"/>
    <s v="25-35"/>
    <s v="new"/>
    <s v="high value"/>
    <s v="Low"/>
    <s v="Nov"/>
    <x v="0"/>
    <x v="2"/>
    <x v="1"/>
  </r>
  <r>
    <n v="609428"/>
    <n v="81758"/>
    <n v="26"/>
    <s v="Female"/>
    <x v="0"/>
    <x v="6"/>
    <s v="South Indian"/>
    <d v="2022-04-18T00:00:00"/>
    <s v="COD"/>
    <n v="64"/>
    <n v="3.7"/>
    <n v="644.63"/>
    <n v="65.52"/>
    <s v="Cash"/>
    <n v="5"/>
    <s v="25-35"/>
    <s v="new"/>
    <s v="high value"/>
    <s v="High"/>
    <s v="Apr"/>
    <x v="2"/>
    <x v="2"/>
    <x v="1"/>
  </r>
  <r>
    <n v="609429"/>
    <n v="20858"/>
    <n v="29"/>
    <s v="Female"/>
    <x v="1"/>
    <x v="1"/>
    <s v="Sandwich"/>
    <d v="2024-05-24T00:00:00"/>
    <s v="Online"/>
    <n v="81"/>
    <n v="10.4"/>
    <n v="709.28"/>
    <n v="56.44"/>
    <s v="UPI"/>
    <n v="3"/>
    <s v="25-35"/>
    <s v="new"/>
    <s v="high value"/>
    <s v="medium"/>
    <s v="May"/>
    <x v="1"/>
    <x v="1"/>
    <x v="1"/>
  </r>
  <r>
    <n v="609430"/>
    <n v="41358"/>
    <n v="59"/>
    <s v="Female"/>
    <x v="5"/>
    <x v="4"/>
    <s v="Chinese"/>
    <d v="2023-01-30T00:00:00"/>
    <s v="Online"/>
    <n v="66"/>
    <n v="9.9"/>
    <n v="1093.8599999999999"/>
    <n v="42.75"/>
    <s v="Card"/>
    <n v="3"/>
    <s v="50+"/>
    <s v="new"/>
    <s v="high value"/>
    <s v="medium"/>
    <s v="Jan"/>
    <x v="0"/>
    <x v="0"/>
    <x v="1"/>
  </r>
  <r>
    <n v="609431"/>
    <n v="52512"/>
    <n v="61"/>
    <s v="Male"/>
    <x v="3"/>
    <x v="6"/>
    <s v="Chinese"/>
    <d v="2023-05-11T00:00:00"/>
    <s v="Online"/>
    <n v="80"/>
    <n v="4.8"/>
    <n v="1163.48"/>
    <n v="69.400000000000006"/>
    <s v="Card"/>
    <n v="5"/>
    <s v="50+"/>
    <s v="new"/>
    <s v="high value"/>
    <s v="High"/>
    <s v="May"/>
    <x v="0"/>
    <x v="2"/>
    <x v="1"/>
  </r>
  <r>
    <n v="609432"/>
    <n v="11006"/>
    <n v="56"/>
    <s v="Male"/>
    <x v="2"/>
    <x v="3"/>
    <s v="Biryani"/>
    <d v="2022-09-27T00:00:00"/>
    <s v="Online"/>
    <n v="54"/>
    <n v="14.6"/>
    <n v="1271.9100000000001"/>
    <n v="25.35"/>
    <s v="Wallet"/>
    <n v="1"/>
    <s v="50+"/>
    <s v="new"/>
    <s v="high value"/>
    <s v="Low"/>
    <s v="Sep"/>
    <x v="2"/>
    <x v="1"/>
    <x v="1"/>
  </r>
  <r>
    <n v="609433"/>
    <n v="47898"/>
    <n v="54"/>
    <s v="Female"/>
    <x v="2"/>
    <x v="4"/>
    <s v="Biryani"/>
    <d v="2024-06-12T00:00:00"/>
    <s v="Online"/>
    <n v="67"/>
    <n v="9.6"/>
    <n v="1234.3800000000001"/>
    <n v="80.45"/>
    <s v="UPI"/>
    <n v="5"/>
    <s v="50+"/>
    <s v="new"/>
    <s v="high value"/>
    <s v="High"/>
    <s v="Jun"/>
    <x v="1"/>
    <x v="0"/>
    <x v="1"/>
  </r>
  <r>
    <n v="609434"/>
    <n v="35028"/>
    <n v="30"/>
    <s v="Female"/>
    <x v="1"/>
    <x v="6"/>
    <s v="Burger"/>
    <d v="2023-01-17T00:00:00"/>
    <s v="Online"/>
    <n v="85"/>
    <n v="12.3"/>
    <n v="751.01"/>
    <n v="107.44"/>
    <s v="Card"/>
    <n v="2"/>
    <s v="25-35"/>
    <s v="new"/>
    <s v="high value"/>
    <s v="Low"/>
    <s v="Jan"/>
    <x v="0"/>
    <x v="1"/>
    <x v="1"/>
  </r>
  <r>
    <n v="609435"/>
    <n v="80333"/>
    <n v="62"/>
    <s v="Male"/>
    <x v="3"/>
    <x v="0"/>
    <s v="Chinese"/>
    <d v="2024-05-30T00:00:00"/>
    <s v="Online"/>
    <n v="24"/>
    <n v="4.5"/>
    <n v="452.12"/>
    <n v="47.1"/>
    <s v="Card"/>
    <n v="1"/>
    <s v="50+"/>
    <s v="repeat"/>
    <s v="medium"/>
    <s v="Low"/>
    <s v="May"/>
    <x v="1"/>
    <x v="2"/>
    <x v="2"/>
  </r>
  <r>
    <n v="609436"/>
    <n v="83926"/>
    <n v="25"/>
    <s v="Female"/>
    <x v="2"/>
    <x v="5"/>
    <s v="Chinese"/>
    <d v="2023-05-17T00:00:00"/>
    <s v="Online"/>
    <n v="74"/>
    <n v="9.1"/>
    <n v="720.96"/>
    <n v="24.95"/>
    <s v="UPI"/>
    <n v="2"/>
    <s v="25-35"/>
    <s v="new"/>
    <s v="high value"/>
    <s v="Low"/>
    <s v="May"/>
    <x v="0"/>
    <x v="0"/>
    <x v="1"/>
  </r>
  <r>
    <n v="609437"/>
    <n v="57758"/>
    <n v="34"/>
    <s v="Female"/>
    <x v="1"/>
    <x v="3"/>
    <s v="Biryani"/>
    <d v="2022-10-07T00:00:00"/>
    <s v="COD"/>
    <n v="58"/>
    <n v="12.6"/>
    <n v="1202.2"/>
    <n v="82.99"/>
    <s v="Card"/>
    <n v="3"/>
    <s v="25-35"/>
    <s v="repeat"/>
    <s v="high value"/>
    <s v="medium"/>
    <s v="Oct"/>
    <x v="2"/>
    <x v="1"/>
    <x v="1"/>
  </r>
  <r>
    <n v="609438"/>
    <n v="15150"/>
    <n v="36"/>
    <s v="Male"/>
    <x v="1"/>
    <x v="0"/>
    <s v="Chinese"/>
    <d v="2023-04-07T00:00:00"/>
    <s v="Online"/>
    <n v="26"/>
    <n v="10"/>
    <n v="1030.24"/>
    <n v="79.12"/>
    <s v="Cash"/>
    <n v="2"/>
    <s v="36-50"/>
    <s v="new"/>
    <s v="high value"/>
    <s v="Low"/>
    <s v="Apr"/>
    <x v="0"/>
    <x v="0"/>
    <x v="2"/>
  </r>
  <r>
    <n v="609439"/>
    <n v="76165"/>
    <n v="55"/>
    <s v="Female"/>
    <x v="2"/>
    <x v="7"/>
    <s v="Burger"/>
    <d v="2024-08-19T00:00:00"/>
    <s v="Online"/>
    <n v="32"/>
    <n v="7.6"/>
    <n v="1437.7"/>
    <n v="65.44"/>
    <s v="Cash"/>
    <n v="1"/>
    <s v="50+"/>
    <s v="new"/>
    <s v="high value"/>
    <s v="Low"/>
    <s v="Aug"/>
    <x v="1"/>
    <x v="0"/>
    <x v="0"/>
  </r>
  <r>
    <n v="609440"/>
    <n v="80519"/>
    <n v="18"/>
    <s v="Female"/>
    <x v="5"/>
    <x v="6"/>
    <s v="Pizza"/>
    <d v="2024-04-02T00:00:00"/>
    <s v="Online"/>
    <n v="20"/>
    <n v="9.5"/>
    <n v="718.38"/>
    <n v="113.68"/>
    <s v="UPI"/>
    <n v="4"/>
    <s v="18-24"/>
    <s v="new"/>
    <s v="high value"/>
    <s v="medium"/>
    <s v="Apr"/>
    <x v="1"/>
    <x v="0"/>
    <x v="2"/>
  </r>
  <r>
    <n v="609441"/>
    <n v="87019"/>
    <n v="43"/>
    <s v="Female"/>
    <x v="2"/>
    <x v="7"/>
    <s v="Chinese"/>
    <d v="2024-03-31T00:00:00"/>
    <s v="COD"/>
    <n v="49"/>
    <n v="2.1"/>
    <n v="1421.01"/>
    <n v="57.56"/>
    <s v="Cash"/>
    <n v="2"/>
    <s v="36-50"/>
    <s v="new"/>
    <s v="high value"/>
    <s v="Low"/>
    <s v="Mar"/>
    <x v="1"/>
    <x v="2"/>
    <x v="1"/>
  </r>
  <r>
    <n v="609442"/>
    <n v="60630"/>
    <n v="35"/>
    <s v="Female"/>
    <x v="5"/>
    <x v="2"/>
    <s v="Pizza"/>
    <d v="2022-10-31T00:00:00"/>
    <s v="Online"/>
    <n v="70"/>
    <n v="7.9"/>
    <n v="612.69000000000005"/>
    <n v="115.46"/>
    <s v="UPI"/>
    <n v="4"/>
    <s v="25-35"/>
    <s v="new"/>
    <s v="high value"/>
    <s v="medium"/>
    <s v="Oct"/>
    <x v="2"/>
    <x v="0"/>
    <x v="1"/>
  </r>
  <r>
    <n v="609443"/>
    <n v="85291"/>
    <n v="45"/>
    <s v="Male"/>
    <x v="4"/>
    <x v="4"/>
    <s v="Chinese"/>
    <d v="2022-08-30T00:00:00"/>
    <s v="Online"/>
    <n v="73"/>
    <n v="12.2"/>
    <n v="391.54"/>
    <n v="93.64"/>
    <s v="UPI"/>
    <n v="2"/>
    <s v="36-50"/>
    <s v="new"/>
    <s v="medium"/>
    <s v="Low"/>
    <s v="Aug"/>
    <x v="2"/>
    <x v="1"/>
    <x v="1"/>
  </r>
  <r>
    <n v="609444"/>
    <n v="59063"/>
    <n v="31"/>
    <s v="Male"/>
    <x v="5"/>
    <x v="2"/>
    <s v="Burger"/>
    <d v="2022-02-23T00:00:00"/>
    <s v="Online"/>
    <n v="85"/>
    <n v="8.4"/>
    <n v="453.69"/>
    <n v="54.76"/>
    <s v="Card"/>
    <n v="4"/>
    <s v="25-35"/>
    <s v="new"/>
    <s v="medium"/>
    <s v="medium"/>
    <s v="Feb"/>
    <x v="2"/>
    <x v="0"/>
    <x v="1"/>
  </r>
  <r>
    <n v="609445"/>
    <n v="31868"/>
    <n v="32"/>
    <s v="Male"/>
    <x v="0"/>
    <x v="0"/>
    <s v="Chinese"/>
    <d v="2024-07-27T00:00:00"/>
    <s v="Online"/>
    <n v="56"/>
    <n v="12.1"/>
    <n v="347.14"/>
    <n v="56.47"/>
    <s v="UPI"/>
    <n v="4"/>
    <s v="25-35"/>
    <s v="new"/>
    <s v="medium"/>
    <s v="medium"/>
    <s v="Jul"/>
    <x v="1"/>
    <x v="1"/>
    <x v="1"/>
  </r>
  <r>
    <n v="609446"/>
    <n v="30194"/>
    <n v="62"/>
    <s v="Male"/>
    <x v="5"/>
    <x v="1"/>
    <s v="Biryani"/>
    <d v="2023-11-15T00:00:00"/>
    <s v="Online"/>
    <n v="55"/>
    <n v="8.6"/>
    <n v="1026.9100000000001"/>
    <n v="57.76"/>
    <s v="UPI"/>
    <n v="5"/>
    <s v="50+"/>
    <s v="new"/>
    <s v="high value"/>
    <s v="High"/>
    <s v="Nov"/>
    <x v="0"/>
    <x v="0"/>
    <x v="1"/>
  </r>
  <r>
    <n v="609447"/>
    <n v="82988"/>
    <n v="44"/>
    <s v="Female"/>
    <x v="1"/>
    <x v="0"/>
    <s v="South Indian"/>
    <d v="2024-11-17T00:00:00"/>
    <s v="COD"/>
    <n v="84"/>
    <n v="7.8"/>
    <n v="545.22"/>
    <n v="78.77"/>
    <s v="Wallet"/>
    <n v="1"/>
    <s v="36-50"/>
    <s v="new"/>
    <s v="high value"/>
    <s v="Low"/>
    <s v="Nov"/>
    <x v="1"/>
    <x v="0"/>
    <x v="1"/>
  </r>
  <r>
    <n v="609448"/>
    <n v="92808"/>
    <n v="55"/>
    <s v="Female"/>
    <x v="3"/>
    <x v="4"/>
    <s v="Burger"/>
    <d v="2022-12-29T00:00:00"/>
    <s v="COD"/>
    <n v="49"/>
    <n v="9"/>
    <n v="1475.32"/>
    <n v="34.130000000000003"/>
    <s v="Card"/>
    <n v="5"/>
    <s v="50+"/>
    <s v="new"/>
    <s v="high value"/>
    <s v="High"/>
    <s v="Dec"/>
    <x v="2"/>
    <x v="0"/>
    <x v="1"/>
  </r>
  <r>
    <n v="609449"/>
    <n v="15429"/>
    <n v="37"/>
    <s v="Male"/>
    <x v="3"/>
    <x v="5"/>
    <s v="Burger"/>
    <d v="2023-05-06T00:00:00"/>
    <s v="COD"/>
    <n v="74"/>
    <n v="7.2"/>
    <n v="573.1"/>
    <n v="63.21"/>
    <s v="Wallet"/>
    <n v="3"/>
    <s v="36-50"/>
    <s v="new"/>
    <s v="high value"/>
    <s v="medium"/>
    <s v="May"/>
    <x v="0"/>
    <x v="0"/>
    <x v="1"/>
  </r>
  <r>
    <n v="609450"/>
    <n v="68664"/>
    <n v="33"/>
    <s v="Female"/>
    <x v="1"/>
    <x v="4"/>
    <s v="Burger"/>
    <d v="2022-10-21T00:00:00"/>
    <s v="COD"/>
    <n v="37"/>
    <n v="8.4"/>
    <n v="1047.08"/>
    <n v="43.96"/>
    <s v="Card"/>
    <n v="3"/>
    <s v="25-35"/>
    <s v="new"/>
    <s v="high value"/>
    <s v="medium"/>
    <s v="Oct"/>
    <x v="2"/>
    <x v="0"/>
    <x v="0"/>
  </r>
  <r>
    <n v="609451"/>
    <n v="93037"/>
    <n v="24"/>
    <s v="Male"/>
    <x v="5"/>
    <x v="3"/>
    <s v="Pizza"/>
    <d v="2023-04-08T00:00:00"/>
    <s v="Online"/>
    <n v="24"/>
    <n v="6.9"/>
    <n v="162.94999999999999"/>
    <n v="25.01"/>
    <s v="Cash"/>
    <n v="5"/>
    <s v="18-24"/>
    <s v="new"/>
    <s v="low"/>
    <s v="High"/>
    <s v="Apr"/>
    <x v="0"/>
    <x v="0"/>
    <x v="2"/>
  </r>
  <r>
    <n v="609452"/>
    <n v="40298"/>
    <n v="53"/>
    <s v="Male"/>
    <x v="5"/>
    <x v="5"/>
    <s v="Biryani"/>
    <d v="2023-03-03T00:00:00"/>
    <s v="Online"/>
    <n v="69"/>
    <n v="14.5"/>
    <n v="301.63"/>
    <n v="52.17"/>
    <s v="Cash"/>
    <n v="1"/>
    <s v="50+"/>
    <s v="new"/>
    <s v="medium"/>
    <s v="Low"/>
    <s v="Mar"/>
    <x v="0"/>
    <x v="1"/>
    <x v="1"/>
  </r>
  <r>
    <n v="609453"/>
    <n v="49412"/>
    <n v="50"/>
    <s v="Female"/>
    <x v="5"/>
    <x v="2"/>
    <s v="South Indian"/>
    <d v="2024-05-16T00:00:00"/>
    <s v="Online"/>
    <n v="77"/>
    <n v="11.3"/>
    <n v="742.23"/>
    <n v="108.34"/>
    <s v="UPI"/>
    <n v="2"/>
    <s v="36-50"/>
    <s v="new"/>
    <s v="high value"/>
    <s v="Low"/>
    <s v="May"/>
    <x v="1"/>
    <x v="1"/>
    <x v="1"/>
  </r>
  <r>
    <n v="609454"/>
    <n v="85740"/>
    <n v="29"/>
    <s v="Female"/>
    <x v="5"/>
    <x v="4"/>
    <s v="Sandwich"/>
    <d v="2023-07-19T00:00:00"/>
    <s v="Online"/>
    <n v="41"/>
    <n v="2.4"/>
    <n v="711.57"/>
    <n v="47.23"/>
    <s v="UPI"/>
    <n v="5"/>
    <s v="25-35"/>
    <s v="new"/>
    <s v="high value"/>
    <s v="High"/>
    <s v="Jul"/>
    <x v="0"/>
    <x v="2"/>
    <x v="0"/>
  </r>
  <r>
    <n v="609455"/>
    <n v="20351"/>
    <n v="57"/>
    <s v="Female"/>
    <x v="2"/>
    <x v="7"/>
    <s v="Pizza"/>
    <d v="2023-12-20T00:00:00"/>
    <s v="Online"/>
    <n v="60"/>
    <n v="3.4"/>
    <n v="877.98"/>
    <n v="96.91"/>
    <s v="Cash"/>
    <n v="4"/>
    <s v="50+"/>
    <s v="new"/>
    <s v="high value"/>
    <s v="medium"/>
    <s v="Dec"/>
    <x v="0"/>
    <x v="2"/>
    <x v="1"/>
  </r>
  <r>
    <n v="609456"/>
    <n v="32177"/>
    <n v="31"/>
    <s v="Female"/>
    <x v="5"/>
    <x v="1"/>
    <s v="South Indian"/>
    <d v="2022-07-26T00:00:00"/>
    <s v="Online"/>
    <n v="32"/>
    <n v="4.0999999999999996"/>
    <n v="881.78"/>
    <n v="81.03"/>
    <s v="Wallet"/>
    <n v="2"/>
    <s v="25-35"/>
    <s v="new"/>
    <s v="high value"/>
    <s v="Low"/>
    <s v="Jul"/>
    <x v="2"/>
    <x v="2"/>
    <x v="0"/>
  </r>
  <r>
    <n v="609457"/>
    <n v="78720"/>
    <n v="22"/>
    <s v="Male"/>
    <x v="3"/>
    <x v="3"/>
    <s v="South Indian"/>
    <d v="2023-07-02T00:00:00"/>
    <s v="COD"/>
    <n v="22"/>
    <n v="12.1"/>
    <n v="203.85"/>
    <n v="108.13"/>
    <s v="Cash"/>
    <n v="4"/>
    <s v="18-24"/>
    <s v="new"/>
    <s v="low"/>
    <s v="medium"/>
    <s v="Jul"/>
    <x v="0"/>
    <x v="1"/>
    <x v="2"/>
  </r>
  <r>
    <n v="609458"/>
    <n v="47935"/>
    <n v="20"/>
    <s v="Female"/>
    <x v="4"/>
    <x v="3"/>
    <s v="Pizza"/>
    <d v="2022-12-02T00:00:00"/>
    <s v="COD"/>
    <n v="53"/>
    <n v="4"/>
    <n v="741.25"/>
    <n v="111.03"/>
    <s v="Cash"/>
    <n v="1"/>
    <s v="18-24"/>
    <s v="new"/>
    <s v="high value"/>
    <s v="Low"/>
    <s v="Dec"/>
    <x v="2"/>
    <x v="2"/>
    <x v="1"/>
  </r>
  <r>
    <n v="609459"/>
    <n v="46761"/>
    <n v="24"/>
    <s v="Female"/>
    <x v="0"/>
    <x v="7"/>
    <s v="Chinese"/>
    <d v="2022-12-17T00:00:00"/>
    <s v="COD"/>
    <n v="67"/>
    <n v="4.4000000000000004"/>
    <n v="982.36"/>
    <n v="55.91"/>
    <s v="UPI"/>
    <n v="3"/>
    <s v="18-24"/>
    <s v="repeat"/>
    <s v="high value"/>
    <s v="medium"/>
    <s v="Dec"/>
    <x v="2"/>
    <x v="2"/>
    <x v="1"/>
  </r>
  <r>
    <n v="609460"/>
    <n v="29080"/>
    <n v="29"/>
    <s v="Female"/>
    <x v="3"/>
    <x v="3"/>
    <s v="Biryani"/>
    <d v="2024-04-30T00:00:00"/>
    <s v="Online"/>
    <n v="29"/>
    <n v="3.7"/>
    <n v="1380.14"/>
    <n v="93.82"/>
    <s v="UPI"/>
    <n v="3"/>
    <s v="25-35"/>
    <s v="new"/>
    <s v="high value"/>
    <s v="medium"/>
    <s v="Apr"/>
    <x v="1"/>
    <x v="2"/>
    <x v="2"/>
  </r>
  <r>
    <n v="609461"/>
    <n v="74292"/>
    <n v="50"/>
    <s v="Female"/>
    <x v="3"/>
    <x v="1"/>
    <s v="Pizza"/>
    <d v="2024-09-27T00:00:00"/>
    <s v="COD"/>
    <n v="20"/>
    <n v="7.1"/>
    <n v="433.2"/>
    <n v="53.97"/>
    <s v="Card"/>
    <n v="5"/>
    <s v="36-50"/>
    <s v="new"/>
    <s v="medium"/>
    <s v="High"/>
    <s v="Sep"/>
    <x v="1"/>
    <x v="0"/>
    <x v="2"/>
  </r>
  <r>
    <n v="609462"/>
    <n v="28073"/>
    <n v="39"/>
    <s v="Male"/>
    <x v="5"/>
    <x v="4"/>
    <s v="South Indian"/>
    <d v="2024-02-18T00:00:00"/>
    <s v="COD"/>
    <n v="65"/>
    <n v="7.4"/>
    <n v="644.91999999999996"/>
    <n v="65.2"/>
    <s v="Wallet"/>
    <n v="5"/>
    <s v="36-50"/>
    <s v="new"/>
    <s v="high value"/>
    <s v="High"/>
    <s v="Feb"/>
    <x v="1"/>
    <x v="0"/>
    <x v="1"/>
  </r>
  <r>
    <n v="609463"/>
    <n v="77564"/>
    <n v="36"/>
    <s v="Female"/>
    <x v="3"/>
    <x v="1"/>
    <s v="Sandwich"/>
    <d v="2022-04-25T00:00:00"/>
    <s v="Online"/>
    <n v="85"/>
    <n v="11.8"/>
    <n v="622.01"/>
    <n v="109.1"/>
    <s v="Wallet"/>
    <n v="4"/>
    <s v="36-50"/>
    <s v="new"/>
    <s v="high value"/>
    <s v="medium"/>
    <s v="Apr"/>
    <x v="2"/>
    <x v="1"/>
    <x v="1"/>
  </r>
  <r>
    <n v="609464"/>
    <n v="77976"/>
    <n v="64"/>
    <s v="Female"/>
    <x v="0"/>
    <x v="4"/>
    <s v="Pizza"/>
    <d v="2024-01-10T00:00:00"/>
    <s v="Online"/>
    <n v="71"/>
    <n v="1.7"/>
    <n v="1058.01"/>
    <n v="36.11"/>
    <s v="Wallet"/>
    <n v="1"/>
    <s v="50+"/>
    <s v="new"/>
    <s v="high value"/>
    <s v="Low"/>
    <s v="Jan"/>
    <x v="1"/>
    <x v="2"/>
    <x v="1"/>
  </r>
  <r>
    <n v="609465"/>
    <n v="23219"/>
    <n v="56"/>
    <s v="Female"/>
    <x v="0"/>
    <x v="3"/>
    <s v="Biryani"/>
    <d v="2024-03-03T00:00:00"/>
    <s v="COD"/>
    <n v="35"/>
    <n v="4.8"/>
    <n v="1148.32"/>
    <n v="102.6"/>
    <s v="UPI"/>
    <n v="2"/>
    <s v="50+"/>
    <s v="new"/>
    <s v="high value"/>
    <s v="Low"/>
    <s v="Mar"/>
    <x v="1"/>
    <x v="2"/>
    <x v="0"/>
  </r>
  <r>
    <n v="609466"/>
    <n v="70469"/>
    <n v="43"/>
    <s v="Female"/>
    <x v="4"/>
    <x v="7"/>
    <s v="Pizza"/>
    <d v="2023-11-08T00:00:00"/>
    <s v="Online"/>
    <n v="62"/>
    <n v="8.6"/>
    <n v="1319.47"/>
    <n v="63.07"/>
    <s v="UPI"/>
    <n v="2"/>
    <s v="36-50"/>
    <s v="new"/>
    <s v="high value"/>
    <s v="Low"/>
    <s v="Nov"/>
    <x v="0"/>
    <x v="0"/>
    <x v="1"/>
  </r>
  <r>
    <n v="609467"/>
    <n v="56985"/>
    <n v="52"/>
    <s v="Female"/>
    <x v="3"/>
    <x v="0"/>
    <s v="Chinese"/>
    <d v="2023-07-12T00:00:00"/>
    <s v="COD"/>
    <n v="70"/>
    <n v="4.2"/>
    <n v="222.21"/>
    <n v="44.61"/>
    <s v="Cash"/>
    <n v="1"/>
    <s v="50+"/>
    <s v="new"/>
    <s v="low"/>
    <s v="Low"/>
    <s v="Jul"/>
    <x v="0"/>
    <x v="2"/>
    <x v="1"/>
  </r>
  <r>
    <n v="609468"/>
    <n v="95865"/>
    <n v="57"/>
    <s v="Female"/>
    <x v="3"/>
    <x v="7"/>
    <s v="Burger"/>
    <d v="2022-02-23T00:00:00"/>
    <s v="Online"/>
    <n v="54"/>
    <n v="10.9"/>
    <n v="459.57"/>
    <n v="63.98"/>
    <s v="Card"/>
    <n v="2"/>
    <s v="50+"/>
    <s v="new"/>
    <s v="medium"/>
    <s v="Low"/>
    <s v="Feb"/>
    <x v="2"/>
    <x v="1"/>
    <x v="1"/>
  </r>
  <r>
    <n v="609469"/>
    <n v="42313"/>
    <n v="44"/>
    <s v="Male"/>
    <x v="3"/>
    <x v="4"/>
    <s v="Sandwich"/>
    <d v="2022-09-01T00:00:00"/>
    <s v="COD"/>
    <n v="63"/>
    <n v="10"/>
    <n v="388.11"/>
    <n v="111.91"/>
    <s v="UPI"/>
    <n v="5"/>
    <s v="36-50"/>
    <s v="new"/>
    <s v="medium"/>
    <s v="High"/>
    <s v="Sep"/>
    <x v="2"/>
    <x v="0"/>
    <x v="1"/>
  </r>
  <r>
    <n v="609470"/>
    <n v="97439"/>
    <n v="63"/>
    <s v="Male"/>
    <x v="1"/>
    <x v="7"/>
    <s v="Biryani"/>
    <d v="2022-01-13T00:00:00"/>
    <s v="Online"/>
    <n v="81"/>
    <n v="6.2"/>
    <n v="1182.53"/>
    <n v="109.23"/>
    <s v="Card"/>
    <n v="4"/>
    <s v="50+"/>
    <s v="new"/>
    <s v="high value"/>
    <s v="medium"/>
    <s v="Jan"/>
    <x v="2"/>
    <x v="0"/>
    <x v="1"/>
  </r>
  <r>
    <n v="609471"/>
    <n v="53060"/>
    <n v="18"/>
    <s v="Male"/>
    <x v="1"/>
    <x v="2"/>
    <s v="Sandwich"/>
    <d v="2022-04-21T00:00:00"/>
    <s v="COD"/>
    <n v="29"/>
    <n v="4.4000000000000004"/>
    <n v="385.17"/>
    <n v="29.36"/>
    <s v="Cash"/>
    <n v="2"/>
    <s v="18-24"/>
    <s v="new"/>
    <s v="medium"/>
    <s v="Low"/>
    <s v="Apr"/>
    <x v="2"/>
    <x v="2"/>
    <x v="2"/>
  </r>
  <r>
    <n v="609472"/>
    <n v="57824"/>
    <n v="26"/>
    <s v="Male"/>
    <x v="5"/>
    <x v="0"/>
    <s v="Pizza"/>
    <d v="2024-09-19T00:00:00"/>
    <s v="Online"/>
    <n v="72"/>
    <n v="13.9"/>
    <n v="1127.8699999999999"/>
    <n v="95.93"/>
    <s v="Card"/>
    <n v="1"/>
    <s v="25-35"/>
    <s v="new"/>
    <s v="high value"/>
    <s v="Low"/>
    <s v="Sep"/>
    <x v="1"/>
    <x v="1"/>
    <x v="1"/>
  </r>
  <r>
    <n v="609473"/>
    <n v="24634"/>
    <n v="56"/>
    <s v="Female"/>
    <x v="2"/>
    <x v="4"/>
    <s v="Pizza"/>
    <d v="2024-11-07T00:00:00"/>
    <s v="COD"/>
    <n v="86"/>
    <n v="4.8"/>
    <n v="798.72"/>
    <n v="29.57"/>
    <s v="Wallet"/>
    <n v="3"/>
    <s v="50+"/>
    <s v="new"/>
    <s v="high value"/>
    <s v="medium"/>
    <s v="Nov"/>
    <x v="1"/>
    <x v="2"/>
    <x v="1"/>
  </r>
  <r>
    <n v="609474"/>
    <n v="81324"/>
    <n v="57"/>
    <s v="Female"/>
    <x v="2"/>
    <x v="4"/>
    <s v="Biryani"/>
    <d v="2023-04-12T00:00:00"/>
    <s v="Online"/>
    <n v="30"/>
    <n v="7.4"/>
    <n v="1001.04"/>
    <n v="26.01"/>
    <s v="Card"/>
    <n v="5"/>
    <s v="50+"/>
    <s v="repeat"/>
    <s v="high value"/>
    <s v="High"/>
    <s v="Apr"/>
    <x v="0"/>
    <x v="0"/>
    <x v="2"/>
  </r>
  <r>
    <n v="609475"/>
    <n v="49052"/>
    <n v="40"/>
    <s v="Female"/>
    <x v="5"/>
    <x v="2"/>
    <s v="South Indian"/>
    <d v="2022-11-29T00:00:00"/>
    <s v="COD"/>
    <n v="83"/>
    <n v="2.5"/>
    <n v="1338.08"/>
    <n v="45.67"/>
    <s v="UPI"/>
    <n v="5"/>
    <s v="36-50"/>
    <s v="new"/>
    <s v="high value"/>
    <s v="High"/>
    <s v="Nov"/>
    <x v="2"/>
    <x v="2"/>
    <x v="1"/>
  </r>
  <r>
    <n v="609476"/>
    <n v="85180"/>
    <n v="27"/>
    <s v="Female"/>
    <x v="2"/>
    <x v="4"/>
    <s v="Chinese"/>
    <d v="2022-04-12T00:00:00"/>
    <s v="Online"/>
    <n v="40"/>
    <n v="2.2000000000000002"/>
    <n v="742.88"/>
    <n v="77.790000000000006"/>
    <s v="UPI"/>
    <n v="4"/>
    <s v="25-35"/>
    <s v="new"/>
    <s v="high value"/>
    <s v="medium"/>
    <s v="Apr"/>
    <x v="2"/>
    <x v="2"/>
    <x v="0"/>
  </r>
  <r>
    <n v="609477"/>
    <n v="25913"/>
    <n v="59"/>
    <s v="Male"/>
    <x v="5"/>
    <x v="0"/>
    <s v="Chinese"/>
    <d v="2022-02-02T00:00:00"/>
    <s v="COD"/>
    <n v="77"/>
    <n v="12.8"/>
    <n v="1476.06"/>
    <n v="87.9"/>
    <s v="Wallet"/>
    <n v="1"/>
    <s v="50+"/>
    <s v="new"/>
    <s v="high value"/>
    <s v="Low"/>
    <s v="Feb"/>
    <x v="2"/>
    <x v="1"/>
    <x v="1"/>
  </r>
  <r>
    <n v="609478"/>
    <n v="81806"/>
    <n v="18"/>
    <s v="Male"/>
    <x v="1"/>
    <x v="7"/>
    <s v="Biryani"/>
    <d v="2023-08-25T00:00:00"/>
    <s v="Online"/>
    <n v="75"/>
    <n v="6.9"/>
    <n v="1246.96"/>
    <n v="38.200000000000003"/>
    <s v="Wallet"/>
    <n v="1"/>
    <s v="18-24"/>
    <s v="new"/>
    <s v="high value"/>
    <s v="Low"/>
    <s v="Aug"/>
    <x v="0"/>
    <x v="0"/>
    <x v="1"/>
  </r>
  <r>
    <n v="609479"/>
    <n v="18173"/>
    <n v="29"/>
    <s v="Male"/>
    <x v="0"/>
    <x v="6"/>
    <s v="Chinese"/>
    <d v="2024-07-14T00:00:00"/>
    <s v="Online"/>
    <n v="80"/>
    <n v="2.8"/>
    <n v="374.11"/>
    <n v="80.12"/>
    <s v="Wallet"/>
    <n v="3"/>
    <s v="25-35"/>
    <s v="repeat"/>
    <s v="medium"/>
    <s v="medium"/>
    <s v="Jul"/>
    <x v="1"/>
    <x v="2"/>
    <x v="1"/>
  </r>
  <r>
    <n v="609480"/>
    <n v="59038"/>
    <n v="48"/>
    <s v="Male"/>
    <x v="0"/>
    <x v="6"/>
    <s v="Sandwich"/>
    <d v="2023-05-22T00:00:00"/>
    <s v="COD"/>
    <n v="55"/>
    <n v="12.8"/>
    <n v="1227.77"/>
    <n v="102.92"/>
    <s v="Card"/>
    <n v="5"/>
    <s v="36-50"/>
    <s v="new"/>
    <s v="high value"/>
    <s v="High"/>
    <s v="May"/>
    <x v="0"/>
    <x v="1"/>
    <x v="1"/>
  </r>
  <r>
    <n v="609481"/>
    <n v="96378"/>
    <n v="63"/>
    <s v="Female"/>
    <x v="5"/>
    <x v="4"/>
    <s v="Sandwich"/>
    <d v="2022-04-25T00:00:00"/>
    <s v="COD"/>
    <n v="71"/>
    <n v="3.9"/>
    <n v="1420.15"/>
    <n v="47.99"/>
    <s v="Wallet"/>
    <n v="4"/>
    <s v="50+"/>
    <s v="new"/>
    <s v="high value"/>
    <s v="medium"/>
    <s v="Apr"/>
    <x v="2"/>
    <x v="2"/>
    <x v="1"/>
  </r>
  <r>
    <n v="609482"/>
    <n v="13122"/>
    <n v="22"/>
    <s v="Male"/>
    <x v="1"/>
    <x v="7"/>
    <s v="Chinese"/>
    <d v="2022-09-23T00:00:00"/>
    <s v="Online"/>
    <n v="67"/>
    <n v="4.5"/>
    <n v="1422.06"/>
    <n v="27.07"/>
    <s v="UPI"/>
    <n v="5"/>
    <s v="18-24"/>
    <s v="new"/>
    <s v="high value"/>
    <s v="High"/>
    <s v="Sep"/>
    <x v="2"/>
    <x v="2"/>
    <x v="1"/>
  </r>
  <r>
    <n v="609483"/>
    <n v="59315"/>
    <n v="48"/>
    <s v="Male"/>
    <x v="5"/>
    <x v="7"/>
    <s v="South Indian"/>
    <d v="2022-05-04T00:00:00"/>
    <s v="Online"/>
    <n v="74"/>
    <n v="1.3"/>
    <n v="568.27"/>
    <n v="77.8"/>
    <s v="Wallet"/>
    <n v="2"/>
    <s v="36-50"/>
    <s v="new"/>
    <s v="high value"/>
    <s v="Low"/>
    <s v="May"/>
    <x v="2"/>
    <x v="2"/>
    <x v="1"/>
  </r>
  <r>
    <n v="609484"/>
    <n v="35316"/>
    <n v="36"/>
    <s v="Female"/>
    <x v="5"/>
    <x v="1"/>
    <s v="Pizza"/>
    <d v="2022-05-06T00:00:00"/>
    <s v="COD"/>
    <n v="34"/>
    <n v="7.9"/>
    <n v="792.67"/>
    <n v="114.15"/>
    <s v="Wallet"/>
    <n v="2"/>
    <s v="36-50"/>
    <s v="new"/>
    <s v="high value"/>
    <s v="Low"/>
    <s v="May"/>
    <x v="2"/>
    <x v="0"/>
    <x v="0"/>
  </r>
  <r>
    <n v="609485"/>
    <n v="91997"/>
    <n v="46"/>
    <s v="Male"/>
    <x v="3"/>
    <x v="5"/>
    <s v="Burger"/>
    <d v="2022-05-29T00:00:00"/>
    <s v="COD"/>
    <n v="58"/>
    <n v="6.3"/>
    <n v="214.77"/>
    <n v="57.28"/>
    <s v="UPI"/>
    <n v="4"/>
    <s v="36-50"/>
    <s v="new"/>
    <s v="low"/>
    <s v="medium"/>
    <s v="May"/>
    <x v="2"/>
    <x v="0"/>
    <x v="1"/>
  </r>
  <r>
    <n v="609486"/>
    <n v="47318"/>
    <n v="58"/>
    <s v="Female"/>
    <x v="2"/>
    <x v="3"/>
    <s v="Sandwich"/>
    <d v="2024-08-24T00:00:00"/>
    <s v="COD"/>
    <n v="48"/>
    <n v="4.8"/>
    <n v="151.06"/>
    <n v="86.92"/>
    <s v="UPI"/>
    <n v="2"/>
    <s v="50+"/>
    <s v="new"/>
    <s v="low"/>
    <s v="Low"/>
    <s v="Aug"/>
    <x v="1"/>
    <x v="2"/>
    <x v="1"/>
  </r>
  <r>
    <n v="609487"/>
    <n v="98201"/>
    <n v="40"/>
    <s v="Male"/>
    <x v="3"/>
    <x v="6"/>
    <s v="Pizza"/>
    <d v="2022-04-07T00:00:00"/>
    <s v="COD"/>
    <n v="72"/>
    <n v="10.7"/>
    <n v="621.20000000000005"/>
    <n v="114.48"/>
    <s v="Cash"/>
    <n v="2"/>
    <s v="36-50"/>
    <s v="new"/>
    <s v="high value"/>
    <s v="Low"/>
    <s v="Apr"/>
    <x v="2"/>
    <x v="1"/>
    <x v="1"/>
  </r>
  <r>
    <n v="609488"/>
    <n v="12443"/>
    <n v="61"/>
    <s v="Male"/>
    <x v="3"/>
    <x v="2"/>
    <s v="Chinese"/>
    <d v="2022-09-12T00:00:00"/>
    <s v="Online"/>
    <n v="78"/>
    <n v="12.2"/>
    <n v="893.06"/>
    <n v="71.27"/>
    <s v="Card"/>
    <n v="1"/>
    <s v="50+"/>
    <s v="new"/>
    <s v="high value"/>
    <s v="Low"/>
    <s v="Sep"/>
    <x v="2"/>
    <x v="1"/>
    <x v="1"/>
  </r>
  <r>
    <n v="609489"/>
    <n v="39417"/>
    <n v="26"/>
    <s v="Female"/>
    <x v="3"/>
    <x v="4"/>
    <s v="Biryani"/>
    <d v="2022-04-30T00:00:00"/>
    <s v="Online"/>
    <n v="43"/>
    <n v="3.2"/>
    <n v="1433.51"/>
    <n v="102.33"/>
    <s v="Wallet"/>
    <n v="2"/>
    <s v="25-35"/>
    <s v="new"/>
    <s v="high value"/>
    <s v="Low"/>
    <s v="Apr"/>
    <x v="2"/>
    <x v="2"/>
    <x v="0"/>
  </r>
  <r>
    <n v="609490"/>
    <n v="51829"/>
    <n v="26"/>
    <s v="Female"/>
    <x v="5"/>
    <x v="7"/>
    <s v="South Indian"/>
    <d v="2022-06-29T00:00:00"/>
    <s v="COD"/>
    <n v="66"/>
    <n v="9.6999999999999993"/>
    <n v="162.26"/>
    <n v="29.88"/>
    <s v="Wallet"/>
    <n v="2"/>
    <s v="25-35"/>
    <s v="new"/>
    <s v="low"/>
    <s v="Low"/>
    <s v="Jun"/>
    <x v="2"/>
    <x v="0"/>
    <x v="1"/>
  </r>
  <r>
    <n v="609491"/>
    <n v="10846"/>
    <n v="27"/>
    <s v="Female"/>
    <x v="1"/>
    <x v="0"/>
    <s v="Sandwich"/>
    <d v="2023-07-25T00:00:00"/>
    <s v="Online"/>
    <n v="56"/>
    <n v="4.0999999999999996"/>
    <n v="997.49"/>
    <n v="93.93"/>
    <s v="Wallet"/>
    <n v="3"/>
    <s v="25-35"/>
    <s v="new"/>
    <s v="high value"/>
    <s v="medium"/>
    <s v="Jul"/>
    <x v="0"/>
    <x v="2"/>
    <x v="1"/>
  </r>
  <r>
    <n v="609492"/>
    <n v="78479"/>
    <n v="27"/>
    <s v="Female"/>
    <x v="1"/>
    <x v="0"/>
    <s v="South Indian"/>
    <d v="2022-08-18T00:00:00"/>
    <s v="Online"/>
    <n v="85"/>
    <n v="13.8"/>
    <n v="675.14"/>
    <n v="114.74"/>
    <s v="Cash"/>
    <n v="3"/>
    <s v="25-35"/>
    <s v="new"/>
    <s v="high value"/>
    <s v="medium"/>
    <s v="Aug"/>
    <x v="2"/>
    <x v="1"/>
    <x v="1"/>
  </r>
  <r>
    <n v="609493"/>
    <n v="54591"/>
    <n v="43"/>
    <s v="Male"/>
    <x v="2"/>
    <x v="7"/>
    <s v="Sandwich"/>
    <d v="2022-04-22T00:00:00"/>
    <s v="Online"/>
    <n v="80"/>
    <n v="2"/>
    <n v="825.63"/>
    <n v="93.62"/>
    <s v="UPI"/>
    <n v="5"/>
    <s v="36-50"/>
    <s v="new"/>
    <s v="high value"/>
    <s v="High"/>
    <s v="Apr"/>
    <x v="2"/>
    <x v="2"/>
    <x v="1"/>
  </r>
  <r>
    <n v="609494"/>
    <n v="21865"/>
    <n v="52"/>
    <s v="Female"/>
    <x v="3"/>
    <x v="1"/>
    <s v="Biryani"/>
    <d v="2022-12-04T00:00:00"/>
    <s v="Online"/>
    <n v="34"/>
    <n v="13.5"/>
    <n v="909.11"/>
    <n v="104.81"/>
    <s v="UPI"/>
    <n v="2"/>
    <s v="50+"/>
    <s v="new"/>
    <s v="high value"/>
    <s v="Low"/>
    <s v="Dec"/>
    <x v="2"/>
    <x v="1"/>
    <x v="0"/>
  </r>
  <r>
    <n v="609495"/>
    <n v="26807"/>
    <n v="33"/>
    <s v="Female"/>
    <x v="3"/>
    <x v="6"/>
    <s v="Chinese"/>
    <d v="2024-05-24T00:00:00"/>
    <s v="COD"/>
    <n v="47"/>
    <n v="13.1"/>
    <n v="275.12"/>
    <n v="60.55"/>
    <s v="Cash"/>
    <n v="5"/>
    <s v="25-35"/>
    <s v="repeat"/>
    <s v="medium"/>
    <s v="High"/>
    <s v="May"/>
    <x v="1"/>
    <x v="1"/>
    <x v="1"/>
  </r>
  <r>
    <n v="609496"/>
    <n v="83400"/>
    <n v="26"/>
    <s v="Male"/>
    <x v="1"/>
    <x v="1"/>
    <s v="Chinese"/>
    <d v="2023-12-04T00:00:00"/>
    <s v="Online"/>
    <n v="30"/>
    <n v="2.6"/>
    <n v="429.66"/>
    <n v="59.97"/>
    <s v="Cash"/>
    <n v="5"/>
    <s v="25-35"/>
    <s v="new"/>
    <s v="medium"/>
    <s v="High"/>
    <s v="Dec"/>
    <x v="0"/>
    <x v="2"/>
    <x v="2"/>
  </r>
  <r>
    <n v="609497"/>
    <n v="86214"/>
    <n v="34"/>
    <s v="Male"/>
    <x v="1"/>
    <x v="7"/>
    <s v="Biryani"/>
    <d v="2023-01-27T00:00:00"/>
    <s v="Online"/>
    <n v="32"/>
    <n v="2.9"/>
    <n v="238.07"/>
    <n v="78.55"/>
    <s v="UPI"/>
    <n v="1"/>
    <s v="25-35"/>
    <s v="new"/>
    <s v="low"/>
    <s v="Low"/>
    <s v="Jan"/>
    <x v="0"/>
    <x v="2"/>
    <x v="0"/>
  </r>
  <r>
    <n v="609498"/>
    <n v="65181"/>
    <n v="36"/>
    <s v="Female"/>
    <x v="1"/>
    <x v="0"/>
    <s v="Biryani"/>
    <d v="2024-08-30T00:00:00"/>
    <s v="Online"/>
    <n v="79"/>
    <n v="6.5"/>
    <n v="1499.58"/>
    <n v="31.71"/>
    <s v="Card"/>
    <n v="3"/>
    <s v="36-50"/>
    <s v="repeat"/>
    <s v="high value"/>
    <s v="medium"/>
    <s v="Aug"/>
    <x v="1"/>
    <x v="0"/>
    <x v="1"/>
  </r>
  <r>
    <n v="609499"/>
    <n v="69999"/>
    <n v="60"/>
    <s v="Male"/>
    <x v="5"/>
    <x v="4"/>
    <s v="Sandwich"/>
    <d v="2023-11-11T00:00:00"/>
    <s v="Online"/>
    <n v="50"/>
    <n v="11.5"/>
    <n v="1047.73"/>
    <n v="21.88"/>
    <s v="UPI"/>
    <n v="5"/>
    <s v="50+"/>
    <s v="new"/>
    <s v="high value"/>
    <s v="High"/>
    <s v="Nov"/>
    <x v="0"/>
    <x v="1"/>
    <x v="1"/>
  </r>
  <r>
    <n v="609500"/>
    <n v="44153"/>
    <n v="34"/>
    <s v="Male"/>
    <x v="0"/>
    <x v="0"/>
    <s v="South Indian"/>
    <d v="2023-11-12T00:00:00"/>
    <s v="COD"/>
    <n v="72"/>
    <n v="6.8"/>
    <n v="781.74"/>
    <n v="32.24"/>
    <s v="Card"/>
    <n v="2"/>
    <s v="25-35"/>
    <s v="new"/>
    <s v="high value"/>
    <s v="Low"/>
    <s v="Nov"/>
    <x v="0"/>
    <x v="0"/>
    <x v="1"/>
  </r>
  <r>
    <n v="609501"/>
    <n v="96991"/>
    <n v="51"/>
    <s v="Male"/>
    <x v="3"/>
    <x v="3"/>
    <s v="Biryani"/>
    <d v="2023-04-22T00:00:00"/>
    <s v="COD"/>
    <n v="83"/>
    <n v="5.7"/>
    <n v="761.61"/>
    <n v="63.53"/>
    <s v="UPI"/>
    <n v="1"/>
    <s v="50+"/>
    <s v="new"/>
    <s v="high value"/>
    <s v="Low"/>
    <s v="Apr"/>
    <x v="0"/>
    <x v="0"/>
    <x v="1"/>
  </r>
  <r>
    <n v="609502"/>
    <n v="25093"/>
    <n v="19"/>
    <s v="Female"/>
    <x v="3"/>
    <x v="2"/>
    <s v="Biryani"/>
    <d v="2022-04-19T00:00:00"/>
    <s v="COD"/>
    <n v="65"/>
    <n v="3.9"/>
    <n v="1255.79"/>
    <n v="38.07"/>
    <s v="Cash"/>
    <n v="1"/>
    <s v="18-24"/>
    <s v="repeat"/>
    <s v="high value"/>
    <s v="Low"/>
    <s v="Apr"/>
    <x v="2"/>
    <x v="2"/>
    <x v="1"/>
  </r>
  <r>
    <n v="609503"/>
    <n v="52063"/>
    <n v="29"/>
    <s v="Female"/>
    <x v="3"/>
    <x v="2"/>
    <s v="Pizza"/>
    <d v="2023-09-21T00:00:00"/>
    <s v="COD"/>
    <n v="52"/>
    <n v="8.6999999999999993"/>
    <n v="1108.6300000000001"/>
    <n v="118.33"/>
    <s v="Card"/>
    <n v="4"/>
    <s v="25-35"/>
    <s v="new"/>
    <s v="high value"/>
    <s v="medium"/>
    <s v="Sep"/>
    <x v="0"/>
    <x v="0"/>
    <x v="1"/>
  </r>
  <r>
    <n v="609504"/>
    <n v="41715"/>
    <n v="41"/>
    <s v="Female"/>
    <x v="3"/>
    <x v="6"/>
    <s v="Biryani"/>
    <d v="2024-12-15T00:00:00"/>
    <s v="COD"/>
    <n v="56"/>
    <n v="11.1"/>
    <n v="883.37"/>
    <n v="29.16"/>
    <s v="Wallet"/>
    <n v="2"/>
    <s v="36-50"/>
    <s v="new"/>
    <s v="high value"/>
    <s v="Low"/>
    <s v="Dec"/>
    <x v="1"/>
    <x v="1"/>
    <x v="1"/>
  </r>
  <r>
    <n v="609505"/>
    <n v="66986"/>
    <n v="47"/>
    <s v="Female"/>
    <x v="3"/>
    <x v="0"/>
    <s v="Burger"/>
    <d v="2024-10-16T00:00:00"/>
    <s v="Online"/>
    <n v="83"/>
    <n v="2.1"/>
    <n v="1224.53"/>
    <n v="79.38"/>
    <s v="Card"/>
    <n v="3"/>
    <s v="36-50"/>
    <s v="new"/>
    <s v="high value"/>
    <s v="medium"/>
    <s v="Oct"/>
    <x v="1"/>
    <x v="2"/>
    <x v="1"/>
  </r>
  <r>
    <n v="609506"/>
    <n v="39691"/>
    <n v="28"/>
    <s v="Female"/>
    <x v="4"/>
    <x v="1"/>
    <s v="Biryani"/>
    <d v="2022-10-18T00:00:00"/>
    <s v="COD"/>
    <n v="28"/>
    <n v="1.4"/>
    <n v="1106.5999999999999"/>
    <n v="45.78"/>
    <s v="Cash"/>
    <n v="2"/>
    <s v="25-35"/>
    <s v="repeat"/>
    <s v="high value"/>
    <s v="Low"/>
    <s v="Oct"/>
    <x v="2"/>
    <x v="2"/>
    <x v="2"/>
  </r>
  <r>
    <n v="609507"/>
    <n v="25378"/>
    <n v="24"/>
    <s v="Male"/>
    <x v="1"/>
    <x v="0"/>
    <s v="Pizza"/>
    <d v="2024-11-05T00:00:00"/>
    <s v="Online"/>
    <n v="62"/>
    <n v="8.6"/>
    <n v="1361.85"/>
    <n v="62.24"/>
    <s v="Card"/>
    <n v="3"/>
    <s v="18-24"/>
    <s v="new"/>
    <s v="high value"/>
    <s v="medium"/>
    <s v="Nov"/>
    <x v="1"/>
    <x v="0"/>
    <x v="1"/>
  </r>
  <r>
    <n v="609508"/>
    <n v="86892"/>
    <n v="52"/>
    <s v="Male"/>
    <x v="5"/>
    <x v="7"/>
    <s v="Burger"/>
    <d v="2024-10-01T00:00:00"/>
    <s v="Online"/>
    <n v="45"/>
    <n v="10.4"/>
    <n v="711.31"/>
    <n v="100.23"/>
    <s v="Cash"/>
    <n v="3"/>
    <s v="50+"/>
    <s v="new"/>
    <s v="high value"/>
    <s v="medium"/>
    <s v="Oct"/>
    <x v="1"/>
    <x v="1"/>
    <x v="0"/>
  </r>
  <r>
    <n v="609509"/>
    <n v="44661"/>
    <n v="45"/>
    <s v="Male"/>
    <x v="4"/>
    <x v="6"/>
    <s v="Burger"/>
    <d v="2024-08-11T00:00:00"/>
    <s v="COD"/>
    <n v="79"/>
    <n v="7.1"/>
    <n v="348.03"/>
    <n v="108.72"/>
    <s v="Wallet"/>
    <n v="5"/>
    <s v="36-50"/>
    <s v="new"/>
    <s v="medium"/>
    <s v="High"/>
    <s v="Aug"/>
    <x v="1"/>
    <x v="0"/>
    <x v="1"/>
  </r>
  <r>
    <n v="609510"/>
    <n v="86585"/>
    <n v="55"/>
    <s v="Female"/>
    <x v="1"/>
    <x v="1"/>
    <s v="Pizza"/>
    <d v="2022-01-08T00:00:00"/>
    <s v="Online"/>
    <n v="58"/>
    <n v="1.2"/>
    <n v="659.2"/>
    <n v="98.29"/>
    <s v="Card"/>
    <n v="5"/>
    <s v="50+"/>
    <s v="repeat"/>
    <s v="high value"/>
    <s v="High"/>
    <s v="Jan"/>
    <x v="2"/>
    <x v="2"/>
    <x v="1"/>
  </r>
  <r>
    <n v="609511"/>
    <n v="97868"/>
    <n v="24"/>
    <s v="Female"/>
    <x v="5"/>
    <x v="7"/>
    <s v="Burger"/>
    <d v="2024-06-02T00:00:00"/>
    <s v="COD"/>
    <n v="40"/>
    <n v="5.6"/>
    <n v="298.95999999999998"/>
    <n v="62.13"/>
    <s v="Card"/>
    <n v="5"/>
    <s v="18-24"/>
    <s v="new"/>
    <s v="medium"/>
    <s v="High"/>
    <s v="Jun"/>
    <x v="1"/>
    <x v="0"/>
    <x v="0"/>
  </r>
  <r>
    <n v="609512"/>
    <n v="99601"/>
    <n v="63"/>
    <s v="Male"/>
    <x v="1"/>
    <x v="1"/>
    <s v="Sandwich"/>
    <d v="2024-02-06T00:00:00"/>
    <s v="Online"/>
    <n v="61"/>
    <n v="6.7"/>
    <n v="1217.79"/>
    <n v="45.12"/>
    <s v="Wallet"/>
    <n v="5"/>
    <s v="50+"/>
    <s v="new"/>
    <s v="high value"/>
    <s v="High"/>
    <s v="Feb"/>
    <x v="1"/>
    <x v="0"/>
    <x v="1"/>
  </r>
  <r>
    <n v="609513"/>
    <n v="68827"/>
    <n v="25"/>
    <s v="Male"/>
    <x v="1"/>
    <x v="7"/>
    <s v="Biryani"/>
    <d v="2023-12-14T00:00:00"/>
    <s v="COD"/>
    <n v="26"/>
    <n v="3.9"/>
    <n v="568.84"/>
    <n v="61.82"/>
    <s v="UPI"/>
    <n v="1"/>
    <s v="25-35"/>
    <s v="new"/>
    <s v="high value"/>
    <s v="Low"/>
    <s v="Dec"/>
    <x v="0"/>
    <x v="2"/>
    <x v="2"/>
  </r>
  <r>
    <n v="609514"/>
    <n v="56958"/>
    <n v="18"/>
    <s v="Male"/>
    <x v="4"/>
    <x v="4"/>
    <s v="Chinese"/>
    <d v="2022-12-29T00:00:00"/>
    <s v="COD"/>
    <n v="63"/>
    <n v="3.5"/>
    <n v="1335.67"/>
    <n v="58.63"/>
    <s v="Card"/>
    <n v="5"/>
    <s v="18-24"/>
    <s v="new"/>
    <s v="high value"/>
    <s v="High"/>
    <s v="Dec"/>
    <x v="2"/>
    <x v="2"/>
    <x v="1"/>
  </r>
  <r>
    <n v="609515"/>
    <n v="10581"/>
    <n v="28"/>
    <s v="Male"/>
    <x v="0"/>
    <x v="5"/>
    <s v="Pizza"/>
    <d v="2023-05-23T00:00:00"/>
    <s v="Online"/>
    <n v="53"/>
    <n v="5.7"/>
    <n v="1063.1400000000001"/>
    <n v="53.13"/>
    <s v="Card"/>
    <n v="2"/>
    <s v="25-35"/>
    <s v="new"/>
    <s v="high value"/>
    <s v="Low"/>
    <s v="May"/>
    <x v="0"/>
    <x v="0"/>
    <x v="1"/>
  </r>
  <r>
    <n v="609516"/>
    <n v="57710"/>
    <n v="57"/>
    <s v="Female"/>
    <x v="2"/>
    <x v="1"/>
    <s v="Biryani"/>
    <d v="2023-04-18T00:00:00"/>
    <s v="COD"/>
    <n v="65"/>
    <n v="5.8"/>
    <n v="501.31"/>
    <n v="59.44"/>
    <s v="Cash"/>
    <n v="1"/>
    <s v="50+"/>
    <s v="new"/>
    <s v="high value"/>
    <s v="Low"/>
    <s v="Apr"/>
    <x v="0"/>
    <x v="0"/>
    <x v="1"/>
  </r>
  <r>
    <n v="609517"/>
    <n v="11484"/>
    <n v="21"/>
    <s v="Male"/>
    <x v="2"/>
    <x v="3"/>
    <s v="Pizza"/>
    <d v="2023-03-16T00:00:00"/>
    <s v="Online"/>
    <n v="47"/>
    <n v="5.4"/>
    <n v="1061.02"/>
    <n v="70.62"/>
    <s v="UPI"/>
    <n v="1"/>
    <s v="18-24"/>
    <s v="repeat"/>
    <s v="high value"/>
    <s v="Low"/>
    <s v="Mar"/>
    <x v="0"/>
    <x v="0"/>
    <x v="1"/>
  </r>
  <r>
    <n v="609518"/>
    <n v="45015"/>
    <n v="18"/>
    <s v="Male"/>
    <x v="2"/>
    <x v="0"/>
    <s v="Burger"/>
    <d v="2024-04-10T00:00:00"/>
    <s v="COD"/>
    <n v="23"/>
    <n v="8.1999999999999993"/>
    <n v="773.06"/>
    <n v="31.69"/>
    <s v="Wallet"/>
    <n v="4"/>
    <s v="18-24"/>
    <s v="new"/>
    <s v="high value"/>
    <s v="medium"/>
    <s v="Apr"/>
    <x v="1"/>
    <x v="0"/>
    <x v="2"/>
  </r>
  <r>
    <n v="609519"/>
    <n v="35564"/>
    <n v="37"/>
    <s v="Female"/>
    <x v="2"/>
    <x v="4"/>
    <s v="Biryani"/>
    <d v="2024-07-09T00:00:00"/>
    <s v="COD"/>
    <n v="21"/>
    <n v="7"/>
    <n v="816.4"/>
    <n v="22.62"/>
    <s v="UPI"/>
    <n v="1"/>
    <s v="36-50"/>
    <s v="new"/>
    <s v="high value"/>
    <s v="Low"/>
    <s v="Jul"/>
    <x v="1"/>
    <x v="0"/>
    <x v="2"/>
  </r>
  <r>
    <n v="609520"/>
    <n v="91708"/>
    <n v="38"/>
    <s v="Female"/>
    <x v="1"/>
    <x v="2"/>
    <s v="South Indian"/>
    <d v="2024-10-21T00:00:00"/>
    <s v="COD"/>
    <n v="84"/>
    <n v="6.9"/>
    <n v="1139.23"/>
    <n v="82.84"/>
    <s v="Cash"/>
    <n v="5"/>
    <s v="36-50"/>
    <s v="new"/>
    <s v="high value"/>
    <s v="High"/>
    <s v="Oct"/>
    <x v="1"/>
    <x v="0"/>
    <x v="1"/>
  </r>
  <r>
    <n v="609521"/>
    <n v="71227"/>
    <n v="42"/>
    <s v="Female"/>
    <x v="5"/>
    <x v="7"/>
    <s v="Burger"/>
    <d v="2022-08-06T00:00:00"/>
    <s v="Online"/>
    <n v="80"/>
    <n v="13"/>
    <n v="630.54"/>
    <n v="90.43"/>
    <s v="Card"/>
    <n v="3"/>
    <s v="36-50"/>
    <s v="repeat"/>
    <s v="high value"/>
    <s v="medium"/>
    <s v="Aug"/>
    <x v="2"/>
    <x v="1"/>
    <x v="1"/>
  </r>
  <r>
    <n v="609522"/>
    <n v="86646"/>
    <n v="40"/>
    <s v="Female"/>
    <x v="2"/>
    <x v="5"/>
    <s v="Sandwich"/>
    <d v="2024-12-12T00:00:00"/>
    <s v="Online"/>
    <n v="74"/>
    <n v="5"/>
    <n v="524.29999999999995"/>
    <n v="77.97"/>
    <s v="UPI"/>
    <n v="4"/>
    <s v="36-50"/>
    <s v="repeat"/>
    <s v="high value"/>
    <s v="medium"/>
    <s v="Dec"/>
    <x v="1"/>
    <x v="2"/>
    <x v="1"/>
  </r>
  <r>
    <n v="609523"/>
    <n v="88629"/>
    <n v="48"/>
    <s v="Female"/>
    <x v="4"/>
    <x v="0"/>
    <s v="Burger"/>
    <d v="2022-11-22T00:00:00"/>
    <s v="COD"/>
    <n v="24"/>
    <n v="4.2"/>
    <n v="1283.3599999999999"/>
    <n v="37.94"/>
    <s v="Cash"/>
    <n v="3"/>
    <s v="36-50"/>
    <s v="new"/>
    <s v="high value"/>
    <s v="medium"/>
    <s v="Nov"/>
    <x v="2"/>
    <x v="2"/>
    <x v="2"/>
  </r>
  <r>
    <n v="609524"/>
    <n v="55464"/>
    <n v="30"/>
    <s v="Male"/>
    <x v="5"/>
    <x v="0"/>
    <s v="Burger"/>
    <d v="2024-07-29T00:00:00"/>
    <s v="Online"/>
    <n v="63"/>
    <n v="4.2"/>
    <n v="397.04"/>
    <n v="72.22"/>
    <s v="Card"/>
    <n v="4"/>
    <s v="25-35"/>
    <s v="new"/>
    <s v="medium"/>
    <s v="medium"/>
    <s v="Jul"/>
    <x v="1"/>
    <x v="2"/>
    <x v="1"/>
  </r>
  <r>
    <n v="609525"/>
    <n v="56699"/>
    <n v="36"/>
    <s v="Male"/>
    <x v="1"/>
    <x v="4"/>
    <s v="Chinese"/>
    <d v="2024-07-25T00:00:00"/>
    <s v="Online"/>
    <n v="56"/>
    <n v="1.3"/>
    <n v="1324.69"/>
    <n v="70.87"/>
    <s v="UPI"/>
    <n v="2"/>
    <s v="36-50"/>
    <s v="new"/>
    <s v="high value"/>
    <s v="Low"/>
    <s v="Jul"/>
    <x v="1"/>
    <x v="2"/>
    <x v="1"/>
  </r>
  <r>
    <n v="609526"/>
    <n v="48109"/>
    <n v="38"/>
    <s v="Male"/>
    <x v="2"/>
    <x v="4"/>
    <s v="Sandwich"/>
    <d v="2024-03-21T00:00:00"/>
    <s v="COD"/>
    <n v="66"/>
    <n v="2.7"/>
    <n v="644.66999999999996"/>
    <n v="98.53"/>
    <s v="UPI"/>
    <n v="3"/>
    <s v="36-50"/>
    <s v="new"/>
    <s v="high value"/>
    <s v="medium"/>
    <s v="Mar"/>
    <x v="1"/>
    <x v="2"/>
    <x v="1"/>
  </r>
  <r>
    <n v="609527"/>
    <n v="41887"/>
    <n v="31"/>
    <s v="Female"/>
    <x v="2"/>
    <x v="1"/>
    <s v="Chinese"/>
    <d v="2023-12-15T00:00:00"/>
    <s v="Online"/>
    <n v="20"/>
    <n v="10.199999999999999"/>
    <n v="1359.64"/>
    <n v="65.78"/>
    <s v="UPI"/>
    <n v="4"/>
    <s v="25-35"/>
    <s v="new"/>
    <s v="high value"/>
    <s v="medium"/>
    <s v="Dec"/>
    <x v="0"/>
    <x v="1"/>
    <x v="2"/>
  </r>
  <r>
    <n v="609528"/>
    <n v="84608"/>
    <n v="34"/>
    <s v="Male"/>
    <x v="4"/>
    <x v="0"/>
    <s v="Biryani"/>
    <d v="2022-06-19T00:00:00"/>
    <s v="Online"/>
    <n v="74"/>
    <n v="4.4000000000000004"/>
    <n v="1212.21"/>
    <n v="57.95"/>
    <s v="Cash"/>
    <n v="4"/>
    <s v="25-35"/>
    <s v="new"/>
    <s v="high value"/>
    <s v="medium"/>
    <s v="Jun"/>
    <x v="2"/>
    <x v="2"/>
    <x v="1"/>
  </r>
  <r>
    <n v="609529"/>
    <n v="77146"/>
    <n v="27"/>
    <s v="Female"/>
    <x v="2"/>
    <x v="2"/>
    <s v="South Indian"/>
    <d v="2024-10-01T00:00:00"/>
    <s v="COD"/>
    <n v="42"/>
    <n v="7.4"/>
    <n v="1446.6"/>
    <n v="65.03"/>
    <s v="Cash"/>
    <n v="1"/>
    <s v="25-35"/>
    <s v="new"/>
    <s v="high value"/>
    <s v="Low"/>
    <s v="Oct"/>
    <x v="1"/>
    <x v="0"/>
    <x v="0"/>
  </r>
  <r>
    <n v="609530"/>
    <n v="46714"/>
    <n v="21"/>
    <s v="Female"/>
    <x v="4"/>
    <x v="1"/>
    <s v="Burger"/>
    <d v="2022-02-16T00:00:00"/>
    <s v="Online"/>
    <n v="26"/>
    <n v="13.2"/>
    <n v="1043.31"/>
    <n v="32.590000000000003"/>
    <s v="UPI"/>
    <n v="5"/>
    <s v="18-24"/>
    <s v="new"/>
    <s v="high value"/>
    <s v="High"/>
    <s v="Feb"/>
    <x v="2"/>
    <x v="1"/>
    <x v="2"/>
  </r>
  <r>
    <n v="609531"/>
    <n v="69699"/>
    <n v="35"/>
    <s v="Male"/>
    <x v="3"/>
    <x v="0"/>
    <s v="Burger"/>
    <d v="2023-08-09T00:00:00"/>
    <s v="COD"/>
    <n v="22"/>
    <n v="13.4"/>
    <n v="1490.62"/>
    <n v="103.69"/>
    <s v="Card"/>
    <n v="3"/>
    <s v="25-35"/>
    <s v="new"/>
    <s v="high value"/>
    <s v="medium"/>
    <s v="Aug"/>
    <x v="0"/>
    <x v="1"/>
    <x v="2"/>
  </r>
  <r>
    <n v="609532"/>
    <n v="95681"/>
    <n v="48"/>
    <s v="Female"/>
    <x v="1"/>
    <x v="2"/>
    <s v="Biryani"/>
    <d v="2022-11-17T00:00:00"/>
    <s v="Online"/>
    <n v="26"/>
    <n v="9.1"/>
    <n v="1255.44"/>
    <n v="39.65"/>
    <s v="Wallet"/>
    <n v="3"/>
    <s v="36-50"/>
    <s v="new"/>
    <s v="high value"/>
    <s v="medium"/>
    <s v="Nov"/>
    <x v="2"/>
    <x v="0"/>
    <x v="2"/>
  </r>
  <r>
    <n v="609533"/>
    <n v="25328"/>
    <n v="35"/>
    <s v="Female"/>
    <x v="2"/>
    <x v="4"/>
    <s v="Sandwich"/>
    <d v="2023-12-06T00:00:00"/>
    <s v="COD"/>
    <n v="42"/>
    <n v="14.6"/>
    <n v="1266.42"/>
    <n v="109.87"/>
    <s v="Wallet"/>
    <n v="2"/>
    <s v="25-35"/>
    <s v="new"/>
    <s v="high value"/>
    <s v="Low"/>
    <s v="Dec"/>
    <x v="0"/>
    <x v="1"/>
    <x v="0"/>
  </r>
  <r>
    <n v="609534"/>
    <n v="46567"/>
    <n v="33"/>
    <s v="Female"/>
    <x v="5"/>
    <x v="2"/>
    <s v="Pizza"/>
    <d v="2023-09-27T00:00:00"/>
    <s v="COD"/>
    <n v="21"/>
    <n v="6.1"/>
    <n v="1268.6099999999999"/>
    <n v="90.92"/>
    <s v="UPI"/>
    <n v="1"/>
    <s v="25-35"/>
    <s v="new"/>
    <s v="high value"/>
    <s v="Low"/>
    <s v="Sep"/>
    <x v="0"/>
    <x v="0"/>
    <x v="2"/>
  </r>
  <r>
    <n v="609535"/>
    <n v="37842"/>
    <n v="19"/>
    <s v="Male"/>
    <x v="4"/>
    <x v="4"/>
    <s v="Burger"/>
    <d v="2022-04-27T00:00:00"/>
    <s v="COD"/>
    <n v="69"/>
    <n v="10"/>
    <n v="662.87"/>
    <n v="51.51"/>
    <s v="Wallet"/>
    <n v="5"/>
    <s v="18-24"/>
    <s v="new"/>
    <s v="high value"/>
    <s v="High"/>
    <s v="Apr"/>
    <x v="2"/>
    <x v="0"/>
    <x v="1"/>
  </r>
  <r>
    <n v="609536"/>
    <n v="96543"/>
    <n v="37"/>
    <s v="Male"/>
    <x v="2"/>
    <x v="1"/>
    <s v="Sandwich"/>
    <d v="2024-06-24T00:00:00"/>
    <s v="COD"/>
    <n v="44"/>
    <n v="10"/>
    <n v="432.73"/>
    <n v="77.16"/>
    <s v="Card"/>
    <n v="5"/>
    <s v="36-50"/>
    <s v="new"/>
    <s v="medium"/>
    <s v="High"/>
    <s v="Jun"/>
    <x v="1"/>
    <x v="0"/>
    <x v="0"/>
  </r>
  <r>
    <n v="609537"/>
    <n v="29018"/>
    <n v="40"/>
    <s v="Male"/>
    <x v="1"/>
    <x v="3"/>
    <s v="Biryani"/>
    <d v="2023-06-11T00:00:00"/>
    <s v="Online"/>
    <n v="35"/>
    <n v="11.4"/>
    <n v="1002.52"/>
    <n v="99.73"/>
    <s v="UPI"/>
    <n v="5"/>
    <s v="36-50"/>
    <s v="new"/>
    <s v="high value"/>
    <s v="High"/>
    <s v="Jun"/>
    <x v="0"/>
    <x v="1"/>
    <x v="0"/>
  </r>
  <r>
    <n v="609538"/>
    <n v="60023"/>
    <n v="63"/>
    <s v="Female"/>
    <x v="4"/>
    <x v="4"/>
    <s v="Sandwich"/>
    <d v="2024-10-31T00:00:00"/>
    <s v="Online"/>
    <n v="70"/>
    <n v="2.5"/>
    <n v="341.75"/>
    <n v="91.23"/>
    <s v="UPI"/>
    <n v="3"/>
    <s v="50+"/>
    <s v="new"/>
    <s v="medium"/>
    <s v="medium"/>
    <s v="Oct"/>
    <x v="1"/>
    <x v="2"/>
    <x v="1"/>
  </r>
  <r>
    <n v="609539"/>
    <n v="27683"/>
    <n v="20"/>
    <s v="Male"/>
    <x v="0"/>
    <x v="3"/>
    <s v="South Indian"/>
    <d v="2023-05-02T00:00:00"/>
    <s v="Online"/>
    <n v="76"/>
    <n v="7.4"/>
    <n v="1054.45"/>
    <n v="58.62"/>
    <s v="Cash"/>
    <n v="2"/>
    <s v="18-24"/>
    <s v="new"/>
    <s v="high value"/>
    <s v="Low"/>
    <s v="May"/>
    <x v="0"/>
    <x v="0"/>
    <x v="1"/>
  </r>
  <r>
    <n v="609540"/>
    <n v="49531"/>
    <n v="52"/>
    <s v="Female"/>
    <x v="1"/>
    <x v="6"/>
    <s v="Biryani"/>
    <d v="2022-11-25T00:00:00"/>
    <s v="COD"/>
    <n v="52"/>
    <n v="11.5"/>
    <n v="150.72"/>
    <n v="42.26"/>
    <s v="UPI"/>
    <n v="5"/>
    <s v="50+"/>
    <s v="new"/>
    <s v="low"/>
    <s v="High"/>
    <s v="Nov"/>
    <x v="2"/>
    <x v="1"/>
    <x v="1"/>
  </r>
  <r>
    <n v="609541"/>
    <n v="81227"/>
    <n v="37"/>
    <s v="Male"/>
    <x v="4"/>
    <x v="2"/>
    <s v="Sandwich"/>
    <d v="2022-04-08T00:00:00"/>
    <s v="Online"/>
    <n v="41"/>
    <n v="11.6"/>
    <n v="307.75"/>
    <n v="62.86"/>
    <s v="Card"/>
    <n v="2"/>
    <s v="36-50"/>
    <s v="repeat"/>
    <s v="medium"/>
    <s v="Low"/>
    <s v="Apr"/>
    <x v="2"/>
    <x v="1"/>
    <x v="0"/>
  </r>
  <r>
    <n v="609542"/>
    <n v="39367"/>
    <n v="18"/>
    <s v="Male"/>
    <x v="3"/>
    <x v="6"/>
    <s v="Sandwich"/>
    <d v="2024-12-09T00:00:00"/>
    <s v="Online"/>
    <n v="33"/>
    <n v="1.5"/>
    <n v="1037.82"/>
    <n v="113.2"/>
    <s v="UPI"/>
    <n v="2"/>
    <s v="18-24"/>
    <s v="new"/>
    <s v="high value"/>
    <s v="Low"/>
    <s v="Dec"/>
    <x v="1"/>
    <x v="2"/>
    <x v="0"/>
  </r>
  <r>
    <n v="609543"/>
    <n v="68222"/>
    <n v="27"/>
    <s v="Female"/>
    <x v="1"/>
    <x v="3"/>
    <s v="Chinese"/>
    <d v="2022-04-29T00:00:00"/>
    <s v="COD"/>
    <n v="55"/>
    <n v="3.5"/>
    <n v="850.04"/>
    <n v="94.28"/>
    <s v="Wallet"/>
    <n v="1"/>
    <s v="25-35"/>
    <s v="new"/>
    <s v="high value"/>
    <s v="Low"/>
    <s v="Apr"/>
    <x v="2"/>
    <x v="2"/>
    <x v="1"/>
  </r>
  <r>
    <n v="609544"/>
    <n v="42909"/>
    <n v="52"/>
    <s v="Male"/>
    <x v="0"/>
    <x v="1"/>
    <s v="Biryani"/>
    <d v="2023-01-12T00:00:00"/>
    <s v="Online"/>
    <n v="42"/>
    <n v="9"/>
    <n v="1083.27"/>
    <n v="26.16"/>
    <s v="Card"/>
    <n v="5"/>
    <s v="50+"/>
    <s v="repeat"/>
    <s v="high value"/>
    <s v="High"/>
    <s v="Jan"/>
    <x v="0"/>
    <x v="0"/>
    <x v="0"/>
  </r>
  <r>
    <n v="609545"/>
    <n v="26846"/>
    <n v="18"/>
    <s v="Female"/>
    <x v="4"/>
    <x v="3"/>
    <s v="Burger"/>
    <d v="2022-10-02T00:00:00"/>
    <s v="Online"/>
    <n v="42"/>
    <n v="8.6"/>
    <n v="417.79"/>
    <n v="54.75"/>
    <s v="Cash"/>
    <n v="4"/>
    <s v="18-24"/>
    <s v="new"/>
    <s v="medium"/>
    <s v="medium"/>
    <s v="Oct"/>
    <x v="2"/>
    <x v="0"/>
    <x v="0"/>
  </r>
  <r>
    <n v="609546"/>
    <n v="33775"/>
    <n v="59"/>
    <s v="Male"/>
    <x v="0"/>
    <x v="5"/>
    <s v="South Indian"/>
    <d v="2023-02-20T00:00:00"/>
    <s v="COD"/>
    <n v="72"/>
    <n v="6"/>
    <n v="1322.56"/>
    <n v="35.21"/>
    <s v="UPI"/>
    <n v="2"/>
    <s v="50+"/>
    <s v="new"/>
    <s v="high value"/>
    <s v="Low"/>
    <s v="Feb"/>
    <x v="0"/>
    <x v="0"/>
    <x v="1"/>
  </r>
  <r>
    <n v="609547"/>
    <n v="43325"/>
    <n v="23"/>
    <s v="Female"/>
    <x v="5"/>
    <x v="4"/>
    <s v="South Indian"/>
    <d v="2022-06-10T00:00:00"/>
    <s v="Online"/>
    <n v="70"/>
    <n v="9.1"/>
    <n v="766.51"/>
    <n v="114.19"/>
    <s v="Card"/>
    <n v="1"/>
    <s v="18-24"/>
    <s v="repeat"/>
    <s v="high value"/>
    <s v="Low"/>
    <s v="Jun"/>
    <x v="2"/>
    <x v="0"/>
    <x v="1"/>
  </r>
  <r>
    <n v="609548"/>
    <n v="28314"/>
    <n v="52"/>
    <s v="Female"/>
    <x v="4"/>
    <x v="0"/>
    <s v="Biryani"/>
    <d v="2024-04-12T00:00:00"/>
    <s v="Online"/>
    <n v="25"/>
    <n v="1"/>
    <n v="321.33999999999997"/>
    <n v="48.54"/>
    <s v="Card"/>
    <n v="4"/>
    <s v="50+"/>
    <s v="new"/>
    <s v="medium"/>
    <s v="medium"/>
    <s v="Apr"/>
    <x v="1"/>
    <x v="2"/>
    <x v="2"/>
  </r>
  <r>
    <n v="609549"/>
    <n v="29101"/>
    <n v="51"/>
    <s v="Male"/>
    <x v="4"/>
    <x v="3"/>
    <s v="Chinese"/>
    <d v="2023-04-30T00:00:00"/>
    <s v="COD"/>
    <n v="59"/>
    <n v="6.4"/>
    <n v="601.4"/>
    <n v="36.81"/>
    <s v="Cash"/>
    <n v="5"/>
    <s v="50+"/>
    <s v="new"/>
    <s v="high value"/>
    <s v="High"/>
    <s v="Apr"/>
    <x v="0"/>
    <x v="0"/>
    <x v="1"/>
  </r>
  <r>
    <n v="609550"/>
    <n v="98474"/>
    <n v="51"/>
    <s v="Female"/>
    <x v="3"/>
    <x v="7"/>
    <s v="Biryani"/>
    <d v="2022-01-21T00:00:00"/>
    <s v="Online"/>
    <n v="73"/>
    <n v="3.2"/>
    <n v="1479.11"/>
    <n v="101.04"/>
    <s v="UPI"/>
    <n v="1"/>
    <s v="50+"/>
    <s v="new"/>
    <s v="high value"/>
    <s v="Low"/>
    <s v="Jan"/>
    <x v="2"/>
    <x v="2"/>
    <x v="1"/>
  </r>
  <r>
    <n v="609551"/>
    <n v="38372"/>
    <n v="44"/>
    <s v="Male"/>
    <x v="2"/>
    <x v="1"/>
    <s v="Pizza"/>
    <d v="2023-04-22T00:00:00"/>
    <s v="COD"/>
    <n v="80"/>
    <n v="5.8"/>
    <n v="1029.44"/>
    <n v="114.32"/>
    <s v="Wallet"/>
    <n v="2"/>
    <s v="36-50"/>
    <s v="new"/>
    <s v="high value"/>
    <s v="Low"/>
    <s v="Apr"/>
    <x v="0"/>
    <x v="0"/>
    <x v="1"/>
  </r>
  <r>
    <n v="609552"/>
    <n v="48160"/>
    <n v="55"/>
    <s v="Female"/>
    <x v="0"/>
    <x v="6"/>
    <s v="Chinese"/>
    <d v="2024-03-15T00:00:00"/>
    <s v="COD"/>
    <n v="33"/>
    <n v="10.9"/>
    <n v="1134.48"/>
    <n v="33"/>
    <s v="Card"/>
    <n v="1"/>
    <s v="50+"/>
    <s v="new"/>
    <s v="high value"/>
    <s v="Low"/>
    <s v="Mar"/>
    <x v="1"/>
    <x v="1"/>
    <x v="0"/>
  </r>
  <r>
    <n v="609553"/>
    <n v="18766"/>
    <n v="29"/>
    <s v="Male"/>
    <x v="4"/>
    <x v="7"/>
    <s v="Biryani"/>
    <d v="2024-03-11T00:00:00"/>
    <s v="Online"/>
    <n v="69"/>
    <n v="6.5"/>
    <n v="1139.53"/>
    <n v="111.37"/>
    <s v="UPI"/>
    <n v="5"/>
    <s v="25-35"/>
    <s v="new"/>
    <s v="high value"/>
    <s v="High"/>
    <s v="Mar"/>
    <x v="1"/>
    <x v="0"/>
    <x v="1"/>
  </r>
  <r>
    <n v="609554"/>
    <n v="41885"/>
    <n v="19"/>
    <s v="Male"/>
    <x v="3"/>
    <x v="7"/>
    <s v="Burger"/>
    <d v="2024-08-22T00:00:00"/>
    <s v="COD"/>
    <n v="53"/>
    <n v="14.1"/>
    <n v="261.33999999999997"/>
    <n v="110.28"/>
    <s v="Wallet"/>
    <n v="3"/>
    <s v="18-24"/>
    <s v="new"/>
    <s v="medium"/>
    <s v="medium"/>
    <s v="Aug"/>
    <x v="1"/>
    <x v="1"/>
    <x v="1"/>
  </r>
  <r>
    <n v="609555"/>
    <n v="46726"/>
    <n v="58"/>
    <s v="Female"/>
    <x v="4"/>
    <x v="1"/>
    <s v="Burger"/>
    <d v="2023-03-08T00:00:00"/>
    <s v="Online"/>
    <n v="44"/>
    <n v="2.1"/>
    <n v="456.23"/>
    <n v="86.61"/>
    <s v="Cash"/>
    <n v="5"/>
    <s v="50+"/>
    <s v="new"/>
    <s v="medium"/>
    <s v="High"/>
    <s v="Mar"/>
    <x v="0"/>
    <x v="2"/>
    <x v="0"/>
  </r>
  <r>
    <n v="609556"/>
    <n v="47391"/>
    <n v="46"/>
    <s v="Female"/>
    <x v="4"/>
    <x v="3"/>
    <s v="Sandwich"/>
    <d v="2024-05-03T00:00:00"/>
    <s v="Online"/>
    <n v="48"/>
    <n v="13.2"/>
    <n v="1397.81"/>
    <n v="52"/>
    <s v="Wallet"/>
    <n v="2"/>
    <s v="36-50"/>
    <s v="new"/>
    <s v="high value"/>
    <s v="Low"/>
    <s v="May"/>
    <x v="1"/>
    <x v="1"/>
    <x v="1"/>
  </r>
  <r>
    <n v="609557"/>
    <n v="33927"/>
    <n v="47"/>
    <s v="Male"/>
    <x v="4"/>
    <x v="0"/>
    <s v="Biryani"/>
    <d v="2023-03-14T00:00:00"/>
    <s v="Online"/>
    <n v="30"/>
    <n v="12.2"/>
    <n v="1140"/>
    <n v="53.08"/>
    <s v="Card"/>
    <n v="1"/>
    <s v="36-50"/>
    <s v="new"/>
    <s v="high value"/>
    <s v="Low"/>
    <s v="Mar"/>
    <x v="0"/>
    <x v="1"/>
    <x v="2"/>
  </r>
  <r>
    <n v="609558"/>
    <n v="35346"/>
    <n v="23"/>
    <s v="Female"/>
    <x v="1"/>
    <x v="2"/>
    <s v="South Indian"/>
    <d v="2022-10-18T00:00:00"/>
    <s v="Online"/>
    <n v="30"/>
    <n v="11.6"/>
    <n v="410.48"/>
    <n v="118.92"/>
    <s v="UPI"/>
    <n v="2"/>
    <s v="18-24"/>
    <s v="new"/>
    <s v="medium"/>
    <s v="Low"/>
    <s v="Oct"/>
    <x v="2"/>
    <x v="1"/>
    <x v="2"/>
  </r>
  <r>
    <n v="609559"/>
    <n v="37157"/>
    <n v="49"/>
    <s v="Male"/>
    <x v="5"/>
    <x v="4"/>
    <s v="Pizza"/>
    <d v="2024-08-03T00:00:00"/>
    <s v="COD"/>
    <n v="66"/>
    <n v="7.8"/>
    <n v="848.21"/>
    <n v="23.68"/>
    <s v="Wallet"/>
    <n v="5"/>
    <s v="36-50"/>
    <s v="new"/>
    <s v="high value"/>
    <s v="High"/>
    <s v="Aug"/>
    <x v="1"/>
    <x v="0"/>
    <x v="1"/>
  </r>
  <r>
    <n v="609560"/>
    <n v="66229"/>
    <n v="62"/>
    <s v="Female"/>
    <x v="1"/>
    <x v="2"/>
    <s v="South Indian"/>
    <d v="2024-11-25T00:00:00"/>
    <s v="COD"/>
    <n v="25"/>
    <n v="1.3"/>
    <n v="875.24"/>
    <n v="38.950000000000003"/>
    <s v="Card"/>
    <n v="2"/>
    <s v="50+"/>
    <s v="new"/>
    <s v="high value"/>
    <s v="Low"/>
    <s v="Nov"/>
    <x v="1"/>
    <x v="2"/>
    <x v="2"/>
  </r>
  <r>
    <n v="609561"/>
    <n v="46134"/>
    <n v="51"/>
    <s v="Male"/>
    <x v="5"/>
    <x v="7"/>
    <s v="Chinese"/>
    <d v="2023-08-08T00:00:00"/>
    <s v="Online"/>
    <n v="80"/>
    <n v="10.4"/>
    <n v="1107.5999999999999"/>
    <n v="49.77"/>
    <s v="Wallet"/>
    <n v="3"/>
    <s v="50+"/>
    <s v="new"/>
    <s v="high value"/>
    <s v="medium"/>
    <s v="Aug"/>
    <x v="0"/>
    <x v="1"/>
    <x v="1"/>
  </r>
  <r>
    <n v="609562"/>
    <n v="20349"/>
    <n v="56"/>
    <s v="Male"/>
    <x v="5"/>
    <x v="7"/>
    <s v="Burger"/>
    <d v="2023-12-25T00:00:00"/>
    <s v="Online"/>
    <n v="87"/>
    <n v="9.8000000000000007"/>
    <n v="763.95"/>
    <n v="119.96"/>
    <s v="Card"/>
    <n v="4"/>
    <s v="50+"/>
    <s v="new"/>
    <s v="high value"/>
    <s v="medium"/>
    <s v="Dec"/>
    <x v="0"/>
    <x v="0"/>
    <x v="1"/>
  </r>
  <r>
    <n v="609563"/>
    <n v="69644"/>
    <n v="42"/>
    <s v="Female"/>
    <x v="5"/>
    <x v="6"/>
    <s v="Pizza"/>
    <d v="2023-11-03T00:00:00"/>
    <s v="Online"/>
    <n v="38"/>
    <n v="12.9"/>
    <n v="293.58999999999997"/>
    <n v="93.21"/>
    <s v="UPI"/>
    <n v="1"/>
    <s v="36-50"/>
    <s v="new"/>
    <s v="medium"/>
    <s v="Low"/>
    <s v="Nov"/>
    <x v="0"/>
    <x v="1"/>
    <x v="0"/>
  </r>
  <r>
    <n v="609564"/>
    <n v="43702"/>
    <n v="45"/>
    <s v="Male"/>
    <x v="0"/>
    <x v="7"/>
    <s v="Sandwich"/>
    <d v="2022-08-10T00:00:00"/>
    <s v="COD"/>
    <n v="28"/>
    <n v="9.5"/>
    <n v="1472.8"/>
    <n v="27.26"/>
    <s v="Cash"/>
    <n v="5"/>
    <s v="36-50"/>
    <s v="new"/>
    <s v="high value"/>
    <s v="High"/>
    <s v="Aug"/>
    <x v="2"/>
    <x v="0"/>
    <x v="2"/>
  </r>
  <r>
    <n v="609565"/>
    <n v="14270"/>
    <n v="39"/>
    <s v="Female"/>
    <x v="2"/>
    <x v="7"/>
    <s v="Sandwich"/>
    <d v="2022-08-21T00:00:00"/>
    <s v="Online"/>
    <n v="24"/>
    <n v="6.3"/>
    <n v="1101.77"/>
    <n v="81.08"/>
    <s v="Wallet"/>
    <n v="4"/>
    <s v="36-50"/>
    <s v="new"/>
    <s v="high value"/>
    <s v="medium"/>
    <s v="Aug"/>
    <x v="2"/>
    <x v="0"/>
    <x v="2"/>
  </r>
  <r>
    <n v="609566"/>
    <n v="52475"/>
    <n v="38"/>
    <s v="Male"/>
    <x v="2"/>
    <x v="1"/>
    <s v="Biryani"/>
    <d v="2024-11-13T00:00:00"/>
    <s v="COD"/>
    <n v="77"/>
    <n v="3.5"/>
    <n v="686.46"/>
    <n v="35.32"/>
    <s v="Wallet"/>
    <n v="4"/>
    <s v="36-50"/>
    <s v="new"/>
    <s v="high value"/>
    <s v="medium"/>
    <s v="Nov"/>
    <x v="1"/>
    <x v="2"/>
    <x v="1"/>
  </r>
  <r>
    <n v="609567"/>
    <n v="47364"/>
    <n v="27"/>
    <s v="Male"/>
    <x v="5"/>
    <x v="3"/>
    <s v="Sandwich"/>
    <d v="2023-10-29T00:00:00"/>
    <s v="COD"/>
    <n v="75"/>
    <n v="4.7"/>
    <n v="1318.07"/>
    <n v="105.76"/>
    <s v="Wallet"/>
    <n v="5"/>
    <s v="25-35"/>
    <s v="new"/>
    <s v="high value"/>
    <s v="High"/>
    <s v="Oct"/>
    <x v="0"/>
    <x v="2"/>
    <x v="1"/>
  </r>
  <r>
    <n v="609568"/>
    <n v="30086"/>
    <n v="43"/>
    <s v="Female"/>
    <x v="2"/>
    <x v="4"/>
    <s v="Chinese"/>
    <d v="2022-01-29T00:00:00"/>
    <s v="Online"/>
    <n v="88"/>
    <n v="13"/>
    <n v="1090.55"/>
    <n v="76.47"/>
    <s v="Cash"/>
    <n v="3"/>
    <s v="36-50"/>
    <s v="new"/>
    <s v="high value"/>
    <s v="medium"/>
    <s v="Jan"/>
    <x v="2"/>
    <x v="1"/>
    <x v="1"/>
  </r>
  <r>
    <n v="609569"/>
    <n v="16006"/>
    <n v="18"/>
    <s v="Male"/>
    <x v="5"/>
    <x v="4"/>
    <s v="Chinese"/>
    <d v="2023-08-31T00:00:00"/>
    <s v="COD"/>
    <n v="87"/>
    <n v="1"/>
    <n v="959.96"/>
    <n v="116.72"/>
    <s v="Cash"/>
    <n v="4"/>
    <s v="18-24"/>
    <s v="repeat"/>
    <s v="high value"/>
    <s v="medium"/>
    <s v="Aug"/>
    <x v="0"/>
    <x v="2"/>
    <x v="1"/>
  </r>
  <r>
    <n v="609570"/>
    <n v="92361"/>
    <n v="31"/>
    <s v="Female"/>
    <x v="5"/>
    <x v="7"/>
    <s v="Pizza"/>
    <d v="2024-01-14T00:00:00"/>
    <s v="Online"/>
    <n v="68"/>
    <n v="5.4"/>
    <n v="1493.31"/>
    <n v="84.98"/>
    <s v="Cash"/>
    <n v="2"/>
    <s v="25-35"/>
    <s v="new"/>
    <s v="high value"/>
    <s v="Low"/>
    <s v="Jan"/>
    <x v="1"/>
    <x v="0"/>
    <x v="1"/>
  </r>
  <r>
    <n v="609571"/>
    <n v="39896"/>
    <n v="26"/>
    <s v="Male"/>
    <x v="2"/>
    <x v="2"/>
    <s v="Chinese"/>
    <d v="2024-04-19T00:00:00"/>
    <s v="COD"/>
    <n v="29"/>
    <n v="5.3"/>
    <n v="996.05"/>
    <n v="48.54"/>
    <s v="Card"/>
    <n v="2"/>
    <s v="25-35"/>
    <s v="new"/>
    <s v="high value"/>
    <s v="Low"/>
    <s v="Apr"/>
    <x v="1"/>
    <x v="0"/>
    <x v="2"/>
  </r>
  <r>
    <n v="609572"/>
    <n v="92881"/>
    <n v="49"/>
    <s v="Male"/>
    <x v="4"/>
    <x v="1"/>
    <s v="Biryani"/>
    <d v="2024-01-14T00:00:00"/>
    <s v="Online"/>
    <n v="67"/>
    <n v="1.6"/>
    <n v="375.77"/>
    <n v="96.26"/>
    <s v="Wallet"/>
    <n v="2"/>
    <s v="36-50"/>
    <s v="new"/>
    <s v="medium"/>
    <s v="Low"/>
    <s v="Jan"/>
    <x v="1"/>
    <x v="2"/>
    <x v="1"/>
  </r>
  <r>
    <n v="609573"/>
    <n v="81552"/>
    <n v="27"/>
    <s v="Female"/>
    <x v="4"/>
    <x v="0"/>
    <s v="Pizza"/>
    <d v="2022-05-27T00:00:00"/>
    <s v="Online"/>
    <n v="61"/>
    <n v="13.2"/>
    <n v="1238.71"/>
    <n v="101.5"/>
    <s v="Card"/>
    <n v="4"/>
    <s v="25-35"/>
    <s v="new"/>
    <s v="high value"/>
    <s v="medium"/>
    <s v="May"/>
    <x v="2"/>
    <x v="1"/>
    <x v="1"/>
  </r>
  <r>
    <n v="609574"/>
    <n v="31705"/>
    <n v="59"/>
    <s v="Female"/>
    <x v="5"/>
    <x v="2"/>
    <s v="Biryani"/>
    <d v="2022-12-31T00:00:00"/>
    <s v="COD"/>
    <n v="65"/>
    <n v="7.8"/>
    <n v="1274.82"/>
    <n v="55.31"/>
    <s v="Wallet"/>
    <n v="2"/>
    <s v="50+"/>
    <s v="new"/>
    <s v="high value"/>
    <s v="Low"/>
    <s v="Dec"/>
    <x v="2"/>
    <x v="0"/>
    <x v="1"/>
  </r>
  <r>
    <n v="609575"/>
    <n v="33472"/>
    <n v="41"/>
    <s v="Male"/>
    <x v="4"/>
    <x v="4"/>
    <s v="Chinese"/>
    <d v="2023-11-01T00:00:00"/>
    <s v="COD"/>
    <n v="52"/>
    <n v="9.6999999999999993"/>
    <n v="877.89"/>
    <n v="65.2"/>
    <s v="Wallet"/>
    <n v="3"/>
    <s v="36-50"/>
    <s v="new"/>
    <s v="high value"/>
    <s v="medium"/>
    <s v="Nov"/>
    <x v="0"/>
    <x v="0"/>
    <x v="1"/>
  </r>
  <r>
    <n v="609576"/>
    <n v="71189"/>
    <n v="34"/>
    <s v="Female"/>
    <x v="3"/>
    <x v="7"/>
    <s v="Sandwich"/>
    <d v="2024-07-19T00:00:00"/>
    <s v="Online"/>
    <n v="72"/>
    <n v="12.1"/>
    <n v="850.21"/>
    <n v="41.98"/>
    <s v="Wallet"/>
    <n v="1"/>
    <s v="25-35"/>
    <s v="new"/>
    <s v="high value"/>
    <s v="Low"/>
    <s v="Jul"/>
    <x v="1"/>
    <x v="1"/>
    <x v="1"/>
  </r>
  <r>
    <n v="609577"/>
    <n v="18173"/>
    <n v="39"/>
    <s v="Female"/>
    <x v="1"/>
    <x v="2"/>
    <s v="Biryani"/>
    <d v="2022-09-23T00:00:00"/>
    <s v="COD"/>
    <n v="59"/>
    <n v="9.1"/>
    <n v="1047.8399999999999"/>
    <n v="37.4"/>
    <s v="Wallet"/>
    <n v="5"/>
    <s v="36-50"/>
    <s v="repeat"/>
    <s v="high value"/>
    <s v="High"/>
    <s v="Sep"/>
    <x v="2"/>
    <x v="0"/>
    <x v="1"/>
  </r>
  <r>
    <n v="609578"/>
    <n v="16822"/>
    <n v="51"/>
    <s v="Female"/>
    <x v="2"/>
    <x v="2"/>
    <s v="Burger"/>
    <d v="2022-03-05T00:00:00"/>
    <s v="COD"/>
    <n v="42"/>
    <n v="13.8"/>
    <n v="1330.8"/>
    <n v="118.31"/>
    <s v="Wallet"/>
    <n v="5"/>
    <s v="50+"/>
    <s v="repeat"/>
    <s v="high value"/>
    <s v="High"/>
    <s v="Mar"/>
    <x v="2"/>
    <x v="1"/>
    <x v="0"/>
  </r>
  <r>
    <n v="609579"/>
    <n v="88799"/>
    <n v="18"/>
    <s v="Male"/>
    <x v="0"/>
    <x v="1"/>
    <s v="Pizza"/>
    <d v="2023-04-05T00:00:00"/>
    <s v="COD"/>
    <n v="73"/>
    <n v="2.2999999999999998"/>
    <n v="275.26"/>
    <n v="37.17"/>
    <s v="Wallet"/>
    <n v="4"/>
    <s v="18-24"/>
    <s v="new"/>
    <s v="medium"/>
    <s v="medium"/>
    <s v="Apr"/>
    <x v="0"/>
    <x v="2"/>
    <x v="1"/>
  </r>
  <r>
    <n v="609580"/>
    <n v="15811"/>
    <n v="61"/>
    <s v="Female"/>
    <x v="5"/>
    <x v="2"/>
    <s v="South Indian"/>
    <d v="2023-05-18T00:00:00"/>
    <s v="COD"/>
    <n v="77"/>
    <n v="1.5"/>
    <n v="1465.58"/>
    <n v="58.59"/>
    <s v="Cash"/>
    <n v="2"/>
    <s v="50+"/>
    <s v="new"/>
    <s v="high value"/>
    <s v="Low"/>
    <s v="May"/>
    <x v="0"/>
    <x v="2"/>
    <x v="1"/>
  </r>
  <r>
    <n v="609581"/>
    <n v="22006"/>
    <n v="39"/>
    <s v="Male"/>
    <x v="2"/>
    <x v="6"/>
    <s v="Burger"/>
    <d v="2023-06-27T00:00:00"/>
    <s v="Online"/>
    <n v="33"/>
    <n v="2.1"/>
    <n v="531.79"/>
    <n v="94.69"/>
    <s v="Cash"/>
    <n v="5"/>
    <s v="36-50"/>
    <s v="new"/>
    <s v="high value"/>
    <s v="High"/>
    <s v="Jun"/>
    <x v="0"/>
    <x v="2"/>
    <x v="0"/>
  </r>
  <r>
    <n v="609582"/>
    <n v="86394"/>
    <n v="30"/>
    <s v="Male"/>
    <x v="4"/>
    <x v="1"/>
    <s v="Biryani"/>
    <d v="2024-10-07T00:00:00"/>
    <s v="Online"/>
    <n v="50"/>
    <n v="6.7"/>
    <n v="307.95999999999998"/>
    <n v="75.58"/>
    <s v="Card"/>
    <n v="1"/>
    <s v="25-35"/>
    <s v="new"/>
    <s v="medium"/>
    <s v="Low"/>
    <s v="Oct"/>
    <x v="1"/>
    <x v="0"/>
    <x v="1"/>
  </r>
  <r>
    <n v="609583"/>
    <n v="56213"/>
    <n v="23"/>
    <s v="Male"/>
    <x v="5"/>
    <x v="7"/>
    <s v="Pizza"/>
    <d v="2023-06-30T00:00:00"/>
    <s v="Online"/>
    <n v="79"/>
    <n v="2.2999999999999998"/>
    <n v="335.76"/>
    <n v="34.840000000000003"/>
    <s v="UPI"/>
    <n v="3"/>
    <s v="18-24"/>
    <s v="new"/>
    <s v="medium"/>
    <s v="medium"/>
    <s v="Jun"/>
    <x v="0"/>
    <x v="2"/>
    <x v="1"/>
  </r>
  <r>
    <n v="609584"/>
    <n v="80648"/>
    <n v="50"/>
    <s v="Male"/>
    <x v="5"/>
    <x v="3"/>
    <s v="Pizza"/>
    <d v="2023-06-06T00:00:00"/>
    <s v="COD"/>
    <n v="73"/>
    <n v="10.199999999999999"/>
    <n v="160.65"/>
    <n v="63.3"/>
    <s v="UPI"/>
    <n v="4"/>
    <s v="36-50"/>
    <s v="repeat"/>
    <s v="low"/>
    <s v="medium"/>
    <s v="Jun"/>
    <x v="0"/>
    <x v="1"/>
    <x v="1"/>
  </r>
  <r>
    <n v="609585"/>
    <n v="78325"/>
    <n v="28"/>
    <s v="Female"/>
    <x v="2"/>
    <x v="3"/>
    <s v="Sandwich"/>
    <d v="2022-06-08T00:00:00"/>
    <s v="COD"/>
    <n v="81"/>
    <n v="7.7"/>
    <n v="702.67"/>
    <n v="118.7"/>
    <s v="Cash"/>
    <n v="5"/>
    <s v="25-35"/>
    <s v="new"/>
    <s v="high value"/>
    <s v="High"/>
    <s v="Jun"/>
    <x v="2"/>
    <x v="0"/>
    <x v="1"/>
  </r>
  <r>
    <n v="609586"/>
    <n v="92750"/>
    <n v="29"/>
    <s v="Male"/>
    <x v="2"/>
    <x v="0"/>
    <s v="Sandwich"/>
    <d v="2022-07-06T00:00:00"/>
    <s v="COD"/>
    <n v="65"/>
    <n v="5.5"/>
    <n v="1204.99"/>
    <n v="112.69"/>
    <s v="Wallet"/>
    <n v="2"/>
    <s v="25-35"/>
    <s v="new"/>
    <s v="high value"/>
    <s v="Low"/>
    <s v="Jul"/>
    <x v="2"/>
    <x v="0"/>
    <x v="1"/>
  </r>
  <r>
    <n v="609587"/>
    <n v="23449"/>
    <n v="30"/>
    <s v="Male"/>
    <x v="0"/>
    <x v="2"/>
    <s v="Sandwich"/>
    <d v="2024-10-02T00:00:00"/>
    <s v="COD"/>
    <n v="44"/>
    <n v="1.1000000000000001"/>
    <n v="1328.34"/>
    <n v="111.98"/>
    <s v="Card"/>
    <n v="1"/>
    <s v="25-35"/>
    <s v="new"/>
    <s v="high value"/>
    <s v="Low"/>
    <s v="Oct"/>
    <x v="1"/>
    <x v="2"/>
    <x v="0"/>
  </r>
  <r>
    <n v="609588"/>
    <n v="26845"/>
    <n v="30"/>
    <s v="Male"/>
    <x v="5"/>
    <x v="2"/>
    <s v="Burger"/>
    <d v="2023-10-27T00:00:00"/>
    <s v="COD"/>
    <n v="26"/>
    <n v="10.199999999999999"/>
    <n v="1091.08"/>
    <n v="105.76"/>
    <s v="Card"/>
    <n v="4"/>
    <s v="25-35"/>
    <s v="repeat"/>
    <s v="high value"/>
    <s v="medium"/>
    <s v="Oct"/>
    <x v="0"/>
    <x v="1"/>
    <x v="2"/>
  </r>
  <r>
    <n v="609589"/>
    <n v="81556"/>
    <n v="44"/>
    <s v="Male"/>
    <x v="3"/>
    <x v="5"/>
    <s v="Chinese"/>
    <d v="2023-02-22T00:00:00"/>
    <s v="COD"/>
    <n v="83"/>
    <n v="9.4"/>
    <n v="1224.98"/>
    <n v="72.760000000000005"/>
    <s v="UPI"/>
    <n v="2"/>
    <s v="36-50"/>
    <s v="new"/>
    <s v="high value"/>
    <s v="Low"/>
    <s v="Feb"/>
    <x v="0"/>
    <x v="0"/>
    <x v="1"/>
  </r>
  <r>
    <n v="609590"/>
    <n v="98468"/>
    <n v="19"/>
    <s v="Female"/>
    <x v="5"/>
    <x v="5"/>
    <s v="Chinese"/>
    <d v="2024-03-23T00:00:00"/>
    <s v="Online"/>
    <n v="37"/>
    <n v="11"/>
    <n v="726.33"/>
    <n v="37.19"/>
    <s v="UPI"/>
    <n v="5"/>
    <s v="18-24"/>
    <s v="repeat"/>
    <s v="high value"/>
    <s v="High"/>
    <s v="Mar"/>
    <x v="1"/>
    <x v="1"/>
    <x v="0"/>
  </r>
  <r>
    <n v="609591"/>
    <n v="40135"/>
    <n v="61"/>
    <s v="Female"/>
    <x v="0"/>
    <x v="1"/>
    <s v="Burger"/>
    <d v="2024-06-03T00:00:00"/>
    <s v="COD"/>
    <n v="75"/>
    <n v="13.4"/>
    <n v="1178.08"/>
    <n v="92.7"/>
    <s v="Card"/>
    <n v="2"/>
    <s v="50+"/>
    <s v="new"/>
    <s v="high value"/>
    <s v="Low"/>
    <s v="Jun"/>
    <x v="1"/>
    <x v="1"/>
    <x v="1"/>
  </r>
  <r>
    <n v="609592"/>
    <n v="37986"/>
    <n v="55"/>
    <s v="Male"/>
    <x v="3"/>
    <x v="0"/>
    <s v="Burger"/>
    <d v="2024-12-01T00:00:00"/>
    <s v="Online"/>
    <n v="54"/>
    <n v="11"/>
    <n v="181.69"/>
    <n v="100.53"/>
    <s v="UPI"/>
    <n v="3"/>
    <s v="50+"/>
    <s v="new"/>
    <s v="low"/>
    <s v="medium"/>
    <s v="Dec"/>
    <x v="1"/>
    <x v="1"/>
    <x v="1"/>
  </r>
  <r>
    <n v="609593"/>
    <n v="66455"/>
    <n v="40"/>
    <s v="Female"/>
    <x v="2"/>
    <x v="5"/>
    <s v="South Indian"/>
    <d v="2023-03-28T00:00:00"/>
    <s v="COD"/>
    <n v="68"/>
    <n v="2"/>
    <n v="576.41"/>
    <n v="57.02"/>
    <s v="Card"/>
    <n v="2"/>
    <s v="36-50"/>
    <s v="new"/>
    <s v="high value"/>
    <s v="Low"/>
    <s v="Mar"/>
    <x v="0"/>
    <x v="2"/>
    <x v="1"/>
  </r>
  <r>
    <n v="609594"/>
    <n v="14804"/>
    <n v="31"/>
    <s v="Female"/>
    <x v="5"/>
    <x v="6"/>
    <s v="Biryani"/>
    <d v="2022-02-07T00:00:00"/>
    <s v="COD"/>
    <n v="52"/>
    <n v="2.2999999999999998"/>
    <n v="1000.23"/>
    <n v="65.819999999999993"/>
    <s v="UPI"/>
    <n v="4"/>
    <s v="25-35"/>
    <s v="new"/>
    <s v="high value"/>
    <s v="medium"/>
    <s v="Feb"/>
    <x v="2"/>
    <x v="2"/>
    <x v="1"/>
  </r>
  <r>
    <n v="609595"/>
    <n v="40954"/>
    <n v="45"/>
    <s v="Male"/>
    <x v="3"/>
    <x v="2"/>
    <s v="Sandwich"/>
    <d v="2022-09-03T00:00:00"/>
    <s v="COD"/>
    <n v="21"/>
    <n v="3"/>
    <n v="645.53"/>
    <n v="74.05"/>
    <s v="Card"/>
    <n v="3"/>
    <s v="36-50"/>
    <s v="new"/>
    <s v="high value"/>
    <s v="medium"/>
    <s v="Sep"/>
    <x v="2"/>
    <x v="2"/>
    <x v="2"/>
  </r>
  <r>
    <n v="609596"/>
    <n v="13937"/>
    <n v="27"/>
    <s v="Female"/>
    <x v="4"/>
    <x v="2"/>
    <s v="Sandwich"/>
    <d v="2024-05-16T00:00:00"/>
    <s v="COD"/>
    <n v="81"/>
    <n v="10"/>
    <n v="420.52"/>
    <n v="72.47"/>
    <s v="Card"/>
    <n v="3"/>
    <s v="25-35"/>
    <s v="new"/>
    <s v="medium"/>
    <s v="medium"/>
    <s v="May"/>
    <x v="1"/>
    <x v="0"/>
    <x v="1"/>
  </r>
  <r>
    <n v="609597"/>
    <n v="53540"/>
    <n v="41"/>
    <s v="Female"/>
    <x v="5"/>
    <x v="1"/>
    <s v="Burger"/>
    <d v="2024-07-04T00:00:00"/>
    <s v="COD"/>
    <n v="31"/>
    <n v="5.6"/>
    <n v="657.33"/>
    <n v="78.2"/>
    <s v="Card"/>
    <n v="1"/>
    <s v="36-50"/>
    <s v="new"/>
    <s v="high value"/>
    <s v="Low"/>
    <s v="Jul"/>
    <x v="1"/>
    <x v="0"/>
    <x v="0"/>
  </r>
  <r>
    <n v="609598"/>
    <n v="40307"/>
    <n v="24"/>
    <s v="Male"/>
    <x v="2"/>
    <x v="4"/>
    <s v="Burger"/>
    <d v="2022-11-30T00:00:00"/>
    <s v="COD"/>
    <n v="81"/>
    <n v="7.4"/>
    <n v="564.1"/>
    <n v="65.650000000000006"/>
    <s v="Cash"/>
    <n v="5"/>
    <s v="18-24"/>
    <s v="new"/>
    <s v="high value"/>
    <s v="High"/>
    <s v="Nov"/>
    <x v="2"/>
    <x v="0"/>
    <x v="1"/>
  </r>
  <r>
    <n v="609599"/>
    <n v="93219"/>
    <n v="57"/>
    <s v="Male"/>
    <x v="3"/>
    <x v="5"/>
    <s v="Chinese"/>
    <d v="2023-01-16T00:00:00"/>
    <s v="COD"/>
    <n v="80"/>
    <n v="4.2"/>
    <n v="786.29"/>
    <n v="32.909999999999997"/>
    <s v="Card"/>
    <n v="3"/>
    <s v="50+"/>
    <s v="repeat"/>
    <s v="high value"/>
    <s v="medium"/>
    <s v="Jan"/>
    <x v="0"/>
    <x v="2"/>
    <x v="1"/>
  </r>
  <r>
    <n v="609600"/>
    <n v="58886"/>
    <n v="50"/>
    <s v="Female"/>
    <x v="0"/>
    <x v="4"/>
    <s v="Chinese"/>
    <d v="2024-03-11T00:00:00"/>
    <s v="COD"/>
    <n v="84"/>
    <n v="3.8"/>
    <n v="792.24"/>
    <n v="34.32"/>
    <s v="Cash"/>
    <n v="1"/>
    <s v="36-50"/>
    <s v="new"/>
    <s v="high value"/>
    <s v="Low"/>
    <s v="Mar"/>
    <x v="1"/>
    <x v="2"/>
    <x v="1"/>
  </r>
  <r>
    <n v="609601"/>
    <n v="41027"/>
    <n v="30"/>
    <s v="Female"/>
    <x v="0"/>
    <x v="0"/>
    <s v="South Indian"/>
    <d v="2022-04-10T00:00:00"/>
    <s v="Online"/>
    <n v="78"/>
    <n v="8.8000000000000007"/>
    <n v="1412.39"/>
    <n v="118.69"/>
    <s v="Cash"/>
    <n v="1"/>
    <s v="25-35"/>
    <s v="new"/>
    <s v="high value"/>
    <s v="Low"/>
    <s v="Apr"/>
    <x v="2"/>
    <x v="0"/>
    <x v="1"/>
  </r>
  <r>
    <n v="609602"/>
    <n v="71104"/>
    <n v="30"/>
    <s v="Male"/>
    <x v="4"/>
    <x v="6"/>
    <s v="Pizza"/>
    <d v="2022-12-28T00:00:00"/>
    <s v="Online"/>
    <n v="81"/>
    <n v="5.5"/>
    <n v="571.88"/>
    <n v="75.150000000000006"/>
    <s v="Card"/>
    <n v="3"/>
    <s v="25-35"/>
    <s v="new"/>
    <s v="high value"/>
    <s v="medium"/>
    <s v="Dec"/>
    <x v="2"/>
    <x v="0"/>
    <x v="1"/>
  </r>
  <r>
    <n v="609603"/>
    <n v="50947"/>
    <n v="41"/>
    <s v="Female"/>
    <x v="5"/>
    <x v="5"/>
    <s v="Pizza"/>
    <d v="2022-10-25T00:00:00"/>
    <s v="Online"/>
    <n v="64"/>
    <n v="5.5"/>
    <n v="1106.17"/>
    <n v="72.11"/>
    <s v="Cash"/>
    <n v="3"/>
    <s v="36-50"/>
    <s v="new"/>
    <s v="high value"/>
    <s v="medium"/>
    <s v="Oct"/>
    <x v="2"/>
    <x v="0"/>
    <x v="1"/>
  </r>
  <r>
    <n v="609604"/>
    <n v="20199"/>
    <n v="32"/>
    <s v="Female"/>
    <x v="0"/>
    <x v="5"/>
    <s v="Burger"/>
    <d v="2024-12-13T00:00:00"/>
    <s v="COD"/>
    <n v="84"/>
    <n v="14.6"/>
    <n v="669.89"/>
    <n v="85.86"/>
    <s v="Card"/>
    <n v="4"/>
    <s v="25-35"/>
    <s v="new"/>
    <s v="high value"/>
    <s v="medium"/>
    <s v="Dec"/>
    <x v="1"/>
    <x v="1"/>
    <x v="1"/>
  </r>
  <r>
    <n v="609605"/>
    <n v="68247"/>
    <n v="30"/>
    <s v="Female"/>
    <x v="4"/>
    <x v="0"/>
    <s v="Biryani"/>
    <d v="2024-11-12T00:00:00"/>
    <s v="Online"/>
    <n v="72"/>
    <n v="5.9"/>
    <n v="1402.11"/>
    <n v="37.79"/>
    <s v="UPI"/>
    <n v="2"/>
    <s v="25-35"/>
    <s v="new"/>
    <s v="high value"/>
    <s v="Low"/>
    <s v="Nov"/>
    <x v="1"/>
    <x v="0"/>
    <x v="1"/>
  </r>
  <r>
    <n v="609606"/>
    <n v="22223"/>
    <n v="28"/>
    <s v="Male"/>
    <x v="3"/>
    <x v="6"/>
    <s v="Pizza"/>
    <d v="2023-06-21T00:00:00"/>
    <s v="Online"/>
    <n v="67"/>
    <n v="7.5"/>
    <n v="435.53"/>
    <n v="98.27"/>
    <s v="Card"/>
    <n v="2"/>
    <s v="25-35"/>
    <s v="new"/>
    <s v="medium"/>
    <s v="Low"/>
    <s v="Jun"/>
    <x v="0"/>
    <x v="0"/>
    <x v="1"/>
  </r>
  <r>
    <n v="609607"/>
    <n v="55646"/>
    <n v="19"/>
    <s v="Male"/>
    <x v="5"/>
    <x v="7"/>
    <s v="Burger"/>
    <d v="2022-12-31T00:00:00"/>
    <s v="Online"/>
    <n v="71"/>
    <n v="6.3"/>
    <n v="250.72"/>
    <n v="34.53"/>
    <s v="Cash"/>
    <n v="1"/>
    <s v="18-24"/>
    <s v="new"/>
    <s v="medium"/>
    <s v="Low"/>
    <s v="Dec"/>
    <x v="2"/>
    <x v="0"/>
    <x v="1"/>
  </r>
  <r>
    <n v="609608"/>
    <n v="16006"/>
    <n v="44"/>
    <s v="Female"/>
    <x v="4"/>
    <x v="0"/>
    <s v="Burger"/>
    <d v="2023-04-01T00:00:00"/>
    <s v="COD"/>
    <n v="59"/>
    <n v="4.7"/>
    <n v="890.85"/>
    <n v="103.21"/>
    <s v="Cash"/>
    <n v="4"/>
    <s v="36-50"/>
    <s v="repeat"/>
    <s v="high value"/>
    <s v="medium"/>
    <s v="Apr"/>
    <x v="0"/>
    <x v="2"/>
    <x v="1"/>
  </r>
  <r>
    <n v="609609"/>
    <n v="78003"/>
    <n v="26"/>
    <s v="Male"/>
    <x v="2"/>
    <x v="1"/>
    <s v="South Indian"/>
    <d v="2023-11-03T00:00:00"/>
    <s v="Online"/>
    <n v="54"/>
    <n v="3"/>
    <n v="1064.19"/>
    <n v="63.02"/>
    <s v="Wallet"/>
    <n v="5"/>
    <s v="25-35"/>
    <s v="new"/>
    <s v="high value"/>
    <s v="High"/>
    <s v="Nov"/>
    <x v="0"/>
    <x v="2"/>
    <x v="1"/>
  </r>
  <r>
    <n v="609610"/>
    <n v="58277"/>
    <n v="51"/>
    <s v="Male"/>
    <x v="1"/>
    <x v="2"/>
    <s v="Sandwich"/>
    <d v="2024-04-22T00:00:00"/>
    <s v="COD"/>
    <n v="82"/>
    <n v="13.9"/>
    <n v="660.28"/>
    <n v="116.58"/>
    <s v="Wallet"/>
    <n v="1"/>
    <s v="50+"/>
    <s v="new"/>
    <s v="high value"/>
    <s v="Low"/>
    <s v="Apr"/>
    <x v="1"/>
    <x v="1"/>
    <x v="1"/>
  </r>
  <r>
    <n v="609611"/>
    <n v="65856"/>
    <n v="26"/>
    <s v="Female"/>
    <x v="1"/>
    <x v="5"/>
    <s v="Chinese"/>
    <d v="2024-11-05T00:00:00"/>
    <s v="COD"/>
    <n v="43"/>
    <n v="9.4"/>
    <n v="805.48"/>
    <n v="111.05"/>
    <s v="Card"/>
    <n v="1"/>
    <s v="25-35"/>
    <s v="new"/>
    <s v="high value"/>
    <s v="Low"/>
    <s v="Nov"/>
    <x v="1"/>
    <x v="0"/>
    <x v="0"/>
  </r>
  <r>
    <n v="609612"/>
    <n v="34980"/>
    <n v="48"/>
    <s v="Male"/>
    <x v="2"/>
    <x v="1"/>
    <s v="Chinese"/>
    <d v="2022-10-14T00:00:00"/>
    <s v="COD"/>
    <n v="57"/>
    <n v="2.2000000000000002"/>
    <n v="1324.59"/>
    <n v="117.42"/>
    <s v="UPI"/>
    <n v="1"/>
    <s v="36-50"/>
    <s v="new"/>
    <s v="high value"/>
    <s v="Low"/>
    <s v="Oct"/>
    <x v="2"/>
    <x v="2"/>
    <x v="1"/>
  </r>
  <r>
    <n v="609613"/>
    <n v="39850"/>
    <n v="30"/>
    <s v="Female"/>
    <x v="5"/>
    <x v="3"/>
    <s v="Burger"/>
    <d v="2024-03-01T00:00:00"/>
    <s v="Online"/>
    <n v="54"/>
    <n v="6.8"/>
    <n v="1207.31"/>
    <n v="49.69"/>
    <s v="UPI"/>
    <n v="2"/>
    <s v="25-35"/>
    <s v="new"/>
    <s v="high value"/>
    <s v="Low"/>
    <s v="Mar"/>
    <x v="1"/>
    <x v="0"/>
    <x v="1"/>
  </r>
  <r>
    <n v="609614"/>
    <n v="54542"/>
    <n v="54"/>
    <s v="Male"/>
    <x v="5"/>
    <x v="6"/>
    <s v="Burger"/>
    <d v="2024-01-14T00:00:00"/>
    <s v="Online"/>
    <n v="69"/>
    <n v="14.1"/>
    <n v="1412.38"/>
    <n v="109.92"/>
    <s v="Cash"/>
    <n v="5"/>
    <s v="50+"/>
    <s v="new"/>
    <s v="high value"/>
    <s v="High"/>
    <s v="Jan"/>
    <x v="1"/>
    <x v="1"/>
    <x v="1"/>
  </r>
  <r>
    <n v="609615"/>
    <n v="18155"/>
    <n v="42"/>
    <s v="Male"/>
    <x v="3"/>
    <x v="7"/>
    <s v="Pizza"/>
    <d v="2023-08-26T00:00:00"/>
    <s v="Online"/>
    <n v="29"/>
    <n v="9.4"/>
    <n v="1475.12"/>
    <n v="45.82"/>
    <s v="Wallet"/>
    <n v="1"/>
    <s v="36-50"/>
    <s v="new"/>
    <s v="high value"/>
    <s v="Low"/>
    <s v="Aug"/>
    <x v="0"/>
    <x v="0"/>
    <x v="2"/>
  </r>
  <r>
    <n v="609616"/>
    <n v="29993"/>
    <n v="54"/>
    <s v="Female"/>
    <x v="1"/>
    <x v="1"/>
    <s v="Biryani"/>
    <d v="2022-07-18T00:00:00"/>
    <s v="Online"/>
    <n v="64"/>
    <n v="10.7"/>
    <n v="930.5"/>
    <n v="90.01"/>
    <s v="UPI"/>
    <n v="3"/>
    <s v="50+"/>
    <s v="new"/>
    <s v="high value"/>
    <s v="medium"/>
    <s v="Jul"/>
    <x v="2"/>
    <x v="1"/>
    <x v="1"/>
  </r>
  <r>
    <n v="609617"/>
    <n v="25293"/>
    <n v="43"/>
    <s v="Female"/>
    <x v="3"/>
    <x v="4"/>
    <s v="Biryani"/>
    <d v="2023-05-31T00:00:00"/>
    <s v="COD"/>
    <n v="79"/>
    <n v="8.9"/>
    <n v="815.3"/>
    <n v="119.89"/>
    <s v="Cash"/>
    <n v="2"/>
    <s v="36-50"/>
    <s v="new"/>
    <s v="high value"/>
    <s v="Low"/>
    <s v="May"/>
    <x v="0"/>
    <x v="0"/>
    <x v="1"/>
  </r>
  <r>
    <n v="609618"/>
    <n v="60303"/>
    <n v="63"/>
    <s v="Female"/>
    <x v="3"/>
    <x v="1"/>
    <s v="Chinese"/>
    <d v="2024-09-18T00:00:00"/>
    <s v="Online"/>
    <n v="49"/>
    <n v="6.2"/>
    <n v="420.25"/>
    <n v="105.33"/>
    <s v="Card"/>
    <n v="3"/>
    <s v="50+"/>
    <s v="new"/>
    <s v="medium"/>
    <s v="medium"/>
    <s v="Sep"/>
    <x v="1"/>
    <x v="0"/>
    <x v="1"/>
  </r>
  <r>
    <n v="609619"/>
    <n v="61974"/>
    <n v="27"/>
    <s v="Female"/>
    <x v="5"/>
    <x v="1"/>
    <s v="South Indian"/>
    <d v="2023-10-21T00:00:00"/>
    <s v="Online"/>
    <n v="87"/>
    <n v="9.4"/>
    <n v="523.92999999999995"/>
    <n v="96.35"/>
    <s v="Cash"/>
    <n v="2"/>
    <s v="25-35"/>
    <s v="new"/>
    <s v="high value"/>
    <s v="Low"/>
    <s v="Oct"/>
    <x v="0"/>
    <x v="0"/>
    <x v="1"/>
  </r>
  <r>
    <n v="609620"/>
    <n v="48836"/>
    <n v="49"/>
    <s v="Female"/>
    <x v="3"/>
    <x v="4"/>
    <s v="Chinese"/>
    <d v="2023-12-19T00:00:00"/>
    <s v="COD"/>
    <n v="67"/>
    <n v="11.5"/>
    <n v="647.72"/>
    <n v="101.33"/>
    <s v="Wallet"/>
    <n v="4"/>
    <s v="36-50"/>
    <s v="new"/>
    <s v="high value"/>
    <s v="medium"/>
    <s v="Dec"/>
    <x v="0"/>
    <x v="1"/>
    <x v="1"/>
  </r>
  <r>
    <n v="609621"/>
    <n v="25816"/>
    <n v="36"/>
    <s v="Male"/>
    <x v="3"/>
    <x v="5"/>
    <s v="Burger"/>
    <d v="2022-07-24T00:00:00"/>
    <s v="Online"/>
    <n v="24"/>
    <n v="12.3"/>
    <n v="702.46"/>
    <n v="106.95"/>
    <s v="Cash"/>
    <n v="5"/>
    <s v="36-50"/>
    <s v="repeat"/>
    <s v="high value"/>
    <s v="High"/>
    <s v="Jul"/>
    <x v="2"/>
    <x v="1"/>
    <x v="2"/>
  </r>
  <r>
    <n v="609622"/>
    <n v="27025"/>
    <n v="42"/>
    <s v="Male"/>
    <x v="1"/>
    <x v="3"/>
    <s v="Burger"/>
    <d v="2022-11-24T00:00:00"/>
    <s v="Online"/>
    <n v="48"/>
    <n v="9"/>
    <n v="392.34"/>
    <n v="21.19"/>
    <s v="Wallet"/>
    <n v="3"/>
    <s v="36-50"/>
    <s v="new"/>
    <s v="medium"/>
    <s v="medium"/>
    <s v="Nov"/>
    <x v="2"/>
    <x v="0"/>
    <x v="1"/>
  </r>
  <r>
    <n v="609623"/>
    <n v="75611"/>
    <n v="41"/>
    <s v="Female"/>
    <x v="0"/>
    <x v="2"/>
    <s v="South Indian"/>
    <d v="2022-12-24T00:00:00"/>
    <s v="Online"/>
    <n v="49"/>
    <n v="13.9"/>
    <n v="698.2"/>
    <n v="29.58"/>
    <s v="Card"/>
    <n v="5"/>
    <s v="36-50"/>
    <s v="new"/>
    <s v="high value"/>
    <s v="High"/>
    <s v="Dec"/>
    <x v="2"/>
    <x v="1"/>
    <x v="1"/>
  </r>
  <r>
    <n v="609624"/>
    <n v="75911"/>
    <n v="26"/>
    <s v="Female"/>
    <x v="1"/>
    <x v="6"/>
    <s v="South Indian"/>
    <d v="2022-06-05T00:00:00"/>
    <s v="Online"/>
    <n v="45"/>
    <n v="3.2"/>
    <n v="445.49"/>
    <n v="105.92"/>
    <s v="Wallet"/>
    <n v="4"/>
    <s v="25-35"/>
    <s v="new"/>
    <s v="medium"/>
    <s v="medium"/>
    <s v="Jun"/>
    <x v="2"/>
    <x v="2"/>
    <x v="0"/>
  </r>
  <r>
    <n v="609625"/>
    <n v="76686"/>
    <n v="61"/>
    <s v="Female"/>
    <x v="5"/>
    <x v="2"/>
    <s v="Burger"/>
    <d v="2024-02-18T00:00:00"/>
    <s v="Online"/>
    <n v="67"/>
    <n v="12.6"/>
    <n v="1043.27"/>
    <n v="58.69"/>
    <s v="UPI"/>
    <n v="4"/>
    <s v="50+"/>
    <s v="new"/>
    <s v="high value"/>
    <s v="medium"/>
    <s v="Feb"/>
    <x v="1"/>
    <x v="1"/>
    <x v="1"/>
  </r>
  <r>
    <n v="609626"/>
    <n v="72267"/>
    <n v="61"/>
    <s v="Male"/>
    <x v="2"/>
    <x v="0"/>
    <s v="Burger"/>
    <d v="2023-02-08T00:00:00"/>
    <s v="COD"/>
    <n v="51"/>
    <n v="4.7"/>
    <n v="1084.83"/>
    <n v="89.76"/>
    <s v="Cash"/>
    <n v="2"/>
    <s v="50+"/>
    <s v="new"/>
    <s v="high value"/>
    <s v="Low"/>
    <s v="Feb"/>
    <x v="0"/>
    <x v="2"/>
    <x v="1"/>
  </r>
  <r>
    <n v="609627"/>
    <n v="22461"/>
    <n v="20"/>
    <s v="Male"/>
    <x v="2"/>
    <x v="0"/>
    <s v="Biryani"/>
    <d v="2024-05-13T00:00:00"/>
    <s v="COD"/>
    <n v="79"/>
    <n v="9.9"/>
    <n v="643.53"/>
    <n v="71.94"/>
    <s v="Cash"/>
    <n v="4"/>
    <s v="18-24"/>
    <s v="new"/>
    <s v="high value"/>
    <s v="medium"/>
    <s v="May"/>
    <x v="1"/>
    <x v="0"/>
    <x v="1"/>
  </r>
  <r>
    <n v="609628"/>
    <n v="48127"/>
    <n v="34"/>
    <s v="Female"/>
    <x v="3"/>
    <x v="3"/>
    <s v="South Indian"/>
    <d v="2023-06-12T00:00:00"/>
    <s v="COD"/>
    <n v="36"/>
    <n v="7.2"/>
    <n v="1299.05"/>
    <n v="85.2"/>
    <s v="Wallet"/>
    <n v="1"/>
    <s v="25-35"/>
    <s v="new"/>
    <s v="high value"/>
    <s v="Low"/>
    <s v="Jun"/>
    <x v="0"/>
    <x v="0"/>
    <x v="0"/>
  </r>
  <r>
    <n v="609629"/>
    <n v="11130"/>
    <n v="41"/>
    <s v="Female"/>
    <x v="4"/>
    <x v="5"/>
    <s v="South Indian"/>
    <d v="2023-01-11T00:00:00"/>
    <s v="Online"/>
    <n v="66"/>
    <n v="13.1"/>
    <n v="678.65"/>
    <n v="66.25"/>
    <s v="Wallet"/>
    <n v="5"/>
    <s v="36-50"/>
    <s v="new"/>
    <s v="high value"/>
    <s v="High"/>
    <s v="Jan"/>
    <x v="0"/>
    <x v="1"/>
    <x v="1"/>
  </r>
  <r>
    <n v="609630"/>
    <n v="50960"/>
    <n v="60"/>
    <s v="Male"/>
    <x v="3"/>
    <x v="6"/>
    <s v="Chinese"/>
    <d v="2022-01-01T00:00:00"/>
    <s v="COD"/>
    <n v="40"/>
    <n v="3"/>
    <n v="1110.5"/>
    <n v="115.71"/>
    <s v="UPI"/>
    <n v="1"/>
    <s v="50+"/>
    <s v="new"/>
    <s v="high value"/>
    <s v="Low"/>
    <s v="Jan"/>
    <x v="2"/>
    <x v="2"/>
    <x v="0"/>
  </r>
  <r>
    <n v="609631"/>
    <n v="46358"/>
    <n v="34"/>
    <s v="Female"/>
    <x v="0"/>
    <x v="4"/>
    <s v="Pizza"/>
    <d v="2022-05-08T00:00:00"/>
    <s v="Online"/>
    <n v="33"/>
    <n v="6.3"/>
    <n v="800.91"/>
    <n v="104.42"/>
    <s v="Card"/>
    <n v="5"/>
    <s v="25-35"/>
    <s v="new"/>
    <s v="high value"/>
    <s v="High"/>
    <s v="May"/>
    <x v="2"/>
    <x v="0"/>
    <x v="0"/>
  </r>
  <r>
    <n v="609632"/>
    <n v="44454"/>
    <n v="39"/>
    <s v="Male"/>
    <x v="4"/>
    <x v="4"/>
    <s v="Chinese"/>
    <d v="2023-04-30T00:00:00"/>
    <s v="Online"/>
    <n v="20"/>
    <n v="10.3"/>
    <n v="1217.33"/>
    <n v="36.659999999999997"/>
    <s v="Cash"/>
    <n v="5"/>
    <s v="36-50"/>
    <s v="new"/>
    <s v="high value"/>
    <s v="High"/>
    <s v="Apr"/>
    <x v="0"/>
    <x v="1"/>
    <x v="2"/>
  </r>
  <r>
    <n v="609633"/>
    <n v="83692"/>
    <n v="28"/>
    <s v="Male"/>
    <x v="3"/>
    <x v="2"/>
    <s v="Biryani"/>
    <d v="2022-02-11T00:00:00"/>
    <s v="Online"/>
    <n v="47"/>
    <n v="7.1"/>
    <n v="174.88"/>
    <n v="41.09"/>
    <s v="UPI"/>
    <n v="5"/>
    <s v="25-35"/>
    <s v="new"/>
    <s v="low"/>
    <s v="High"/>
    <s v="Feb"/>
    <x v="2"/>
    <x v="0"/>
    <x v="1"/>
  </r>
  <r>
    <n v="609634"/>
    <n v="30047"/>
    <n v="52"/>
    <s v="Female"/>
    <x v="4"/>
    <x v="3"/>
    <s v="Chinese"/>
    <d v="2022-05-13T00:00:00"/>
    <s v="COD"/>
    <n v="22"/>
    <n v="13.6"/>
    <n v="684.32"/>
    <n v="34.69"/>
    <s v="Cash"/>
    <n v="2"/>
    <s v="50+"/>
    <s v="new"/>
    <s v="high value"/>
    <s v="Low"/>
    <s v="May"/>
    <x v="2"/>
    <x v="1"/>
    <x v="2"/>
  </r>
  <r>
    <n v="609635"/>
    <n v="79165"/>
    <n v="26"/>
    <s v="Male"/>
    <x v="3"/>
    <x v="1"/>
    <s v="Burger"/>
    <d v="2023-08-24T00:00:00"/>
    <s v="Online"/>
    <n v="21"/>
    <n v="13.9"/>
    <n v="583.07000000000005"/>
    <n v="113.54"/>
    <s v="UPI"/>
    <n v="5"/>
    <s v="25-35"/>
    <s v="repeat"/>
    <s v="high value"/>
    <s v="High"/>
    <s v="Aug"/>
    <x v="0"/>
    <x v="1"/>
    <x v="2"/>
  </r>
  <r>
    <n v="609636"/>
    <n v="10452"/>
    <n v="49"/>
    <s v="Male"/>
    <x v="4"/>
    <x v="4"/>
    <s v="Chinese"/>
    <d v="2023-03-25T00:00:00"/>
    <s v="COD"/>
    <n v="66"/>
    <n v="4.3"/>
    <n v="857"/>
    <n v="62.95"/>
    <s v="Cash"/>
    <n v="3"/>
    <s v="36-50"/>
    <s v="new"/>
    <s v="high value"/>
    <s v="medium"/>
    <s v="Mar"/>
    <x v="0"/>
    <x v="2"/>
    <x v="1"/>
  </r>
  <r>
    <n v="609637"/>
    <n v="33203"/>
    <n v="51"/>
    <s v="Male"/>
    <x v="2"/>
    <x v="3"/>
    <s v="Chinese"/>
    <d v="2022-01-14T00:00:00"/>
    <s v="COD"/>
    <n v="74"/>
    <n v="12.8"/>
    <n v="1403.07"/>
    <n v="118.68"/>
    <s v="Card"/>
    <n v="5"/>
    <s v="50+"/>
    <s v="new"/>
    <s v="high value"/>
    <s v="High"/>
    <s v="Jan"/>
    <x v="2"/>
    <x v="1"/>
    <x v="1"/>
  </r>
  <r>
    <n v="609638"/>
    <n v="14358"/>
    <n v="30"/>
    <s v="Female"/>
    <x v="2"/>
    <x v="5"/>
    <s v="Pizza"/>
    <d v="2023-01-01T00:00:00"/>
    <s v="COD"/>
    <n v="70"/>
    <n v="3.5"/>
    <n v="457.92"/>
    <n v="97.56"/>
    <s v="UPI"/>
    <n v="1"/>
    <s v="25-35"/>
    <s v="new"/>
    <s v="medium"/>
    <s v="Low"/>
    <s v="Jan"/>
    <x v="0"/>
    <x v="2"/>
    <x v="1"/>
  </r>
  <r>
    <n v="609639"/>
    <n v="96584"/>
    <n v="55"/>
    <s v="Male"/>
    <x v="4"/>
    <x v="6"/>
    <s v="Pizza"/>
    <d v="2022-10-08T00:00:00"/>
    <s v="Online"/>
    <n v="20"/>
    <n v="1.1000000000000001"/>
    <n v="786.2"/>
    <n v="57.86"/>
    <s v="Cash"/>
    <n v="3"/>
    <s v="50+"/>
    <s v="repeat"/>
    <s v="high value"/>
    <s v="medium"/>
    <s v="Oct"/>
    <x v="2"/>
    <x v="2"/>
    <x v="2"/>
  </r>
  <r>
    <n v="609640"/>
    <n v="65203"/>
    <n v="19"/>
    <s v="Male"/>
    <x v="5"/>
    <x v="5"/>
    <s v="Pizza"/>
    <d v="2024-02-07T00:00:00"/>
    <s v="COD"/>
    <n v="64"/>
    <n v="4.5"/>
    <n v="1011.65"/>
    <n v="109.61"/>
    <s v="Wallet"/>
    <n v="1"/>
    <s v="18-24"/>
    <s v="new"/>
    <s v="high value"/>
    <s v="Low"/>
    <s v="Feb"/>
    <x v="1"/>
    <x v="2"/>
    <x v="1"/>
  </r>
  <r>
    <n v="609641"/>
    <n v="61554"/>
    <n v="19"/>
    <s v="Female"/>
    <x v="0"/>
    <x v="5"/>
    <s v="Biryani"/>
    <d v="2024-02-19T00:00:00"/>
    <s v="COD"/>
    <n v="68"/>
    <n v="10.7"/>
    <n v="1391.64"/>
    <n v="45.04"/>
    <s v="Card"/>
    <n v="3"/>
    <s v="18-24"/>
    <s v="new"/>
    <s v="high value"/>
    <s v="medium"/>
    <s v="Feb"/>
    <x v="1"/>
    <x v="1"/>
    <x v="1"/>
  </r>
  <r>
    <n v="609642"/>
    <n v="94672"/>
    <n v="53"/>
    <s v="Male"/>
    <x v="3"/>
    <x v="5"/>
    <s v="Chinese"/>
    <d v="2023-08-12T00:00:00"/>
    <s v="Online"/>
    <n v="45"/>
    <n v="14.8"/>
    <n v="1109.9000000000001"/>
    <n v="44.21"/>
    <s v="Cash"/>
    <n v="2"/>
    <s v="50+"/>
    <s v="new"/>
    <s v="high value"/>
    <s v="Low"/>
    <s v="Aug"/>
    <x v="0"/>
    <x v="1"/>
    <x v="0"/>
  </r>
  <r>
    <n v="609643"/>
    <n v="31246"/>
    <n v="30"/>
    <s v="Female"/>
    <x v="4"/>
    <x v="0"/>
    <s v="Burger"/>
    <d v="2022-09-14T00:00:00"/>
    <s v="Online"/>
    <n v="89"/>
    <n v="8.8000000000000007"/>
    <n v="1098.33"/>
    <n v="99.89"/>
    <s v="Cash"/>
    <n v="3"/>
    <s v="25-35"/>
    <s v="new"/>
    <s v="high value"/>
    <s v="medium"/>
    <s v="Sep"/>
    <x v="2"/>
    <x v="0"/>
    <x v="1"/>
  </r>
  <r>
    <n v="609644"/>
    <n v="70295"/>
    <n v="63"/>
    <s v="Female"/>
    <x v="2"/>
    <x v="6"/>
    <s v="Pizza"/>
    <d v="2024-07-16T00:00:00"/>
    <s v="COD"/>
    <n v="58"/>
    <n v="7.9"/>
    <n v="1221.56"/>
    <n v="50.81"/>
    <s v="Cash"/>
    <n v="5"/>
    <s v="50+"/>
    <s v="new"/>
    <s v="high value"/>
    <s v="High"/>
    <s v="Jul"/>
    <x v="1"/>
    <x v="0"/>
    <x v="1"/>
  </r>
  <r>
    <n v="609645"/>
    <n v="28968"/>
    <n v="27"/>
    <s v="Male"/>
    <x v="0"/>
    <x v="2"/>
    <s v="South Indian"/>
    <d v="2024-04-30T00:00:00"/>
    <s v="Online"/>
    <n v="42"/>
    <n v="6.4"/>
    <n v="1326.65"/>
    <n v="35.28"/>
    <s v="Cash"/>
    <n v="1"/>
    <s v="25-35"/>
    <s v="new"/>
    <s v="high value"/>
    <s v="Low"/>
    <s v="Apr"/>
    <x v="1"/>
    <x v="0"/>
    <x v="0"/>
  </r>
  <r>
    <n v="609646"/>
    <n v="91729"/>
    <n v="63"/>
    <s v="Male"/>
    <x v="0"/>
    <x v="7"/>
    <s v="Pizza"/>
    <d v="2022-11-24T00:00:00"/>
    <s v="COD"/>
    <n v="47"/>
    <n v="2.8"/>
    <n v="882.17"/>
    <n v="50.07"/>
    <s v="Wallet"/>
    <n v="4"/>
    <s v="50+"/>
    <s v="repeat"/>
    <s v="high value"/>
    <s v="medium"/>
    <s v="Nov"/>
    <x v="2"/>
    <x v="2"/>
    <x v="1"/>
  </r>
  <r>
    <n v="609647"/>
    <n v="94774"/>
    <n v="41"/>
    <s v="Female"/>
    <x v="3"/>
    <x v="2"/>
    <s v="Sandwich"/>
    <d v="2024-10-29T00:00:00"/>
    <s v="Online"/>
    <n v="53"/>
    <n v="7.7"/>
    <n v="816.23"/>
    <n v="53.09"/>
    <s v="Cash"/>
    <n v="1"/>
    <s v="36-50"/>
    <s v="new"/>
    <s v="high value"/>
    <s v="Low"/>
    <s v="Oct"/>
    <x v="1"/>
    <x v="0"/>
    <x v="1"/>
  </r>
  <r>
    <n v="609648"/>
    <n v="49368"/>
    <n v="51"/>
    <s v="Female"/>
    <x v="3"/>
    <x v="4"/>
    <s v="Burger"/>
    <d v="2023-10-14T00:00:00"/>
    <s v="COD"/>
    <n v="66"/>
    <n v="9.3000000000000007"/>
    <n v="1025.98"/>
    <n v="84.21"/>
    <s v="Cash"/>
    <n v="4"/>
    <s v="50+"/>
    <s v="new"/>
    <s v="high value"/>
    <s v="medium"/>
    <s v="Oct"/>
    <x v="0"/>
    <x v="0"/>
    <x v="1"/>
  </r>
  <r>
    <n v="609649"/>
    <n v="82328"/>
    <n v="58"/>
    <s v="Female"/>
    <x v="4"/>
    <x v="0"/>
    <s v="Sandwich"/>
    <d v="2024-08-15T00:00:00"/>
    <s v="COD"/>
    <n v="74"/>
    <n v="3.9"/>
    <n v="1362.62"/>
    <n v="26.19"/>
    <s v="Cash"/>
    <n v="5"/>
    <s v="50+"/>
    <s v="new"/>
    <s v="high value"/>
    <s v="High"/>
    <s v="Aug"/>
    <x v="1"/>
    <x v="2"/>
    <x v="1"/>
  </r>
  <r>
    <n v="609650"/>
    <n v="45301"/>
    <n v="31"/>
    <s v="Female"/>
    <x v="1"/>
    <x v="2"/>
    <s v="Chinese"/>
    <d v="2024-06-23T00:00:00"/>
    <s v="COD"/>
    <n v="27"/>
    <n v="11.7"/>
    <n v="170.82"/>
    <n v="21.3"/>
    <s v="Wallet"/>
    <n v="1"/>
    <s v="25-35"/>
    <s v="new"/>
    <s v="low"/>
    <s v="Low"/>
    <s v="Jun"/>
    <x v="1"/>
    <x v="1"/>
    <x v="2"/>
  </r>
  <r>
    <n v="609651"/>
    <n v="60504"/>
    <n v="24"/>
    <s v="Female"/>
    <x v="3"/>
    <x v="7"/>
    <s v="Sandwich"/>
    <d v="2023-10-10T00:00:00"/>
    <s v="COD"/>
    <n v="45"/>
    <n v="5.0999999999999996"/>
    <n v="228.46"/>
    <n v="112.01"/>
    <s v="UPI"/>
    <n v="3"/>
    <s v="18-24"/>
    <s v="repeat"/>
    <s v="low"/>
    <s v="medium"/>
    <s v="Oct"/>
    <x v="0"/>
    <x v="0"/>
    <x v="0"/>
  </r>
  <r>
    <n v="609652"/>
    <n v="52787"/>
    <n v="25"/>
    <s v="Male"/>
    <x v="0"/>
    <x v="4"/>
    <s v="South Indian"/>
    <d v="2023-11-17T00:00:00"/>
    <s v="Online"/>
    <n v="47"/>
    <n v="4.9000000000000004"/>
    <n v="1013.73"/>
    <n v="40.299999999999997"/>
    <s v="UPI"/>
    <n v="3"/>
    <s v="25-35"/>
    <s v="new"/>
    <s v="high value"/>
    <s v="medium"/>
    <s v="Nov"/>
    <x v="0"/>
    <x v="2"/>
    <x v="1"/>
  </r>
  <r>
    <n v="609653"/>
    <n v="97352"/>
    <n v="54"/>
    <s v="Male"/>
    <x v="1"/>
    <x v="2"/>
    <s v="South Indian"/>
    <d v="2024-03-29T00:00:00"/>
    <s v="Online"/>
    <n v="55"/>
    <n v="3.5"/>
    <n v="305.70999999999998"/>
    <n v="54.04"/>
    <s v="Wallet"/>
    <n v="3"/>
    <s v="50+"/>
    <s v="new"/>
    <s v="medium"/>
    <s v="medium"/>
    <s v="Mar"/>
    <x v="1"/>
    <x v="2"/>
    <x v="1"/>
  </r>
  <r>
    <n v="609654"/>
    <n v="67459"/>
    <n v="28"/>
    <s v="Female"/>
    <x v="2"/>
    <x v="7"/>
    <s v="Sandwich"/>
    <d v="2022-07-20T00:00:00"/>
    <s v="COD"/>
    <n v="34"/>
    <n v="12.8"/>
    <n v="1102.02"/>
    <n v="50.84"/>
    <s v="Wallet"/>
    <n v="1"/>
    <s v="25-35"/>
    <s v="repeat"/>
    <s v="high value"/>
    <s v="Low"/>
    <s v="Jul"/>
    <x v="2"/>
    <x v="1"/>
    <x v="0"/>
  </r>
  <r>
    <n v="609655"/>
    <n v="41205"/>
    <n v="47"/>
    <s v="Male"/>
    <x v="0"/>
    <x v="3"/>
    <s v="South Indian"/>
    <d v="2022-05-02T00:00:00"/>
    <s v="Online"/>
    <n v="49"/>
    <n v="13.7"/>
    <n v="1193.42"/>
    <n v="91.69"/>
    <s v="Wallet"/>
    <n v="5"/>
    <s v="36-50"/>
    <s v="new"/>
    <s v="high value"/>
    <s v="High"/>
    <s v="May"/>
    <x v="2"/>
    <x v="1"/>
    <x v="1"/>
  </r>
  <r>
    <n v="609656"/>
    <n v="53081"/>
    <n v="64"/>
    <s v="Male"/>
    <x v="4"/>
    <x v="1"/>
    <s v="Biryani"/>
    <d v="2022-09-12T00:00:00"/>
    <s v="COD"/>
    <n v="79"/>
    <n v="13.1"/>
    <n v="331.89"/>
    <n v="107.04"/>
    <s v="Cash"/>
    <n v="3"/>
    <s v="50+"/>
    <s v="new"/>
    <s v="medium"/>
    <s v="medium"/>
    <s v="Sep"/>
    <x v="2"/>
    <x v="1"/>
    <x v="1"/>
  </r>
  <r>
    <n v="609657"/>
    <n v="98463"/>
    <n v="60"/>
    <s v="Male"/>
    <x v="3"/>
    <x v="0"/>
    <s v="Chinese"/>
    <d v="2024-04-23T00:00:00"/>
    <s v="Online"/>
    <n v="81"/>
    <n v="14"/>
    <n v="654.15"/>
    <n v="85.28"/>
    <s v="UPI"/>
    <n v="4"/>
    <s v="50+"/>
    <s v="new"/>
    <s v="high value"/>
    <s v="medium"/>
    <s v="Apr"/>
    <x v="1"/>
    <x v="1"/>
    <x v="1"/>
  </r>
  <r>
    <n v="609658"/>
    <n v="29434"/>
    <n v="22"/>
    <s v="Female"/>
    <x v="4"/>
    <x v="3"/>
    <s v="Chinese"/>
    <d v="2024-02-29T00:00:00"/>
    <s v="Online"/>
    <n v="57"/>
    <n v="9"/>
    <n v="671.57"/>
    <n v="61.59"/>
    <s v="UPI"/>
    <n v="3"/>
    <s v="18-24"/>
    <s v="new"/>
    <s v="high value"/>
    <s v="medium"/>
    <s v="Feb"/>
    <x v="1"/>
    <x v="0"/>
    <x v="1"/>
  </r>
  <r>
    <n v="609659"/>
    <n v="49918"/>
    <n v="23"/>
    <s v="Male"/>
    <x v="4"/>
    <x v="5"/>
    <s v="Biryani"/>
    <d v="2023-03-09T00:00:00"/>
    <s v="Online"/>
    <n v="42"/>
    <n v="12.3"/>
    <n v="286.3"/>
    <n v="35.92"/>
    <s v="Cash"/>
    <n v="5"/>
    <s v="18-24"/>
    <s v="new"/>
    <s v="medium"/>
    <s v="High"/>
    <s v="Mar"/>
    <x v="0"/>
    <x v="1"/>
    <x v="0"/>
  </r>
  <r>
    <n v="609660"/>
    <n v="52017"/>
    <n v="19"/>
    <s v="Male"/>
    <x v="1"/>
    <x v="1"/>
    <s v="Sandwich"/>
    <d v="2024-03-12T00:00:00"/>
    <s v="COD"/>
    <n v="30"/>
    <n v="6.8"/>
    <n v="1115.8399999999999"/>
    <n v="106.06"/>
    <s v="Card"/>
    <n v="4"/>
    <s v="18-24"/>
    <s v="repeat"/>
    <s v="high value"/>
    <s v="medium"/>
    <s v="Mar"/>
    <x v="1"/>
    <x v="0"/>
    <x v="2"/>
  </r>
  <r>
    <n v="609661"/>
    <n v="85417"/>
    <n v="18"/>
    <s v="Male"/>
    <x v="4"/>
    <x v="1"/>
    <s v="Sandwich"/>
    <d v="2024-05-27T00:00:00"/>
    <s v="COD"/>
    <n v="34"/>
    <n v="1.1000000000000001"/>
    <n v="1046.75"/>
    <n v="39.65"/>
    <s v="Cash"/>
    <n v="5"/>
    <s v="18-24"/>
    <s v="repeat"/>
    <s v="high value"/>
    <s v="High"/>
    <s v="May"/>
    <x v="1"/>
    <x v="2"/>
    <x v="0"/>
  </r>
  <r>
    <n v="609662"/>
    <n v="54975"/>
    <n v="63"/>
    <s v="Male"/>
    <x v="4"/>
    <x v="0"/>
    <s v="Burger"/>
    <d v="2023-09-11T00:00:00"/>
    <s v="Online"/>
    <n v="72"/>
    <n v="3.3"/>
    <n v="1422.5"/>
    <n v="111.09"/>
    <s v="Cash"/>
    <n v="1"/>
    <s v="50+"/>
    <s v="new"/>
    <s v="high value"/>
    <s v="Low"/>
    <s v="Sep"/>
    <x v="0"/>
    <x v="2"/>
    <x v="1"/>
  </r>
  <r>
    <n v="609663"/>
    <n v="17398"/>
    <n v="20"/>
    <s v="Male"/>
    <x v="2"/>
    <x v="4"/>
    <s v="Sandwich"/>
    <d v="2023-12-09T00:00:00"/>
    <s v="Online"/>
    <n v="80"/>
    <n v="2.2000000000000002"/>
    <n v="1007.02"/>
    <n v="92.98"/>
    <s v="Card"/>
    <n v="3"/>
    <s v="18-24"/>
    <s v="new"/>
    <s v="high value"/>
    <s v="medium"/>
    <s v="Dec"/>
    <x v="0"/>
    <x v="2"/>
    <x v="1"/>
  </r>
  <r>
    <n v="609664"/>
    <n v="23445"/>
    <n v="64"/>
    <s v="Male"/>
    <x v="3"/>
    <x v="5"/>
    <s v="Pizza"/>
    <d v="2024-10-13T00:00:00"/>
    <s v="Online"/>
    <n v="20"/>
    <n v="3.9"/>
    <n v="1099.6099999999999"/>
    <n v="20.95"/>
    <s v="Wallet"/>
    <n v="3"/>
    <s v="50+"/>
    <s v="new"/>
    <s v="high value"/>
    <s v="medium"/>
    <s v="Oct"/>
    <x v="1"/>
    <x v="2"/>
    <x v="2"/>
  </r>
  <r>
    <n v="609665"/>
    <n v="71281"/>
    <n v="22"/>
    <s v="Male"/>
    <x v="4"/>
    <x v="2"/>
    <s v="Pizza"/>
    <d v="2022-09-16T00:00:00"/>
    <s v="COD"/>
    <n v="78"/>
    <n v="2.9"/>
    <n v="381.71"/>
    <n v="61.21"/>
    <s v="Cash"/>
    <n v="3"/>
    <s v="18-24"/>
    <s v="new"/>
    <s v="medium"/>
    <s v="medium"/>
    <s v="Sep"/>
    <x v="2"/>
    <x v="2"/>
    <x v="1"/>
  </r>
  <r>
    <n v="609666"/>
    <n v="10240"/>
    <n v="61"/>
    <s v="Female"/>
    <x v="1"/>
    <x v="6"/>
    <s v="South Indian"/>
    <d v="2022-05-19T00:00:00"/>
    <s v="COD"/>
    <n v="56"/>
    <n v="13.4"/>
    <n v="720.34"/>
    <n v="110.93"/>
    <s v="Card"/>
    <n v="2"/>
    <s v="50+"/>
    <s v="repeat"/>
    <s v="high value"/>
    <s v="Low"/>
    <s v="May"/>
    <x v="2"/>
    <x v="1"/>
    <x v="1"/>
  </r>
  <r>
    <n v="609667"/>
    <n v="41631"/>
    <n v="29"/>
    <s v="Male"/>
    <x v="0"/>
    <x v="4"/>
    <s v="Chinese"/>
    <d v="2023-08-22T00:00:00"/>
    <s v="COD"/>
    <n v="54"/>
    <n v="4.5999999999999996"/>
    <n v="908.31"/>
    <n v="53.16"/>
    <s v="Cash"/>
    <n v="3"/>
    <s v="25-35"/>
    <s v="new"/>
    <s v="high value"/>
    <s v="medium"/>
    <s v="Aug"/>
    <x v="0"/>
    <x v="2"/>
    <x v="1"/>
  </r>
  <r>
    <n v="609668"/>
    <n v="43732"/>
    <n v="51"/>
    <s v="Female"/>
    <x v="0"/>
    <x v="5"/>
    <s v="Sandwich"/>
    <d v="2024-04-01T00:00:00"/>
    <s v="Online"/>
    <n v="67"/>
    <n v="1.8"/>
    <n v="501.31"/>
    <n v="35.56"/>
    <s v="Card"/>
    <n v="1"/>
    <s v="50+"/>
    <s v="new"/>
    <s v="high value"/>
    <s v="Low"/>
    <s v="Apr"/>
    <x v="1"/>
    <x v="2"/>
    <x v="1"/>
  </r>
  <r>
    <n v="609669"/>
    <n v="66879"/>
    <n v="32"/>
    <s v="Male"/>
    <x v="1"/>
    <x v="0"/>
    <s v="Biryani"/>
    <d v="2023-05-29T00:00:00"/>
    <s v="COD"/>
    <n v="35"/>
    <n v="3.7"/>
    <n v="1217.9000000000001"/>
    <n v="53.92"/>
    <s v="Card"/>
    <n v="3"/>
    <s v="25-35"/>
    <s v="new"/>
    <s v="high value"/>
    <s v="medium"/>
    <s v="May"/>
    <x v="0"/>
    <x v="2"/>
    <x v="0"/>
  </r>
  <r>
    <n v="609670"/>
    <n v="35159"/>
    <n v="62"/>
    <s v="Male"/>
    <x v="5"/>
    <x v="6"/>
    <s v="South Indian"/>
    <d v="2022-01-09T00:00:00"/>
    <s v="Online"/>
    <n v="70"/>
    <n v="8.9"/>
    <n v="1367.32"/>
    <n v="85.45"/>
    <s v="Card"/>
    <n v="4"/>
    <s v="50+"/>
    <s v="new"/>
    <s v="high value"/>
    <s v="medium"/>
    <s v="Jan"/>
    <x v="2"/>
    <x v="0"/>
    <x v="1"/>
  </r>
  <r>
    <n v="609671"/>
    <n v="39844"/>
    <n v="26"/>
    <s v="Female"/>
    <x v="2"/>
    <x v="6"/>
    <s v="Chinese"/>
    <d v="2024-04-04T00:00:00"/>
    <s v="COD"/>
    <n v="35"/>
    <n v="3.6"/>
    <n v="1422.14"/>
    <n v="23.71"/>
    <s v="Wallet"/>
    <n v="3"/>
    <s v="25-35"/>
    <s v="new"/>
    <s v="high value"/>
    <s v="medium"/>
    <s v="Apr"/>
    <x v="1"/>
    <x v="2"/>
    <x v="0"/>
  </r>
  <r>
    <n v="609672"/>
    <n v="80261"/>
    <n v="49"/>
    <s v="Male"/>
    <x v="3"/>
    <x v="5"/>
    <s v="South Indian"/>
    <d v="2024-11-11T00:00:00"/>
    <s v="Online"/>
    <n v="32"/>
    <n v="9"/>
    <n v="705.39"/>
    <n v="83.1"/>
    <s v="Card"/>
    <n v="3"/>
    <s v="36-50"/>
    <s v="new"/>
    <s v="high value"/>
    <s v="medium"/>
    <s v="Nov"/>
    <x v="1"/>
    <x v="0"/>
    <x v="0"/>
  </r>
  <r>
    <n v="609673"/>
    <n v="37380"/>
    <n v="23"/>
    <s v="Male"/>
    <x v="4"/>
    <x v="1"/>
    <s v="Sandwich"/>
    <d v="2023-04-17T00:00:00"/>
    <s v="COD"/>
    <n v="54"/>
    <n v="3.8"/>
    <n v="181.96"/>
    <n v="94.38"/>
    <s v="Card"/>
    <n v="1"/>
    <s v="18-24"/>
    <s v="new"/>
    <s v="low"/>
    <s v="Low"/>
    <s v="Apr"/>
    <x v="0"/>
    <x v="2"/>
    <x v="1"/>
  </r>
  <r>
    <n v="609674"/>
    <n v="58935"/>
    <n v="35"/>
    <s v="Female"/>
    <x v="0"/>
    <x v="6"/>
    <s v="Chinese"/>
    <d v="2023-05-11T00:00:00"/>
    <s v="Online"/>
    <n v="54"/>
    <n v="11.7"/>
    <n v="317.48"/>
    <n v="50.27"/>
    <s v="UPI"/>
    <n v="4"/>
    <s v="25-35"/>
    <s v="new"/>
    <s v="medium"/>
    <s v="medium"/>
    <s v="May"/>
    <x v="0"/>
    <x v="1"/>
    <x v="1"/>
  </r>
  <r>
    <n v="609675"/>
    <n v="43242"/>
    <n v="51"/>
    <s v="Female"/>
    <x v="4"/>
    <x v="3"/>
    <s v="Sandwich"/>
    <d v="2023-03-18T00:00:00"/>
    <s v="Online"/>
    <n v="30"/>
    <n v="14.8"/>
    <n v="965.18"/>
    <n v="70.66"/>
    <s v="Card"/>
    <n v="3"/>
    <s v="50+"/>
    <s v="new"/>
    <s v="high value"/>
    <s v="medium"/>
    <s v="Mar"/>
    <x v="0"/>
    <x v="1"/>
    <x v="2"/>
  </r>
  <r>
    <n v="609676"/>
    <n v="77408"/>
    <n v="36"/>
    <s v="Male"/>
    <x v="2"/>
    <x v="6"/>
    <s v="Chinese"/>
    <d v="2023-12-26T00:00:00"/>
    <s v="COD"/>
    <n v="35"/>
    <n v="14.4"/>
    <n v="1424.74"/>
    <n v="73.52"/>
    <s v="Cash"/>
    <n v="1"/>
    <s v="36-50"/>
    <s v="new"/>
    <s v="high value"/>
    <s v="Low"/>
    <s v="Dec"/>
    <x v="0"/>
    <x v="1"/>
    <x v="0"/>
  </r>
  <r>
    <n v="609677"/>
    <n v="68786"/>
    <n v="22"/>
    <s v="Male"/>
    <x v="0"/>
    <x v="3"/>
    <s v="Biryani"/>
    <d v="2022-09-19T00:00:00"/>
    <s v="COD"/>
    <n v="20"/>
    <n v="1.6"/>
    <n v="906.49"/>
    <n v="69.430000000000007"/>
    <s v="Cash"/>
    <n v="1"/>
    <s v="18-24"/>
    <s v="new"/>
    <s v="high value"/>
    <s v="Low"/>
    <s v="Sep"/>
    <x v="2"/>
    <x v="2"/>
    <x v="2"/>
  </r>
  <r>
    <n v="609678"/>
    <n v="65910"/>
    <n v="36"/>
    <s v="Male"/>
    <x v="1"/>
    <x v="3"/>
    <s v="Burger"/>
    <d v="2024-11-03T00:00:00"/>
    <s v="Online"/>
    <n v="69"/>
    <n v="9"/>
    <n v="1247.75"/>
    <n v="47.9"/>
    <s v="Card"/>
    <n v="2"/>
    <s v="36-50"/>
    <s v="new"/>
    <s v="high value"/>
    <s v="Low"/>
    <s v="Nov"/>
    <x v="1"/>
    <x v="0"/>
    <x v="1"/>
  </r>
  <r>
    <n v="609679"/>
    <n v="75575"/>
    <n v="28"/>
    <s v="Female"/>
    <x v="3"/>
    <x v="7"/>
    <s v="Sandwich"/>
    <d v="2024-07-26T00:00:00"/>
    <s v="COD"/>
    <n v="87"/>
    <n v="11.2"/>
    <n v="712.22"/>
    <n v="86.87"/>
    <s v="Wallet"/>
    <n v="5"/>
    <s v="25-35"/>
    <s v="new"/>
    <s v="high value"/>
    <s v="High"/>
    <s v="Jul"/>
    <x v="1"/>
    <x v="1"/>
    <x v="1"/>
  </r>
  <r>
    <n v="609680"/>
    <n v="47345"/>
    <n v="55"/>
    <s v="Female"/>
    <x v="0"/>
    <x v="6"/>
    <s v="Biryani"/>
    <d v="2024-03-07T00:00:00"/>
    <s v="Online"/>
    <n v="36"/>
    <n v="2.5"/>
    <n v="984.82"/>
    <n v="38.19"/>
    <s v="UPI"/>
    <n v="4"/>
    <s v="50+"/>
    <s v="new"/>
    <s v="high value"/>
    <s v="medium"/>
    <s v="Mar"/>
    <x v="1"/>
    <x v="2"/>
    <x v="0"/>
  </r>
  <r>
    <n v="609681"/>
    <n v="48293"/>
    <n v="49"/>
    <s v="Female"/>
    <x v="0"/>
    <x v="2"/>
    <s v="Biryani"/>
    <d v="2024-12-01T00:00:00"/>
    <s v="Online"/>
    <n v="23"/>
    <n v="13"/>
    <n v="488.63"/>
    <n v="24.18"/>
    <s v="Cash"/>
    <n v="4"/>
    <s v="36-50"/>
    <s v="new"/>
    <s v="medium"/>
    <s v="medium"/>
    <s v="Dec"/>
    <x v="1"/>
    <x v="1"/>
    <x v="2"/>
  </r>
  <r>
    <n v="609682"/>
    <n v="27180"/>
    <n v="39"/>
    <s v="Female"/>
    <x v="0"/>
    <x v="6"/>
    <s v="Sandwich"/>
    <d v="2022-04-10T00:00:00"/>
    <s v="Online"/>
    <n v="41"/>
    <n v="13.6"/>
    <n v="228.36"/>
    <n v="47.75"/>
    <s v="Cash"/>
    <n v="1"/>
    <s v="36-50"/>
    <s v="new"/>
    <s v="low"/>
    <s v="Low"/>
    <s v="Apr"/>
    <x v="2"/>
    <x v="1"/>
    <x v="0"/>
  </r>
  <r>
    <n v="609683"/>
    <n v="53669"/>
    <n v="50"/>
    <s v="Male"/>
    <x v="4"/>
    <x v="3"/>
    <s v="Chinese"/>
    <d v="2023-12-15T00:00:00"/>
    <s v="COD"/>
    <n v="35"/>
    <n v="5.6"/>
    <n v="603.54"/>
    <n v="35.17"/>
    <s v="UPI"/>
    <n v="5"/>
    <s v="36-50"/>
    <s v="new"/>
    <s v="high value"/>
    <s v="High"/>
    <s v="Dec"/>
    <x v="0"/>
    <x v="0"/>
    <x v="0"/>
  </r>
  <r>
    <n v="609684"/>
    <n v="50207"/>
    <n v="30"/>
    <s v="Female"/>
    <x v="2"/>
    <x v="1"/>
    <s v="Biryani"/>
    <d v="2023-12-29T00:00:00"/>
    <s v="Online"/>
    <n v="66"/>
    <n v="9"/>
    <n v="1012.67"/>
    <n v="107.86"/>
    <s v="UPI"/>
    <n v="4"/>
    <s v="25-35"/>
    <s v="new"/>
    <s v="high value"/>
    <s v="medium"/>
    <s v="Dec"/>
    <x v="0"/>
    <x v="0"/>
    <x v="1"/>
  </r>
  <r>
    <n v="609685"/>
    <n v="56790"/>
    <n v="39"/>
    <s v="Female"/>
    <x v="1"/>
    <x v="5"/>
    <s v="South Indian"/>
    <d v="2022-12-14T00:00:00"/>
    <s v="Online"/>
    <n v="36"/>
    <n v="7.2"/>
    <n v="1125.3599999999999"/>
    <n v="102.24"/>
    <s v="Card"/>
    <n v="5"/>
    <s v="36-50"/>
    <s v="new"/>
    <s v="high value"/>
    <s v="High"/>
    <s v="Dec"/>
    <x v="2"/>
    <x v="0"/>
    <x v="0"/>
  </r>
  <r>
    <n v="609686"/>
    <n v="28467"/>
    <n v="18"/>
    <s v="Male"/>
    <x v="5"/>
    <x v="0"/>
    <s v="Biryani"/>
    <d v="2023-10-22T00:00:00"/>
    <s v="COD"/>
    <n v="44"/>
    <n v="5.2"/>
    <n v="1093.5899999999999"/>
    <n v="70.650000000000006"/>
    <s v="Card"/>
    <n v="5"/>
    <s v="18-24"/>
    <s v="new"/>
    <s v="high value"/>
    <s v="High"/>
    <s v="Oct"/>
    <x v="0"/>
    <x v="0"/>
    <x v="0"/>
  </r>
  <r>
    <n v="609687"/>
    <n v="63701"/>
    <n v="55"/>
    <s v="Female"/>
    <x v="2"/>
    <x v="4"/>
    <s v="Biryani"/>
    <d v="2024-07-27T00:00:00"/>
    <s v="Online"/>
    <n v="77"/>
    <n v="1.2"/>
    <n v="1018.74"/>
    <n v="47.18"/>
    <s v="UPI"/>
    <n v="4"/>
    <s v="50+"/>
    <s v="new"/>
    <s v="high value"/>
    <s v="medium"/>
    <s v="Jul"/>
    <x v="1"/>
    <x v="2"/>
    <x v="1"/>
  </r>
  <r>
    <n v="609688"/>
    <n v="52742"/>
    <n v="25"/>
    <s v="Female"/>
    <x v="4"/>
    <x v="2"/>
    <s v="Sandwich"/>
    <d v="2022-08-13T00:00:00"/>
    <s v="Online"/>
    <n v="58"/>
    <n v="13.7"/>
    <n v="1471.64"/>
    <n v="70.22"/>
    <s v="UPI"/>
    <n v="4"/>
    <s v="25-35"/>
    <s v="new"/>
    <s v="high value"/>
    <s v="medium"/>
    <s v="Aug"/>
    <x v="2"/>
    <x v="1"/>
    <x v="1"/>
  </r>
  <r>
    <n v="609689"/>
    <n v="90515"/>
    <n v="57"/>
    <s v="Female"/>
    <x v="1"/>
    <x v="1"/>
    <s v="Burger"/>
    <d v="2023-12-18T00:00:00"/>
    <s v="Online"/>
    <n v="43"/>
    <n v="1.8"/>
    <n v="830.15"/>
    <n v="41.72"/>
    <s v="UPI"/>
    <n v="1"/>
    <s v="50+"/>
    <s v="new"/>
    <s v="high value"/>
    <s v="Low"/>
    <s v="Dec"/>
    <x v="0"/>
    <x v="2"/>
    <x v="0"/>
  </r>
  <r>
    <n v="609690"/>
    <n v="37975"/>
    <n v="64"/>
    <s v="Male"/>
    <x v="2"/>
    <x v="4"/>
    <s v="Burger"/>
    <d v="2022-10-01T00:00:00"/>
    <s v="COD"/>
    <n v="71"/>
    <n v="10.9"/>
    <n v="597.59"/>
    <n v="93.85"/>
    <s v="Cash"/>
    <n v="2"/>
    <s v="50+"/>
    <s v="repeat"/>
    <s v="high value"/>
    <s v="Low"/>
    <s v="Oct"/>
    <x v="2"/>
    <x v="1"/>
    <x v="1"/>
  </r>
  <r>
    <n v="609691"/>
    <n v="40315"/>
    <n v="20"/>
    <s v="Male"/>
    <x v="4"/>
    <x v="5"/>
    <s v="Biryani"/>
    <d v="2024-01-03T00:00:00"/>
    <s v="COD"/>
    <n v="62"/>
    <n v="7.9"/>
    <n v="1321.86"/>
    <n v="34.75"/>
    <s v="Wallet"/>
    <n v="2"/>
    <s v="18-24"/>
    <s v="new"/>
    <s v="high value"/>
    <s v="Low"/>
    <s v="Jan"/>
    <x v="1"/>
    <x v="0"/>
    <x v="1"/>
  </r>
  <r>
    <n v="609692"/>
    <n v="76761"/>
    <n v="34"/>
    <s v="Female"/>
    <x v="4"/>
    <x v="6"/>
    <s v="Biryani"/>
    <d v="2024-07-26T00:00:00"/>
    <s v="Online"/>
    <n v="61"/>
    <n v="8.1"/>
    <n v="1448.53"/>
    <n v="80.069999999999993"/>
    <s v="UPI"/>
    <n v="1"/>
    <s v="25-35"/>
    <s v="repeat"/>
    <s v="high value"/>
    <s v="Low"/>
    <s v="Jul"/>
    <x v="1"/>
    <x v="0"/>
    <x v="1"/>
  </r>
  <r>
    <n v="609693"/>
    <n v="85916"/>
    <n v="63"/>
    <s v="Female"/>
    <x v="1"/>
    <x v="4"/>
    <s v="South Indian"/>
    <d v="2023-12-01T00:00:00"/>
    <s v="Online"/>
    <n v="49"/>
    <n v="7.5"/>
    <n v="567.75"/>
    <n v="22.23"/>
    <s v="UPI"/>
    <n v="3"/>
    <s v="50+"/>
    <s v="new"/>
    <s v="high value"/>
    <s v="medium"/>
    <s v="Dec"/>
    <x v="0"/>
    <x v="0"/>
    <x v="1"/>
  </r>
  <r>
    <n v="609694"/>
    <n v="14480"/>
    <n v="45"/>
    <s v="Female"/>
    <x v="1"/>
    <x v="3"/>
    <s v="Chinese"/>
    <d v="2023-12-09T00:00:00"/>
    <s v="COD"/>
    <n v="55"/>
    <n v="7.4"/>
    <n v="660.71"/>
    <n v="44.94"/>
    <s v="Wallet"/>
    <n v="3"/>
    <s v="36-50"/>
    <s v="new"/>
    <s v="high value"/>
    <s v="medium"/>
    <s v="Dec"/>
    <x v="0"/>
    <x v="0"/>
    <x v="1"/>
  </r>
  <r>
    <n v="609695"/>
    <n v="65629"/>
    <n v="46"/>
    <s v="Female"/>
    <x v="0"/>
    <x v="5"/>
    <s v="Sandwich"/>
    <d v="2024-05-30T00:00:00"/>
    <s v="COD"/>
    <n v="58"/>
    <n v="8.1999999999999993"/>
    <n v="1282.8"/>
    <n v="101.93"/>
    <s v="Cash"/>
    <n v="3"/>
    <s v="36-50"/>
    <s v="new"/>
    <s v="high value"/>
    <s v="medium"/>
    <s v="May"/>
    <x v="1"/>
    <x v="0"/>
    <x v="1"/>
  </r>
  <r>
    <n v="609696"/>
    <n v="97219"/>
    <n v="51"/>
    <s v="Male"/>
    <x v="4"/>
    <x v="3"/>
    <s v="Sandwich"/>
    <d v="2022-09-29T00:00:00"/>
    <s v="Online"/>
    <n v="21"/>
    <n v="2.1"/>
    <n v="1285.8699999999999"/>
    <n v="67.010000000000005"/>
    <s v="UPI"/>
    <n v="2"/>
    <s v="50+"/>
    <s v="new"/>
    <s v="high value"/>
    <s v="Low"/>
    <s v="Sep"/>
    <x v="2"/>
    <x v="2"/>
    <x v="2"/>
  </r>
  <r>
    <n v="609697"/>
    <n v="53417"/>
    <n v="33"/>
    <s v="Female"/>
    <x v="0"/>
    <x v="6"/>
    <s v="South Indian"/>
    <d v="2023-02-05T00:00:00"/>
    <s v="COD"/>
    <n v="88"/>
    <n v="13.4"/>
    <n v="858.77"/>
    <n v="68.41"/>
    <s v="Wallet"/>
    <n v="3"/>
    <s v="25-35"/>
    <s v="new"/>
    <s v="high value"/>
    <s v="medium"/>
    <s v="Feb"/>
    <x v="0"/>
    <x v="1"/>
    <x v="1"/>
  </r>
  <r>
    <n v="609698"/>
    <n v="21325"/>
    <n v="27"/>
    <s v="Female"/>
    <x v="4"/>
    <x v="6"/>
    <s v="Chinese"/>
    <d v="2023-12-20T00:00:00"/>
    <s v="Online"/>
    <n v="41"/>
    <n v="14.6"/>
    <n v="667.91"/>
    <n v="30.46"/>
    <s v="Wallet"/>
    <n v="5"/>
    <s v="25-35"/>
    <s v="new"/>
    <s v="high value"/>
    <s v="High"/>
    <s v="Dec"/>
    <x v="0"/>
    <x v="1"/>
    <x v="0"/>
  </r>
  <r>
    <n v="609699"/>
    <n v="30989"/>
    <n v="50"/>
    <s v="Male"/>
    <x v="1"/>
    <x v="2"/>
    <s v="Sandwich"/>
    <d v="2024-08-01T00:00:00"/>
    <s v="Online"/>
    <n v="41"/>
    <n v="1.5"/>
    <n v="957.25"/>
    <n v="83.92"/>
    <s v="UPI"/>
    <n v="5"/>
    <s v="36-50"/>
    <s v="new"/>
    <s v="high value"/>
    <s v="High"/>
    <s v="Aug"/>
    <x v="1"/>
    <x v="2"/>
    <x v="0"/>
  </r>
  <r>
    <n v="609700"/>
    <n v="53981"/>
    <n v="24"/>
    <s v="Female"/>
    <x v="5"/>
    <x v="7"/>
    <s v="South Indian"/>
    <d v="2024-09-28T00:00:00"/>
    <s v="COD"/>
    <n v="53"/>
    <n v="7.3"/>
    <n v="734.73"/>
    <n v="78.430000000000007"/>
    <s v="Card"/>
    <n v="3"/>
    <s v="18-24"/>
    <s v="new"/>
    <s v="high value"/>
    <s v="medium"/>
    <s v="Sep"/>
    <x v="1"/>
    <x v="0"/>
    <x v="1"/>
  </r>
  <r>
    <n v="609701"/>
    <n v="14535"/>
    <n v="41"/>
    <s v="Female"/>
    <x v="2"/>
    <x v="6"/>
    <s v="Chinese"/>
    <d v="2023-04-08T00:00:00"/>
    <s v="COD"/>
    <n v="25"/>
    <n v="9.1"/>
    <n v="931.37"/>
    <n v="46.1"/>
    <s v="UPI"/>
    <n v="2"/>
    <s v="36-50"/>
    <s v="new"/>
    <s v="high value"/>
    <s v="Low"/>
    <s v="Apr"/>
    <x v="0"/>
    <x v="0"/>
    <x v="2"/>
  </r>
  <r>
    <n v="609702"/>
    <n v="68349"/>
    <n v="35"/>
    <s v="Male"/>
    <x v="1"/>
    <x v="3"/>
    <s v="Biryani"/>
    <d v="2024-01-02T00:00:00"/>
    <s v="COD"/>
    <n v="33"/>
    <n v="6"/>
    <n v="160.79"/>
    <n v="96.54"/>
    <s v="Card"/>
    <n v="5"/>
    <s v="25-35"/>
    <s v="new"/>
    <s v="low"/>
    <s v="High"/>
    <s v="Jan"/>
    <x v="1"/>
    <x v="0"/>
    <x v="0"/>
  </r>
  <r>
    <n v="609703"/>
    <n v="43549"/>
    <n v="55"/>
    <s v="Female"/>
    <x v="3"/>
    <x v="1"/>
    <s v="Sandwich"/>
    <d v="2023-01-17T00:00:00"/>
    <s v="Online"/>
    <n v="29"/>
    <n v="12.1"/>
    <n v="387.23"/>
    <n v="27.09"/>
    <s v="Card"/>
    <n v="5"/>
    <s v="50+"/>
    <s v="new"/>
    <s v="medium"/>
    <s v="High"/>
    <s v="Jan"/>
    <x v="0"/>
    <x v="1"/>
    <x v="2"/>
  </r>
  <r>
    <n v="609704"/>
    <n v="21492"/>
    <n v="27"/>
    <s v="Male"/>
    <x v="5"/>
    <x v="5"/>
    <s v="Pizza"/>
    <d v="2024-10-21T00:00:00"/>
    <s v="COD"/>
    <n v="48"/>
    <n v="14"/>
    <n v="668.58"/>
    <n v="31.29"/>
    <s v="UPI"/>
    <n v="4"/>
    <s v="25-35"/>
    <s v="new"/>
    <s v="high value"/>
    <s v="medium"/>
    <s v="Oct"/>
    <x v="1"/>
    <x v="1"/>
    <x v="1"/>
  </r>
  <r>
    <n v="609705"/>
    <n v="79783"/>
    <n v="56"/>
    <s v="Female"/>
    <x v="4"/>
    <x v="5"/>
    <s v="Biryani"/>
    <d v="2024-08-23T00:00:00"/>
    <s v="COD"/>
    <n v="67"/>
    <n v="6.3"/>
    <n v="425.35"/>
    <n v="66.11"/>
    <s v="UPI"/>
    <n v="2"/>
    <s v="50+"/>
    <s v="new"/>
    <s v="medium"/>
    <s v="Low"/>
    <s v="Aug"/>
    <x v="1"/>
    <x v="0"/>
    <x v="1"/>
  </r>
  <r>
    <n v="609706"/>
    <n v="47705"/>
    <n v="33"/>
    <s v="Female"/>
    <x v="1"/>
    <x v="1"/>
    <s v="Biryani"/>
    <d v="2024-06-11T00:00:00"/>
    <s v="Online"/>
    <n v="83"/>
    <n v="14.9"/>
    <n v="745.33"/>
    <n v="109.66"/>
    <s v="Card"/>
    <n v="3"/>
    <s v="25-35"/>
    <s v="new"/>
    <s v="high value"/>
    <s v="medium"/>
    <s v="Jun"/>
    <x v="1"/>
    <x v="1"/>
    <x v="1"/>
  </r>
  <r>
    <n v="609707"/>
    <n v="22097"/>
    <n v="31"/>
    <s v="Female"/>
    <x v="2"/>
    <x v="1"/>
    <s v="Burger"/>
    <d v="2024-02-02T00:00:00"/>
    <s v="Online"/>
    <n v="42"/>
    <n v="4.8"/>
    <n v="1084.98"/>
    <n v="61.14"/>
    <s v="UPI"/>
    <n v="3"/>
    <s v="25-35"/>
    <s v="new"/>
    <s v="high value"/>
    <s v="medium"/>
    <s v="Feb"/>
    <x v="1"/>
    <x v="2"/>
    <x v="0"/>
  </r>
  <r>
    <n v="609708"/>
    <n v="30617"/>
    <n v="44"/>
    <s v="Male"/>
    <x v="2"/>
    <x v="0"/>
    <s v="Pizza"/>
    <d v="2024-12-23T00:00:00"/>
    <s v="COD"/>
    <n v="48"/>
    <n v="10.1"/>
    <n v="714.75"/>
    <n v="116.96"/>
    <s v="Cash"/>
    <n v="3"/>
    <s v="36-50"/>
    <s v="new"/>
    <s v="high value"/>
    <s v="medium"/>
    <s v="Dec"/>
    <x v="1"/>
    <x v="1"/>
    <x v="1"/>
  </r>
  <r>
    <n v="609709"/>
    <n v="29995"/>
    <n v="18"/>
    <s v="Male"/>
    <x v="4"/>
    <x v="6"/>
    <s v="Biryani"/>
    <d v="2024-07-19T00:00:00"/>
    <s v="Online"/>
    <n v="86"/>
    <n v="8.5"/>
    <n v="1353.97"/>
    <n v="113.83"/>
    <s v="Cash"/>
    <n v="3"/>
    <s v="18-24"/>
    <s v="new"/>
    <s v="high value"/>
    <s v="medium"/>
    <s v="Jul"/>
    <x v="1"/>
    <x v="0"/>
    <x v="1"/>
  </r>
  <r>
    <n v="609710"/>
    <n v="65766"/>
    <n v="23"/>
    <s v="Female"/>
    <x v="2"/>
    <x v="0"/>
    <s v="Chinese"/>
    <d v="2024-01-02T00:00:00"/>
    <s v="Online"/>
    <n v="48"/>
    <n v="7.8"/>
    <n v="199.17"/>
    <n v="67.88"/>
    <s v="UPI"/>
    <n v="2"/>
    <s v="18-24"/>
    <s v="new"/>
    <s v="low"/>
    <s v="Low"/>
    <s v="Jan"/>
    <x v="1"/>
    <x v="0"/>
    <x v="1"/>
  </r>
  <r>
    <n v="609711"/>
    <n v="88905"/>
    <n v="62"/>
    <s v="Female"/>
    <x v="3"/>
    <x v="3"/>
    <s v="Sandwich"/>
    <d v="2023-05-06T00:00:00"/>
    <s v="Online"/>
    <n v="68"/>
    <n v="1.1000000000000001"/>
    <n v="1494.27"/>
    <n v="43.84"/>
    <s v="UPI"/>
    <n v="5"/>
    <s v="50+"/>
    <s v="new"/>
    <s v="high value"/>
    <s v="High"/>
    <s v="May"/>
    <x v="0"/>
    <x v="2"/>
    <x v="1"/>
  </r>
  <r>
    <n v="609712"/>
    <n v="52221"/>
    <n v="50"/>
    <s v="Male"/>
    <x v="1"/>
    <x v="3"/>
    <s v="Burger"/>
    <d v="2022-12-04T00:00:00"/>
    <s v="Online"/>
    <n v="76"/>
    <n v="6.7"/>
    <n v="1165.21"/>
    <n v="60.91"/>
    <s v="Cash"/>
    <n v="1"/>
    <s v="36-50"/>
    <s v="new"/>
    <s v="high value"/>
    <s v="Low"/>
    <s v="Dec"/>
    <x v="2"/>
    <x v="0"/>
    <x v="1"/>
  </r>
  <r>
    <n v="609713"/>
    <n v="52582"/>
    <n v="34"/>
    <s v="Male"/>
    <x v="4"/>
    <x v="4"/>
    <s v="Sandwich"/>
    <d v="2022-09-10T00:00:00"/>
    <s v="Online"/>
    <n v="59"/>
    <n v="10.5"/>
    <n v="1302.46"/>
    <n v="71.59"/>
    <s v="Cash"/>
    <n v="3"/>
    <s v="25-35"/>
    <s v="new"/>
    <s v="high value"/>
    <s v="medium"/>
    <s v="Sep"/>
    <x v="2"/>
    <x v="1"/>
    <x v="1"/>
  </r>
  <r>
    <n v="609714"/>
    <n v="20044"/>
    <n v="53"/>
    <s v="Male"/>
    <x v="5"/>
    <x v="3"/>
    <s v="Biryani"/>
    <d v="2022-11-24T00:00:00"/>
    <s v="Online"/>
    <n v="81"/>
    <n v="6.4"/>
    <n v="482.14"/>
    <n v="71.38"/>
    <s v="Wallet"/>
    <n v="3"/>
    <s v="50+"/>
    <s v="new"/>
    <s v="medium"/>
    <s v="medium"/>
    <s v="Nov"/>
    <x v="2"/>
    <x v="0"/>
    <x v="1"/>
  </r>
  <r>
    <n v="609715"/>
    <n v="76111"/>
    <n v="59"/>
    <s v="Male"/>
    <x v="5"/>
    <x v="7"/>
    <s v="Biryani"/>
    <d v="2024-01-28T00:00:00"/>
    <s v="Online"/>
    <n v="77"/>
    <n v="12.2"/>
    <n v="695.89"/>
    <n v="84.92"/>
    <s v="UPI"/>
    <n v="2"/>
    <s v="50+"/>
    <s v="new"/>
    <s v="high value"/>
    <s v="Low"/>
    <s v="Jan"/>
    <x v="1"/>
    <x v="1"/>
    <x v="1"/>
  </r>
  <r>
    <n v="609716"/>
    <n v="81558"/>
    <n v="55"/>
    <s v="Female"/>
    <x v="2"/>
    <x v="6"/>
    <s v="South Indian"/>
    <d v="2023-03-25T00:00:00"/>
    <s v="Online"/>
    <n v="72"/>
    <n v="10.5"/>
    <n v="1028.1400000000001"/>
    <n v="92.29"/>
    <s v="Card"/>
    <n v="3"/>
    <s v="50+"/>
    <s v="new"/>
    <s v="high value"/>
    <s v="medium"/>
    <s v="Mar"/>
    <x v="0"/>
    <x v="1"/>
    <x v="1"/>
  </r>
  <r>
    <n v="609717"/>
    <n v="49596"/>
    <n v="30"/>
    <s v="Male"/>
    <x v="4"/>
    <x v="0"/>
    <s v="Pizza"/>
    <d v="2023-03-22T00:00:00"/>
    <s v="COD"/>
    <n v="58"/>
    <n v="13.4"/>
    <n v="901.2"/>
    <n v="110.75"/>
    <s v="Wallet"/>
    <n v="3"/>
    <s v="25-35"/>
    <s v="new"/>
    <s v="high value"/>
    <s v="medium"/>
    <s v="Mar"/>
    <x v="0"/>
    <x v="1"/>
    <x v="1"/>
  </r>
  <r>
    <n v="609718"/>
    <n v="26062"/>
    <n v="36"/>
    <s v="Male"/>
    <x v="3"/>
    <x v="0"/>
    <s v="Pizza"/>
    <d v="2022-02-14T00:00:00"/>
    <s v="Online"/>
    <n v="22"/>
    <n v="10.1"/>
    <n v="1181.6099999999999"/>
    <n v="74.47"/>
    <s v="Card"/>
    <n v="4"/>
    <s v="36-50"/>
    <s v="new"/>
    <s v="high value"/>
    <s v="medium"/>
    <s v="Feb"/>
    <x v="2"/>
    <x v="1"/>
    <x v="2"/>
  </r>
  <r>
    <n v="609719"/>
    <n v="25948"/>
    <n v="41"/>
    <s v="Female"/>
    <x v="4"/>
    <x v="5"/>
    <s v="Sandwich"/>
    <d v="2023-01-20T00:00:00"/>
    <s v="COD"/>
    <n v="55"/>
    <n v="6.3"/>
    <n v="803.8"/>
    <n v="31.75"/>
    <s v="Wallet"/>
    <n v="2"/>
    <s v="36-50"/>
    <s v="new"/>
    <s v="high value"/>
    <s v="Low"/>
    <s v="Jan"/>
    <x v="0"/>
    <x v="0"/>
    <x v="1"/>
  </r>
  <r>
    <n v="609720"/>
    <n v="71588"/>
    <n v="62"/>
    <s v="Male"/>
    <x v="2"/>
    <x v="6"/>
    <s v="Sandwich"/>
    <d v="2022-05-05T00:00:00"/>
    <s v="Online"/>
    <n v="58"/>
    <n v="8.1"/>
    <n v="240.89"/>
    <n v="64.62"/>
    <s v="Wallet"/>
    <n v="3"/>
    <s v="50+"/>
    <s v="new"/>
    <s v="low"/>
    <s v="medium"/>
    <s v="May"/>
    <x v="2"/>
    <x v="0"/>
    <x v="1"/>
  </r>
  <r>
    <n v="609721"/>
    <n v="53972"/>
    <n v="34"/>
    <s v="Male"/>
    <x v="0"/>
    <x v="4"/>
    <s v="Sandwich"/>
    <d v="2024-10-15T00:00:00"/>
    <s v="Online"/>
    <n v="23"/>
    <n v="11.5"/>
    <n v="1181.45"/>
    <n v="115.61"/>
    <s v="Cash"/>
    <n v="5"/>
    <s v="25-35"/>
    <s v="new"/>
    <s v="high value"/>
    <s v="High"/>
    <s v="Oct"/>
    <x v="1"/>
    <x v="1"/>
    <x v="2"/>
  </r>
  <r>
    <n v="609722"/>
    <n v="69302"/>
    <n v="35"/>
    <s v="Female"/>
    <x v="4"/>
    <x v="2"/>
    <s v="Sandwich"/>
    <d v="2022-01-12T00:00:00"/>
    <s v="Online"/>
    <n v="63"/>
    <n v="14.5"/>
    <n v="1035.97"/>
    <n v="58.06"/>
    <s v="Card"/>
    <n v="5"/>
    <s v="25-35"/>
    <s v="repeat"/>
    <s v="high value"/>
    <s v="High"/>
    <s v="Jan"/>
    <x v="2"/>
    <x v="1"/>
    <x v="1"/>
  </r>
  <r>
    <n v="609723"/>
    <n v="20934"/>
    <n v="40"/>
    <s v="Female"/>
    <x v="4"/>
    <x v="3"/>
    <s v="Pizza"/>
    <d v="2024-10-11T00:00:00"/>
    <s v="COD"/>
    <n v="52"/>
    <n v="4.2"/>
    <n v="557.41"/>
    <n v="52.23"/>
    <s v="Cash"/>
    <n v="1"/>
    <s v="36-50"/>
    <s v="new"/>
    <s v="high value"/>
    <s v="Low"/>
    <s v="Oct"/>
    <x v="1"/>
    <x v="2"/>
    <x v="1"/>
  </r>
  <r>
    <n v="609724"/>
    <n v="54922"/>
    <n v="37"/>
    <s v="Male"/>
    <x v="0"/>
    <x v="2"/>
    <s v="Pizza"/>
    <d v="2023-06-02T00:00:00"/>
    <s v="Online"/>
    <n v="24"/>
    <n v="5.7"/>
    <n v="927.93"/>
    <n v="76.489999999999995"/>
    <s v="Cash"/>
    <n v="2"/>
    <s v="36-50"/>
    <s v="new"/>
    <s v="high value"/>
    <s v="Low"/>
    <s v="Jun"/>
    <x v="0"/>
    <x v="0"/>
    <x v="2"/>
  </r>
  <r>
    <n v="609725"/>
    <n v="58716"/>
    <n v="42"/>
    <s v="Male"/>
    <x v="5"/>
    <x v="6"/>
    <s v="Chinese"/>
    <d v="2022-11-24T00:00:00"/>
    <s v="Online"/>
    <n v="48"/>
    <n v="8.6999999999999993"/>
    <n v="818.71"/>
    <n v="73.45"/>
    <s v="Cash"/>
    <n v="1"/>
    <s v="36-50"/>
    <s v="repeat"/>
    <s v="high value"/>
    <s v="Low"/>
    <s v="Nov"/>
    <x v="2"/>
    <x v="0"/>
    <x v="1"/>
  </r>
  <r>
    <n v="609726"/>
    <n v="18177"/>
    <n v="56"/>
    <s v="Male"/>
    <x v="0"/>
    <x v="5"/>
    <s v="Burger"/>
    <d v="2022-06-16T00:00:00"/>
    <s v="COD"/>
    <n v="59"/>
    <n v="6.6"/>
    <n v="524.24"/>
    <n v="85.32"/>
    <s v="UPI"/>
    <n v="4"/>
    <s v="50+"/>
    <s v="new"/>
    <s v="high value"/>
    <s v="medium"/>
    <s v="Jun"/>
    <x v="2"/>
    <x v="0"/>
    <x v="1"/>
  </r>
  <r>
    <n v="609727"/>
    <n v="73303"/>
    <n v="53"/>
    <s v="Male"/>
    <x v="3"/>
    <x v="5"/>
    <s v="Chinese"/>
    <d v="2024-07-30T00:00:00"/>
    <s v="Online"/>
    <n v="52"/>
    <n v="9.9"/>
    <n v="1287.1099999999999"/>
    <n v="67.3"/>
    <s v="Card"/>
    <n v="4"/>
    <s v="50+"/>
    <s v="repeat"/>
    <s v="high value"/>
    <s v="medium"/>
    <s v="Jul"/>
    <x v="1"/>
    <x v="0"/>
    <x v="1"/>
  </r>
  <r>
    <n v="609728"/>
    <n v="66553"/>
    <n v="51"/>
    <s v="Male"/>
    <x v="1"/>
    <x v="1"/>
    <s v="South Indian"/>
    <d v="2023-12-03T00:00:00"/>
    <s v="Online"/>
    <n v="60"/>
    <n v="7"/>
    <n v="355.55"/>
    <n v="119.62"/>
    <s v="Cash"/>
    <n v="3"/>
    <s v="50+"/>
    <s v="new"/>
    <s v="medium"/>
    <s v="medium"/>
    <s v="Dec"/>
    <x v="0"/>
    <x v="0"/>
    <x v="1"/>
  </r>
  <r>
    <n v="609729"/>
    <n v="74959"/>
    <n v="36"/>
    <s v="Male"/>
    <x v="2"/>
    <x v="7"/>
    <s v="Chinese"/>
    <d v="2023-05-05T00:00:00"/>
    <s v="COD"/>
    <n v="77"/>
    <n v="11"/>
    <n v="649.66"/>
    <n v="44.58"/>
    <s v="UPI"/>
    <n v="1"/>
    <s v="36-50"/>
    <s v="new"/>
    <s v="high value"/>
    <s v="Low"/>
    <s v="May"/>
    <x v="0"/>
    <x v="1"/>
    <x v="1"/>
  </r>
  <r>
    <n v="609730"/>
    <n v="32019"/>
    <n v="64"/>
    <s v="Female"/>
    <x v="0"/>
    <x v="7"/>
    <s v="Sandwich"/>
    <d v="2024-05-16T00:00:00"/>
    <s v="Online"/>
    <n v="68"/>
    <n v="7.9"/>
    <n v="344.88"/>
    <n v="117.56"/>
    <s v="Wallet"/>
    <n v="4"/>
    <s v="50+"/>
    <s v="new"/>
    <s v="medium"/>
    <s v="medium"/>
    <s v="May"/>
    <x v="1"/>
    <x v="0"/>
    <x v="1"/>
  </r>
  <r>
    <n v="609731"/>
    <n v="86730"/>
    <n v="23"/>
    <s v="Female"/>
    <x v="1"/>
    <x v="2"/>
    <s v="Sandwich"/>
    <d v="2024-05-25T00:00:00"/>
    <s v="Online"/>
    <n v="27"/>
    <n v="3"/>
    <n v="198.78"/>
    <n v="46.07"/>
    <s v="UPI"/>
    <n v="5"/>
    <s v="18-24"/>
    <s v="new"/>
    <s v="low"/>
    <s v="High"/>
    <s v="May"/>
    <x v="1"/>
    <x v="2"/>
    <x v="2"/>
  </r>
  <r>
    <n v="609732"/>
    <n v="71707"/>
    <n v="38"/>
    <s v="Female"/>
    <x v="3"/>
    <x v="6"/>
    <s v="Biryani"/>
    <d v="2023-12-30T00:00:00"/>
    <s v="Online"/>
    <n v="55"/>
    <n v="2.2000000000000002"/>
    <n v="1339.97"/>
    <n v="98.69"/>
    <s v="Wallet"/>
    <n v="4"/>
    <s v="36-50"/>
    <s v="new"/>
    <s v="high value"/>
    <s v="medium"/>
    <s v="Dec"/>
    <x v="0"/>
    <x v="2"/>
    <x v="1"/>
  </r>
  <r>
    <n v="609733"/>
    <n v="33860"/>
    <n v="53"/>
    <s v="Female"/>
    <x v="0"/>
    <x v="2"/>
    <s v="South Indian"/>
    <d v="2024-03-11T00:00:00"/>
    <s v="COD"/>
    <n v="70"/>
    <n v="4"/>
    <n v="1362.48"/>
    <n v="82.94"/>
    <s v="Cash"/>
    <n v="3"/>
    <s v="50+"/>
    <s v="new"/>
    <s v="high value"/>
    <s v="medium"/>
    <s v="Mar"/>
    <x v="1"/>
    <x v="2"/>
    <x v="1"/>
  </r>
  <r>
    <n v="609734"/>
    <n v="39682"/>
    <n v="45"/>
    <s v="Female"/>
    <x v="2"/>
    <x v="1"/>
    <s v="South Indian"/>
    <d v="2022-12-20T00:00:00"/>
    <s v="COD"/>
    <n v="28"/>
    <n v="2.6"/>
    <n v="485.46"/>
    <n v="79.86"/>
    <s v="Wallet"/>
    <n v="5"/>
    <s v="36-50"/>
    <s v="new"/>
    <s v="medium"/>
    <s v="High"/>
    <s v="Dec"/>
    <x v="2"/>
    <x v="2"/>
    <x v="2"/>
  </r>
  <r>
    <n v="609735"/>
    <n v="30557"/>
    <n v="27"/>
    <s v="Male"/>
    <x v="5"/>
    <x v="2"/>
    <s v="South Indian"/>
    <d v="2022-08-14T00:00:00"/>
    <s v="COD"/>
    <n v="87"/>
    <n v="4.9000000000000004"/>
    <n v="749.11"/>
    <n v="64.39"/>
    <s v="Wallet"/>
    <n v="2"/>
    <s v="25-35"/>
    <s v="new"/>
    <s v="high value"/>
    <s v="Low"/>
    <s v="Aug"/>
    <x v="2"/>
    <x v="2"/>
    <x v="1"/>
  </r>
  <r>
    <n v="609736"/>
    <n v="36644"/>
    <n v="19"/>
    <s v="Female"/>
    <x v="2"/>
    <x v="2"/>
    <s v="Sandwich"/>
    <d v="2023-03-28T00:00:00"/>
    <s v="COD"/>
    <n v="36"/>
    <n v="3.8"/>
    <n v="1307.69"/>
    <n v="66.66"/>
    <s v="Cash"/>
    <n v="5"/>
    <s v="18-24"/>
    <s v="new"/>
    <s v="high value"/>
    <s v="High"/>
    <s v="Mar"/>
    <x v="0"/>
    <x v="2"/>
    <x v="0"/>
  </r>
  <r>
    <n v="609737"/>
    <n v="89019"/>
    <n v="33"/>
    <s v="Male"/>
    <x v="3"/>
    <x v="1"/>
    <s v="Burger"/>
    <d v="2023-12-30T00:00:00"/>
    <s v="COD"/>
    <n v="81"/>
    <n v="2.9"/>
    <n v="334.21"/>
    <n v="93.67"/>
    <s v="UPI"/>
    <n v="3"/>
    <s v="25-35"/>
    <s v="new"/>
    <s v="medium"/>
    <s v="medium"/>
    <s v="Dec"/>
    <x v="0"/>
    <x v="2"/>
    <x v="1"/>
  </r>
  <r>
    <n v="609738"/>
    <n v="12543"/>
    <n v="62"/>
    <s v="Male"/>
    <x v="3"/>
    <x v="0"/>
    <s v="Biryani"/>
    <d v="2022-08-11T00:00:00"/>
    <s v="Online"/>
    <n v="76"/>
    <n v="8.5"/>
    <n v="158.81"/>
    <n v="92.08"/>
    <s v="UPI"/>
    <n v="4"/>
    <s v="50+"/>
    <s v="new"/>
    <s v="low"/>
    <s v="medium"/>
    <s v="Aug"/>
    <x v="2"/>
    <x v="0"/>
    <x v="1"/>
  </r>
  <r>
    <n v="609739"/>
    <n v="26081"/>
    <n v="18"/>
    <s v="Male"/>
    <x v="3"/>
    <x v="4"/>
    <s v="Sandwich"/>
    <d v="2022-08-08T00:00:00"/>
    <s v="COD"/>
    <n v="53"/>
    <n v="3.3"/>
    <n v="187.65"/>
    <n v="24.76"/>
    <s v="Card"/>
    <n v="4"/>
    <s v="18-24"/>
    <s v="new"/>
    <s v="low"/>
    <s v="medium"/>
    <s v="Aug"/>
    <x v="2"/>
    <x v="2"/>
    <x v="1"/>
  </r>
  <r>
    <n v="609740"/>
    <n v="25482"/>
    <n v="37"/>
    <s v="Male"/>
    <x v="3"/>
    <x v="4"/>
    <s v="South Indian"/>
    <d v="2023-05-03T00:00:00"/>
    <s v="COD"/>
    <n v="41"/>
    <n v="11.9"/>
    <n v="1254.43"/>
    <n v="47.16"/>
    <s v="UPI"/>
    <n v="4"/>
    <s v="36-50"/>
    <s v="new"/>
    <s v="high value"/>
    <s v="medium"/>
    <s v="May"/>
    <x v="0"/>
    <x v="1"/>
    <x v="0"/>
  </r>
  <r>
    <n v="609741"/>
    <n v="44264"/>
    <n v="52"/>
    <s v="Male"/>
    <x v="0"/>
    <x v="7"/>
    <s v="South Indian"/>
    <d v="2024-09-06T00:00:00"/>
    <s v="Online"/>
    <n v="49"/>
    <n v="9.3000000000000007"/>
    <n v="1074.55"/>
    <n v="44.39"/>
    <s v="Card"/>
    <n v="4"/>
    <s v="50+"/>
    <s v="new"/>
    <s v="high value"/>
    <s v="medium"/>
    <s v="Sep"/>
    <x v="1"/>
    <x v="0"/>
    <x v="1"/>
  </r>
  <r>
    <n v="609742"/>
    <n v="26671"/>
    <n v="39"/>
    <s v="Male"/>
    <x v="5"/>
    <x v="7"/>
    <s v="Pizza"/>
    <d v="2024-04-22T00:00:00"/>
    <s v="Online"/>
    <n v="38"/>
    <n v="11.9"/>
    <n v="662.31"/>
    <n v="97.04"/>
    <s v="UPI"/>
    <n v="5"/>
    <s v="36-50"/>
    <s v="new"/>
    <s v="high value"/>
    <s v="High"/>
    <s v="Apr"/>
    <x v="1"/>
    <x v="1"/>
    <x v="0"/>
  </r>
  <r>
    <n v="609743"/>
    <n v="56118"/>
    <n v="44"/>
    <s v="Male"/>
    <x v="2"/>
    <x v="5"/>
    <s v="Pizza"/>
    <d v="2024-11-01T00:00:00"/>
    <s v="Online"/>
    <n v="48"/>
    <n v="6.2"/>
    <n v="192.09"/>
    <n v="71.959999999999994"/>
    <s v="UPI"/>
    <n v="3"/>
    <s v="36-50"/>
    <s v="repeat"/>
    <s v="low"/>
    <s v="medium"/>
    <s v="Nov"/>
    <x v="1"/>
    <x v="0"/>
    <x v="1"/>
  </r>
  <r>
    <n v="609744"/>
    <n v="90033"/>
    <n v="46"/>
    <s v="Male"/>
    <x v="2"/>
    <x v="0"/>
    <s v="Biryani"/>
    <d v="2022-04-17T00:00:00"/>
    <s v="Online"/>
    <n v="73"/>
    <n v="4.5999999999999996"/>
    <n v="1059.54"/>
    <n v="101.89"/>
    <s v="UPI"/>
    <n v="4"/>
    <s v="36-50"/>
    <s v="new"/>
    <s v="high value"/>
    <s v="medium"/>
    <s v="Apr"/>
    <x v="2"/>
    <x v="2"/>
    <x v="1"/>
  </r>
  <r>
    <n v="609745"/>
    <n v="30190"/>
    <n v="26"/>
    <s v="Female"/>
    <x v="5"/>
    <x v="0"/>
    <s v="Burger"/>
    <d v="2024-01-31T00:00:00"/>
    <s v="COD"/>
    <n v="62"/>
    <n v="2.2999999999999998"/>
    <n v="1023.55"/>
    <n v="63.07"/>
    <s v="UPI"/>
    <n v="4"/>
    <s v="25-35"/>
    <s v="new"/>
    <s v="high value"/>
    <s v="medium"/>
    <s v="Jan"/>
    <x v="1"/>
    <x v="2"/>
    <x v="1"/>
  </r>
  <r>
    <n v="609746"/>
    <n v="38998"/>
    <n v="39"/>
    <s v="Female"/>
    <x v="5"/>
    <x v="7"/>
    <s v="South Indian"/>
    <d v="2022-11-27T00:00:00"/>
    <s v="COD"/>
    <n v="49"/>
    <n v="9.1999999999999993"/>
    <n v="336.69"/>
    <n v="39.58"/>
    <s v="Card"/>
    <n v="3"/>
    <s v="36-50"/>
    <s v="repeat"/>
    <s v="medium"/>
    <s v="medium"/>
    <s v="Nov"/>
    <x v="2"/>
    <x v="0"/>
    <x v="1"/>
  </r>
  <r>
    <n v="609747"/>
    <n v="29198"/>
    <n v="31"/>
    <s v="Male"/>
    <x v="5"/>
    <x v="1"/>
    <s v="Burger"/>
    <d v="2022-07-26T00:00:00"/>
    <s v="Online"/>
    <n v="65"/>
    <n v="3.2"/>
    <n v="373.75"/>
    <n v="42.53"/>
    <s v="Cash"/>
    <n v="4"/>
    <s v="25-35"/>
    <s v="new"/>
    <s v="medium"/>
    <s v="medium"/>
    <s v="Jul"/>
    <x v="2"/>
    <x v="2"/>
    <x v="1"/>
  </r>
  <r>
    <n v="609748"/>
    <n v="82925"/>
    <n v="29"/>
    <s v="Female"/>
    <x v="4"/>
    <x v="4"/>
    <s v="Pizza"/>
    <d v="2023-05-14T00:00:00"/>
    <s v="COD"/>
    <n v="69"/>
    <n v="14.9"/>
    <n v="1265.1300000000001"/>
    <n v="77.13"/>
    <s v="UPI"/>
    <n v="3"/>
    <s v="25-35"/>
    <s v="new"/>
    <s v="high value"/>
    <s v="medium"/>
    <s v="May"/>
    <x v="0"/>
    <x v="1"/>
    <x v="1"/>
  </r>
  <r>
    <n v="609749"/>
    <n v="19525"/>
    <n v="29"/>
    <s v="Male"/>
    <x v="3"/>
    <x v="5"/>
    <s v="Sandwich"/>
    <d v="2024-08-19T00:00:00"/>
    <s v="COD"/>
    <n v="51"/>
    <n v="2.7"/>
    <n v="302.14999999999998"/>
    <n v="28.97"/>
    <s v="Cash"/>
    <n v="2"/>
    <s v="25-35"/>
    <s v="new"/>
    <s v="medium"/>
    <s v="Low"/>
    <s v="Aug"/>
    <x v="1"/>
    <x v="2"/>
    <x v="1"/>
  </r>
  <r>
    <n v="609750"/>
    <n v="67737"/>
    <n v="38"/>
    <s v="Female"/>
    <x v="1"/>
    <x v="5"/>
    <s v="Biryani"/>
    <d v="2023-12-14T00:00:00"/>
    <s v="Online"/>
    <n v="43"/>
    <n v="2.8"/>
    <n v="545.11"/>
    <n v="55.15"/>
    <s v="Cash"/>
    <n v="3"/>
    <s v="36-50"/>
    <s v="new"/>
    <s v="high value"/>
    <s v="medium"/>
    <s v="Dec"/>
    <x v="0"/>
    <x v="2"/>
    <x v="0"/>
  </r>
  <r>
    <n v="609751"/>
    <n v="36443"/>
    <n v="38"/>
    <s v="Male"/>
    <x v="4"/>
    <x v="6"/>
    <s v="Sandwich"/>
    <d v="2024-01-13T00:00:00"/>
    <s v="COD"/>
    <n v="73"/>
    <n v="10.7"/>
    <n v="1235.6600000000001"/>
    <n v="119.68"/>
    <s v="Card"/>
    <n v="2"/>
    <s v="36-50"/>
    <s v="new"/>
    <s v="high value"/>
    <s v="Low"/>
    <s v="Jan"/>
    <x v="1"/>
    <x v="1"/>
    <x v="1"/>
  </r>
  <r>
    <n v="609752"/>
    <n v="79289"/>
    <n v="55"/>
    <s v="Male"/>
    <x v="1"/>
    <x v="7"/>
    <s v="South Indian"/>
    <d v="2022-05-20T00:00:00"/>
    <s v="COD"/>
    <n v="82"/>
    <n v="13.1"/>
    <n v="1358.7"/>
    <n v="64.87"/>
    <s v="Card"/>
    <n v="4"/>
    <s v="50+"/>
    <s v="new"/>
    <s v="high value"/>
    <s v="medium"/>
    <s v="May"/>
    <x v="2"/>
    <x v="1"/>
    <x v="1"/>
  </r>
  <r>
    <n v="609753"/>
    <n v="61724"/>
    <n v="49"/>
    <s v="Male"/>
    <x v="3"/>
    <x v="2"/>
    <s v="Burger"/>
    <d v="2022-04-04T00:00:00"/>
    <s v="COD"/>
    <n v="26"/>
    <n v="6.3"/>
    <n v="214.86"/>
    <n v="110.83"/>
    <s v="Cash"/>
    <n v="1"/>
    <s v="36-50"/>
    <s v="new"/>
    <s v="low"/>
    <s v="Low"/>
    <s v="Apr"/>
    <x v="2"/>
    <x v="0"/>
    <x v="2"/>
  </r>
  <r>
    <n v="609754"/>
    <n v="73480"/>
    <n v="52"/>
    <s v="Female"/>
    <x v="0"/>
    <x v="4"/>
    <s v="Burger"/>
    <d v="2024-03-31T00:00:00"/>
    <s v="Online"/>
    <n v="80"/>
    <n v="6.1"/>
    <n v="664.93"/>
    <n v="107.47"/>
    <s v="UPI"/>
    <n v="5"/>
    <s v="50+"/>
    <s v="new"/>
    <s v="high value"/>
    <s v="High"/>
    <s v="Mar"/>
    <x v="1"/>
    <x v="0"/>
    <x v="1"/>
  </r>
  <r>
    <n v="609755"/>
    <n v="69355"/>
    <n v="59"/>
    <s v="Male"/>
    <x v="0"/>
    <x v="0"/>
    <s v="Burger"/>
    <d v="2023-10-02T00:00:00"/>
    <s v="Online"/>
    <n v="54"/>
    <n v="13"/>
    <n v="436.61"/>
    <n v="83.48"/>
    <s v="Card"/>
    <n v="5"/>
    <s v="50+"/>
    <s v="new"/>
    <s v="medium"/>
    <s v="High"/>
    <s v="Oct"/>
    <x v="0"/>
    <x v="1"/>
    <x v="1"/>
  </r>
  <r>
    <n v="609756"/>
    <n v="36409"/>
    <n v="62"/>
    <s v="Male"/>
    <x v="5"/>
    <x v="4"/>
    <s v="Sandwich"/>
    <d v="2023-04-07T00:00:00"/>
    <s v="Online"/>
    <n v="58"/>
    <n v="12"/>
    <n v="1036.3"/>
    <n v="40.98"/>
    <s v="Cash"/>
    <n v="3"/>
    <s v="50+"/>
    <s v="new"/>
    <s v="high value"/>
    <s v="medium"/>
    <s v="Apr"/>
    <x v="0"/>
    <x v="1"/>
    <x v="1"/>
  </r>
  <r>
    <n v="609757"/>
    <n v="23514"/>
    <n v="38"/>
    <s v="Male"/>
    <x v="4"/>
    <x v="5"/>
    <s v="Sandwich"/>
    <d v="2022-02-18T00:00:00"/>
    <s v="COD"/>
    <n v="29"/>
    <n v="11.2"/>
    <n v="324.58"/>
    <n v="24.43"/>
    <s v="Cash"/>
    <n v="1"/>
    <s v="36-50"/>
    <s v="new"/>
    <s v="medium"/>
    <s v="Low"/>
    <s v="Feb"/>
    <x v="2"/>
    <x v="1"/>
    <x v="2"/>
  </r>
  <r>
    <n v="609758"/>
    <n v="48520"/>
    <n v="37"/>
    <s v="Male"/>
    <x v="1"/>
    <x v="3"/>
    <s v="South Indian"/>
    <d v="2023-03-26T00:00:00"/>
    <s v="Online"/>
    <n v="80"/>
    <n v="14.2"/>
    <n v="272.7"/>
    <n v="27.5"/>
    <s v="Wallet"/>
    <n v="4"/>
    <s v="36-50"/>
    <s v="new"/>
    <s v="medium"/>
    <s v="medium"/>
    <s v="Mar"/>
    <x v="0"/>
    <x v="1"/>
    <x v="1"/>
  </r>
  <r>
    <n v="609759"/>
    <n v="18414"/>
    <n v="31"/>
    <s v="Male"/>
    <x v="5"/>
    <x v="3"/>
    <s v="Pizza"/>
    <d v="2024-05-24T00:00:00"/>
    <s v="COD"/>
    <n v="77"/>
    <n v="7.8"/>
    <n v="631.76"/>
    <n v="117.94"/>
    <s v="UPI"/>
    <n v="2"/>
    <s v="25-35"/>
    <s v="new"/>
    <s v="high value"/>
    <s v="Low"/>
    <s v="May"/>
    <x v="1"/>
    <x v="0"/>
    <x v="1"/>
  </r>
  <r>
    <n v="609760"/>
    <n v="61603"/>
    <n v="23"/>
    <s v="Female"/>
    <x v="1"/>
    <x v="6"/>
    <s v="Pizza"/>
    <d v="2022-01-20T00:00:00"/>
    <s v="Online"/>
    <n v="29"/>
    <n v="2"/>
    <n v="522.88"/>
    <n v="103.05"/>
    <s v="Card"/>
    <n v="5"/>
    <s v="18-24"/>
    <s v="new"/>
    <s v="high value"/>
    <s v="High"/>
    <s v="Jan"/>
    <x v="2"/>
    <x v="2"/>
    <x v="2"/>
  </r>
  <r>
    <n v="609761"/>
    <n v="37102"/>
    <n v="28"/>
    <s v="Female"/>
    <x v="4"/>
    <x v="7"/>
    <s v="South Indian"/>
    <d v="2022-01-19T00:00:00"/>
    <s v="Online"/>
    <n v="61"/>
    <n v="8.1"/>
    <n v="369.3"/>
    <n v="104.79"/>
    <s v="Card"/>
    <n v="4"/>
    <s v="25-35"/>
    <s v="new"/>
    <s v="medium"/>
    <s v="medium"/>
    <s v="Jan"/>
    <x v="2"/>
    <x v="0"/>
    <x v="1"/>
  </r>
  <r>
    <n v="609762"/>
    <n v="72370"/>
    <n v="56"/>
    <s v="Female"/>
    <x v="1"/>
    <x v="4"/>
    <s v="Biryani"/>
    <d v="2022-12-29T00:00:00"/>
    <s v="Online"/>
    <n v="66"/>
    <n v="11.7"/>
    <n v="1415.33"/>
    <n v="51.25"/>
    <s v="Card"/>
    <n v="3"/>
    <s v="50+"/>
    <s v="new"/>
    <s v="high value"/>
    <s v="medium"/>
    <s v="Dec"/>
    <x v="2"/>
    <x v="1"/>
    <x v="1"/>
  </r>
  <r>
    <n v="609763"/>
    <n v="60478"/>
    <n v="35"/>
    <s v="Male"/>
    <x v="2"/>
    <x v="3"/>
    <s v="South Indian"/>
    <d v="2023-11-28T00:00:00"/>
    <s v="COD"/>
    <n v="47"/>
    <n v="1"/>
    <n v="865.52"/>
    <n v="91.81"/>
    <s v="Card"/>
    <n v="2"/>
    <s v="25-35"/>
    <s v="new"/>
    <s v="high value"/>
    <s v="Low"/>
    <s v="Nov"/>
    <x v="0"/>
    <x v="2"/>
    <x v="1"/>
  </r>
  <r>
    <n v="609764"/>
    <n v="82608"/>
    <n v="29"/>
    <s v="Female"/>
    <x v="3"/>
    <x v="5"/>
    <s v="Chinese"/>
    <d v="2022-10-21T00:00:00"/>
    <s v="Online"/>
    <n v="79"/>
    <n v="11.9"/>
    <n v="339.54"/>
    <n v="110.11"/>
    <s v="Cash"/>
    <n v="3"/>
    <s v="25-35"/>
    <s v="new"/>
    <s v="medium"/>
    <s v="medium"/>
    <s v="Oct"/>
    <x v="2"/>
    <x v="1"/>
    <x v="1"/>
  </r>
  <r>
    <n v="609765"/>
    <n v="15007"/>
    <n v="37"/>
    <s v="Male"/>
    <x v="2"/>
    <x v="3"/>
    <s v="South Indian"/>
    <d v="2024-03-01T00:00:00"/>
    <s v="Online"/>
    <n v="87"/>
    <n v="13.4"/>
    <n v="1368.89"/>
    <n v="72.67"/>
    <s v="UPI"/>
    <n v="2"/>
    <s v="36-50"/>
    <s v="new"/>
    <s v="high value"/>
    <s v="Low"/>
    <s v="Mar"/>
    <x v="1"/>
    <x v="1"/>
    <x v="1"/>
  </r>
  <r>
    <n v="609766"/>
    <n v="26554"/>
    <n v="44"/>
    <s v="Male"/>
    <x v="3"/>
    <x v="7"/>
    <s v="South Indian"/>
    <d v="2022-05-14T00:00:00"/>
    <s v="Online"/>
    <n v="28"/>
    <n v="2.9"/>
    <n v="671.98"/>
    <n v="35.39"/>
    <s v="Card"/>
    <n v="2"/>
    <s v="36-50"/>
    <s v="new"/>
    <s v="high value"/>
    <s v="Low"/>
    <s v="May"/>
    <x v="2"/>
    <x v="2"/>
    <x v="2"/>
  </r>
  <r>
    <n v="609767"/>
    <n v="95312"/>
    <n v="46"/>
    <s v="Female"/>
    <x v="2"/>
    <x v="3"/>
    <s v="Biryani"/>
    <d v="2024-11-05T00:00:00"/>
    <s v="Online"/>
    <n v="32"/>
    <n v="10"/>
    <n v="1490.01"/>
    <n v="90.15"/>
    <s v="Cash"/>
    <n v="3"/>
    <s v="36-50"/>
    <s v="new"/>
    <s v="high value"/>
    <s v="medium"/>
    <s v="Nov"/>
    <x v="1"/>
    <x v="0"/>
    <x v="0"/>
  </r>
  <r>
    <n v="609768"/>
    <n v="22230"/>
    <n v="49"/>
    <s v="Female"/>
    <x v="2"/>
    <x v="6"/>
    <s v="South Indian"/>
    <d v="2022-02-15T00:00:00"/>
    <s v="Online"/>
    <n v="48"/>
    <n v="4.8"/>
    <n v="932.49"/>
    <n v="111.81"/>
    <s v="Cash"/>
    <n v="1"/>
    <s v="36-50"/>
    <s v="new"/>
    <s v="high value"/>
    <s v="Low"/>
    <s v="Feb"/>
    <x v="2"/>
    <x v="2"/>
    <x v="1"/>
  </r>
  <r>
    <n v="609769"/>
    <n v="42540"/>
    <n v="34"/>
    <s v="Female"/>
    <x v="3"/>
    <x v="7"/>
    <s v="Sandwich"/>
    <d v="2022-09-02T00:00:00"/>
    <s v="COD"/>
    <n v="53"/>
    <n v="8.9"/>
    <n v="286.14999999999998"/>
    <n v="64.83"/>
    <s v="UPI"/>
    <n v="2"/>
    <s v="25-35"/>
    <s v="new"/>
    <s v="medium"/>
    <s v="Low"/>
    <s v="Sep"/>
    <x v="2"/>
    <x v="0"/>
    <x v="1"/>
  </r>
  <r>
    <n v="609770"/>
    <n v="44104"/>
    <n v="45"/>
    <s v="Male"/>
    <x v="2"/>
    <x v="3"/>
    <s v="Sandwich"/>
    <d v="2023-12-17T00:00:00"/>
    <s v="COD"/>
    <n v="22"/>
    <n v="8.1"/>
    <n v="557.09"/>
    <n v="64.34"/>
    <s v="UPI"/>
    <n v="2"/>
    <s v="36-50"/>
    <s v="repeat"/>
    <s v="high value"/>
    <s v="Low"/>
    <s v="Dec"/>
    <x v="0"/>
    <x v="0"/>
    <x v="2"/>
  </r>
  <r>
    <n v="609771"/>
    <n v="48622"/>
    <n v="33"/>
    <s v="Female"/>
    <x v="5"/>
    <x v="4"/>
    <s v="Biryani"/>
    <d v="2024-06-15T00:00:00"/>
    <s v="COD"/>
    <n v="36"/>
    <n v="10.6"/>
    <n v="900.51"/>
    <n v="27.42"/>
    <s v="Wallet"/>
    <n v="1"/>
    <s v="25-35"/>
    <s v="repeat"/>
    <s v="high value"/>
    <s v="Low"/>
    <s v="Jun"/>
    <x v="1"/>
    <x v="1"/>
    <x v="0"/>
  </r>
  <r>
    <n v="609772"/>
    <n v="71525"/>
    <n v="61"/>
    <s v="Female"/>
    <x v="3"/>
    <x v="6"/>
    <s v="Biryani"/>
    <d v="2024-06-09T00:00:00"/>
    <s v="COD"/>
    <n v="43"/>
    <n v="6"/>
    <n v="1360.7"/>
    <n v="34.299999999999997"/>
    <s v="Cash"/>
    <n v="2"/>
    <s v="50+"/>
    <s v="new"/>
    <s v="high value"/>
    <s v="Low"/>
    <s v="Jun"/>
    <x v="1"/>
    <x v="0"/>
    <x v="0"/>
  </r>
  <r>
    <n v="609773"/>
    <n v="25943"/>
    <n v="61"/>
    <s v="Female"/>
    <x v="4"/>
    <x v="0"/>
    <s v="Pizza"/>
    <d v="2022-12-17T00:00:00"/>
    <s v="Online"/>
    <n v="37"/>
    <n v="3.3"/>
    <n v="1077.18"/>
    <n v="79.86"/>
    <s v="Card"/>
    <n v="4"/>
    <s v="50+"/>
    <s v="new"/>
    <s v="high value"/>
    <s v="medium"/>
    <s v="Dec"/>
    <x v="2"/>
    <x v="2"/>
    <x v="0"/>
  </r>
  <r>
    <n v="609774"/>
    <n v="44578"/>
    <n v="23"/>
    <s v="Male"/>
    <x v="3"/>
    <x v="2"/>
    <s v="Pizza"/>
    <d v="2023-05-06T00:00:00"/>
    <s v="COD"/>
    <n v="71"/>
    <n v="7.4"/>
    <n v="841.66"/>
    <n v="90.46"/>
    <s v="UPI"/>
    <n v="1"/>
    <s v="18-24"/>
    <s v="new"/>
    <s v="high value"/>
    <s v="Low"/>
    <s v="May"/>
    <x v="0"/>
    <x v="0"/>
    <x v="1"/>
  </r>
  <r>
    <n v="609775"/>
    <n v="79754"/>
    <n v="57"/>
    <s v="Female"/>
    <x v="0"/>
    <x v="2"/>
    <s v="Sandwich"/>
    <d v="2023-06-02T00:00:00"/>
    <s v="Online"/>
    <n v="31"/>
    <n v="2"/>
    <n v="1453.06"/>
    <n v="79.81"/>
    <s v="Card"/>
    <n v="2"/>
    <s v="50+"/>
    <s v="new"/>
    <s v="high value"/>
    <s v="Low"/>
    <s v="Jun"/>
    <x v="0"/>
    <x v="2"/>
    <x v="0"/>
  </r>
  <r>
    <n v="609776"/>
    <n v="22470"/>
    <n v="19"/>
    <s v="Male"/>
    <x v="3"/>
    <x v="6"/>
    <s v="Pizza"/>
    <d v="2023-04-25T00:00:00"/>
    <s v="Online"/>
    <n v="58"/>
    <n v="9.1999999999999993"/>
    <n v="389.87"/>
    <n v="50.56"/>
    <s v="Wallet"/>
    <n v="2"/>
    <s v="18-24"/>
    <s v="new"/>
    <s v="medium"/>
    <s v="Low"/>
    <s v="Apr"/>
    <x v="0"/>
    <x v="0"/>
    <x v="1"/>
  </r>
  <r>
    <n v="609777"/>
    <n v="95882"/>
    <n v="57"/>
    <s v="Male"/>
    <x v="4"/>
    <x v="6"/>
    <s v="Burger"/>
    <d v="2024-02-24T00:00:00"/>
    <s v="COD"/>
    <n v="58"/>
    <n v="13.8"/>
    <n v="1413.92"/>
    <n v="79.930000000000007"/>
    <s v="Card"/>
    <n v="1"/>
    <s v="50+"/>
    <s v="new"/>
    <s v="high value"/>
    <s v="Low"/>
    <s v="Feb"/>
    <x v="1"/>
    <x v="1"/>
    <x v="1"/>
  </r>
  <r>
    <n v="609778"/>
    <n v="41393"/>
    <n v="33"/>
    <s v="Female"/>
    <x v="5"/>
    <x v="3"/>
    <s v="Biryani"/>
    <d v="2022-10-14T00:00:00"/>
    <s v="Online"/>
    <n v="88"/>
    <n v="10.1"/>
    <n v="1191.3800000000001"/>
    <n v="21.4"/>
    <s v="Wallet"/>
    <n v="2"/>
    <s v="25-35"/>
    <s v="new"/>
    <s v="high value"/>
    <s v="Low"/>
    <s v="Oct"/>
    <x v="2"/>
    <x v="1"/>
    <x v="1"/>
  </r>
  <r>
    <n v="609779"/>
    <n v="63206"/>
    <n v="52"/>
    <s v="Female"/>
    <x v="0"/>
    <x v="4"/>
    <s v="Burger"/>
    <d v="2023-08-20T00:00:00"/>
    <s v="COD"/>
    <n v="40"/>
    <n v="11.1"/>
    <n v="416.32"/>
    <n v="79.760000000000005"/>
    <s v="Card"/>
    <n v="5"/>
    <s v="50+"/>
    <s v="new"/>
    <s v="medium"/>
    <s v="High"/>
    <s v="Aug"/>
    <x v="0"/>
    <x v="1"/>
    <x v="0"/>
  </r>
  <r>
    <n v="609780"/>
    <n v="59809"/>
    <n v="31"/>
    <s v="Male"/>
    <x v="4"/>
    <x v="0"/>
    <s v="South Indian"/>
    <d v="2024-05-08T00:00:00"/>
    <s v="Online"/>
    <n v="49"/>
    <n v="7.3"/>
    <n v="1068.6099999999999"/>
    <n v="37.78"/>
    <s v="Card"/>
    <n v="3"/>
    <s v="25-35"/>
    <s v="repeat"/>
    <s v="high value"/>
    <s v="medium"/>
    <s v="May"/>
    <x v="1"/>
    <x v="0"/>
    <x v="1"/>
  </r>
  <r>
    <n v="609781"/>
    <n v="30517"/>
    <n v="22"/>
    <s v="Male"/>
    <x v="3"/>
    <x v="4"/>
    <s v="Pizza"/>
    <d v="2024-04-26T00:00:00"/>
    <s v="COD"/>
    <n v="80"/>
    <n v="9.6"/>
    <n v="180.79"/>
    <n v="98.27"/>
    <s v="Card"/>
    <n v="2"/>
    <s v="18-24"/>
    <s v="new"/>
    <s v="low"/>
    <s v="Low"/>
    <s v="Apr"/>
    <x v="1"/>
    <x v="0"/>
    <x v="1"/>
  </r>
  <r>
    <n v="609782"/>
    <n v="78637"/>
    <n v="49"/>
    <s v="Male"/>
    <x v="3"/>
    <x v="4"/>
    <s v="Biryani"/>
    <d v="2024-07-11T00:00:00"/>
    <s v="Online"/>
    <n v="27"/>
    <n v="5.3"/>
    <n v="399.91"/>
    <n v="97.19"/>
    <s v="Cash"/>
    <n v="1"/>
    <s v="36-50"/>
    <s v="new"/>
    <s v="medium"/>
    <s v="Low"/>
    <s v="Jul"/>
    <x v="1"/>
    <x v="0"/>
    <x v="2"/>
  </r>
  <r>
    <n v="609783"/>
    <n v="32678"/>
    <n v="60"/>
    <s v="Female"/>
    <x v="4"/>
    <x v="6"/>
    <s v="Biryani"/>
    <d v="2023-07-13T00:00:00"/>
    <s v="COD"/>
    <n v="87"/>
    <n v="14.3"/>
    <n v="1047.55"/>
    <n v="84.64"/>
    <s v="Cash"/>
    <n v="1"/>
    <s v="50+"/>
    <s v="new"/>
    <s v="high value"/>
    <s v="Low"/>
    <s v="Jul"/>
    <x v="0"/>
    <x v="1"/>
    <x v="1"/>
  </r>
  <r>
    <n v="609784"/>
    <n v="54014"/>
    <n v="24"/>
    <s v="Female"/>
    <x v="0"/>
    <x v="2"/>
    <s v="Sandwich"/>
    <d v="2024-10-22T00:00:00"/>
    <s v="COD"/>
    <n v="54"/>
    <n v="4"/>
    <n v="917.09"/>
    <n v="74.319999999999993"/>
    <s v="Cash"/>
    <n v="5"/>
    <s v="18-24"/>
    <s v="new"/>
    <s v="high value"/>
    <s v="High"/>
    <s v="Oct"/>
    <x v="1"/>
    <x v="2"/>
    <x v="1"/>
  </r>
  <r>
    <n v="609785"/>
    <n v="78839"/>
    <n v="18"/>
    <s v="Male"/>
    <x v="5"/>
    <x v="0"/>
    <s v="Pizza"/>
    <d v="2023-04-24T00:00:00"/>
    <s v="Online"/>
    <n v="30"/>
    <n v="8.5"/>
    <n v="998.99"/>
    <n v="53.3"/>
    <s v="Cash"/>
    <n v="5"/>
    <s v="18-24"/>
    <s v="new"/>
    <s v="high value"/>
    <s v="High"/>
    <s v="Apr"/>
    <x v="0"/>
    <x v="0"/>
    <x v="2"/>
  </r>
  <r>
    <n v="609786"/>
    <n v="69555"/>
    <n v="57"/>
    <s v="Male"/>
    <x v="1"/>
    <x v="0"/>
    <s v="Biryani"/>
    <d v="2024-12-19T00:00:00"/>
    <s v="COD"/>
    <n v="64"/>
    <n v="3.9"/>
    <n v="284.20999999999998"/>
    <n v="23.06"/>
    <s v="Cash"/>
    <n v="4"/>
    <s v="50+"/>
    <s v="repeat"/>
    <s v="medium"/>
    <s v="medium"/>
    <s v="Dec"/>
    <x v="1"/>
    <x v="2"/>
    <x v="1"/>
  </r>
  <r>
    <n v="609787"/>
    <n v="56017"/>
    <n v="53"/>
    <s v="Male"/>
    <x v="5"/>
    <x v="5"/>
    <s v="Burger"/>
    <d v="2024-04-15T00:00:00"/>
    <s v="COD"/>
    <n v="75"/>
    <n v="5.2"/>
    <n v="1480.44"/>
    <n v="81.680000000000007"/>
    <s v="Wallet"/>
    <n v="1"/>
    <s v="50+"/>
    <s v="new"/>
    <s v="high value"/>
    <s v="Low"/>
    <s v="Apr"/>
    <x v="1"/>
    <x v="0"/>
    <x v="1"/>
  </r>
  <r>
    <n v="609788"/>
    <n v="27577"/>
    <n v="58"/>
    <s v="Female"/>
    <x v="2"/>
    <x v="4"/>
    <s v="South Indian"/>
    <d v="2022-01-10T00:00:00"/>
    <s v="Online"/>
    <n v="37"/>
    <n v="11.6"/>
    <n v="1491.69"/>
    <n v="59.13"/>
    <s v="Cash"/>
    <n v="2"/>
    <s v="50+"/>
    <s v="new"/>
    <s v="high value"/>
    <s v="Low"/>
    <s v="Jan"/>
    <x v="2"/>
    <x v="1"/>
    <x v="0"/>
  </r>
  <r>
    <n v="609789"/>
    <n v="12061"/>
    <n v="19"/>
    <s v="Female"/>
    <x v="2"/>
    <x v="3"/>
    <s v="Chinese"/>
    <d v="2022-08-05T00:00:00"/>
    <s v="COD"/>
    <n v="39"/>
    <n v="4.3"/>
    <n v="389.77"/>
    <n v="27.63"/>
    <s v="Cash"/>
    <n v="4"/>
    <s v="18-24"/>
    <s v="new"/>
    <s v="medium"/>
    <s v="medium"/>
    <s v="Aug"/>
    <x v="2"/>
    <x v="2"/>
    <x v="0"/>
  </r>
  <r>
    <n v="609790"/>
    <n v="19464"/>
    <n v="19"/>
    <s v="Male"/>
    <x v="0"/>
    <x v="6"/>
    <s v="Chinese"/>
    <d v="2022-08-31T00:00:00"/>
    <s v="COD"/>
    <n v="61"/>
    <n v="14.1"/>
    <n v="345.77"/>
    <n v="92.91"/>
    <s v="Card"/>
    <n v="4"/>
    <s v="18-24"/>
    <s v="new"/>
    <s v="medium"/>
    <s v="medium"/>
    <s v="Aug"/>
    <x v="2"/>
    <x v="1"/>
    <x v="1"/>
  </r>
  <r>
    <n v="609791"/>
    <n v="34519"/>
    <n v="51"/>
    <s v="Female"/>
    <x v="5"/>
    <x v="0"/>
    <s v="Chinese"/>
    <d v="2024-11-23T00:00:00"/>
    <s v="Online"/>
    <n v="45"/>
    <n v="10"/>
    <n v="481.85"/>
    <n v="36.799999999999997"/>
    <s v="Cash"/>
    <n v="5"/>
    <s v="50+"/>
    <s v="repeat"/>
    <s v="medium"/>
    <s v="High"/>
    <s v="Nov"/>
    <x v="1"/>
    <x v="0"/>
    <x v="0"/>
  </r>
  <r>
    <n v="609792"/>
    <n v="84682"/>
    <n v="23"/>
    <s v="Male"/>
    <x v="5"/>
    <x v="6"/>
    <s v="Sandwich"/>
    <d v="2023-03-29T00:00:00"/>
    <s v="COD"/>
    <n v="27"/>
    <n v="12.6"/>
    <n v="550.96"/>
    <n v="80.63"/>
    <s v="Wallet"/>
    <n v="4"/>
    <s v="18-24"/>
    <s v="new"/>
    <s v="high value"/>
    <s v="medium"/>
    <s v="Mar"/>
    <x v="0"/>
    <x v="1"/>
    <x v="2"/>
  </r>
  <r>
    <n v="609793"/>
    <n v="82498"/>
    <n v="27"/>
    <s v="Female"/>
    <x v="4"/>
    <x v="6"/>
    <s v="South Indian"/>
    <d v="2022-04-28T00:00:00"/>
    <s v="COD"/>
    <n v="55"/>
    <n v="6.1"/>
    <n v="206.6"/>
    <n v="71.319999999999993"/>
    <s v="Wallet"/>
    <n v="4"/>
    <s v="25-35"/>
    <s v="new"/>
    <s v="low"/>
    <s v="medium"/>
    <s v="Apr"/>
    <x v="2"/>
    <x v="0"/>
    <x v="1"/>
  </r>
  <r>
    <n v="609794"/>
    <n v="56836"/>
    <n v="53"/>
    <s v="Male"/>
    <x v="2"/>
    <x v="7"/>
    <s v="Sandwich"/>
    <d v="2024-11-09T00:00:00"/>
    <s v="COD"/>
    <n v="89"/>
    <n v="11.2"/>
    <n v="1268.5899999999999"/>
    <n v="25.82"/>
    <s v="Card"/>
    <n v="1"/>
    <s v="50+"/>
    <s v="repeat"/>
    <s v="high value"/>
    <s v="Low"/>
    <s v="Nov"/>
    <x v="1"/>
    <x v="1"/>
    <x v="1"/>
  </r>
  <r>
    <n v="609795"/>
    <n v="61335"/>
    <n v="44"/>
    <s v="Male"/>
    <x v="5"/>
    <x v="2"/>
    <s v="Chinese"/>
    <d v="2023-05-03T00:00:00"/>
    <s v="Online"/>
    <n v="43"/>
    <n v="2.2000000000000002"/>
    <n v="932.92"/>
    <n v="54.32"/>
    <s v="Card"/>
    <n v="5"/>
    <s v="36-50"/>
    <s v="new"/>
    <s v="high value"/>
    <s v="High"/>
    <s v="May"/>
    <x v="0"/>
    <x v="2"/>
    <x v="0"/>
  </r>
  <r>
    <n v="609796"/>
    <n v="32596"/>
    <n v="32"/>
    <s v="Male"/>
    <x v="0"/>
    <x v="5"/>
    <s v="Pizza"/>
    <d v="2023-08-12T00:00:00"/>
    <s v="Online"/>
    <n v="66"/>
    <n v="5"/>
    <n v="1306.7"/>
    <n v="24.87"/>
    <s v="UPI"/>
    <n v="5"/>
    <s v="25-35"/>
    <s v="new"/>
    <s v="high value"/>
    <s v="High"/>
    <s v="Aug"/>
    <x v="0"/>
    <x v="2"/>
    <x v="1"/>
  </r>
  <r>
    <n v="609797"/>
    <n v="54181"/>
    <n v="29"/>
    <s v="Female"/>
    <x v="2"/>
    <x v="7"/>
    <s v="Biryani"/>
    <d v="2023-09-05T00:00:00"/>
    <s v="COD"/>
    <n v="35"/>
    <n v="11.8"/>
    <n v="273.76"/>
    <n v="30.65"/>
    <s v="Wallet"/>
    <n v="1"/>
    <s v="25-35"/>
    <s v="new"/>
    <s v="medium"/>
    <s v="Low"/>
    <s v="Sep"/>
    <x v="0"/>
    <x v="1"/>
    <x v="0"/>
  </r>
  <r>
    <n v="609798"/>
    <n v="69284"/>
    <n v="30"/>
    <s v="Female"/>
    <x v="4"/>
    <x v="1"/>
    <s v="South Indian"/>
    <d v="2024-07-29T00:00:00"/>
    <s v="COD"/>
    <n v="37"/>
    <n v="4.0999999999999996"/>
    <n v="427.66"/>
    <n v="80.16"/>
    <s v="Wallet"/>
    <n v="2"/>
    <s v="25-35"/>
    <s v="new"/>
    <s v="medium"/>
    <s v="Low"/>
    <s v="Jul"/>
    <x v="1"/>
    <x v="2"/>
    <x v="0"/>
  </r>
  <r>
    <n v="609799"/>
    <n v="13418"/>
    <n v="32"/>
    <s v="Male"/>
    <x v="2"/>
    <x v="7"/>
    <s v="Burger"/>
    <d v="2024-03-23T00:00:00"/>
    <s v="COD"/>
    <n v="87"/>
    <n v="6.4"/>
    <n v="553.91"/>
    <n v="58.07"/>
    <s v="Card"/>
    <n v="4"/>
    <s v="25-35"/>
    <s v="repeat"/>
    <s v="high value"/>
    <s v="medium"/>
    <s v="Mar"/>
    <x v="1"/>
    <x v="0"/>
    <x v="1"/>
  </r>
  <r>
    <n v="609800"/>
    <n v="34647"/>
    <n v="44"/>
    <s v="Male"/>
    <x v="5"/>
    <x v="7"/>
    <s v="Biryani"/>
    <d v="2023-05-29T00:00:00"/>
    <s v="Online"/>
    <n v="69"/>
    <n v="14.6"/>
    <n v="990.33"/>
    <n v="38.299999999999997"/>
    <s v="Wallet"/>
    <n v="5"/>
    <s v="36-50"/>
    <s v="new"/>
    <s v="high value"/>
    <s v="High"/>
    <s v="May"/>
    <x v="0"/>
    <x v="1"/>
    <x v="1"/>
  </r>
  <r>
    <n v="609801"/>
    <n v="58708"/>
    <n v="44"/>
    <s v="Male"/>
    <x v="3"/>
    <x v="0"/>
    <s v="Pizza"/>
    <d v="2023-09-03T00:00:00"/>
    <s v="COD"/>
    <n v="48"/>
    <n v="10.7"/>
    <n v="1155.29"/>
    <n v="83.44"/>
    <s v="Cash"/>
    <n v="5"/>
    <s v="36-50"/>
    <s v="repeat"/>
    <s v="high value"/>
    <s v="High"/>
    <s v="Sep"/>
    <x v="0"/>
    <x v="1"/>
    <x v="1"/>
  </r>
  <r>
    <n v="609802"/>
    <n v="42202"/>
    <n v="43"/>
    <s v="Male"/>
    <x v="3"/>
    <x v="6"/>
    <s v="Biryani"/>
    <d v="2022-02-09T00:00:00"/>
    <s v="Online"/>
    <n v="37"/>
    <n v="12.3"/>
    <n v="1243.21"/>
    <n v="78.17"/>
    <s v="Cash"/>
    <n v="1"/>
    <s v="36-50"/>
    <s v="new"/>
    <s v="high value"/>
    <s v="Low"/>
    <s v="Feb"/>
    <x v="2"/>
    <x v="1"/>
    <x v="0"/>
  </r>
  <r>
    <n v="609803"/>
    <n v="54887"/>
    <n v="22"/>
    <s v="Male"/>
    <x v="0"/>
    <x v="0"/>
    <s v="Sandwich"/>
    <d v="2023-08-21T00:00:00"/>
    <s v="Online"/>
    <n v="60"/>
    <n v="5.7"/>
    <n v="1263.9100000000001"/>
    <n v="111.66"/>
    <s v="Cash"/>
    <n v="5"/>
    <s v="18-24"/>
    <s v="repeat"/>
    <s v="high value"/>
    <s v="High"/>
    <s v="Aug"/>
    <x v="0"/>
    <x v="0"/>
    <x v="1"/>
  </r>
  <r>
    <n v="609804"/>
    <n v="17456"/>
    <n v="29"/>
    <s v="Female"/>
    <x v="5"/>
    <x v="5"/>
    <s v="Biryani"/>
    <d v="2022-10-06T00:00:00"/>
    <s v="COD"/>
    <n v="61"/>
    <n v="14.2"/>
    <n v="537.23"/>
    <n v="52"/>
    <s v="Wallet"/>
    <n v="5"/>
    <s v="25-35"/>
    <s v="repeat"/>
    <s v="high value"/>
    <s v="High"/>
    <s v="Oct"/>
    <x v="2"/>
    <x v="1"/>
    <x v="1"/>
  </r>
  <r>
    <n v="609805"/>
    <n v="60348"/>
    <n v="25"/>
    <s v="Male"/>
    <x v="4"/>
    <x v="2"/>
    <s v="South Indian"/>
    <d v="2023-02-02T00:00:00"/>
    <s v="Online"/>
    <n v="50"/>
    <n v="5.3"/>
    <n v="410.78"/>
    <n v="91.96"/>
    <s v="Card"/>
    <n v="3"/>
    <s v="25-35"/>
    <s v="new"/>
    <s v="medium"/>
    <s v="medium"/>
    <s v="Feb"/>
    <x v="0"/>
    <x v="0"/>
    <x v="1"/>
  </r>
  <r>
    <n v="609806"/>
    <n v="15639"/>
    <n v="29"/>
    <s v="Female"/>
    <x v="5"/>
    <x v="0"/>
    <s v="South Indian"/>
    <d v="2022-05-25T00:00:00"/>
    <s v="Online"/>
    <n v="87"/>
    <n v="6.6"/>
    <n v="374.39"/>
    <n v="101.71"/>
    <s v="Cash"/>
    <n v="2"/>
    <s v="25-35"/>
    <s v="new"/>
    <s v="medium"/>
    <s v="Low"/>
    <s v="May"/>
    <x v="2"/>
    <x v="0"/>
    <x v="1"/>
  </r>
  <r>
    <n v="609807"/>
    <n v="97720"/>
    <n v="23"/>
    <s v="Female"/>
    <x v="4"/>
    <x v="1"/>
    <s v="Burger"/>
    <d v="2023-04-30T00:00:00"/>
    <s v="COD"/>
    <n v="81"/>
    <n v="1.8"/>
    <n v="1042.01"/>
    <n v="50.4"/>
    <s v="UPI"/>
    <n v="2"/>
    <s v="18-24"/>
    <s v="new"/>
    <s v="high value"/>
    <s v="Low"/>
    <s v="Apr"/>
    <x v="0"/>
    <x v="2"/>
    <x v="1"/>
  </r>
  <r>
    <n v="609808"/>
    <n v="56098"/>
    <n v="50"/>
    <s v="Male"/>
    <x v="3"/>
    <x v="4"/>
    <s v="Burger"/>
    <d v="2023-01-31T00:00:00"/>
    <s v="COD"/>
    <n v="35"/>
    <n v="6.9"/>
    <n v="1208.56"/>
    <n v="104.83"/>
    <s v="Wallet"/>
    <n v="4"/>
    <s v="36-50"/>
    <s v="new"/>
    <s v="high value"/>
    <s v="medium"/>
    <s v="Jan"/>
    <x v="0"/>
    <x v="0"/>
    <x v="0"/>
  </r>
  <r>
    <n v="609809"/>
    <n v="70784"/>
    <n v="63"/>
    <s v="Male"/>
    <x v="1"/>
    <x v="4"/>
    <s v="Burger"/>
    <d v="2023-03-05T00:00:00"/>
    <s v="COD"/>
    <n v="26"/>
    <n v="10.4"/>
    <n v="360.03"/>
    <n v="32.21"/>
    <s v="Card"/>
    <n v="5"/>
    <s v="50+"/>
    <s v="new"/>
    <s v="medium"/>
    <s v="High"/>
    <s v="Mar"/>
    <x v="0"/>
    <x v="1"/>
    <x v="2"/>
  </r>
  <r>
    <n v="609810"/>
    <n v="70745"/>
    <n v="20"/>
    <s v="Female"/>
    <x v="0"/>
    <x v="5"/>
    <s v="Sandwich"/>
    <d v="2022-03-30T00:00:00"/>
    <s v="Online"/>
    <n v="83"/>
    <n v="9.1"/>
    <n v="430.25"/>
    <n v="34.619999999999997"/>
    <s v="Card"/>
    <n v="5"/>
    <s v="18-24"/>
    <s v="new"/>
    <s v="medium"/>
    <s v="High"/>
    <s v="Mar"/>
    <x v="2"/>
    <x v="0"/>
    <x v="1"/>
  </r>
  <r>
    <n v="609811"/>
    <n v="49866"/>
    <n v="45"/>
    <s v="Male"/>
    <x v="2"/>
    <x v="2"/>
    <s v="Burger"/>
    <d v="2024-12-02T00:00:00"/>
    <s v="Online"/>
    <n v="88"/>
    <n v="7.7"/>
    <n v="880.56"/>
    <n v="22.84"/>
    <s v="UPI"/>
    <n v="4"/>
    <s v="36-50"/>
    <s v="new"/>
    <s v="high value"/>
    <s v="medium"/>
    <s v="Dec"/>
    <x v="1"/>
    <x v="0"/>
    <x v="1"/>
  </r>
  <r>
    <n v="609812"/>
    <n v="98607"/>
    <n v="54"/>
    <s v="Female"/>
    <x v="4"/>
    <x v="2"/>
    <s v="Pizza"/>
    <d v="2022-08-10T00:00:00"/>
    <s v="Online"/>
    <n v="26"/>
    <n v="10.1"/>
    <n v="247.48"/>
    <n v="79.16"/>
    <s v="Wallet"/>
    <n v="2"/>
    <s v="50+"/>
    <s v="new"/>
    <s v="low"/>
    <s v="Low"/>
    <s v="Aug"/>
    <x v="2"/>
    <x v="1"/>
    <x v="2"/>
  </r>
  <r>
    <n v="609813"/>
    <n v="85649"/>
    <n v="53"/>
    <s v="Female"/>
    <x v="0"/>
    <x v="7"/>
    <s v="Sandwich"/>
    <d v="2022-01-09T00:00:00"/>
    <s v="Online"/>
    <n v="36"/>
    <n v="15"/>
    <n v="249.64"/>
    <n v="102.69"/>
    <s v="Cash"/>
    <n v="5"/>
    <s v="50+"/>
    <s v="new"/>
    <s v="low"/>
    <s v="High"/>
    <s v="Jan"/>
    <x v="2"/>
    <x v="1"/>
    <x v="0"/>
  </r>
  <r>
    <n v="609814"/>
    <n v="64652"/>
    <n v="42"/>
    <s v="Male"/>
    <x v="2"/>
    <x v="0"/>
    <s v="Burger"/>
    <d v="2022-03-25T00:00:00"/>
    <s v="COD"/>
    <n v="50"/>
    <n v="14.3"/>
    <n v="265.87"/>
    <n v="88.49"/>
    <s v="Card"/>
    <n v="4"/>
    <s v="36-50"/>
    <s v="new"/>
    <s v="medium"/>
    <s v="medium"/>
    <s v="Mar"/>
    <x v="2"/>
    <x v="1"/>
    <x v="1"/>
  </r>
  <r>
    <n v="609815"/>
    <n v="17230"/>
    <n v="44"/>
    <s v="Female"/>
    <x v="2"/>
    <x v="7"/>
    <s v="Biryani"/>
    <d v="2023-04-14T00:00:00"/>
    <s v="COD"/>
    <n v="80"/>
    <n v="10.5"/>
    <n v="1244.3599999999999"/>
    <n v="86.17"/>
    <s v="Cash"/>
    <n v="3"/>
    <s v="36-50"/>
    <s v="repeat"/>
    <s v="high value"/>
    <s v="medium"/>
    <s v="Apr"/>
    <x v="0"/>
    <x v="1"/>
    <x v="1"/>
  </r>
  <r>
    <n v="609816"/>
    <n v="57933"/>
    <n v="59"/>
    <s v="Male"/>
    <x v="5"/>
    <x v="4"/>
    <s v="Chinese"/>
    <d v="2024-07-07T00:00:00"/>
    <s v="COD"/>
    <n v="78"/>
    <n v="1.2"/>
    <n v="153.75"/>
    <n v="28.22"/>
    <s v="UPI"/>
    <n v="2"/>
    <s v="50+"/>
    <s v="repeat"/>
    <s v="low"/>
    <s v="Low"/>
    <s v="Jul"/>
    <x v="1"/>
    <x v="2"/>
    <x v="1"/>
  </r>
  <r>
    <n v="609817"/>
    <n v="38122"/>
    <n v="62"/>
    <s v="Male"/>
    <x v="0"/>
    <x v="4"/>
    <s v="Sandwich"/>
    <d v="2024-01-22T00:00:00"/>
    <s v="Online"/>
    <n v="36"/>
    <n v="1.2"/>
    <n v="195.01"/>
    <n v="78.510000000000005"/>
    <s v="Cash"/>
    <n v="3"/>
    <s v="50+"/>
    <s v="new"/>
    <s v="low"/>
    <s v="medium"/>
    <s v="Jan"/>
    <x v="1"/>
    <x v="2"/>
    <x v="0"/>
  </r>
  <r>
    <n v="609818"/>
    <n v="28880"/>
    <n v="62"/>
    <s v="Female"/>
    <x v="4"/>
    <x v="4"/>
    <s v="Biryani"/>
    <d v="2022-01-18T00:00:00"/>
    <s v="COD"/>
    <n v="33"/>
    <n v="8.6999999999999993"/>
    <n v="1109.76"/>
    <n v="88.14"/>
    <s v="Cash"/>
    <n v="2"/>
    <s v="50+"/>
    <s v="new"/>
    <s v="high value"/>
    <s v="Low"/>
    <s v="Jan"/>
    <x v="2"/>
    <x v="0"/>
    <x v="0"/>
  </r>
  <r>
    <n v="609819"/>
    <n v="77890"/>
    <n v="61"/>
    <s v="Female"/>
    <x v="5"/>
    <x v="7"/>
    <s v="Burger"/>
    <d v="2024-11-21T00:00:00"/>
    <s v="Online"/>
    <n v="36"/>
    <n v="12.1"/>
    <n v="333.79"/>
    <n v="77.28"/>
    <s v="Cash"/>
    <n v="5"/>
    <s v="50+"/>
    <s v="new"/>
    <s v="medium"/>
    <s v="High"/>
    <s v="Nov"/>
    <x v="1"/>
    <x v="1"/>
    <x v="0"/>
  </r>
  <r>
    <n v="609820"/>
    <n v="34175"/>
    <n v="63"/>
    <s v="Female"/>
    <x v="3"/>
    <x v="0"/>
    <s v="Burger"/>
    <d v="2023-07-12T00:00:00"/>
    <s v="COD"/>
    <n v="88"/>
    <n v="13.5"/>
    <n v="323.22000000000003"/>
    <n v="53.44"/>
    <s v="UPI"/>
    <n v="5"/>
    <s v="50+"/>
    <s v="repeat"/>
    <s v="medium"/>
    <s v="High"/>
    <s v="Jul"/>
    <x v="0"/>
    <x v="1"/>
    <x v="1"/>
  </r>
  <r>
    <n v="609821"/>
    <n v="33512"/>
    <n v="47"/>
    <s v="Female"/>
    <x v="3"/>
    <x v="6"/>
    <s v="South Indian"/>
    <d v="2024-04-11T00:00:00"/>
    <s v="Online"/>
    <n v="82"/>
    <n v="1.3"/>
    <n v="1129.06"/>
    <n v="70.89"/>
    <s v="UPI"/>
    <n v="4"/>
    <s v="36-50"/>
    <s v="repeat"/>
    <s v="high value"/>
    <s v="medium"/>
    <s v="Apr"/>
    <x v="1"/>
    <x v="2"/>
    <x v="1"/>
  </r>
  <r>
    <n v="609822"/>
    <n v="48034"/>
    <n v="49"/>
    <s v="Male"/>
    <x v="1"/>
    <x v="3"/>
    <s v="Biryani"/>
    <d v="2024-01-09T00:00:00"/>
    <s v="COD"/>
    <n v="20"/>
    <n v="11.7"/>
    <n v="1416.66"/>
    <n v="111.09"/>
    <s v="UPI"/>
    <n v="5"/>
    <s v="36-50"/>
    <s v="new"/>
    <s v="high value"/>
    <s v="High"/>
    <s v="Jan"/>
    <x v="1"/>
    <x v="1"/>
    <x v="2"/>
  </r>
  <r>
    <n v="609823"/>
    <n v="73669"/>
    <n v="24"/>
    <s v="Female"/>
    <x v="4"/>
    <x v="2"/>
    <s v="Biryani"/>
    <d v="2024-12-11T00:00:00"/>
    <s v="COD"/>
    <n v="47"/>
    <n v="5.7"/>
    <n v="946.38"/>
    <n v="106.95"/>
    <s v="Card"/>
    <n v="3"/>
    <s v="18-24"/>
    <s v="new"/>
    <s v="high value"/>
    <s v="medium"/>
    <s v="Dec"/>
    <x v="1"/>
    <x v="0"/>
    <x v="1"/>
  </r>
  <r>
    <n v="609824"/>
    <n v="79481"/>
    <n v="28"/>
    <s v="Female"/>
    <x v="2"/>
    <x v="3"/>
    <s v="Burger"/>
    <d v="2024-03-20T00:00:00"/>
    <s v="Online"/>
    <n v="83"/>
    <n v="8.9"/>
    <n v="229.94"/>
    <n v="34.200000000000003"/>
    <s v="UPI"/>
    <n v="1"/>
    <s v="25-35"/>
    <s v="new"/>
    <s v="low"/>
    <s v="Low"/>
    <s v="Mar"/>
    <x v="1"/>
    <x v="0"/>
    <x v="1"/>
  </r>
  <r>
    <n v="609825"/>
    <n v="13849"/>
    <n v="32"/>
    <s v="Female"/>
    <x v="0"/>
    <x v="3"/>
    <s v="Biryani"/>
    <d v="2023-03-28T00:00:00"/>
    <s v="COD"/>
    <n v="25"/>
    <n v="1.2"/>
    <n v="552.69000000000005"/>
    <n v="50.47"/>
    <s v="Wallet"/>
    <n v="4"/>
    <s v="25-35"/>
    <s v="new"/>
    <s v="high value"/>
    <s v="medium"/>
    <s v="Mar"/>
    <x v="0"/>
    <x v="2"/>
    <x v="2"/>
  </r>
  <r>
    <n v="609826"/>
    <n v="63742"/>
    <n v="41"/>
    <s v="Female"/>
    <x v="3"/>
    <x v="6"/>
    <s v="Chinese"/>
    <d v="2023-11-22T00:00:00"/>
    <s v="Online"/>
    <n v="58"/>
    <n v="2.7"/>
    <n v="674.93"/>
    <n v="53.13"/>
    <s v="UPI"/>
    <n v="3"/>
    <s v="36-50"/>
    <s v="repeat"/>
    <s v="high value"/>
    <s v="medium"/>
    <s v="Nov"/>
    <x v="0"/>
    <x v="2"/>
    <x v="1"/>
  </r>
  <r>
    <n v="609827"/>
    <n v="32225"/>
    <n v="54"/>
    <s v="Female"/>
    <x v="2"/>
    <x v="1"/>
    <s v="Chinese"/>
    <d v="2023-07-18T00:00:00"/>
    <s v="Online"/>
    <n v="38"/>
    <n v="1.6"/>
    <n v="1299.77"/>
    <n v="54.27"/>
    <s v="Wallet"/>
    <n v="4"/>
    <s v="50+"/>
    <s v="new"/>
    <s v="high value"/>
    <s v="medium"/>
    <s v="Jul"/>
    <x v="0"/>
    <x v="2"/>
    <x v="0"/>
  </r>
  <r>
    <n v="609828"/>
    <n v="31250"/>
    <n v="20"/>
    <s v="Female"/>
    <x v="5"/>
    <x v="4"/>
    <s v="Pizza"/>
    <d v="2022-05-01T00:00:00"/>
    <s v="COD"/>
    <n v="78"/>
    <n v="13.6"/>
    <n v="887.69"/>
    <n v="58.12"/>
    <s v="Wallet"/>
    <n v="3"/>
    <s v="18-24"/>
    <s v="new"/>
    <s v="high value"/>
    <s v="medium"/>
    <s v="May"/>
    <x v="2"/>
    <x v="1"/>
    <x v="1"/>
  </r>
  <r>
    <n v="609829"/>
    <n v="32286"/>
    <n v="29"/>
    <s v="Male"/>
    <x v="2"/>
    <x v="2"/>
    <s v="Sandwich"/>
    <d v="2023-07-30T00:00:00"/>
    <s v="Online"/>
    <n v="46"/>
    <n v="14.4"/>
    <n v="154.63"/>
    <n v="103.09"/>
    <s v="Wallet"/>
    <n v="3"/>
    <s v="25-35"/>
    <s v="repeat"/>
    <s v="low"/>
    <s v="medium"/>
    <s v="Jul"/>
    <x v="0"/>
    <x v="1"/>
    <x v="1"/>
  </r>
  <r>
    <n v="609830"/>
    <n v="51942"/>
    <n v="46"/>
    <s v="Male"/>
    <x v="3"/>
    <x v="6"/>
    <s v="South Indian"/>
    <d v="2023-10-19T00:00:00"/>
    <s v="COD"/>
    <n v="43"/>
    <n v="10.3"/>
    <n v="1420.62"/>
    <n v="117.53"/>
    <s v="Cash"/>
    <n v="3"/>
    <s v="36-50"/>
    <s v="new"/>
    <s v="high value"/>
    <s v="medium"/>
    <s v="Oct"/>
    <x v="0"/>
    <x v="1"/>
    <x v="0"/>
  </r>
  <r>
    <n v="609831"/>
    <n v="62803"/>
    <n v="57"/>
    <s v="Male"/>
    <x v="1"/>
    <x v="6"/>
    <s v="South Indian"/>
    <d v="2022-04-05T00:00:00"/>
    <s v="Online"/>
    <n v="86"/>
    <n v="7.3"/>
    <n v="703.45"/>
    <n v="99.79"/>
    <s v="Card"/>
    <n v="5"/>
    <s v="50+"/>
    <s v="new"/>
    <s v="high value"/>
    <s v="High"/>
    <s v="Apr"/>
    <x v="2"/>
    <x v="0"/>
    <x v="1"/>
  </r>
  <r>
    <n v="609832"/>
    <n v="85428"/>
    <n v="62"/>
    <s v="Female"/>
    <x v="5"/>
    <x v="0"/>
    <s v="Burger"/>
    <d v="2024-04-07T00:00:00"/>
    <s v="COD"/>
    <n v="51"/>
    <n v="1.6"/>
    <n v="1365.61"/>
    <n v="112.66"/>
    <s v="Card"/>
    <n v="4"/>
    <s v="50+"/>
    <s v="new"/>
    <s v="high value"/>
    <s v="medium"/>
    <s v="Apr"/>
    <x v="1"/>
    <x v="2"/>
    <x v="1"/>
  </r>
  <r>
    <n v="609833"/>
    <n v="54220"/>
    <n v="22"/>
    <s v="Male"/>
    <x v="2"/>
    <x v="5"/>
    <s v="Burger"/>
    <d v="2024-07-31T00:00:00"/>
    <s v="Online"/>
    <n v="64"/>
    <n v="5.8"/>
    <n v="1034.06"/>
    <n v="28.72"/>
    <s v="UPI"/>
    <n v="2"/>
    <s v="18-24"/>
    <s v="new"/>
    <s v="high value"/>
    <s v="Low"/>
    <s v="Jul"/>
    <x v="1"/>
    <x v="0"/>
    <x v="1"/>
  </r>
  <r>
    <n v="609834"/>
    <n v="54431"/>
    <n v="59"/>
    <s v="Female"/>
    <x v="4"/>
    <x v="4"/>
    <s v="Chinese"/>
    <d v="2024-03-12T00:00:00"/>
    <s v="Online"/>
    <n v="47"/>
    <n v="9.1999999999999993"/>
    <n v="1004.26"/>
    <n v="101.19"/>
    <s v="UPI"/>
    <n v="1"/>
    <s v="50+"/>
    <s v="new"/>
    <s v="high value"/>
    <s v="Low"/>
    <s v="Mar"/>
    <x v="1"/>
    <x v="0"/>
    <x v="1"/>
  </r>
  <r>
    <n v="609835"/>
    <n v="73322"/>
    <n v="44"/>
    <s v="Female"/>
    <x v="2"/>
    <x v="0"/>
    <s v="Sandwich"/>
    <d v="2023-07-26T00:00:00"/>
    <s v="Online"/>
    <n v="86"/>
    <n v="3.7"/>
    <n v="1273.99"/>
    <n v="111.51"/>
    <s v="UPI"/>
    <n v="3"/>
    <s v="36-50"/>
    <s v="repeat"/>
    <s v="high value"/>
    <s v="medium"/>
    <s v="Jul"/>
    <x v="0"/>
    <x v="2"/>
    <x v="1"/>
  </r>
  <r>
    <n v="609836"/>
    <n v="99520"/>
    <n v="23"/>
    <s v="Female"/>
    <x v="3"/>
    <x v="7"/>
    <s v="Chinese"/>
    <d v="2023-05-03T00:00:00"/>
    <s v="COD"/>
    <n v="64"/>
    <n v="5.2"/>
    <n v="1047.1400000000001"/>
    <n v="33.799999999999997"/>
    <s v="Card"/>
    <n v="5"/>
    <s v="18-24"/>
    <s v="new"/>
    <s v="high value"/>
    <s v="High"/>
    <s v="May"/>
    <x v="0"/>
    <x v="0"/>
    <x v="1"/>
  </r>
  <r>
    <n v="609837"/>
    <n v="86629"/>
    <n v="64"/>
    <s v="Female"/>
    <x v="0"/>
    <x v="5"/>
    <s v="Pizza"/>
    <d v="2024-01-19T00:00:00"/>
    <s v="Online"/>
    <n v="26"/>
    <n v="2.2000000000000002"/>
    <n v="1441.95"/>
    <n v="37.479999999999997"/>
    <s v="Cash"/>
    <n v="5"/>
    <s v="50+"/>
    <s v="new"/>
    <s v="high value"/>
    <s v="High"/>
    <s v="Jan"/>
    <x v="1"/>
    <x v="2"/>
    <x v="2"/>
  </r>
  <r>
    <n v="609838"/>
    <n v="54319"/>
    <n v="60"/>
    <s v="Female"/>
    <x v="0"/>
    <x v="3"/>
    <s v="Burger"/>
    <d v="2022-06-26T00:00:00"/>
    <s v="COD"/>
    <n v="87"/>
    <n v="10.7"/>
    <n v="738.36"/>
    <n v="41.19"/>
    <s v="Cash"/>
    <n v="3"/>
    <s v="50+"/>
    <s v="new"/>
    <s v="high value"/>
    <s v="medium"/>
    <s v="Jun"/>
    <x v="2"/>
    <x v="1"/>
    <x v="1"/>
  </r>
  <r>
    <n v="609839"/>
    <n v="67082"/>
    <n v="32"/>
    <s v="Female"/>
    <x v="4"/>
    <x v="3"/>
    <s v="Sandwich"/>
    <d v="2023-06-14T00:00:00"/>
    <s v="Online"/>
    <n v="81"/>
    <n v="13"/>
    <n v="163.56"/>
    <n v="94.33"/>
    <s v="Card"/>
    <n v="3"/>
    <s v="25-35"/>
    <s v="new"/>
    <s v="low"/>
    <s v="medium"/>
    <s v="Jun"/>
    <x v="0"/>
    <x v="1"/>
    <x v="1"/>
  </r>
  <r>
    <n v="609840"/>
    <n v="23300"/>
    <n v="18"/>
    <s v="Male"/>
    <x v="4"/>
    <x v="1"/>
    <s v="South Indian"/>
    <d v="2023-09-07T00:00:00"/>
    <s v="Online"/>
    <n v="27"/>
    <n v="8.6999999999999993"/>
    <n v="789.82"/>
    <n v="100.49"/>
    <s v="Cash"/>
    <n v="1"/>
    <s v="18-24"/>
    <s v="new"/>
    <s v="high value"/>
    <s v="Low"/>
    <s v="Sep"/>
    <x v="0"/>
    <x v="0"/>
    <x v="2"/>
  </r>
  <r>
    <n v="609841"/>
    <n v="94015"/>
    <n v="63"/>
    <s v="Female"/>
    <x v="3"/>
    <x v="0"/>
    <s v="South Indian"/>
    <d v="2022-07-07T00:00:00"/>
    <s v="Online"/>
    <n v="49"/>
    <n v="4.2"/>
    <n v="400.33"/>
    <n v="61.84"/>
    <s v="UPI"/>
    <n v="4"/>
    <s v="50+"/>
    <s v="new"/>
    <s v="medium"/>
    <s v="medium"/>
    <s v="Jul"/>
    <x v="2"/>
    <x v="2"/>
    <x v="1"/>
  </r>
  <r>
    <n v="609842"/>
    <n v="25894"/>
    <n v="39"/>
    <s v="Male"/>
    <x v="2"/>
    <x v="3"/>
    <s v="Pizza"/>
    <d v="2022-01-09T00:00:00"/>
    <s v="COD"/>
    <n v="24"/>
    <n v="1.8"/>
    <n v="1024.44"/>
    <n v="96.01"/>
    <s v="Cash"/>
    <n v="3"/>
    <s v="36-50"/>
    <s v="new"/>
    <s v="high value"/>
    <s v="medium"/>
    <s v="Jan"/>
    <x v="2"/>
    <x v="2"/>
    <x v="2"/>
  </r>
  <r>
    <n v="609843"/>
    <n v="23456"/>
    <n v="40"/>
    <s v="Male"/>
    <x v="3"/>
    <x v="7"/>
    <s v="Pizza"/>
    <d v="2024-10-29T00:00:00"/>
    <s v="COD"/>
    <n v="52"/>
    <n v="7.6"/>
    <n v="1148.8"/>
    <n v="81.67"/>
    <s v="Cash"/>
    <n v="3"/>
    <s v="36-50"/>
    <s v="new"/>
    <s v="high value"/>
    <s v="medium"/>
    <s v="Oct"/>
    <x v="1"/>
    <x v="0"/>
    <x v="1"/>
  </r>
  <r>
    <n v="609844"/>
    <n v="10107"/>
    <n v="52"/>
    <s v="Male"/>
    <x v="4"/>
    <x v="5"/>
    <s v="Sandwich"/>
    <d v="2022-03-04T00:00:00"/>
    <s v="Online"/>
    <n v="54"/>
    <n v="4.3"/>
    <n v="994.95"/>
    <n v="118.94"/>
    <s v="Cash"/>
    <n v="2"/>
    <s v="50+"/>
    <s v="new"/>
    <s v="high value"/>
    <s v="Low"/>
    <s v="Mar"/>
    <x v="2"/>
    <x v="2"/>
    <x v="1"/>
  </r>
  <r>
    <n v="609845"/>
    <n v="97903"/>
    <n v="18"/>
    <s v="Female"/>
    <x v="1"/>
    <x v="7"/>
    <s v="Chinese"/>
    <d v="2023-06-25T00:00:00"/>
    <s v="Online"/>
    <n v="65"/>
    <n v="7.3"/>
    <n v="1074.76"/>
    <n v="78.05"/>
    <s v="Cash"/>
    <n v="1"/>
    <s v="18-24"/>
    <s v="new"/>
    <s v="high value"/>
    <s v="Low"/>
    <s v="Jun"/>
    <x v="0"/>
    <x v="0"/>
    <x v="1"/>
  </r>
  <r>
    <n v="609846"/>
    <n v="54468"/>
    <n v="22"/>
    <s v="Male"/>
    <x v="3"/>
    <x v="7"/>
    <s v="Biryani"/>
    <d v="2023-01-21T00:00:00"/>
    <s v="COD"/>
    <n v="20"/>
    <n v="13.5"/>
    <n v="353.7"/>
    <n v="86.46"/>
    <s v="Wallet"/>
    <n v="3"/>
    <s v="18-24"/>
    <s v="new"/>
    <s v="medium"/>
    <s v="medium"/>
    <s v="Jan"/>
    <x v="0"/>
    <x v="1"/>
    <x v="2"/>
  </r>
  <r>
    <n v="609847"/>
    <n v="62056"/>
    <n v="37"/>
    <s v="Female"/>
    <x v="5"/>
    <x v="4"/>
    <s v="South Indian"/>
    <d v="2022-01-09T00:00:00"/>
    <s v="COD"/>
    <n v="75"/>
    <n v="4.8"/>
    <n v="1334.07"/>
    <n v="84.7"/>
    <s v="Cash"/>
    <n v="4"/>
    <s v="36-50"/>
    <s v="new"/>
    <s v="high value"/>
    <s v="medium"/>
    <s v="Jan"/>
    <x v="2"/>
    <x v="2"/>
    <x v="1"/>
  </r>
  <r>
    <n v="609848"/>
    <n v="97956"/>
    <n v="27"/>
    <s v="Female"/>
    <x v="4"/>
    <x v="4"/>
    <s v="Chinese"/>
    <d v="2023-12-23T00:00:00"/>
    <s v="Online"/>
    <n v="56"/>
    <n v="6.1"/>
    <n v="274.98"/>
    <n v="27.11"/>
    <s v="Cash"/>
    <n v="4"/>
    <s v="25-35"/>
    <s v="new"/>
    <s v="medium"/>
    <s v="medium"/>
    <s v="Dec"/>
    <x v="0"/>
    <x v="0"/>
    <x v="1"/>
  </r>
  <r>
    <n v="609849"/>
    <n v="15918"/>
    <n v="57"/>
    <s v="Male"/>
    <x v="0"/>
    <x v="4"/>
    <s v="South Indian"/>
    <d v="2024-01-29T00:00:00"/>
    <s v="COD"/>
    <n v="20"/>
    <n v="13.2"/>
    <n v="503.84"/>
    <n v="21.97"/>
    <s v="Cash"/>
    <n v="5"/>
    <s v="50+"/>
    <s v="new"/>
    <s v="high value"/>
    <s v="High"/>
    <s v="Jan"/>
    <x v="1"/>
    <x v="1"/>
    <x v="2"/>
  </r>
  <r>
    <n v="609850"/>
    <n v="36568"/>
    <n v="19"/>
    <s v="Male"/>
    <x v="4"/>
    <x v="0"/>
    <s v="Chinese"/>
    <d v="2024-04-21T00:00:00"/>
    <s v="Online"/>
    <n v="54"/>
    <n v="3.6"/>
    <n v="1026.43"/>
    <n v="57.97"/>
    <s v="Card"/>
    <n v="5"/>
    <s v="18-24"/>
    <s v="new"/>
    <s v="high value"/>
    <s v="High"/>
    <s v="Apr"/>
    <x v="1"/>
    <x v="2"/>
    <x v="1"/>
  </r>
  <r>
    <n v="609851"/>
    <n v="17860"/>
    <n v="50"/>
    <s v="Female"/>
    <x v="1"/>
    <x v="3"/>
    <s v="Pizza"/>
    <d v="2024-08-26T00:00:00"/>
    <s v="Online"/>
    <n v="68"/>
    <n v="7.8"/>
    <n v="1382"/>
    <n v="42.31"/>
    <s v="UPI"/>
    <n v="3"/>
    <s v="36-50"/>
    <s v="new"/>
    <s v="high value"/>
    <s v="medium"/>
    <s v="Aug"/>
    <x v="1"/>
    <x v="0"/>
    <x v="1"/>
  </r>
  <r>
    <n v="609852"/>
    <n v="95423"/>
    <n v="47"/>
    <s v="Male"/>
    <x v="1"/>
    <x v="2"/>
    <s v="Pizza"/>
    <d v="2024-02-14T00:00:00"/>
    <s v="Online"/>
    <n v="65"/>
    <n v="6.7"/>
    <n v="519.53"/>
    <n v="45.66"/>
    <s v="Wallet"/>
    <n v="5"/>
    <s v="36-50"/>
    <s v="new"/>
    <s v="high value"/>
    <s v="High"/>
    <s v="Feb"/>
    <x v="1"/>
    <x v="0"/>
    <x v="1"/>
  </r>
  <r>
    <n v="609853"/>
    <n v="13349"/>
    <n v="38"/>
    <s v="Male"/>
    <x v="5"/>
    <x v="2"/>
    <s v="Pizza"/>
    <d v="2024-09-29T00:00:00"/>
    <s v="Online"/>
    <n v="56"/>
    <n v="6.6"/>
    <n v="177.27"/>
    <n v="90.74"/>
    <s v="Card"/>
    <n v="3"/>
    <s v="36-50"/>
    <s v="repeat"/>
    <s v="low"/>
    <s v="medium"/>
    <s v="Sep"/>
    <x v="1"/>
    <x v="0"/>
    <x v="1"/>
  </r>
  <r>
    <n v="609854"/>
    <n v="92131"/>
    <n v="48"/>
    <s v="Female"/>
    <x v="2"/>
    <x v="7"/>
    <s v="Biryani"/>
    <d v="2024-01-20T00:00:00"/>
    <s v="COD"/>
    <n v="66"/>
    <n v="8.9"/>
    <n v="1097.27"/>
    <n v="38.380000000000003"/>
    <s v="UPI"/>
    <n v="1"/>
    <s v="36-50"/>
    <s v="new"/>
    <s v="high value"/>
    <s v="Low"/>
    <s v="Jan"/>
    <x v="1"/>
    <x v="0"/>
    <x v="1"/>
  </r>
  <r>
    <n v="609855"/>
    <n v="23062"/>
    <n v="45"/>
    <s v="Male"/>
    <x v="3"/>
    <x v="6"/>
    <s v="Chinese"/>
    <d v="2022-09-20T00:00:00"/>
    <s v="COD"/>
    <n v="31"/>
    <n v="7.3"/>
    <n v="942.21"/>
    <n v="73.34"/>
    <s v="Card"/>
    <n v="2"/>
    <s v="36-50"/>
    <s v="new"/>
    <s v="high value"/>
    <s v="Low"/>
    <s v="Sep"/>
    <x v="2"/>
    <x v="0"/>
    <x v="0"/>
  </r>
  <r>
    <n v="609856"/>
    <n v="23945"/>
    <n v="21"/>
    <s v="Male"/>
    <x v="3"/>
    <x v="6"/>
    <s v="Chinese"/>
    <d v="2024-04-15T00:00:00"/>
    <s v="COD"/>
    <n v="40"/>
    <n v="12.5"/>
    <n v="985.7"/>
    <n v="27.05"/>
    <s v="Card"/>
    <n v="3"/>
    <s v="18-24"/>
    <s v="new"/>
    <s v="high value"/>
    <s v="medium"/>
    <s v="Apr"/>
    <x v="1"/>
    <x v="1"/>
    <x v="0"/>
  </r>
  <r>
    <n v="609857"/>
    <n v="75789"/>
    <n v="60"/>
    <s v="Female"/>
    <x v="3"/>
    <x v="1"/>
    <s v="Pizza"/>
    <d v="2023-09-11T00:00:00"/>
    <s v="COD"/>
    <n v="59"/>
    <n v="4.7"/>
    <n v="710.79"/>
    <n v="118.67"/>
    <s v="Wallet"/>
    <n v="4"/>
    <s v="50+"/>
    <s v="new"/>
    <s v="high value"/>
    <s v="medium"/>
    <s v="Sep"/>
    <x v="0"/>
    <x v="2"/>
    <x v="1"/>
  </r>
  <r>
    <n v="609858"/>
    <n v="52511"/>
    <n v="41"/>
    <s v="Male"/>
    <x v="0"/>
    <x v="2"/>
    <s v="Biryani"/>
    <d v="2024-04-23T00:00:00"/>
    <s v="COD"/>
    <n v="81"/>
    <n v="5.8"/>
    <n v="564.35"/>
    <n v="105.38"/>
    <s v="Wallet"/>
    <n v="3"/>
    <s v="36-50"/>
    <s v="repeat"/>
    <s v="high value"/>
    <s v="medium"/>
    <s v="Apr"/>
    <x v="1"/>
    <x v="0"/>
    <x v="1"/>
  </r>
  <r>
    <n v="609859"/>
    <n v="44677"/>
    <n v="46"/>
    <s v="Male"/>
    <x v="1"/>
    <x v="2"/>
    <s v="Pizza"/>
    <d v="2023-09-23T00:00:00"/>
    <s v="Online"/>
    <n v="24"/>
    <n v="10.5"/>
    <n v="994.14"/>
    <n v="25.21"/>
    <s v="Wallet"/>
    <n v="1"/>
    <s v="36-50"/>
    <s v="new"/>
    <s v="high value"/>
    <s v="Low"/>
    <s v="Sep"/>
    <x v="0"/>
    <x v="1"/>
    <x v="2"/>
  </r>
  <r>
    <n v="609860"/>
    <n v="63405"/>
    <n v="51"/>
    <s v="Male"/>
    <x v="1"/>
    <x v="5"/>
    <s v="South Indian"/>
    <d v="2024-12-25T00:00:00"/>
    <s v="COD"/>
    <n v="28"/>
    <n v="11.3"/>
    <n v="590.70000000000005"/>
    <n v="102.11"/>
    <s v="Card"/>
    <n v="3"/>
    <s v="50+"/>
    <s v="new"/>
    <s v="high value"/>
    <s v="medium"/>
    <s v="Dec"/>
    <x v="1"/>
    <x v="1"/>
    <x v="2"/>
  </r>
  <r>
    <n v="609861"/>
    <n v="95777"/>
    <n v="30"/>
    <s v="Female"/>
    <x v="4"/>
    <x v="5"/>
    <s v="Biryani"/>
    <d v="2023-06-05T00:00:00"/>
    <s v="COD"/>
    <n v="63"/>
    <n v="8.6999999999999993"/>
    <n v="447.83"/>
    <n v="20.45"/>
    <s v="Cash"/>
    <n v="4"/>
    <s v="25-35"/>
    <s v="new"/>
    <s v="medium"/>
    <s v="medium"/>
    <s v="Jun"/>
    <x v="0"/>
    <x v="0"/>
    <x v="1"/>
  </r>
  <r>
    <n v="609862"/>
    <n v="36675"/>
    <n v="40"/>
    <s v="Female"/>
    <x v="3"/>
    <x v="1"/>
    <s v="Burger"/>
    <d v="2024-02-17T00:00:00"/>
    <s v="COD"/>
    <n v="39"/>
    <n v="14.1"/>
    <n v="1468.78"/>
    <n v="69.959999999999994"/>
    <s v="Wallet"/>
    <n v="4"/>
    <s v="36-50"/>
    <s v="new"/>
    <s v="high value"/>
    <s v="medium"/>
    <s v="Feb"/>
    <x v="1"/>
    <x v="1"/>
    <x v="0"/>
  </r>
  <r>
    <n v="609863"/>
    <n v="34045"/>
    <n v="49"/>
    <s v="Male"/>
    <x v="5"/>
    <x v="4"/>
    <s v="Burger"/>
    <d v="2023-09-28T00:00:00"/>
    <s v="COD"/>
    <n v="81"/>
    <n v="9.6999999999999993"/>
    <n v="1223.27"/>
    <n v="111.66"/>
    <s v="Card"/>
    <n v="5"/>
    <s v="36-50"/>
    <s v="new"/>
    <s v="high value"/>
    <s v="High"/>
    <s v="Sep"/>
    <x v="0"/>
    <x v="0"/>
    <x v="1"/>
  </r>
  <r>
    <n v="609864"/>
    <n v="26909"/>
    <n v="23"/>
    <s v="Male"/>
    <x v="5"/>
    <x v="0"/>
    <s v="South Indian"/>
    <d v="2024-12-05T00:00:00"/>
    <s v="COD"/>
    <n v="79"/>
    <n v="3.5"/>
    <n v="294.18"/>
    <n v="119.6"/>
    <s v="Wallet"/>
    <n v="5"/>
    <s v="18-24"/>
    <s v="new"/>
    <s v="medium"/>
    <s v="High"/>
    <s v="Dec"/>
    <x v="1"/>
    <x v="2"/>
    <x v="1"/>
  </r>
  <r>
    <n v="609865"/>
    <n v="37478"/>
    <n v="64"/>
    <s v="Male"/>
    <x v="5"/>
    <x v="2"/>
    <s v="Pizza"/>
    <d v="2023-08-15T00:00:00"/>
    <s v="COD"/>
    <n v="24"/>
    <n v="7.1"/>
    <n v="695.57"/>
    <n v="62.49"/>
    <s v="Wallet"/>
    <n v="5"/>
    <s v="50+"/>
    <s v="new"/>
    <s v="high value"/>
    <s v="High"/>
    <s v="Aug"/>
    <x v="0"/>
    <x v="0"/>
    <x v="2"/>
  </r>
  <r>
    <n v="609866"/>
    <n v="75719"/>
    <n v="54"/>
    <s v="Male"/>
    <x v="1"/>
    <x v="1"/>
    <s v="South Indian"/>
    <d v="2024-10-26T00:00:00"/>
    <s v="COD"/>
    <n v="23"/>
    <n v="2.2000000000000002"/>
    <n v="1486.96"/>
    <n v="112.8"/>
    <s v="UPI"/>
    <n v="3"/>
    <s v="50+"/>
    <s v="new"/>
    <s v="high value"/>
    <s v="medium"/>
    <s v="Oct"/>
    <x v="1"/>
    <x v="2"/>
    <x v="2"/>
  </r>
  <r>
    <n v="609867"/>
    <n v="32666"/>
    <n v="60"/>
    <s v="Female"/>
    <x v="3"/>
    <x v="3"/>
    <s v="South Indian"/>
    <d v="2022-12-20T00:00:00"/>
    <s v="Online"/>
    <n v="64"/>
    <n v="13.2"/>
    <n v="1280.03"/>
    <n v="51.14"/>
    <s v="Card"/>
    <n v="5"/>
    <s v="50+"/>
    <s v="new"/>
    <s v="high value"/>
    <s v="High"/>
    <s v="Dec"/>
    <x v="2"/>
    <x v="1"/>
    <x v="1"/>
  </r>
  <r>
    <n v="609868"/>
    <n v="13724"/>
    <n v="49"/>
    <s v="Male"/>
    <x v="2"/>
    <x v="2"/>
    <s v="Burger"/>
    <d v="2024-03-06T00:00:00"/>
    <s v="COD"/>
    <n v="83"/>
    <n v="6.1"/>
    <n v="1118.55"/>
    <n v="48.06"/>
    <s v="UPI"/>
    <n v="1"/>
    <s v="36-50"/>
    <s v="new"/>
    <s v="high value"/>
    <s v="Low"/>
    <s v="Mar"/>
    <x v="1"/>
    <x v="0"/>
    <x v="1"/>
  </r>
  <r>
    <n v="609869"/>
    <n v="73792"/>
    <n v="31"/>
    <s v="Female"/>
    <x v="4"/>
    <x v="6"/>
    <s v="Pizza"/>
    <d v="2024-02-18T00:00:00"/>
    <s v="Online"/>
    <n v="76"/>
    <n v="8.1"/>
    <n v="478.43"/>
    <n v="33.270000000000003"/>
    <s v="Cash"/>
    <n v="5"/>
    <s v="25-35"/>
    <s v="new"/>
    <s v="medium"/>
    <s v="High"/>
    <s v="Feb"/>
    <x v="1"/>
    <x v="0"/>
    <x v="1"/>
  </r>
  <r>
    <n v="609870"/>
    <n v="37088"/>
    <n v="45"/>
    <s v="Male"/>
    <x v="4"/>
    <x v="6"/>
    <s v="Burger"/>
    <d v="2024-01-05T00:00:00"/>
    <s v="COD"/>
    <n v="59"/>
    <n v="13.5"/>
    <n v="428.61"/>
    <n v="59.52"/>
    <s v="UPI"/>
    <n v="5"/>
    <s v="36-50"/>
    <s v="new"/>
    <s v="medium"/>
    <s v="High"/>
    <s v="Jan"/>
    <x v="1"/>
    <x v="1"/>
    <x v="1"/>
  </r>
  <r>
    <n v="609871"/>
    <n v="98605"/>
    <n v="36"/>
    <s v="Female"/>
    <x v="0"/>
    <x v="1"/>
    <s v="Chinese"/>
    <d v="2024-01-03T00:00:00"/>
    <s v="Online"/>
    <n v="33"/>
    <n v="2.9"/>
    <n v="706.78"/>
    <n v="26.48"/>
    <s v="Wallet"/>
    <n v="1"/>
    <s v="36-50"/>
    <s v="new"/>
    <s v="high value"/>
    <s v="Low"/>
    <s v="Jan"/>
    <x v="1"/>
    <x v="2"/>
    <x v="0"/>
  </r>
  <r>
    <n v="609872"/>
    <n v="34863"/>
    <n v="39"/>
    <s v="Male"/>
    <x v="2"/>
    <x v="0"/>
    <s v="Biryani"/>
    <d v="2023-06-11T00:00:00"/>
    <s v="COD"/>
    <n v="60"/>
    <n v="10.1"/>
    <n v="1305.4100000000001"/>
    <n v="108.09"/>
    <s v="Wallet"/>
    <n v="3"/>
    <s v="36-50"/>
    <s v="repeat"/>
    <s v="high value"/>
    <s v="medium"/>
    <s v="Jun"/>
    <x v="0"/>
    <x v="1"/>
    <x v="1"/>
  </r>
  <r>
    <n v="609873"/>
    <n v="40543"/>
    <n v="32"/>
    <s v="Male"/>
    <x v="4"/>
    <x v="4"/>
    <s v="Pizza"/>
    <d v="2024-10-23T00:00:00"/>
    <s v="COD"/>
    <n v="44"/>
    <n v="3.6"/>
    <n v="1289.43"/>
    <n v="88.32"/>
    <s v="Card"/>
    <n v="4"/>
    <s v="25-35"/>
    <s v="new"/>
    <s v="high value"/>
    <s v="medium"/>
    <s v="Oct"/>
    <x v="1"/>
    <x v="2"/>
    <x v="0"/>
  </r>
  <r>
    <n v="609874"/>
    <n v="19731"/>
    <n v="38"/>
    <s v="Male"/>
    <x v="5"/>
    <x v="7"/>
    <s v="Biryani"/>
    <d v="2023-02-08T00:00:00"/>
    <s v="COD"/>
    <n v="61"/>
    <n v="6.9"/>
    <n v="556.82000000000005"/>
    <n v="73.33"/>
    <s v="Cash"/>
    <n v="5"/>
    <s v="36-50"/>
    <s v="repeat"/>
    <s v="high value"/>
    <s v="High"/>
    <s v="Feb"/>
    <x v="0"/>
    <x v="0"/>
    <x v="1"/>
  </r>
  <r>
    <n v="609875"/>
    <n v="95900"/>
    <n v="50"/>
    <s v="Female"/>
    <x v="5"/>
    <x v="2"/>
    <s v="South Indian"/>
    <d v="2024-01-21T00:00:00"/>
    <s v="COD"/>
    <n v="41"/>
    <n v="10.3"/>
    <n v="1229.81"/>
    <n v="86.76"/>
    <s v="Cash"/>
    <n v="1"/>
    <s v="36-50"/>
    <s v="new"/>
    <s v="high value"/>
    <s v="Low"/>
    <s v="Jan"/>
    <x v="1"/>
    <x v="1"/>
    <x v="0"/>
  </r>
  <r>
    <n v="609876"/>
    <n v="61281"/>
    <n v="47"/>
    <s v="Female"/>
    <x v="3"/>
    <x v="7"/>
    <s v="South Indian"/>
    <d v="2024-03-14T00:00:00"/>
    <s v="COD"/>
    <n v="50"/>
    <n v="7.5"/>
    <n v="418.38"/>
    <n v="62.26"/>
    <s v="Wallet"/>
    <n v="2"/>
    <s v="36-50"/>
    <s v="repeat"/>
    <s v="medium"/>
    <s v="Low"/>
    <s v="Mar"/>
    <x v="1"/>
    <x v="0"/>
    <x v="1"/>
  </r>
  <r>
    <n v="609877"/>
    <n v="32800"/>
    <n v="24"/>
    <s v="Male"/>
    <x v="0"/>
    <x v="6"/>
    <s v="Biryani"/>
    <d v="2024-01-05T00:00:00"/>
    <s v="Online"/>
    <n v="55"/>
    <n v="8"/>
    <n v="778.66"/>
    <n v="76.349999999999994"/>
    <s v="Cash"/>
    <n v="4"/>
    <s v="18-24"/>
    <s v="repeat"/>
    <s v="high value"/>
    <s v="medium"/>
    <s v="Jan"/>
    <x v="1"/>
    <x v="0"/>
    <x v="1"/>
  </r>
  <r>
    <n v="609878"/>
    <n v="33023"/>
    <n v="29"/>
    <s v="Female"/>
    <x v="2"/>
    <x v="6"/>
    <s v="Biryani"/>
    <d v="2024-10-27T00:00:00"/>
    <s v="Online"/>
    <n v="40"/>
    <n v="5.0999999999999996"/>
    <n v="546.94000000000005"/>
    <n v="59.17"/>
    <s v="UPI"/>
    <n v="4"/>
    <s v="25-35"/>
    <s v="repeat"/>
    <s v="high value"/>
    <s v="medium"/>
    <s v="Oct"/>
    <x v="1"/>
    <x v="0"/>
    <x v="0"/>
  </r>
  <r>
    <n v="609879"/>
    <n v="34727"/>
    <n v="32"/>
    <s v="Male"/>
    <x v="1"/>
    <x v="2"/>
    <s v="Pizza"/>
    <d v="2022-08-17T00:00:00"/>
    <s v="COD"/>
    <n v="85"/>
    <n v="14"/>
    <n v="1029.6199999999999"/>
    <n v="84.53"/>
    <s v="Cash"/>
    <n v="1"/>
    <s v="25-35"/>
    <s v="new"/>
    <s v="high value"/>
    <s v="Low"/>
    <s v="Aug"/>
    <x v="2"/>
    <x v="1"/>
    <x v="1"/>
  </r>
  <r>
    <n v="609880"/>
    <n v="45768"/>
    <n v="42"/>
    <s v="Female"/>
    <x v="2"/>
    <x v="1"/>
    <s v="South Indian"/>
    <d v="2024-05-14T00:00:00"/>
    <s v="COD"/>
    <n v="82"/>
    <n v="10.5"/>
    <n v="766.04"/>
    <n v="55.53"/>
    <s v="Card"/>
    <n v="4"/>
    <s v="36-50"/>
    <s v="new"/>
    <s v="high value"/>
    <s v="medium"/>
    <s v="May"/>
    <x v="1"/>
    <x v="1"/>
    <x v="1"/>
  </r>
  <r>
    <n v="609881"/>
    <n v="76133"/>
    <n v="52"/>
    <s v="Male"/>
    <x v="4"/>
    <x v="4"/>
    <s v="Chinese"/>
    <d v="2024-06-13T00:00:00"/>
    <s v="COD"/>
    <n v="79"/>
    <n v="8.9"/>
    <n v="667.97"/>
    <n v="28.49"/>
    <s v="Wallet"/>
    <n v="1"/>
    <s v="50+"/>
    <s v="new"/>
    <s v="high value"/>
    <s v="Low"/>
    <s v="Jun"/>
    <x v="1"/>
    <x v="0"/>
    <x v="1"/>
  </r>
  <r>
    <n v="609882"/>
    <n v="44427"/>
    <n v="56"/>
    <s v="Male"/>
    <x v="3"/>
    <x v="2"/>
    <s v="Pizza"/>
    <d v="2022-01-13T00:00:00"/>
    <s v="COD"/>
    <n v="34"/>
    <n v="7.8"/>
    <n v="262.33999999999997"/>
    <n v="40.340000000000003"/>
    <s v="Wallet"/>
    <n v="2"/>
    <s v="50+"/>
    <s v="repeat"/>
    <s v="medium"/>
    <s v="Low"/>
    <s v="Jan"/>
    <x v="2"/>
    <x v="0"/>
    <x v="0"/>
  </r>
  <r>
    <n v="609883"/>
    <n v="74873"/>
    <n v="43"/>
    <s v="Male"/>
    <x v="1"/>
    <x v="1"/>
    <s v="Sandwich"/>
    <d v="2023-12-12T00:00:00"/>
    <s v="Online"/>
    <n v="42"/>
    <n v="3.8"/>
    <n v="423.03"/>
    <n v="27.06"/>
    <s v="Wallet"/>
    <n v="1"/>
    <s v="36-50"/>
    <s v="new"/>
    <s v="medium"/>
    <s v="Low"/>
    <s v="Dec"/>
    <x v="0"/>
    <x v="2"/>
    <x v="0"/>
  </r>
  <r>
    <n v="609884"/>
    <n v="81090"/>
    <n v="23"/>
    <s v="Female"/>
    <x v="4"/>
    <x v="2"/>
    <s v="Sandwich"/>
    <d v="2023-04-17T00:00:00"/>
    <s v="COD"/>
    <n v="33"/>
    <n v="4.3"/>
    <n v="575.99"/>
    <n v="117.59"/>
    <s v="Card"/>
    <n v="5"/>
    <s v="18-24"/>
    <s v="new"/>
    <s v="high value"/>
    <s v="High"/>
    <s v="Apr"/>
    <x v="0"/>
    <x v="2"/>
    <x v="0"/>
  </r>
  <r>
    <n v="609885"/>
    <n v="35606"/>
    <n v="18"/>
    <s v="Male"/>
    <x v="4"/>
    <x v="2"/>
    <s v="Chinese"/>
    <d v="2023-12-01T00:00:00"/>
    <s v="Online"/>
    <n v="72"/>
    <n v="10.199999999999999"/>
    <n v="1104.25"/>
    <n v="86.89"/>
    <s v="UPI"/>
    <n v="2"/>
    <s v="18-24"/>
    <s v="new"/>
    <s v="high value"/>
    <s v="Low"/>
    <s v="Dec"/>
    <x v="0"/>
    <x v="1"/>
    <x v="1"/>
  </r>
  <r>
    <n v="609886"/>
    <n v="76549"/>
    <n v="48"/>
    <s v="Male"/>
    <x v="2"/>
    <x v="2"/>
    <s v="Burger"/>
    <d v="2023-06-25T00:00:00"/>
    <s v="Online"/>
    <n v="29"/>
    <n v="11.8"/>
    <n v="1220.08"/>
    <n v="73.55"/>
    <s v="Cash"/>
    <n v="5"/>
    <s v="36-50"/>
    <s v="new"/>
    <s v="high value"/>
    <s v="High"/>
    <s v="Jun"/>
    <x v="0"/>
    <x v="1"/>
    <x v="2"/>
  </r>
  <r>
    <n v="609887"/>
    <n v="62659"/>
    <n v="42"/>
    <s v="Male"/>
    <x v="1"/>
    <x v="4"/>
    <s v="Chinese"/>
    <d v="2022-01-13T00:00:00"/>
    <s v="COD"/>
    <n v="46"/>
    <n v="4.5"/>
    <n v="1251.99"/>
    <n v="78.3"/>
    <s v="Card"/>
    <n v="4"/>
    <s v="36-50"/>
    <s v="new"/>
    <s v="high value"/>
    <s v="medium"/>
    <s v="Jan"/>
    <x v="2"/>
    <x v="2"/>
    <x v="1"/>
  </r>
  <r>
    <n v="609888"/>
    <n v="39359"/>
    <n v="32"/>
    <s v="Female"/>
    <x v="3"/>
    <x v="7"/>
    <s v="Burger"/>
    <d v="2022-04-12T00:00:00"/>
    <s v="Online"/>
    <n v="30"/>
    <n v="5.8"/>
    <n v="1350.05"/>
    <n v="102.51"/>
    <s v="Card"/>
    <n v="1"/>
    <s v="25-35"/>
    <s v="new"/>
    <s v="high value"/>
    <s v="Low"/>
    <s v="Apr"/>
    <x v="2"/>
    <x v="0"/>
    <x v="2"/>
  </r>
  <r>
    <n v="609889"/>
    <n v="89562"/>
    <n v="32"/>
    <s v="Male"/>
    <x v="5"/>
    <x v="2"/>
    <s v="Burger"/>
    <d v="2023-11-30T00:00:00"/>
    <s v="COD"/>
    <n v="63"/>
    <n v="14.3"/>
    <n v="273.04000000000002"/>
    <n v="87.92"/>
    <s v="Wallet"/>
    <n v="5"/>
    <s v="25-35"/>
    <s v="new"/>
    <s v="medium"/>
    <s v="High"/>
    <s v="Nov"/>
    <x v="0"/>
    <x v="1"/>
    <x v="1"/>
  </r>
  <r>
    <n v="609890"/>
    <n v="12390"/>
    <n v="25"/>
    <s v="Male"/>
    <x v="4"/>
    <x v="4"/>
    <s v="Chinese"/>
    <d v="2022-05-15T00:00:00"/>
    <s v="COD"/>
    <n v="39"/>
    <n v="7.6"/>
    <n v="1067.6300000000001"/>
    <n v="100.9"/>
    <s v="Cash"/>
    <n v="5"/>
    <s v="25-35"/>
    <s v="new"/>
    <s v="high value"/>
    <s v="High"/>
    <s v="May"/>
    <x v="2"/>
    <x v="0"/>
    <x v="0"/>
  </r>
  <r>
    <n v="609891"/>
    <n v="52841"/>
    <n v="47"/>
    <s v="Female"/>
    <x v="0"/>
    <x v="6"/>
    <s v="South Indian"/>
    <d v="2024-11-11T00:00:00"/>
    <s v="COD"/>
    <n v="88"/>
    <n v="12.5"/>
    <n v="496.24"/>
    <n v="101.51"/>
    <s v="Card"/>
    <n v="2"/>
    <s v="36-50"/>
    <s v="new"/>
    <s v="medium"/>
    <s v="Low"/>
    <s v="Nov"/>
    <x v="1"/>
    <x v="1"/>
    <x v="1"/>
  </r>
  <r>
    <n v="609892"/>
    <n v="86738"/>
    <n v="26"/>
    <s v="Female"/>
    <x v="1"/>
    <x v="2"/>
    <s v="Pizza"/>
    <d v="2023-07-23T00:00:00"/>
    <s v="Online"/>
    <n v="20"/>
    <n v="3.7"/>
    <n v="1467.14"/>
    <n v="91.86"/>
    <s v="Wallet"/>
    <n v="4"/>
    <s v="25-35"/>
    <s v="new"/>
    <s v="high value"/>
    <s v="medium"/>
    <s v="Jul"/>
    <x v="0"/>
    <x v="2"/>
    <x v="2"/>
  </r>
  <r>
    <n v="609893"/>
    <n v="38951"/>
    <n v="60"/>
    <s v="Male"/>
    <x v="4"/>
    <x v="2"/>
    <s v="Biryani"/>
    <d v="2022-05-22T00:00:00"/>
    <s v="COD"/>
    <n v="26"/>
    <n v="9.4"/>
    <n v="175.13"/>
    <n v="110.63"/>
    <s v="Card"/>
    <n v="1"/>
    <s v="50+"/>
    <s v="new"/>
    <s v="low"/>
    <s v="Low"/>
    <s v="May"/>
    <x v="2"/>
    <x v="0"/>
    <x v="2"/>
  </r>
  <r>
    <n v="609894"/>
    <n v="73120"/>
    <n v="33"/>
    <s v="Female"/>
    <x v="3"/>
    <x v="5"/>
    <s v="Burger"/>
    <d v="2023-05-16T00:00:00"/>
    <s v="Online"/>
    <n v="21"/>
    <n v="1.4"/>
    <n v="736.76"/>
    <n v="27.51"/>
    <s v="Wallet"/>
    <n v="1"/>
    <s v="25-35"/>
    <s v="new"/>
    <s v="high value"/>
    <s v="Low"/>
    <s v="May"/>
    <x v="0"/>
    <x v="2"/>
    <x v="2"/>
  </r>
  <r>
    <n v="609895"/>
    <n v="94006"/>
    <n v="21"/>
    <s v="Male"/>
    <x v="2"/>
    <x v="1"/>
    <s v="Sandwich"/>
    <d v="2022-12-15T00:00:00"/>
    <s v="Online"/>
    <n v="42"/>
    <n v="10"/>
    <n v="830.56"/>
    <n v="59.35"/>
    <s v="UPI"/>
    <n v="5"/>
    <s v="18-24"/>
    <s v="new"/>
    <s v="high value"/>
    <s v="High"/>
    <s v="Dec"/>
    <x v="2"/>
    <x v="0"/>
    <x v="0"/>
  </r>
  <r>
    <n v="609896"/>
    <n v="25615"/>
    <n v="32"/>
    <s v="Male"/>
    <x v="2"/>
    <x v="5"/>
    <s v="Burger"/>
    <d v="2024-09-09T00:00:00"/>
    <s v="COD"/>
    <n v="86"/>
    <n v="1.2"/>
    <n v="739.55"/>
    <n v="27.85"/>
    <s v="Cash"/>
    <n v="3"/>
    <s v="25-35"/>
    <s v="new"/>
    <s v="high value"/>
    <s v="medium"/>
    <s v="Sep"/>
    <x v="1"/>
    <x v="2"/>
    <x v="1"/>
  </r>
  <r>
    <n v="609897"/>
    <n v="74420"/>
    <n v="28"/>
    <s v="Female"/>
    <x v="1"/>
    <x v="2"/>
    <s v="Biryani"/>
    <d v="2022-02-03T00:00:00"/>
    <s v="Online"/>
    <n v="61"/>
    <n v="13.4"/>
    <n v="1471.76"/>
    <n v="101.16"/>
    <s v="Cash"/>
    <n v="4"/>
    <s v="25-35"/>
    <s v="new"/>
    <s v="high value"/>
    <s v="medium"/>
    <s v="Feb"/>
    <x v="2"/>
    <x v="1"/>
    <x v="1"/>
  </r>
  <r>
    <n v="609898"/>
    <n v="56965"/>
    <n v="37"/>
    <s v="Male"/>
    <x v="2"/>
    <x v="2"/>
    <s v="Biryani"/>
    <d v="2022-06-16T00:00:00"/>
    <s v="Online"/>
    <n v="85"/>
    <n v="11"/>
    <n v="406.8"/>
    <n v="70.150000000000006"/>
    <s v="Wallet"/>
    <n v="2"/>
    <s v="36-50"/>
    <s v="new"/>
    <s v="medium"/>
    <s v="Low"/>
    <s v="Jun"/>
    <x v="2"/>
    <x v="1"/>
    <x v="1"/>
  </r>
  <r>
    <n v="609899"/>
    <n v="43491"/>
    <n v="55"/>
    <s v="Female"/>
    <x v="4"/>
    <x v="5"/>
    <s v="Sandwich"/>
    <d v="2022-10-22T00:00:00"/>
    <s v="Online"/>
    <n v="35"/>
    <n v="4.5"/>
    <n v="956.76"/>
    <n v="68.12"/>
    <s v="Wallet"/>
    <n v="4"/>
    <s v="50+"/>
    <s v="repeat"/>
    <s v="high value"/>
    <s v="medium"/>
    <s v="Oct"/>
    <x v="2"/>
    <x v="2"/>
    <x v="0"/>
  </r>
  <r>
    <n v="609900"/>
    <n v="83723"/>
    <n v="48"/>
    <s v="Female"/>
    <x v="2"/>
    <x v="2"/>
    <s v="Pizza"/>
    <d v="2023-06-19T00:00:00"/>
    <s v="Online"/>
    <n v="82"/>
    <n v="1.1000000000000001"/>
    <n v="1295"/>
    <n v="87.94"/>
    <s v="Card"/>
    <n v="1"/>
    <s v="36-50"/>
    <s v="new"/>
    <s v="high value"/>
    <s v="Low"/>
    <s v="Jun"/>
    <x v="0"/>
    <x v="2"/>
    <x v="1"/>
  </r>
  <r>
    <n v="609901"/>
    <n v="37618"/>
    <n v="60"/>
    <s v="Male"/>
    <x v="3"/>
    <x v="3"/>
    <s v="Pizza"/>
    <d v="2023-01-27T00:00:00"/>
    <s v="COD"/>
    <n v="75"/>
    <n v="3.4"/>
    <n v="893.98"/>
    <n v="44.64"/>
    <s v="Card"/>
    <n v="3"/>
    <s v="50+"/>
    <s v="new"/>
    <s v="high value"/>
    <s v="medium"/>
    <s v="Jan"/>
    <x v="0"/>
    <x v="2"/>
    <x v="1"/>
  </r>
  <r>
    <n v="609902"/>
    <n v="73261"/>
    <n v="62"/>
    <s v="Male"/>
    <x v="4"/>
    <x v="6"/>
    <s v="Sandwich"/>
    <d v="2022-12-31T00:00:00"/>
    <s v="Online"/>
    <n v="67"/>
    <n v="3.8"/>
    <n v="233.21"/>
    <n v="31.73"/>
    <s v="Cash"/>
    <n v="1"/>
    <s v="50+"/>
    <s v="new"/>
    <s v="low"/>
    <s v="Low"/>
    <s v="Dec"/>
    <x v="2"/>
    <x v="2"/>
    <x v="1"/>
  </r>
  <r>
    <n v="609903"/>
    <n v="96243"/>
    <n v="29"/>
    <s v="Male"/>
    <x v="3"/>
    <x v="6"/>
    <s v="South Indian"/>
    <d v="2024-07-28T00:00:00"/>
    <s v="COD"/>
    <n v="55"/>
    <n v="3.5"/>
    <n v="894.49"/>
    <n v="103.31"/>
    <s v="Cash"/>
    <n v="1"/>
    <s v="25-35"/>
    <s v="new"/>
    <s v="high value"/>
    <s v="Low"/>
    <s v="Jul"/>
    <x v="1"/>
    <x v="2"/>
    <x v="1"/>
  </r>
  <r>
    <n v="609904"/>
    <n v="47030"/>
    <n v="22"/>
    <s v="Female"/>
    <x v="0"/>
    <x v="3"/>
    <s v="Chinese"/>
    <d v="2024-11-12T00:00:00"/>
    <s v="Online"/>
    <n v="69"/>
    <n v="9.5"/>
    <n v="1465.6"/>
    <n v="67.099999999999994"/>
    <s v="Card"/>
    <n v="1"/>
    <s v="18-24"/>
    <s v="new"/>
    <s v="high value"/>
    <s v="Low"/>
    <s v="Nov"/>
    <x v="1"/>
    <x v="0"/>
    <x v="1"/>
  </r>
  <r>
    <n v="609905"/>
    <n v="90908"/>
    <n v="53"/>
    <s v="Male"/>
    <x v="0"/>
    <x v="3"/>
    <s v="Sandwich"/>
    <d v="2023-04-10T00:00:00"/>
    <s v="Online"/>
    <n v="65"/>
    <n v="3.6"/>
    <n v="185.36"/>
    <n v="53.68"/>
    <s v="Card"/>
    <n v="3"/>
    <s v="50+"/>
    <s v="new"/>
    <s v="low"/>
    <s v="medium"/>
    <s v="Apr"/>
    <x v="0"/>
    <x v="2"/>
    <x v="1"/>
  </r>
  <r>
    <n v="609906"/>
    <n v="32679"/>
    <n v="38"/>
    <s v="Male"/>
    <x v="3"/>
    <x v="1"/>
    <s v="Burger"/>
    <d v="2022-07-09T00:00:00"/>
    <s v="COD"/>
    <n v="27"/>
    <n v="8.4"/>
    <n v="1171.07"/>
    <n v="84.32"/>
    <s v="Card"/>
    <n v="1"/>
    <s v="36-50"/>
    <s v="new"/>
    <s v="high value"/>
    <s v="Low"/>
    <s v="Jul"/>
    <x v="2"/>
    <x v="0"/>
    <x v="2"/>
  </r>
  <r>
    <n v="609907"/>
    <n v="17394"/>
    <n v="59"/>
    <s v="Male"/>
    <x v="1"/>
    <x v="6"/>
    <s v="Sandwich"/>
    <d v="2022-12-31T00:00:00"/>
    <s v="Online"/>
    <n v="29"/>
    <n v="4.9000000000000004"/>
    <n v="835.62"/>
    <n v="82.84"/>
    <s v="Wallet"/>
    <n v="3"/>
    <s v="50+"/>
    <s v="new"/>
    <s v="high value"/>
    <s v="medium"/>
    <s v="Dec"/>
    <x v="2"/>
    <x v="2"/>
    <x v="2"/>
  </r>
  <r>
    <n v="609908"/>
    <n v="19806"/>
    <n v="33"/>
    <s v="Female"/>
    <x v="1"/>
    <x v="7"/>
    <s v="Chinese"/>
    <d v="2023-03-28T00:00:00"/>
    <s v="Online"/>
    <n v="54"/>
    <n v="13.3"/>
    <n v="541.54999999999995"/>
    <n v="95.11"/>
    <s v="Cash"/>
    <n v="5"/>
    <s v="25-35"/>
    <s v="new"/>
    <s v="high value"/>
    <s v="High"/>
    <s v="Mar"/>
    <x v="0"/>
    <x v="1"/>
    <x v="1"/>
  </r>
  <r>
    <n v="609909"/>
    <n v="37715"/>
    <n v="22"/>
    <s v="Male"/>
    <x v="1"/>
    <x v="4"/>
    <s v="South Indian"/>
    <d v="2023-04-21T00:00:00"/>
    <s v="COD"/>
    <n v="62"/>
    <n v="9.6"/>
    <n v="530.85"/>
    <n v="113.18"/>
    <s v="Wallet"/>
    <n v="5"/>
    <s v="18-24"/>
    <s v="new"/>
    <s v="high value"/>
    <s v="High"/>
    <s v="Apr"/>
    <x v="0"/>
    <x v="0"/>
    <x v="1"/>
  </r>
  <r>
    <n v="609910"/>
    <n v="42232"/>
    <n v="57"/>
    <s v="Male"/>
    <x v="4"/>
    <x v="4"/>
    <s v="Sandwich"/>
    <d v="2023-01-01T00:00:00"/>
    <s v="COD"/>
    <n v="58"/>
    <n v="6"/>
    <n v="1085.8399999999999"/>
    <n v="97.49"/>
    <s v="Cash"/>
    <n v="4"/>
    <s v="50+"/>
    <s v="new"/>
    <s v="high value"/>
    <s v="medium"/>
    <s v="Jan"/>
    <x v="0"/>
    <x v="0"/>
    <x v="1"/>
  </r>
  <r>
    <n v="609911"/>
    <n v="27898"/>
    <n v="53"/>
    <s v="Male"/>
    <x v="4"/>
    <x v="1"/>
    <s v="Pizza"/>
    <d v="2024-12-29T00:00:00"/>
    <s v="Online"/>
    <n v="28"/>
    <n v="15"/>
    <n v="711.39"/>
    <n v="57.01"/>
    <s v="Card"/>
    <n v="5"/>
    <s v="50+"/>
    <s v="new"/>
    <s v="high value"/>
    <s v="High"/>
    <s v="Dec"/>
    <x v="1"/>
    <x v="1"/>
    <x v="2"/>
  </r>
  <r>
    <n v="609912"/>
    <n v="26625"/>
    <n v="52"/>
    <s v="Male"/>
    <x v="0"/>
    <x v="0"/>
    <s v="Pizza"/>
    <d v="2022-09-14T00:00:00"/>
    <s v="COD"/>
    <n v="68"/>
    <n v="12.2"/>
    <n v="415.89"/>
    <n v="113.7"/>
    <s v="Cash"/>
    <n v="2"/>
    <s v="50+"/>
    <s v="new"/>
    <s v="medium"/>
    <s v="Low"/>
    <s v="Sep"/>
    <x v="2"/>
    <x v="1"/>
    <x v="1"/>
  </r>
  <r>
    <n v="609913"/>
    <n v="84425"/>
    <n v="22"/>
    <s v="Male"/>
    <x v="2"/>
    <x v="6"/>
    <s v="Chinese"/>
    <d v="2023-01-23T00:00:00"/>
    <s v="COD"/>
    <n v="66"/>
    <n v="14.6"/>
    <n v="1293.43"/>
    <n v="116.18"/>
    <s v="UPI"/>
    <n v="3"/>
    <s v="18-24"/>
    <s v="new"/>
    <s v="high value"/>
    <s v="medium"/>
    <s v="Jan"/>
    <x v="0"/>
    <x v="1"/>
    <x v="1"/>
  </r>
  <r>
    <n v="609914"/>
    <n v="92515"/>
    <n v="22"/>
    <s v="Male"/>
    <x v="2"/>
    <x v="1"/>
    <s v="Biryani"/>
    <d v="2023-05-16T00:00:00"/>
    <s v="Online"/>
    <n v="55"/>
    <n v="13.7"/>
    <n v="898.16"/>
    <n v="72.959999999999994"/>
    <s v="Wallet"/>
    <n v="3"/>
    <s v="18-24"/>
    <s v="new"/>
    <s v="high value"/>
    <s v="medium"/>
    <s v="May"/>
    <x v="0"/>
    <x v="1"/>
    <x v="1"/>
  </r>
  <r>
    <n v="609915"/>
    <n v="74309"/>
    <n v="21"/>
    <s v="Female"/>
    <x v="2"/>
    <x v="6"/>
    <s v="Sandwich"/>
    <d v="2023-05-31T00:00:00"/>
    <s v="Online"/>
    <n v="66"/>
    <n v="7.5"/>
    <n v="801.23"/>
    <n v="43.45"/>
    <s v="Card"/>
    <n v="5"/>
    <s v="18-24"/>
    <s v="new"/>
    <s v="high value"/>
    <s v="High"/>
    <s v="May"/>
    <x v="0"/>
    <x v="0"/>
    <x v="1"/>
  </r>
  <r>
    <n v="609916"/>
    <n v="40094"/>
    <n v="45"/>
    <s v="Male"/>
    <x v="5"/>
    <x v="2"/>
    <s v="Pizza"/>
    <d v="2023-12-15T00:00:00"/>
    <s v="Online"/>
    <n v="88"/>
    <n v="9.4"/>
    <n v="578.39"/>
    <n v="44.73"/>
    <s v="Wallet"/>
    <n v="2"/>
    <s v="36-50"/>
    <s v="new"/>
    <s v="high value"/>
    <s v="Low"/>
    <s v="Dec"/>
    <x v="0"/>
    <x v="0"/>
    <x v="1"/>
  </r>
  <r>
    <n v="609917"/>
    <n v="54607"/>
    <n v="47"/>
    <s v="Female"/>
    <x v="4"/>
    <x v="0"/>
    <s v="South Indian"/>
    <d v="2023-09-13T00:00:00"/>
    <s v="Online"/>
    <n v="86"/>
    <n v="3.3"/>
    <n v="200.04"/>
    <n v="72.36"/>
    <s v="Cash"/>
    <n v="3"/>
    <s v="36-50"/>
    <s v="new"/>
    <s v="low"/>
    <s v="medium"/>
    <s v="Sep"/>
    <x v="0"/>
    <x v="2"/>
    <x v="1"/>
  </r>
  <r>
    <n v="609918"/>
    <n v="71124"/>
    <n v="21"/>
    <s v="Female"/>
    <x v="3"/>
    <x v="3"/>
    <s v="Pizza"/>
    <d v="2022-06-07T00:00:00"/>
    <s v="Online"/>
    <n v="38"/>
    <n v="5.5"/>
    <n v="549.62"/>
    <n v="85.53"/>
    <s v="Wallet"/>
    <n v="4"/>
    <s v="18-24"/>
    <s v="new"/>
    <s v="high value"/>
    <s v="medium"/>
    <s v="Jun"/>
    <x v="2"/>
    <x v="0"/>
    <x v="0"/>
  </r>
  <r>
    <n v="609919"/>
    <n v="56390"/>
    <n v="19"/>
    <s v="Male"/>
    <x v="3"/>
    <x v="7"/>
    <s v="Sandwich"/>
    <d v="2024-04-10T00:00:00"/>
    <s v="COD"/>
    <n v="62"/>
    <n v="13.9"/>
    <n v="1080.55"/>
    <n v="28.87"/>
    <s v="UPI"/>
    <n v="2"/>
    <s v="18-24"/>
    <s v="new"/>
    <s v="high value"/>
    <s v="Low"/>
    <s v="Apr"/>
    <x v="1"/>
    <x v="1"/>
    <x v="1"/>
  </r>
  <r>
    <n v="609920"/>
    <n v="59550"/>
    <n v="20"/>
    <s v="Male"/>
    <x v="2"/>
    <x v="2"/>
    <s v="Chinese"/>
    <d v="2022-12-12T00:00:00"/>
    <s v="Online"/>
    <n v="30"/>
    <n v="6.8"/>
    <n v="453.65"/>
    <n v="108.62"/>
    <s v="Wallet"/>
    <n v="3"/>
    <s v="18-24"/>
    <s v="new"/>
    <s v="medium"/>
    <s v="medium"/>
    <s v="Dec"/>
    <x v="2"/>
    <x v="0"/>
    <x v="2"/>
  </r>
  <r>
    <n v="609921"/>
    <n v="80935"/>
    <n v="34"/>
    <s v="Male"/>
    <x v="3"/>
    <x v="4"/>
    <s v="Sandwich"/>
    <d v="2024-09-12T00:00:00"/>
    <s v="COD"/>
    <n v="71"/>
    <n v="8.4"/>
    <n v="1435.99"/>
    <n v="82.57"/>
    <s v="UPI"/>
    <n v="4"/>
    <s v="25-35"/>
    <s v="repeat"/>
    <s v="high value"/>
    <s v="medium"/>
    <s v="Sep"/>
    <x v="1"/>
    <x v="0"/>
    <x v="1"/>
  </r>
  <r>
    <n v="609922"/>
    <n v="67467"/>
    <n v="40"/>
    <s v="Male"/>
    <x v="1"/>
    <x v="0"/>
    <s v="Burger"/>
    <d v="2024-02-02T00:00:00"/>
    <s v="COD"/>
    <n v="36"/>
    <n v="9.6999999999999993"/>
    <n v="579.75"/>
    <n v="93.2"/>
    <s v="Cash"/>
    <n v="1"/>
    <s v="36-50"/>
    <s v="new"/>
    <s v="high value"/>
    <s v="Low"/>
    <s v="Feb"/>
    <x v="1"/>
    <x v="0"/>
    <x v="0"/>
  </r>
  <r>
    <n v="609923"/>
    <n v="20352"/>
    <n v="35"/>
    <s v="Female"/>
    <x v="1"/>
    <x v="4"/>
    <s v="Pizza"/>
    <d v="2023-07-01T00:00:00"/>
    <s v="COD"/>
    <n v="61"/>
    <n v="3.2"/>
    <n v="1314.3"/>
    <n v="104.58"/>
    <s v="Wallet"/>
    <n v="4"/>
    <s v="25-35"/>
    <s v="new"/>
    <s v="high value"/>
    <s v="medium"/>
    <s v="Jul"/>
    <x v="0"/>
    <x v="2"/>
    <x v="1"/>
  </r>
  <r>
    <n v="609924"/>
    <n v="83290"/>
    <n v="64"/>
    <s v="Male"/>
    <x v="1"/>
    <x v="4"/>
    <s v="Pizza"/>
    <d v="2022-04-16T00:00:00"/>
    <s v="Online"/>
    <n v="77"/>
    <n v="2.9"/>
    <n v="1312.63"/>
    <n v="107.91"/>
    <s v="Cash"/>
    <n v="5"/>
    <s v="50+"/>
    <s v="new"/>
    <s v="high value"/>
    <s v="High"/>
    <s v="Apr"/>
    <x v="2"/>
    <x v="2"/>
    <x v="1"/>
  </r>
  <r>
    <n v="609925"/>
    <n v="84125"/>
    <n v="63"/>
    <s v="Male"/>
    <x v="1"/>
    <x v="1"/>
    <s v="Chinese"/>
    <d v="2024-10-09T00:00:00"/>
    <s v="COD"/>
    <n v="46"/>
    <n v="7.6"/>
    <n v="840.99"/>
    <n v="64.23"/>
    <s v="Card"/>
    <n v="3"/>
    <s v="50+"/>
    <s v="new"/>
    <s v="high value"/>
    <s v="medium"/>
    <s v="Oct"/>
    <x v="1"/>
    <x v="0"/>
    <x v="1"/>
  </r>
  <r>
    <n v="609926"/>
    <n v="96455"/>
    <n v="61"/>
    <s v="Male"/>
    <x v="4"/>
    <x v="4"/>
    <s v="Chinese"/>
    <d v="2023-05-26T00:00:00"/>
    <s v="Online"/>
    <n v="82"/>
    <n v="9.5"/>
    <n v="1240.3699999999999"/>
    <n v="32.33"/>
    <s v="UPI"/>
    <n v="4"/>
    <s v="50+"/>
    <s v="repeat"/>
    <s v="high value"/>
    <s v="medium"/>
    <s v="May"/>
    <x v="0"/>
    <x v="0"/>
    <x v="1"/>
  </r>
  <r>
    <n v="609927"/>
    <n v="48068"/>
    <n v="55"/>
    <s v="Male"/>
    <x v="0"/>
    <x v="5"/>
    <s v="Burger"/>
    <d v="2022-03-24T00:00:00"/>
    <s v="Online"/>
    <n v="55"/>
    <n v="9.4"/>
    <n v="368.87"/>
    <n v="110.64"/>
    <s v="Cash"/>
    <n v="5"/>
    <s v="50+"/>
    <s v="new"/>
    <s v="medium"/>
    <s v="High"/>
    <s v="Mar"/>
    <x v="2"/>
    <x v="0"/>
    <x v="1"/>
  </r>
  <r>
    <n v="609928"/>
    <n v="88417"/>
    <n v="26"/>
    <s v="Male"/>
    <x v="3"/>
    <x v="6"/>
    <s v="Sandwich"/>
    <d v="2023-04-21T00:00:00"/>
    <s v="Online"/>
    <n v="88"/>
    <n v="4.9000000000000004"/>
    <n v="568.98"/>
    <n v="26.24"/>
    <s v="UPI"/>
    <n v="2"/>
    <s v="25-35"/>
    <s v="new"/>
    <s v="high value"/>
    <s v="Low"/>
    <s v="Apr"/>
    <x v="0"/>
    <x v="2"/>
    <x v="1"/>
  </r>
  <r>
    <n v="609929"/>
    <n v="28894"/>
    <n v="46"/>
    <s v="Male"/>
    <x v="2"/>
    <x v="5"/>
    <s v="South Indian"/>
    <d v="2022-09-27T00:00:00"/>
    <s v="Online"/>
    <n v="89"/>
    <n v="14.3"/>
    <n v="316.10000000000002"/>
    <n v="30.87"/>
    <s v="Card"/>
    <n v="3"/>
    <s v="36-50"/>
    <s v="new"/>
    <s v="medium"/>
    <s v="medium"/>
    <s v="Sep"/>
    <x v="2"/>
    <x v="1"/>
    <x v="1"/>
  </r>
  <r>
    <n v="609930"/>
    <n v="52543"/>
    <n v="30"/>
    <s v="Male"/>
    <x v="1"/>
    <x v="3"/>
    <s v="Burger"/>
    <d v="2024-07-21T00:00:00"/>
    <s v="COD"/>
    <n v="82"/>
    <n v="6.8"/>
    <n v="477.81"/>
    <n v="49.67"/>
    <s v="Cash"/>
    <n v="1"/>
    <s v="25-35"/>
    <s v="new"/>
    <s v="medium"/>
    <s v="Low"/>
    <s v="Jul"/>
    <x v="1"/>
    <x v="0"/>
    <x v="1"/>
  </r>
  <r>
    <n v="609931"/>
    <n v="29958"/>
    <n v="19"/>
    <s v="Male"/>
    <x v="2"/>
    <x v="6"/>
    <s v="Sandwich"/>
    <d v="2022-12-23T00:00:00"/>
    <s v="Online"/>
    <n v="75"/>
    <n v="4"/>
    <n v="1095.21"/>
    <n v="100.13"/>
    <s v="Wallet"/>
    <n v="3"/>
    <s v="18-24"/>
    <s v="new"/>
    <s v="high value"/>
    <s v="medium"/>
    <s v="Dec"/>
    <x v="2"/>
    <x v="2"/>
    <x v="1"/>
  </r>
  <r>
    <n v="609932"/>
    <n v="73907"/>
    <n v="45"/>
    <s v="Female"/>
    <x v="1"/>
    <x v="6"/>
    <s v="Sandwich"/>
    <d v="2022-08-24T00:00:00"/>
    <s v="COD"/>
    <n v="52"/>
    <n v="7.1"/>
    <n v="1246.04"/>
    <n v="30.38"/>
    <s v="Card"/>
    <n v="3"/>
    <s v="36-50"/>
    <s v="new"/>
    <s v="high value"/>
    <s v="medium"/>
    <s v="Aug"/>
    <x v="2"/>
    <x v="0"/>
    <x v="1"/>
  </r>
  <r>
    <n v="609933"/>
    <n v="70230"/>
    <n v="23"/>
    <s v="Male"/>
    <x v="3"/>
    <x v="6"/>
    <s v="Chinese"/>
    <d v="2024-11-21T00:00:00"/>
    <s v="COD"/>
    <n v="78"/>
    <n v="12.7"/>
    <n v="233.57"/>
    <n v="75.25"/>
    <s v="UPI"/>
    <n v="1"/>
    <s v="18-24"/>
    <s v="new"/>
    <s v="low"/>
    <s v="Low"/>
    <s v="Nov"/>
    <x v="1"/>
    <x v="1"/>
    <x v="1"/>
  </r>
  <r>
    <n v="609934"/>
    <n v="90721"/>
    <n v="20"/>
    <s v="Female"/>
    <x v="1"/>
    <x v="7"/>
    <s v="South Indian"/>
    <d v="2024-10-15T00:00:00"/>
    <s v="Online"/>
    <n v="66"/>
    <n v="10.5"/>
    <n v="264.22000000000003"/>
    <n v="21.67"/>
    <s v="Card"/>
    <n v="5"/>
    <s v="18-24"/>
    <s v="new"/>
    <s v="medium"/>
    <s v="High"/>
    <s v="Oct"/>
    <x v="1"/>
    <x v="1"/>
    <x v="1"/>
  </r>
  <r>
    <n v="609935"/>
    <n v="13352"/>
    <n v="46"/>
    <s v="Female"/>
    <x v="3"/>
    <x v="6"/>
    <s v="South Indian"/>
    <d v="2023-03-23T00:00:00"/>
    <s v="Online"/>
    <n v="88"/>
    <n v="8.6999999999999993"/>
    <n v="1002.85"/>
    <n v="82.56"/>
    <s v="Cash"/>
    <n v="5"/>
    <s v="36-50"/>
    <s v="new"/>
    <s v="high value"/>
    <s v="High"/>
    <s v="Mar"/>
    <x v="0"/>
    <x v="0"/>
    <x v="1"/>
  </r>
  <r>
    <n v="609936"/>
    <n v="11318"/>
    <n v="46"/>
    <s v="Male"/>
    <x v="1"/>
    <x v="5"/>
    <s v="Burger"/>
    <d v="2022-12-21T00:00:00"/>
    <s v="COD"/>
    <n v="31"/>
    <n v="8.6999999999999993"/>
    <n v="1305.82"/>
    <n v="103.09"/>
    <s v="Card"/>
    <n v="1"/>
    <s v="36-50"/>
    <s v="new"/>
    <s v="high value"/>
    <s v="Low"/>
    <s v="Dec"/>
    <x v="2"/>
    <x v="0"/>
    <x v="0"/>
  </r>
  <r>
    <n v="609937"/>
    <n v="13440"/>
    <n v="61"/>
    <s v="Male"/>
    <x v="1"/>
    <x v="4"/>
    <s v="Pizza"/>
    <d v="2024-01-23T00:00:00"/>
    <s v="COD"/>
    <n v="34"/>
    <n v="13.1"/>
    <n v="313.07"/>
    <n v="57.61"/>
    <s v="Cash"/>
    <n v="4"/>
    <s v="50+"/>
    <s v="new"/>
    <s v="medium"/>
    <s v="medium"/>
    <s v="Jan"/>
    <x v="1"/>
    <x v="1"/>
    <x v="0"/>
  </r>
  <r>
    <n v="609938"/>
    <n v="31157"/>
    <n v="31"/>
    <s v="Female"/>
    <x v="0"/>
    <x v="3"/>
    <s v="Burger"/>
    <d v="2024-12-12T00:00:00"/>
    <s v="Online"/>
    <n v="67"/>
    <n v="12.1"/>
    <n v="1369.19"/>
    <n v="67.819999999999993"/>
    <s v="UPI"/>
    <n v="2"/>
    <s v="25-35"/>
    <s v="new"/>
    <s v="high value"/>
    <s v="Low"/>
    <s v="Dec"/>
    <x v="1"/>
    <x v="1"/>
    <x v="1"/>
  </r>
  <r>
    <n v="609939"/>
    <n v="12987"/>
    <n v="46"/>
    <s v="Male"/>
    <x v="4"/>
    <x v="4"/>
    <s v="Biryani"/>
    <d v="2022-09-26T00:00:00"/>
    <s v="COD"/>
    <n v="36"/>
    <n v="11.7"/>
    <n v="1047.18"/>
    <n v="97.16"/>
    <s v="UPI"/>
    <n v="4"/>
    <s v="36-50"/>
    <s v="new"/>
    <s v="high value"/>
    <s v="medium"/>
    <s v="Sep"/>
    <x v="2"/>
    <x v="1"/>
    <x v="0"/>
  </r>
  <r>
    <n v="609940"/>
    <n v="99901"/>
    <n v="24"/>
    <s v="Male"/>
    <x v="3"/>
    <x v="2"/>
    <s v="South Indian"/>
    <d v="2024-11-01T00:00:00"/>
    <s v="Online"/>
    <n v="73"/>
    <n v="8.3000000000000007"/>
    <n v="806.66"/>
    <n v="21.85"/>
    <s v="Card"/>
    <n v="2"/>
    <s v="18-24"/>
    <s v="repeat"/>
    <s v="high value"/>
    <s v="Low"/>
    <s v="Nov"/>
    <x v="1"/>
    <x v="0"/>
    <x v="1"/>
  </r>
  <r>
    <n v="609941"/>
    <n v="64784"/>
    <n v="28"/>
    <s v="Male"/>
    <x v="4"/>
    <x v="1"/>
    <s v="South Indian"/>
    <d v="2024-02-12T00:00:00"/>
    <s v="Online"/>
    <n v="21"/>
    <n v="10.1"/>
    <n v="387.7"/>
    <n v="44.73"/>
    <s v="Card"/>
    <n v="5"/>
    <s v="25-35"/>
    <s v="repeat"/>
    <s v="medium"/>
    <s v="High"/>
    <s v="Feb"/>
    <x v="1"/>
    <x v="1"/>
    <x v="2"/>
  </r>
  <r>
    <n v="609942"/>
    <n v="14457"/>
    <n v="48"/>
    <s v="Male"/>
    <x v="3"/>
    <x v="0"/>
    <s v="Pizza"/>
    <d v="2024-06-20T00:00:00"/>
    <s v="Online"/>
    <n v="45"/>
    <n v="14"/>
    <n v="1177.28"/>
    <n v="35.81"/>
    <s v="Card"/>
    <n v="5"/>
    <s v="36-50"/>
    <s v="new"/>
    <s v="high value"/>
    <s v="High"/>
    <s v="Jun"/>
    <x v="1"/>
    <x v="1"/>
    <x v="0"/>
  </r>
  <r>
    <n v="609943"/>
    <n v="75405"/>
    <n v="58"/>
    <s v="Female"/>
    <x v="3"/>
    <x v="2"/>
    <s v="Sandwich"/>
    <d v="2023-06-10T00:00:00"/>
    <s v="Online"/>
    <n v="82"/>
    <n v="3.7"/>
    <n v="460.09"/>
    <n v="108.12"/>
    <s v="Wallet"/>
    <n v="1"/>
    <s v="50+"/>
    <s v="repeat"/>
    <s v="medium"/>
    <s v="Low"/>
    <s v="Jun"/>
    <x v="0"/>
    <x v="2"/>
    <x v="1"/>
  </r>
  <r>
    <n v="609944"/>
    <n v="94230"/>
    <n v="28"/>
    <s v="Female"/>
    <x v="0"/>
    <x v="5"/>
    <s v="Biryani"/>
    <d v="2022-01-13T00:00:00"/>
    <s v="Online"/>
    <n v="44"/>
    <n v="1.3"/>
    <n v="1103.05"/>
    <n v="72.11"/>
    <s v="Wallet"/>
    <n v="3"/>
    <s v="25-35"/>
    <s v="new"/>
    <s v="high value"/>
    <s v="medium"/>
    <s v="Jan"/>
    <x v="2"/>
    <x v="2"/>
    <x v="0"/>
  </r>
  <r>
    <n v="609945"/>
    <n v="59748"/>
    <n v="54"/>
    <s v="Female"/>
    <x v="1"/>
    <x v="3"/>
    <s v="Biryani"/>
    <d v="2023-01-29T00:00:00"/>
    <s v="COD"/>
    <n v="58"/>
    <n v="3.5"/>
    <n v="534.96"/>
    <n v="92.99"/>
    <s v="UPI"/>
    <n v="1"/>
    <s v="50+"/>
    <s v="new"/>
    <s v="high value"/>
    <s v="Low"/>
    <s v="Jan"/>
    <x v="0"/>
    <x v="2"/>
    <x v="1"/>
  </r>
  <r>
    <n v="609946"/>
    <n v="75770"/>
    <n v="53"/>
    <s v="Female"/>
    <x v="4"/>
    <x v="7"/>
    <s v="Pizza"/>
    <d v="2024-05-16T00:00:00"/>
    <s v="COD"/>
    <n v="47"/>
    <n v="12.3"/>
    <n v="451.81"/>
    <n v="108.93"/>
    <s v="Card"/>
    <n v="2"/>
    <s v="50+"/>
    <s v="new"/>
    <s v="medium"/>
    <s v="Low"/>
    <s v="May"/>
    <x v="1"/>
    <x v="1"/>
    <x v="1"/>
  </r>
  <r>
    <n v="609947"/>
    <n v="81988"/>
    <n v="49"/>
    <s v="Male"/>
    <x v="2"/>
    <x v="1"/>
    <s v="Biryani"/>
    <d v="2022-08-04T00:00:00"/>
    <s v="COD"/>
    <n v="57"/>
    <n v="9.4"/>
    <n v="698.38"/>
    <n v="73.790000000000006"/>
    <s v="Cash"/>
    <n v="3"/>
    <s v="36-50"/>
    <s v="new"/>
    <s v="high value"/>
    <s v="medium"/>
    <s v="Aug"/>
    <x v="2"/>
    <x v="0"/>
    <x v="1"/>
  </r>
  <r>
    <n v="609948"/>
    <n v="37418"/>
    <n v="52"/>
    <s v="Female"/>
    <x v="4"/>
    <x v="6"/>
    <s v="South Indian"/>
    <d v="2022-05-20T00:00:00"/>
    <s v="COD"/>
    <n v="75"/>
    <n v="14.7"/>
    <n v="426.96"/>
    <n v="52.12"/>
    <s v="UPI"/>
    <n v="3"/>
    <s v="50+"/>
    <s v="new"/>
    <s v="medium"/>
    <s v="medium"/>
    <s v="May"/>
    <x v="2"/>
    <x v="1"/>
    <x v="1"/>
  </r>
  <r>
    <n v="609949"/>
    <n v="20749"/>
    <n v="33"/>
    <s v="Male"/>
    <x v="0"/>
    <x v="0"/>
    <s v="Pizza"/>
    <d v="2023-04-19T00:00:00"/>
    <s v="COD"/>
    <n v="36"/>
    <n v="9.1999999999999993"/>
    <n v="1395.32"/>
    <n v="54.91"/>
    <s v="UPI"/>
    <n v="1"/>
    <s v="25-35"/>
    <s v="repeat"/>
    <s v="high value"/>
    <s v="Low"/>
    <s v="Apr"/>
    <x v="0"/>
    <x v="0"/>
    <x v="0"/>
  </r>
  <r>
    <n v="609950"/>
    <n v="47490"/>
    <n v="22"/>
    <s v="Female"/>
    <x v="5"/>
    <x v="5"/>
    <s v="Burger"/>
    <d v="2022-11-15T00:00:00"/>
    <s v="COD"/>
    <n v="86"/>
    <n v="10.3"/>
    <n v="587.71"/>
    <n v="101.55"/>
    <s v="UPI"/>
    <n v="3"/>
    <s v="18-24"/>
    <s v="new"/>
    <s v="high value"/>
    <s v="medium"/>
    <s v="Nov"/>
    <x v="2"/>
    <x v="1"/>
    <x v="1"/>
  </r>
  <r>
    <n v="609951"/>
    <n v="48629"/>
    <n v="39"/>
    <s v="Female"/>
    <x v="5"/>
    <x v="5"/>
    <s v="South Indian"/>
    <d v="2022-01-04T00:00:00"/>
    <s v="COD"/>
    <n v="37"/>
    <n v="8.6"/>
    <n v="748.28"/>
    <n v="50.71"/>
    <s v="Cash"/>
    <n v="5"/>
    <s v="36-50"/>
    <s v="new"/>
    <s v="high value"/>
    <s v="High"/>
    <s v="Jan"/>
    <x v="2"/>
    <x v="0"/>
    <x v="0"/>
  </r>
  <r>
    <n v="609952"/>
    <n v="94756"/>
    <n v="18"/>
    <s v="Male"/>
    <x v="2"/>
    <x v="7"/>
    <s v="Sandwich"/>
    <d v="2024-11-24T00:00:00"/>
    <s v="COD"/>
    <n v="58"/>
    <n v="5.8"/>
    <n v="834.88"/>
    <n v="85.53"/>
    <s v="UPI"/>
    <n v="1"/>
    <s v="18-24"/>
    <s v="new"/>
    <s v="high value"/>
    <s v="Low"/>
    <s v="Nov"/>
    <x v="1"/>
    <x v="0"/>
    <x v="1"/>
  </r>
  <r>
    <n v="609953"/>
    <n v="84287"/>
    <n v="52"/>
    <s v="Female"/>
    <x v="1"/>
    <x v="4"/>
    <s v="Biryani"/>
    <d v="2023-06-28T00:00:00"/>
    <s v="COD"/>
    <n v="61"/>
    <n v="12.9"/>
    <n v="368.22"/>
    <n v="56"/>
    <s v="Card"/>
    <n v="5"/>
    <s v="50+"/>
    <s v="new"/>
    <s v="medium"/>
    <s v="High"/>
    <s v="Jun"/>
    <x v="0"/>
    <x v="1"/>
    <x v="1"/>
  </r>
  <r>
    <n v="609954"/>
    <n v="25829"/>
    <n v="18"/>
    <s v="Female"/>
    <x v="2"/>
    <x v="1"/>
    <s v="Chinese"/>
    <d v="2022-06-18T00:00:00"/>
    <s v="Online"/>
    <n v="54"/>
    <n v="11.8"/>
    <n v="281.58"/>
    <n v="97.43"/>
    <s v="UPI"/>
    <n v="4"/>
    <s v="18-24"/>
    <s v="new"/>
    <s v="medium"/>
    <s v="medium"/>
    <s v="Jun"/>
    <x v="2"/>
    <x v="1"/>
    <x v="1"/>
  </r>
  <r>
    <n v="609955"/>
    <n v="28218"/>
    <n v="46"/>
    <s v="Male"/>
    <x v="1"/>
    <x v="3"/>
    <s v="Chinese"/>
    <d v="2024-04-26T00:00:00"/>
    <s v="COD"/>
    <n v="32"/>
    <n v="8.1"/>
    <n v="1392.04"/>
    <n v="118.77"/>
    <s v="Wallet"/>
    <n v="2"/>
    <s v="36-50"/>
    <s v="new"/>
    <s v="high value"/>
    <s v="Low"/>
    <s v="Apr"/>
    <x v="1"/>
    <x v="0"/>
    <x v="0"/>
  </r>
  <r>
    <n v="609956"/>
    <n v="62936"/>
    <n v="59"/>
    <s v="Female"/>
    <x v="5"/>
    <x v="3"/>
    <s v="Burger"/>
    <d v="2023-07-02T00:00:00"/>
    <s v="Online"/>
    <n v="36"/>
    <n v="6.9"/>
    <n v="686.25"/>
    <n v="103.62"/>
    <s v="Wallet"/>
    <n v="3"/>
    <s v="50+"/>
    <s v="new"/>
    <s v="high value"/>
    <s v="medium"/>
    <s v="Jul"/>
    <x v="0"/>
    <x v="0"/>
    <x v="0"/>
  </r>
  <r>
    <n v="609957"/>
    <n v="86689"/>
    <n v="64"/>
    <s v="Male"/>
    <x v="4"/>
    <x v="1"/>
    <s v="Chinese"/>
    <d v="2023-11-17T00:00:00"/>
    <s v="COD"/>
    <n v="57"/>
    <n v="8.4"/>
    <n v="617.29"/>
    <n v="106.69"/>
    <s v="UPI"/>
    <n v="3"/>
    <s v="50+"/>
    <s v="new"/>
    <s v="high value"/>
    <s v="medium"/>
    <s v="Nov"/>
    <x v="0"/>
    <x v="0"/>
    <x v="1"/>
  </r>
  <r>
    <n v="609958"/>
    <n v="76786"/>
    <n v="35"/>
    <s v="Female"/>
    <x v="1"/>
    <x v="3"/>
    <s v="Pizza"/>
    <d v="2024-03-13T00:00:00"/>
    <s v="COD"/>
    <n v="73"/>
    <n v="13.8"/>
    <n v="803.66"/>
    <n v="44.4"/>
    <s v="Cash"/>
    <n v="5"/>
    <s v="25-35"/>
    <s v="new"/>
    <s v="high value"/>
    <s v="High"/>
    <s v="Mar"/>
    <x v="1"/>
    <x v="1"/>
    <x v="1"/>
  </r>
  <r>
    <n v="609959"/>
    <n v="23886"/>
    <n v="28"/>
    <s v="Male"/>
    <x v="1"/>
    <x v="1"/>
    <s v="Chinese"/>
    <d v="2023-10-01T00:00:00"/>
    <s v="COD"/>
    <n v="71"/>
    <n v="10.9"/>
    <n v="709.26"/>
    <n v="35.74"/>
    <s v="Wallet"/>
    <n v="3"/>
    <s v="25-35"/>
    <s v="new"/>
    <s v="high value"/>
    <s v="medium"/>
    <s v="Oct"/>
    <x v="0"/>
    <x v="1"/>
    <x v="1"/>
  </r>
  <r>
    <n v="609960"/>
    <n v="26507"/>
    <n v="35"/>
    <s v="Female"/>
    <x v="5"/>
    <x v="2"/>
    <s v="Chinese"/>
    <d v="2023-11-13T00:00:00"/>
    <s v="COD"/>
    <n v="61"/>
    <n v="6.8"/>
    <n v="1000"/>
    <n v="100.06"/>
    <s v="Wallet"/>
    <n v="3"/>
    <s v="25-35"/>
    <s v="new"/>
    <s v="high value"/>
    <s v="medium"/>
    <s v="Nov"/>
    <x v="0"/>
    <x v="0"/>
    <x v="1"/>
  </r>
  <r>
    <n v="609961"/>
    <n v="87715"/>
    <n v="48"/>
    <s v="Female"/>
    <x v="2"/>
    <x v="4"/>
    <s v="Burger"/>
    <d v="2022-09-10T00:00:00"/>
    <s v="COD"/>
    <n v="50"/>
    <n v="7.4"/>
    <n v="1283.2"/>
    <n v="110.27"/>
    <s v="UPI"/>
    <n v="1"/>
    <s v="36-50"/>
    <s v="new"/>
    <s v="high value"/>
    <s v="Low"/>
    <s v="Sep"/>
    <x v="2"/>
    <x v="0"/>
    <x v="1"/>
  </r>
  <r>
    <n v="609962"/>
    <n v="29377"/>
    <n v="37"/>
    <s v="Female"/>
    <x v="4"/>
    <x v="7"/>
    <s v="Burger"/>
    <d v="2023-11-26T00:00:00"/>
    <s v="COD"/>
    <n v="44"/>
    <n v="4.8"/>
    <n v="856.35"/>
    <n v="31.96"/>
    <s v="Card"/>
    <n v="4"/>
    <s v="36-50"/>
    <s v="new"/>
    <s v="high value"/>
    <s v="medium"/>
    <s v="Nov"/>
    <x v="0"/>
    <x v="2"/>
    <x v="0"/>
  </r>
  <r>
    <n v="609963"/>
    <n v="43249"/>
    <n v="51"/>
    <s v="Male"/>
    <x v="1"/>
    <x v="7"/>
    <s v="Sandwich"/>
    <d v="2023-03-08T00:00:00"/>
    <s v="COD"/>
    <n v="81"/>
    <n v="8.8000000000000007"/>
    <n v="589.92999999999995"/>
    <n v="59.68"/>
    <s v="Cash"/>
    <n v="5"/>
    <s v="50+"/>
    <s v="new"/>
    <s v="high value"/>
    <s v="High"/>
    <s v="Mar"/>
    <x v="0"/>
    <x v="0"/>
    <x v="1"/>
  </r>
  <r>
    <n v="609964"/>
    <n v="67748"/>
    <n v="58"/>
    <s v="Female"/>
    <x v="3"/>
    <x v="3"/>
    <s v="Chinese"/>
    <d v="2024-07-29T00:00:00"/>
    <s v="COD"/>
    <n v="45"/>
    <n v="8.6999999999999993"/>
    <n v="520.75"/>
    <n v="101.37"/>
    <s v="Cash"/>
    <n v="5"/>
    <s v="50+"/>
    <s v="new"/>
    <s v="high value"/>
    <s v="High"/>
    <s v="Jul"/>
    <x v="1"/>
    <x v="0"/>
    <x v="0"/>
  </r>
  <r>
    <n v="609965"/>
    <n v="14964"/>
    <n v="46"/>
    <s v="Male"/>
    <x v="2"/>
    <x v="3"/>
    <s v="Chinese"/>
    <d v="2022-05-23T00:00:00"/>
    <s v="COD"/>
    <n v="27"/>
    <n v="5.7"/>
    <n v="536.80999999999995"/>
    <n v="78.459999999999994"/>
    <s v="Cash"/>
    <n v="4"/>
    <s v="36-50"/>
    <s v="new"/>
    <s v="high value"/>
    <s v="medium"/>
    <s v="May"/>
    <x v="2"/>
    <x v="0"/>
    <x v="2"/>
  </r>
  <r>
    <n v="609966"/>
    <n v="43591"/>
    <n v="30"/>
    <s v="Male"/>
    <x v="5"/>
    <x v="7"/>
    <s v="Biryani"/>
    <d v="2022-07-29T00:00:00"/>
    <s v="COD"/>
    <n v="46"/>
    <n v="12.9"/>
    <n v="650.79"/>
    <n v="46.13"/>
    <s v="Cash"/>
    <n v="4"/>
    <s v="25-35"/>
    <s v="new"/>
    <s v="high value"/>
    <s v="medium"/>
    <s v="Jul"/>
    <x v="2"/>
    <x v="1"/>
    <x v="1"/>
  </r>
  <r>
    <n v="609967"/>
    <n v="21266"/>
    <n v="35"/>
    <s v="Female"/>
    <x v="5"/>
    <x v="7"/>
    <s v="Pizza"/>
    <d v="2024-10-15T00:00:00"/>
    <s v="Online"/>
    <n v="31"/>
    <n v="14.4"/>
    <n v="1067.24"/>
    <n v="59.55"/>
    <s v="Wallet"/>
    <n v="2"/>
    <s v="25-35"/>
    <s v="new"/>
    <s v="high value"/>
    <s v="Low"/>
    <s v="Oct"/>
    <x v="1"/>
    <x v="1"/>
    <x v="0"/>
  </r>
  <r>
    <n v="609968"/>
    <n v="91585"/>
    <n v="35"/>
    <s v="Female"/>
    <x v="4"/>
    <x v="6"/>
    <s v="South Indian"/>
    <d v="2022-07-29T00:00:00"/>
    <s v="COD"/>
    <n v="34"/>
    <n v="13.1"/>
    <n v="195.14"/>
    <n v="23.79"/>
    <s v="Cash"/>
    <n v="2"/>
    <s v="25-35"/>
    <s v="new"/>
    <s v="low"/>
    <s v="Low"/>
    <s v="Jul"/>
    <x v="2"/>
    <x v="1"/>
    <x v="0"/>
  </r>
  <r>
    <n v="609969"/>
    <n v="24686"/>
    <n v="56"/>
    <s v="Female"/>
    <x v="2"/>
    <x v="6"/>
    <s v="Burger"/>
    <d v="2024-11-30T00:00:00"/>
    <s v="COD"/>
    <n v="82"/>
    <n v="1.7"/>
    <n v="856.05"/>
    <n v="104.58"/>
    <s v="Cash"/>
    <n v="3"/>
    <s v="50+"/>
    <s v="new"/>
    <s v="high value"/>
    <s v="medium"/>
    <s v="Nov"/>
    <x v="1"/>
    <x v="2"/>
    <x v="1"/>
  </r>
  <r>
    <n v="609970"/>
    <n v="43617"/>
    <n v="43"/>
    <s v="Female"/>
    <x v="0"/>
    <x v="1"/>
    <s v="Chinese"/>
    <d v="2024-04-13T00:00:00"/>
    <s v="COD"/>
    <n v="52"/>
    <n v="10.199999999999999"/>
    <n v="854.76"/>
    <n v="64.430000000000007"/>
    <s v="Wallet"/>
    <n v="3"/>
    <s v="36-50"/>
    <s v="new"/>
    <s v="high value"/>
    <s v="medium"/>
    <s v="Apr"/>
    <x v="1"/>
    <x v="1"/>
    <x v="1"/>
  </r>
  <r>
    <n v="609971"/>
    <n v="35002"/>
    <n v="53"/>
    <s v="Female"/>
    <x v="3"/>
    <x v="5"/>
    <s v="South Indian"/>
    <d v="2023-03-06T00:00:00"/>
    <s v="Online"/>
    <n v="39"/>
    <n v="11.1"/>
    <n v="1057.04"/>
    <n v="55.39"/>
    <s v="UPI"/>
    <n v="1"/>
    <s v="50+"/>
    <s v="new"/>
    <s v="high value"/>
    <s v="Low"/>
    <s v="Mar"/>
    <x v="0"/>
    <x v="1"/>
    <x v="0"/>
  </r>
  <r>
    <n v="609972"/>
    <n v="30409"/>
    <n v="52"/>
    <s v="Female"/>
    <x v="4"/>
    <x v="4"/>
    <s v="Burger"/>
    <d v="2023-01-30T00:00:00"/>
    <s v="Online"/>
    <n v="43"/>
    <n v="14.8"/>
    <n v="946.44"/>
    <n v="23.33"/>
    <s v="UPI"/>
    <n v="3"/>
    <s v="50+"/>
    <s v="new"/>
    <s v="high value"/>
    <s v="medium"/>
    <s v="Jan"/>
    <x v="0"/>
    <x v="1"/>
    <x v="0"/>
  </r>
  <r>
    <n v="609973"/>
    <n v="33668"/>
    <n v="61"/>
    <s v="Male"/>
    <x v="2"/>
    <x v="5"/>
    <s v="Burger"/>
    <d v="2024-02-13T00:00:00"/>
    <s v="COD"/>
    <n v="29"/>
    <n v="11.8"/>
    <n v="271.51"/>
    <n v="107.11"/>
    <s v="Cash"/>
    <n v="4"/>
    <s v="50+"/>
    <s v="new"/>
    <s v="medium"/>
    <s v="medium"/>
    <s v="Feb"/>
    <x v="1"/>
    <x v="1"/>
    <x v="2"/>
  </r>
  <r>
    <n v="609974"/>
    <n v="20248"/>
    <n v="29"/>
    <s v="Female"/>
    <x v="5"/>
    <x v="3"/>
    <s v="Biryani"/>
    <d v="2023-06-03T00:00:00"/>
    <s v="Online"/>
    <n v="55"/>
    <n v="5"/>
    <n v="469.21"/>
    <n v="36.43"/>
    <s v="UPI"/>
    <n v="4"/>
    <s v="25-35"/>
    <s v="new"/>
    <s v="medium"/>
    <s v="medium"/>
    <s v="Jun"/>
    <x v="0"/>
    <x v="2"/>
    <x v="1"/>
  </r>
  <r>
    <n v="609975"/>
    <n v="58533"/>
    <n v="47"/>
    <s v="Male"/>
    <x v="1"/>
    <x v="5"/>
    <s v="Biryani"/>
    <d v="2023-06-03T00:00:00"/>
    <s v="Online"/>
    <n v="37"/>
    <n v="4.5"/>
    <n v="1345.86"/>
    <n v="106.01"/>
    <s v="Cash"/>
    <n v="1"/>
    <s v="36-50"/>
    <s v="repeat"/>
    <s v="high value"/>
    <s v="Low"/>
    <s v="Jun"/>
    <x v="0"/>
    <x v="2"/>
    <x v="0"/>
  </r>
  <r>
    <n v="609976"/>
    <n v="41537"/>
    <n v="20"/>
    <s v="Female"/>
    <x v="1"/>
    <x v="5"/>
    <s v="Pizza"/>
    <d v="2022-01-29T00:00:00"/>
    <s v="COD"/>
    <n v="69"/>
    <n v="14.7"/>
    <n v="1342.23"/>
    <n v="24.56"/>
    <s v="Card"/>
    <n v="2"/>
    <s v="18-24"/>
    <s v="new"/>
    <s v="high value"/>
    <s v="Low"/>
    <s v="Jan"/>
    <x v="2"/>
    <x v="1"/>
    <x v="1"/>
  </r>
  <r>
    <n v="609977"/>
    <n v="48905"/>
    <n v="33"/>
    <s v="Female"/>
    <x v="1"/>
    <x v="3"/>
    <s v="Burger"/>
    <d v="2023-07-02T00:00:00"/>
    <s v="COD"/>
    <n v="38"/>
    <n v="6.4"/>
    <n v="521.91999999999996"/>
    <n v="55.06"/>
    <s v="Card"/>
    <n v="1"/>
    <s v="25-35"/>
    <s v="new"/>
    <s v="high value"/>
    <s v="Low"/>
    <s v="Jul"/>
    <x v="0"/>
    <x v="0"/>
    <x v="0"/>
  </r>
  <r>
    <n v="609978"/>
    <n v="51600"/>
    <n v="45"/>
    <s v="Female"/>
    <x v="0"/>
    <x v="7"/>
    <s v="Pizza"/>
    <d v="2024-07-22T00:00:00"/>
    <s v="Online"/>
    <n v="46"/>
    <n v="3.2"/>
    <n v="1131.8499999999999"/>
    <n v="67.989999999999995"/>
    <s v="Cash"/>
    <n v="5"/>
    <s v="36-50"/>
    <s v="new"/>
    <s v="high value"/>
    <s v="High"/>
    <s v="Jul"/>
    <x v="1"/>
    <x v="2"/>
    <x v="1"/>
  </r>
  <r>
    <n v="609979"/>
    <n v="47783"/>
    <n v="35"/>
    <s v="Female"/>
    <x v="5"/>
    <x v="2"/>
    <s v="Sandwich"/>
    <d v="2022-03-01T00:00:00"/>
    <s v="Online"/>
    <n v="30"/>
    <n v="3.3"/>
    <n v="556.30999999999995"/>
    <n v="119.6"/>
    <s v="Wallet"/>
    <n v="1"/>
    <s v="25-35"/>
    <s v="new"/>
    <s v="high value"/>
    <s v="Low"/>
    <s v="Mar"/>
    <x v="2"/>
    <x v="2"/>
    <x v="2"/>
  </r>
  <r>
    <n v="609980"/>
    <n v="61177"/>
    <n v="33"/>
    <s v="Female"/>
    <x v="5"/>
    <x v="2"/>
    <s v="Sandwich"/>
    <d v="2024-08-07T00:00:00"/>
    <s v="Online"/>
    <n v="28"/>
    <n v="15"/>
    <n v="327.2"/>
    <n v="51.07"/>
    <s v="Cash"/>
    <n v="5"/>
    <s v="25-35"/>
    <s v="new"/>
    <s v="medium"/>
    <s v="High"/>
    <s v="Aug"/>
    <x v="1"/>
    <x v="1"/>
    <x v="2"/>
  </r>
  <r>
    <n v="609981"/>
    <n v="83487"/>
    <n v="29"/>
    <s v="Male"/>
    <x v="5"/>
    <x v="5"/>
    <s v="South Indian"/>
    <d v="2023-04-12T00:00:00"/>
    <s v="Online"/>
    <n v="83"/>
    <n v="7"/>
    <n v="1039.1300000000001"/>
    <n v="81"/>
    <s v="Wallet"/>
    <n v="2"/>
    <s v="25-35"/>
    <s v="new"/>
    <s v="high value"/>
    <s v="Low"/>
    <s v="Apr"/>
    <x v="0"/>
    <x v="0"/>
    <x v="1"/>
  </r>
  <r>
    <n v="609982"/>
    <n v="35552"/>
    <n v="40"/>
    <s v="Male"/>
    <x v="1"/>
    <x v="5"/>
    <s v="Sandwich"/>
    <d v="2023-05-13T00:00:00"/>
    <s v="Online"/>
    <n v="56"/>
    <n v="1.2"/>
    <n v="401.16"/>
    <n v="72.239999999999995"/>
    <s v="Card"/>
    <n v="1"/>
    <s v="36-50"/>
    <s v="new"/>
    <s v="medium"/>
    <s v="Low"/>
    <s v="May"/>
    <x v="0"/>
    <x v="2"/>
    <x v="1"/>
  </r>
  <r>
    <n v="609983"/>
    <n v="10866"/>
    <n v="45"/>
    <s v="Male"/>
    <x v="2"/>
    <x v="1"/>
    <s v="South Indian"/>
    <d v="2024-10-07T00:00:00"/>
    <s v="COD"/>
    <n v="40"/>
    <n v="1.4"/>
    <n v="1115.01"/>
    <n v="117.72"/>
    <s v="Cash"/>
    <n v="4"/>
    <s v="36-50"/>
    <s v="new"/>
    <s v="high value"/>
    <s v="medium"/>
    <s v="Oct"/>
    <x v="1"/>
    <x v="2"/>
    <x v="0"/>
  </r>
  <r>
    <n v="609984"/>
    <n v="74594"/>
    <n v="24"/>
    <s v="Male"/>
    <x v="2"/>
    <x v="0"/>
    <s v="South Indian"/>
    <d v="2024-06-30T00:00:00"/>
    <s v="COD"/>
    <n v="33"/>
    <n v="13.8"/>
    <n v="1028.81"/>
    <n v="111.59"/>
    <s v="Cash"/>
    <n v="3"/>
    <s v="18-24"/>
    <s v="new"/>
    <s v="high value"/>
    <s v="medium"/>
    <s v="Jun"/>
    <x v="1"/>
    <x v="1"/>
    <x v="0"/>
  </r>
  <r>
    <n v="609985"/>
    <n v="74044"/>
    <n v="63"/>
    <s v="Female"/>
    <x v="2"/>
    <x v="3"/>
    <s v="Pizza"/>
    <d v="2024-10-13T00:00:00"/>
    <s v="Online"/>
    <n v="65"/>
    <n v="1.1000000000000001"/>
    <n v="487.42"/>
    <n v="101.8"/>
    <s v="UPI"/>
    <n v="2"/>
    <s v="50+"/>
    <s v="new"/>
    <s v="medium"/>
    <s v="Low"/>
    <s v="Oct"/>
    <x v="1"/>
    <x v="2"/>
    <x v="1"/>
  </r>
  <r>
    <n v="609986"/>
    <n v="81937"/>
    <n v="59"/>
    <s v="Female"/>
    <x v="2"/>
    <x v="2"/>
    <s v="Pizza"/>
    <d v="2022-01-11T00:00:00"/>
    <s v="COD"/>
    <n v="89"/>
    <n v="10.6"/>
    <n v="798.08"/>
    <n v="93.99"/>
    <s v="Cash"/>
    <n v="4"/>
    <s v="50+"/>
    <s v="new"/>
    <s v="high value"/>
    <s v="medium"/>
    <s v="Jan"/>
    <x v="2"/>
    <x v="1"/>
    <x v="1"/>
  </r>
  <r>
    <n v="609987"/>
    <n v="13117"/>
    <n v="57"/>
    <s v="Male"/>
    <x v="0"/>
    <x v="3"/>
    <s v="Biryani"/>
    <d v="2022-04-30T00:00:00"/>
    <s v="Online"/>
    <n v="39"/>
    <n v="13.5"/>
    <n v="832.89"/>
    <n v="111.21"/>
    <s v="Cash"/>
    <n v="4"/>
    <s v="50+"/>
    <s v="new"/>
    <s v="high value"/>
    <s v="medium"/>
    <s v="Apr"/>
    <x v="2"/>
    <x v="1"/>
    <x v="0"/>
  </r>
  <r>
    <n v="609988"/>
    <n v="60077"/>
    <n v="26"/>
    <s v="Female"/>
    <x v="4"/>
    <x v="1"/>
    <s v="Biryani"/>
    <d v="2022-05-30T00:00:00"/>
    <s v="COD"/>
    <n v="38"/>
    <n v="7.6"/>
    <n v="950.39"/>
    <n v="25.5"/>
    <s v="Cash"/>
    <n v="1"/>
    <s v="25-35"/>
    <s v="new"/>
    <s v="high value"/>
    <s v="Low"/>
    <s v="May"/>
    <x v="2"/>
    <x v="0"/>
    <x v="0"/>
  </r>
  <r>
    <n v="609989"/>
    <n v="25681"/>
    <n v="36"/>
    <s v="Female"/>
    <x v="5"/>
    <x v="2"/>
    <s v="Burger"/>
    <d v="2024-06-18T00:00:00"/>
    <s v="COD"/>
    <n v="84"/>
    <n v="1.2"/>
    <n v="685.82"/>
    <n v="117.21"/>
    <s v="Card"/>
    <n v="5"/>
    <s v="36-50"/>
    <s v="new"/>
    <s v="high value"/>
    <s v="High"/>
    <s v="Jun"/>
    <x v="1"/>
    <x v="2"/>
    <x v="1"/>
  </r>
  <r>
    <n v="609990"/>
    <n v="98616"/>
    <n v="43"/>
    <s v="Female"/>
    <x v="1"/>
    <x v="3"/>
    <s v="Pizza"/>
    <d v="2023-04-11T00:00:00"/>
    <s v="Online"/>
    <n v="68"/>
    <n v="12"/>
    <n v="726.75"/>
    <n v="38.549999999999997"/>
    <s v="Wallet"/>
    <n v="4"/>
    <s v="36-50"/>
    <s v="repeat"/>
    <s v="high value"/>
    <s v="medium"/>
    <s v="Apr"/>
    <x v="0"/>
    <x v="1"/>
    <x v="1"/>
  </r>
  <r>
    <n v="609991"/>
    <n v="86613"/>
    <n v="42"/>
    <s v="Male"/>
    <x v="2"/>
    <x v="2"/>
    <s v="Chinese"/>
    <d v="2023-08-16T00:00:00"/>
    <s v="COD"/>
    <n v="41"/>
    <n v="9.1999999999999993"/>
    <n v="252.65"/>
    <n v="73.62"/>
    <s v="Cash"/>
    <n v="2"/>
    <s v="36-50"/>
    <s v="new"/>
    <s v="medium"/>
    <s v="Low"/>
    <s v="Aug"/>
    <x v="0"/>
    <x v="0"/>
    <x v="0"/>
  </r>
  <r>
    <n v="609992"/>
    <n v="22338"/>
    <n v="59"/>
    <s v="Male"/>
    <x v="3"/>
    <x v="5"/>
    <s v="Biryani"/>
    <d v="2022-05-08T00:00:00"/>
    <s v="COD"/>
    <n v="73"/>
    <n v="7.2"/>
    <n v="939.01"/>
    <n v="22.17"/>
    <s v="Wallet"/>
    <n v="1"/>
    <s v="50+"/>
    <s v="new"/>
    <s v="high value"/>
    <s v="Low"/>
    <s v="May"/>
    <x v="2"/>
    <x v="0"/>
    <x v="1"/>
  </r>
  <r>
    <n v="609993"/>
    <n v="59015"/>
    <n v="36"/>
    <s v="Male"/>
    <x v="4"/>
    <x v="7"/>
    <s v="Biryani"/>
    <d v="2023-08-05T00:00:00"/>
    <s v="Online"/>
    <n v="88"/>
    <n v="3.9"/>
    <n v="1117.75"/>
    <n v="73.739999999999995"/>
    <s v="Cash"/>
    <n v="2"/>
    <s v="36-50"/>
    <s v="new"/>
    <s v="high value"/>
    <s v="Low"/>
    <s v="Aug"/>
    <x v="0"/>
    <x v="2"/>
    <x v="1"/>
  </r>
  <r>
    <n v="609994"/>
    <n v="99253"/>
    <n v="44"/>
    <s v="Female"/>
    <x v="1"/>
    <x v="7"/>
    <s v="Chinese"/>
    <d v="2023-04-17T00:00:00"/>
    <s v="COD"/>
    <n v="83"/>
    <n v="1.2"/>
    <n v="918.64"/>
    <n v="25.13"/>
    <s v="Card"/>
    <n v="4"/>
    <s v="36-50"/>
    <s v="new"/>
    <s v="high value"/>
    <s v="medium"/>
    <s v="Apr"/>
    <x v="0"/>
    <x v="2"/>
    <x v="1"/>
  </r>
  <r>
    <n v="609995"/>
    <n v="10387"/>
    <n v="27"/>
    <s v="Female"/>
    <x v="2"/>
    <x v="1"/>
    <s v="Burger"/>
    <d v="2022-07-21T00:00:00"/>
    <s v="COD"/>
    <n v="34"/>
    <n v="7.5"/>
    <n v="525.16999999999996"/>
    <n v="93.86"/>
    <s v="Wallet"/>
    <n v="4"/>
    <s v="25-35"/>
    <s v="new"/>
    <s v="high value"/>
    <s v="medium"/>
    <s v="Jul"/>
    <x v="2"/>
    <x v="0"/>
    <x v="0"/>
  </r>
  <r>
    <n v="609996"/>
    <n v="56014"/>
    <n v="44"/>
    <s v="Male"/>
    <x v="3"/>
    <x v="6"/>
    <s v="South Indian"/>
    <d v="2022-05-23T00:00:00"/>
    <s v="COD"/>
    <n v="29"/>
    <n v="4.8"/>
    <n v="1221.51"/>
    <n v="26.79"/>
    <s v="Card"/>
    <n v="1"/>
    <s v="36-50"/>
    <s v="new"/>
    <s v="high value"/>
    <s v="Low"/>
    <s v="May"/>
    <x v="2"/>
    <x v="2"/>
    <x v="2"/>
  </r>
  <r>
    <n v="609997"/>
    <n v="58931"/>
    <n v="64"/>
    <s v="Male"/>
    <x v="3"/>
    <x v="4"/>
    <s v="South Indian"/>
    <d v="2024-02-22T00:00:00"/>
    <s v="Online"/>
    <n v="38"/>
    <n v="4.8"/>
    <n v="747.76"/>
    <n v="96.76"/>
    <s v="Card"/>
    <n v="1"/>
    <s v="50+"/>
    <s v="repeat"/>
    <s v="high value"/>
    <s v="Low"/>
    <s v="Feb"/>
    <x v="1"/>
    <x v="2"/>
    <x v="0"/>
  </r>
  <r>
    <n v="609998"/>
    <n v="31886"/>
    <n v="60"/>
    <s v="Male"/>
    <x v="5"/>
    <x v="0"/>
    <s v="Sandwich"/>
    <d v="2022-03-28T00:00:00"/>
    <s v="COD"/>
    <n v="39"/>
    <n v="5.9"/>
    <n v="340.44"/>
    <n v="82.38"/>
    <s v="Card"/>
    <n v="4"/>
    <s v="50+"/>
    <s v="new"/>
    <s v="medium"/>
    <s v="medium"/>
    <s v="Mar"/>
    <x v="2"/>
    <x v="0"/>
    <x v="0"/>
  </r>
  <r>
    <n v="609999"/>
    <n v="31902"/>
    <n v="57"/>
    <s v="Male"/>
    <x v="0"/>
    <x v="5"/>
    <s v="Sandwich"/>
    <d v="2024-09-25T00:00:00"/>
    <s v="Online"/>
    <n v="63"/>
    <n v="8.9"/>
    <n v="287.36"/>
    <n v="22.43"/>
    <s v="Wallet"/>
    <n v="2"/>
    <s v="50+"/>
    <s v="new"/>
    <s v="medium"/>
    <s v="Low"/>
    <s v="Sep"/>
    <x v="1"/>
    <x v="0"/>
    <x v="1"/>
  </r>
  <r>
    <n v="610000"/>
    <n v="41939"/>
    <n v="27"/>
    <s v="Male"/>
    <x v="0"/>
    <x v="4"/>
    <s v="Chinese"/>
    <d v="2024-02-28T00:00:00"/>
    <s v="COD"/>
    <n v="61"/>
    <n v="5.0999999999999996"/>
    <n v="476.74"/>
    <n v="63.98"/>
    <s v="Wallet"/>
    <n v="5"/>
    <s v="25-35"/>
    <s v="new"/>
    <s v="medium"/>
    <s v="High"/>
    <s v="Feb"/>
    <x v="1"/>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D48D33-92CC-423B-95B4-28F8EC8B9ECA}" name="PivotTable9" cacheId="18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D3:E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Order_ID" fld="1" subtotal="count" showDataAs="percentOfTotal" baseField="0" baseItem="1" numFmtId="10"/>
  </dataFields>
  <formats count="1">
    <format dxfId="430">
      <pivotArea grandRow="1" outline="0" collapsedLevelsAreSubtotals="1" fieldPosition="0"/>
    </format>
  </formats>
  <chartFormats count="3">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s>
  <pivotHierarchies count="6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_ID"/>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U$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6D1DDD-EF29-49B5-B1E8-10DCBE3FCD7B}" name="PivotTable8" cacheId="17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Order_ID" fld="1" showDataAs="percentOfTotal" baseField="0" baseItem="0" numFmtId="10"/>
  </dataFields>
  <formats count="1">
    <format dxfId="431">
      <pivotArea grandRow="1" outline="0" collapsedLevelsAreSubtotals="1" fieldPosition="0"/>
    </format>
  </formats>
  <chartFormats count="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3"/>
          </reference>
        </references>
      </pivotArea>
    </chartFormat>
    <chartFormat chart="2" format="2">
      <pivotArea type="data" outline="0" fieldPosition="0">
        <references count="2">
          <reference field="4294967294" count="1" selected="0">
            <x v="0"/>
          </reference>
          <reference field="0" count="1" selected="0">
            <x v="2"/>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0"/>
          </reference>
        </references>
      </pivotArea>
    </chartFormat>
  </chartFormats>
  <pivotHierarchies count="6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U$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5C2DEB-3067-40AD-803D-B5FF902392FA}" name="PivotTable17" cacheId="16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4:L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Order_ID" fld="0" subtotal="count" baseField="0" baseItem="0" numFmtId="165"/>
  </dataFields>
  <formats count="1">
    <format dxfId="432">
      <pivotArea outline="0" collapsedLevelsAreSubtotals="1" fieldPosition="0"/>
    </format>
  </formats>
  <pivotHierarchies count="6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_ID"/>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U$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C09CC5-7E6C-4ED5-8393-7BAEB4593C40}" name="PivotTable16" cacheId="16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H23:I34" firstHeaderRow="1" firstDataRow="1" firstDataCol="1"/>
  <pivotFields count="3">
    <pivotField axis="axisRow" allDrilled="1" subtotalTop="0" showAll="0" measureFilter="1" sortType="de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ascending" defaultSubtotal="0" defaultAttributeDrillState="1">
      <items count="6">
        <item x="0"/>
        <item x="1"/>
        <item x="2"/>
        <item x="3"/>
        <item x="4"/>
        <item x="5"/>
      </items>
    </pivotField>
  </pivotFields>
  <rowFields count="1">
    <field x="0"/>
  </rowFields>
  <rowItems count="11">
    <i>
      <x v="7"/>
    </i>
    <i>
      <x v="5"/>
    </i>
    <i>
      <x v="8"/>
    </i>
    <i>
      <x v="6"/>
    </i>
    <i>
      <x v="4"/>
    </i>
    <i>
      <x v="1"/>
    </i>
    <i>
      <x/>
    </i>
    <i>
      <x v="2"/>
    </i>
    <i>
      <x v="9"/>
    </i>
    <i>
      <x v="3"/>
    </i>
    <i t="grand">
      <x/>
    </i>
  </rowItems>
  <colItems count="1">
    <i/>
  </colItems>
  <dataFields count="1">
    <dataField name="Sum of Order_Value" fld="1" showDataAs="percentOfTotal" baseField="2" baseItem="3" numFmtId="10"/>
  </dataFields>
  <formats count="1">
    <format dxfId="433">
      <pivotArea grandRow="1"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7"/>
          </reference>
        </references>
      </pivotArea>
    </chartFormat>
    <chartFormat chart="0" format="2">
      <pivotArea type="data" outline="0" fieldPosition="0">
        <references count="2">
          <reference field="4294967294" count="1" selected="0">
            <x v="0"/>
          </reference>
          <reference field="0" count="1" selected="0">
            <x v="5"/>
          </reference>
        </references>
      </pivotArea>
    </chartFormat>
    <chartFormat chart="0" format="3">
      <pivotArea type="data" outline="0" fieldPosition="0">
        <references count="2">
          <reference field="4294967294" count="1" selected="0">
            <x v="0"/>
          </reference>
          <reference field="0" count="1" selected="0">
            <x v="8"/>
          </reference>
        </references>
      </pivotArea>
    </chartFormat>
    <chartFormat chart="0" format="4">
      <pivotArea type="data" outline="0" fieldPosition="0">
        <references count="2">
          <reference field="4294967294" count="1" selected="0">
            <x v="0"/>
          </reference>
          <reference field="0" count="1" selected="0">
            <x v="6"/>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0" format="7">
      <pivotArea type="data" outline="0" fieldPosition="0">
        <references count="2">
          <reference field="4294967294" count="1" selected="0">
            <x v="0"/>
          </reference>
          <reference field="0" count="1" selected="0">
            <x v="0"/>
          </reference>
        </references>
      </pivotArea>
    </chartFormat>
    <chartFormat chart="0" format="8">
      <pivotArea type="data" outline="0" fieldPosition="0">
        <references count="2">
          <reference field="4294967294" count="1" selected="0">
            <x v="0"/>
          </reference>
          <reference field="0" count="1" selected="0">
            <x v="2"/>
          </reference>
        </references>
      </pivotArea>
    </chartFormat>
    <chartFormat chart="0" format="9">
      <pivotArea type="data" outline="0" fieldPosition="0">
        <references count="2">
          <reference field="4294967294" count="1" selected="0">
            <x v="0"/>
          </reference>
          <reference field="0" count="1" selected="0">
            <x v="9"/>
          </reference>
        </references>
      </pivotArea>
    </chartFormat>
    <chartFormat chart="0" format="10">
      <pivotArea type="data" outline="0" fieldPosition="0">
        <references count="2">
          <reference field="4294967294" count="1" selected="0">
            <x v="0"/>
          </reference>
          <reference field="0" count="1" selected="0">
            <x v="3"/>
          </reference>
        </references>
      </pivotArea>
    </chartFormat>
    <chartFormat chart="0" format="11">
      <pivotArea type="data" outline="0" fieldPosition="0">
        <references count="2">
          <reference field="4294967294" count="1" selected="0">
            <x v="0"/>
          </reference>
          <reference field="0" count="1" selected="0">
            <x v="12"/>
          </reference>
        </references>
      </pivotArea>
    </chartFormat>
    <chartFormat chart="0" format="12">
      <pivotArea type="data" outline="0" fieldPosition="0">
        <references count="2">
          <reference field="4294967294" count="1" selected="0">
            <x v="0"/>
          </reference>
          <reference field="0" count="1" selected="0">
            <x v="17"/>
          </reference>
        </references>
      </pivotArea>
    </chartFormat>
    <chartFormat chart="0" format="13">
      <pivotArea type="data" outline="0" fieldPosition="0">
        <references count="2">
          <reference field="4294967294" count="1" selected="0">
            <x v="0"/>
          </reference>
          <reference field="0" count="1" selected="0">
            <x v="11"/>
          </reference>
        </references>
      </pivotArea>
    </chartFormat>
    <chartFormat chart="0" format="14">
      <pivotArea type="data" outline="0" fieldPosition="0">
        <references count="2">
          <reference field="4294967294" count="1" selected="0">
            <x v="0"/>
          </reference>
          <reference field="0" count="1" selected="0">
            <x v="15"/>
          </reference>
        </references>
      </pivotArea>
    </chartFormat>
    <chartFormat chart="0" format="15">
      <pivotArea type="data" outline="0" fieldPosition="0">
        <references count="2">
          <reference field="4294967294" count="1" selected="0">
            <x v="0"/>
          </reference>
          <reference field="0" count="1" selected="0">
            <x v="10"/>
          </reference>
        </references>
      </pivotArea>
    </chartFormat>
    <chartFormat chart="0" format="16">
      <pivotArea type="data" outline="0" fieldPosition="0">
        <references count="2">
          <reference field="4294967294" count="1" selected="0">
            <x v="0"/>
          </reference>
          <reference field="0" count="1" selected="0">
            <x v="14"/>
          </reference>
        </references>
      </pivotArea>
    </chartFormat>
    <chartFormat chart="0" format="17">
      <pivotArea type="data" outline="0" fieldPosition="0">
        <references count="2">
          <reference field="4294967294" count="1" selected="0">
            <x v="0"/>
          </reference>
          <reference field="0" count="1" selected="0">
            <x v="16"/>
          </reference>
        </references>
      </pivotArea>
    </chartFormat>
    <chartFormat chart="0" format="18">
      <pivotArea type="data" outline="0" fieldPosition="0">
        <references count="2">
          <reference field="4294967294" count="1" selected="0">
            <x v="0"/>
          </reference>
          <reference field="0" count="1" selected="0">
            <x v="13"/>
          </reference>
        </references>
      </pivotArea>
    </chartFormat>
    <chartFormat chart="0" format="19">
      <pivotArea type="data" outline="0" fieldPosition="0">
        <references count="2">
          <reference field="4294967294" count="1" selected="0">
            <x v="0"/>
          </reference>
          <reference field="0" count="1" selected="0">
            <x v="18"/>
          </reference>
        </references>
      </pivotArea>
    </chartFormat>
  </chartFormats>
  <pivotHierarchies count="6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_ID"/>
    <pivotHierarchy dragToData="1"/>
    <pivotHierarchy dragToData="1" caption="Count of Order_ID"/>
    <pivotHierarchy dragToData="1"/>
    <pivotHierarchy dragToData="1" caption="Average of Order_Value"/>
    <pivotHierarchy dragToData="1" caption="Distinct Count of Custom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51">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U$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5AC50C-C1BB-409A-95D8-9350A0D39E78}" name="PivotTable1" cacheId="1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7:L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Order_Value" fld="0" baseField="0" baseItem="0" numFmtId="164"/>
  </dataFields>
  <formats count="2">
    <format dxfId="435">
      <pivotArea grandRow="1" outline="0" collapsedLevelsAreSubtotals="1" fieldPosition="0"/>
    </format>
    <format dxfId="434">
      <pivotArea outline="0" collapsedLevelsAreSubtotals="1" fieldPosition="0"/>
    </format>
  </formats>
  <pivotHierarchies count="6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_ID"/>
    <pivotHierarchy dragToData="1"/>
    <pivotHierarchy dragToData="1" caption="Count of Order_ID"/>
    <pivotHierarchy dragToData="1" caption="Sum of Order_Value"/>
    <pivotHierarchy dragToData="1" caption="Average of Order_Val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U$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764130-9E4F-4793-81A4-5BBF7B53A94D}" name="PivotTable11" cacheId="1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location ref="A13:B20"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Count of Order_ID" fld="0" subtotal="count" showDataAs="percentOfTotal" baseField="0" baseItem="0" numFmtId="10"/>
  </dataFields>
  <formats count="1">
    <format dxfId="436">
      <pivotArea grandRow="1" outline="0" collapsedLevelsAreSubtotals="1" fieldPosition="0"/>
    </format>
  </formats>
  <chartFormats count="7">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 count="1" selected="0">
            <x v="0"/>
          </reference>
        </references>
      </pivotArea>
    </chartFormat>
    <chartFormat chart="7" format="2">
      <pivotArea type="data" outline="0" fieldPosition="0">
        <references count="2">
          <reference field="4294967294" count="1" selected="0">
            <x v="0"/>
          </reference>
          <reference field="1" count="1" selected="0">
            <x v="5"/>
          </reference>
        </references>
      </pivotArea>
    </chartFormat>
    <chartFormat chart="7" format="3">
      <pivotArea type="data" outline="0" fieldPosition="0">
        <references count="2">
          <reference field="4294967294" count="1" selected="0">
            <x v="0"/>
          </reference>
          <reference field="1" count="1" selected="0">
            <x v="4"/>
          </reference>
        </references>
      </pivotArea>
    </chartFormat>
    <chartFormat chart="7" format="4">
      <pivotArea type="data" outline="0" fieldPosition="0">
        <references count="2">
          <reference field="4294967294" count="1" selected="0">
            <x v="0"/>
          </reference>
          <reference field="1" count="1" selected="0">
            <x v="3"/>
          </reference>
        </references>
      </pivotArea>
    </chartFormat>
    <chartFormat chart="7" format="5">
      <pivotArea type="data" outline="0" fieldPosition="0">
        <references count="2">
          <reference field="4294967294" count="1" selected="0">
            <x v="0"/>
          </reference>
          <reference field="1" count="1" selected="0">
            <x v="2"/>
          </reference>
        </references>
      </pivotArea>
    </chartFormat>
    <chartFormat chart="7" format="6">
      <pivotArea type="data" outline="0" fieldPosition="0">
        <references count="2">
          <reference field="4294967294" count="1" selected="0">
            <x v="0"/>
          </reference>
          <reference field="1" count="1" selected="0">
            <x v="1"/>
          </reference>
        </references>
      </pivotArea>
    </chartFormat>
  </chartFormats>
  <pivotHierarchies count="6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_ID"/>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U$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3400E2-D1B2-44E2-B425-E691B37043B2}" name="PivotTable15" cacheId="16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E23:F2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Order_ID" fld="0" subtotal="count" showDataAs="percentOfTotal" baseField="0" baseItem="0" numFmtId="10"/>
  </dataFields>
  <formats count="1">
    <format dxfId="437">
      <pivotArea grandRow="1" outline="0" collapsedLevelsAreSubtotals="1" fieldPosition="0"/>
    </format>
  </formats>
  <chartFormats count="3">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s>
  <pivotHierarchies count="6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_ID"/>
    <pivotHierarchy dragToData="1"/>
    <pivotHierarchy dragToData="1" caption="Count of Order_ID"/>
    <pivotHierarchy dragToData="1"/>
    <pivotHierarchy dragToData="1" caption="Average of Order_Value"/>
    <pivotHierarchy dragToData="1" caption="Distinct Count of Custom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U$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865A7B-E2C3-4EEE-9382-A7CC583F5245}" name="PivotTable3" cacheId="17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13:L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_ID" fld="0" subtotal="count" baseField="0" baseItem="0" numFmtId="166">
      <extLst>
        <ext xmlns:x15="http://schemas.microsoft.com/office/spreadsheetml/2010/11/main" uri="{FABC7310-3BB5-11E1-824E-6D434824019B}">
          <x15:dataField isCountDistinct="1"/>
        </ext>
      </extLst>
    </dataField>
  </dataFields>
  <formats count="1">
    <format dxfId="438">
      <pivotArea outline="0" collapsedLevelsAreSubtotals="1" fieldPosition="0"/>
    </format>
  </formats>
  <pivotHierarchies count="6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_ID"/>
    <pivotHierarchy dragToData="1"/>
    <pivotHierarchy dragToData="1" caption="Count of Order_ID"/>
    <pivotHierarchy dragToData="1"/>
    <pivotHierarchy dragToData="1" caption="Average of Order_Value"/>
    <pivotHierarchy dragToData="1" caption="Distinct Count of Custom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U$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6D1A57-1C6D-4FAF-9EFE-FCB01395881C}" name="PivotTable12" cacheId="15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D11:E20" firstHeaderRow="1" firstDataRow="1" firstDataCol="1"/>
  <pivotFields count="3">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Count of Order_ID" fld="0" subtotal="count" showDataAs="percentOfTotal" baseField="0" baseItem="0" numFmtId="10"/>
  </dataFields>
  <formats count="1">
    <format dxfId="439">
      <pivotArea grandRow="1" outline="0" collapsedLevelsAreSubtotals="1" fieldPosition="0"/>
    </format>
  </formats>
  <chartFormats count="1">
    <chartFormat chart="12" format="0"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_ID"/>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U$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6C3FA2F-3437-42E0-899C-280A9B92DC9F}" name="PivotTable14" cacheId="15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23:C30"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Count of Order_ID" fld="1" subtotal="count" showDataAs="percentOfTotal" baseField="0" baseItem="3" numFmtId="10"/>
    <dataField name="Distinct Count of Customer_ID" fld="2" subtotal="count" showDataAs="percentOfTotal" baseField="0" baseItem="2" numFmtId="10">
      <extLst>
        <ext xmlns:x15="http://schemas.microsoft.com/office/spreadsheetml/2010/11/main" uri="{FABC7310-3BB5-11E1-824E-6D434824019B}">
          <x15:dataField isCountDistinct="1"/>
        </ext>
      </extLst>
    </dataField>
  </dataFields>
  <formats count="2">
    <format dxfId="441">
      <pivotArea field="0" grandRow="1" outline="0" collapsedLevelsAreSubtotals="1" axis="axisRow" fieldPosition="0">
        <references count="1">
          <reference field="4294967294" count="1" selected="0">
            <x v="1"/>
          </reference>
        </references>
      </pivotArea>
    </format>
    <format dxfId="440">
      <pivotArea field="0" grandRow="1" outline="0" collapsedLevelsAreSubtotals="1" axis="axisRow" fieldPosition="0">
        <references count="1">
          <reference field="4294967294" count="1" selected="0">
            <x v="0"/>
          </reference>
        </references>
      </pivotArea>
    </format>
  </formats>
  <chartFormats count="8">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pivotArea type="data" outline="0" fieldPosition="0">
        <references count="2">
          <reference field="4294967294" count="1" selected="0">
            <x v="1"/>
          </reference>
          <reference field="0" count="1" selected="0">
            <x v="5"/>
          </reference>
        </references>
      </pivotArea>
    </chartFormat>
    <chartFormat chart="7" format="3">
      <pivotArea type="data" outline="0" fieldPosition="0">
        <references count="2">
          <reference field="4294967294" count="1" selected="0">
            <x v="1"/>
          </reference>
          <reference field="0" count="1" selected="0">
            <x v="4"/>
          </reference>
        </references>
      </pivotArea>
    </chartFormat>
    <chartFormat chart="7" format="4">
      <pivotArea type="data" outline="0" fieldPosition="0">
        <references count="2">
          <reference field="4294967294" count="1" selected="0">
            <x v="1"/>
          </reference>
          <reference field="0" count="1" selected="0">
            <x v="3"/>
          </reference>
        </references>
      </pivotArea>
    </chartFormat>
    <chartFormat chart="7" format="5">
      <pivotArea type="data" outline="0" fieldPosition="0">
        <references count="2">
          <reference field="4294967294" count="1" selected="0">
            <x v="1"/>
          </reference>
          <reference field="0" count="1" selected="0">
            <x v="2"/>
          </reference>
        </references>
      </pivotArea>
    </chartFormat>
    <chartFormat chart="7" format="6">
      <pivotArea type="data" outline="0" fieldPosition="0">
        <references count="2">
          <reference field="4294967294" count="1" selected="0">
            <x v="1"/>
          </reference>
          <reference field="0" count="1" selected="0">
            <x v="1"/>
          </reference>
        </references>
      </pivotArea>
    </chartFormat>
    <chartFormat chart="7" format="7">
      <pivotArea type="data" outline="0" fieldPosition="0">
        <references count="2">
          <reference field="4294967294" count="1" selected="0">
            <x v="1"/>
          </reference>
          <reference field="0" count="1" selected="0">
            <x v="0"/>
          </reference>
        </references>
      </pivotArea>
    </chartFormat>
  </chartFormats>
  <pivotHierarchies count="6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_ID"/>
    <pivotHierarchy dragToData="1"/>
    <pivotHierarchy dragToData="1" caption="Count of Order_ID"/>
    <pivotHierarchy dragToData="1"/>
    <pivotHierarchy dragToData="1" caption="Average of Order_Value"/>
    <pivotHierarchy dragToData="1" caption="Distinct Count of Custom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U$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8BB836B-4EA7-471D-A8CA-8FA53553B1E2}" name="PivotTable13" cacheId="15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G13:H1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Average of Order_Value" fld="1" subtotal="average" baseField="0" baseItem="0"/>
  </dataFields>
  <formats count="5">
    <format dxfId="446">
      <pivotArea grandRow="1" outline="0" collapsedLevelsAreSubtotals="1" fieldPosition="0"/>
    </format>
    <format dxfId="445">
      <pivotArea collapsedLevelsAreSubtotals="1" fieldPosition="0">
        <references count="1">
          <reference field="0" count="1">
            <x v="0"/>
          </reference>
        </references>
      </pivotArea>
    </format>
    <format dxfId="444">
      <pivotArea collapsedLevelsAreSubtotals="1" fieldPosition="0">
        <references count="1">
          <reference field="0" count="1">
            <x v="1"/>
          </reference>
        </references>
      </pivotArea>
    </format>
    <format dxfId="443">
      <pivotArea collapsedLevelsAreSubtotals="1" fieldPosition="0">
        <references count="1">
          <reference field="0" count="1">
            <x v="2"/>
          </reference>
        </references>
      </pivotArea>
    </format>
    <format dxfId="442">
      <pivotArea collapsedLevelsAreSubtotals="1" fieldPosition="0">
        <references count="1">
          <reference field="0" count="1">
            <x v="3"/>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s>
  <pivotHierarchies count="6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_ID"/>
    <pivotHierarchy dragToData="1"/>
    <pivotHierarchy dragToData="1" caption="Count of Order_ID"/>
    <pivotHierarchy dragToData="1"/>
    <pivotHierarchy dragToData="1" caption="Average of Order_Val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U$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0F76726-726E-476F-8CAD-EA01E942DF30}" name="PivotTable10" cacheId="1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9">
  <location ref="G3:H10"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Count of Order_ID" fld="1" subtotal="count" showDataAs="percentOfTotal" baseField="0" baseItem="4" numFmtId="10"/>
  </dataFields>
  <formats count="1">
    <format dxfId="447">
      <pivotArea grandRow="1" outline="0" collapsedLevelsAreSubtotals="1" fieldPosition="0"/>
    </format>
  </formats>
  <chartFormats count="7">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0" count="1" selected="0">
            <x v="4"/>
          </reference>
        </references>
      </pivotArea>
    </chartFormat>
    <chartFormat chart="18" format="2">
      <pivotArea type="data" outline="0" fieldPosition="0">
        <references count="2">
          <reference field="4294967294" count="1" selected="0">
            <x v="0"/>
          </reference>
          <reference field="0" count="1" selected="0">
            <x v="5"/>
          </reference>
        </references>
      </pivotArea>
    </chartFormat>
    <chartFormat chart="18" format="3">
      <pivotArea type="data" outline="0" fieldPosition="0">
        <references count="2">
          <reference field="4294967294" count="1" selected="0">
            <x v="0"/>
          </reference>
          <reference field="0" count="1" selected="0">
            <x v="3"/>
          </reference>
        </references>
      </pivotArea>
    </chartFormat>
    <chartFormat chart="18" format="4">
      <pivotArea type="data" outline="0" fieldPosition="0">
        <references count="2">
          <reference field="4294967294" count="1" selected="0">
            <x v="0"/>
          </reference>
          <reference field="0" count="1" selected="0">
            <x v="2"/>
          </reference>
        </references>
      </pivotArea>
    </chartFormat>
    <chartFormat chart="18" format="5">
      <pivotArea type="data" outline="0" fieldPosition="0">
        <references count="2">
          <reference field="4294967294" count="1" selected="0">
            <x v="0"/>
          </reference>
          <reference field="0" count="1" selected="0">
            <x v="1"/>
          </reference>
        </references>
      </pivotArea>
    </chartFormat>
    <chartFormat chart="18" format="6">
      <pivotArea type="data" outline="0" fieldPosition="0">
        <references count="2">
          <reference field="4294967294" count="1" selected="0">
            <x v="0"/>
          </reference>
          <reference field="0" count="1" selected="0">
            <x v="0"/>
          </reference>
        </references>
      </pivotArea>
    </chartFormat>
  </chartFormats>
  <pivotHierarchies count="6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_ID"/>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U$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2F5AEE6-9F31-44AB-8422-565F262D8D97}" name="PivotTable2" cacheId="17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10:L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Order_Value" fld="0" subtotal="average" baseField="0" baseItem="0" numFmtId="164"/>
  </dataFields>
  <formats count="2">
    <format dxfId="449">
      <pivotArea grandRow="1" outline="0" collapsedLevelsAreSubtotals="1" fieldPosition="0"/>
    </format>
    <format dxfId="448">
      <pivotArea outline="0" collapsedLevelsAreSubtotals="1" fieldPosition="0"/>
    </format>
  </formats>
  <pivotHierarchies count="6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_ID"/>
    <pivotHierarchy dragToData="1"/>
    <pivotHierarchy dragToData="1" caption="Count of Order_ID"/>
    <pivotHierarchy dragToData="1"/>
    <pivotHierarchy dragToData="1" caption="Average of Order_Val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U$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787BB4B-9639-4CFC-99D1-D6CF10F5C539}" name="PivotTable3" cacheId="9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G3:H7" firstHeaderRow="1" firstDataRow="1" firstDataCol="1"/>
  <pivotFields count="23">
    <pivotField showAll="0"/>
    <pivotField showAll="0"/>
    <pivotField showAll="0"/>
    <pivotField showAll="0"/>
    <pivotField showAll="0">
      <items count="7">
        <item x="5"/>
        <item x="1"/>
        <item x="4"/>
        <item x="3"/>
        <item x="0"/>
        <item x="2"/>
        <item t="default"/>
      </items>
    </pivotField>
    <pivotField showAll="0">
      <items count="9">
        <item x="0"/>
        <item x="6"/>
        <item x="2"/>
        <item x="1"/>
        <item x="7"/>
        <item x="3"/>
        <item x="4"/>
        <item x="5"/>
        <item t="default"/>
      </items>
    </pivotField>
    <pivotField showAll="0"/>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axis="axisRow" showAll="0">
      <items count="4">
        <item x="2"/>
        <item x="1"/>
        <item x="0"/>
        <item t="default"/>
      </items>
    </pivotField>
    <pivotField showAll="0">
      <items count="4">
        <item x="2"/>
        <item x="0"/>
        <item x="1"/>
        <item t="default"/>
      </items>
    </pivotField>
  </pivotFields>
  <rowFields count="1">
    <field x="21"/>
  </rowFields>
  <rowItems count="4">
    <i>
      <x/>
    </i>
    <i>
      <x v="1"/>
    </i>
    <i>
      <x v="2"/>
    </i>
    <i t="grand">
      <x/>
    </i>
  </rowItems>
  <colItems count="1">
    <i/>
  </colItems>
  <dataFields count="1">
    <dataField name="Average of Delivery_Time_Min" fld="9" subtotal="average" showDataAs="percentOfTotal" baseField="21" baseItem="0" numFmtId="10"/>
  </dataFields>
  <chartFormats count="4">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1" count="1" selected="0">
            <x v="1"/>
          </reference>
        </references>
      </pivotArea>
    </chartFormat>
    <chartFormat chart="4" format="2">
      <pivotArea type="data" outline="0" fieldPosition="0">
        <references count="2">
          <reference field="4294967294" count="1" selected="0">
            <x v="0"/>
          </reference>
          <reference field="21" count="1" selected="0">
            <x v="2"/>
          </reference>
        </references>
      </pivotArea>
    </chartFormat>
    <chartFormat chart="4" format="3">
      <pivotArea type="data" outline="0" fieldPosition="0">
        <references count="2">
          <reference field="4294967294" count="1" selected="0">
            <x v="0"/>
          </reference>
          <reference field="2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E3C580D-1DEB-4B59-8D70-DDAF7D149FA5}" name="PivotTable5" cacheId="9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13:E17" firstHeaderRow="1" firstDataRow="1" firstDataCol="1"/>
  <pivotFields count="23">
    <pivotField dataField="1" showAll="0"/>
    <pivotField showAll="0"/>
    <pivotField showAll="0"/>
    <pivotField showAll="0"/>
    <pivotField showAll="0">
      <items count="7">
        <item x="5"/>
        <item x="1"/>
        <item x="4"/>
        <item x="3"/>
        <item x="0"/>
        <item x="2"/>
        <item t="default"/>
      </items>
    </pivotField>
    <pivotField showAll="0">
      <items count="9">
        <item x="0"/>
        <item x="6"/>
        <item x="2"/>
        <item x="1"/>
        <item x="7"/>
        <item x="3"/>
        <item x="4"/>
        <item x="5"/>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items count="4">
        <item x="2"/>
        <item x="1"/>
        <item x="0"/>
        <item t="default"/>
      </items>
    </pivotField>
    <pivotField axis="axisRow" showAll="0">
      <items count="4">
        <item x="2"/>
        <item x="0"/>
        <item x="1"/>
        <item t="default"/>
      </items>
    </pivotField>
  </pivotFields>
  <rowFields count="1">
    <field x="22"/>
  </rowFields>
  <rowItems count="4">
    <i>
      <x/>
    </i>
    <i>
      <x v="1"/>
    </i>
    <i>
      <x v="2"/>
    </i>
    <i t="grand">
      <x/>
    </i>
  </rowItems>
  <colItems count="1">
    <i/>
  </colItems>
  <dataFields count="1">
    <dataField name="Count of Order_ID" fld="0" subtotal="count" showDataAs="percentOfTotal" baseField="22" baseItem="0" numFmtId="10"/>
  </dataFields>
  <chartFormats count="4">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22" count="1" selected="0">
            <x v="0"/>
          </reference>
        </references>
      </pivotArea>
    </chartFormat>
    <chartFormat chart="7" format="2">
      <pivotArea type="data" outline="0" fieldPosition="0">
        <references count="2">
          <reference field="4294967294" count="1" selected="0">
            <x v="0"/>
          </reference>
          <reference field="22" count="1" selected="0">
            <x v="1"/>
          </reference>
        </references>
      </pivotArea>
    </chartFormat>
    <chartFormat chart="7" format="3">
      <pivotArea type="data" outline="0" fieldPosition="0">
        <references count="2">
          <reference field="4294967294" count="1" selected="0">
            <x v="0"/>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1DC8AE8-925A-4BCB-AE0C-86C4B603CAB8}" name="PivotTable9" cacheId="9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I25:K32" firstHeaderRow="0" firstDataRow="1" firstDataCol="1" rowPageCount="1" colPageCount="1"/>
  <pivotFields count="23">
    <pivotField dataField="1" showAll="0"/>
    <pivotField showAll="0"/>
    <pivotField showAll="0"/>
    <pivotField showAll="0"/>
    <pivotField axis="axisRow" showAll="0">
      <items count="7">
        <item x="5"/>
        <item x="1"/>
        <item x="4"/>
        <item x="3"/>
        <item x="0"/>
        <item x="2"/>
        <item t="default"/>
      </items>
    </pivotField>
    <pivotField showAll="0">
      <items count="9">
        <item x="0"/>
        <item x="6"/>
        <item x="2"/>
        <item x="1"/>
        <item x="7"/>
        <item x="3"/>
        <item x="4"/>
        <item x="5"/>
        <item t="default"/>
      </items>
    </pivotField>
    <pivotField showAll="0"/>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items count="4">
        <item x="2"/>
        <item x="1"/>
        <item x="0"/>
        <item t="default"/>
      </items>
    </pivotField>
    <pivotField axis="axisPage" showAll="0">
      <items count="4">
        <item x="2"/>
        <item x="0"/>
        <item x="1"/>
        <item t="default"/>
      </items>
    </pivotField>
  </pivotFields>
  <rowFields count="1">
    <field x="4"/>
  </rowFields>
  <rowItems count="7">
    <i>
      <x/>
    </i>
    <i>
      <x v="1"/>
    </i>
    <i>
      <x v="2"/>
    </i>
    <i>
      <x v="3"/>
    </i>
    <i>
      <x v="4"/>
    </i>
    <i>
      <x v="5"/>
    </i>
    <i t="grand">
      <x/>
    </i>
  </rowItems>
  <colFields count="1">
    <field x="-2"/>
  </colFields>
  <colItems count="2">
    <i>
      <x/>
    </i>
    <i i="1">
      <x v="1"/>
    </i>
  </colItems>
  <pageFields count="1">
    <pageField fld="22" hier="-1"/>
  </pageFields>
  <dataFields count="2">
    <dataField name="Average of Delivery_Time_Min" fld="9" subtotal="average" baseField="4" baseItem="0"/>
    <dataField name="Count of Order_ID" fld="0" subtotal="count" baseField="4" baseItem="0"/>
  </dataFields>
  <formats count="14">
    <format dxfId="322">
      <pivotArea collapsedLevelsAreSubtotals="1" fieldPosition="0">
        <references count="2">
          <reference field="4294967294" count="1" selected="0">
            <x v="0"/>
          </reference>
          <reference field="4" count="1">
            <x v="0"/>
          </reference>
        </references>
      </pivotArea>
    </format>
    <format dxfId="323">
      <pivotArea collapsedLevelsAreSubtotals="1" fieldPosition="0">
        <references count="2">
          <reference field="4294967294" count="1" selected="0">
            <x v="0"/>
          </reference>
          <reference field="4" count="1">
            <x v="1"/>
          </reference>
        </references>
      </pivotArea>
    </format>
    <format dxfId="324">
      <pivotArea collapsedLevelsAreSubtotals="1" fieldPosition="0">
        <references count="2">
          <reference field="4294967294" count="1" selected="0">
            <x v="0"/>
          </reference>
          <reference field="4" count="1">
            <x v="2"/>
          </reference>
        </references>
      </pivotArea>
    </format>
    <format dxfId="325">
      <pivotArea collapsedLevelsAreSubtotals="1" fieldPosition="0">
        <references count="2">
          <reference field="4294967294" count="1" selected="0">
            <x v="0"/>
          </reference>
          <reference field="4" count="1">
            <x v="3"/>
          </reference>
        </references>
      </pivotArea>
    </format>
    <format dxfId="326">
      <pivotArea collapsedLevelsAreSubtotals="1" fieldPosition="0">
        <references count="2">
          <reference field="4294967294" count="1" selected="0">
            <x v="0"/>
          </reference>
          <reference field="4" count="1">
            <x v="4"/>
          </reference>
        </references>
      </pivotArea>
    </format>
    <format dxfId="327">
      <pivotArea collapsedLevelsAreSubtotals="1" fieldPosition="0">
        <references count="2">
          <reference field="4294967294" count="1" selected="0">
            <x v="0"/>
          </reference>
          <reference field="4" count="1">
            <x v="5"/>
          </reference>
        </references>
      </pivotArea>
    </format>
    <format dxfId="328">
      <pivotArea field="4" grandRow="1" outline="0" collapsedLevelsAreSubtotals="1" axis="axisRow" fieldPosition="0">
        <references count="1">
          <reference field="4294967294" count="1" selected="0">
            <x v="0"/>
          </reference>
        </references>
      </pivotArea>
    </format>
    <format dxfId="329">
      <pivotArea field="4" grandRow="1" outline="0" collapsedLevelsAreSubtotals="1" axis="axisRow" fieldPosition="0">
        <references count="1">
          <reference field="4294967294" count="1" selected="0">
            <x v="1"/>
          </reference>
        </references>
      </pivotArea>
    </format>
    <format dxfId="330">
      <pivotArea collapsedLevelsAreSubtotals="1" fieldPosition="0">
        <references count="2">
          <reference field="4294967294" count="1" selected="0">
            <x v="1"/>
          </reference>
          <reference field="4" count="1">
            <x v="0"/>
          </reference>
        </references>
      </pivotArea>
    </format>
    <format dxfId="331">
      <pivotArea collapsedLevelsAreSubtotals="1" fieldPosition="0">
        <references count="2">
          <reference field="4294967294" count="1" selected="0">
            <x v="1"/>
          </reference>
          <reference field="4" count="1">
            <x v="1"/>
          </reference>
        </references>
      </pivotArea>
    </format>
    <format dxfId="332">
      <pivotArea collapsedLevelsAreSubtotals="1" fieldPosition="0">
        <references count="2">
          <reference field="4294967294" count="1" selected="0">
            <x v="1"/>
          </reference>
          <reference field="4" count="1">
            <x v="2"/>
          </reference>
        </references>
      </pivotArea>
    </format>
    <format dxfId="333">
      <pivotArea collapsedLevelsAreSubtotals="1" fieldPosition="0">
        <references count="2">
          <reference field="4294967294" count="1" selected="0">
            <x v="1"/>
          </reference>
          <reference field="4" count="1">
            <x v="3"/>
          </reference>
        </references>
      </pivotArea>
    </format>
    <format dxfId="334">
      <pivotArea collapsedLevelsAreSubtotals="1" fieldPosition="0">
        <references count="2">
          <reference field="4294967294" count="1" selected="0">
            <x v="1"/>
          </reference>
          <reference field="4" count="1">
            <x v="4"/>
          </reference>
        </references>
      </pivotArea>
    </format>
    <format dxfId="335">
      <pivotArea collapsedLevelsAreSubtotals="1" fieldPosition="0">
        <references count="2">
          <reference field="4294967294" count="1" selected="0">
            <x v="1"/>
          </reference>
          <reference field="4" count="1">
            <x v="5"/>
          </reference>
        </references>
      </pivotArea>
    </format>
  </formats>
  <chartFormats count="8">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0"/>
          </reference>
          <reference field="4" count="1" selected="0">
            <x v="5"/>
          </reference>
        </references>
      </pivotArea>
    </chartFormat>
    <chartFormat chart="6" format="3">
      <pivotArea type="data" outline="0" fieldPosition="0">
        <references count="2">
          <reference field="4294967294" count="1" selected="0">
            <x v="0"/>
          </reference>
          <reference field="4" count="1" selected="0">
            <x v="4"/>
          </reference>
        </references>
      </pivotArea>
    </chartFormat>
    <chartFormat chart="6" format="4">
      <pivotArea type="data" outline="0" fieldPosition="0">
        <references count="2">
          <reference field="4294967294" count="1" selected="0">
            <x v="0"/>
          </reference>
          <reference field="4" count="1" selected="0">
            <x v="3"/>
          </reference>
        </references>
      </pivotArea>
    </chartFormat>
    <chartFormat chart="6" format="5">
      <pivotArea type="data" outline="0" fieldPosition="0">
        <references count="2">
          <reference field="4294967294" count="1" selected="0">
            <x v="0"/>
          </reference>
          <reference field="4" count="1" selected="0">
            <x v="2"/>
          </reference>
        </references>
      </pivotArea>
    </chartFormat>
    <chartFormat chart="6" format="6">
      <pivotArea type="data" outline="0" fieldPosition="0">
        <references count="2">
          <reference field="4294967294" count="1" selected="0">
            <x v="0"/>
          </reference>
          <reference field="4" count="1" selected="0">
            <x v="1"/>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B79529D-192D-4997-A1B6-226BC90F5A6B}" name="PivotTable1" cacheId="9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10" firstHeaderRow="1" firstDataRow="1" firstDataCol="1"/>
  <pivotFields count="23">
    <pivotField showAll="0"/>
    <pivotField showAll="0"/>
    <pivotField showAll="0"/>
    <pivotField showAll="0"/>
    <pivotField axis="axisRow" showAll="0">
      <items count="7">
        <item x="5"/>
        <item x="1"/>
        <item x="4"/>
        <item x="3"/>
        <item x="0"/>
        <item x="2"/>
        <item t="default"/>
      </items>
    </pivotField>
    <pivotField showAll="0">
      <items count="9">
        <item x="0"/>
        <item x="6"/>
        <item x="2"/>
        <item x="1"/>
        <item x="7"/>
        <item x="3"/>
        <item x="4"/>
        <item x="5"/>
        <item t="default"/>
      </items>
    </pivotField>
    <pivotField showAll="0"/>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items count="4">
        <item x="2"/>
        <item x="1"/>
        <item x="0"/>
        <item t="default"/>
      </items>
    </pivotField>
    <pivotField showAll="0">
      <items count="4">
        <item x="2"/>
        <item x="0"/>
        <item x="1"/>
        <item t="default"/>
      </items>
    </pivotField>
  </pivotFields>
  <rowFields count="1">
    <field x="4"/>
  </rowFields>
  <rowItems count="7">
    <i>
      <x/>
    </i>
    <i>
      <x v="1"/>
    </i>
    <i>
      <x v="2"/>
    </i>
    <i>
      <x v="3"/>
    </i>
    <i>
      <x v="4"/>
    </i>
    <i>
      <x v="5"/>
    </i>
    <i t="grand">
      <x/>
    </i>
  </rowItems>
  <colItems count="1">
    <i/>
  </colItems>
  <dataFields count="1">
    <dataField name="Average of Delivery_Time_Min" fld="9" subtotal="average" baseField="4" baseItem="0"/>
  </dataFields>
  <formats count="7">
    <format dxfId="359">
      <pivotArea collapsedLevelsAreSubtotals="1" fieldPosition="0">
        <references count="1">
          <reference field="4" count="1">
            <x v="0"/>
          </reference>
        </references>
      </pivotArea>
    </format>
    <format dxfId="360">
      <pivotArea collapsedLevelsAreSubtotals="1" fieldPosition="0">
        <references count="1">
          <reference field="4" count="1">
            <x v="1"/>
          </reference>
        </references>
      </pivotArea>
    </format>
    <format dxfId="361">
      <pivotArea collapsedLevelsAreSubtotals="1" fieldPosition="0">
        <references count="1">
          <reference field="4" count="1">
            <x v="2"/>
          </reference>
        </references>
      </pivotArea>
    </format>
    <format dxfId="362">
      <pivotArea collapsedLevelsAreSubtotals="1" fieldPosition="0">
        <references count="1">
          <reference field="4" count="1">
            <x v="3"/>
          </reference>
        </references>
      </pivotArea>
    </format>
    <format dxfId="363">
      <pivotArea collapsedLevelsAreSubtotals="1" fieldPosition="0">
        <references count="1">
          <reference field="4" count="1">
            <x v="4"/>
          </reference>
        </references>
      </pivotArea>
    </format>
    <format dxfId="364">
      <pivotArea grandRow="1" outline="0" collapsedLevelsAreSubtotals="1" fieldPosition="0"/>
    </format>
    <format dxfId="365">
      <pivotArea collapsedLevelsAreSubtotals="1" fieldPosition="0">
        <references count="1">
          <reference field="4" count="1">
            <x v="5"/>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BE159ED-F526-46D6-B500-F082DADFD691}" name="PivotTable6" cacheId="9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H13:I17" firstHeaderRow="1" firstDataRow="1" firstDataCol="1"/>
  <pivotFields count="23">
    <pivotField dataField="1" showAll="0"/>
    <pivotField showAll="0"/>
    <pivotField showAll="0"/>
    <pivotField showAll="0"/>
    <pivotField showAll="0">
      <items count="7">
        <item x="5"/>
        <item x="1"/>
        <item x="4"/>
        <item x="3"/>
        <item x="0"/>
        <item x="2"/>
        <item t="default"/>
      </items>
    </pivotField>
    <pivotField showAll="0">
      <items count="9">
        <item x="0"/>
        <item x="6"/>
        <item x="2"/>
        <item x="1"/>
        <item x="7"/>
        <item x="3"/>
        <item x="4"/>
        <item x="5"/>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s>
  <rowFields count="1">
    <field x="21"/>
  </rowFields>
  <rowItems count="4">
    <i>
      <x v="2"/>
    </i>
    <i>
      <x v="1"/>
    </i>
    <i>
      <x/>
    </i>
    <i t="grand">
      <x/>
    </i>
  </rowItems>
  <colItems count="1">
    <i/>
  </colItems>
  <dataFields count="1">
    <dataField name="Count of Order_ID" fld="0" subtotal="count" showDataAs="percentOfTotal" baseField="22" baseItem="0" numFmtId="10"/>
  </dataFields>
  <chartFormats count="4">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21" count="1" selected="0">
            <x v="0"/>
          </reference>
        </references>
      </pivotArea>
    </chartFormat>
    <chartFormat chart="10" format="2">
      <pivotArea type="data" outline="0" fieldPosition="0">
        <references count="2">
          <reference field="4294967294" count="1" selected="0">
            <x v="0"/>
          </reference>
          <reference field="21" count="1" selected="0">
            <x v="1"/>
          </reference>
        </references>
      </pivotArea>
    </chartFormat>
    <chartFormat chart="10" format="3">
      <pivotArea type="data" outline="0" fieldPosition="0">
        <references count="2">
          <reference field="4294967294" count="1" selected="0">
            <x v="0"/>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640E724-C35D-427A-AD6B-8CBBCE66852A}" name="PivotTable22" cacheId="9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6:N30" firstHeaderRow="1" firstDataRow="1" firstDataCol="1"/>
  <pivotFields count="23">
    <pivotField dataField="1" showAll="0"/>
    <pivotField showAll="0"/>
    <pivotField showAll="0"/>
    <pivotField showAll="0"/>
    <pivotField showAll="0">
      <items count="7">
        <item x="5"/>
        <item x="1"/>
        <item x="4"/>
        <item x="3"/>
        <item x="0"/>
        <item x="2"/>
        <item t="default"/>
      </items>
    </pivotField>
    <pivotField showAll="0">
      <items count="9">
        <item x="0"/>
        <item x="6"/>
        <item x="2"/>
        <item x="1"/>
        <item x="7"/>
        <item x="3"/>
        <item x="4"/>
        <item x="5"/>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axis="axisRow" showAll="0">
      <items count="4">
        <item x="2"/>
        <item x="1"/>
        <item x="0"/>
        <item t="default"/>
      </items>
    </pivotField>
    <pivotField showAll="0">
      <items count="4">
        <item x="2"/>
        <item x="0"/>
        <item x="1"/>
        <item t="default"/>
      </items>
    </pivotField>
  </pivotFields>
  <rowFields count="1">
    <field x="21"/>
  </rowFields>
  <rowItems count="4">
    <i>
      <x/>
    </i>
    <i>
      <x v="1"/>
    </i>
    <i>
      <x v="2"/>
    </i>
    <i t="grand">
      <x/>
    </i>
  </rowItems>
  <colItems count="1">
    <i/>
  </colItems>
  <dataFields count="1">
    <dataField name="Count of Order_ID" fld="0" subtotal="count" baseField="21" baseItem="0"/>
  </dataFields>
  <formats count="5">
    <format dxfId="345">
      <pivotArea outline="0" fieldPosition="0">
        <references count="1">
          <reference field="4294967294" count="1">
            <x v="0"/>
          </reference>
        </references>
      </pivotArea>
    </format>
    <format dxfId="346">
      <pivotArea collapsedLevelsAreSubtotals="1" fieldPosition="0">
        <references count="1">
          <reference field="21" count="1">
            <x v="0"/>
          </reference>
        </references>
      </pivotArea>
    </format>
    <format dxfId="347">
      <pivotArea collapsedLevelsAreSubtotals="1" fieldPosition="0">
        <references count="1">
          <reference field="21" count="1">
            <x v="1"/>
          </reference>
        </references>
      </pivotArea>
    </format>
    <format dxfId="348">
      <pivotArea collapsedLevelsAreSubtotals="1" fieldPosition="0">
        <references count="1">
          <reference field="21" count="1">
            <x v="2"/>
          </reference>
        </references>
      </pivotArea>
    </format>
    <format dxfId="34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D260275-B124-4B5A-8E5D-2E66893328C7}" name="PivotTable2" cacheId="9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D3:E10" firstHeaderRow="1" firstDataRow="1" firstDataCol="1" rowPageCount="1" colPageCount="1"/>
  <pivotFields count="23">
    <pivotField showAll="0"/>
    <pivotField showAll="0"/>
    <pivotField showAll="0"/>
    <pivotField showAll="0"/>
    <pivotField axis="axisRow" showAll="0">
      <items count="7">
        <item x="5"/>
        <item x="1"/>
        <item x="4"/>
        <item x="3"/>
        <item x="0"/>
        <item x="2"/>
        <item t="default"/>
      </items>
    </pivotField>
    <pivotField showAll="0">
      <items count="9">
        <item x="0"/>
        <item x="6"/>
        <item x="2"/>
        <item x="1"/>
        <item x="7"/>
        <item x="3"/>
        <item x="4"/>
        <item x="5"/>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items count="4">
        <item x="2"/>
        <item x="1"/>
        <item x="0"/>
        <item t="default"/>
      </items>
    </pivotField>
    <pivotField axis="axisPage" dataField="1" showAll="0">
      <items count="4">
        <item x="2"/>
        <item x="0"/>
        <item x="1"/>
        <item t="default"/>
      </items>
    </pivotField>
  </pivotFields>
  <rowFields count="1">
    <field x="4"/>
  </rowFields>
  <rowItems count="7">
    <i>
      <x/>
    </i>
    <i>
      <x v="1"/>
    </i>
    <i>
      <x v="2"/>
    </i>
    <i>
      <x v="3"/>
    </i>
    <i>
      <x v="4"/>
    </i>
    <i>
      <x v="5"/>
    </i>
    <i t="grand">
      <x/>
    </i>
  </rowItems>
  <colItems count="1">
    <i/>
  </colItems>
  <pageFields count="1">
    <pageField fld="22" hier="-1"/>
  </pageFields>
  <dataFields count="1">
    <dataField name="Count of Delivery Speed" fld="22" subtotal="count" showDataAs="percentOfTotal" baseField="4" baseItem="0" numFmtId="10"/>
  </dataFields>
  <chartFormats count="7">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2"/>
          </reference>
        </references>
      </pivotArea>
    </chartFormat>
    <chartFormat chart="2" format="2">
      <pivotArea type="data" outline="0" fieldPosition="0">
        <references count="2">
          <reference field="4294967294" count="1" selected="0">
            <x v="0"/>
          </reference>
          <reference field="4" count="1" selected="0">
            <x v="4"/>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 chart="2" format="4">
      <pivotArea type="data" outline="0" fieldPosition="0">
        <references count="2">
          <reference field="4294967294" count="1" selected="0">
            <x v="0"/>
          </reference>
          <reference field="4" count="1" selected="0">
            <x v="0"/>
          </reference>
        </references>
      </pivotArea>
    </chartFormat>
    <chartFormat chart="2" format="5">
      <pivotArea type="data" outline="0" fieldPosition="0">
        <references count="2">
          <reference field="4294967294" count="1" selected="0">
            <x v="0"/>
          </reference>
          <reference field="4" count="1" selected="0">
            <x v="3"/>
          </reference>
        </references>
      </pivotArea>
    </chartFormat>
    <chartFormat chart="2" format="6">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F51C1D9-58DB-4523-AFF7-CB67C7F997BB}" name="PivotTable24" cacheId="9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7:N24" firstHeaderRow="1" firstDataRow="1" firstDataCol="1"/>
  <pivotFields count="23">
    <pivotField showAll="0"/>
    <pivotField showAll="0"/>
    <pivotField showAll="0"/>
    <pivotField showAll="0"/>
    <pivotField axis="axisRow" showAll="0" sortType="descending">
      <items count="7">
        <item x="5"/>
        <item x="1"/>
        <item x="4"/>
        <item x="3"/>
        <item x="0"/>
        <item x="2"/>
        <item t="default"/>
      </items>
      <autoSortScope>
        <pivotArea dataOnly="0" outline="0" fieldPosition="0">
          <references count="1">
            <reference field="4294967294" count="1" selected="0">
              <x v="0"/>
            </reference>
          </references>
        </pivotArea>
      </autoSortScope>
    </pivotField>
    <pivotField showAll="0">
      <items count="9">
        <item x="0"/>
        <item x="6"/>
        <item x="2"/>
        <item x="1"/>
        <item x="7"/>
        <item x="3"/>
        <item x="4"/>
        <item x="5"/>
        <item t="default"/>
      </items>
    </pivotField>
    <pivotField showAll="0"/>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items count="4">
        <item x="2"/>
        <item x="1"/>
        <item x="0"/>
        <item t="default"/>
      </items>
    </pivotField>
    <pivotField showAll="0">
      <items count="4">
        <item x="2"/>
        <item x="0"/>
        <item x="1"/>
        <item t="default"/>
      </items>
    </pivotField>
  </pivotFields>
  <rowFields count="1">
    <field x="4"/>
  </rowFields>
  <rowItems count="7">
    <i>
      <x/>
    </i>
    <i>
      <x v="3"/>
    </i>
    <i>
      <x v="5"/>
    </i>
    <i>
      <x v="4"/>
    </i>
    <i>
      <x v="1"/>
    </i>
    <i>
      <x v="2"/>
    </i>
    <i t="grand">
      <x/>
    </i>
  </rowItems>
  <colItems count="1">
    <i/>
  </colItems>
  <dataFields count="1">
    <dataField name="Average of Delivery_Time_Min" fld="9" subtotal="average" baseField="4" baseItem="0" numFmtId="2"/>
  </dataFields>
  <formats count="8">
    <format dxfId="337">
      <pivotArea collapsedLevelsAreSubtotals="1" fieldPosition="0">
        <references count="1">
          <reference field="4" count="1">
            <x v="0"/>
          </reference>
        </references>
      </pivotArea>
    </format>
    <format dxfId="338">
      <pivotArea collapsedLevelsAreSubtotals="1" fieldPosition="0">
        <references count="1">
          <reference field="4" count="1">
            <x v="3"/>
          </reference>
        </references>
      </pivotArea>
    </format>
    <format dxfId="339">
      <pivotArea collapsedLevelsAreSubtotals="1" fieldPosition="0">
        <references count="1">
          <reference field="4" count="1">
            <x v="5"/>
          </reference>
        </references>
      </pivotArea>
    </format>
    <format dxfId="340">
      <pivotArea collapsedLevelsAreSubtotals="1" fieldPosition="0">
        <references count="1">
          <reference field="4" count="1">
            <x v="4"/>
          </reference>
        </references>
      </pivotArea>
    </format>
    <format dxfId="341">
      <pivotArea collapsedLevelsAreSubtotals="1" fieldPosition="0">
        <references count="1">
          <reference field="4" count="1">
            <x v="1"/>
          </reference>
        </references>
      </pivotArea>
    </format>
    <format dxfId="342">
      <pivotArea collapsedLevelsAreSubtotals="1" fieldPosition="0">
        <references count="1">
          <reference field="4" count="1">
            <x v="2"/>
          </reference>
        </references>
      </pivotArea>
    </format>
    <format dxfId="343">
      <pivotArea grandRow="1" outline="0" collapsedLevelsAreSubtotals="1" fieldPosition="0"/>
    </format>
    <format dxfId="34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9237A55-5CD3-4092-9676-3C6654ABF41A}" name="PivotTable8" cacheId="9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25:G32" firstHeaderRow="0" firstDataRow="1" firstDataCol="1"/>
  <pivotFields count="23">
    <pivotField dataField="1" showAll="0"/>
    <pivotField showAll="0"/>
    <pivotField showAll="0"/>
    <pivotField showAll="0"/>
    <pivotField axis="axisRow" showAll="0">
      <items count="7">
        <item x="5"/>
        <item x="1"/>
        <item x="4"/>
        <item x="3"/>
        <item x="0"/>
        <item x="2"/>
        <item t="default"/>
      </items>
    </pivotField>
    <pivotField showAll="0">
      <items count="9">
        <item x="0"/>
        <item x="6"/>
        <item x="2"/>
        <item x="1"/>
        <item x="7"/>
        <item x="3"/>
        <item x="4"/>
        <item x="5"/>
        <item t="default"/>
      </items>
    </pivotField>
    <pivotField showAll="0"/>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items count="4">
        <item x="2"/>
        <item x="1"/>
        <item x="0"/>
        <item t="default"/>
      </items>
    </pivotField>
    <pivotField showAll="0">
      <items count="4">
        <item x="2"/>
        <item x="0"/>
        <item x="1"/>
        <item t="default"/>
      </items>
    </pivotField>
  </pivotFields>
  <rowFields count="1">
    <field x="4"/>
  </rowFields>
  <rowItems count="7">
    <i>
      <x/>
    </i>
    <i>
      <x v="1"/>
    </i>
    <i>
      <x v="2"/>
    </i>
    <i>
      <x v="3"/>
    </i>
    <i>
      <x v="4"/>
    </i>
    <i>
      <x v="5"/>
    </i>
    <i t="grand">
      <x/>
    </i>
  </rowItems>
  <colFields count="1">
    <field x="-2"/>
  </colFields>
  <colItems count="2">
    <i>
      <x/>
    </i>
    <i i="1">
      <x v="1"/>
    </i>
  </colItems>
  <dataFields count="2">
    <dataField name="Average of Delivery_Time_Min" fld="9" subtotal="average" showDataAs="percentOfTotal" baseField="4" baseItem="0" numFmtId="10"/>
    <dataField name="Count of Order_ID" fld="0" subtotal="count" showDataAs="percentOfTotal" baseField="4" baseItem="0" numFmtId="10"/>
  </dataFields>
  <formats count="2">
    <format dxfId="366">
      <pivotArea field="4" grandRow="1" outline="0" collapsedLevelsAreSubtotals="1" axis="axisRow" fieldPosition="0">
        <references count="1">
          <reference field="4294967294" count="1" selected="0">
            <x v="0"/>
          </reference>
        </references>
      </pivotArea>
    </format>
    <format dxfId="367">
      <pivotArea field="4" grandRow="1" outline="0" collapsedLevelsAreSubtotals="1" axis="axisRow" fieldPosition="0">
        <references count="1">
          <reference field="4294967294" count="1" selected="0">
            <x v="1"/>
          </reference>
        </references>
      </pivotArea>
    </format>
  </formats>
  <chartFormats count="8">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pivotArea type="data" outline="0" fieldPosition="0">
        <references count="2">
          <reference field="4294967294" count="1" selected="0">
            <x v="1"/>
          </reference>
          <reference field="4" count="1" selected="0">
            <x v="5"/>
          </reference>
        </references>
      </pivotArea>
    </chartFormat>
    <chartFormat chart="10" format="3">
      <pivotArea type="data" outline="0" fieldPosition="0">
        <references count="2">
          <reference field="4294967294" count="1" selected="0">
            <x v="1"/>
          </reference>
          <reference field="4" count="1" selected="0">
            <x v="4"/>
          </reference>
        </references>
      </pivotArea>
    </chartFormat>
    <chartFormat chart="10" format="4">
      <pivotArea type="data" outline="0" fieldPosition="0">
        <references count="2">
          <reference field="4294967294" count="1" selected="0">
            <x v="1"/>
          </reference>
          <reference field="4" count="1" selected="0">
            <x v="3"/>
          </reference>
        </references>
      </pivotArea>
    </chartFormat>
    <chartFormat chart="10" format="5">
      <pivotArea type="data" outline="0" fieldPosition="0">
        <references count="2">
          <reference field="4294967294" count="1" selected="0">
            <x v="1"/>
          </reference>
          <reference field="4" count="1" selected="0">
            <x v="2"/>
          </reference>
        </references>
      </pivotArea>
    </chartFormat>
    <chartFormat chart="10" format="6">
      <pivotArea type="data" outline="0" fieldPosition="0">
        <references count="2">
          <reference field="4294967294" count="1" selected="0">
            <x v="1"/>
          </reference>
          <reference field="4" count="1" selected="0">
            <x v="1"/>
          </reference>
        </references>
      </pivotArea>
    </chartFormat>
    <chartFormat chart="10" format="7">
      <pivotArea type="data" outline="0" fieldPosition="0">
        <references count="2">
          <reference field="4294967294" count="1" selected="0">
            <x v="1"/>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9DEB3BF-D663-4F71-897B-F1A11ED32679}" name="PivotTable7" cacheId="9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5:C29" firstHeaderRow="1" firstDataRow="1" firstDataCol="1"/>
  <pivotFields count="23">
    <pivotField showAll="0"/>
    <pivotField showAll="0"/>
    <pivotField showAll="0"/>
    <pivotField showAll="0"/>
    <pivotField showAll="0">
      <items count="7">
        <item x="5"/>
        <item x="1"/>
        <item x="4"/>
        <item x="3"/>
        <item x="0"/>
        <item x="2"/>
        <item t="default"/>
      </items>
    </pivotField>
    <pivotField showAll="0">
      <items count="9">
        <item x="0"/>
        <item x="6"/>
        <item x="2"/>
        <item x="1"/>
        <item x="7"/>
        <item x="3"/>
        <item x="4"/>
        <item x="5"/>
        <item t="default"/>
      </items>
    </pivotField>
    <pivotField showAll="0"/>
    <pivotField numFmtId="1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4">
        <item x="2"/>
        <item x="0"/>
        <item x="1"/>
        <item t="default"/>
      </items>
    </pivotField>
    <pivotField showAll="0">
      <items count="4">
        <item x="2"/>
        <item x="1"/>
        <item x="0"/>
        <item t="default"/>
      </items>
    </pivotField>
    <pivotField axis="axisRow" showAll="0">
      <items count="4">
        <item x="2"/>
        <item x="0"/>
        <item x="1"/>
        <item t="default"/>
      </items>
    </pivotField>
  </pivotFields>
  <rowFields count="1">
    <field x="22"/>
  </rowFields>
  <rowItems count="4">
    <i>
      <x/>
    </i>
    <i>
      <x v="1"/>
    </i>
    <i>
      <x v="2"/>
    </i>
    <i t="grand">
      <x/>
    </i>
  </rowItems>
  <colItems count="1">
    <i/>
  </colItems>
  <dataFields count="1">
    <dataField name="Average of Customer_Rating" fld="14" subtotal="average" showDataAs="percentOfTotal" baseField="22"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2" count="1" selected="0">
            <x v="2"/>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 chart="0" format="3">
      <pivotArea type="data" outline="0" fieldPosition="0">
        <references count="2">
          <reference field="4294967294" count="1" selected="0">
            <x v="0"/>
          </reference>
          <reference field="2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5EB1895-6C3D-4CDE-A084-90CEC24C5A79}" name="PivotTable20" cacheId="9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1:N15" firstHeaderRow="1" firstDataRow="1" firstDataCol="1"/>
  <pivotFields count="23">
    <pivotField dataField="1" showAll="0"/>
    <pivotField showAll="0"/>
    <pivotField showAll="0"/>
    <pivotField showAll="0"/>
    <pivotField showAll="0">
      <items count="7">
        <item x="5"/>
        <item x="1"/>
        <item x="4"/>
        <item x="3"/>
        <item x="0"/>
        <item x="2"/>
        <item t="default"/>
      </items>
    </pivotField>
    <pivotField showAll="0">
      <items count="9">
        <item x="0"/>
        <item x="6"/>
        <item x="2"/>
        <item x="1"/>
        <item x="7"/>
        <item x="3"/>
        <item x="4"/>
        <item x="5"/>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sortType="descending">
      <items count="4">
        <item x="2"/>
        <item x="1"/>
        <item x="0"/>
        <item t="default"/>
      </items>
      <autoSortScope>
        <pivotArea dataOnly="0" outline="0" fieldPosition="0">
          <references count="1">
            <reference field="4294967294" count="1" selected="0">
              <x v="0"/>
            </reference>
          </references>
        </pivotArea>
      </autoSortScope>
    </pivotField>
    <pivotField axis="axisRow" showAll="0">
      <items count="4">
        <item x="2"/>
        <item x="0"/>
        <item x="1"/>
        <item t="default"/>
      </items>
    </pivotField>
  </pivotFields>
  <rowFields count="1">
    <field x="22"/>
  </rowFields>
  <rowItems count="4">
    <i>
      <x/>
    </i>
    <i>
      <x v="1"/>
    </i>
    <i>
      <x v="2"/>
    </i>
    <i t="grand">
      <x/>
    </i>
  </rowItems>
  <colItems count="1">
    <i/>
  </colItems>
  <dataFields count="1">
    <dataField name="Count of Order_ID" fld="0" subtotal="count" showDataAs="percentOfTotal" baseField="22" baseItem="0" numFmtId="10"/>
  </dataFields>
  <formats count="1">
    <format dxfId="35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65F4F7F-5817-4A83-8A7B-08844A4B17AA}" name="PivotTable19" cacheId="9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N9" firstHeaderRow="1" firstDataRow="1" firstDataCol="1"/>
  <pivotFields count="23">
    <pivotField showAll="0"/>
    <pivotField showAll="0"/>
    <pivotField showAll="0"/>
    <pivotField showAll="0"/>
    <pivotField axis="axisRow" showAll="0">
      <items count="7">
        <item x="5"/>
        <item x="1"/>
        <item x="4"/>
        <item x="3"/>
        <item x="0"/>
        <item x="2"/>
        <item t="default"/>
      </items>
    </pivotField>
    <pivotField showAll="0">
      <items count="9">
        <item x="0"/>
        <item x="6"/>
        <item x="2"/>
        <item x="1"/>
        <item x="7"/>
        <item x="3"/>
        <item x="4"/>
        <item x="5"/>
        <item t="default"/>
      </items>
    </pivotField>
    <pivotField showAll="0"/>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items count="4">
        <item x="2"/>
        <item x="1"/>
        <item x="0"/>
        <item t="default"/>
      </items>
    </pivotField>
    <pivotField showAll="0">
      <items count="4">
        <item x="2"/>
        <item x="0"/>
        <item x="1"/>
        <item t="default"/>
      </items>
    </pivotField>
  </pivotFields>
  <rowFields count="1">
    <field x="4"/>
  </rowFields>
  <rowItems count="7">
    <i>
      <x/>
    </i>
    <i>
      <x v="1"/>
    </i>
    <i>
      <x v="2"/>
    </i>
    <i>
      <x v="3"/>
    </i>
    <i>
      <x v="4"/>
    </i>
    <i>
      <x v="5"/>
    </i>
    <i t="grand">
      <x/>
    </i>
  </rowItems>
  <colItems count="1">
    <i/>
  </colItems>
  <dataFields count="1">
    <dataField name="Average of Delivery_Time_Min" fld="9" subtotal="average" baseField="4" baseItem="0" numFmtId="167"/>
  </dataFields>
  <formats count="8">
    <format dxfId="351">
      <pivotArea collapsedLevelsAreSubtotals="1" fieldPosition="0">
        <references count="1">
          <reference field="4" count="1">
            <x v="0"/>
          </reference>
        </references>
      </pivotArea>
    </format>
    <format dxfId="352">
      <pivotArea collapsedLevelsAreSubtotals="1" fieldPosition="0">
        <references count="1">
          <reference field="4" count="1">
            <x v="1"/>
          </reference>
        </references>
      </pivotArea>
    </format>
    <format dxfId="353">
      <pivotArea collapsedLevelsAreSubtotals="1" fieldPosition="0">
        <references count="1">
          <reference field="4" count="1">
            <x v="2"/>
          </reference>
        </references>
      </pivotArea>
    </format>
    <format dxfId="354">
      <pivotArea collapsedLevelsAreSubtotals="1" fieldPosition="0">
        <references count="1">
          <reference field="4" count="1">
            <x v="3"/>
          </reference>
        </references>
      </pivotArea>
    </format>
    <format dxfId="355">
      <pivotArea collapsedLevelsAreSubtotals="1" fieldPosition="0">
        <references count="1">
          <reference field="4" count="1">
            <x v="4"/>
          </reference>
        </references>
      </pivotArea>
    </format>
    <format dxfId="356">
      <pivotArea collapsedLevelsAreSubtotals="1" fieldPosition="0">
        <references count="1">
          <reference field="4" count="1">
            <x v="5"/>
          </reference>
        </references>
      </pivotArea>
    </format>
    <format dxfId="357">
      <pivotArea grandRow="1" outline="0" collapsedLevelsAreSubtotals="1" fieldPosition="0"/>
    </format>
    <format dxfId="35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88DB7A9-658F-4B7E-B56E-EE48DFF7B0CB}" name="PivotTable4" cacheId="9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13:B22" firstHeaderRow="1" firstDataRow="1" firstDataCol="1"/>
  <pivotFields count="23">
    <pivotField showAll="0"/>
    <pivotField showAll="0"/>
    <pivotField showAll="0"/>
    <pivotField showAll="0"/>
    <pivotField showAll="0">
      <items count="7">
        <item x="5"/>
        <item x="1"/>
        <item x="4"/>
        <item x="3"/>
        <item x="0"/>
        <item x="2"/>
        <item t="default"/>
      </items>
    </pivotField>
    <pivotField axis="axisRow" showAll="0">
      <items count="9">
        <item x="0"/>
        <item x="6"/>
        <item x="2"/>
        <item x="1"/>
        <item x="7"/>
        <item x="3"/>
        <item x="4"/>
        <item x="5"/>
        <item t="default"/>
      </items>
    </pivotField>
    <pivotField showAll="0"/>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items count="4">
        <item x="2"/>
        <item x="1"/>
        <item x="0"/>
        <item t="default"/>
      </items>
    </pivotField>
    <pivotField showAll="0">
      <items count="4">
        <item x="2"/>
        <item x="0"/>
        <item x="1"/>
        <item t="default"/>
      </items>
    </pivotField>
  </pivotFields>
  <rowFields count="1">
    <field x="5"/>
  </rowFields>
  <rowItems count="9">
    <i>
      <x/>
    </i>
    <i>
      <x v="1"/>
    </i>
    <i>
      <x v="2"/>
    </i>
    <i>
      <x v="3"/>
    </i>
    <i>
      <x v="4"/>
    </i>
    <i>
      <x v="5"/>
    </i>
    <i>
      <x v="6"/>
    </i>
    <i>
      <x v="7"/>
    </i>
    <i t="grand">
      <x/>
    </i>
  </rowItems>
  <colItems count="1">
    <i/>
  </colItems>
  <dataFields count="1">
    <dataField name="Average of Delivery_Time_Min" fld="9" subtotal="average" showDataAs="percentOfTotal" baseField="21" baseItem="0" numFmtId="10"/>
  </dataFields>
  <formats count="1">
    <format dxfId="336">
      <pivotArea grandRow="1" outline="0" collapsedLevelsAreSubtotals="1" fieldPosition="0"/>
    </format>
  </formats>
  <chartFormats count="9">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5" count="1" selected="0">
            <x v="7"/>
          </reference>
        </references>
      </pivotArea>
    </chartFormat>
    <chartFormat chart="26" format="2">
      <pivotArea type="data" outline="0" fieldPosition="0">
        <references count="2">
          <reference field="4294967294" count="1" selected="0">
            <x v="0"/>
          </reference>
          <reference field="5" count="1" selected="0">
            <x v="6"/>
          </reference>
        </references>
      </pivotArea>
    </chartFormat>
    <chartFormat chart="26" format="3">
      <pivotArea type="data" outline="0" fieldPosition="0">
        <references count="2">
          <reference field="4294967294" count="1" selected="0">
            <x v="0"/>
          </reference>
          <reference field="5" count="1" selected="0">
            <x v="5"/>
          </reference>
        </references>
      </pivotArea>
    </chartFormat>
    <chartFormat chart="26" format="4">
      <pivotArea type="data" outline="0" fieldPosition="0">
        <references count="2">
          <reference field="4294967294" count="1" selected="0">
            <x v="0"/>
          </reference>
          <reference field="5" count="1" selected="0">
            <x v="4"/>
          </reference>
        </references>
      </pivotArea>
    </chartFormat>
    <chartFormat chart="26" format="5">
      <pivotArea type="data" outline="0" fieldPosition="0">
        <references count="2">
          <reference field="4294967294" count="1" selected="0">
            <x v="0"/>
          </reference>
          <reference field="5" count="1" selected="0">
            <x v="3"/>
          </reference>
        </references>
      </pivotArea>
    </chartFormat>
    <chartFormat chart="26" format="6">
      <pivotArea type="data" outline="0" fieldPosition="0">
        <references count="2">
          <reference field="4294967294" count="1" selected="0">
            <x v="0"/>
          </reference>
          <reference field="5" count="1" selected="0">
            <x v="2"/>
          </reference>
        </references>
      </pivotArea>
    </chartFormat>
    <chartFormat chart="26" format="7">
      <pivotArea type="data" outline="0" fieldPosition="0">
        <references count="2">
          <reference field="4294967294" count="1" selected="0">
            <x v="0"/>
          </reference>
          <reference field="5" count="1" selected="0">
            <x v="1"/>
          </reference>
        </references>
      </pivotArea>
    </chartFormat>
    <chartFormat chart="26" format="8">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1CE089E-CA59-441D-A177-80B4E3DAFD81}" name="PivotTable5" cacheId="8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D12:E16" firstHeaderRow="1"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2"/>
    </i>
    <i>
      <x/>
    </i>
    <i>
      <x v="1"/>
    </i>
    <i t="grand">
      <x/>
    </i>
  </rowItems>
  <colItems count="1">
    <i/>
  </colItems>
  <dataFields count="1">
    <dataField name="Average of Customer_Rating" fld="0" subtotal="average" baseField="0" baseItem="0"/>
  </dataFields>
  <formats count="4">
    <format dxfId="414">
      <pivotArea grandRow="1" outline="0" collapsedLevelsAreSubtotals="1" fieldPosition="0"/>
    </format>
    <format dxfId="415">
      <pivotArea collapsedLevelsAreSubtotals="1" fieldPosition="0">
        <references count="1">
          <reference field="1" count="1">
            <x v="2"/>
          </reference>
        </references>
      </pivotArea>
    </format>
    <format dxfId="416">
      <pivotArea collapsedLevelsAreSubtotals="1" fieldPosition="0">
        <references count="1">
          <reference field="1" count="1">
            <x v="0"/>
          </reference>
        </references>
      </pivotArea>
    </format>
    <format dxfId="417">
      <pivotArea collapsedLevelsAreSubtotals="1" fieldPosition="0">
        <references count="1">
          <reference field="1" count="1">
            <x v="1"/>
          </reference>
        </references>
      </pivotArea>
    </format>
  </formats>
  <chartFormats count="4">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2"/>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caption="Average of Delivery_Fee"/>
    <pivotHierarchy dragToData="1"/>
    <pivotHierarchy dragToData="1" caption="Average of Customer_Rating"/>
    <pivotHierarchy dragToData="1"/>
    <pivotHierarchy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W$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6519585-A274-4DEA-80D5-7A930A05A3E2}" name="PivotTable7" cacheId="8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24:C31" firstHeaderRow="0" firstDataRow="1" firstDataCol="1"/>
  <pivotFields count="4">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v="4"/>
    </i>
    <i>
      <x v="2"/>
    </i>
    <i>
      <x v="3"/>
    </i>
    <i>
      <x/>
    </i>
    <i>
      <x v="1"/>
    </i>
    <i>
      <x v="5"/>
    </i>
    <i t="grand">
      <x/>
    </i>
  </rowItems>
  <colFields count="1">
    <field x="-2"/>
  </colFields>
  <colItems count="2">
    <i>
      <x/>
    </i>
    <i i="1">
      <x v="1"/>
    </i>
  </colItems>
  <dataFields count="2">
    <dataField name="Average of Delivery_Time_Min" fld="1" subtotal="average" baseField="0" baseItem="0"/>
    <dataField name="Average of Customer_Rating" fld="2" subtotal="average" baseField="0" baseItem="0"/>
  </dataFields>
  <formats count="15">
    <format dxfId="388">
      <pivotArea field="0" grandRow="1" outline="0" collapsedLevelsAreSubtotals="1" axis="axisRow" fieldPosition="0">
        <references count="1">
          <reference field="4294967294" count="1" selected="0">
            <x v="1"/>
          </reference>
        </references>
      </pivotArea>
    </format>
    <format dxfId="389">
      <pivotArea collapsedLevelsAreSubtotals="1" fieldPosition="0">
        <references count="2">
          <reference field="4294967294" count="1" selected="0">
            <x v="0"/>
          </reference>
          <reference field="0" count="1">
            <x v="4"/>
          </reference>
        </references>
      </pivotArea>
    </format>
    <format dxfId="390">
      <pivotArea collapsedLevelsAreSubtotals="1" fieldPosition="0">
        <references count="2">
          <reference field="4294967294" count="1" selected="0">
            <x v="1"/>
          </reference>
          <reference field="0" count="1">
            <x v="4"/>
          </reference>
        </references>
      </pivotArea>
    </format>
    <format dxfId="391">
      <pivotArea collapsedLevelsAreSubtotals="1" fieldPosition="0">
        <references count="2">
          <reference field="4294967294" count="1" selected="0">
            <x v="1"/>
          </reference>
          <reference field="0" count="1">
            <x v="2"/>
          </reference>
        </references>
      </pivotArea>
    </format>
    <format dxfId="392">
      <pivotArea collapsedLevelsAreSubtotals="1" fieldPosition="0">
        <references count="2">
          <reference field="4294967294" count="1" selected="0">
            <x v="1"/>
          </reference>
          <reference field="0" count="1">
            <x v="3"/>
          </reference>
        </references>
      </pivotArea>
    </format>
    <format dxfId="393">
      <pivotArea collapsedLevelsAreSubtotals="1" fieldPosition="0">
        <references count="2">
          <reference field="4294967294" count="1" selected="0">
            <x v="1"/>
          </reference>
          <reference field="0" count="1">
            <x v="0"/>
          </reference>
        </references>
      </pivotArea>
    </format>
    <format dxfId="394">
      <pivotArea collapsedLevelsAreSubtotals="1" fieldPosition="0">
        <references count="2">
          <reference field="4294967294" count="1" selected="0">
            <x v="1"/>
          </reference>
          <reference field="0" count="1">
            <x v="1"/>
          </reference>
        </references>
      </pivotArea>
    </format>
    <format dxfId="395">
      <pivotArea collapsedLevelsAreSubtotals="1" fieldPosition="0">
        <references count="2">
          <reference field="4294967294" count="1" selected="0">
            <x v="0"/>
          </reference>
          <reference field="0" count="1">
            <x v="2"/>
          </reference>
        </references>
      </pivotArea>
    </format>
    <format dxfId="396">
      <pivotArea collapsedLevelsAreSubtotals="1" fieldPosition="0">
        <references count="2">
          <reference field="4294967294" count="1" selected="0">
            <x v="0"/>
          </reference>
          <reference field="0" count="1">
            <x v="3"/>
          </reference>
        </references>
      </pivotArea>
    </format>
    <format dxfId="397">
      <pivotArea collapsedLevelsAreSubtotals="1" fieldPosition="0">
        <references count="2">
          <reference field="4294967294" count="1" selected="0">
            <x v="0"/>
          </reference>
          <reference field="0" count="1">
            <x v="0"/>
          </reference>
        </references>
      </pivotArea>
    </format>
    <format dxfId="398">
      <pivotArea collapsedLevelsAreSubtotals="1" fieldPosition="0">
        <references count="2">
          <reference field="4294967294" count="1" selected="0">
            <x v="0"/>
          </reference>
          <reference field="0" count="1">
            <x v="1"/>
          </reference>
        </references>
      </pivotArea>
    </format>
    <format dxfId="399">
      <pivotArea collapsedLevelsAreSubtotals="1" fieldPosition="0">
        <references count="2">
          <reference field="4294967294" count="1" selected="0">
            <x v="0"/>
          </reference>
          <reference field="0" count="1">
            <x v="5"/>
          </reference>
        </references>
      </pivotArea>
    </format>
    <format dxfId="400">
      <pivotArea field="0" grandRow="1" outline="0" collapsedLevelsAreSubtotals="1" axis="axisRow" fieldPosition="0">
        <references count="1">
          <reference field="4294967294" count="1" selected="0">
            <x v="0"/>
          </reference>
        </references>
      </pivotArea>
    </format>
    <format dxfId="401">
      <pivotArea outline="0" collapsedLevelsAreSubtotals="1" fieldPosition="0"/>
    </format>
    <format dxfId="402">
      <pivotArea dataOnly="0" labelOnly="1" outline="0" fieldPosition="0">
        <references count="1">
          <reference field="4294967294" count="2">
            <x v="0"/>
            <x v="1"/>
          </reference>
        </references>
      </pivotArea>
    </format>
  </formats>
  <chartFormats count="2">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caption="Average of Delivery_Fee"/>
    <pivotHierarchy dragToData="1"/>
    <pivotHierarchy dragToData="1" caption="Average of Customer_Rating"/>
    <pivotHierarchy dragToData="1"/>
    <pivotHierarchy dragToData="1" caption="Average of Delivery_Time_Min"/>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W$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E9E540AB-D690-405C-8C95-BC74285091A7}" name="PivotTable3" cacheId="8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G3:H7"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2"/>
    </i>
    <i>
      <x v="1"/>
    </i>
    <i t="grand">
      <x/>
    </i>
  </rowItems>
  <colItems count="1">
    <i/>
  </colItems>
  <dataFields count="1">
    <dataField name="Average of Delivery_Fee" fld="1" subtotal="average" baseField="0" baseItem="0"/>
  </dataFields>
  <formats count="4">
    <format dxfId="376">
      <pivotArea grandRow="1" outline="0" collapsedLevelsAreSubtotals="1" fieldPosition="0"/>
    </format>
    <format dxfId="377">
      <pivotArea collapsedLevelsAreSubtotals="1" fieldPosition="0">
        <references count="1">
          <reference field="0" count="1">
            <x v="0"/>
          </reference>
        </references>
      </pivotArea>
    </format>
    <format dxfId="378">
      <pivotArea collapsedLevelsAreSubtotals="1" fieldPosition="0">
        <references count="1">
          <reference field="0" count="1">
            <x v="2"/>
          </reference>
        </references>
      </pivotArea>
    </format>
    <format dxfId="379">
      <pivotArea collapsedLevelsAreSubtotals="1" fieldPosition="0">
        <references count="1">
          <reference field="0" count="1">
            <x v="1"/>
          </reference>
        </references>
      </pivotArea>
    </format>
  </formats>
  <chartFormats count="1">
    <chartFormat chart="4" format="0"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caption="Average of Delivery_Fe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W$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B23582B-3818-43E0-A299-87B97CE941E1}" name="PivotTable8" cacheId="8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K4:K5" firstHeaderRow="1" firstDataRow="1" firstDataCol="0"/>
  <pivotFields count="3">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Order_Value" fld="1" baseField="0" baseItem="0" numFmtId="164"/>
  </dataFields>
  <formats count="1">
    <format dxfId="387">
      <pivotArea outline="0" collapsedLevelsAreSubtotals="1" fieldPosition="0"/>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W$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A3850B4-069F-4B57-BD42-D880394BC1F4}" name="PivotTable4" cacheId="8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12:B19"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Average of Customer_Rating" fld="1" subtotal="average" baseField="0" baseItem="0" numFmtId="2"/>
  </dataFields>
  <formats count="8">
    <format dxfId="368">
      <pivotArea grandRow="1" outline="0" collapsedLevelsAreSubtotals="1" fieldPosition="0"/>
    </format>
    <format dxfId="369">
      <pivotArea collapsedLevelsAreSubtotals="1" fieldPosition="0">
        <references count="1">
          <reference field="0" count="1">
            <x v="0"/>
          </reference>
        </references>
      </pivotArea>
    </format>
    <format dxfId="370">
      <pivotArea collapsedLevelsAreSubtotals="1" fieldPosition="0">
        <references count="1">
          <reference field="0" count="1">
            <x v="1"/>
          </reference>
        </references>
      </pivotArea>
    </format>
    <format dxfId="371">
      <pivotArea collapsedLevelsAreSubtotals="1" fieldPosition="0">
        <references count="1">
          <reference field="0" count="1">
            <x v="2"/>
          </reference>
        </references>
      </pivotArea>
    </format>
    <format dxfId="372">
      <pivotArea collapsedLevelsAreSubtotals="1" fieldPosition="0">
        <references count="1">
          <reference field="0" count="1">
            <x v="3"/>
          </reference>
        </references>
      </pivotArea>
    </format>
    <format dxfId="373">
      <pivotArea collapsedLevelsAreSubtotals="1" fieldPosition="0">
        <references count="1">
          <reference field="0" count="1">
            <x v="4"/>
          </reference>
        </references>
      </pivotArea>
    </format>
    <format dxfId="374">
      <pivotArea outline="0" collapsedLevelsAreSubtotals="1" fieldPosition="0"/>
    </format>
    <format dxfId="375">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0" count="1" selected="0">
            <x v="2"/>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caption="Average of Delivery_Fee"/>
    <pivotHierarchy dragToData="1"/>
    <pivotHierarchy dragToData="1" caption="Average of Customer_Rating"/>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W$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ACD207D1-3772-4F38-B5DA-9C8C558BA2DF}" name="PivotTable9" cacheId="8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K7:L14"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Average of Customer_Rating" fld="1" subtotal="average" baseField="0" baseItem="0"/>
  </dataFields>
  <formats count="7">
    <format dxfId="380">
      <pivotArea collapsedLevelsAreSubtotals="1" fieldPosition="0">
        <references count="1">
          <reference field="0" count="1">
            <x v="0"/>
          </reference>
        </references>
      </pivotArea>
    </format>
    <format dxfId="381">
      <pivotArea collapsedLevelsAreSubtotals="1" fieldPosition="0">
        <references count="1">
          <reference field="0" count="1">
            <x v="1"/>
          </reference>
        </references>
      </pivotArea>
    </format>
    <format dxfId="382">
      <pivotArea collapsedLevelsAreSubtotals="1" fieldPosition="0">
        <references count="1">
          <reference field="0" count="1">
            <x v="2"/>
          </reference>
        </references>
      </pivotArea>
    </format>
    <format dxfId="383">
      <pivotArea collapsedLevelsAreSubtotals="1" fieldPosition="0">
        <references count="1">
          <reference field="0" count="1">
            <x v="3"/>
          </reference>
        </references>
      </pivotArea>
    </format>
    <format dxfId="384">
      <pivotArea collapsedLevelsAreSubtotals="1" fieldPosition="0">
        <references count="1">
          <reference field="0" count="1">
            <x v="4"/>
          </reference>
        </references>
      </pivotArea>
    </format>
    <format dxfId="385">
      <pivotArea collapsedLevelsAreSubtotals="1" fieldPosition="0">
        <references count="1">
          <reference field="0" count="1">
            <x v="5"/>
          </reference>
        </references>
      </pivotArea>
    </format>
    <format dxfId="386">
      <pivotArea grandRow="1" outline="0" collapsedLevelsAreSubtotals="1" fieldPosition="0"/>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caption="Average of Delivery_Fee"/>
    <pivotHierarchy dragToData="1"/>
    <pivotHierarchy dragToData="1" caption="Average of Customer_Rating"/>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W$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E24A6B68-5BAF-430B-8AC0-EB40D4E62A97}" name="PivotTable1" cacheId="75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3:B10" firstHeaderRow="1" firstDataRow="1" firstDataCol="1"/>
  <pivotFields count="2">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7">
    <i>
      <x/>
    </i>
    <i>
      <x v="3"/>
    </i>
    <i>
      <x v="4"/>
    </i>
    <i>
      <x v="2"/>
    </i>
    <i>
      <x v="5"/>
    </i>
    <i>
      <x v="1"/>
    </i>
    <i t="grand">
      <x/>
    </i>
  </rowItems>
  <colItems count="1">
    <i/>
  </colItems>
  <dataFields count="1">
    <dataField name="Sum of Order_Value" fld="1" baseField="0" baseItem="0"/>
  </dataFields>
  <formats count="7">
    <format dxfId="423">
      <pivotArea grandRow="1" outline="0" collapsedLevelsAreSubtotals="1" fieldPosition="0"/>
    </format>
    <format dxfId="424">
      <pivotArea collapsedLevelsAreSubtotals="1" fieldPosition="0">
        <references count="1">
          <reference field="0" count="1">
            <x v="0"/>
          </reference>
        </references>
      </pivotArea>
    </format>
    <format dxfId="425">
      <pivotArea collapsedLevelsAreSubtotals="1" fieldPosition="0">
        <references count="1">
          <reference field="0" count="1">
            <x v="3"/>
          </reference>
        </references>
      </pivotArea>
    </format>
    <format dxfId="426">
      <pivotArea collapsedLevelsAreSubtotals="1" fieldPosition="0">
        <references count="1">
          <reference field="0" count="1">
            <x v="4"/>
          </reference>
        </references>
      </pivotArea>
    </format>
    <format dxfId="427">
      <pivotArea collapsedLevelsAreSubtotals="1" fieldPosition="0">
        <references count="1">
          <reference field="0" count="1">
            <x v="2"/>
          </reference>
        </references>
      </pivotArea>
    </format>
    <format dxfId="428">
      <pivotArea collapsedLevelsAreSubtotals="1" fieldPosition="0">
        <references count="1">
          <reference field="0" count="1">
            <x v="5"/>
          </reference>
        </references>
      </pivotArea>
    </format>
    <format dxfId="429">
      <pivotArea collapsedLevelsAreSubtotals="1" fieldPosition="0">
        <references count="1">
          <reference field="0" count="1">
            <x v="1"/>
          </reference>
        </references>
      </pivotArea>
    </format>
  </formats>
  <chartFormats count="7">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0" count="1" selected="0">
            <x v="0"/>
          </reference>
        </references>
      </pivotArea>
    </chartFormat>
    <chartFormat chart="10" format="2">
      <pivotArea type="data" outline="0" fieldPosition="0">
        <references count="2">
          <reference field="4294967294" count="1" selected="0">
            <x v="0"/>
          </reference>
          <reference field="0" count="1" selected="0">
            <x v="3"/>
          </reference>
        </references>
      </pivotArea>
    </chartFormat>
    <chartFormat chart="10" format="3">
      <pivotArea type="data" outline="0" fieldPosition="0">
        <references count="2">
          <reference field="4294967294" count="1" selected="0">
            <x v="0"/>
          </reference>
          <reference field="0" count="1" selected="0">
            <x v="4"/>
          </reference>
        </references>
      </pivotArea>
    </chartFormat>
    <chartFormat chart="10" format="4">
      <pivotArea type="data" outline="0" fieldPosition="0">
        <references count="2">
          <reference field="4294967294" count="1" selected="0">
            <x v="0"/>
          </reference>
          <reference field="0" count="1" selected="0">
            <x v="2"/>
          </reference>
        </references>
      </pivotArea>
    </chartFormat>
    <chartFormat chart="10" format="5">
      <pivotArea type="data" outline="0" fieldPosition="0">
        <references count="2">
          <reference field="4294967294" count="1" selected="0">
            <x v="0"/>
          </reference>
          <reference field="0" count="1" selected="0">
            <x v="5"/>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W$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2FF35B3-8400-4AB1-B1DA-D8D490CB3BB5}" name="PivotTable2" cacheId="8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D3:E8"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2"/>
    </i>
    <i>
      <x v="3"/>
    </i>
    <i>
      <x v="1"/>
    </i>
    <i t="grand">
      <x/>
    </i>
  </rowItems>
  <colItems count="1">
    <i/>
  </colItems>
  <dataFields count="1">
    <dataField name="Count of Order_ID" fld="1" subtotal="count" baseField="0" baseItem="0"/>
  </dataFields>
  <formats count="5">
    <format dxfId="418">
      <pivotArea grandRow="1" outline="0" collapsedLevelsAreSubtotals="1" fieldPosition="0"/>
    </format>
    <format dxfId="419">
      <pivotArea collapsedLevelsAreSubtotals="1" fieldPosition="0">
        <references count="1">
          <reference field="0" count="1">
            <x v="0"/>
          </reference>
        </references>
      </pivotArea>
    </format>
    <format dxfId="420">
      <pivotArea collapsedLevelsAreSubtotals="1" fieldPosition="0">
        <references count="1">
          <reference field="0" count="1">
            <x v="2"/>
          </reference>
        </references>
      </pivotArea>
    </format>
    <format dxfId="421">
      <pivotArea collapsedLevelsAreSubtotals="1" fieldPosition="0">
        <references count="1">
          <reference field="0" count="1">
            <x v="3"/>
          </reference>
        </references>
      </pivotArea>
    </format>
    <format dxfId="422">
      <pivotArea collapsedLevelsAreSubtotals="1" fieldPosition="0">
        <references count="1">
          <reference field="0" count="1">
            <x v="1"/>
          </reference>
        </references>
      </pivotArea>
    </format>
  </formats>
  <chartFormats count="5">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0" count="1" selected="0">
            <x v="0"/>
          </reference>
        </references>
      </pivotArea>
    </chartFormat>
    <chartFormat chart="8" format="2">
      <pivotArea type="data" outline="0" fieldPosition="0">
        <references count="2">
          <reference field="4294967294" count="1" selected="0">
            <x v="0"/>
          </reference>
          <reference field="0" count="1" selected="0">
            <x v="2"/>
          </reference>
        </references>
      </pivotArea>
    </chartFormat>
    <chartFormat chart="8" format="3">
      <pivotArea type="data" outline="0" fieldPosition="0">
        <references count="2">
          <reference field="4294967294" count="1" selected="0">
            <x v="0"/>
          </reference>
          <reference field="0" count="1" selected="0">
            <x v="3"/>
          </reference>
        </references>
      </pivotArea>
    </chartFormat>
    <chartFormat chart="8" format="4">
      <pivotArea type="data" outline="0" fieldPosition="0">
        <references count="2">
          <reference field="4294967294" count="1" selected="0">
            <x v="0"/>
          </reference>
          <reference field="0" count="1" selected="0">
            <x v="1"/>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W$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16B26959-20F5-410A-A806-87F135DA375C}" name="PivotTable6" cacheId="8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G12:H21" firstHeaderRow="1" firstDataRow="1" firstDataCol="1"/>
  <pivotFields count="3">
    <pivotField dataField="1" subtotalTop="0" showAll="0" defaultSubtotal="0"/>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s>
  <rowFields count="1">
    <field x="2"/>
  </rowFields>
  <rowItems count="9">
    <i>
      <x/>
    </i>
    <i>
      <x v="3"/>
    </i>
    <i>
      <x v="2"/>
    </i>
    <i>
      <x v="4"/>
    </i>
    <i>
      <x v="6"/>
    </i>
    <i>
      <x v="7"/>
    </i>
    <i>
      <x v="1"/>
    </i>
    <i>
      <x v="5"/>
    </i>
    <i t="grand">
      <x/>
    </i>
  </rowItems>
  <colItems count="1">
    <i/>
  </colItems>
  <dataFields count="1">
    <dataField name="Average of Customer_Rating" fld="0" subtotal="average" baseField="0" baseItem="0" numFmtId="2"/>
  </dataFields>
  <formats count="11">
    <format dxfId="403">
      <pivotArea grandRow="1" outline="0" collapsedLevelsAreSubtotals="1" fieldPosition="0"/>
    </format>
    <format dxfId="404">
      <pivotArea collapsedLevelsAreSubtotals="1" fieldPosition="0">
        <references count="1">
          <reference field="2" count="1">
            <x v="0"/>
          </reference>
        </references>
      </pivotArea>
    </format>
    <format dxfId="405">
      <pivotArea collapsedLevelsAreSubtotals="1" fieldPosition="0">
        <references count="1">
          <reference field="2" count="1">
            <x v="2"/>
          </reference>
        </references>
      </pivotArea>
    </format>
    <format dxfId="406">
      <pivotArea collapsedLevelsAreSubtotals="1" fieldPosition="0">
        <references count="1">
          <reference field="2" count="1">
            <x v="3"/>
          </reference>
        </references>
      </pivotArea>
    </format>
    <format dxfId="407">
      <pivotArea collapsedLevelsAreSubtotals="1" fieldPosition="0">
        <references count="1">
          <reference field="2" count="1">
            <x v="4"/>
          </reference>
        </references>
      </pivotArea>
    </format>
    <format dxfId="408">
      <pivotArea collapsedLevelsAreSubtotals="1" fieldPosition="0">
        <references count="1">
          <reference field="2" count="1">
            <x v="6"/>
          </reference>
        </references>
      </pivotArea>
    </format>
    <format dxfId="409">
      <pivotArea collapsedLevelsAreSubtotals="1" fieldPosition="0">
        <references count="1">
          <reference field="2" count="1">
            <x v="7"/>
          </reference>
        </references>
      </pivotArea>
    </format>
    <format dxfId="410">
      <pivotArea collapsedLevelsAreSubtotals="1" fieldPosition="0">
        <references count="1">
          <reference field="2" count="1">
            <x v="1"/>
          </reference>
        </references>
      </pivotArea>
    </format>
    <format dxfId="411">
      <pivotArea collapsedLevelsAreSubtotals="1" fieldPosition="0">
        <references count="1">
          <reference field="2" count="1">
            <x v="5"/>
          </reference>
        </references>
      </pivotArea>
    </format>
    <format dxfId="412">
      <pivotArea outline="0" collapsedLevelsAreSubtotals="1" fieldPosition="0"/>
    </format>
    <format dxfId="413">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5"/>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caption="Average of Delivery_Fee"/>
    <pivotHierarchy dragToData="1"/>
    <pivotHierarchy dragToData="1" caption="Average of Customer_Rating"/>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 sales dashboard!$A$1:$W$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E713173-AD2F-46D8-8DF1-58971D77124E}" sourceName="[Range].[City]">
  <pivotTables>
    <pivotTable tabId="10" name="PivotTable10"/>
    <pivotTable tabId="10" name="PivotTable1"/>
    <pivotTable tabId="10" name="PivotTable11"/>
    <pivotTable tabId="10" name="PivotTable12"/>
    <pivotTable tabId="10" name="PivotTable13"/>
    <pivotTable tabId="10" name="PivotTable14"/>
    <pivotTable tabId="10" name="PivotTable15"/>
    <pivotTable tabId="10" name="PivotTable16"/>
    <pivotTable tabId="10" name="PivotTable17"/>
    <pivotTable tabId="10" name="PivotTable2"/>
    <pivotTable tabId="10" name="PivotTable3"/>
    <pivotTable tabId="10" name="PivotTable8"/>
    <pivotTable tabId="10" name="PivotTable9"/>
  </pivotTables>
  <data>
    <olap pivotCacheId="2020319287">
      <levels count="2">
        <level uniqueName="[Range].[City].[(All)]" sourceCaption="(All)" count="0"/>
        <level uniqueName="[Range].[City].[City]" sourceCaption="City" count="6">
          <ranges>
            <range startItem="0">
              <i n="[Range].[City].&amp;[Bangalore]" c="Bangalore"/>
              <i n="[Range].[City].&amp;[Chennai]" c="Chennai"/>
              <i n="[Range].[City].&amp;[Delhi]" c="Delhi"/>
              <i n="[Range].[City].&amp;[Hyderabad]" c="Hyderabad"/>
              <i n="[Range].[City].&amp;[Mumbai]" c="Mumbai"/>
              <i n="[Range].[City].&amp;[Pune]" c="Pune"/>
            </range>
          </ranges>
        </level>
      </levels>
      <selections count="1">
        <selection n="[Range].[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od_Category" xr10:uid="{886E2257-D369-48A4-A365-7B0EF0C95A70}" sourceName="[Range].[Food_Category]">
  <pivotTables>
    <pivotTable tabId="10" name="PivotTable10"/>
    <pivotTable tabId="10" name="PivotTable1"/>
    <pivotTable tabId="10" name="PivotTable11"/>
    <pivotTable tabId="10" name="PivotTable12"/>
    <pivotTable tabId="10" name="PivotTable13"/>
    <pivotTable tabId="10" name="PivotTable14"/>
    <pivotTable tabId="10" name="PivotTable15"/>
    <pivotTable tabId="10" name="PivotTable16"/>
    <pivotTable tabId="10" name="PivotTable17"/>
    <pivotTable tabId="10" name="PivotTable2"/>
    <pivotTable tabId="10" name="PivotTable3"/>
    <pivotTable tabId="10" name="PivotTable8"/>
    <pivotTable tabId="10" name="PivotTable9"/>
  </pivotTables>
  <data>
    <olap pivotCacheId="2020319287">
      <levels count="2">
        <level uniqueName="[Range].[Food_Category].[(All)]" sourceCaption="(All)" count="0"/>
        <level uniqueName="[Range].[Food_Category].[Food_Category]" sourceCaption="Food_Category" count="6">
          <ranges>
            <range startItem="0">
              <i n="[Range].[Food_Category].&amp;[Biryani]" c="Biryani"/>
              <i n="[Range].[Food_Category].&amp;[Burger]" c="Burger"/>
              <i n="[Range].[Food_Category].&amp;[Chinese]" c="Chinese"/>
              <i n="[Range].[Food_Category].&amp;[Pizza]" c="Pizza"/>
              <i n="[Range].[Food_Category].&amp;[Sandwich]" c="Sandwich"/>
              <i n="[Range].[Food_Category].&amp;[South Indian]" c="South Indian"/>
            </range>
          </ranges>
        </level>
      </levels>
      <selections count="1">
        <selection n="[Range].[Food_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Type" xr10:uid="{116AADA0-83A4-4E77-A0E3-8A9C12245452}" sourceName="[Range].[Order_Type]">
  <pivotTables>
    <pivotTable tabId="10" name="PivotTable10"/>
    <pivotTable tabId="10" name="PivotTable1"/>
    <pivotTable tabId="10" name="PivotTable11"/>
    <pivotTable tabId="10" name="PivotTable12"/>
    <pivotTable tabId="10" name="PivotTable13"/>
    <pivotTable tabId="10" name="PivotTable14"/>
    <pivotTable tabId="10" name="PivotTable15"/>
    <pivotTable tabId="10" name="PivotTable16"/>
    <pivotTable tabId="10" name="PivotTable17"/>
    <pivotTable tabId="10" name="PivotTable2"/>
    <pivotTable tabId="10" name="PivotTable3"/>
    <pivotTable tabId="10" name="PivotTable8"/>
    <pivotTable tabId="10" name="PivotTable9"/>
  </pivotTables>
  <data>
    <olap pivotCacheId="2020319287">
      <levels count="2">
        <level uniqueName="[Range].[Order_Type].[(All)]" sourceCaption="(All)" count="0"/>
        <level uniqueName="[Range].[Order_Type].[Order_Type]" sourceCaption="Order_Type" count="2">
          <ranges>
            <range startItem="0">
              <i n="[Range].[Order_Type].&amp;[COD]" c="COD"/>
              <i n="[Range].[Order_Type].&amp;[Online]" c="Online"/>
            </range>
          </ranges>
        </level>
      </levels>
      <selections count="1">
        <selection n="[Range].[Order_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438277B7-DA7E-4F47-BDDE-88397067C038}" sourceName="[Range].[Age Group]">
  <pivotTables>
    <pivotTable tabId="10" name="PivotTable10"/>
    <pivotTable tabId="10" name="PivotTable1"/>
    <pivotTable tabId="10" name="PivotTable11"/>
    <pivotTable tabId="10" name="PivotTable12"/>
    <pivotTable tabId="10" name="PivotTable13"/>
    <pivotTable tabId="10" name="PivotTable14"/>
    <pivotTable tabId="10" name="PivotTable15"/>
    <pivotTable tabId="10" name="PivotTable16"/>
    <pivotTable tabId="10" name="PivotTable17"/>
    <pivotTable tabId="10" name="PivotTable2"/>
    <pivotTable tabId="10" name="PivotTable3"/>
    <pivotTable tabId="10" name="PivotTable8"/>
    <pivotTable tabId="10" name="PivotTable9"/>
  </pivotTables>
  <data>
    <olap pivotCacheId="2020319287">
      <levels count="2">
        <level uniqueName="[Range].[Age Group].[(All)]" sourceCaption="(All)" count="0"/>
        <level uniqueName="[Range].[Age Group].[Age Group]" sourceCaption="Age Group" count="4">
          <ranges>
            <range startItem="0">
              <i n="[Range].[Age Group].&amp;[18-24]" c="18-24"/>
              <i n="[Range].[Age Group].&amp;[25-35]" c="25-35"/>
              <i n="[Range].[Age Group].&amp;[36-50]" c="36-50"/>
              <i n="[Range].[Age Group].&amp;[50+]" c="50+"/>
            </range>
          </ranges>
        </level>
      </levels>
      <selections count="1">
        <selection n="[Range].[Age Group].[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0610413-64F1-42F6-A554-46EB5E46E2A1}" sourceName="[Range].[year]">
  <pivotTables>
    <pivotTable tabId="10" name="PivotTable10"/>
    <pivotTable tabId="10" name="PivotTable1"/>
    <pivotTable tabId="10" name="PivotTable11"/>
    <pivotTable tabId="10" name="PivotTable12"/>
    <pivotTable tabId="10" name="PivotTable13"/>
    <pivotTable tabId="10" name="PivotTable14"/>
    <pivotTable tabId="10" name="PivotTable15"/>
    <pivotTable tabId="10" name="PivotTable16"/>
    <pivotTable tabId="10" name="PivotTable17"/>
    <pivotTable tabId="10" name="PivotTable2"/>
    <pivotTable tabId="10" name="PivotTable3"/>
    <pivotTable tabId="10" name="PivotTable8"/>
    <pivotTable tabId="10" name="PivotTable9"/>
  </pivotTables>
  <data>
    <olap pivotCacheId="2020319287">
      <levels count="2">
        <level uniqueName="[Range].[year].[(All)]" sourceCaption="(All)" count="0"/>
        <level uniqueName="[Range].[year].[year]" sourceCaption="year" count="3">
          <ranges>
            <range startItem="0">
              <i n="[Range].[year].&amp;[2022]" c="2022"/>
              <i n="[Range].[year].&amp;[2023]" c="2023"/>
              <i n="[Range].[year].&amp;[2024]" c="2024"/>
            </range>
          </ranges>
        </level>
      </levels>
      <selections count="1">
        <selection n="[Range].[yea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7FCB301D-C602-4CD6-AB6B-BE6D66AE4B6C}" sourceName="City">
  <pivotTables>
    <pivotTable tabId="13" name="PivotTable8"/>
    <pivotTable tabId="13" name="PivotTable1"/>
    <pivotTable tabId="13" name="PivotTable19"/>
    <pivotTable tabId="13" name="PivotTable2"/>
    <pivotTable tabId="13" name="PivotTable20"/>
    <pivotTable tabId="13" name="PivotTable22"/>
    <pivotTable tabId="13" name="PivotTable24"/>
    <pivotTable tabId="13" name="PivotTable3"/>
    <pivotTable tabId="13" name="PivotTable4"/>
    <pivotTable tabId="13" name="PivotTable5"/>
    <pivotTable tabId="13" name="PivotTable6"/>
    <pivotTable tabId="13" name="PivotTable7"/>
    <pivotTable tabId="13" name="PivotTable9"/>
  </pivotTables>
  <data>
    <tabular pivotCacheId="80904151">
      <items count="6">
        <i x="5" s="1"/>
        <i x="1" s="1"/>
        <i x="4" s="1"/>
        <i x="3" s="1"/>
        <i x="0"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_Name" xr10:uid="{A661A806-A29A-47EC-82C3-44C41556C05C}" sourceName="Restaurant_Name">
  <pivotTables>
    <pivotTable tabId="13" name="PivotTable8"/>
    <pivotTable tabId="13" name="PivotTable1"/>
    <pivotTable tabId="13" name="PivotTable19"/>
    <pivotTable tabId="13" name="PivotTable2"/>
    <pivotTable tabId="13" name="PivotTable20"/>
    <pivotTable tabId="13" name="PivotTable22"/>
    <pivotTable tabId="13" name="PivotTable24"/>
    <pivotTable tabId="13" name="PivotTable3"/>
    <pivotTable tabId="13" name="PivotTable4"/>
    <pivotTable tabId="13" name="PivotTable5"/>
    <pivotTable tabId="13" name="PivotTable6"/>
    <pivotTable tabId="13" name="PivotTable7"/>
    <pivotTable tabId="13" name="PivotTable9"/>
  </pivotTables>
  <data>
    <tabular pivotCacheId="80904151">
      <items count="8">
        <i x="0" s="1"/>
        <i x="6" s="1"/>
        <i x="2" s="1"/>
        <i x="1" s="1"/>
        <i x="7" s="1"/>
        <i x="3" s="1"/>
        <i x="4" s="1"/>
        <i x="5"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F30EB21-5CEA-4589-93A6-4C25852D51BF}" sourceName="year">
  <pivotTables>
    <pivotTable tabId="13" name="PivotTable8"/>
    <pivotTable tabId="13" name="PivotTable1"/>
    <pivotTable tabId="13" name="PivotTable19"/>
    <pivotTable tabId="13" name="PivotTable2"/>
    <pivotTable tabId="13" name="PivotTable20"/>
    <pivotTable tabId="13" name="PivotTable22"/>
    <pivotTable tabId="13" name="PivotTable24"/>
    <pivotTable tabId="13" name="PivotTable3"/>
    <pivotTable tabId="13" name="PivotTable4"/>
    <pivotTable tabId="13" name="PivotTable5"/>
    <pivotTable tabId="13" name="PivotTable6"/>
    <pivotTable tabId="13" name="PivotTable7"/>
    <pivotTable tabId="13" name="PivotTable9"/>
  </pivotTables>
  <data>
    <tabular pivotCacheId="80904151">
      <items count="3">
        <i x="2" s="1"/>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ance_Group" xr10:uid="{8E07B91B-E244-4306-92A3-2CAD99B7EFD9}" sourceName="Distance Group">
  <pivotTables>
    <pivotTable tabId="13" name="PivotTable8"/>
    <pivotTable tabId="13" name="PivotTable1"/>
    <pivotTable tabId="13" name="PivotTable19"/>
    <pivotTable tabId="13" name="PivotTable2"/>
    <pivotTable tabId="13" name="PivotTable20"/>
    <pivotTable tabId="13" name="PivotTable22"/>
    <pivotTable tabId="13" name="PivotTable24"/>
    <pivotTable tabId="13" name="PivotTable3"/>
    <pivotTable tabId="13" name="PivotTable4"/>
    <pivotTable tabId="13" name="PivotTable5"/>
    <pivotTable tabId="13" name="PivotTable6"/>
    <pivotTable tabId="13" name="PivotTable7"/>
    <pivotTable tabId="13" name="PivotTable9"/>
  </pivotTables>
  <data>
    <tabular pivotCacheId="80904151">
      <items count="3">
        <i x="2" s="1"/>
        <i x="1"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peed" xr10:uid="{E33EC2E1-8C25-468A-B324-0813A0DAD986}" sourceName="Delivery Speed">
  <pivotTables>
    <pivotTable tabId="13" name="PivotTable8"/>
    <pivotTable tabId="13" name="PivotTable1"/>
    <pivotTable tabId="13" name="PivotTable19"/>
    <pivotTable tabId="13" name="PivotTable2"/>
    <pivotTable tabId="13" name="PivotTable20"/>
    <pivotTable tabId="13" name="PivotTable22"/>
    <pivotTable tabId="13" name="PivotTable24"/>
    <pivotTable tabId="13" name="PivotTable3"/>
    <pivotTable tabId="13" name="PivotTable4"/>
    <pivotTable tabId="13" name="PivotTable5"/>
    <pivotTable tabId="13" name="PivotTable6"/>
    <pivotTable tabId="13" name="PivotTable7"/>
    <pivotTable tabId="13" name="PivotTable9"/>
  </pivotTables>
  <data>
    <tabular pivotCacheId="80904151">
      <items count="3">
        <i x="2" s="1"/>
        <i x="0" s="1"/>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2" xr10:uid="{24CC440F-050B-4A28-80D8-C7693D365254}" sourceName="[Range 1].[City]">
  <pivotTables>
    <pivotTable tabId="14" name="PivotTable1"/>
    <pivotTable tabId="14" name="PivotTable2"/>
    <pivotTable tabId="14" name="PivotTable5"/>
    <pivotTable tabId="14" name="PivotTable6"/>
    <pivotTable tabId="14" name="PivotTable7"/>
    <pivotTable tabId="14" name="PivotTable8"/>
    <pivotTable tabId="14" name="PivotTable9"/>
    <pivotTable tabId="14" name="PivotTable3"/>
    <pivotTable tabId="14" name="PivotTable4"/>
  </pivotTables>
  <data>
    <olap pivotCacheId="2088402341">
      <levels count="2">
        <level uniqueName="[Range 1].[City].[(All)]" sourceCaption="(All)" count="0"/>
        <level uniqueName="[Range 1].[City].[City]" sourceCaption="City" count="6">
          <ranges>
            <range startItem="0">
              <i n="[Range 1].[City].&amp;[Bangalore]" c="Bangalore"/>
              <i n="[Range 1].[City].&amp;[Chennai]" c="Chennai"/>
              <i n="[Range 1].[City].&amp;[Delhi]" c="Delhi"/>
              <i n="[Range 1].[City].&amp;[Hyderabad]" c="Hyderabad"/>
              <i n="[Range 1].[City].&amp;[Mumbai]" c="Mumbai"/>
              <i n="[Range 1].[City].&amp;[Pune]" c="Pune"/>
            </range>
          </ranges>
        </level>
      </levels>
      <selections count="1">
        <selection n="[Range 1].[City].[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od_Category1" xr10:uid="{BF3A9CD9-8B71-4BAE-9BAF-E62875BC7B55}" sourceName="[Range 1].[Food_Category]">
  <pivotTables>
    <pivotTable tabId="14" name="PivotTable3"/>
    <pivotTable tabId="14" name="PivotTable1"/>
    <pivotTable tabId="14" name="PivotTable2"/>
    <pivotTable tabId="14" name="PivotTable4"/>
    <pivotTable tabId="14" name="PivotTable5"/>
    <pivotTable tabId="14" name="PivotTable6"/>
    <pivotTable tabId="14" name="PivotTable7"/>
    <pivotTable tabId="14" name="PivotTable8"/>
    <pivotTable tabId="14" name="PivotTable9"/>
  </pivotTables>
  <data>
    <olap pivotCacheId="2088402341">
      <levels count="2">
        <level uniqueName="[Range 1].[Food_Category].[(All)]" sourceCaption="(All)" count="0"/>
        <level uniqueName="[Range 1].[Food_Category].[Food_Category]" sourceCaption="Food_Category" count="6">
          <ranges>
            <range startItem="0">
              <i n="[Range 1].[Food_Category].&amp;[Biryani]" c="Biryani"/>
              <i n="[Range 1].[Food_Category].&amp;[Burger]" c="Burger"/>
              <i n="[Range 1].[Food_Category].&amp;[Chinese]" c="Chinese"/>
              <i n="[Range 1].[Food_Category].&amp;[Pizza]" c="Pizza"/>
              <i n="[Range 1].[Food_Category].&amp;[Sandwich]" c="Sandwich"/>
              <i n="[Range 1].[Food_Category].&amp;[South Indian]" c="South Indian"/>
            </range>
          </ranges>
        </level>
      </levels>
      <selections count="1">
        <selection n="[Range 1].[Food_Category].[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_Name1" xr10:uid="{34F49546-43D0-4775-AE9B-C97BC72926A6}" sourceName="[Range 1].[Restaurant_Name]">
  <pivotTables>
    <pivotTable tabId="14" name="PivotTable3"/>
    <pivotTable tabId="14" name="PivotTable2"/>
    <pivotTable tabId="14" name="PivotTable4"/>
    <pivotTable tabId="14" name="PivotTable5"/>
    <pivotTable tabId="14" name="PivotTable6"/>
    <pivotTable tabId="14" name="PivotTable7"/>
    <pivotTable tabId="14" name="PivotTable8"/>
    <pivotTable tabId="14" name="PivotTable9"/>
  </pivotTables>
  <data>
    <olap pivotCacheId="2088402341">
      <levels count="2">
        <level uniqueName="[Range 1].[Restaurant_Name].[(All)]" sourceCaption="(All)" count="0"/>
        <level uniqueName="[Range 1].[Restaurant_Name].[Restaurant_Name]" sourceCaption="Restaurant_Name" count="8">
          <ranges>
            <range startItem="0">
              <i n="[Range 1].[Restaurant_Name].&amp;[Bawarchi]" c="Bawarchi"/>
              <i n="[Range 1].[Restaurant_Name].&amp;[Burger King]" c="Burger King"/>
              <i n="[Range 1].[Restaurant_Name].&amp;[Dominos]" c="Dominos"/>
              <i n="[Range 1].[Restaurant_Name].&amp;[KFC]" c="KFC"/>
              <i n="[Range 1].[Restaurant_Name].&amp;[McDonalds]" c="McDonalds"/>
              <i n="[Range 1].[Restaurant_Name].&amp;[Paradise]" c="Paradise"/>
              <i n="[Range 1].[Restaurant_Name].&amp;[Pizza Hut]" c="Pizza Hut"/>
              <i n="[Range 1].[Restaurant_Name].&amp;[Subway]" c="Subway"/>
            </range>
          </ranges>
        </level>
      </levels>
      <selections count="1">
        <selection n="[Range 1].[Restaurant_Name].[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Fee" xr10:uid="{DE73E002-9CA8-454D-BACD-03E7254E98E2}" sourceName="[Range 1].[Delivery_Fee]">
  <pivotTables>
    <pivotTable tabId="14" name="PivotTable3"/>
    <pivotTable tabId="14" name="PivotTable1"/>
    <pivotTable tabId="14" name="PivotTable2"/>
    <pivotTable tabId="14" name="PivotTable4"/>
    <pivotTable tabId="14" name="PivotTable5"/>
    <pivotTable tabId="14" name="PivotTable6"/>
    <pivotTable tabId="14" name="PivotTable7"/>
    <pivotTable tabId="14" name="PivotTable8"/>
    <pivotTable tabId="14" name="PivotTable9"/>
  </pivotTables>
  <data>
    <olap pivotCacheId="2088402341">
      <levels count="2">
        <level uniqueName="[Range 1].[Delivery_Fee].[(All)]" sourceCaption="(All)" count="0"/>
        <level uniqueName="[Range 1].[Delivery_Fee].[Delivery_Fee]" sourceCaption="Delivery_Fee" count="6315">
          <ranges>
            <range startItem="0">
              <i n="[Range 1].[Delivery_Fee].&amp;[2.E1]" c="20"/>
              <i n="[Range 1].[Delivery_Fee].&amp;[2.001E1]" c="20.01"/>
              <i n="[Range 1].[Delivery_Fee].&amp;[2.004E1]" c="20.04"/>
              <i n="[Range 1].[Delivery_Fee].&amp;[2.006E1]" c="20.06"/>
              <i n="[Range 1].[Delivery_Fee].&amp;[2.007E1]" c="20.07"/>
              <i n="[Range 1].[Delivery_Fee].&amp;[2.008E1]" c="20.08"/>
              <i n="[Range 1].[Delivery_Fee].&amp;[2.009E1]" c="20.09"/>
              <i n="[Range 1].[Delivery_Fee].&amp;[2.011E1]" c="20.11"/>
              <i n="[Range 1].[Delivery_Fee].&amp;[2.014E1]" c="20.14"/>
              <i n="[Range 1].[Delivery_Fee].&amp;[2.016E1]" c="20.16"/>
              <i n="[Range 1].[Delivery_Fee].&amp;[2.017E1]" c="20.17"/>
              <i n="[Range 1].[Delivery_Fee].&amp;[2.018E1]" c="20.18"/>
              <i n="[Range 1].[Delivery_Fee].&amp;[2.019E1]" c="20.19"/>
              <i n="[Range 1].[Delivery_Fee].&amp;[2.02E1]" c="20.2"/>
              <i n="[Range 1].[Delivery_Fee].&amp;[2.021E1]" c="20.21"/>
              <i n="[Range 1].[Delivery_Fee].&amp;[2.024E1]" c="20.24"/>
              <i n="[Range 1].[Delivery_Fee].&amp;[2.025E1]" c="20.25"/>
              <i n="[Range 1].[Delivery_Fee].&amp;[2.027E1]" c="20.27"/>
              <i n="[Range 1].[Delivery_Fee].&amp;[2.028E1]" c="20.28"/>
              <i n="[Range 1].[Delivery_Fee].&amp;[2.029E1]" c="20.29"/>
              <i n="[Range 1].[Delivery_Fee].&amp;[2.03E1]" c="20.3"/>
              <i n="[Range 1].[Delivery_Fee].&amp;[2.035E1]" c="20.35"/>
              <i n="[Range 1].[Delivery_Fee].&amp;[2.038E1]" c="20.38"/>
              <i n="[Range 1].[Delivery_Fee].&amp;[2.039E1]" c="20.39"/>
              <i n="[Range 1].[Delivery_Fee].&amp;[2.04E1]" c="20.4"/>
              <i n="[Range 1].[Delivery_Fee].&amp;[2.041E1]" c="20.41"/>
              <i n="[Range 1].[Delivery_Fee].&amp;[2.042E1]" c="20.42"/>
              <i n="[Range 1].[Delivery_Fee].&amp;[2.043E1]" c="20.43"/>
              <i n="[Range 1].[Delivery_Fee].&amp;[2.045E1]" c="20.45"/>
              <i n="[Range 1].[Delivery_Fee].&amp;[2.046E1]" c="20.46"/>
              <i n="[Range 1].[Delivery_Fee].&amp;[2.049E1]" c="20.49"/>
              <i n="[Range 1].[Delivery_Fee].&amp;[2.05E1]" c="20.5"/>
              <i n="[Range 1].[Delivery_Fee].&amp;[2.054E1]" c="20.54"/>
              <i n="[Range 1].[Delivery_Fee].&amp;[2.055E1]" c="20.55"/>
              <i n="[Range 1].[Delivery_Fee].&amp;[2.059E1]" c="20.59"/>
              <i n="[Range 1].[Delivery_Fee].&amp;[2.061E1]" c="20.61"/>
              <i n="[Range 1].[Delivery_Fee].&amp;[2.063E1]" c="20.63"/>
              <i n="[Range 1].[Delivery_Fee].&amp;[2.066E1]" c="20.66"/>
              <i n="[Range 1].[Delivery_Fee].&amp;[2.068E1]" c="20.68"/>
              <i n="[Range 1].[Delivery_Fee].&amp;[2.069E1]" c="20.69"/>
              <i n="[Range 1].[Delivery_Fee].&amp;[2.07E1]" c="20.7"/>
              <i n="[Range 1].[Delivery_Fee].&amp;[2.072E1]" c="20.72"/>
              <i n="[Range 1].[Delivery_Fee].&amp;[2.073E1]" c="20.73"/>
              <i n="[Range 1].[Delivery_Fee].&amp;[2.075E1]" c="20.75"/>
              <i n="[Range 1].[Delivery_Fee].&amp;[2.076E1]" c="20.76"/>
              <i n="[Range 1].[Delivery_Fee].&amp;[2.077E1]" c="20.77"/>
              <i n="[Range 1].[Delivery_Fee].&amp;[2.078E1]" c="20.78"/>
              <i n="[Range 1].[Delivery_Fee].&amp;[2.079E1]" c="20.79"/>
              <i n="[Range 1].[Delivery_Fee].&amp;[2.08E1]" c="20.8"/>
              <i n="[Range 1].[Delivery_Fee].&amp;[2.081E1]" c="20.81"/>
              <i n="[Range 1].[Delivery_Fee].&amp;[2.082E1]" c="20.82"/>
              <i n="[Range 1].[Delivery_Fee].&amp;[2.084E1]" c="20.84"/>
              <i n="[Range 1].[Delivery_Fee].&amp;[2.085E1]" c="20.85"/>
              <i n="[Range 1].[Delivery_Fee].&amp;[2.086E1]" c="20.86"/>
              <i n="[Range 1].[Delivery_Fee].&amp;[2.087E1]" c="20.87"/>
              <i n="[Range 1].[Delivery_Fee].&amp;[2.089E1]" c="20.89"/>
              <i n="[Range 1].[Delivery_Fee].&amp;[2.09E1]" c="20.9"/>
              <i n="[Range 1].[Delivery_Fee].&amp;[2.091E1]" c="20.91"/>
              <i n="[Range 1].[Delivery_Fee].&amp;[2.092E1]" c="20.92"/>
              <i n="[Range 1].[Delivery_Fee].&amp;[2.093E1]" c="20.93"/>
              <i n="[Range 1].[Delivery_Fee].&amp;[2.094E1]" c="20.94"/>
              <i n="[Range 1].[Delivery_Fee].&amp;[2.095E1]" c="20.95"/>
              <i n="[Range 1].[Delivery_Fee].&amp;[2.096E1]" c="20.96"/>
              <i n="[Range 1].[Delivery_Fee].&amp;[2.098E1]" c="20.98"/>
              <i n="[Range 1].[Delivery_Fee].&amp;[2.099E1]" c="20.99"/>
              <i n="[Range 1].[Delivery_Fee].&amp;[2.1E1]" c="21"/>
              <i n="[Range 1].[Delivery_Fee].&amp;[2.101E1]" c="21.01"/>
              <i n="[Range 1].[Delivery_Fee].&amp;[2.102E1]" c="21.02"/>
              <i n="[Range 1].[Delivery_Fee].&amp;[2.103E1]" c="21.03"/>
              <i n="[Range 1].[Delivery_Fee].&amp;[2.104E1]" c="21.04"/>
              <i n="[Range 1].[Delivery_Fee].&amp;[2.105E1]" c="21.05"/>
              <i n="[Range 1].[Delivery_Fee].&amp;[2.106E1]" c="21.06"/>
              <i n="[Range 1].[Delivery_Fee].&amp;[2.108E1]" c="21.08"/>
              <i n="[Range 1].[Delivery_Fee].&amp;[2.109E1]" c="21.09"/>
              <i n="[Range 1].[Delivery_Fee].&amp;[2.112E1]" c="21.12"/>
              <i n="[Range 1].[Delivery_Fee].&amp;[2.114E1]" c="21.14"/>
              <i n="[Range 1].[Delivery_Fee].&amp;[2.117E1]" c="21.17"/>
              <i n="[Range 1].[Delivery_Fee].&amp;[2.119E1]" c="21.19"/>
              <i n="[Range 1].[Delivery_Fee].&amp;[2.12E1]" c="21.2"/>
              <i n="[Range 1].[Delivery_Fee].&amp;[2.124E1]" c="21.24"/>
              <i n="[Range 1].[Delivery_Fee].&amp;[2.126E1]" c="21.26"/>
              <i n="[Range 1].[Delivery_Fee].&amp;[2.127E1]" c="21.27"/>
              <i n="[Range 1].[Delivery_Fee].&amp;[2.128E1]" c="21.28"/>
              <i n="[Range 1].[Delivery_Fee].&amp;[2.13E1]" c="21.3"/>
              <i n="[Range 1].[Delivery_Fee].&amp;[2.131E1]" c="21.31"/>
              <i n="[Range 1].[Delivery_Fee].&amp;[2.133E1]" c="21.33"/>
              <i n="[Range 1].[Delivery_Fee].&amp;[2.134E1]" c="21.34"/>
              <i n="[Range 1].[Delivery_Fee].&amp;[2.135E1]" c="21.35"/>
              <i n="[Range 1].[Delivery_Fee].&amp;[2.136E1]" c="21.36"/>
              <i n="[Range 1].[Delivery_Fee].&amp;[2.138E1]" c="21.38"/>
              <i n="[Range 1].[Delivery_Fee].&amp;[2.139E1]" c="21.39"/>
              <i n="[Range 1].[Delivery_Fee].&amp;[2.14E1]" c="21.4"/>
              <i n="[Range 1].[Delivery_Fee].&amp;[2.142E1]" c="21.42"/>
              <i n="[Range 1].[Delivery_Fee].&amp;[2.144E1]" c="21.44"/>
              <i n="[Range 1].[Delivery_Fee].&amp;[2.145E1]" c="21.45"/>
              <i n="[Range 1].[Delivery_Fee].&amp;[2.147E1]" c="21.47"/>
              <i n="[Range 1].[Delivery_Fee].&amp;[2.148E1]" c="21.48"/>
              <i n="[Range 1].[Delivery_Fee].&amp;[2.15E1]" c="21.5"/>
              <i n="[Range 1].[Delivery_Fee].&amp;[2.151E1]" c="21.51"/>
              <i n="[Range 1].[Delivery_Fee].&amp;[2.153E1]" c="21.53"/>
              <i n="[Range 1].[Delivery_Fee].&amp;[2.154E1]" c="21.54"/>
              <i n="[Range 1].[Delivery_Fee].&amp;[2.156E1]" c="21.56"/>
              <i n="[Range 1].[Delivery_Fee].&amp;[2.157E1]" c="21.57"/>
              <i n="[Range 1].[Delivery_Fee].&amp;[2.158E1]" c="21.58"/>
              <i n="[Range 1].[Delivery_Fee].&amp;[2.159E1]" c="21.59"/>
              <i n="[Range 1].[Delivery_Fee].&amp;[2.161E1]" c="21.61"/>
              <i n="[Range 1].[Delivery_Fee].&amp;[2.162E1]" c="21.62"/>
              <i n="[Range 1].[Delivery_Fee].&amp;[2.163E1]" c="21.63"/>
              <i n="[Range 1].[Delivery_Fee].&amp;[2.164E1]" c="21.64"/>
              <i n="[Range 1].[Delivery_Fee].&amp;[2.165E1]" c="21.65"/>
              <i n="[Range 1].[Delivery_Fee].&amp;[2.167E1]" c="21.67"/>
              <i n="[Range 1].[Delivery_Fee].&amp;[2.168E1]" c="21.68"/>
              <i n="[Range 1].[Delivery_Fee].&amp;[2.169E1]" c="21.69"/>
              <i n="[Range 1].[Delivery_Fee].&amp;[2.172E1]" c="21.72"/>
              <i n="[Range 1].[Delivery_Fee].&amp;[2.175E1]" c="21.75"/>
              <i n="[Range 1].[Delivery_Fee].&amp;[2.177E1]" c="21.77"/>
              <i n="[Range 1].[Delivery_Fee].&amp;[2.18E1]" c="21.8"/>
              <i n="[Range 1].[Delivery_Fee].&amp;[2.181E1]" c="21.81"/>
              <i n="[Range 1].[Delivery_Fee].&amp;[2.183E1]" c="21.83"/>
              <i n="[Range 1].[Delivery_Fee].&amp;[2.185E1]" c="21.85"/>
              <i n="[Range 1].[Delivery_Fee].&amp;[2.187E1]" c="21.87"/>
              <i n="[Range 1].[Delivery_Fee].&amp;[2.188E1]" c="21.88"/>
              <i n="[Range 1].[Delivery_Fee].&amp;[2.189E1]" c="21.89"/>
              <i n="[Range 1].[Delivery_Fee].&amp;[2.19E1]" c="21.9"/>
              <i n="[Range 1].[Delivery_Fee].&amp;[2.191E1]" c="21.91"/>
              <i n="[Range 1].[Delivery_Fee].&amp;[2.192E1]" c="21.92"/>
              <i n="[Range 1].[Delivery_Fee].&amp;[2.193E1]" c="21.93"/>
              <i n="[Range 1].[Delivery_Fee].&amp;[2.194E1]" c="21.94"/>
              <i n="[Range 1].[Delivery_Fee].&amp;[2.195E1]" c="21.95"/>
              <i n="[Range 1].[Delivery_Fee].&amp;[2.196E1]" c="21.96"/>
              <i n="[Range 1].[Delivery_Fee].&amp;[2.197E1]" c="21.97"/>
              <i n="[Range 1].[Delivery_Fee].&amp;[2.198E1]" c="21.98"/>
              <i n="[Range 1].[Delivery_Fee].&amp;[2.199E1]" c="21.99"/>
              <i n="[Range 1].[Delivery_Fee].&amp;[2.2E1]" c="22"/>
              <i n="[Range 1].[Delivery_Fee].&amp;[2.201E1]" c="22.01"/>
              <i n="[Range 1].[Delivery_Fee].&amp;[2.203E1]" c="22.03"/>
              <i n="[Range 1].[Delivery_Fee].&amp;[2.204E1]" c="22.04"/>
              <i n="[Range 1].[Delivery_Fee].&amp;[2.206E1]" c="22.06"/>
              <i n="[Range 1].[Delivery_Fee].&amp;[2.207E1]" c="22.07"/>
              <i n="[Range 1].[Delivery_Fee].&amp;[2.209E1]" c="22.09"/>
              <i n="[Range 1].[Delivery_Fee].&amp;[2.21E1]" c="22.1"/>
              <i n="[Range 1].[Delivery_Fee].&amp;[2.212E1]" c="22.12"/>
              <i n="[Range 1].[Delivery_Fee].&amp;[2.214E1]" c="22.14"/>
              <i n="[Range 1].[Delivery_Fee].&amp;[2.216E1]" c="22.16"/>
              <i n="[Range 1].[Delivery_Fee].&amp;[2.217E1]" c="22.17"/>
              <i n="[Range 1].[Delivery_Fee].&amp;[2.218E1]" c="22.18"/>
              <i n="[Range 1].[Delivery_Fee].&amp;[2.219E1]" c="22.19"/>
              <i n="[Range 1].[Delivery_Fee].&amp;[2.221E1]" c="22.21"/>
              <i n="[Range 1].[Delivery_Fee].&amp;[2.222E1]" c="22.22"/>
              <i n="[Range 1].[Delivery_Fee].&amp;[2.223E1]" c="22.23"/>
              <i n="[Range 1].[Delivery_Fee].&amp;[2.225E1]" c="22.25"/>
              <i n="[Range 1].[Delivery_Fee].&amp;[2.226E1]" c="22.26"/>
              <i n="[Range 1].[Delivery_Fee].&amp;[2.227E1]" c="22.27"/>
              <i n="[Range 1].[Delivery_Fee].&amp;[2.229E1]" c="22.29"/>
              <i n="[Range 1].[Delivery_Fee].&amp;[2.232E1]" c="22.32"/>
              <i n="[Range 1].[Delivery_Fee].&amp;[2.233E1]" c="22.33"/>
              <i n="[Range 1].[Delivery_Fee].&amp;[2.235E1]" c="22.35"/>
              <i n="[Range 1].[Delivery_Fee].&amp;[2.236E1]" c="22.36"/>
              <i n="[Range 1].[Delivery_Fee].&amp;[2.237E1]" c="22.37"/>
              <i n="[Range 1].[Delivery_Fee].&amp;[2.239E1]" c="22.39"/>
              <i n="[Range 1].[Delivery_Fee].&amp;[2.24E1]" c="22.4"/>
              <i n="[Range 1].[Delivery_Fee].&amp;[2.243E1]" c="22.43"/>
              <i n="[Range 1].[Delivery_Fee].&amp;[2.245E1]" c="22.45"/>
              <i n="[Range 1].[Delivery_Fee].&amp;[2.247E1]" c="22.47"/>
              <i n="[Range 1].[Delivery_Fee].&amp;[2.251E1]" c="22.51"/>
              <i n="[Range 1].[Delivery_Fee].&amp;[2.252E1]" c="22.52"/>
              <i n="[Range 1].[Delivery_Fee].&amp;[2.253E1]" c="22.53"/>
              <i n="[Range 1].[Delivery_Fee].&amp;[2.254E1]" c="22.54"/>
              <i n="[Range 1].[Delivery_Fee].&amp;[2.256E1]" c="22.56"/>
              <i n="[Range 1].[Delivery_Fee].&amp;[2.257E1]" c="22.57"/>
              <i n="[Range 1].[Delivery_Fee].&amp;[2.258E1]" c="22.58"/>
              <i n="[Range 1].[Delivery_Fee].&amp;[2.259E1]" c="22.59"/>
              <i n="[Range 1].[Delivery_Fee].&amp;[2.26E1]" c="22.6"/>
              <i n="[Range 1].[Delivery_Fee].&amp;[2.262E1]" c="22.62"/>
              <i n="[Range 1].[Delivery_Fee].&amp;[2.264E1]" c="22.64"/>
              <i n="[Range 1].[Delivery_Fee].&amp;[2.265E1]" c="22.65"/>
              <i n="[Range 1].[Delivery_Fee].&amp;[2.266E1]" c="22.66"/>
              <i n="[Range 1].[Delivery_Fee].&amp;[2.268E1]" c="22.68"/>
              <i n="[Range 1].[Delivery_Fee].&amp;[2.271E1]" c="22.71"/>
              <i n="[Range 1].[Delivery_Fee].&amp;[2.272E1]" c="22.72"/>
              <i n="[Range 1].[Delivery_Fee].&amp;[2.273E1]" c="22.73"/>
              <i n="[Range 1].[Delivery_Fee].&amp;[2.275E1]" c="22.75"/>
              <i n="[Range 1].[Delivery_Fee].&amp;[2.279E1]" c="22.79"/>
              <i n="[Range 1].[Delivery_Fee].&amp;[2.28E1]" c="22.8"/>
              <i n="[Range 1].[Delivery_Fee].&amp;[2.282E1]" c="22.82"/>
              <i n="[Range 1].[Delivery_Fee].&amp;[2.283E1]" c="22.83"/>
              <i n="[Range 1].[Delivery_Fee].&amp;[2.284E1]" c="22.84"/>
              <i n="[Range 1].[Delivery_Fee].&amp;[2.288E1]" c="22.88"/>
              <i n="[Range 1].[Delivery_Fee].&amp;[2.289E1]" c="22.89"/>
              <i n="[Range 1].[Delivery_Fee].&amp;[2.29E1]" c="22.9"/>
              <i n="[Range 1].[Delivery_Fee].&amp;[2.291E1]" c="22.91"/>
              <i n="[Range 1].[Delivery_Fee].&amp;[2.293E1]" c="22.93"/>
              <i n="[Range 1].[Delivery_Fee].&amp;[2.295E1]" c="22.95"/>
              <i n="[Range 1].[Delivery_Fee].&amp;[2.297E1]" c="22.97"/>
              <i n="[Range 1].[Delivery_Fee].&amp;[2.299E1]" c="22.99"/>
              <i n="[Range 1].[Delivery_Fee].&amp;[2.3E1]" c="23"/>
              <i n="[Range 1].[Delivery_Fee].&amp;[2.301E1]" c="23.01"/>
              <i n="[Range 1].[Delivery_Fee].&amp;[2.305E1]" c="23.05"/>
              <i n="[Range 1].[Delivery_Fee].&amp;[2.306E1]" c="23.06"/>
              <i n="[Range 1].[Delivery_Fee].&amp;[2.307E1]" c="23.07"/>
              <i n="[Range 1].[Delivery_Fee].&amp;[2.308E1]" c="23.08"/>
              <i n="[Range 1].[Delivery_Fee].&amp;[2.309E1]" c="23.09"/>
              <i n="[Range 1].[Delivery_Fee].&amp;[2.311E1]" c="23.11"/>
              <i n="[Range 1].[Delivery_Fee].&amp;[2.313E1]" c="23.13"/>
              <i n="[Range 1].[Delivery_Fee].&amp;[2.314E1]" c="23.14"/>
              <i n="[Range 1].[Delivery_Fee].&amp;[2.315E1]" c="23.15"/>
              <i n="[Range 1].[Delivery_Fee].&amp;[2.316E1]" c="23.16"/>
              <i n="[Range 1].[Delivery_Fee].&amp;[2.317E1]" c="23.17"/>
              <i n="[Range 1].[Delivery_Fee].&amp;[2.32E1]" c="23.2"/>
              <i n="[Range 1].[Delivery_Fee].&amp;[2.321E1]" c="23.21"/>
              <i n="[Range 1].[Delivery_Fee].&amp;[2.322E1]" c="23.22"/>
              <i n="[Range 1].[Delivery_Fee].&amp;[2.323E1]" c="23.23"/>
              <i n="[Range 1].[Delivery_Fee].&amp;[2.326E1]" c="23.26"/>
              <i n="[Range 1].[Delivery_Fee].&amp;[2.327E1]" c="23.27"/>
              <i n="[Range 1].[Delivery_Fee].&amp;[2.329E1]" c="23.29"/>
              <i n="[Range 1].[Delivery_Fee].&amp;[2.33E1]" c="23.3"/>
              <i n="[Range 1].[Delivery_Fee].&amp;[2.332E1]" c="23.32"/>
              <i n="[Range 1].[Delivery_Fee].&amp;[2.333E1]" c="23.33"/>
              <i n="[Range 1].[Delivery_Fee].&amp;[2.334E1]" c="23.34"/>
              <i n="[Range 1].[Delivery_Fee].&amp;[2.336E1]" c="23.36"/>
              <i n="[Range 1].[Delivery_Fee].&amp;[2.337E1]" c="23.37"/>
              <i n="[Range 1].[Delivery_Fee].&amp;[2.34E1]" c="23.4"/>
              <i n="[Range 1].[Delivery_Fee].&amp;[2.341E1]" c="23.41"/>
              <i n="[Range 1].[Delivery_Fee].&amp;[2.342E1]" c="23.42"/>
              <i n="[Range 1].[Delivery_Fee].&amp;[2.343E1]" c="23.43"/>
              <i n="[Range 1].[Delivery_Fee].&amp;[2.344E1]" c="23.44"/>
              <i n="[Range 1].[Delivery_Fee].&amp;[2.346E1]" c="23.46"/>
              <i n="[Range 1].[Delivery_Fee].&amp;[2.347E1]" c="23.47"/>
              <i n="[Range 1].[Delivery_Fee].&amp;[2.348E1]" c="23.48"/>
              <i n="[Range 1].[Delivery_Fee].&amp;[2.351E1]" c="23.51"/>
              <i n="[Range 1].[Delivery_Fee].&amp;[2.352E1]" c="23.52"/>
              <i n="[Range 1].[Delivery_Fee].&amp;[2.356E1]" c="23.56"/>
              <i n="[Range 1].[Delivery_Fee].&amp;[2.357E1]" c="23.57"/>
              <i n="[Range 1].[Delivery_Fee].&amp;[2.358E1]" c="23.58"/>
              <i n="[Range 1].[Delivery_Fee].&amp;[2.363E1]" c="23.63"/>
              <i n="[Range 1].[Delivery_Fee].&amp;[2.364E1]" c="23.64"/>
              <i n="[Range 1].[Delivery_Fee].&amp;[2.365E1]" c="23.65"/>
              <i n="[Range 1].[Delivery_Fee].&amp;[2.366E1]" c="23.66"/>
              <i n="[Range 1].[Delivery_Fee].&amp;[2.367E1]" c="23.67"/>
              <i n="[Range 1].[Delivery_Fee].&amp;[2.368E1]" c="23.68"/>
              <i n="[Range 1].[Delivery_Fee].&amp;[2.369E1]" c="23.69"/>
              <i n="[Range 1].[Delivery_Fee].&amp;[2.37E1]" c="23.7"/>
              <i n="[Range 1].[Delivery_Fee].&amp;[2.371E1]" c="23.71"/>
              <i n="[Range 1].[Delivery_Fee].&amp;[2.372E1]" c="23.72"/>
              <i n="[Range 1].[Delivery_Fee].&amp;[2.373E1]" c="23.73"/>
              <i n="[Range 1].[Delivery_Fee].&amp;[2.374E1]" c="23.74"/>
              <i n="[Range 1].[Delivery_Fee].&amp;[2.375E1]" c="23.75"/>
              <i n="[Range 1].[Delivery_Fee].&amp;[2.377E1]" c="23.77"/>
              <i n="[Range 1].[Delivery_Fee].&amp;[2.379E1]" c="23.79"/>
              <i n="[Range 1].[Delivery_Fee].&amp;[2.381E1]" c="23.81"/>
              <i n="[Range 1].[Delivery_Fee].&amp;[2.385E1]" c="23.85"/>
              <i n="[Range 1].[Delivery_Fee].&amp;[2.388E1]" c="23.88"/>
              <i n="[Range 1].[Delivery_Fee].&amp;[2.389E1]" c="23.89"/>
              <i n="[Range 1].[Delivery_Fee].&amp;[2.39E1]" c="23.9"/>
              <i n="[Range 1].[Delivery_Fee].&amp;[2.393E1]" c="23.93"/>
              <i n="[Range 1].[Delivery_Fee].&amp;[2.394E1]" c="23.94"/>
              <i n="[Range 1].[Delivery_Fee].&amp;[2.396E1]" c="23.96"/>
              <i n="[Range 1].[Delivery_Fee].&amp;[2.397E1]" c="23.97"/>
              <i n="[Range 1].[Delivery_Fee].&amp;[2.4E1]" c="24"/>
              <i n="[Range 1].[Delivery_Fee].&amp;[2.401E1]" c="24.01"/>
              <i n="[Range 1].[Delivery_Fee].&amp;[2.403E1]" c="24.03"/>
              <i n="[Range 1].[Delivery_Fee].&amp;[2.405E1]" c="24.05"/>
              <i n="[Range 1].[Delivery_Fee].&amp;[2.406E1]" c="24.06"/>
              <i n="[Range 1].[Delivery_Fee].&amp;[2.411E1]" c="24.11"/>
              <i n="[Range 1].[Delivery_Fee].&amp;[2.412E1]" c="24.12"/>
              <i n="[Range 1].[Delivery_Fee].&amp;[2.413E1]" c="24.13"/>
              <i n="[Range 1].[Delivery_Fee].&amp;[2.414E1]" c="24.14"/>
              <i n="[Range 1].[Delivery_Fee].&amp;[2.416E1]" c="24.16"/>
              <i n="[Range 1].[Delivery_Fee].&amp;[2.417E1]" c="24.17"/>
              <i n="[Range 1].[Delivery_Fee].&amp;[2.418E1]" c="24.18"/>
              <i n="[Range 1].[Delivery_Fee].&amp;[2.419E1]" c="24.19"/>
              <i n="[Range 1].[Delivery_Fee].&amp;[2.42E1]" c="24.2"/>
              <i n="[Range 1].[Delivery_Fee].&amp;[2.421E1]" c="24.21"/>
              <i n="[Range 1].[Delivery_Fee].&amp;[2.422E1]" c="24.22"/>
              <i n="[Range 1].[Delivery_Fee].&amp;[2.427E1]" c="24.27"/>
              <i n="[Range 1].[Delivery_Fee].&amp;[2.431E1]" c="24.31"/>
              <i n="[Range 1].[Delivery_Fee].&amp;[2.432E1]" c="24.32"/>
              <i n="[Range 1].[Delivery_Fee].&amp;[2.436E1]" c="24.36"/>
              <i n="[Range 1].[Delivery_Fee].&amp;[2.437E1]" c="24.37"/>
              <i n="[Range 1].[Delivery_Fee].&amp;[2.439E1]" c="24.39"/>
              <i n="[Range 1].[Delivery_Fee].&amp;[2.44E1]" c="24.4"/>
              <i n="[Range 1].[Delivery_Fee].&amp;[2.441E1]" c="24.41"/>
              <i n="[Range 1].[Delivery_Fee].&amp;[2.443E1]" c="24.43"/>
              <i n="[Range 1].[Delivery_Fee].&amp;[2.447E1]" c="24.47"/>
              <i n="[Range 1].[Delivery_Fee].&amp;[2.451E1]" c="24.51"/>
              <i n="[Range 1].[Delivery_Fee].&amp;[2.452E1]" c="24.52"/>
              <i n="[Range 1].[Delivery_Fee].&amp;[2.455E1]" c="24.55"/>
              <i n="[Range 1].[Delivery_Fee].&amp;[2.456E1]" c="24.56"/>
              <i n="[Range 1].[Delivery_Fee].&amp;[2.457E1]" c="24.57"/>
              <i n="[Range 1].[Delivery_Fee].&amp;[2.46E1]" c="24.6"/>
              <i n="[Range 1].[Delivery_Fee].&amp;[2.461E1]" c="24.61"/>
              <i n="[Range 1].[Delivery_Fee].&amp;[2.462E1]" c="24.62"/>
              <i n="[Range 1].[Delivery_Fee].&amp;[2.463E1]" c="24.63"/>
              <i n="[Range 1].[Delivery_Fee].&amp;[2.464E1]" c="24.64"/>
              <i n="[Range 1].[Delivery_Fee].&amp;[2.466E1]" c="24.66"/>
              <i n="[Range 1].[Delivery_Fee].&amp;[2.468E1]" c="24.68"/>
              <i n="[Range 1].[Delivery_Fee].&amp;[2.47E1]" c="24.7"/>
              <i n="[Range 1].[Delivery_Fee].&amp;[2.473E1]" c="24.73"/>
              <i n="[Range 1].[Delivery_Fee].&amp;[2.476E1]" c="24.76"/>
              <i n="[Range 1].[Delivery_Fee].&amp;[2.478E1]" c="24.78"/>
              <i n="[Range 1].[Delivery_Fee].&amp;[2.479E1]" c="24.79"/>
              <i n="[Range 1].[Delivery_Fee].&amp;[2.48E1]" c="24.8"/>
              <i n="[Range 1].[Delivery_Fee].&amp;[2.484E1]" c="24.84"/>
              <i n="[Range 1].[Delivery_Fee].&amp;[2.487E1]" c="24.87"/>
              <i n="[Range 1].[Delivery_Fee].&amp;[2.488E1]" c="24.88"/>
              <i n="[Range 1].[Delivery_Fee].&amp;[2.489E1]" c="24.89"/>
              <i n="[Range 1].[Delivery_Fee].&amp;[2.49E1]" c="24.9"/>
              <i n="[Range 1].[Delivery_Fee].&amp;[2.491E1]" c="24.91"/>
              <i n="[Range 1].[Delivery_Fee].&amp;[2.492E1]" c="24.92"/>
              <i n="[Range 1].[Delivery_Fee].&amp;[2.495E1]" c="24.95"/>
              <i n="[Range 1].[Delivery_Fee].&amp;[2.497E1]" c="24.97"/>
              <i n="[Range 1].[Delivery_Fee].&amp;[2.498E1]" c="24.98"/>
              <i n="[Range 1].[Delivery_Fee].&amp;[2.5E1]" c="25"/>
              <i n="[Range 1].[Delivery_Fee].&amp;[2.501E1]" c="25.01"/>
              <i n="[Range 1].[Delivery_Fee].&amp;[2.503E1]" c="25.03"/>
              <i n="[Range 1].[Delivery_Fee].&amp;[2.51E1]" c="25.1"/>
              <i n="[Range 1].[Delivery_Fee].&amp;[2.513E1]" c="25.13"/>
              <i n="[Range 1].[Delivery_Fee].&amp;[2.514E1]" c="25.14"/>
              <i n="[Range 1].[Delivery_Fee].&amp;[2.515E1]" c="25.15"/>
              <i n="[Range 1].[Delivery_Fee].&amp;[2.516E1]" c="25.16"/>
              <i n="[Range 1].[Delivery_Fee].&amp;[2.518E1]" c="25.18"/>
              <i n="[Range 1].[Delivery_Fee].&amp;[2.52E1]" c="25.2"/>
              <i n="[Range 1].[Delivery_Fee].&amp;[2.521E1]" c="25.21"/>
              <i n="[Range 1].[Delivery_Fee].&amp;[2.522E1]" c="25.22"/>
              <i n="[Range 1].[Delivery_Fee].&amp;[2.523E1]" c="25.23"/>
              <i n="[Range 1].[Delivery_Fee].&amp;[2.524E1]" c="25.24"/>
              <i n="[Range 1].[Delivery_Fee].&amp;[2.525E1]" c="25.25"/>
              <i n="[Range 1].[Delivery_Fee].&amp;[2.526E1]" c="25.26"/>
              <i n="[Range 1].[Delivery_Fee].&amp;[2.527E1]" c="25.27"/>
              <i n="[Range 1].[Delivery_Fee].&amp;[2.528E1]" c="25.28"/>
              <i n="[Range 1].[Delivery_Fee].&amp;[2.529E1]" c="25.29"/>
              <i n="[Range 1].[Delivery_Fee].&amp;[2.53E1]" c="25.3"/>
              <i n="[Range 1].[Delivery_Fee].&amp;[2.531E1]" c="25.31"/>
              <i n="[Range 1].[Delivery_Fee].&amp;[2.535E1]" c="25.35"/>
              <i n="[Range 1].[Delivery_Fee].&amp;[2.536E1]" c="25.36"/>
              <i n="[Range 1].[Delivery_Fee].&amp;[2.537E1]" c="25.37"/>
              <i n="[Range 1].[Delivery_Fee].&amp;[2.538E1]" c="25.38"/>
              <i n="[Range 1].[Delivery_Fee].&amp;[2.539E1]" c="25.39"/>
              <i n="[Range 1].[Delivery_Fee].&amp;[2.54E1]" c="25.4"/>
              <i n="[Range 1].[Delivery_Fee].&amp;[2.541E1]" c="25.41"/>
              <i n="[Range 1].[Delivery_Fee].&amp;[2.542E1]" c="25.42"/>
              <i n="[Range 1].[Delivery_Fee].&amp;[2.544E1]" c="25.44"/>
              <i n="[Range 1].[Delivery_Fee].&amp;[2.545E1]" c="25.45"/>
              <i n="[Range 1].[Delivery_Fee].&amp;[2.546E1]" c="25.46"/>
              <i n="[Range 1].[Delivery_Fee].&amp;[2.548E1]" c="25.48"/>
              <i n="[Range 1].[Delivery_Fee].&amp;[2.549E1]" c="25.49"/>
              <i n="[Range 1].[Delivery_Fee].&amp;[2.55E1]" c="25.5"/>
              <i n="[Range 1].[Delivery_Fee].&amp;[2.552E1]" c="25.52"/>
              <i n="[Range 1].[Delivery_Fee].&amp;[2.553E1]" c="25.53"/>
              <i n="[Range 1].[Delivery_Fee].&amp;[2.554E1]" c="25.54"/>
              <i n="[Range 1].[Delivery_Fee].&amp;[2.555E1]" c="25.55"/>
              <i n="[Range 1].[Delivery_Fee].&amp;[2.556E1]" c="25.56"/>
              <i n="[Range 1].[Delivery_Fee].&amp;[2.558E1]" c="25.58"/>
              <i n="[Range 1].[Delivery_Fee].&amp;[2.559E1]" c="25.59"/>
              <i n="[Range 1].[Delivery_Fee].&amp;[2.56E1]" c="25.6"/>
              <i n="[Range 1].[Delivery_Fee].&amp;[2.561E1]" c="25.61"/>
              <i n="[Range 1].[Delivery_Fee].&amp;[2.562E1]" c="25.62"/>
              <i n="[Range 1].[Delivery_Fee].&amp;[2.563E1]" c="25.63"/>
              <i n="[Range 1].[Delivery_Fee].&amp;[2.565E1]" c="25.65"/>
              <i n="[Range 1].[Delivery_Fee].&amp;[2.567E1]" c="25.67"/>
              <i n="[Range 1].[Delivery_Fee].&amp;[2.568E1]" c="25.68"/>
              <i n="[Range 1].[Delivery_Fee].&amp;[2.571E1]" c="25.71"/>
              <i n="[Range 1].[Delivery_Fee].&amp;[2.573E1]" c="25.73"/>
              <i n="[Range 1].[Delivery_Fee].&amp;[2.575E1]" c="25.75"/>
              <i n="[Range 1].[Delivery_Fee].&amp;[2.577E1]" c="25.77"/>
              <i n="[Range 1].[Delivery_Fee].&amp;[2.58E1]" c="25.8"/>
              <i n="[Range 1].[Delivery_Fee].&amp;[2.582E1]" c="25.82"/>
              <i n="[Range 1].[Delivery_Fee].&amp;[2.583E1]" c="25.83"/>
              <i n="[Range 1].[Delivery_Fee].&amp;[2.586E1]" c="25.86"/>
              <i n="[Range 1].[Delivery_Fee].&amp;[2.593E1]" c="25.93"/>
              <i n="[Range 1].[Delivery_Fee].&amp;[2.596E1]" c="25.96"/>
              <i n="[Range 1].[Delivery_Fee].&amp;[2.597E1]" c="25.97"/>
              <i n="[Range 1].[Delivery_Fee].&amp;[2.598E1]" c="25.98"/>
              <i n="[Range 1].[Delivery_Fee].&amp;[2.599E1]" c="25.99"/>
              <i n="[Range 1].[Delivery_Fee].&amp;[2.601E1]" c="26.01"/>
              <i n="[Range 1].[Delivery_Fee].&amp;[2.602E1]" c="26.02"/>
              <i n="[Range 1].[Delivery_Fee].&amp;[2.603E1]" c="26.03"/>
              <i n="[Range 1].[Delivery_Fee].&amp;[2.604E1]" c="26.04"/>
              <i n="[Range 1].[Delivery_Fee].&amp;[2.605E1]" c="26.05"/>
              <i n="[Range 1].[Delivery_Fee].&amp;[2.606E1]" c="26.06"/>
              <i n="[Range 1].[Delivery_Fee].&amp;[2.607E1]" c="26.07"/>
              <i n="[Range 1].[Delivery_Fee].&amp;[2.608E1]" c="26.08"/>
              <i n="[Range 1].[Delivery_Fee].&amp;[2.609E1]" c="26.09"/>
              <i n="[Range 1].[Delivery_Fee].&amp;[2.61E1]" c="26.1"/>
              <i n="[Range 1].[Delivery_Fee].&amp;[2.611E1]" c="26.11"/>
              <i n="[Range 1].[Delivery_Fee].&amp;[2.613E1]" c="26.13"/>
              <i n="[Range 1].[Delivery_Fee].&amp;[2.614E1]" c="26.14"/>
              <i n="[Range 1].[Delivery_Fee].&amp;[2.615E1]" c="26.15"/>
              <i n="[Range 1].[Delivery_Fee].&amp;[2.616E1]" c="26.16"/>
              <i n="[Range 1].[Delivery_Fee].&amp;[2.617E1]" c="26.17"/>
              <i n="[Range 1].[Delivery_Fee].&amp;[2.618E1]" c="26.18"/>
              <i n="[Range 1].[Delivery_Fee].&amp;[2.619E1]" c="26.19"/>
              <i n="[Range 1].[Delivery_Fee].&amp;[2.62E1]" c="26.2"/>
              <i n="[Range 1].[Delivery_Fee].&amp;[2.621E1]" c="26.21"/>
              <i n="[Range 1].[Delivery_Fee].&amp;[2.622E1]" c="26.22"/>
              <i n="[Range 1].[Delivery_Fee].&amp;[2.624E1]" c="26.24"/>
              <i n="[Range 1].[Delivery_Fee].&amp;[2.625E1]" c="26.25"/>
              <i n="[Range 1].[Delivery_Fee].&amp;[2.627E1]" c="26.27"/>
              <i n="[Range 1].[Delivery_Fee].&amp;[2.628E1]" c="26.28"/>
              <i n="[Range 1].[Delivery_Fee].&amp;[2.629E1]" c="26.29"/>
              <i n="[Range 1].[Delivery_Fee].&amp;[2.63E1]" c="26.3"/>
              <i n="[Range 1].[Delivery_Fee].&amp;[2.632E1]" c="26.32"/>
              <i n="[Range 1].[Delivery_Fee].&amp;[2.633E1]" c="26.33"/>
              <i n="[Range 1].[Delivery_Fee].&amp;[2.634E1]" c="26.34"/>
              <i n="[Range 1].[Delivery_Fee].&amp;[2.635E1]" c="26.35"/>
              <i n="[Range 1].[Delivery_Fee].&amp;[2.636E1]" c="26.36"/>
              <i n="[Range 1].[Delivery_Fee].&amp;[2.637E1]" c="26.37"/>
              <i n="[Range 1].[Delivery_Fee].&amp;[2.639E1]" c="26.39"/>
              <i n="[Range 1].[Delivery_Fee].&amp;[2.64E1]" c="26.4"/>
              <i n="[Range 1].[Delivery_Fee].&amp;[2.641E1]" c="26.41"/>
              <i n="[Range 1].[Delivery_Fee].&amp;[2.642E1]" c="26.42"/>
              <i n="[Range 1].[Delivery_Fee].&amp;[2.643E1]" c="26.43"/>
              <i n="[Range 1].[Delivery_Fee].&amp;[2.644E1]" c="26.44"/>
              <i n="[Range 1].[Delivery_Fee].&amp;[2.645E1]" c="26.45"/>
              <i n="[Range 1].[Delivery_Fee].&amp;[2.646E1]" c="26.46"/>
              <i n="[Range 1].[Delivery_Fee].&amp;[2.648E1]" c="26.48"/>
              <i n="[Range 1].[Delivery_Fee].&amp;[2.649E1]" c="26.49"/>
              <i n="[Range 1].[Delivery_Fee].&amp;[2.652E1]" c="26.52"/>
              <i n="[Range 1].[Delivery_Fee].&amp;[2.653E1]" c="26.53"/>
              <i n="[Range 1].[Delivery_Fee].&amp;[2.654E1]" c="26.54"/>
              <i n="[Range 1].[Delivery_Fee].&amp;[2.655E1]" c="26.55"/>
              <i n="[Range 1].[Delivery_Fee].&amp;[2.656E1]" c="26.56"/>
              <i n="[Range 1].[Delivery_Fee].&amp;[2.658E1]" c="26.58"/>
              <i n="[Range 1].[Delivery_Fee].&amp;[2.659E1]" c="26.59"/>
              <i n="[Range 1].[Delivery_Fee].&amp;[2.66E1]" c="26.6"/>
              <i n="[Range 1].[Delivery_Fee].&amp;[2.661E1]" c="26.61"/>
              <i n="[Range 1].[Delivery_Fee].&amp;[2.662E1]" c="26.62"/>
              <i n="[Range 1].[Delivery_Fee].&amp;[2.664E1]" c="26.64"/>
              <i n="[Range 1].[Delivery_Fee].&amp;[2.665E1]" c="26.65"/>
              <i n="[Range 1].[Delivery_Fee].&amp;[2.667E1]" c="26.67"/>
              <i n="[Range 1].[Delivery_Fee].&amp;[2.668E1]" c="26.68"/>
              <i n="[Range 1].[Delivery_Fee].&amp;[2.669E1]" c="26.69"/>
              <i n="[Range 1].[Delivery_Fee].&amp;[2.67E1]" c="26.7"/>
              <i n="[Range 1].[Delivery_Fee].&amp;[2.671E1]" c="26.71"/>
              <i n="[Range 1].[Delivery_Fee].&amp;[2.672E1]" c="26.72"/>
              <i n="[Range 1].[Delivery_Fee].&amp;[2.674E1]" c="26.74"/>
              <i n="[Range 1].[Delivery_Fee].&amp;[2.675E1]" c="26.75"/>
              <i n="[Range 1].[Delivery_Fee].&amp;[2.678E1]" c="26.78"/>
              <i n="[Range 1].[Delivery_Fee].&amp;[2.679E1]" c="26.79"/>
              <i n="[Range 1].[Delivery_Fee].&amp;[2.68E1]" c="26.8"/>
              <i n="[Range 1].[Delivery_Fee].&amp;[2.681E1]" c="26.81"/>
              <i n="[Range 1].[Delivery_Fee].&amp;[2.682E1]" c="26.82"/>
              <i n="[Range 1].[Delivery_Fee].&amp;[2.683E1]" c="26.83"/>
              <i n="[Range 1].[Delivery_Fee].&amp;[2.684E1]" c="26.84"/>
              <i n="[Range 1].[Delivery_Fee].&amp;[2.687E1]" c="26.87"/>
              <i n="[Range 1].[Delivery_Fee].&amp;[2.688E1]" c="26.88"/>
              <i n="[Range 1].[Delivery_Fee].&amp;[2.689E1]" c="26.89"/>
              <i n="[Range 1].[Delivery_Fee].&amp;[2.692E1]" c="26.92"/>
              <i n="[Range 1].[Delivery_Fee].&amp;[2.693E1]" c="26.93"/>
              <i n="[Range 1].[Delivery_Fee].&amp;[2.694E1]" c="26.94"/>
              <i n="[Range 1].[Delivery_Fee].&amp;[2.695E1]" c="26.95"/>
              <i n="[Range 1].[Delivery_Fee].&amp;[2.696E1]" c="26.96"/>
              <i n="[Range 1].[Delivery_Fee].&amp;[2.698E1]" c="26.98"/>
              <i n="[Range 1].[Delivery_Fee].&amp;[2.701E1]" c="27.01"/>
              <i n="[Range 1].[Delivery_Fee].&amp;[2.704E1]" c="27.04"/>
              <i n="[Range 1].[Delivery_Fee].&amp;[2.705E1]" c="27.05"/>
              <i n="[Range 1].[Delivery_Fee].&amp;[2.706E1]" c="27.06"/>
              <i n="[Range 1].[Delivery_Fee].&amp;[2.707E1]" c="27.07"/>
              <i n="[Range 1].[Delivery_Fee].&amp;[2.708E1]" c="27.08"/>
              <i n="[Range 1].[Delivery_Fee].&amp;[2.709E1]" c="27.09"/>
              <i n="[Range 1].[Delivery_Fee].&amp;[2.71E1]" c="27.1"/>
              <i n="[Range 1].[Delivery_Fee].&amp;[2.711E1]" c="27.11"/>
              <i n="[Range 1].[Delivery_Fee].&amp;[2.712E1]" c="27.12"/>
              <i n="[Range 1].[Delivery_Fee].&amp;[2.714E1]" c="27.14"/>
              <i n="[Range 1].[Delivery_Fee].&amp;[2.716E1]" c="27.16"/>
              <i n="[Range 1].[Delivery_Fee].&amp;[2.718E1]" c="27.18"/>
              <i n="[Range 1].[Delivery_Fee].&amp;[2.719E1]" c="27.19"/>
              <i n="[Range 1].[Delivery_Fee].&amp;[2.72E1]" c="27.2"/>
              <i n="[Range 1].[Delivery_Fee].&amp;[2.721E1]" c="27.21"/>
              <i n="[Range 1].[Delivery_Fee].&amp;[2.723E1]" c="27.23"/>
              <i n="[Range 1].[Delivery_Fee].&amp;[2.724E1]" c="27.24"/>
              <i n="[Range 1].[Delivery_Fee].&amp;[2.725E1]" c="27.25"/>
              <i n="[Range 1].[Delivery_Fee].&amp;[2.726E1]" c="27.26"/>
              <i n="[Range 1].[Delivery_Fee].&amp;[2.727E1]" c="27.27"/>
              <i n="[Range 1].[Delivery_Fee].&amp;[2.729E1]" c="27.29"/>
              <i n="[Range 1].[Delivery_Fee].&amp;[2.73E1]" c="27.3"/>
              <i n="[Range 1].[Delivery_Fee].&amp;[2.732E1]" c="27.32"/>
              <i n="[Range 1].[Delivery_Fee].&amp;[2.733E1]" c="27.33"/>
              <i n="[Range 1].[Delivery_Fee].&amp;[2.739E1]" c="27.39"/>
              <i n="[Range 1].[Delivery_Fee].&amp;[2.74E1]" c="27.4"/>
              <i n="[Range 1].[Delivery_Fee].&amp;[2.741E1]" c="27.41"/>
              <i n="[Range 1].[Delivery_Fee].&amp;[2.742E1]" c="27.42"/>
              <i n="[Range 1].[Delivery_Fee].&amp;[2.744E1]" c="27.44"/>
              <i n="[Range 1].[Delivery_Fee].&amp;[2.746E1]" c="27.46"/>
              <i n="[Range 1].[Delivery_Fee].&amp;[2.75E1]" c="27.5"/>
              <i n="[Range 1].[Delivery_Fee].&amp;[2.751E1]" c="27.51"/>
              <i n="[Range 1].[Delivery_Fee].&amp;[2.752E1]" c="27.52"/>
              <i n="[Range 1].[Delivery_Fee].&amp;[2.755E1]" c="27.55"/>
              <i n="[Range 1].[Delivery_Fee].&amp;[2.758E1]" c="27.58"/>
              <i n="[Range 1].[Delivery_Fee].&amp;[2.76E1]" c="27.6"/>
              <i n="[Range 1].[Delivery_Fee].&amp;[2.763E1]" c="27.63"/>
              <i n="[Range 1].[Delivery_Fee].&amp;[2.764E1]" c="27.64"/>
              <i n="[Range 1].[Delivery_Fee].&amp;[2.765E1]" c="27.65"/>
              <i n="[Range 1].[Delivery_Fee].&amp;[2.767E1]" c="27.67"/>
              <i n="[Range 1].[Delivery_Fee].&amp;[2.771E1]" c="27.71"/>
              <i n="[Range 1].[Delivery_Fee].&amp;[2.772E1]" c="27.72"/>
              <i n="[Range 1].[Delivery_Fee].&amp;[2.773E1]" c="27.73"/>
              <i n="[Range 1].[Delivery_Fee].&amp;[2.774E1]" c="27.74"/>
              <i n="[Range 1].[Delivery_Fee].&amp;[2.776E1]" c="27.76"/>
              <i n="[Range 1].[Delivery_Fee].&amp;[2.777E1]" c="27.77"/>
              <i n="[Range 1].[Delivery_Fee].&amp;[2.781E1]" c="27.81"/>
              <i n="[Range 1].[Delivery_Fee].&amp;[2.782E1]" c="27.82"/>
              <i n="[Range 1].[Delivery_Fee].&amp;[2.783E1]" c="27.83"/>
              <i n="[Range 1].[Delivery_Fee].&amp;[2.785E1]" c="27.85"/>
              <i n="[Range 1].[Delivery_Fee].&amp;[2.786E1]" c="27.86"/>
              <i n="[Range 1].[Delivery_Fee].&amp;[2.788E1]" c="27.88"/>
              <i n="[Range 1].[Delivery_Fee].&amp;[2.789E1]" c="27.89"/>
              <i n="[Range 1].[Delivery_Fee].&amp;[2.79E1]" c="27.9"/>
              <i n="[Range 1].[Delivery_Fee].&amp;[2.791E1]" c="27.91"/>
              <i n="[Range 1].[Delivery_Fee].&amp;[2.792E1]" c="27.92"/>
              <i n="[Range 1].[Delivery_Fee].&amp;[2.795E1]" c="27.95"/>
              <i n="[Range 1].[Delivery_Fee].&amp;[2.797E1]" c="27.97"/>
              <i n="[Range 1].[Delivery_Fee].&amp;[2.799E1]" c="27.99"/>
              <i n="[Range 1].[Delivery_Fee].&amp;[2.8E1]" c="28"/>
              <i n="[Range 1].[Delivery_Fee].&amp;[2.801E1]" c="28.01"/>
              <i n="[Range 1].[Delivery_Fee].&amp;[2.802E1]" c="28.02"/>
              <i n="[Range 1].[Delivery_Fee].&amp;[2.803E1]" c="28.03"/>
              <i n="[Range 1].[Delivery_Fee].&amp;[2.804E1]" c="28.04"/>
              <i n="[Range 1].[Delivery_Fee].&amp;[2.805E1]" c="28.05"/>
              <i n="[Range 1].[Delivery_Fee].&amp;[2.806E1]" c="28.06"/>
              <i n="[Range 1].[Delivery_Fee].&amp;[2.807E1]" c="28.07"/>
              <i n="[Range 1].[Delivery_Fee].&amp;[2.809E1]" c="28.09"/>
              <i n="[Range 1].[Delivery_Fee].&amp;[2.811E1]" c="28.11"/>
              <i n="[Range 1].[Delivery_Fee].&amp;[2.812E1]" c="28.12"/>
              <i n="[Range 1].[Delivery_Fee].&amp;[2.813E1]" c="28.13"/>
              <i n="[Range 1].[Delivery_Fee].&amp;[2.814E1]" c="28.14"/>
              <i n="[Range 1].[Delivery_Fee].&amp;[2.816E1]" c="28.16"/>
              <i n="[Range 1].[Delivery_Fee].&amp;[2.818E1]" c="28.18"/>
              <i n="[Range 1].[Delivery_Fee].&amp;[2.819E1]" c="28.19"/>
              <i n="[Range 1].[Delivery_Fee].&amp;[2.82E1]" c="28.2"/>
              <i n="[Range 1].[Delivery_Fee].&amp;[2.822E1]" c="28.22"/>
              <i n="[Range 1].[Delivery_Fee].&amp;[2.823E1]" c="28.23"/>
              <i n="[Range 1].[Delivery_Fee].&amp;[2.826E1]" c="28.26"/>
              <i n="[Range 1].[Delivery_Fee].&amp;[2.827E1]" c="28.27"/>
              <i n="[Range 1].[Delivery_Fee].&amp;[2.83E1]" c="28.3"/>
              <i n="[Range 1].[Delivery_Fee].&amp;[2.831E1]" c="28.31"/>
              <i n="[Range 1].[Delivery_Fee].&amp;[2.832E1]" c="28.32"/>
              <i n="[Range 1].[Delivery_Fee].&amp;[2.833E1]" c="28.33"/>
              <i n="[Range 1].[Delivery_Fee].&amp;[2.834E1]" c="28.34"/>
              <i n="[Range 1].[Delivery_Fee].&amp;[2.835E1]" c="28.35"/>
              <i n="[Range 1].[Delivery_Fee].&amp;[2.836E1]" c="28.36"/>
              <i n="[Range 1].[Delivery_Fee].&amp;[2.841E1]" c="28.41"/>
              <i n="[Range 1].[Delivery_Fee].&amp;[2.842E1]" c="28.42"/>
              <i n="[Range 1].[Delivery_Fee].&amp;[2.843E1]" c="28.43"/>
              <i n="[Range 1].[Delivery_Fee].&amp;[2.844E1]" c="28.44"/>
              <i n="[Range 1].[Delivery_Fee].&amp;[2.845E1]" c="28.45"/>
              <i n="[Range 1].[Delivery_Fee].&amp;[2.846E1]" c="28.46"/>
              <i n="[Range 1].[Delivery_Fee].&amp;[2.847E1]" c="28.47"/>
              <i n="[Range 1].[Delivery_Fee].&amp;[2.849E1]" c="28.49"/>
              <i n="[Range 1].[Delivery_Fee].&amp;[2.851E1]" c="28.51"/>
              <i n="[Range 1].[Delivery_Fee].&amp;[2.852E1]" c="28.52"/>
              <i n="[Range 1].[Delivery_Fee].&amp;[2.854E1]" c="28.54"/>
              <i n="[Range 1].[Delivery_Fee].&amp;[2.856E1]" c="28.56"/>
              <i n="[Range 1].[Delivery_Fee].&amp;[2.857E1]" c="28.57"/>
              <i n="[Range 1].[Delivery_Fee].&amp;[2.858E1]" c="28.58"/>
              <i n="[Range 1].[Delivery_Fee].&amp;[2.859E1]" c="28.59"/>
              <i n="[Range 1].[Delivery_Fee].&amp;[2.862E1]" c="28.62"/>
              <i n="[Range 1].[Delivery_Fee].&amp;[2.863E1]" c="28.63"/>
              <i n="[Range 1].[Delivery_Fee].&amp;[2.865E1]" c="28.65"/>
              <i n="[Range 1].[Delivery_Fee].&amp;[2.866E1]" c="28.66"/>
              <i n="[Range 1].[Delivery_Fee].&amp;[2.867E1]" c="28.67"/>
              <i n="[Range 1].[Delivery_Fee].&amp;[2.868E1]" c="28.68"/>
              <i n="[Range 1].[Delivery_Fee].&amp;[2.869E1]" c="28.69"/>
              <i n="[Range 1].[Delivery_Fee].&amp;[2.87E1]" c="28.7"/>
              <i n="[Range 1].[Delivery_Fee].&amp;[2.872E1]" c="28.72"/>
              <i n="[Range 1].[Delivery_Fee].&amp;[2.873E1]" c="28.73"/>
              <i n="[Range 1].[Delivery_Fee].&amp;[2.875E1]" c="28.75"/>
              <i n="[Range 1].[Delivery_Fee].&amp;[2.877E1]" c="28.77"/>
              <i n="[Range 1].[Delivery_Fee].&amp;[2.879E1]" c="28.79"/>
              <i n="[Range 1].[Delivery_Fee].&amp;[2.88E1]" c="28.8"/>
              <i n="[Range 1].[Delivery_Fee].&amp;[2.881E1]" c="28.81"/>
              <i n="[Range 1].[Delivery_Fee].&amp;[2.882E1]" c="28.82"/>
              <i n="[Range 1].[Delivery_Fee].&amp;[2.883E1]" c="28.83"/>
              <i n="[Range 1].[Delivery_Fee].&amp;[2.884E1]" c="28.84"/>
              <i n="[Range 1].[Delivery_Fee].&amp;[2.886E1]" c="28.86"/>
              <i n="[Range 1].[Delivery_Fee].&amp;[2.887E1]" c="28.87"/>
              <i n="[Range 1].[Delivery_Fee].&amp;[2.888E1]" c="28.88"/>
              <i n="[Range 1].[Delivery_Fee].&amp;[2.889E1]" c="28.89"/>
              <i n="[Range 1].[Delivery_Fee].&amp;[2.89E1]" c="28.9"/>
              <i n="[Range 1].[Delivery_Fee].&amp;[2.891E1]" c="28.91"/>
              <i n="[Range 1].[Delivery_Fee].&amp;[2.892E1]" c="28.92"/>
              <i n="[Range 1].[Delivery_Fee].&amp;[2.893E1]" c="28.93"/>
              <i n="[Range 1].[Delivery_Fee].&amp;[2.894E1]" c="28.94"/>
              <i n="[Range 1].[Delivery_Fee].&amp;[2.896E1]" c="28.96"/>
              <i n="[Range 1].[Delivery_Fee].&amp;[2.897E1]" c="28.97"/>
              <i n="[Range 1].[Delivery_Fee].&amp;[2.901E1]" c="29.01"/>
              <i n="[Range 1].[Delivery_Fee].&amp;[2.902E1]" c="29.02"/>
              <i n="[Range 1].[Delivery_Fee].&amp;[2.905E1]" c="29.05"/>
              <i n="[Range 1].[Delivery_Fee].&amp;[2.906E1]" c="29.06"/>
              <i n="[Range 1].[Delivery_Fee].&amp;[2.912E1]" c="29.12"/>
              <i n="[Range 1].[Delivery_Fee].&amp;[2.914E1]" c="29.14"/>
              <i n="[Range 1].[Delivery_Fee].&amp;[2.915E1]" c="29.15"/>
              <i n="[Range 1].[Delivery_Fee].&amp;[2.916E1]" c="29.16"/>
              <i n="[Range 1].[Delivery_Fee].&amp;[2.917E1]" c="29.17"/>
              <i n="[Range 1].[Delivery_Fee].&amp;[2.918E1]" c="29.18"/>
              <i n="[Range 1].[Delivery_Fee].&amp;[2.919E1]" c="29.19"/>
              <i n="[Range 1].[Delivery_Fee].&amp;[2.921E1]" c="29.21"/>
              <i n="[Range 1].[Delivery_Fee].&amp;[2.924E1]" c="29.24"/>
              <i n="[Range 1].[Delivery_Fee].&amp;[2.925E1]" c="29.25"/>
              <i n="[Range 1].[Delivery_Fee].&amp;[2.926E1]" c="29.26"/>
              <i n="[Range 1].[Delivery_Fee].&amp;[2.927E1]" c="29.27"/>
              <i n="[Range 1].[Delivery_Fee].&amp;[2.928E1]" c="29.28"/>
              <i n="[Range 1].[Delivery_Fee].&amp;[2.929E1]" c="29.29"/>
              <i n="[Range 1].[Delivery_Fee].&amp;[2.931E1]" c="29.31"/>
              <i n="[Range 1].[Delivery_Fee].&amp;[2.933E1]" c="29.33"/>
              <i n="[Range 1].[Delivery_Fee].&amp;[2.934E1]" c="29.34"/>
              <i n="[Range 1].[Delivery_Fee].&amp;[2.936E1]" c="29.36"/>
              <i n="[Range 1].[Delivery_Fee].&amp;[2.938E1]" c="29.38"/>
              <i n="[Range 1].[Delivery_Fee].&amp;[2.939E1]" c="29.39"/>
              <i n="[Range 1].[Delivery_Fee].&amp;[2.943E1]" c="29.43"/>
              <i n="[Range 1].[Delivery_Fee].&amp;[2.944E1]" c="29.44"/>
              <i n="[Range 1].[Delivery_Fee].&amp;[2.945E1]" c="29.45"/>
              <i n="[Range 1].[Delivery_Fee].&amp;[2.948E1]" c="29.48"/>
              <i n="[Range 1].[Delivery_Fee].&amp;[2.953E1]" c="29.53"/>
              <i n="[Range 1].[Delivery_Fee].&amp;[2.955E1]" c="29.55"/>
              <i n="[Range 1].[Delivery_Fee].&amp;[2.956E1]" c="29.56"/>
              <i n="[Range 1].[Delivery_Fee].&amp;[2.957E1]" c="29.57"/>
              <i n="[Range 1].[Delivery_Fee].&amp;[2.958E1]" c="29.58"/>
              <i n="[Range 1].[Delivery_Fee].&amp;[2.959E1]" c="29.59"/>
              <i n="[Range 1].[Delivery_Fee].&amp;[2.961E1]" c="29.61"/>
              <i n="[Range 1].[Delivery_Fee].&amp;[2.963E1]" c="29.63"/>
              <i n="[Range 1].[Delivery_Fee].&amp;[2.964E1]" c="29.64"/>
              <i n="[Range 1].[Delivery_Fee].&amp;[2.965E1]" c="29.65"/>
              <i n="[Range 1].[Delivery_Fee].&amp;[2.966E1]" c="29.66"/>
              <i n="[Range 1].[Delivery_Fee].&amp;[2.967E1]" c="29.67"/>
              <i n="[Range 1].[Delivery_Fee].&amp;[2.968E1]" c="29.68"/>
              <i n="[Range 1].[Delivery_Fee].&amp;[2.969E1]" c="29.69"/>
              <i n="[Range 1].[Delivery_Fee].&amp;[2.97E1]" c="29.7"/>
              <i n="[Range 1].[Delivery_Fee].&amp;[2.971E1]" c="29.71"/>
              <i n="[Range 1].[Delivery_Fee].&amp;[2.973E1]" c="29.73"/>
              <i n="[Range 1].[Delivery_Fee].&amp;[2.974E1]" c="29.74"/>
              <i n="[Range 1].[Delivery_Fee].&amp;[2.975E1]" c="29.75"/>
              <i n="[Range 1].[Delivery_Fee].&amp;[2.977E1]" c="29.77"/>
              <i n="[Range 1].[Delivery_Fee].&amp;[2.978E1]" c="29.78"/>
              <i n="[Range 1].[Delivery_Fee].&amp;[2.98E1]" c="29.8"/>
              <i n="[Range 1].[Delivery_Fee].&amp;[2.981E1]" c="29.81"/>
              <i n="[Range 1].[Delivery_Fee].&amp;[2.982E1]" c="29.82"/>
              <i n="[Range 1].[Delivery_Fee].&amp;[2.985E1]" c="29.85"/>
              <i n="[Range 1].[Delivery_Fee].&amp;[2.987E1]" c="29.87"/>
              <i n="[Range 1].[Delivery_Fee].&amp;[2.988E1]" c="29.88"/>
              <i n="[Range 1].[Delivery_Fee].&amp;[2.989E1]" c="29.89"/>
              <i n="[Range 1].[Delivery_Fee].&amp;[2.99E1]" c="29.9"/>
              <i n="[Range 1].[Delivery_Fee].&amp;[2.991E1]" c="29.91"/>
              <i n="[Range 1].[Delivery_Fee].&amp;[2.993E1]" c="29.93"/>
              <i n="[Range 1].[Delivery_Fee].&amp;[2.995E1]" c="29.95"/>
              <i n="[Range 1].[Delivery_Fee].&amp;[2.996E1]" c="29.96"/>
              <i n="[Range 1].[Delivery_Fee].&amp;[2.997E1]" c="29.97"/>
              <i n="[Range 1].[Delivery_Fee].&amp;[2.998E1]" c="29.98"/>
              <i n="[Range 1].[Delivery_Fee].&amp;[3.E1]" c="30"/>
              <i n="[Range 1].[Delivery_Fee].&amp;[3.001E1]" c="30.01"/>
              <i n="[Range 1].[Delivery_Fee].&amp;[3.002E1]" c="30.02"/>
              <i n="[Range 1].[Delivery_Fee].&amp;[3.003E1]" c="30.03"/>
              <i n="[Range 1].[Delivery_Fee].&amp;[3.004E1]" c="30.04"/>
              <i n="[Range 1].[Delivery_Fee].&amp;[3.007E1]" c="30.07"/>
              <i n="[Range 1].[Delivery_Fee].&amp;[3.008E1]" c="30.08"/>
              <i n="[Range 1].[Delivery_Fee].&amp;[3.01E1]" c="30.1"/>
              <i n="[Range 1].[Delivery_Fee].&amp;[3.011E1]" c="30.11"/>
              <i n="[Range 1].[Delivery_Fee].&amp;[3.012E1]" c="30.12"/>
              <i n="[Range 1].[Delivery_Fee].&amp;[3.014E1]" c="30.14"/>
              <i n="[Range 1].[Delivery_Fee].&amp;[3.015E1]" c="30.15"/>
              <i n="[Range 1].[Delivery_Fee].&amp;[3.016E1]" c="30.16"/>
              <i n="[Range 1].[Delivery_Fee].&amp;[3.017E1]" c="30.17"/>
              <i n="[Range 1].[Delivery_Fee].&amp;[3.018E1]" c="30.18"/>
              <i n="[Range 1].[Delivery_Fee].&amp;[3.02E1]" c="30.2"/>
              <i n="[Range 1].[Delivery_Fee].&amp;[3.022E1]" c="30.22"/>
              <i n="[Range 1].[Delivery_Fee].&amp;[3.023E1]" c="30.23"/>
              <i n="[Range 1].[Delivery_Fee].&amp;[3.024E1]" c="30.24"/>
              <i n="[Range 1].[Delivery_Fee].&amp;[3.025E1]" c="30.25"/>
              <i n="[Range 1].[Delivery_Fee].&amp;[3.026E1]" c="30.26"/>
              <i n="[Range 1].[Delivery_Fee].&amp;[3.027E1]" c="30.27"/>
              <i n="[Range 1].[Delivery_Fee].&amp;[3.032E1]" c="30.32"/>
              <i n="[Range 1].[Delivery_Fee].&amp;[3.033E1]" c="30.33"/>
              <i n="[Range 1].[Delivery_Fee].&amp;[3.034E1]" c="30.34"/>
              <i n="[Range 1].[Delivery_Fee].&amp;[3.035E1]" c="30.35"/>
              <i n="[Range 1].[Delivery_Fee].&amp;[3.036E1]" c="30.36"/>
              <i n="[Range 1].[Delivery_Fee].&amp;[3.037E1]" c="30.37"/>
              <i n="[Range 1].[Delivery_Fee].&amp;[3.038E1]" c="30.38"/>
              <i n="[Range 1].[Delivery_Fee].&amp;[3.04E1]" c="30.4"/>
              <i n="[Range 1].[Delivery_Fee].&amp;[3.043E1]" c="30.43"/>
              <i n="[Range 1].[Delivery_Fee].&amp;[3.044E1]" c="30.44"/>
              <i n="[Range 1].[Delivery_Fee].&amp;[3.046E1]" c="30.46"/>
              <i n="[Range 1].[Delivery_Fee].&amp;[3.048E1]" c="30.48"/>
              <i n="[Range 1].[Delivery_Fee].&amp;[3.051E1]" c="30.51"/>
              <i n="[Range 1].[Delivery_Fee].&amp;[3.053E1]" c="30.53"/>
              <i n="[Range 1].[Delivery_Fee].&amp;[3.054E1]" c="30.54"/>
              <i n="[Range 1].[Delivery_Fee].&amp;[3.055E1]" c="30.55"/>
              <i n="[Range 1].[Delivery_Fee].&amp;[3.056E1]" c="30.56"/>
              <i n="[Range 1].[Delivery_Fee].&amp;[3.057E1]" c="30.57"/>
              <i n="[Range 1].[Delivery_Fee].&amp;[3.058E1]" c="30.58"/>
              <i n="[Range 1].[Delivery_Fee].&amp;[3.059E1]" c="30.59"/>
              <i n="[Range 1].[Delivery_Fee].&amp;[3.06E1]" c="30.6"/>
              <i n="[Range 1].[Delivery_Fee].&amp;[3.061E1]" c="30.61"/>
              <i n="[Range 1].[Delivery_Fee].&amp;[3.062E1]" c="30.62"/>
              <i n="[Range 1].[Delivery_Fee].&amp;[3.065E1]" c="30.65"/>
              <i n="[Range 1].[Delivery_Fee].&amp;[3.067E1]" c="30.67"/>
              <i n="[Range 1].[Delivery_Fee].&amp;[3.069E1]" c="30.69"/>
              <i n="[Range 1].[Delivery_Fee].&amp;[3.071E1]" c="30.71"/>
              <i n="[Range 1].[Delivery_Fee].&amp;[3.072E1]" c="30.72"/>
              <i n="[Range 1].[Delivery_Fee].&amp;[3.073E1]" c="30.73"/>
              <i n="[Range 1].[Delivery_Fee].&amp;[3.074E1]" c="30.74"/>
              <i n="[Range 1].[Delivery_Fee].&amp;[3.075E1]" c="30.75"/>
              <i n="[Range 1].[Delivery_Fee].&amp;[3.076E1]" c="30.76"/>
              <i n="[Range 1].[Delivery_Fee].&amp;[3.079E1]" c="30.79"/>
              <i n="[Range 1].[Delivery_Fee].&amp;[3.082E1]" c="30.82"/>
              <i n="[Range 1].[Delivery_Fee].&amp;[3.085E1]" c="30.85"/>
              <i n="[Range 1].[Delivery_Fee].&amp;[3.086E1]" c="30.86"/>
              <i n="[Range 1].[Delivery_Fee].&amp;[3.087E1]" c="30.87"/>
              <i n="[Range 1].[Delivery_Fee].&amp;[3.09E1]" c="30.9"/>
              <i n="[Range 1].[Delivery_Fee].&amp;[3.091E1]" c="30.91"/>
              <i n="[Range 1].[Delivery_Fee].&amp;[3.092E1]" c="30.92"/>
              <i n="[Range 1].[Delivery_Fee].&amp;[3.097E1]" c="30.97"/>
              <i n="[Range 1].[Delivery_Fee].&amp;[3.099E1]" c="30.99"/>
              <i n="[Range 1].[Delivery_Fee].&amp;[3.102E1]" c="31.02"/>
              <i n="[Range 1].[Delivery_Fee].&amp;[3.103E1]" c="31.03"/>
              <i n="[Range 1].[Delivery_Fee].&amp;[3.108E1]" c="31.08"/>
              <i n="[Range 1].[Delivery_Fee].&amp;[3.109E1]" c="31.09"/>
              <i n="[Range 1].[Delivery_Fee].&amp;[3.111E1]" c="31.11"/>
              <i n="[Range 1].[Delivery_Fee].&amp;[3.113E1]" c="31.13"/>
              <i n="[Range 1].[Delivery_Fee].&amp;[3.116E1]" c="31.16"/>
              <i n="[Range 1].[Delivery_Fee].&amp;[3.117E1]" c="31.17"/>
              <i n="[Range 1].[Delivery_Fee].&amp;[3.121E1]" c="31.21"/>
              <i n="[Range 1].[Delivery_Fee].&amp;[3.122E1]" c="31.22"/>
              <i n="[Range 1].[Delivery_Fee].&amp;[3.123E1]" c="31.23"/>
              <i n="[Range 1].[Delivery_Fee].&amp;[3.124E1]" c="31.24"/>
              <i n="[Range 1].[Delivery_Fee].&amp;[3.126E1]" c="31.26"/>
              <i n="[Range 1].[Delivery_Fee].&amp;[3.128E1]" c="31.28"/>
              <i n="[Range 1].[Delivery_Fee].&amp;[3.129E1]" c="31.29"/>
              <i n="[Range 1].[Delivery_Fee].&amp;[3.131E1]" c="31.31"/>
              <i n="[Range 1].[Delivery_Fee].&amp;[3.132E1]" c="31.32"/>
              <i n="[Range 1].[Delivery_Fee].&amp;[3.133E1]" c="31.33"/>
              <i n="[Range 1].[Delivery_Fee].&amp;[3.135E1]" c="31.35"/>
              <i n="[Range 1].[Delivery_Fee].&amp;[3.137E1]" c="31.37"/>
              <i n="[Range 1].[Delivery_Fee].&amp;[3.141E1]" c="31.41"/>
              <i n="[Range 1].[Delivery_Fee].&amp;[3.142E1]" c="31.42"/>
              <i n="[Range 1].[Delivery_Fee].&amp;[3.143E1]" c="31.43"/>
              <i n="[Range 1].[Delivery_Fee].&amp;[3.148E1]" c="31.48"/>
              <i n="[Range 1].[Delivery_Fee].&amp;[3.151E1]" c="31.51"/>
              <i n="[Range 1].[Delivery_Fee].&amp;[3.152E1]" c="31.52"/>
              <i n="[Range 1].[Delivery_Fee].&amp;[3.155E1]" c="31.55"/>
              <i n="[Range 1].[Delivery_Fee].&amp;[3.158E1]" c="31.58"/>
              <i n="[Range 1].[Delivery_Fee].&amp;[3.162E1]" c="31.62"/>
              <i n="[Range 1].[Delivery_Fee].&amp;[3.164E1]" c="31.64"/>
              <i n="[Range 1].[Delivery_Fee].&amp;[3.165E1]" c="31.65"/>
              <i n="[Range 1].[Delivery_Fee].&amp;[3.169E1]" c="31.69"/>
              <i n="[Range 1].[Delivery_Fee].&amp;[3.17E1]" c="31.7"/>
              <i n="[Range 1].[Delivery_Fee].&amp;[3.171E1]" c="31.71"/>
              <i n="[Range 1].[Delivery_Fee].&amp;[3.172E1]" c="31.72"/>
              <i n="[Range 1].[Delivery_Fee].&amp;[3.173E1]" c="31.73"/>
              <i n="[Range 1].[Delivery_Fee].&amp;[3.174E1]" c="31.74"/>
              <i n="[Range 1].[Delivery_Fee].&amp;[3.175E1]" c="31.75"/>
              <i n="[Range 1].[Delivery_Fee].&amp;[3.176E1]" c="31.76"/>
              <i n="[Range 1].[Delivery_Fee].&amp;[3.177E1]" c="31.77"/>
              <i n="[Range 1].[Delivery_Fee].&amp;[3.179E1]" c="31.79"/>
              <i n="[Range 1].[Delivery_Fee].&amp;[3.182E1]" c="31.82"/>
              <i n="[Range 1].[Delivery_Fee].&amp;[3.184E1]" c="31.84"/>
              <i n="[Range 1].[Delivery_Fee].&amp;[3.187E1]" c="31.87"/>
              <i n="[Range 1].[Delivery_Fee].&amp;[3.188E1]" c="31.88"/>
              <i n="[Range 1].[Delivery_Fee].&amp;[3.191E1]" c="31.91"/>
              <i n="[Range 1].[Delivery_Fee].&amp;[3.193E1]" c="31.93"/>
              <i n="[Range 1].[Delivery_Fee].&amp;[3.194E1]" c="31.94"/>
              <i n="[Range 1].[Delivery_Fee].&amp;[3.195E1]" c="31.95"/>
              <i n="[Range 1].[Delivery_Fee].&amp;[3.196E1]" c="31.96"/>
              <i n="[Range 1].[Delivery_Fee].&amp;[3.199E1]" c="31.99"/>
              <i n="[Range 1].[Delivery_Fee].&amp;[3.201E1]" c="32.01"/>
              <i n="[Range 1].[Delivery_Fee].&amp;[3.202E1]" c="32.02"/>
              <i n="[Range 1].[Delivery_Fee].&amp;[3.204E1]" c="32.04"/>
              <i n="[Range 1].[Delivery_Fee].&amp;[3.208E1]" c="32.08"/>
              <i n="[Range 1].[Delivery_Fee].&amp;[3.211E1]" c="32.11"/>
              <i n="[Range 1].[Delivery_Fee].&amp;[3.212E1]" c="32.12"/>
              <i n="[Range 1].[Delivery_Fee].&amp;[3.213E1]" c="32.13"/>
              <i n="[Range 1].[Delivery_Fee].&amp;[3.214E1]" c="32.14"/>
              <i n="[Range 1].[Delivery_Fee].&amp;[3.215E1]" c="32.15"/>
              <i n="[Range 1].[Delivery_Fee].&amp;[3.216E1]" c="32.16"/>
              <i n="[Range 1].[Delivery_Fee].&amp;[3.218E1]" c="32.18"/>
              <i n="[Range 1].[Delivery_Fee].&amp;[3.219E1]" c="32.19"/>
              <i n="[Range 1].[Delivery_Fee].&amp;[3.22E1]" c="32.2"/>
              <i n="[Range 1].[Delivery_Fee].&amp;[3.221E1]" c="32.21"/>
              <i n="[Range 1].[Delivery_Fee].&amp;[3.224E1]" c="32.24"/>
              <i n="[Range 1].[Delivery_Fee].&amp;[3.225E1]" c="32.25"/>
              <i n="[Range 1].[Delivery_Fee].&amp;[3.227E1]" c="32.27"/>
              <i n="[Range 1].[Delivery_Fee].&amp;[3.228E1]" c="32.28"/>
              <i n="[Range 1].[Delivery_Fee].&amp;[3.229E1]" c="32.29"/>
              <i n="[Range 1].[Delivery_Fee].&amp;[3.23E1]" c="32.3"/>
              <i n="[Range 1].[Delivery_Fee].&amp;[3.233E1]" c="32.33"/>
              <i n="[Range 1].[Delivery_Fee].&amp;[3.235E1]" c="32.35"/>
              <i n="[Range 1].[Delivery_Fee].&amp;[3.236E1]" c="32.36"/>
              <i n="[Range 1].[Delivery_Fee].&amp;[3.238E1]" c="32.38"/>
              <i n="[Range 1].[Delivery_Fee].&amp;[3.239E1]" c="32.39"/>
              <i n="[Range 1].[Delivery_Fee].&amp;[3.241E1]" c="32.41"/>
              <i n="[Range 1].[Delivery_Fee].&amp;[3.242E1]" c="32.42"/>
              <i n="[Range 1].[Delivery_Fee].&amp;[3.243E1]" c="32.43"/>
              <i n="[Range 1].[Delivery_Fee].&amp;[3.245E1]" c="32.45"/>
              <i n="[Range 1].[Delivery_Fee].&amp;[3.246E1]" c="32.46"/>
              <i n="[Range 1].[Delivery_Fee].&amp;[3.247E1]" c="32.47"/>
              <i n="[Range 1].[Delivery_Fee].&amp;[3.248E1]" c="32.48"/>
              <i n="[Range 1].[Delivery_Fee].&amp;[3.249E1]" c="32.49"/>
              <i n="[Range 1].[Delivery_Fee].&amp;[3.25E1]" c="32.5"/>
              <i n="[Range 1].[Delivery_Fee].&amp;[3.252E1]" c="32.52"/>
              <i n="[Range 1].[Delivery_Fee].&amp;[3.253E1]" c="32.53"/>
              <i n="[Range 1].[Delivery_Fee].&amp;[3.255E1]" c="32.55"/>
              <i n="[Range 1].[Delivery_Fee].&amp;[3.256E1]" c="32.56"/>
              <i n="[Range 1].[Delivery_Fee].&amp;[3.257E1]" c="32.57"/>
              <i n="[Range 1].[Delivery_Fee].&amp;[3.259E1]" c="32.59"/>
              <i n="[Range 1].[Delivery_Fee].&amp;[3.26E1]" c="32.6"/>
              <i n="[Range 1].[Delivery_Fee].&amp;[3.262E1]" c="32.62"/>
              <i n="[Range 1].[Delivery_Fee].&amp;[3.263E1]" c="32.63"/>
              <i n="[Range 1].[Delivery_Fee].&amp;[3.266E1]" c="32.66"/>
              <i n="[Range 1].[Delivery_Fee].&amp;[3.268E1]" c="32.68"/>
              <i n="[Range 1].[Delivery_Fee].&amp;[3.271E1]" c="32.71"/>
              <i n="[Range 1].[Delivery_Fee].&amp;[3.272E1]" c="32.72"/>
              <i n="[Range 1].[Delivery_Fee].&amp;[3.274E1]" c="32.74"/>
              <i n="[Range 1].[Delivery_Fee].&amp;[3.275E1]" c="32.75"/>
              <i n="[Range 1].[Delivery_Fee].&amp;[3.276E1]" c="32.76"/>
              <i n="[Range 1].[Delivery_Fee].&amp;[3.277E1]" c="32.77"/>
              <i n="[Range 1].[Delivery_Fee].&amp;[3.28E1]" c="32.8"/>
              <i n="[Range 1].[Delivery_Fee].&amp;[3.281E1]" c="32.81"/>
              <i n="[Range 1].[Delivery_Fee].&amp;[3.284E1]" c="32.84"/>
              <i n="[Range 1].[Delivery_Fee].&amp;[3.286E1]" c="32.86"/>
              <i n="[Range 1].[Delivery_Fee].&amp;[3.287E1]" c="32.87"/>
              <i n="[Range 1].[Delivery_Fee].&amp;[3.288E1]" c="32.88"/>
              <i n="[Range 1].[Delivery_Fee].&amp;[3.289E1]" c="32.89"/>
              <i n="[Range 1].[Delivery_Fee].&amp;[3.29E1]" c="32.9"/>
              <i n="[Range 1].[Delivery_Fee].&amp;[3.291E1]" c="32.91"/>
              <i n="[Range 1].[Delivery_Fee].&amp;[3.292E1]" c="32.92"/>
              <i n="[Range 1].[Delivery_Fee].&amp;[3.293E1]" c="32.93"/>
              <i n="[Range 1].[Delivery_Fee].&amp;[3.295E1]" c="32.95"/>
              <i n="[Range 1].[Delivery_Fee].&amp;[3.297E1]" c="32.97"/>
              <i n="[Range 1].[Delivery_Fee].&amp;[3.298E1]" c="32.98"/>
              <i n="[Range 1].[Delivery_Fee].&amp;[3.3E1]" c="33"/>
              <i n="[Range 1].[Delivery_Fee].&amp;[3.302E1]" c="33.02"/>
              <i n="[Range 1].[Delivery_Fee].&amp;[3.303E1]" c="33.03"/>
              <i n="[Range 1].[Delivery_Fee].&amp;[3.305E1]" c="33.05"/>
              <i n="[Range 1].[Delivery_Fee].&amp;[3.309E1]" c="33.09"/>
              <i n="[Range 1].[Delivery_Fee].&amp;[3.312E1]" c="33.12"/>
              <i n="[Range 1].[Delivery_Fee].&amp;[3.313E1]" c="33.13"/>
              <i n="[Range 1].[Delivery_Fee].&amp;[3.315E1]" c="33.15"/>
              <i n="[Range 1].[Delivery_Fee].&amp;[3.317E1]" c="33.17"/>
              <i n="[Range 1].[Delivery_Fee].&amp;[3.319E1]" c="33.19"/>
              <i n="[Range 1].[Delivery_Fee].&amp;[3.32E1]" c="33.2"/>
              <i n="[Range 1].[Delivery_Fee].&amp;[3.321E1]" c="33.21"/>
              <i n="[Range 1].[Delivery_Fee].&amp;[3.324E1]" c="33.24"/>
              <i n="[Range 1].[Delivery_Fee].&amp;[3.325E1]" c="33.25"/>
              <i n="[Range 1].[Delivery_Fee].&amp;[3.326E1]" c="33.26"/>
              <i n="[Range 1].[Delivery_Fee].&amp;[3.327E1]" c="33.27"/>
              <i n="[Range 1].[Delivery_Fee].&amp;[3.328E1]" c="33.28"/>
              <i n="[Range 1].[Delivery_Fee].&amp;[3.329E1]" c="33.29"/>
              <i n="[Range 1].[Delivery_Fee].&amp;[3.331E1]" c="33.31"/>
              <i n="[Range 1].[Delivery_Fee].&amp;[3.333E1]" c="33.33"/>
              <i n="[Range 1].[Delivery_Fee].&amp;[3.335E1]" c="33.35"/>
              <i n="[Range 1].[Delivery_Fee].&amp;[3.336E1]" c="33.36"/>
              <i n="[Range 1].[Delivery_Fee].&amp;[3.338E1]" c="33.38"/>
              <i n="[Range 1].[Delivery_Fee].&amp;[3.341E1]" c="33.41"/>
              <i n="[Range 1].[Delivery_Fee].&amp;[3.342E1]" c="33.42"/>
              <i n="[Range 1].[Delivery_Fee].&amp;[3.343E1]" c="33.43"/>
              <i n="[Range 1].[Delivery_Fee].&amp;[3.346E1]" c="33.46"/>
              <i n="[Range 1].[Delivery_Fee].&amp;[3.347E1]" c="33.47"/>
              <i n="[Range 1].[Delivery_Fee].&amp;[3.351E1]" c="33.51"/>
              <i n="[Range 1].[Delivery_Fee].&amp;[3.354E1]" c="33.54"/>
              <i n="[Range 1].[Delivery_Fee].&amp;[3.355E1]" c="33.55"/>
              <i n="[Range 1].[Delivery_Fee].&amp;[3.356E1]" c="33.56"/>
              <i n="[Range 1].[Delivery_Fee].&amp;[3.357E1]" c="33.57"/>
              <i n="[Range 1].[Delivery_Fee].&amp;[3.359E1]" c="33.59"/>
              <i n="[Range 1].[Delivery_Fee].&amp;[3.36E1]" c="33.6"/>
              <i n="[Range 1].[Delivery_Fee].&amp;[3.361E1]" c="33.61"/>
              <i n="[Range 1].[Delivery_Fee].&amp;[3.362E1]" c="33.62"/>
              <i n="[Range 1].[Delivery_Fee].&amp;[3.364E1]" c="33.64"/>
              <i n="[Range 1].[Delivery_Fee].&amp;[3.365E1]" c="33.65"/>
              <i n="[Range 1].[Delivery_Fee].&amp;[3.368E1]" c="33.68"/>
              <i n="[Range 1].[Delivery_Fee].&amp;[3.369E1]" c="33.69"/>
              <i n="[Range 1].[Delivery_Fee].&amp;[3.372E1]" c="33.72"/>
              <i n="[Range 1].[Delivery_Fee].&amp;[3.373E1]" c="33.73"/>
              <i n="[Range 1].[Delivery_Fee].&amp;[3.374E1]" c="33.74"/>
              <i n="[Range 1].[Delivery_Fee].&amp;[3.375E1]" c="33.75"/>
              <i n="[Range 1].[Delivery_Fee].&amp;[3.376E1]" c="33.76"/>
              <i n="[Range 1].[Delivery_Fee].&amp;[3.377E1]" c="33.77"/>
              <i n="[Range 1].[Delivery_Fee].&amp;[3.379E1]" c="33.79"/>
              <i n="[Range 1].[Delivery_Fee].&amp;[3.38E1]" c="33.8"/>
              <i n="[Range 1].[Delivery_Fee].&amp;[3.383E1]" c="33.83"/>
              <i n="[Range 1].[Delivery_Fee].&amp;[3.385E1]" c="33.85"/>
              <i n="[Range 1].[Delivery_Fee].&amp;[3.386E1]" c="33.86"/>
              <i n="[Range 1].[Delivery_Fee].&amp;[3.388E1]" c="33.88"/>
              <i n="[Range 1].[Delivery_Fee].&amp;[3.389E1]" c="33.89"/>
              <i n="[Range 1].[Delivery_Fee].&amp;[3.393E1]" c="33.93"/>
              <i n="[Range 1].[Delivery_Fee].&amp;[3.395E1]" c="33.95"/>
              <i n="[Range 1].[Delivery_Fee].&amp;[3.4E1]" c="34"/>
              <i n="[Range 1].[Delivery_Fee].&amp;[3.402E1]" c="34.02"/>
              <i n="[Range 1].[Delivery_Fee].&amp;[3.405E1]" c="34.05"/>
              <i n="[Range 1].[Delivery_Fee].&amp;[3.406E1]" c="34.06"/>
              <i n="[Range 1].[Delivery_Fee].&amp;[3.407E1]" c="34.07"/>
              <i n="[Range 1].[Delivery_Fee].&amp;[3.408E1]" c="34.08"/>
              <i n="[Range 1].[Delivery_Fee].&amp;[3.409E1]" c="34.09"/>
              <i n="[Range 1].[Delivery_Fee].&amp;[3.41E1]" c="34.1"/>
              <i n="[Range 1].[Delivery_Fee].&amp;[3.411E1]" c="34.11"/>
              <i n="[Range 1].[Delivery_Fee].&amp;[3.413E1]" c="34.13"/>
              <i n="[Range 1].[Delivery_Fee].&amp;[3.415E1]" c="34.15"/>
              <i n="[Range 1].[Delivery_Fee].&amp;[3.416E1]" c="34.16"/>
              <i n="[Range 1].[Delivery_Fee].&amp;[3.42E1]" c="34.2"/>
              <i n="[Range 1].[Delivery_Fee].&amp;[3.421E1]" c="34.21"/>
              <i n="[Range 1].[Delivery_Fee].&amp;[3.422E1]" c="34.22"/>
              <i n="[Range 1].[Delivery_Fee].&amp;[3.423E1]" c="34.23"/>
              <i n="[Range 1].[Delivery_Fee].&amp;[3.424E1]" c="34.24"/>
              <i n="[Range 1].[Delivery_Fee].&amp;[3.426E1]" c="34.26"/>
              <i n="[Range 1].[Delivery_Fee].&amp;[3.427E1]" c="34.27"/>
              <i n="[Range 1].[Delivery_Fee].&amp;[3.429E1]" c="34.29"/>
              <i n="[Range 1].[Delivery_Fee].&amp;[3.43E1]" c="34.3"/>
              <i n="[Range 1].[Delivery_Fee].&amp;[3.432E1]" c="34.32"/>
              <i n="[Range 1].[Delivery_Fee].&amp;[3.433E1]" c="34.33"/>
              <i n="[Range 1].[Delivery_Fee].&amp;[3.437E1]" c="34.37"/>
              <i n="[Range 1].[Delivery_Fee].&amp;[3.438E1]" c="34.38"/>
              <i n="[Range 1].[Delivery_Fee].&amp;[3.439E1]" c="34.39"/>
              <i n="[Range 1].[Delivery_Fee].&amp;[3.44E1]" c="34.4"/>
              <i n="[Range 1].[Delivery_Fee].&amp;[3.442E1]" c="34.42"/>
              <i n="[Range 1].[Delivery_Fee].&amp;[3.443E1]" c="34.43"/>
              <i n="[Range 1].[Delivery_Fee].&amp;[3.445E1]" c="34.45"/>
              <i n="[Range 1].[Delivery_Fee].&amp;[3.447E1]" c="34.47"/>
              <i n="[Range 1].[Delivery_Fee].&amp;[3.448E1]" c="34.48"/>
              <i n="[Range 1].[Delivery_Fee].&amp;[3.449E1]" c="34.49"/>
              <i n="[Range 1].[Delivery_Fee].&amp;[3.45E1]" c="34.5"/>
              <i n="[Range 1].[Delivery_Fee].&amp;[3.452E1]" c="34.52"/>
              <i n="[Range 1].[Delivery_Fee].&amp;[3.453E1]" c="34.53"/>
              <i n="[Range 1].[Delivery_Fee].&amp;[3.454E1]" c="34.54"/>
              <i n="[Range 1].[Delivery_Fee].&amp;[3.455E1]" c="34.55"/>
              <i n="[Range 1].[Delivery_Fee].&amp;[3.458E1]" c="34.58"/>
              <i n="[Range 1].[Delivery_Fee].&amp;[3.46E1]" c="34.6"/>
              <i n="[Range 1].[Delivery_Fee].&amp;[3.461E1]" c="34.61"/>
              <i n="[Range 1].[Delivery_Fee].&amp;[3.462E1]" c="34.62"/>
              <i n="[Range 1].[Delivery_Fee].&amp;[3.464E1]" c="34.64"/>
              <i n="[Range 1].[Delivery_Fee].&amp;[3.469E1]" c="34.69"/>
              <i n="[Range 1].[Delivery_Fee].&amp;[3.47E1]" c="34.7"/>
              <i n="[Range 1].[Delivery_Fee].&amp;[3.471E1]" c="34.71"/>
              <i n="[Range 1].[Delivery_Fee].&amp;[3.474E1]" c="34.74"/>
              <i n="[Range 1].[Delivery_Fee].&amp;[3.475E1]" c="34.75"/>
              <i n="[Range 1].[Delivery_Fee].&amp;[3.476E1]" c="34.76"/>
              <i n="[Range 1].[Delivery_Fee].&amp;[3.477E1]" c="34.77"/>
              <i n="[Range 1].[Delivery_Fee].&amp;[3.478E1]" c="34.78"/>
              <i n="[Range 1].[Delivery_Fee].&amp;[3.48E1]" c="34.8"/>
              <i n="[Range 1].[Delivery_Fee].&amp;[3.481E1]" c="34.81"/>
              <i n="[Range 1].[Delivery_Fee].&amp;[3.484E1]" c="34.84"/>
              <i n="[Range 1].[Delivery_Fee].&amp;[3.485E1]" c="34.85"/>
              <i n="[Range 1].[Delivery_Fee].&amp;[3.486E1]" c="34.86"/>
              <i n="[Range 1].[Delivery_Fee].&amp;[3.487E1]" c="34.87"/>
              <i n="[Range 1].[Delivery_Fee].&amp;[3.489E1]" c="34.89"/>
              <i n="[Range 1].[Delivery_Fee].&amp;[3.49E1]" c="34.9"/>
              <i n="[Range 1].[Delivery_Fee].&amp;[3.491E1]" c="34.91"/>
              <i n="[Range 1].[Delivery_Fee].&amp;[3.492E1]" c="34.92"/>
              <i n="[Range 1].[Delivery_Fee].&amp;[3.493E1]" c="34.93"/>
              <i n="[Range 1].[Delivery_Fee].&amp;[3.496E1]" c="34.96"/>
              <i n="[Range 1].[Delivery_Fee].&amp;[3.497E1]" c="34.97"/>
              <i n="[Range 1].[Delivery_Fee].&amp;[3.498E1]" c="34.98"/>
              <i n="[Range 1].[Delivery_Fee].&amp;[3.5E1]" c="35"/>
              <i n="[Range 1].[Delivery_Fee].&amp;[3.501E1]" c="35.01"/>
              <i n="[Range 1].[Delivery_Fee].&amp;[3.502E1]" c="35.02"/>
              <i n="[Range 1].[Delivery_Fee].&amp;[3.503E1]" c="35.03"/>
              <i n="[Range 1].[Delivery_Fee].&amp;[3.506E1]" c="35.06"/>
              <i n="[Range 1].[Delivery_Fee].&amp;[3.507E1]" c="35.07"/>
              <i n="[Range 1].[Delivery_Fee].&amp;[3.508E1]" c="35.08"/>
              <i n="[Range 1].[Delivery_Fee].&amp;[3.509E1]" c="35.09"/>
              <i n="[Range 1].[Delivery_Fee].&amp;[3.51E1]" c="35.1"/>
              <i n="[Range 1].[Delivery_Fee].&amp;[3.511E1]" c="35.11"/>
              <i n="[Range 1].[Delivery_Fee].&amp;[3.512E1]" c="35.12"/>
              <i n="[Range 1].[Delivery_Fee].&amp;[3.513E1]" c="35.13"/>
              <i n="[Range 1].[Delivery_Fee].&amp;[3.515E1]" c="35.15"/>
              <i n="[Range 1].[Delivery_Fee].&amp;[3.517E1]" c="35.17"/>
              <i n="[Range 1].[Delivery_Fee].&amp;[3.52E1]" c="35.2"/>
              <i n="[Range 1].[Delivery_Fee].&amp;[3.521E1]" c="35.21"/>
              <i n="[Range 1].[Delivery_Fee].&amp;[3.522E1]" c="35.22"/>
              <i n="[Range 1].[Delivery_Fee].&amp;[3.523E1]" c="35.23"/>
              <i n="[Range 1].[Delivery_Fee].&amp;[3.524E1]" c="35.24"/>
              <i n="[Range 1].[Delivery_Fee].&amp;[3.526E1]" c="35.26"/>
              <i n="[Range 1].[Delivery_Fee].&amp;[3.527E1]" c="35.27"/>
              <i n="[Range 1].[Delivery_Fee].&amp;[3.528E1]" c="35.28"/>
              <i n="[Range 1].[Delivery_Fee].&amp;[3.529E1]" c="35.29"/>
              <i n="[Range 1].[Delivery_Fee].&amp;[3.53E1]" c="35.3"/>
              <i n="[Range 1].[Delivery_Fee].&amp;[3.532E1]" c="35.32"/>
              <i n="[Range 1].[Delivery_Fee].&amp;[3.534E1]" c="35.34"/>
              <i n="[Range 1].[Delivery_Fee].&amp;[3.536E1]" c="35.36"/>
              <i n="[Range 1].[Delivery_Fee].&amp;[3.537E1]" c="35.37"/>
              <i n="[Range 1].[Delivery_Fee].&amp;[3.539E1]" c="35.39"/>
              <i n="[Range 1].[Delivery_Fee].&amp;[3.54E1]" c="35.4"/>
              <i n="[Range 1].[Delivery_Fee].&amp;[3.541E1]" c="35.41"/>
              <i n="[Range 1].[Delivery_Fee].&amp;[3.542E1]" c="35.42"/>
              <i n="[Range 1].[Delivery_Fee].&amp;[3.545E1]" c="35.45"/>
              <i n="[Range 1].[Delivery_Fee].&amp;[3.547E1]" c="35.47"/>
              <i n="[Range 1].[Delivery_Fee].&amp;[3.548E1]" c="35.48"/>
              <i n="[Range 1].[Delivery_Fee].&amp;[3.549E1]" c="35.49"/>
              <i n="[Range 1].[Delivery_Fee].&amp;[3.551E1]" c="35.51"/>
              <i n="[Range 1].[Delivery_Fee].&amp;[3.552E1]" c="35.52"/>
              <i n="[Range 1].[Delivery_Fee].&amp;[3.553E1]" c="35.53"/>
              <i n="[Range 1].[Delivery_Fee].&amp;[3.555E1]" c="35.55"/>
              <i n="[Range 1].[Delivery_Fee].&amp;[3.556E1]" c="35.56"/>
              <i n="[Range 1].[Delivery_Fee].&amp;[3.557E1]" c="35.57"/>
              <i n="[Range 1].[Delivery_Fee].&amp;[3.559E1]" c="35.59"/>
              <i n="[Range 1].[Delivery_Fee].&amp;[3.56E1]" c="35.6"/>
              <i n="[Range 1].[Delivery_Fee].&amp;[3.562E1]" c="35.62"/>
              <i n="[Range 1].[Delivery_Fee].&amp;[3.563E1]" c="35.63"/>
              <i n="[Range 1].[Delivery_Fee].&amp;[3.564E1]" c="35.64"/>
              <i n="[Range 1].[Delivery_Fee].&amp;[3.571E1]" c="35.71"/>
              <i n="[Range 1].[Delivery_Fee].&amp;[3.572E1]" c="35.72"/>
              <i n="[Range 1].[Delivery_Fee].&amp;[3.574E1]" c="35.74"/>
              <i n="[Range 1].[Delivery_Fee].&amp;[3.578E1]" c="35.78"/>
            </range>
          </ranges>
        </level>
      </levels>
      <selections count="1">
        <selection n="[Range 1].[Delivery_Fe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2F557535-A32D-4BFC-9013-E155B7DD3F62}" cache="Slicer_City" caption="City" startItem="3" level="1" style="SlicerStyleLight5" rowHeight="360000"/>
  <slicer name="Food_Category" xr10:uid="{8007A6A2-7F18-4E01-B0E5-8EB174322D42}" cache="Slicer_Food_Category" caption="Food_Category" startItem="2" level="1" style="SlicerStyleLight5" rowHeight="288000"/>
  <slicer name="Order_Type" xr10:uid="{4753CBB6-BEDF-45E9-9115-1CB1B9B4F5F1}" cache="Slicer_Order_Type" caption="Order_Type" level="1" style="SlicerStyleLight5" rowHeight="396000"/>
  <slicer name="Age Group" xr10:uid="{1CA26FB1-5DD9-4B3E-A62A-B62EF9AA1C73}" cache="Slicer_Age_Group" caption="Age Group" level="1" style="SlicerStyleLight5" rowHeight="324000"/>
  <slicer name="year" xr10:uid="{AB842CA7-B4C8-4894-9ABB-C640E216D8D2}" cache="Slicer_year" caption="year" level="1" style="SlicerStyleLight5" rowHeight="36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446B11F3-CC93-4179-8067-D2D90BAA5A4F}" cache="Slicer_City1" caption="City" columnCount="2" style="SlicerStyleDark6" rowHeight="234950"/>
  <slicer name="Restaurant_Name" xr10:uid="{9EAB620F-466D-4C8B-B51C-7500D2F23AE5}" cache="Slicer_Restaurant_Name" caption="Restaurant_Name" columnCount="2" style="SlicerStyleDark6" rowHeight="234950"/>
  <slicer name="year 1" xr10:uid="{B763746B-93B9-4F45-809B-CD91A7BE20D4}" cache="Slicer_year1" caption="year" style="SlicerStyleDark6" rowHeight="234950"/>
  <slicer name="Distance Group" xr10:uid="{B448FBB0-012C-4026-9D98-41741EEABCD0}" cache="Slicer_Distance_Group" caption="Distance Group" columnCount="2" style="SlicerStyleDark6" rowHeight="234950"/>
  <slicer name="Delivery Speed" xr10:uid="{15335832-F219-4EAE-A90B-A12582C5E1A9}" cache="Slicer_Delivery_Speed" caption="Delivery Speed" columnCount="2" style="SlicerStyleDark6"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2" xr10:uid="{1277B25F-1E7C-4AF0-8223-B343876DF732}" cache="Slicer_City2" caption="City" columnCount="2" level="1" style="SlicerStyleDark2" rowHeight="234950"/>
  <slicer name="Food_Category 1" xr10:uid="{99508FF5-6E7D-4EEB-8953-E032141F28FC}" cache="Slicer_Food_Category1" caption="Food_Category" level="1" style="SlicerStyleDark2" rowHeight="234950"/>
  <slicer name="Restaurant_Name 1" xr10:uid="{8E71A132-86D5-4069-95D3-AC3294881ADB}" cache="Slicer_Restaurant_Name1" caption="Restaurant_Name" columnCount="2" level="1" style="SlicerStyleDark2" rowHeight="234950"/>
  <slicer name="Delivery_Fee" xr10:uid="{F6ECE24C-056E-4EF2-970C-C0FD91C5C35F}" cache="Slicer_Delivery_Fee" caption="Delivery_Fee" startItem="54" columnCount="2" level="1" style="SlicerStyleDark2"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ivotTable" Target="../pivotTables/pivotTable26.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5" Type="http://schemas.microsoft.com/office/2007/relationships/slicer" Target="../slicers/slicer2.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34.xml"/><Relationship Id="rId3" Type="http://schemas.openxmlformats.org/officeDocument/2006/relationships/pivotTable" Target="../pivotTables/pivotTable29.xml"/><Relationship Id="rId7" Type="http://schemas.openxmlformats.org/officeDocument/2006/relationships/pivotTable" Target="../pivotTables/pivotTable33.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pivotTable" Target="../pivotTables/pivotTable32.xml"/><Relationship Id="rId11" Type="http://schemas.microsoft.com/office/2007/relationships/slicer" Target="../slicers/slicer3.xml"/><Relationship Id="rId5" Type="http://schemas.openxmlformats.org/officeDocument/2006/relationships/pivotTable" Target="../pivotTables/pivotTable31.xml"/><Relationship Id="rId10" Type="http://schemas.openxmlformats.org/officeDocument/2006/relationships/drawing" Target="../drawings/drawing3.xml"/><Relationship Id="rId4" Type="http://schemas.openxmlformats.org/officeDocument/2006/relationships/pivotTable" Target="../pivotTables/pivotTable30.xml"/><Relationship Id="rId9" Type="http://schemas.openxmlformats.org/officeDocument/2006/relationships/pivotTable" Target="../pivotTables/pivotTable35.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C967D-D549-4637-B2C4-7B3C84EAB9E8}">
  <dimension ref="A3:AL34"/>
  <sheetViews>
    <sheetView topLeftCell="O25" zoomScale="56" zoomScaleNormal="41" workbookViewId="0"/>
  </sheetViews>
  <sheetFormatPr defaultRowHeight="14.4" x14ac:dyDescent="0.3"/>
  <cols>
    <col min="1" max="1" width="18.21875" bestFit="1" customWidth="1"/>
    <col min="2" max="2" width="19.77734375" bestFit="1" customWidth="1"/>
    <col min="3" max="3" width="35.21875" bestFit="1" customWidth="1"/>
    <col min="4" max="4" width="18.21875" bestFit="1" customWidth="1"/>
    <col min="5" max="6" width="21.77734375" bestFit="1" customWidth="1"/>
    <col min="7" max="8" width="18.21875" bestFit="1" customWidth="1"/>
    <col min="9" max="9" width="24.109375" bestFit="1" customWidth="1"/>
    <col min="12" max="12" width="35.21875" bestFit="1" customWidth="1"/>
    <col min="13" max="13" width="27.33203125" bestFit="1" customWidth="1"/>
  </cols>
  <sheetData>
    <row r="3" spans="1:38" x14ac:dyDescent="0.3">
      <c r="A3" s="8" t="s">
        <v>0</v>
      </c>
      <c r="B3" t="s">
        <v>1</v>
      </c>
      <c r="D3" s="8" t="s">
        <v>0</v>
      </c>
      <c r="E3" t="s">
        <v>2</v>
      </c>
      <c r="G3" s="8" t="s">
        <v>0</v>
      </c>
      <c r="H3" t="s">
        <v>2</v>
      </c>
    </row>
    <row r="4" spans="1:38" x14ac:dyDescent="0.3">
      <c r="A4" s="9" t="s">
        <v>3</v>
      </c>
      <c r="B4" s="10">
        <v>0.14634494269013001</v>
      </c>
      <c r="D4" s="9" t="s">
        <v>4</v>
      </c>
      <c r="E4" s="10">
        <v>0.50149999999999995</v>
      </c>
      <c r="G4" s="9" t="s">
        <v>5</v>
      </c>
      <c r="H4" s="10">
        <v>0.16839999999999999</v>
      </c>
      <c r="L4" t="s">
        <v>2</v>
      </c>
    </row>
    <row r="5" spans="1:38" x14ac:dyDescent="0.3">
      <c r="A5" s="9" t="s">
        <v>6</v>
      </c>
      <c r="B5" s="10">
        <v>0.23070196256036152</v>
      </c>
      <c r="D5" s="9" t="s">
        <v>7</v>
      </c>
      <c r="E5" s="10">
        <v>0.4985</v>
      </c>
      <c r="G5" s="9" t="s">
        <v>8</v>
      </c>
      <c r="H5" s="10">
        <v>0.16139999999999999</v>
      </c>
      <c r="L5" s="14">
        <v>10000</v>
      </c>
    </row>
    <row r="6" spans="1:38" x14ac:dyDescent="0.3">
      <c r="A6" s="9" t="s">
        <v>9</v>
      </c>
      <c r="B6" s="10">
        <v>0.32375739127488323</v>
      </c>
      <c r="D6" s="9" t="s">
        <v>10</v>
      </c>
      <c r="E6" s="15">
        <v>1</v>
      </c>
      <c r="G6" s="9" t="s">
        <v>11</v>
      </c>
      <c r="H6" s="10">
        <v>0.1661</v>
      </c>
      <c r="AA6" s="12"/>
    </row>
    <row r="7" spans="1:38" ht="46.2" x14ac:dyDescent="0.85">
      <c r="A7" s="9" t="s">
        <v>12</v>
      </c>
      <c r="B7" s="10">
        <v>0.29919570347462521</v>
      </c>
      <c r="G7" s="9" t="s">
        <v>13</v>
      </c>
      <c r="H7" s="10">
        <v>0.1721</v>
      </c>
      <c r="L7" t="s">
        <v>14</v>
      </c>
      <c r="AE7" s="16"/>
    </row>
    <row r="8" spans="1:38" x14ac:dyDescent="0.3">
      <c r="A8" s="9" t="s">
        <v>10</v>
      </c>
      <c r="B8" s="15">
        <v>1</v>
      </c>
      <c r="G8" s="9" t="s">
        <v>15</v>
      </c>
      <c r="H8" s="10">
        <v>0.16700000000000001</v>
      </c>
      <c r="L8" s="23">
        <v>8197228.6500000004</v>
      </c>
      <c r="AJ8" s="11"/>
    </row>
    <row r="9" spans="1:38" x14ac:dyDescent="0.3">
      <c r="G9" s="9" t="s">
        <v>16</v>
      </c>
      <c r="H9" s="10">
        <v>0.16500000000000001</v>
      </c>
    </row>
    <row r="10" spans="1:38" x14ac:dyDescent="0.3">
      <c r="G10" s="9" t="s">
        <v>10</v>
      </c>
      <c r="H10" s="15">
        <v>1</v>
      </c>
      <c r="L10" t="s">
        <v>17</v>
      </c>
    </row>
    <row r="11" spans="1:38" x14ac:dyDescent="0.3">
      <c r="D11" s="8" t="s">
        <v>0</v>
      </c>
      <c r="E11" t="s">
        <v>2</v>
      </c>
      <c r="L11" s="23">
        <v>819.72286500000007</v>
      </c>
    </row>
    <row r="12" spans="1:38" x14ac:dyDescent="0.3">
      <c r="D12" s="9" t="s">
        <v>18</v>
      </c>
      <c r="E12" s="10">
        <v>0.12670000000000001</v>
      </c>
    </row>
    <row r="13" spans="1:38" x14ac:dyDescent="0.3">
      <c r="A13" s="8" t="s">
        <v>0</v>
      </c>
      <c r="B13" t="s">
        <v>2</v>
      </c>
      <c r="D13" s="9" t="s">
        <v>19</v>
      </c>
      <c r="E13" s="10">
        <v>0.13109999999999999</v>
      </c>
      <c r="G13" s="8" t="s">
        <v>0</v>
      </c>
      <c r="H13" t="s">
        <v>17</v>
      </c>
      <c r="L13" t="s">
        <v>20</v>
      </c>
    </row>
    <row r="14" spans="1:38" x14ac:dyDescent="0.3">
      <c r="A14" s="9" t="s">
        <v>21</v>
      </c>
      <c r="B14" s="10">
        <v>0.1666</v>
      </c>
      <c r="D14" s="9" t="s">
        <v>22</v>
      </c>
      <c r="E14" s="10">
        <v>0.1208</v>
      </c>
      <c r="G14" s="9" t="s">
        <v>3</v>
      </c>
      <c r="H14" s="25">
        <v>827.40428571428572</v>
      </c>
      <c r="L14" s="24">
        <v>9489</v>
      </c>
    </row>
    <row r="15" spans="1:38" x14ac:dyDescent="0.3">
      <c r="A15" s="9" t="s">
        <v>23</v>
      </c>
      <c r="B15" s="10">
        <v>0.16819999999999999</v>
      </c>
      <c r="D15" s="9" t="s">
        <v>24</v>
      </c>
      <c r="E15" s="10">
        <v>0.12609999999999999</v>
      </c>
      <c r="G15" s="9" t="s">
        <v>6</v>
      </c>
      <c r="H15" s="25">
        <v>822.69313394018207</v>
      </c>
    </row>
    <row r="16" spans="1:38" x14ac:dyDescent="0.3">
      <c r="A16" s="9" t="s">
        <v>25</v>
      </c>
      <c r="B16" s="10">
        <v>0.16120000000000001</v>
      </c>
      <c r="D16" s="9" t="s">
        <v>26</v>
      </c>
      <c r="E16" s="10">
        <v>0.1222</v>
      </c>
      <c r="G16" s="9" t="s">
        <v>9</v>
      </c>
      <c r="H16" s="25">
        <v>816.13438542310075</v>
      </c>
      <c r="AL16" s="11"/>
    </row>
    <row r="17" spans="1:26" x14ac:dyDescent="0.3">
      <c r="A17" s="9" t="s">
        <v>27</v>
      </c>
      <c r="B17" s="10">
        <v>0.1741</v>
      </c>
      <c r="D17" s="9" t="s">
        <v>28</v>
      </c>
      <c r="E17" s="10">
        <v>0.12230000000000001</v>
      </c>
      <c r="G17" s="9" t="s">
        <v>12</v>
      </c>
      <c r="H17" s="25">
        <v>817.56015374331548</v>
      </c>
    </row>
    <row r="18" spans="1:26" x14ac:dyDescent="0.3">
      <c r="A18" s="9" t="s">
        <v>29</v>
      </c>
      <c r="B18" s="10">
        <v>0.15970000000000001</v>
      </c>
      <c r="D18" s="9" t="s">
        <v>30</v>
      </c>
      <c r="E18" s="10">
        <v>0.13139999999999999</v>
      </c>
      <c r="G18" s="9" t="s">
        <v>10</v>
      </c>
      <c r="H18" s="13">
        <v>819.72286500000007</v>
      </c>
    </row>
    <row r="19" spans="1:26" x14ac:dyDescent="0.3">
      <c r="A19" s="9" t="s">
        <v>31</v>
      </c>
      <c r="B19" s="10">
        <v>0.17019999999999999</v>
      </c>
      <c r="D19" s="9" t="s">
        <v>32</v>
      </c>
      <c r="E19" s="10">
        <v>0.11940000000000001</v>
      </c>
    </row>
    <row r="20" spans="1:26" x14ac:dyDescent="0.3">
      <c r="A20" s="9" t="s">
        <v>10</v>
      </c>
      <c r="B20" s="15">
        <v>1</v>
      </c>
      <c r="D20" s="9" t="s">
        <v>10</v>
      </c>
      <c r="E20" s="15">
        <v>1</v>
      </c>
    </row>
    <row r="22" spans="1:26" x14ac:dyDescent="0.3">
      <c r="Z22" s="11"/>
    </row>
    <row r="23" spans="1:26" x14ac:dyDescent="0.3">
      <c r="A23" s="8" t="s">
        <v>0</v>
      </c>
      <c r="B23" t="s">
        <v>2</v>
      </c>
      <c r="C23" t="s">
        <v>20</v>
      </c>
      <c r="E23" s="8" t="s">
        <v>0</v>
      </c>
      <c r="F23" t="s">
        <v>2</v>
      </c>
      <c r="H23" s="8" t="s">
        <v>0</v>
      </c>
      <c r="I23" t="s">
        <v>14</v>
      </c>
    </row>
    <row r="24" spans="1:26" x14ac:dyDescent="0.3">
      <c r="A24" s="9" t="s">
        <v>5</v>
      </c>
      <c r="B24" s="10">
        <v>0.16839999999999999</v>
      </c>
      <c r="C24" s="10">
        <v>0.17599325534829802</v>
      </c>
      <c r="E24" s="9" t="s">
        <v>33</v>
      </c>
      <c r="F24" s="10">
        <v>0.4919</v>
      </c>
      <c r="H24" s="9">
        <v>87705</v>
      </c>
      <c r="I24" s="10">
        <v>0.12473861447186523</v>
      </c>
    </row>
    <row r="25" spans="1:26" x14ac:dyDescent="0.3">
      <c r="A25" s="9" t="s">
        <v>8</v>
      </c>
      <c r="B25" s="10">
        <v>0.16139999999999999</v>
      </c>
      <c r="C25" s="10">
        <v>0.16882706291495417</v>
      </c>
      <c r="E25" s="9" t="s">
        <v>34</v>
      </c>
      <c r="F25" s="10">
        <v>0.5081</v>
      </c>
      <c r="H25" s="9">
        <v>56252</v>
      </c>
      <c r="I25" s="10">
        <v>0.10246487076150899</v>
      </c>
    </row>
    <row r="26" spans="1:26" x14ac:dyDescent="0.3">
      <c r="A26" s="9" t="s">
        <v>11</v>
      </c>
      <c r="B26" s="10">
        <v>0.1661</v>
      </c>
      <c r="C26" s="10">
        <v>0.1736747813257456</v>
      </c>
      <c r="E26" s="9" t="s">
        <v>10</v>
      </c>
      <c r="F26" s="15">
        <v>1</v>
      </c>
      <c r="H26" s="9">
        <v>88205</v>
      </c>
      <c r="I26" s="10">
        <v>9.9052734661081152E-2</v>
      </c>
    </row>
    <row r="27" spans="1:26" x14ac:dyDescent="0.3">
      <c r="A27" s="9" t="s">
        <v>13</v>
      </c>
      <c r="B27" s="10">
        <v>0.1721</v>
      </c>
      <c r="C27" s="10">
        <v>0.17957635156496995</v>
      </c>
      <c r="H27" s="9">
        <v>62049</v>
      </c>
      <c r="I27" s="10">
        <v>9.8106934057610146E-2</v>
      </c>
    </row>
    <row r="28" spans="1:26" x14ac:dyDescent="0.3">
      <c r="A28" s="9" t="s">
        <v>15</v>
      </c>
      <c r="B28" s="10">
        <v>0.16700000000000001</v>
      </c>
      <c r="C28" s="10">
        <v>0.17483401833702181</v>
      </c>
      <c r="H28" s="9">
        <v>44750</v>
      </c>
      <c r="I28" s="10">
        <v>9.7706921781732098E-2</v>
      </c>
    </row>
    <row r="29" spans="1:26" x14ac:dyDescent="0.3">
      <c r="A29" s="9" t="s">
        <v>16</v>
      </c>
      <c r="B29" s="10">
        <v>0.16500000000000001</v>
      </c>
      <c r="C29" s="10">
        <v>0.17272631468015598</v>
      </c>
      <c r="H29" s="9">
        <v>20134</v>
      </c>
      <c r="I29" s="10">
        <v>9.7335855468275931E-2</v>
      </c>
    </row>
    <row r="30" spans="1:26" x14ac:dyDescent="0.3">
      <c r="A30" s="9" t="s">
        <v>10</v>
      </c>
      <c r="B30" s="15">
        <v>1</v>
      </c>
      <c r="C30" s="15">
        <v>1</v>
      </c>
      <c r="H30" s="9">
        <v>17400</v>
      </c>
      <c r="I30" s="10">
        <v>9.6277409733934297E-2</v>
      </c>
    </row>
    <row r="31" spans="1:26" x14ac:dyDescent="0.3">
      <c r="H31" s="9">
        <v>26979</v>
      </c>
      <c r="I31" s="10">
        <v>9.5704419176595473E-2</v>
      </c>
    </row>
    <row r="32" spans="1:26" x14ac:dyDescent="0.3">
      <c r="H32" s="9">
        <v>96349</v>
      </c>
      <c r="I32" s="10">
        <v>9.4468112709300237E-2</v>
      </c>
    </row>
    <row r="33" spans="8:9" x14ac:dyDescent="0.3">
      <c r="H33" s="9">
        <v>28309</v>
      </c>
      <c r="I33" s="10">
        <v>9.414412717809649E-2</v>
      </c>
    </row>
    <row r="34" spans="8:9" x14ac:dyDescent="0.3">
      <c r="H34" s="9" t="s">
        <v>10</v>
      </c>
      <c r="I34" s="15">
        <v>1</v>
      </c>
    </row>
  </sheetData>
  <dataValidations count="2">
    <dataValidation type="list" allowBlank="1" showInputMessage="1" showErrorMessage="1" sqref="J23:K23" xr:uid="{DA6F7705-41A0-4C43-86CB-DFF1A7A27EAF}">
      <formula1>$H$23</formula1>
    </dataValidation>
    <dataValidation type="list" allowBlank="1" showInputMessage="1" showErrorMessage="1" sqref="K21" xr:uid="{F753682F-8C75-4EE3-BDC8-743D14F443ED}">
      <formula1>$I$23</formula1>
    </dataValidation>
  </dataValidation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4869A-58C7-494D-91E1-411697BCD205}">
  <dimension ref="A1:N32"/>
  <sheetViews>
    <sheetView tabSelected="1" topLeftCell="V19" zoomScale="43" zoomScaleNormal="62" workbookViewId="0">
      <selection activeCell="AF12" sqref="AF12"/>
    </sheetView>
  </sheetViews>
  <sheetFormatPr defaultRowHeight="14.4" x14ac:dyDescent="0.3"/>
  <cols>
    <col min="1" max="2" width="20.77734375" bestFit="1" customWidth="1"/>
    <col min="3" max="3" width="37.33203125" bestFit="1" customWidth="1"/>
    <col min="4" max="4" width="20.77734375" bestFit="1" customWidth="1"/>
    <col min="5" max="5" width="24.6640625" bestFit="1" customWidth="1"/>
    <col min="6" max="6" width="39.6640625" bestFit="1" customWidth="1"/>
    <col min="7" max="9" width="20.77734375" bestFit="1" customWidth="1"/>
    <col min="10" max="10" width="39.6640625" bestFit="1" customWidth="1"/>
    <col min="11" max="11" width="24.6640625" bestFit="1" customWidth="1"/>
    <col min="12" max="12" width="21.6640625" bestFit="1" customWidth="1"/>
    <col min="13" max="13" width="20.77734375" bestFit="1" customWidth="1"/>
    <col min="14" max="14" width="39.6640625" bestFit="1" customWidth="1"/>
    <col min="15" max="15" width="16.6640625" bestFit="1" customWidth="1"/>
  </cols>
  <sheetData>
    <row r="1" spans="1:14" x14ac:dyDescent="0.3">
      <c r="D1" s="8" t="s">
        <v>35</v>
      </c>
      <c r="E1" t="s">
        <v>36</v>
      </c>
    </row>
    <row r="2" spans="1:14" x14ac:dyDescent="0.3">
      <c r="M2" s="8" t="s">
        <v>0</v>
      </c>
      <c r="N2" t="s">
        <v>37</v>
      </c>
    </row>
    <row r="3" spans="1:14" x14ac:dyDescent="0.3">
      <c r="A3" s="8" t="s">
        <v>0</v>
      </c>
      <c r="B3" t="s">
        <v>37</v>
      </c>
      <c r="D3" s="8" t="s">
        <v>0</v>
      </c>
      <c r="E3" t="s">
        <v>38</v>
      </c>
      <c r="G3" s="8" t="s">
        <v>0</v>
      </c>
      <c r="H3" t="s">
        <v>37</v>
      </c>
      <c r="M3" s="9" t="s">
        <v>5</v>
      </c>
      <c r="N3" s="26">
        <v>54.790380047505941</v>
      </c>
    </row>
    <row r="4" spans="1:14" x14ac:dyDescent="0.3">
      <c r="A4" s="9" t="s">
        <v>5</v>
      </c>
      <c r="B4" s="25">
        <v>54.790380047505941</v>
      </c>
      <c r="D4" s="9" t="s">
        <v>5</v>
      </c>
      <c r="E4" s="10">
        <v>0.16839999999999999</v>
      </c>
      <c r="G4" s="9" t="s">
        <v>39</v>
      </c>
      <c r="H4" s="10">
        <v>0.99914404626528142</v>
      </c>
      <c r="M4" s="9" t="s">
        <v>8</v>
      </c>
      <c r="N4" s="26">
        <v>54.277571251548949</v>
      </c>
    </row>
    <row r="5" spans="1:14" x14ac:dyDescent="0.3">
      <c r="A5" s="9" t="s">
        <v>8</v>
      </c>
      <c r="B5" s="25">
        <v>54.277571251548949</v>
      </c>
      <c r="D5" s="9" t="s">
        <v>8</v>
      </c>
      <c r="E5" s="10">
        <v>0.16139999999999999</v>
      </c>
      <c r="G5" s="9" t="s">
        <v>40</v>
      </c>
      <c r="H5" s="10">
        <v>1.0059623918138676</v>
      </c>
      <c r="M5" s="9" t="s">
        <v>11</v>
      </c>
      <c r="N5" s="26">
        <v>53.387116195063214</v>
      </c>
    </row>
    <row r="6" spans="1:14" x14ac:dyDescent="0.3">
      <c r="A6" s="9" t="s">
        <v>11</v>
      </c>
      <c r="B6" s="25">
        <v>53.387116195063214</v>
      </c>
      <c r="D6" s="9" t="s">
        <v>11</v>
      </c>
      <c r="E6" s="10">
        <v>0.1661</v>
      </c>
      <c r="G6" s="9" t="s">
        <v>41</v>
      </c>
      <c r="H6" s="10">
        <v>0.99499287338174036</v>
      </c>
      <c r="M6" s="9" t="s">
        <v>13</v>
      </c>
      <c r="N6" s="26">
        <v>54.729227193492157</v>
      </c>
    </row>
    <row r="7" spans="1:14" x14ac:dyDescent="0.3">
      <c r="A7" s="9" t="s">
        <v>13</v>
      </c>
      <c r="B7" s="25">
        <v>54.729227193492157</v>
      </c>
      <c r="D7" s="9" t="s">
        <v>13</v>
      </c>
      <c r="E7" s="10">
        <v>0.1721</v>
      </c>
      <c r="G7" s="9" t="s">
        <v>10</v>
      </c>
      <c r="H7" s="10">
        <v>1</v>
      </c>
      <c r="M7" s="9" t="s">
        <v>15</v>
      </c>
      <c r="N7" s="26">
        <v>54.507784431137722</v>
      </c>
    </row>
    <row r="8" spans="1:14" x14ac:dyDescent="0.3">
      <c r="A8" s="9" t="s">
        <v>15</v>
      </c>
      <c r="B8" s="25">
        <v>54.507784431137722</v>
      </c>
      <c r="D8" s="9" t="s">
        <v>15</v>
      </c>
      <c r="E8" s="10">
        <v>0.16700000000000001</v>
      </c>
      <c r="M8" s="9" t="s">
        <v>16</v>
      </c>
      <c r="N8" s="26">
        <v>54.605454545454542</v>
      </c>
    </row>
    <row r="9" spans="1:14" x14ac:dyDescent="0.3">
      <c r="A9" s="9" t="s">
        <v>16</v>
      </c>
      <c r="B9" s="25">
        <v>54.605454545454542</v>
      </c>
      <c r="D9" s="9" t="s">
        <v>16</v>
      </c>
      <c r="E9" s="10">
        <v>0.16500000000000001</v>
      </c>
      <c r="M9" s="9" t="s">
        <v>10</v>
      </c>
      <c r="N9" s="26">
        <v>54.386299999999999</v>
      </c>
    </row>
    <row r="10" spans="1:14" x14ac:dyDescent="0.3">
      <c r="A10" s="9" t="s">
        <v>10</v>
      </c>
      <c r="B10" s="25">
        <v>54.386299999999999</v>
      </c>
      <c r="D10" s="9" t="s">
        <v>10</v>
      </c>
      <c r="E10" s="10">
        <v>1</v>
      </c>
    </row>
    <row r="11" spans="1:14" x14ac:dyDescent="0.3">
      <c r="M11" s="8" t="s">
        <v>0</v>
      </c>
      <c r="N11" t="s">
        <v>2</v>
      </c>
    </row>
    <row r="12" spans="1:14" x14ac:dyDescent="0.3">
      <c r="M12" s="9" t="s">
        <v>42</v>
      </c>
      <c r="N12" s="10">
        <v>0.16009999999999999</v>
      </c>
    </row>
    <row r="13" spans="1:14" x14ac:dyDescent="0.3">
      <c r="A13" s="8" t="s">
        <v>0</v>
      </c>
      <c r="B13" t="s">
        <v>37</v>
      </c>
      <c r="D13" s="8" t="s">
        <v>0</v>
      </c>
      <c r="E13" t="s">
        <v>2</v>
      </c>
      <c r="H13" s="8" t="s">
        <v>0</v>
      </c>
      <c r="I13" t="s">
        <v>2</v>
      </c>
      <c r="M13" s="9" t="s">
        <v>43</v>
      </c>
      <c r="N13" s="10">
        <v>0.21329999999999999</v>
      </c>
    </row>
    <row r="14" spans="1:14" x14ac:dyDescent="0.3">
      <c r="A14" s="9" t="s">
        <v>18</v>
      </c>
      <c r="B14" s="10">
        <v>0.98372538486666605</v>
      </c>
      <c r="D14" s="9" t="s">
        <v>42</v>
      </c>
      <c r="E14" s="10">
        <v>0.16009999999999999</v>
      </c>
      <c r="H14" s="9" t="s">
        <v>41</v>
      </c>
      <c r="I14" s="10">
        <v>0.35620000000000002</v>
      </c>
      <c r="M14" s="9" t="s">
        <v>44</v>
      </c>
      <c r="N14" s="10">
        <v>0.62660000000000005</v>
      </c>
    </row>
    <row r="15" spans="1:14" x14ac:dyDescent="0.3">
      <c r="A15" s="9" t="s">
        <v>19</v>
      </c>
      <c r="B15" s="10">
        <v>1.0021256629200039</v>
      </c>
      <c r="D15" s="9" t="s">
        <v>43</v>
      </c>
      <c r="E15" s="10">
        <v>0.21329999999999999</v>
      </c>
      <c r="H15" s="9" t="s">
        <v>40</v>
      </c>
      <c r="I15" s="10">
        <v>0.34239999999999998</v>
      </c>
      <c r="M15" s="9" t="s">
        <v>10</v>
      </c>
      <c r="N15" s="15">
        <v>1</v>
      </c>
    </row>
    <row r="16" spans="1:14" x14ac:dyDescent="0.3">
      <c r="A16" s="9" t="s">
        <v>22</v>
      </c>
      <c r="B16" s="10">
        <v>0.98256204057427643</v>
      </c>
      <c r="D16" s="9" t="s">
        <v>44</v>
      </c>
      <c r="E16" s="10">
        <v>0.62660000000000005</v>
      </c>
      <c r="H16" s="9" t="s">
        <v>39</v>
      </c>
      <c r="I16" s="10">
        <v>0.3014</v>
      </c>
    </row>
    <row r="17" spans="1:14" x14ac:dyDescent="0.3">
      <c r="A17" s="9" t="s">
        <v>24</v>
      </c>
      <c r="B17" s="10">
        <v>0.99746104628967136</v>
      </c>
      <c r="D17" s="9" t="s">
        <v>10</v>
      </c>
      <c r="E17" s="10">
        <v>1</v>
      </c>
      <c r="H17" s="9" t="s">
        <v>10</v>
      </c>
      <c r="I17" s="10">
        <v>1</v>
      </c>
      <c r="M17" s="8" t="s">
        <v>0</v>
      </c>
      <c r="N17" t="s">
        <v>37</v>
      </c>
    </row>
    <row r="18" spans="1:14" x14ac:dyDescent="0.3">
      <c r="A18" s="9" t="s">
        <v>26</v>
      </c>
      <c r="B18" s="10">
        <v>1.0268423085621534</v>
      </c>
      <c r="M18" s="9" t="s">
        <v>5</v>
      </c>
      <c r="N18" s="25">
        <v>54.790380047505941</v>
      </c>
    </row>
    <row r="19" spans="1:14" x14ac:dyDescent="0.3">
      <c r="A19" s="9" t="s">
        <v>28</v>
      </c>
      <c r="B19" s="10">
        <v>0.98754488741136592</v>
      </c>
      <c r="M19" s="9" t="s">
        <v>13</v>
      </c>
      <c r="N19" s="25">
        <v>54.729227193492157</v>
      </c>
    </row>
    <row r="20" spans="1:14" x14ac:dyDescent="0.3">
      <c r="A20" s="9" t="s">
        <v>30</v>
      </c>
      <c r="B20" s="10">
        <v>1.000635313658192</v>
      </c>
      <c r="M20" s="9" t="s">
        <v>16</v>
      </c>
      <c r="N20" s="25">
        <v>54.605454545454542</v>
      </c>
    </row>
    <row r="21" spans="1:14" x14ac:dyDescent="0.3">
      <c r="A21" s="9" t="s">
        <v>32</v>
      </c>
      <c r="B21" s="10">
        <v>1.0198462046791388</v>
      </c>
      <c r="M21" s="9" t="s">
        <v>15</v>
      </c>
      <c r="N21" s="25">
        <v>54.507784431137722</v>
      </c>
    </row>
    <row r="22" spans="1:14" x14ac:dyDescent="0.3">
      <c r="A22" s="9" t="s">
        <v>10</v>
      </c>
      <c r="B22" s="15">
        <v>1</v>
      </c>
      <c r="M22" s="9" t="s">
        <v>8</v>
      </c>
      <c r="N22" s="25">
        <v>54.277571251548949</v>
      </c>
    </row>
    <row r="23" spans="1:14" x14ac:dyDescent="0.3">
      <c r="I23" s="8" t="s">
        <v>35</v>
      </c>
      <c r="J23" t="s">
        <v>36</v>
      </c>
      <c r="M23" s="9" t="s">
        <v>11</v>
      </c>
      <c r="N23" s="25">
        <v>53.387116195063214</v>
      </c>
    </row>
    <row r="24" spans="1:14" x14ac:dyDescent="0.3">
      <c r="M24" s="9" t="s">
        <v>10</v>
      </c>
      <c r="N24" s="25">
        <v>54.386299999999999</v>
      </c>
    </row>
    <row r="25" spans="1:14" x14ac:dyDescent="0.3">
      <c r="B25" s="8" t="s">
        <v>0</v>
      </c>
      <c r="C25" t="s">
        <v>45</v>
      </c>
      <c r="E25" s="8" t="s">
        <v>0</v>
      </c>
      <c r="F25" t="s">
        <v>37</v>
      </c>
      <c r="G25" t="s">
        <v>2</v>
      </c>
      <c r="I25" s="8" t="s">
        <v>0</v>
      </c>
      <c r="J25" t="s">
        <v>37</v>
      </c>
      <c r="K25" t="s">
        <v>2</v>
      </c>
    </row>
    <row r="26" spans="1:14" x14ac:dyDescent="0.3">
      <c r="B26" s="9" t="s">
        <v>42</v>
      </c>
      <c r="C26" s="10">
        <v>1.00024371547625</v>
      </c>
      <c r="E26" s="9" t="s">
        <v>5</v>
      </c>
      <c r="F26" s="10">
        <v>1.0074298131607766</v>
      </c>
      <c r="G26" s="10">
        <v>0.16839999999999999</v>
      </c>
      <c r="I26" s="9" t="s">
        <v>5</v>
      </c>
      <c r="J26" s="25">
        <v>54.790380047505941</v>
      </c>
      <c r="K26" s="14">
        <v>1684</v>
      </c>
      <c r="M26" s="8" t="s">
        <v>0</v>
      </c>
      <c r="N26" t="s">
        <v>2</v>
      </c>
    </row>
    <row r="27" spans="1:14" x14ac:dyDescent="0.3">
      <c r="B27" s="9" t="s">
        <v>43</v>
      </c>
      <c r="C27" s="10">
        <v>0.98687263555562821</v>
      </c>
      <c r="E27" s="9" t="s">
        <v>8</v>
      </c>
      <c r="F27" s="10">
        <v>0.99800080629770638</v>
      </c>
      <c r="G27" s="10">
        <v>0.16139999999999999</v>
      </c>
      <c r="I27" s="9" t="s">
        <v>8</v>
      </c>
      <c r="J27" s="25">
        <v>54.277571251548949</v>
      </c>
      <c r="K27" s="14">
        <v>1614</v>
      </c>
      <c r="M27" s="9" t="s">
        <v>39</v>
      </c>
      <c r="N27" s="14">
        <v>3014</v>
      </c>
    </row>
    <row r="28" spans="1:14" x14ac:dyDescent="0.3">
      <c r="B28" s="9" t="s">
        <v>44</v>
      </c>
      <c r="C28" s="10">
        <v>1.0044063964063787</v>
      </c>
      <c r="E28" s="9" t="s">
        <v>11</v>
      </c>
      <c r="F28" s="10">
        <v>0.98162802387849912</v>
      </c>
      <c r="G28" s="10">
        <v>0.1661</v>
      </c>
      <c r="I28" s="9" t="s">
        <v>11</v>
      </c>
      <c r="J28" s="25">
        <v>53.387116195063214</v>
      </c>
      <c r="K28" s="14">
        <v>1661</v>
      </c>
      <c r="M28" s="9" t="s">
        <v>40</v>
      </c>
      <c r="N28" s="14">
        <v>3424</v>
      </c>
    </row>
    <row r="29" spans="1:14" x14ac:dyDescent="0.3">
      <c r="B29" s="9" t="s">
        <v>10</v>
      </c>
      <c r="C29" s="10">
        <v>1</v>
      </c>
      <c r="E29" s="9" t="s">
        <v>13</v>
      </c>
      <c r="F29" s="10">
        <v>1.0063053966438635</v>
      </c>
      <c r="G29" s="10">
        <v>0.1721</v>
      </c>
      <c r="I29" s="9" t="s">
        <v>13</v>
      </c>
      <c r="J29" s="25">
        <v>54.729227193492157</v>
      </c>
      <c r="K29" s="14">
        <v>1721</v>
      </c>
      <c r="M29" s="9" t="s">
        <v>41</v>
      </c>
      <c r="N29" s="14">
        <v>3562</v>
      </c>
    </row>
    <row r="30" spans="1:14" x14ac:dyDescent="0.3">
      <c r="E30" s="9" t="s">
        <v>15</v>
      </c>
      <c r="F30" s="10">
        <v>1.0022337322292143</v>
      </c>
      <c r="G30" s="10">
        <v>0.16700000000000001</v>
      </c>
      <c r="I30" s="9" t="s">
        <v>15</v>
      </c>
      <c r="J30" s="25">
        <v>54.507784431137722</v>
      </c>
      <c r="K30" s="14">
        <v>1670</v>
      </c>
      <c r="M30" s="9" t="s">
        <v>10</v>
      </c>
      <c r="N30" s="14">
        <v>10000</v>
      </c>
    </row>
    <row r="31" spans="1:14" x14ac:dyDescent="0.3">
      <c r="E31" s="9" t="s">
        <v>16</v>
      </c>
      <c r="F31" s="10">
        <v>1.004029591008297</v>
      </c>
      <c r="G31" s="10">
        <v>0.16500000000000001</v>
      </c>
      <c r="I31" s="9" t="s">
        <v>16</v>
      </c>
      <c r="J31" s="25">
        <v>54.605454545454542</v>
      </c>
      <c r="K31" s="14">
        <v>1650</v>
      </c>
    </row>
    <row r="32" spans="1:14" x14ac:dyDescent="0.3">
      <c r="E32" s="9" t="s">
        <v>10</v>
      </c>
      <c r="F32" s="15">
        <v>1</v>
      </c>
      <c r="G32" s="15">
        <v>1</v>
      </c>
      <c r="I32" s="9" t="s">
        <v>10</v>
      </c>
      <c r="J32" s="25">
        <v>54.386299999999999</v>
      </c>
      <c r="K32" s="14">
        <v>10000</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BB977-0736-4F5B-892F-7305150255F1}">
  <dimension ref="A3:M31"/>
  <sheetViews>
    <sheetView topLeftCell="T17" zoomScale="45" zoomScaleNormal="44" workbookViewId="0">
      <selection activeCell="L14" sqref="L14"/>
    </sheetView>
  </sheetViews>
  <sheetFormatPr defaultRowHeight="14.4" x14ac:dyDescent="0.3"/>
  <cols>
    <col min="1" max="1" width="19.88671875" bestFit="1" customWidth="1"/>
    <col min="2" max="2" width="37.88671875" bestFit="1" customWidth="1"/>
    <col min="3" max="3" width="35.6640625" bestFit="1" customWidth="1"/>
    <col min="4" max="4" width="19.88671875" bestFit="1" customWidth="1"/>
    <col min="5" max="5" width="35.6640625" bestFit="1" customWidth="1"/>
    <col min="7" max="7" width="19.88671875" bestFit="1" customWidth="1"/>
    <col min="8" max="8" width="35.6640625" bestFit="1" customWidth="1"/>
    <col min="11" max="11" width="19.88671875" bestFit="1" customWidth="1"/>
    <col min="12" max="12" width="35.6640625" bestFit="1" customWidth="1"/>
  </cols>
  <sheetData>
    <row r="3" spans="1:13" x14ac:dyDescent="0.3">
      <c r="A3" s="8" t="s">
        <v>0</v>
      </c>
      <c r="B3" t="s">
        <v>14</v>
      </c>
      <c r="D3" s="8" t="s">
        <v>0</v>
      </c>
      <c r="E3" t="s">
        <v>2</v>
      </c>
      <c r="G3" s="8" t="s">
        <v>0</v>
      </c>
      <c r="H3" t="s">
        <v>46</v>
      </c>
    </row>
    <row r="4" spans="1:13" x14ac:dyDescent="0.3">
      <c r="A4" s="9" t="s">
        <v>5</v>
      </c>
      <c r="B4" s="23">
        <v>1393086.19</v>
      </c>
      <c r="D4" s="9" t="s">
        <v>47</v>
      </c>
      <c r="E4" s="14">
        <v>2547</v>
      </c>
      <c r="G4" s="9" t="s">
        <v>39</v>
      </c>
      <c r="H4" s="25">
        <v>70.092133377571329</v>
      </c>
      <c r="K4" t="s">
        <v>14</v>
      </c>
    </row>
    <row r="5" spans="1:13" x14ac:dyDescent="0.3">
      <c r="A5" s="9" t="s">
        <v>13</v>
      </c>
      <c r="B5" s="23">
        <v>1390117.41</v>
      </c>
      <c r="D5" s="9" t="s">
        <v>48</v>
      </c>
      <c r="E5" s="14">
        <v>2496</v>
      </c>
      <c r="G5" s="9" t="s">
        <v>41</v>
      </c>
      <c r="H5" s="25">
        <v>69.977650196518809</v>
      </c>
      <c r="K5" s="23">
        <v>8197228.6500000004</v>
      </c>
    </row>
    <row r="6" spans="1:13" x14ac:dyDescent="0.3">
      <c r="A6" s="9" t="s">
        <v>15</v>
      </c>
      <c r="B6" s="23">
        <v>1380717.78</v>
      </c>
      <c r="D6" s="9" t="s">
        <v>49</v>
      </c>
      <c r="E6" s="14">
        <v>2484</v>
      </c>
      <c r="G6" s="9" t="s">
        <v>40</v>
      </c>
      <c r="H6" s="25">
        <v>69.847459112149537</v>
      </c>
    </row>
    <row r="7" spans="1:13" x14ac:dyDescent="0.3">
      <c r="A7" s="9" t="s">
        <v>11</v>
      </c>
      <c r="B7" s="23">
        <v>1365016.7</v>
      </c>
      <c r="D7" s="9" t="s">
        <v>50</v>
      </c>
      <c r="E7" s="14">
        <v>2473</v>
      </c>
      <c r="G7" s="9" t="s">
        <v>10</v>
      </c>
      <c r="H7" s="23">
        <v>69.967578000000003</v>
      </c>
      <c r="K7" s="8" t="s">
        <v>0</v>
      </c>
      <c r="L7" t="s">
        <v>45</v>
      </c>
    </row>
    <row r="8" spans="1:13" x14ac:dyDescent="0.3">
      <c r="A8" s="9" t="s">
        <v>16</v>
      </c>
      <c r="B8" s="23">
        <v>1358942.93</v>
      </c>
      <c r="D8" s="9" t="s">
        <v>10</v>
      </c>
      <c r="E8" s="24">
        <v>10000</v>
      </c>
      <c r="K8" s="9" t="s">
        <v>5</v>
      </c>
      <c r="L8" s="13">
        <v>2.9934679334916865</v>
      </c>
    </row>
    <row r="9" spans="1:13" x14ac:dyDescent="0.3">
      <c r="A9" s="9" t="s">
        <v>8</v>
      </c>
      <c r="B9" s="23">
        <v>1309347.6399999999</v>
      </c>
      <c r="K9" s="9" t="s">
        <v>8</v>
      </c>
      <c r="L9" s="13">
        <v>2.9708798017348204</v>
      </c>
    </row>
    <row r="10" spans="1:13" x14ac:dyDescent="0.3">
      <c r="A10" s="9" t="s">
        <v>10</v>
      </c>
      <c r="B10" s="23">
        <v>8197228.6500000004</v>
      </c>
      <c r="K10" s="9" t="s">
        <v>11</v>
      </c>
      <c r="L10" s="13">
        <v>3.0036122817579773</v>
      </c>
      <c r="M10" s="22"/>
    </row>
    <row r="11" spans="1:13" x14ac:dyDescent="0.3">
      <c r="K11" s="9" t="s">
        <v>13</v>
      </c>
      <c r="L11" s="13">
        <v>2.9982568274259154</v>
      </c>
    </row>
    <row r="12" spans="1:13" x14ac:dyDescent="0.3">
      <c r="A12" s="8" t="s">
        <v>0</v>
      </c>
      <c r="B12" s="25" t="s">
        <v>45</v>
      </c>
      <c r="D12" s="8" t="s">
        <v>0</v>
      </c>
      <c r="E12" t="s">
        <v>45</v>
      </c>
      <c r="G12" s="8" t="s">
        <v>0</v>
      </c>
      <c r="H12" s="25" t="s">
        <v>45</v>
      </c>
      <c r="K12" s="9" t="s">
        <v>15</v>
      </c>
      <c r="L12" s="13">
        <v>3.0467065868263474</v>
      </c>
    </row>
    <row r="13" spans="1:13" x14ac:dyDescent="0.3">
      <c r="A13" s="9" t="s">
        <v>5</v>
      </c>
      <c r="B13" s="25">
        <v>2.9934679334916865</v>
      </c>
      <c r="D13" s="9" t="s">
        <v>44</v>
      </c>
      <c r="E13" s="13">
        <v>3.0055857006064475</v>
      </c>
      <c r="G13" s="9" t="s">
        <v>18</v>
      </c>
      <c r="H13" s="25">
        <v>3.0378847671665352</v>
      </c>
      <c r="K13" s="9" t="s">
        <v>16</v>
      </c>
      <c r="L13" s="13">
        <v>2.94</v>
      </c>
    </row>
    <row r="14" spans="1:13" x14ac:dyDescent="0.3">
      <c r="A14" s="9" t="s">
        <v>8</v>
      </c>
      <c r="B14" s="25">
        <v>2.9708798017348204</v>
      </c>
      <c r="D14" s="9" t="s">
        <v>42</v>
      </c>
      <c r="E14" s="13">
        <v>2.9931292941911307</v>
      </c>
      <c r="G14" s="9" t="s">
        <v>24</v>
      </c>
      <c r="H14" s="25">
        <v>3.0277557494052338</v>
      </c>
      <c r="K14" s="9" t="s">
        <v>10</v>
      </c>
      <c r="L14" s="27">
        <v>2.9923999999999999</v>
      </c>
    </row>
    <row r="15" spans="1:13" x14ac:dyDescent="0.3">
      <c r="A15" s="9" t="s">
        <v>11</v>
      </c>
      <c r="B15" s="25">
        <v>3.0036122817579773</v>
      </c>
      <c r="D15" s="9" t="s">
        <v>43</v>
      </c>
      <c r="E15" s="13">
        <v>2.9531176746366619</v>
      </c>
      <c r="G15" s="9" t="s">
        <v>22</v>
      </c>
      <c r="H15" s="25">
        <v>3.0091059602649008</v>
      </c>
    </row>
    <row r="16" spans="1:13" x14ac:dyDescent="0.3">
      <c r="A16" s="9" t="s">
        <v>13</v>
      </c>
      <c r="B16" s="25">
        <v>2.9982568274259154</v>
      </c>
      <c r="D16" s="9" t="s">
        <v>10</v>
      </c>
      <c r="E16" s="23">
        <v>2.9923999999999999</v>
      </c>
      <c r="G16" s="9" t="s">
        <v>26</v>
      </c>
      <c r="H16" s="25">
        <v>3.0081833060556464</v>
      </c>
    </row>
    <row r="17" spans="1:8" x14ac:dyDescent="0.3">
      <c r="A17" s="9" t="s">
        <v>15</v>
      </c>
      <c r="B17" s="25">
        <v>3.0467065868263474</v>
      </c>
      <c r="G17" s="9" t="s">
        <v>30</v>
      </c>
      <c r="H17" s="25">
        <v>2.9908675799086759</v>
      </c>
    </row>
    <row r="18" spans="1:8" x14ac:dyDescent="0.3">
      <c r="A18" s="9" t="s">
        <v>16</v>
      </c>
      <c r="B18" s="25">
        <v>2.94</v>
      </c>
      <c r="G18" s="9" t="s">
        <v>32</v>
      </c>
      <c r="H18" s="25">
        <v>2.9773869346733668</v>
      </c>
    </row>
    <row r="19" spans="1:8" x14ac:dyDescent="0.3">
      <c r="A19" s="9" t="s">
        <v>10</v>
      </c>
      <c r="B19" s="25">
        <v>2.9923999999999999</v>
      </c>
      <c r="G19" s="9" t="s">
        <v>19</v>
      </c>
      <c r="H19" s="25">
        <v>2.9527078565980167</v>
      </c>
    </row>
    <row r="20" spans="1:8" x14ac:dyDescent="0.3">
      <c r="G20" s="9" t="s">
        <v>28</v>
      </c>
      <c r="H20" s="25">
        <v>2.9354047424366314</v>
      </c>
    </row>
    <row r="21" spans="1:8" x14ac:dyDescent="0.3">
      <c r="G21" s="9" t="s">
        <v>10</v>
      </c>
      <c r="H21" s="25">
        <v>2.9923999999999999</v>
      </c>
    </row>
    <row r="24" spans="1:8" x14ac:dyDescent="0.3">
      <c r="A24" s="8" t="s">
        <v>0</v>
      </c>
      <c r="B24" s="25" t="s">
        <v>37</v>
      </c>
      <c r="C24" s="25" t="s">
        <v>45</v>
      </c>
    </row>
    <row r="25" spans="1:8" x14ac:dyDescent="0.3">
      <c r="A25" s="9" t="s">
        <v>15</v>
      </c>
      <c r="B25" s="25">
        <v>54.507784431137722</v>
      </c>
      <c r="C25" s="25">
        <v>3.0467065868263474</v>
      </c>
    </row>
    <row r="26" spans="1:8" x14ac:dyDescent="0.3">
      <c r="A26" s="9" t="s">
        <v>11</v>
      </c>
      <c r="B26" s="25">
        <v>53.387116195063214</v>
      </c>
      <c r="C26" s="25">
        <v>3.0036122817579773</v>
      </c>
    </row>
    <row r="27" spans="1:8" x14ac:dyDescent="0.3">
      <c r="A27" s="9" t="s">
        <v>13</v>
      </c>
      <c r="B27" s="25">
        <v>54.729227193492157</v>
      </c>
      <c r="C27" s="25">
        <v>2.9982568274259154</v>
      </c>
    </row>
    <row r="28" spans="1:8" x14ac:dyDescent="0.3">
      <c r="A28" s="9" t="s">
        <v>5</v>
      </c>
      <c r="B28" s="25">
        <v>54.790380047505941</v>
      </c>
      <c r="C28" s="25">
        <v>2.9934679334916865</v>
      </c>
    </row>
    <row r="29" spans="1:8" x14ac:dyDescent="0.3">
      <c r="A29" s="9" t="s">
        <v>8</v>
      </c>
      <c r="B29" s="25">
        <v>54.277571251548949</v>
      </c>
      <c r="C29" s="25">
        <v>2.9708798017348204</v>
      </c>
    </row>
    <row r="30" spans="1:8" x14ac:dyDescent="0.3">
      <c r="A30" s="9" t="s">
        <v>16</v>
      </c>
      <c r="B30" s="25">
        <v>54.605454545454542</v>
      </c>
      <c r="C30" s="25">
        <v>2.94</v>
      </c>
    </row>
    <row r="31" spans="1:8" x14ac:dyDescent="0.3">
      <c r="A31" s="9" t="s">
        <v>10</v>
      </c>
      <c r="B31" s="25">
        <v>54.386299999999999</v>
      </c>
      <c r="C31" s="25">
        <v>2.9923999999999999</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59CBC-6E33-4C58-8072-0A521A66558F}">
  <dimension ref="A1:W10001"/>
  <sheetViews>
    <sheetView topLeftCell="M1" workbookViewId="0">
      <selection activeCell="W2" sqref="W2"/>
    </sheetView>
  </sheetViews>
  <sheetFormatPr defaultRowHeight="14.4" x14ac:dyDescent="0.3"/>
  <cols>
    <col min="1" max="1" width="9.88671875" customWidth="1"/>
    <col min="2" max="2" width="12.6640625" customWidth="1"/>
    <col min="3" max="3" width="15.6640625" customWidth="1"/>
    <col min="6" max="6" width="16.33203125" customWidth="1"/>
    <col min="7" max="7" width="14.6640625" customWidth="1"/>
    <col min="8" max="8" width="12.44140625" customWidth="1"/>
    <col min="9" max="9" width="13.6640625" customWidth="1"/>
    <col min="10" max="10" width="17.88671875" customWidth="1"/>
    <col min="11" max="11" width="13.88671875" customWidth="1"/>
    <col min="12" max="12" width="13.109375" customWidth="1"/>
    <col min="13" max="13" width="16.6640625" customWidth="1"/>
    <col min="14" max="14" width="18.6640625" customWidth="1"/>
    <col min="15" max="15" width="15.109375" bestFit="1" customWidth="1"/>
    <col min="17" max="17" width="15" bestFit="1" customWidth="1"/>
    <col min="18" max="18" width="19" bestFit="1" customWidth="1"/>
    <col min="19" max="19" width="14.6640625" bestFit="1" customWidth="1"/>
    <col min="20" max="20" width="12.33203125" bestFit="1" customWidth="1"/>
    <col min="22" max="22" width="13.5546875" bestFit="1" customWidth="1"/>
    <col min="23" max="23" width="12.88671875" bestFit="1" customWidth="1"/>
  </cols>
  <sheetData>
    <row r="1" spans="1:23" x14ac:dyDescent="0.3">
      <c r="A1" s="2" t="s">
        <v>51</v>
      </c>
      <c r="B1" s="2" t="s">
        <v>52</v>
      </c>
      <c r="C1" s="2" t="s">
        <v>53</v>
      </c>
      <c r="D1" s="2" t="s">
        <v>54</v>
      </c>
      <c r="E1" s="2" t="s">
        <v>55</v>
      </c>
      <c r="F1" s="2" t="s">
        <v>56</v>
      </c>
      <c r="G1" s="2" t="s">
        <v>57</v>
      </c>
      <c r="H1" s="2" t="s">
        <v>58</v>
      </c>
      <c r="I1" s="2" t="s">
        <v>59</v>
      </c>
      <c r="J1" s="2" t="s">
        <v>60</v>
      </c>
      <c r="K1" s="2" t="s">
        <v>61</v>
      </c>
      <c r="L1" s="2" t="s">
        <v>62</v>
      </c>
      <c r="M1" s="2" t="s">
        <v>63</v>
      </c>
      <c r="N1" s="2" t="s">
        <v>64</v>
      </c>
      <c r="O1" s="2" t="s">
        <v>65</v>
      </c>
      <c r="P1" s="2" t="s">
        <v>66</v>
      </c>
      <c r="Q1" s="2" t="s">
        <v>67</v>
      </c>
      <c r="R1" s="2" t="s">
        <v>68</v>
      </c>
      <c r="S1" s="2" t="s">
        <v>69</v>
      </c>
      <c r="T1" s="2" t="s">
        <v>70</v>
      </c>
      <c r="U1" s="2" t="s">
        <v>71</v>
      </c>
      <c r="V1" s="2" t="s">
        <v>72</v>
      </c>
      <c r="W1" s="2" t="s">
        <v>35</v>
      </c>
    </row>
    <row r="2" spans="1:23" x14ac:dyDescent="0.3">
      <c r="A2">
        <v>600001</v>
      </c>
      <c r="B2">
        <v>30175</v>
      </c>
      <c r="C2">
        <v>41</v>
      </c>
      <c r="D2" t="s">
        <v>4</v>
      </c>
      <c r="E2" t="s">
        <v>15</v>
      </c>
      <c r="F2" t="s">
        <v>18</v>
      </c>
      <c r="G2" t="s">
        <v>29</v>
      </c>
      <c r="H2" s="1">
        <v>45043</v>
      </c>
      <c r="I2" t="s">
        <v>33</v>
      </c>
      <c r="J2">
        <v>37</v>
      </c>
      <c r="K2">
        <v>6.4</v>
      </c>
      <c r="L2">
        <v>1369.6</v>
      </c>
      <c r="M2">
        <v>77.73</v>
      </c>
      <c r="N2" t="s">
        <v>50</v>
      </c>
      <c r="O2">
        <v>3</v>
      </c>
      <c r="P2" t="str" cm="1">
        <f t="array" ref="P2">_xlfn.IFS(C2&lt;25,"18-24", C2&lt;=35,"25-35", C2&lt;=50,"36-50",TRUE,"50+")</f>
        <v>36-50</v>
      </c>
      <c r="Q2" t="str">
        <f>IF(COUNTIF($B:$B,B2)&gt;1,"repeat","new")</f>
        <v>new</v>
      </c>
      <c r="R2" t="str">
        <f>IF(L2&gt;500,"high value",IF( L2&gt;250,"medium","low"))</f>
        <v>high value</v>
      </c>
      <c r="S2" t="str">
        <f>IF(O2&lt;=2,"Low",IF(O2&lt;=4,"medium","High"))</f>
        <v>medium</v>
      </c>
      <c r="T2" t="str">
        <f>TEXT(H2,"MMM")</f>
        <v>Apr</v>
      </c>
      <c r="U2">
        <f>YEAR(H2)</f>
        <v>2023</v>
      </c>
      <c r="V2" t="str">
        <f>IF(K2&lt;=5,"0-5",IF(K2&lt;=10,"5-10",IF(K2&lt;=15,"10-15","15+")))</f>
        <v>5-10</v>
      </c>
      <c r="W2" t="str">
        <f>IF(J2&lt;=30,"Fast",IF(J2&lt;=45,"Medium","Slow"))</f>
        <v>Medium</v>
      </c>
    </row>
    <row r="3" spans="1:23" x14ac:dyDescent="0.3">
      <c r="A3">
        <v>600002</v>
      </c>
      <c r="B3">
        <v>29135</v>
      </c>
      <c r="C3">
        <v>42</v>
      </c>
      <c r="D3" t="s">
        <v>7</v>
      </c>
      <c r="E3" t="s">
        <v>8</v>
      </c>
      <c r="F3" t="s">
        <v>24</v>
      </c>
      <c r="G3" t="s">
        <v>27</v>
      </c>
      <c r="H3" s="1">
        <v>45479</v>
      </c>
      <c r="I3" t="s">
        <v>34</v>
      </c>
      <c r="J3">
        <v>53</v>
      </c>
      <c r="K3">
        <v>12.5</v>
      </c>
      <c r="L3">
        <v>1171.22</v>
      </c>
      <c r="M3">
        <v>23.44</v>
      </c>
      <c r="N3" t="s">
        <v>47</v>
      </c>
      <c r="O3">
        <v>4</v>
      </c>
      <c r="P3" t="str" cm="1">
        <f t="array" ref="P3">_xlfn.IFS(C3&lt;25,"18-24", C3&lt;=35,"25-35", C3&lt;=50,"36-50",TRUE,"50+")</f>
        <v>36-50</v>
      </c>
      <c r="Q3" t="str">
        <f t="shared" ref="Q3:Q66" si="0">IF(COUNTIF($B:$B,B3)&gt;1,"repeat","new")</f>
        <v>new</v>
      </c>
      <c r="R3" t="str">
        <f t="shared" ref="R3:R66" si="1">IF(L3&gt;500,"high value",IF( L3&gt;250,"medium","low"))</f>
        <v>high value</v>
      </c>
      <c r="S3" t="str">
        <f t="shared" ref="S3:S66" si="2">IF(O3&lt;=2,"Low",IF(O3&lt;=4,"medium","High"))</f>
        <v>medium</v>
      </c>
      <c r="T3" t="str">
        <f t="shared" ref="T3:T66" si="3">TEXT(H3,"MMM")</f>
        <v>Jul</v>
      </c>
      <c r="U3">
        <f t="shared" ref="U3:U66" si="4">YEAR(H3)</f>
        <v>2024</v>
      </c>
      <c r="V3" t="str">
        <f t="shared" ref="V3:V66" si="5">IF(K3&lt;=5,"0-5",IF(K3&lt;=10,"5-10",IF(K3&lt;=15,"10-15","15+")))</f>
        <v>10-15</v>
      </c>
      <c r="W3" t="str">
        <f t="shared" ref="W3:W66" si="6">IF(J3&lt;=30,"Fast",IF(J3&lt;=45,"Medium","Slow"))</f>
        <v>Slow</v>
      </c>
    </row>
    <row r="4" spans="1:23" x14ac:dyDescent="0.3">
      <c r="A4">
        <v>600003</v>
      </c>
      <c r="B4">
        <v>18354</v>
      </c>
      <c r="C4">
        <v>30</v>
      </c>
      <c r="D4" t="s">
        <v>7</v>
      </c>
      <c r="E4" t="s">
        <v>16</v>
      </c>
      <c r="F4" t="s">
        <v>22</v>
      </c>
      <c r="G4" t="s">
        <v>21</v>
      </c>
      <c r="H4" s="1">
        <v>45564</v>
      </c>
      <c r="I4" t="s">
        <v>33</v>
      </c>
      <c r="J4">
        <v>25</v>
      </c>
      <c r="K4">
        <v>13.5</v>
      </c>
      <c r="L4">
        <v>985.27</v>
      </c>
      <c r="M4">
        <v>50.62</v>
      </c>
      <c r="N4" t="s">
        <v>48</v>
      </c>
      <c r="O4">
        <v>2</v>
      </c>
      <c r="P4" t="str" cm="1">
        <f t="array" ref="P4">_xlfn.IFS(C4&lt;25,"18-24", C4&lt;=35,"25-35", C4&lt;=50,"36-50",TRUE,"50+")</f>
        <v>25-35</v>
      </c>
      <c r="Q4" t="str">
        <f t="shared" si="0"/>
        <v>repeat</v>
      </c>
      <c r="R4" t="str">
        <f t="shared" si="1"/>
        <v>high value</v>
      </c>
      <c r="S4" t="str">
        <f t="shared" si="2"/>
        <v>Low</v>
      </c>
      <c r="T4" t="str">
        <f t="shared" si="3"/>
        <v>Sep</v>
      </c>
      <c r="U4">
        <f t="shared" si="4"/>
        <v>2024</v>
      </c>
      <c r="V4" t="str">
        <f t="shared" si="5"/>
        <v>10-15</v>
      </c>
      <c r="W4" t="str">
        <f t="shared" si="6"/>
        <v>Fast</v>
      </c>
    </row>
    <row r="5" spans="1:23" x14ac:dyDescent="0.3">
      <c r="A5">
        <v>600004</v>
      </c>
      <c r="B5">
        <v>24601</v>
      </c>
      <c r="C5">
        <v>48</v>
      </c>
      <c r="D5" t="s">
        <v>7</v>
      </c>
      <c r="E5" t="s">
        <v>8</v>
      </c>
      <c r="F5" t="s">
        <v>28</v>
      </c>
      <c r="G5" t="s">
        <v>21</v>
      </c>
      <c r="H5" s="1">
        <v>45595</v>
      </c>
      <c r="I5" t="s">
        <v>33</v>
      </c>
      <c r="J5">
        <v>40</v>
      </c>
      <c r="K5">
        <v>5.7</v>
      </c>
      <c r="L5">
        <v>400.99</v>
      </c>
      <c r="M5">
        <v>45.99</v>
      </c>
      <c r="N5" t="s">
        <v>50</v>
      </c>
      <c r="O5">
        <v>5</v>
      </c>
      <c r="P5" t="str" cm="1">
        <f t="array" ref="P5">_xlfn.IFS(C5&lt;25,"18-24", C5&lt;=35,"25-35", C5&lt;=50,"36-50",TRUE,"50+")</f>
        <v>36-50</v>
      </c>
      <c r="Q5" t="str">
        <f t="shared" si="0"/>
        <v>new</v>
      </c>
      <c r="R5" t="str">
        <f t="shared" si="1"/>
        <v>medium</v>
      </c>
      <c r="S5" t="str">
        <f t="shared" si="2"/>
        <v>High</v>
      </c>
      <c r="T5" t="str">
        <f t="shared" si="3"/>
        <v>Oct</v>
      </c>
      <c r="U5">
        <f t="shared" si="4"/>
        <v>2024</v>
      </c>
      <c r="V5" t="str">
        <f t="shared" si="5"/>
        <v>5-10</v>
      </c>
      <c r="W5" t="str">
        <f t="shared" si="6"/>
        <v>Medium</v>
      </c>
    </row>
    <row r="6" spans="1:23" x14ac:dyDescent="0.3">
      <c r="A6">
        <v>600005</v>
      </c>
      <c r="B6">
        <v>69045</v>
      </c>
      <c r="C6">
        <v>45</v>
      </c>
      <c r="D6" t="s">
        <v>4</v>
      </c>
      <c r="E6" t="s">
        <v>13</v>
      </c>
      <c r="F6" t="s">
        <v>30</v>
      </c>
      <c r="G6" t="s">
        <v>27</v>
      </c>
      <c r="H6" s="1">
        <v>44653</v>
      </c>
      <c r="I6" t="s">
        <v>34</v>
      </c>
      <c r="J6">
        <v>37</v>
      </c>
      <c r="K6">
        <v>3.7</v>
      </c>
      <c r="L6">
        <v>761.46</v>
      </c>
      <c r="M6">
        <v>76.39</v>
      </c>
      <c r="N6" t="s">
        <v>49</v>
      </c>
      <c r="O6">
        <v>1</v>
      </c>
      <c r="P6" t="str" cm="1">
        <f t="array" ref="P6">_xlfn.IFS(C6&lt;25,"18-24", C6&lt;=35,"25-35", C6&lt;=50,"36-50",TRUE,"50+")</f>
        <v>36-50</v>
      </c>
      <c r="Q6" t="str">
        <f t="shared" si="0"/>
        <v>new</v>
      </c>
      <c r="R6" t="str">
        <f t="shared" si="1"/>
        <v>high value</v>
      </c>
      <c r="S6" t="str">
        <f t="shared" si="2"/>
        <v>Low</v>
      </c>
      <c r="T6" t="str">
        <f t="shared" si="3"/>
        <v>Apr</v>
      </c>
      <c r="U6">
        <f t="shared" si="4"/>
        <v>2022</v>
      </c>
      <c r="V6" t="str">
        <f t="shared" si="5"/>
        <v>0-5</v>
      </c>
      <c r="W6" t="str">
        <f t="shared" si="6"/>
        <v>Medium</v>
      </c>
    </row>
    <row r="7" spans="1:23" x14ac:dyDescent="0.3">
      <c r="A7">
        <v>600006</v>
      </c>
      <c r="B7">
        <v>43864</v>
      </c>
      <c r="C7">
        <v>23</v>
      </c>
      <c r="D7" t="s">
        <v>4</v>
      </c>
      <c r="E7" t="s">
        <v>16</v>
      </c>
      <c r="F7" t="s">
        <v>32</v>
      </c>
      <c r="G7" t="s">
        <v>23</v>
      </c>
      <c r="H7" s="1">
        <v>44665</v>
      </c>
      <c r="I7" t="s">
        <v>33</v>
      </c>
      <c r="J7">
        <v>78</v>
      </c>
      <c r="K7">
        <v>1.6</v>
      </c>
      <c r="L7">
        <v>643.79</v>
      </c>
      <c r="M7">
        <v>20.010000000000002</v>
      </c>
      <c r="N7" t="s">
        <v>47</v>
      </c>
      <c r="O7">
        <v>4</v>
      </c>
      <c r="P7" t="str" cm="1">
        <f t="array" ref="P7">_xlfn.IFS(C7&lt;25,"18-24", C7&lt;=35,"25-35", C7&lt;=50,"36-50",TRUE,"50+")</f>
        <v>18-24</v>
      </c>
      <c r="Q7" t="str">
        <f t="shared" si="0"/>
        <v>new</v>
      </c>
      <c r="R7" t="str">
        <f t="shared" si="1"/>
        <v>high value</v>
      </c>
      <c r="S7" t="str">
        <f t="shared" si="2"/>
        <v>medium</v>
      </c>
      <c r="T7" t="str">
        <f t="shared" si="3"/>
        <v>Apr</v>
      </c>
      <c r="U7">
        <f t="shared" si="4"/>
        <v>2022</v>
      </c>
      <c r="V7" t="str">
        <f t="shared" si="5"/>
        <v>0-5</v>
      </c>
      <c r="W7" t="str">
        <f t="shared" si="6"/>
        <v>Slow</v>
      </c>
    </row>
    <row r="8" spans="1:23" x14ac:dyDescent="0.3">
      <c r="A8">
        <v>600007</v>
      </c>
      <c r="B8">
        <v>54473</v>
      </c>
      <c r="C8">
        <v>32</v>
      </c>
      <c r="D8" t="s">
        <v>4</v>
      </c>
      <c r="E8" t="s">
        <v>11</v>
      </c>
      <c r="F8" t="s">
        <v>18</v>
      </c>
      <c r="G8" t="s">
        <v>27</v>
      </c>
      <c r="H8" s="1">
        <v>45067</v>
      </c>
      <c r="I8" t="s">
        <v>33</v>
      </c>
      <c r="J8">
        <v>22</v>
      </c>
      <c r="K8">
        <v>5.0999999999999996</v>
      </c>
      <c r="L8">
        <v>513.37</v>
      </c>
      <c r="M8">
        <v>58.71</v>
      </c>
      <c r="N8" t="s">
        <v>49</v>
      </c>
      <c r="O8">
        <v>1</v>
      </c>
      <c r="P8" t="str" cm="1">
        <f t="array" ref="P8">_xlfn.IFS(C8&lt;25,"18-24", C8&lt;=35,"25-35", C8&lt;=50,"36-50",TRUE,"50+")</f>
        <v>25-35</v>
      </c>
      <c r="Q8" t="str">
        <f t="shared" si="0"/>
        <v>new</v>
      </c>
      <c r="R8" t="str">
        <f t="shared" si="1"/>
        <v>high value</v>
      </c>
      <c r="S8" t="str">
        <f t="shared" si="2"/>
        <v>Low</v>
      </c>
      <c r="T8" t="str">
        <f t="shared" si="3"/>
        <v>May</v>
      </c>
      <c r="U8">
        <f t="shared" si="4"/>
        <v>2023</v>
      </c>
      <c r="V8" t="str">
        <f t="shared" si="5"/>
        <v>5-10</v>
      </c>
      <c r="W8" t="str">
        <f t="shared" si="6"/>
        <v>Fast</v>
      </c>
    </row>
    <row r="9" spans="1:23" x14ac:dyDescent="0.3">
      <c r="A9">
        <v>600008</v>
      </c>
      <c r="B9">
        <v>94262</v>
      </c>
      <c r="C9">
        <v>64</v>
      </c>
      <c r="D9" t="s">
        <v>7</v>
      </c>
      <c r="E9" t="s">
        <v>8</v>
      </c>
      <c r="F9" t="s">
        <v>30</v>
      </c>
      <c r="G9" t="s">
        <v>21</v>
      </c>
      <c r="H9" s="1">
        <v>44894</v>
      </c>
      <c r="I9" t="s">
        <v>33</v>
      </c>
      <c r="J9">
        <v>52</v>
      </c>
      <c r="K9">
        <v>7.6</v>
      </c>
      <c r="L9">
        <v>668.08</v>
      </c>
      <c r="M9">
        <v>41.57</v>
      </c>
      <c r="N9" t="s">
        <v>47</v>
      </c>
      <c r="O9">
        <v>4</v>
      </c>
      <c r="P9" t="str" cm="1">
        <f t="array" ref="P9">_xlfn.IFS(C9&lt;25,"18-24", C9&lt;=35,"25-35", C9&lt;=50,"36-50",TRUE,"50+")</f>
        <v>50+</v>
      </c>
      <c r="Q9" t="str">
        <f t="shared" si="0"/>
        <v>new</v>
      </c>
      <c r="R9" t="str">
        <f t="shared" si="1"/>
        <v>high value</v>
      </c>
      <c r="S9" t="str">
        <f t="shared" si="2"/>
        <v>medium</v>
      </c>
      <c r="T9" t="str">
        <f t="shared" si="3"/>
        <v>Nov</v>
      </c>
      <c r="U9">
        <f t="shared" si="4"/>
        <v>2022</v>
      </c>
      <c r="V9" t="str">
        <f t="shared" si="5"/>
        <v>5-10</v>
      </c>
      <c r="W9" t="str">
        <f t="shared" si="6"/>
        <v>Slow</v>
      </c>
    </row>
    <row r="10" spans="1:23" x14ac:dyDescent="0.3">
      <c r="A10">
        <v>600009</v>
      </c>
      <c r="B10">
        <v>82121</v>
      </c>
      <c r="C10">
        <v>50</v>
      </c>
      <c r="D10" t="s">
        <v>4</v>
      </c>
      <c r="E10" t="s">
        <v>8</v>
      </c>
      <c r="F10" t="s">
        <v>32</v>
      </c>
      <c r="G10" t="s">
        <v>25</v>
      </c>
      <c r="H10" s="1">
        <v>44784</v>
      </c>
      <c r="I10" t="s">
        <v>34</v>
      </c>
      <c r="J10">
        <v>32</v>
      </c>
      <c r="K10">
        <v>9.6999999999999993</v>
      </c>
      <c r="L10">
        <v>280.45999999999998</v>
      </c>
      <c r="M10">
        <v>76.78</v>
      </c>
      <c r="N10" t="s">
        <v>48</v>
      </c>
      <c r="O10">
        <v>1</v>
      </c>
      <c r="P10" t="str" cm="1">
        <f t="array" ref="P10">_xlfn.IFS(C10&lt;25,"18-24", C10&lt;=35,"25-35", C10&lt;=50,"36-50",TRUE,"50+")</f>
        <v>36-50</v>
      </c>
      <c r="Q10" t="str">
        <f t="shared" si="0"/>
        <v>new</v>
      </c>
      <c r="R10" t="str">
        <f t="shared" si="1"/>
        <v>medium</v>
      </c>
      <c r="S10" t="str">
        <f t="shared" si="2"/>
        <v>Low</v>
      </c>
      <c r="T10" t="str">
        <f t="shared" si="3"/>
        <v>Aug</v>
      </c>
      <c r="U10">
        <f t="shared" si="4"/>
        <v>2022</v>
      </c>
      <c r="V10" t="str">
        <f t="shared" si="5"/>
        <v>5-10</v>
      </c>
      <c r="W10" t="str">
        <f t="shared" si="6"/>
        <v>Medium</v>
      </c>
    </row>
    <row r="11" spans="1:23" x14ac:dyDescent="0.3">
      <c r="A11">
        <v>600010</v>
      </c>
      <c r="B11">
        <v>22639</v>
      </c>
      <c r="C11">
        <v>45</v>
      </c>
      <c r="D11" t="s">
        <v>4</v>
      </c>
      <c r="E11" t="s">
        <v>13</v>
      </c>
      <c r="F11" t="s">
        <v>18</v>
      </c>
      <c r="G11" t="s">
        <v>21</v>
      </c>
      <c r="H11" s="1">
        <v>45134</v>
      </c>
      <c r="I11" t="s">
        <v>34</v>
      </c>
      <c r="J11">
        <v>43</v>
      </c>
      <c r="K11">
        <v>14.1</v>
      </c>
      <c r="L11">
        <v>570.91</v>
      </c>
      <c r="M11">
        <v>93.76</v>
      </c>
      <c r="N11" t="s">
        <v>47</v>
      </c>
      <c r="O11">
        <v>4</v>
      </c>
      <c r="P11" t="str" cm="1">
        <f t="array" ref="P11">_xlfn.IFS(C11&lt;25,"18-24", C11&lt;=35,"25-35", C11&lt;=50,"36-50",TRUE,"50+")</f>
        <v>36-50</v>
      </c>
      <c r="Q11" t="str">
        <f t="shared" si="0"/>
        <v>new</v>
      </c>
      <c r="R11" t="str">
        <f t="shared" si="1"/>
        <v>high value</v>
      </c>
      <c r="S11" t="str">
        <f t="shared" si="2"/>
        <v>medium</v>
      </c>
      <c r="T11" t="str">
        <f t="shared" si="3"/>
        <v>Jul</v>
      </c>
      <c r="U11">
        <f t="shared" si="4"/>
        <v>2023</v>
      </c>
      <c r="V11" t="str">
        <f t="shared" si="5"/>
        <v>10-15</v>
      </c>
      <c r="W11" t="str">
        <f t="shared" si="6"/>
        <v>Medium</v>
      </c>
    </row>
    <row r="12" spans="1:23" x14ac:dyDescent="0.3">
      <c r="A12">
        <v>600011</v>
      </c>
      <c r="B12">
        <v>45210</v>
      </c>
      <c r="C12">
        <v>53</v>
      </c>
      <c r="D12" t="s">
        <v>4</v>
      </c>
      <c r="E12" t="s">
        <v>8</v>
      </c>
      <c r="F12" t="s">
        <v>30</v>
      </c>
      <c r="G12" t="s">
        <v>31</v>
      </c>
      <c r="H12" s="1">
        <v>45253</v>
      </c>
      <c r="I12" t="s">
        <v>33</v>
      </c>
      <c r="J12">
        <v>43</v>
      </c>
      <c r="K12">
        <v>8.9</v>
      </c>
      <c r="L12">
        <v>201.42</v>
      </c>
      <c r="M12">
        <v>48.77</v>
      </c>
      <c r="N12" t="s">
        <v>50</v>
      </c>
      <c r="O12">
        <v>2</v>
      </c>
      <c r="P12" t="str" cm="1">
        <f t="array" ref="P12">_xlfn.IFS(C12&lt;25,"18-24", C12&lt;=35,"25-35", C12&lt;=50,"36-50",TRUE,"50+")</f>
        <v>50+</v>
      </c>
      <c r="Q12" t="str">
        <f t="shared" si="0"/>
        <v>new</v>
      </c>
      <c r="R12" t="str">
        <f t="shared" si="1"/>
        <v>low</v>
      </c>
      <c r="S12" t="str">
        <f t="shared" si="2"/>
        <v>Low</v>
      </c>
      <c r="T12" t="str">
        <f t="shared" si="3"/>
        <v>Nov</v>
      </c>
      <c r="U12">
        <f t="shared" si="4"/>
        <v>2023</v>
      </c>
      <c r="V12" t="str">
        <f t="shared" si="5"/>
        <v>5-10</v>
      </c>
      <c r="W12" t="str">
        <f t="shared" si="6"/>
        <v>Medium</v>
      </c>
    </row>
    <row r="13" spans="1:23" x14ac:dyDescent="0.3">
      <c r="A13">
        <v>600012</v>
      </c>
      <c r="B13">
        <v>36271</v>
      </c>
      <c r="C13">
        <v>20</v>
      </c>
      <c r="D13" t="s">
        <v>4</v>
      </c>
      <c r="E13" t="s">
        <v>15</v>
      </c>
      <c r="F13" t="s">
        <v>18</v>
      </c>
      <c r="G13" t="s">
        <v>21</v>
      </c>
      <c r="H13" s="1">
        <v>45301</v>
      </c>
      <c r="I13" t="s">
        <v>34</v>
      </c>
      <c r="J13">
        <v>36</v>
      </c>
      <c r="K13">
        <v>9.6</v>
      </c>
      <c r="L13">
        <v>730.2</v>
      </c>
      <c r="M13">
        <v>48.05</v>
      </c>
      <c r="N13" t="s">
        <v>47</v>
      </c>
      <c r="O13">
        <v>3</v>
      </c>
      <c r="P13" t="str" cm="1">
        <f t="array" ref="P13">_xlfn.IFS(C13&lt;25,"18-24", C13&lt;=35,"25-35", C13&lt;=50,"36-50",TRUE,"50+")</f>
        <v>18-24</v>
      </c>
      <c r="Q13" t="str">
        <f t="shared" si="0"/>
        <v>new</v>
      </c>
      <c r="R13" t="str">
        <f t="shared" si="1"/>
        <v>high value</v>
      </c>
      <c r="S13" t="str">
        <f t="shared" si="2"/>
        <v>medium</v>
      </c>
      <c r="T13" t="str">
        <f t="shared" si="3"/>
        <v>Jan</v>
      </c>
      <c r="U13">
        <f t="shared" si="4"/>
        <v>2024</v>
      </c>
      <c r="V13" t="str">
        <f t="shared" si="5"/>
        <v>5-10</v>
      </c>
      <c r="W13" t="str">
        <f t="shared" si="6"/>
        <v>Medium</v>
      </c>
    </row>
    <row r="14" spans="1:23" x14ac:dyDescent="0.3">
      <c r="A14">
        <v>600013</v>
      </c>
      <c r="B14">
        <v>70677</v>
      </c>
      <c r="C14">
        <v>49</v>
      </c>
      <c r="D14" t="s">
        <v>7</v>
      </c>
      <c r="E14" t="s">
        <v>15</v>
      </c>
      <c r="F14" t="s">
        <v>18</v>
      </c>
      <c r="G14" t="s">
        <v>31</v>
      </c>
      <c r="H14" s="1">
        <v>45286</v>
      </c>
      <c r="I14" t="s">
        <v>34</v>
      </c>
      <c r="J14">
        <v>36</v>
      </c>
      <c r="K14">
        <v>3.1</v>
      </c>
      <c r="L14">
        <v>784.88</v>
      </c>
      <c r="M14">
        <v>45.25</v>
      </c>
      <c r="N14" t="s">
        <v>48</v>
      </c>
      <c r="O14">
        <v>1</v>
      </c>
      <c r="P14" t="str" cm="1">
        <f t="array" ref="P14">_xlfn.IFS(C14&lt;25,"18-24", C14&lt;=35,"25-35", C14&lt;=50,"36-50",TRUE,"50+")</f>
        <v>36-50</v>
      </c>
      <c r="Q14" t="str">
        <f t="shared" si="0"/>
        <v>new</v>
      </c>
      <c r="R14" t="str">
        <f t="shared" si="1"/>
        <v>high value</v>
      </c>
      <c r="S14" t="str">
        <f t="shared" si="2"/>
        <v>Low</v>
      </c>
      <c r="T14" t="str">
        <f t="shared" si="3"/>
        <v>Dec</v>
      </c>
      <c r="U14">
        <f t="shared" si="4"/>
        <v>2023</v>
      </c>
      <c r="V14" t="str">
        <f t="shared" si="5"/>
        <v>0-5</v>
      </c>
      <c r="W14" t="str">
        <f t="shared" si="6"/>
        <v>Medium</v>
      </c>
    </row>
    <row r="15" spans="1:23" x14ac:dyDescent="0.3">
      <c r="A15">
        <v>600014</v>
      </c>
      <c r="B15">
        <v>42459</v>
      </c>
      <c r="C15">
        <v>28</v>
      </c>
      <c r="D15" t="s">
        <v>7</v>
      </c>
      <c r="E15" t="s">
        <v>11</v>
      </c>
      <c r="F15" t="s">
        <v>19</v>
      </c>
      <c r="G15" t="s">
        <v>25</v>
      </c>
      <c r="H15" s="1">
        <v>44882</v>
      </c>
      <c r="I15" t="s">
        <v>34</v>
      </c>
      <c r="J15">
        <v>27</v>
      </c>
      <c r="K15">
        <v>10.8</v>
      </c>
      <c r="L15">
        <v>1024.78</v>
      </c>
      <c r="M15">
        <v>86.18</v>
      </c>
      <c r="N15" t="s">
        <v>50</v>
      </c>
      <c r="O15">
        <v>1</v>
      </c>
      <c r="P15" t="str" cm="1">
        <f t="array" ref="P15">_xlfn.IFS(C15&lt;25,"18-24", C15&lt;=35,"25-35", C15&lt;=50,"36-50",TRUE,"50+")</f>
        <v>25-35</v>
      </c>
      <c r="Q15" t="str">
        <f t="shared" si="0"/>
        <v>new</v>
      </c>
      <c r="R15" t="str">
        <f t="shared" si="1"/>
        <v>high value</v>
      </c>
      <c r="S15" t="str">
        <f t="shared" si="2"/>
        <v>Low</v>
      </c>
      <c r="T15" t="str">
        <f t="shared" si="3"/>
        <v>Nov</v>
      </c>
      <c r="U15">
        <f t="shared" si="4"/>
        <v>2022</v>
      </c>
      <c r="V15" t="str">
        <f t="shared" si="5"/>
        <v>10-15</v>
      </c>
      <c r="W15" t="str">
        <f t="shared" si="6"/>
        <v>Fast</v>
      </c>
    </row>
    <row r="16" spans="1:23" x14ac:dyDescent="0.3">
      <c r="A16">
        <v>600015</v>
      </c>
      <c r="B16">
        <v>78756</v>
      </c>
      <c r="C16">
        <v>46</v>
      </c>
      <c r="D16" t="s">
        <v>7</v>
      </c>
      <c r="E16" t="s">
        <v>13</v>
      </c>
      <c r="F16" t="s">
        <v>26</v>
      </c>
      <c r="G16" t="s">
        <v>21</v>
      </c>
      <c r="H16" s="1">
        <v>44916</v>
      </c>
      <c r="I16" t="s">
        <v>33</v>
      </c>
      <c r="J16">
        <v>44</v>
      </c>
      <c r="K16">
        <v>1.2</v>
      </c>
      <c r="L16">
        <v>201.66</v>
      </c>
      <c r="M16">
        <v>115.45</v>
      </c>
      <c r="N16" t="s">
        <v>47</v>
      </c>
      <c r="O16">
        <v>2</v>
      </c>
      <c r="P16" t="str" cm="1">
        <f t="array" ref="P16">_xlfn.IFS(C16&lt;25,"18-24", C16&lt;=35,"25-35", C16&lt;=50,"36-50",TRUE,"50+")</f>
        <v>36-50</v>
      </c>
      <c r="Q16" t="str">
        <f t="shared" si="0"/>
        <v>new</v>
      </c>
      <c r="R16" t="str">
        <f t="shared" si="1"/>
        <v>low</v>
      </c>
      <c r="S16" t="str">
        <f t="shared" si="2"/>
        <v>Low</v>
      </c>
      <c r="T16" t="str">
        <f t="shared" si="3"/>
        <v>Dec</v>
      </c>
      <c r="U16">
        <f t="shared" si="4"/>
        <v>2022</v>
      </c>
      <c r="V16" t="str">
        <f t="shared" si="5"/>
        <v>0-5</v>
      </c>
      <c r="W16" t="str">
        <f t="shared" si="6"/>
        <v>Medium</v>
      </c>
    </row>
    <row r="17" spans="1:23" x14ac:dyDescent="0.3">
      <c r="A17">
        <v>600016</v>
      </c>
      <c r="B17">
        <v>38298</v>
      </c>
      <c r="C17">
        <v>51</v>
      </c>
      <c r="D17" t="s">
        <v>7</v>
      </c>
      <c r="E17" t="s">
        <v>11</v>
      </c>
      <c r="F17" t="s">
        <v>22</v>
      </c>
      <c r="G17" t="s">
        <v>23</v>
      </c>
      <c r="H17" s="1">
        <v>44663</v>
      </c>
      <c r="I17" t="s">
        <v>33</v>
      </c>
      <c r="J17">
        <v>56</v>
      </c>
      <c r="K17">
        <v>2.8</v>
      </c>
      <c r="L17">
        <v>1200.3699999999999</v>
      </c>
      <c r="M17">
        <v>79.5</v>
      </c>
      <c r="N17" t="s">
        <v>47</v>
      </c>
      <c r="O17">
        <v>3</v>
      </c>
      <c r="P17" t="str" cm="1">
        <f t="array" ref="P17">_xlfn.IFS(C17&lt;25,"18-24", C17&lt;=35,"25-35", C17&lt;=50,"36-50",TRUE,"50+")</f>
        <v>50+</v>
      </c>
      <c r="Q17" t="str">
        <f t="shared" si="0"/>
        <v>new</v>
      </c>
      <c r="R17" t="str">
        <f t="shared" si="1"/>
        <v>high value</v>
      </c>
      <c r="S17" t="str">
        <f t="shared" si="2"/>
        <v>medium</v>
      </c>
      <c r="T17" t="str">
        <f t="shared" si="3"/>
        <v>Apr</v>
      </c>
      <c r="U17">
        <f t="shared" si="4"/>
        <v>2022</v>
      </c>
      <c r="V17" t="str">
        <f t="shared" si="5"/>
        <v>0-5</v>
      </c>
      <c r="W17" t="str">
        <f t="shared" si="6"/>
        <v>Slow</v>
      </c>
    </row>
    <row r="18" spans="1:23" x14ac:dyDescent="0.3">
      <c r="A18">
        <v>600017</v>
      </c>
      <c r="B18">
        <v>49292</v>
      </c>
      <c r="C18">
        <v>38</v>
      </c>
      <c r="D18" t="s">
        <v>7</v>
      </c>
      <c r="E18" t="s">
        <v>16</v>
      </c>
      <c r="F18" t="s">
        <v>28</v>
      </c>
      <c r="G18" t="s">
        <v>31</v>
      </c>
      <c r="H18" s="1">
        <v>44739</v>
      </c>
      <c r="I18" t="s">
        <v>33</v>
      </c>
      <c r="J18">
        <v>63</v>
      </c>
      <c r="K18">
        <v>12.7</v>
      </c>
      <c r="L18">
        <v>1136.0999999999999</v>
      </c>
      <c r="M18">
        <v>60.76</v>
      </c>
      <c r="N18" t="s">
        <v>49</v>
      </c>
      <c r="O18">
        <v>1</v>
      </c>
      <c r="P18" t="str" cm="1">
        <f t="array" ref="P18">_xlfn.IFS(C18&lt;25,"18-24", C18&lt;=35,"25-35", C18&lt;=50,"36-50",TRUE,"50+")</f>
        <v>36-50</v>
      </c>
      <c r="Q18" t="str">
        <f t="shared" si="0"/>
        <v>new</v>
      </c>
      <c r="R18" t="str">
        <f t="shared" si="1"/>
        <v>high value</v>
      </c>
      <c r="S18" t="str">
        <f t="shared" si="2"/>
        <v>Low</v>
      </c>
      <c r="T18" t="str">
        <f t="shared" si="3"/>
        <v>Jun</v>
      </c>
      <c r="U18">
        <f t="shared" si="4"/>
        <v>2022</v>
      </c>
      <c r="V18" t="str">
        <f t="shared" si="5"/>
        <v>10-15</v>
      </c>
      <c r="W18" t="str">
        <f t="shared" si="6"/>
        <v>Slow</v>
      </c>
    </row>
    <row r="19" spans="1:23" x14ac:dyDescent="0.3">
      <c r="A19">
        <v>600018</v>
      </c>
      <c r="B19">
        <v>68647</v>
      </c>
      <c r="C19">
        <v>61</v>
      </c>
      <c r="D19" t="s">
        <v>4</v>
      </c>
      <c r="E19" t="s">
        <v>16</v>
      </c>
      <c r="F19" t="s">
        <v>19</v>
      </c>
      <c r="G19" t="s">
        <v>25</v>
      </c>
      <c r="H19" s="1">
        <v>44667</v>
      </c>
      <c r="I19" t="s">
        <v>34</v>
      </c>
      <c r="J19">
        <v>85</v>
      </c>
      <c r="K19">
        <v>1.2</v>
      </c>
      <c r="L19">
        <v>257.16000000000003</v>
      </c>
      <c r="M19">
        <v>115.21</v>
      </c>
      <c r="N19" t="s">
        <v>50</v>
      </c>
      <c r="O19">
        <v>4</v>
      </c>
      <c r="P19" t="str" cm="1">
        <f t="array" ref="P19">_xlfn.IFS(C19&lt;25,"18-24", C19&lt;=35,"25-35", C19&lt;=50,"36-50",TRUE,"50+")</f>
        <v>50+</v>
      </c>
      <c r="Q19" t="str">
        <f t="shared" si="0"/>
        <v>new</v>
      </c>
      <c r="R19" t="str">
        <f t="shared" si="1"/>
        <v>medium</v>
      </c>
      <c r="S19" t="str">
        <f t="shared" si="2"/>
        <v>medium</v>
      </c>
      <c r="T19" t="str">
        <f t="shared" si="3"/>
        <v>Apr</v>
      </c>
      <c r="U19">
        <f t="shared" si="4"/>
        <v>2022</v>
      </c>
      <c r="V19" t="str">
        <f t="shared" si="5"/>
        <v>0-5</v>
      </c>
      <c r="W19" t="str">
        <f t="shared" si="6"/>
        <v>Slow</v>
      </c>
    </row>
    <row r="20" spans="1:23" x14ac:dyDescent="0.3">
      <c r="A20">
        <v>600019</v>
      </c>
      <c r="B20">
        <v>20621</v>
      </c>
      <c r="C20">
        <v>61</v>
      </c>
      <c r="D20" t="s">
        <v>7</v>
      </c>
      <c r="E20" t="s">
        <v>11</v>
      </c>
      <c r="F20" t="s">
        <v>26</v>
      </c>
      <c r="G20" t="s">
        <v>31</v>
      </c>
      <c r="H20" s="1">
        <v>44774</v>
      </c>
      <c r="I20" t="s">
        <v>34</v>
      </c>
      <c r="J20">
        <v>61</v>
      </c>
      <c r="K20">
        <v>8.9</v>
      </c>
      <c r="L20">
        <v>210.89</v>
      </c>
      <c r="M20">
        <v>39.409999999999997</v>
      </c>
      <c r="N20" t="s">
        <v>50</v>
      </c>
      <c r="O20">
        <v>1</v>
      </c>
      <c r="P20" t="str" cm="1">
        <f t="array" ref="P20">_xlfn.IFS(C20&lt;25,"18-24", C20&lt;=35,"25-35", C20&lt;=50,"36-50",TRUE,"50+")</f>
        <v>50+</v>
      </c>
      <c r="Q20" t="str">
        <f t="shared" si="0"/>
        <v>new</v>
      </c>
      <c r="R20" t="str">
        <f t="shared" si="1"/>
        <v>low</v>
      </c>
      <c r="S20" t="str">
        <f t="shared" si="2"/>
        <v>Low</v>
      </c>
      <c r="T20" t="str">
        <f t="shared" si="3"/>
        <v>Aug</v>
      </c>
      <c r="U20">
        <f t="shared" si="4"/>
        <v>2022</v>
      </c>
      <c r="V20" t="str">
        <f t="shared" si="5"/>
        <v>5-10</v>
      </c>
      <c r="W20" t="str">
        <f t="shared" si="6"/>
        <v>Slow</v>
      </c>
    </row>
    <row r="21" spans="1:23" x14ac:dyDescent="0.3">
      <c r="A21">
        <v>600020</v>
      </c>
      <c r="B21">
        <v>50660</v>
      </c>
      <c r="C21">
        <v>41</v>
      </c>
      <c r="D21" t="s">
        <v>7</v>
      </c>
      <c r="E21" t="s">
        <v>5</v>
      </c>
      <c r="F21" t="s">
        <v>19</v>
      </c>
      <c r="G21" t="s">
        <v>27</v>
      </c>
      <c r="H21" s="1">
        <v>44808</v>
      </c>
      <c r="I21" t="s">
        <v>33</v>
      </c>
      <c r="J21">
        <v>42</v>
      </c>
      <c r="K21">
        <v>11.2</v>
      </c>
      <c r="L21">
        <v>1378.55</v>
      </c>
      <c r="M21">
        <v>79.63</v>
      </c>
      <c r="N21" t="s">
        <v>49</v>
      </c>
      <c r="O21">
        <v>2</v>
      </c>
      <c r="P21" t="str" cm="1">
        <f t="array" ref="P21">_xlfn.IFS(C21&lt;25,"18-24", C21&lt;=35,"25-35", C21&lt;=50,"36-50",TRUE,"50+")</f>
        <v>36-50</v>
      </c>
      <c r="Q21" t="str">
        <f t="shared" si="0"/>
        <v>new</v>
      </c>
      <c r="R21" t="str">
        <f t="shared" si="1"/>
        <v>high value</v>
      </c>
      <c r="S21" t="str">
        <f t="shared" si="2"/>
        <v>Low</v>
      </c>
      <c r="T21" t="str">
        <f t="shared" si="3"/>
        <v>Sep</v>
      </c>
      <c r="U21">
        <f t="shared" si="4"/>
        <v>2022</v>
      </c>
      <c r="V21" t="str">
        <f t="shared" si="5"/>
        <v>10-15</v>
      </c>
      <c r="W21" t="str">
        <f t="shared" si="6"/>
        <v>Medium</v>
      </c>
    </row>
    <row r="22" spans="1:23" x14ac:dyDescent="0.3">
      <c r="A22">
        <v>600021</v>
      </c>
      <c r="B22">
        <v>82807</v>
      </c>
      <c r="C22">
        <v>27</v>
      </c>
      <c r="D22" t="s">
        <v>4</v>
      </c>
      <c r="E22" t="s">
        <v>16</v>
      </c>
      <c r="F22" t="s">
        <v>32</v>
      </c>
      <c r="G22" t="s">
        <v>27</v>
      </c>
      <c r="H22" s="1">
        <v>45131</v>
      </c>
      <c r="I22" t="s">
        <v>34</v>
      </c>
      <c r="J22">
        <v>76</v>
      </c>
      <c r="K22">
        <v>4.9000000000000004</v>
      </c>
      <c r="L22">
        <v>502.41</v>
      </c>
      <c r="M22">
        <v>68.260000000000005</v>
      </c>
      <c r="N22" t="s">
        <v>48</v>
      </c>
      <c r="O22">
        <v>1</v>
      </c>
      <c r="P22" t="str" cm="1">
        <f t="array" ref="P22">_xlfn.IFS(C22&lt;25,"18-24", C22&lt;=35,"25-35", C22&lt;=50,"36-50",TRUE,"50+")</f>
        <v>25-35</v>
      </c>
      <c r="Q22" t="str">
        <f t="shared" si="0"/>
        <v>repeat</v>
      </c>
      <c r="R22" t="str">
        <f t="shared" si="1"/>
        <v>high value</v>
      </c>
      <c r="S22" t="str">
        <f t="shared" si="2"/>
        <v>Low</v>
      </c>
      <c r="T22" t="str">
        <f t="shared" si="3"/>
        <v>Jul</v>
      </c>
      <c r="U22">
        <f t="shared" si="4"/>
        <v>2023</v>
      </c>
      <c r="V22" t="str">
        <f t="shared" si="5"/>
        <v>0-5</v>
      </c>
      <c r="W22" t="str">
        <f t="shared" si="6"/>
        <v>Slow</v>
      </c>
    </row>
    <row r="23" spans="1:23" x14ac:dyDescent="0.3">
      <c r="A23">
        <v>600022</v>
      </c>
      <c r="B23">
        <v>55146</v>
      </c>
      <c r="C23">
        <v>37</v>
      </c>
      <c r="D23" t="s">
        <v>4</v>
      </c>
      <c r="E23" t="s">
        <v>5</v>
      </c>
      <c r="F23" t="s">
        <v>32</v>
      </c>
      <c r="G23" t="s">
        <v>27</v>
      </c>
      <c r="H23" s="1">
        <v>45148</v>
      </c>
      <c r="I23" t="s">
        <v>33</v>
      </c>
      <c r="J23">
        <v>35</v>
      </c>
      <c r="K23">
        <v>12.7</v>
      </c>
      <c r="L23">
        <v>519.16999999999996</v>
      </c>
      <c r="M23">
        <v>81.94</v>
      </c>
      <c r="N23" t="s">
        <v>48</v>
      </c>
      <c r="O23">
        <v>2</v>
      </c>
      <c r="P23" t="str" cm="1">
        <f t="array" ref="P23">_xlfn.IFS(C23&lt;25,"18-24", C23&lt;=35,"25-35", C23&lt;=50,"36-50",TRUE,"50+")</f>
        <v>36-50</v>
      </c>
      <c r="Q23" t="str">
        <f t="shared" si="0"/>
        <v>new</v>
      </c>
      <c r="R23" t="str">
        <f t="shared" si="1"/>
        <v>high value</v>
      </c>
      <c r="S23" t="str">
        <f t="shared" si="2"/>
        <v>Low</v>
      </c>
      <c r="T23" t="str">
        <f t="shared" si="3"/>
        <v>Aug</v>
      </c>
      <c r="U23">
        <f t="shared" si="4"/>
        <v>2023</v>
      </c>
      <c r="V23" t="str">
        <f t="shared" si="5"/>
        <v>10-15</v>
      </c>
      <c r="W23" t="str">
        <f t="shared" si="6"/>
        <v>Medium</v>
      </c>
    </row>
    <row r="24" spans="1:23" x14ac:dyDescent="0.3">
      <c r="A24">
        <v>600023</v>
      </c>
      <c r="B24">
        <v>11439</v>
      </c>
      <c r="C24">
        <v>31</v>
      </c>
      <c r="D24" t="s">
        <v>4</v>
      </c>
      <c r="E24" t="s">
        <v>16</v>
      </c>
      <c r="F24" t="s">
        <v>22</v>
      </c>
      <c r="G24" t="s">
        <v>25</v>
      </c>
      <c r="H24" s="1">
        <v>45181</v>
      </c>
      <c r="I24" t="s">
        <v>34</v>
      </c>
      <c r="J24">
        <v>43</v>
      </c>
      <c r="K24">
        <v>5.5</v>
      </c>
      <c r="L24">
        <v>1072.43</v>
      </c>
      <c r="M24">
        <v>88.57</v>
      </c>
      <c r="N24" t="s">
        <v>47</v>
      </c>
      <c r="O24">
        <v>3</v>
      </c>
      <c r="P24" t="str" cm="1">
        <f t="array" ref="P24">_xlfn.IFS(C24&lt;25,"18-24", C24&lt;=35,"25-35", C24&lt;=50,"36-50",TRUE,"50+")</f>
        <v>25-35</v>
      </c>
      <c r="Q24" t="str">
        <f t="shared" si="0"/>
        <v>new</v>
      </c>
      <c r="R24" t="str">
        <f t="shared" si="1"/>
        <v>high value</v>
      </c>
      <c r="S24" t="str">
        <f t="shared" si="2"/>
        <v>medium</v>
      </c>
      <c r="T24" t="str">
        <f t="shared" si="3"/>
        <v>Sep</v>
      </c>
      <c r="U24">
        <f t="shared" si="4"/>
        <v>2023</v>
      </c>
      <c r="V24" t="str">
        <f t="shared" si="5"/>
        <v>5-10</v>
      </c>
      <c r="W24" t="str">
        <f t="shared" si="6"/>
        <v>Medium</v>
      </c>
    </row>
    <row r="25" spans="1:23" x14ac:dyDescent="0.3">
      <c r="A25">
        <v>600024</v>
      </c>
      <c r="B25">
        <v>71279</v>
      </c>
      <c r="C25">
        <v>35</v>
      </c>
      <c r="D25" t="s">
        <v>4</v>
      </c>
      <c r="E25" t="s">
        <v>16</v>
      </c>
      <c r="F25" t="s">
        <v>22</v>
      </c>
      <c r="G25" t="s">
        <v>25</v>
      </c>
      <c r="H25" s="1">
        <v>45005</v>
      </c>
      <c r="I25" t="s">
        <v>34</v>
      </c>
      <c r="J25">
        <v>79</v>
      </c>
      <c r="K25">
        <v>13.8</v>
      </c>
      <c r="L25">
        <v>969.38</v>
      </c>
      <c r="M25">
        <v>69.31</v>
      </c>
      <c r="N25" t="s">
        <v>48</v>
      </c>
      <c r="O25">
        <v>4</v>
      </c>
      <c r="P25" t="str" cm="1">
        <f t="array" ref="P25">_xlfn.IFS(C25&lt;25,"18-24", C25&lt;=35,"25-35", C25&lt;=50,"36-50",TRUE,"50+")</f>
        <v>25-35</v>
      </c>
      <c r="Q25" t="str">
        <f t="shared" si="0"/>
        <v>new</v>
      </c>
      <c r="R25" t="str">
        <f t="shared" si="1"/>
        <v>high value</v>
      </c>
      <c r="S25" t="str">
        <f t="shared" si="2"/>
        <v>medium</v>
      </c>
      <c r="T25" t="str">
        <f t="shared" si="3"/>
        <v>Mar</v>
      </c>
      <c r="U25">
        <f t="shared" si="4"/>
        <v>2023</v>
      </c>
      <c r="V25" t="str">
        <f t="shared" si="5"/>
        <v>10-15</v>
      </c>
      <c r="W25" t="str">
        <f t="shared" si="6"/>
        <v>Slow</v>
      </c>
    </row>
    <row r="26" spans="1:23" x14ac:dyDescent="0.3">
      <c r="A26">
        <v>600025</v>
      </c>
      <c r="B26">
        <v>18195</v>
      </c>
      <c r="C26">
        <v>45</v>
      </c>
      <c r="D26" t="s">
        <v>4</v>
      </c>
      <c r="E26" t="s">
        <v>13</v>
      </c>
      <c r="F26" t="s">
        <v>26</v>
      </c>
      <c r="G26" t="s">
        <v>21</v>
      </c>
      <c r="H26" s="1">
        <v>45630</v>
      </c>
      <c r="I26" t="s">
        <v>34</v>
      </c>
      <c r="J26">
        <v>59</v>
      </c>
      <c r="K26">
        <v>4.3</v>
      </c>
      <c r="L26">
        <v>831.65</v>
      </c>
      <c r="M26">
        <v>78.22</v>
      </c>
      <c r="N26" t="s">
        <v>49</v>
      </c>
      <c r="O26">
        <v>1</v>
      </c>
      <c r="P26" t="str" cm="1">
        <f t="array" ref="P26">_xlfn.IFS(C26&lt;25,"18-24", C26&lt;=35,"25-35", C26&lt;=50,"36-50",TRUE,"50+")</f>
        <v>36-50</v>
      </c>
      <c r="Q26" t="str">
        <f t="shared" si="0"/>
        <v>new</v>
      </c>
      <c r="R26" t="str">
        <f t="shared" si="1"/>
        <v>high value</v>
      </c>
      <c r="S26" t="str">
        <f t="shared" si="2"/>
        <v>Low</v>
      </c>
      <c r="T26" t="str">
        <f t="shared" si="3"/>
        <v>Dec</v>
      </c>
      <c r="U26">
        <f t="shared" si="4"/>
        <v>2024</v>
      </c>
      <c r="V26" t="str">
        <f t="shared" si="5"/>
        <v>0-5</v>
      </c>
      <c r="W26" t="str">
        <f t="shared" si="6"/>
        <v>Slow</v>
      </c>
    </row>
    <row r="27" spans="1:23" x14ac:dyDescent="0.3">
      <c r="A27">
        <v>600026</v>
      </c>
      <c r="B27">
        <v>53220</v>
      </c>
      <c r="C27">
        <v>31</v>
      </c>
      <c r="D27" t="s">
        <v>4</v>
      </c>
      <c r="E27" t="s">
        <v>16</v>
      </c>
      <c r="F27" t="s">
        <v>28</v>
      </c>
      <c r="G27" t="s">
        <v>31</v>
      </c>
      <c r="H27" s="1">
        <v>45110</v>
      </c>
      <c r="I27" t="s">
        <v>34</v>
      </c>
      <c r="J27">
        <v>45</v>
      </c>
      <c r="K27">
        <v>6</v>
      </c>
      <c r="L27">
        <v>620.17999999999995</v>
      </c>
      <c r="M27">
        <v>50.7</v>
      </c>
      <c r="N27" t="s">
        <v>49</v>
      </c>
      <c r="O27">
        <v>1</v>
      </c>
      <c r="P27" t="str" cm="1">
        <f t="array" ref="P27">_xlfn.IFS(C27&lt;25,"18-24", C27&lt;=35,"25-35", C27&lt;=50,"36-50",TRUE,"50+")</f>
        <v>25-35</v>
      </c>
      <c r="Q27" t="str">
        <f t="shared" si="0"/>
        <v>new</v>
      </c>
      <c r="R27" t="str">
        <f t="shared" si="1"/>
        <v>high value</v>
      </c>
      <c r="S27" t="str">
        <f t="shared" si="2"/>
        <v>Low</v>
      </c>
      <c r="T27" t="str">
        <f t="shared" si="3"/>
        <v>Jul</v>
      </c>
      <c r="U27">
        <f t="shared" si="4"/>
        <v>2023</v>
      </c>
      <c r="V27" t="str">
        <f t="shared" si="5"/>
        <v>5-10</v>
      </c>
      <c r="W27" t="str">
        <f t="shared" si="6"/>
        <v>Medium</v>
      </c>
    </row>
    <row r="28" spans="1:23" x14ac:dyDescent="0.3">
      <c r="A28">
        <v>600027</v>
      </c>
      <c r="B28">
        <v>13059</v>
      </c>
      <c r="C28">
        <v>45</v>
      </c>
      <c r="D28" t="s">
        <v>4</v>
      </c>
      <c r="E28" t="s">
        <v>15</v>
      </c>
      <c r="F28" t="s">
        <v>26</v>
      </c>
      <c r="G28" t="s">
        <v>27</v>
      </c>
      <c r="H28" s="1">
        <v>45518</v>
      </c>
      <c r="I28" t="s">
        <v>33</v>
      </c>
      <c r="J28">
        <v>73</v>
      </c>
      <c r="K28">
        <v>9.9</v>
      </c>
      <c r="L28">
        <v>315.45999999999998</v>
      </c>
      <c r="M28">
        <v>38.83</v>
      </c>
      <c r="N28" t="s">
        <v>49</v>
      </c>
      <c r="O28">
        <v>1</v>
      </c>
      <c r="P28" t="str" cm="1">
        <f t="array" ref="P28">_xlfn.IFS(C28&lt;25,"18-24", C28&lt;=35,"25-35", C28&lt;=50,"36-50",TRUE,"50+")</f>
        <v>36-50</v>
      </c>
      <c r="Q28" t="str">
        <f t="shared" si="0"/>
        <v>new</v>
      </c>
      <c r="R28" t="str">
        <f t="shared" si="1"/>
        <v>medium</v>
      </c>
      <c r="S28" t="str">
        <f t="shared" si="2"/>
        <v>Low</v>
      </c>
      <c r="T28" t="str">
        <f t="shared" si="3"/>
        <v>Aug</v>
      </c>
      <c r="U28">
        <f t="shared" si="4"/>
        <v>2024</v>
      </c>
      <c r="V28" t="str">
        <f t="shared" si="5"/>
        <v>5-10</v>
      </c>
      <c r="W28" t="str">
        <f t="shared" si="6"/>
        <v>Slow</v>
      </c>
    </row>
    <row r="29" spans="1:23" x14ac:dyDescent="0.3">
      <c r="A29">
        <v>600028</v>
      </c>
      <c r="B29">
        <v>91417</v>
      </c>
      <c r="C29">
        <v>42</v>
      </c>
      <c r="D29" t="s">
        <v>4</v>
      </c>
      <c r="E29" t="s">
        <v>15</v>
      </c>
      <c r="F29" t="s">
        <v>24</v>
      </c>
      <c r="G29" t="s">
        <v>27</v>
      </c>
      <c r="H29" s="1">
        <v>45423</v>
      </c>
      <c r="I29" t="s">
        <v>33</v>
      </c>
      <c r="J29">
        <v>86</v>
      </c>
      <c r="K29">
        <v>14.9</v>
      </c>
      <c r="L29">
        <v>417.91</v>
      </c>
      <c r="M29">
        <v>90.74</v>
      </c>
      <c r="N29" t="s">
        <v>48</v>
      </c>
      <c r="O29">
        <v>2</v>
      </c>
      <c r="P29" t="str" cm="1">
        <f t="array" ref="P29">_xlfn.IFS(C29&lt;25,"18-24", C29&lt;=35,"25-35", C29&lt;=50,"36-50",TRUE,"50+")</f>
        <v>36-50</v>
      </c>
      <c r="Q29" t="str">
        <f t="shared" si="0"/>
        <v>repeat</v>
      </c>
      <c r="R29" t="str">
        <f t="shared" si="1"/>
        <v>medium</v>
      </c>
      <c r="S29" t="str">
        <f t="shared" si="2"/>
        <v>Low</v>
      </c>
      <c r="T29" t="str">
        <f t="shared" si="3"/>
        <v>May</v>
      </c>
      <c r="U29">
        <f t="shared" si="4"/>
        <v>2024</v>
      </c>
      <c r="V29" t="str">
        <f t="shared" si="5"/>
        <v>10-15</v>
      </c>
      <c r="W29" t="str">
        <f t="shared" si="6"/>
        <v>Slow</v>
      </c>
    </row>
    <row r="30" spans="1:23" x14ac:dyDescent="0.3">
      <c r="A30">
        <v>600029</v>
      </c>
      <c r="B30">
        <v>84628</v>
      </c>
      <c r="C30">
        <v>41</v>
      </c>
      <c r="D30" t="s">
        <v>4</v>
      </c>
      <c r="E30" t="s">
        <v>8</v>
      </c>
      <c r="F30" t="s">
        <v>26</v>
      </c>
      <c r="G30" t="s">
        <v>27</v>
      </c>
      <c r="H30" s="1">
        <v>45443</v>
      </c>
      <c r="I30" t="s">
        <v>34</v>
      </c>
      <c r="J30">
        <v>24</v>
      </c>
      <c r="K30">
        <v>5.9</v>
      </c>
      <c r="L30">
        <v>359.51</v>
      </c>
      <c r="M30">
        <v>38.92</v>
      </c>
      <c r="N30" t="s">
        <v>49</v>
      </c>
      <c r="O30">
        <v>4</v>
      </c>
      <c r="P30" t="str" cm="1">
        <f t="array" ref="P30">_xlfn.IFS(C30&lt;25,"18-24", C30&lt;=35,"25-35", C30&lt;=50,"36-50",TRUE,"50+")</f>
        <v>36-50</v>
      </c>
      <c r="Q30" t="str">
        <f t="shared" si="0"/>
        <v>new</v>
      </c>
      <c r="R30" t="str">
        <f t="shared" si="1"/>
        <v>medium</v>
      </c>
      <c r="S30" t="str">
        <f t="shared" si="2"/>
        <v>medium</v>
      </c>
      <c r="T30" t="str">
        <f t="shared" si="3"/>
        <v>May</v>
      </c>
      <c r="U30">
        <f t="shared" si="4"/>
        <v>2024</v>
      </c>
      <c r="V30" t="str">
        <f t="shared" si="5"/>
        <v>5-10</v>
      </c>
      <c r="W30" t="str">
        <f t="shared" si="6"/>
        <v>Fast</v>
      </c>
    </row>
    <row r="31" spans="1:23" x14ac:dyDescent="0.3">
      <c r="A31">
        <v>600030</v>
      </c>
      <c r="B31">
        <v>76313</v>
      </c>
      <c r="C31">
        <v>62</v>
      </c>
      <c r="D31" t="s">
        <v>7</v>
      </c>
      <c r="E31" t="s">
        <v>16</v>
      </c>
      <c r="F31" t="s">
        <v>18</v>
      </c>
      <c r="G31" t="s">
        <v>21</v>
      </c>
      <c r="H31" s="1">
        <v>45421</v>
      </c>
      <c r="I31" t="s">
        <v>34</v>
      </c>
      <c r="J31">
        <v>31</v>
      </c>
      <c r="K31">
        <v>9.1</v>
      </c>
      <c r="L31">
        <v>513.71</v>
      </c>
      <c r="M31">
        <v>52.14</v>
      </c>
      <c r="N31" t="s">
        <v>48</v>
      </c>
      <c r="O31">
        <v>2</v>
      </c>
      <c r="P31" t="str" cm="1">
        <f t="array" ref="P31">_xlfn.IFS(C31&lt;25,"18-24", C31&lt;=35,"25-35", C31&lt;=50,"36-50",TRUE,"50+")</f>
        <v>50+</v>
      </c>
      <c r="Q31" t="str">
        <f t="shared" si="0"/>
        <v>new</v>
      </c>
      <c r="R31" t="str">
        <f t="shared" si="1"/>
        <v>high value</v>
      </c>
      <c r="S31" t="str">
        <f t="shared" si="2"/>
        <v>Low</v>
      </c>
      <c r="T31" t="str">
        <f t="shared" si="3"/>
        <v>May</v>
      </c>
      <c r="U31">
        <f t="shared" si="4"/>
        <v>2024</v>
      </c>
      <c r="V31" t="str">
        <f t="shared" si="5"/>
        <v>5-10</v>
      </c>
      <c r="W31" t="str">
        <f t="shared" si="6"/>
        <v>Medium</v>
      </c>
    </row>
    <row r="32" spans="1:23" x14ac:dyDescent="0.3">
      <c r="A32">
        <v>600031</v>
      </c>
      <c r="B32">
        <v>42309</v>
      </c>
      <c r="C32">
        <v>54</v>
      </c>
      <c r="D32" t="s">
        <v>7</v>
      </c>
      <c r="E32" t="s">
        <v>8</v>
      </c>
      <c r="F32" t="s">
        <v>19</v>
      </c>
      <c r="G32" t="s">
        <v>21</v>
      </c>
      <c r="H32" s="1">
        <v>45471</v>
      </c>
      <c r="I32" t="s">
        <v>33</v>
      </c>
      <c r="J32">
        <v>72</v>
      </c>
      <c r="K32">
        <v>9.6999999999999993</v>
      </c>
      <c r="L32">
        <v>507.75</v>
      </c>
      <c r="M32">
        <v>30.67</v>
      </c>
      <c r="N32" t="s">
        <v>47</v>
      </c>
      <c r="O32">
        <v>3</v>
      </c>
      <c r="P32" t="str" cm="1">
        <f t="array" ref="P32">_xlfn.IFS(C32&lt;25,"18-24", C32&lt;=35,"25-35", C32&lt;=50,"36-50",TRUE,"50+")</f>
        <v>50+</v>
      </c>
      <c r="Q32" t="str">
        <f t="shared" si="0"/>
        <v>new</v>
      </c>
      <c r="R32" t="str">
        <f t="shared" si="1"/>
        <v>high value</v>
      </c>
      <c r="S32" t="str">
        <f t="shared" si="2"/>
        <v>medium</v>
      </c>
      <c r="T32" t="str">
        <f t="shared" si="3"/>
        <v>Jun</v>
      </c>
      <c r="U32">
        <f t="shared" si="4"/>
        <v>2024</v>
      </c>
      <c r="V32" t="str">
        <f t="shared" si="5"/>
        <v>5-10</v>
      </c>
      <c r="W32" t="str">
        <f t="shared" si="6"/>
        <v>Slow</v>
      </c>
    </row>
    <row r="33" spans="1:23" x14ac:dyDescent="0.3">
      <c r="A33">
        <v>600032</v>
      </c>
      <c r="B33">
        <v>94761</v>
      </c>
      <c r="C33">
        <v>29</v>
      </c>
      <c r="D33" t="s">
        <v>7</v>
      </c>
      <c r="E33" t="s">
        <v>8</v>
      </c>
      <c r="F33" t="s">
        <v>18</v>
      </c>
      <c r="G33" t="s">
        <v>23</v>
      </c>
      <c r="H33" s="1">
        <v>45001</v>
      </c>
      <c r="I33" t="s">
        <v>34</v>
      </c>
      <c r="J33">
        <v>79</v>
      </c>
      <c r="K33">
        <v>3.4</v>
      </c>
      <c r="L33">
        <v>451.44</v>
      </c>
      <c r="M33">
        <v>62.94</v>
      </c>
      <c r="N33" t="s">
        <v>47</v>
      </c>
      <c r="O33">
        <v>1</v>
      </c>
      <c r="P33" t="str" cm="1">
        <f t="array" ref="P33">_xlfn.IFS(C33&lt;25,"18-24", C33&lt;=35,"25-35", C33&lt;=50,"36-50",TRUE,"50+")</f>
        <v>25-35</v>
      </c>
      <c r="Q33" t="str">
        <f t="shared" si="0"/>
        <v>new</v>
      </c>
      <c r="R33" t="str">
        <f t="shared" si="1"/>
        <v>medium</v>
      </c>
      <c r="S33" t="str">
        <f t="shared" si="2"/>
        <v>Low</v>
      </c>
      <c r="T33" t="str">
        <f t="shared" si="3"/>
        <v>Mar</v>
      </c>
      <c r="U33">
        <f t="shared" si="4"/>
        <v>2023</v>
      </c>
      <c r="V33" t="str">
        <f t="shared" si="5"/>
        <v>0-5</v>
      </c>
      <c r="W33" t="str">
        <f t="shared" si="6"/>
        <v>Slow</v>
      </c>
    </row>
    <row r="34" spans="1:23" x14ac:dyDescent="0.3">
      <c r="A34">
        <v>600033</v>
      </c>
      <c r="B34">
        <v>93311</v>
      </c>
      <c r="C34">
        <v>34</v>
      </c>
      <c r="D34" t="s">
        <v>7</v>
      </c>
      <c r="E34" t="s">
        <v>16</v>
      </c>
      <c r="F34" t="s">
        <v>28</v>
      </c>
      <c r="G34" t="s">
        <v>21</v>
      </c>
      <c r="H34" s="1">
        <v>45129</v>
      </c>
      <c r="I34" t="s">
        <v>34</v>
      </c>
      <c r="J34">
        <v>73</v>
      </c>
      <c r="K34">
        <v>12.7</v>
      </c>
      <c r="L34">
        <v>1442.98</v>
      </c>
      <c r="M34">
        <v>116.25</v>
      </c>
      <c r="N34" t="s">
        <v>47</v>
      </c>
      <c r="O34">
        <v>3</v>
      </c>
      <c r="P34" t="str" cm="1">
        <f t="array" ref="P34">_xlfn.IFS(C34&lt;25,"18-24", C34&lt;=35,"25-35", C34&lt;=50,"36-50",TRUE,"50+")</f>
        <v>25-35</v>
      </c>
      <c r="Q34" t="str">
        <f t="shared" si="0"/>
        <v>new</v>
      </c>
      <c r="R34" t="str">
        <f t="shared" si="1"/>
        <v>high value</v>
      </c>
      <c r="S34" t="str">
        <f t="shared" si="2"/>
        <v>medium</v>
      </c>
      <c r="T34" t="str">
        <f t="shared" si="3"/>
        <v>Jul</v>
      </c>
      <c r="U34">
        <f t="shared" si="4"/>
        <v>2023</v>
      </c>
      <c r="V34" t="str">
        <f t="shared" si="5"/>
        <v>10-15</v>
      </c>
      <c r="W34" t="str">
        <f t="shared" si="6"/>
        <v>Slow</v>
      </c>
    </row>
    <row r="35" spans="1:23" x14ac:dyDescent="0.3">
      <c r="A35">
        <v>600034</v>
      </c>
      <c r="B35">
        <v>76716</v>
      </c>
      <c r="C35">
        <v>38</v>
      </c>
      <c r="D35" t="s">
        <v>4</v>
      </c>
      <c r="E35" t="s">
        <v>8</v>
      </c>
      <c r="F35" t="s">
        <v>26</v>
      </c>
      <c r="G35" t="s">
        <v>31</v>
      </c>
      <c r="H35" s="1">
        <v>44989</v>
      </c>
      <c r="I35" t="s">
        <v>33</v>
      </c>
      <c r="J35">
        <v>53</v>
      </c>
      <c r="K35">
        <v>12.6</v>
      </c>
      <c r="L35">
        <v>1054.95</v>
      </c>
      <c r="M35">
        <v>79.349999999999994</v>
      </c>
      <c r="N35" t="s">
        <v>49</v>
      </c>
      <c r="O35">
        <v>3</v>
      </c>
      <c r="P35" t="str" cm="1">
        <f t="array" ref="P35">_xlfn.IFS(C35&lt;25,"18-24", C35&lt;=35,"25-35", C35&lt;=50,"36-50",TRUE,"50+")</f>
        <v>36-50</v>
      </c>
      <c r="Q35" t="str">
        <f t="shared" si="0"/>
        <v>new</v>
      </c>
      <c r="R35" t="str">
        <f t="shared" si="1"/>
        <v>high value</v>
      </c>
      <c r="S35" t="str">
        <f t="shared" si="2"/>
        <v>medium</v>
      </c>
      <c r="T35" t="str">
        <f t="shared" si="3"/>
        <v>Mar</v>
      </c>
      <c r="U35">
        <f t="shared" si="4"/>
        <v>2023</v>
      </c>
      <c r="V35" t="str">
        <f t="shared" si="5"/>
        <v>10-15</v>
      </c>
      <c r="W35" t="str">
        <f t="shared" si="6"/>
        <v>Slow</v>
      </c>
    </row>
    <row r="36" spans="1:23" x14ac:dyDescent="0.3">
      <c r="A36">
        <v>600035</v>
      </c>
      <c r="B36">
        <v>27208</v>
      </c>
      <c r="C36">
        <v>52</v>
      </c>
      <c r="D36" t="s">
        <v>4</v>
      </c>
      <c r="E36" t="s">
        <v>15</v>
      </c>
      <c r="F36" t="s">
        <v>26</v>
      </c>
      <c r="G36" t="s">
        <v>23</v>
      </c>
      <c r="H36" s="1">
        <v>45425</v>
      </c>
      <c r="I36" t="s">
        <v>34</v>
      </c>
      <c r="J36">
        <v>87</v>
      </c>
      <c r="K36">
        <v>3.9</v>
      </c>
      <c r="L36">
        <v>465.06</v>
      </c>
      <c r="M36">
        <v>39.61</v>
      </c>
      <c r="N36" t="s">
        <v>50</v>
      </c>
      <c r="O36">
        <v>4</v>
      </c>
      <c r="P36" t="str" cm="1">
        <f t="array" ref="P36">_xlfn.IFS(C36&lt;25,"18-24", C36&lt;=35,"25-35", C36&lt;=50,"36-50",TRUE,"50+")</f>
        <v>50+</v>
      </c>
      <c r="Q36" t="str">
        <f t="shared" si="0"/>
        <v>new</v>
      </c>
      <c r="R36" t="str">
        <f t="shared" si="1"/>
        <v>medium</v>
      </c>
      <c r="S36" t="str">
        <f t="shared" si="2"/>
        <v>medium</v>
      </c>
      <c r="T36" t="str">
        <f t="shared" si="3"/>
        <v>May</v>
      </c>
      <c r="U36">
        <f t="shared" si="4"/>
        <v>2024</v>
      </c>
      <c r="V36" t="str">
        <f t="shared" si="5"/>
        <v>0-5</v>
      </c>
      <c r="W36" t="str">
        <f t="shared" si="6"/>
        <v>Slow</v>
      </c>
    </row>
    <row r="37" spans="1:23" x14ac:dyDescent="0.3">
      <c r="A37">
        <v>600036</v>
      </c>
      <c r="B37">
        <v>53620</v>
      </c>
      <c r="C37">
        <v>61</v>
      </c>
      <c r="D37" t="s">
        <v>7</v>
      </c>
      <c r="E37" t="s">
        <v>16</v>
      </c>
      <c r="F37" t="s">
        <v>18</v>
      </c>
      <c r="G37" t="s">
        <v>31</v>
      </c>
      <c r="H37" s="1">
        <v>45300</v>
      </c>
      <c r="I37" t="s">
        <v>33</v>
      </c>
      <c r="J37">
        <v>27</v>
      </c>
      <c r="K37">
        <v>5.5</v>
      </c>
      <c r="L37">
        <v>965.38</v>
      </c>
      <c r="M37">
        <v>80.61</v>
      </c>
      <c r="N37" t="s">
        <v>50</v>
      </c>
      <c r="O37">
        <v>1</v>
      </c>
      <c r="P37" t="str" cm="1">
        <f t="array" ref="P37">_xlfn.IFS(C37&lt;25,"18-24", C37&lt;=35,"25-35", C37&lt;=50,"36-50",TRUE,"50+")</f>
        <v>50+</v>
      </c>
      <c r="Q37" t="str">
        <f t="shared" si="0"/>
        <v>new</v>
      </c>
      <c r="R37" t="str">
        <f t="shared" si="1"/>
        <v>high value</v>
      </c>
      <c r="S37" t="str">
        <f t="shared" si="2"/>
        <v>Low</v>
      </c>
      <c r="T37" t="str">
        <f t="shared" si="3"/>
        <v>Jan</v>
      </c>
      <c r="U37">
        <f t="shared" si="4"/>
        <v>2024</v>
      </c>
      <c r="V37" t="str">
        <f t="shared" si="5"/>
        <v>5-10</v>
      </c>
      <c r="W37" t="str">
        <f t="shared" si="6"/>
        <v>Fast</v>
      </c>
    </row>
    <row r="38" spans="1:23" x14ac:dyDescent="0.3">
      <c r="A38">
        <v>600037</v>
      </c>
      <c r="B38">
        <v>57393</v>
      </c>
      <c r="C38">
        <v>26</v>
      </c>
      <c r="D38" t="s">
        <v>4</v>
      </c>
      <c r="E38" t="s">
        <v>13</v>
      </c>
      <c r="F38" t="s">
        <v>26</v>
      </c>
      <c r="G38" t="s">
        <v>21</v>
      </c>
      <c r="H38" s="1">
        <v>45528</v>
      </c>
      <c r="I38" t="s">
        <v>33</v>
      </c>
      <c r="J38">
        <v>64</v>
      </c>
      <c r="K38">
        <v>1.5</v>
      </c>
      <c r="L38">
        <v>350.08</v>
      </c>
      <c r="M38">
        <v>46.85</v>
      </c>
      <c r="N38" t="s">
        <v>48</v>
      </c>
      <c r="O38">
        <v>3</v>
      </c>
      <c r="P38" t="str" cm="1">
        <f t="array" ref="P38">_xlfn.IFS(C38&lt;25,"18-24", C38&lt;=35,"25-35", C38&lt;=50,"36-50",TRUE,"50+")</f>
        <v>25-35</v>
      </c>
      <c r="Q38" t="str">
        <f t="shared" si="0"/>
        <v>new</v>
      </c>
      <c r="R38" t="str">
        <f t="shared" si="1"/>
        <v>medium</v>
      </c>
      <c r="S38" t="str">
        <f t="shared" si="2"/>
        <v>medium</v>
      </c>
      <c r="T38" t="str">
        <f t="shared" si="3"/>
        <v>Aug</v>
      </c>
      <c r="U38">
        <f t="shared" si="4"/>
        <v>2024</v>
      </c>
      <c r="V38" t="str">
        <f t="shared" si="5"/>
        <v>0-5</v>
      </c>
      <c r="W38" t="str">
        <f t="shared" si="6"/>
        <v>Slow</v>
      </c>
    </row>
    <row r="39" spans="1:23" x14ac:dyDescent="0.3">
      <c r="A39">
        <v>600038</v>
      </c>
      <c r="B39">
        <v>16615</v>
      </c>
      <c r="C39">
        <v>31</v>
      </c>
      <c r="D39" t="s">
        <v>7</v>
      </c>
      <c r="E39" t="s">
        <v>15</v>
      </c>
      <c r="F39" t="s">
        <v>22</v>
      </c>
      <c r="G39" t="s">
        <v>23</v>
      </c>
      <c r="H39" s="1">
        <v>45076</v>
      </c>
      <c r="I39" t="s">
        <v>34</v>
      </c>
      <c r="J39">
        <v>78</v>
      </c>
      <c r="K39">
        <v>11.6</v>
      </c>
      <c r="L39">
        <v>421.31</v>
      </c>
      <c r="M39">
        <v>69.05</v>
      </c>
      <c r="N39" t="s">
        <v>47</v>
      </c>
      <c r="O39">
        <v>2</v>
      </c>
      <c r="P39" t="str" cm="1">
        <f t="array" ref="P39">_xlfn.IFS(C39&lt;25,"18-24", C39&lt;=35,"25-35", C39&lt;=50,"36-50",TRUE,"50+")</f>
        <v>25-35</v>
      </c>
      <c r="Q39" t="str">
        <f t="shared" si="0"/>
        <v>new</v>
      </c>
      <c r="R39" t="str">
        <f t="shared" si="1"/>
        <v>medium</v>
      </c>
      <c r="S39" t="str">
        <f t="shared" si="2"/>
        <v>Low</v>
      </c>
      <c r="T39" t="str">
        <f t="shared" si="3"/>
        <v>May</v>
      </c>
      <c r="U39">
        <f t="shared" si="4"/>
        <v>2023</v>
      </c>
      <c r="V39" t="str">
        <f t="shared" si="5"/>
        <v>10-15</v>
      </c>
      <c r="W39" t="str">
        <f t="shared" si="6"/>
        <v>Slow</v>
      </c>
    </row>
    <row r="40" spans="1:23" x14ac:dyDescent="0.3">
      <c r="A40">
        <v>600039</v>
      </c>
      <c r="B40">
        <v>34897</v>
      </c>
      <c r="C40">
        <v>37</v>
      </c>
      <c r="D40" t="s">
        <v>4</v>
      </c>
      <c r="E40" t="s">
        <v>15</v>
      </c>
      <c r="F40" t="s">
        <v>32</v>
      </c>
      <c r="G40" t="s">
        <v>31</v>
      </c>
      <c r="H40" s="1">
        <v>45340</v>
      </c>
      <c r="I40" t="s">
        <v>34</v>
      </c>
      <c r="J40">
        <v>57</v>
      </c>
      <c r="K40">
        <v>5</v>
      </c>
      <c r="L40">
        <v>474.41</v>
      </c>
      <c r="M40">
        <v>92.8</v>
      </c>
      <c r="N40" t="s">
        <v>49</v>
      </c>
      <c r="O40">
        <v>4</v>
      </c>
      <c r="P40" t="str" cm="1">
        <f t="array" ref="P40">_xlfn.IFS(C40&lt;25,"18-24", C40&lt;=35,"25-35", C40&lt;=50,"36-50",TRUE,"50+")</f>
        <v>36-50</v>
      </c>
      <c r="Q40" t="str">
        <f t="shared" si="0"/>
        <v>new</v>
      </c>
      <c r="R40" t="str">
        <f t="shared" si="1"/>
        <v>medium</v>
      </c>
      <c r="S40" t="str">
        <f t="shared" si="2"/>
        <v>medium</v>
      </c>
      <c r="T40" t="str">
        <f t="shared" si="3"/>
        <v>Feb</v>
      </c>
      <c r="U40">
        <f t="shared" si="4"/>
        <v>2024</v>
      </c>
      <c r="V40" t="str">
        <f t="shared" si="5"/>
        <v>0-5</v>
      </c>
      <c r="W40" t="str">
        <f t="shared" si="6"/>
        <v>Slow</v>
      </c>
    </row>
    <row r="41" spans="1:23" x14ac:dyDescent="0.3">
      <c r="A41">
        <v>600040</v>
      </c>
      <c r="B41">
        <v>82087</v>
      </c>
      <c r="C41">
        <v>42</v>
      </c>
      <c r="D41" t="s">
        <v>7</v>
      </c>
      <c r="E41" t="s">
        <v>15</v>
      </c>
      <c r="F41" t="s">
        <v>19</v>
      </c>
      <c r="G41" t="s">
        <v>23</v>
      </c>
      <c r="H41" s="1">
        <v>44851</v>
      </c>
      <c r="I41" t="s">
        <v>33</v>
      </c>
      <c r="J41">
        <v>44</v>
      </c>
      <c r="K41">
        <v>1.1000000000000001</v>
      </c>
      <c r="L41">
        <v>666.37</v>
      </c>
      <c r="M41">
        <v>42.49</v>
      </c>
      <c r="N41" t="s">
        <v>50</v>
      </c>
      <c r="O41">
        <v>1</v>
      </c>
      <c r="P41" t="str" cm="1">
        <f t="array" ref="P41">_xlfn.IFS(C41&lt;25,"18-24", C41&lt;=35,"25-35", C41&lt;=50,"36-50",TRUE,"50+")</f>
        <v>36-50</v>
      </c>
      <c r="Q41" t="str">
        <f t="shared" si="0"/>
        <v>new</v>
      </c>
      <c r="R41" t="str">
        <f t="shared" si="1"/>
        <v>high value</v>
      </c>
      <c r="S41" t="str">
        <f t="shared" si="2"/>
        <v>Low</v>
      </c>
      <c r="T41" t="str">
        <f t="shared" si="3"/>
        <v>Oct</v>
      </c>
      <c r="U41">
        <f t="shared" si="4"/>
        <v>2022</v>
      </c>
      <c r="V41" t="str">
        <f t="shared" si="5"/>
        <v>0-5</v>
      </c>
      <c r="W41" t="str">
        <f t="shared" si="6"/>
        <v>Medium</v>
      </c>
    </row>
    <row r="42" spans="1:23" x14ac:dyDescent="0.3">
      <c r="A42">
        <v>600041</v>
      </c>
      <c r="B42">
        <v>79635</v>
      </c>
      <c r="C42">
        <v>36</v>
      </c>
      <c r="D42" t="s">
        <v>7</v>
      </c>
      <c r="E42" t="s">
        <v>16</v>
      </c>
      <c r="F42" t="s">
        <v>28</v>
      </c>
      <c r="G42" t="s">
        <v>29</v>
      </c>
      <c r="H42" s="1">
        <v>45623</v>
      </c>
      <c r="I42" t="s">
        <v>34</v>
      </c>
      <c r="J42">
        <v>64</v>
      </c>
      <c r="K42">
        <v>3.1</v>
      </c>
      <c r="L42">
        <v>723.78</v>
      </c>
      <c r="M42">
        <v>48.54</v>
      </c>
      <c r="N42" t="s">
        <v>48</v>
      </c>
      <c r="O42">
        <v>4</v>
      </c>
      <c r="P42" t="str" cm="1">
        <f t="array" ref="P42">_xlfn.IFS(C42&lt;25,"18-24", C42&lt;=35,"25-35", C42&lt;=50,"36-50",TRUE,"50+")</f>
        <v>36-50</v>
      </c>
      <c r="Q42" t="str">
        <f t="shared" si="0"/>
        <v>new</v>
      </c>
      <c r="R42" t="str">
        <f t="shared" si="1"/>
        <v>high value</v>
      </c>
      <c r="S42" t="str">
        <f t="shared" si="2"/>
        <v>medium</v>
      </c>
      <c r="T42" t="str">
        <f t="shared" si="3"/>
        <v>Nov</v>
      </c>
      <c r="U42">
        <f t="shared" si="4"/>
        <v>2024</v>
      </c>
      <c r="V42" t="str">
        <f t="shared" si="5"/>
        <v>0-5</v>
      </c>
      <c r="W42" t="str">
        <f t="shared" si="6"/>
        <v>Slow</v>
      </c>
    </row>
    <row r="43" spans="1:23" x14ac:dyDescent="0.3">
      <c r="A43">
        <v>600042</v>
      </c>
      <c r="B43">
        <v>35012</v>
      </c>
      <c r="C43">
        <v>49</v>
      </c>
      <c r="D43" t="s">
        <v>4</v>
      </c>
      <c r="E43" t="s">
        <v>8</v>
      </c>
      <c r="F43" t="s">
        <v>19</v>
      </c>
      <c r="G43" t="s">
        <v>25</v>
      </c>
      <c r="H43" s="1">
        <v>44933</v>
      </c>
      <c r="I43" t="s">
        <v>34</v>
      </c>
      <c r="J43">
        <v>82</v>
      </c>
      <c r="K43">
        <v>3.4</v>
      </c>
      <c r="L43">
        <v>490.11</v>
      </c>
      <c r="M43">
        <v>50.33</v>
      </c>
      <c r="N43" t="s">
        <v>47</v>
      </c>
      <c r="O43">
        <v>2</v>
      </c>
      <c r="P43" t="str" cm="1">
        <f t="array" ref="P43">_xlfn.IFS(C43&lt;25,"18-24", C43&lt;=35,"25-35", C43&lt;=50,"36-50",TRUE,"50+")</f>
        <v>36-50</v>
      </c>
      <c r="Q43" t="str">
        <f t="shared" si="0"/>
        <v>new</v>
      </c>
      <c r="R43" t="str">
        <f t="shared" si="1"/>
        <v>medium</v>
      </c>
      <c r="S43" t="str">
        <f t="shared" si="2"/>
        <v>Low</v>
      </c>
      <c r="T43" t="str">
        <f t="shared" si="3"/>
        <v>Jan</v>
      </c>
      <c r="U43">
        <f t="shared" si="4"/>
        <v>2023</v>
      </c>
      <c r="V43" t="str">
        <f t="shared" si="5"/>
        <v>0-5</v>
      </c>
      <c r="W43" t="str">
        <f t="shared" si="6"/>
        <v>Slow</v>
      </c>
    </row>
    <row r="44" spans="1:23" x14ac:dyDescent="0.3">
      <c r="A44">
        <v>600043</v>
      </c>
      <c r="B44">
        <v>29590</v>
      </c>
      <c r="C44">
        <v>57</v>
      </c>
      <c r="D44" t="s">
        <v>4</v>
      </c>
      <c r="E44" t="s">
        <v>11</v>
      </c>
      <c r="F44" t="s">
        <v>22</v>
      </c>
      <c r="G44" t="s">
        <v>23</v>
      </c>
      <c r="H44" s="1">
        <v>45543</v>
      </c>
      <c r="I44" t="s">
        <v>33</v>
      </c>
      <c r="J44">
        <v>21</v>
      </c>
      <c r="K44">
        <v>11.5</v>
      </c>
      <c r="L44">
        <v>649.45000000000005</v>
      </c>
      <c r="M44">
        <v>64.27</v>
      </c>
      <c r="N44" t="s">
        <v>47</v>
      </c>
      <c r="O44">
        <v>2</v>
      </c>
      <c r="P44" t="str" cm="1">
        <f t="array" ref="P44">_xlfn.IFS(C44&lt;25,"18-24", C44&lt;=35,"25-35", C44&lt;=50,"36-50",TRUE,"50+")</f>
        <v>50+</v>
      </c>
      <c r="Q44" t="str">
        <f t="shared" si="0"/>
        <v>new</v>
      </c>
      <c r="R44" t="str">
        <f t="shared" si="1"/>
        <v>high value</v>
      </c>
      <c r="S44" t="str">
        <f t="shared" si="2"/>
        <v>Low</v>
      </c>
      <c r="T44" t="str">
        <f t="shared" si="3"/>
        <v>Sep</v>
      </c>
      <c r="U44">
        <f t="shared" si="4"/>
        <v>2024</v>
      </c>
      <c r="V44" t="str">
        <f t="shared" si="5"/>
        <v>10-15</v>
      </c>
      <c r="W44" t="str">
        <f t="shared" si="6"/>
        <v>Fast</v>
      </c>
    </row>
    <row r="45" spans="1:23" x14ac:dyDescent="0.3">
      <c r="A45">
        <v>600044</v>
      </c>
      <c r="B45">
        <v>99364</v>
      </c>
      <c r="C45">
        <v>26</v>
      </c>
      <c r="D45" t="s">
        <v>7</v>
      </c>
      <c r="E45" t="s">
        <v>11</v>
      </c>
      <c r="F45" t="s">
        <v>22</v>
      </c>
      <c r="G45" t="s">
        <v>31</v>
      </c>
      <c r="H45" s="1">
        <v>44715</v>
      </c>
      <c r="I45" t="s">
        <v>33</v>
      </c>
      <c r="J45">
        <v>65</v>
      </c>
      <c r="K45">
        <v>7.7</v>
      </c>
      <c r="L45">
        <v>634.69000000000005</v>
      </c>
      <c r="M45">
        <v>61.1</v>
      </c>
      <c r="N45" t="s">
        <v>48</v>
      </c>
      <c r="O45">
        <v>5</v>
      </c>
      <c r="P45" t="str" cm="1">
        <f t="array" ref="P45">_xlfn.IFS(C45&lt;25,"18-24", C45&lt;=35,"25-35", C45&lt;=50,"36-50",TRUE,"50+")</f>
        <v>25-35</v>
      </c>
      <c r="Q45" t="str">
        <f t="shared" si="0"/>
        <v>new</v>
      </c>
      <c r="R45" t="str">
        <f t="shared" si="1"/>
        <v>high value</v>
      </c>
      <c r="S45" t="str">
        <f t="shared" si="2"/>
        <v>High</v>
      </c>
      <c r="T45" t="str">
        <f t="shared" si="3"/>
        <v>Jun</v>
      </c>
      <c r="U45">
        <f t="shared" si="4"/>
        <v>2022</v>
      </c>
      <c r="V45" t="str">
        <f t="shared" si="5"/>
        <v>5-10</v>
      </c>
      <c r="W45" t="str">
        <f t="shared" si="6"/>
        <v>Slow</v>
      </c>
    </row>
    <row r="46" spans="1:23" x14ac:dyDescent="0.3">
      <c r="A46">
        <v>600045</v>
      </c>
      <c r="B46">
        <v>96675</v>
      </c>
      <c r="C46">
        <v>20</v>
      </c>
      <c r="D46" t="s">
        <v>7</v>
      </c>
      <c r="E46" t="s">
        <v>15</v>
      </c>
      <c r="F46" t="s">
        <v>28</v>
      </c>
      <c r="G46" t="s">
        <v>25</v>
      </c>
      <c r="H46" s="1">
        <v>45335</v>
      </c>
      <c r="I46" t="s">
        <v>34</v>
      </c>
      <c r="J46">
        <v>49</v>
      </c>
      <c r="K46">
        <v>8.6999999999999993</v>
      </c>
      <c r="L46">
        <v>938.82</v>
      </c>
      <c r="M46">
        <v>37.35</v>
      </c>
      <c r="N46" t="s">
        <v>48</v>
      </c>
      <c r="O46">
        <v>4</v>
      </c>
      <c r="P46" t="str" cm="1">
        <f t="array" ref="P46">_xlfn.IFS(C46&lt;25,"18-24", C46&lt;=35,"25-35", C46&lt;=50,"36-50",TRUE,"50+")</f>
        <v>18-24</v>
      </c>
      <c r="Q46" t="str">
        <f t="shared" si="0"/>
        <v>new</v>
      </c>
      <c r="R46" t="str">
        <f t="shared" si="1"/>
        <v>high value</v>
      </c>
      <c r="S46" t="str">
        <f t="shared" si="2"/>
        <v>medium</v>
      </c>
      <c r="T46" t="str">
        <f t="shared" si="3"/>
        <v>Feb</v>
      </c>
      <c r="U46">
        <f t="shared" si="4"/>
        <v>2024</v>
      </c>
      <c r="V46" t="str">
        <f t="shared" si="5"/>
        <v>5-10</v>
      </c>
      <c r="W46" t="str">
        <f t="shared" si="6"/>
        <v>Slow</v>
      </c>
    </row>
    <row r="47" spans="1:23" x14ac:dyDescent="0.3">
      <c r="A47">
        <v>600046</v>
      </c>
      <c r="B47">
        <v>57118</v>
      </c>
      <c r="C47">
        <v>42</v>
      </c>
      <c r="D47" t="s">
        <v>4</v>
      </c>
      <c r="E47" t="s">
        <v>11</v>
      </c>
      <c r="F47" t="s">
        <v>28</v>
      </c>
      <c r="G47" t="s">
        <v>25</v>
      </c>
      <c r="H47" s="1">
        <v>44656</v>
      </c>
      <c r="I47" t="s">
        <v>34</v>
      </c>
      <c r="J47">
        <v>23</v>
      </c>
      <c r="K47">
        <v>7.8</v>
      </c>
      <c r="L47">
        <v>444.51</v>
      </c>
      <c r="M47">
        <v>91.2</v>
      </c>
      <c r="N47" t="s">
        <v>48</v>
      </c>
      <c r="O47">
        <v>2</v>
      </c>
      <c r="P47" t="str" cm="1">
        <f t="array" ref="P47">_xlfn.IFS(C47&lt;25,"18-24", C47&lt;=35,"25-35", C47&lt;=50,"36-50",TRUE,"50+")</f>
        <v>36-50</v>
      </c>
      <c r="Q47" t="str">
        <f t="shared" si="0"/>
        <v>new</v>
      </c>
      <c r="R47" t="str">
        <f t="shared" si="1"/>
        <v>medium</v>
      </c>
      <c r="S47" t="str">
        <f t="shared" si="2"/>
        <v>Low</v>
      </c>
      <c r="T47" t="str">
        <f t="shared" si="3"/>
        <v>Apr</v>
      </c>
      <c r="U47">
        <f t="shared" si="4"/>
        <v>2022</v>
      </c>
      <c r="V47" t="str">
        <f t="shared" si="5"/>
        <v>5-10</v>
      </c>
      <c r="W47" t="str">
        <f t="shared" si="6"/>
        <v>Fast</v>
      </c>
    </row>
    <row r="48" spans="1:23" x14ac:dyDescent="0.3">
      <c r="A48">
        <v>600047</v>
      </c>
      <c r="B48">
        <v>67274</v>
      </c>
      <c r="C48">
        <v>28</v>
      </c>
      <c r="D48" t="s">
        <v>4</v>
      </c>
      <c r="E48" t="s">
        <v>5</v>
      </c>
      <c r="F48" t="s">
        <v>32</v>
      </c>
      <c r="G48" t="s">
        <v>29</v>
      </c>
      <c r="H48" s="1">
        <v>44747</v>
      </c>
      <c r="I48" t="s">
        <v>34</v>
      </c>
      <c r="J48">
        <v>34</v>
      </c>
      <c r="K48">
        <v>2.4</v>
      </c>
      <c r="L48">
        <v>795.95</v>
      </c>
      <c r="M48">
        <v>36.049999999999997</v>
      </c>
      <c r="N48" t="s">
        <v>47</v>
      </c>
      <c r="O48">
        <v>4</v>
      </c>
      <c r="P48" t="str" cm="1">
        <f t="array" ref="P48">_xlfn.IFS(C48&lt;25,"18-24", C48&lt;=35,"25-35", C48&lt;=50,"36-50",TRUE,"50+")</f>
        <v>25-35</v>
      </c>
      <c r="Q48" t="str">
        <f t="shared" si="0"/>
        <v>new</v>
      </c>
      <c r="R48" t="str">
        <f t="shared" si="1"/>
        <v>high value</v>
      </c>
      <c r="S48" t="str">
        <f t="shared" si="2"/>
        <v>medium</v>
      </c>
      <c r="T48" t="str">
        <f t="shared" si="3"/>
        <v>Jul</v>
      </c>
      <c r="U48">
        <f t="shared" si="4"/>
        <v>2022</v>
      </c>
      <c r="V48" t="str">
        <f t="shared" si="5"/>
        <v>0-5</v>
      </c>
      <c r="W48" t="str">
        <f t="shared" si="6"/>
        <v>Medium</v>
      </c>
    </row>
    <row r="49" spans="1:23" x14ac:dyDescent="0.3">
      <c r="A49">
        <v>600048</v>
      </c>
      <c r="B49">
        <v>38236</v>
      </c>
      <c r="C49">
        <v>18</v>
      </c>
      <c r="D49" t="s">
        <v>7</v>
      </c>
      <c r="E49" t="s">
        <v>8</v>
      </c>
      <c r="F49" t="s">
        <v>28</v>
      </c>
      <c r="G49" t="s">
        <v>23</v>
      </c>
      <c r="H49" s="1">
        <v>45055</v>
      </c>
      <c r="I49" t="s">
        <v>34</v>
      </c>
      <c r="J49">
        <v>75</v>
      </c>
      <c r="K49">
        <v>6.8</v>
      </c>
      <c r="L49">
        <v>170.12</v>
      </c>
      <c r="M49">
        <v>28.79</v>
      </c>
      <c r="N49" t="s">
        <v>47</v>
      </c>
      <c r="O49">
        <v>3</v>
      </c>
      <c r="P49" t="str" cm="1">
        <f t="array" ref="P49">_xlfn.IFS(C49&lt;25,"18-24", C49&lt;=35,"25-35", C49&lt;=50,"36-50",TRUE,"50+")</f>
        <v>18-24</v>
      </c>
      <c r="Q49" t="str">
        <f t="shared" si="0"/>
        <v>new</v>
      </c>
      <c r="R49" t="str">
        <f t="shared" si="1"/>
        <v>low</v>
      </c>
      <c r="S49" t="str">
        <f t="shared" si="2"/>
        <v>medium</v>
      </c>
      <c r="T49" t="str">
        <f t="shared" si="3"/>
        <v>May</v>
      </c>
      <c r="U49">
        <f t="shared" si="4"/>
        <v>2023</v>
      </c>
      <c r="V49" t="str">
        <f t="shared" si="5"/>
        <v>5-10</v>
      </c>
      <c r="W49" t="str">
        <f t="shared" si="6"/>
        <v>Slow</v>
      </c>
    </row>
    <row r="50" spans="1:23" x14ac:dyDescent="0.3">
      <c r="A50">
        <v>600049</v>
      </c>
      <c r="B50">
        <v>17378</v>
      </c>
      <c r="C50">
        <v>51</v>
      </c>
      <c r="D50" t="s">
        <v>7</v>
      </c>
      <c r="E50" t="s">
        <v>5</v>
      </c>
      <c r="F50" t="s">
        <v>30</v>
      </c>
      <c r="G50" t="s">
        <v>25</v>
      </c>
      <c r="H50" s="1">
        <v>45195</v>
      </c>
      <c r="I50" t="s">
        <v>34</v>
      </c>
      <c r="J50">
        <v>25</v>
      </c>
      <c r="K50">
        <v>8.5</v>
      </c>
      <c r="L50">
        <v>568.23</v>
      </c>
      <c r="M50">
        <v>41.51</v>
      </c>
      <c r="N50" t="s">
        <v>50</v>
      </c>
      <c r="O50">
        <v>3</v>
      </c>
      <c r="P50" t="str" cm="1">
        <f t="array" ref="P50">_xlfn.IFS(C50&lt;25,"18-24", C50&lt;=35,"25-35", C50&lt;=50,"36-50",TRUE,"50+")</f>
        <v>50+</v>
      </c>
      <c r="Q50" t="str">
        <f t="shared" si="0"/>
        <v>new</v>
      </c>
      <c r="R50" t="str">
        <f t="shared" si="1"/>
        <v>high value</v>
      </c>
      <c r="S50" t="str">
        <f t="shared" si="2"/>
        <v>medium</v>
      </c>
      <c r="T50" t="str">
        <f t="shared" si="3"/>
        <v>Sep</v>
      </c>
      <c r="U50">
        <f t="shared" si="4"/>
        <v>2023</v>
      </c>
      <c r="V50" t="str">
        <f t="shared" si="5"/>
        <v>5-10</v>
      </c>
      <c r="W50" t="str">
        <f t="shared" si="6"/>
        <v>Fast</v>
      </c>
    </row>
    <row r="51" spans="1:23" x14ac:dyDescent="0.3">
      <c r="A51">
        <v>600050</v>
      </c>
      <c r="B51">
        <v>11736</v>
      </c>
      <c r="C51">
        <v>23</v>
      </c>
      <c r="D51" t="s">
        <v>7</v>
      </c>
      <c r="E51" t="s">
        <v>5</v>
      </c>
      <c r="F51" t="s">
        <v>30</v>
      </c>
      <c r="G51" t="s">
        <v>27</v>
      </c>
      <c r="H51" s="1">
        <v>45302</v>
      </c>
      <c r="I51" t="s">
        <v>33</v>
      </c>
      <c r="J51">
        <v>89</v>
      </c>
      <c r="K51">
        <v>6.6</v>
      </c>
      <c r="L51">
        <v>1109.67</v>
      </c>
      <c r="M51">
        <v>53.06</v>
      </c>
      <c r="N51" t="s">
        <v>49</v>
      </c>
      <c r="O51">
        <v>2</v>
      </c>
      <c r="P51" t="str" cm="1">
        <f t="array" ref="P51">_xlfn.IFS(C51&lt;25,"18-24", C51&lt;=35,"25-35", C51&lt;=50,"36-50",TRUE,"50+")</f>
        <v>18-24</v>
      </c>
      <c r="Q51" t="str">
        <f t="shared" si="0"/>
        <v>new</v>
      </c>
      <c r="R51" t="str">
        <f t="shared" si="1"/>
        <v>high value</v>
      </c>
      <c r="S51" t="str">
        <f t="shared" si="2"/>
        <v>Low</v>
      </c>
      <c r="T51" t="str">
        <f t="shared" si="3"/>
        <v>Jan</v>
      </c>
      <c r="U51">
        <f t="shared" si="4"/>
        <v>2024</v>
      </c>
      <c r="V51" t="str">
        <f t="shared" si="5"/>
        <v>5-10</v>
      </c>
      <c r="W51" t="str">
        <f t="shared" si="6"/>
        <v>Slow</v>
      </c>
    </row>
    <row r="52" spans="1:23" x14ac:dyDescent="0.3">
      <c r="A52">
        <v>600051</v>
      </c>
      <c r="B52">
        <v>93398</v>
      </c>
      <c r="C52">
        <v>22</v>
      </c>
      <c r="D52" t="s">
        <v>4</v>
      </c>
      <c r="E52" t="s">
        <v>5</v>
      </c>
      <c r="F52" t="s">
        <v>28</v>
      </c>
      <c r="G52" t="s">
        <v>23</v>
      </c>
      <c r="H52" s="1">
        <v>45424</v>
      </c>
      <c r="I52" t="s">
        <v>34</v>
      </c>
      <c r="J52">
        <v>76</v>
      </c>
      <c r="K52">
        <v>15</v>
      </c>
      <c r="L52">
        <v>625.58000000000004</v>
      </c>
      <c r="M52">
        <v>42.73</v>
      </c>
      <c r="N52" t="s">
        <v>49</v>
      </c>
      <c r="O52">
        <v>3</v>
      </c>
      <c r="P52" t="str" cm="1">
        <f t="array" ref="P52">_xlfn.IFS(C52&lt;25,"18-24", C52&lt;=35,"25-35", C52&lt;=50,"36-50",TRUE,"50+")</f>
        <v>18-24</v>
      </c>
      <c r="Q52" t="str">
        <f t="shared" si="0"/>
        <v>new</v>
      </c>
      <c r="R52" t="str">
        <f t="shared" si="1"/>
        <v>high value</v>
      </c>
      <c r="S52" t="str">
        <f t="shared" si="2"/>
        <v>medium</v>
      </c>
      <c r="T52" t="str">
        <f t="shared" si="3"/>
        <v>May</v>
      </c>
      <c r="U52">
        <f t="shared" si="4"/>
        <v>2024</v>
      </c>
      <c r="V52" t="str">
        <f t="shared" si="5"/>
        <v>10-15</v>
      </c>
      <c r="W52" t="str">
        <f t="shared" si="6"/>
        <v>Slow</v>
      </c>
    </row>
    <row r="53" spans="1:23" x14ac:dyDescent="0.3">
      <c r="A53">
        <v>600052</v>
      </c>
      <c r="B53">
        <v>95676</v>
      </c>
      <c r="C53">
        <v>64</v>
      </c>
      <c r="D53" t="s">
        <v>4</v>
      </c>
      <c r="E53" t="s">
        <v>8</v>
      </c>
      <c r="F53" t="s">
        <v>26</v>
      </c>
      <c r="G53" t="s">
        <v>29</v>
      </c>
      <c r="H53" s="1">
        <v>45242</v>
      </c>
      <c r="I53" t="s">
        <v>33</v>
      </c>
      <c r="J53">
        <v>50</v>
      </c>
      <c r="K53">
        <v>5.8</v>
      </c>
      <c r="L53">
        <v>762.76</v>
      </c>
      <c r="M53">
        <v>108.62</v>
      </c>
      <c r="N53" t="s">
        <v>48</v>
      </c>
      <c r="O53">
        <v>1</v>
      </c>
      <c r="P53" t="str" cm="1">
        <f t="array" ref="P53">_xlfn.IFS(C53&lt;25,"18-24", C53&lt;=35,"25-35", C53&lt;=50,"36-50",TRUE,"50+")</f>
        <v>50+</v>
      </c>
      <c r="Q53" t="str">
        <f t="shared" si="0"/>
        <v>repeat</v>
      </c>
      <c r="R53" t="str">
        <f t="shared" si="1"/>
        <v>high value</v>
      </c>
      <c r="S53" t="str">
        <f t="shared" si="2"/>
        <v>Low</v>
      </c>
      <c r="T53" t="str">
        <f t="shared" si="3"/>
        <v>Nov</v>
      </c>
      <c r="U53">
        <f t="shared" si="4"/>
        <v>2023</v>
      </c>
      <c r="V53" t="str">
        <f t="shared" si="5"/>
        <v>5-10</v>
      </c>
      <c r="W53" t="str">
        <f t="shared" si="6"/>
        <v>Slow</v>
      </c>
    </row>
    <row r="54" spans="1:23" x14ac:dyDescent="0.3">
      <c r="A54">
        <v>600053</v>
      </c>
      <c r="B54">
        <v>35335</v>
      </c>
      <c r="C54">
        <v>20</v>
      </c>
      <c r="D54" t="s">
        <v>4</v>
      </c>
      <c r="E54" t="s">
        <v>5</v>
      </c>
      <c r="F54" t="s">
        <v>19</v>
      </c>
      <c r="G54" t="s">
        <v>23</v>
      </c>
      <c r="H54" s="1">
        <v>44715</v>
      </c>
      <c r="I54" t="s">
        <v>34</v>
      </c>
      <c r="J54">
        <v>74</v>
      </c>
      <c r="K54">
        <v>6.2</v>
      </c>
      <c r="L54">
        <v>524.70000000000005</v>
      </c>
      <c r="M54">
        <v>100.48</v>
      </c>
      <c r="N54" t="s">
        <v>47</v>
      </c>
      <c r="O54">
        <v>1</v>
      </c>
      <c r="P54" t="str" cm="1">
        <f t="array" ref="P54">_xlfn.IFS(C54&lt;25,"18-24", C54&lt;=35,"25-35", C54&lt;=50,"36-50",TRUE,"50+")</f>
        <v>18-24</v>
      </c>
      <c r="Q54" t="str">
        <f t="shared" si="0"/>
        <v>new</v>
      </c>
      <c r="R54" t="str">
        <f t="shared" si="1"/>
        <v>high value</v>
      </c>
      <c r="S54" t="str">
        <f t="shared" si="2"/>
        <v>Low</v>
      </c>
      <c r="T54" t="str">
        <f t="shared" si="3"/>
        <v>Jun</v>
      </c>
      <c r="U54">
        <f t="shared" si="4"/>
        <v>2022</v>
      </c>
      <c r="V54" t="str">
        <f t="shared" si="5"/>
        <v>5-10</v>
      </c>
      <c r="W54" t="str">
        <f t="shared" si="6"/>
        <v>Slow</v>
      </c>
    </row>
    <row r="55" spans="1:23" x14ac:dyDescent="0.3">
      <c r="A55">
        <v>600054</v>
      </c>
      <c r="B55">
        <v>51958</v>
      </c>
      <c r="C55">
        <v>28</v>
      </c>
      <c r="D55" t="s">
        <v>4</v>
      </c>
      <c r="E55" t="s">
        <v>5</v>
      </c>
      <c r="F55" t="s">
        <v>30</v>
      </c>
      <c r="G55" t="s">
        <v>23</v>
      </c>
      <c r="H55" s="1">
        <v>45034</v>
      </c>
      <c r="I55" t="s">
        <v>33</v>
      </c>
      <c r="J55">
        <v>36</v>
      </c>
      <c r="K55">
        <v>10.199999999999999</v>
      </c>
      <c r="L55">
        <v>672.09</v>
      </c>
      <c r="M55">
        <v>26.82</v>
      </c>
      <c r="N55" t="s">
        <v>49</v>
      </c>
      <c r="O55">
        <v>2</v>
      </c>
      <c r="P55" t="str" cm="1">
        <f t="array" ref="P55">_xlfn.IFS(C55&lt;25,"18-24", C55&lt;=35,"25-35", C55&lt;=50,"36-50",TRUE,"50+")</f>
        <v>25-35</v>
      </c>
      <c r="Q55" t="str">
        <f t="shared" si="0"/>
        <v>new</v>
      </c>
      <c r="R55" t="str">
        <f t="shared" si="1"/>
        <v>high value</v>
      </c>
      <c r="S55" t="str">
        <f t="shared" si="2"/>
        <v>Low</v>
      </c>
      <c r="T55" t="str">
        <f t="shared" si="3"/>
        <v>Apr</v>
      </c>
      <c r="U55">
        <f t="shared" si="4"/>
        <v>2023</v>
      </c>
      <c r="V55" t="str">
        <f t="shared" si="5"/>
        <v>10-15</v>
      </c>
      <c r="W55" t="str">
        <f t="shared" si="6"/>
        <v>Medium</v>
      </c>
    </row>
    <row r="56" spans="1:23" x14ac:dyDescent="0.3">
      <c r="A56">
        <v>600055</v>
      </c>
      <c r="B56">
        <v>54434</v>
      </c>
      <c r="C56">
        <v>37</v>
      </c>
      <c r="D56" t="s">
        <v>4</v>
      </c>
      <c r="E56" t="s">
        <v>5</v>
      </c>
      <c r="F56" t="s">
        <v>19</v>
      </c>
      <c r="G56" t="s">
        <v>27</v>
      </c>
      <c r="H56" s="1">
        <v>45628</v>
      </c>
      <c r="I56" t="s">
        <v>33</v>
      </c>
      <c r="J56">
        <v>86</v>
      </c>
      <c r="K56">
        <v>3.6</v>
      </c>
      <c r="L56">
        <v>398.92</v>
      </c>
      <c r="M56">
        <v>105.55</v>
      </c>
      <c r="N56" t="s">
        <v>49</v>
      </c>
      <c r="O56">
        <v>2</v>
      </c>
      <c r="P56" t="str" cm="1">
        <f t="array" ref="P56">_xlfn.IFS(C56&lt;25,"18-24", C56&lt;=35,"25-35", C56&lt;=50,"36-50",TRUE,"50+")</f>
        <v>36-50</v>
      </c>
      <c r="Q56" t="str">
        <f t="shared" si="0"/>
        <v>new</v>
      </c>
      <c r="R56" t="str">
        <f t="shared" si="1"/>
        <v>medium</v>
      </c>
      <c r="S56" t="str">
        <f t="shared" si="2"/>
        <v>Low</v>
      </c>
      <c r="T56" t="str">
        <f t="shared" si="3"/>
        <v>Dec</v>
      </c>
      <c r="U56">
        <f t="shared" si="4"/>
        <v>2024</v>
      </c>
      <c r="V56" t="str">
        <f t="shared" si="5"/>
        <v>0-5</v>
      </c>
      <c r="W56" t="str">
        <f t="shared" si="6"/>
        <v>Slow</v>
      </c>
    </row>
    <row r="57" spans="1:23" x14ac:dyDescent="0.3">
      <c r="A57">
        <v>600056</v>
      </c>
      <c r="B57">
        <v>93996</v>
      </c>
      <c r="C57">
        <v>23</v>
      </c>
      <c r="D57" t="s">
        <v>4</v>
      </c>
      <c r="E57" t="s">
        <v>16</v>
      </c>
      <c r="F57" t="s">
        <v>30</v>
      </c>
      <c r="G57" t="s">
        <v>23</v>
      </c>
      <c r="H57" s="1">
        <v>45003</v>
      </c>
      <c r="I57" t="s">
        <v>34</v>
      </c>
      <c r="J57">
        <v>47</v>
      </c>
      <c r="K57">
        <v>13.8</v>
      </c>
      <c r="L57">
        <v>758.81</v>
      </c>
      <c r="M57">
        <v>91.75</v>
      </c>
      <c r="N57" t="s">
        <v>50</v>
      </c>
      <c r="O57">
        <v>2</v>
      </c>
      <c r="P57" t="str" cm="1">
        <f t="array" ref="P57">_xlfn.IFS(C57&lt;25,"18-24", C57&lt;=35,"25-35", C57&lt;=50,"36-50",TRUE,"50+")</f>
        <v>18-24</v>
      </c>
      <c r="Q57" t="str">
        <f t="shared" si="0"/>
        <v>new</v>
      </c>
      <c r="R57" t="str">
        <f t="shared" si="1"/>
        <v>high value</v>
      </c>
      <c r="S57" t="str">
        <f t="shared" si="2"/>
        <v>Low</v>
      </c>
      <c r="T57" t="str">
        <f t="shared" si="3"/>
        <v>Mar</v>
      </c>
      <c r="U57">
        <f t="shared" si="4"/>
        <v>2023</v>
      </c>
      <c r="V57" t="str">
        <f t="shared" si="5"/>
        <v>10-15</v>
      </c>
      <c r="W57" t="str">
        <f t="shared" si="6"/>
        <v>Slow</v>
      </c>
    </row>
    <row r="58" spans="1:23" x14ac:dyDescent="0.3">
      <c r="A58">
        <v>600057</v>
      </c>
      <c r="B58">
        <v>85941</v>
      </c>
      <c r="C58">
        <v>51</v>
      </c>
      <c r="D58" t="s">
        <v>4</v>
      </c>
      <c r="E58" t="s">
        <v>15</v>
      </c>
      <c r="F58" t="s">
        <v>30</v>
      </c>
      <c r="G58" t="s">
        <v>29</v>
      </c>
      <c r="H58" s="1">
        <v>45249</v>
      </c>
      <c r="I58" t="s">
        <v>33</v>
      </c>
      <c r="J58">
        <v>84</v>
      </c>
      <c r="K58">
        <v>9.8000000000000007</v>
      </c>
      <c r="L58">
        <v>1473.84</v>
      </c>
      <c r="M58">
        <v>64.06</v>
      </c>
      <c r="N58" t="s">
        <v>50</v>
      </c>
      <c r="O58">
        <v>2</v>
      </c>
      <c r="P58" t="str" cm="1">
        <f t="array" ref="P58">_xlfn.IFS(C58&lt;25,"18-24", C58&lt;=35,"25-35", C58&lt;=50,"36-50",TRUE,"50+")</f>
        <v>50+</v>
      </c>
      <c r="Q58" t="str">
        <f t="shared" si="0"/>
        <v>new</v>
      </c>
      <c r="R58" t="str">
        <f t="shared" si="1"/>
        <v>high value</v>
      </c>
      <c r="S58" t="str">
        <f t="shared" si="2"/>
        <v>Low</v>
      </c>
      <c r="T58" t="str">
        <f t="shared" si="3"/>
        <v>Nov</v>
      </c>
      <c r="U58">
        <f t="shared" si="4"/>
        <v>2023</v>
      </c>
      <c r="V58" t="str">
        <f t="shared" si="5"/>
        <v>5-10</v>
      </c>
      <c r="W58" t="str">
        <f t="shared" si="6"/>
        <v>Slow</v>
      </c>
    </row>
    <row r="59" spans="1:23" x14ac:dyDescent="0.3">
      <c r="A59">
        <v>600058</v>
      </c>
      <c r="B59">
        <v>57143</v>
      </c>
      <c r="C59">
        <v>28</v>
      </c>
      <c r="D59" t="s">
        <v>4</v>
      </c>
      <c r="E59" t="s">
        <v>8</v>
      </c>
      <c r="F59" t="s">
        <v>28</v>
      </c>
      <c r="G59" t="s">
        <v>27</v>
      </c>
      <c r="H59" s="1">
        <v>45388</v>
      </c>
      <c r="I59" t="s">
        <v>33</v>
      </c>
      <c r="J59">
        <v>77</v>
      </c>
      <c r="K59">
        <v>12.3</v>
      </c>
      <c r="L59">
        <v>197.62</v>
      </c>
      <c r="M59">
        <v>61.31</v>
      </c>
      <c r="N59" t="s">
        <v>49</v>
      </c>
      <c r="O59">
        <v>1</v>
      </c>
      <c r="P59" t="str" cm="1">
        <f t="array" ref="P59">_xlfn.IFS(C59&lt;25,"18-24", C59&lt;=35,"25-35", C59&lt;=50,"36-50",TRUE,"50+")</f>
        <v>25-35</v>
      </c>
      <c r="Q59" t="str">
        <f t="shared" si="0"/>
        <v>new</v>
      </c>
      <c r="R59" t="str">
        <f t="shared" si="1"/>
        <v>low</v>
      </c>
      <c r="S59" t="str">
        <f t="shared" si="2"/>
        <v>Low</v>
      </c>
      <c r="T59" t="str">
        <f t="shared" si="3"/>
        <v>Apr</v>
      </c>
      <c r="U59">
        <f t="shared" si="4"/>
        <v>2024</v>
      </c>
      <c r="V59" t="str">
        <f t="shared" si="5"/>
        <v>10-15</v>
      </c>
      <c r="W59" t="str">
        <f t="shared" si="6"/>
        <v>Slow</v>
      </c>
    </row>
    <row r="60" spans="1:23" x14ac:dyDescent="0.3">
      <c r="A60">
        <v>600059</v>
      </c>
      <c r="B60">
        <v>75415</v>
      </c>
      <c r="C60">
        <v>60</v>
      </c>
      <c r="D60" t="s">
        <v>4</v>
      </c>
      <c r="E60" t="s">
        <v>15</v>
      </c>
      <c r="F60" t="s">
        <v>26</v>
      </c>
      <c r="G60" t="s">
        <v>31</v>
      </c>
      <c r="H60" s="1">
        <v>44641</v>
      </c>
      <c r="I60" t="s">
        <v>34</v>
      </c>
      <c r="J60">
        <v>58</v>
      </c>
      <c r="K60">
        <v>2.9</v>
      </c>
      <c r="L60">
        <v>248.83</v>
      </c>
      <c r="M60">
        <v>55.81</v>
      </c>
      <c r="N60" t="s">
        <v>47</v>
      </c>
      <c r="O60">
        <v>5</v>
      </c>
      <c r="P60" t="str" cm="1">
        <f t="array" ref="P60">_xlfn.IFS(C60&lt;25,"18-24", C60&lt;=35,"25-35", C60&lt;=50,"36-50",TRUE,"50+")</f>
        <v>50+</v>
      </c>
      <c r="Q60" t="str">
        <f t="shared" si="0"/>
        <v>new</v>
      </c>
      <c r="R60" t="str">
        <f t="shared" si="1"/>
        <v>low</v>
      </c>
      <c r="S60" t="str">
        <f t="shared" si="2"/>
        <v>High</v>
      </c>
      <c r="T60" t="str">
        <f t="shared" si="3"/>
        <v>Mar</v>
      </c>
      <c r="U60">
        <f t="shared" si="4"/>
        <v>2022</v>
      </c>
      <c r="V60" t="str">
        <f t="shared" si="5"/>
        <v>0-5</v>
      </c>
      <c r="W60" t="str">
        <f t="shared" si="6"/>
        <v>Slow</v>
      </c>
    </row>
    <row r="61" spans="1:23" x14ac:dyDescent="0.3">
      <c r="A61">
        <v>600060</v>
      </c>
      <c r="B61">
        <v>14289</v>
      </c>
      <c r="C61">
        <v>19</v>
      </c>
      <c r="D61" t="s">
        <v>4</v>
      </c>
      <c r="E61" t="s">
        <v>15</v>
      </c>
      <c r="F61" t="s">
        <v>24</v>
      </c>
      <c r="G61" t="s">
        <v>21</v>
      </c>
      <c r="H61" s="1">
        <v>44884</v>
      </c>
      <c r="I61" t="s">
        <v>34</v>
      </c>
      <c r="J61">
        <v>74</v>
      </c>
      <c r="K61">
        <v>10.8</v>
      </c>
      <c r="L61">
        <v>1019.23</v>
      </c>
      <c r="M61">
        <v>80.33</v>
      </c>
      <c r="N61" t="s">
        <v>50</v>
      </c>
      <c r="O61">
        <v>4</v>
      </c>
      <c r="P61" t="str" cm="1">
        <f t="array" ref="P61">_xlfn.IFS(C61&lt;25,"18-24", C61&lt;=35,"25-35", C61&lt;=50,"36-50",TRUE,"50+")</f>
        <v>18-24</v>
      </c>
      <c r="Q61" t="str">
        <f t="shared" si="0"/>
        <v>new</v>
      </c>
      <c r="R61" t="str">
        <f t="shared" si="1"/>
        <v>high value</v>
      </c>
      <c r="S61" t="str">
        <f t="shared" si="2"/>
        <v>medium</v>
      </c>
      <c r="T61" t="str">
        <f t="shared" si="3"/>
        <v>Nov</v>
      </c>
      <c r="U61">
        <f t="shared" si="4"/>
        <v>2022</v>
      </c>
      <c r="V61" t="str">
        <f t="shared" si="5"/>
        <v>10-15</v>
      </c>
      <c r="W61" t="str">
        <f t="shared" si="6"/>
        <v>Slow</v>
      </c>
    </row>
    <row r="62" spans="1:23" x14ac:dyDescent="0.3">
      <c r="A62">
        <v>600061</v>
      </c>
      <c r="B62">
        <v>22395</v>
      </c>
      <c r="C62">
        <v>39</v>
      </c>
      <c r="D62" t="s">
        <v>4</v>
      </c>
      <c r="E62" t="s">
        <v>16</v>
      </c>
      <c r="F62" t="s">
        <v>30</v>
      </c>
      <c r="G62" t="s">
        <v>25</v>
      </c>
      <c r="H62" s="1">
        <v>44654</v>
      </c>
      <c r="I62" t="s">
        <v>33</v>
      </c>
      <c r="J62">
        <v>28</v>
      </c>
      <c r="K62">
        <v>1.8</v>
      </c>
      <c r="L62">
        <v>1132.33</v>
      </c>
      <c r="M62">
        <v>78.03</v>
      </c>
      <c r="N62" t="s">
        <v>47</v>
      </c>
      <c r="O62">
        <v>4</v>
      </c>
      <c r="P62" t="str" cm="1">
        <f t="array" ref="P62">_xlfn.IFS(C62&lt;25,"18-24", C62&lt;=35,"25-35", C62&lt;=50,"36-50",TRUE,"50+")</f>
        <v>36-50</v>
      </c>
      <c r="Q62" t="str">
        <f t="shared" si="0"/>
        <v>new</v>
      </c>
      <c r="R62" t="str">
        <f t="shared" si="1"/>
        <v>high value</v>
      </c>
      <c r="S62" t="str">
        <f t="shared" si="2"/>
        <v>medium</v>
      </c>
      <c r="T62" t="str">
        <f t="shared" si="3"/>
        <v>Apr</v>
      </c>
      <c r="U62">
        <f t="shared" si="4"/>
        <v>2022</v>
      </c>
      <c r="V62" t="str">
        <f t="shared" si="5"/>
        <v>0-5</v>
      </c>
      <c r="W62" t="str">
        <f t="shared" si="6"/>
        <v>Fast</v>
      </c>
    </row>
    <row r="63" spans="1:23" x14ac:dyDescent="0.3">
      <c r="A63">
        <v>600062</v>
      </c>
      <c r="B63">
        <v>33759</v>
      </c>
      <c r="C63">
        <v>33</v>
      </c>
      <c r="D63" t="s">
        <v>4</v>
      </c>
      <c r="E63" t="s">
        <v>16</v>
      </c>
      <c r="F63" t="s">
        <v>18</v>
      </c>
      <c r="G63" t="s">
        <v>23</v>
      </c>
      <c r="H63" s="1">
        <v>44661</v>
      </c>
      <c r="I63" t="s">
        <v>33</v>
      </c>
      <c r="J63">
        <v>49</v>
      </c>
      <c r="K63">
        <v>13.8</v>
      </c>
      <c r="L63">
        <v>1189.6400000000001</v>
      </c>
      <c r="M63">
        <v>98.23</v>
      </c>
      <c r="N63" t="s">
        <v>50</v>
      </c>
      <c r="O63">
        <v>2</v>
      </c>
      <c r="P63" t="str" cm="1">
        <f t="array" ref="P63">_xlfn.IFS(C63&lt;25,"18-24", C63&lt;=35,"25-35", C63&lt;=50,"36-50",TRUE,"50+")</f>
        <v>25-35</v>
      </c>
      <c r="Q63" t="str">
        <f t="shared" si="0"/>
        <v>new</v>
      </c>
      <c r="R63" t="str">
        <f t="shared" si="1"/>
        <v>high value</v>
      </c>
      <c r="S63" t="str">
        <f t="shared" si="2"/>
        <v>Low</v>
      </c>
      <c r="T63" t="str">
        <f t="shared" si="3"/>
        <v>Apr</v>
      </c>
      <c r="U63">
        <f t="shared" si="4"/>
        <v>2022</v>
      </c>
      <c r="V63" t="str">
        <f t="shared" si="5"/>
        <v>10-15</v>
      </c>
      <c r="W63" t="str">
        <f t="shared" si="6"/>
        <v>Slow</v>
      </c>
    </row>
    <row r="64" spans="1:23" x14ac:dyDescent="0.3">
      <c r="A64">
        <v>600063</v>
      </c>
      <c r="B64">
        <v>43376</v>
      </c>
      <c r="C64">
        <v>59</v>
      </c>
      <c r="D64" t="s">
        <v>4</v>
      </c>
      <c r="E64" t="s">
        <v>15</v>
      </c>
      <c r="F64" t="s">
        <v>28</v>
      </c>
      <c r="G64" t="s">
        <v>23</v>
      </c>
      <c r="H64" s="1">
        <v>44951</v>
      </c>
      <c r="I64" t="s">
        <v>33</v>
      </c>
      <c r="J64">
        <v>80</v>
      </c>
      <c r="K64">
        <v>3.4</v>
      </c>
      <c r="L64">
        <v>1155.3</v>
      </c>
      <c r="M64">
        <v>70.34</v>
      </c>
      <c r="N64" t="s">
        <v>49</v>
      </c>
      <c r="O64">
        <v>3</v>
      </c>
      <c r="P64" t="str" cm="1">
        <f t="array" ref="P64">_xlfn.IFS(C64&lt;25,"18-24", C64&lt;=35,"25-35", C64&lt;=50,"36-50",TRUE,"50+")</f>
        <v>50+</v>
      </c>
      <c r="Q64" t="str">
        <f t="shared" si="0"/>
        <v>new</v>
      </c>
      <c r="R64" t="str">
        <f t="shared" si="1"/>
        <v>high value</v>
      </c>
      <c r="S64" t="str">
        <f t="shared" si="2"/>
        <v>medium</v>
      </c>
      <c r="T64" t="str">
        <f t="shared" si="3"/>
        <v>Jan</v>
      </c>
      <c r="U64">
        <f t="shared" si="4"/>
        <v>2023</v>
      </c>
      <c r="V64" t="str">
        <f t="shared" si="5"/>
        <v>0-5</v>
      </c>
      <c r="W64" t="str">
        <f t="shared" si="6"/>
        <v>Slow</v>
      </c>
    </row>
    <row r="65" spans="1:23" x14ac:dyDescent="0.3">
      <c r="A65">
        <v>600064</v>
      </c>
      <c r="B65">
        <v>29625</v>
      </c>
      <c r="C65">
        <v>21</v>
      </c>
      <c r="D65" t="s">
        <v>7</v>
      </c>
      <c r="E65" t="s">
        <v>8</v>
      </c>
      <c r="F65" t="s">
        <v>19</v>
      </c>
      <c r="G65" t="s">
        <v>27</v>
      </c>
      <c r="H65" s="1">
        <v>44657</v>
      </c>
      <c r="I65" t="s">
        <v>34</v>
      </c>
      <c r="J65">
        <v>83</v>
      </c>
      <c r="K65">
        <v>6.9</v>
      </c>
      <c r="L65">
        <v>759.46</v>
      </c>
      <c r="M65">
        <v>39.94</v>
      </c>
      <c r="N65" t="s">
        <v>49</v>
      </c>
      <c r="O65">
        <v>2</v>
      </c>
      <c r="P65" t="str" cm="1">
        <f t="array" ref="P65">_xlfn.IFS(C65&lt;25,"18-24", C65&lt;=35,"25-35", C65&lt;=50,"36-50",TRUE,"50+")</f>
        <v>18-24</v>
      </c>
      <c r="Q65" t="str">
        <f t="shared" si="0"/>
        <v>new</v>
      </c>
      <c r="R65" t="str">
        <f t="shared" si="1"/>
        <v>high value</v>
      </c>
      <c r="S65" t="str">
        <f t="shared" si="2"/>
        <v>Low</v>
      </c>
      <c r="T65" t="str">
        <f t="shared" si="3"/>
        <v>Apr</v>
      </c>
      <c r="U65">
        <f t="shared" si="4"/>
        <v>2022</v>
      </c>
      <c r="V65" t="str">
        <f t="shared" si="5"/>
        <v>5-10</v>
      </c>
      <c r="W65" t="str">
        <f t="shared" si="6"/>
        <v>Slow</v>
      </c>
    </row>
    <row r="66" spans="1:23" x14ac:dyDescent="0.3">
      <c r="A66">
        <v>600065</v>
      </c>
      <c r="B66">
        <v>20711</v>
      </c>
      <c r="C66">
        <v>22</v>
      </c>
      <c r="D66" t="s">
        <v>7</v>
      </c>
      <c r="E66" t="s">
        <v>5</v>
      </c>
      <c r="F66" t="s">
        <v>24</v>
      </c>
      <c r="G66" t="s">
        <v>27</v>
      </c>
      <c r="H66" s="1">
        <v>45180</v>
      </c>
      <c r="I66" t="s">
        <v>33</v>
      </c>
      <c r="J66">
        <v>40</v>
      </c>
      <c r="K66">
        <v>12.2</v>
      </c>
      <c r="L66">
        <v>1113.1500000000001</v>
      </c>
      <c r="M66">
        <v>25.61</v>
      </c>
      <c r="N66" t="s">
        <v>48</v>
      </c>
      <c r="O66">
        <v>4</v>
      </c>
      <c r="P66" t="str" cm="1">
        <f t="array" ref="P66">_xlfn.IFS(C66&lt;25,"18-24", C66&lt;=35,"25-35", C66&lt;=50,"36-50",TRUE,"50+")</f>
        <v>18-24</v>
      </c>
      <c r="Q66" t="str">
        <f t="shared" si="0"/>
        <v>new</v>
      </c>
      <c r="R66" t="str">
        <f t="shared" si="1"/>
        <v>high value</v>
      </c>
      <c r="S66" t="str">
        <f t="shared" si="2"/>
        <v>medium</v>
      </c>
      <c r="T66" t="str">
        <f t="shared" si="3"/>
        <v>Sep</v>
      </c>
      <c r="U66">
        <f t="shared" si="4"/>
        <v>2023</v>
      </c>
      <c r="V66" t="str">
        <f t="shared" si="5"/>
        <v>10-15</v>
      </c>
      <c r="W66" t="str">
        <f t="shared" si="6"/>
        <v>Medium</v>
      </c>
    </row>
    <row r="67" spans="1:23" x14ac:dyDescent="0.3">
      <c r="A67">
        <v>600066</v>
      </c>
      <c r="B67">
        <v>49377</v>
      </c>
      <c r="C67">
        <v>45</v>
      </c>
      <c r="D67" t="s">
        <v>7</v>
      </c>
      <c r="E67" t="s">
        <v>13</v>
      </c>
      <c r="F67" t="s">
        <v>19</v>
      </c>
      <c r="G67" t="s">
        <v>25</v>
      </c>
      <c r="H67" s="1">
        <v>44800</v>
      </c>
      <c r="I67" t="s">
        <v>34</v>
      </c>
      <c r="J67">
        <v>57</v>
      </c>
      <c r="K67">
        <v>11.6</v>
      </c>
      <c r="L67">
        <v>891.68</v>
      </c>
      <c r="M67">
        <v>115.28</v>
      </c>
      <c r="N67" t="s">
        <v>49</v>
      </c>
      <c r="O67">
        <v>5</v>
      </c>
      <c r="P67" t="str" cm="1">
        <f t="array" ref="P67">_xlfn.IFS(C67&lt;25,"18-24", C67&lt;=35,"25-35", C67&lt;=50,"36-50",TRUE,"50+")</f>
        <v>36-50</v>
      </c>
      <c r="Q67" t="str">
        <f t="shared" ref="Q67:Q130" si="7">IF(COUNTIF($B:$B,B67)&gt;1,"repeat","new")</f>
        <v>new</v>
      </c>
      <c r="R67" t="str">
        <f t="shared" ref="R67:R130" si="8">IF(L67&gt;500,"high value",IF( L67&gt;250,"medium","low"))</f>
        <v>high value</v>
      </c>
      <c r="S67" t="str">
        <f t="shared" ref="S67:S130" si="9">IF(O67&lt;=2,"Low",IF(O67&lt;=4,"medium","High"))</f>
        <v>High</v>
      </c>
      <c r="T67" t="str">
        <f t="shared" ref="T67:T130" si="10">TEXT(H67,"MMM")</f>
        <v>Aug</v>
      </c>
      <c r="U67">
        <f t="shared" ref="U67:U130" si="11">YEAR(H67)</f>
        <v>2022</v>
      </c>
      <c r="V67" t="str">
        <f t="shared" ref="V67:V130" si="12">IF(K67&lt;=5,"0-5",IF(K67&lt;=10,"5-10",IF(K67&lt;=15,"10-15","15+")))</f>
        <v>10-15</v>
      </c>
      <c r="W67" t="str">
        <f t="shared" ref="W67:W130" si="13">IF(J67&lt;=30,"Fast",IF(J67&lt;=45,"Medium","Slow"))</f>
        <v>Slow</v>
      </c>
    </row>
    <row r="68" spans="1:23" x14ac:dyDescent="0.3">
      <c r="A68">
        <v>600067</v>
      </c>
      <c r="B68">
        <v>43137</v>
      </c>
      <c r="C68">
        <v>63</v>
      </c>
      <c r="D68" t="s">
        <v>4</v>
      </c>
      <c r="E68" t="s">
        <v>16</v>
      </c>
      <c r="F68" t="s">
        <v>30</v>
      </c>
      <c r="G68" t="s">
        <v>27</v>
      </c>
      <c r="H68" s="1">
        <v>45162</v>
      </c>
      <c r="I68" t="s">
        <v>33</v>
      </c>
      <c r="J68">
        <v>54</v>
      </c>
      <c r="K68">
        <v>12.3</v>
      </c>
      <c r="L68">
        <v>883.46</v>
      </c>
      <c r="M68">
        <v>116.57</v>
      </c>
      <c r="N68" t="s">
        <v>49</v>
      </c>
      <c r="O68">
        <v>3</v>
      </c>
      <c r="P68" t="str" cm="1">
        <f t="array" ref="P68">_xlfn.IFS(C68&lt;25,"18-24", C68&lt;=35,"25-35", C68&lt;=50,"36-50",TRUE,"50+")</f>
        <v>50+</v>
      </c>
      <c r="Q68" t="str">
        <f t="shared" si="7"/>
        <v>new</v>
      </c>
      <c r="R68" t="str">
        <f t="shared" si="8"/>
        <v>high value</v>
      </c>
      <c r="S68" t="str">
        <f t="shared" si="9"/>
        <v>medium</v>
      </c>
      <c r="T68" t="str">
        <f t="shared" si="10"/>
        <v>Aug</v>
      </c>
      <c r="U68">
        <f t="shared" si="11"/>
        <v>2023</v>
      </c>
      <c r="V68" t="str">
        <f t="shared" si="12"/>
        <v>10-15</v>
      </c>
      <c r="W68" t="str">
        <f t="shared" si="13"/>
        <v>Slow</v>
      </c>
    </row>
    <row r="69" spans="1:23" x14ac:dyDescent="0.3">
      <c r="A69">
        <v>600068</v>
      </c>
      <c r="B69">
        <v>22548</v>
      </c>
      <c r="C69">
        <v>58</v>
      </c>
      <c r="D69" t="s">
        <v>7</v>
      </c>
      <c r="E69" t="s">
        <v>13</v>
      </c>
      <c r="F69" t="s">
        <v>18</v>
      </c>
      <c r="G69" t="s">
        <v>23</v>
      </c>
      <c r="H69" s="1">
        <v>44780</v>
      </c>
      <c r="I69" t="s">
        <v>33</v>
      </c>
      <c r="J69">
        <v>33</v>
      </c>
      <c r="K69">
        <v>9.1999999999999993</v>
      </c>
      <c r="L69">
        <v>662.45</v>
      </c>
      <c r="M69">
        <v>106.1</v>
      </c>
      <c r="N69" t="s">
        <v>49</v>
      </c>
      <c r="O69">
        <v>2</v>
      </c>
      <c r="P69" t="str" cm="1">
        <f t="array" ref="P69">_xlfn.IFS(C69&lt;25,"18-24", C69&lt;=35,"25-35", C69&lt;=50,"36-50",TRUE,"50+")</f>
        <v>50+</v>
      </c>
      <c r="Q69" t="str">
        <f t="shared" si="7"/>
        <v>new</v>
      </c>
      <c r="R69" t="str">
        <f t="shared" si="8"/>
        <v>high value</v>
      </c>
      <c r="S69" t="str">
        <f t="shared" si="9"/>
        <v>Low</v>
      </c>
      <c r="T69" t="str">
        <f t="shared" si="10"/>
        <v>Aug</v>
      </c>
      <c r="U69">
        <f t="shared" si="11"/>
        <v>2022</v>
      </c>
      <c r="V69" t="str">
        <f t="shared" si="12"/>
        <v>5-10</v>
      </c>
      <c r="W69" t="str">
        <f t="shared" si="13"/>
        <v>Medium</v>
      </c>
    </row>
    <row r="70" spans="1:23" x14ac:dyDescent="0.3">
      <c r="A70">
        <v>600069</v>
      </c>
      <c r="B70">
        <v>17354</v>
      </c>
      <c r="C70">
        <v>41</v>
      </c>
      <c r="D70" t="s">
        <v>4</v>
      </c>
      <c r="E70" t="s">
        <v>8</v>
      </c>
      <c r="F70" t="s">
        <v>22</v>
      </c>
      <c r="G70" t="s">
        <v>29</v>
      </c>
      <c r="H70" s="1">
        <v>44641</v>
      </c>
      <c r="I70" t="s">
        <v>33</v>
      </c>
      <c r="J70">
        <v>68</v>
      </c>
      <c r="K70">
        <v>13.3</v>
      </c>
      <c r="L70">
        <v>1143.92</v>
      </c>
      <c r="M70">
        <v>90.23</v>
      </c>
      <c r="N70" t="s">
        <v>49</v>
      </c>
      <c r="O70">
        <v>3</v>
      </c>
      <c r="P70" t="str" cm="1">
        <f t="array" ref="P70">_xlfn.IFS(C70&lt;25,"18-24", C70&lt;=35,"25-35", C70&lt;=50,"36-50",TRUE,"50+")</f>
        <v>36-50</v>
      </c>
      <c r="Q70" t="str">
        <f t="shared" si="7"/>
        <v>new</v>
      </c>
      <c r="R70" t="str">
        <f t="shared" si="8"/>
        <v>high value</v>
      </c>
      <c r="S70" t="str">
        <f t="shared" si="9"/>
        <v>medium</v>
      </c>
      <c r="T70" t="str">
        <f t="shared" si="10"/>
        <v>Mar</v>
      </c>
      <c r="U70">
        <f t="shared" si="11"/>
        <v>2022</v>
      </c>
      <c r="V70" t="str">
        <f t="shared" si="12"/>
        <v>10-15</v>
      </c>
      <c r="W70" t="str">
        <f t="shared" si="13"/>
        <v>Slow</v>
      </c>
    </row>
    <row r="71" spans="1:23" x14ac:dyDescent="0.3">
      <c r="A71">
        <v>600070</v>
      </c>
      <c r="B71">
        <v>92401</v>
      </c>
      <c r="C71">
        <v>37</v>
      </c>
      <c r="D71" t="s">
        <v>7</v>
      </c>
      <c r="E71" t="s">
        <v>13</v>
      </c>
      <c r="F71" t="s">
        <v>19</v>
      </c>
      <c r="G71" t="s">
        <v>29</v>
      </c>
      <c r="H71" s="1">
        <v>44740</v>
      </c>
      <c r="I71" t="s">
        <v>34</v>
      </c>
      <c r="J71">
        <v>29</v>
      </c>
      <c r="K71">
        <v>7.6</v>
      </c>
      <c r="L71">
        <v>775.39</v>
      </c>
      <c r="M71">
        <v>65.739999999999995</v>
      </c>
      <c r="N71" t="s">
        <v>49</v>
      </c>
      <c r="O71">
        <v>2</v>
      </c>
      <c r="P71" t="str" cm="1">
        <f t="array" ref="P71">_xlfn.IFS(C71&lt;25,"18-24", C71&lt;=35,"25-35", C71&lt;=50,"36-50",TRUE,"50+")</f>
        <v>36-50</v>
      </c>
      <c r="Q71" t="str">
        <f t="shared" si="7"/>
        <v>new</v>
      </c>
      <c r="R71" t="str">
        <f t="shared" si="8"/>
        <v>high value</v>
      </c>
      <c r="S71" t="str">
        <f t="shared" si="9"/>
        <v>Low</v>
      </c>
      <c r="T71" t="str">
        <f t="shared" si="10"/>
        <v>Jun</v>
      </c>
      <c r="U71">
        <f t="shared" si="11"/>
        <v>2022</v>
      </c>
      <c r="V71" t="str">
        <f t="shared" si="12"/>
        <v>5-10</v>
      </c>
      <c r="W71" t="str">
        <f t="shared" si="13"/>
        <v>Fast</v>
      </c>
    </row>
    <row r="72" spans="1:23" x14ac:dyDescent="0.3">
      <c r="A72">
        <v>600071</v>
      </c>
      <c r="B72">
        <v>62636</v>
      </c>
      <c r="C72">
        <v>25</v>
      </c>
      <c r="D72" t="s">
        <v>4</v>
      </c>
      <c r="E72" t="s">
        <v>16</v>
      </c>
      <c r="F72" t="s">
        <v>19</v>
      </c>
      <c r="G72" t="s">
        <v>29</v>
      </c>
      <c r="H72" s="1">
        <v>44682</v>
      </c>
      <c r="I72" t="s">
        <v>33</v>
      </c>
      <c r="J72">
        <v>51</v>
      </c>
      <c r="K72">
        <v>13.6</v>
      </c>
      <c r="L72">
        <v>844.26</v>
      </c>
      <c r="M72">
        <v>28.12</v>
      </c>
      <c r="N72" t="s">
        <v>47</v>
      </c>
      <c r="O72">
        <v>5</v>
      </c>
      <c r="P72" t="str" cm="1">
        <f t="array" ref="P72">_xlfn.IFS(C72&lt;25,"18-24", C72&lt;=35,"25-35", C72&lt;=50,"36-50",TRUE,"50+")</f>
        <v>25-35</v>
      </c>
      <c r="Q72" t="str">
        <f t="shared" si="7"/>
        <v>new</v>
      </c>
      <c r="R72" t="str">
        <f t="shared" si="8"/>
        <v>high value</v>
      </c>
      <c r="S72" t="str">
        <f t="shared" si="9"/>
        <v>High</v>
      </c>
      <c r="T72" t="str">
        <f t="shared" si="10"/>
        <v>May</v>
      </c>
      <c r="U72">
        <f t="shared" si="11"/>
        <v>2022</v>
      </c>
      <c r="V72" t="str">
        <f t="shared" si="12"/>
        <v>10-15</v>
      </c>
      <c r="W72" t="str">
        <f t="shared" si="13"/>
        <v>Slow</v>
      </c>
    </row>
    <row r="73" spans="1:23" x14ac:dyDescent="0.3">
      <c r="A73">
        <v>600072</v>
      </c>
      <c r="B73">
        <v>59500</v>
      </c>
      <c r="C73">
        <v>61</v>
      </c>
      <c r="D73" t="s">
        <v>4</v>
      </c>
      <c r="E73" t="s">
        <v>8</v>
      </c>
      <c r="F73" t="s">
        <v>18</v>
      </c>
      <c r="G73" t="s">
        <v>23</v>
      </c>
      <c r="H73" s="1">
        <v>45578</v>
      </c>
      <c r="I73" t="s">
        <v>33</v>
      </c>
      <c r="J73">
        <v>30</v>
      </c>
      <c r="K73">
        <v>1.4</v>
      </c>
      <c r="L73">
        <v>1395.57</v>
      </c>
      <c r="M73">
        <v>65.42</v>
      </c>
      <c r="N73" t="s">
        <v>48</v>
      </c>
      <c r="O73">
        <v>4</v>
      </c>
      <c r="P73" t="str" cm="1">
        <f t="array" ref="P73">_xlfn.IFS(C73&lt;25,"18-24", C73&lt;=35,"25-35", C73&lt;=50,"36-50",TRUE,"50+")</f>
        <v>50+</v>
      </c>
      <c r="Q73" t="str">
        <f t="shared" si="7"/>
        <v>new</v>
      </c>
      <c r="R73" t="str">
        <f t="shared" si="8"/>
        <v>high value</v>
      </c>
      <c r="S73" t="str">
        <f t="shared" si="9"/>
        <v>medium</v>
      </c>
      <c r="T73" t="str">
        <f t="shared" si="10"/>
        <v>Oct</v>
      </c>
      <c r="U73">
        <f t="shared" si="11"/>
        <v>2024</v>
      </c>
      <c r="V73" t="str">
        <f t="shared" si="12"/>
        <v>0-5</v>
      </c>
      <c r="W73" t="str">
        <f t="shared" si="13"/>
        <v>Fast</v>
      </c>
    </row>
    <row r="74" spans="1:23" x14ac:dyDescent="0.3">
      <c r="A74">
        <v>600073</v>
      </c>
      <c r="B74">
        <v>29530</v>
      </c>
      <c r="C74">
        <v>41</v>
      </c>
      <c r="D74" t="s">
        <v>7</v>
      </c>
      <c r="E74" t="s">
        <v>8</v>
      </c>
      <c r="F74" t="s">
        <v>28</v>
      </c>
      <c r="G74" t="s">
        <v>23</v>
      </c>
      <c r="H74" s="1">
        <v>45493</v>
      </c>
      <c r="I74" t="s">
        <v>33</v>
      </c>
      <c r="J74">
        <v>32</v>
      </c>
      <c r="K74">
        <v>10.1</v>
      </c>
      <c r="L74">
        <v>220.67</v>
      </c>
      <c r="M74">
        <v>119.77</v>
      </c>
      <c r="N74" t="s">
        <v>47</v>
      </c>
      <c r="O74">
        <v>5</v>
      </c>
      <c r="P74" t="str" cm="1">
        <f t="array" ref="P74">_xlfn.IFS(C74&lt;25,"18-24", C74&lt;=35,"25-35", C74&lt;=50,"36-50",TRUE,"50+")</f>
        <v>36-50</v>
      </c>
      <c r="Q74" t="str">
        <f t="shared" si="7"/>
        <v>new</v>
      </c>
      <c r="R74" t="str">
        <f t="shared" si="8"/>
        <v>low</v>
      </c>
      <c r="S74" t="str">
        <f t="shared" si="9"/>
        <v>High</v>
      </c>
      <c r="T74" t="str">
        <f t="shared" si="10"/>
        <v>Jul</v>
      </c>
      <c r="U74">
        <f t="shared" si="11"/>
        <v>2024</v>
      </c>
      <c r="V74" t="str">
        <f t="shared" si="12"/>
        <v>10-15</v>
      </c>
      <c r="W74" t="str">
        <f t="shared" si="13"/>
        <v>Medium</v>
      </c>
    </row>
    <row r="75" spans="1:23" x14ac:dyDescent="0.3">
      <c r="A75">
        <v>600074</v>
      </c>
      <c r="B75">
        <v>84814</v>
      </c>
      <c r="C75">
        <v>52</v>
      </c>
      <c r="D75" t="s">
        <v>4</v>
      </c>
      <c r="E75" t="s">
        <v>15</v>
      </c>
      <c r="F75" t="s">
        <v>18</v>
      </c>
      <c r="G75" t="s">
        <v>23</v>
      </c>
      <c r="H75" s="1">
        <v>44856</v>
      </c>
      <c r="I75" t="s">
        <v>34</v>
      </c>
      <c r="J75">
        <v>34</v>
      </c>
      <c r="K75">
        <v>4</v>
      </c>
      <c r="L75">
        <v>845.07</v>
      </c>
      <c r="M75">
        <v>21.81</v>
      </c>
      <c r="N75" t="s">
        <v>48</v>
      </c>
      <c r="O75">
        <v>3</v>
      </c>
      <c r="P75" t="str" cm="1">
        <f t="array" ref="P75">_xlfn.IFS(C75&lt;25,"18-24", C75&lt;=35,"25-35", C75&lt;=50,"36-50",TRUE,"50+")</f>
        <v>50+</v>
      </c>
      <c r="Q75" t="str">
        <f t="shared" si="7"/>
        <v>new</v>
      </c>
      <c r="R75" t="str">
        <f t="shared" si="8"/>
        <v>high value</v>
      </c>
      <c r="S75" t="str">
        <f t="shared" si="9"/>
        <v>medium</v>
      </c>
      <c r="T75" t="str">
        <f t="shared" si="10"/>
        <v>Oct</v>
      </c>
      <c r="U75">
        <f t="shared" si="11"/>
        <v>2022</v>
      </c>
      <c r="V75" t="str">
        <f t="shared" si="12"/>
        <v>0-5</v>
      </c>
      <c r="W75" t="str">
        <f t="shared" si="13"/>
        <v>Medium</v>
      </c>
    </row>
    <row r="76" spans="1:23" x14ac:dyDescent="0.3">
      <c r="A76">
        <v>600075</v>
      </c>
      <c r="B76">
        <v>59834</v>
      </c>
      <c r="C76">
        <v>33</v>
      </c>
      <c r="D76" t="s">
        <v>4</v>
      </c>
      <c r="E76" t="s">
        <v>11</v>
      </c>
      <c r="F76" t="s">
        <v>19</v>
      </c>
      <c r="G76" t="s">
        <v>29</v>
      </c>
      <c r="H76" s="1">
        <v>45014</v>
      </c>
      <c r="I76" t="s">
        <v>33</v>
      </c>
      <c r="J76">
        <v>52</v>
      </c>
      <c r="K76">
        <v>3.4</v>
      </c>
      <c r="L76">
        <v>687.45</v>
      </c>
      <c r="M76">
        <v>24.17</v>
      </c>
      <c r="N76" t="s">
        <v>48</v>
      </c>
      <c r="O76">
        <v>5</v>
      </c>
      <c r="P76" t="str" cm="1">
        <f t="array" ref="P76">_xlfn.IFS(C76&lt;25,"18-24", C76&lt;=35,"25-35", C76&lt;=50,"36-50",TRUE,"50+")</f>
        <v>25-35</v>
      </c>
      <c r="Q76" t="str">
        <f t="shared" si="7"/>
        <v>new</v>
      </c>
      <c r="R76" t="str">
        <f t="shared" si="8"/>
        <v>high value</v>
      </c>
      <c r="S76" t="str">
        <f t="shared" si="9"/>
        <v>High</v>
      </c>
      <c r="T76" t="str">
        <f t="shared" si="10"/>
        <v>Mar</v>
      </c>
      <c r="U76">
        <f t="shared" si="11"/>
        <v>2023</v>
      </c>
      <c r="V76" t="str">
        <f t="shared" si="12"/>
        <v>0-5</v>
      </c>
      <c r="W76" t="str">
        <f t="shared" si="13"/>
        <v>Slow</v>
      </c>
    </row>
    <row r="77" spans="1:23" x14ac:dyDescent="0.3">
      <c r="A77">
        <v>600076</v>
      </c>
      <c r="B77">
        <v>48231</v>
      </c>
      <c r="C77">
        <v>39</v>
      </c>
      <c r="D77" t="s">
        <v>4</v>
      </c>
      <c r="E77" t="s">
        <v>16</v>
      </c>
      <c r="F77" t="s">
        <v>24</v>
      </c>
      <c r="G77" t="s">
        <v>27</v>
      </c>
      <c r="H77" s="1">
        <v>45400</v>
      </c>
      <c r="I77" t="s">
        <v>33</v>
      </c>
      <c r="J77">
        <v>88</v>
      </c>
      <c r="K77">
        <v>8.4</v>
      </c>
      <c r="L77">
        <v>728.14</v>
      </c>
      <c r="M77">
        <v>28.7</v>
      </c>
      <c r="N77" t="s">
        <v>48</v>
      </c>
      <c r="O77">
        <v>1</v>
      </c>
      <c r="P77" t="str" cm="1">
        <f t="array" ref="P77">_xlfn.IFS(C77&lt;25,"18-24", C77&lt;=35,"25-35", C77&lt;=50,"36-50",TRUE,"50+")</f>
        <v>36-50</v>
      </c>
      <c r="Q77" t="str">
        <f t="shared" si="7"/>
        <v>new</v>
      </c>
      <c r="R77" t="str">
        <f t="shared" si="8"/>
        <v>high value</v>
      </c>
      <c r="S77" t="str">
        <f t="shared" si="9"/>
        <v>Low</v>
      </c>
      <c r="T77" t="str">
        <f t="shared" si="10"/>
        <v>Apr</v>
      </c>
      <c r="U77">
        <f t="shared" si="11"/>
        <v>2024</v>
      </c>
      <c r="V77" t="str">
        <f t="shared" si="12"/>
        <v>5-10</v>
      </c>
      <c r="W77" t="str">
        <f t="shared" si="13"/>
        <v>Slow</v>
      </c>
    </row>
    <row r="78" spans="1:23" x14ac:dyDescent="0.3">
      <c r="A78">
        <v>600077</v>
      </c>
      <c r="B78">
        <v>80925</v>
      </c>
      <c r="C78">
        <v>41</v>
      </c>
      <c r="D78" t="s">
        <v>4</v>
      </c>
      <c r="E78" t="s">
        <v>11</v>
      </c>
      <c r="F78" t="s">
        <v>19</v>
      </c>
      <c r="G78" t="s">
        <v>23</v>
      </c>
      <c r="H78" s="1">
        <v>45333</v>
      </c>
      <c r="I78" t="s">
        <v>33</v>
      </c>
      <c r="J78">
        <v>81</v>
      </c>
      <c r="K78">
        <v>7.2</v>
      </c>
      <c r="L78">
        <v>842.57</v>
      </c>
      <c r="M78">
        <v>88.1</v>
      </c>
      <c r="N78" t="s">
        <v>47</v>
      </c>
      <c r="O78">
        <v>2</v>
      </c>
      <c r="P78" t="str" cm="1">
        <f t="array" ref="P78">_xlfn.IFS(C78&lt;25,"18-24", C78&lt;=35,"25-35", C78&lt;=50,"36-50",TRUE,"50+")</f>
        <v>36-50</v>
      </c>
      <c r="Q78" t="str">
        <f t="shared" si="7"/>
        <v>new</v>
      </c>
      <c r="R78" t="str">
        <f t="shared" si="8"/>
        <v>high value</v>
      </c>
      <c r="S78" t="str">
        <f t="shared" si="9"/>
        <v>Low</v>
      </c>
      <c r="T78" t="str">
        <f t="shared" si="10"/>
        <v>Feb</v>
      </c>
      <c r="U78">
        <f t="shared" si="11"/>
        <v>2024</v>
      </c>
      <c r="V78" t="str">
        <f t="shared" si="12"/>
        <v>5-10</v>
      </c>
      <c r="W78" t="str">
        <f t="shared" si="13"/>
        <v>Slow</v>
      </c>
    </row>
    <row r="79" spans="1:23" x14ac:dyDescent="0.3">
      <c r="A79">
        <v>600078</v>
      </c>
      <c r="B79">
        <v>22507</v>
      </c>
      <c r="C79">
        <v>20</v>
      </c>
      <c r="D79" t="s">
        <v>4</v>
      </c>
      <c r="E79" t="s">
        <v>5</v>
      </c>
      <c r="F79" t="s">
        <v>32</v>
      </c>
      <c r="G79" t="s">
        <v>23</v>
      </c>
      <c r="H79" s="1">
        <v>45173</v>
      </c>
      <c r="I79" t="s">
        <v>34</v>
      </c>
      <c r="J79">
        <v>76</v>
      </c>
      <c r="K79">
        <v>12.7</v>
      </c>
      <c r="L79">
        <v>155</v>
      </c>
      <c r="M79">
        <v>37.36</v>
      </c>
      <c r="N79" t="s">
        <v>47</v>
      </c>
      <c r="O79">
        <v>3</v>
      </c>
      <c r="P79" t="str" cm="1">
        <f t="array" ref="P79">_xlfn.IFS(C79&lt;25,"18-24", C79&lt;=35,"25-35", C79&lt;=50,"36-50",TRUE,"50+")</f>
        <v>18-24</v>
      </c>
      <c r="Q79" t="str">
        <f t="shared" si="7"/>
        <v>new</v>
      </c>
      <c r="R79" t="str">
        <f t="shared" si="8"/>
        <v>low</v>
      </c>
      <c r="S79" t="str">
        <f t="shared" si="9"/>
        <v>medium</v>
      </c>
      <c r="T79" t="str">
        <f t="shared" si="10"/>
        <v>Sep</v>
      </c>
      <c r="U79">
        <f t="shared" si="11"/>
        <v>2023</v>
      </c>
      <c r="V79" t="str">
        <f t="shared" si="12"/>
        <v>10-15</v>
      </c>
      <c r="W79" t="str">
        <f t="shared" si="13"/>
        <v>Slow</v>
      </c>
    </row>
    <row r="80" spans="1:23" x14ac:dyDescent="0.3">
      <c r="A80">
        <v>600079</v>
      </c>
      <c r="B80">
        <v>24481</v>
      </c>
      <c r="C80">
        <v>29</v>
      </c>
      <c r="D80" t="s">
        <v>7</v>
      </c>
      <c r="E80" t="s">
        <v>16</v>
      </c>
      <c r="F80" t="s">
        <v>32</v>
      </c>
      <c r="G80" t="s">
        <v>27</v>
      </c>
      <c r="H80" s="1">
        <v>44858</v>
      </c>
      <c r="I80" t="s">
        <v>33</v>
      </c>
      <c r="J80">
        <v>31</v>
      </c>
      <c r="K80">
        <v>2.1</v>
      </c>
      <c r="L80">
        <v>1441.24</v>
      </c>
      <c r="M80">
        <v>43.69</v>
      </c>
      <c r="N80" t="s">
        <v>48</v>
      </c>
      <c r="O80">
        <v>1</v>
      </c>
      <c r="P80" t="str" cm="1">
        <f t="array" ref="P80">_xlfn.IFS(C80&lt;25,"18-24", C80&lt;=35,"25-35", C80&lt;=50,"36-50",TRUE,"50+")</f>
        <v>25-35</v>
      </c>
      <c r="Q80" t="str">
        <f t="shared" si="7"/>
        <v>new</v>
      </c>
      <c r="R80" t="str">
        <f t="shared" si="8"/>
        <v>high value</v>
      </c>
      <c r="S80" t="str">
        <f t="shared" si="9"/>
        <v>Low</v>
      </c>
      <c r="T80" t="str">
        <f t="shared" si="10"/>
        <v>Oct</v>
      </c>
      <c r="U80">
        <f t="shared" si="11"/>
        <v>2022</v>
      </c>
      <c r="V80" t="str">
        <f t="shared" si="12"/>
        <v>0-5</v>
      </c>
      <c r="W80" t="str">
        <f t="shared" si="13"/>
        <v>Medium</v>
      </c>
    </row>
    <row r="81" spans="1:23" x14ac:dyDescent="0.3">
      <c r="A81">
        <v>600080</v>
      </c>
      <c r="B81">
        <v>15955</v>
      </c>
      <c r="C81">
        <v>21</v>
      </c>
      <c r="D81" t="s">
        <v>7</v>
      </c>
      <c r="E81" t="s">
        <v>8</v>
      </c>
      <c r="F81" t="s">
        <v>32</v>
      </c>
      <c r="G81" t="s">
        <v>27</v>
      </c>
      <c r="H81" s="1">
        <v>44807</v>
      </c>
      <c r="I81" t="s">
        <v>34</v>
      </c>
      <c r="J81">
        <v>46</v>
      </c>
      <c r="K81">
        <v>3.6</v>
      </c>
      <c r="L81">
        <v>1182.08</v>
      </c>
      <c r="M81">
        <v>52.39</v>
      </c>
      <c r="N81" t="s">
        <v>48</v>
      </c>
      <c r="O81">
        <v>1</v>
      </c>
      <c r="P81" t="str" cm="1">
        <f t="array" ref="P81">_xlfn.IFS(C81&lt;25,"18-24", C81&lt;=35,"25-35", C81&lt;=50,"36-50",TRUE,"50+")</f>
        <v>18-24</v>
      </c>
      <c r="Q81" t="str">
        <f t="shared" si="7"/>
        <v>new</v>
      </c>
      <c r="R81" t="str">
        <f t="shared" si="8"/>
        <v>high value</v>
      </c>
      <c r="S81" t="str">
        <f t="shared" si="9"/>
        <v>Low</v>
      </c>
      <c r="T81" t="str">
        <f t="shared" si="10"/>
        <v>Sep</v>
      </c>
      <c r="U81">
        <f t="shared" si="11"/>
        <v>2022</v>
      </c>
      <c r="V81" t="str">
        <f t="shared" si="12"/>
        <v>0-5</v>
      </c>
      <c r="W81" t="str">
        <f t="shared" si="13"/>
        <v>Slow</v>
      </c>
    </row>
    <row r="82" spans="1:23" x14ac:dyDescent="0.3">
      <c r="A82">
        <v>600081</v>
      </c>
      <c r="B82">
        <v>38710</v>
      </c>
      <c r="C82">
        <v>52</v>
      </c>
      <c r="D82" t="s">
        <v>7</v>
      </c>
      <c r="E82" t="s">
        <v>11</v>
      </c>
      <c r="F82" t="s">
        <v>18</v>
      </c>
      <c r="G82" t="s">
        <v>21</v>
      </c>
      <c r="H82" s="1">
        <v>45156</v>
      </c>
      <c r="I82" t="s">
        <v>34</v>
      </c>
      <c r="J82">
        <v>46</v>
      </c>
      <c r="K82">
        <v>12.5</v>
      </c>
      <c r="L82">
        <v>502.72</v>
      </c>
      <c r="M82">
        <v>114.92</v>
      </c>
      <c r="N82" t="s">
        <v>48</v>
      </c>
      <c r="O82">
        <v>4</v>
      </c>
      <c r="P82" t="str" cm="1">
        <f t="array" ref="P82">_xlfn.IFS(C82&lt;25,"18-24", C82&lt;=35,"25-35", C82&lt;=50,"36-50",TRUE,"50+")</f>
        <v>50+</v>
      </c>
      <c r="Q82" t="str">
        <f t="shared" si="7"/>
        <v>new</v>
      </c>
      <c r="R82" t="str">
        <f t="shared" si="8"/>
        <v>high value</v>
      </c>
      <c r="S82" t="str">
        <f t="shared" si="9"/>
        <v>medium</v>
      </c>
      <c r="T82" t="str">
        <f t="shared" si="10"/>
        <v>Aug</v>
      </c>
      <c r="U82">
        <f t="shared" si="11"/>
        <v>2023</v>
      </c>
      <c r="V82" t="str">
        <f t="shared" si="12"/>
        <v>10-15</v>
      </c>
      <c r="W82" t="str">
        <f t="shared" si="13"/>
        <v>Slow</v>
      </c>
    </row>
    <row r="83" spans="1:23" x14ac:dyDescent="0.3">
      <c r="A83">
        <v>600082</v>
      </c>
      <c r="B83">
        <v>69815</v>
      </c>
      <c r="C83">
        <v>56</v>
      </c>
      <c r="D83" t="s">
        <v>4</v>
      </c>
      <c r="E83" t="s">
        <v>11</v>
      </c>
      <c r="F83" t="s">
        <v>26</v>
      </c>
      <c r="G83" t="s">
        <v>29</v>
      </c>
      <c r="H83" s="1">
        <v>45189</v>
      </c>
      <c r="I83" t="s">
        <v>34</v>
      </c>
      <c r="J83">
        <v>73</v>
      </c>
      <c r="K83">
        <v>10.3</v>
      </c>
      <c r="L83">
        <v>964.07</v>
      </c>
      <c r="M83">
        <v>26.54</v>
      </c>
      <c r="N83" t="s">
        <v>48</v>
      </c>
      <c r="O83">
        <v>2</v>
      </c>
      <c r="P83" t="str" cm="1">
        <f t="array" ref="P83">_xlfn.IFS(C83&lt;25,"18-24", C83&lt;=35,"25-35", C83&lt;=50,"36-50",TRUE,"50+")</f>
        <v>50+</v>
      </c>
      <c r="Q83" t="str">
        <f t="shared" si="7"/>
        <v>new</v>
      </c>
      <c r="R83" t="str">
        <f t="shared" si="8"/>
        <v>high value</v>
      </c>
      <c r="S83" t="str">
        <f t="shared" si="9"/>
        <v>Low</v>
      </c>
      <c r="T83" t="str">
        <f t="shared" si="10"/>
        <v>Sep</v>
      </c>
      <c r="U83">
        <f t="shared" si="11"/>
        <v>2023</v>
      </c>
      <c r="V83" t="str">
        <f t="shared" si="12"/>
        <v>10-15</v>
      </c>
      <c r="W83" t="str">
        <f t="shared" si="13"/>
        <v>Slow</v>
      </c>
    </row>
    <row r="84" spans="1:23" x14ac:dyDescent="0.3">
      <c r="A84">
        <v>600083</v>
      </c>
      <c r="B84">
        <v>49304</v>
      </c>
      <c r="C84">
        <v>50</v>
      </c>
      <c r="D84" t="s">
        <v>4</v>
      </c>
      <c r="E84" t="s">
        <v>5</v>
      </c>
      <c r="F84" t="s">
        <v>30</v>
      </c>
      <c r="G84" t="s">
        <v>31</v>
      </c>
      <c r="H84" s="1">
        <v>44846</v>
      </c>
      <c r="I84" t="s">
        <v>34</v>
      </c>
      <c r="J84">
        <v>87</v>
      </c>
      <c r="K84">
        <v>14.3</v>
      </c>
      <c r="L84">
        <v>1041.1199999999999</v>
      </c>
      <c r="M84">
        <v>85.57</v>
      </c>
      <c r="N84" t="s">
        <v>49</v>
      </c>
      <c r="O84">
        <v>5</v>
      </c>
      <c r="P84" t="str" cm="1">
        <f t="array" ref="P84">_xlfn.IFS(C84&lt;25,"18-24", C84&lt;=35,"25-35", C84&lt;=50,"36-50",TRUE,"50+")</f>
        <v>36-50</v>
      </c>
      <c r="Q84" t="str">
        <f t="shared" si="7"/>
        <v>new</v>
      </c>
      <c r="R84" t="str">
        <f t="shared" si="8"/>
        <v>high value</v>
      </c>
      <c r="S84" t="str">
        <f t="shared" si="9"/>
        <v>High</v>
      </c>
      <c r="T84" t="str">
        <f t="shared" si="10"/>
        <v>Oct</v>
      </c>
      <c r="U84">
        <f t="shared" si="11"/>
        <v>2022</v>
      </c>
      <c r="V84" t="str">
        <f t="shared" si="12"/>
        <v>10-15</v>
      </c>
      <c r="W84" t="str">
        <f t="shared" si="13"/>
        <v>Slow</v>
      </c>
    </row>
    <row r="85" spans="1:23" x14ac:dyDescent="0.3">
      <c r="A85">
        <v>600084</v>
      </c>
      <c r="B85">
        <v>15090</v>
      </c>
      <c r="C85">
        <v>47</v>
      </c>
      <c r="D85" t="s">
        <v>7</v>
      </c>
      <c r="E85" t="s">
        <v>11</v>
      </c>
      <c r="F85" t="s">
        <v>26</v>
      </c>
      <c r="G85" t="s">
        <v>27</v>
      </c>
      <c r="H85" s="1">
        <v>44839</v>
      </c>
      <c r="I85" t="s">
        <v>34</v>
      </c>
      <c r="J85">
        <v>63</v>
      </c>
      <c r="K85">
        <v>13.4</v>
      </c>
      <c r="L85">
        <v>1325.73</v>
      </c>
      <c r="M85">
        <v>20.78</v>
      </c>
      <c r="N85" t="s">
        <v>47</v>
      </c>
      <c r="O85">
        <v>4</v>
      </c>
      <c r="P85" t="str" cm="1">
        <f t="array" ref="P85">_xlfn.IFS(C85&lt;25,"18-24", C85&lt;=35,"25-35", C85&lt;=50,"36-50",TRUE,"50+")</f>
        <v>36-50</v>
      </c>
      <c r="Q85" t="str">
        <f t="shared" si="7"/>
        <v>new</v>
      </c>
      <c r="R85" t="str">
        <f t="shared" si="8"/>
        <v>high value</v>
      </c>
      <c r="S85" t="str">
        <f t="shared" si="9"/>
        <v>medium</v>
      </c>
      <c r="T85" t="str">
        <f t="shared" si="10"/>
        <v>Oct</v>
      </c>
      <c r="U85">
        <f t="shared" si="11"/>
        <v>2022</v>
      </c>
      <c r="V85" t="str">
        <f t="shared" si="12"/>
        <v>10-15</v>
      </c>
      <c r="W85" t="str">
        <f t="shared" si="13"/>
        <v>Slow</v>
      </c>
    </row>
    <row r="86" spans="1:23" x14ac:dyDescent="0.3">
      <c r="A86">
        <v>600085</v>
      </c>
      <c r="B86">
        <v>22530</v>
      </c>
      <c r="C86">
        <v>20</v>
      </c>
      <c r="D86" t="s">
        <v>4</v>
      </c>
      <c r="E86" t="s">
        <v>13</v>
      </c>
      <c r="F86" t="s">
        <v>19</v>
      </c>
      <c r="G86" t="s">
        <v>27</v>
      </c>
      <c r="H86" s="1">
        <v>45219</v>
      </c>
      <c r="I86" t="s">
        <v>33</v>
      </c>
      <c r="J86">
        <v>62</v>
      </c>
      <c r="K86">
        <v>6.9</v>
      </c>
      <c r="L86">
        <v>1060.57</v>
      </c>
      <c r="M86">
        <v>84.03</v>
      </c>
      <c r="N86" t="s">
        <v>47</v>
      </c>
      <c r="O86">
        <v>2</v>
      </c>
      <c r="P86" t="str" cm="1">
        <f t="array" ref="P86">_xlfn.IFS(C86&lt;25,"18-24", C86&lt;=35,"25-35", C86&lt;=50,"36-50",TRUE,"50+")</f>
        <v>18-24</v>
      </c>
      <c r="Q86" t="str">
        <f t="shared" si="7"/>
        <v>new</v>
      </c>
      <c r="R86" t="str">
        <f t="shared" si="8"/>
        <v>high value</v>
      </c>
      <c r="S86" t="str">
        <f t="shared" si="9"/>
        <v>Low</v>
      </c>
      <c r="T86" t="str">
        <f t="shared" si="10"/>
        <v>Oct</v>
      </c>
      <c r="U86">
        <f t="shared" si="11"/>
        <v>2023</v>
      </c>
      <c r="V86" t="str">
        <f t="shared" si="12"/>
        <v>5-10</v>
      </c>
      <c r="W86" t="str">
        <f t="shared" si="13"/>
        <v>Slow</v>
      </c>
    </row>
    <row r="87" spans="1:23" x14ac:dyDescent="0.3">
      <c r="A87">
        <v>600086</v>
      </c>
      <c r="B87">
        <v>76907</v>
      </c>
      <c r="C87">
        <v>39</v>
      </c>
      <c r="D87" t="s">
        <v>4</v>
      </c>
      <c r="E87" t="s">
        <v>11</v>
      </c>
      <c r="F87" t="s">
        <v>24</v>
      </c>
      <c r="G87" t="s">
        <v>31</v>
      </c>
      <c r="H87" s="1">
        <v>45021</v>
      </c>
      <c r="I87" t="s">
        <v>34</v>
      </c>
      <c r="J87">
        <v>41</v>
      </c>
      <c r="K87">
        <v>3.8</v>
      </c>
      <c r="L87">
        <v>294.70999999999998</v>
      </c>
      <c r="M87">
        <v>116.23</v>
      </c>
      <c r="N87" t="s">
        <v>48</v>
      </c>
      <c r="O87">
        <v>2</v>
      </c>
      <c r="P87" t="str" cm="1">
        <f t="array" ref="P87">_xlfn.IFS(C87&lt;25,"18-24", C87&lt;=35,"25-35", C87&lt;=50,"36-50",TRUE,"50+")</f>
        <v>36-50</v>
      </c>
      <c r="Q87" t="str">
        <f t="shared" si="7"/>
        <v>new</v>
      </c>
      <c r="R87" t="str">
        <f t="shared" si="8"/>
        <v>medium</v>
      </c>
      <c r="S87" t="str">
        <f t="shared" si="9"/>
        <v>Low</v>
      </c>
      <c r="T87" t="str">
        <f t="shared" si="10"/>
        <v>Apr</v>
      </c>
      <c r="U87">
        <f t="shared" si="11"/>
        <v>2023</v>
      </c>
      <c r="V87" t="str">
        <f t="shared" si="12"/>
        <v>0-5</v>
      </c>
      <c r="W87" t="str">
        <f t="shared" si="13"/>
        <v>Medium</v>
      </c>
    </row>
    <row r="88" spans="1:23" x14ac:dyDescent="0.3">
      <c r="A88">
        <v>600087</v>
      </c>
      <c r="B88">
        <v>24173</v>
      </c>
      <c r="C88">
        <v>46</v>
      </c>
      <c r="D88" t="s">
        <v>7</v>
      </c>
      <c r="E88" t="s">
        <v>5</v>
      </c>
      <c r="F88" t="s">
        <v>30</v>
      </c>
      <c r="G88" t="s">
        <v>21</v>
      </c>
      <c r="H88" s="1">
        <v>44949</v>
      </c>
      <c r="I88" t="s">
        <v>33</v>
      </c>
      <c r="J88">
        <v>39</v>
      </c>
      <c r="K88">
        <v>8.5</v>
      </c>
      <c r="L88">
        <v>785.81</v>
      </c>
      <c r="M88">
        <v>93.17</v>
      </c>
      <c r="N88" t="s">
        <v>47</v>
      </c>
      <c r="O88">
        <v>4</v>
      </c>
      <c r="P88" t="str" cm="1">
        <f t="array" ref="P88">_xlfn.IFS(C88&lt;25,"18-24", C88&lt;=35,"25-35", C88&lt;=50,"36-50",TRUE,"50+")</f>
        <v>36-50</v>
      </c>
      <c r="Q88" t="str">
        <f t="shared" si="7"/>
        <v>new</v>
      </c>
      <c r="R88" t="str">
        <f t="shared" si="8"/>
        <v>high value</v>
      </c>
      <c r="S88" t="str">
        <f t="shared" si="9"/>
        <v>medium</v>
      </c>
      <c r="T88" t="str">
        <f t="shared" si="10"/>
        <v>Jan</v>
      </c>
      <c r="U88">
        <f t="shared" si="11"/>
        <v>2023</v>
      </c>
      <c r="V88" t="str">
        <f t="shared" si="12"/>
        <v>5-10</v>
      </c>
      <c r="W88" t="str">
        <f t="shared" si="13"/>
        <v>Medium</v>
      </c>
    </row>
    <row r="89" spans="1:23" x14ac:dyDescent="0.3">
      <c r="A89">
        <v>600088</v>
      </c>
      <c r="B89">
        <v>20294</v>
      </c>
      <c r="C89">
        <v>19</v>
      </c>
      <c r="D89" t="s">
        <v>7</v>
      </c>
      <c r="E89" t="s">
        <v>11</v>
      </c>
      <c r="F89" t="s">
        <v>30</v>
      </c>
      <c r="G89" t="s">
        <v>29</v>
      </c>
      <c r="H89" s="1">
        <v>45618</v>
      </c>
      <c r="I89" t="s">
        <v>34</v>
      </c>
      <c r="J89">
        <v>52</v>
      </c>
      <c r="K89">
        <v>9.1999999999999993</v>
      </c>
      <c r="L89">
        <v>989.92</v>
      </c>
      <c r="M89">
        <v>60.97</v>
      </c>
      <c r="N89" t="s">
        <v>49</v>
      </c>
      <c r="O89">
        <v>2</v>
      </c>
      <c r="P89" t="str" cm="1">
        <f t="array" ref="P89">_xlfn.IFS(C89&lt;25,"18-24", C89&lt;=35,"25-35", C89&lt;=50,"36-50",TRUE,"50+")</f>
        <v>18-24</v>
      </c>
      <c r="Q89" t="str">
        <f t="shared" si="7"/>
        <v>new</v>
      </c>
      <c r="R89" t="str">
        <f t="shared" si="8"/>
        <v>high value</v>
      </c>
      <c r="S89" t="str">
        <f t="shared" si="9"/>
        <v>Low</v>
      </c>
      <c r="T89" t="str">
        <f t="shared" si="10"/>
        <v>Nov</v>
      </c>
      <c r="U89">
        <f t="shared" si="11"/>
        <v>2024</v>
      </c>
      <c r="V89" t="str">
        <f t="shared" si="12"/>
        <v>5-10</v>
      </c>
      <c r="W89" t="str">
        <f t="shared" si="13"/>
        <v>Slow</v>
      </c>
    </row>
    <row r="90" spans="1:23" x14ac:dyDescent="0.3">
      <c r="A90">
        <v>600089</v>
      </c>
      <c r="B90">
        <v>24839</v>
      </c>
      <c r="C90">
        <v>42</v>
      </c>
      <c r="D90" t="s">
        <v>4</v>
      </c>
      <c r="E90" t="s">
        <v>16</v>
      </c>
      <c r="F90" t="s">
        <v>24</v>
      </c>
      <c r="G90" t="s">
        <v>27</v>
      </c>
      <c r="H90" s="1">
        <v>45486</v>
      </c>
      <c r="I90" t="s">
        <v>33</v>
      </c>
      <c r="J90">
        <v>38</v>
      </c>
      <c r="K90">
        <v>1.1000000000000001</v>
      </c>
      <c r="L90">
        <v>1125.04</v>
      </c>
      <c r="M90">
        <v>108</v>
      </c>
      <c r="N90" t="s">
        <v>49</v>
      </c>
      <c r="O90">
        <v>2</v>
      </c>
      <c r="P90" t="str" cm="1">
        <f t="array" ref="P90">_xlfn.IFS(C90&lt;25,"18-24", C90&lt;=35,"25-35", C90&lt;=50,"36-50",TRUE,"50+")</f>
        <v>36-50</v>
      </c>
      <c r="Q90" t="str">
        <f t="shared" si="7"/>
        <v>new</v>
      </c>
      <c r="R90" t="str">
        <f t="shared" si="8"/>
        <v>high value</v>
      </c>
      <c r="S90" t="str">
        <f t="shared" si="9"/>
        <v>Low</v>
      </c>
      <c r="T90" t="str">
        <f t="shared" si="10"/>
        <v>Jul</v>
      </c>
      <c r="U90">
        <f t="shared" si="11"/>
        <v>2024</v>
      </c>
      <c r="V90" t="str">
        <f t="shared" si="12"/>
        <v>0-5</v>
      </c>
      <c r="W90" t="str">
        <f t="shared" si="13"/>
        <v>Medium</v>
      </c>
    </row>
    <row r="91" spans="1:23" x14ac:dyDescent="0.3">
      <c r="A91">
        <v>600090</v>
      </c>
      <c r="B91">
        <v>98031</v>
      </c>
      <c r="C91">
        <v>34</v>
      </c>
      <c r="D91" t="s">
        <v>4</v>
      </c>
      <c r="E91" t="s">
        <v>11</v>
      </c>
      <c r="F91" t="s">
        <v>19</v>
      </c>
      <c r="G91" t="s">
        <v>21</v>
      </c>
      <c r="H91" s="1">
        <v>45319</v>
      </c>
      <c r="I91" t="s">
        <v>33</v>
      </c>
      <c r="J91">
        <v>74</v>
      </c>
      <c r="K91">
        <v>4.5</v>
      </c>
      <c r="L91">
        <v>313.24</v>
      </c>
      <c r="M91">
        <v>74.400000000000006</v>
      </c>
      <c r="N91" t="s">
        <v>47</v>
      </c>
      <c r="O91">
        <v>1</v>
      </c>
      <c r="P91" t="str" cm="1">
        <f t="array" ref="P91">_xlfn.IFS(C91&lt;25,"18-24", C91&lt;=35,"25-35", C91&lt;=50,"36-50",TRUE,"50+")</f>
        <v>25-35</v>
      </c>
      <c r="Q91" t="str">
        <f t="shared" si="7"/>
        <v>repeat</v>
      </c>
      <c r="R91" t="str">
        <f t="shared" si="8"/>
        <v>medium</v>
      </c>
      <c r="S91" t="str">
        <f t="shared" si="9"/>
        <v>Low</v>
      </c>
      <c r="T91" t="str">
        <f t="shared" si="10"/>
        <v>Jan</v>
      </c>
      <c r="U91">
        <f t="shared" si="11"/>
        <v>2024</v>
      </c>
      <c r="V91" t="str">
        <f t="shared" si="12"/>
        <v>0-5</v>
      </c>
      <c r="W91" t="str">
        <f t="shared" si="13"/>
        <v>Slow</v>
      </c>
    </row>
    <row r="92" spans="1:23" x14ac:dyDescent="0.3">
      <c r="A92">
        <v>600091</v>
      </c>
      <c r="B92">
        <v>54191</v>
      </c>
      <c r="C92">
        <v>30</v>
      </c>
      <c r="D92" t="s">
        <v>7</v>
      </c>
      <c r="E92" t="s">
        <v>16</v>
      </c>
      <c r="F92" t="s">
        <v>30</v>
      </c>
      <c r="G92" t="s">
        <v>27</v>
      </c>
      <c r="H92" s="1">
        <v>44615</v>
      </c>
      <c r="I92" t="s">
        <v>34</v>
      </c>
      <c r="J92">
        <v>77</v>
      </c>
      <c r="K92">
        <v>10.6</v>
      </c>
      <c r="L92">
        <v>1052.57</v>
      </c>
      <c r="M92">
        <v>90.49</v>
      </c>
      <c r="N92" t="s">
        <v>50</v>
      </c>
      <c r="O92">
        <v>4</v>
      </c>
      <c r="P92" t="str" cm="1">
        <f t="array" ref="P92">_xlfn.IFS(C92&lt;25,"18-24", C92&lt;=35,"25-35", C92&lt;=50,"36-50",TRUE,"50+")</f>
        <v>25-35</v>
      </c>
      <c r="Q92" t="str">
        <f t="shared" si="7"/>
        <v>new</v>
      </c>
      <c r="R92" t="str">
        <f t="shared" si="8"/>
        <v>high value</v>
      </c>
      <c r="S92" t="str">
        <f t="shared" si="9"/>
        <v>medium</v>
      </c>
      <c r="T92" t="str">
        <f t="shared" si="10"/>
        <v>Feb</v>
      </c>
      <c r="U92">
        <f t="shared" si="11"/>
        <v>2022</v>
      </c>
      <c r="V92" t="str">
        <f t="shared" si="12"/>
        <v>10-15</v>
      </c>
      <c r="W92" t="str">
        <f t="shared" si="13"/>
        <v>Slow</v>
      </c>
    </row>
    <row r="93" spans="1:23" x14ac:dyDescent="0.3">
      <c r="A93">
        <v>600092</v>
      </c>
      <c r="B93">
        <v>79515</v>
      </c>
      <c r="C93">
        <v>62</v>
      </c>
      <c r="D93" t="s">
        <v>7</v>
      </c>
      <c r="E93" t="s">
        <v>16</v>
      </c>
      <c r="F93" t="s">
        <v>18</v>
      </c>
      <c r="G93" t="s">
        <v>23</v>
      </c>
      <c r="H93" s="1">
        <v>45139</v>
      </c>
      <c r="I93" t="s">
        <v>33</v>
      </c>
      <c r="J93">
        <v>27</v>
      </c>
      <c r="K93">
        <v>3.9</v>
      </c>
      <c r="L93">
        <v>626.71</v>
      </c>
      <c r="M93">
        <v>94.66</v>
      </c>
      <c r="N93" t="s">
        <v>50</v>
      </c>
      <c r="O93">
        <v>2</v>
      </c>
      <c r="P93" t="str" cm="1">
        <f t="array" ref="P93">_xlfn.IFS(C93&lt;25,"18-24", C93&lt;=35,"25-35", C93&lt;=50,"36-50",TRUE,"50+")</f>
        <v>50+</v>
      </c>
      <c r="Q93" t="str">
        <f t="shared" si="7"/>
        <v>repeat</v>
      </c>
      <c r="R93" t="str">
        <f t="shared" si="8"/>
        <v>high value</v>
      </c>
      <c r="S93" t="str">
        <f t="shared" si="9"/>
        <v>Low</v>
      </c>
      <c r="T93" t="str">
        <f t="shared" si="10"/>
        <v>Aug</v>
      </c>
      <c r="U93">
        <f t="shared" si="11"/>
        <v>2023</v>
      </c>
      <c r="V93" t="str">
        <f t="shared" si="12"/>
        <v>0-5</v>
      </c>
      <c r="W93" t="str">
        <f t="shared" si="13"/>
        <v>Fast</v>
      </c>
    </row>
    <row r="94" spans="1:23" x14ac:dyDescent="0.3">
      <c r="A94">
        <v>600093</v>
      </c>
      <c r="B94">
        <v>60537</v>
      </c>
      <c r="C94">
        <v>25</v>
      </c>
      <c r="D94" t="s">
        <v>7</v>
      </c>
      <c r="E94" t="s">
        <v>13</v>
      </c>
      <c r="F94" t="s">
        <v>18</v>
      </c>
      <c r="G94" t="s">
        <v>23</v>
      </c>
      <c r="H94" s="1">
        <v>44742</v>
      </c>
      <c r="I94" t="s">
        <v>34</v>
      </c>
      <c r="J94">
        <v>64</v>
      </c>
      <c r="K94">
        <v>1.9</v>
      </c>
      <c r="L94">
        <v>398.8</v>
      </c>
      <c r="M94">
        <v>51.63</v>
      </c>
      <c r="N94" t="s">
        <v>50</v>
      </c>
      <c r="O94">
        <v>1</v>
      </c>
      <c r="P94" t="str" cm="1">
        <f t="array" ref="P94">_xlfn.IFS(C94&lt;25,"18-24", C94&lt;=35,"25-35", C94&lt;=50,"36-50",TRUE,"50+")</f>
        <v>25-35</v>
      </c>
      <c r="Q94" t="str">
        <f t="shared" si="7"/>
        <v>repeat</v>
      </c>
      <c r="R94" t="str">
        <f t="shared" si="8"/>
        <v>medium</v>
      </c>
      <c r="S94" t="str">
        <f t="shared" si="9"/>
        <v>Low</v>
      </c>
      <c r="T94" t="str">
        <f t="shared" si="10"/>
        <v>Jun</v>
      </c>
      <c r="U94">
        <f t="shared" si="11"/>
        <v>2022</v>
      </c>
      <c r="V94" t="str">
        <f t="shared" si="12"/>
        <v>0-5</v>
      </c>
      <c r="W94" t="str">
        <f t="shared" si="13"/>
        <v>Slow</v>
      </c>
    </row>
    <row r="95" spans="1:23" x14ac:dyDescent="0.3">
      <c r="A95">
        <v>600094</v>
      </c>
      <c r="B95">
        <v>85045</v>
      </c>
      <c r="C95">
        <v>51</v>
      </c>
      <c r="D95" t="s">
        <v>4</v>
      </c>
      <c r="E95" t="s">
        <v>11</v>
      </c>
      <c r="F95" t="s">
        <v>26</v>
      </c>
      <c r="G95" t="s">
        <v>31</v>
      </c>
      <c r="H95" s="1">
        <v>44993</v>
      </c>
      <c r="I95" t="s">
        <v>34</v>
      </c>
      <c r="J95">
        <v>79</v>
      </c>
      <c r="K95">
        <v>15</v>
      </c>
      <c r="L95">
        <v>244.95</v>
      </c>
      <c r="M95">
        <v>110.18</v>
      </c>
      <c r="N95" t="s">
        <v>49</v>
      </c>
      <c r="O95">
        <v>2</v>
      </c>
      <c r="P95" t="str" cm="1">
        <f t="array" ref="P95">_xlfn.IFS(C95&lt;25,"18-24", C95&lt;=35,"25-35", C95&lt;=50,"36-50",TRUE,"50+")</f>
        <v>50+</v>
      </c>
      <c r="Q95" t="str">
        <f t="shared" si="7"/>
        <v>repeat</v>
      </c>
      <c r="R95" t="str">
        <f t="shared" si="8"/>
        <v>low</v>
      </c>
      <c r="S95" t="str">
        <f t="shared" si="9"/>
        <v>Low</v>
      </c>
      <c r="T95" t="str">
        <f t="shared" si="10"/>
        <v>Mar</v>
      </c>
      <c r="U95">
        <f t="shared" si="11"/>
        <v>2023</v>
      </c>
      <c r="V95" t="str">
        <f t="shared" si="12"/>
        <v>10-15</v>
      </c>
      <c r="W95" t="str">
        <f t="shared" si="13"/>
        <v>Slow</v>
      </c>
    </row>
    <row r="96" spans="1:23" x14ac:dyDescent="0.3">
      <c r="A96">
        <v>600095</v>
      </c>
      <c r="B96">
        <v>61609</v>
      </c>
      <c r="C96">
        <v>33</v>
      </c>
      <c r="D96" t="s">
        <v>7</v>
      </c>
      <c r="E96" t="s">
        <v>15</v>
      </c>
      <c r="F96" t="s">
        <v>28</v>
      </c>
      <c r="G96" t="s">
        <v>27</v>
      </c>
      <c r="H96" s="1">
        <v>45136</v>
      </c>
      <c r="I96" t="s">
        <v>33</v>
      </c>
      <c r="J96">
        <v>73</v>
      </c>
      <c r="K96">
        <v>1.4</v>
      </c>
      <c r="L96">
        <v>1252.44</v>
      </c>
      <c r="M96">
        <v>83.26</v>
      </c>
      <c r="N96" t="s">
        <v>47</v>
      </c>
      <c r="O96">
        <v>2</v>
      </c>
      <c r="P96" t="str" cm="1">
        <f t="array" ref="P96">_xlfn.IFS(C96&lt;25,"18-24", C96&lt;=35,"25-35", C96&lt;=50,"36-50",TRUE,"50+")</f>
        <v>25-35</v>
      </c>
      <c r="Q96" t="str">
        <f t="shared" si="7"/>
        <v>new</v>
      </c>
      <c r="R96" t="str">
        <f t="shared" si="8"/>
        <v>high value</v>
      </c>
      <c r="S96" t="str">
        <f t="shared" si="9"/>
        <v>Low</v>
      </c>
      <c r="T96" t="str">
        <f t="shared" si="10"/>
        <v>Jul</v>
      </c>
      <c r="U96">
        <f t="shared" si="11"/>
        <v>2023</v>
      </c>
      <c r="V96" t="str">
        <f t="shared" si="12"/>
        <v>0-5</v>
      </c>
      <c r="W96" t="str">
        <f t="shared" si="13"/>
        <v>Slow</v>
      </c>
    </row>
    <row r="97" spans="1:23" x14ac:dyDescent="0.3">
      <c r="A97">
        <v>600096</v>
      </c>
      <c r="B97">
        <v>80298</v>
      </c>
      <c r="C97">
        <v>44</v>
      </c>
      <c r="D97" t="s">
        <v>4</v>
      </c>
      <c r="E97" t="s">
        <v>15</v>
      </c>
      <c r="F97" t="s">
        <v>30</v>
      </c>
      <c r="G97" t="s">
        <v>21</v>
      </c>
      <c r="H97" s="1">
        <v>45423</v>
      </c>
      <c r="I97" t="s">
        <v>34</v>
      </c>
      <c r="J97">
        <v>20</v>
      </c>
      <c r="K97">
        <v>5.5</v>
      </c>
      <c r="L97">
        <v>571.54999999999995</v>
      </c>
      <c r="M97">
        <v>80.34</v>
      </c>
      <c r="N97" t="s">
        <v>48</v>
      </c>
      <c r="O97">
        <v>2</v>
      </c>
      <c r="P97" t="str" cm="1">
        <f t="array" ref="P97">_xlfn.IFS(C97&lt;25,"18-24", C97&lt;=35,"25-35", C97&lt;=50,"36-50",TRUE,"50+")</f>
        <v>36-50</v>
      </c>
      <c r="Q97" t="str">
        <f t="shared" si="7"/>
        <v>new</v>
      </c>
      <c r="R97" t="str">
        <f t="shared" si="8"/>
        <v>high value</v>
      </c>
      <c r="S97" t="str">
        <f t="shared" si="9"/>
        <v>Low</v>
      </c>
      <c r="T97" t="str">
        <f t="shared" si="10"/>
        <v>May</v>
      </c>
      <c r="U97">
        <f t="shared" si="11"/>
        <v>2024</v>
      </c>
      <c r="V97" t="str">
        <f t="shared" si="12"/>
        <v>5-10</v>
      </c>
      <c r="W97" t="str">
        <f t="shared" si="13"/>
        <v>Fast</v>
      </c>
    </row>
    <row r="98" spans="1:23" x14ac:dyDescent="0.3">
      <c r="A98">
        <v>600097</v>
      </c>
      <c r="B98">
        <v>35120</v>
      </c>
      <c r="C98">
        <v>24</v>
      </c>
      <c r="D98" t="s">
        <v>4</v>
      </c>
      <c r="E98" t="s">
        <v>13</v>
      </c>
      <c r="F98" t="s">
        <v>32</v>
      </c>
      <c r="G98" t="s">
        <v>21</v>
      </c>
      <c r="H98" s="1">
        <v>44937</v>
      </c>
      <c r="I98" t="s">
        <v>34</v>
      </c>
      <c r="J98">
        <v>84</v>
      </c>
      <c r="K98">
        <v>14.4</v>
      </c>
      <c r="L98">
        <v>688.43</v>
      </c>
      <c r="M98">
        <v>30.74</v>
      </c>
      <c r="N98" t="s">
        <v>47</v>
      </c>
      <c r="O98">
        <v>4</v>
      </c>
      <c r="P98" t="str" cm="1">
        <f t="array" ref="P98">_xlfn.IFS(C98&lt;25,"18-24", C98&lt;=35,"25-35", C98&lt;=50,"36-50",TRUE,"50+")</f>
        <v>18-24</v>
      </c>
      <c r="Q98" t="str">
        <f t="shared" si="7"/>
        <v>new</v>
      </c>
      <c r="R98" t="str">
        <f t="shared" si="8"/>
        <v>high value</v>
      </c>
      <c r="S98" t="str">
        <f t="shared" si="9"/>
        <v>medium</v>
      </c>
      <c r="T98" t="str">
        <f t="shared" si="10"/>
        <v>Jan</v>
      </c>
      <c r="U98">
        <f t="shared" si="11"/>
        <v>2023</v>
      </c>
      <c r="V98" t="str">
        <f t="shared" si="12"/>
        <v>10-15</v>
      </c>
      <c r="W98" t="str">
        <f t="shared" si="13"/>
        <v>Slow</v>
      </c>
    </row>
    <row r="99" spans="1:23" x14ac:dyDescent="0.3">
      <c r="A99">
        <v>600098</v>
      </c>
      <c r="B99">
        <v>73049</v>
      </c>
      <c r="C99">
        <v>34</v>
      </c>
      <c r="D99" t="s">
        <v>7</v>
      </c>
      <c r="E99" t="s">
        <v>5</v>
      </c>
      <c r="F99" t="s">
        <v>24</v>
      </c>
      <c r="G99" t="s">
        <v>21</v>
      </c>
      <c r="H99" s="1">
        <v>44778</v>
      </c>
      <c r="I99" t="s">
        <v>34</v>
      </c>
      <c r="J99">
        <v>43</v>
      </c>
      <c r="K99">
        <v>4.5</v>
      </c>
      <c r="L99">
        <v>1143.52</v>
      </c>
      <c r="M99">
        <v>70.959999999999994</v>
      </c>
      <c r="N99" t="s">
        <v>49</v>
      </c>
      <c r="O99">
        <v>4</v>
      </c>
      <c r="P99" t="str" cm="1">
        <f t="array" ref="P99">_xlfn.IFS(C99&lt;25,"18-24", C99&lt;=35,"25-35", C99&lt;=50,"36-50",TRUE,"50+")</f>
        <v>25-35</v>
      </c>
      <c r="Q99" t="str">
        <f t="shared" si="7"/>
        <v>new</v>
      </c>
      <c r="R99" t="str">
        <f t="shared" si="8"/>
        <v>high value</v>
      </c>
      <c r="S99" t="str">
        <f t="shared" si="9"/>
        <v>medium</v>
      </c>
      <c r="T99" t="str">
        <f t="shared" si="10"/>
        <v>Aug</v>
      </c>
      <c r="U99">
        <f t="shared" si="11"/>
        <v>2022</v>
      </c>
      <c r="V99" t="str">
        <f t="shared" si="12"/>
        <v>0-5</v>
      </c>
      <c r="W99" t="str">
        <f t="shared" si="13"/>
        <v>Medium</v>
      </c>
    </row>
    <row r="100" spans="1:23" x14ac:dyDescent="0.3">
      <c r="A100">
        <v>600099</v>
      </c>
      <c r="B100">
        <v>57922</v>
      </c>
      <c r="C100">
        <v>44</v>
      </c>
      <c r="D100" t="s">
        <v>7</v>
      </c>
      <c r="E100" t="s">
        <v>13</v>
      </c>
      <c r="F100" t="s">
        <v>28</v>
      </c>
      <c r="G100" t="s">
        <v>29</v>
      </c>
      <c r="H100" s="1">
        <v>44836</v>
      </c>
      <c r="I100" t="s">
        <v>33</v>
      </c>
      <c r="J100">
        <v>80</v>
      </c>
      <c r="K100">
        <v>8.6</v>
      </c>
      <c r="L100">
        <v>1488.13</v>
      </c>
      <c r="M100">
        <v>48.19</v>
      </c>
      <c r="N100" t="s">
        <v>48</v>
      </c>
      <c r="O100">
        <v>2</v>
      </c>
      <c r="P100" t="str" cm="1">
        <f t="array" ref="P100">_xlfn.IFS(C100&lt;25,"18-24", C100&lt;=35,"25-35", C100&lt;=50,"36-50",TRUE,"50+")</f>
        <v>36-50</v>
      </c>
      <c r="Q100" t="str">
        <f t="shared" si="7"/>
        <v>new</v>
      </c>
      <c r="R100" t="str">
        <f t="shared" si="8"/>
        <v>high value</v>
      </c>
      <c r="S100" t="str">
        <f t="shared" si="9"/>
        <v>Low</v>
      </c>
      <c r="T100" t="str">
        <f t="shared" si="10"/>
        <v>Oct</v>
      </c>
      <c r="U100">
        <f t="shared" si="11"/>
        <v>2022</v>
      </c>
      <c r="V100" t="str">
        <f t="shared" si="12"/>
        <v>5-10</v>
      </c>
      <c r="W100" t="str">
        <f t="shared" si="13"/>
        <v>Slow</v>
      </c>
    </row>
    <row r="101" spans="1:23" x14ac:dyDescent="0.3">
      <c r="A101">
        <v>600100</v>
      </c>
      <c r="B101">
        <v>67413</v>
      </c>
      <c r="C101">
        <v>48</v>
      </c>
      <c r="D101" t="s">
        <v>7</v>
      </c>
      <c r="E101" t="s">
        <v>13</v>
      </c>
      <c r="F101" t="s">
        <v>18</v>
      </c>
      <c r="G101" t="s">
        <v>29</v>
      </c>
      <c r="H101" s="1">
        <v>45116</v>
      </c>
      <c r="I101" t="s">
        <v>33</v>
      </c>
      <c r="J101">
        <v>42</v>
      </c>
      <c r="K101">
        <v>3.9</v>
      </c>
      <c r="L101">
        <v>1172.51</v>
      </c>
      <c r="M101">
        <v>25.97</v>
      </c>
      <c r="N101" t="s">
        <v>47</v>
      </c>
      <c r="O101">
        <v>2</v>
      </c>
      <c r="P101" t="str" cm="1">
        <f t="array" ref="P101">_xlfn.IFS(C101&lt;25,"18-24", C101&lt;=35,"25-35", C101&lt;=50,"36-50",TRUE,"50+")</f>
        <v>36-50</v>
      </c>
      <c r="Q101" t="str">
        <f t="shared" si="7"/>
        <v>new</v>
      </c>
      <c r="R101" t="str">
        <f t="shared" si="8"/>
        <v>high value</v>
      </c>
      <c r="S101" t="str">
        <f t="shared" si="9"/>
        <v>Low</v>
      </c>
      <c r="T101" t="str">
        <f t="shared" si="10"/>
        <v>Jul</v>
      </c>
      <c r="U101">
        <f t="shared" si="11"/>
        <v>2023</v>
      </c>
      <c r="V101" t="str">
        <f t="shared" si="12"/>
        <v>0-5</v>
      </c>
      <c r="W101" t="str">
        <f t="shared" si="13"/>
        <v>Medium</v>
      </c>
    </row>
    <row r="102" spans="1:23" x14ac:dyDescent="0.3">
      <c r="A102">
        <v>600101</v>
      </c>
      <c r="B102">
        <v>55654</v>
      </c>
      <c r="C102">
        <v>48</v>
      </c>
      <c r="D102" t="s">
        <v>4</v>
      </c>
      <c r="E102" t="s">
        <v>8</v>
      </c>
      <c r="F102" t="s">
        <v>19</v>
      </c>
      <c r="G102" t="s">
        <v>31</v>
      </c>
      <c r="H102" s="1">
        <v>44921</v>
      </c>
      <c r="I102" t="s">
        <v>34</v>
      </c>
      <c r="J102">
        <v>68</v>
      </c>
      <c r="K102">
        <v>2</v>
      </c>
      <c r="L102">
        <v>722.04</v>
      </c>
      <c r="M102">
        <v>58.91</v>
      </c>
      <c r="N102" t="s">
        <v>50</v>
      </c>
      <c r="O102">
        <v>3</v>
      </c>
      <c r="P102" t="str" cm="1">
        <f t="array" ref="P102">_xlfn.IFS(C102&lt;25,"18-24", C102&lt;=35,"25-35", C102&lt;=50,"36-50",TRUE,"50+")</f>
        <v>36-50</v>
      </c>
      <c r="Q102" t="str">
        <f t="shared" si="7"/>
        <v>new</v>
      </c>
      <c r="R102" t="str">
        <f t="shared" si="8"/>
        <v>high value</v>
      </c>
      <c r="S102" t="str">
        <f t="shared" si="9"/>
        <v>medium</v>
      </c>
      <c r="T102" t="str">
        <f t="shared" si="10"/>
        <v>Dec</v>
      </c>
      <c r="U102">
        <f t="shared" si="11"/>
        <v>2022</v>
      </c>
      <c r="V102" t="str">
        <f t="shared" si="12"/>
        <v>0-5</v>
      </c>
      <c r="W102" t="str">
        <f t="shared" si="13"/>
        <v>Slow</v>
      </c>
    </row>
    <row r="103" spans="1:23" x14ac:dyDescent="0.3">
      <c r="A103">
        <v>600102</v>
      </c>
      <c r="B103">
        <v>62885</v>
      </c>
      <c r="C103">
        <v>29</v>
      </c>
      <c r="D103" t="s">
        <v>4</v>
      </c>
      <c r="E103" t="s">
        <v>8</v>
      </c>
      <c r="F103" t="s">
        <v>32</v>
      </c>
      <c r="G103" t="s">
        <v>31</v>
      </c>
      <c r="H103" s="1">
        <v>45607</v>
      </c>
      <c r="I103" t="s">
        <v>34</v>
      </c>
      <c r="J103">
        <v>26</v>
      </c>
      <c r="K103">
        <v>10.9</v>
      </c>
      <c r="L103">
        <v>1166.71</v>
      </c>
      <c r="M103">
        <v>24.92</v>
      </c>
      <c r="N103" t="s">
        <v>47</v>
      </c>
      <c r="O103">
        <v>4</v>
      </c>
      <c r="P103" t="str" cm="1">
        <f t="array" ref="P103">_xlfn.IFS(C103&lt;25,"18-24", C103&lt;=35,"25-35", C103&lt;=50,"36-50",TRUE,"50+")</f>
        <v>25-35</v>
      </c>
      <c r="Q103" t="str">
        <f t="shared" si="7"/>
        <v>new</v>
      </c>
      <c r="R103" t="str">
        <f t="shared" si="8"/>
        <v>high value</v>
      </c>
      <c r="S103" t="str">
        <f t="shared" si="9"/>
        <v>medium</v>
      </c>
      <c r="T103" t="str">
        <f t="shared" si="10"/>
        <v>Nov</v>
      </c>
      <c r="U103">
        <f t="shared" si="11"/>
        <v>2024</v>
      </c>
      <c r="V103" t="str">
        <f t="shared" si="12"/>
        <v>10-15</v>
      </c>
      <c r="W103" t="str">
        <f t="shared" si="13"/>
        <v>Fast</v>
      </c>
    </row>
    <row r="104" spans="1:23" x14ac:dyDescent="0.3">
      <c r="A104">
        <v>600103</v>
      </c>
      <c r="B104">
        <v>21808</v>
      </c>
      <c r="C104">
        <v>41</v>
      </c>
      <c r="D104" t="s">
        <v>4</v>
      </c>
      <c r="E104" t="s">
        <v>16</v>
      </c>
      <c r="F104" t="s">
        <v>18</v>
      </c>
      <c r="G104" t="s">
        <v>23</v>
      </c>
      <c r="H104" s="1">
        <v>45301</v>
      </c>
      <c r="I104" t="s">
        <v>33</v>
      </c>
      <c r="J104">
        <v>85</v>
      </c>
      <c r="K104">
        <v>9.3000000000000007</v>
      </c>
      <c r="L104">
        <v>1216.1500000000001</v>
      </c>
      <c r="M104">
        <v>41.74</v>
      </c>
      <c r="N104" t="s">
        <v>48</v>
      </c>
      <c r="O104">
        <v>3</v>
      </c>
      <c r="P104" t="str" cm="1">
        <f t="array" ref="P104">_xlfn.IFS(C104&lt;25,"18-24", C104&lt;=35,"25-35", C104&lt;=50,"36-50",TRUE,"50+")</f>
        <v>36-50</v>
      </c>
      <c r="Q104" t="str">
        <f t="shared" si="7"/>
        <v>new</v>
      </c>
      <c r="R104" t="str">
        <f t="shared" si="8"/>
        <v>high value</v>
      </c>
      <c r="S104" t="str">
        <f t="shared" si="9"/>
        <v>medium</v>
      </c>
      <c r="T104" t="str">
        <f t="shared" si="10"/>
        <v>Jan</v>
      </c>
      <c r="U104">
        <f t="shared" si="11"/>
        <v>2024</v>
      </c>
      <c r="V104" t="str">
        <f t="shared" si="12"/>
        <v>5-10</v>
      </c>
      <c r="W104" t="str">
        <f t="shared" si="13"/>
        <v>Slow</v>
      </c>
    </row>
    <row r="105" spans="1:23" x14ac:dyDescent="0.3">
      <c r="A105">
        <v>600104</v>
      </c>
      <c r="B105">
        <v>45409</v>
      </c>
      <c r="C105">
        <v>37</v>
      </c>
      <c r="D105" t="s">
        <v>4</v>
      </c>
      <c r="E105" t="s">
        <v>5</v>
      </c>
      <c r="F105" t="s">
        <v>28</v>
      </c>
      <c r="G105" t="s">
        <v>23</v>
      </c>
      <c r="H105" s="1">
        <v>44749</v>
      </c>
      <c r="I105" t="s">
        <v>34</v>
      </c>
      <c r="J105">
        <v>49</v>
      </c>
      <c r="K105">
        <v>14.5</v>
      </c>
      <c r="L105">
        <v>225.87</v>
      </c>
      <c r="M105">
        <v>44.19</v>
      </c>
      <c r="N105" t="s">
        <v>48</v>
      </c>
      <c r="O105">
        <v>3</v>
      </c>
      <c r="P105" t="str" cm="1">
        <f t="array" ref="P105">_xlfn.IFS(C105&lt;25,"18-24", C105&lt;=35,"25-35", C105&lt;=50,"36-50",TRUE,"50+")</f>
        <v>36-50</v>
      </c>
      <c r="Q105" t="str">
        <f t="shared" si="7"/>
        <v>new</v>
      </c>
      <c r="R105" t="str">
        <f t="shared" si="8"/>
        <v>low</v>
      </c>
      <c r="S105" t="str">
        <f t="shared" si="9"/>
        <v>medium</v>
      </c>
      <c r="T105" t="str">
        <f t="shared" si="10"/>
        <v>Jul</v>
      </c>
      <c r="U105">
        <f t="shared" si="11"/>
        <v>2022</v>
      </c>
      <c r="V105" t="str">
        <f t="shared" si="12"/>
        <v>10-15</v>
      </c>
      <c r="W105" t="str">
        <f t="shared" si="13"/>
        <v>Slow</v>
      </c>
    </row>
    <row r="106" spans="1:23" x14ac:dyDescent="0.3">
      <c r="A106">
        <v>600105</v>
      </c>
      <c r="B106">
        <v>11600</v>
      </c>
      <c r="C106">
        <v>58</v>
      </c>
      <c r="D106" t="s">
        <v>7</v>
      </c>
      <c r="E106" t="s">
        <v>5</v>
      </c>
      <c r="F106" t="s">
        <v>22</v>
      </c>
      <c r="G106" t="s">
        <v>23</v>
      </c>
      <c r="H106" s="1">
        <v>45338</v>
      </c>
      <c r="I106" t="s">
        <v>33</v>
      </c>
      <c r="J106">
        <v>86</v>
      </c>
      <c r="K106">
        <v>4.4000000000000004</v>
      </c>
      <c r="L106">
        <v>976</v>
      </c>
      <c r="M106">
        <v>113.91</v>
      </c>
      <c r="N106" t="s">
        <v>50</v>
      </c>
      <c r="O106">
        <v>4</v>
      </c>
      <c r="P106" t="str" cm="1">
        <f t="array" ref="P106">_xlfn.IFS(C106&lt;25,"18-24", C106&lt;=35,"25-35", C106&lt;=50,"36-50",TRUE,"50+")</f>
        <v>50+</v>
      </c>
      <c r="Q106" t="str">
        <f t="shared" si="7"/>
        <v>repeat</v>
      </c>
      <c r="R106" t="str">
        <f t="shared" si="8"/>
        <v>high value</v>
      </c>
      <c r="S106" t="str">
        <f t="shared" si="9"/>
        <v>medium</v>
      </c>
      <c r="T106" t="str">
        <f t="shared" si="10"/>
        <v>Feb</v>
      </c>
      <c r="U106">
        <f t="shared" si="11"/>
        <v>2024</v>
      </c>
      <c r="V106" t="str">
        <f t="shared" si="12"/>
        <v>0-5</v>
      </c>
      <c r="W106" t="str">
        <f t="shared" si="13"/>
        <v>Slow</v>
      </c>
    </row>
    <row r="107" spans="1:23" x14ac:dyDescent="0.3">
      <c r="A107">
        <v>600106</v>
      </c>
      <c r="B107">
        <v>40299</v>
      </c>
      <c r="C107">
        <v>50</v>
      </c>
      <c r="D107" t="s">
        <v>4</v>
      </c>
      <c r="E107" t="s">
        <v>8</v>
      </c>
      <c r="F107" t="s">
        <v>30</v>
      </c>
      <c r="G107" t="s">
        <v>29</v>
      </c>
      <c r="H107" s="1">
        <v>44613</v>
      </c>
      <c r="I107" t="s">
        <v>33</v>
      </c>
      <c r="J107">
        <v>60</v>
      </c>
      <c r="K107">
        <v>1.1000000000000001</v>
      </c>
      <c r="L107">
        <v>1317.05</v>
      </c>
      <c r="M107">
        <v>31.95</v>
      </c>
      <c r="N107" t="s">
        <v>49</v>
      </c>
      <c r="O107">
        <v>3</v>
      </c>
      <c r="P107" t="str" cm="1">
        <f t="array" ref="P107">_xlfn.IFS(C107&lt;25,"18-24", C107&lt;=35,"25-35", C107&lt;=50,"36-50",TRUE,"50+")</f>
        <v>36-50</v>
      </c>
      <c r="Q107" t="str">
        <f t="shared" si="7"/>
        <v>new</v>
      </c>
      <c r="R107" t="str">
        <f t="shared" si="8"/>
        <v>high value</v>
      </c>
      <c r="S107" t="str">
        <f t="shared" si="9"/>
        <v>medium</v>
      </c>
      <c r="T107" t="str">
        <f t="shared" si="10"/>
        <v>Feb</v>
      </c>
      <c r="U107">
        <f t="shared" si="11"/>
        <v>2022</v>
      </c>
      <c r="V107" t="str">
        <f t="shared" si="12"/>
        <v>0-5</v>
      </c>
      <c r="W107" t="str">
        <f t="shared" si="13"/>
        <v>Slow</v>
      </c>
    </row>
    <row r="108" spans="1:23" x14ac:dyDescent="0.3">
      <c r="A108">
        <v>600107</v>
      </c>
      <c r="B108">
        <v>10673</v>
      </c>
      <c r="C108">
        <v>26</v>
      </c>
      <c r="D108" t="s">
        <v>7</v>
      </c>
      <c r="E108" t="s">
        <v>16</v>
      </c>
      <c r="F108" t="s">
        <v>32</v>
      </c>
      <c r="G108" t="s">
        <v>27</v>
      </c>
      <c r="H108" s="1">
        <v>44910</v>
      </c>
      <c r="I108" t="s">
        <v>33</v>
      </c>
      <c r="J108">
        <v>20</v>
      </c>
      <c r="K108">
        <v>7.6</v>
      </c>
      <c r="L108">
        <v>1470.76</v>
      </c>
      <c r="M108">
        <v>81.5</v>
      </c>
      <c r="N108" t="s">
        <v>50</v>
      </c>
      <c r="O108">
        <v>2</v>
      </c>
      <c r="P108" t="str" cm="1">
        <f t="array" ref="P108">_xlfn.IFS(C108&lt;25,"18-24", C108&lt;=35,"25-35", C108&lt;=50,"36-50",TRUE,"50+")</f>
        <v>25-35</v>
      </c>
      <c r="Q108" t="str">
        <f t="shared" si="7"/>
        <v>new</v>
      </c>
      <c r="R108" t="str">
        <f t="shared" si="8"/>
        <v>high value</v>
      </c>
      <c r="S108" t="str">
        <f t="shared" si="9"/>
        <v>Low</v>
      </c>
      <c r="T108" t="str">
        <f t="shared" si="10"/>
        <v>Dec</v>
      </c>
      <c r="U108">
        <f t="shared" si="11"/>
        <v>2022</v>
      </c>
      <c r="V108" t="str">
        <f t="shared" si="12"/>
        <v>5-10</v>
      </c>
      <c r="W108" t="str">
        <f t="shared" si="13"/>
        <v>Fast</v>
      </c>
    </row>
    <row r="109" spans="1:23" x14ac:dyDescent="0.3">
      <c r="A109">
        <v>600108</v>
      </c>
      <c r="B109">
        <v>16752</v>
      </c>
      <c r="C109">
        <v>23</v>
      </c>
      <c r="D109" t="s">
        <v>4</v>
      </c>
      <c r="E109" t="s">
        <v>5</v>
      </c>
      <c r="F109" t="s">
        <v>18</v>
      </c>
      <c r="G109" t="s">
        <v>25</v>
      </c>
      <c r="H109" s="1">
        <v>45118</v>
      </c>
      <c r="I109" t="s">
        <v>34</v>
      </c>
      <c r="J109">
        <v>44</v>
      </c>
      <c r="K109">
        <v>6.9</v>
      </c>
      <c r="L109">
        <v>886.38</v>
      </c>
      <c r="M109">
        <v>99.75</v>
      </c>
      <c r="N109" t="s">
        <v>50</v>
      </c>
      <c r="O109">
        <v>3</v>
      </c>
      <c r="P109" t="str" cm="1">
        <f t="array" ref="P109">_xlfn.IFS(C109&lt;25,"18-24", C109&lt;=35,"25-35", C109&lt;=50,"36-50",TRUE,"50+")</f>
        <v>18-24</v>
      </c>
      <c r="Q109" t="str">
        <f t="shared" si="7"/>
        <v>new</v>
      </c>
      <c r="R109" t="str">
        <f t="shared" si="8"/>
        <v>high value</v>
      </c>
      <c r="S109" t="str">
        <f t="shared" si="9"/>
        <v>medium</v>
      </c>
      <c r="T109" t="str">
        <f t="shared" si="10"/>
        <v>Jul</v>
      </c>
      <c r="U109">
        <f t="shared" si="11"/>
        <v>2023</v>
      </c>
      <c r="V109" t="str">
        <f t="shared" si="12"/>
        <v>5-10</v>
      </c>
      <c r="W109" t="str">
        <f t="shared" si="13"/>
        <v>Medium</v>
      </c>
    </row>
    <row r="110" spans="1:23" x14ac:dyDescent="0.3">
      <c r="A110">
        <v>600109</v>
      </c>
      <c r="B110">
        <v>56570</v>
      </c>
      <c r="C110">
        <v>44</v>
      </c>
      <c r="D110" t="s">
        <v>7</v>
      </c>
      <c r="E110" t="s">
        <v>11</v>
      </c>
      <c r="F110" t="s">
        <v>24</v>
      </c>
      <c r="G110" t="s">
        <v>31</v>
      </c>
      <c r="H110" s="1">
        <v>45282</v>
      </c>
      <c r="I110" t="s">
        <v>33</v>
      </c>
      <c r="J110">
        <v>79</v>
      </c>
      <c r="K110">
        <v>3.3</v>
      </c>
      <c r="L110">
        <v>440.02</v>
      </c>
      <c r="M110">
        <v>111.64</v>
      </c>
      <c r="N110" t="s">
        <v>49</v>
      </c>
      <c r="O110">
        <v>5</v>
      </c>
      <c r="P110" t="str" cm="1">
        <f t="array" ref="P110">_xlfn.IFS(C110&lt;25,"18-24", C110&lt;=35,"25-35", C110&lt;=50,"36-50",TRUE,"50+")</f>
        <v>36-50</v>
      </c>
      <c r="Q110" t="str">
        <f t="shared" si="7"/>
        <v>new</v>
      </c>
      <c r="R110" t="str">
        <f t="shared" si="8"/>
        <v>medium</v>
      </c>
      <c r="S110" t="str">
        <f t="shared" si="9"/>
        <v>High</v>
      </c>
      <c r="T110" t="str">
        <f t="shared" si="10"/>
        <v>Dec</v>
      </c>
      <c r="U110">
        <f t="shared" si="11"/>
        <v>2023</v>
      </c>
      <c r="V110" t="str">
        <f t="shared" si="12"/>
        <v>0-5</v>
      </c>
      <c r="W110" t="str">
        <f t="shared" si="13"/>
        <v>Slow</v>
      </c>
    </row>
    <row r="111" spans="1:23" x14ac:dyDescent="0.3">
      <c r="A111">
        <v>600110</v>
      </c>
      <c r="B111">
        <v>66273</v>
      </c>
      <c r="C111">
        <v>42</v>
      </c>
      <c r="D111" t="s">
        <v>7</v>
      </c>
      <c r="E111" t="s">
        <v>5</v>
      </c>
      <c r="F111" t="s">
        <v>32</v>
      </c>
      <c r="G111" t="s">
        <v>29</v>
      </c>
      <c r="H111" s="1">
        <v>44886</v>
      </c>
      <c r="I111" t="s">
        <v>33</v>
      </c>
      <c r="J111">
        <v>71</v>
      </c>
      <c r="K111">
        <v>5.3</v>
      </c>
      <c r="L111">
        <v>1379.77</v>
      </c>
      <c r="M111">
        <v>97.84</v>
      </c>
      <c r="N111" t="s">
        <v>49</v>
      </c>
      <c r="O111">
        <v>5</v>
      </c>
      <c r="P111" t="str" cm="1">
        <f t="array" ref="P111">_xlfn.IFS(C111&lt;25,"18-24", C111&lt;=35,"25-35", C111&lt;=50,"36-50",TRUE,"50+")</f>
        <v>36-50</v>
      </c>
      <c r="Q111" t="str">
        <f t="shared" si="7"/>
        <v>new</v>
      </c>
      <c r="R111" t="str">
        <f t="shared" si="8"/>
        <v>high value</v>
      </c>
      <c r="S111" t="str">
        <f t="shared" si="9"/>
        <v>High</v>
      </c>
      <c r="T111" t="str">
        <f t="shared" si="10"/>
        <v>Nov</v>
      </c>
      <c r="U111">
        <f t="shared" si="11"/>
        <v>2022</v>
      </c>
      <c r="V111" t="str">
        <f t="shared" si="12"/>
        <v>5-10</v>
      </c>
      <c r="W111" t="str">
        <f t="shared" si="13"/>
        <v>Slow</v>
      </c>
    </row>
    <row r="112" spans="1:23" x14ac:dyDescent="0.3">
      <c r="A112">
        <v>600111</v>
      </c>
      <c r="B112">
        <v>28755</v>
      </c>
      <c r="C112">
        <v>64</v>
      </c>
      <c r="D112" t="s">
        <v>7</v>
      </c>
      <c r="E112" t="s">
        <v>5</v>
      </c>
      <c r="F112" t="s">
        <v>19</v>
      </c>
      <c r="G112" t="s">
        <v>31</v>
      </c>
      <c r="H112" s="1">
        <v>45326</v>
      </c>
      <c r="I112" t="s">
        <v>33</v>
      </c>
      <c r="J112">
        <v>34</v>
      </c>
      <c r="K112">
        <v>6</v>
      </c>
      <c r="L112">
        <v>468.71</v>
      </c>
      <c r="M112">
        <v>94.6</v>
      </c>
      <c r="N112" t="s">
        <v>49</v>
      </c>
      <c r="O112">
        <v>4</v>
      </c>
      <c r="P112" t="str" cm="1">
        <f t="array" ref="P112">_xlfn.IFS(C112&lt;25,"18-24", C112&lt;=35,"25-35", C112&lt;=50,"36-50",TRUE,"50+")</f>
        <v>50+</v>
      </c>
      <c r="Q112" t="str">
        <f t="shared" si="7"/>
        <v>new</v>
      </c>
      <c r="R112" t="str">
        <f t="shared" si="8"/>
        <v>medium</v>
      </c>
      <c r="S112" t="str">
        <f t="shared" si="9"/>
        <v>medium</v>
      </c>
      <c r="T112" t="str">
        <f t="shared" si="10"/>
        <v>Feb</v>
      </c>
      <c r="U112">
        <f t="shared" si="11"/>
        <v>2024</v>
      </c>
      <c r="V112" t="str">
        <f t="shared" si="12"/>
        <v>5-10</v>
      </c>
      <c r="W112" t="str">
        <f t="shared" si="13"/>
        <v>Medium</v>
      </c>
    </row>
    <row r="113" spans="1:23" x14ac:dyDescent="0.3">
      <c r="A113">
        <v>600112</v>
      </c>
      <c r="B113">
        <v>98971</v>
      </c>
      <c r="C113">
        <v>48</v>
      </c>
      <c r="D113" t="s">
        <v>4</v>
      </c>
      <c r="E113" t="s">
        <v>11</v>
      </c>
      <c r="F113" t="s">
        <v>28</v>
      </c>
      <c r="G113" t="s">
        <v>25</v>
      </c>
      <c r="H113" s="1">
        <v>44742</v>
      </c>
      <c r="I113" t="s">
        <v>34</v>
      </c>
      <c r="J113">
        <v>66</v>
      </c>
      <c r="K113">
        <v>4.5999999999999996</v>
      </c>
      <c r="L113">
        <v>1312.05</v>
      </c>
      <c r="M113">
        <v>105.87</v>
      </c>
      <c r="N113" t="s">
        <v>49</v>
      </c>
      <c r="O113">
        <v>5</v>
      </c>
      <c r="P113" t="str" cm="1">
        <f t="array" ref="P113">_xlfn.IFS(C113&lt;25,"18-24", C113&lt;=35,"25-35", C113&lt;=50,"36-50",TRUE,"50+")</f>
        <v>36-50</v>
      </c>
      <c r="Q113" t="str">
        <f t="shared" si="7"/>
        <v>new</v>
      </c>
      <c r="R113" t="str">
        <f t="shared" si="8"/>
        <v>high value</v>
      </c>
      <c r="S113" t="str">
        <f t="shared" si="9"/>
        <v>High</v>
      </c>
      <c r="T113" t="str">
        <f t="shared" si="10"/>
        <v>Jun</v>
      </c>
      <c r="U113">
        <f t="shared" si="11"/>
        <v>2022</v>
      </c>
      <c r="V113" t="str">
        <f t="shared" si="12"/>
        <v>0-5</v>
      </c>
      <c r="W113" t="str">
        <f t="shared" si="13"/>
        <v>Slow</v>
      </c>
    </row>
    <row r="114" spans="1:23" x14ac:dyDescent="0.3">
      <c r="A114">
        <v>600113</v>
      </c>
      <c r="B114">
        <v>13777</v>
      </c>
      <c r="C114">
        <v>29</v>
      </c>
      <c r="D114" t="s">
        <v>7</v>
      </c>
      <c r="E114" t="s">
        <v>15</v>
      </c>
      <c r="F114" t="s">
        <v>30</v>
      </c>
      <c r="G114" t="s">
        <v>31</v>
      </c>
      <c r="H114" s="1">
        <v>45190</v>
      </c>
      <c r="I114" t="s">
        <v>33</v>
      </c>
      <c r="J114">
        <v>28</v>
      </c>
      <c r="K114">
        <v>10.8</v>
      </c>
      <c r="L114">
        <v>1075.3900000000001</v>
      </c>
      <c r="M114">
        <v>55.99</v>
      </c>
      <c r="N114" t="s">
        <v>50</v>
      </c>
      <c r="O114">
        <v>4</v>
      </c>
      <c r="P114" t="str" cm="1">
        <f t="array" ref="P114">_xlfn.IFS(C114&lt;25,"18-24", C114&lt;=35,"25-35", C114&lt;=50,"36-50",TRUE,"50+")</f>
        <v>25-35</v>
      </c>
      <c r="Q114" t="str">
        <f t="shared" si="7"/>
        <v>new</v>
      </c>
      <c r="R114" t="str">
        <f t="shared" si="8"/>
        <v>high value</v>
      </c>
      <c r="S114" t="str">
        <f t="shared" si="9"/>
        <v>medium</v>
      </c>
      <c r="T114" t="str">
        <f t="shared" si="10"/>
        <v>Sep</v>
      </c>
      <c r="U114">
        <f t="shared" si="11"/>
        <v>2023</v>
      </c>
      <c r="V114" t="str">
        <f t="shared" si="12"/>
        <v>10-15</v>
      </c>
      <c r="W114" t="str">
        <f t="shared" si="13"/>
        <v>Fast</v>
      </c>
    </row>
    <row r="115" spans="1:23" x14ac:dyDescent="0.3">
      <c r="A115">
        <v>600114</v>
      </c>
      <c r="B115">
        <v>32776</v>
      </c>
      <c r="C115">
        <v>32</v>
      </c>
      <c r="D115" t="s">
        <v>4</v>
      </c>
      <c r="E115" t="s">
        <v>15</v>
      </c>
      <c r="F115" t="s">
        <v>26</v>
      </c>
      <c r="G115" t="s">
        <v>23</v>
      </c>
      <c r="H115" s="1">
        <v>44649</v>
      </c>
      <c r="I115" t="s">
        <v>34</v>
      </c>
      <c r="J115">
        <v>36</v>
      </c>
      <c r="K115">
        <v>5.4</v>
      </c>
      <c r="L115">
        <v>1152.29</v>
      </c>
      <c r="M115">
        <v>69.319999999999993</v>
      </c>
      <c r="N115" t="s">
        <v>50</v>
      </c>
      <c r="O115">
        <v>4</v>
      </c>
      <c r="P115" t="str" cm="1">
        <f t="array" ref="P115">_xlfn.IFS(C115&lt;25,"18-24", C115&lt;=35,"25-35", C115&lt;=50,"36-50",TRUE,"50+")</f>
        <v>25-35</v>
      </c>
      <c r="Q115" t="str">
        <f t="shared" si="7"/>
        <v>new</v>
      </c>
      <c r="R115" t="str">
        <f t="shared" si="8"/>
        <v>high value</v>
      </c>
      <c r="S115" t="str">
        <f t="shared" si="9"/>
        <v>medium</v>
      </c>
      <c r="T115" t="str">
        <f t="shared" si="10"/>
        <v>Mar</v>
      </c>
      <c r="U115">
        <f t="shared" si="11"/>
        <v>2022</v>
      </c>
      <c r="V115" t="str">
        <f t="shared" si="12"/>
        <v>5-10</v>
      </c>
      <c r="W115" t="str">
        <f t="shared" si="13"/>
        <v>Medium</v>
      </c>
    </row>
    <row r="116" spans="1:23" x14ac:dyDescent="0.3">
      <c r="A116">
        <v>600115</v>
      </c>
      <c r="B116">
        <v>12881</v>
      </c>
      <c r="C116">
        <v>18</v>
      </c>
      <c r="D116" t="s">
        <v>7</v>
      </c>
      <c r="E116" t="s">
        <v>8</v>
      </c>
      <c r="F116" t="s">
        <v>18</v>
      </c>
      <c r="G116" t="s">
        <v>25</v>
      </c>
      <c r="H116" s="1">
        <v>44684</v>
      </c>
      <c r="I116" t="s">
        <v>34</v>
      </c>
      <c r="J116">
        <v>55</v>
      </c>
      <c r="K116">
        <v>12</v>
      </c>
      <c r="L116">
        <v>1275.3699999999999</v>
      </c>
      <c r="M116">
        <v>48.31</v>
      </c>
      <c r="N116" t="s">
        <v>48</v>
      </c>
      <c r="O116">
        <v>4</v>
      </c>
      <c r="P116" t="str" cm="1">
        <f t="array" ref="P116">_xlfn.IFS(C116&lt;25,"18-24", C116&lt;=35,"25-35", C116&lt;=50,"36-50",TRUE,"50+")</f>
        <v>18-24</v>
      </c>
      <c r="Q116" t="str">
        <f t="shared" si="7"/>
        <v>new</v>
      </c>
      <c r="R116" t="str">
        <f t="shared" si="8"/>
        <v>high value</v>
      </c>
      <c r="S116" t="str">
        <f t="shared" si="9"/>
        <v>medium</v>
      </c>
      <c r="T116" t="str">
        <f t="shared" si="10"/>
        <v>May</v>
      </c>
      <c r="U116">
        <f t="shared" si="11"/>
        <v>2022</v>
      </c>
      <c r="V116" t="str">
        <f t="shared" si="12"/>
        <v>10-15</v>
      </c>
      <c r="W116" t="str">
        <f t="shared" si="13"/>
        <v>Slow</v>
      </c>
    </row>
    <row r="117" spans="1:23" x14ac:dyDescent="0.3">
      <c r="A117">
        <v>600116</v>
      </c>
      <c r="B117">
        <v>36685</v>
      </c>
      <c r="C117">
        <v>25</v>
      </c>
      <c r="D117" t="s">
        <v>7</v>
      </c>
      <c r="E117" t="s">
        <v>13</v>
      </c>
      <c r="F117" t="s">
        <v>26</v>
      </c>
      <c r="G117" t="s">
        <v>21</v>
      </c>
      <c r="H117" s="1">
        <v>44941</v>
      </c>
      <c r="I117" t="s">
        <v>34</v>
      </c>
      <c r="J117">
        <v>63</v>
      </c>
      <c r="K117">
        <v>8.4</v>
      </c>
      <c r="L117">
        <v>304.83999999999997</v>
      </c>
      <c r="M117">
        <v>71.89</v>
      </c>
      <c r="N117" t="s">
        <v>49</v>
      </c>
      <c r="O117">
        <v>2</v>
      </c>
      <c r="P117" t="str" cm="1">
        <f t="array" ref="P117">_xlfn.IFS(C117&lt;25,"18-24", C117&lt;=35,"25-35", C117&lt;=50,"36-50",TRUE,"50+")</f>
        <v>25-35</v>
      </c>
      <c r="Q117" t="str">
        <f t="shared" si="7"/>
        <v>new</v>
      </c>
      <c r="R117" t="str">
        <f t="shared" si="8"/>
        <v>medium</v>
      </c>
      <c r="S117" t="str">
        <f t="shared" si="9"/>
        <v>Low</v>
      </c>
      <c r="T117" t="str">
        <f t="shared" si="10"/>
        <v>Jan</v>
      </c>
      <c r="U117">
        <f t="shared" si="11"/>
        <v>2023</v>
      </c>
      <c r="V117" t="str">
        <f t="shared" si="12"/>
        <v>5-10</v>
      </c>
      <c r="W117" t="str">
        <f t="shared" si="13"/>
        <v>Slow</v>
      </c>
    </row>
    <row r="118" spans="1:23" x14ac:dyDescent="0.3">
      <c r="A118">
        <v>600117</v>
      </c>
      <c r="B118">
        <v>81565</v>
      </c>
      <c r="C118">
        <v>22</v>
      </c>
      <c r="D118" t="s">
        <v>7</v>
      </c>
      <c r="E118" t="s">
        <v>11</v>
      </c>
      <c r="F118" t="s">
        <v>32</v>
      </c>
      <c r="G118" t="s">
        <v>27</v>
      </c>
      <c r="H118" s="1">
        <v>44680</v>
      </c>
      <c r="I118" t="s">
        <v>33</v>
      </c>
      <c r="J118">
        <v>71</v>
      </c>
      <c r="K118">
        <v>10.6</v>
      </c>
      <c r="L118">
        <v>1436.68</v>
      </c>
      <c r="M118">
        <v>33.75</v>
      </c>
      <c r="N118" t="s">
        <v>49</v>
      </c>
      <c r="O118">
        <v>5</v>
      </c>
      <c r="P118" t="str" cm="1">
        <f t="array" ref="P118">_xlfn.IFS(C118&lt;25,"18-24", C118&lt;=35,"25-35", C118&lt;=50,"36-50",TRUE,"50+")</f>
        <v>18-24</v>
      </c>
      <c r="Q118" t="str">
        <f t="shared" si="7"/>
        <v>new</v>
      </c>
      <c r="R118" t="str">
        <f t="shared" si="8"/>
        <v>high value</v>
      </c>
      <c r="S118" t="str">
        <f t="shared" si="9"/>
        <v>High</v>
      </c>
      <c r="T118" t="str">
        <f t="shared" si="10"/>
        <v>Apr</v>
      </c>
      <c r="U118">
        <f t="shared" si="11"/>
        <v>2022</v>
      </c>
      <c r="V118" t="str">
        <f t="shared" si="12"/>
        <v>10-15</v>
      </c>
      <c r="W118" t="str">
        <f t="shared" si="13"/>
        <v>Slow</v>
      </c>
    </row>
    <row r="119" spans="1:23" x14ac:dyDescent="0.3">
      <c r="A119">
        <v>600118</v>
      </c>
      <c r="B119">
        <v>59780</v>
      </c>
      <c r="C119">
        <v>53</v>
      </c>
      <c r="D119" t="s">
        <v>7</v>
      </c>
      <c r="E119" t="s">
        <v>11</v>
      </c>
      <c r="F119" t="s">
        <v>30</v>
      </c>
      <c r="G119" t="s">
        <v>25</v>
      </c>
      <c r="H119" s="1">
        <v>44960</v>
      </c>
      <c r="I119" t="s">
        <v>33</v>
      </c>
      <c r="J119">
        <v>29</v>
      </c>
      <c r="K119">
        <v>10.7</v>
      </c>
      <c r="L119">
        <v>236.58</v>
      </c>
      <c r="M119">
        <v>61.4</v>
      </c>
      <c r="N119" t="s">
        <v>49</v>
      </c>
      <c r="O119">
        <v>1</v>
      </c>
      <c r="P119" t="str" cm="1">
        <f t="array" ref="P119">_xlfn.IFS(C119&lt;25,"18-24", C119&lt;=35,"25-35", C119&lt;=50,"36-50",TRUE,"50+")</f>
        <v>50+</v>
      </c>
      <c r="Q119" t="str">
        <f t="shared" si="7"/>
        <v>new</v>
      </c>
      <c r="R119" t="str">
        <f t="shared" si="8"/>
        <v>low</v>
      </c>
      <c r="S119" t="str">
        <f t="shared" si="9"/>
        <v>Low</v>
      </c>
      <c r="T119" t="str">
        <f t="shared" si="10"/>
        <v>Feb</v>
      </c>
      <c r="U119">
        <f t="shared" si="11"/>
        <v>2023</v>
      </c>
      <c r="V119" t="str">
        <f t="shared" si="12"/>
        <v>10-15</v>
      </c>
      <c r="W119" t="str">
        <f t="shared" si="13"/>
        <v>Fast</v>
      </c>
    </row>
    <row r="120" spans="1:23" x14ac:dyDescent="0.3">
      <c r="A120">
        <v>600119</v>
      </c>
      <c r="B120">
        <v>53456</v>
      </c>
      <c r="C120">
        <v>26</v>
      </c>
      <c r="D120" t="s">
        <v>4</v>
      </c>
      <c r="E120" t="s">
        <v>8</v>
      </c>
      <c r="F120" t="s">
        <v>32</v>
      </c>
      <c r="G120" t="s">
        <v>29</v>
      </c>
      <c r="H120" s="1">
        <v>45126</v>
      </c>
      <c r="I120" t="s">
        <v>33</v>
      </c>
      <c r="J120">
        <v>49</v>
      </c>
      <c r="K120">
        <v>12.2</v>
      </c>
      <c r="L120">
        <v>1268.1400000000001</v>
      </c>
      <c r="M120">
        <v>98.66</v>
      </c>
      <c r="N120" t="s">
        <v>48</v>
      </c>
      <c r="O120">
        <v>2</v>
      </c>
      <c r="P120" t="str" cm="1">
        <f t="array" ref="P120">_xlfn.IFS(C120&lt;25,"18-24", C120&lt;=35,"25-35", C120&lt;=50,"36-50",TRUE,"50+")</f>
        <v>25-35</v>
      </c>
      <c r="Q120" t="str">
        <f t="shared" si="7"/>
        <v>new</v>
      </c>
      <c r="R120" t="str">
        <f t="shared" si="8"/>
        <v>high value</v>
      </c>
      <c r="S120" t="str">
        <f t="shared" si="9"/>
        <v>Low</v>
      </c>
      <c r="T120" t="str">
        <f t="shared" si="10"/>
        <v>Jul</v>
      </c>
      <c r="U120">
        <f t="shared" si="11"/>
        <v>2023</v>
      </c>
      <c r="V120" t="str">
        <f t="shared" si="12"/>
        <v>10-15</v>
      </c>
      <c r="W120" t="str">
        <f t="shared" si="13"/>
        <v>Slow</v>
      </c>
    </row>
    <row r="121" spans="1:23" x14ac:dyDescent="0.3">
      <c r="A121">
        <v>600120</v>
      </c>
      <c r="B121">
        <v>86350</v>
      </c>
      <c r="C121">
        <v>38</v>
      </c>
      <c r="D121" t="s">
        <v>7</v>
      </c>
      <c r="E121" t="s">
        <v>8</v>
      </c>
      <c r="F121" t="s">
        <v>30</v>
      </c>
      <c r="G121" t="s">
        <v>23</v>
      </c>
      <c r="H121" s="1">
        <v>45237</v>
      </c>
      <c r="I121" t="s">
        <v>33</v>
      </c>
      <c r="J121">
        <v>56</v>
      </c>
      <c r="K121">
        <v>2.2000000000000002</v>
      </c>
      <c r="L121">
        <v>1405.18</v>
      </c>
      <c r="M121">
        <v>66.010000000000005</v>
      </c>
      <c r="N121" t="s">
        <v>48</v>
      </c>
      <c r="O121">
        <v>4</v>
      </c>
      <c r="P121" t="str" cm="1">
        <f t="array" ref="P121">_xlfn.IFS(C121&lt;25,"18-24", C121&lt;=35,"25-35", C121&lt;=50,"36-50",TRUE,"50+")</f>
        <v>36-50</v>
      </c>
      <c r="Q121" t="str">
        <f t="shared" si="7"/>
        <v>new</v>
      </c>
      <c r="R121" t="str">
        <f t="shared" si="8"/>
        <v>high value</v>
      </c>
      <c r="S121" t="str">
        <f t="shared" si="9"/>
        <v>medium</v>
      </c>
      <c r="T121" t="str">
        <f t="shared" si="10"/>
        <v>Nov</v>
      </c>
      <c r="U121">
        <f t="shared" si="11"/>
        <v>2023</v>
      </c>
      <c r="V121" t="str">
        <f t="shared" si="12"/>
        <v>0-5</v>
      </c>
      <c r="W121" t="str">
        <f t="shared" si="13"/>
        <v>Slow</v>
      </c>
    </row>
    <row r="122" spans="1:23" x14ac:dyDescent="0.3">
      <c r="A122">
        <v>600121</v>
      </c>
      <c r="B122">
        <v>10515</v>
      </c>
      <c r="C122">
        <v>46</v>
      </c>
      <c r="D122" t="s">
        <v>4</v>
      </c>
      <c r="E122" t="s">
        <v>11</v>
      </c>
      <c r="F122" t="s">
        <v>18</v>
      </c>
      <c r="G122" t="s">
        <v>25</v>
      </c>
      <c r="H122" s="1">
        <v>44906</v>
      </c>
      <c r="I122" t="s">
        <v>34</v>
      </c>
      <c r="J122">
        <v>63</v>
      </c>
      <c r="K122">
        <v>13.7</v>
      </c>
      <c r="L122">
        <v>774.78</v>
      </c>
      <c r="M122">
        <v>62.36</v>
      </c>
      <c r="N122" t="s">
        <v>47</v>
      </c>
      <c r="O122">
        <v>4</v>
      </c>
      <c r="P122" t="str" cm="1">
        <f t="array" ref="P122">_xlfn.IFS(C122&lt;25,"18-24", C122&lt;=35,"25-35", C122&lt;=50,"36-50",TRUE,"50+")</f>
        <v>36-50</v>
      </c>
      <c r="Q122" t="str">
        <f t="shared" si="7"/>
        <v>new</v>
      </c>
      <c r="R122" t="str">
        <f t="shared" si="8"/>
        <v>high value</v>
      </c>
      <c r="S122" t="str">
        <f t="shared" si="9"/>
        <v>medium</v>
      </c>
      <c r="T122" t="str">
        <f t="shared" si="10"/>
        <v>Dec</v>
      </c>
      <c r="U122">
        <f t="shared" si="11"/>
        <v>2022</v>
      </c>
      <c r="V122" t="str">
        <f t="shared" si="12"/>
        <v>10-15</v>
      </c>
      <c r="W122" t="str">
        <f t="shared" si="13"/>
        <v>Slow</v>
      </c>
    </row>
    <row r="123" spans="1:23" x14ac:dyDescent="0.3">
      <c r="A123">
        <v>600122</v>
      </c>
      <c r="B123">
        <v>92201</v>
      </c>
      <c r="C123">
        <v>22</v>
      </c>
      <c r="D123" t="s">
        <v>7</v>
      </c>
      <c r="E123" t="s">
        <v>8</v>
      </c>
      <c r="F123" t="s">
        <v>26</v>
      </c>
      <c r="G123" t="s">
        <v>23</v>
      </c>
      <c r="H123" s="1">
        <v>45278</v>
      </c>
      <c r="I123" t="s">
        <v>34</v>
      </c>
      <c r="J123">
        <v>54</v>
      </c>
      <c r="K123">
        <v>9.6</v>
      </c>
      <c r="L123">
        <v>312.36</v>
      </c>
      <c r="M123">
        <v>104.64</v>
      </c>
      <c r="N123" t="s">
        <v>50</v>
      </c>
      <c r="O123">
        <v>3</v>
      </c>
      <c r="P123" t="str" cm="1">
        <f t="array" ref="P123">_xlfn.IFS(C123&lt;25,"18-24", C123&lt;=35,"25-35", C123&lt;=50,"36-50",TRUE,"50+")</f>
        <v>18-24</v>
      </c>
      <c r="Q123" t="str">
        <f t="shared" si="7"/>
        <v>new</v>
      </c>
      <c r="R123" t="str">
        <f t="shared" si="8"/>
        <v>medium</v>
      </c>
      <c r="S123" t="str">
        <f t="shared" si="9"/>
        <v>medium</v>
      </c>
      <c r="T123" t="str">
        <f t="shared" si="10"/>
        <v>Dec</v>
      </c>
      <c r="U123">
        <f t="shared" si="11"/>
        <v>2023</v>
      </c>
      <c r="V123" t="str">
        <f t="shared" si="12"/>
        <v>5-10</v>
      </c>
      <c r="W123" t="str">
        <f t="shared" si="13"/>
        <v>Slow</v>
      </c>
    </row>
    <row r="124" spans="1:23" x14ac:dyDescent="0.3">
      <c r="A124">
        <v>600123</v>
      </c>
      <c r="B124">
        <v>11930</v>
      </c>
      <c r="C124">
        <v>58</v>
      </c>
      <c r="D124" t="s">
        <v>4</v>
      </c>
      <c r="E124" t="s">
        <v>13</v>
      </c>
      <c r="F124" t="s">
        <v>28</v>
      </c>
      <c r="G124" t="s">
        <v>23</v>
      </c>
      <c r="H124" s="1">
        <v>45246</v>
      </c>
      <c r="I124" t="s">
        <v>33</v>
      </c>
      <c r="J124">
        <v>52</v>
      </c>
      <c r="K124">
        <v>14.6</v>
      </c>
      <c r="L124">
        <v>1181.4100000000001</v>
      </c>
      <c r="M124">
        <v>108.63</v>
      </c>
      <c r="N124" t="s">
        <v>49</v>
      </c>
      <c r="O124">
        <v>5</v>
      </c>
      <c r="P124" t="str" cm="1">
        <f t="array" ref="P124">_xlfn.IFS(C124&lt;25,"18-24", C124&lt;=35,"25-35", C124&lt;=50,"36-50",TRUE,"50+")</f>
        <v>50+</v>
      </c>
      <c r="Q124" t="str">
        <f t="shared" si="7"/>
        <v>new</v>
      </c>
      <c r="R124" t="str">
        <f t="shared" si="8"/>
        <v>high value</v>
      </c>
      <c r="S124" t="str">
        <f t="shared" si="9"/>
        <v>High</v>
      </c>
      <c r="T124" t="str">
        <f t="shared" si="10"/>
        <v>Nov</v>
      </c>
      <c r="U124">
        <f t="shared" si="11"/>
        <v>2023</v>
      </c>
      <c r="V124" t="str">
        <f t="shared" si="12"/>
        <v>10-15</v>
      </c>
      <c r="W124" t="str">
        <f t="shared" si="13"/>
        <v>Slow</v>
      </c>
    </row>
    <row r="125" spans="1:23" x14ac:dyDescent="0.3">
      <c r="A125">
        <v>600124</v>
      </c>
      <c r="B125">
        <v>37954</v>
      </c>
      <c r="C125">
        <v>58</v>
      </c>
      <c r="D125" t="s">
        <v>4</v>
      </c>
      <c r="E125" t="s">
        <v>5</v>
      </c>
      <c r="F125" t="s">
        <v>26</v>
      </c>
      <c r="G125" t="s">
        <v>27</v>
      </c>
      <c r="H125" s="1">
        <v>45346</v>
      </c>
      <c r="I125" t="s">
        <v>34</v>
      </c>
      <c r="J125">
        <v>71</v>
      </c>
      <c r="K125">
        <v>6.1</v>
      </c>
      <c r="L125">
        <v>1393.8</v>
      </c>
      <c r="M125">
        <v>110.85</v>
      </c>
      <c r="N125" t="s">
        <v>48</v>
      </c>
      <c r="O125">
        <v>5</v>
      </c>
      <c r="P125" t="str" cm="1">
        <f t="array" ref="P125">_xlfn.IFS(C125&lt;25,"18-24", C125&lt;=35,"25-35", C125&lt;=50,"36-50",TRUE,"50+")</f>
        <v>50+</v>
      </c>
      <c r="Q125" t="str">
        <f t="shared" si="7"/>
        <v>new</v>
      </c>
      <c r="R125" t="str">
        <f t="shared" si="8"/>
        <v>high value</v>
      </c>
      <c r="S125" t="str">
        <f t="shared" si="9"/>
        <v>High</v>
      </c>
      <c r="T125" t="str">
        <f t="shared" si="10"/>
        <v>Feb</v>
      </c>
      <c r="U125">
        <f t="shared" si="11"/>
        <v>2024</v>
      </c>
      <c r="V125" t="str">
        <f t="shared" si="12"/>
        <v>5-10</v>
      </c>
      <c r="W125" t="str">
        <f t="shared" si="13"/>
        <v>Slow</v>
      </c>
    </row>
    <row r="126" spans="1:23" x14ac:dyDescent="0.3">
      <c r="A126">
        <v>600125</v>
      </c>
      <c r="B126">
        <v>17619</v>
      </c>
      <c r="C126">
        <v>59</v>
      </c>
      <c r="D126" t="s">
        <v>7</v>
      </c>
      <c r="E126" t="s">
        <v>16</v>
      </c>
      <c r="F126" t="s">
        <v>19</v>
      </c>
      <c r="G126" t="s">
        <v>31</v>
      </c>
      <c r="H126" s="1">
        <v>44702</v>
      </c>
      <c r="I126" t="s">
        <v>33</v>
      </c>
      <c r="J126">
        <v>27</v>
      </c>
      <c r="K126">
        <v>11.8</v>
      </c>
      <c r="L126">
        <v>429.73</v>
      </c>
      <c r="M126">
        <v>28.63</v>
      </c>
      <c r="N126" t="s">
        <v>49</v>
      </c>
      <c r="O126">
        <v>5</v>
      </c>
      <c r="P126" t="str" cm="1">
        <f t="array" ref="P126">_xlfn.IFS(C126&lt;25,"18-24", C126&lt;=35,"25-35", C126&lt;=50,"36-50",TRUE,"50+")</f>
        <v>50+</v>
      </c>
      <c r="Q126" t="str">
        <f t="shared" si="7"/>
        <v>new</v>
      </c>
      <c r="R126" t="str">
        <f t="shared" si="8"/>
        <v>medium</v>
      </c>
      <c r="S126" t="str">
        <f t="shared" si="9"/>
        <v>High</v>
      </c>
      <c r="T126" t="str">
        <f t="shared" si="10"/>
        <v>May</v>
      </c>
      <c r="U126">
        <f t="shared" si="11"/>
        <v>2022</v>
      </c>
      <c r="V126" t="str">
        <f t="shared" si="12"/>
        <v>10-15</v>
      </c>
      <c r="W126" t="str">
        <f t="shared" si="13"/>
        <v>Fast</v>
      </c>
    </row>
    <row r="127" spans="1:23" x14ac:dyDescent="0.3">
      <c r="A127">
        <v>600126</v>
      </c>
      <c r="B127">
        <v>84258</v>
      </c>
      <c r="C127">
        <v>56</v>
      </c>
      <c r="D127" t="s">
        <v>7</v>
      </c>
      <c r="E127" t="s">
        <v>5</v>
      </c>
      <c r="F127" t="s">
        <v>22</v>
      </c>
      <c r="G127" t="s">
        <v>25</v>
      </c>
      <c r="H127" s="1">
        <v>44585</v>
      </c>
      <c r="I127" t="s">
        <v>33</v>
      </c>
      <c r="J127">
        <v>53</v>
      </c>
      <c r="K127">
        <v>5.8</v>
      </c>
      <c r="L127">
        <v>1351.4</v>
      </c>
      <c r="M127">
        <v>97.38</v>
      </c>
      <c r="N127" t="s">
        <v>50</v>
      </c>
      <c r="O127">
        <v>4</v>
      </c>
      <c r="P127" t="str" cm="1">
        <f t="array" ref="P127">_xlfn.IFS(C127&lt;25,"18-24", C127&lt;=35,"25-35", C127&lt;=50,"36-50",TRUE,"50+")</f>
        <v>50+</v>
      </c>
      <c r="Q127" t="str">
        <f t="shared" si="7"/>
        <v>new</v>
      </c>
      <c r="R127" t="str">
        <f t="shared" si="8"/>
        <v>high value</v>
      </c>
      <c r="S127" t="str">
        <f t="shared" si="9"/>
        <v>medium</v>
      </c>
      <c r="T127" t="str">
        <f t="shared" si="10"/>
        <v>Jan</v>
      </c>
      <c r="U127">
        <f t="shared" si="11"/>
        <v>2022</v>
      </c>
      <c r="V127" t="str">
        <f t="shared" si="12"/>
        <v>5-10</v>
      </c>
      <c r="W127" t="str">
        <f t="shared" si="13"/>
        <v>Slow</v>
      </c>
    </row>
    <row r="128" spans="1:23" x14ac:dyDescent="0.3">
      <c r="A128">
        <v>600127</v>
      </c>
      <c r="B128">
        <v>59241</v>
      </c>
      <c r="C128">
        <v>18</v>
      </c>
      <c r="D128" t="s">
        <v>4</v>
      </c>
      <c r="E128" t="s">
        <v>5</v>
      </c>
      <c r="F128" t="s">
        <v>24</v>
      </c>
      <c r="G128" t="s">
        <v>25</v>
      </c>
      <c r="H128" s="1">
        <v>44738</v>
      </c>
      <c r="I128" t="s">
        <v>34</v>
      </c>
      <c r="J128">
        <v>46</v>
      </c>
      <c r="K128">
        <v>12</v>
      </c>
      <c r="L128">
        <v>656.73</v>
      </c>
      <c r="M128">
        <v>89.22</v>
      </c>
      <c r="N128" t="s">
        <v>50</v>
      </c>
      <c r="O128">
        <v>5</v>
      </c>
      <c r="P128" t="str" cm="1">
        <f t="array" ref="P128">_xlfn.IFS(C128&lt;25,"18-24", C128&lt;=35,"25-35", C128&lt;=50,"36-50",TRUE,"50+")</f>
        <v>18-24</v>
      </c>
      <c r="Q128" t="str">
        <f t="shared" si="7"/>
        <v>new</v>
      </c>
      <c r="R128" t="str">
        <f t="shared" si="8"/>
        <v>high value</v>
      </c>
      <c r="S128" t="str">
        <f t="shared" si="9"/>
        <v>High</v>
      </c>
      <c r="T128" t="str">
        <f t="shared" si="10"/>
        <v>Jun</v>
      </c>
      <c r="U128">
        <f t="shared" si="11"/>
        <v>2022</v>
      </c>
      <c r="V128" t="str">
        <f t="shared" si="12"/>
        <v>10-15</v>
      </c>
      <c r="W128" t="str">
        <f t="shared" si="13"/>
        <v>Slow</v>
      </c>
    </row>
    <row r="129" spans="1:23" x14ac:dyDescent="0.3">
      <c r="A129">
        <v>600128</v>
      </c>
      <c r="B129">
        <v>41436</v>
      </c>
      <c r="C129">
        <v>22</v>
      </c>
      <c r="D129" t="s">
        <v>4</v>
      </c>
      <c r="E129" t="s">
        <v>8</v>
      </c>
      <c r="F129" t="s">
        <v>30</v>
      </c>
      <c r="G129" t="s">
        <v>23</v>
      </c>
      <c r="H129" s="1">
        <v>45556</v>
      </c>
      <c r="I129" t="s">
        <v>33</v>
      </c>
      <c r="J129">
        <v>89</v>
      </c>
      <c r="K129">
        <v>2.7</v>
      </c>
      <c r="L129">
        <v>1119.77</v>
      </c>
      <c r="M129">
        <v>120</v>
      </c>
      <c r="N129" t="s">
        <v>48</v>
      </c>
      <c r="O129">
        <v>2</v>
      </c>
      <c r="P129" t="str" cm="1">
        <f t="array" ref="P129">_xlfn.IFS(C129&lt;25,"18-24", C129&lt;=35,"25-35", C129&lt;=50,"36-50",TRUE,"50+")</f>
        <v>18-24</v>
      </c>
      <c r="Q129" t="str">
        <f t="shared" si="7"/>
        <v>new</v>
      </c>
      <c r="R129" t="str">
        <f t="shared" si="8"/>
        <v>high value</v>
      </c>
      <c r="S129" t="str">
        <f t="shared" si="9"/>
        <v>Low</v>
      </c>
      <c r="T129" t="str">
        <f t="shared" si="10"/>
        <v>Sep</v>
      </c>
      <c r="U129">
        <f t="shared" si="11"/>
        <v>2024</v>
      </c>
      <c r="V129" t="str">
        <f t="shared" si="12"/>
        <v>0-5</v>
      </c>
      <c r="W129" t="str">
        <f t="shared" si="13"/>
        <v>Slow</v>
      </c>
    </row>
    <row r="130" spans="1:23" x14ac:dyDescent="0.3">
      <c r="A130">
        <v>600129</v>
      </c>
      <c r="B130">
        <v>11943</v>
      </c>
      <c r="C130">
        <v>62</v>
      </c>
      <c r="D130" t="s">
        <v>4</v>
      </c>
      <c r="E130" t="s">
        <v>11</v>
      </c>
      <c r="F130" t="s">
        <v>19</v>
      </c>
      <c r="G130" t="s">
        <v>25</v>
      </c>
      <c r="H130" s="1">
        <v>44941</v>
      </c>
      <c r="I130" t="s">
        <v>33</v>
      </c>
      <c r="J130">
        <v>27</v>
      </c>
      <c r="K130">
        <v>12.2</v>
      </c>
      <c r="L130">
        <v>680.82</v>
      </c>
      <c r="M130">
        <v>94.85</v>
      </c>
      <c r="N130" t="s">
        <v>48</v>
      </c>
      <c r="O130">
        <v>2</v>
      </c>
      <c r="P130" t="str" cm="1">
        <f t="array" ref="P130">_xlfn.IFS(C130&lt;25,"18-24", C130&lt;=35,"25-35", C130&lt;=50,"36-50",TRUE,"50+")</f>
        <v>50+</v>
      </c>
      <c r="Q130" t="str">
        <f t="shared" si="7"/>
        <v>new</v>
      </c>
      <c r="R130" t="str">
        <f t="shared" si="8"/>
        <v>high value</v>
      </c>
      <c r="S130" t="str">
        <f t="shared" si="9"/>
        <v>Low</v>
      </c>
      <c r="T130" t="str">
        <f t="shared" si="10"/>
        <v>Jan</v>
      </c>
      <c r="U130">
        <f t="shared" si="11"/>
        <v>2023</v>
      </c>
      <c r="V130" t="str">
        <f t="shared" si="12"/>
        <v>10-15</v>
      </c>
      <c r="W130" t="str">
        <f t="shared" si="13"/>
        <v>Fast</v>
      </c>
    </row>
    <row r="131" spans="1:23" x14ac:dyDescent="0.3">
      <c r="A131">
        <v>600130</v>
      </c>
      <c r="B131">
        <v>89781</v>
      </c>
      <c r="C131">
        <v>48</v>
      </c>
      <c r="D131" t="s">
        <v>4</v>
      </c>
      <c r="E131" t="s">
        <v>16</v>
      </c>
      <c r="F131" t="s">
        <v>28</v>
      </c>
      <c r="G131" t="s">
        <v>31</v>
      </c>
      <c r="H131" s="1">
        <v>44577</v>
      </c>
      <c r="I131" t="s">
        <v>34</v>
      </c>
      <c r="J131">
        <v>45</v>
      </c>
      <c r="K131">
        <v>5.3</v>
      </c>
      <c r="L131">
        <v>1009.37</v>
      </c>
      <c r="M131">
        <v>101.71</v>
      </c>
      <c r="N131" t="s">
        <v>50</v>
      </c>
      <c r="O131">
        <v>1</v>
      </c>
      <c r="P131" t="str" cm="1">
        <f t="array" ref="P131">_xlfn.IFS(C131&lt;25,"18-24", C131&lt;=35,"25-35", C131&lt;=50,"36-50",TRUE,"50+")</f>
        <v>36-50</v>
      </c>
      <c r="Q131" t="str">
        <f t="shared" ref="Q131:Q194" si="14">IF(COUNTIF($B:$B,B131)&gt;1,"repeat","new")</f>
        <v>repeat</v>
      </c>
      <c r="R131" t="str">
        <f t="shared" ref="R131:R194" si="15">IF(L131&gt;500,"high value",IF( L131&gt;250,"medium","low"))</f>
        <v>high value</v>
      </c>
      <c r="S131" t="str">
        <f t="shared" ref="S131:S194" si="16">IF(O131&lt;=2,"Low",IF(O131&lt;=4,"medium","High"))</f>
        <v>Low</v>
      </c>
      <c r="T131" t="str">
        <f t="shared" ref="T131:T194" si="17">TEXT(H131,"MMM")</f>
        <v>Jan</v>
      </c>
      <c r="U131">
        <f t="shared" ref="U131:U194" si="18">YEAR(H131)</f>
        <v>2022</v>
      </c>
      <c r="V131" t="str">
        <f t="shared" ref="V131:V194" si="19">IF(K131&lt;=5,"0-5",IF(K131&lt;=10,"5-10",IF(K131&lt;=15,"10-15","15+")))</f>
        <v>5-10</v>
      </c>
      <c r="W131" t="str">
        <f t="shared" ref="W131:W194" si="20">IF(J131&lt;=30,"Fast",IF(J131&lt;=45,"Medium","Slow"))</f>
        <v>Medium</v>
      </c>
    </row>
    <row r="132" spans="1:23" x14ac:dyDescent="0.3">
      <c r="A132">
        <v>600131</v>
      </c>
      <c r="B132">
        <v>97586</v>
      </c>
      <c r="C132">
        <v>63</v>
      </c>
      <c r="D132" t="s">
        <v>7</v>
      </c>
      <c r="E132" t="s">
        <v>8</v>
      </c>
      <c r="F132" t="s">
        <v>26</v>
      </c>
      <c r="G132" t="s">
        <v>31</v>
      </c>
      <c r="H132" s="1">
        <v>44683</v>
      </c>
      <c r="I132" t="s">
        <v>33</v>
      </c>
      <c r="J132">
        <v>59</v>
      </c>
      <c r="K132">
        <v>13.2</v>
      </c>
      <c r="L132">
        <v>469.46</v>
      </c>
      <c r="M132">
        <v>118.98</v>
      </c>
      <c r="N132" t="s">
        <v>47</v>
      </c>
      <c r="O132">
        <v>2</v>
      </c>
      <c r="P132" t="str" cm="1">
        <f t="array" ref="P132">_xlfn.IFS(C132&lt;25,"18-24", C132&lt;=35,"25-35", C132&lt;=50,"36-50",TRUE,"50+")</f>
        <v>50+</v>
      </c>
      <c r="Q132" t="str">
        <f t="shared" si="14"/>
        <v>new</v>
      </c>
      <c r="R132" t="str">
        <f t="shared" si="15"/>
        <v>medium</v>
      </c>
      <c r="S132" t="str">
        <f t="shared" si="16"/>
        <v>Low</v>
      </c>
      <c r="T132" t="str">
        <f t="shared" si="17"/>
        <v>May</v>
      </c>
      <c r="U132">
        <f t="shared" si="18"/>
        <v>2022</v>
      </c>
      <c r="V132" t="str">
        <f t="shared" si="19"/>
        <v>10-15</v>
      </c>
      <c r="W132" t="str">
        <f t="shared" si="20"/>
        <v>Slow</v>
      </c>
    </row>
    <row r="133" spans="1:23" x14ac:dyDescent="0.3">
      <c r="A133">
        <v>600132</v>
      </c>
      <c r="B133">
        <v>89625</v>
      </c>
      <c r="C133">
        <v>48</v>
      </c>
      <c r="D133" t="s">
        <v>4</v>
      </c>
      <c r="E133" t="s">
        <v>11</v>
      </c>
      <c r="F133" t="s">
        <v>28</v>
      </c>
      <c r="G133" t="s">
        <v>31</v>
      </c>
      <c r="H133" s="1">
        <v>45067</v>
      </c>
      <c r="I133" t="s">
        <v>33</v>
      </c>
      <c r="J133">
        <v>82</v>
      </c>
      <c r="K133">
        <v>12</v>
      </c>
      <c r="L133">
        <v>723.93</v>
      </c>
      <c r="M133">
        <v>102.28</v>
      </c>
      <c r="N133" t="s">
        <v>49</v>
      </c>
      <c r="O133">
        <v>4</v>
      </c>
      <c r="P133" t="str" cm="1">
        <f t="array" ref="P133">_xlfn.IFS(C133&lt;25,"18-24", C133&lt;=35,"25-35", C133&lt;=50,"36-50",TRUE,"50+")</f>
        <v>36-50</v>
      </c>
      <c r="Q133" t="str">
        <f t="shared" si="14"/>
        <v>new</v>
      </c>
      <c r="R133" t="str">
        <f t="shared" si="15"/>
        <v>high value</v>
      </c>
      <c r="S133" t="str">
        <f t="shared" si="16"/>
        <v>medium</v>
      </c>
      <c r="T133" t="str">
        <f t="shared" si="17"/>
        <v>May</v>
      </c>
      <c r="U133">
        <f t="shared" si="18"/>
        <v>2023</v>
      </c>
      <c r="V133" t="str">
        <f t="shared" si="19"/>
        <v>10-15</v>
      </c>
      <c r="W133" t="str">
        <f t="shared" si="20"/>
        <v>Slow</v>
      </c>
    </row>
    <row r="134" spans="1:23" x14ac:dyDescent="0.3">
      <c r="A134">
        <v>600133</v>
      </c>
      <c r="B134">
        <v>46533</v>
      </c>
      <c r="C134">
        <v>25</v>
      </c>
      <c r="D134" t="s">
        <v>7</v>
      </c>
      <c r="E134" t="s">
        <v>5</v>
      </c>
      <c r="F134" t="s">
        <v>32</v>
      </c>
      <c r="G134" t="s">
        <v>31</v>
      </c>
      <c r="H134" s="1">
        <v>45470</v>
      </c>
      <c r="I134" t="s">
        <v>33</v>
      </c>
      <c r="J134">
        <v>39</v>
      </c>
      <c r="K134">
        <v>9.5</v>
      </c>
      <c r="L134">
        <v>763.65</v>
      </c>
      <c r="M134">
        <v>31.88</v>
      </c>
      <c r="N134" t="s">
        <v>49</v>
      </c>
      <c r="O134">
        <v>2</v>
      </c>
      <c r="P134" t="str" cm="1">
        <f t="array" ref="P134">_xlfn.IFS(C134&lt;25,"18-24", C134&lt;=35,"25-35", C134&lt;=50,"36-50",TRUE,"50+")</f>
        <v>25-35</v>
      </c>
      <c r="Q134" t="str">
        <f t="shared" si="14"/>
        <v>new</v>
      </c>
      <c r="R134" t="str">
        <f t="shared" si="15"/>
        <v>high value</v>
      </c>
      <c r="S134" t="str">
        <f t="shared" si="16"/>
        <v>Low</v>
      </c>
      <c r="T134" t="str">
        <f t="shared" si="17"/>
        <v>Jun</v>
      </c>
      <c r="U134">
        <f t="shared" si="18"/>
        <v>2024</v>
      </c>
      <c r="V134" t="str">
        <f t="shared" si="19"/>
        <v>5-10</v>
      </c>
      <c r="W134" t="str">
        <f t="shared" si="20"/>
        <v>Medium</v>
      </c>
    </row>
    <row r="135" spans="1:23" x14ac:dyDescent="0.3">
      <c r="A135">
        <v>600134</v>
      </c>
      <c r="B135">
        <v>10110</v>
      </c>
      <c r="C135">
        <v>34</v>
      </c>
      <c r="D135" t="s">
        <v>4</v>
      </c>
      <c r="E135" t="s">
        <v>11</v>
      </c>
      <c r="F135" t="s">
        <v>18</v>
      </c>
      <c r="G135" t="s">
        <v>23</v>
      </c>
      <c r="H135" s="1">
        <v>44829</v>
      </c>
      <c r="I135" t="s">
        <v>33</v>
      </c>
      <c r="J135">
        <v>43</v>
      </c>
      <c r="K135">
        <v>1.1000000000000001</v>
      </c>
      <c r="L135">
        <v>556.92999999999995</v>
      </c>
      <c r="M135">
        <v>67.849999999999994</v>
      </c>
      <c r="N135" t="s">
        <v>49</v>
      </c>
      <c r="O135">
        <v>1</v>
      </c>
      <c r="P135" t="str" cm="1">
        <f t="array" ref="P135">_xlfn.IFS(C135&lt;25,"18-24", C135&lt;=35,"25-35", C135&lt;=50,"36-50",TRUE,"50+")</f>
        <v>25-35</v>
      </c>
      <c r="Q135" t="str">
        <f t="shared" si="14"/>
        <v>new</v>
      </c>
      <c r="R135" t="str">
        <f t="shared" si="15"/>
        <v>high value</v>
      </c>
      <c r="S135" t="str">
        <f t="shared" si="16"/>
        <v>Low</v>
      </c>
      <c r="T135" t="str">
        <f t="shared" si="17"/>
        <v>Sep</v>
      </c>
      <c r="U135">
        <f t="shared" si="18"/>
        <v>2022</v>
      </c>
      <c r="V135" t="str">
        <f t="shared" si="19"/>
        <v>0-5</v>
      </c>
      <c r="W135" t="str">
        <f t="shared" si="20"/>
        <v>Medium</v>
      </c>
    </row>
    <row r="136" spans="1:23" x14ac:dyDescent="0.3">
      <c r="A136">
        <v>600135</v>
      </c>
      <c r="B136">
        <v>70357</v>
      </c>
      <c r="C136">
        <v>61</v>
      </c>
      <c r="D136" t="s">
        <v>7</v>
      </c>
      <c r="E136" t="s">
        <v>16</v>
      </c>
      <c r="F136" t="s">
        <v>24</v>
      </c>
      <c r="G136" t="s">
        <v>27</v>
      </c>
      <c r="H136" s="1">
        <v>45273</v>
      </c>
      <c r="I136" t="s">
        <v>34</v>
      </c>
      <c r="J136">
        <v>40</v>
      </c>
      <c r="K136">
        <v>7</v>
      </c>
      <c r="L136">
        <v>460.29</v>
      </c>
      <c r="M136">
        <v>109.89</v>
      </c>
      <c r="N136" t="s">
        <v>49</v>
      </c>
      <c r="O136">
        <v>2</v>
      </c>
      <c r="P136" t="str" cm="1">
        <f t="array" ref="P136">_xlfn.IFS(C136&lt;25,"18-24", C136&lt;=35,"25-35", C136&lt;=50,"36-50",TRUE,"50+")</f>
        <v>50+</v>
      </c>
      <c r="Q136" t="str">
        <f t="shared" si="14"/>
        <v>new</v>
      </c>
      <c r="R136" t="str">
        <f t="shared" si="15"/>
        <v>medium</v>
      </c>
      <c r="S136" t="str">
        <f t="shared" si="16"/>
        <v>Low</v>
      </c>
      <c r="T136" t="str">
        <f t="shared" si="17"/>
        <v>Dec</v>
      </c>
      <c r="U136">
        <f t="shared" si="18"/>
        <v>2023</v>
      </c>
      <c r="V136" t="str">
        <f t="shared" si="19"/>
        <v>5-10</v>
      </c>
      <c r="W136" t="str">
        <f t="shared" si="20"/>
        <v>Medium</v>
      </c>
    </row>
    <row r="137" spans="1:23" x14ac:dyDescent="0.3">
      <c r="A137">
        <v>600136</v>
      </c>
      <c r="B137">
        <v>37883</v>
      </c>
      <c r="C137">
        <v>28</v>
      </c>
      <c r="D137" t="s">
        <v>4</v>
      </c>
      <c r="E137" t="s">
        <v>15</v>
      </c>
      <c r="F137" t="s">
        <v>19</v>
      </c>
      <c r="G137" t="s">
        <v>21</v>
      </c>
      <c r="H137" s="1">
        <v>45231</v>
      </c>
      <c r="I137" t="s">
        <v>34</v>
      </c>
      <c r="J137">
        <v>35</v>
      </c>
      <c r="K137">
        <v>6.9</v>
      </c>
      <c r="L137">
        <v>552.30999999999995</v>
      </c>
      <c r="M137">
        <v>64.19</v>
      </c>
      <c r="N137" t="s">
        <v>47</v>
      </c>
      <c r="O137">
        <v>1</v>
      </c>
      <c r="P137" t="str" cm="1">
        <f t="array" ref="P137">_xlfn.IFS(C137&lt;25,"18-24", C137&lt;=35,"25-35", C137&lt;=50,"36-50",TRUE,"50+")</f>
        <v>25-35</v>
      </c>
      <c r="Q137" t="str">
        <f t="shared" si="14"/>
        <v>new</v>
      </c>
      <c r="R137" t="str">
        <f t="shared" si="15"/>
        <v>high value</v>
      </c>
      <c r="S137" t="str">
        <f t="shared" si="16"/>
        <v>Low</v>
      </c>
      <c r="T137" t="str">
        <f t="shared" si="17"/>
        <v>Nov</v>
      </c>
      <c r="U137">
        <f t="shared" si="18"/>
        <v>2023</v>
      </c>
      <c r="V137" t="str">
        <f t="shared" si="19"/>
        <v>5-10</v>
      </c>
      <c r="W137" t="str">
        <f t="shared" si="20"/>
        <v>Medium</v>
      </c>
    </row>
    <row r="138" spans="1:23" x14ac:dyDescent="0.3">
      <c r="A138">
        <v>600137</v>
      </c>
      <c r="B138">
        <v>89203</v>
      </c>
      <c r="C138">
        <v>53</v>
      </c>
      <c r="D138" t="s">
        <v>7</v>
      </c>
      <c r="E138" t="s">
        <v>13</v>
      </c>
      <c r="F138" t="s">
        <v>28</v>
      </c>
      <c r="G138" t="s">
        <v>29</v>
      </c>
      <c r="H138" s="1">
        <v>45159</v>
      </c>
      <c r="I138" t="s">
        <v>33</v>
      </c>
      <c r="J138">
        <v>21</v>
      </c>
      <c r="K138">
        <v>12.8</v>
      </c>
      <c r="L138">
        <v>1308.8800000000001</v>
      </c>
      <c r="M138">
        <v>37.03</v>
      </c>
      <c r="N138" t="s">
        <v>48</v>
      </c>
      <c r="O138">
        <v>4</v>
      </c>
      <c r="P138" t="str" cm="1">
        <f t="array" ref="P138">_xlfn.IFS(C138&lt;25,"18-24", C138&lt;=35,"25-35", C138&lt;=50,"36-50",TRUE,"50+")</f>
        <v>50+</v>
      </c>
      <c r="Q138" t="str">
        <f t="shared" si="14"/>
        <v>new</v>
      </c>
      <c r="R138" t="str">
        <f t="shared" si="15"/>
        <v>high value</v>
      </c>
      <c r="S138" t="str">
        <f t="shared" si="16"/>
        <v>medium</v>
      </c>
      <c r="T138" t="str">
        <f t="shared" si="17"/>
        <v>Aug</v>
      </c>
      <c r="U138">
        <f t="shared" si="18"/>
        <v>2023</v>
      </c>
      <c r="V138" t="str">
        <f t="shared" si="19"/>
        <v>10-15</v>
      </c>
      <c r="W138" t="str">
        <f t="shared" si="20"/>
        <v>Fast</v>
      </c>
    </row>
    <row r="139" spans="1:23" x14ac:dyDescent="0.3">
      <c r="A139">
        <v>600138</v>
      </c>
      <c r="B139">
        <v>30664</v>
      </c>
      <c r="C139">
        <v>47</v>
      </c>
      <c r="D139" t="s">
        <v>4</v>
      </c>
      <c r="E139" t="s">
        <v>8</v>
      </c>
      <c r="F139" t="s">
        <v>19</v>
      </c>
      <c r="G139" t="s">
        <v>31</v>
      </c>
      <c r="H139" s="1">
        <v>44740</v>
      </c>
      <c r="I139" t="s">
        <v>34</v>
      </c>
      <c r="J139">
        <v>37</v>
      </c>
      <c r="K139">
        <v>2.2999999999999998</v>
      </c>
      <c r="L139">
        <v>1078.8499999999999</v>
      </c>
      <c r="M139">
        <v>107.47</v>
      </c>
      <c r="N139" t="s">
        <v>49</v>
      </c>
      <c r="O139">
        <v>4</v>
      </c>
      <c r="P139" t="str" cm="1">
        <f t="array" ref="P139">_xlfn.IFS(C139&lt;25,"18-24", C139&lt;=35,"25-35", C139&lt;=50,"36-50",TRUE,"50+")</f>
        <v>36-50</v>
      </c>
      <c r="Q139" t="str">
        <f t="shared" si="14"/>
        <v>repeat</v>
      </c>
      <c r="R139" t="str">
        <f t="shared" si="15"/>
        <v>high value</v>
      </c>
      <c r="S139" t="str">
        <f t="shared" si="16"/>
        <v>medium</v>
      </c>
      <c r="T139" t="str">
        <f t="shared" si="17"/>
        <v>Jun</v>
      </c>
      <c r="U139">
        <f t="shared" si="18"/>
        <v>2022</v>
      </c>
      <c r="V139" t="str">
        <f t="shared" si="19"/>
        <v>0-5</v>
      </c>
      <c r="W139" t="str">
        <f t="shared" si="20"/>
        <v>Medium</v>
      </c>
    </row>
    <row r="140" spans="1:23" x14ac:dyDescent="0.3">
      <c r="A140">
        <v>600139</v>
      </c>
      <c r="B140">
        <v>97483</v>
      </c>
      <c r="C140">
        <v>27</v>
      </c>
      <c r="D140" t="s">
        <v>4</v>
      </c>
      <c r="E140" t="s">
        <v>16</v>
      </c>
      <c r="F140" t="s">
        <v>26</v>
      </c>
      <c r="G140" t="s">
        <v>21</v>
      </c>
      <c r="H140" s="1">
        <v>45395</v>
      </c>
      <c r="I140" t="s">
        <v>34</v>
      </c>
      <c r="J140">
        <v>29</v>
      </c>
      <c r="K140">
        <v>3.6</v>
      </c>
      <c r="L140">
        <v>153.47</v>
      </c>
      <c r="M140">
        <v>25.35</v>
      </c>
      <c r="N140" t="s">
        <v>47</v>
      </c>
      <c r="O140">
        <v>2</v>
      </c>
      <c r="P140" t="str" cm="1">
        <f t="array" ref="P140">_xlfn.IFS(C140&lt;25,"18-24", C140&lt;=35,"25-35", C140&lt;=50,"36-50",TRUE,"50+")</f>
        <v>25-35</v>
      </c>
      <c r="Q140" t="str">
        <f t="shared" si="14"/>
        <v>new</v>
      </c>
      <c r="R140" t="str">
        <f t="shared" si="15"/>
        <v>low</v>
      </c>
      <c r="S140" t="str">
        <f t="shared" si="16"/>
        <v>Low</v>
      </c>
      <c r="T140" t="str">
        <f t="shared" si="17"/>
        <v>Apr</v>
      </c>
      <c r="U140">
        <f t="shared" si="18"/>
        <v>2024</v>
      </c>
      <c r="V140" t="str">
        <f t="shared" si="19"/>
        <v>0-5</v>
      </c>
      <c r="W140" t="str">
        <f t="shared" si="20"/>
        <v>Fast</v>
      </c>
    </row>
    <row r="141" spans="1:23" x14ac:dyDescent="0.3">
      <c r="A141">
        <v>600140</v>
      </c>
      <c r="B141">
        <v>27813</v>
      </c>
      <c r="C141">
        <v>56</v>
      </c>
      <c r="D141" t="s">
        <v>4</v>
      </c>
      <c r="E141" t="s">
        <v>11</v>
      </c>
      <c r="F141" t="s">
        <v>22</v>
      </c>
      <c r="G141" t="s">
        <v>25</v>
      </c>
      <c r="H141" s="1">
        <v>45549</v>
      </c>
      <c r="I141" t="s">
        <v>34</v>
      </c>
      <c r="J141">
        <v>44</v>
      </c>
      <c r="K141">
        <v>1.8</v>
      </c>
      <c r="L141">
        <v>1282.19</v>
      </c>
      <c r="M141">
        <v>99.51</v>
      </c>
      <c r="N141" t="s">
        <v>48</v>
      </c>
      <c r="O141">
        <v>3</v>
      </c>
      <c r="P141" t="str" cm="1">
        <f t="array" ref="P141">_xlfn.IFS(C141&lt;25,"18-24", C141&lt;=35,"25-35", C141&lt;=50,"36-50",TRUE,"50+")</f>
        <v>50+</v>
      </c>
      <c r="Q141" t="str">
        <f t="shared" si="14"/>
        <v>new</v>
      </c>
      <c r="R141" t="str">
        <f t="shared" si="15"/>
        <v>high value</v>
      </c>
      <c r="S141" t="str">
        <f t="shared" si="16"/>
        <v>medium</v>
      </c>
      <c r="T141" t="str">
        <f t="shared" si="17"/>
        <v>Sep</v>
      </c>
      <c r="U141">
        <f t="shared" si="18"/>
        <v>2024</v>
      </c>
      <c r="V141" t="str">
        <f t="shared" si="19"/>
        <v>0-5</v>
      </c>
      <c r="W141" t="str">
        <f t="shared" si="20"/>
        <v>Medium</v>
      </c>
    </row>
    <row r="142" spans="1:23" x14ac:dyDescent="0.3">
      <c r="A142">
        <v>600141</v>
      </c>
      <c r="B142">
        <v>18553</v>
      </c>
      <c r="C142">
        <v>31</v>
      </c>
      <c r="D142" t="s">
        <v>7</v>
      </c>
      <c r="E142" t="s">
        <v>5</v>
      </c>
      <c r="F142" t="s">
        <v>32</v>
      </c>
      <c r="G142" t="s">
        <v>23</v>
      </c>
      <c r="H142" s="1">
        <v>44670</v>
      </c>
      <c r="I142" t="s">
        <v>33</v>
      </c>
      <c r="J142">
        <v>26</v>
      </c>
      <c r="K142">
        <v>7.3</v>
      </c>
      <c r="L142">
        <v>467.57</v>
      </c>
      <c r="M142">
        <v>95.66</v>
      </c>
      <c r="N142" t="s">
        <v>50</v>
      </c>
      <c r="O142">
        <v>5</v>
      </c>
      <c r="P142" t="str" cm="1">
        <f t="array" ref="P142">_xlfn.IFS(C142&lt;25,"18-24", C142&lt;=35,"25-35", C142&lt;=50,"36-50",TRUE,"50+")</f>
        <v>25-35</v>
      </c>
      <c r="Q142" t="str">
        <f t="shared" si="14"/>
        <v>new</v>
      </c>
      <c r="R142" t="str">
        <f t="shared" si="15"/>
        <v>medium</v>
      </c>
      <c r="S142" t="str">
        <f t="shared" si="16"/>
        <v>High</v>
      </c>
      <c r="T142" t="str">
        <f t="shared" si="17"/>
        <v>Apr</v>
      </c>
      <c r="U142">
        <f t="shared" si="18"/>
        <v>2022</v>
      </c>
      <c r="V142" t="str">
        <f t="shared" si="19"/>
        <v>5-10</v>
      </c>
      <c r="W142" t="str">
        <f t="shared" si="20"/>
        <v>Fast</v>
      </c>
    </row>
    <row r="143" spans="1:23" x14ac:dyDescent="0.3">
      <c r="A143">
        <v>600142</v>
      </c>
      <c r="B143">
        <v>93612</v>
      </c>
      <c r="C143">
        <v>19</v>
      </c>
      <c r="D143" t="s">
        <v>7</v>
      </c>
      <c r="E143" t="s">
        <v>15</v>
      </c>
      <c r="F143" t="s">
        <v>22</v>
      </c>
      <c r="G143" t="s">
        <v>21</v>
      </c>
      <c r="H143" s="1">
        <v>44678</v>
      </c>
      <c r="I143" t="s">
        <v>33</v>
      </c>
      <c r="J143">
        <v>39</v>
      </c>
      <c r="K143">
        <v>12.8</v>
      </c>
      <c r="L143">
        <v>841.21</v>
      </c>
      <c r="M143">
        <v>82.88</v>
      </c>
      <c r="N143" t="s">
        <v>48</v>
      </c>
      <c r="O143">
        <v>2</v>
      </c>
      <c r="P143" t="str" cm="1">
        <f t="array" ref="P143">_xlfn.IFS(C143&lt;25,"18-24", C143&lt;=35,"25-35", C143&lt;=50,"36-50",TRUE,"50+")</f>
        <v>18-24</v>
      </c>
      <c r="Q143" t="str">
        <f t="shared" si="14"/>
        <v>new</v>
      </c>
      <c r="R143" t="str">
        <f t="shared" si="15"/>
        <v>high value</v>
      </c>
      <c r="S143" t="str">
        <f t="shared" si="16"/>
        <v>Low</v>
      </c>
      <c r="T143" t="str">
        <f t="shared" si="17"/>
        <v>Apr</v>
      </c>
      <c r="U143">
        <f t="shared" si="18"/>
        <v>2022</v>
      </c>
      <c r="V143" t="str">
        <f t="shared" si="19"/>
        <v>10-15</v>
      </c>
      <c r="W143" t="str">
        <f t="shared" si="20"/>
        <v>Medium</v>
      </c>
    </row>
    <row r="144" spans="1:23" x14ac:dyDescent="0.3">
      <c r="A144">
        <v>600143</v>
      </c>
      <c r="B144">
        <v>30347</v>
      </c>
      <c r="C144">
        <v>45</v>
      </c>
      <c r="D144" t="s">
        <v>4</v>
      </c>
      <c r="E144" t="s">
        <v>15</v>
      </c>
      <c r="F144" t="s">
        <v>26</v>
      </c>
      <c r="G144" t="s">
        <v>31</v>
      </c>
      <c r="H144" s="1">
        <v>45478</v>
      </c>
      <c r="I144" t="s">
        <v>34</v>
      </c>
      <c r="J144">
        <v>45</v>
      </c>
      <c r="K144">
        <v>6.4</v>
      </c>
      <c r="L144">
        <v>441.64</v>
      </c>
      <c r="M144">
        <v>105.44</v>
      </c>
      <c r="N144" t="s">
        <v>48</v>
      </c>
      <c r="O144">
        <v>4</v>
      </c>
      <c r="P144" t="str" cm="1">
        <f t="array" ref="P144">_xlfn.IFS(C144&lt;25,"18-24", C144&lt;=35,"25-35", C144&lt;=50,"36-50",TRUE,"50+")</f>
        <v>36-50</v>
      </c>
      <c r="Q144" t="str">
        <f t="shared" si="14"/>
        <v>new</v>
      </c>
      <c r="R144" t="str">
        <f t="shared" si="15"/>
        <v>medium</v>
      </c>
      <c r="S144" t="str">
        <f t="shared" si="16"/>
        <v>medium</v>
      </c>
      <c r="T144" t="str">
        <f t="shared" si="17"/>
        <v>Jul</v>
      </c>
      <c r="U144">
        <f t="shared" si="18"/>
        <v>2024</v>
      </c>
      <c r="V144" t="str">
        <f t="shared" si="19"/>
        <v>5-10</v>
      </c>
      <c r="W144" t="str">
        <f t="shared" si="20"/>
        <v>Medium</v>
      </c>
    </row>
    <row r="145" spans="1:23" x14ac:dyDescent="0.3">
      <c r="A145">
        <v>600144</v>
      </c>
      <c r="B145">
        <v>25607</v>
      </c>
      <c r="C145">
        <v>59</v>
      </c>
      <c r="D145" t="s">
        <v>7</v>
      </c>
      <c r="E145" t="s">
        <v>13</v>
      </c>
      <c r="F145" t="s">
        <v>28</v>
      </c>
      <c r="G145" t="s">
        <v>29</v>
      </c>
      <c r="H145" s="1">
        <v>45392</v>
      </c>
      <c r="I145" t="s">
        <v>33</v>
      </c>
      <c r="J145">
        <v>39</v>
      </c>
      <c r="K145">
        <v>4.0999999999999996</v>
      </c>
      <c r="L145">
        <v>601.25</v>
      </c>
      <c r="M145">
        <v>94.36</v>
      </c>
      <c r="N145" t="s">
        <v>48</v>
      </c>
      <c r="O145">
        <v>3</v>
      </c>
      <c r="P145" t="str" cm="1">
        <f t="array" ref="P145">_xlfn.IFS(C145&lt;25,"18-24", C145&lt;=35,"25-35", C145&lt;=50,"36-50",TRUE,"50+")</f>
        <v>50+</v>
      </c>
      <c r="Q145" t="str">
        <f t="shared" si="14"/>
        <v>new</v>
      </c>
      <c r="R145" t="str">
        <f t="shared" si="15"/>
        <v>high value</v>
      </c>
      <c r="S145" t="str">
        <f t="shared" si="16"/>
        <v>medium</v>
      </c>
      <c r="T145" t="str">
        <f t="shared" si="17"/>
        <v>Apr</v>
      </c>
      <c r="U145">
        <f t="shared" si="18"/>
        <v>2024</v>
      </c>
      <c r="V145" t="str">
        <f t="shared" si="19"/>
        <v>0-5</v>
      </c>
      <c r="W145" t="str">
        <f t="shared" si="20"/>
        <v>Medium</v>
      </c>
    </row>
    <row r="146" spans="1:23" x14ac:dyDescent="0.3">
      <c r="A146">
        <v>600145</v>
      </c>
      <c r="B146">
        <v>99294</v>
      </c>
      <c r="C146">
        <v>29</v>
      </c>
      <c r="D146" t="s">
        <v>4</v>
      </c>
      <c r="E146" t="s">
        <v>8</v>
      </c>
      <c r="F146" t="s">
        <v>22</v>
      </c>
      <c r="G146" t="s">
        <v>21</v>
      </c>
      <c r="H146" s="1">
        <v>44887</v>
      </c>
      <c r="I146" t="s">
        <v>34</v>
      </c>
      <c r="J146">
        <v>53</v>
      </c>
      <c r="K146">
        <v>2.6</v>
      </c>
      <c r="L146">
        <v>409.28</v>
      </c>
      <c r="M146">
        <v>87.29</v>
      </c>
      <c r="N146" t="s">
        <v>47</v>
      </c>
      <c r="O146">
        <v>3</v>
      </c>
      <c r="P146" t="str" cm="1">
        <f t="array" ref="P146">_xlfn.IFS(C146&lt;25,"18-24", C146&lt;=35,"25-35", C146&lt;=50,"36-50",TRUE,"50+")</f>
        <v>25-35</v>
      </c>
      <c r="Q146" t="str">
        <f t="shared" si="14"/>
        <v>new</v>
      </c>
      <c r="R146" t="str">
        <f t="shared" si="15"/>
        <v>medium</v>
      </c>
      <c r="S146" t="str">
        <f t="shared" si="16"/>
        <v>medium</v>
      </c>
      <c r="T146" t="str">
        <f t="shared" si="17"/>
        <v>Nov</v>
      </c>
      <c r="U146">
        <f t="shared" si="18"/>
        <v>2022</v>
      </c>
      <c r="V146" t="str">
        <f t="shared" si="19"/>
        <v>0-5</v>
      </c>
      <c r="W146" t="str">
        <f t="shared" si="20"/>
        <v>Slow</v>
      </c>
    </row>
    <row r="147" spans="1:23" x14ac:dyDescent="0.3">
      <c r="A147">
        <v>600146</v>
      </c>
      <c r="B147">
        <v>19285</v>
      </c>
      <c r="C147">
        <v>28</v>
      </c>
      <c r="D147" t="s">
        <v>4</v>
      </c>
      <c r="E147" t="s">
        <v>5</v>
      </c>
      <c r="F147" t="s">
        <v>26</v>
      </c>
      <c r="G147" t="s">
        <v>23</v>
      </c>
      <c r="H147" s="1">
        <v>45274</v>
      </c>
      <c r="I147" t="s">
        <v>34</v>
      </c>
      <c r="J147">
        <v>32</v>
      </c>
      <c r="K147">
        <v>4.9000000000000004</v>
      </c>
      <c r="L147">
        <v>921.71</v>
      </c>
      <c r="M147">
        <v>39.08</v>
      </c>
      <c r="N147" t="s">
        <v>48</v>
      </c>
      <c r="O147">
        <v>3</v>
      </c>
      <c r="P147" t="str" cm="1">
        <f t="array" ref="P147">_xlfn.IFS(C147&lt;25,"18-24", C147&lt;=35,"25-35", C147&lt;=50,"36-50",TRUE,"50+")</f>
        <v>25-35</v>
      </c>
      <c r="Q147" t="str">
        <f t="shared" si="14"/>
        <v>new</v>
      </c>
      <c r="R147" t="str">
        <f t="shared" si="15"/>
        <v>high value</v>
      </c>
      <c r="S147" t="str">
        <f t="shared" si="16"/>
        <v>medium</v>
      </c>
      <c r="T147" t="str">
        <f t="shared" si="17"/>
        <v>Dec</v>
      </c>
      <c r="U147">
        <f t="shared" si="18"/>
        <v>2023</v>
      </c>
      <c r="V147" t="str">
        <f t="shared" si="19"/>
        <v>0-5</v>
      </c>
      <c r="W147" t="str">
        <f t="shared" si="20"/>
        <v>Medium</v>
      </c>
    </row>
    <row r="148" spans="1:23" x14ac:dyDescent="0.3">
      <c r="A148">
        <v>600147</v>
      </c>
      <c r="B148">
        <v>32506</v>
      </c>
      <c r="C148">
        <v>24</v>
      </c>
      <c r="D148" t="s">
        <v>7</v>
      </c>
      <c r="E148" t="s">
        <v>13</v>
      </c>
      <c r="F148" t="s">
        <v>24</v>
      </c>
      <c r="G148" t="s">
        <v>29</v>
      </c>
      <c r="H148" s="1">
        <v>45405</v>
      </c>
      <c r="I148" t="s">
        <v>34</v>
      </c>
      <c r="J148">
        <v>81</v>
      </c>
      <c r="K148">
        <v>7.3</v>
      </c>
      <c r="L148">
        <v>1142.43</v>
      </c>
      <c r="M148">
        <v>55.41</v>
      </c>
      <c r="N148" t="s">
        <v>48</v>
      </c>
      <c r="O148">
        <v>5</v>
      </c>
      <c r="P148" t="str" cm="1">
        <f t="array" ref="P148">_xlfn.IFS(C148&lt;25,"18-24", C148&lt;=35,"25-35", C148&lt;=50,"36-50",TRUE,"50+")</f>
        <v>18-24</v>
      </c>
      <c r="Q148" t="str">
        <f t="shared" si="14"/>
        <v>new</v>
      </c>
      <c r="R148" t="str">
        <f t="shared" si="15"/>
        <v>high value</v>
      </c>
      <c r="S148" t="str">
        <f t="shared" si="16"/>
        <v>High</v>
      </c>
      <c r="T148" t="str">
        <f t="shared" si="17"/>
        <v>Apr</v>
      </c>
      <c r="U148">
        <f t="shared" si="18"/>
        <v>2024</v>
      </c>
      <c r="V148" t="str">
        <f t="shared" si="19"/>
        <v>5-10</v>
      </c>
      <c r="W148" t="str">
        <f t="shared" si="20"/>
        <v>Slow</v>
      </c>
    </row>
    <row r="149" spans="1:23" x14ac:dyDescent="0.3">
      <c r="A149">
        <v>600148</v>
      </c>
      <c r="B149">
        <v>61024</v>
      </c>
      <c r="C149">
        <v>58</v>
      </c>
      <c r="D149" t="s">
        <v>7</v>
      </c>
      <c r="E149" t="s">
        <v>5</v>
      </c>
      <c r="F149" t="s">
        <v>19</v>
      </c>
      <c r="G149" t="s">
        <v>23</v>
      </c>
      <c r="H149" s="1">
        <v>45285</v>
      </c>
      <c r="I149" t="s">
        <v>33</v>
      </c>
      <c r="J149">
        <v>80</v>
      </c>
      <c r="K149">
        <v>2.6</v>
      </c>
      <c r="L149">
        <v>1488.79</v>
      </c>
      <c r="M149">
        <v>21.44</v>
      </c>
      <c r="N149" t="s">
        <v>49</v>
      </c>
      <c r="O149">
        <v>3</v>
      </c>
      <c r="P149" t="str" cm="1">
        <f t="array" ref="P149">_xlfn.IFS(C149&lt;25,"18-24", C149&lt;=35,"25-35", C149&lt;=50,"36-50",TRUE,"50+")</f>
        <v>50+</v>
      </c>
      <c r="Q149" t="str">
        <f t="shared" si="14"/>
        <v>new</v>
      </c>
      <c r="R149" t="str">
        <f t="shared" si="15"/>
        <v>high value</v>
      </c>
      <c r="S149" t="str">
        <f t="shared" si="16"/>
        <v>medium</v>
      </c>
      <c r="T149" t="str">
        <f t="shared" si="17"/>
        <v>Dec</v>
      </c>
      <c r="U149">
        <f t="shared" si="18"/>
        <v>2023</v>
      </c>
      <c r="V149" t="str">
        <f t="shared" si="19"/>
        <v>0-5</v>
      </c>
      <c r="W149" t="str">
        <f t="shared" si="20"/>
        <v>Slow</v>
      </c>
    </row>
    <row r="150" spans="1:23" x14ac:dyDescent="0.3">
      <c r="A150">
        <v>600149</v>
      </c>
      <c r="B150">
        <v>15967</v>
      </c>
      <c r="C150">
        <v>53</v>
      </c>
      <c r="D150" t="s">
        <v>7</v>
      </c>
      <c r="E150" t="s">
        <v>5</v>
      </c>
      <c r="F150" t="s">
        <v>26</v>
      </c>
      <c r="G150" t="s">
        <v>21</v>
      </c>
      <c r="H150" s="1">
        <v>45074</v>
      </c>
      <c r="I150" t="s">
        <v>33</v>
      </c>
      <c r="J150">
        <v>46</v>
      </c>
      <c r="K150">
        <v>14.7</v>
      </c>
      <c r="L150">
        <v>372.07</v>
      </c>
      <c r="M150">
        <v>51.97</v>
      </c>
      <c r="N150" t="s">
        <v>48</v>
      </c>
      <c r="O150">
        <v>5</v>
      </c>
      <c r="P150" t="str" cm="1">
        <f t="array" ref="P150">_xlfn.IFS(C150&lt;25,"18-24", C150&lt;=35,"25-35", C150&lt;=50,"36-50",TRUE,"50+")</f>
        <v>50+</v>
      </c>
      <c r="Q150" t="str">
        <f t="shared" si="14"/>
        <v>new</v>
      </c>
      <c r="R150" t="str">
        <f t="shared" si="15"/>
        <v>medium</v>
      </c>
      <c r="S150" t="str">
        <f t="shared" si="16"/>
        <v>High</v>
      </c>
      <c r="T150" t="str">
        <f t="shared" si="17"/>
        <v>May</v>
      </c>
      <c r="U150">
        <f t="shared" si="18"/>
        <v>2023</v>
      </c>
      <c r="V150" t="str">
        <f t="shared" si="19"/>
        <v>10-15</v>
      </c>
      <c r="W150" t="str">
        <f t="shared" si="20"/>
        <v>Slow</v>
      </c>
    </row>
    <row r="151" spans="1:23" x14ac:dyDescent="0.3">
      <c r="A151">
        <v>600150</v>
      </c>
      <c r="B151">
        <v>47428</v>
      </c>
      <c r="C151">
        <v>60</v>
      </c>
      <c r="D151" t="s">
        <v>7</v>
      </c>
      <c r="E151" t="s">
        <v>13</v>
      </c>
      <c r="F151" t="s">
        <v>28</v>
      </c>
      <c r="G151" t="s">
        <v>31</v>
      </c>
      <c r="H151" s="1">
        <v>44668</v>
      </c>
      <c r="I151" t="s">
        <v>34</v>
      </c>
      <c r="J151">
        <v>75</v>
      </c>
      <c r="K151">
        <v>11.9</v>
      </c>
      <c r="L151">
        <v>466.42</v>
      </c>
      <c r="M151">
        <v>34.520000000000003</v>
      </c>
      <c r="N151" t="s">
        <v>50</v>
      </c>
      <c r="O151">
        <v>5</v>
      </c>
      <c r="P151" t="str" cm="1">
        <f t="array" ref="P151">_xlfn.IFS(C151&lt;25,"18-24", C151&lt;=35,"25-35", C151&lt;=50,"36-50",TRUE,"50+")</f>
        <v>50+</v>
      </c>
      <c r="Q151" t="str">
        <f t="shared" si="14"/>
        <v>repeat</v>
      </c>
      <c r="R151" t="str">
        <f t="shared" si="15"/>
        <v>medium</v>
      </c>
      <c r="S151" t="str">
        <f t="shared" si="16"/>
        <v>High</v>
      </c>
      <c r="T151" t="str">
        <f t="shared" si="17"/>
        <v>Apr</v>
      </c>
      <c r="U151">
        <f t="shared" si="18"/>
        <v>2022</v>
      </c>
      <c r="V151" t="str">
        <f t="shared" si="19"/>
        <v>10-15</v>
      </c>
      <c r="W151" t="str">
        <f t="shared" si="20"/>
        <v>Slow</v>
      </c>
    </row>
    <row r="152" spans="1:23" x14ac:dyDescent="0.3">
      <c r="A152">
        <v>600151</v>
      </c>
      <c r="B152">
        <v>30822</v>
      </c>
      <c r="C152">
        <v>33</v>
      </c>
      <c r="D152" t="s">
        <v>4</v>
      </c>
      <c r="E152" t="s">
        <v>15</v>
      </c>
      <c r="F152" t="s">
        <v>26</v>
      </c>
      <c r="G152" t="s">
        <v>31</v>
      </c>
      <c r="H152" s="1">
        <v>45310</v>
      </c>
      <c r="I152" t="s">
        <v>34</v>
      </c>
      <c r="J152">
        <v>52</v>
      </c>
      <c r="K152">
        <v>2.9</v>
      </c>
      <c r="L152">
        <v>716.01</v>
      </c>
      <c r="M152">
        <v>62.92</v>
      </c>
      <c r="N152" t="s">
        <v>47</v>
      </c>
      <c r="O152">
        <v>5</v>
      </c>
      <c r="P152" t="str" cm="1">
        <f t="array" ref="P152">_xlfn.IFS(C152&lt;25,"18-24", C152&lt;=35,"25-35", C152&lt;=50,"36-50",TRUE,"50+")</f>
        <v>25-35</v>
      </c>
      <c r="Q152" t="str">
        <f t="shared" si="14"/>
        <v>new</v>
      </c>
      <c r="R152" t="str">
        <f t="shared" si="15"/>
        <v>high value</v>
      </c>
      <c r="S152" t="str">
        <f t="shared" si="16"/>
        <v>High</v>
      </c>
      <c r="T152" t="str">
        <f t="shared" si="17"/>
        <v>Jan</v>
      </c>
      <c r="U152">
        <f t="shared" si="18"/>
        <v>2024</v>
      </c>
      <c r="V152" t="str">
        <f t="shared" si="19"/>
        <v>0-5</v>
      </c>
      <c r="W152" t="str">
        <f t="shared" si="20"/>
        <v>Slow</v>
      </c>
    </row>
    <row r="153" spans="1:23" x14ac:dyDescent="0.3">
      <c r="A153">
        <v>600152</v>
      </c>
      <c r="B153">
        <v>32502</v>
      </c>
      <c r="C153">
        <v>50</v>
      </c>
      <c r="D153" t="s">
        <v>7</v>
      </c>
      <c r="E153" t="s">
        <v>15</v>
      </c>
      <c r="F153" t="s">
        <v>32</v>
      </c>
      <c r="G153" t="s">
        <v>29</v>
      </c>
      <c r="H153" s="1">
        <v>45316</v>
      </c>
      <c r="I153" t="s">
        <v>34</v>
      </c>
      <c r="J153">
        <v>37</v>
      </c>
      <c r="K153">
        <v>1.8</v>
      </c>
      <c r="L153">
        <v>922.29</v>
      </c>
      <c r="M153">
        <v>68.78</v>
      </c>
      <c r="N153" t="s">
        <v>50</v>
      </c>
      <c r="O153">
        <v>3</v>
      </c>
      <c r="P153" t="str" cm="1">
        <f t="array" ref="P153">_xlfn.IFS(C153&lt;25,"18-24", C153&lt;=35,"25-35", C153&lt;=50,"36-50",TRUE,"50+")</f>
        <v>36-50</v>
      </c>
      <c r="Q153" t="str">
        <f t="shared" si="14"/>
        <v>new</v>
      </c>
      <c r="R153" t="str">
        <f t="shared" si="15"/>
        <v>high value</v>
      </c>
      <c r="S153" t="str">
        <f t="shared" si="16"/>
        <v>medium</v>
      </c>
      <c r="T153" t="str">
        <f t="shared" si="17"/>
        <v>Jan</v>
      </c>
      <c r="U153">
        <f t="shared" si="18"/>
        <v>2024</v>
      </c>
      <c r="V153" t="str">
        <f t="shared" si="19"/>
        <v>0-5</v>
      </c>
      <c r="W153" t="str">
        <f t="shared" si="20"/>
        <v>Medium</v>
      </c>
    </row>
    <row r="154" spans="1:23" x14ac:dyDescent="0.3">
      <c r="A154">
        <v>600153</v>
      </c>
      <c r="B154">
        <v>31272</v>
      </c>
      <c r="C154">
        <v>51</v>
      </c>
      <c r="D154" t="s">
        <v>4</v>
      </c>
      <c r="E154" t="s">
        <v>16</v>
      </c>
      <c r="F154" t="s">
        <v>22</v>
      </c>
      <c r="G154" t="s">
        <v>21</v>
      </c>
      <c r="H154" s="1">
        <v>45347</v>
      </c>
      <c r="I154" t="s">
        <v>33</v>
      </c>
      <c r="J154">
        <v>47</v>
      </c>
      <c r="K154">
        <v>2.9</v>
      </c>
      <c r="L154">
        <v>1104.75</v>
      </c>
      <c r="M154">
        <v>118.77</v>
      </c>
      <c r="N154" t="s">
        <v>50</v>
      </c>
      <c r="O154">
        <v>3</v>
      </c>
      <c r="P154" t="str" cm="1">
        <f t="array" ref="P154">_xlfn.IFS(C154&lt;25,"18-24", C154&lt;=35,"25-35", C154&lt;=50,"36-50",TRUE,"50+")</f>
        <v>50+</v>
      </c>
      <c r="Q154" t="str">
        <f t="shared" si="14"/>
        <v>new</v>
      </c>
      <c r="R154" t="str">
        <f t="shared" si="15"/>
        <v>high value</v>
      </c>
      <c r="S154" t="str">
        <f t="shared" si="16"/>
        <v>medium</v>
      </c>
      <c r="T154" t="str">
        <f t="shared" si="17"/>
        <v>Feb</v>
      </c>
      <c r="U154">
        <f t="shared" si="18"/>
        <v>2024</v>
      </c>
      <c r="V154" t="str">
        <f t="shared" si="19"/>
        <v>0-5</v>
      </c>
      <c r="W154" t="str">
        <f t="shared" si="20"/>
        <v>Slow</v>
      </c>
    </row>
    <row r="155" spans="1:23" x14ac:dyDescent="0.3">
      <c r="A155">
        <v>600154</v>
      </c>
      <c r="B155">
        <v>39075</v>
      </c>
      <c r="C155">
        <v>49</v>
      </c>
      <c r="D155" t="s">
        <v>7</v>
      </c>
      <c r="E155" t="s">
        <v>5</v>
      </c>
      <c r="F155" t="s">
        <v>26</v>
      </c>
      <c r="G155" t="s">
        <v>27</v>
      </c>
      <c r="H155" s="1">
        <v>44799</v>
      </c>
      <c r="I155" t="s">
        <v>34</v>
      </c>
      <c r="J155">
        <v>81</v>
      </c>
      <c r="K155">
        <v>5.4</v>
      </c>
      <c r="L155">
        <v>339.64</v>
      </c>
      <c r="M155">
        <v>32.950000000000003</v>
      </c>
      <c r="N155" t="s">
        <v>48</v>
      </c>
      <c r="O155">
        <v>4</v>
      </c>
      <c r="P155" t="str" cm="1">
        <f t="array" ref="P155">_xlfn.IFS(C155&lt;25,"18-24", C155&lt;=35,"25-35", C155&lt;=50,"36-50",TRUE,"50+")</f>
        <v>36-50</v>
      </c>
      <c r="Q155" t="str">
        <f t="shared" si="14"/>
        <v>new</v>
      </c>
      <c r="R155" t="str">
        <f t="shared" si="15"/>
        <v>medium</v>
      </c>
      <c r="S155" t="str">
        <f t="shared" si="16"/>
        <v>medium</v>
      </c>
      <c r="T155" t="str">
        <f t="shared" si="17"/>
        <v>Aug</v>
      </c>
      <c r="U155">
        <f t="shared" si="18"/>
        <v>2022</v>
      </c>
      <c r="V155" t="str">
        <f t="shared" si="19"/>
        <v>5-10</v>
      </c>
      <c r="W155" t="str">
        <f t="shared" si="20"/>
        <v>Slow</v>
      </c>
    </row>
    <row r="156" spans="1:23" x14ac:dyDescent="0.3">
      <c r="A156">
        <v>600155</v>
      </c>
      <c r="B156">
        <v>91458</v>
      </c>
      <c r="C156">
        <v>29</v>
      </c>
      <c r="D156" t="s">
        <v>7</v>
      </c>
      <c r="E156" t="s">
        <v>5</v>
      </c>
      <c r="F156" t="s">
        <v>28</v>
      </c>
      <c r="G156" t="s">
        <v>29</v>
      </c>
      <c r="H156" s="1">
        <v>45598</v>
      </c>
      <c r="I156" t="s">
        <v>34</v>
      </c>
      <c r="J156">
        <v>71</v>
      </c>
      <c r="K156">
        <v>1.1000000000000001</v>
      </c>
      <c r="L156">
        <v>1201.5899999999999</v>
      </c>
      <c r="M156">
        <v>81.23</v>
      </c>
      <c r="N156" t="s">
        <v>47</v>
      </c>
      <c r="O156">
        <v>3</v>
      </c>
      <c r="P156" t="str" cm="1">
        <f t="array" ref="P156">_xlfn.IFS(C156&lt;25,"18-24", C156&lt;=35,"25-35", C156&lt;=50,"36-50",TRUE,"50+")</f>
        <v>25-35</v>
      </c>
      <c r="Q156" t="str">
        <f t="shared" si="14"/>
        <v>new</v>
      </c>
      <c r="R156" t="str">
        <f t="shared" si="15"/>
        <v>high value</v>
      </c>
      <c r="S156" t="str">
        <f t="shared" si="16"/>
        <v>medium</v>
      </c>
      <c r="T156" t="str">
        <f t="shared" si="17"/>
        <v>Nov</v>
      </c>
      <c r="U156">
        <f t="shared" si="18"/>
        <v>2024</v>
      </c>
      <c r="V156" t="str">
        <f t="shared" si="19"/>
        <v>0-5</v>
      </c>
      <c r="W156" t="str">
        <f t="shared" si="20"/>
        <v>Slow</v>
      </c>
    </row>
    <row r="157" spans="1:23" x14ac:dyDescent="0.3">
      <c r="A157">
        <v>600156</v>
      </c>
      <c r="B157">
        <v>81014</v>
      </c>
      <c r="C157">
        <v>52</v>
      </c>
      <c r="D157" t="s">
        <v>4</v>
      </c>
      <c r="E157" t="s">
        <v>11</v>
      </c>
      <c r="F157" t="s">
        <v>32</v>
      </c>
      <c r="G157" t="s">
        <v>21</v>
      </c>
      <c r="H157" s="1">
        <v>44927</v>
      </c>
      <c r="I157" t="s">
        <v>33</v>
      </c>
      <c r="J157">
        <v>67</v>
      </c>
      <c r="K157">
        <v>9.8000000000000007</v>
      </c>
      <c r="L157">
        <v>296.75</v>
      </c>
      <c r="M157">
        <v>105.14</v>
      </c>
      <c r="N157" t="s">
        <v>48</v>
      </c>
      <c r="O157">
        <v>5</v>
      </c>
      <c r="P157" t="str" cm="1">
        <f t="array" ref="P157">_xlfn.IFS(C157&lt;25,"18-24", C157&lt;=35,"25-35", C157&lt;=50,"36-50",TRUE,"50+")</f>
        <v>50+</v>
      </c>
      <c r="Q157" t="str">
        <f t="shared" si="14"/>
        <v>new</v>
      </c>
      <c r="R157" t="str">
        <f t="shared" si="15"/>
        <v>medium</v>
      </c>
      <c r="S157" t="str">
        <f t="shared" si="16"/>
        <v>High</v>
      </c>
      <c r="T157" t="str">
        <f t="shared" si="17"/>
        <v>Jan</v>
      </c>
      <c r="U157">
        <f t="shared" si="18"/>
        <v>2023</v>
      </c>
      <c r="V157" t="str">
        <f t="shared" si="19"/>
        <v>5-10</v>
      </c>
      <c r="W157" t="str">
        <f t="shared" si="20"/>
        <v>Slow</v>
      </c>
    </row>
    <row r="158" spans="1:23" x14ac:dyDescent="0.3">
      <c r="A158">
        <v>600157</v>
      </c>
      <c r="B158">
        <v>39413</v>
      </c>
      <c r="C158">
        <v>41</v>
      </c>
      <c r="D158" t="s">
        <v>7</v>
      </c>
      <c r="E158" t="s">
        <v>8</v>
      </c>
      <c r="F158" t="s">
        <v>19</v>
      </c>
      <c r="G158" t="s">
        <v>27</v>
      </c>
      <c r="H158" s="1">
        <v>44613</v>
      </c>
      <c r="I158" t="s">
        <v>34</v>
      </c>
      <c r="J158">
        <v>31</v>
      </c>
      <c r="K158">
        <v>13</v>
      </c>
      <c r="L158">
        <v>239.61</v>
      </c>
      <c r="M158">
        <v>100.05</v>
      </c>
      <c r="N158" t="s">
        <v>48</v>
      </c>
      <c r="O158">
        <v>3</v>
      </c>
      <c r="P158" t="str" cm="1">
        <f t="array" ref="P158">_xlfn.IFS(C158&lt;25,"18-24", C158&lt;=35,"25-35", C158&lt;=50,"36-50",TRUE,"50+")</f>
        <v>36-50</v>
      </c>
      <c r="Q158" t="str">
        <f t="shared" si="14"/>
        <v>repeat</v>
      </c>
      <c r="R158" t="str">
        <f t="shared" si="15"/>
        <v>low</v>
      </c>
      <c r="S158" t="str">
        <f t="shared" si="16"/>
        <v>medium</v>
      </c>
      <c r="T158" t="str">
        <f t="shared" si="17"/>
        <v>Feb</v>
      </c>
      <c r="U158">
        <f t="shared" si="18"/>
        <v>2022</v>
      </c>
      <c r="V158" t="str">
        <f t="shared" si="19"/>
        <v>10-15</v>
      </c>
      <c r="W158" t="str">
        <f t="shared" si="20"/>
        <v>Medium</v>
      </c>
    </row>
    <row r="159" spans="1:23" x14ac:dyDescent="0.3">
      <c r="A159">
        <v>600158</v>
      </c>
      <c r="B159">
        <v>17142</v>
      </c>
      <c r="C159">
        <v>59</v>
      </c>
      <c r="D159" t="s">
        <v>7</v>
      </c>
      <c r="E159" t="s">
        <v>5</v>
      </c>
      <c r="F159" t="s">
        <v>30</v>
      </c>
      <c r="G159" t="s">
        <v>23</v>
      </c>
      <c r="H159" s="1">
        <v>45105</v>
      </c>
      <c r="I159" t="s">
        <v>33</v>
      </c>
      <c r="J159">
        <v>36</v>
      </c>
      <c r="K159">
        <v>11.5</v>
      </c>
      <c r="L159">
        <v>817.47</v>
      </c>
      <c r="M159">
        <v>59.12</v>
      </c>
      <c r="N159" t="s">
        <v>50</v>
      </c>
      <c r="O159">
        <v>3</v>
      </c>
      <c r="P159" t="str" cm="1">
        <f t="array" ref="P159">_xlfn.IFS(C159&lt;25,"18-24", C159&lt;=35,"25-35", C159&lt;=50,"36-50",TRUE,"50+")</f>
        <v>50+</v>
      </c>
      <c r="Q159" t="str">
        <f t="shared" si="14"/>
        <v>new</v>
      </c>
      <c r="R159" t="str">
        <f t="shared" si="15"/>
        <v>high value</v>
      </c>
      <c r="S159" t="str">
        <f t="shared" si="16"/>
        <v>medium</v>
      </c>
      <c r="T159" t="str">
        <f t="shared" si="17"/>
        <v>Jun</v>
      </c>
      <c r="U159">
        <f t="shared" si="18"/>
        <v>2023</v>
      </c>
      <c r="V159" t="str">
        <f t="shared" si="19"/>
        <v>10-15</v>
      </c>
      <c r="W159" t="str">
        <f t="shared" si="20"/>
        <v>Medium</v>
      </c>
    </row>
    <row r="160" spans="1:23" x14ac:dyDescent="0.3">
      <c r="A160">
        <v>600159</v>
      </c>
      <c r="B160">
        <v>34577</v>
      </c>
      <c r="C160">
        <v>41</v>
      </c>
      <c r="D160" t="s">
        <v>4</v>
      </c>
      <c r="E160" t="s">
        <v>13</v>
      </c>
      <c r="F160" t="s">
        <v>19</v>
      </c>
      <c r="G160" t="s">
        <v>27</v>
      </c>
      <c r="H160" s="1">
        <v>44924</v>
      </c>
      <c r="I160" t="s">
        <v>33</v>
      </c>
      <c r="J160">
        <v>22</v>
      </c>
      <c r="K160">
        <v>2.2000000000000002</v>
      </c>
      <c r="L160">
        <v>353.29</v>
      </c>
      <c r="M160">
        <v>21.05</v>
      </c>
      <c r="N160" t="s">
        <v>50</v>
      </c>
      <c r="O160">
        <v>5</v>
      </c>
      <c r="P160" t="str" cm="1">
        <f t="array" ref="P160">_xlfn.IFS(C160&lt;25,"18-24", C160&lt;=35,"25-35", C160&lt;=50,"36-50",TRUE,"50+")</f>
        <v>36-50</v>
      </c>
      <c r="Q160" t="str">
        <f t="shared" si="14"/>
        <v>new</v>
      </c>
      <c r="R160" t="str">
        <f t="shared" si="15"/>
        <v>medium</v>
      </c>
      <c r="S160" t="str">
        <f t="shared" si="16"/>
        <v>High</v>
      </c>
      <c r="T160" t="str">
        <f t="shared" si="17"/>
        <v>Dec</v>
      </c>
      <c r="U160">
        <f t="shared" si="18"/>
        <v>2022</v>
      </c>
      <c r="V160" t="str">
        <f t="shared" si="19"/>
        <v>0-5</v>
      </c>
      <c r="W160" t="str">
        <f t="shared" si="20"/>
        <v>Fast</v>
      </c>
    </row>
    <row r="161" spans="1:23" x14ac:dyDescent="0.3">
      <c r="A161">
        <v>600160</v>
      </c>
      <c r="B161">
        <v>25396</v>
      </c>
      <c r="C161">
        <v>36</v>
      </c>
      <c r="D161" t="s">
        <v>7</v>
      </c>
      <c r="E161" t="s">
        <v>15</v>
      </c>
      <c r="F161" t="s">
        <v>26</v>
      </c>
      <c r="G161" t="s">
        <v>25</v>
      </c>
      <c r="H161" s="1">
        <v>45308</v>
      </c>
      <c r="I161" t="s">
        <v>33</v>
      </c>
      <c r="J161">
        <v>22</v>
      </c>
      <c r="K161">
        <v>7.5</v>
      </c>
      <c r="L161">
        <v>1030.99</v>
      </c>
      <c r="M161">
        <v>84.01</v>
      </c>
      <c r="N161" t="s">
        <v>49</v>
      </c>
      <c r="O161">
        <v>2</v>
      </c>
      <c r="P161" t="str" cm="1">
        <f t="array" ref="P161">_xlfn.IFS(C161&lt;25,"18-24", C161&lt;=35,"25-35", C161&lt;=50,"36-50",TRUE,"50+")</f>
        <v>36-50</v>
      </c>
      <c r="Q161" t="str">
        <f t="shared" si="14"/>
        <v>new</v>
      </c>
      <c r="R161" t="str">
        <f t="shared" si="15"/>
        <v>high value</v>
      </c>
      <c r="S161" t="str">
        <f t="shared" si="16"/>
        <v>Low</v>
      </c>
      <c r="T161" t="str">
        <f t="shared" si="17"/>
        <v>Jan</v>
      </c>
      <c r="U161">
        <f t="shared" si="18"/>
        <v>2024</v>
      </c>
      <c r="V161" t="str">
        <f t="shared" si="19"/>
        <v>5-10</v>
      </c>
      <c r="W161" t="str">
        <f t="shared" si="20"/>
        <v>Fast</v>
      </c>
    </row>
    <row r="162" spans="1:23" x14ac:dyDescent="0.3">
      <c r="A162">
        <v>600161</v>
      </c>
      <c r="B162">
        <v>80985</v>
      </c>
      <c r="C162">
        <v>54</v>
      </c>
      <c r="D162" t="s">
        <v>7</v>
      </c>
      <c r="E162" t="s">
        <v>15</v>
      </c>
      <c r="F162" t="s">
        <v>18</v>
      </c>
      <c r="G162" t="s">
        <v>29</v>
      </c>
      <c r="H162" s="1">
        <v>45473</v>
      </c>
      <c r="I162" t="s">
        <v>34</v>
      </c>
      <c r="J162">
        <v>70</v>
      </c>
      <c r="K162">
        <v>9.9</v>
      </c>
      <c r="L162">
        <v>211.2</v>
      </c>
      <c r="M162">
        <v>98.12</v>
      </c>
      <c r="N162" t="s">
        <v>49</v>
      </c>
      <c r="O162">
        <v>4</v>
      </c>
      <c r="P162" t="str" cm="1">
        <f t="array" ref="P162">_xlfn.IFS(C162&lt;25,"18-24", C162&lt;=35,"25-35", C162&lt;=50,"36-50",TRUE,"50+")</f>
        <v>50+</v>
      </c>
      <c r="Q162" t="str">
        <f t="shared" si="14"/>
        <v>new</v>
      </c>
      <c r="R162" t="str">
        <f t="shared" si="15"/>
        <v>low</v>
      </c>
      <c r="S162" t="str">
        <f t="shared" si="16"/>
        <v>medium</v>
      </c>
      <c r="T162" t="str">
        <f t="shared" si="17"/>
        <v>Jun</v>
      </c>
      <c r="U162">
        <f t="shared" si="18"/>
        <v>2024</v>
      </c>
      <c r="V162" t="str">
        <f t="shared" si="19"/>
        <v>5-10</v>
      </c>
      <c r="W162" t="str">
        <f t="shared" si="20"/>
        <v>Slow</v>
      </c>
    </row>
    <row r="163" spans="1:23" x14ac:dyDescent="0.3">
      <c r="A163">
        <v>600162</v>
      </c>
      <c r="B163">
        <v>73228</v>
      </c>
      <c r="C163">
        <v>21</v>
      </c>
      <c r="D163" t="s">
        <v>4</v>
      </c>
      <c r="E163" t="s">
        <v>16</v>
      </c>
      <c r="F163" t="s">
        <v>18</v>
      </c>
      <c r="G163" t="s">
        <v>25</v>
      </c>
      <c r="H163" s="1">
        <v>45069</v>
      </c>
      <c r="I163" t="s">
        <v>34</v>
      </c>
      <c r="J163">
        <v>79</v>
      </c>
      <c r="K163">
        <v>1.5</v>
      </c>
      <c r="L163">
        <v>885.51</v>
      </c>
      <c r="M163">
        <v>65.430000000000007</v>
      </c>
      <c r="N163" t="s">
        <v>50</v>
      </c>
      <c r="O163">
        <v>5</v>
      </c>
      <c r="P163" t="str" cm="1">
        <f t="array" ref="P163">_xlfn.IFS(C163&lt;25,"18-24", C163&lt;=35,"25-35", C163&lt;=50,"36-50",TRUE,"50+")</f>
        <v>18-24</v>
      </c>
      <c r="Q163" t="str">
        <f t="shared" si="14"/>
        <v>repeat</v>
      </c>
      <c r="R163" t="str">
        <f t="shared" si="15"/>
        <v>high value</v>
      </c>
      <c r="S163" t="str">
        <f t="shared" si="16"/>
        <v>High</v>
      </c>
      <c r="T163" t="str">
        <f t="shared" si="17"/>
        <v>May</v>
      </c>
      <c r="U163">
        <f t="shared" si="18"/>
        <v>2023</v>
      </c>
      <c r="V163" t="str">
        <f t="shared" si="19"/>
        <v>0-5</v>
      </c>
      <c r="W163" t="str">
        <f t="shared" si="20"/>
        <v>Slow</v>
      </c>
    </row>
    <row r="164" spans="1:23" x14ac:dyDescent="0.3">
      <c r="A164">
        <v>600163</v>
      </c>
      <c r="B164">
        <v>93441</v>
      </c>
      <c r="C164">
        <v>20</v>
      </c>
      <c r="D164" t="s">
        <v>7</v>
      </c>
      <c r="E164" t="s">
        <v>8</v>
      </c>
      <c r="F164" t="s">
        <v>32</v>
      </c>
      <c r="G164" t="s">
        <v>29</v>
      </c>
      <c r="H164" s="1">
        <v>45627</v>
      </c>
      <c r="I164" t="s">
        <v>34</v>
      </c>
      <c r="J164">
        <v>26</v>
      </c>
      <c r="K164">
        <v>13.4</v>
      </c>
      <c r="L164">
        <v>1494.01</v>
      </c>
      <c r="M164">
        <v>70.28</v>
      </c>
      <c r="N164" t="s">
        <v>49</v>
      </c>
      <c r="O164">
        <v>2</v>
      </c>
      <c r="P164" t="str" cm="1">
        <f t="array" ref="P164">_xlfn.IFS(C164&lt;25,"18-24", C164&lt;=35,"25-35", C164&lt;=50,"36-50",TRUE,"50+")</f>
        <v>18-24</v>
      </c>
      <c r="Q164" t="str">
        <f t="shared" si="14"/>
        <v>new</v>
      </c>
      <c r="R164" t="str">
        <f t="shared" si="15"/>
        <v>high value</v>
      </c>
      <c r="S164" t="str">
        <f t="shared" si="16"/>
        <v>Low</v>
      </c>
      <c r="T164" t="str">
        <f t="shared" si="17"/>
        <v>Dec</v>
      </c>
      <c r="U164">
        <f t="shared" si="18"/>
        <v>2024</v>
      </c>
      <c r="V164" t="str">
        <f t="shared" si="19"/>
        <v>10-15</v>
      </c>
      <c r="W164" t="str">
        <f t="shared" si="20"/>
        <v>Fast</v>
      </c>
    </row>
    <row r="165" spans="1:23" x14ac:dyDescent="0.3">
      <c r="A165">
        <v>600164</v>
      </c>
      <c r="B165">
        <v>17974</v>
      </c>
      <c r="C165">
        <v>53</v>
      </c>
      <c r="D165" t="s">
        <v>4</v>
      </c>
      <c r="E165" t="s">
        <v>8</v>
      </c>
      <c r="F165" t="s">
        <v>26</v>
      </c>
      <c r="G165" t="s">
        <v>23</v>
      </c>
      <c r="H165" s="1">
        <v>45331</v>
      </c>
      <c r="I165" t="s">
        <v>34</v>
      </c>
      <c r="J165">
        <v>76</v>
      </c>
      <c r="K165">
        <v>5.6</v>
      </c>
      <c r="L165">
        <v>975.32</v>
      </c>
      <c r="M165">
        <v>104.79</v>
      </c>
      <c r="N165" t="s">
        <v>50</v>
      </c>
      <c r="O165">
        <v>2</v>
      </c>
      <c r="P165" t="str" cm="1">
        <f t="array" ref="P165">_xlfn.IFS(C165&lt;25,"18-24", C165&lt;=35,"25-35", C165&lt;=50,"36-50",TRUE,"50+")</f>
        <v>50+</v>
      </c>
      <c r="Q165" t="str">
        <f t="shared" si="14"/>
        <v>new</v>
      </c>
      <c r="R165" t="str">
        <f t="shared" si="15"/>
        <v>high value</v>
      </c>
      <c r="S165" t="str">
        <f t="shared" si="16"/>
        <v>Low</v>
      </c>
      <c r="T165" t="str">
        <f t="shared" si="17"/>
        <v>Feb</v>
      </c>
      <c r="U165">
        <f t="shared" si="18"/>
        <v>2024</v>
      </c>
      <c r="V165" t="str">
        <f t="shared" si="19"/>
        <v>5-10</v>
      </c>
      <c r="W165" t="str">
        <f t="shared" si="20"/>
        <v>Slow</v>
      </c>
    </row>
    <row r="166" spans="1:23" x14ac:dyDescent="0.3">
      <c r="A166">
        <v>600165</v>
      </c>
      <c r="B166">
        <v>90929</v>
      </c>
      <c r="C166">
        <v>46</v>
      </c>
      <c r="D166" t="s">
        <v>4</v>
      </c>
      <c r="E166" t="s">
        <v>11</v>
      </c>
      <c r="F166" t="s">
        <v>22</v>
      </c>
      <c r="G166" t="s">
        <v>25</v>
      </c>
      <c r="H166" s="1">
        <v>44959</v>
      </c>
      <c r="I166" t="s">
        <v>33</v>
      </c>
      <c r="J166">
        <v>76</v>
      </c>
      <c r="K166">
        <v>12.7</v>
      </c>
      <c r="L166">
        <v>315.22000000000003</v>
      </c>
      <c r="M166">
        <v>119.94</v>
      </c>
      <c r="N166" t="s">
        <v>48</v>
      </c>
      <c r="O166">
        <v>3</v>
      </c>
      <c r="P166" t="str" cm="1">
        <f t="array" ref="P166">_xlfn.IFS(C166&lt;25,"18-24", C166&lt;=35,"25-35", C166&lt;=50,"36-50",TRUE,"50+")</f>
        <v>36-50</v>
      </c>
      <c r="Q166" t="str">
        <f t="shared" si="14"/>
        <v>new</v>
      </c>
      <c r="R166" t="str">
        <f t="shared" si="15"/>
        <v>medium</v>
      </c>
      <c r="S166" t="str">
        <f t="shared" si="16"/>
        <v>medium</v>
      </c>
      <c r="T166" t="str">
        <f t="shared" si="17"/>
        <v>Feb</v>
      </c>
      <c r="U166">
        <f t="shared" si="18"/>
        <v>2023</v>
      </c>
      <c r="V166" t="str">
        <f t="shared" si="19"/>
        <v>10-15</v>
      </c>
      <c r="W166" t="str">
        <f t="shared" si="20"/>
        <v>Slow</v>
      </c>
    </row>
    <row r="167" spans="1:23" x14ac:dyDescent="0.3">
      <c r="A167">
        <v>600166</v>
      </c>
      <c r="B167">
        <v>89599</v>
      </c>
      <c r="C167">
        <v>41</v>
      </c>
      <c r="D167" t="s">
        <v>7</v>
      </c>
      <c r="E167" t="s">
        <v>15</v>
      </c>
      <c r="F167" t="s">
        <v>30</v>
      </c>
      <c r="G167" t="s">
        <v>31</v>
      </c>
      <c r="H167" s="1">
        <v>45478</v>
      </c>
      <c r="I167" t="s">
        <v>33</v>
      </c>
      <c r="J167">
        <v>24</v>
      </c>
      <c r="K167">
        <v>7.7</v>
      </c>
      <c r="L167">
        <v>539.62</v>
      </c>
      <c r="M167">
        <v>102.6</v>
      </c>
      <c r="N167" t="s">
        <v>47</v>
      </c>
      <c r="O167">
        <v>4</v>
      </c>
      <c r="P167" t="str" cm="1">
        <f t="array" ref="P167">_xlfn.IFS(C167&lt;25,"18-24", C167&lt;=35,"25-35", C167&lt;=50,"36-50",TRUE,"50+")</f>
        <v>36-50</v>
      </c>
      <c r="Q167" t="str">
        <f t="shared" si="14"/>
        <v>new</v>
      </c>
      <c r="R167" t="str">
        <f t="shared" si="15"/>
        <v>high value</v>
      </c>
      <c r="S167" t="str">
        <f t="shared" si="16"/>
        <v>medium</v>
      </c>
      <c r="T167" t="str">
        <f t="shared" si="17"/>
        <v>Jul</v>
      </c>
      <c r="U167">
        <f t="shared" si="18"/>
        <v>2024</v>
      </c>
      <c r="V167" t="str">
        <f t="shared" si="19"/>
        <v>5-10</v>
      </c>
      <c r="W167" t="str">
        <f t="shared" si="20"/>
        <v>Fast</v>
      </c>
    </row>
    <row r="168" spans="1:23" x14ac:dyDescent="0.3">
      <c r="A168">
        <v>600167</v>
      </c>
      <c r="B168">
        <v>65539</v>
      </c>
      <c r="C168">
        <v>63</v>
      </c>
      <c r="D168" t="s">
        <v>4</v>
      </c>
      <c r="E168" t="s">
        <v>11</v>
      </c>
      <c r="F168" t="s">
        <v>32</v>
      </c>
      <c r="G168" t="s">
        <v>25</v>
      </c>
      <c r="H168" s="1">
        <v>45538</v>
      </c>
      <c r="I168" t="s">
        <v>34</v>
      </c>
      <c r="J168">
        <v>78</v>
      </c>
      <c r="K168">
        <v>1.8</v>
      </c>
      <c r="L168">
        <v>1039.83</v>
      </c>
      <c r="M168">
        <v>61.35</v>
      </c>
      <c r="N168" t="s">
        <v>47</v>
      </c>
      <c r="O168">
        <v>1</v>
      </c>
      <c r="P168" t="str" cm="1">
        <f t="array" ref="P168">_xlfn.IFS(C168&lt;25,"18-24", C168&lt;=35,"25-35", C168&lt;=50,"36-50",TRUE,"50+")</f>
        <v>50+</v>
      </c>
      <c r="Q168" t="str">
        <f t="shared" si="14"/>
        <v>new</v>
      </c>
      <c r="R168" t="str">
        <f t="shared" si="15"/>
        <v>high value</v>
      </c>
      <c r="S168" t="str">
        <f t="shared" si="16"/>
        <v>Low</v>
      </c>
      <c r="T168" t="str">
        <f t="shared" si="17"/>
        <v>Sep</v>
      </c>
      <c r="U168">
        <f t="shared" si="18"/>
        <v>2024</v>
      </c>
      <c r="V168" t="str">
        <f t="shared" si="19"/>
        <v>0-5</v>
      </c>
      <c r="W168" t="str">
        <f t="shared" si="20"/>
        <v>Slow</v>
      </c>
    </row>
    <row r="169" spans="1:23" x14ac:dyDescent="0.3">
      <c r="A169">
        <v>600168</v>
      </c>
      <c r="B169">
        <v>33023</v>
      </c>
      <c r="C169">
        <v>24</v>
      </c>
      <c r="D169" t="s">
        <v>7</v>
      </c>
      <c r="E169" t="s">
        <v>15</v>
      </c>
      <c r="F169" t="s">
        <v>26</v>
      </c>
      <c r="G169" t="s">
        <v>21</v>
      </c>
      <c r="H169" s="1">
        <v>45327</v>
      </c>
      <c r="I169" t="s">
        <v>33</v>
      </c>
      <c r="J169">
        <v>34</v>
      </c>
      <c r="K169">
        <v>6.9</v>
      </c>
      <c r="L169">
        <v>997.13</v>
      </c>
      <c r="M169">
        <v>93.15</v>
      </c>
      <c r="N169" t="s">
        <v>49</v>
      </c>
      <c r="O169">
        <v>2</v>
      </c>
      <c r="P169" t="str" cm="1">
        <f t="array" ref="P169">_xlfn.IFS(C169&lt;25,"18-24", C169&lt;=35,"25-35", C169&lt;=50,"36-50",TRUE,"50+")</f>
        <v>18-24</v>
      </c>
      <c r="Q169" t="str">
        <f t="shared" si="14"/>
        <v>repeat</v>
      </c>
      <c r="R169" t="str">
        <f t="shared" si="15"/>
        <v>high value</v>
      </c>
      <c r="S169" t="str">
        <f t="shared" si="16"/>
        <v>Low</v>
      </c>
      <c r="T169" t="str">
        <f t="shared" si="17"/>
        <v>Feb</v>
      </c>
      <c r="U169">
        <f t="shared" si="18"/>
        <v>2024</v>
      </c>
      <c r="V169" t="str">
        <f t="shared" si="19"/>
        <v>5-10</v>
      </c>
      <c r="W169" t="str">
        <f t="shared" si="20"/>
        <v>Medium</v>
      </c>
    </row>
    <row r="170" spans="1:23" x14ac:dyDescent="0.3">
      <c r="A170">
        <v>600169</v>
      </c>
      <c r="B170">
        <v>15188</v>
      </c>
      <c r="C170">
        <v>50</v>
      </c>
      <c r="D170" t="s">
        <v>7</v>
      </c>
      <c r="E170" t="s">
        <v>8</v>
      </c>
      <c r="F170" t="s">
        <v>26</v>
      </c>
      <c r="G170" t="s">
        <v>31</v>
      </c>
      <c r="H170" s="1">
        <v>45508</v>
      </c>
      <c r="I170" t="s">
        <v>33</v>
      </c>
      <c r="J170">
        <v>77</v>
      </c>
      <c r="K170">
        <v>7.4</v>
      </c>
      <c r="L170">
        <v>556.41</v>
      </c>
      <c r="M170">
        <v>100.65</v>
      </c>
      <c r="N170" t="s">
        <v>50</v>
      </c>
      <c r="O170">
        <v>2</v>
      </c>
      <c r="P170" t="str" cm="1">
        <f t="array" ref="P170">_xlfn.IFS(C170&lt;25,"18-24", C170&lt;=35,"25-35", C170&lt;=50,"36-50",TRUE,"50+")</f>
        <v>36-50</v>
      </c>
      <c r="Q170" t="str">
        <f t="shared" si="14"/>
        <v>new</v>
      </c>
      <c r="R170" t="str">
        <f t="shared" si="15"/>
        <v>high value</v>
      </c>
      <c r="S170" t="str">
        <f t="shared" si="16"/>
        <v>Low</v>
      </c>
      <c r="T170" t="str">
        <f t="shared" si="17"/>
        <v>Aug</v>
      </c>
      <c r="U170">
        <f t="shared" si="18"/>
        <v>2024</v>
      </c>
      <c r="V170" t="str">
        <f t="shared" si="19"/>
        <v>5-10</v>
      </c>
      <c r="W170" t="str">
        <f t="shared" si="20"/>
        <v>Slow</v>
      </c>
    </row>
    <row r="171" spans="1:23" x14ac:dyDescent="0.3">
      <c r="A171">
        <v>600170</v>
      </c>
      <c r="B171">
        <v>68575</v>
      </c>
      <c r="C171">
        <v>58</v>
      </c>
      <c r="D171" t="s">
        <v>7</v>
      </c>
      <c r="E171" t="s">
        <v>11</v>
      </c>
      <c r="F171" t="s">
        <v>18</v>
      </c>
      <c r="G171" t="s">
        <v>29</v>
      </c>
      <c r="H171" s="1">
        <v>45538</v>
      </c>
      <c r="I171" t="s">
        <v>33</v>
      </c>
      <c r="J171">
        <v>63</v>
      </c>
      <c r="K171">
        <v>12</v>
      </c>
      <c r="L171">
        <v>281.99</v>
      </c>
      <c r="M171">
        <v>62.31</v>
      </c>
      <c r="N171" t="s">
        <v>50</v>
      </c>
      <c r="O171">
        <v>5</v>
      </c>
      <c r="P171" t="str" cm="1">
        <f t="array" ref="P171">_xlfn.IFS(C171&lt;25,"18-24", C171&lt;=35,"25-35", C171&lt;=50,"36-50",TRUE,"50+")</f>
        <v>50+</v>
      </c>
      <c r="Q171" t="str">
        <f t="shared" si="14"/>
        <v>new</v>
      </c>
      <c r="R171" t="str">
        <f t="shared" si="15"/>
        <v>medium</v>
      </c>
      <c r="S171" t="str">
        <f t="shared" si="16"/>
        <v>High</v>
      </c>
      <c r="T171" t="str">
        <f t="shared" si="17"/>
        <v>Sep</v>
      </c>
      <c r="U171">
        <f t="shared" si="18"/>
        <v>2024</v>
      </c>
      <c r="V171" t="str">
        <f t="shared" si="19"/>
        <v>10-15</v>
      </c>
      <c r="W171" t="str">
        <f t="shared" si="20"/>
        <v>Slow</v>
      </c>
    </row>
    <row r="172" spans="1:23" x14ac:dyDescent="0.3">
      <c r="A172">
        <v>600171</v>
      </c>
      <c r="B172">
        <v>62515</v>
      </c>
      <c r="C172">
        <v>40</v>
      </c>
      <c r="D172" t="s">
        <v>4</v>
      </c>
      <c r="E172" t="s">
        <v>13</v>
      </c>
      <c r="F172" t="s">
        <v>26</v>
      </c>
      <c r="G172" t="s">
        <v>21</v>
      </c>
      <c r="H172" s="1">
        <v>44813</v>
      </c>
      <c r="I172" t="s">
        <v>33</v>
      </c>
      <c r="J172">
        <v>48</v>
      </c>
      <c r="K172">
        <v>10.3</v>
      </c>
      <c r="L172">
        <v>1070.0999999999999</v>
      </c>
      <c r="M172">
        <v>84.95</v>
      </c>
      <c r="N172" t="s">
        <v>49</v>
      </c>
      <c r="O172">
        <v>4</v>
      </c>
      <c r="P172" t="str" cm="1">
        <f t="array" ref="P172">_xlfn.IFS(C172&lt;25,"18-24", C172&lt;=35,"25-35", C172&lt;=50,"36-50",TRUE,"50+")</f>
        <v>36-50</v>
      </c>
      <c r="Q172" t="str">
        <f t="shared" si="14"/>
        <v>new</v>
      </c>
      <c r="R172" t="str">
        <f t="shared" si="15"/>
        <v>high value</v>
      </c>
      <c r="S172" t="str">
        <f t="shared" si="16"/>
        <v>medium</v>
      </c>
      <c r="T172" t="str">
        <f t="shared" si="17"/>
        <v>Sep</v>
      </c>
      <c r="U172">
        <f t="shared" si="18"/>
        <v>2022</v>
      </c>
      <c r="V172" t="str">
        <f t="shared" si="19"/>
        <v>10-15</v>
      </c>
      <c r="W172" t="str">
        <f t="shared" si="20"/>
        <v>Slow</v>
      </c>
    </row>
    <row r="173" spans="1:23" x14ac:dyDescent="0.3">
      <c r="A173">
        <v>600172</v>
      </c>
      <c r="B173">
        <v>50540</v>
      </c>
      <c r="C173">
        <v>58</v>
      </c>
      <c r="D173" t="s">
        <v>7</v>
      </c>
      <c r="E173" t="s">
        <v>11</v>
      </c>
      <c r="F173" t="s">
        <v>26</v>
      </c>
      <c r="G173" t="s">
        <v>31</v>
      </c>
      <c r="H173" s="1">
        <v>45385</v>
      </c>
      <c r="I173" t="s">
        <v>33</v>
      </c>
      <c r="J173">
        <v>25</v>
      </c>
      <c r="K173">
        <v>13.3</v>
      </c>
      <c r="L173">
        <v>1050.51</v>
      </c>
      <c r="M173">
        <v>52.14</v>
      </c>
      <c r="N173" t="s">
        <v>50</v>
      </c>
      <c r="O173">
        <v>4</v>
      </c>
      <c r="P173" t="str" cm="1">
        <f t="array" ref="P173">_xlfn.IFS(C173&lt;25,"18-24", C173&lt;=35,"25-35", C173&lt;=50,"36-50",TRUE,"50+")</f>
        <v>50+</v>
      </c>
      <c r="Q173" t="str">
        <f t="shared" si="14"/>
        <v>new</v>
      </c>
      <c r="R173" t="str">
        <f t="shared" si="15"/>
        <v>high value</v>
      </c>
      <c r="S173" t="str">
        <f t="shared" si="16"/>
        <v>medium</v>
      </c>
      <c r="T173" t="str">
        <f t="shared" si="17"/>
        <v>Apr</v>
      </c>
      <c r="U173">
        <f t="shared" si="18"/>
        <v>2024</v>
      </c>
      <c r="V173" t="str">
        <f t="shared" si="19"/>
        <v>10-15</v>
      </c>
      <c r="W173" t="str">
        <f t="shared" si="20"/>
        <v>Fast</v>
      </c>
    </row>
    <row r="174" spans="1:23" x14ac:dyDescent="0.3">
      <c r="A174">
        <v>600173</v>
      </c>
      <c r="B174">
        <v>13207</v>
      </c>
      <c r="C174">
        <v>55</v>
      </c>
      <c r="D174" t="s">
        <v>7</v>
      </c>
      <c r="E174" t="s">
        <v>15</v>
      </c>
      <c r="F174" t="s">
        <v>32</v>
      </c>
      <c r="G174" t="s">
        <v>21</v>
      </c>
      <c r="H174" s="1">
        <v>45203</v>
      </c>
      <c r="I174" t="s">
        <v>33</v>
      </c>
      <c r="J174">
        <v>44</v>
      </c>
      <c r="K174">
        <v>2.5</v>
      </c>
      <c r="L174">
        <v>233.15</v>
      </c>
      <c r="M174">
        <v>49.22</v>
      </c>
      <c r="N174" t="s">
        <v>48</v>
      </c>
      <c r="O174">
        <v>2</v>
      </c>
      <c r="P174" t="str" cm="1">
        <f t="array" ref="P174">_xlfn.IFS(C174&lt;25,"18-24", C174&lt;=35,"25-35", C174&lt;=50,"36-50",TRUE,"50+")</f>
        <v>50+</v>
      </c>
      <c r="Q174" t="str">
        <f t="shared" si="14"/>
        <v>new</v>
      </c>
      <c r="R174" t="str">
        <f t="shared" si="15"/>
        <v>low</v>
      </c>
      <c r="S174" t="str">
        <f t="shared" si="16"/>
        <v>Low</v>
      </c>
      <c r="T174" t="str">
        <f t="shared" si="17"/>
        <v>Oct</v>
      </c>
      <c r="U174">
        <f t="shared" si="18"/>
        <v>2023</v>
      </c>
      <c r="V174" t="str">
        <f t="shared" si="19"/>
        <v>0-5</v>
      </c>
      <c r="W174" t="str">
        <f t="shared" si="20"/>
        <v>Medium</v>
      </c>
    </row>
    <row r="175" spans="1:23" x14ac:dyDescent="0.3">
      <c r="A175">
        <v>600174</v>
      </c>
      <c r="B175">
        <v>14039</v>
      </c>
      <c r="C175">
        <v>44</v>
      </c>
      <c r="D175" t="s">
        <v>4</v>
      </c>
      <c r="E175" t="s">
        <v>8</v>
      </c>
      <c r="F175" t="s">
        <v>19</v>
      </c>
      <c r="G175" t="s">
        <v>31</v>
      </c>
      <c r="H175" s="1">
        <v>44989</v>
      </c>
      <c r="I175" t="s">
        <v>34</v>
      </c>
      <c r="J175">
        <v>80</v>
      </c>
      <c r="K175">
        <v>4.3</v>
      </c>
      <c r="L175">
        <v>987.26</v>
      </c>
      <c r="M175">
        <v>80.67</v>
      </c>
      <c r="N175" t="s">
        <v>48</v>
      </c>
      <c r="O175">
        <v>2</v>
      </c>
      <c r="P175" t="str" cm="1">
        <f t="array" ref="P175">_xlfn.IFS(C175&lt;25,"18-24", C175&lt;=35,"25-35", C175&lt;=50,"36-50",TRUE,"50+")</f>
        <v>36-50</v>
      </c>
      <c r="Q175" t="str">
        <f t="shared" si="14"/>
        <v>repeat</v>
      </c>
      <c r="R175" t="str">
        <f t="shared" si="15"/>
        <v>high value</v>
      </c>
      <c r="S175" t="str">
        <f t="shared" si="16"/>
        <v>Low</v>
      </c>
      <c r="T175" t="str">
        <f t="shared" si="17"/>
        <v>Mar</v>
      </c>
      <c r="U175">
        <f t="shared" si="18"/>
        <v>2023</v>
      </c>
      <c r="V175" t="str">
        <f t="shared" si="19"/>
        <v>0-5</v>
      </c>
      <c r="W175" t="str">
        <f t="shared" si="20"/>
        <v>Slow</v>
      </c>
    </row>
    <row r="176" spans="1:23" x14ac:dyDescent="0.3">
      <c r="A176">
        <v>600175</v>
      </c>
      <c r="B176">
        <v>18862</v>
      </c>
      <c r="C176">
        <v>53</v>
      </c>
      <c r="D176" t="s">
        <v>7</v>
      </c>
      <c r="E176" t="s">
        <v>16</v>
      </c>
      <c r="F176" t="s">
        <v>19</v>
      </c>
      <c r="G176" t="s">
        <v>21</v>
      </c>
      <c r="H176" s="1">
        <v>45242</v>
      </c>
      <c r="I176" t="s">
        <v>34</v>
      </c>
      <c r="J176">
        <v>73</v>
      </c>
      <c r="K176">
        <v>4.5</v>
      </c>
      <c r="L176">
        <v>1206.23</v>
      </c>
      <c r="M176">
        <v>118.54</v>
      </c>
      <c r="N176" t="s">
        <v>49</v>
      </c>
      <c r="O176">
        <v>1</v>
      </c>
      <c r="P176" t="str" cm="1">
        <f t="array" ref="P176">_xlfn.IFS(C176&lt;25,"18-24", C176&lt;=35,"25-35", C176&lt;=50,"36-50",TRUE,"50+")</f>
        <v>50+</v>
      </c>
      <c r="Q176" t="str">
        <f t="shared" si="14"/>
        <v>new</v>
      </c>
      <c r="R176" t="str">
        <f t="shared" si="15"/>
        <v>high value</v>
      </c>
      <c r="S176" t="str">
        <f t="shared" si="16"/>
        <v>Low</v>
      </c>
      <c r="T176" t="str">
        <f t="shared" si="17"/>
        <v>Nov</v>
      </c>
      <c r="U176">
        <f t="shared" si="18"/>
        <v>2023</v>
      </c>
      <c r="V176" t="str">
        <f t="shared" si="19"/>
        <v>0-5</v>
      </c>
      <c r="W176" t="str">
        <f t="shared" si="20"/>
        <v>Slow</v>
      </c>
    </row>
    <row r="177" spans="1:23" x14ac:dyDescent="0.3">
      <c r="A177">
        <v>600176</v>
      </c>
      <c r="B177">
        <v>80619</v>
      </c>
      <c r="C177">
        <v>46</v>
      </c>
      <c r="D177" t="s">
        <v>4</v>
      </c>
      <c r="E177" t="s">
        <v>5</v>
      </c>
      <c r="F177" t="s">
        <v>30</v>
      </c>
      <c r="G177" t="s">
        <v>25</v>
      </c>
      <c r="H177" s="1">
        <v>44664</v>
      </c>
      <c r="I177" t="s">
        <v>33</v>
      </c>
      <c r="J177">
        <v>82</v>
      </c>
      <c r="K177">
        <v>12.2</v>
      </c>
      <c r="L177">
        <v>407.77</v>
      </c>
      <c r="M177">
        <v>101.46</v>
      </c>
      <c r="N177" t="s">
        <v>49</v>
      </c>
      <c r="O177">
        <v>5</v>
      </c>
      <c r="P177" t="str" cm="1">
        <f t="array" ref="P177">_xlfn.IFS(C177&lt;25,"18-24", C177&lt;=35,"25-35", C177&lt;=50,"36-50",TRUE,"50+")</f>
        <v>36-50</v>
      </c>
      <c r="Q177" t="str">
        <f t="shared" si="14"/>
        <v>new</v>
      </c>
      <c r="R177" t="str">
        <f t="shared" si="15"/>
        <v>medium</v>
      </c>
      <c r="S177" t="str">
        <f t="shared" si="16"/>
        <v>High</v>
      </c>
      <c r="T177" t="str">
        <f t="shared" si="17"/>
        <v>Apr</v>
      </c>
      <c r="U177">
        <f t="shared" si="18"/>
        <v>2022</v>
      </c>
      <c r="V177" t="str">
        <f t="shared" si="19"/>
        <v>10-15</v>
      </c>
      <c r="W177" t="str">
        <f t="shared" si="20"/>
        <v>Slow</v>
      </c>
    </row>
    <row r="178" spans="1:23" x14ac:dyDescent="0.3">
      <c r="A178">
        <v>600177</v>
      </c>
      <c r="B178">
        <v>94463</v>
      </c>
      <c r="C178">
        <v>27</v>
      </c>
      <c r="D178" t="s">
        <v>7</v>
      </c>
      <c r="E178" t="s">
        <v>16</v>
      </c>
      <c r="F178" t="s">
        <v>22</v>
      </c>
      <c r="G178" t="s">
        <v>21</v>
      </c>
      <c r="H178" s="1">
        <v>45294</v>
      </c>
      <c r="I178" t="s">
        <v>33</v>
      </c>
      <c r="J178">
        <v>21</v>
      </c>
      <c r="K178">
        <v>2.5</v>
      </c>
      <c r="L178">
        <v>1491.5</v>
      </c>
      <c r="M178">
        <v>96.78</v>
      </c>
      <c r="N178" t="s">
        <v>48</v>
      </c>
      <c r="O178">
        <v>5</v>
      </c>
      <c r="P178" t="str" cm="1">
        <f t="array" ref="P178">_xlfn.IFS(C178&lt;25,"18-24", C178&lt;=35,"25-35", C178&lt;=50,"36-50",TRUE,"50+")</f>
        <v>25-35</v>
      </c>
      <c r="Q178" t="str">
        <f t="shared" si="14"/>
        <v>new</v>
      </c>
      <c r="R178" t="str">
        <f t="shared" si="15"/>
        <v>high value</v>
      </c>
      <c r="S178" t="str">
        <f t="shared" si="16"/>
        <v>High</v>
      </c>
      <c r="T178" t="str">
        <f t="shared" si="17"/>
        <v>Jan</v>
      </c>
      <c r="U178">
        <f t="shared" si="18"/>
        <v>2024</v>
      </c>
      <c r="V178" t="str">
        <f t="shared" si="19"/>
        <v>0-5</v>
      </c>
      <c r="W178" t="str">
        <f t="shared" si="20"/>
        <v>Fast</v>
      </c>
    </row>
    <row r="179" spans="1:23" x14ac:dyDescent="0.3">
      <c r="A179">
        <v>600178</v>
      </c>
      <c r="B179">
        <v>38700</v>
      </c>
      <c r="C179">
        <v>42</v>
      </c>
      <c r="D179" t="s">
        <v>4</v>
      </c>
      <c r="E179" t="s">
        <v>5</v>
      </c>
      <c r="F179" t="s">
        <v>22</v>
      </c>
      <c r="G179" t="s">
        <v>27</v>
      </c>
      <c r="H179" s="1">
        <v>44935</v>
      </c>
      <c r="I179" t="s">
        <v>33</v>
      </c>
      <c r="J179">
        <v>49</v>
      </c>
      <c r="K179">
        <v>12.1</v>
      </c>
      <c r="L179">
        <v>232.64</v>
      </c>
      <c r="M179">
        <v>36.53</v>
      </c>
      <c r="N179" t="s">
        <v>49</v>
      </c>
      <c r="O179">
        <v>5</v>
      </c>
      <c r="P179" t="str" cm="1">
        <f t="array" ref="P179">_xlfn.IFS(C179&lt;25,"18-24", C179&lt;=35,"25-35", C179&lt;=50,"36-50",TRUE,"50+")</f>
        <v>36-50</v>
      </c>
      <c r="Q179" t="str">
        <f t="shared" si="14"/>
        <v>new</v>
      </c>
      <c r="R179" t="str">
        <f t="shared" si="15"/>
        <v>low</v>
      </c>
      <c r="S179" t="str">
        <f t="shared" si="16"/>
        <v>High</v>
      </c>
      <c r="T179" t="str">
        <f t="shared" si="17"/>
        <v>Jan</v>
      </c>
      <c r="U179">
        <f t="shared" si="18"/>
        <v>2023</v>
      </c>
      <c r="V179" t="str">
        <f t="shared" si="19"/>
        <v>10-15</v>
      </c>
      <c r="W179" t="str">
        <f t="shared" si="20"/>
        <v>Slow</v>
      </c>
    </row>
    <row r="180" spans="1:23" x14ac:dyDescent="0.3">
      <c r="A180">
        <v>600179</v>
      </c>
      <c r="B180">
        <v>43033</v>
      </c>
      <c r="C180">
        <v>38</v>
      </c>
      <c r="D180" t="s">
        <v>7</v>
      </c>
      <c r="E180" t="s">
        <v>16</v>
      </c>
      <c r="F180" t="s">
        <v>26</v>
      </c>
      <c r="G180" t="s">
        <v>31</v>
      </c>
      <c r="H180" s="1">
        <v>44895</v>
      </c>
      <c r="I180" t="s">
        <v>34</v>
      </c>
      <c r="J180">
        <v>82</v>
      </c>
      <c r="K180">
        <v>10.6</v>
      </c>
      <c r="L180">
        <v>1196.06</v>
      </c>
      <c r="M180">
        <v>26.04</v>
      </c>
      <c r="N180" t="s">
        <v>47</v>
      </c>
      <c r="O180">
        <v>1</v>
      </c>
      <c r="P180" t="str" cm="1">
        <f t="array" ref="P180">_xlfn.IFS(C180&lt;25,"18-24", C180&lt;=35,"25-35", C180&lt;=50,"36-50",TRUE,"50+")</f>
        <v>36-50</v>
      </c>
      <c r="Q180" t="str">
        <f t="shared" si="14"/>
        <v>new</v>
      </c>
      <c r="R180" t="str">
        <f t="shared" si="15"/>
        <v>high value</v>
      </c>
      <c r="S180" t="str">
        <f t="shared" si="16"/>
        <v>Low</v>
      </c>
      <c r="T180" t="str">
        <f t="shared" si="17"/>
        <v>Nov</v>
      </c>
      <c r="U180">
        <f t="shared" si="18"/>
        <v>2022</v>
      </c>
      <c r="V180" t="str">
        <f t="shared" si="19"/>
        <v>10-15</v>
      </c>
      <c r="W180" t="str">
        <f t="shared" si="20"/>
        <v>Slow</v>
      </c>
    </row>
    <row r="181" spans="1:23" x14ac:dyDescent="0.3">
      <c r="A181">
        <v>600180</v>
      </c>
      <c r="B181">
        <v>55108</v>
      </c>
      <c r="C181">
        <v>24</v>
      </c>
      <c r="D181" t="s">
        <v>4</v>
      </c>
      <c r="E181" t="s">
        <v>11</v>
      </c>
      <c r="F181" t="s">
        <v>26</v>
      </c>
      <c r="G181" t="s">
        <v>27</v>
      </c>
      <c r="H181" s="1">
        <v>45184</v>
      </c>
      <c r="I181" t="s">
        <v>34</v>
      </c>
      <c r="J181">
        <v>57</v>
      </c>
      <c r="K181">
        <v>10.4</v>
      </c>
      <c r="L181">
        <v>363.81</v>
      </c>
      <c r="M181">
        <v>52.58</v>
      </c>
      <c r="N181" t="s">
        <v>48</v>
      </c>
      <c r="O181">
        <v>2</v>
      </c>
      <c r="P181" t="str" cm="1">
        <f t="array" ref="P181">_xlfn.IFS(C181&lt;25,"18-24", C181&lt;=35,"25-35", C181&lt;=50,"36-50",TRUE,"50+")</f>
        <v>18-24</v>
      </c>
      <c r="Q181" t="str">
        <f t="shared" si="14"/>
        <v>new</v>
      </c>
      <c r="R181" t="str">
        <f t="shared" si="15"/>
        <v>medium</v>
      </c>
      <c r="S181" t="str">
        <f t="shared" si="16"/>
        <v>Low</v>
      </c>
      <c r="T181" t="str">
        <f t="shared" si="17"/>
        <v>Sep</v>
      </c>
      <c r="U181">
        <f t="shared" si="18"/>
        <v>2023</v>
      </c>
      <c r="V181" t="str">
        <f t="shared" si="19"/>
        <v>10-15</v>
      </c>
      <c r="W181" t="str">
        <f t="shared" si="20"/>
        <v>Slow</v>
      </c>
    </row>
    <row r="182" spans="1:23" x14ac:dyDescent="0.3">
      <c r="A182">
        <v>600181</v>
      </c>
      <c r="B182">
        <v>83920</v>
      </c>
      <c r="C182">
        <v>40</v>
      </c>
      <c r="D182" t="s">
        <v>4</v>
      </c>
      <c r="E182" t="s">
        <v>8</v>
      </c>
      <c r="F182" t="s">
        <v>26</v>
      </c>
      <c r="G182" t="s">
        <v>25</v>
      </c>
      <c r="H182" s="1">
        <v>44814</v>
      </c>
      <c r="I182" t="s">
        <v>33</v>
      </c>
      <c r="J182">
        <v>52</v>
      </c>
      <c r="K182">
        <v>4.5999999999999996</v>
      </c>
      <c r="L182">
        <v>240.22</v>
      </c>
      <c r="M182">
        <v>82.27</v>
      </c>
      <c r="N182" t="s">
        <v>47</v>
      </c>
      <c r="O182">
        <v>5</v>
      </c>
      <c r="P182" t="str" cm="1">
        <f t="array" ref="P182">_xlfn.IFS(C182&lt;25,"18-24", C182&lt;=35,"25-35", C182&lt;=50,"36-50",TRUE,"50+")</f>
        <v>36-50</v>
      </c>
      <c r="Q182" t="str">
        <f t="shared" si="14"/>
        <v>new</v>
      </c>
      <c r="R182" t="str">
        <f t="shared" si="15"/>
        <v>low</v>
      </c>
      <c r="S182" t="str">
        <f t="shared" si="16"/>
        <v>High</v>
      </c>
      <c r="T182" t="str">
        <f t="shared" si="17"/>
        <v>Sep</v>
      </c>
      <c r="U182">
        <f t="shared" si="18"/>
        <v>2022</v>
      </c>
      <c r="V182" t="str">
        <f t="shared" si="19"/>
        <v>0-5</v>
      </c>
      <c r="W182" t="str">
        <f t="shared" si="20"/>
        <v>Slow</v>
      </c>
    </row>
    <row r="183" spans="1:23" x14ac:dyDescent="0.3">
      <c r="A183">
        <v>600182</v>
      </c>
      <c r="B183">
        <v>69119</v>
      </c>
      <c r="C183">
        <v>63</v>
      </c>
      <c r="D183" t="s">
        <v>7</v>
      </c>
      <c r="E183" t="s">
        <v>13</v>
      </c>
      <c r="F183" t="s">
        <v>19</v>
      </c>
      <c r="G183" t="s">
        <v>31</v>
      </c>
      <c r="H183" s="1">
        <v>44926</v>
      </c>
      <c r="I183" t="s">
        <v>34</v>
      </c>
      <c r="J183">
        <v>75</v>
      </c>
      <c r="K183">
        <v>10.1</v>
      </c>
      <c r="L183">
        <v>416.22</v>
      </c>
      <c r="M183">
        <v>111.86</v>
      </c>
      <c r="N183" t="s">
        <v>50</v>
      </c>
      <c r="O183">
        <v>2</v>
      </c>
      <c r="P183" t="str" cm="1">
        <f t="array" ref="P183">_xlfn.IFS(C183&lt;25,"18-24", C183&lt;=35,"25-35", C183&lt;=50,"36-50",TRUE,"50+")</f>
        <v>50+</v>
      </c>
      <c r="Q183" t="str">
        <f t="shared" si="14"/>
        <v>new</v>
      </c>
      <c r="R183" t="str">
        <f t="shared" si="15"/>
        <v>medium</v>
      </c>
      <c r="S183" t="str">
        <f t="shared" si="16"/>
        <v>Low</v>
      </c>
      <c r="T183" t="str">
        <f t="shared" si="17"/>
        <v>Dec</v>
      </c>
      <c r="U183">
        <f t="shared" si="18"/>
        <v>2022</v>
      </c>
      <c r="V183" t="str">
        <f t="shared" si="19"/>
        <v>10-15</v>
      </c>
      <c r="W183" t="str">
        <f t="shared" si="20"/>
        <v>Slow</v>
      </c>
    </row>
    <row r="184" spans="1:23" x14ac:dyDescent="0.3">
      <c r="A184">
        <v>600183</v>
      </c>
      <c r="B184">
        <v>68940</v>
      </c>
      <c r="C184">
        <v>53</v>
      </c>
      <c r="D184" t="s">
        <v>4</v>
      </c>
      <c r="E184" t="s">
        <v>13</v>
      </c>
      <c r="F184" t="s">
        <v>18</v>
      </c>
      <c r="G184" t="s">
        <v>27</v>
      </c>
      <c r="H184" s="1">
        <v>44582</v>
      </c>
      <c r="I184" t="s">
        <v>34</v>
      </c>
      <c r="J184">
        <v>57</v>
      </c>
      <c r="K184">
        <v>10.8</v>
      </c>
      <c r="L184">
        <v>1230.44</v>
      </c>
      <c r="M184">
        <v>74.61</v>
      </c>
      <c r="N184" t="s">
        <v>47</v>
      </c>
      <c r="O184">
        <v>5</v>
      </c>
      <c r="P184" t="str" cm="1">
        <f t="array" ref="P184">_xlfn.IFS(C184&lt;25,"18-24", C184&lt;=35,"25-35", C184&lt;=50,"36-50",TRUE,"50+")</f>
        <v>50+</v>
      </c>
      <c r="Q184" t="str">
        <f t="shared" si="14"/>
        <v>new</v>
      </c>
      <c r="R184" t="str">
        <f t="shared" si="15"/>
        <v>high value</v>
      </c>
      <c r="S184" t="str">
        <f t="shared" si="16"/>
        <v>High</v>
      </c>
      <c r="T184" t="str">
        <f t="shared" si="17"/>
        <v>Jan</v>
      </c>
      <c r="U184">
        <f t="shared" si="18"/>
        <v>2022</v>
      </c>
      <c r="V184" t="str">
        <f t="shared" si="19"/>
        <v>10-15</v>
      </c>
      <c r="W184" t="str">
        <f t="shared" si="20"/>
        <v>Slow</v>
      </c>
    </row>
    <row r="185" spans="1:23" x14ac:dyDescent="0.3">
      <c r="A185">
        <v>600184</v>
      </c>
      <c r="B185">
        <v>45659</v>
      </c>
      <c r="C185">
        <v>21</v>
      </c>
      <c r="D185" t="s">
        <v>7</v>
      </c>
      <c r="E185" t="s">
        <v>5</v>
      </c>
      <c r="F185" t="s">
        <v>28</v>
      </c>
      <c r="G185" t="s">
        <v>25</v>
      </c>
      <c r="H185" s="1">
        <v>44907</v>
      </c>
      <c r="I185" t="s">
        <v>34</v>
      </c>
      <c r="J185">
        <v>85</v>
      </c>
      <c r="K185">
        <v>12.3</v>
      </c>
      <c r="L185">
        <v>278.85000000000002</v>
      </c>
      <c r="M185">
        <v>77.89</v>
      </c>
      <c r="N185" t="s">
        <v>48</v>
      </c>
      <c r="O185">
        <v>2</v>
      </c>
      <c r="P185" t="str" cm="1">
        <f t="array" ref="P185">_xlfn.IFS(C185&lt;25,"18-24", C185&lt;=35,"25-35", C185&lt;=50,"36-50",TRUE,"50+")</f>
        <v>18-24</v>
      </c>
      <c r="Q185" t="str">
        <f t="shared" si="14"/>
        <v>new</v>
      </c>
      <c r="R185" t="str">
        <f t="shared" si="15"/>
        <v>medium</v>
      </c>
      <c r="S185" t="str">
        <f t="shared" si="16"/>
        <v>Low</v>
      </c>
      <c r="T185" t="str">
        <f t="shared" si="17"/>
        <v>Dec</v>
      </c>
      <c r="U185">
        <f t="shared" si="18"/>
        <v>2022</v>
      </c>
      <c r="V185" t="str">
        <f t="shared" si="19"/>
        <v>10-15</v>
      </c>
      <c r="W185" t="str">
        <f t="shared" si="20"/>
        <v>Slow</v>
      </c>
    </row>
    <row r="186" spans="1:23" x14ac:dyDescent="0.3">
      <c r="A186">
        <v>600185</v>
      </c>
      <c r="B186">
        <v>64844</v>
      </c>
      <c r="C186">
        <v>35</v>
      </c>
      <c r="D186" t="s">
        <v>7</v>
      </c>
      <c r="E186" t="s">
        <v>16</v>
      </c>
      <c r="F186" t="s">
        <v>18</v>
      </c>
      <c r="G186" t="s">
        <v>25</v>
      </c>
      <c r="H186" s="1">
        <v>45148</v>
      </c>
      <c r="I186" t="s">
        <v>34</v>
      </c>
      <c r="J186">
        <v>72</v>
      </c>
      <c r="K186">
        <v>13.6</v>
      </c>
      <c r="L186">
        <v>1198.31</v>
      </c>
      <c r="M186">
        <v>60.93</v>
      </c>
      <c r="N186" t="s">
        <v>49</v>
      </c>
      <c r="O186">
        <v>4</v>
      </c>
      <c r="P186" t="str" cm="1">
        <f t="array" ref="P186">_xlfn.IFS(C186&lt;25,"18-24", C186&lt;=35,"25-35", C186&lt;=50,"36-50",TRUE,"50+")</f>
        <v>25-35</v>
      </c>
      <c r="Q186" t="str">
        <f t="shared" si="14"/>
        <v>new</v>
      </c>
      <c r="R186" t="str">
        <f t="shared" si="15"/>
        <v>high value</v>
      </c>
      <c r="S186" t="str">
        <f t="shared" si="16"/>
        <v>medium</v>
      </c>
      <c r="T186" t="str">
        <f t="shared" si="17"/>
        <v>Aug</v>
      </c>
      <c r="U186">
        <f t="shared" si="18"/>
        <v>2023</v>
      </c>
      <c r="V186" t="str">
        <f t="shared" si="19"/>
        <v>10-15</v>
      </c>
      <c r="W186" t="str">
        <f t="shared" si="20"/>
        <v>Slow</v>
      </c>
    </row>
    <row r="187" spans="1:23" x14ac:dyDescent="0.3">
      <c r="A187">
        <v>600186</v>
      </c>
      <c r="B187">
        <v>97420</v>
      </c>
      <c r="C187">
        <v>59</v>
      </c>
      <c r="D187" t="s">
        <v>7</v>
      </c>
      <c r="E187" t="s">
        <v>5</v>
      </c>
      <c r="F187" t="s">
        <v>19</v>
      </c>
      <c r="G187" t="s">
        <v>29</v>
      </c>
      <c r="H187" s="1">
        <v>45486</v>
      </c>
      <c r="I187" t="s">
        <v>33</v>
      </c>
      <c r="J187">
        <v>31</v>
      </c>
      <c r="K187">
        <v>3.4</v>
      </c>
      <c r="L187">
        <v>1219.07</v>
      </c>
      <c r="M187">
        <v>109.39</v>
      </c>
      <c r="N187" t="s">
        <v>48</v>
      </c>
      <c r="O187">
        <v>3</v>
      </c>
      <c r="P187" t="str" cm="1">
        <f t="array" ref="P187">_xlfn.IFS(C187&lt;25,"18-24", C187&lt;=35,"25-35", C187&lt;=50,"36-50",TRUE,"50+")</f>
        <v>50+</v>
      </c>
      <c r="Q187" t="str">
        <f t="shared" si="14"/>
        <v>new</v>
      </c>
      <c r="R187" t="str">
        <f t="shared" si="15"/>
        <v>high value</v>
      </c>
      <c r="S187" t="str">
        <f t="shared" si="16"/>
        <v>medium</v>
      </c>
      <c r="T187" t="str">
        <f t="shared" si="17"/>
        <v>Jul</v>
      </c>
      <c r="U187">
        <f t="shared" si="18"/>
        <v>2024</v>
      </c>
      <c r="V187" t="str">
        <f t="shared" si="19"/>
        <v>0-5</v>
      </c>
      <c r="W187" t="str">
        <f t="shared" si="20"/>
        <v>Medium</v>
      </c>
    </row>
    <row r="188" spans="1:23" x14ac:dyDescent="0.3">
      <c r="A188">
        <v>600187</v>
      </c>
      <c r="B188">
        <v>13581</v>
      </c>
      <c r="C188">
        <v>23</v>
      </c>
      <c r="D188" t="s">
        <v>7</v>
      </c>
      <c r="E188" t="s">
        <v>5</v>
      </c>
      <c r="F188" t="s">
        <v>32</v>
      </c>
      <c r="G188" t="s">
        <v>29</v>
      </c>
      <c r="H188" s="1">
        <v>45051</v>
      </c>
      <c r="I188" t="s">
        <v>34</v>
      </c>
      <c r="J188">
        <v>75</v>
      </c>
      <c r="K188">
        <v>11.4</v>
      </c>
      <c r="L188">
        <v>776.18</v>
      </c>
      <c r="M188">
        <v>54.93</v>
      </c>
      <c r="N188" t="s">
        <v>49</v>
      </c>
      <c r="O188">
        <v>2</v>
      </c>
      <c r="P188" t="str" cm="1">
        <f t="array" ref="P188">_xlfn.IFS(C188&lt;25,"18-24", C188&lt;=35,"25-35", C188&lt;=50,"36-50",TRUE,"50+")</f>
        <v>18-24</v>
      </c>
      <c r="Q188" t="str">
        <f t="shared" si="14"/>
        <v>new</v>
      </c>
      <c r="R188" t="str">
        <f t="shared" si="15"/>
        <v>high value</v>
      </c>
      <c r="S188" t="str">
        <f t="shared" si="16"/>
        <v>Low</v>
      </c>
      <c r="T188" t="str">
        <f t="shared" si="17"/>
        <v>May</v>
      </c>
      <c r="U188">
        <f t="shared" si="18"/>
        <v>2023</v>
      </c>
      <c r="V188" t="str">
        <f t="shared" si="19"/>
        <v>10-15</v>
      </c>
      <c r="W188" t="str">
        <f t="shared" si="20"/>
        <v>Slow</v>
      </c>
    </row>
    <row r="189" spans="1:23" x14ac:dyDescent="0.3">
      <c r="A189">
        <v>600188</v>
      </c>
      <c r="B189">
        <v>77412</v>
      </c>
      <c r="C189">
        <v>35</v>
      </c>
      <c r="D189" t="s">
        <v>4</v>
      </c>
      <c r="E189" t="s">
        <v>8</v>
      </c>
      <c r="F189" t="s">
        <v>22</v>
      </c>
      <c r="G189" t="s">
        <v>31</v>
      </c>
      <c r="H189" s="1">
        <v>45583</v>
      </c>
      <c r="I189" t="s">
        <v>34</v>
      </c>
      <c r="J189">
        <v>26</v>
      </c>
      <c r="K189">
        <v>4.7</v>
      </c>
      <c r="L189">
        <v>764.77</v>
      </c>
      <c r="M189">
        <v>30.55</v>
      </c>
      <c r="N189" t="s">
        <v>47</v>
      </c>
      <c r="O189">
        <v>2</v>
      </c>
      <c r="P189" t="str" cm="1">
        <f t="array" ref="P189">_xlfn.IFS(C189&lt;25,"18-24", C189&lt;=35,"25-35", C189&lt;=50,"36-50",TRUE,"50+")</f>
        <v>25-35</v>
      </c>
      <c r="Q189" t="str">
        <f t="shared" si="14"/>
        <v>new</v>
      </c>
      <c r="R189" t="str">
        <f t="shared" si="15"/>
        <v>high value</v>
      </c>
      <c r="S189" t="str">
        <f t="shared" si="16"/>
        <v>Low</v>
      </c>
      <c r="T189" t="str">
        <f t="shared" si="17"/>
        <v>Oct</v>
      </c>
      <c r="U189">
        <f t="shared" si="18"/>
        <v>2024</v>
      </c>
      <c r="V189" t="str">
        <f t="shared" si="19"/>
        <v>0-5</v>
      </c>
      <c r="W189" t="str">
        <f t="shared" si="20"/>
        <v>Fast</v>
      </c>
    </row>
    <row r="190" spans="1:23" x14ac:dyDescent="0.3">
      <c r="A190">
        <v>600189</v>
      </c>
      <c r="B190">
        <v>10928</v>
      </c>
      <c r="C190">
        <v>63</v>
      </c>
      <c r="D190" t="s">
        <v>4</v>
      </c>
      <c r="E190" t="s">
        <v>11</v>
      </c>
      <c r="F190" t="s">
        <v>30</v>
      </c>
      <c r="G190" t="s">
        <v>25</v>
      </c>
      <c r="H190" s="1">
        <v>45209</v>
      </c>
      <c r="I190" t="s">
        <v>34</v>
      </c>
      <c r="J190">
        <v>88</v>
      </c>
      <c r="K190">
        <v>2.4</v>
      </c>
      <c r="L190">
        <v>933.78</v>
      </c>
      <c r="M190">
        <v>63.91</v>
      </c>
      <c r="N190" t="s">
        <v>47</v>
      </c>
      <c r="O190">
        <v>4</v>
      </c>
      <c r="P190" t="str" cm="1">
        <f t="array" ref="P190">_xlfn.IFS(C190&lt;25,"18-24", C190&lt;=35,"25-35", C190&lt;=50,"36-50",TRUE,"50+")</f>
        <v>50+</v>
      </c>
      <c r="Q190" t="str">
        <f t="shared" si="14"/>
        <v>new</v>
      </c>
      <c r="R190" t="str">
        <f t="shared" si="15"/>
        <v>high value</v>
      </c>
      <c r="S190" t="str">
        <f t="shared" si="16"/>
        <v>medium</v>
      </c>
      <c r="T190" t="str">
        <f t="shared" si="17"/>
        <v>Oct</v>
      </c>
      <c r="U190">
        <f t="shared" si="18"/>
        <v>2023</v>
      </c>
      <c r="V190" t="str">
        <f t="shared" si="19"/>
        <v>0-5</v>
      </c>
      <c r="W190" t="str">
        <f t="shared" si="20"/>
        <v>Slow</v>
      </c>
    </row>
    <row r="191" spans="1:23" x14ac:dyDescent="0.3">
      <c r="A191">
        <v>600190</v>
      </c>
      <c r="B191">
        <v>93507</v>
      </c>
      <c r="C191">
        <v>26</v>
      </c>
      <c r="D191" t="s">
        <v>7</v>
      </c>
      <c r="E191" t="s">
        <v>8</v>
      </c>
      <c r="F191" t="s">
        <v>30</v>
      </c>
      <c r="G191" t="s">
        <v>25</v>
      </c>
      <c r="H191" s="1">
        <v>45651</v>
      </c>
      <c r="I191" t="s">
        <v>34</v>
      </c>
      <c r="J191">
        <v>37</v>
      </c>
      <c r="K191">
        <v>5.5</v>
      </c>
      <c r="L191">
        <v>807.98</v>
      </c>
      <c r="M191">
        <v>48.64</v>
      </c>
      <c r="N191" t="s">
        <v>49</v>
      </c>
      <c r="O191">
        <v>3</v>
      </c>
      <c r="P191" t="str" cm="1">
        <f t="array" ref="P191">_xlfn.IFS(C191&lt;25,"18-24", C191&lt;=35,"25-35", C191&lt;=50,"36-50",TRUE,"50+")</f>
        <v>25-35</v>
      </c>
      <c r="Q191" t="str">
        <f t="shared" si="14"/>
        <v>new</v>
      </c>
      <c r="R191" t="str">
        <f t="shared" si="15"/>
        <v>high value</v>
      </c>
      <c r="S191" t="str">
        <f t="shared" si="16"/>
        <v>medium</v>
      </c>
      <c r="T191" t="str">
        <f t="shared" si="17"/>
        <v>Dec</v>
      </c>
      <c r="U191">
        <f t="shared" si="18"/>
        <v>2024</v>
      </c>
      <c r="V191" t="str">
        <f t="shared" si="19"/>
        <v>5-10</v>
      </c>
      <c r="W191" t="str">
        <f t="shared" si="20"/>
        <v>Medium</v>
      </c>
    </row>
    <row r="192" spans="1:23" x14ac:dyDescent="0.3">
      <c r="A192">
        <v>600191</v>
      </c>
      <c r="B192">
        <v>46082</v>
      </c>
      <c r="C192">
        <v>61</v>
      </c>
      <c r="D192" t="s">
        <v>4</v>
      </c>
      <c r="E192" t="s">
        <v>8</v>
      </c>
      <c r="F192" t="s">
        <v>26</v>
      </c>
      <c r="G192" t="s">
        <v>31</v>
      </c>
      <c r="H192" s="1">
        <v>45169</v>
      </c>
      <c r="I192" t="s">
        <v>33</v>
      </c>
      <c r="J192">
        <v>69</v>
      </c>
      <c r="K192">
        <v>6.3</v>
      </c>
      <c r="L192">
        <v>454.06</v>
      </c>
      <c r="M192">
        <v>92.61</v>
      </c>
      <c r="N192" t="s">
        <v>47</v>
      </c>
      <c r="O192">
        <v>3</v>
      </c>
      <c r="P192" t="str" cm="1">
        <f t="array" ref="P192">_xlfn.IFS(C192&lt;25,"18-24", C192&lt;=35,"25-35", C192&lt;=50,"36-50",TRUE,"50+")</f>
        <v>50+</v>
      </c>
      <c r="Q192" t="str">
        <f t="shared" si="14"/>
        <v>new</v>
      </c>
      <c r="R192" t="str">
        <f t="shared" si="15"/>
        <v>medium</v>
      </c>
      <c r="S192" t="str">
        <f t="shared" si="16"/>
        <v>medium</v>
      </c>
      <c r="T192" t="str">
        <f t="shared" si="17"/>
        <v>Aug</v>
      </c>
      <c r="U192">
        <f t="shared" si="18"/>
        <v>2023</v>
      </c>
      <c r="V192" t="str">
        <f t="shared" si="19"/>
        <v>5-10</v>
      </c>
      <c r="W192" t="str">
        <f t="shared" si="20"/>
        <v>Slow</v>
      </c>
    </row>
    <row r="193" spans="1:23" x14ac:dyDescent="0.3">
      <c r="A193">
        <v>600192</v>
      </c>
      <c r="B193">
        <v>73418</v>
      </c>
      <c r="C193">
        <v>48</v>
      </c>
      <c r="D193" t="s">
        <v>4</v>
      </c>
      <c r="E193" t="s">
        <v>16</v>
      </c>
      <c r="F193" t="s">
        <v>18</v>
      </c>
      <c r="G193" t="s">
        <v>29</v>
      </c>
      <c r="H193" s="1">
        <v>45268</v>
      </c>
      <c r="I193" t="s">
        <v>34</v>
      </c>
      <c r="J193">
        <v>80</v>
      </c>
      <c r="K193">
        <v>6.1</v>
      </c>
      <c r="L193">
        <v>1474.83</v>
      </c>
      <c r="M193">
        <v>86.92</v>
      </c>
      <c r="N193" t="s">
        <v>50</v>
      </c>
      <c r="O193">
        <v>4</v>
      </c>
      <c r="P193" t="str" cm="1">
        <f t="array" ref="P193">_xlfn.IFS(C193&lt;25,"18-24", C193&lt;=35,"25-35", C193&lt;=50,"36-50",TRUE,"50+")</f>
        <v>36-50</v>
      </c>
      <c r="Q193" t="str">
        <f t="shared" si="14"/>
        <v>new</v>
      </c>
      <c r="R193" t="str">
        <f t="shared" si="15"/>
        <v>high value</v>
      </c>
      <c r="S193" t="str">
        <f t="shared" si="16"/>
        <v>medium</v>
      </c>
      <c r="T193" t="str">
        <f t="shared" si="17"/>
        <v>Dec</v>
      </c>
      <c r="U193">
        <f t="shared" si="18"/>
        <v>2023</v>
      </c>
      <c r="V193" t="str">
        <f t="shared" si="19"/>
        <v>5-10</v>
      </c>
      <c r="W193" t="str">
        <f t="shared" si="20"/>
        <v>Slow</v>
      </c>
    </row>
    <row r="194" spans="1:23" x14ac:dyDescent="0.3">
      <c r="A194">
        <v>600193</v>
      </c>
      <c r="B194">
        <v>56450</v>
      </c>
      <c r="C194">
        <v>47</v>
      </c>
      <c r="D194" t="s">
        <v>4</v>
      </c>
      <c r="E194" t="s">
        <v>15</v>
      </c>
      <c r="F194" t="s">
        <v>26</v>
      </c>
      <c r="G194" t="s">
        <v>29</v>
      </c>
      <c r="H194" s="1">
        <v>45107</v>
      </c>
      <c r="I194" t="s">
        <v>33</v>
      </c>
      <c r="J194">
        <v>66</v>
      </c>
      <c r="K194">
        <v>9.1999999999999993</v>
      </c>
      <c r="L194">
        <v>563.72</v>
      </c>
      <c r="M194">
        <v>43.06</v>
      </c>
      <c r="N194" t="s">
        <v>48</v>
      </c>
      <c r="O194">
        <v>4</v>
      </c>
      <c r="P194" t="str" cm="1">
        <f t="array" ref="P194">_xlfn.IFS(C194&lt;25,"18-24", C194&lt;=35,"25-35", C194&lt;=50,"36-50",TRUE,"50+")</f>
        <v>36-50</v>
      </c>
      <c r="Q194" t="str">
        <f t="shared" si="14"/>
        <v>new</v>
      </c>
      <c r="R194" t="str">
        <f t="shared" si="15"/>
        <v>high value</v>
      </c>
      <c r="S194" t="str">
        <f t="shared" si="16"/>
        <v>medium</v>
      </c>
      <c r="T194" t="str">
        <f t="shared" si="17"/>
        <v>Jun</v>
      </c>
      <c r="U194">
        <f t="shared" si="18"/>
        <v>2023</v>
      </c>
      <c r="V194" t="str">
        <f t="shared" si="19"/>
        <v>5-10</v>
      </c>
      <c r="W194" t="str">
        <f t="shared" si="20"/>
        <v>Slow</v>
      </c>
    </row>
    <row r="195" spans="1:23" x14ac:dyDescent="0.3">
      <c r="A195">
        <v>600194</v>
      </c>
      <c r="B195">
        <v>15685</v>
      </c>
      <c r="C195">
        <v>48</v>
      </c>
      <c r="D195" t="s">
        <v>4</v>
      </c>
      <c r="E195" t="s">
        <v>5</v>
      </c>
      <c r="F195" t="s">
        <v>24</v>
      </c>
      <c r="G195" t="s">
        <v>25</v>
      </c>
      <c r="H195" s="1">
        <v>45505</v>
      </c>
      <c r="I195" t="s">
        <v>34</v>
      </c>
      <c r="J195">
        <v>22</v>
      </c>
      <c r="K195">
        <v>1.2</v>
      </c>
      <c r="L195">
        <v>1477.24</v>
      </c>
      <c r="M195">
        <v>71.33</v>
      </c>
      <c r="N195" t="s">
        <v>48</v>
      </c>
      <c r="O195">
        <v>2</v>
      </c>
      <c r="P195" t="str" cm="1">
        <f t="array" ref="P195">_xlfn.IFS(C195&lt;25,"18-24", C195&lt;=35,"25-35", C195&lt;=50,"36-50",TRUE,"50+")</f>
        <v>36-50</v>
      </c>
      <c r="Q195" t="str">
        <f t="shared" ref="Q195:Q258" si="21">IF(COUNTIF($B:$B,B195)&gt;1,"repeat","new")</f>
        <v>new</v>
      </c>
      <c r="R195" t="str">
        <f t="shared" ref="R195:R258" si="22">IF(L195&gt;500,"high value",IF( L195&gt;250,"medium","low"))</f>
        <v>high value</v>
      </c>
      <c r="S195" t="str">
        <f t="shared" ref="S195:S258" si="23">IF(O195&lt;=2,"Low",IF(O195&lt;=4,"medium","High"))</f>
        <v>Low</v>
      </c>
      <c r="T195" t="str">
        <f t="shared" ref="T195:T258" si="24">TEXT(H195,"MMM")</f>
        <v>Aug</v>
      </c>
      <c r="U195">
        <f t="shared" ref="U195:U258" si="25">YEAR(H195)</f>
        <v>2024</v>
      </c>
      <c r="V195" t="str">
        <f t="shared" ref="V195:V258" si="26">IF(K195&lt;=5,"0-5",IF(K195&lt;=10,"5-10",IF(K195&lt;=15,"10-15","15+")))</f>
        <v>0-5</v>
      </c>
      <c r="W195" t="str">
        <f t="shared" ref="W195:W258" si="27">IF(J195&lt;=30,"Fast",IF(J195&lt;=45,"Medium","Slow"))</f>
        <v>Fast</v>
      </c>
    </row>
    <row r="196" spans="1:23" x14ac:dyDescent="0.3">
      <c r="A196">
        <v>600195</v>
      </c>
      <c r="B196">
        <v>69511</v>
      </c>
      <c r="C196">
        <v>26</v>
      </c>
      <c r="D196" t="s">
        <v>7</v>
      </c>
      <c r="E196" t="s">
        <v>5</v>
      </c>
      <c r="F196" t="s">
        <v>24</v>
      </c>
      <c r="G196" t="s">
        <v>31</v>
      </c>
      <c r="H196" s="1">
        <v>44686</v>
      </c>
      <c r="I196" t="s">
        <v>34</v>
      </c>
      <c r="J196">
        <v>68</v>
      </c>
      <c r="K196">
        <v>13.4</v>
      </c>
      <c r="L196">
        <v>444.02</v>
      </c>
      <c r="M196">
        <v>84.22</v>
      </c>
      <c r="N196" t="s">
        <v>47</v>
      </c>
      <c r="O196">
        <v>2</v>
      </c>
      <c r="P196" t="str" cm="1">
        <f t="array" ref="P196">_xlfn.IFS(C196&lt;25,"18-24", C196&lt;=35,"25-35", C196&lt;=50,"36-50",TRUE,"50+")</f>
        <v>25-35</v>
      </c>
      <c r="Q196" t="str">
        <f t="shared" si="21"/>
        <v>new</v>
      </c>
      <c r="R196" t="str">
        <f t="shared" si="22"/>
        <v>medium</v>
      </c>
      <c r="S196" t="str">
        <f t="shared" si="23"/>
        <v>Low</v>
      </c>
      <c r="T196" t="str">
        <f t="shared" si="24"/>
        <v>May</v>
      </c>
      <c r="U196">
        <f t="shared" si="25"/>
        <v>2022</v>
      </c>
      <c r="V196" t="str">
        <f t="shared" si="26"/>
        <v>10-15</v>
      </c>
      <c r="W196" t="str">
        <f t="shared" si="27"/>
        <v>Slow</v>
      </c>
    </row>
    <row r="197" spans="1:23" x14ac:dyDescent="0.3">
      <c r="A197">
        <v>600196</v>
      </c>
      <c r="B197">
        <v>66731</v>
      </c>
      <c r="C197">
        <v>39</v>
      </c>
      <c r="D197" t="s">
        <v>4</v>
      </c>
      <c r="E197" t="s">
        <v>13</v>
      </c>
      <c r="F197" t="s">
        <v>32</v>
      </c>
      <c r="G197" t="s">
        <v>31</v>
      </c>
      <c r="H197" s="1">
        <v>44587</v>
      </c>
      <c r="I197" t="s">
        <v>34</v>
      </c>
      <c r="J197">
        <v>85</v>
      </c>
      <c r="K197">
        <v>4.3</v>
      </c>
      <c r="L197">
        <v>1244.0999999999999</v>
      </c>
      <c r="M197">
        <v>31.02</v>
      </c>
      <c r="N197" t="s">
        <v>47</v>
      </c>
      <c r="O197">
        <v>5</v>
      </c>
      <c r="P197" t="str" cm="1">
        <f t="array" ref="P197">_xlfn.IFS(C197&lt;25,"18-24", C197&lt;=35,"25-35", C197&lt;=50,"36-50",TRUE,"50+")</f>
        <v>36-50</v>
      </c>
      <c r="Q197" t="str">
        <f t="shared" si="21"/>
        <v>repeat</v>
      </c>
      <c r="R197" t="str">
        <f t="shared" si="22"/>
        <v>high value</v>
      </c>
      <c r="S197" t="str">
        <f t="shared" si="23"/>
        <v>High</v>
      </c>
      <c r="T197" t="str">
        <f t="shared" si="24"/>
        <v>Jan</v>
      </c>
      <c r="U197">
        <f t="shared" si="25"/>
        <v>2022</v>
      </c>
      <c r="V197" t="str">
        <f t="shared" si="26"/>
        <v>0-5</v>
      </c>
      <c r="W197" t="str">
        <f t="shared" si="27"/>
        <v>Slow</v>
      </c>
    </row>
    <row r="198" spans="1:23" x14ac:dyDescent="0.3">
      <c r="A198">
        <v>600197</v>
      </c>
      <c r="B198">
        <v>78976</v>
      </c>
      <c r="C198">
        <v>34</v>
      </c>
      <c r="D198" t="s">
        <v>7</v>
      </c>
      <c r="E198" t="s">
        <v>8</v>
      </c>
      <c r="F198" t="s">
        <v>28</v>
      </c>
      <c r="G198" t="s">
        <v>27</v>
      </c>
      <c r="H198" s="1">
        <v>45181</v>
      </c>
      <c r="I198" t="s">
        <v>34</v>
      </c>
      <c r="J198">
        <v>51</v>
      </c>
      <c r="K198">
        <v>7.6</v>
      </c>
      <c r="L198">
        <v>347</v>
      </c>
      <c r="M198">
        <v>98.08</v>
      </c>
      <c r="N198" t="s">
        <v>48</v>
      </c>
      <c r="O198">
        <v>3</v>
      </c>
      <c r="P198" t="str" cm="1">
        <f t="array" ref="P198">_xlfn.IFS(C198&lt;25,"18-24", C198&lt;=35,"25-35", C198&lt;=50,"36-50",TRUE,"50+")</f>
        <v>25-35</v>
      </c>
      <c r="Q198" t="str">
        <f t="shared" si="21"/>
        <v>new</v>
      </c>
      <c r="R198" t="str">
        <f t="shared" si="22"/>
        <v>medium</v>
      </c>
      <c r="S198" t="str">
        <f t="shared" si="23"/>
        <v>medium</v>
      </c>
      <c r="T198" t="str">
        <f t="shared" si="24"/>
        <v>Sep</v>
      </c>
      <c r="U198">
        <f t="shared" si="25"/>
        <v>2023</v>
      </c>
      <c r="V198" t="str">
        <f t="shared" si="26"/>
        <v>5-10</v>
      </c>
      <c r="W198" t="str">
        <f t="shared" si="27"/>
        <v>Slow</v>
      </c>
    </row>
    <row r="199" spans="1:23" x14ac:dyDescent="0.3">
      <c r="A199">
        <v>600198</v>
      </c>
      <c r="B199">
        <v>22343</v>
      </c>
      <c r="C199">
        <v>31</v>
      </c>
      <c r="D199" t="s">
        <v>7</v>
      </c>
      <c r="E199" t="s">
        <v>5</v>
      </c>
      <c r="F199" t="s">
        <v>22</v>
      </c>
      <c r="G199" t="s">
        <v>25</v>
      </c>
      <c r="H199" s="1">
        <v>45195</v>
      </c>
      <c r="I199" t="s">
        <v>33</v>
      </c>
      <c r="J199">
        <v>21</v>
      </c>
      <c r="K199">
        <v>12.4</v>
      </c>
      <c r="L199">
        <v>741.15</v>
      </c>
      <c r="M199">
        <v>60.83</v>
      </c>
      <c r="N199" t="s">
        <v>50</v>
      </c>
      <c r="O199">
        <v>2</v>
      </c>
      <c r="P199" t="str" cm="1">
        <f t="array" ref="P199">_xlfn.IFS(C199&lt;25,"18-24", C199&lt;=35,"25-35", C199&lt;=50,"36-50",TRUE,"50+")</f>
        <v>25-35</v>
      </c>
      <c r="Q199" t="str">
        <f t="shared" si="21"/>
        <v>new</v>
      </c>
      <c r="R199" t="str">
        <f t="shared" si="22"/>
        <v>high value</v>
      </c>
      <c r="S199" t="str">
        <f t="shared" si="23"/>
        <v>Low</v>
      </c>
      <c r="T199" t="str">
        <f t="shared" si="24"/>
        <v>Sep</v>
      </c>
      <c r="U199">
        <f t="shared" si="25"/>
        <v>2023</v>
      </c>
      <c r="V199" t="str">
        <f t="shared" si="26"/>
        <v>10-15</v>
      </c>
      <c r="W199" t="str">
        <f t="shared" si="27"/>
        <v>Fast</v>
      </c>
    </row>
    <row r="200" spans="1:23" x14ac:dyDescent="0.3">
      <c r="A200">
        <v>600199</v>
      </c>
      <c r="B200">
        <v>81200</v>
      </c>
      <c r="C200">
        <v>47</v>
      </c>
      <c r="D200" t="s">
        <v>7</v>
      </c>
      <c r="E200" t="s">
        <v>5</v>
      </c>
      <c r="F200" t="s">
        <v>30</v>
      </c>
      <c r="G200" t="s">
        <v>27</v>
      </c>
      <c r="H200" s="1">
        <v>45282</v>
      </c>
      <c r="I200" t="s">
        <v>33</v>
      </c>
      <c r="J200">
        <v>37</v>
      </c>
      <c r="K200">
        <v>2.9</v>
      </c>
      <c r="L200">
        <v>761.97</v>
      </c>
      <c r="M200">
        <v>20.010000000000002</v>
      </c>
      <c r="N200" t="s">
        <v>48</v>
      </c>
      <c r="O200">
        <v>1</v>
      </c>
      <c r="P200" t="str" cm="1">
        <f t="array" ref="P200">_xlfn.IFS(C200&lt;25,"18-24", C200&lt;=35,"25-35", C200&lt;=50,"36-50",TRUE,"50+")</f>
        <v>36-50</v>
      </c>
      <c r="Q200" t="str">
        <f t="shared" si="21"/>
        <v>new</v>
      </c>
      <c r="R200" t="str">
        <f t="shared" si="22"/>
        <v>high value</v>
      </c>
      <c r="S200" t="str">
        <f t="shared" si="23"/>
        <v>Low</v>
      </c>
      <c r="T200" t="str">
        <f t="shared" si="24"/>
        <v>Dec</v>
      </c>
      <c r="U200">
        <f t="shared" si="25"/>
        <v>2023</v>
      </c>
      <c r="V200" t="str">
        <f t="shared" si="26"/>
        <v>0-5</v>
      </c>
      <c r="W200" t="str">
        <f t="shared" si="27"/>
        <v>Medium</v>
      </c>
    </row>
    <row r="201" spans="1:23" x14ac:dyDescent="0.3">
      <c r="A201">
        <v>600200</v>
      </c>
      <c r="B201">
        <v>95206</v>
      </c>
      <c r="C201">
        <v>21</v>
      </c>
      <c r="D201" t="s">
        <v>7</v>
      </c>
      <c r="E201" t="s">
        <v>13</v>
      </c>
      <c r="F201" t="s">
        <v>28</v>
      </c>
      <c r="G201" t="s">
        <v>31</v>
      </c>
      <c r="H201" s="1">
        <v>45097</v>
      </c>
      <c r="I201" t="s">
        <v>34</v>
      </c>
      <c r="J201">
        <v>45</v>
      </c>
      <c r="K201">
        <v>1.4</v>
      </c>
      <c r="L201">
        <v>1460.63</v>
      </c>
      <c r="M201">
        <v>26.81</v>
      </c>
      <c r="N201" t="s">
        <v>48</v>
      </c>
      <c r="O201">
        <v>3</v>
      </c>
      <c r="P201" t="str" cm="1">
        <f t="array" ref="P201">_xlfn.IFS(C201&lt;25,"18-24", C201&lt;=35,"25-35", C201&lt;=50,"36-50",TRUE,"50+")</f>
        <v>18-24</v>
      </c>
      <c r="Q201" t="str">
        <f t="shared" si="21"/>
        <v>new</v>
      </c>
      <c r="R201" t="str">
        <f t="shared" si="22"/>
        <v>high value</v>
      </c>
      <c r="S201" t="str">
        <f t="shared" si="23"/>
        <v>medium</v>
      </c>
      <c r="T201" t="str">
        <f t="shared" si="24"/>
        <v>Jun</v>
      </c>
      <c r="U201">
        <f t="shared" si="25"/>
        <v>2023</v>
      </c>
      <c r="V201" t="str">
        <f t="shared" si="26"/>
        <v>0-5</v>
      </c>
      <c r="W201" t="str">
        <f t="shared" si="27"/>
        <v>Medium</v>
      </c>
    </row>
    <row r="202" spans="1:23" x14ac:dyDescent="0.3">
      <c r="A202">
        <v>600201</v>
      </c>
      <c r="B202">
        <v>82290</v>
      </c>
      <c r="C202">
        <v>56</v>
      </c>
      <c r="D202" t="s">
        <v>4</v>
      </c>
      <c r="E202" t="s">
        <v>5</v>
      </c>
      <c r="F202" t="s">
        <v>32</v>
      </c>
      <c r="G202" t="s">
        <v>21</v>
      </c>
      <c r="H202" s="1">
        <v>45295</v>
      </c>
      <c r="I202" t="s">
        <v>34</v>
      </c>
      <c r="J202">
        <v>43</v>
      </c>
      <c r="K202">
        <v>11.1</v>
      </c>
      <c r="L202">
        <v>1180.6600000000001</v>
      </c>
      <c r="M202">
        <v>27.6</v>
      </c>
      <c r="N202" t="s">
        <v>49</v>
      </c>
      <c r="O202">
        <v>5</v>
      </c>
      <c r="P202" t="str" cm="1">
        <f t="array" ref="P202">_xlfn.IFS(C202&lt;25,"18-24", C202&lt;=35,"25-35", C202&lt;=50,"36-50",TRUE,"50+")</f>
        <v>50+</v>
      </c>
      <c r="Q202" t="str">
        <f t="shared" si="21"/>
        <v>new</v>
      </c>
      <c r="R202" t="str">
        <f t="shared" si="22"/>
        <v>high value</v>
      </c>
      <c r="S202" t="str">
        <f t="shared" si="23"/>
        <v>High</v>
      </c>
      <c r="T202" t="str">
        <f t="shared" si="24"/>
        <v>Jan</v>
      </c>
      <c r="U202">
        <f t="shared" si="25"/>
        <v>2024</v>
      </c>
      <c r="V202" t="str">
        <f t="shared" si="26"/>
        <v>10-15</v>
      </c>
      <c r="W202" t="str">
        <f t="shared" si="27"/>
        <v>Medium</v>
      </c>
    </row>
    <row r="203" spans="1:23" x14ac:dyDescent="0.3">
      <c r="A203">
        <v>600202</v>
      </c>
      <c r="B203">
        <v>48556</v>
      </c>
      <c r="C203">
        <v>33</v>
      </c>
      <c r="D203" t="s">
        <v>4</v>
      </c>
      <c r="E203" t="s">
        <v>8</v>
      </c>
      <c r="F203" t="s">
        <v>19</v>
      </c>
      <c r="G203" t="s">
        <v>31</v>
      </c>
      <c r="H203" s="1">
        <v>44650</v>
      </c>
      <c r="I203" t="s">
        <v>34</v>
      </c>
      <c r="J203">
        <v>45</v>
      </c>
      <c r="K203">
        <v>3.3</v>
      </c>
      <c r="L203">
        <v>1252.81</v>
      </c>
      <c r="M203">
        <v>33.43</v>
      </c>
      <c r="N203" t="s">
        <v>47</v>
      </c>
      <c r="O203">
        <v>1</v>
      </c>
      <c r="P203" t="str" cm="1">
        <f t="array" ref="P203">_xlfn.IFS(C203&lt;25,"18-24", C203&lt;=35,"25-35", C203&lt;=50,"36-50",TRUE,"50+")</f>
        <v>25-35</v>
      </c>
      <c r="Q203" t="str">
        <f t="shared" si="21"/>
        <v>new</v>
      </c>
      <c r="R203" t="str">
        <f t="shared" si="22"/>
        <v>high value</v>
      </c>
      <c r="S203" t="str">
        <f t="shared" si="23"/>
        <v>Low</v>
      </c>
      <c r="T203" t="str">
        <f t="shared" si="24"/>
        <v>Mar</v>
      </c>
      <c r="U203">
        <f t="shared" si="25"/>
        <v>2022</v>
      </c>
      <c r="V203" t="str">
        <f t="shared" si="26"/>
        <v>0-5</v>
      </c>
      <c r="W203" t="str">
        <f t="shared" si="27"/>
        <v>Medium</v>
      </c>
    </row>
    <row r="204" spans="1:23" x14ac:dyDescent="0.3">
      <c r="A204">
        <v>600203</v>
      </c>
      <c r="B204">
        <v>30852</v>
      </c>
      <c r="C204">
        <v>61</v>
      </c>
      <c r="D204" t="s">
        <v>4</v>
      </c>
      <c r="E204" t="s">
        <v>5</v>
      </c>
      <c r="F204" t="s">
        <v>28</v>
      </c>
      <c r="G204" t="s">
        <v>25</v>
      </c>
      <c r="H204" s="1">
        <v>45242</v>
      </c>
      <c r="I204" t="s">
        <v>34</v>
      </c>
      <c r="J204">
        <v>69</v>
      </c>
      <c r="K204">
        <v>12.7</v>
      </c>
      <c r="L204">
        <v>1307.1099999999999</v>
      </c>
      <c r="M204">
        <v>106.45</v>
      </c>
      <c r="N204" t="s">
        <v>48</v>
      </c>
      <c r="O204">
        <v>2</v>
      </c>
      <c r="P204" t="str" cm="1">
        <f t="array" ref="P204">_xlfn.IFS(C204&lt;25,"18-24", C204&lt;=35,"25-35", C204&lt;=50,"36-50",TRUE,"50+")</f>
        <v>50+</v>
      </c>
      <c r="Q204" t="str">
        <f t="shared" si="21"/>
        <v>new</v>
      </c>
      <c r="R204" t="str">
        <f t="shared" si="22"/>
        <v>high value</v>
      </c>
      <c r="S204" t="str">
        <f t="shared" si="23"/>
        <v>Low</v>
      </c>
      <c r="T204" t="str">
        <f t="shared" si="24"/>
        <v>Nov</v>
      </c>
      <c r="U204">
        <f t="shared" si="25"/>
        <v>2023</v>
      </c>
      <c r="V204" t="str">
        <f t="shared" si="26"/>
        <v>10-15</v>
      </c>
      <c r="W204" t="str">
        <f t="shared" si="27"/>
        <v>Slow</v>
      </c>
    </row>
    <row r="205" spans="1:23" x14ac:dyDescent="0.3">
      <c r="A205">
        <v>600204</v>
      </c>
      <c r="B205">
        <v>68125</v>
      </c>
      <c r="C205">
        <v>58</v>
      </c>
      <c r="D205" t="s">
        <v>4</v>
      </c>
      <c r="E205" t="s">
        <v>16</v>
      </c>
      <c r="F205" t="s">
        <v>26</v>
      </c>
      <c r="G205" t="s">
        <v>29</v>
      </c>
      <c r="H205" s="1">
        <v>45377</v>
      </c>
      <c r="I205" t="s">
        <v>34</v>
      </c>
      <c r="J205">
        <v>62</v>
      </c>
      <c r="K205">
        <v>8.6</v>
      </c>
      <c r="L205">
        <v>1148.1300000000001</v>
      </c>
      <c r="M205">
        <v>99.43</v>
      </c>
      <c r="N205" t="s">
        <v>48</v>
      </c>
      <c r="O205">
        <v>3</v>
      </c>
      <c r="P205" t="str" cm="1">
        <f t="array" ref="P205">_xlfn.IFS(C205&lt;25,"18-24", C205&lt;=35,"25-35", C205&lt;=50,"36-50",TRUE,"50+")</f>
        <v>50+</v>
      </c>
      <c r="Q205" t="str">
        <f t="shared" si="21"/>
        <v>new</v>
      </c>
      <c r="R205" t="str">
        <f t="shared" si="22"/>
        <v>high value</v>
      </c>
      <c r="S205" t="str">
        <f t="shared" si="23"/>
        <v>medium</v>
      </c>
      <c r="T205" t="str">
        <f t="shared" si="24"/>
        <v>Mar</v>
      </c>
      <c r="U205">
        <f t="shared" si="25"/>
        <v>2024</v>
      </c>
      <c r="V205" t="str">
        <f t="shared" si="26"/>
        <v>5-10</v>
      </c>
      <c r="W205" t="str">
        <f t="shared" si="27"/>
        <v>Slow</v>
      </c>
    </row>
    <row r="206" spans="1:23" x14ac:dyDescent="0.3">
      <c r="A206">
        <v>600205</v>
      </c>
      <c r="B206">
        <v>45738</v>
      </c>
      <c r="C206">
        <v>43</v>
      </c>
      <c r="D206" t="s">
        <v>4</v>
      </c>
      <c r="E206" t="s">
        <v>16</v>
      </c>
      <c r="F206" t="s">
        <v>19</v>
      </c>
      <c r="G206" t="s">
        <v>29</v>
      </c>
      <c r="H206" s="1">
        <v>45603</v>
      </c>
      <c r="I206" t="s">
        <v>34</v>
      </c>
      <c r="J206">
        <v>67</v>
      </c>
      <c r="K206">
        <v>1.3</v>
      </c>
      <c r="L206">
        <v>1309.48</v>
      </c>
      <c r="M206">
        <v>119.98</v>
      </c>
      <c r="N206" t="s">
        <v>48</v>
      </c>
      <c r="O206">
        <v>4</v>
      </c>
      <c r="P206" t="str" cm="1">
        <f t="array" ref="P206">_xlfn.IFS(C206&lt;25,"18-24", C206&lt;=35,"25-35", C206&lt;=50,"36-50",TRUE,"50+")</f>
        <v>36-50</v>
      </c>
      <c r="Q206" t="str">
        <f t="shared" si="21"/>
        <v>new</v>
      </c>
      <c r="R206" t="str">
        <f t="shared" si="22"/>
        <v>high value</v>
      </c>
      <c r="S206" t="str">
        <f t="shared" si="23"/>
        <v>medium</v>
      </c>
      <c r="T206" t="str">
        <f t="shared" si="24"/>
        <v>Nov</v>
      </c>
      <c r="U206">
        <f t="shared" si="25"/>
        <v>2024</v>
      </c>
      <c r="V206" t="str">
        <f t="shared" si="26"/>
        <v>0-5</v>
      </c>
      <c r="W206" t="str">
        <f t="shared" si="27"/>
        <v>Slow</v>
      </c>
    </row>
    <row r="207" spans="1:23" x14ac:dyDescent="0.3">
      <c r="A207">
        <v>600206</v>
      </c>
      <c r="B207">
        <v>41978</v>
      </c>
      <c r="C207">
        <v>60</v>
      </c>
      <c r="D207" t="s">
        <v>4</v>
      </c>
      <c r="E207" t="s">
        <v>8</v>
      </c>
      <c r="F207" t="s">
        <v>18</v>
      </c>
      <c r="G207" t="s">
        <v>29</v>
      </c>
      <c r="H207" s="1">
        <v>45070</v>
      </c>
      <c r="I207" t="s">
        <v>34</v>
      </c>
      <c r="J207">
        <v>32</v>
      </c>
      <c r="K207">
        <v>2.2999999999999998</v>
      </c>
      <c r="L207">
        <v>624.53</v>
      </c>
      <c r="M207">
        <v>61.98</v>
      </c>
      <c r="N207" t="s">
        <v>50</v>
      </c>
      <c r="O207">
        <v>4</v>
      </c>
      <c r="P207" t="str" cm="1">
        <f t="array" ref="P207">_xlfn.IFS(C207&lt;25,"18-24", C207&lt;=35,"25-35", C207&lt;=50,"36-50",TRUE,"50+")</f>
        <v>50+</v>
      </c>
      <c r="Q207" t="str">
        <f t="shared" si="21"/>
        <v>new</v>
      </c>
      <c r="R207" t="str">
        <f t="shared" si="22"/>
        <v>high value</v>
      </c>
      <c r="S207" t="str">
        <f t="shared" si="23"/>
        <v>medium</v>
      </c>
      <c r="T207" t="str">
        <f t="shared" si="24"/>
        <v>May</v>
      </c>
      <c r="U207">
        <f t="shared" si="25"/>
        <v>2023</v>
      </c>
      <c r="V207" t="str">
        <f t="shared" si="26"/>
        <v>0-5</v>
      </c>
      <c r="W207" t="str">
        <f t="shared" si="27"/>
        <v>Medium</v>
      </c>
    </row>
    <row r="208" spans="1:23" x14ac:dyDescent="0.3">
      <c r="A208">
        <v>600207</v>
      </c>
      <c r="B208">
        <v>29513</v>
      </c>
      <c r="C208">
        <v>50</v>
      </c>
      <c r="D208" t="s">
        <v>7</v>
      </c>
      <c r="E208" t="s">
        <v>16</v>
      </c>
      <c r="F208" t="s">
        <v>26</v>
      </c>
      <c r="G208" t="s">
        <v>29</v>
      </c>
      <c r="H208" s="1">
        <v>45177</v>
      </c>
      <c r="I208" t="s">
        <v>33</v>
      </c>
      <c r="J208">
        <v>32</v>
      </c>
      <c r="K208">
        <v>4.5</v>
      </c>
      <c r="L208">
        <v>515.66999999999996</v>
      </c>
      <c r="M208">
        <v>41.9</v>
      </c>
      <c r="N208" t="s">
        <v>49</v>
      </c>
      <c r="O208">
        <v>4</v>
      </c>
      <c r="P208" t="str" cm="1">
        <f t="array" ref="P208">_xlfn.IFS(C208&lt;25,"18-24", C208&lt;=35,"25-35", C208&lt;=50,"36-50",TRUE,"50+")</f>
        <v>36-50</v>
      </c>
      <c r="Q208" t="str">
        <f t="shared" si="21"/>
        <v>new</v>
      </c>
      <c r="R208" t="str">
        <f t="shared" si="22"/>
        <v>high value</v>
      </c>
      <c r="S208" t="str">
        <f t="shared" si="23"/>
        <v>medium</v>
      </c>
      <c r="T208" t="str">
        <f t="shared" si="24"/>
        <v>Sep</v>
      </c>
      <c r="U208">
        <f t="shared" si="25"/>
        <v>2023</v>
      </c>
      <c r="V208" t="str">
        <f t="shared" si="26"/>
        <v>0-5</v>
      </c>
      <c r="W208" t="str">
        <f t="shared" si="27"/>
        <v>Medium</v>
      </c>
    </row>
    <row r="209" spans="1:23" x14ac:dyDescent="0.3">
      <c r="A209">
        <v>600208</v>
      </c>
      <c r="B209">
        <v>77497</v>
      </c>
      <c r="C209">
        <v>22</v>
      </c>
      <c r="D209" t="s">
        <v>4</v>
      </c>
      <c r="E209" t="s">
        <v>13</v>
      </c>
      <c r="F209" t="s">
        <v>24</v>
      </c>
      <c r="G209" t="s">
        <v>27</v>
      </c>
      <c r="H209" s="1">
        <v>45139</v>
      </c>
      <c r="I209" t="s">
        <v>33</v>
      </c>
      <c r="J209">
        <v>27</v>
      </c>
      <c r="K209">
        <v>11.7</v>
      </c>
      <c r="L209">
        <v>404.86</v>
      </c>
      <c r="M209">
        <v>48.59</v>
      </c>
      <c r="N209" t="s">
        <v>50</v>
      </c>
      <c r="O209">
        <v>4</v>
      </c>
      <c r="P209" t="str" cm="1">
        <f t="array" ref="P209">_xlfn.IFS(C209&lt;25,"18-24", C209&lt;=35,"25-35", C209&lt;=50,"36-50",TRUE,"50+")</f>
        <v>18-24</v>
      </c>
      <c r="Q209" t="str">
        <f t="shared" si="21"/>
        <v>new</v>
      </c>
      <c r="R209" t="str">
        <f t="shared" si="22"/>
        <v>medium</v>
      </c>
      <c r="S209" t="str">
        <f t="shared" si="23"/>
        <v>medium</v>
      </c>
      <c r="T209" t="str">
        <f t="shared" si="24"/>
        <v>Aug</v>
      </c>
      <c r="U209">
        <f t="shared" si="25"/>
        <v>2023</v>
      </c>
      <c r="V209" t="str">
        <f t="shared" si="26"/>
        <v>10-15</v>
      </c>
      <c r="W209" t="str">
        <f t="shared" si="27"/>
        <v>Fast</v>
      </c>
    </row>
    <row r="210" spans="1:23" x14ac:dyDescent="0.3">
      <c r="A210">
        <v>600209</v>
      </c>
      <c r="B210">
        <v>47910</v>
      </c>
      <c r="C210">
        <v>47</v>
      </c>
      <c r="D210" t="s">
        <v>4</v>
      </c>
      <c r="E210" t="s">
        <v>15</v>
      </c>
      <c r="F210" t="s">
        <v>22</v>
      </c>
      <c r="G210" t="s">
        <v>29</v>
      </c>
      <c r="H210" s="1">
        <v>45629</v>
      </c>
      <c r="I210" t="s">
        <v>34</v>
      </c>
      <c r="J210">
        <v>41</v>
      </c>
      <c r="K210">
        <v>8.5</v>
      </c>
      <c r="L210">
        <v>989.25</v>
      </c>
      <c r="M210">
        <v>116.08</v>
      </c>
      <c r="N210" t="s">
        <v>50</v>
      </c>
      <c r="O210">
        <v>2</v>
      </c>
      <c r="P210" t="str" cm="1">
        <f t="array" ref="P210">_xlfn.IFS(C210&lt;25,"18-24", C210&lt;=35,"25-35", C210&lt;=50,"36-50",TRUE,"50+")</f>
        <v>36-50</v>
      </c>
      <c r="Q210" t="str">
        <f t="shared" si="21"/>
        <v>repeat</v>
      </c>
      <c r="R210" t="str">
        <f t="shared" si="22"/>
        <v>high value</v>
      </c>
      <c r="S210" t="str">
        <f t="shared" si="23"/>
        <v>Low</v>
      </c>
      <c r="T210" t="str">
        <f t="shared" si="24"/>
        <v>Dec</v>
      </c>
      <c r="U210">
        <f t="shared" si="25"/>
        <v>2024</v>
      </c>
      <c r="V210" t="str">
        <f t="shared" si="26"/>
        <v>5-10</v>
      </c>
      <c r="W210" t="str">
        <f t="shared" si="27"/>
        <v>Medium</v>
      </c>
    </row>
    <row r="211" spans="1:23" x14ac:dyDescent="0.3">
      <c r="A211">
        <v>600210</v>
      </c>
      <c r="B211">
        <v>38564</v>
      </c>
      <c r="C211">
        <v>30</v>
      </c>
      <c r="D211" t="s">
        <v>4</v>
      </c>
      <c r="E211" t="s">
        <v>5</v>
      </c>
      <c r="F211" t="s">
        <v>30</v>
      </c>
      <c r="G211" t="s">
        <v>31</v>
      </c>
      <c r="H211" s="1">
        <v>45452</v>
      </c>
      <c r="I211" t="s">
        <v>34</v>
      </c>
      <c r="J211">
        <v>29</v>
      </c>
      <c r="K211">
        <v>10.5</v>
      </c>
      <c r="L211">
        <v>667.14</v>
      </c>
      <c r="M211">
        <v>97.39</v>
      </c>
      <c r="N211" t="s">
        <v>50</v>
      </c>
      <c r="O211">
        <v>1</v>
      </c>
      <c r="P211" t="str" cm="1">
        <f t="array" ref="P211">_xlfn.IFS(C211&lt;25,"18-24", C211&lt;=35,"25-35", C211&lt;=50,"36-50",TRUE,"50+")</f>
        <v>25-35</v>
      </c>
      <c r="Q211" t="str">
        <f t="shared" si="21"/>
        <v>new</v>
      </c>
      <c r="R211" t="str">
        <f t="shared" si="22"/>
        <v>high value</v>
      </c>
      <c r="S211" t="str">
        <f t="shared" si="23"/>
        <v>Low</v>
      </c>
      <c r="T211" t="str">
        <f t="shared" si="24"/>
        <v>Jun</v>
      </c>
      <c r="U211">
        <f t="shared" si="25"/>
        <v>2024</v>
      </c>
      <c r="V211" t="str">
        <f t="shared" si="26"/>
        <v>10-15</v>
      </c>
      <c r="W211" t="str">
        <f t="shared" si="27"/>
        <v>Fast</v>
      </c>
    </row>
    <row r="212" spans="1:23" x14ac:dyDescent="0.3">
      <c r="A212">
        <v>600211</v>
      </c>
      <c r="B212">
        <v>29177</v>
      </c>
      <c r="C212">
        <v>52</v>
      </c>
      <c r="D212" t="s">
        <v>7</v>
      </c>
      <c r="E212" t="s">
        <v>13</v>
      </c>
      <c r="F212" t="s">
        <v>26</v>
      </c>
      <c r="G212" t="s">
        <v>31</v>
      </c>
      <c r="H212" s="1">
        <v>45448</v>
      </c>
      <c r="I212" t="s">
        <v>34</v>
      </c>
      <c r="J212">
        <v>78</v>
      </c>
      <c r="K212">
        <v>12.3</v>
      </c>
      <c r="L212">
        <v>1077.92</v>
      </c>
      <c r="M212">
        <v>25.58</v>
      </c>
      <c r="N212" t="s">
        <v>47</v>
      </c>
      <c r="O212">
        <v>4</v>
      </c>
      <c r="P212" t="str" cm="1">
        <f t="array" ref="P212">_xlfn.IFS(C212&lt;25,"18-24", C212&lt;=35,"25-35", C212&lt;=50,"36-50",TRUE,"50+")</f>
        <v>50+</v>
      </c>
      <c r="Q212" t="str">
        <f t="shared" si="21"/>
        <v>repeat</v>
      </c>
      <c r="R212" t="str">
        <f t="shared" si="22"/>
        <v>high value</v>
      </c>
      <c r="S212" t="str">
        <f t="shared" si="23"/>
        <v>medium</v>
      </c>
      <c r="T212" t="str">
        <f t="shared" si="24"/>
        <v>Jun</v>
      </c>
      <c r="U212">
        <f t="shared" si="25"/>
        <v>2024</v>
      </c>
      <c r="V212" t="str">
        <f t="shared" si="26"/>
        <v>10-15</v>
      </c>
      <c r="W212" t="str">
        <f t="shared" si="27"/>
        <v>Slow</v>
      </c>
    </row>
    <row r="213" spans="1:23" x14ac:dyDescent="0.3">
      <c r="A213">
        <v>600212</v>
      </c>
      <c r="B213">
        <v>30342</v>
      </c>
      <c r="C213">
        <v>21</v>
      </c>
      <c r="D213" t="s">
        <v>7</v>
      </c>
      <c r="E213" t="s">
        <v>13</v>
      </c>
      <c r="F213" t="s">
        <v>26</v>
      </c>
      <c r="G213" t="s">
        <v>31</v>
      </c>
      <c r="H213" s="1">
        <v>45129</v>
      </c>
      <c r="I213" t="s">
        <v>34</v>
      </c>
      <c r="J213">
        <v>55</v>
      </c>
      <c r="K213">
        <v>3.6</v>
      </c>
      <c r="L213">
        <v>879.25</v>
      </c>
      <c r="M213">
        <v>74.150000000000006</v>
      </c>
      <c r="N213" t="s">
        <v>47</v>
      </c>
      <c r="O213">
        <v>3</v>
      </c>
      <c r="P213" t="str" cm="1">
        <f t="array" ref="P213">_xlfn.IFS(C213&lt;25,"18-24", C213&lt;=35,"25-35", C213&lt;=50,"36-50",TRUE,"50+")</f>
        <v>18-24</v>
      </c>
      <c r="Q213" t="str">
        <f t="shared" si="21"/>
        <v>new</v>
      </c>
      <c r="R213" t="str">
        <f t="shared" si="22"/>
        <v>high value</v>
      </c>
      <c r="S213" t="str">
        <f t="shared" si="23"/>
        <v>medium</v>
      </c>
      <c r="T213" t="str">
        <f t="shared" si="24"/>
        <v>Jul</v>
      </c>
      <c r="U213">
        <f t="shared" si="25"/>
        <v>2023</v>
      </c>
      <c r="V213" t="str">
        <f t="shared" si="26"/>
        <v>0-5</v>
      </c>
      <c r="W213" t="str">
        <f t="shared" si="27"/>
        <v>Slow</v>
      </c>
    </row>
    <row r="214" spans="1:23" x14ac:dyDescent="0.3">
      <c r="A214">
        <v>600213</v>
      </c>
      <c r="B214">
        <v>71193</v>
      </c>
      <c r="C214">
        <v>25</v>
      </c>
      <c r="D214" t="s">
        <v>4</v>
      </c>
      <c r="E214" t="s">
        <v>15</v>
      </c>
      <c r="F214" t="s">
        <v>22</v>
      </c>
      <c r="G214" t="s">
        <v>21</v>
      </c>
      <c r="H214" s="1">
        <v>44914</v>
      </c>
      <c r="I214" t="s">
        <v>33</v>
      </c>
      <c r="J214">
        <v>79</v>
      </c>
      <c r="K214">
        <v>11.4</v>
      </c>
      <c r="L214">
        <v>560.47</v>
      </c>
      <c r="M214">
        <v>50.84</v>
      </c>
      <c r="N214" t="s">
        <v>47</v>
      </c>
      <c r="O214">
        <v>4</v>
      </c>
      <c r="P214" t="str" cm="1">
        <f t="array" ref="P214">_xlfn.IFS(C214&lt;25,"18-24", C214&lt;=35,"25-35", C214&lt;=50,"36-50",TRUE,"50+")</f>
        <v>25-35</v>
      </c>
      <c r="Q214" t="str">
        <f t="shared" si="21"/>
        <v>new</v>
      </c>
      <c r="R214" t="str">
        <f t="shared" si="22"/>
        <v>high value</v>
      </c>
      <c r="S214" t="str">
        <f t="shared" si="23"/>
        <v>medium</v>
      </c>
      <c r="T214" t="str">
        <f t="shared" si="24"/>
        <v>Dec</v>
      </c>
      <c r="U214">
        <f t="shared" si="25"/>
        <v>2022</v>
      </c>
      <c r="V214" t="str">
        <f t="shared" si="26"/>
        <v>10-15</v>
      </c>
      <c r="W214" t="str">
        <f t="shared" si="27"/>
        <v>Slow</v>
      </c>
    </row>
    <row r="215" spans="1:23" x14ac:dyDescent="0.3">
      <c r="A215">
        <v>600214</v>
      </c>
      <c r="B215">
        <v>86526</v>
      </c>
      <c r="C215">
        <v>64</v>
      </c>
      <c r="D215" t="s">
        <v>4</v>
      </c>
      <c r="E215" t="s">
        <v>13</v>
      </c>
      <c r="F215" t="s">
        <v>19</v>
      </c>
      <c r="G215" t="s">
        <v>23</v>
      </c>
      <c r="H215" s="1">
        <v>44989</v>
      </c>
      <c r="I215" t="s">
        <v>34</v>
      </c>
      <c r="J215">
        <v>25</v>
      </c>
      <c r="K215">
        <v>1.8</v>
      </c>
      <c r="L215">
        <v>717.47</v>
      </c>
      <c r="M215">
        <v>38.51</v>
      </c>
      <c r="N215" t="s">
        <v>50</v>
      </c>
      <c r="O215">
        <v>4</v>
      </c>
      <c r="P215" t="str" cm="1">
        <f t="array" ref="P215">_xlfn.IFS(C215&lt;25,"18-24", C215&lt;=35,"25-35", C215&lt;=50,"36-50",TRUE,"50+")</f>
        <v>50+</v>
      </c>
      <c r="Q215" t="str">
        <f t="shared" si="21"/>
        <v>new</v>
      </c>
      <c r="R215" t="str">
        <f t="shared" si="22"/>
        <v>high value</v>
      </c>
      <c r="S215" t="str">
        <f t="shared" si="23"/>
        <v>medium</v>
      </c>
      <c r="T215" t="str">
        <f t="shared" si="24"/>
        <v>Mar</v>
      </c>
      <c r="U215">
        <f t="shared" si="25"/>
        <v>2023</v>
      </c>
      <c r="V215" t="str">
        <f t="shared" si="26"/>
        <v>0-5</v>
      </c>
      <c r="W215" t="str">
        <f t="shared" si="27"/>
        <v>Fast</v>
      </c>
    </row>
    <row r="216" spans="1:23" x14ac:dyDescent="0.3">
      <c r="A216">
        <v>600215</v>
      </c>
      <c r="B216">
        <v>40383</v>
      </c>
      <c r="C216">
        <v>40</v>
      </c>
      <c r="D216" t="s">
        <v>4</v>
      </c>
      <c r="E216" t="s">
        <v>13</v>
      </c>
      <c r="F216" t="s">
        <v>28</v>
      </c>
      <c r="G216" t="s">
        <v>29</v>
      </c>
      <c r="H216" s="1">
        <v>45574</v>
      </c>
      <c r="I216" t="s">
        <v>33</v>
      </c>
      <c r="J216">
        <v>80</v>
      </c>
      <c r="K216">
        <v>5</v>
      </c>
      <c r="L216">
        <v>413.78</v>
      </c>
      <c r="M216">
        <v>45.15</v>
      </c>
      <c r="N216" t="s">
        <v>47</v>
      </c>
      <c r="O216">
        <v>5</v>
      </c>
      <c r="P216" t="str" cm="1">
        <f t="array" ref="P216">_xlfn.IFS(C216&lt;25,"18-24", C216&lt;=35,"25-35", C216&lt;=50,"36-50",TRUE,"50+")</f>
        <v>36-50</v>
      </c>
      <c r="Q216" t="str">
        <f t="shared" si="21"/>
        <v>new</v>
      </c>
      <c r="R216" t="str">
        <f t="shared" si="22"/>
        <v>medium</v>
      </c>
      <c r="S216" t="str">
        <f t="shared" si="23"/>
        <v>High</v>
      </c>
      <c r="T216" t="str">
        <f t="shared" si="24"/>
        <v>Oct</v>
      </c>
      <c r="U216">
        <f t="shared" si="25"/>
        <v>2024</v>
      </c>
      <c r="V216" t="str">
        <f t="shared" si="26"/>
        <v>0-5</v>
      </c>
      <c r="W216" t="str">
        <f t="shared" si="27"/>
        <v>Slow</v>
      </c>
    </row>
    <row r="217" spans="1:23" x14ac:dyDescent="0.3">
      <c r="A217">
        <v>600216</v>
      </c>
      <c r="B217">
        <v>21038</v>
      </c>
      <c r="C217">
        <v>62</v>
      </c>
      <c r="D217" t="s">
        <v>7</v>
      </c>
      <c r="E217" t="s">
        <v>13</v>
      </c>
      <c r="F217" t="s">
        <v>28</v>
      </c>
      <c r="G217" t="s">
        <v>27</v>
      </c>
      <c r="H217" s="1">
        <v>45312</v>
      </c>
      <c r="I217" t="s">
        <v>33</v>
      </c>
      <c r="J217">
        <v>35</v>
      </c>
      <c r="K217">
        <v>8.5</v>
      </c>
      <c r="L217">
        <v>636.98</v>
      </c>
      <c r="M217">
        <v>34.11</v>
      </c>
      <c r="N217" t="s">
        <v>49</v>
      </c>
      <c r="O217">
        <v>1</v>
      </c>
      <c r="P217" t="str" cm="1">
        <f t="array" ref="P217">_xlfn.IFS(C217&lt;25,"18-24", C217&lt;=35,"25-35", C217&lt;=50,"36-50",TRUE,"50+")</f>
        <v>50+</v>
      </c>
      <c r="Q217" t="str">
        <f t="shared" si="21"/>
        <v>new</v>
      </c>
      <c r="R217" t="str">
        <f t="shared" si="22"/>
        <v>high value</v>
      </c>
      <c r="S217" t="str">
        <f t="shared" si="23"/>
        <v>Low</v>
      </c>
      <c r="T217" t="str">
        <f t="shared" si="24"/>
        <v>Jan</v>
      </c>
      <c r="U217">
        <f t="shared" si="25"/>
        <v>2024</v>
      </c>
      <c r="V217" t="str">
        <f t="shared" si="26"/>
        <v>5-10</v>
      </c>
      <c r="W217" t="str">
        <f t="shared" si="27"/>
        <v>Medium</v>
      </c>
    </row>
    <row r="218" spans="1:23" x14ac:dyDescent="0.3">
      <c r="A218">
        <v>600217</v>
      </c>
      <c r="B218">
        <v>46849</v>
      </c>
      <c r="C218">
        <v>25</v>
      </c>
      <c r="D218" t="s">
        <v>7</v>
      </c>
      <c r="E218" t="s">
        <v>16</v>
      </c>
      <c r="F218" t="s">
        <v>22</v>
      </c>
      <c r="G218" t="s">
        <v>27</v>
      </c>
      <c r="H218" s="1">
        <v>45161</v>
      </c>
      <c r="I218" t="s">
        <v>34</v>
      </c>
      <c r="J218">
        <v>81</v>
      </c>
      <c r="K218">
        <v>5.7</v>
      </c>
      <c r="L218">
        <v>936.07</v>
      </c>
      <c r="M218">
        <v>27.95</v>
      </c>
      <c r="N218" t="s">
        <v>48</v>
      </c>
      <c r="O218">
        <v>3</v>
      </c>
      <c r="P218" t="str" cm="1">
        <f t="array" ref="P218">_xlfn.IFS(C218&lt;25,"18-24", C218&lt;=35,"25-35", C218&lt;=50,"36-50",TRUE,"50+")</f>
        <v>25-35</v>
      </c>
      <c r="Q218" t="str">
        <f t="shared" si="21"/>
        <v>new</v>
      </c>
      <c r="R218" t="str">
        <f t="shared" si="22"/>
        <v>high value</v>
      </c>
      <c r="S218" t="str">
        <f t="shared" si="23"/>
        <v>medium</v>
      </c>
      <c r="T218" t="str">
        <f t="shared" si="24"/>
        <v>Aug</v>
      </c>
      <c r="U218">
        <f t="shared" si="25"/>
        <v>2023</v>
      </c>
      <c r="V218" t="str">
        <f t="shared" si="26"/>
        <v>5-10</v>
      </c>
      <c r="W218" t="str">
        <f t="shared" si="27"/>
        <v>Slow</v>
      </c>
    </row>
    <row r="219" spans="1:23" x14ac:dyDescent="0.3">
      <c r="A219">
        <v>600218</v>
      </c>
      <c r="B219">
        <v>27454</v>
      </c>
      <c r="C219">
        <v>23</v>
      </c>
      <c r="D219" t="s">
        <v>7</v>
      </c>
      <c r="E219" t="s">
        <v>15</v>
      </c>
      <c r="F219" t="s">
        <v>19</v>
      </c>
      <c r="G219" t="s">
        <v>25</v>
      </c>
      <c r="H219" s="1">
        <v>45580</v>
      </c>
      <c r="I219" t="s">
        <v>33</v>
      </c>
      <c r="J219">
        <v>67</v>
      </c>
      <c r="K219">
        <v>8.3000000000000007</v>
      </c>
      <c r="L219">
        <v>917.84</v>
      </c>
      <c r="M219">
        <v>77.08</v>
      </c>
      <c r="N219" t="s">
        <v>49</v>
      </c>
      <c r="O219">
        <v>1</v>
      </c>
      <c r="P219" t="str" cm="1">
        <f t="array" ref="P219">_xlfn.IFS(C219&lt;25,"18-24", C219&lt;=35,"25-35", C219&lt;=50,"36-50",TRUE,"50+")</f>
        <v>18-24</v>
      </c>
      <c r="Q219" t="str">
        <f t="shared" si="21"/>
        <v>new</v>
      </c>
      <c r="R219" t="str">
        <f t="shared" si="22"/>
        <v>high value</v>
      </c>
      <c r="S219" t="str">
        <f t="shared" si="23"/>
        <v>Low</v>
      </c>
      <c r="T219" t="str">
        <f t="shared" si="24"/>
        <v>Oct</v>
      </c>
      <c r="U219">
        <f t="shared" si="25"/>
        <v>2024</v>
      </c>
      <c r="V219" t="str">
        <f t="shared" si="26"/>
        <v>5-10</v>
      </c>
      <c r="W219" t="str">
        <f t="shared" si="27"/>
        <v>Slow</v>
      </c>
    </row>
    <row r="220" spans="1:23" x14ac:dyDescent="0.3">
      <c r="A220">
        <v>600219</v>
      </c>
      <c r="B220">
        <v>35784</v>
      </c>
      <c r="C220">
        <v>22</v>
      </c>
      <c r="D220" t="s">
        <v>7</v>
      </c>
      <c r="E220" t="s">
        <v>16</v>
      </c>
      <c r="F220" t="s">
        <v>30</v>
      </c>
      <c r="G220" t="s">
        <v>29</v>
      </c>
      <c r="H220" s="1">
        <v>45157</v>
      </c>
      <c r="I220" t="s">
        <v>33</v>
      </c>
      <c r="J220">
        <v>21</v>
      </c>
      <c r="K220">
        <v>11.8</v>
      </c>
      <c r="L220">
        <v>807.4</v>
      </c>
      <c r="M220">
        <v>113.9</v>
      </c>
      <c r="N220" t="s">
        <v>47</v>
      </c>
      <c r="O220">
        <v>3</v>
      </c>
      <c r="P220" t="str" cm="1">
        <f t="array" ref="P220">_xlfn.IFS(C220&lt;25,"18-24", C220&lt;=35,"25-35", C220&lt;=50,"36-50",TRUE,"50+")</f>
        <v>18-24</v>
      </c>
      <c r="Q220" t="str">
        <f t="shared" si="21"/>
        <v>new</v>
      </c>
      <c r="R220" t="str">
        <f t="shared" si="22"/>
        <v>high value</v>
      </c>
      <c r="S220" t="str">
        <f t="shared" si="23"/>
        <v>medium</v>
      </c>
      <c r="T220" t="str">
        <f t="shared" si="24"/>
        <v>Aug</v>
      </c>
      <c r="U220">
        <f t="shared" si="25"/>
        <v>2023</v>
      </c>
      <c r="V220" t="str">
        <f t="shared" si="26"/>
        <v>10-15</v>
      </c>
      <c r="W220" t="str">
        <f t="shared" si="27"/>
        <v>Fast</v>
      </c>
    </row>
    <row r="221" spans="1:23" x14ac:dyDescent="0.3">
      <c r="A221">
        <v>600220</v>
      </c>
      <c r="B221">
        <v>13321</v>
      </c>
      <c r="C221">
        <v>48</v>
      </c>
      <c r="D221" t="s">
        <v>4</v>
      </c>
      <c r="E221" t="s">
        <v>11</v>
      </c>
      <c r="F221" t="s">
        <v>18</v>
      </c>
      <c r="G221" t="s">
        <v>31</v>
      </c>
      <c r="H221" s="1">
        <v>45396</v>
      </c>
      <c r="I221" t="s">
        <v>33</v>
      </c>
      <c r="J221">
        <v>74</v>
      </c>
      <c r="K221">
        <v>8.6999999999999993</v>
      </c>
      <c r="L221">
        <v>1128.24</v>
      </c>
      <c r="M221">
        <v>112.24</v>
      </c>
      <c r="N221" t="s">
        <v>48</v>
      </c>
      <c r="O221">
        <v>5</v>
      </c>
      <c r="P221" t="str" cm="1">
        <f t="array" ref="P221">_xlfn.IFS(C221&lt;25,"18-24", C221&lt;=35,"25-35", C221&lt;=50,"36-50",TRUE,"50+")</f>
        <v>36-50</v>
      </c>
      <c r="Q221" t="str">
        <f t="shared" si="21"/>
        <v>new</v>
      </c>
      <c r="R221" t="str">
        <f t="shared" si="22"/>
        <v>high value</v>
      </c>
      <c r="S221" t="str">
        <f t="shared" si="23"/>
        <v>High</v>
      </c>
      <c r="T221" t="str">
        <f t="shared" si="24"/>
        <v>Apr</v>
      </c>
      <c r="U221">
        <f t="shared" si="25"/>
        <v>2024</v>
      </c>
      <c r="V221" t="str">
        <f t="shared" si="26"/>
        <v>5-10</v>
      </c>
      <c r="W221" t="str">
        <f t="shared" si="27"/>
        <v>Slow</v>
      </c>
    </row>
    <row r="222" spans="1:23" x14ac:dyDescent="0.3">
      <c r="A222">
        <v>600221</v>
      </c>
      <c r="B222">
        <v>63710</v>
      </c>
      <c r="C222">
        <v>58</v>
      </c>
      <c r="D222" t="s">
        <v>7</v>
      </c>
      <c r="E222" t="s">
        <v>5</v>
      </c>
      <c r="F222" t="s">
        <v>26</v>
      </c>
      <c r="G222" t="s">
        <v>21</v>
      </c>
      <c r="H222" s="1">
        <v>44990</v>
      </c>
      <c r="I222" t="s">
        <v>33</v>
      </c>
      <c r="J222">
        <v>72</v>
      </c>
      <c r="K222">
        <v>14.4</v>
      </c>
      <c r="L222">
        <v>471.79</v>
      </c>
      <c r="M222">
        <v>75.95</v>
      </c>
      <c r="N222" t="s">
        <v>49</v>
      </c>
      <c r="O222">
        <v>5</v>
      </c>
      <c r="P222" t="str" cm="1">
        <f t="array" ref="P222">_xlfn.IFS(C222&lt;25,"18-24", C222&lt;=35,"25-35", C222&lt;=50,"36-50",TRUE,"50+")</f>
        <v>50+</v>
      </c>
      <c r="Q222" t="str">
        <f t="shared" si="21"/>
        <v>new</v>
      </c>
      <c r="R222" t="str">
        <f t="shared" si="22"/>
        <v>medium</v>
      </c>
      <c r="S222" t="str">
        <f t="shared" si="23"/>
        <v>High</v>
      </c>
      <c r="T222" t="str">
        <f t="shared" si="24"/>
        <v>Mar</v>
      </c>
      <c r="U222">
        <f t="shared" si="25"/>
        <v>2023</v>
      </c>
      <c r="V222" t="str">
        <f t="shared" si="26"/>
        <v>10-15</v>
      </c>
      <c r="W222" t="str">
        <f t="shared" si="27"/>
        <v>Slow</v>
      </c>
    </row>
    <row r="223" spans="1:23" x14ac:dyDescent="0.3">
      <c r="A223">
        <v>600222</v>
      </c>
      <c r="B223">
        <v>80031</v>
      </c>
      <c r="C223">
        <v>58</v>
      </c>
      <c r="D223" t="s">
        <v>7</v>
      </c>
      <c r="E223" t="s">
        <v>15</v>
      </c>
      <c r="F223" t="s">
        <v>18</v>
      </c>
      <c r="G223" t="s">
        <v>29</v>
      </c>
      <c r="H223" s="1">
        <v>45458</v>
      </c>
      <c r="I223" t="s">
        <v>33</v>
      </c>
      <c r="J223">
        <v>61</v>
      </c>
      <c r="K223">
        <v>13.9</v>
      </c>
      <c r="L223">
        <v>669.95</v>
      </c>
      <c r="M223">
        <v>54.26</v>
      </c>
      <c r="N223" t="s">
        <v>49</v>
      </c>
      <c r="O223">
        <v>5</v>
      </c>
      <c r="P223" t="str" cm="1">
        <f t="array" ref="P223">_xlfn.IFS(C223&lt;25,"18-24", C223&lt;=35,"25-35", C223&lt;=50,"36-50",TRUE,"50+")</f>
        <v>50+</v>
      </c>
      <c r="Q223" t="str">
        <f t="shared" si="21"/>
        <v>new</v>
      </c>
      <c r="R223" t="str">
        <f t="shared" si="22"/>
        <v>high value</v>
      </c>
      <c r="S223" t="str">
        <f t="shared" si="23"/>
        <v>High</v>
      </c>
      <c r="T223" t="str">
        <f t="shared" si="24"/>
        <v>Jun</v>
      </c>
      <c r="U223">
        <f t="shared" si="25"/>
        <v>2024</v>
      </c>
      <c r="V223" t="str">
        <f t="shared" si="26"/>
        <v>10-15</v>
      </c>
      <c r="W223" t="str">
        <f t="shared" si="27"/>
        <v>Slow</v>
      </c>
    </row>
    <row r="224" spans="1:23" x14ac:dyDescent="0.3">
      <c r="A224">
        <v>600223</v>
      </c>
      <c r="B224">
        <v>96780</v>
      </c>
      <c r="C224">
        <v>37</v>
      </c>
      <c r="D224" t="s">
        <v>4</v>
      </c>
      <c r="E224" t="s">
        <v>15</v>
      </c>
      <c r="F224" t="s">
        <v>32</v>
      </c>
      <c r="G224" t="s">
        <v>23</v>
      </c>
      <c r="H224" s="1">
        <v>45379</v>
      </c>
      <c r="I224" t="s">
        <v>33</v>
      </c>
      <c r="J224">
        <v>79</v>
      </c>
      <c r="K224">
        <v>9.1</v>
      </c>
      <c r="L224">
        <v>1382.15</v>
      </c>
      <c r="M224">
        <v>50.86</v>
      </c>
      <c r="N224" t="s">
        <v>49</v>
      </c>
      <c r="O224">
        <v>4</v>
      </c>
      <c r="P224" t="str" cm="1">
        <f t="array" ref="P224">_xlfn.IFS(C224&lt;25,"18-24", C224&lt;=35,"25-35", C224&lt;=50,"36-50",TRUE,"50+")</f>
        <v>36-50</v>
      </c>
      <c r="Q224" t="str">
        <f t="shared" si="21"/>
        <v>new</v>
      </c>
      <c r="R224" t="str">
        <f t="shared" si="22"/>
        <v>high value</v>
      </c>
      <c r="S224" t="str">
        <f t="shared" si="23"/>
        <v>medium</v>
      </c>
      <c r="T224" t="str">
        <f t="shared" si="24"/>
        <v>Mar</v>
      </c>
      <c r="U224">
        <f t="shared" si="25"/>
        <v>2024</v>
      </c>
      <c r="V224" t="str">
        <f t="shared" si="26"/>
        <v>5-10</v>
      </c>
      <c r="W224" t="str">
        <f t="shared" si="27"/>
        <v>Slow</v>
      </c>
    </row>
    <row r="225" spans="1:23" x14ac:dyDescent="0.3">
      <c r="A225">
        <v>600224</v>
      </c>
      <c r="B225">
        <v>48651</v>
      </c>
      <c r="C225">
        <v>58</v>
      </c>
      <c r="D225" t="s">
        <v>4</v>
      </c>
      <c r="E225" t="s">
        <v>16</v>
      </c>
      <c r="F225" t="s">
        <v>22</v>
      </c>
      <c r="G225" t="s">
        <v>29</v>
      </c>
      <c r="H225" s="1">
        <v>44594</v>
      </c>
      <c r="I225" t="s">
        <v>33</v>
      </c>
      <c r="J225">
        <v>76</v>
      </c>
      <c r="K225">
        <v>12.2</v>
      </c>
      <c r="L225">
        <v>1308.3399999999999</v>
      </c>
      <c r="M225">
        <v>39.15</v>
      </c>
      <c r="N225" t="s">
        <v>49</v>
      </c>
      <c r="O225">
        <v>1</v>
      </c>
      <c r="P225" t="str" cm="1">
        <f t="array" ref="P225">_xlfn.IFS(C225&lt;25,"18-24", C225&lt;=35,"25-35", C225&lt;=50,"36-50",TRUE,"50+")</f>
        <v>50+</v>
      </c>
      <c r="Q225" t="str">
        <f t="shared" si="21"/>
        <v>new</v>
      </c>
      <c r="R225" t="str">
        <f t="shared" si="22"/>
        <v>high value</v>
      </c>
      <c r="S225" t="str">
        <f t="shared" si="23"/>
        <v>Low</v>
      </c>
      <c r="T225" t="str">
        <f t="shared" si="24"/>
        <v>Feb</v>
      </c>
      <c r="U225">
        <f t="shared" si="25"/>
        <v>2022</v>
      </c>
      <c r="V225" t="str">
        <f t="shared" si="26"/>
        <v>10-15</v>
      </c>
      <c r="W225" t="str">
        <f t="shared" si="27"/>
        <v>Slow</v>
      </c>
    </row>
    <row r="226" spans="1:23" x14ac:dyDescent="0.3">
      <c r="A226">
        <v>600225</v>
      </c>
      <c r="B226">
        <v>23843</v>
      </c>
      <c r="C226">
        <v>26</v>
      </c>
      <c r="D226" t="s">
        <v>7</v>
      </c>
      <c r="E226" t="s">
        <v>16</v>
      </c>
      <c r="F226" t="s">
        <v>32</v>
      </c>
      <c r="G226" t="s">
        <v>27</v>
      </c>
      <c r="H226" s="1">
        <v>45595</v>
      </c>
      <c r="I226" t="s">
        <v>33</v>
      </c>
      <c r="J226">
        <v>67</v>
      </c>
      <c r="K226">
        <v>4.8</v>
      </c>
      <c r="L226">
        <v>1372.44</v>
      </c>
      <c r="M226">
        <v>23.47</v>
      </c>
      <c r="N226" t="s">
        <v>48</v>
      </c>
      <c r="O226">
        <v>3</v>
      </c>
      <c r="P226" t="str" cm="1">
        <f t="array" ref="P226">_xlfn.IFS(C226&lt;25,"18-24", C226&lt;=35,"25-35", C226&lt;=50,"36-50",TRUE,"50+")</f>
        <v>25-35</v>
      </c>
      <c r="Q226" t="str">
        <f t="shared" si="21"/>
        <v>new</v>
      </c>
      <c r="R226" t="str">
        <f t="shared" si="22"/>
        <v>high value</v>
      </c>
      <c r="S226" t="str">
        <f t="shared" si="23"/>
        <v>medium</v>
      </c>
      <c r="T226" t="str">
        <f t="shared" si="24"/>
        <v>Oct</v>
      </c>
      <c r="U226">
        <f t="shared" si="25"/>
        <v>2024</v>
      </c>
      <c r="V226" t="str">
        <f t="shared" si="26"/>
        <v>0-5</v>
      </c>
      <c r="W226" t="str">
        <f t="shared" si="27"/>
        <v>Slow</v>
      </c>
    </row>
    <row r="227" spans="1:23" x14ac:dyDescent="0.3">
      <c r="A227">
        <v>600226</v>
      </c>
      <c r="B227">
        <v>53547</v>
      </c>
      <c r="C227">
        <v>49</v>
      </c>
      <c r="D227" t="s">
        <v>4</v>
      </c>
      <c r="E227" t="s">
        <v>15</v>
      </c>
      <c r="F227" t="s">
        <v>28</v>
      </c>
      <c r="G227" t="s">
        <v>31</v>
      </c>
      <c r="H227" s="1">
        <v>45319</v>
      </c>
      <c r="I227" t="s">
        <v>34</v>
      </c>
      <c r="J227">
        <v>49</v>
      </c>
      <c r="K227">
        <v>11.9</v>
      </c>
      <c r="L227">
        <v>394.33</v>
      </c>
      <c r="M227">
        <v>81.900000000000006</v>
      </c>
      <c r="N227" t="s">
        <v>49</v>
      </c>
      <c r="O227">
        <v>3</v>
      </c>
      <c r="P227" t="str" cm="1">
        <f t="array" ref="P227">_xlfn.IFS(C227&lt;25,"18-24", C227&lt;=35,"25-35", C227&lt;=50,"36-50",TRUE,"50+")</f>
        <v>36-50</v>
      </c>
      <c r="Q227" t="str">
        <f t="shared" si="21"/>
        <v>new</v>
      </c>
      <c r="R227" t="str">
        <f t="shared" si="22"/>
        <v>medium</v>
      </c>
      <c r="S227" t="str">
        <f t="shared" si="23"/>
        <v>medium</v>
      </c>
      <c r="T227" t="str">
        <f t="shared" si="24"/>
        <v>Jan</v>
      </c>
      <c r="U227">
        <f t="shared" si="25"/>
        <v>2024</v>
      </c>
      <c r="V227" t="str">
        <f t="shared" si="26"/>
        <v>10-15</v>
      </c>
      <c r="W227" t="str">
        <f t="shared" si="27"/>
        <v>Slow</v>
      </c>
    </row>
    <row r="228" spans="1:23" x14ac:dyDescent="0.3">
      <c r="A228">
        <v>600227</v>
      </c>
      <c r="B228">
        <v>58769</v>
      </c>
      <c r="C228">
        <v>54</v>
      </c>
      <c r="D228" t="s">
        <v>4</v>
      </c>
      <c r="E228" t="s">
        <v>5</v>
      </c>
      <c r="F228" t="s">
        <v>22</v>
      </c>
      <c r="G228" t="s">
        <v>23</v>
      </c>
      <c r="H228" s="1">
        <v>44931</v>
      </c>
      <c r="I228" t="s">
        <v>34</v>
      </c>
      <c r="J228">
        <v>45</v>
      </c>
      <c r="K228">
        <v>5.5</v>
      </c>
      <c r="L228">
        <v>1421.62</v>
      </c>
      <c r="M228">
        <v>57.46</v>
      </c>
      <c r="N228" t="s">
        <v>49</v>
      </c>
      <c r="O228">
        <v>5</v>
      </c>
      <c r="P228" t="str" cm="1">
        <f t="array" ref="P228">_xlfn.IFS(C228&lt;25,"18-24", C228&lt;=35,"25-35", C228&lt;=50,"36-50",TRUE,"50+")</f>
        <v>50+</v>
      </c>
      <c r="Q228" t="str">
        <f t="shared" si="21"/>
        <v>new</v>
      </c>
      <c r="R228" t="str">
        <f t="shared" si="22"/>
        <v>high value</v>
      </c>
      <c r="S228" t="str">
        <f t="shared" si="23"/>
        <v>High</v>
      </c>
      <c r="T228" t="str">
        <f t="shared" si="24"/>
        <v>Jan</v>
      </c>
      <c r="U228">
        <f t="shared" si="25"/>
        <v>2023</v>
      </c>
      <c r="V228" t="str">
        <f t="shared" si="26"/>
        <v>5-10</v>
      </c>
      <c r="W228" t="str">
        <f t="shared" si="27"/>
        <v>Medium</v>
      </c>
    </row>
    <row r="229" spans="1:23" x14ac:dyDescent="0.3">
      <c r="A229">
        <v>600228</v>
      </c>
      <c r="B229">
        <v>30089</v>
      </c>
      <c r="C229">
        <v>52</v>
      </c>
      <c r="D229" t="s">
        <v>4</v>
      </c>
      <c r="E229" t="s">
        <v>11</v>
      </c>
      <c r="F229" t="s">
        <v>18</v>
      </c>
      <c r="G229" t="s">
        <v>21</v>
      </c>
      <c r="H229" s="1">
        <v>45201</v>
      </c>
      <c r="I229" t="s">
        <v>34</v>
      </c>
      <c r="J229">
        <v>88</v>
      </c>
      <c r="K229">
        <v>10.5</v>
      </c>
      <c r="L229">
        <v>1074.6199999999999</v>
      </c>
      <c r="M229">
        <v>28.87</v>
      </c>
      <c r="N229" t="s">
        <v>49</v>
      </c>
      <c r="O229">
        <v>2</v>
      </c>
      <c r="P229" t="str" cm="1">
        <f t="array" ref="P229">_xlfn.IFS(C229&lt;25,"18-24", C229&lt;=35,"25-35", C229&lt;=50,"36-50",TRUE,"50+")</f>
        <v>50+</v>
      </c>
      <c r="Q229" t="str">
        <f t="shared" si="21"/>
        <v>repeat</v>
      </c>
      <c r="R229" t="str">
        <f t="shared" si="22"/>
        <v>high value</v>
      </c>
      <c r="S229" t="str">
        <f t="shared" si="23"/>
        <v>Low</v>
      </c>
      <c r="T229" t="str">
        <f t="shared" si="24"/>
        <v>Oct</v>
      </c>
      <c r="U229">
        <f t="shared" si="25"/>
        <v>2023</v>
      </c>
      <c r="V229" t="str">
        <f t="shared" si="26"/>
        <v>10-15</v>
      </c>
      <c r="W229" t="str">
        <f t="shared" si="27"/>
        <v>Slow</v>
      </c>
    </row>
    <row r="230" spans="1:23" x14ac:dyDescent="0.3">
      <c r="A230">
        <v>600229</v>
      </c>
      <c r="B230">
        <v>57926</v>
      </c>
      <c r="C230">
        <v>26</v>
      </c>
      <c r="D230" t="s">
        <v>7</v>
      </c>
      <c r="E230" t="s">
        <v>13</v>
      </c>
      <c r="F230" t="s">
        <v>19</v>
      </c>
      <c r="G230" t="s">
        <v>21</v>
      </c>
      <c r="H230" s="1">
        <v>44990</v>
      </c>
      <c r="I230" t="s">
        <v>33</v>
      </c>
      <c r="J230">
        <v>75</v>
      </c>
      <c r="K230">
        <v>5.9</v>
      </c>
      <c r="L230">
        <v>462.72</v>
      </c>
      <c r="M230">
        <v>23.41</v>
      </c>
      <c r="N230" t="s">
        <v>48</v>
      </c>
      <c r="O230">
        <v>2</v>
      </c>
      <c r="P230" t="str" cm="1">
        <f t="array" ref="P230">_xlfn.IFS(C230&lt;25,"18-24", C230&lt;=35,"25-35", C230&lt;=50,"36-50",TRUE,"50+")</f>
        <v>25-35</v>
      </c>
      <c r="Q230" t="str">
        <f t="shared" si="21"/>
        <v>new</v>
      </c>
      <c r="R230" t="str">
        <f t="shared" si="22"/>
        <v>medium</v>
      </c>
      <c r="S230" t="str">
        <f t="shared" si="23"/>
        <v>Low</v>
      </c>
      <c r="T230" t="str">
        <f t="shared" si="24"/>
        <v>Mar</v>
      </c>
      <c r="U230">
        <f t="shared" si="25"/>
        <v>2023</v>
      </c>
      <c r="V230" t="str">
        <f t="shared" si="26"/>
        <v>5-10</v>
      </c>
      <c r="W230" t="str">
        <f t="shared" si="27"/>
        <v>Slow</v>
      </c>
    </row>
    <row r="231" spans="1:23" x14ac:dyDescent="0.3">
      <c r="A231">
        <v>600230</v>
      </c>
      <c r="B231">
        <v>34609</v>
      </c>
      <c r="C231">
        <v>53</v>
      </c>
      <c r="D231" t="s">
        <v>7</v>
      </c>
      <c r="E231" t="s">
        <v>8</v>
      </c>
      <c r="F231" t="s">
        <v>28</v>
      </c>
      <c r="G231" t="s">
        <v>27</v>
      </c>
      <c r="H231" s="1">
        <v>45114</v>
      </c>
      <c r="I231" t="s">
        <v>33</v>
      </c>
      <c r="J231">
        <v>23</v>
      </c>
      <c r="K231">
        <v>2.1</v>
      </c>
      <c r="L231">
        <v>718.04</v>
      </c>
      <c r="M231">
        <v>114.41</v>
      </c>
      <c r="N231" t="s">
        <v>48</v>
      </c>
      <c r="O231">
        <v>4</v>
      </c>
      <c r="P231" t="str" cm="1">
        <f t="array" ref="P231">_xlfn.IFS(C231&lt;25,"18-24", C231&lt;=35,"25-35", C231&lt;=50,"36-50",TRUE,"50+")</f>
        <v>50+</v>
      </c>
      <c r="Q231" t="str">
        <f t="shared" si="21"/>
        <v>new</v>
      </c>
      <c r="R231" t="str">
        <f t="shared" si="22"/>
        <v>high value</v>
      </c>
      <c r="S231" t="str">
        <f t="shared" si="23"/>
        <v>medium</v>
      </c>
      <c r="T231" t="str">
        <f t="shared" si="24"/>
        <v>Jul</v>
      </c>
      <c r="U231">
        <f t="shared" si="25"/>
        <v>2023</v>
      </c>
      <c r="V231" t="str">
        <f t="shared" si="26"/>
        <v>0-5</v>
      </c>
      <c r="W231" t="str">
        <f t="shared" si="27"/>
        <v>Fast</v>
      </c>
    </row>
    <row r="232" spans="1:23" x14ac:dyDescent="0.3">
      <c r="A232">
        <v>600231</v>
      </c>
      <c r="B232">
        <v>62216</v>
      </c>
      <c r="C232">
        <v>58</v>
      </c>
      <c r="D232" t="s">
        <v>4</v>
      </c>
      <c r="E232" t="s">
        <v>16</v>
      </c>
      <c r="F232" t="s">
        <v>19</v>
      </c>
      <c r="G232" t="s">
        <v>25</v>
      </c>
      <c r="H232" s="1">
        <v>45033</v>
      </c>
      <c r="I232" t="s">
        <v>34</v>
      </c>
      <c r="J232">
        <v>66</v>
      </c>
      <c r="K232">
        <v>3.6</v>
      </c>
      <c r="L232">
        <v>1008.94</v>
      </c>
      <c r="M232">
        <v>45.01</v>
      </c>
      <c r="N232" t="s">
        <v>50</v>
      </c>
      <c r="O232">
        <v>4</v>
      </c>
      <c r="P232" t="str" cm="1">
        <f t="array" ref="P232">_xlfn.IFS(C232&lt;25,"18-24", C232&lt;=35,"25-35", C232&lt;=50,"36-50",TRUE,"50+")</f>
        <v>50+</v>
      </c>
      <c r="Q232" t="str">
        <f t="shared" si="21"/>
        <v>new</v>
      </c>
      <c r="R232" t="str">
        <f t="shared" si="22"/>
        <v>high value</v>
      </c>
      <c r="S232" t="str">
        <f t="shared" si="23"/>
        <v>medium</v>
      </c>
      <c r="T232" t="str">
        <f t="shared" si="24"/>
        <v>Apr</v>
      </c>
      <c r="U232">
        <f t="shared" si="25"/>
        <v>2023</v>
      </c>
      <c r="V232" t="str">
        <f t="shared" si="26"/>
        <v>0-5</v>
      </c>
      <c r="W232" t="str">
        <f t="shared" si="27"/>
        <v>Slow</v>
      </c>
    </row>
    <row r="233" spans="1:23" x14ac:dyDescent="0.3">
      <c r="A233">
        <v>600232</v>
      </c>
      <c r="B233">
        <v>95532</v>
      </c>
      <c r="C233">
        <v>28</v>
      </c>
      <c r="D233" t="s">
        <v>7</v>
      </c>
      <c r="E233" t="s">
        <v>13</v>
      </c>
      <c r="F233" t="s">
        <v>24</v>
      </c>
      <c r="G233" t="s">
        <v>29</v>
      </c>
      <c r="H233" s="1">
        <v>44810</v>
      </c>
      <c r="I233" t="s">
        <v>34</v>
      </c>
      <c r="J233">
        <v>31</v>
      </c>
      <c r="K233">
        <v>1.1000000000000001</v>
      </c>
      <c r="L233">
        <v>926.79</v>
      </c>
      <c r="M233">
        <v>63.25</v>
      </c>
      <c r="N233" t="s">
        <v>49</v>
      </c>
      <c r="O233">
        <v>5</v>
      </c>
      <c r="P233" t="str" cm="1">
        <f t="array" ref="P233">_xlfn.IFS(C233&lt;25,"18-24", C233&lt;=35,"25-35", C233&lt;=50,"36-50",TRUE,"50+")</f>
        <v>25-35</v>
      </c>
      <c r="Q233" t="str">
        <f t="shared" si="21"/>
        <v>new</v>
      </c>
      <c r="R233" t="str">
        <f t="shared" si="22"/>
        <v>high value</v>
      </c>
      <c r="S233" t="str">
        <f t="shared" si="23"/>
        <v>High</v>
      </c>
      <c r="T233" t="str">
        <f t="shared" si="24"/>
        <v>Sep</v>
      </c>
      <c r="U233">
        <f t="shared" si="25"/>
        <v>2022</v>
      </c>
      <c r="V233" t="str">
        <f t="shared" si="26"/>
        <v>0-5</v>
      </c>
      <c r="W233" t="str">
        <f t="shared" si="27"/>
        <v>Medium</v>
      </c>
    </row>
    <row r="234" spans="1:23" x14ac:dyDescent="0.3">
      <c r="A234">
        <v>600233</v>
      </c>
      <c r="B234">
        <v>76677</v>
      </c>
      <c r="C234">
        <v>35</v>
      </c>
      <c r="D234" t="s">
        <v>7</v>
      </c>
      <c r="E234" t="s">
        <v>11</v>
      </c>
      <c r="F234" t="s">
        <v>30</v>
      </c>
      <c r="G234" t="s">
        <v>25</v>
      </c>
      <c r="H234" s="1">
        <v>45405</v>
      </c>
      <c r="I234" t="s">
        <v>34</v>
      </c>
      <c r="J234">
        <v>85</v>
      </c>
      <c r="K234">
        <v>3.7</v>
      </c>
      <c r="L234">
        <v>1223.6400000000001</v>
      </c>
      <c r="M234">
        <v>33.090000000000003</v>
      </c>
      <c r="N234" t="s">
        <v>48</v>
      </c>
      <c r="O234">
        <v>5</v>
      </c>
      <c r="P234" t="str" cm="1">
        <f t="array" ref="P234">_xlfn.IFS(C234&lt;25,"18-24", C234&lt;=35,"25-35", C234&lt;=50,"36-50",TRUE,"50+")</f>
        <v>25-35</v>
      </c>
      <c r="Q234" t="str">
        <f t="shared" si="21"/>
        <v>new</v>
      </c>
      <c r="R234" t="str">
        <f t="shared" si="22"/>
        <v>high value</v>
      </c>
      <c r="S234" t="str">
        <f t="shared" si="23"/>
        <v>High</v>
      </c>
      <c r="T234" t="str">
        <f t="shared" si="24"/>
        <v>Apr</v>
      </c>
      <c r="U234">
        <f t="shared" si="25"/>
        <v>2024</v>
      </c>
      <c r="V234" t="str">
        <f t="shared" si="26"/>
        <v>0-5</v>
      </c>
      <c r="W234" t="str">
        <f t="shared" si="27"/>
        <v>Slow</v>
      </c>
    </row>
    <row r="235" spans="1:23" x14ac:dyDescent="0.3">
      <c r="A235">
        <v>600234</v>
      </c>
      <c r="B235">
        <v>31305</v>
      </c>
      <c r="C235">
        <v>45</v>
      </c>
      <c r="D235" t="s">
        <v>7</v>
      </c>
      <c r="E235" t="s">
        <v>5</v>
      </c>
      <c r="F235" t="s">
        <v>32</v>
      </c>
      <c r="G235" t="s">
        <v>31</v>
      </c>
      <c r="H235" s="1">
        <v>45570</v>
      </c>
      <c r="I235" t="s">
        <v>33</v>
      </c>
      <c r="J235">
        <v>71</v>
      </c>
      <c r="K235">
        <v>1.2</v>
      </c>
      <c r="L235">
        <v>858.75</v>
      </c>
      <c r="M235">
        <v>43.09</v>
      </c>
      <c r="N235" t="s">
        <v>49</v>
      </c>
      <c r="O235">
        <v>3</v>
      </c>
      <c r="P235" t="str" cm="1">
        <f t="array" ref="P235">_xlfn.IFS(C235&lt;25,"18-24", C235&lt;=35,"25-35", C235&lt;=50,"36-50",TRUE,"50+")</f>
        <v>36-50</v>
      </c>
      <c r="Q235" t="str">
        <f t="shared" si="21"/>
        <v>new</v>
      </c>
      <c r="R235" t="str">
        <f t="shared" si="22"/>
        <v>high value</v>
      </c>
      <c r="S235" t="str">
        <f t="shared" si="23"/>
        <v>medium</v>
      </c>
      <c r="T235" t="str">
        <f t="shared" si="24"/>
        <v>Oct</v>
      </c>
      <c r="U235">
        <f t="shared" si="25"/>
        <v>2024</v>
      </c>
      <c r="V235" t="str">
        <f t="shared" si="26"/>
        <v>0-5</v>
      </c>
      <c r="W235" t="str">
        <f t="shared" si="27"/>
        <v>Slow</v>
      </c>
    </row>
    <row r="236" spans="1:23" x14ac:dyDescent="0.3">
      <c r="A236">
        <v>600235</v>
      </c>
      <c r="B236">
        <v>25663</v>
      </c>
      <c r="C236">
        <v>59</v>
      </c>
      <c r="D236" t="s">
        <v>7</v>
      </c>
      <c r="E236" t="s">
        <v>15</v>
      </c>
      <c r="F236" t="s">
        <v>30</v>
      </c>
      <c r="G236" t="s">
        <v>23</v>
      </c>
      <c r="H236" s="1">
        <v>44696</v>
      </c>
      <c r="I236" t="s">
        <v>33</v>
      </c>
      <c r="J236">
        <v>50</v>
      </c>
      <c r="K236">
        <v>10.4</v>
      </c>
      <c r="L236">
        <v>496.43</v>
      </c>
      <c r="M236">
        <v>52.31</v>
      </c>
      <c r="N236" t="s">
        <v>48</v>
      </c>
      <c r="O236">
        <v>5</v>
      </c>
      <c r="P236" t="str" cm="1">
        <f t="array" ref="P236">_xlfn.IFS(C236&lt;25,"18-24", C236&lt;=35,"25-35", C236&lt;=50,"36-50",TRUE,"50+")</f>
        <v>50+</v>
      </c>
      <c r="Q236" t="str">
        <f t="shared" si="21"/>
        <v>new</v>
      </c>
      <c r="R236" t="str">
        <f t="shared" si="22"/>
        <v>medium</v>
      </c>
      <c r="S236" t="str">
        <f t="shared" si="23"/>
        <v>High</v>
      </c>
      <c r="T236" t="str">
        <f t="shared" si="24"/>
        <v>May</v>
      </c>
      <c r="U236">
        <f t="shared" si="25"/>
        <v>2022</v>
      </c>
      <c r="V236" t="str">
        <f t="shared" si="26"/>
        <v>10-15</v>
      </c>
      <c r="W236" t="str">
        <f t="shared" si="27"/>
        <v>Slow</v>
      </c>
    </row>
    <row r="237" spans="1:23" x14ac:dyDescent="0.3">
      <c r="A237">
        <v>600236</v>
      </c>
      <c r="B237">
        <v>93316</v>
      </c>
      <c r="C237">
        <v>36</v>
      </c>
      <c r="D237" t="s">
        <v>4</v>
      </c>
      <c r="E237" t="s">
        <v>8</v>
      </c>
      <c r="F237" t="s">
        <v>30</v>
      </c>
      <c r="G237" t="s">
        <v>27</v>
      </c>
      <c r="H237" s="1">
        <v>45287</v>
      </c>
      <c r="I237" t="s">
        <v>34</v>
      </c>
      <c r="J237">
        <v>24</v>
      </c>
      <c r="K237">
        <v>10.9</v>
      </c>
      <c r="L237">
        <v>639.24</v>
      </c>
      <c r="M237">
        <v>79.78</v>
      </c>
      <c r="N237" t="s">
        <v>48</v>
      </c>
      <c r="O237">
        <v>3</v>
      </c>
      <c r="P237" t="str" cm="1">
        <f t="array" ref="P237">_xlfn.IFS(C237&lt;25,"18-24", C237&lt;=35,"25-35", C237&lt;=50,"36-50",TRUE,"50+")</f>
        <v>36-50</v>
      </c>
      <c r="Q237" t="str">
        <f t="shared" si="21"/>
        <v>new</v>
      </c>
      <c r="R237" t="str">
        <f t="shared" si="22"/>
        <v>high value</v>
      </c>
      <c r="S237" t="str">
        <f t="shared" si="23"/>
        <v>medium</v>
      </c>
      <c r="T237" t="str">
        <f t="shared" si="24"/>
        <v>Dec</v>
      </c>
      <c r="U237">
        <f t="shared" si="25"/>
        <v>2023</v>
      </c>
      <c r="V237" t="str">
        <f t="shared" si="26"/>
        <v>10-15</v>
      </c>
      <c r="W237" t="str">
        <f t="shared" si="27"/>
        <v>Fast</v>
      </c>
    </row>
    <row r="238" spans="1:23" x14ac:dyDescent="0.3">
      <c r="A238">
        <v>600237</v>
      </c>
      <c r="B238">
        <v>67127</v>
      </c>
      <c r="C238">
        <v>32</v>
      </c>
      <c r="D238" t="s">
        <v>7</v>
      </c>
      <c r="E238" t="s">
        <v>5</v>
      </c>
      <c r="F238" t="s">
        <v>22</v>
      </c>
      <c r="G238" t="s">
        <v>23</v>
      </c>
      <c r="H238" s="1">
        <v>44945</v>
      </c>
      <c r="I238" t="s">
        <v>33</v>
      </c>
      <c r="J238">
        <v>69</v>
      </c>
      <c r="K238">
        <v>4.7</v>
      </c>
      <c r="L238">
        <v>393.5</v>
      </c>
      <c r="M238">
        <v>71.540000000000006</v>
      </c>
      <c r="N238" t="s">
        <v>47</v>
      </c>
      <c r="O238">
        <v>4</v>
      </c>
      <c r="P238" t="str" cm="1">
        <f t="array" ref="P238">_xlfn.IFS(C238&lt;25,"18-24", C238&lt;=35,"25-35", C238&lt;=50,"36-50",TRUE,"50+")</f>
        <v>25-35</v>
      </c>
      <c r="Q238" t="str">
        <f t="shared" si="21"/>
        <v>new</v>
      </c>
      <c r="R238" t="str">
        <f t="shared" si="22"/>
        <v>medium</v>
      </c>
      <c r="S238" t="str">
        <f t="shared" si="23"/>
        <v>medium</v>
      </c>
      <c r="T238" t="str">
        <f t="shared" si="24"/>
        <v>Jan</v>
      </c>
      <c r="U238">
        <f t="shared" si="25"/>
        <v>2023</v>
      </c>
      <c r="V238" t="str">
        <f t="shared" si="26"/>
        <v>0-5</v>
      </c>
      <c r="W238" t="str">
        <f t="shared" si="27"/>
        <v>Slow</v>
      </c>
    </row>
    <row r="239" spans="1:23" x14ac:dyDescent="0.3">
      <c r="A239">
        <v>600238</v>
      </c>
      <c r="B239">
        <v>42067</v>
      </c>
      <c r="C239">
        <v>37</v>
      </c>
      <c r="D239" t="s">
        <v>7</v>
      </c>
      <c r="E239" t="s">
        <v>16</v>
      </c>
      <c r="F239" t="s">
        <v>18</v>
      </c>
      <c r="G239" t="s">
        <v>27</v>
      </c>
      <c r="H239" s="1">
        <v>44901</v>
      </c>
      <c r="I239" t="s">
        <v>33</v>
      </c>
      <c r="J239">
        <v>21</v>
      </c>
      <c r="K239">
        <v>10.7</v>
      </c>
      <c r="L239">
        <v>163.75</v>
      </c>
      <c r="M239">
        <v>88.82</v>
      </c>
      <c r="N239" t="s">
        <v>48</v>
      </c>
      <c r="O239">
        <v>4</v>
      </c>
      <c r="P239" t="str" cm="1">
        <f t="array" ref="P239">_xlfn.IFS(C239&lt;25,"18-24", C239&lt;=35,"25-35", C239&lt;=50,"36-50",TRUE,"50+")</f>
        <v>36-50</v>
      </c>
      <c r="Q239" t="str">
        <f t="shared" si="21"/>
        <v>new</v>
      </c>
      <c r="R239" t="str">
        <f t="shared" si="22"/>
        <v>low</v>
      </c>
      <c r="S239" t="str">
        <f t="shared" si="23"/>
        <v>medium</v>
      </c>
      <c r="T239" t="str">
        <f t="shared" si="24"/>
        <v>Dec</v>
      </c>
      <c r="U239">
        <f t="shared" si="25"/>
        <v>2022</v>
      </c>
      <c r="V239" t="str">
        <f t="shared" si="26"/>
        <v>10-15</v>
      </c>
      <c r="W239" t="str">
        <f t="shared" si="27"/>
        <v>Fast</v>
      </c>
    </row>
    <row r="240" spans="1:23" x14ac:dyDescent="0.3">
      <c r="A240">
        <v>600239</v>
      </c>
      <c r="B240">
        <v>15415</v>
      </c>
      <c r="C240">
        <v>56</v>
      </c>
      <c r="D240" t="s">
        <v>4</v>
      </c>
      <c r="E240" t="s">
        <v>11</v>
      </c>
      <c r="F240" t="s">
        <v>28</v>
      </c>
      <c r="G240" t="s">
        <v>25</v>
      </c>
      <c r="H240" s="1">
        <v>44933</v>
      </c>
      <c r="I240" t="s">
        <v>34</v>
      </c>
      <c r="J240">
        <v>73</v>
      </c>
      <c r="K240">
        <v>3.4</v>
      </c>
      <c r="L240">
        <v>1244.0899999999999</v>
      </c>
      <c r="M240">
        <v>76.930000000000007</v>
      </c>
      <c r="N240" t="s">
        <v>48</v>
      </c>
      <c r="O240">
        <v>5</v>
      </c>
      <c r="P240" t="str" cm="1">
        <f t="array" ref="P240">_xlfn.IFS(C240&lt;25,"18-24", C240&lt;=35,"25-35", C240&lt;=50,"36-50",TRUE,"50+")</f>
        <v>50+</v>
      </c>
      <c r="Q240" t="str">
        <f t="shared" si="21"/>
        <v>new</v>
      </c>
      <c r="R240" t="str">
        <f t="shared" si="22"/>
        <v>high value</v>
      </c>
      <c r="S240" t="str">
        <f t="shared" si="23"/>
        <v>High</v>
      </c>
      <c r="T240" t="str">
        <f t="shared" si="24"/>
        <v>Jan</v>
      </c>
      <c r="U240">
        <f t="shared" si="25"/>
        <v>2023</v>
      </c>
      <c r="V240" t="str">
        <f t="shared" si="26"/>
        <v>0-5</v>
      </c>
      <c r="W240" t="str">
        <f t="shared" si="27"/>
        <v>Slow</v>
      </c>
    </row>
    <row r="241" spans="1:23" x14ac:dyDescent="0.3">
      <c r="A241">
        <v>600240</v>
      </c>
      <c r="B241">
        <v>59895</v>
      </c>
      <c r="C241">
        <v>41</v>
      </c>
      <c r="D241" t="s">
        <v>7</v>
      </c>
      <c r="E241" t="s">
        <v>13</v>
      </c>
      <c r="F241" t="s">
        <v>22</v>
      </c>
      <c r="G241" t="s">
        <v>21</v>
      </c>
      <c r="H241" s="1">
        <v>44946</v>
      </c>
      <c r="I241" t="s">
        <v>34</v>
      </c>
      <c r="J241">
        <v>64</v>
      </c>
      <c r="K241">
        <v>9.1</v>
      </c>
      <c r="L241">
        <v>536.29999999999995</v>
      </c>
      <c r="M241">
        <v>102.12</v>
      </c>
      <c r="N241" t="s">
        <v>47</v>
      </c>
      <c r="O241">
        <v>3</v>
      </c>
      <c r="P241" t="str" cm="1">
        <f t="array" ref="P241">_xlfn.IFS(C241&lt;25,"18-24", C241&lt;=35,"25-35", C241&lt;=50,"36-50",TRUE,"50+")</f>
        <v>36-50</v>
      </c>
      <c r="Q241" t="str">
        <f t="shared" si="21"/>
        <v>new</v>
      </c>
      <c r="R241" t="str">
        <f t="shared" si="22"/>
        <v>high value</v>
      </c>
      <c r="S241" t="str">
        <f t="shared" si="23"/>
        <v>medium</v>
      </c>
      <c r="T241" t="str">
        <f t="shared" si="24"/>
        <v>Jan</v>
      </c>
      <c r="U241">
        <f t="shared" si="25"/>
        <v>2023</v>
      </c>
      <c r="V241" t="str">
        <f t="shared" si="26"/>
        <v>5-10</v>
      </c>
      <c r="W241" t="str">
        <f t="shared" si="27"/>
        <v>Slow</v>
      </c>
    </row>
    <row r="242" spans="1:23" x14ac:dyDescent="0.3">
      <c r="A242">
        <v>600241</v>
      </c>
      <c r="B242">
        <v>28217</v>
      </c>
      <c r="C242">
        <v>60</v>
      </c>
      <c r="D242" t="s">
        <v>4</v>
      </c>
      <c r="E242" t="s">
        <v>8</v>
      </c>
      <c r="F242" t="s">
        <v>26</v>
      </c>
      <c r="G242" t="s">
        <v>31</v>
      </c>
      <c r="H242" s="1">
        <v>45491</v>
      </c>
      <c r="I242" t="s">
        <v>33</v>
      </c>
      <c r="J242">
        <v>39</v>
      </c>
      <c r="K242">
        <v>5.4</v>
      </c>
      <c r="L242">
        <v>576.58000000000004</v>
      </c>
      <c r="M242">
        <v>20.9</v>
      </c>
      <c r="N242" t="s">
        <v>47</v>
      </c>
      <c r="O242">
        <v>2</v>
      </c>
      <c r="P242" t="str" cm="1">
        <f t="array" ref="P242">_xlfn.IFS(C242&lt;25,"18-24", C242&lt;=35,"25-35", C242&lt;=50,"36-50",TRUE,"50+")</f>
        <v>50+</v>
      </c>
      <c r="Q242" t="str">
        <f t="shared" si="21"/>
        <v>new</v>
      </c>
      <c r="R242" t="str">
        <f t="shared" si="22"/>
        <v>high value</v>
      </c>
      <c r="S242" t="str">
        <f t="shared" si="23"/>
        <v>Low</v>
      </c>
      <c r="T242" t="str">
        <f t="shared" si="24"/>
        <v>Jul</v>
      </c>
      <c r="U242">
        <f t="shared" si="25"/>
        <v>2024</v>
      </c>
      <c r="V242" t="str">
        <f t="shared" si="26"/>
        <v>5-10</v>
      </c>
      <c r="W242" t="str">
        <f t="shared" si="27"/>
        <v>Medium</v>
      </c>
    </row>
    <row r="243" spans="1:23" x14ac:dyDescent="0.3">
      <c r="A243">
        <v>600242</v>
      </c>
      <c r="B243">
        <v>78718</v>
      </c>
      <c r="C243">
        <v>57</v>
      </c>
      <c r="D243" t="s">
        <v>4</v>
      </c>
      <c r="E243" t="s">
        <v>15</v>
      </c>
      <c r="F243" t="s">
        <v>28</v>
      </c>
      <c r="G243" t="s">
        <v>25</v>
      </c>
      <c r="H243" s="1">
        <v>45553</v>
      </c>
      <c r="I243" t="s">
        <v>34</v>
      </c>
      <c r="J243">
        <v>37</v>
      </c>
      <c r="K243">
        <v>4.4000000000000004</v>
      </c>
      <c r="L243">
        <v>718.24</v>
      </c>
      <c r="M243">
        <v>63.04</v>
      </c>
      <c r="N243" t="s">
        <v>50</v>
      </c>
      <c r="O243">
        <v>5</v>
      </c>
      <c r="P243" t="str" cm="1">
        <f t="array" ref="P243">_xlfn.IFS(C243&lt;25,"18-24", C243&lt;=35,"25-35", C243&lt;=50,"36-50",TRUE,"50+")</f>
        <v>50+</v>
      </c>
      <c r="Q243" t="str">
        <f t="shared" si="21"/>
        <v>new</v>
      </c>
      <c r="R243" t="str">
        <f t="shared" si="22"/>
        <v>high value</v>
      </c>
      <c r="S243" t="str">
        <f t="shared" si="23"/>
        <v>High</v>
      </c>
      <c r="T243" t="str">
        <f t="shared" si="24"/>
        <v>Sep</v>
      </c>
      <c r="U243">
        <f t="shared" si="25"/>
        <v>2024</v>
      </c>
      <c r="V243" t="str">
        <f t="shared" si="26"/>
        <v>0-5</v>
      </c>
      <c r="W243" t="str">
        <f t="shared" si="27"/>
        <v>Medium</v>
      </c>
    </row>
    <row r="244" spans="1:23" x14ac:dyDescent="0.3">
      <c r="A244">
        <v>600243</v>
      </c>
      <c r="B244">
        <v>48622</v>
      </c>
      <c r="C244">
        <v>54</v>
      </c>
      <c r="D244" t="s">
        <v>4</v>
      </c>
      <c r="E244" t="s">
        <v>16</v>
      </c>
      <c r="F244" t="s">
        <v>18</v>
      </c>
      <c r="G244" t="s">
        <v>31</v>
      </c>
      <c r="H244" s="1">
        <v>44593</v>
      </c>
      <c r="I244" t="s">
        <v>33</v>
      </c>
      <c r="J244">
        <v>78</v>
      </c>
      <c r="K244">
        <v>2.7</v>
      </c>
      <c r="L244">
        <v>1117.31</v>
      </c>
      <c r="M244">
        <v>87.23</v>
      </c>
      <c r="N244" t="s">
        <v>48</v>
      </c>
      <c r="O244">
        <v>5</v>
      </c>
      <c r="P244" t="str" cm="1">
        <f t="array" ref="P244">_xlfn.IFS(C244&lt;25,"18-24", C244&lt;=35,"25-35", C244&lt;=50,"36-50",TRUE,"50+")</f>
        <v>50+</v>
      </c>
      <c r="Q244" t="str">
        <f t="shared" si="21"/>
        <v>repeat</v>
      </c>
      <c r="R244" t="str">
        <f t="shared" si="22"/>
        <v>high value</v>
      </c>
      <c r="S244" t="str">
        <f t="shared" si="23"/>
        <v>High</v>
      </c>
      <c r="T244" t="str">
        <f t="shared" si="24"/>
        <v>Feb</v>
      </c>
      <c r="U244">
        <f t="shared" si="25"/>
        <v>2022</v>
      </c>
      <c r="V244" t="str">
        <f t="shared" si="26"/>
        <v>0-5</v>
      </c>
      <c r="W244" t="str">
        <f t="shared" si="27"/>
        <v>Slow</v>
      </c>
    </row>
    <row r="245" spans="1:23" x14ac:dyDescent="0.3">
      <c r="A245">
        <v>600244</v>
      </c>
      <c r="B245">
        <v>90571</v>
      </c>
      <c r="C245">
        <v>29</v>
      </c>
      <c r="D245" t="s">
        <v>7</v>
      </c>
      <c r="E245" t="s">
        <v>16</v>
      </c>
      <c r="F245" t="s">
        <v>18</v>
      </c>
      <c r="G245" t="s">
        <v>29</v>
      </c>
      <c r="H245" s="1">
        <v>44749</v>
      </c>
      <c r="I245" t="s">
        <v>34</v>
      </c>
      <c r="J245">
        <v>47</v>
      </c>
      <c r="K245">
        <v>11.6</v>
      </c>
      <c r="L245">
        <v>781.6</v>
      </c>
      <c r="M245">
        <v>71.459999999999994</v>
      </c>
      <c r="N245" t="s">
        <v>48</v>
      </c>
      <c r="O245">
        <v>1</v>
      </c>
      <c r="P245" t="str" cm="1">
        <f t="array" ref="P245">_xlfn.IFS(C245&lt;25,"18-24", C245&lt;=35,"25-35", C245&lt;=50,"36-50",TRUE,"50+")</f>
        <v>25-35</v>
      </c>
      <c r="Q245" t="str">
        <f t="shared" si="21"/>
        <v>repeat</v>
      </c>
      <c r="R245" t="str">
        <f t="shared" si="22"/>
        <v>high value</v>
      </c>
      <c r="S245" t="str">
        <f t="shared" si="23"/>
        <v>Low</v>
      </c>
      <c r="T245" t="str">
        <f t="shared" si="24"/>
        <v>Jul</v>
      </c>
      <c r="U245">
        <f t="shared" si="25"/>
        <v>2022</v>
      </c>
      <c r="V245" t="str">
        <f t="shared" si="26"/>
        <v>10-15</v>
      </c>
      <c r="W245" t="str">
        <f t="shared" si="27"/>
        <v>Slow</v>
      </c>
    </row>
    <row r="246" spans="1:23" x14ac:dyDescent="0.3">
      <c r="A246">
        <v>600245</v>
      </c>
      <c r="B246">
        <v>26327</v>
      </c>
      <c r="C246">
        <v>54</v>
      </c>
      <c r="D246" t="s">
        <v>7</v>
      </c>
      <c r="E246" t="s">
        <v>8</v>
      </c>
      <c r="F246" t="s">
        <v>19</v>
      </c>
      <c r="G246" t="s">
        <v>23</v>
      </c>
      <c r="H246" s="1">
        <v>45265</v>
      </c>
      <c r="I246" t="s">
        <v>33</v>
      </c>
      <c r="J246">
        <v>64</v>
      </c>
      <c r="K246">
        <v>14.4</v>
      </c>
      <c r="L246">
        <v>482.28</v>
      </c>
      <c r="M246">
        <v>96.95</v>
      </c>
      <c r="N246" t="s">
        <v>48</v>
      </c>
      <c r="O246">
        <v>2</v>
      </c>
      <c r="P246" t="str" cm="1">
        <f t="array" ref="P246">_xlfn.IFS(C246&lt;25,"18-24", C246&lt;=35,"25-35", C246&lt;=50,"36-50",TRUE,"50+")</f>
        <v>50+</v>
      </c>
      <c r="Q246" t="str">
        <f t="shared" si="21"/>
        <v>new</v>
      </c>
      <c r="R246" t="str">
        <f t="shared" si="22"/>
        <v>medium</v>
      </c>
      <c r="S246" t="str">
        <f t="shared" si="23"/>
        <v>Low</v>
      </c>
      <c r="T246" t="str">
        <f t="shared" si="24"/>
        <v>Dec</v>
      </c>
      <c r="U246">
        <f t="shared" si="25"/>
        <v>2023</v>
      </c>
      <c r="V246" t="str">
        <f t="shared" si="26"/>
        <v>10-15</v>
      </c>
      <c r="W246" t="str">
        <f t="shared" si="27"/>
        <v>Slow</v>
      </c>
    </row>
    <row r="247" spans="1:23" x14ac:dyDescent="0.3">
      <c r="A247">
        <v>600246</v>
      </c>
      <c r="B247">
        <v>63494</v>
      </c>
      <c r="C247">
        <v>32</v>
      </c>
      <c r="D247" t="s">
        <v>7</v>
      </c>
      <c r="E247" t="s">
        <v>11</v>
      </c>
      <c r="F247" t="s">
        <v>24</v>
      </c>
      <c r="G247" t="s">
        <v>23</v>
      </c>
      <c r="H247" s="1">
        <v>45091</v>
      </c>
      <c r="I247" t="s">
        <v>34</v>
      </c>
      <c r="J247">
        <v>61</v>
      </c>
      <c r="K247">
        <v>9.3000000000000007</v>
      </c>
      <c r="L247">
        <v>1225.51</v>
      </c>
      <c r="M247">
        <v>112.11</v>
      </c>
      <c r="N247" t="s">
        <v>49</v>
      </c>
      <c r="O247">
        <v>3</v>
      </c>
      <c r="P247" t="str" cm="1">
        <f t="array" ref="P247">_xlfn.IFS(C247&lt;25,"18-24", C247&lt;=35,"25-35", C247&lt;=50,"36-50",TRUE,"50+")</f>
        <v>25-35</v>
      </c>
      <c r="Q247" t="str">
        <f t="shared" si="21"/>
        <v>new</v>
      </c>
      <c r="R247" t="str">
        <f t="shared" si="22"/>
        <v>high value</v>
      </c>
      <c r="S247" t="str">
        <f t="shared" si="23"/>
        <v>medium</v>
      </c>
      <c r="T247" t="str">
        <f t="shared" si="24"/>
        <v>Jun</v>
      </c>
      <c r="U247">
        <f t="shared" si="25"/>
        <v>2023</v>
      </c>
      <c r="V247" t="str">
        <f t="shared" si="26"/>
        <v>5-10</v>
      </c>
      <c r="W247" t="str">
        <f t="shared" si="27"/>
        <v>Slow</v>
      </c>
    </row>
    <row r="248" spans="1:23" x14ac:dyDescent="0.3">
      <c r="A248">
        <v>600247</v>
      </c>
      <c r="B248">
        <v>79011</v>
      </c>
      <c r="C248">
        <v>54</v>
      </c>
      <c r="D248" t="s">
        <v>4</v>
      </c>
      <c r="E248" t="s">
        <v>16</v>
      </c>
      <c r="F248" t="s">
        <v>30</v>
      </c>
      <c r="G248" t="s">
        <v>23</v>
      </c>
      <c r="H248" s="1">
        <v>44651</v>
      </c>
      <c r="I248" t="s">
        <v>33</v>
      </c>
      <c r="J248">
        <v>66</v>
      </c>
      <c r="K248">
        <v>12</v>
      </c>
      <c r="L248">
        <v>982.7</v>
      </c>
      <c r="M248">
        <v>81.22</v>
      </c>
      <c r="N248" t="s">
        <v>50</v>
      </c>
      <c r="O248">
        <v>2</v>
      </c>
      <c r="P248" t="str" cm="1">
        <f t="array" ref="P248">_xlfn.IFS(C248&lt;25,"18-24", C248&lt;=35,"25-35", C248&lt;=50,"36-50",TRUE,"50+")</f>
        <v>50+</v>
      </c>
      <c r="Q248" t="str">
        <f t="shared" si="21"/>
        <v>new</v>
      </c>
      <c r="R248" t="str">
        <f t="shared" si="22"/>
        <v>high value</v>
      </c>
      <c r="S248" t="str">
        <f t="shared" si="23"/>
        <v>Low</v>
      </c>
      <c r="T248" t="str">
        <f t="shared" si="24"/>
        <v>Mar</v>
      </c>
      <c r="U248">
        <f t="shared" si="25"/>
        <v>2022</v>
      </c>
      <c r="V248" t="str">
        <f t="shared" si="26"/>
        <v>10-15</v>
      </c>
      <c r="W248" t="str">
        <f t="shared" si="27"/>
        <v>Slow</v>
      </c>
    </row>
    <row r="249" spans="1:23" x14ac:dyDescent="0.3">
      <c r="A249">
        <v>600248</v>
      </c>
      <c r="B249">
        <v>40724</v>
      </c>
      <c r="C249">
        <v>33</v>
      </c>
      <c r="D249" t="s">
        <v>4</v>
      </c>
      <c r="E249" t="s">
        <v>11</v>
      </c>
      <c r="F249" t="s">
        <v>22</v>
      </c>
      <c r="G249" t="s">
        <v>31</v>
      </c>
      <c r="H249" s="1">
        <v>44578</v>
      </c>
      <c r="I249" t="s">
        <v>33</v>
      </c>
      <c r="J249">
        <v>48</v>
      </c>
      <c r="K249">
        <v>5.2</v>
      </c>
      <c r="L249">
        <v>986.65</v>
      </c>
      <c r="M249">
        <v>60.24</v>
      </c>
      <c r="N249" t="s">
        <v>49</v>
      </c>
      <c r="O249">
        <v>5</v>
      </c>
      <c r="P249" t="str" cm="1">
        <f t="array" ref="P249">_xlfn.IFS(C249&lt;25,"18-24", C249&lt;=35,"25-35", C249&lt;=50,"36-50",TRUE,"50+")</f>
        <v>25-35</v>
      </c>
      <c r="Q249" t="str">
        <f t="shared" si="21"/>
        <v>new</v>
      </c>
      <c r="R249" t="str">
        <f t="shared" si="22"/>
        <v>high value</v>
      </c>
      <c r="S249" t="str">
        <f t="shared" si="23"/>
        <v>High</v>
      </c>
      <c r="T249" t="str">
        <f t="shared" si="24"/>
        <v>Jan</v>
      </c>
      <c r="U249">
        <f t="shared" si="25"/>
        <v>2022</v>
      </c>
      <c r="V249" t="str">
        <f t="shared" si="26"/>
        <v>5-10</v>
      </c>
      <c r="W249" t="str">
        <f t="shared" si="27"/>
        <v>Slow</v>
      </c>
    </row>
    <row r="250" spans="1:23" x14ac:dyDescent="0.3">
      <c r="A250">
        <v>600249</v>
      </c>
      <c r="B250">
        <v>83843</v>
      </c>
      <c r="C250">
        <v>63</v>
      </c>
      <c r="D250" t="s">
        <v>4</v>
      </c>
      <c r="E250" t="s">
        <v>5</v>
      </c>
      <c r="F250" t="s">
        <v>19</v>
      </c>
      <c r="G250" t="s">
        <v>29</v>
      </c>
      <c r="H250" s="1">
        <v>45175</v>
      </c>
      <c r="I250" t="s">
        <v>33</v>
      </c>
      <c r="J250">
        <v>62</v>
      </c>
      <c r="K250">
        <v>7</v>
      </c>
      <c r="L250">
        <v>1459.1</v>
      </c>
      <c r="M250">
        <v>54.85</v>
      </c>
      <c r="N250" t="s">
        <v>47</v>
      </c>
      <c r="O250">
        <v>2</v>
      </c>
      <c r="P250" t="str" cm="1">
        <f t="array" ref="P250">_xlfn.IFS(C250&lt;25,"18-24", C250&lt;=35,"25-35", C250&lt;=50,"36-50",TRUE,"50+")</f>
        <v>50+</v>
      </c>
      <c r="Q250" t="str">
        <f t="shared" si="21"/>
        <v>new</v>
      </c>
      <c r="R250" t="str">
        <f t="shared" si="22"/>
        <v>high value</v>
      </c>
      <c r="S250" t="str">
        <f t="shared" si="23"/>
        <v>Low</v>
      </c>
      <c r="T250" t="str">
        <f t="shared" si="24"/>
        <v>Sep</v>
      </c>
      <c r="U250">
        <f t="shared" si="25"/>
        <v>2023</v>
      </c>
      <c r="V250" t="str">
        <f t="shared" si="26"/>
        <v>5-10</v>
      </c>
      <c r="W250" t="str">
        <f t="shared" si="27"/>
        <v>Slow</v>
      </c>
    </row>
    <row r="251" spans="1:23" x14ac:dyDescent="0.3">
      <c r="A251">
        <v>600250</v>
      </c>
      <c r="B251">
        <v>88895</v>
      </c>
      <c r="C251">
        <v>46</v>
      </c>
      <c r="D251" t="s">
        <v>4</v>
      </c>
      <c r="E251" t="s">
        <v>15</v>
      </c>
      <c r="F251" t="s">
        <v>19</v>
      </c>
      <c r="G251" t="s">
        <v>27</v>
      </c>
      <c r="H251" s="1">
        <v>44677</v>
      </c>
      <c r="I251" t="s">
        <v>33</v>
      </c>
      <c r="J251">
        <v>53</v>
      </c>
      <c r="K251">
        <v>7.9</v>
      </c>
      <c r="L251">
        <v>403.09</v>
      </c>
      <c r="M251">
        <v>109.82</v>
      </c>
      <c r="N251" t="s">
        <v>50</v>
      </c>
      <c r="O251">
        <v>2</v>
      </c>
      <c r="P251" t="str" cm="1">
        <f t="array" ref="P251">_xlfn.IFS(C251&lt;25,"18-24", C251&lt;=35,"25-35", C251&lt;=50,"36-50",TRUE,"50+")</f>
        <v>36-50</v>
      </c>
      <c r="Q251" t="str">
        <f t="shared" si="21"/>
        <v>new</v>
      </c>
      <c r="R251" t="str">
        <f t="shared" si="22"/>
        <v>medium</v>
      </c>
      <c r="S251" t="str">
        <f t="shared" si="23"/>
        <v>Low</v>
      </c>
      <c r="T251" t="str">
        <f t="shared" si="24"/>
        <v>Apr</v>
      </c>
      <c r="U251">
        <f t="shared" si="25"/>
        <v>2022</v>
      </c>
      <c r="V251" t="str">
        <f t="shared" si="26"/>
        <v>5-10</v>
      </c>
      <c r="W251" t="str">
        <f t="shared" si="27"/>
        <v>Slow</v>
      </c>
    </row>
    <row r="252" spans="1:23" x14ac:dyDescent="0.3">
      <c r="A252">
        <v>600251</v>
      </c>
      <c r="B252">
        <v>35580</v>
      </c>
      <c r="C252">
        <v>60</v>
      </c>
      <c r="D252" t="s">
        <v>7</v>
      </c>
      <c r="E252" t="s">
        <v>11</v>
      </c>
      <c r="F252" t="s">
        <v>18</v>
      </c>
      <c r="G252" t="s">
        <v>29</v>
      </c>
      <c r="H252" s="1">
        <v>45587</v>
      </c>
      <c r="I252" t="s">
        <v>33</v>
      </c>
      <c r="J252">
        <v>63</v>
      </c>
      <c r="K252">
        <v>4.8</v>
      </c>
      <c r="L252">
        <v>1450.78</v>
      </c>
      <c r="M252">
        <v>98.88</v>
      </c>
      <c r="N252" t="s">
        <v>48</v>
      </c>
      <c r="O252">
        <v>3</v>
      </c>
      <c r="P252" t="str" cm="1">
        <f t="array" ref="P252">_xlfn.IFS(C252&lt;25,"18-24", C252&lt;=35,"25-35", C252&lt;=50,"36-50",TRUE,"50+")</f>
        <v>50+</v>
      </c>
      <c r="Q252" t="str">
        <f t="shared" si="21"/>
        <v>new</v>
      </c>
      <c r="R252" t="str">
        <f t="shared" si="22"/>
        <v>high value</v>
      </c>
      <c r="S252" t="str">
        <f t="shared" si="23"/>
        <v>medium</v>
      </c>
      <c r="T252" t="str">
        <f t="shared" si="24"/>
        <v>Oct</v>
      </c>
      <c r="U252">
        <f t="shared" si="25"/>
        <v>2024</v>
      </c>
      <c r="V252" t="str">
        <f t="shared" si="26"/>
        <v>0-5</v>
      </c>
      <c r="W252" t="str">
        <f t="shared" si="27"/>
        <v>Slow</v>
      </c>
    </row>
    <row r="253" spans="1:23" x14ac:dyDescent="0.3">
      <c r="A253">
        <v>600252</v>
      </c>
      <c r="B253">
        <v>94779</v>
      </c>
      <c r="C253">
        <v>31</v>
      </c>
      <c r="D253" t="s">
        <v>7</v>
      </c>
      <c r="E253" t="s">
        <v>5</v>
      </c>
      <c r="F253" t="s">
        <v>28</v>
      </c>
      <c r="G253" t="s">
        <v>25</v>
      </c>
      <c r="H253" s="1">
        <v>44944</v>
      </c>
      <c r="I253" t="s">
        <v>34</v>
      </c>
      <c r="J253">
        <v>36</v>
      </c>
      <c r="K253">
        <v>1.7</v>
      </c>
      <c r="L253">
        <v>292.16000000000003</v>
      </c>
      <c r="M253">
        <v>37.450000000000003</v>
      </c>
      <c r="N253" t="s">
        <v>50</v>
      </c>
      <c r="O253">
        <v>2</v>
      </c>
      <c r="P253" t="str" cm="1">
        <f t="array" ref="P253">_xlfn.IFS(C253&lt;25,"18-24", C253&lt;=35,"25-35", C253&lt;=50,"36-50",TRUE,"50+")</f>
        <v>25-35</v>
      </c>
      <c r="Q253" t="str">
        <f t="shared" si="21"/>
        <v>new</v>
      </c>
      <c r="R253" t="str">
        <f t="shared" si="22"/>
        <v>medium</v>
      </c>
      <c r="S253" t="str">
        <f t="shared" si="23"/>
        <v>Low</v>
      </c>
      <c r="T253" t="str">
        <f t="shared" si="24"/>
        <v>Jan</v>
      </c>
      <c r="U253">
        <f t="shared" si="25"/>
        <v>2023</v>
      </c>
      <c r="V253" t="str">
        <f t="shared" si="26"/>
        <v>0-5</v>
      </c>
      <c r="W253" t="str">
        <f t="shared" si="27"/>
        <v>Medium</v>
      </c>
    </row>
    <row r="254" spans="1:23" x14ac:dyDescent="0.3">
      <c r="A254">
        <v>600253</v>
      </c>
      <c r="B254">
        <v>29183</v>
      </c>
      <c r="C254">
        <v>50</v>
      </c>
      <c r="D254" t="s">
        <v>4</v>
      </c>
      <c r="E254" t="s">
        <v>16</v>
      </c>
      <c r="F254" t="s">
        <v>32</v>
      </c>
      <c r="G254" t="s">
        <v>25</v>
      </c>
      <c r="H254" s="1">
        <v>45414</v>
      </c>
      <c r="I254" t="s">
        <v>34</v>
      </c>
      <c r="J254">
        <v>40</v>
      </c>
      <c r="K254">
        <v>4.7</v>
      </c>
      <c r="L254">
        <v>1351.26</v>
      </c>
      <c r="M254">
        <v>106.84</v>
      </c>
      <c r="N254" t="s">
        <v>49</v>
      </c>
      <c r="O254">
        <v>2</v>
      </c>
      <c r="P254" t="str" cm="1">
        <f t="array" ref="P254">_xlfn.IFS(C254&lt;25,"18-24", C254&lt;=35,"25-35", C254&lt;=50,"36-50",TRUE,"50+")</f>
        <v>36-50</v>
      </c>
      <c r="Q254" t="str">
        <f t="shared" si="21"/>
        <v>new</v>
      </c>
      <c r="R254" t="str">
        <f t="shared" si="22"/>
        <v>high value</v>
      </c>
      <c r="S254" t="str">
        <f t="shared" si="23"/>
        <v>Low</v>
      </c>
      <c r="T254" t="str">
        <f t="shared" si="24"/>
        <v>May</v>
      </c>
      <c r="U254">
        <f t="shared" si="25"/>
        <v>2024</v>
      </c>
      <c r="V254" t="str">
        <f t="shared" si="26"/>
        <v>0-5</v>
      </c>
      <c r="W254" t="str">
        <f t="shared" si="27"/>
        <v>Medium</v>
      </c>
    </row>
    <row r="255" spans="1:23" x14ac:dyDescent="0.3">
      <c r="A255">
        <v>600254</v>
      </c>
      <c r="B255">
        <v>89124</v>
      </c>
      <c r="C255">
        <v>29</v>
      </c>
      <c r="D255" t="s">
        <v>7</v>
      </c>
      <c r="E255" t="s">
        <v>5</v>
      </c>
      <c r="F255" t="s">
        <v>18</v>
      </c>
      <c r="G255" t="s">
        <v>27</v>
      </c>
      <c r="H255" s="1">
        <v>45636</v>
      </c>
      <c r="I255" t="s">
        <v>33</v>
      </c>
      <c r="J255">
        <v>76</v>
      </c>
      <c r="K255">
        <v>3.5</v>
      </c>
      <c r="L255">
        <v>152.15</v>
      </c>
      <c r="M255">
        <v>22.9</v>
      </c>
      <c r="N255" t="s">
        <v>50</v>
      </c>
      <c r="O255">
        <v>2</v>
      </c>
      <c r="P255" t="str" cm="1">
        <f t="array" ref="P255">_xlfn.IFS(C255&lt;25,"18-24", C255&lt;=35,"25-35", C255&lt;=50,"36-50",TRUE,"50+")</f>
        <v>25-35</v>
      </c>
      <c r="Q255" t="str">
        <f t="shared" si="21"/>
        <v>new</v>
      </c>
      <c r="R255" t="str">
        <f t="shared" si="22"/>
        <v>low</v>
      </c>
      <c r="S255" t="str">
        <f t="shared" si="23"/>
        <v>Low</v>
      </c>
      <c r="T255" t="str">
        <f t="shared" si="24"/>
        <v>Dec</v>
      </c>
      <c r="U255">
        <f t="shared" si="25"/>
        <v>2024</v>
      </c>
      <c r="V255" t="str">
        <f t="shared" si="26"/>
        <v>0-5</v>
      </c>
      <c r="W255" t="str">
        <f t="shared" si="27"/>
        <v>Slow</v>
      </c>
    </row>
    <row r="256" spans="1:23" x14ac:dyDescent="0.3">
      <c r="A256">
        <v>600255</v>
      </c>
      <c r="B256">
        <v>88339</v>
      </c>
      <c r="C256">
        <v>55</v>
      </c>
      <c r="D256" t="s">
        <v>7</v>
      </c>
      <c r="E256" t="s">
        <v>5</v>
      </c>
      <c r="F256" t="s">
        <v>19</v>
      </c>
      <c r="G256" t="s">
        <v>29</v>
      </c>
      <c r="H256" s="1">
        <v>45393</v>
      </c>
      <c r="I256" t="s">
        <v>34</v>
      </c>
      <c r="J256">
        <v>79</v>
      </c>
      <c r="K256">
        <v>1.5</v>
      </c>
      <c r="L256">
        <v>754.43</v>
      </c>
      <c r="M256">
        <v>38.93</v>
      </c>
      <c r="N256" t="s">
        <v>47</v>
      </c>
      <c r="O256">
        <v>4</v>
      </c>
      <c r="P256" t="str" cm="1">
        <f t="array" ref="P256">_xlfn.IFS(C256&lt;25,"18-24", C256&lt;=35,"25-35", C256&lt;=50,"36-50",TRUE,"50+")</f>
        <v>50+</v>
      </c>
      <c r="Q256" t="str">
        <f t="shared" si="21"/>
        <v>new</v>
      </c>
      <c r="R256" t="str">
        <f t="shared" si="22"/>
        <v>high value</v>
      </c>
      <c r="S256" t="str">
        <f t="shared" si="23"/>
        <v>medium</v>
      </c>
      <c r="T256" t="str">
        <f t="shared" si="24"/>
        <v>Apr</v>
      </c>
      <c r="U256">
        <f t="shared" si="25"/>
        <v>2024</v>
      </c>
      <c r="V256" t="str">
        <f t="shared" si="26"/>
        <v>0-5</v>
      </c>
      <c r="W256" t="str">
        <f t="shared" si="27"/>
        <v>Slow</v>
      </c>
    </row>
    <row r="257" spans="1:23" x14ac:dyDescent="0.3">
      <c r="A257">
        <v>600256</v>
      </c>
      <c r="B257">
        <v>98413</v>
      </c>
      <c r="C257">
        <v>60</v>
      </c>
      <c r="D257" t="s">
        <v>4</v>
      </c>
      <c r="E257" t="s">
        <v>13</v>
      </c>
      <c r="F257" t="s">
        <v>18</v>
      </c>
      <c r="G257" t="s">
        <v>23</v>
      </c>
      <c r="H257" s="1">
        <v>45630</v>
      </c>
      <c r="I257" t="s">
        <v>33</v>
      </c>
      <c r="J257">
        <v>24</v>
      </c>
      <c r="K257">
        <v>14.1</v>
      </c>
      <c r="L257">
        <v>163.94</v>
      </c>
      <c r="M257">
        <v>89.81</v>
      </c>
      <c r="N257" t="s">
        <v>49</v>
      </c>
      <c r="O257">
        <v>5</v>
      </c>
      <c r="P257" t="str" cm="1">
        <f t="array" ref="P257">_xlfn.IFS(C257&lt;25,"18-24", C257&lt;=35,"25-35", C257&lt;=50,"36-50",TRUE,"50+")</f>
        <v>50+</v>
      </c>
      <c r="Q257" t="str">
        <f t="shared" si="21"/>
        <v>new</v>
      </c>
      <c r="R257" t="str">
        <f t="shared" si="22"/>
        <v>low</v>
      </c>
      <c r="S257" t="str">
        <f t="shared" si="23"/>
        <v>High</v>
      </c>
      <c r="T257" t="str">
        <f t="shared" si="24"/>
        <v>Dec</v>
      </c>
      <c r="U257">
        <f t="shared" si="25"/>
        <v>2024</v>
      </c>
      <c r="V257" t="str">
        <f t="shared" si="26"/>
        <v>10-15</v>
      </c>
      <c r="W257" t="str">
        <f t="shared" si="27"/>
        <v>Fast</v>
      </c>
    </row>
    <row r="258" spans="1:23" x14ac:dyDescent="0.3">
      <c r="A258">
        <v>600257</v>
      </c>
      <c r="B258">
        <v>26886</v>
      </c>
      <c r="C258">
        <v>32</v>
      </c>
      <c r="D258" t="s">
        <v>7</v>
      </c>
      <c r="E258" t="s">
        <v>13</v>
      </c>
      <c r="F258" t="s">
        <v>22</v>
      </c>
      <c r="G258" t="s">
        <v>29</v>
      </c>
      <c r="H258" s="1">
        <v>44943</v>
      </c>
      <c r="I258" t="s">
        <v>33</v>
      </c>
      <c r="J258">
        <v>48</v>
      </c>
      <c r="K258">
        <v>5</v>
      </c>
      <c r="L258">
        <v>876.28</v>
      </c>
      <c r="M258">
        <v>63.83</v>
      </c>
      <c r="N258" t="s">
        <v>49</v>
      </c>
      <c r="O258">
        <v>1</v>
      </c>
      <c r="P258" t="str" cm="1">
        <f t="array" ref="P258">_xlfn.IFS(C258&lt;25,"18-24", C258&lt;=35,"25-35", C258&lt;=50,"36-50",TRUE,"50+")</f>
        <v>25-35</v>
      </c>
      <c r="Q258" t="str">
        <f t="shared" si="21"/>
        <v>new</v>
      </c>
      <c r="R258" t="str">
        <f t="shared" si="22"/>
        <v>high value</v>
      </c>
      <c r="S258" t="str">
        <f t="shared" si="23"/>
        <v>Low</v>
      </c>
      <c r="T258" t="str">
        <f t="shared" si="24"/>
        <v>Jan</v>
      </c>
      <c r="U258">
        <f t="shared" si="25"/>
        <v>2023</v>
      </c>
      <c r="V258" t="str">
        <f t="shared" si="26"/>
        <v>0-5</v>
      </c>
      <c r="W258" t="str">
        <f t="shared" si="27"/>
        <v>Slow</v>
      </c>
    </row>
    <row r="259" spans="1:23" x14ac:dyDescent="0.3">
      <c r="A259">
        <v>600258</v>
      </c>
      <c r="B259">
        <v>81504</v>
      </c>
      <c r="C259">
        <v>52</v>
      </c>
      <c r="D259" t="s">
        <v>4</v>
      </c>
      <c r="E259" t="s">
        <v>13</v>
      </c>
      <c r="F259" t="s">
        <v>19</v>
      </c>
      <c r="G259" t="s">
        <v>29</v>
      </c>
      <c r="H259" s="1">
        <v>45117</v>
      </c>
      <c r="I259" t="s">
        <v>33</v>
      </c>
      <c r="J259">
        <v>44</v>
      </c>
      <c r="K259">
        <v>3.1</v>
      </c>
      <c r="L259">
        <v>744.7</v>
      </c>
      <c r="M259">
        <v>59.18</v>
      </c>
      <c r="N259" t="s">
        <v>49</v>
      </c>
      <c r="O259">
        <v>4</v>
      </c>
      <c r="P259" t="str" cm="1">
        <f t="array" ref="P259">_xlfn.IFS(C259&lt;25,"18-24", C259&lt;=35,"25-35", C259&lt;=50,"36-50",TRUE,"50+")</f>
        <v>50+</v>
      </c>
      <c r="Q259" t="str">
        <f t="shared" ref="Q259:Q322" si="28">IF(COUNTIF($B:$B,B259)&gt;1,"repeat","new")</f>
        <v>new</v>
      </c>
      <c r="R259" t="str">
        <f t="shared" ref="R259:R322" si="29">IF(L259&gt;500,"high value",IF( L259&gt;250,"medium","low"))</f>
        <v>high value</v>
      </c>
      <c r="S259" t="str">
        <f t="shared" ref="S259:S322" si="30">IF(O259&lt;=2,"Low",IF(O259&lt;=4,"medium","High"))</f>
        <v>medium</v>
      </c>
      <c r="T259" t="str">
        <f t="shared" ref="T259:T322" si="31">TEXT(H259,"MMM")</f>
        <v>Jul</v>
      </c>
      <c r="U259">
        <f t="shared" ref="U259:U322" si="32">YEAR(H259)</f>
        <v>2023</v>
      </c>
      <c r="V259" t="str">
        <f t="shared" ref="V259:V322" si="33">IF(K259&lt;=5,"0-5",IF(K259&lt;=10,"5-10",IF(K259&lt;=15,"10-15","15+")))</f>
        <v>0-5</v>
      </c>
      <c r="W259" t="str">
        <f t="shared" ref="W259:W322" si="34">IF(J259&lt;=30,"Fast",IF(J259&lt;=45,"Medium","Slow"))</f>
        <v>Medium</v>
      </c>
    </row>
    <row r="260" spans="1:23" x14ac:dyDescent="0.3">
      <c r="A260">
        <v>600259</v>
      </c>
      <c r="B260">
        <v>17376</v>
      </c>
      <c r="C260">
        <v>45</v>
      </c>
      <c r="D260" t="s">
        <v>7</v>
      </c>
      <c r="E260" t="s">
        <v>16</v>
      </c>
      <c r="F260" t="s">
        <v>18</v>
      </c>
      <c r="G260" t="s">
        <v>31</v>
      </c>
      <c r="H260" s="1">
        <v>45075</v>
      </c>
      <c r="I260" t="s">
        <v>33</v>
      </c>
      <c r="J260">
        <v>74</v>
      </c>
      <c r="K260">
        <v>4.4000000000000004</v>
      </c>
      <c r="L260">
        <v>1427.05</v>
      </c>
      <c r="M260">
        <v>46.25</v>
      </c>
      <c r="N260" t="s">
        <v>48</v>
      </c>
      <c r="O260">
        <v>1</v>
      </c>
      <c r="P260" t="str" cm="1">
        <f t="array" ref="P260">_xlfn.IFS(C260&lt;25,"18-24", C260&lt;=35,"25-35", C260&lt;=50,"36-50",TRUE,"50+")</f>
        <v>36-50</v>
      </c>
      <c r="Q260" t="str">
        <f t="shared" si="28"/>
        <v>new</v>
      </c>
      <c r="R260" t="str">
        <f t="shared" si="29"/>
        <v>high value</v>
      </c>
      <c r="S260" t="str">
        <f t="shared" si="30"/>
        <v>Low</v>
      </c>
      <c r="T260" t="str">
        <f t="shared" si="31"/>
        <v>May</v>
      </c>
      <c r="U260">
        <f t="shared" si="32"/>
        <v>2023</v>
      </c>
      <c r="V260" t="str">
        <f t="shared" si="33"/>
        <v>0-5</v>
      </c>
      <c r="W260" t="str">
        <f t="shared" si="34"/>
        <v>Slow</v>
      </c>
    </row>
    <row r="261" spans="1:23" x14ac:dyDescent="0.3">
      <c r="A261">
        <v>600260</v>
      </c>
      <c r="B261">
        <v>86986</v>
      </c>
      <c r="C261">
        <v>64</v>
      </c>
      <c r="D261" t="s">
        <v>4</v>
      </c>
      <c r="E261" t="s">
        <v>8</v>
      </c>
      <c r="F261" t="s">
        <v>19</v>
      </c>
      <c r="G261" t="s">
        <v>21</v>
      </c>
      <c r="H261" s="1">
        <v>45063</v>
      </c>
      <c r="I261" t="s">
        <v>33</v>
      </c>
      <c r="J261">
        <v>27</v>
      </c>
      <c r="K261">
        <v>10.1</v>
      </c>
      <c r="L261">
        <v>512.61</v>
      </c>
      <c r="M261">
        <v>36.32</v>
      </c>
      <c r="N261" t="s">
        <v>47</v>
      </c>
      <c r="O261">
        <v>3</v>
      </c>
      <c r="P261" t="str" cm="1">
        <f t="array" ref="P261">_xlfn.IFS(C261&lt;25,"18-24", C261&lt;=35,"25-35", C261&lt;=50,"36-50",TRUE,"50+")</f>
        <v>50+</v>
      </c>
      <c r="Q261" t="str">
        <f t="shared" si="28"/>
        <v>new</v>
      </c>
      <c r="R261" t="str">
        <f t="shared" si="29"/>
        <v>high value</v>
      </c>
      <c r="S261" t="str">
        <f t="shared" si="30"/>
        <v>medium</v>
      </c>
      <c r="T261" t="str">
        <f t="shared" si="31"/>
        <v>May</v>
      </c>
      <c r="U261">
        <f t="shared" si="32"/>
        <v>2023</v>
      </c>
      <c r="V261" t="str">
        <f t="shared" si="33"/>
        <v>10-15</v>
      </c>
      <c r="W261" t="str">
        <f t="shared" si="34"/>
        <v>Fast</v>
      </c>
    </row>
    <row r="262" spans="1:23" x14ac:dyDescent="0.3">
      <c r="A262">
        <v>600261</v>
      </c>
      <c r="B262">
        <v>55467</v>
      </c>
      <c r="C262">
        <v>24</v>
      </c>
      <c r="D262" t="s">
        <v>7</v>
      </c>
      <c r="E262" t="s">
        <v>8</v>
      </c>
      <c r="F262" t="s">
        <v>19</v>
      </c>
      <c r="G262" t="s">
        <v>29</v>
      </c>
      <c r="H262" s="1">
        <v>44910</v>
      </c>
      <c r="I262" t="s">
        <v>33</v>
      </c>
      <c r="J262">
        <v>54</v>
      </c>
      <c r="K262">
        <v>12.6</v>
      </c>
      <c r="L262">
        <v>583.54999999999995</v>
      </c>
      <c r="M262">
        <v>21.62</v>
      </c>
      <c r="N262" t="s">
        <v>47</v>
      </c>
      <c r="O262">
        <v>3</v>
      </c>
      <c r="P262" t="str" cm="1">
        <f t="array" ref="P262">_xlfn.IFS(C262&lt;25,"18-24", C262&lt;=35,"25-35", C262&lt;=50,"36-50",TRUE,"50+")</f>
        <v>18-24</v>
      </c>
      <c r="Q262" t="str">
        <f t="shared" si="28"/>
        <v>new</v>
      </c>
      <c r="R262" t="str">
        <f t="shared" si="29"/>
        <v>high value</v>
      </c>
      <c r="S262" t="str">
        <f t="shared" si="30"/>
        <v>medium</v>
      </c>
      <c r="T262" t="str">
        <f t="shared" si="31"/>
        <v>Dec</v>
      </c>
      <c r="U262">
        <f t="shared" si="32"/>
        <v>2022</v>
      </c>
      <c r="V262" t="str">
        <f t="shared" si="33"/>
        <v>10-15</v>
      </c>
      <c r="W262" t="str">
        <f t="shared" si="34"/>
        <v>Slow</v>
      </c>
    </row>
    <row r="263" spans="1:23" x14ac:dyDescent="0.3">
      <c r="A263">
        <v>600262</v>
      </c>
      <c r="B263">
        <v>84153</v>
      </c>
      <c r="C263">
        <v>60</v>
      </c>
      <c r="D263" t="s">
        <v>7</v>
      </c>
      <c r="E263" t="s">
        <v>11</v>
      </c>
      <c r="F263" t="s">
        <v>32</v>
      </c>
      <c r="G263" t="s">
        <v>23</v>
      </c>
      <c r="H263" s="1">
        <v>44976</v>
      </c>
      <c r="I263" t="s">
        <v>33</v>
      </c>
      <c r="J263">
        <v>47</v>
      </c>
      <c r="K263">
        <v>5.6</v>
      </c>
      <c r="L263">
        <v>856.85</v>
      </c>
      <c r="M263">
        <v>76.349999999999994</v>
      </c>
      <c r="N263" t="s">
        <v>50</v>
      </c>
      <c r="O263">
        <v>4</v>
      </c>
      <c r="P263" t="str" cm="1">
        <f t="array" ref="P263">_xlfn.IFS(C263&lt;25,"18-24", C263&lt;=35,"25-35", C263&lt;=50,"36-50",TRUE,"50+")</f>
        <v>50+</v>
      </c>
      <c r="Q263" t="str">
        <f t="shared" si="28"/>
        <v>new</v>
      </c>
      <c r="R263" t="str">
        <f t="shared" si="29"/>
        <v>high value</v>
      </c>
      <c r="S263" t="str">
        <f t="shared" si="30"/>
        <v>medium</v>
      </c>
      <c r="T263" t="str">
        <f t="shared" si="31"/>
        <v>Feb</v>
      </c>
      <c r="U263">
        <f t="shared" si="32"/>
        <v>2023</v>
      </c>
      <c r="V263" t="str">
        <f t="shared" si="33"/>
        <v>5-10</v>
      </c>
      <c r="W263" t="str">
        <f t="shared" si="34"/>
        <v>Slow</v>
      </c>
    </row>
    <row r="264" spans="1:23" x14ac:dyDescent="0.3">
      <c r="A264">
        <v>600263</v>
      </c>
      <c r="B264">
        <v>11742</v>
      </c>
      <c r="C264">
        <v>22</v>
      </c>
      <c r="D264" t="s">
        <v>4</v>
      </c>
      <c r="E264" t="s">
        <v>8</v>
      </c>
      <c r="F264" t="s">
        <v>30</v>
      </c>
      <c r="G264" t="s">
        <v>29</v>
      </c>
      <c r="H264" s="1">
        <v>45159</v>
      </c>
      <c r="I264" t="s">
        <v>34</v>
      </c>
      <c r="J264">
        <v>80</v>
      </c>
      <c r="K264">
        <v>5.8</v>
      </c>
      <c r="L264">
        <v>1254.03</v>
      </c>
      <c r="M264">
        <v>57.56</v>
      </c>
      <c r="N264" t="s">
        <v>48</v>
      </c>
      <c r="O264">
        <v>3</v>
      </c>
      <c r="P264" t="str" cm="1">
        <f t="array" ref="P264">_xlfn.IFS(C264&lt;25,"18-24", C264&lt;=35,"25-35", C264&lt;=50,"36-50",TRUE,"50+")</f>
        <v>18-24</v>
      </c>
      <c r="Q264" t="str">
        <f t="shared" si="28"/>
        <v>new</v>
      </c>
      <c r="R264" t="str">
        <f t="shared" si="29"/>
        <v>high value</v>
      </c>
      <c r="S264" t="str">
        <f t="shared" si="30"/>
        <v>medium</v>
      </c>
      <c r="T264" t="str">
        <f t="shared" si="31"/>
        <v>Aug</v>
      </c>
      <c r="U264">
        <f t="shared" si="32"/>
        <v>2023</v>
      </c>
      <c r="V264" t="str">
        <f t="shared" si="33"/>
        <v>5-10</v>
      </c>
      <c r="W264" t="str">
        <f t="shared" si="34"/>
        <v>Slow</v>
      </c>
    </row>
    <row r="265" spans="1:23" x14ac:dyDescent="0.3">
      <c r="A265">
        <v>600264</v>
      </c>
      <c r="B265">
        <v>45425</v>
      </c>
      <c r="C265">
        <v>35</v>
      </c>
      <c r="D265" t="s">
        <v>4</v>
      </c>
      <c r="E265" t="s">
        <v>15</v>
      </c>
      <c r="F265" t="s">
        <v>19</v>
      </c>
      <c r="G265" t="s">
        <v>27</v>
      </c>
      <c r="H265" s="1">
        <v>45175</v>
      </c>
      <c r="I265" t="s">
        <v>33</v>
      </c>
      <c r="J265">
        <v>84</v>
      </c>
      <c r="K265">
        <v>1.2</v>
      </c>
      <c r="L265">
        <v>1219.82</v>
      </c>
      <c r="M265">
        <v>95.6</v>
      </c>
      <c r="N265" t="s">
        <v>50</v>
      </c>
      <c r="O265">
        <v>2</v>
      </c>
      <c r="P265" t="str" cm="1">
        <f t="array" ref="P265">_xlfn.IFS(C265&lt;25,"18-24", C265&lt;=35,"25-35", C265&lt;=50,"36-50",TRUE,"50+")</f>
        <v>25-35</v>
      </c>
      <c r="Q265" t="str">
        <f t="shared" si="28"/>
        <v>new</v>
      </c>
      <c r="R265" t="str">
        <f t="shared" si="29"/>
        <v>high value</v>
      </c>
      <c r="S265" t="str">
        <f t="shared" si="30"/>
        <v>Low</v>
      </c>
      <c r="T265" t="str">
        <f t="shared" si="31"/>
        <v>Sep</v>
      </c>
      <c r="U265">
        <f t="shared" si="32"/>
        <v>2023</v>
      </c>
      <c r="V265" t="str">
        <f t="shared" si="33"/>
        <v>0-5</v>
      </c>
      <c r="W265" t="str">
        <f t="shared" si="34"/>
        <v>Slow</v>
      </c>
    </row>
    <row r="266" spans="1:23" x14ac:dyDescent="0.3">
      <c r="A266">
        <v>600265</v>
      </c>
      <c r="B266">
        <v>74173</v>
      </c>
      <c r="C266">
        <v>57</v>
      </c>
      <c r="D266" t="s">
        <v>4</v>
      </c>
      <c r="E266" t="s">
        <v>13</v>
      </c>
      <c r="F266" t="s">
        <v>19</v>
      </c>
      <c r="G266" t="s">
        <v>21</v>
      </c>
      <c r="H266" s="1">
        <v>45558</v>
      </c>
      <c r="I266" t="s">
        <v>34</v>
      </c>
      <c r="J266">
        <v>37</v>
      </c>
      <c r="K266">
        <v>4.3</v>
      </c>
      <c r="L266">
        <v>270.08</v>
      </c>
      <c r="M266">
        <v>34.43</v>
      </c>
      <c r="N266" t="s">
        <v>47</v>
      </c>
      <c r="O266">
        <v>1</v>
      </c>
      <c r="P266" t="str" cm="1">
        <f t="array" ref="P266">_xlfn.IFS(C266&lt;25,"18-24", C266&lt;=35,"25-35", C266&lt;=50,"36-50",TRUE,"50+")</f>
        <v>50+</v>
      </c>
      <c r="Q266" t="str">
        <f t="shared" si="28"/>
        <v>new</v>
      </c>
      <c r="R266" t="str">
        <f t="shared" si="29"/>
        <v>medium</v>
      </c>
      <c r="S266" t="str">
        <f t="shared" si="30"/>
        <v>Low</v>
      </c>
      <c r="T266" t="str">
        <f t="shared" si="31"/>
        <v>Sep</v>
      </c>
      <c r="U266">
        <f t="shared" si="32"/>
        <v>2024</v>
      </c>
      <c r="V266" t="str">
        <f t="shared" si="33"/>
        <v>0-5</v>
      </c>
      <c r="W266" t="str">
        <f t="shared" si="34"/>
        <v>Medium</v>
      </c>
    </row>
    <row r="267" spans="1:23" x14ac:dyDescent="0.3">
      <c r="A267">
        <v>600266</v>
      </c>
      <c r="B267">
        <v>80609</v>
      </c>
      <c r="C267">
        <v>32</v>
      </c>
      <c r="D267" t="s">
        <v>7</v>
      </c>
      <c r="E267" t="s">
        <v>11</v>
      </c>
      <c r="F267" t="s">
        <v>19</v>
      </c>
      <c r="G267" t="s">
        <v>29</v>
      </c>
      <c r="H267" s="1">
        <v>45119</v>
      </c>
      <c r="I267" t="s">
        <v>34</v>
      </c>
      <c r="J267">
        <v>70</v>
      </c>
      <c r="K267">
        <v>6</v>
      </c>
      <c r="L267">
        <v>1264.6400000000001</v>
      </c>
      <c r="M267">
        <v>24.27</v>
      </c>
      <c r="N267" t="s">
        <v>48</v>
      </c>
      <c r="O267">
        <v>3</v>
      </c>
      <c r="P267" t="str" cm="1">
        <f t="array" ref="P267">_xlfn.IFS(C267&lt;25,"18-24", C267&lt;=35,"25-35", C267&lt;=50,"36-50",TRUE,"50+")</f>
        <v>25-35</v>
      </c>
      <c r="Q267" t="str">
        <f t="shared" si="28"/>
        <v>new</v>
      </c>
      <c r="R267" t="str">
        <f t="shared" si="29"/>
        <v>high value</v>
      </c>
      <c r="S267" t="str">
        <f t="shared" si="30"/>
        <v>medium</v>
      </c>
      <c r="T267" t="str">
        <f t="shared" si="31"/>
        <v>Jul</v>
      </c>
      <c r="U267">
        <f t="shared" si="32"/>
        <v>2023</v>
      </c>
      <c r="V267" t="str">
        <f t="shared" si="33"/>
        <v>5-10</v>
      </c>
      <c r="W267" t="str">
        <f t="shared" si="34"/>
        <v>Slow</v>
      </c>
    </row>
    <row r="268" spans="1:23" x14ac:dyDescent="0.3">
      <c r="A268">
        <v>600267</v>
      </c>
      <c r="B268">
        <v>43193</v>
      </c>
      <c r="C268">
        <v>43</v>
      </c>
      <c r="D268" t="s">
        <v>4</v>
      </c>
      <c r="E268" t="s">
        <v>8</v>
      </c>
      <c r="F268" t="s">
        <v>26</v>
      </c>
      <c r="G268" t="s">
        <v>29</v>
      </c>
      <c r="H268" s="1">
        <v>44867</v>
      </c>
      <c r="I268" t="s">
        <v>34</v>
      </c>
      <c r="J268">
        <v>85</v>
      </c>
      <c r="K268">
        <v>5.2</v>
      </c>
      <c r="L268">
        <v>1307.58</v>
      </c>
      <c r="M268">
        <v>88.86</v>
      </c>
      <c r="N268" t="s">
        <v>48</v>
      </c>
      <c r="O268">
        <v>2</v>
      </c>
      <c r="P268" t="str" cm="1">
        <f t="array" ref="P268">_xlfn.IFS(C268&lt;25,"18-24", C268&lt;=35,"25-35", C268&lt;=50,"36-50",TRUE,"50+")</f>
        <v>36-50</v>
      </c>
      <c r="Q268" t="str">
        <f t="shared" si="28"/>
        <v>new</v>
      </c>
      <c r="R268" t="str">
        <f t="shared" si="29"/>
        <v>high value</v>
      </c>
      <c r="S268" t="str">
        <f t="shared" si="30"/>
        <v>Low</v>
      </c>
      <c r="T268" t="str">
        <f t="shared" si="31"/>
        <v>Nov</v>
      </c>
      <c r="U268">
        <f t="shared" si="32"/>
        <v>2022</v>
      </c>
      <c r="V268" t="str">
        <f t="shared" si="33"/>
        <v>5-10</v>
      </c>
      <c r="W268" t="str">
        <f t="shared" si="34"/>
        <v>Slow</v>
      </c>
    </row>
    <row r="269" spans="1:23" x14ac:dyDescent="0.3">
      <c r="A269">
        <v>600268</v>
      </c>
      <c r="B269">
        <v>91931</v>
      </c>
      <c r="C269">
        <v>26</v>
      </c>
      <c r="D269" t="s">
        <v>4</v>
      </c>
      <c r="E269" t="s">
        <v>5</v>
      </c>
      <c r="F269" t="s">
        <v>28</v>
      </c>
      <c r="G269" t="s">
        <v>27</v>
      </c>
      <c r="H269" s="1">
        <v>45496</v>
      </c>
      <c r="I269" t="s">
        <v>34</v>
      </c>
      <c r="J269">
        <v>38</v>
      </c>
      <c r="K269">
        <v>13.7</v>
      </c>
      <c r="L269">
        <v>1466.99</v>
      </c>
      <c r="M269">
        <v>53.64</v>
      </c>
      <c r="N269" t="s">
        <v>47</v>
      </c>
      <c r="O269">
        <v>5</v>
      </c>
      <c r="P269" t="str" cm="1">
        <f t="array" ref="P269">_xlfn.IFS(C269&lt;25,"18-24", C269&lt;=35,"25-35", C269&lt;=50,"36-50",TRUE,"50+")</f>
        <v>25-35</v>
      </c>
      <c r="Q269" t="str">
        <f t="shared" si="28"/>
        <v>new</v>
      </c>
      <c r="R269" t="str">
        <f t="shared" si="29"/>
        <v>high value</v>
      </c>
      <c r="S269" t="str">
        <f t="shared" si="30"/>
        <v>High</v>
      </c>
      <c r="T269" t="str">
        <f t="shared" si="31"/>
        <v>Jul</v>
      </c>
      <c r="U269">
        <f t="shared" si="32"/>
        <v>2024</v>
      </c>
      <c r="V269" t="str">
        <f t="shared" si="33"/>
        <v>10-15</v>
      </c>
      <c r="W269" t="str">
        <f t="shared" si="34"/>
        <v>Medium</v>
      </c>
    </row>
    <row r="270" spans="1:23" x14ac:dyDescent="0.3">
      <c r="A270">
        <v>600269</v>
      </c>
      <c r="B270">
        <v>63869</v>
      </c>
      <c r="C270">
        <v>25</v>
      </c>
      <c r="D270" t="s">
        <v>4</v>
      </c>
      <c r="E270" t="s">
        <v>16</v>
      </c>
      <c r="F270" t="s">
        <v>32</v>
      </c>
      <c r="G270" t="s">
        <v>27</v>
      </c>
      <c r="H270" s="1">
        <v>45570</v>
      </c>
      <c r="I270" t="s">
        <v>33</v>
      </c>
      <c r="J270">
        <v>89</v>
      </c>
      <c r="K270">
        <v>6.6</v>
      </c>
      <c r="L270">
        <v>903.21</v>
      </c>
      <c r="M270">
        <v>83.9</v>
      </c>
      <c r="N270" t="s">
        <v>48</v>
      </c>
      <c r="O270">
        <v>2</v>
      </c>
      <c r="P270" t="str" cm="1">
        <f t="array" ref="P270">_xlfn.IFS(C270&lt;25,"18-24", C270&lt;=35,"25-35", C270&lt;=50,"36-50",TRUE,"50+")</f>
        <v>25-35</v>
      </c>
      <c r="Q270" t="str">
        <f t="shared" si="28"/>
        <v>new</v>
      </c>
      <c r="R270" t="str">
        <f t="shared" si="29"/>
        <v>high value</v>
      </c>
      <c r="S270" t="str">
        <f t="shared" si="30"/>
        <v>Low</v>
      </c>
      <c r="T270" t="str">
        <f t="shared" si="31"/>
        <v>Oct</v>
      </c>
      <c r="U270">
        <f t="shared" si="32"/>
        <v>2024</v>
      </c>
      <c r="V270" t="str">
        <f t="shared" si="33"/>
        <v>5-10</v>
      </c>
      <c r="W270" t="str">
        <f t="shared" si="34"/>
        <v>Slow</v>
      </c>
    </row>
    <row r="271" spans="1:23" x14ac:dyDescent="0.3">
      <c r="A271">
        <v>600270</v>
      </c>
      <c r="B271">
        <v>26496</v>
      </c>
      <c r="C271">
        <v>51</v>
      </c>
      <c r="D271" t="s">
        <v>4</v>
      </c>
      <c r="E271" t="s">
        <v>11</v>
      </c>
      <c r="F271" t="s">
        <v>18</v>
      </c>
      <c r="G271" t="s">
        <v>23</v>
      </c>
      <c r="H271" s="1">
        <v>44837</v>
      </c>
      <c r="I271" t="s">
        <v>33</v>
      </c>
      <c r="J271">
        <v>66</v>
      </c>
      <c r="K271">
        <v>5.3</v>
      </c>
      <c r="L271">
        <v>479.67</v>
      </c>
      <c r="M271">
        <v>20.8</v>
      </c>
      <c r="N271" t="s">
        <v>49</v>
      </c>
      <c r="O271">
        <v>1</v>
      </c>
      <c r="P271" t="str" cm="1">
        <f t="array" ref="P271">_xlfn.IFS(C271&lt;25,"18-24", C271&lt;=35,"25-35", C271&lt;=50,"36-50",TRUE,"50+")</f>
        <v>50+</v>
      </c>
      <c r="Q271" t="str">
        <f t="shared" si="28"/>
        <v>new</v>
      </c>
      <c r="R271" t="str">
        <f t="shared" si="29"/>
        <v>medium</v>
      </c>
      <c r="S271" t="str">
        <f t="shared" si="30"/>
        <v>Low</v>
      </c>
      <c r="T271" t="str">
        <f t="shared" si="31"/>
        <v>Oct</v>
      </c>
      <c r="U271">
        <f t="shared" si="32"/>
        <v>2022</v>
      </c>
      <c r="V271" t="str">
        <f t="shared" si="33"/>
        <v>5-10</v>
      </c>
      <c r="W271" t="str">
        <f t="shared" si="34"/>
        <v>Slow</v>
      </c>
    </row>
    <row r="272" spans="1:23" x14ac:dyDescent="0.3">
      <c r="A272">
        <v>600271</v>
      </c>
      <c r="B272">
        <v>13702</v>
      </c>
      <c r="C272">
        <v>39</v>
      </c>
      <c r="D272" t="s">
        <v>7</v>
      </c>
      <c r="E272" t="s">
        <v>16</v>
      </c>
      <c r="F272" t="s">
        <v>22</v>
      </c>
      <c r="G272" t="s">
        <v>21</v>
      </c>
      <c r="H272" s="1">
        <v>44582</v>
      </c>
      <c r="I272" t="s">
        <v>34</v>
      </c>
      <c r="J272">
        <v>74</v>
      </c>
      <c r="K272">
        <v>10.4</v>
      </c>
      <c r="L272">
        <v>1115.5899999999999</v>
      </c>
      <c r="M272">
        <v>54.49</v>
      </c>
      <c r="N272" t="s">
        <v>49</v>
      </c>
      <c r="O272">
        <v>3</v>
      </c>
      <c r="P272" t="str" cm="1">
        <f t="array" ref="P272">_xlfn.IFS(C272&lt;25,"18-24", C272&lt;=35,"25-35", C272&lt;=50,"36-50",TRUE,"50+")</f>
        <v>36-50</v>
      </c>
      <c r="Q272" t="str">
        <f t="shared" si="28"/>
        <v>new</v>
      </c>
      <c r="R272" t="str">
        <f t="shared" si="29"/>
        <v>high value</v>
      </c>
      <c r="S272" t="str">
        <f t="shared" si="30"/>
        <v>medium</v>
      </c>
      <c r="T272" t="str">
        <f t="shared" si="31"/>
        <v>Jan</v>
      </c>
      <c r="U272">
        <f t="shared" si="32"/>
        <v>2022</v>
      </c>
      <c r="V272" t="str">
        <f t="shared" si="33"/>
        <v>10-15</v>
      </c>
      <c r="W272" t="str">
        <f t="shared" si="34"/>
        <v>Slow</v>
      </c>
    </row>
    <row r="273" spans="1:23" x14ac:dyDescent="0.3">
      <c r="A273">
        <v>600272</v>
      </c>
      <c r="B273">
        <v>21557</v>
      </c>
      <c r="C273">
        <v>30</v>
      </c>
      <c r="D273" t="s">
        <v>7</v>
      </c>
      <c r="E273" t="s">
        <v>8</v>
      </c>
      <c r="F273" t="s">
        <v>22</v>
      </c>
      <c r="G273" t="s">
        <v>21</v>
      </c>
      <c r="H273" s="1">
        <v>45400</v>
      </c>
      <c r="I273" t="s">
        <v>33</v>
      </c>
      <c r="J273">
        <v>69</v>
      </c>
      <c r="K273">
        <v>2.2999999999999998</v>
      </c>
      <c r="L273">
        <v>713.99</v>
      </c>
      <c r="M273">
        <v>90.72</v>
      </c>
      <c r="N273" t="s">
        <v>47</v>
      </c>
      <c r="O273">
        <v>5</v>
      </c>
      <c r="P273" t="str" cm="1">
        <f t="array" ref="P273">_xlfn.IFS(C273&lt;25,"18-24", C273&lt;=35,"25-35", C273&lt;=50,"36-50",TRUE,"50+")</f>
        <v>25-35</v>
      </c>
      <c r="Q273" t="str">
        <f t="shared" si="28"/>
        <v>new</v>
      </c>
      <c r="R273" t="str">
        <f t="shared" si="29"/>
        <v>high value</v>
      </c>
      <c r="S273" t="str">
        <f t="shared" si="30"/>
        <v>High</v>
      </c>
      <c r="T273" t="str">
        <f t="shared" si="31"/>
        <v>Apr</v>
      </c>
      <c r="U273">
        <f t="shared" si="32"/>
        <v>2024</v>
      </c>
      <c r="V273" t="str">
        <f t="shared" si="33"/>
        <v>0-5</v>
      </c>
      <c r="W273" t="str">
        <f t="shared" si="34"/>
        <v>Slow</v>
      </c>
    </row>
    <row r="274" spans="1:23" x14ac:dyDescent="0.3">
      <c r="A274">
        <v>600273</v>
      </c>
      <c r="B274">
        <v>48753</v>
      </c>
      <c r="C274">
        <v>31</v>
      </c>
      <c r="D274" t="s">
        <v>4</v>
      </c>
      <c r="E274" t="s">
        <v>8</v>
      </c>
      <c r="F274" t="s">
        <v>32</v>
      </c>
      <c r="G274" t="s">
        <v>21</v>
      </c>
      <c r="H274" s="1">
        <v>44688</v>
      </c>
      <c r="I274" t="s">
        <v>34</v>
      </c>
      <c r="J274">
        <v>80</v>
      </c>
      <c r="K274">
        <v>2</v>
      </c>
      <c r="L274">
        <v>948.76</v>
      </c>
      <c r="M274">
        <v>102.77</v>
      </c>
      <c r="N274" t="s">
        <v>47</v>
      </c>
      <c r="O274">
        <v>5</v>
      </c>
      <c r="P274" t="str" cm="1">
        <f t="array" ref="P274">_xlfn.IFS(C274&lt;25,"18-24", C274&lt;=35,"25-35", C274&lt;=50,"36-50",TRUE,"50+")</f>
        <v>25-35</v>
      </c>
      <c r="Q274" t="str">
        <f t="shared" si="28"/>
        <v>new</v>
      </c>
      <c r="R274" t="str">
        <f t="shared" si="29"/>
        <v>high value</v>
      </c>
      <c r="S274" t="str">
        <f t="shared" si="30"/>
        <v>High</v>
      </c>
      <c r="T274" t="str">
        <f t="shared" si="31"/>
        <v>May</v>
      </c>
      <c r="U274">
        <f t="shared" si="32"/>
        <v>2022</v>
      </c>
      <c r="V274" t="str">
        <f t="shared" si="33"/>
        <v>0-5</v>
      </c>
      <c r="W274" t="str">
        <f t="shared" si="34"/>
        <v>Slow</v>
      </c>
    </row>
    <row r="275" spans="1:23" x14ac:dyDescent="0.3">
      <c r="A275">
        <v>600274</v>
      </c>
      <c r="B275">
        <v>75173</v>
      </c>
      <c r="C275">
        <v>30</v>
      </c>
      <c r="D275" t="s">
        <v>4</v>
      </c>
      <c r="E275" t="s">
        <v>5</v>
      </c>
      <c r="F275" t="s">
        <v>24</v>
      </c>
      <c r="G275" t="s">
        <v>31</v>
      </c>
      <c r="H275" s="1">
        <v>44821</v>
      </c>
      <c r="I275" t="s">
        <v>33</v>
      </c>
      <c r="J275">
        <v>47</v>
      </c>
      <c r="K275">
        <v>3.1</v>
      </c>
      <c r="L275">
        <v>1480.88</v>
      </c>
      <c r="M275">
        <v>119.21</v>
      </c>
      <c r="N275" t="s">
        <v>47</v>
      </c>
      <c r="O275">
        <v>5</v>
      </c>
      <c r="P275" t="str" cm="1">
        <f t="array" ref="P275">_xlfn.IFS(C275&lt;25,"18-24", C275&lt;=35,"25-35", C275&lt;=50,"36-50",TRUE,"50+")</f>
        <v>25-35</v>
      </c>
      <c r="Q275" t="str">
        <f t="shared" si="28"/>
        <v>repeat</v>
      </c>
      <c r="R275" t="str">
        <f t="shared" si="29"/>
        <v>high value</v>
      </c>
      <c r="S275" t="str">
        <f t="shared" si="30"/>
        <v>High</v>
      </c>
      <c r="T275" t="str">
        <f t="shared" si="31"/>
        <v>Sep</v>
      </c>
      <c r="U275">
        <f t="shared" si="32"/>
        <v>2022</v>
      </c>
      <c r="V275" t="str">
        <f t="shared" si="33"/>
        <v>0-5</v>
      </c>
      <c r="W275" t="str">
        <f t="shared" si="34"/>
        <v>Slow</v>
      </c>
    </row>
    <row r="276" spans="1:23" x14ac:dyDescent="0.3">
      <c r="A276">
        <v>600275</v>
      </c>
      <c r="B276">
        <v>71913</v>
      </c>
      <c r="C276">
        <v>38</v>
      </c>
      <c r="D276" t="s">
        <v>7</v>
      </c>
      <c r="E276" t="s">
        <v>15</v>
      </c>
      <c r="F276" t="s">
        <v>30</v>
      </c>
      <c r="G276" t="s">
        <v>29</v>
      </c>
      <c r="H276" s="1">
        <v>45373</v>
      </c>
      <c r="I276" t="s">
        <v>33</v>
      </c>
      <c r="J276">
        <v>83</v>
      </c>
      <c r="K276">
        <v>7.3</v>
      </c>
      <c r="L276">
        <v>961.09</v>
      </c>
      <c r="M276">
        <v>103.95</v>
      </c>
      <c r="N276" t="s">
        <v>47</v>
      </c>
      <c r="O276">
        <v>2</v>
      </c>
      <c r="P276" t="str" cm="1">
        <f t="array" ref="P276">_xlfn.IFS(C276&lt;25,"18-24", C276&lt;=35,"25-35", C276&lt;=50,"36-50",TRUE,"50+")</f>
        <v>36-50</v>
      </c>
      <c r="Q276" t="str">
        <f t="shared" si="28"/>
        <v>new</v>
      </c>
      <c r="R276" t="str">
        <f t="shared" si="29"/>
        <v>high value</v>
      </c>
      <c r="S276" t="str">
        <f t="shared" si="30"/>
        <v>Low</v>
      </c>
      <c r="T276" t="str">
        <f t="shared" si="31"/>
        <v>Mar</v>
      </c>
      <c r="U276">
        <f t="shared" si="32"/>
        <v>2024</v>
      </c>
      <c r="V276" t="str">
        <f t="shared" si="33"/>
        <v>5-10</v>
      </c>
      <c r="W276" t="str">
        <f t="shared" si="34"/>
        <v>Slow</v>
      </c>
    </row>
    <row r="277" spans="1:23" x14ac:dyDescent="0.3">
      <c r="A277">
        <v>600276</v>
      </c>
      <c r="B277">
        <v>48895</v>
      </c>
      <c r="C277">
        <v>38</v>
      </c>
      <c r="D277" t="s">
        <v>7</v>
      </c>
      <c r="E277" t="s">
        <v>8</v>
      </c>
      <c r="F277" t="s">
        <v>18</v>
      </c>
      <c r="G277" t="s">
        <v>21</v>
      </c>
      <c r="H277" s="1">
        <v>44918</v>
      </c>
      <c r="I277" t="s">
        <v>34</v>
      </c>
      <c r="J277">
        <v>74</v>
      </c>
      <c r="K277">
        <v>3.4</v>
      </c>
      <c r="L277">
        <v>163.49</v>
      </c>
      <c r="M277">
        <v>47.97</v>
      </c>
      <c r="N277" t="s">
        <v>50</v>
      </c>
      <c r="O277">
        <v>1</v>
      </c>
      <c r="P277" t="str" cm="1">
        <f t="array" ref="P277">_xlfn.IFS(C277&lt;25,"18-24", C277&lt;=35,"25-35", C277&lt;=50,"36-50",TRUE,"50+")</f>
        <v>36-50</v>
      </c>
      <c r="Q277" t="str">
        <f t="shared" si="28"/>
        <v>new</v>
      </c>
      <c r="R277" t="str">
        <f t="shared" si="29"/>
        <v>low</v>
      </c>
      <c r="S277" t="str">
        <f t="shared" si="30"/>
        <v>Low</v>
      </c>
      <c r="T277" t="str">
        <f t="shared" si="31"/>
        <v>Dec</v>
      </c>
      <c r="U277">
        <f t="shared" si="32"/>
        <v>2022</v>
      </c>
      <c r="V277" t="str">
        <f t="shared" si="33"/>
        <v>0-5</v>
      </c>
      <c r="W277" t="str">
        <f t="shared" si="34"/>
        <v>Slow</v>
      </c>
    </row>
    <row r="278" spans="1:23" x14ac:dyDescent="0.3">
      <c r="A278">
        <v>600277</v>
      </c>
      <c r="B278">
        <v>95399</v>
      </c>
      <c r="C278">
        <v>56</v>
      </c>
      <c r="D278" t="s">
        <v>7</v>
      </c>
      <c r="E278" t="s">
        <v>16</v>
      </c>
      <c r="F278" t="s">
        <v>22</v>
      </c>
      <c r="G278" t="s">
        <v>29</v>
      </c>
      <c r="H278" s="1">
        <v>45109</v>
      </c>
      <c r="I278" t="s">
        <v>34</v>
      </c>
      <c r="J278">
        <v>51</v>
      </c>
      <c r="K278">
        <v>7.4</v>
      </c>
      <c r="L278">
        <v>1273.58</v>
      </c>
      <c r="M278">
        <v>66.77</v>
      </c>
      <c r="N278" t="s">
        <v>47</v>
      </c>
      <c r="O278">
        <v>3</v>
      </c>
      <c r="P278" t="str" cm="1">
        <f t="array" ref="P278">_xlfn.IFS(C278&lt;25,"18-24", C278&lt;=35,"25-35", C278&lt;=50,"36-50",TRUE,"50+")</f>
        <v>50+</v>
      </c>
      <c r="Q278" t="str">
        <f t="shared" si="28"/>
        <v>new</v>
      </c>
      <c r="R278" t="str">
        <f t="shared" si="29"/>
        <v>high value</v>
      </c>
      <c r="S278" t="str">
        <f t="shared" si="30"/>
        <v>medium</v>
      </c>
      <c r="T278" t="str">
        <f t="shared" si="31"/>
        <v>Jul</v>
      </c>
      <c r="U278">
        <f t="shared" si="32"/>
        <v>2023</v>
      </c>
      <c r="V278" t="str">
        <f t="shared" si="33"/>
        <v>5-10</v>
      </c>
      <c r="W278" t="str">
        <f t="shared" si="34"/>
        <v>Slow</v>
      </c>
    </row>
    <row r="279" spans="1:23" x14ac:dyDescent="0.3">
      <c r="A279">
        <v>600278</v>
      </c>
      <c r="B279">
        <v>28847</v>
      </c>
      <c r="C279">
        <v>21</v>
      </c>
      <c r="D279" t="s">
        <v>7</v>
      </c>
      <c r="E279" t="s">
        <v>8</v>
      </c>
      <c r="F279" t="s">
        <v>24</v>
      </c>
      <c r="G279" t="s">
        <v>23</v>
      </c>
      <c r="H279" s="1">
        <v>45535</v>
      </c>
      <c r="I279" t="s">
        <v>33</v>
      </c>
      <c r="J279">
        <v>80</v>
      </c>
      <c r="K279">
        <v>15</v>
      </c>
      <c r="L279">
        <v>404.6</v>
      </c>
      <c r="M279">
        <v>82.01</v>
      </c>
      <c r="N279" t="s">
        <v>49</v>
      </c>
      <c r="O279">
        <v>3</v>
      </c>
      <c r="P279" t="str" cm="1">
        <f t="array" ref="P279">_xlfn.IFS(C279&lt;25,"18-24", C279&lt;=35,"25-35", C279&lt;=50,"36-50",TRUE,"50+")</f>
        <v>18-24</v>
      </c>
      <c r="Q279" t="str">
        <f t="shared" si="28"/>
        <v>new</v>
      </c>
      <c r="R279" t="str">
        <f t="shared" si="29"/>
        <v>medium</v>
      </c>
      <c r="S279" t="str">
        <f t="shared" si="30"/>
        <v>medium</v>
      </c>
      <c r="T279" t="str">
        <f t="shared" si="31"/>
        <v>Aug</v>
      </c>
      <c r="U279">
        <f t="shared" si="32"/>
        <v>2024</v>
      </c>
      <c r="V279" t="str">
        <f t="shared" si="33"/>
        <v>10-15</v>
      </c>
      <c r="W279" t="str">
        <f t="shared" si="34"/>
        <v>Slow</v>
      </c>
    </row>
    <row r="280" spans="1:23" x14ac:dyDescent="0.3">
      <c r="A280">
        <v>600279</v>
      </c>
      <c r="B280">
        <v>73385</v>
      </c>
      <c r="C280">
        <v>58</v>
      </c>
      <c r="D280" t="s">
        <v>4</v>
      </c>
      <c r="E280" t="s">
        <v>13</v>
      </c>
      <c r="F280" t="s">
        <v>18</v>
      </c>
      <c r="G280" t="s">
        <v>23</v>
      </c>
      <c r="H280" s="1">
        <v>45316</v>
      </c>
      <c r="I280" t="s">
        <v>34</v>
      </c>
      <c r="J280">
        <v>88</v>
      </c>
      <c r="K280">
        <v>13.1</v>
      </c>
      <c r="L280">
        <v>1142.82</v>
      </c>
      <c r="M280">
        <v>62.67</v>
      </c>
      <c r="N280" t="s">
        <v>50</v>
      </c>
      <c r="O280">
        <v>2</v>
      </c>
      <c r="P280" t="str" cm="1">
        <f t="array" ref="P280">_xlfn.IFS(C280&lt;25,"18-24", C280&lt;=35,"25-35", C280&lt;=50,"36-50",TRUE,"50+")</f>
        <v>50+</v>
      </c>
      <c r="Q280" t="str">
        <f t="shared" si="28"/>
        <v>repeat</v>
      </c>
      <c r="R280" t="str">
        <f t="shared" si="29"/>
        <v>high value</v>
      </c>
      <c r="S280" t="str">
        <f t="shared" si="30"/>
        <v>Low</v>
      </c>
      <c r="T280" t="str">
        <f t="shared" si="31"/>
        <v>Jan</v>
      </c>
      <c r="U280">
        <f t="shared" si="32"/>
        <v>2024</v>
      </c>
      <c r="V280" t="str">
        <f t="shared" si="33"/>
        <v>10-15</v>
      </c>
      <c r="W280" t="str">
        <f t="shared" si="34"/>
        <v>Slow</v>
      </c>
    </row>
    <row r="281" spans="1:23" x14ac:dyDescent="0.3">
      <c r="A281">
        <v>600280</v>
      </c>
      <c r="B281">
        <v>32024</v>
      </c>
      <c r="C281">
        <v>38</v>
      </c>
      <c r="D281" t="s">
        <v>4</v>
      </c>
      <c r="E281" t="s">
        <v>11</v>
      </c>
      <c r="F281" t="s">
        <v>22</v>
      </c>
      <c r="G281" t="s">
        <v>27</v>
      </c>
      <c r="H281" s="1">
        <v>44621</v>
      </c>
      <c r="I281" t="s">
        <v>34</v>
      </c>
      <c r="J281">
        <v>50</v>
      </c>
      <c r="K281">
        <v>6.8</v>
      </c>
      <c r="L281">
        <v>150.47</v>
      </c>
      <c r="M281">
        <v>48.39</v>
      </c>
      <c r="N281" t="s">
        <v>48</v>
      </c>
      <c r="O281">
        <v>3</v>
      </c>
      <c r="P281" t="str" cm="1">
        <f t="array" ref="P281">_xlfn.IFS(C281&lt;25,"18-24", C281&lt;=35,"25-35", C281&lt;=50,"36-50",TRUE,"50+")</f>
        <v>36-50</v>
      </c>
      <c r="Q281" t="str">
        <f t="shared" si="28"/>
        <v>new</v>
      </c>
      <c r="R281" t="str">
        <f t="shared" si="29"/>
        <v>low</v>
      </c>
      <c r="S281" t="str">
        <f t="shared" si="30"/>
        <v>medium</v>
      </c>
      <c r="T281" t="str">
        <f t="shared" si="31"/>
        <v>Mar</v>
      </c>
      <c r="U281">
        <f t="shared" si="32"/>
        <v>2022</v>
      </c>
      <c r="V281" t="str">
        <f t="shared" si="33"/>
        <v>5-10</v>
      </c>
      <c r="W281" t="str">
        <f t="shared" si="34"/>
        <v>Slow</v>
      </c>
    </row>
    <row r="282" spans="1:23" x14ac:dyDescent="0.3">
      <c r="A282">
        <v>600281</v>
      </c>
      <c r="B282">
        <v>86229</v>
      </c>
      <c r="C282">
        <v>33</v>
      </c>
      <c r="D282" t="s">
        <v>7</v>
      </c>
      <c r="E282" t="s">
        <v>15</v>
      </c>
      <c r="F282" t="s">
        <v>26</v>
      </c>
      <c r="G282" t="s">
        <v>25</v>
      </c>
      <c r="H282" s="1">
        <v>44590</v>
      </c>
      <c r="I282" t="s">
        <v>33</v>
      </c>
      <c r="J282">
        <v>28</v>
      </c>
      <c r="K282">
        <v>13.1</v>
      </c>
      <c r="L282">
        <v>1052.9000000000001</v>
      </c>
      <c r="M282">
        <v>54.41</v>
      </c>
      <c r="N282" t="s">
        <v>48</v>
      </c>
      <c r="O282">
        <v>1</v>
      </c>
      <c r="P282" t="str" cm="1">
        <f t="array" ref="P282">_xlfn.IFS(C282&lt;25,"18-24", C282&lt;=35,"25-35", C282&lt;=50,"36-50",TRUE,"50+")</f>
        <v>25-35</v>
      </c>
      <c r="Q282" t="str">
        <f t="shared" si="28"/>
        <v>new</v>
      </c>
      <c r="R282" t="str">
        <f t="shared" si="29"/>
        <v>high value</v>
      </c>
      <c r="S282" t="str">
        <f t="shared" si="30"/>
        <v>Low</v>
      </c>
      <c r="T282" t="str">
        <f t="shared" si="31"/>
        <v>Jan</v>
      </c>
      <c r="U282">
        <f t="shared" si="32"/>
        <v>2022</v>
      </c>
      <c r="V282" t="str">
        <f t="shared" si="33"/>
        <v>10-15</v>
      </c>
      <c r="W282" t="str">
        <f t="shared" si="34"/>
        <v>Fast</v>
      </c>
    </row>
    <row r="283" spans="1:23" x14ac:dyDescent="0.3">
      <c r="A283">
        <v>600282</v>
      </c>
      <c r="B283">
        <v>52496</v>
      </c>
      <c r="C283">
        <v>36</v>
      </c>
      <c r="D283" t="s">
        <v>4</v>
      </c>
      <c r="E283" t="s">
        <v>8</v>
      </c>
      <c r="F283" t="s">
        <v>30</v>
      </c>
      <c r="G283" t="s">
        <v>29</v>
      </c>
      <c r="H283" s="1">
        <v>45164</v>
      </c>
      <c r="I283" t="s">
        <v>33</v>
      </c>
      <c r="J283">
        <v>84</v>
      </c>
      <c r="K283">
        <v>7</v>
      </c>
      <c r="L283">
        <v>716.04</v>
      </c>
      <c r="M283">
        <v>60.68</v>
      </c>
      <c r="N283" t="s">
        <v>48</v>
      </c>
      <c r="O283">
        <v>1</v>
      </c>
      <c r="P283" t="str" cm="1">
        <f t="array" ref="P283">_xlfn.IFS(C283&lt;25,"18-24", C283&lt;=35,"25-35", C283&lt;=50,"36-50",TRUE,"50+")</f>
        <v>36-50</v>
      </c>
      <c r="Q283" t="str">
        <f t="shared" si="28"/>
        <v>new</v>
      </c>
      <c r="R283" t="str">
        <f t="shared" si="29"/>
        <v>high value</v>
      </c>
      <c r="S283" t="str">
        <f t="shared" si="30"/>
        <v>Low</v>
      </c>
      <c r="T283" t="str">
        <f t="shared" si="31"/>
        <v>Aug</v>
      </c>
      <c r="U283">
        <f t="shared" si="32"/>
        <v>2023</v>
      </c>
      <c r="V283" t="str">
        <f t="shared" si="33"/>
        <v>5-10</v>
      </c>
      <c r="W283" t="str">
        <f t="shared" si="34"/>
        <v>Slow</v>
      </c>
    </row>
    <row r="284" spans="1:23" x14ac:dyDescent="0.3">
      <c r="A284">
        <v>600283</v>
      </c>
      <c r="B284">
        <v>66819</v>
      </c>
      <c r="C284">
        <v>27</v>
      </c>
      <c r="D284" t="s">
        <v>7</v>
      </c>
      <c r="E284" t="s">
        <v>13</v>
      </c>
      <c r="F284" t="s">
        <v>18</v>
      </c>
      <c r="G284" t="s">
        <v>23</v>
      </c>
      <c r="H284" s="1">
        <v>45395</v>
      </c>
      <c r="I284" t="s">
        <v>33</v>
      </c>
      <c r="J284">
        <v>66</v>
      </c>
      <c r="K284">
        <v>7.9</v>
      </c>
      <c r="L284">
        <v>298.70999999999998</v>
      </c>
      <c r="M284">
        <v>39.14</v>
      </c>
      <c r="N284" t="s">
        <v>50</v>
      </c>
      <c r="O284">
        <v>5</v>
      </c>
      <c r="P284" t="str" cm="1">
        <f t="array" ref="P284">_xlfn.IFS(C284&lt;25,"18-24", C284&lt;=35,"25-35", C284&lt;=50,"36-50",TRUE,"50+")</f>
        <v>25-35</v>
      </c>
      <c r="Q284" t="str">
        <f t="shared" si="28"/>
        <v>new</v>
      </c>
      <c r="R284" t="str">
        <f t="shared" si="29"/>
        <v>medium</v>
      </c>
      <c r="S284" t="str">
        <f t="shared" si="30"/>
        <v>High</v>
      </c>
      <c r="T284" t="str">
        <f t="shared" si="31"/>
        <v>Apr</v>
      </c>
      <c r="U284">
        <f t="shared" si="32"/>
        <v>2024</v>
      </c>
      <c r="V284" t="str">
        <f t="shared" si="33"/>
        <v>5-10</v>
      </c>
      <c r="W284" t="str">
        <f t="shared" si="34"/>
        <v>Slow</v>
      </c>
    </row>
    <row r="285" spans="1:23" x14ac:dyDescent="0.3">
      <c r="A285">
        <v>600284</v>
      </c>
      <c r="B285">
        <v>14341</v>
      </c>
      <c r="C285">
        <v>41</v>
      </c>
      <c r="D285" t="s">
        <v>4</v>
      </c>
      <c r="E285" t="s">
        <v>16</v>
      </c>
      <c r="F285" t="s">
        <v>32</v>
      </c>
      <c r="G285" t="s">
        <v>31</v>
      </c>
      <c r="H285" s="1">
        <v>45363</v>
      </c>
      <c r="I285" t="s">
        <v>34</v>
      </c>
      <c r="J285">
        <v>69</v>
      </c>
      <c r="K285">
        <v>6.7</v>
      </c>
      <c r="L285">
        <v>276.56</v>
      </c>
      <c r="M285">
        <v>57.63</v>
      </c>
      <c r="N285" t="s">
        <v>50</v>
      </c>
      <c r="O285">
        <v>4</v>
      </c>
      <c r="P285" t="str" cm="1">
        <f t="array" ref="P285">_xlfn.IFS(C285&lt;25,"18-24", C285&lt;=35,"25-35", C285&lt;=50,"36-50",TRUE,"50+")</f>
        <v>36-50</v>
      </c>
      <c r="Q285" t="str">
        <f t="shared" si="28"/>
        <v>new</v>
      </c>
      <c r="R285" t="str">
        <f t="shared" si="29"/>
        <v>medium</v>
      </c>
      <c r="S285" t="str">
        <f t="shared" si="30"/>
        <v>medium</v>
      </c>
      <c r="T285" t="str">
        <f t="shared" si="31"/>
        <v>Mar</v>
      </c>
      <c r="U285">
        <f t="shared" si="32"/>
        <v>2024</v>
      </c>
      <c r="V285" t="str">
        <f t="shared" si="33"/>
        <v>5-10</v>
      </c>
      <c r="W285" t="str">
        <f t="shared" si="34"/>
        <v>Slow</v>
      </c>
    </row>
    <row r="286" spans="1:23" x14ac:dyDescent="0.3">
      <c r="A286">
        <v>600285</v>
      </c>
      <c r="B286">
        <v>13308</v>
      </c>
      <c r="C286">
        <v>27</v>
      </c>
      <c r="D286" t="s">
        <v>4</v>
      </c>
      <c r="E286" t="s">
        <v>15</v>
      </c>
      <c r="F286" t="s">
        <v>24</v>
      </c>
      <c r="G286" t="s">
        <v>31</v>
      </c>
      <c r="H286" s="1">
        <v>45435</v>
      </c>
      <c r="I286" t="s">
        <v>34</v>
      </c>
      <c r="J286">
        <v>46</v>
      </c>
      <c r="K286">
        <v>5.3</v>
      </c>
      <c r="L286">
        <v>600.54</v>
      </c>
      <c r="M286">
        <v>79.94</v>
      </c>
      <c r="N286" t="s">
        <v>48</v>
      </c>
      <c r="O286">
        <v>1</v>
      </c>
      <c r="P286" t="str" cm="1">
        <f t="array" ref="P286">_xlfn.IFS(C286&lt;25,"18-24", C286&lt;=35,"25-35", C286&lt;=50,"36-50",TRUE,"50+")</f>
        <v>25-35</v>
      </c>
      <c r="Q286" t="str">
        <f t="shared" si="28"/>
        <v>repeat</v>
      </c>
      <c r="R286" t="str">
        <f t="shared" si="29"/>
        <v>high value</v>
      </c>
      <c r="S286" t="str">
        <f t="shared" si="30"/>
        <v>Low</v>
      </c>
      <c r="T286" t="str">
        <f t="shared" si="31"/>
        <v>May</v>
      </c>
      <c r="U286">
        <f t="shared" si="32"/>
        <v>2024</v>
      </c>
      <c r="V286" t="str">
        <f t="shared" si="33"/>
        <v>5-10</v>
      </c>
      <c r="W286" t="str">
        <f t="shared" si="34"/>
        <v>Slow</v>
      </c>
    </row>
    <row r="287" spans="1:23" x14ac:dyDescent="0.3">
      <c r="A287">
        <v>600286</v>
      </c>
      <c r="B287">
        <v>22953</v>
      </c>
      <c r="C287">
        <v>61</v>
      </c>
      <c r="D287" t="s">
        <v>7</v>
      </c>
      <c r="E287" t="s">
        <v>5</v>
      </c>
      <c r="F287" t="s">
        <v>18</v>
      </c>
      <c r="G287" t="s">
        <v>27</v>
      </c>
      <c r="H287" s="1">
        <v>45483</v>
      </c>
      <c r="I287" t="s">
        <v>34</v>
      </c>
      <c r="J287">
        <v>41</v>
      </c>
      <c r="K287">
        <v>14.2</v>
      </c>
      <c r="L287">
        <v>1201.26</v>
      </c>
      <c r="M287">
        <v>69.739999999999995</v>
      </c>
      <c r="N287" t="s">
        <v>47</v>
      </c>
      <c r="O287">
        <v>1</v>
      </c>
      <c r="P287" t="str" cm="1">
        <f t="array" ref="P287">_xlfn.IFS(C287&lt;25,"18-24", C287&lt;=35,"25-35", C287&lt;=50,"36-50",TRUE,"50+")</f>
        <v>50+</v>
      </c>
      <c r="Q287" t="str">
        <f t="shared" si="28"/>
        <v>new</v>
      </c>
      <c r="R287" t="str">
        <f t="shared" si="29"/>
        <v>high value</v>
      </c>
      <c r="S287" t="str">
        <f t="shared" si="30"/>
        <v>Low</v>
      </c>
      <c r="T287" t="str">
        <f t="shared" si="31"/>
        <v>Jul</v>
      </c>
      <c r="U287">
        <f t="shared" si="32"/>
        <v>2024</v>
      </c>
      <c r="V287" t="str">
        <f t="shared" si="33"/>
        <v>10-15</v>
      </c>
      <c r="W287" t="str">
        <f t="shared" si="34"/>
        <v>Medium</v>
      </c>
    </row>
    <row r="288" spans="1:23" x14ac:dyDescent="0.3">
      <c r="A288">
        <v>600287</v>
      </c>
      <c r="B288">
        <v>28191</v>
      </c>
      <c r="C288">
        <v>32</v>
      </c>
      <c r="D288" t="s">
        <v>4</v>
      </c>
      <c r="E288" t="s">
        <v>13</v>
      </c>
      <c r="F288" t="s">
        <v>19</v>
      </c>
      <c r="G288" t="s">
        <v>29</v>
      </c>
      <c r="H288" s="1">
        <v>45377</v>
      </c>
      <c r="I288" t="s">
        <v>33</v>
      </c>
      <c r="J288">
        <v>38</v>
      </c>
      <c r="K288">
        <v>10.3</v>
      </c>
      <c r="L288">
        <v>239.88</v>
      </c>
      <c r="M288">
        <v>43.9</v>
      </c>
      <c r="N288" t="s">
        <v>47</v>
      </c>
      <c r="O288">
        <v>3</v>
      </c>
      <c r="P288" t="str" cm="1">
        <f t="array" ref="P288">_xlfn.IFS(C288&lt;25,"18-24", C288&lt;=35,"25-35", C288&lt;=50,"36-50",TRUE,"50+")</f>
        <v>25-35</v>
      </c>
      <c r="Q288" t="str">
        <f t="shared" si="28"/>
        <v>new</v>
      </c>
      <c r="R288" t="str">
        <f t="shared" si="29"/>
        <v>low</v>
      </c>
      <c r="S288" t="str">
        <f t="shared" si="30"/>
        <v>medium</v>
      </c>
      <c r="T288" t="str">
        <f t="shared" si="31"/>
        <v>Mar</v>
      </c>
      <c r="U288">
        <f t="shared" si="32"/>
        <v>2024</v>
      </c>
      <c r="V288" t="str">
        <f t="shared" si="33"/>
        <v>10-15</v>
      </c>
      <c r="W288" t="str">
        <f t="shared" si="34"/>
        <v>Medium</v>
      </c>
    </row>
    <row r="289" spans="1:23" x14ac:dyDescent="0.3">
      <c r="A289">
        <v>600288</v>
      </c>
      <c r="B289">
        <v>43874</v>
      </c>
      <c r="C289">
        <v>26</v>
      </c>
      <c r="D289" t="s">
        <v>4</v>
      </c>
      <c r="E289" t="s">
        <v>13</v>
      </c>
      <c r="F289" t="s">
        <v>19</v>
      </c>
      <c r="G289" t="s">
        <v>27</v>
      </c>
      <c r="H289" s="1">
        <v>45233</v>
      </c>
      <c r="I289" t="s">
        <v>33</v>
      </c>
      <c r="J289">
        <v>45</v>
      </c>
      <c r="K289">
        <v>7.8</v>
      </c>
      <c r="L289">
        <v>1438.31</v>
      </c>
      <c r="M289">
        <v>43.05</v>
      </c>
      <c r="N289" t="s">
        <v>50</v>
      </c>
      <c r="O289">
        <v>1</v>
      </c>
      <c r="P289" t="str" cm="1">
        <f t="array" ref="P289">_xlfn.IFS(C289&lt;25,"18-24", C289&lt;=35,"25-35", C289&lt;=50,"36-50",TRUE,"50+")</f>
        <v>25-35</v>
      </c>
      <c r="Q289" t="str">
        <f t="shared" si="28"/>
        <v>new</v>
      </c>
      <c r="R289" t="str">
        <f t="shared" si="29"/>
        <v>high value</v>
      </c>
      <c r="S289" t="str">
        <f t="shared" si="30"/>
        <v>Low</v>
      </c>
      <c r="T289" t="str">
        <f t="shared" si="31"/>
        <v>Nov</v>
      </c>
      <c r="U289">
        <f t="shared" si="32"/>
        <v>2023</v>
      </c>
      <c r="V289" t="str">
        <f t="shared" si="33"/>
        <v>5-10</v>
      </c>
      <c r="W289" t="str">
        <f t="shared" si="34"/>
        <v>Medium</v>
      </c>
    </row>
    <row r="290" spans="1:23" x14ac:dyDescent="0.3">
      <c r="A290">
        <v>600289</v>
      </c>
      <c r="B290">
        <v>77382</v>
      </c>
      <c r="C290">
        <v>54</v>
      </c>
      <c r="D290" t="s">
        <v>4</v>
      </c>
      <c r="E290" t="s">
        <v>5</v>
      </c>
      <c r="F290" t="s">
        <v>22</v>
      </c>
      <c r="G290" t="s">
        <v>21</v>
      </c>
      <c r="H290" s="1">
        <v>45442</v>
      </c>
      <c r="I290" t="s">
        <v>34</v>
      </c>
      <c r="J290">
        <v>61</v>
      </c>
      <c r="K290">
        <v>3.9</v>
      </c>
      <c r="L290">
        <v>656.76</v>
      </c>
      <c r="M290">
        <v>94.85</v>
      </c>
      <c r="N290" t="s">
        <v>48</v>
      </c>
      <c r="O290">
        <v>5</v>
      </c>
      <c r="P290" t="str" cm="1">
        <f t="array" ref="P290">_xlfn.IFS(C290&lt;25,"18-24", C290&lt;=35,"25-35", C290&lt;=50,"36-50",TRUE,"50+")</f>
        <v>50+</v>
      </c>
      <c r="Q290" t="str">
        <f t="shared" si="28"/>
        <v>new</v>
      </c>
      <c r="R290" t="str">
        <f t="shared" si="29"/>
        <v>high value</v>
      </c>
      <c r="S290" t="str">
        <f t="shared" si="30"/>
        <v>High</v>
      </c>
      <c r="T290" t="str">
        <f t="shared" si="31"/>
        <v>May</v>
      </c>
      <c r="U290">
        <f t="shared" si="32"/>
        <v>2024</v>
      </c>
      <c r="V290" t="str">
        <f t="shared" si="33"/>
        <v>0-5</v>
      </c>
      <c r="W290" t="str">
        <f t="shared" si="34"/>
        <v>Slow</v>
      </c>
    </row>
    <row r="291" spans="1:23" x14ac:dyDescent="0.3">
      <c r="A291">
        <v>600290</v>
      </c>
      <c r="B291">
        <v>99975</v>
      </c>
      <c r="C291">
        <v>61</v>
      </c>
      <c r="D291" t="s">
        <v>4</v>
      </c>
      <c r="E291" t="s">
        <v>8</v>
      </c>
      <c r="F291" t="s">
        <v>26</v>
      </c>
      <c r="G291" t="s">
        <v>31</v>
      </c>
      <c r="H291" s="1">
        <v>45573</v>
      </c>
      <c r="I291" t="s">
        <v>34</v>
      </c>
      <c r="J291">
        <v>41</v>
      </c>
      <c r="K291">
        <v>2.8</v>
      </c>
      <c r="L291">
        <v>1483.15</v>
      </c>
      <c r="M291">
        <v>110.65</v>
      </c>
      <c r="N291" t="s">
        <v>49</v>
      </c>
      <c r="O291">
        <v>2</v>
      </c>
      <c r="P291" t="str" cm="1">
        <f t="array" ref="P291">_xlfn.IFS(C291&lt;25,"18-24", C291&lt;=35,"25-35", C291&lt;=50,"36-50",TRUE,"50+")</f>
        <v>50+</v>
      </c>
      <c r="Q291" t="str">
        <f t="shared" si="28"/>
        <v>new</v>
      </c>
      <c r="R291" t="str">
        <f t="shared" si="29"/>
        <v>high value</v>
      </c>
      <c r="S291" t="str">
        <f t="shared" si="30"/>
        <v>Low</v>
      </c>
      <c r="T291" t="str">
        <f t="shared" si="31"/>
        <v>Oct</v>
      </c>
      <c r="U291">
        <f t="shared" si="32"/>
        <v>2024</v>
      </c>
      <c r="V291" t="str">
        <f t="shared" si="33"/>
        <v>0-5</v>
      </c>
      <c r="W291" t="str">
        <f t="shared" si="34"/>
        <v>Medium</v>
      </c>
    </row>
    <row r="292" spans="1:23" x14ac:dyDescent="0.3">
      <c r="A292">
        <v>600291</v>
      </c>
      <c r="B292">
        <v>87539</v>
      </c>
      <c r="C292">
        <v>39</v>
      </c>
      <c r="D292" t="s">
        <v>4</v>
      </c>
      <c r="E292" t="s">
        <v>16</v>
      </c>
      <c r="F292" t="s">
        <v>18</v>
      </c>
      <c r="G292" t="s">
        <v>31</v>
      </c>
      <c r="H292" s="1">
        <v>44835</v>
      </c>
      <c r="I292" t="s">
        <v>34</v>
      </c>
      <c r="J292">
        <v>75</v>
      </c>
      <c r="K292">
        <v>13</v>
      </c>
      <c r="L292">
        <v>496.03</v>
      </c>
      <c r="M292">
        <v>109.7</v>
      </c>
      <c r="N292" t="s">
        <v>48</v>
      </c>
      <c r="O292">
        <v>5</v>
      </c>
      <c r="P292" t="str" cm="1">
        <f t="array" ref="P292">_xlfn.IFS(C292&lt;25,"18-24", C292&lt;=35,"25-35", C292&lt;=50,"36-50",TRUE,"50+")</f>
        <v>36-50</v>
      </c>
      <c r="Q292" t="str">
        <f t="shared" si="28"/>
        <v>new</v>
      </c>
      <c r="R292" t="str">
        <f t="shared" si="29"/>
        <v>medium</v>
      </c>
      <c r="S292" t="str">
        <f t="shared" si="30"/>
        <v>High</v>
      </c>
      <c r="T292" t="str">
        <f t="shared" si="31"/>
        <v>Oct</v>
      </c>
      <c r="U292">
        <f t="shared" si="32"/>
        <v>2022</v>
      </c>
      <c r="V292" t="str">
        <f t="shared" si="33"/>
        <v>10-15</v>
      </c>
      <c r="W292" t="str">
        <f t="shared" si="34"/>
        <v>Slow</v>
      </c>
    </row>
    <row r="293" spans="1:23" x14ac:dyDescent="0.3">
      <c r="A293">
        <v>600292</v>
      </c>
      <c r="B293">
        <v>14271</v>
      </c>
      <c r="C293">
        <v>44</v>
      </c>
      <c r="D293" t="s">
        <v>7</v>
      </c>
      <c r="E293" t="s">
        <v>5</v>
      </c>
      <c r="F293" t="s">
        <v>24</v>
      </c>
      <c r="G293" t="s">
        <v>27</v>
      </c>
      <c r="H293" s="1">
        <v>45232</v>
      </c>
      <c r="I293" t="s">
        <v>34</v>
      </c>
      <c r="J293">
        <v>70</v>
      </c>
      <c r="K293">
        <v>3.6</v>
      </c>
      <c r="L293">
        <v>1167.45</v>
      </c>
      <c r="M293">
        <v>89.95</v>
      </c>
      <c r="N293" t="s">
        <v>48</v>
      </c>
      <c r="O293">
        <v>3</v>
      </c>
      <c r="P293" t="str" cm="1">
        <f t="array" ref="P293">_xlfn.IFS(C293&lt;25,"18-24", C293&lt;=35,"25-35", C293&lt;=50,"36-50",TRUE,"50+")</f>
        <v>36-50</v>
      </c>
      <c r="Q293" t="str">
        <f t="shared" si="28"/>
        <v>repeat</v>
      </c>
      <c r="R293" t="str">
        <f t="shared" si="29"/>
        <v>high value</v>
      </c>
      <c r="S293" t="str">
        <f t="shared" si="30"/>
        <v>medium</v>
      </c>
      <c r="T293" t="str">
        <f t="shared" si="31"/>
        <v>Nov</v>
      </c>
      <c r="U293">
        <f t="shared" si="32"/>
        <v>2023</v>
      </c>
      <c r="V293" t="str">
        <f t="shared" si="33"/>
        <v>0-5</v>
      </c>
      <c r="W293" t="str">
        <f t="shared" si="34"/>
        <v>Slow</v>
      </c>
    </row>
    <row r="294" spans="1:23" x14ac:dyDescent="0.3">
      <c r="A294">
        <v>600293</v>
      </c>
      <c r="B294">
        <v>21969</v>
      </c>
      <c r="C294">
        <v>61</v>
      </c>
      <c r="D294" t="s">
        <v>7</v>
      </c>
      <c r="E294" t="s">
        <v>5</v>
      </c>
      <c r="F294" t="s">
        <v>19</v>
      </c>
      <c r="G294" t="s">
        <v>29</v>
      </c>
      <c r="H294" s="1">
        <v>45111</v>
      </c>
      <c r="I294" t="s">
        <v>33</v>
      </c>
      <c r="J294">
        <v>29</v>
      </c>
      <c r="K294">
        <v>14.3</v>
      </c>
      <c r="L294">
        <v>828.28</v>
      </c>
      <c r="M294">
        <v>54.44</v>
      </c>
      <c r="N294" t="s">
        <v>50</v>
      </c>
      <c r="O294">
        <v>2</v>
      </c>
      <c r="P294" t="str" cm="1">
        <f t="array" ref="P294">_xlfn.IFS(C294&lt;25,"18-24", C294&lt;=35,"25-35", C294&lt;=50,"36-50",TRUE,"50+")</f>
        <v>50+</v>
      </c>
      <c r="Q294" t="str">
        <f t="shared" si="28"/>
        <v>new</v>
      </c>
      <c r="R294" t="str">
        <f t="shared" si="29"/>
        <v>high value</v>
      </c>
      <c r="S294" t="str">
        <f t="shared" si="30"/>
        <v>Low</v>
      </c>
      <c r="T294" t="str">
        <f t="shared" si="31"/>
        <v>Jul</v>
      </c>
      <c r="U294">
        <f t="shared" si="32"/>
        <v>2023</v>
      </c>
      <c r="V294" t="str">
        <f t="shared" si="33"/>
        <v>10-15</v>
      </c>
      <c r="W294" t="str">
        <f t="shared" si="34"/>
        <v>Fast</v>
      </c>
    </row>
    <row r="295" spans="1:23" x14ac:dyDescent="0.3">
      <c r="A295">
        <v>600294</v>
      </c>
      <c r="B295">
        <v>62237</v>
      </c>
      <c r="C295">
        <v>21</v>
      </c>
      <c r="D295" t="s">
        <v>7</v>
      </c>
      <c r="E295" t="s">
        <v>8</v>
      </c>
      <c r="F295" t="s">
        <v>19</v>
      </c>
      <c r="G295" t="s">
        <v>27</v>
      </c>
      <c r="H295" s="1">
        <v>45553</v>
      </c>
      <c r="I295" t="s">
        <v>34</v>
      </c>
      <c r="J295">
        <v>69</v>
      </c>
      <c r="K295">
        <v>9.1999999999999993</v>
      </c>
      <c r="L295">
        <v>750.86</v>
      </c>
      <c r="M295">
        <v>25.99</v>
      </c>
      <c r="N295" t="s">
        <v>49</v>
      </c>
      <c r="O295">
        <v>2</v>
      </c>
      <c r="P295" t="str" cm="1">
        <f t="array" ref="P295">_xlfn.IFS(C295&lt;25,"18-24", C295&lt;=35,"25-35", C295&lt;=50,"36-50",TRUE,"50+")</f>
        <v>18-24</v>
      </c>
      <c r="Q295" t="str">
        <f t="shared" si="28"/>
        <v>new</v>
      </c>
      <c r="R295" t="str">
        <f t="shared" si="29"/>
        <v>high value</v>
      </c>
      <c r="S295" t="str">
        <f t="shared" si="30"/>
        <v>Low</v>
      </c>
      <c r="T295" t="str">
        <f t="shared" si="31"/>
        <v>Sep</v>
      </c>
      <c r="U295">
        <f t="shared" si="32"/>
        <v>2024</v>
      </c>
      <c r="V295" t="str">
        <f t="shared" si="33"/>
        <v>5-10</v>
      </c>
      <c r="W295" t="str">
        <f t="shared" si="34"/>
        <v>Slow</v>
      </c>
    </row>
    <row r="296" spans="1:23" x14ac:dyDescent="0.3">
      <c r="A296">
        <v>600295</v>
      </c>
      <c r="B296">
        <v>84199</v>
      </c>
      <c r="C296">
        <v>46</v>
      </c>
      <c r="D296" t="s">
        <v>4</v>
      </c>
      <c r="E296" t="s">
        <v>11</v>
      </c>
      <c r="F296" t="s">
        <v>32</v>
      </c>
      <c r="G296" t="s">
        <v>27</v>
      </c>
      <c r="H296" s="1">
        <v>45389</v>
      </c>
      <c r="I296" t="s">
        <v>33</v>
      </c>
      <c r="J296">
        <v>61</v>
      </c>
      <c r="K296">
        <v>12.3</v>
      </c>
      <c r="L296">
        <v>1094.77</v>
      </c>
      <c r="M296">
        <v>61.83</v>
      </c>
      <c r="N296" t="s">
        <v>48</v>
      </c>
      <c r="O296">
        <v>2</v>
      </c>
      <c r="P296" t="str" cm="1">
        <f t="array" ref="P296">_xlfn.IFS(C296&lt;25,"18-24", C296&lt;=35,"25-35", C296&lt;=50,"36-50",TRUE,"50+")</f>
        <v>36-50</v>
      </c>
      <c r="Q296" t="str">
        <f t="shared" si="28"/>
        <v>repeat</v>
      </c>
      <c r="R296" t="str">
        <f t="shared" si="29"/>
        <v>high value</v>
      </c>
      <c r="S296" t="str">
        <f t="shared" si="30"/>
        <v>Low</v>
      </c>
      <c r="T296" t="str">
        <f t="shared" si="31"/>
        <v>Apr</v>
      </c>
      <c r="U296">
        <f t="shared" si="32"/>
        <v>2024</v>
      </c>
      <c r="V296" t="str">
        <f t="shared" si="33"/>
        <v>10-15</v>
      </c>
      <c r="W296" t="str">
        <f t="shared" si="34"/>
        <v>Slow</v>
      </c>
    </row>
    <row r="297" spans="1:23" x14ac:dyDescent="0.3">
      <c r="A297">
        <v>600296</v>
      </c>
      <c r="B297">
        <v>10381</v>
      </c>
      <c r="C297">
        <v>55</v>
      </c>
      <c r="D297" t="s">
        <v>4</v>
      </c>
      <c r="E297" t="s">
        <v>15</v>
      </c>
      <c r="F297" t="s">
        <v>22</v>
      </c>
      <c r="G297" t="s">
        <v>29</v>
      </c>
      <c r="H297" s="1">
        <v>45265</v>
      </c>
      <c r="I297" t="s">
        <v>33</v>
      </c>
      <c r="J297">
        <v>50</v>
      </c>
      <c r="K297">
        <v>3.4</v>
      </c>
      <c r="L297">
        <v>1300.3599999999999</v>
      </c>
      <c r="M297">
        <v>80.23</v>
      </c>
      <c r="N297" t="s">
        <v>48</v>
      </c>
      <c r="O297">
        <v>4</v>
      </c>
      <c r="P297" t="str" cm="1">
        <f t="array" ref="P297">_xlfn.IFS(C297&lt;25,"18-24", C297&lt;=35,"25-35", C297&lt;=50,"36-50",TRUE,"50+")</f>
        <v>50+</v>
      </c>
      <c r="Q297" t="str">
        <f t="shared" si="28"/>
        <v>new</v>
      </c>
      <c r="R297" t="str">
        <f t="shared" si="29"/>
        <v>high value</v>
      </c>
      <c r="S297" t="str">
        <f t="shared" si="30"/>
        <v>medium</v>
      </c>
      <c r="T297" t="str">
        <f t="shared" si="31"/>
        <v>Dec</v>
      </c>
      <c r="U297">
        <f t="shared" si="32"/>
        <v>2023</v>
      </c>
      <c r="V297" t="str">
        <f t="shared" si="33"/>
        <v>0-5</v>
      </c>
      <c r="W297" t="str">
        <f t="shared" si="34"/>
        <v>Slow</v>
      </c>
    </row>
    <row r="298" spans="1:23" x14ac:dyDescent="0.3">
      <c r="A298">
        <v>600297</v>
      </c>
      <c r="B298">
        <v>75198</v>
      </c>
      <c r="C298">
        <v>43</v>
      </c>
      <c r="D298" t="s">
        <v>7</v>
      </c>
      <c r="E298" t="s">
        <v>16</v>
      </c>
      <c r="F298" t="s">
        <v>18</v>
      </c>
      <c r="G298" t="s">
        <v>31</v>
      </c>
      <c r="H298" s="1">
        <v>44646</v>
      </c>
      <c r="I298" t="s">
        <v>33</v>
      </c>
      <c r="J298">
        <v>44</v>
      </c>
      <c r="K298">
        <v>2.6</v>
      </c>
      <c r="L298">
        <v>1206.72</v>
      </c>
      <c r="M298">
        <v>118.79</v>
      </c>
      <c r="N298" t="s">
        <v>49</v>
      </c>
      <c r="O298">
        <v>5</v>
      </c>
      <c r="P298" t="str" cm="1">
        <f t="array" ref="P298">_xlfn.IFS(C298&lt;25,"18-24", C298&lt;=35,"25-35", C298&lt;=50,"36-50",TRUE,"50+")</f>
        <v>36-50</v>
      </c>
      <c r="Q298" t="str">
        <f t="shared" si="28"/>
        <v>new</v>
      </c>
      <c r="R298" t="str">
        <f t="shared" si="29"/>
        <v>high value</v>
      </c>
      <c r="S298" t="str">
        <f t="shared" si="30"/>
        <v>High</v>
      </c>
      <c r="T298" t="str">
        <f t="shared" si="31"/>
        <v>Mar</v>
      </c>
      <c r="U298">
        <f t="shared" si="32"/>
        <v>2022</v>
      </c>
      <c r="V298" t="str">
        <f t="shared" si="33"/>
        <v>0-5</v>
      </c>
      <c r="W298" t="str">
        <f t="shared" si="34"/>
        <v>Medium</v>
      </c>
    </row>
    <row r="299" spans="1:23" x14ac:dyDescent="0.3">
      <c r="A299">
        <v>600298</v>
      </c>
      <c r="B299">
        <v>75892</v>
      </c>
      <c r="C299">
        <v>45</v>
      </c>
      <c r="D299" t="s">
        <v>7</v>
      </c>
      <c r="E299" t="s">
        <v>13</v>
      </c>
      <c r="F299" t="s">
        <v>24</v>
      </c>
      <c r="G299" t="s">
        <v>25</v>
      </c>
      <c r="H299" s="1">
        <v>44828</v>
      </c>
      <c r="I299" t="s">
        <v>33</v>
      </c>
      <c r="J299">
        <v>32</v>
      </c>
      <c r="K299">
        <v>2.1</v>
      </c>
      <c r="L299">
        <v>316.27999999999997</v>
      </c>
      <c r="M299">
        <v>58.15</v>
      </c>
      <c r="N299" t="s">
        <v>47</v>
      </c>
      <c r="O299">
        <v>1</v>
      </c>
      <c r="P299" t="str" cm="1">
        <f t="array" ref="P299">_xlfn.IFS(C299&lt;25,"18-24", C299&lt;=35,"25-35", C299&lt;=50,"36-50",TRUE,"50+")</f>
        <v>36-50</v>
      </c>
      <c r="Q299" t="str">
        <f t="shared" si="28"/>
        <v>new</v>
      </c>
      <c r="R299" t="str">
        <f t="shared" si="29"/>
        <v>medium</v>
      </c>
      <c r="S299" t="str">
        <f t="shared" si="30"/>
        <v>Low</v>
      </c>
      <c r="T299" t="str">
        <f t="shared" si="31"/>
        <v>Sep</v>
      </c>
      <c r="U299">
        <f t="shared" si="32"/>
        <v>2022</v>
      </c>
      <c r="V299" t="str">
        <f t="shared" si="33"/>
        <v>0-5</v>
      </c>
      <c r="W299" t="str">
        <f t="shared" si="34"/>
        <v>Medium</v>
      </c>
    </row>
    <row r="300" spans="1:23" x14ac:dyDescent="0.3">
      <c r="A300">
        <v>600299</v>
      </c>
      <c r="B300">
        <v>33582</v>
      </c>
      <c r="C300">
        <v>29</v>
      </c>
      <c r="D300" t="s">
        <v>4</v>
      </c>
      <c r="E300" t="s">
        <v>13</v>
      </c>
      <c r="F300" t="s">
        <v>24</v>
      </c>
      <c r="G300" t="s">
        <v>27</v>
      </c>
      <c r="H300" s="1">
        <v>45643</v>
      </c>
      <c r="I300" t="s">
        <v>33</v>
      </c>
      <c r="J300">
        <v>33</v>
      </c>
      <c r="K300">
        <v>3.3</v>
      </c>
      <c r="L300">
        <v>1385.62</v>
      </c>
      <c r="M300">
        <v>42.52</v>
      </c>
      <c r="N300" t="s">
        <v>48</v>
      </c>
      <c r="O300">
        <v>5</v>
      </c>
      <c r="P300" t="str" cm="1">
        <f t="array" ref="P300">_xlfn.IFS(C300&lt;25,"18-24", C300&lt;=35,"25-35", C300&lt;=50,"36-50",TRUE,"50+")</f>
        <v>25-35</v>
      </c>
      <c r="Q300" t="str">
        <f t="shared" si="28"/>
        <v>new</v>
      </c>
      <c r="R300" t="str">
        <f t="shared" si="29"/>
        <v>high value</v>
      </c>
      <c r="S300" t="str">
        <f t="shared" si="30"/>
        <v>High</v>
      </c>
      <c r="T300" t="str">
        <f t="shared" si="31"/>
        <v>Dec</v>
      </c>
      <c r="U300">
        <f t="shared" si="32"/>
        <v>2024</v>
      </c>
      <c r="V300" t="str">
        <f t="shared" si="33"/>
        <v>0-5</v>
      </c>
      <c r="W300" t="str">
        <f t="shared" si="34"/>
        <v>Medium</v>
      </c>
    </row>
    <row r="301" spans="1:23" x14ac:dyDescent="0.3">
      <c r="A301">
        <v>600300</v>
      </c>
      <c r="B301">
        <v>54862</v>
      </c>
      <c r="C301">
        <v>58</v>
      </c>
      <c r="D301" t="s">
        <v>4</v>
      </c>
      <c r="E301" t="s">
        <v>13</v>
      </c>
      <c r="F301" t="s">
        <v>18</v>
      </c>
      <c r="G301" t="s">
        <v>23</v>
      </c>
      <c r="H301" s="1">
        <v>45252</v>
      </c>
      <c r="I301" t="s">
        <v>34</v>
      </c>
      <c r="J301">
        <v>74</v>
      </c>
      <c r="K301">
        <v>3.8</v>
      </c>
      <c r="L301">
        <v>1231.3499999999999</v>
      </c>
      <c r="M301">
        <v>31.91</v>
      </c>
      <c r="N301" t="s">
        <v>47</v>
      </c>
      <c r="O301">
        <v>4</v>
      </c>
      <c r="P301" t="str" cm="1">
        <f t="array" ref="P301">_xlfn.IFS(C301&lt;25,"18-24", C301&lt;=35,"25-35", C301&lt;=50,"36-50",TRUE,"50+")</f>
        <v>50+</v>
      </c>
      <c r="Q301" t="str">
        <f t="shared" si="28"/>
        <v>new</v>
      </c>
      <c r="R301" t="str">
        <f t="shared" si="29"/>
        <v>high value</v>
      </c>
      <c r="S301" t="str">
        <f t="shared" si="30"/>
        <v>medium</v>
      </c>
      <c r="T301" t="str">
        <f t="shared" si="31"/>
        <v>Nov</v>
      </c>
      <c r="U301">
        <f t="shared" si="32"/>
        <v>2023</v>
      </c>
      <c r="V301" t="str">
        <f t="shared" si="33"/>
        <v>0-5</v>
      </c>
      <c r="W301" t="str">
        <f t="shared" si="34"/>
        <v>Slow</v>
      </c>
    </row>
    <row r="302" spans="1:23" x14ac:dyDescent="0.3">
      <c r="A302">
        <v>600301</v>
      </c>
      <c r="B302">
        <v>50668</v>
      </c>
      <c r="C302">
        <v>51</v>
      </c>
      <c r="D302" t="s">
        <v>7</v>
      </c>
      <c r="E302" t="s">
        <v>15</v>
      </c>
      <c r="F302" t="s">
        <v>26</v>
      </c>
      <c r="G302" t="s">
        <v>21</v>
      </c>
      <c r="H302" s="1">
        <v>45560</v>
      </c>
      <c r="I302" t="s">
        <v>33</v>
      </c>
      <c r="J302">
        <v>79</v>
      </c>
      <c r="K302">
        <v>9.6</v>
      </c>
      <c r="L302">
        <v>1425.84</v>
      </c>
      <c r="M302">
        <v>69.22</v>
      </c>
      <c r="N302" t="s">
        <v>49</v>
      </c>
      <c r="O302">
        <v>1</v>
      </c>
      <c r="P302" t="str" cm="1">
        <f t="array" ref="P302">_xlfn.IFS(C302&lt;25,"18-24", C302&lt;=35,"25-35", C302&lt;=50,"36-50",TRUE,"50+")</f>
        <v>50+</v>
      </c>
      <c r="Q302" t="str">
        <f t="shared" si="28"/>
        <v>new</v>
      </c>
      <c r="R302" t="str">
        <f t="shared" si="29"/>
        <v>high value</v>
      </c>
      <c r="S302" t="str">
        <f t="shared" si="30"/>
        <v>Low</v>
      </c>
      <c r="T302" t="str">
        <f t="shared" si="31"/>
        <v>Sep</v>
      </c>
      <c r="U302">
        <f t="shared" si="32"/>
        <v>2024</v>
      </c>
      <c r="V302" t="str">
        <f t="shared" si="33"/>
        <v>5-10</v>
      </c>
      <c r="W302" t="str">
        <f t="shared" si="34"/>
        <v>Slow</v>
      </c>
    </row>
    <row r="303" spans="1:23" x14ac:dyDescent="0.3">
      <c r="A303">
        <v>600302</v>
      </c>
      <c r="B303">
        <v>76616</v>
      </c>
      <c r="C303">
        <v>34</v>
      </c>
      <c r="D303" t="s">
        <v>4</v>
      </c>
      <c r="E303" t="s">
        <v>13</v>
      </c>
      <c r="F303" t="s">
        <v>19</v>
      </c>
      <c r="G303" t="s">
        <v>27</v>
      </c>
      <c r="H303" s="1">
        <v>45127</v>
      </c>
      <c r="I303" t="s">
        <v>33</v>
      </c>
      <c r="J303">
        <v>29</v>
      </c>
      <c r="K303">
        <v>11.6</v>
      </c>
      <c r="L303">
        <v>1084.04</v>
      </c>
      <c r="M303">
        <v>88.1</v>
      </c>
      <c r="N303" t="s">
        <v>47</v>
      </c>
      <c r="O303">
        <v>3</v>
      </c>
      <c r="P303" t="str" cm="1">
        <f t="array" ref="P303">_xlfn.IFS(C303&lt;25,"18-24", C303&lt;=35,"25-35", C303&lt;=50,"36-50",TRUE,"50+")</f>
        <v>25-35</v>
      </c>
      <c r="Q303" t="str">
        <f t="shared" si="28"/>
        <v>new</v>
      </c>
      <c r="R303" t="str">
        <f t="shared" si="29"/>
        <v>high value</v>
      </c>
      <c r="S303" t="str">
        <f t="shared" si="30"/>
        <v>medium</v>
      </c>
      <c r="T303" t="str">
        <f t="shared" si="31"/>
        <v>Jul</v>
      </c>
      <c r="U303">
        <f t="shared" si="32"/>
        <v>2023</v>
      </c>
      <c r="V303" t="str">
        <f t="shared" si="33"/>
        <v>10-15</v>
      </c>
      <c r="W303" t="str">
        <f t="shared" si="34"/>
        <v>Fast</v>
      </c>
    </row>
    <row r="304" spans="1:23" x14ac:dyDescent="0.3">
      <c r="A304">
        <v>600303</v>
      </c>
      <c r="B304">
        <v>29820</v>
      </c>
      <c r="C304">
        <v>47</v>
      </c>
      <c r="D304" t="s">
        <v>7</v>
      </c>
      <c r="E304" t="s">
        <v>8</v>
      </c>
      <c r="F304" t="s">
        <v>18</v>
      </c>
      <c r="G304" t="s">
        <v>21</v>
      </c>
      <c r="H304" s="1">
        <v>45423</v>
      </c>
      <c r="I304" t="s">
        <v>34</v>
      </c>
      <c r="J304">
        <v>45</v>
      </c>
      <c r="K304">
        <v>5</v>
      </c>
      <c r="L304">
        <v>1093.73</v>
      </c>
      <c r="M304">
        <v>76.14</v>
      </c>
      <c r="N304" t="s">
        <v>49</v>
      </c>
      <c r="O304">
        <v>1</v>
      </c>
      <c r="P304" t="str" cm="1">
        <f t="array" ref="P304">_xlfn.IFS(C304&lt;25,"18-24", C304&lt;=35,"25-35", C304&lt;=50,"36-50",TRUE,"50+")</f>
        <v>36-50</v>
      </c>
      <c r="Q304" t="str">
        <f t="shared" si="28"/>
        <v>new</v>
      </c>
      <c r="R304" t="str">
        <f t="shared" si="29"/>
        <v>high value</v>
      </c>
      <c r="S304" t="str">
        <f t="shared" si="30"/>
        <v>Low</v>
      </c>
      <c r="T304" t="str">
        <f t="shared" si="31"/>
        <v>May</v>
      </c>
      <c r="U304">
        <f t="shared" si="32"/>
        <v>2024</v>
      </c>
      <c r="V304" t="str">
        <f t="shared" si="33"/>
        <v>0-5</v>
      </c>
      <c r="W304" t="str">
        <f t="shared" si="34"/>
        <v>Medium</v>
      </c>
    </row>
    <row r="305" spans="1:23" x14ac:dyDescent="0.3">
      <c r="A305">
        <v>600304</v>
      </c>
      <c r="B305">
        <v>80667</v>
      </c>
      <c r="C305">
        <v>38</v>
      </c>
      <c r="D305" t="s">
        <v>4</v>
      </c>
      <c r="E305" t="s">
        <v>15</v>
      </c>
      <c r="F305" t="s">
        <v>32</v>
      </c>
      <c r="G305" t="s">
        <v>23</v>
      </c>
      <c r="H305" s="1">
        <v>45138</v>
      </c>
      <c r="I305" t="s">
        <v>34</v>
      </c>
      <c r="J305">
        <v>46</v>
      </c>
      <c r="K305">
        <v>7.5</v>
      </c>
      <c r="L305">
        <v>822.62</v>
      </c>
      <c r="M305">
        <v>84.46</v>
      </c>
      <c r="N305" t="s">
        <v>48</v>
      </c>
      <c r="O305">
        <v>3</v>
      </c>
      <c r="P305" t="str" cm="1">
        <f t="array" ref="P305">_xlfn.IFS(C305&lt;25,"18-24", C305&lt;=35,"25-35", C305&lt;=50,"36-50",TRUE,"50+")</f>
        <v>36-50</v>
      </c>
      <c r="Q305" t="str">
        <f t="shared" si="28"/>
        <v>new</v>
      </c>
      <c r="R305" t="str">
        <f t="shared" si="29"/>
        <v>high value</v>
      </c>
      <c r="S305" t="str">
        <f t="shared" si="30"/>
        <v>medium</v>
      </c>
      <c r="T305" t="str">
        <f t="shared" si="31"/>
        <v>Jul</v>
      </c>
      <c r="U305">
        <f t="shared" si="32"/>
        <v>2023</v>
      </c>
      <c r="V305" t="str">
        <f t="shared" si="33"/>
        <v>5-10</v>
      </c>
      <c r="W305" t="str">
        <f t="shared" si="34"/>
        <v>Slow</v>
      </c>
    </row>
    <row r="306" spans="1:23" x14ac:dyDescent="0.3">
      <c r="A306">
        <v>600305</v>
      </c>
      <c r="B306">
        <v>54842</v>
      </c>
      <c r="C306">
        <v>58</v>
      </c>
      <c r="D306" t="s">
        <v>7</v>
      </c>
      <c r="E306" t="s">
        <v>15</v>
      </c>
      <c r="F306" t="s">
        <v>22</v>
      </c>
      <c r="G306" t="s">
        <v>31</v>
      </c>
      <c r="H306" s="1">
        <v>45652</v>
      </c>
      <c r="I306" t="s">
        <v>33</v>
      </c>
      <c r="J306">
        <v>59</v>
      </c>
      <c r="K306">
        <v>5.7</v>
      </c>
      <c r="L306">
        <v>1223.74</v>
      </c>
      <c r="M306">
        <v>106.16</v>
      </c>
      <c r="N306" t="s">
        <v>49</v>
      </c>
      <c r="O306">
        <v>3</v>
      </c>
      <c r="P306" t="str" cm="1">
        <f t="array" ref="P306">_xlfn.IFS(C306&lt;25,"18-24", C306&lt;=35,"25-35", C306&lt;=50,"36-50",TRUE,"50+")</f>
        <v>50+</v>
      </c>
      <c r="Q306" t="str">
        <f t="shared" si="28"/>
        <v>new</v>
      </c>
      <c r="R306" t="str">
        <f t="shared" si="29"/>
        <v>high value</v>
      </c>
      <c r="S306" t="str">
        <f t="shared" si="30"/>
        <v>medium</v>
      </c>
      <c r="T306" t="str">
        <f t="shared" si="31"/>
        <v>Dec</v>
      </c>
      <c r="U306">
        <f t="shared" si="32"/>
        <v>2024</v>
      </c>
      <c r="V306" t="str">
        <f t="shared" si="33"/>
        <v>5-10</v>
      </c>
      <c r="W306" t="str">
        <f t="shared" si="34"/>
        <v>Slow</v>
      </c>
    </row>
    <row r="307" spans="1:23" x14ac:dyDescent="0.3">
      <c r="A307">
        <v>600306</v>
      </c>
      <c r="B307">
        <v>60318</v>
      </c>
      <c r="C307">
        <v>20</v>
      </c>
      <c r="D307" t="s">
        <v>4</v>
      </c>
      <c r="E307" t="s">
        <v>11</v>
      </c>
      <c r="F307" t="s">
        <v>19</v>
      </c>
      <c r="G307" t="s">
        <v>29</v>
      </c>
      <c r="H307" s="1">
        <v>44893</v>
      </c>
      <c r="I307" t="s">
        <v>33</v>
      </c>
      <c r="J307">
        <v>31</v>
      </c>
      <c r="K307">
        <v>3.1</v>
      </c>
      <c r="L307">
        <v>569.94000000000005</v>
      </c>
      <c r="M307">
        <v>106.58</v>
      </c>
      <c r="N307" t="s">
        <v>49</v>
      </c>
      <c r="O307">
        <v>1</v>
      </c>
      <c r="P307" t="str" cm="1">
        <f t="array" ref="P307">_xlfn.IFS(C307&lt;25,"18-24", C307&lt;=35,"25-35", C307&lt;=50,"36-50",TRUE,"50+")</f>
        <v>18-24</v>
      </c>
      <c r="Q307" t="str">
        <f t="shared" si="28"/>
        <v>new</v>
      </c>
      <c r="R307" t="str">
        <f t="shared" si="29"/>
        <v>high value</v>
      </c>
      <c r="S307" t="str">
        <f t="shared" si="30"/>
        <v>Low</v>
      </c>
      <c r="T307" t="str">
        <f t="shared" si="31"/>
        <v>Nov</v>
      </c>
      <c r="U307">
        <f t="shared" si="32"/>
        <v>2022</v>
      </c>
      <c r="V307" t="str">
        <f t="shared" si="33"/>
        <v>0-5</v>
      </c>
      <c r="W307" t="str">
        <f t="shared" si="34"/>
        <v>Medium</v>
      </c>
    </row>
    <row r="308" spans="1:23" x14ac:dyDescent="0.3">
      <c r="A308">
        <v>600307</v>
      </c>
      <c r="B308">
        <v>75401</v>
      </c>
      <c r="C308">
        <v>24</v>
      </c>
      <c r="D308" t="s">
        <v>7</v>
      </c>
      <c r="E308" t="s">
        <v>16</v>
      </c>
      <c r="F308" t="s">
        <v>30</v>
      </c>
      <c r="G308" t="s">
        <v>23</v>
      </c>
      <c r="H308" s="1">
        <v>45571</v>
      </c>
      <c r="I308" t="s">
        <v>34</v>
      </c>
      <c r="J308">
        <v>72</v>
      </c>
      <c r="K308">
        <v>4.5</v>
      </c>
      <c r="L308">
        <v>301.77</v>
      </c>
      <c r="M308">
        <v>78.39</v>
      </c>
      <c r="N308" t="s">
        <v>50</v>
      </c>
      <c r="O308">
        <v>3</v>
      </c>
      <c r="P308" t="str" cm="1">
        <f t="array" ref="P308">_xlfn.IFS(C308&lt;25,"18-24", C308&lt;=35,"25-35", C308&lt;=50,"36-50",TRUE,"50+")</f>
        <v>18-24</v>
      </c>
      <c r="Q308" t="str">
        <f t="shared" si="28"/>
        <v>new</v>
      </c>
      <c r="R308" t="str">
        <f t="shared" si="29"/>
        <v>medium</v>
      </c>
      <c r="S308" t="str">
        <f t="shared" si="30"/>
        <v>medium</v>
      </c>
      <c r="T308" t="str">
        <f t="shared" si="31"/>
        <v>Oct</v>
      </c>
      <c r="U308">
        <f t="shared" si="32"/>
        <v>2024</v>
      </c>
      <c r="V308" t="str">
        <f t="shared" si="33"/>
        <v>0-5</v>
      </c>
      <c r="W308" t="str">
        <f t="shared" si="34"/>
        <v>Slow</v>
      </c>
    </row>
    <row r="309" spans="1:23" x14ac:dyDescent="0.3">
      <c r="A309">
        <v>600308</v>
      </c>
      <c r="B309">
        <v>43491</v>
      </c>
      <c r="C309">
        <v>53</v>
      </c>
      <c r="D309" t="s">
        <v>4</v>
      </c>
      <c r="E309" t="s">
        <v>5</v>
      </c>
      <c r="F309" t="s">
        <v>18</v>
      </c>
      <c r="G309" t="s">
        <v>21</v>
      </c>
      <c r="H309" s="1">
        <v>44851</v>
      </c>
      <c r="I309" t="s">
        <v>34</v>
      </c>
      <c r="J309">
        <v>25</v>
      </c>
      <c r="K309">
        <v>3.1</v>
      </c>
      <c r="L309">
        <v>990.78</v>
      </c>
      <c r="M309">
        <v>82.13</v>
      </c>
      <c r="N309" t="s">
        <v>50</v>
      </c>
      <c r="O309">
        <v>1</v>
      </c>
      <c r="P309" t="str" cm="1">
        <f t="array" ref="P309">_xlfn.IFS(C309&lt;25,"18-24", C309&lt;=35,"25-35", C309&lt;=50,"36-50",TRUE,"50+")</f>
        <v>50+</v>
      </c>
      <c r="Q309" t="str">
        <f t="shared" si="28"/>
        <v>repeat</v>
      </c>
      <c r="R309" t="str">
        <f t="shared" si="29"/>
        <v>high value</v>
      </c>
      <c r="S309" t="str">
        <f t="shared" si="30"/>
        <v>Low</v>
      </c>
      <c r="T309" t="str">
        <f t="shared" si="31"/>
        <v>Oct</v>
      </c>
      <c r="U309">
        <f t="shared" si="32"/>
        <v>2022</v>
      </c>
      <c r="V309" t="str">
        <f t="shared" si="33"/>
        <v>0-5</v>
      </c>
      <c r="W309" t="str">
        <f t="shared" si="34"/>
        <v>Fast</v>
      </c>
    </row>
    <row r="310" spans="1:23" x14ac:dyDescent="0.3">
      <c r="A310">
        <v>600309</v>
      </c>
      <c r="B310">
        <v>89623</v>
      </c>
      <c r="C310">
        <v>32</v>
      </c>
      <c r="D310" t="s">
        <v>7</v>
      </c>
      <c r="E310" t="s">
        <v>16</v>
      </c>
      <c r="F310" t="s">
        <v>18</v>
      </c>
      <c r="G310" t="s">
        <v>21</v>
      </c>
      <c r="H310" s="1">
        <v>44702</v>
      </c>
      <c r="I310" t="s">
        <v>34</v>
      </c>
      <c r="J310">
        <v>68</v>
      </c>
      <c r="K310">
        <v>2.5</v>
      </c>
      <c r="L310">
        <v>164.66</v>
      </c>
      <c r="M310">
        <v>71.19</v>
      </c>
      <c r="N310" t="s">
        <v>47</v>
      </c>
      <c r="O310">
        <v>2</v>
      </c>
      <c r="P310" t="str" cm="1">
        <f t="array" ref="P310">_xlfn.IFS(C310&lt;25,"18-24", C310&lt;=35,"25-35", C310&lt;=50,"36-50",TRUE,"50+")</f>
        <v>25-35</v>
      </c>
      <c r="Q310" t="str">
        <f t="shared" si="28"/>
        <v>repeat</v>
      </c>
      <c r="R310" t="str">
        <f t="shared" si="29"/>
        <v>low</v>
      </c>
      <c r="S310" t="str">
        <f t="shared" si="30"/>
        <v>Low</v>
      </c>
      <c r="T310" t="str">
        <f t="shared" si="31"/>
        <v>May</v>
      </c>
      <c r="U310">
        <f t="shared" si="32"/>
        <v>2022</v>
      </c>
      <c r="V310" t="str">
        <f t="shared" si="33"/>
        <v>0-5</v>
      </c>
      <c r="W310" t="str">
        <f t="shared" si="34"/>
        <v>Slow</v>
      </c>
    </row>
    <row r="311" spans="1:23" x14ac:dyDescent="0.3">
      <c r="A311">
        <v>600310</v>
      </c>
      <c r="B311">
        <v>56245</v>
      </c>
      <c r="C311">
        <v>45</v>
      </c>
      <c r="D311" t="s">
        <v>7</v>
      </c>
      <c r="E311" t="s">
        <v>13</v>
      </c>
      <c r="F311" t="s">
        <v>19</v>
      </c>
      <c r="G311" t="s">
        <v>27</v>
      </c>
      <c r="H311" s="1">
        <v>45353</v>
      </c>
      <c r="I311" t="s">
        <v>34</v>
      </c>
      <c r="J311">
        <v>73</v>
      </c>
      <c r="K311">
        <v>13.8</v>
      </c>
      <c r="L311">
        <v>232.95</v>
      </c>
      <c r="M311">
        <v>69.02</v>
      </c>
      <c r="N311" t="s">
        <v>47</v>
      </c>
      <c r="O311">
        <v>4</v>
      </c>
      <c r="P311" t="str" cm="1">
        <f t="array" ref="P311">_xlfn.IFS(C311&lt;25,"18-24", C311&lt;=35,"25-35", C311&lt;=50,"36-50",TRUE,"50+")</f>
        <v>36-50</v>
      </c>
      <c r="Q311" t="str">
        <f t="shared" si="28"/>
        <v>new</v>
      </c>
      <c r="R311" t="str">
        <f t="shared" si="29"/>
        <v>low</v>
      </c>
      <c r="S311" t="str">
        <f t="shared" si="30"/>
        <v>medium</v>
      </c>
      <c r="T311" t="str">
        <f t="shared" si="31"/>
        <v>Mar</v>
      </c>
      <c r="U311">
        <f t="shared" si="32"/>
        <v>2024</v>
      </c>
      <c r="V311" t="str">
        <f t="shared" si="33"/>
        <v>10-15</v>
      </c>
      <c r="W311" t="str">
        <f t="shared" si="34"/>
        <v>Slow</v>
      </c>
    </row>
    <row r="312" spans="1:23" x14ac:dyDescent="0.3">
      <c r="A312">
        <v>600311</v>
      </c>
      <c r="B312">
        <v>81207</v>
      </c>
      <c r="C312">
        <v>41</v>
      </c>
      <c r="D312" t="s">
        <v>4</v>
      </c>
      <c r="E312" t="s">
        <v>16</v>
      </c>
      <c r="F312" t="s">
        <v>19</v>
      </c>
      <c r="G312" t="s">
        <v>29</v>
      </c>
      <c r="H312" s="1">
        <v>44651</v>
      </c>
      <c r="I312" t="s">
        <v>33</v>
      </c>
      <c r="J312">
        <v>44</v>
      </c>
      <c r="K312">
        <v>13.5</v>
      </c>
      <c r="L312">
        <v>940.3</v>
      </c>
      <c r="M312">
        <v>52.67</v>
      </c>
      <c r="N312" t="s">
        <v>49</v>
      </c>
      <c r="O312">
        <v>3</v>
      </c>
      <c r="P312" t="str" cm="1">
        <f t="array" ref="P312">_xlfn.IFS(C312&lt;25,"18-24", C312&lt;=35,"25-35", C312&lt;=50,"36-50",TRUE,"50+")</f>
        <v>36-50</v>
      </c>
      <c r="Q312" t="str">
        <f t="shared" si="28"/>
        <v>new</v>
      </c>
      <c r="R312" t="str">
        <f t="shared" si="29"/>
        <v>high value</v>
      </c>
      <c r="S312" t="str">
        <f t="shared" si="30"/>
        <v>medium</v>
      </c>
      <c r="T312" t="str">
        <f t="shared" si="31"/>
        <v>Mar</v>
      </c>
      <c r="U312">
        <f t="shared" si="32"/>
        <v>2022</v>
      </c>
      <c r="V312" t="str">
        <f t="shared" si="33"/>
        <v>10-15</v>
      </c>
      <c r="W312" t="str">
        <f t="shared" si="34"/>
        <v>Medium</v>
      </c>
    </row>
    <row r="313" spans="1:23" x14ac:dyDescent="0.3">
      <c r="A313">
        <v>600312</v>
      </c>
      <c r="B313">
        <v>75295</v>
      </c>
      <c r="C313">
        <v>29</v>
      </c>
      <c r="D313" t="s">
        <v>7</v>
      </c>
      <c r="E313" t="s">
        <v>5</v>
      </c>
      <c r="F313" t="s">
        <v>26</v>
      </c>
      <c r="G313" t="s">
        <v>25</v>
      </c>
      <c r="H313" s="1">
        <v>45151</v>
      </c>
      <c r="I313" t="s">
        <v>34</v>
      </c>
      <c r="J313">
        <v>54</v>
      </c>
      <c r="K313">
        <v>14.6</v>
      </c>
      <c r="L313">
        <v>322.57</v>
      </c>
      <c r="M313">
        <v>83.45</v>
      </c>
      <c r="N313" t="s">
        <v>47</v>
      </c>
      <c r="O313">
        <v>3</v>
      </c>
      <c r="P313" t="str" cm="1">
        <f t="array" ref="P313">_xlfn.IFS(C313&lt;25,"18-24", C313&lt;=35,"25-35", C313&lt;=50,"36-50",TRUE,"50+")</f>
        <v>25-35</v>
      </c>
      <c r="Q313" t="str">
        <f t="shared" si="28"/>
        <v>new</v>
      </c>
      <c r="R313" t="str">
        <f t="shared" si="29"/>
        <v>medium</v>
      </c>
      <c r="S313" t="str">
        <f t="shared" si="30"/>
        <v>medium</v>
      </c>
      <c r="T313" t="str">
        <f t="shared" si="31"/>
        <v>Aug</v>
      </c>
      <c r="U313">
        <f t="shared" si="32"/>
        <v>2023</v>
      </c>
      <c r="V313" t="str">
        <f t="shared" si="33"/>
        <v>10-15</v>
      </c>
      <c r="W313" t="str">
        <f t="shared" si="34"/>
        <v>Slow</v>
      </c>
    </row>
    <row r="314" spans="1:23" x14ac:dyDescent="0.3">
      <c r="A314">
        <v>600313</v>
      </c>
      <c r="B314">
        <v>74676</v>
      </c>
      <c r="C314">
        <v>21</v>
      </c>
      <c r="D314" t="s">
        <v>7</v>
      </c>
      <c r="E314" t="s">
        <v>15</v>
      </c>
      <c r="F314" t="s">
        <v>19</v>
      </c>
      <c r="G314" t="s">
        <v>25</v>
      </c>
      <c r="H314" s="1">
        <v>45599</v>
      </c>
      <c r="I314" t="s">
        <v>33</v>
      </c>
      <c r="J314">
        <v>31</v>
      </c>
      <c r="K314">
        <v>1.3</v>
      </c>
      <c r="L314">
        <v>1193.21</v>
      </c>
      <c r="M314">
        <v>51.2</v>
      </c>
      <c r="N314" t="s">
        <v>50</v>
      </c>
      <c r="O314">
        <v>4</v>
      </c>
      <c r="P314" t="str" cm="1">
        <f t="array" ref="P314">_xlfn.IFS(C314&lt;25,"18-24", C314&lt;=35,"25-35", C314&lt;=50,"36-50",TRUE,"50+")</f>
        <v>18-24</v>
      </c>
      <c r="Q314" t="str">
        <f t="shared" si="28"/>
        <v>new</v>
      </c>
      <c r="R314" t="str">
        <f t="shared" si="29"/>
        <v>high value</v>
      </c>
      <c r="S314" t="str">
        <f t="shared" si="30"/>
        <v>medium</v>
      </c>
      <c r="T314" t="str">
        <f t="shared" si="31"/>
        <v>Nov</v>
      </c>
      <c r="U314">
        <f t="shared" si="32"/>
        <v>2024</v>
      </c>
      <c r="V314" t="str">
        <f t="shared" si="33"/>
        <v>0-5</v>
      </c>
      <c r="W314" t="str">
        <f t="shared" si="34"/>
        <v>Medium</v>
      </c>
    </row>
    <row r="315" spans="1:23" x14ac:dyDescent="0.3">
      <c r="A315">
        <v>600314</v>
      </c>
      <c r="B315">
        <v>75218</v>
      </c>
      <c r="C315">
        <v>27</v>
      </c>
      <c r="D315" t="s">
        <v>4</v>
      </c>
      <c r="E315" t="s">
        <v>13</v>
      </c>
      <c r="F315" t="s">
        <v>28</v>
      </c>
      <c r="G315" t="s">
        <v>27</v>
      </c>
      <c r="H315" s="1">
        <v>45440</v>
      </c>
      <c r="I315" t="s">
        <v>33</v>
      </c>
      <c r="J315">
        <v>48</v>
      </c>
      <c r="K315">
        <v>8.1999999999999993</v>
      </c>
      <c r="L315">
        <v>1148.68</v>
      </c>
      <c r="M315">
        <v>65.319999999999993</v>
      </c>
      <c r="N315" t="s">
        <v>50</v>
      </c>
      <c r="O315">
        <v>2</v>
      </c>
      <c r="P315" t="str" cm="1">
        <f t="array" ref="P315">_xlfn.IFS(C315&lt;25,"18-24", C315&lt;=35,"25-35", C315&lt;=50,"36-50",TRUE,"50+")</f>
        <v>25-35</v>
      </c>
      <c r="Q315" t="str">
        <f t="shared" si="28"/>
        <v>new</v>
      </c>
      <c r="R315" t="str">
        <f t="shared" si="29"/>
        <v>high value</v>
      </c>
      <c r="S315" t="str">
        <f t="shared" si="30"/>
        <v>Low</v>
      </c>
      <c r="T315" t="str">
        <f t="shared" si="31"/>
        <v>May</v>
      </c>
      <c r="U315">
        <f t="shared" si="32"/>
        <v>2024</v>
      </c>
      <c r="V315" t="str">
        <f t="shared" si="33"/>
        <v>5-10</v>
      </c>
      <c r="W315" t="str">
        <f t="shared" si="34"/>
        <v>Slow</v>
      </c>
    </row>
    <row r="316" spans="1:23" x14ac:dyDescent="0.3">
      <c r="A316">
        <v>600315</v>
      </c>
      <c r="B316">
        <v>11064</v>
      </c>
      <c r="C316">
        <v>21</v>
      </c>
      <c r="D316" t="s">
        <v>7</v>
      </c>
      <c r="E316" t="s">
        <v>15</v>
      </c>
      <c r="F316" t="s">
        <v>32</v>
      </c>
      <c r="G316" t="s">
        <v>27</v>
      </c>
      <c r="H316" s="1">
        <v>44698</v>
      </c>
      <c r="I316" t="s">
        <v>33</v>
      </c>
      <c r="J316">
        <v>28</v>
      </c>
      <c r="K316">
        <v>9</v>
      </c>
      <c r="L316">
        <v>1268.3</v>
      </c>
      <c r="M316">
        <v>100.86</v>
      </c>
      <c r="N316" t="s">
        <v>47</v>
      </c>
      <c r="O316">
        <v>2</v>
      </c>
      <c r="P316" t="str" cm="1">
        <f t="array" ref="P316">_xlfn.IFS(C316&lt;25,"18-24", C316&lt;=35,"25-35", C316&lt;=50,"36-50",TRUE,"50+")</f>
        <v>18-24</v>
      </c>
      <c r="Q316" t="str">
        <f t="shared" si="28"/>
        <v>new</v>
      </c>
      <c r="R316" t="str">
        <f t="shared" si="29"/>
        <v>high value</v>
      </c>
      <c r="S316" t="str">
        <f t="shared" si="30"/>
        <v>Low</v>
      </c>
      <c r="T316" t="str">
        <f t="shared" si="31"/>
        <v>May</v>
      </c>
      <c r="U316">
        <f t="shared" si="32"/>
        <v>2022</v>
      </c>
      <c r="V316" t="str">
        <f t="shared" si="33"/>
        <v>5-10</v>
      </c>
      <c r="W316" t="str">
        <f t="shared" si="34"/>
        <v>Fast</v>
      </c>
    </row>
    <row r="317" spans="1:23" x14ac:dyDescent="0.3">
      <c r="A317">
        <v>600316</v>
      </c>
      <c r="B317">
        <v>88066</v>
      </c>
      <c r="C317">
        <v>18</v>
      </c>
      <c r="D317" t="s">
        <v>4</v>
      </c>
      <c r="E317" t="s">
        <v>8</v>
      </c>
      <c r="F317" t="s">
        <v>19</v>
      </c>
      <c r="G317" t="s">
        <v>21</v>
      </c>
      <c r="H317" s="1">
        <v>44610</v>
      </c>
      <c r="I317" t="s">
        <v>33</v>
      </c>
      <c r="J317">
        <v>54</v>
      </c>
      <c r="K317">
        <v>12.6</v>
      </c>
      <c r="L317">
        <v>1171.25</v>
      </c>
      <c r="M317">
        <v>95.9</v>
      </c>
      <c r="N317" t="s">
        <v>49</v>
      </c>
      <c r="O317">
        <v>3</v>
      </c>
      <c r="P317" t="str" cm="1">
        <f t="array" ref="P317">_xlfn.IFS(C317&lt;25,"18-24", C317&lt;=35,"25-35", C317&lt;=50,"36-50",TRUE,"50+")</f>
        <v>18-24</v>
      </c>
      <c r="Q317" t="str">
        <f t="shared" si="28"/>
        <v>new</v>
      </c>
      <c r="R317" t="str">
        <f t="shared" si="29"/>
        <v>high value</v>
      </c>
      <c r="S317" t="str">
        <f t="shared" si="30"/>
        <v>medium</v>
      </c>
      <c r="T317" t="str">
        <f t="shared" si="31"/>
        <v>Feb</v>
      </c>
      <c r="U317">
        <f t="shared" si="32"/>
        <v>2022</v>
      </c>
      <c r="V317" t="str">
        <f t="shared" si="33"/>
        <v>10-15</v>
      </c>
      <c r="W317" t="str">
        <f t="shared" si="34"/>
        <v>Slow</v>
      </c>
    </row>
    <row r="318" spans="1:23" x14ac:dyDescent="0.3">
      <c r="A318">
        <v>600317</v>
      </c>
      <c r="B318">
        <v>10415</v>
      </c>
      <c r="C318">
        <v>50</v>
      </c>
      <c r="D318" t="s">
        <v>4</v>
      </c>
      <c r="E318" t="s">
        <v>5</v>
      </c>
      <c r="F318" t="s">
        <v>26</v>
      </c>
      <c r="G318" t="s">
        <v>29</v>
      </c>
      <c r="H318" s="1">
        <v>44796</v>
      </c>
      <c r="I318" t="s">
        <v>34</v>
      </c>
      <c r="J318">
        <v>51</v>
      </c>
      <c r="K318">
        <v>5.0999999999999996</v>
      </c>
      <c r="L318">
        <v>1221.22</v>
      </c>
      <c r="M318">
        <v>115.14</v>
      </c>
      <c r="N318" t="s">
        <v>47</v>
      </c>
      <c r="O318">
        <v>3</v>
      </c>
      <c r="P318" t="str" cm="1">
        <f t="array" ref="P318">_xlfn.IFS(C318&lt;25,"18-24", C318&lt;=35,"25-35", C318&lt;=50,"36-50",TRUE,"50+")</f>
        <v>36-50</v>
      </c>
      <c r="Q318" t="str">
        <f t="shared" si="28"/>
        <v>new</v>
      </c>
      <c r="R318" t="str">
        <f t="shared" si="29"/>
        <v>high value</v>
      </c>
      <c r="S318" t="str">
        <f t="shared" si="30"/>
        <v>medium</v>
      </c>
      <c r="T318" t="str">
        <f t="shared" si="31"/>
        <v>Aug</v>
      </c>
      <c r="U318">
        <f t="shared" si="32"/>
        <v>2022</v>
      </c>
      <c r="V318" t="str">
        <f t="shared" si="33"/>
        <v>5-10</v>
      </c>
      <c r="W318" t="str">
        <f t="shared" si="34"/>
        <v>Slow</v>
      </c>
    </row>
    <row r="319" spans="1:23" x14ac:dyDescent="0.3">
      <c r="A319">
        <v>600318</v>
      </c>
      <c r="B319">
        <v>30028</v>
      </c>
      <c r="C319">
        <v>38</v>
      </c>
      <c r="D319" t="s">
        <v>4</v>
      </c>
      <c r="E319" t="s">
        <v>5</v>
      </c>
      <c r="F319" t="s">
        <v>30</v>
      </c>
      <c r="G319" t="s">
        <v>27</v>
      </c>
      <c r="H319" s="1">
        <v>45205</v>
      </c>
      <c r="I319" t="s">
        <v>34</v>
      </c>
      <c r="J319">
        <v>74</v>
      </c>
      <c r="K319">
        <v>3.9</v>
      </c>
      <c r="L319">
        <v>178.69</v>
      </c>
      <c r="M319">
        <v>95.82</v>
      </c>
      <c r="N319" t="s">
        <v>48</v>
      </c>
      <c r="O319">
        <v>1</v>
      </c>
      <c r="P319" t="str" cm="1">
        <f t="array" ref="P319">_xlfn.IFS(C319&lt;25,"18-24", C319&lt;=35,"25-35", C319&lt;=50,"36-50",TRUE,"50+")</f>
        <v>36-50</v>
      </c>
      <c r="Q319" t="str">
        <f t="shared" si="28"/>
        <v>new</v>
      </c>
      <c r="R319" t="str">
        <f t="shared" si="29"/>
        <v>low</v>
      </c>
      <c r="S319" t="str">
        <f t="shared" si="30"/>
        <v>Low</v>
      </c>
      <c r="T319" t="str">
        <f t="shared" si="31"/>
        <v>Oct</v>
      </c>
      <c r="U319">
        <f t="shared" si="32"/>
        <v>2023</v>
      </c>
      <c r="V319" t="str">
        <f t="shared" si="33"/>
        <v>0-5</v>
      </c>
      <c r="W319" t="str">
        <f t="shared" si="34"/>
        <v>Slow</v>
      </c>
    </row>
    <row r="320" spans="1:23" x14ac:dyDescent="0.3">
      <c r="A320">
        <v>600319</v>
      </c>
      <c r="B320">
        <v>25816</v>
      </c>
      <c r="C320">
        <v>50</v>
      </c>
      <c r="D320" t="s">
        <v>4</v>
      </c>
      <c r="E320" t="s">
        <v>15</v>
      </c>
      <c r="F320" t="s">
        <v>18</v>
      </c>
      <c r="G320" t="s">
        <v>21</v>
      </c>
      <c r="H320" s="1">
        <v>44854</v>
      </c>
      <c r="I320" t="s">
        <v>34</v>
      </c>
      <c r="J320">
        <v>29</v>
      </c>
      <c r="K320">
        <v>7.9</v>
      </c>
      <c r="L320">
        <v>541.71</v>
      </c>
      <c r="M320">
        <v>31.28</v>
      </c>
      <c r="N320" t="s">
        <v>50</v>
      </c>
      <c r="O320">
        <v>2</v>
      </c>
      <c r="P320" t="str" cm="1">
        <f t="array" ref="P320">_xlfn.IFS(C320&lt;25,"18-24", C320&lt;=35,"25-35", C320&lt;=50,"36-50",TRUE,"50+")</f>
        <v>36-50</v>
      </c>
      <c r="Q320" t="str">
        <f t="shared" si="28"/>
        <v>repeat</v>
      </c>
      <c r="R320" t="str">
        <f t="shared" si="29"/>
        <v>high value</v>
      </c>
      <c r="S320" t="str">
        <f t="shared" si="30"/>
        <v>Low</v>
      </c>
      <c r="T320" t="str">
        <f t="shared" si="31"/>
        <v>Oct</v>
      </c>
      <c r="U320">
        <f t="shared" si="32"/>
        <v>2022</v>
      </c>
      <c r="V320" t="str">
        <f t="shared" si="33"/>
        <v>5-10</v>
      </c>
      <c r="W320" t="str">
        <f t="shared" si="34"/>
        <v>Fast</v>
      </c>
    </row>
    <row r="321" spans="1:23" x14ac:dyDescent="0.3">
      <c r="A321">
        <v>600320</v>
      </c>
      <c r="B321">
        <v>74979</v>
      </c>
      <c r="C321">
        <v>43</v>
      </c>
      <c r="D321" t="s">
        <v>4</v>
      </c>
      <c r="E321" t="s">
        <v>15</v>
      </c>
      <c r="F321" t="s">
        <v>24</v>
      </c>
      <c r="G321" t="s">
        <v>21</v>
      </c>
      <c r="H321" s="1">
        <v>45533</v>
      </c>
      <c r="I321" t="s">
        <v>34</v>
      </c>
      <c r="J321">
        <v>32</v>
      </c>
      <c r="K321">
        <v>4.5999999999999996</v>
      </c>
      <c r="L321">
        <v>1022.36</v>
      </c>
      <c r="M321">
        <v>57.21</v>
      </c>
      <c r="N321" t="s">
        <v>48</v>
      </c>
      <c r="O321">
        <v>4</v>
      </c>
      <c r="P321" t="str" cm="1">
        <f t="array" ref="P321">_xlfn.IFS(C321&lt;25,"18-24", C321&lt;=35,"25-35", C321&lt;=50,"36-50",TRUE,"50+")</f>
        <v>36-50</v>
      </c>
      <c r="Q321" t="str">
        <f t="shared" si="28"/>
        <v>new</v>
      </c>
      <c r="R321" t="str">
        <f t="shared" si="29"/>
        <v>high value</v>
      </c>
      <c r="S321" t="str">
        <f t="shared" si="30"/>
        <v>medium</v>
      </c>
      <c r="T321" t="str">
        <f t="shared" si="31"/>
        <v>Aug</v>
      </c>
      <c r="U321">
        <f t="shared" si="32"/>
        <v>2024</v>
      </c>
      <c r="V321" t="str">
        <f t="shared" si="33"/>
        <v>0-5</v>
      </c>
      <c r="W321" t="str">
        <f t="shared" si="34"/>
        <v>Medium</v>
      </c>
    </row>
    <row r="322" spans="1:23" x14ac:dyDescent="0.3">
      <c r="A322">
        <v>600321</v>
      </c>
      <c r="B322">
        <v>76650</v>
      </c>
      <c r="C322">
        <v>49</v>
      </c>
      <c r="D322" t="s">
        <v>7</v>
      </c>
      <c r="E322" t="s">
        <v>13</v>
      </c>
      <c r="F322" t="s">
        <v>24</v>
      </c>
      <c r="G322" t="s">
        <v>31</v>
      </c>
      <c r="H322" s="1">
        <v>44761</v>
      </c>
      <c r="I322" t="s">
        <v>34</v>
      </c>
      <c r="J322">
        <v>46</v>
      </c>
      <c r="K322">
        <v>10</v>
      </c>
      <c r="L322">
        <v>363.05</v>
      </c>
      <c r="M322">
        <v>36.89</v>
      </c>
      <c r="N322" t="s">
        <v>50</v>
      </c>
      <c r="O322">
        <v>2</v>
      </c>
      <c r="P322" t="str" cm="1">
        <f t="array" ref="P322">_xlfn.IFS(C322&lt;25,"18-24", C322&lt;=35,"25-35", C322&lt;=50,"36-50",TRUE,"50+")</f>
        <v>36-50</v>
      </c>
      <c r="Q322" t="str">
        <f t="shared" si="28"/>
        <v>new</v>
      </c>
      <c r="R322" t="str">
        <f t="shared" si="29"/>
        <v>medium</v>
      </c>
      <c r="S322" t="str">
        <f t="shared" si="30"/>
        <v>Low</v>
      </c>
      <c r="T322" t="str">
        <f t="shared" si="31"/>
        <v>Jul</v>
      </c>
      <c r="U322">
        <f t="shared" si="32"/>
        <v>2022</v>
      </c>
      <c r="V322" t="str">
        <f t="shared" si="33"/>
        <v>5-10</v>
      </c>
      <c r="W322" t="str">
        <f t="shared" si="34"/>
        <v>Slow</v>
      </c>
    </row>
    <row r="323" spans="1:23" x14ac:dyDescent="0.3">
      <c r="A323">
        <v>600322</v>
      </c>
      <c r="B323">
        <v>40696</v>
      </c>
      <c r="C323">
        <v>35</v>
      </c>
      <c r="D323" t="s">
        <v>7</v>
      </c>
      <c r="E323" t="s">
        <v>8</v>
      </c>
      <c r="F323" t="s">
        <v>22</v>
      </c>
      <c r="G323" t="s">
        <v>29</v>
      </c>
      <c r="H323" s="1">
        <v>44899</v>
      </c>
      <c r="I323" t="s">
        <v>34</v>
      </c>
      <c r="J323">
        <v>27</v>
      </c>
      <c r="K323">
        <v>10.1</v>
      </c>
      <c r="L323">
        <v>303.54000000000002</v>
      </c>
      <c r="M323">
        <v>35.47</v>
      </c>
      <c r="N323" t="s">
        <v>47</v>
      </c>
      <c r="O323">
        <v>5</v>
      </c>
      <c r="P323" t="str" cm="1">
        <f t="array" ref="P323">_xlfn.IFS(C323&lt;25,"18-24", C323&lt;=35,"25-35", C323&lt;=50,"36-50",TRUE,"50+")</f>
        <v>25-35</v>
      </c>
      <c r="Q323" t="str">
        <f t="shared" ref="Q323:Q386" si="35">IF(COUNTIF($B:$B,B323)&gt;1,"repeat","new")</f>
        <v>new</v>
      </c>
      <c r="R323" t="str">
        <f t="shared" ref="R323:R386" si="36">IF(L323&gt;500,"high value",IF( L323&gt;250,"medium","low"))</f>
        <v>medium</v>
      </c>
      <c r="S323" t="str">
        <f t="shared" ref="S323:S386" si="37">IF(O323&lt;=2,"Low",IF(O323&lt;=4,"medium","High"))</f>
        <v>High</v>
      </c>
      <c r="T323" t="str">
        <f t="shared" ref="T323:T386" si="38">TEXT(H323,"MMM")</f>
        <v>Dec</v>
      </c>
      <c r="U323">
        <f t="shared" ref="U323:U386" si="39">YEAR(H323)</f>
        <v>2022</v>
      </c>
      <c r="V323" t="str">
        <f t="shared" ref="V323:V386" si="40">IF(K323&lt;=5,"0-5",IF(K323&lt;=10,"5-10",IF(K323&lt;=15,"10-15","15+")))</f>
        <v>10-15</v>
      </c>
      <c r="W323" t="str">
        <f t="shared" ref="W323:W386" si="41">IF(J323&lt;=30,"Fast",IF(J323&lt;=45,"Medium","Slow"))</f>
        <v>Fast</v>
      </c>
    </row>
    <row r="324" spans="1:23" x14ac:dyDescent="0.3">
      <c r="A324">
        <v>600323</v>
      </c>
      <c r="B324">
        <v>72856</v>
      </c>
      <c r="C324">
        <v>52</v>
      </c>
      <c r="D324" t="s">
        <v>7</v>
      </c>
      <c r="E324" t="s">
        <v>16</v>
      </c>
      <c r="F324" t="s">
        <v>32</v>
      </c>
      <c r="G324" t="s">
        <v>25</v>
      </c>
      <c r="H324" s="1">
        <v>45107</v>
      </c>
      <c r="I324" t="s">
        <v>33</v>
      </c>
      <c r="J324">
        <v>30</v>
      </c>
      <c r="K324">
        <v>5.3</v>
      </c>
      <c r="L324">
        <v>208.82</v>
      </c>
      <c r="M324">
        <v>65.31</v>
      </c>
      <c r="N324" t="s">
        <v>50</v>
      </c>
      <c r="O324">
        <v>4</v>
      </c>
      <c r="P324" t="str" cm="1">
        <f t="array" ref="P324">_xlfn.IFS(C324&lt;25,"18-24", C324&lt;=35,"25-35", C324&lt;=50,"36-50",TRUE,"50+")</f>
        <v>50+</v>
      </c>
      <c r="Q324" t="str">
        <f t="shared" si="35"/>
        <v>new</v>
      </c>
      <c r="R324" t="str">
        <f t="shared" si="36"/>
        <v>low</v>
      </c>
      <c r="S324" t="str">
        <f t="shared" si="37"/>
        <v>medium</v>
      </c>
      <c r="T324" t="str">
        <f t="shared" si="38"/>
        <v>Jun</v>
      </c>
      <c r="U324">
        <f t="shared" si="39"/>
        <v>2023</v>
      </c>
      <c r="V324" t="str">
        <f t="shared" si="40"/>
        <v>5-10</v>
      </c>
      <c r="W324" t="str">
        <f t="shared" si="41"/>
        <v>Fast</v>
      </c>
    </row>
    <row r="325" spans="1:23" x14ac:dyDescent="0.3">
      <c r="A325">
        <v>600324</v>
      </c>
      <c r="B325">
        <v>88163</v>
      </c>
      <c r="C325">
        <v>20</v>
      </c>
      <c r="D325" t="s">
        <v>7</v>
      </c>
      <c r="E325" t="s">
        <v>16</v>
      </c>
      <c r="F325" t="s">
        <v>18</v>
      </c>
      <c r="G325" t="s">
        <v>27</v>
      </c>
      <c r="H325" s="1">
        <v>45593</v>
      </c>
      <c r="I325" t="s">
        <v>33</v>
      </c>
      <c r="J325">
        <v>82</v>
      </c>
      <c r="K325">
        <v>2.7</v>
      </c>
      <c r="L325">
        <v>1376.98</v>
      </c>
      <c r="M325">
        <v>24.87</v>
      </c>
      <c r="N325" t="s">
        <v>48</v>
      </c>
      <c r="O325">
        <v>1</v>
      </c>
      <c r="P325" t="str" cm="1">
        <f t="array" ref="P325">_xlfn.IFS(C325&lt;25,"18-24", C325&lt;=35,"25-35", C325&lt;=50,"36-50",TRUE,"50+")</f>
        <v>18-24</v>
      </c>
      <c r="Q325" t="str">
        <f t="shared" si="35"/>
        <v>new</v>
      </c>
      <c r="R325" t="str">
        <f t="shared" si="36"/>
        <v>high value</v>
      </c>
      <c r="S325" t="str">
        <f t="shared" si="37"/>
        <v>Low</v>
      </c>
      <c r="T325" t="str">
        <f t="shared" si="38"/>
        <v>Oct</v>
      </c>
      <c r="U325">
        <f t="shared" si="39"/>
        <v>2024</v>
      </c>
      <c r="V325" t="str">
        <f t="shared" si="40"/>
        <v>0-5</v>
      </c>
      <c r="W325" t="str">
        <f t="shared" si="41"/>
        <v>Slow</v>
      </c>
    </row>
    <row r="326" spans="1:23" x14ac:dyDescent="0.3">
      <c r="A326">
        <v>600325</v>
      </c>
      <c r="B326">
        <v>99907</v>
      </c>
      <c r="C326">
        <v>34</v>
      </c>
      <c r="D326" t="s">
        <v>7</v>
      </c>
      <c r="E326" t="s">
        <v>16</v>
      </c>
      <c r="F326" t="s">
        <v>19</v>
      </c>
      <c r="G326" t="s">
        <v>29</v>
      </c>
      <c r="H326" s="1">
        <v>45311</v>
      </c>
      <c r="I326" t="s">
        <v>33</v>
      </c>
      <c r="J326">
        <v>41</v>
      </c>
      <c r="K326">
        <v>1.9</v>
      </c>
      <c r="L326">
        <v>746.92</v>
      </c>
      <c r="M326">
        <v>75.13</v>
      </c>
      <c r="N326" t="s">
        <v>49</v>
      </c>
      <c r="O326">
        <v>1</v>
      </c>
      <c r="P326" t="str" cm="1">
        <f t="array" ref="P326">_xlfn.IFS(C326&lt;25,"18-24", C326&lt;=35,"25-35", C326&lt;=50,"36-50",TRUE,"50+")</f>
        <v>25-35</v>
      </c>
      <c r="Q326" t="str">
        <f t="shared" si="35"/>
        <v>new</v>
      </c>
      <c r="R326" t="str">
        <f t="shared" si="36"/>
        <v>high value</v>
      </c>
      <c r="S326" t="str">
        <f t="shared" si="37"/>
        <v>Low</v>
      </c>
      <c r="T326" t="str">
        <f t="shared" si="38"/>
        <v>Jan</v>
      </c>
      <c r="U326">
        <f t="shared" si="39"/>
        <v>2024</v>
      </c>
      <c r="V326" t="str">
        <f t="shared" si="40"/>
        <v>0-5</v>
      </c>
      <c r="W326" t="str">
        <f t="shared" si="41"/>
        <v>Medium</v>
      </c>
    </row>
    <row r="327" spans="1:23" x14ac:dyDescent="0.3">
      <c r="A327">
        <v>600326</v>
      </c>
      <c r="B327">
        <v>34798</v>
      </c>
      <c r="C327">
        <v>63</v>
      </c>
      <c r="D327" t="s">
        <v>4</v>
      </c>
      <c r="E327" t="s">
        <v>11</v>
      </c>
      <c r="F327" t="s">
        <v>24</v>
      </c>
      <c r="G327" t="s">
        <v>25</v>
      </c>
      <c r="H327" s="1">
        <v>44970</v>
      </c>
      <c r="I327" t="s">
        <v>34</v>
      </c>
      <c r="J327">
        <v>60</v>
      </c>
      <c r="K327">
        <v>5</v>
      </c>
      <c r="L327">
        <v>1276.67</v>
      </c>
      <c r="M327">
        <v>113.53</v>
      </c>
      <c r="N327" t="s">
        <v>48</v>
      </c>
      <c r="O327">
        <v>2</v>
      </c>
      <c r="P327" t="str" cm="1">
        <f t="array" ref="P327">_xlfn.IFS(C327&lt;25,"18-24", C327&lt;=35,"25-35", C327&lt;=50,"36-50",TRUE,"50+")</f>
        <v>50+</v>
      </c>
      <c r="Q327" t="str">
        <f t="shared" si="35"/>
        <v>new</v>
      </c>
      <c r="R327" t="str">
        <f t="shared" si="36"/>
        <v>high value</v>
      </c>
      <c r="S327" t="str">
        <f t="shared" si="37"/>
        <v>Low</v>
      </c>
      <c r="T327" t="str">
        <f t="shared" si="38"/>
        <v>Feb</v>
      </c>
      <c r="U327">
        <f t="shared" si="39"/>
        <v>2023</v>
      </c>
      <c r="V327" t="str">
        <f t="shared" si="40"/>
        <v>0-5</v>
      </c>
      <c r="W327" t="str">
        <f t="shared" si="41"/>
        <v>Slow</v>
      </c>
    </row>
    <row r="328" spans="1:23" x14ac:dyDescent="0.3">
      <c r="A328">
        <v>600327</v>
      </c>
      <c r="B328">
        <v>88912</v>
      </c>
      <c r="C328">
        <v>55</v>
      </c>
      <c r="D328" t="s">
        <v>4</v>
      </c>
      <c r="E328" t="s">
        <v>5</v>
      </c>
      <c r="F328" t="s">
        <v>24</v>
      </c>
      <c r="G328" t="s">
        <v>31</v>
      </c>
      <c r="H328" s="1">
        <v>45024</v>
      </c>
      <c r="I328" t="s">
        <v>34</v>
      </c>
      <c r="J328">
        <v>84</v>
      </c>
      <c r="K328">
        <v>13.1</v>
      </c>
      <c r="L328">
        <v>594.79</v>
      </c>
      <c r="M328">
        <v>34.76</v>
      </c>
      <c r="N328" t="s">
        <v>50</v>
      </c>
      <c r="O328">
        <v>4</v>
      </c>
      <c r="P328" t="str" cm="1">
        <f t="array" ref="P328">_xlfn.IFS(C328&lt;25,"18-24", C328&lt;=35,"25-35", C328&lt;=50,"36-50",TRUE,"50+")</f>
        <v>50+</v>
      </c>
      <c r="Q328" t="str">
        <f t="shared" si="35"/>
        <v>new</v>
      </c>
      <c r="R328" t="str">
        <f t="shared" si="36"/>
        <v>high value</v>
      </c>
      <c r="S328" t="str">
        <f t="shared" si="37"/>
        <v>medium</v>
      </c>
      <c r="T328" t="str">
        <f t="shared" si="38"/>
        <v>Apr</v>
      </c>
      <c r="U328">
        <f t="shared" si="39"/>
        <v>2023</v>
      </c>
      <c r="V328" t="str">
        <f t="shared" si="40"/>
        <v>10-15</v>
      </c>
      <c r="W328" t="str">
        <f t="shared" si="41"/>
        <v>Slow</v>
      </c>
    </row>
    <row r="329" spans="1:23" x14ac:dyDescent="0.3">
      <c r="A329">
        <v>600328</v>
      </c>
      <c r="B329">
        <v>53322</v>
      </c>
      <c r="C329">
        <v>53</v>
      </c>
      <c r="D329" t="s">
        <v>4</v>
      </c>
      <c r="E329" t="s">
        <v>16</v>
      </c>
      <c r="F329" t="s">
        <v>30</v>
      </c>
      <c r="G329" t="s">
        <v>27</v>
      </c>
      <c r="H329" s="1">
        <v>45094</v>
      </c>
      <c r="I329" t="s">
        <v>33</v>
      </c>
      <c r="J329">
        <v>77</v>
      </c>
      <c r="K329">
        <v>11</v>
      </c>
      <c r="L329">
        <v>1190.07</v>
      </c>
      <c r="M329">
        <v>118.14</v>
      </c>
      <c r="N329" t="s">
        <v>50</v>
      </c>
      <c r="O329">
        <v>1</v>
      </c>
      <c r="P329" t="str" cm="1">
        <f t="array" ref="P329">_xlfn.IFS(C329&lt;25,"18-24", C329&lt;=35,"25-35", C329&lt;=50,"36-50",TRUE,"50+")</f>
        <v>50+</v>
      </c>
      <c r="Q329" t="str">
        <f t="shared" si="35"/>
        <v>new</v>
      </c>
      <c r="R329" t="str">
        <f t="shared" si="36"/>
        <v>high value</v>
      </c>
      <c r="S329" t="str">
        <f t="shared" si="37"/>
        <v>Low</v>
      </c>
      <c r="T329" t="str">
        <f t="shared" si="38"/>
        <v>Jun</v>
      </c>
      <c r="U329">
        <f t="shared" si="39"/>
        <v>2023</v>
      </c>
      <c r="V329" t="str">
        <f t="shared" si="40"/>
        <v>10-15</v>
      </c>
      <c r="W329" t="str">
        <f t="shared" si="41"/>
        <v>Slow</v>
      </c>
    </row>
    <row r="330" spans="1:23" x14ac:dyDescent="0.3">
      <c r="A330">
        <v>600329</v>
      </c>
      <c r="B330">
        <v>81331</v>
      </c>
      <c r="C330">
        <v>43</v>
      </c>
      <c r="D330" t="s">
        <v>7</v>
      </c>
      <c r="E330" t="s">
        <v>13</v>
      </c>
      <c r="F330" t="s">
        <v>24</v>
      </c>
      <c r="G330" t="s">
        <v>29</v>
      </c>
      <c r="H330" s="1">
        <v>45287</v>
      </c>
      <c r="I330" t="s">
        <v>34</v>
      </c>
      <c r="J330">
        <v>22</v>
      </c>
      <c r="K330">
        <v>8.3000000000000007</v>
      </c>
      <c r="L330">
        <v>244.2</v>
      </c>
      <c r="M330">
        <v>77.790000000000006</v>
      </c>
      <c r="N330" t="s">
        <v>50</v>
      </c>
      <c r="O330">
        <v>1</v>
      </c>
      <c r="P330" t="str" cm="1">
        <f t="array" ref="P330">_xlfn.IFS(C330&lt;25,"18-24", C330&lt;=35,"25-35", C330&lt;=50,"36-50",TRUE,"50+")</f>
        <v>36-50</v>
      </c>
      <c r="Q330" t="str">
        <f t="shared" si="35"/>
        <v>new</v>
      </c>
      <c r="R330" t="str">
        <f t="shared" si="36"/>
        <v>low</v>
      </c>
      <c r="S330" t="str">
        <f t="shared" si="37"/>
        <v>Low</v>
      </c>
      <c r="T330" t="str">
        <f t="shared" si="38"/>
        <v>Dec</v>
      </c>
      <c r="U330">
        <f t="shared" si="39"/>
        <v>2023</v>
      </c>
      <c r="V330" t="str">
        <f t="shared" si="40"/>
        <v>5-10</v>
      </c>
      <c r="W330" t="str">
        <f t="shared" si="41"/>
        <v>Fast</v>
      </c>
    </row>
    <row r="331" spans="1:23" x14ac:dyDescent="0.3">
      <c r="A331">
        <v>600330</v>
      </c>
      <c r="B331">
        <v>45297</v>
      </c>
      <c r="C331">
        <v>61</v>
      </c>
      <c r="D331" t="s">
        <v>7</v>
      </c>
      <c r="E331" t="s">
        <v>11</v>
      </c>
      <c r="F331" t="s">
        <v>22</v>
      </c>
      <c r="G331" t="s">
        <v>29</v>
      </c>
      <c r="H331" s="1">
        <v>44940</v>
      </c>
      <c r="I331" t="s">
        <v>33</v>
      </c>
      <c r="J331">
        <v>76</v>
      </c>
      <c r="K331">
        <v>6.6</v>
      </c>
      <c r="L331">
        <v>396</v>
      </c>
      <c r="M331">
        <v>109.79</v>
      </c>
      <c r="N331" t="s">
        <v>50</v>
      </c>
      <c r="O331">
        <v>5</v>
      </c>
      <c r="P331" t="str" cm="1">
        <f t="array" ref="P331">_xlfn.IFS(C331&lt;25,"18-24", C331&lt;=35,"25-35", C331&lt;=50,"36-50",TRUE,"50+")</f>
        <v>50+</v>
      </c>
      <c r="Q331" t="str">
        <f t="shared" si="35"/>
        <v>repeat</v>
      </c>
      <c r="R331" t="str">
        <f t="shared" si="36"/>
        <v>medium</v>
      </c>
      <c r="S331" t="str">
        <f t="shared" si="37"/>
        <v>High</v>
      </c>
      <c r="T331" t="str">
        <f t="shared" si="38"/>
        <v>Jan</v>
      </c>
      <c r="U331">
        <f t="shared" si="39"/>
        <v>2023</v>
      </c>
      <c r="V331" t="str">
        <f t="shared" si="40"/>
        <v>5-10</v>
      </c>
      <c r="W331" t="str">
        <f t="shared" si="41"/>
        <v>Slow</v>
      </c>
    </row>
    <row r="332" spans="1:23" x14ac:dyDescent="0.3">
      <c r="A332">
        <v>600331</v>
      </c>
      <c r="B332">
        <v>12572</v>
      </c>
      <c r="C332">
        <v>29</v>
      </c>
      <c r="D332" t="s">
        <v>4</v>
      </c>
      <c r="E332" t="s">
        <v>15</v>
      </c>
      <c r="F332" t="s">
        <v>24</v>
      </c>
      <c r="G332" t="s">
        <v>31</v>
      </c>
      <c r="H332" s="1">
        <v>45578</v>
      </c>
      <c r="I332" t="s">
        <v>33</v>
      </c>
      <c r="J332">
        <v>39</v>
      </c>
      <c r="K332">
        <v>13.1</v>
      </c>
      <c r="L332">
        <v>834.52</v>
      </c>
      <c r="M332">
        <v>44.51</v>
      </c>
      <c r="N332" t="s">
        <v>50</v>
      </c>
      <c r="O332">
        <v>2</v>
      </c>
      <c r="P332" t="str" cm="1">
        <f t="array" ref="P332">_xlfn.IFS(C332&lt;25,"18-24", C332&lt;=35,"25-35", C332&lt;=50,"36-50",TRUE,"50+")</f>
        <v>25-35</v>
      </c>
      <c r="Q332" t="str">
        <f t="shared" si="35"/>
        <v>new</v>
      </c>
      <c r="R332" t="str">
        <f t="shared" si="36"/>
        <v>high value</v>
      </c>
      <c r="S332" t="str">
        <f t="shared" si="37"/>
        <v>Low</v>
      </c>
      <c r="T332" t="str">
        <f t="shared" si="38"/>
        <v>Oct</v>
      </c>
      <c r="U332">
        <f t="shared" si="39"/>
        <v>2024</v>
      </c>
      <c r="V332" t="str">
        <f t="shared" si="40"/>
        <v>10-15</v>
      </c>
      <c r="W332" t="str">
        <f t="shared" si="41"/>
        <v>Medium</v>
      </c>
    </row>
    <row r="333" spans="1:23" x14ac:dyDescent="0.3">
      <c r="A333">
        <v>600332</v>
      </c>
      <c r="B333">
        <v>87694</v>
      </c>
      <c r="C333">
        <v>34</v>
      </c>
      <c r="D333" t="s">
        <v>7</v>
      </c>
      <c r="E333" t="s">
        <v>5</v>
      </c>
      <c r="F333" t="s">
        <v>24</v>
      </c>
      <c r="G333" t="s">
        <v>29</v>
      </c>
      <c r="H333" s="1">
        <v>45616</v>
      </c>
      <c r="I333" t="s">
        <v>34</v>
      </c>
      <c r="J333">
        <v>44</v>
      </c>
      <c r="K333">
        <v>9.9</v>
      </c>
      <c r="L333">
        <v>1111.55</v>
      </c>
      <c r="M333">
        <v>37.99</v>
      </c>
      <c r="N333" t="s">
        <v>48</v>
      </c>
      <c r="O333">
        <v>5</v>
      </c>
      <c r="P333" t="str" cm="1">
        <f t="array" ref="P333">_xlfn.IFS(C333&lt;25,"18-24", C333&lt;=35,"25-35", C333&lt;=50,"36-50",TRUE,"50+")</f>
        <v>25-35</v>
      </c>
      <c r="Q333" t="str">
        <f t="shared" si="35"/>
        <v>new</v>
      </c>
      <c r="R333" t="str">
        <f t="shared" si="36"/>
        <v>high value</v>
      </c>
      <c r="S333" t="str">
        <f t="shared" si="37"/>
        <v>High</v>
      </c>
      <c r="T333" t="str">
        <f t="shared" si="38"/>
        <v>Nov</v>
      </c>
      <c r="U333">
        <f t="shared" si="39"/>
        <v>2024</v>
      </c>
      <c r="V333" t="str">
        <f t="shared" si="40"/>
        <v>5-10</v>
      </c>
      <c r="W333" t="str">
        <f t="shared" si="41"/>
        <v>Medium</v>
      </c>
    </row>
    <row r="334" spans="1:23" x14ac:dyDescent="0.3">
      <c r="A334">
        <v>600333</v>
      </c>
      <c r="B334">
        <v>95708</v>
      </c>
      <c r="C334">
        <v>60</v>
      </c>
      <c r="D334" t="s">
        <v>7</v>
      </c>
      <c r="E334" t="s">
        <v>16</v>
      </c>
      <c r="F334" t="s">
        <v>28</v>
      </c>
      <c r="G334" t="s">
        <v>25</v>
      </c>
      <c r="H334" s="1">
        <v>45547</v>
      </c>
      <c r="I334" t="s">
        <v>34</v>
      </c>
      <c r="J334">
        <v>47</v>
      </c>
      <c r="K334">
        <v>6.2</v>
      </c>
      <c r="L334">
        <v>663.75</v>
      </c>
      <c r="M334">
        <v>67.650000000000006</v>
      </c>
      <c r="N334" t="s">
        <v>48</v>
      </c>
      <c r="O334">
        <v>1</v>
      </c>
      <c r="P334" t="str" cm="1">
        <f t="array" ref="P334">_xlfn.IFS(C334&lt;25,"18-24", C334&lt;=35,"25-35", C334&lt;=50,"36-50",TRUE,"50+")</f>
        <v>50+</v>
      </c>
      <c r="Q334" t="str">
        <f t="shared" si="35"/>
        <v>new</v>
      </c>
      <c r="R334" t="str">
        <f t="shared" si="36"/>
        <v>high value</v>
      </c>
      <c r="S334" t="str">
        <f t="shared" si="37"/>
        <v>Low</v>
      </c>
      <c r="T334" t="str">
        <f t="shared" si="38"/>
        <v>Sep</v>
      </c>
      <c r="U334">
        <f t="shared" si="39"/>
        <v>2024</v>
      </c>
      <c r="V334" t="str">
        <f t="shared" si="40"/>
        <v>5-10</v>
      </c>
      <c r="W334" t="str">
        <f t="shared" si="41"/>
        <v>Slow</v>
      </c>
    </row>
    <row r="335" spans="1:23" x14ac:dyDescent="0.3">
      <c r="A335">
        <v>600334</v>
      </c>
      <c r="B335">
        <v>37892</v>
      </c>
      <c r="C335">
        <v>28</v>
      </c>
      <c r="D335" t="s">
        <v>7</v>
      </c>
      <c r="E335" t="s">
        <v>16</v>
      </c>
      <c r="F335" t="s">
        <v>18</v>
      </c>
      <c r="G335" t="s">
        <v>27</v>
      </c>
      <c r="H335" s="1">
        <v>44840</v>
      </c>
      <c r="I335" t="s">
        <v>33</v>
      </c>
      <c r="J335">
        <v>30</v>
      </c>
      <c r="K335">
        <v>1.5</v>
      </c>
      <c r="L335">
        <v>748.62</v>
      </c>
      <c r="M335">
        <v>27.3</v>
      </c>
      <c r="N335" t="s">
        <v>48</v>
      </c>
      <c r="O335">
        <v>4</v>
      </c>
      <c r="P335" t="str" cm="1">
        <f t="array" ref="P335">_xlfn.IFS(C335&lt;25,"18-24", C335&lt;=35,"25-35", C335&lt;=50,"36-50",TRUE,"50+")</f>
        <v>25-35</v>
      </c>
      <c r="Q335" t="str">
        <f t="shared" si="35"/>
        <v>repeat</v>
      </c>
      <c r="R335" t="str">
        <f t="shared" si="36"/>
        <v>high value</v>
      </c>
      <c r="S335" t="str">
        <f t="shared" si="37"/>
        <v>medium</v>
      </c>
      <c r="T335" t="str">
        <f t="shared" si="38"/>
        <v>Oct</v>
      </c>
      <c r="U335">
        <f t="shared" si="39"/>
        <v>2022</v>
      </c>
      <c r="V335" t="str">
        <f t="shared" si="40"/>
        <v>0-5</v>
      </c>
      <c r="W335" t="str">
        <f t="shared" si="41"/>
        <v>Fast</v>
      </c>
    </row>
    <row r="336" spans="1:23" x14ac:dyDescent="0.3">
      <c r="A336">
        <v>600335</v>
      </c>
      <c r="B336">
        <v>85279</v>
      </c>
      <c r="C336">
        <v>46</v>
      </c>
      <c r="D336" t="s">
        <v>4</v>
      </c>
      <c r="E336" t="s">
        <v>13</v>
      </c>
      <c r="F336" t="s">
        <v>26</v>
      </c>
      <c r="G336" t="s">
        <v>31</v>
      </c>
      <c r="H336" s="1">
        <v>45328</v>
      </c>
      <c r="I336" t="s">
        <v>34</v>
      </c>
      <c r="J336">
        <v>84</v>
      </c>
      <c r="K336">
        <v>6.2</v>
      </c>
      <c r="L336">
        <v>1071.21</v>
      </c>
      <c r="M336">
        <v>119.05</v>
      </c>
      <c r="N336" t="s">
        <v>47</v>
      </c>
      <c r="O336">
        <v>4</v>
      </c>
      <c r="P336" t="str" cm="1">
        <f t="array" ref="P336">_xlfn.IFS(C336&lt;25,"18-24", C336&lt;=35,"25-35", C336&lt;=50,"36-50",TRUE,"50+")</f>
        <v>36-50</v>
      </c>
      <c r="Q336" t="str">
        <f t="shared" si="35"/>
        <v>new</v>
      </c>
      <c r="R336" t="str">
        <f t="shared" si="36"/>
        <v>high value</v>
      </c>
      <c r="S336" t="str">
        <f t="shared" si="37"/>
        <v>medium</v>
      </c>
      <c r="T336" t="str">
        <f t="shared" si="38"/>
        <v>Feb</v>
      </c>
      <c r="U336">
        <f t="shared" si="39"/>
        <v>2024</v>
      </c>
      <c r="V336" t="str">
        <f t="shared" si="40"/>
        <v>5-10</v>
      </c>
      <c r="W336" t="str">
        <f t="shared" si="41"/>
        <v>Slow</v>
      </c>
    </row>
    <row r="337" spans="1:23" x14ac:dyDescent="0.3">
      <c r="A337">
        <v>600336</v>
      </c>
      <c r="B337">
        <v>62500</v>
      </c>
      <c r="C337">
        <v>32</v>
      </c>
      <c r="D337" t="s">
        <v>4</v>
      </c>
      <c r="E337" t="s">
        <v>8</v>
      </c>
      <c r="F337" t="s">
        <v>30</v>
      </c>
      <c r="G337" t="s">
        <v>31</v>
      </c>
      <c r="H337" s="1">
        <v>45126</v>
      </c>
      <c r="I337" t="s">
        <v>34</v>
      </c>
      <c r="J337">
        <v>22</v>
      </c>
      <c r="K337">
        <v>2.4</v>
      </c>
      <c r="L337">
        <v>785.94</v>
      </c>
      <c r="M337">
        <v>52.97</v>
      </c>
      <c r="N337" t="s">
        <v>48</v>
      </c>
      <c r="O337">
        <v>1</v>
      </c>
      <c r="P337" t="str" cm="1">
        <f t="array" ref="P337">_xlfn.IFS(C337&lt;25,"18-24", C337&lt;=35,"25-35", C337&lt;=50,"36-50",TRUE,"50+")</f>
        <v>25-35</v>
      </c>
      <c r="Q337" t="str">
        <f t="shared" si="35"/>
        <v>new</v>
      </c>
      <c r="R337" t="str">
        <f t="shared" si="36"/>
        <v>high value</v>
      </c>
      <c r="S337" t="str">
        <f t="shared" si="37"/>
        <v>Low</v>
      </c>
      <c r="T337" t="str">
        <f t="shared" si="38"/>
        <v>Jul</v>
      </c>
      <c r="U337">
        <f t="shared" si="39"/>
        <v>2023</v>
      </c>
      <c r="V337" t="str">
        <f t="shared" si="40"/>
        <v>0-5</v>
      </c>
      <c r="W337" t="str">
        <f t="shared" si="41"/>
        <v>Fast</v>
      </c>
    </row>
    <row r="338" spans="1:23" x14ac:dyDescent="0.3">
      <c r="A338">
        <v>600337</v>
      </c>
      <c r="B338">
        <v>61728</v>
      </c>
      <c r="C338">
        <v>25</v>
      </c>
      <c r="D338" t="s">
        <v>4</v>
      </c>
      <c r="E338" t="s">
        <v>5</v>
      </c>
      <c r="F338" t="s">
        <v>30</v>
      </c>
      <c r="G338" t="s">
        <v>25</v>
      </c>
      <c r="H338" s="1">
        <v>45169</v>
      </c>
      <c r="I338" t="s">
        <v>33</v>
      </c>
      <c r="J338">
        <v>77</v>
      </c>
      <c r="K338">
        <v>12.8</v>
      </c>
      <c r="L338">
        <v>871.86</v>
      </c>
      <c r="M338">
        <v>99.1</v>
      </c>
      <c r="N338" t="s">
        <v>49</v>
      </c>
      <c r="O338">
        <v>3</v>
      </c>
      <c r="P338" t="str" cm="1">
        <f t="array" ref="P338">_xlfn.IFS(C338&lt;25,"18-24", C338&lt;=35,"25-35", C338&lt;=50,"36-50",TRUE,"50+")</f>
        <v>25-35</v>
      </c>
      <c r="Q338" t="str">
        <f t="shared" si="35"/>
        <v>new</v>
      </c>
      <c r="R338" t="str">
        <f t="shared" si="36"/>
        <v>high value</v>
      </c>
      <c r="S338" t="str">
        <f t="shared" si="37"/>
        <v>medium</v>
      </c>
      <c r="T338" t="str">
        <f t="shared" si="38"/>
        <v>Aug</v>
      </c>
      <c r="U338">
        <f t="shared" si="39"/>
        <v>2023</v>
      </c>
      <c r="V338" t="str">
        <f t="shared" si="40"/>
        <v>10-15</v>
      </c>
      <c r="W338" t="str">
        <f t="shared" si="41"/>
        <v>Slow</v>
      </c>
    </row>
    <row r="339" spans="1:23" x14ac:dyDescent="0.3">
      <c r="A339">
        <v>600338</v>
      </c>
      <c r="B339">
        <v>20221</v>
      </c>
      <c r="C339">
        <v>21</v>
      </c>
      <c r="D339" t="s">
        <v>4</v>
      </c>
      <c r="E339" t="s">
        <v>8</v>
      </c>
      <c r="F339" t="s">
        <v>18</v>
      </c>
      <c r="G339" t="s">
        <v>31</v>
      </c>
      <c r="H339" s="1">
        <v>44763</v>
      </c>
      <c r="I339" t="s">
        <v>34</v>
      </c>
      <c r="J339">
        <v>44</v>
      </c>
      <c r="K339">
        <v>8.8000000000000007</v>
      </c>
      <c r="L339">
        <v>330.6</v>
      </c>
      <c r="M339">
        <v>91.13</v>
      </c>
      <c r="N339" t="s">
        <v>48</v>
      </c>
      <c r="O339">
        <v>3</v>
      </c>
      <c r="P339" t="str" cm="1">
        <f t="array" ref="P339">_xlfn.IFS(C339&lt;25,"18-24", C339&lt;=35,"25-35", C339&lt;=50,"36-50",TRUE,"50+")</f>
        <v>18-24</v>
      </c>
      <c r="Q339" t="str">
        <f t="shared" si="35"/>
        <v>repeat</v>
      </c>
      <c r="R339" t="str">
        <f t="shared" si="36"/>
        <v>medium</v>
      </c>
      <c r="S339" t="str">
        <f t="shared" si="37"/>
        <v>medium</v>
      </c>
      <c r="T339" t="str">
        <f t="shared" si="38"/>
        <v>Jul</v>
      </c>
      <c r="U339">
        <f t="shared" si="39"/>
        <v>2022</v>
      </c>
      <c r="V339" t="str">
        <f t="shared" si="40"/>
        <v>5-10</v>
      </c>
      <c r="W339" t="str">
        <f t="shared" si="41"/>
        <v>Medium</v>
      </c>
    </row>
    <row r="340" spans="1:23" x14ac:dyDescent="0.3">
      <c r="A340">
        <v>600339</v>
      </c>
      <c r="B340">
        <v>63324</v>
      </c>
      <c r="C340">
        <v>39</v>
      </c>
      <c r="D340" t="s">
        <v>4</v>
      </c>
      <c r="E340" t="s">
        <v>5</v>
      </c>
      <c r="F340" t="s">
        <v>32</v>
      </c>
      <c r="G340" t="s">
        <v>27</v>
      </c>
      <c r="H340" s="1">
        <v>45281</v>
      </c>
      <c r="I340" t="s">
        <v>34</v>
      </c>
      <c r="J340">
        <v>68</v>
      </c>
      <c r="K340">
        <v>7.8</v>
      </c>
      <c r="L340">
        <v>379.64</v>
      </c>
      <c r="M340">
        <v>73.12</v>
      </c>
      <c r="N340" t="s">
        <v>49</v>
      </c>
      <c r="O340">
        <v>2</v>
      </c>
      <c r="P340" t="str" cm="1">
        <f t="array" ref="P340">_xlfn.IFS(C340&lt;25,"18-24", C340&lt;=35,"25-35", C340&lt;=50,"36-50",TRUE,"50+")</f>
        <v>36-50</v>
      </c>
      <c r="Q340" t="str">
        <f t="shared" si="35"/>
        <v>new</v>
      </c>
      <c r="R340" t="str">
        <f t="shared" si="36"/>
        <v>medium</v>
      </c>
      <c r="S340" t="str">
        <f t="shared" si="37"/>
        <v>Low</v>
      </c>
      <c r="T340" t="str">
        <f t="shared" si="38"/>
        <v>Dec</v>
      </c>
      <c r="U340">
        <f t="shared" si="39"/>
        <v>2023</v>
      </c>
      <c r="V340" t="str">
        <f t="shared" si="40"/>
        <v>5-10</v>
      </c>
      <c r="W340" t="str">
        <f t="shared" si="41"/>
        <v>Slow</v>
      </c>
    </row>
    <row r="341" spans="1:23" x14ac:dyDescent="0.3">
      <c r="A341">
        <v>600340</v>
      </c>
      <c r="B341">
        <v>32288</v>
      </c>
      <c r="C341">
        <v>38</v>
      </c>
      <c r="D341" t="s">
        <v>4</v>
      </c>
      <c r="E341" t="s">
        <v>5</v>
      </c>
      <c r="F341" t="s">
        <v>18</v>
      </c>
      <c r="G341" t="s">
        <v>27</v>
      </c>
      <c r="H341" s="1">
        <v>44610</v>
      </c>
      <c r="I341" t="s">
        <v>34</v>
      </c>
      <c r="J341">
        <v>39</v>
      </c>
      <c r="K341">
        <v>9.3000000000000007</v>
      </c>
      <c r="L341">
        <v>1165.72</v>
      </c>
      <c r="M341">
        <v>29.38</v>
      </c>
      <c r="N341" t="s">
        <v>50</v>
      </c>
      <c r="O341">
        <v>4</v>
      </c>
      <c r="P341" t="str" cm="1">
        <f t="array" ref="P341">_xlfn.IFS(C341&lt;25,"18-24", C341&lt;=35,"25-35", C341&lt;=50,"36-50",TRUE,"50+")</f>
        <v>36-50</v>
      </c>
      <c r="Q341" t="str">
        <f t="shared" si="35"/>
        <v>new</v>
      </c>
      <c r="R341" t="str">
        <f t="shared" si="36"/>
        <v>high value</v>
      </c>
      <c r="S341" t="str">
        <f t="shared" si="37"/>
        <v>medium</v>
      </c>
      <c r="T341" t="str">
        <f t="shared" si="38"/>
        <v>Feb</v>
      </c>
      <c r="U341">
        <f t="shared" si="39"/>
        <v>2022</v>
      </c>
      <c r="V341" t="str">
        <f t="shared" si="40"/>
        <v>5-10</v>
      </c>
      <c r="W341" t="str">
        <f t="shared" si="41"/>
        <v>Medium</v>
      </c>
    </row>
    <row r="342" spans="1:23" x14ac:dyDescent="0.3">
      <c r="A342">
        <v>600341</v>
      </c>
      <c r="B342">
        <v>41129</v>
      </c>
      <c r="C342">
        <v>40</v>
      </c>
      <c r="D342" t="s">
        <v>7</v>
      </c>
      <c r="E342" t="s">
        <v>11</v>
      </c>
      <c r="F342" t="s">
        <v>28</v>
      </c>
      <c r="G342" t="s">
        <v>23</v>
      </c>
      <c r="H342" s="1">
        <v>45396</v>
      </c>
      <c r="I342" t="s">
        <v>34</v>
      </c>
      <c r="J342">
        <v>37</v>
      </c>
      <c r="K342">
        <v>8.6</v>
      </c>
      <c r="L342">
        <v>995.66</v>
      </c>
      <c r="M342">
        <v>71.97</v>
      </c>
      <c r="N342" t="s">
        <v>49</v>
      </c>
      <c r="O342">
        <v>2</v>
      </c>
      <c r="P342" t="str" cm="1">
        <f t="array" ref="P342">_xlfn.IFS(C342&lt;25,"18-24", C342&lt;=35,"25-35", C342&lt;=50,"36-50",TRUE,"50+")</f>
        <v>36-50</v>
      </c>
      <c r="Q342" t="str">
        <f t="shared" si="35"/>
        <v>new</v>
      </c>
      <c r="R342" t="str">
        <f t="shared" si="36"/>
        <v>high value</v>
      </c>
      <c r="S342" t="str">
        <f t="shared" si="37"/>
        <v>Low</v>
      </c>
      <c r="T342" t="str">
        <f t="shared" si="38"/>
        <v>Apr</v>
      </c>
      <c r="U342">
        <f t="shared" si="39"/>
        <v>2024</v>
      </c>
      <c r="V342" t="str">
        <f t="shared" si="40"/>
        <v>5-10</v>
      </c>
      <c r="W342" t="str">
        <f t="shared" si="41"/>
        <v>Medium</v>
      </c>
    </row>
    <row r="343" spans="1:23" x14ac:dyDescent="0.3">
      <c r="A343">
        <v>600342</v>
      </c>
      <c r="B343">
        <v>80594</v>
      </c>
      <c r="C343">
        <v>33</v>
      </c>
      <c r="D343" t="s">
        <v>7</v>
      </c>
      <c r="E343" t="s">
        <v>13</v>
      </c>
      <c r="F343" t="s">
        <v>32</v>
      </c>
      <c r="G343" t="s">
        <v>29</v>
      </c>
      <c r="H343" s="1">
        <v>44678</v>
      </c>
      <c r="I343" t="s">
        <v>34</v>
      </c>
      <c r="J343">
        <v>31</v>
      </c>
      <c r="K343">
        <v>13.7</v>
      </c>
      <c r="L343">
        <v>218.17</v>
      </c>
      <c r="M343">
        <v>109.69</v>
      </c>
      <c r="N343" t="s">
        <v>48</v>
      </c>
      <c r="O343">
        <v>1</v>
      </c>
      <c r="P343" t="str" cm="1">
        <f t="array" ref="P343">_xlfn.IFS(C343&lt;25,"18-24", C343&lt;=35,"25-35", C343&lt;=50,"36-50",TRUE,"50+")</f>
        <v>25-35</v>
      </c>
      <c r="Q343" t="str">
        <f t="shared" si="35"/>
        <v>new</v>
      </c>
      <c r="R343" t="str">
        <f t="shared" si="36"/>
        <v>low</v>
      </c>
      <c r="S343" t="str">
        <f t="shared" si="37"/>
        <v>Low</v>
      </c>
      <c r="T343" t="str">
        <f t="shared" si="38"/>
        <v>Apr</v>
      </c>
      <c r="U343">
        <f t="shared" si="39"/>
        <v>2022</v>
      </c>
      <c r="V343" t="str">
        <f t="shared" si="40"/>
        <v>10-15</v>
      </c>
      <c r="W343" t="str">
        <f t="shared" si="41"/>
        <v>Medium</v>
      </c>
    </row>
    <row r="344" spans="1:23" x14ac:dyDescent="0.3">
      <c r="A344">
        <v>600343</v>
      </c>
      <c r="B344">
        <v>49487</v>
      </c>
      <c r="C344">
        <v>29</v>
      </c>
      <c r="D344" t="s">
        <v>4</v>
      </c>
      <c r="E344" t="s">
        <v>5</v>
      </c>
      <c r="F344" t="s">
        <v>22</v>
      </c>
      <c r="G344" t="s">
        <v>21</v>
      </c>
      <c r="H344" s="1">
        <v>45135</v>
      </c>
      <c r="I344" t="s">
        <v>34</v>
      </c>
      <c r="J344">
        <v>69</v>
      </c>
      <c r="K344">
        <v>13.1</v>
      </c>
      <c r="L344">
        <v>891.93</v>
      </c>
      <c r="M344">
        <v>104.72</v>
      </c>
      <c r="N344" t="s">
        <v>50</v>
      </c>
      <c r="O344">
        <v>1</v>
      </c>
      <c r="P344" t="str" cm="1">
        <f t="array" ref="P344">_xlfn.IFS(C344&lt;25,"18-24", C344&lt;=35,"25-35", C344&lt;=50,"36-50",TRUE,"50+")</f>
        <v>25-35</v>
      </c>
      <c r="Q344" t="str">
        <f t="shared" si="35"/>
        <v>new</v>
      </c>
      <c r="R344" t="str">
        <f t="shared" si="36"/>
        <v>high value</v>
      </c>
      <c r="S344" t="str">
        <f t="shared" si="37"/>
        <v>Low</v>
      </c>
      <c r="T344" t="str">
        <f t="shared" si="38"/>
        <v>Jul</v>
      </c>
      <c r="U344">
        <f t="shared" si="39"/>
        <v>2023</v>
      </c>
      <c r="V344" t="str">
        <f t="shared" si="40"/>
        <v>10-15</v>
      </c>
      <c r="W344" t="str">
        <f t="shared" si="41"/>
        <v>Slow</v>
      </c>
    </row>
    <row r="345" spans="1:23" x14ac:dyDescent="0.3">
      <c r="A345">
        <v>600344</v>
      </c>
      <c r="B345">
        <v>73407</v>
      </c>
      <c r="C345">
        <v>19</v>
      </c>
      <c r="D345" t="s">
        <v>4</v>
      </c>
      <c r="E345" t="s">
        <v>13</v>
      </c>
      <c r="F345" t="s">
        <v>22</v>
      </c>
      <c r="G345" t="s">
        <v>31</v>
      </c>
      <c r="H345" s="1">
        <v>44972</v>
      </c>
      <c r="I345" t="s">
        <v>33</v>
      </c>
      <c r="J345">
        <v>23</v>
      </c>
      <c r="K345">
        <v>9.4</v>
      </c>
      <c r="L345">
        <v>488.52</v>
      </c>
      <c r="M345">
        <v>105.37</v>
      </c>
      <c r="N345" t="s">
        <v>50</v>
      </c>
      <c r="O345">
        <v>5</v>
      </c>
      <c r="P345" t="str" cm="1">
        <f t="array" ref="P345">_xlfn.IFS(C345&lt;25,"18-24", C345&lt;=35,"25-35", C345&lt;=50,"36-50",TRUE,"50+")</f>
        <v>18-24</v>
      </c>
      <c r="Q345" t="str">
        <f t="shared" si="35"/>
        <v>new</v>
      </c>
      <c r="R345" t="str">
        <f t="shared" si="36"/>
        <v>medium</v>
      </c>
      <c r="S345" t="str">
        <f t="shared" si="37"/>
        <v>High</v>
      </c>
      <c r="T345" t="str">
        <f t="shared" si="38"/>
        <v>Feb</v>
      </c>
      <c r="U345">
        <f t="shared" si="39"/>
        <v>2023</v>
      </c>
      <c r="V345" t="str">
        <f t="shared" si="40"/>
        <v>5-10</v>
      </c>
      <c r="W345" t="str">
        <f t="shared" si="41"/>
        <v>Fast</v>
      </c>
    </row>
    <row r="346" spans="1:23" x14ac:dyDescent="0.3">
      <c r="A346">
        <v>600345</v>
      </c>
      <c r="B346">
        <v>29970</v>
      </c>
      <c r="C346">
        <v>45</v>
      </c>
      <c r="D346" t="s">
        <v>7</v>
      </c>
      <c r="E346" t="s">
        <v>15</v>
      </c>
      <c r="F346" t="s">
        <v>22</v>
      </c>
      <c r="G346" t="s">
        <v>25</v>
      </c>
      <c r="H346" s="1">
        <v>44674</v>
      </c>
      <c r="I346" t="s">
        <v>34</v>
      </c>
      <c r="J346">
        <v>33</v>
      </c>
      <c r="K346">
        <v>5.5</v>
      </c>
      <c r="L346">
        <v>1316.99</v>
      </c>
      <c r="M346">
        <v>44.08</v>
      </c>
      <c r="N346" t="s">
        <v>49</v>
      </c>
      <c r="O346">
        <v>1</v>
      </c>
      <c r="P346" t="str" cm="1">
        <f t="array" ref="P346">_xlfn.IFS(C346&lt;25,"18-24", C346&lt;=35,"25-35", C346&lt;=50,"36-50",TRUE,"50+")</f>
        <v>36-50</v>
      </c>
      <c r="Q346" t="str">
        <f t="shared" si="35"/>
        <v>new</v>
      </c>
      <c r="R346" t="str">
        <f t="shared" si="36"/>
        <v>high value</v>
      </c>
      <c r="S346" t="str">
        <f t="shared" si="37"/>
        <v>Low</v>
      </c>
      <c r="T346" t="str">
        <f t="shared" si="38"/>
        <v>Apr</v>
      </c>
      <c r="U346">
        <f t="shared" si="39"/>
        <v>2022</v>
      </c>
      <c r="V346" t="str">
        <f t="shared" si="40"/>
        <v>5-10</v>
      </c>
      <c r="W346" t="str">
        <f t="shared" si="41"/>
        <v>Medium</v>
      </c>
    </row>
    <row r="347" spans="1:23" x14ac:dyDescent="0.3">
      <c r="A347">
        <v>600346</v>
      </c>
      <c r="B347">
        <v>58937</v>
      </c>
      <c r="C347">
        <v>37</v>
      </c>
      <c r="D347" t="s">
        <v>4</v>
      </c>
      <c r="E347" t="s">
        <v>13</v>
      </c>
      <c r="F347" t="s">
        <v>22</v>
      </c>
      <c r="G347" t="s">
        <v>27</v>
      </c>
      <c r="H347" s="1">
        <v>44676</v>
      </c>
      <c r="I347" t="s">
        <v>33</v>
      </c>
      <c r="J347">
        <v>86</v>
      </c>
      <c r="K347">
        <v>12</v>
      </c>
      <c r="L347">
        <v>699.39</v>
      </c>
      <c r="M347">
        <v>72.66</v>
      </c>
      <c r="N347" t="s">
        <v>47</v>
      </c>
      <c r="O347">
        <v>4</v>
      </c>
      <c r="P347" t="str" cm="1">
        <f t="array" ref="P347">_xlfn.IFS(C347&lt;25,"18-24", C347&lt;=35,"25-35", C347&lt;=50,"36-50",TRUE,"50+")</f>
        <v>36-50</v>
      </c>
      <c r="Q347" t="str">
        <f t="shared" si="35"/>
        <v>new</v>
      </c>
      <c r="R347" t="str">
        <f t="shared" si="36"/>
        <v>high value</v>
      </c>
      <c r="S347" t="str">
        <f t="shared" si="37"/>
        <v>medium</v>
      </c>
      <c r="T347" t="str">
        <f t="shared" si="38"/>
        <v>Apr</v>
      </c>
      <c r="U347">
        <f t="shared" si="39"/>
        <v>2022</v>
      </c>
      <c r="V347" t="str">
        <f t="shared" si="40"/>
        <v>10-15</v>
      </c>
      <c r="W347" t="str">
        <f t="shared" si="41"/>
        <v>Slow</v>
      </c>
    </row>
    <row r="348" spans="1:23" x14ac:dyDescent="0.3">
      <c r="A348">
        <v>600347</v>
      </c>
      <c r="B348">
        <v>38817</v>
      </c>
      <c r="C348">
        <v>47</v>
      </c>
      <c r="D348" t="s">
        <v>7</v>
      </c>
      <c r="E348" t="s">
        <v>16</v>
      </c>
      <c r="F348" t="s">
        <v>28</v>
      </c>
      <c r="G348" t="s">
        <v>21</v>
      </c>
      <c r="H348" s="1">
        <v>45157</v>
      </c>
      <c r="I348" t="s">
        <v>34</v>
      </c>
      <c r="J348">
        <v>41</v>
      </c>
      <c r="K348">
        <v>4.8</v>
      </c>
      <c r="L348">
        <v>257.25</v>
      </c>
      <c r="M348">
        <v>82.43</v>
      </c>
      <c r="N348" t="s">
        <v>50</v>
      </c>
      <c r="O348">
        <v>4</v>
      </c>
      <c r="P348" t="str" cm="1">
        <f t="array" ref="P348">_xlfn.IFS(C348&lt;25,"18-24", C348&lt;=35,"25-35", C348&lt;=50,"36-50",TRUE,"50+")</f>
        <v>36-50</v>
      </c>
      <c r="Q348" t="str">
        <f t="shared" si="35"/>
        <v>repeat</v>
      </c>
      <c r="R348" t="str">
        <f t="shared" si="36"/>
        <v>medium</v>
      </c>
      <c r="S348" t="str">
        <f t="shared" si="37"/>
        <v>medium</v>
      </c>
      <c r="T348" t="str">
        <f t="shared" si="38"/>
        <v>Aug</v>
      </c>
      <c r="U348">
        <f t="shared" si="39"/>
        <v>2023</v>
      </c>
      <c r="V348" t="str">
        <f t="shared" si="40"/>
        <v>0-5</v>
      </c>
      <c r="W348" t="str">
        <f t="shared" si="41"/>
        <v>Medium</v>
      </c>
    </row>
    <row r="349" spans="1:23" x14ac:dyDescent="0.3">
      <c r="A349">
        <v>600348</v>
      </c>
      <c r="B349">
        <v>32877</v>
      </c>
      <c r="C349">
        <v>48</v>
      </c>
      <c r="D349" t="s">
        <v>7</v>
      </c>
      <c r="E349" t="s">
        <v>8</v>
      </c>
      <c r="F349" t="s">
        <v>26</v>
      </c>
      <c r="G349" t="s">
        <v>31</v>
      </c>
      <c r="H349" s="1">
        <v>45045</v>
      </c>
      <c r="I349" t="s">
        <v>34</v>
      </c>
      <c r="J349">
        <v>65</v>
      </c>
      <c r="K349">
        <v>13.9</v>
      </c>
      <c r="L349">
        <v>465.3</v>
      </c>
      <c r="M349">
        <v>97.63</v>
      </c>
      <c r="N349" t="s">
        <v>49</v>
      </c>
      <c r="O349">
        <v>1</v>
      </c>
      <c r="P349" t="str" cm="1">
        <f t="array" ref="P349">_xlfn.IFS(C349&lt;25,"18-24", C349&lt;=35,"25-35", C349&lt;=50,"36-50",TRUE,"50+")</f>
        <v>36-50</v>
      </c>
      <c r="Q349" t="str">
        <f t="shared" si="35"/>
        <v>new</v>
      </c>
      <c r="R349" t="str">
        <f t="shared" si="36"/>
        <v>medium</v>
      </c>
      <c r="S349" t="str">
        <f t="shared" si="37"/>
        <v>Low</v>
      </c>
      <c r="T349" t="str">
        <f t="shared" si="38"/>
        <v>Apr</v>
      </c>
      <c r="U349">
        <f t="shared" si="39"/>
        <v>2023</v>
      </c>
      <c r="V349" t="str">
        <f t="shared" si="40"/>
        <v>10-15</v>
      </c>
      <c r="W349" t="str">
        <f t="shared" si="41"/>
        <v>Slow</v>
      </c>
    </row>
    <row r="350" spans="1:23" x14ac:dyDescent="0.3">
      <c r="A350">
        <v>600349</v>
      </c>
      <c r="B350">
        <v>88460</v>
      </c>
      <c r="C350">
        <v>63</v>
      </c>
      <c r="D350" t="s">
        <v>7</v>
      </c>
      <c r="E350" t="s">
        <v>15</v>
      </c>
      <c r="F350" t="s">
        <v>19</v>
      </c>
      <c r="G350" t="s">
        <v>31</v>
      </c>
      <c r="H350" s="1">
        <v>45338</v>
      </c>
      <c r="I350" t="s">
        <v>34</v>
      </c>
      <c r="J350">
        <v>57</v>
      </c>
      <c r="K350">
        <v>5.8</v>
      </c>
      <c r="L350">
        <v>1097.92</v>
      </c>
      <c r="M350">
        <v>27.32</v>
      </c>
      <c r="N350" t="s">
        <v>47</v>
      </c>
      <c r="O350">
        <v>4</v>
      </c>
      <c r="P350" t="str" cm="1">
        <f t="array" ref="P350">_xlfn.IFS(C350&lt;25,"18-24", C350&lt;=35,"25-35", C350&lt;=50,"36-50",TRUE,"50+")</f>
        <v>50+</v>
      </c>
      <c r="Q350" t="str">
        <f t="shared" si="35"/>
        <v>new</v>
      </c>
      <c r="R350" t="str">
        <f t="shared" si="36"/>
        <v>high value</v>
      </c>
      <c r="S350" t="str">
        <f t="shared" si="37"/>
        <v>medium</v>
      </c>
      <c r="T350" t="str">
        <f t="shared" si="38"/>
        <v>Feb</v>
      </c>
      <c r="U350">
        <f t="shared" si="39"/>
        <v>2024</v>
      </c>
      <c r="V350" t="str">
        <f t="shared" si="40"/>
        <v>5-10</v>
      </c>
      <c r="W350" t="str">
        <f t="shared" si="41"/>
        <v>Slow</v>
      </c>
    </row>
    <row r="351" spans="1:23" x14ac:dyDescent="0.3">
      <c r="A351">
        <v>600350</v>
      </c>
      <c r="B351">
        <v>34519</v>
      </c>
      <c r="C351">
        <v>43</v>
      </c>
      <c r="D351" t="s">
        <v>7</v>
      </c>
      <c r="E351" t="s">
        <v>16</v>
      </c>
      <c r="F351" t="s">
        <v>22</v>
      </c>
      <c r="G351" t="s">
        <v>25</v>
      </c>
      <c r="H351" s="1">
        <v>45206</v>
      </c>
      <c r="I351" t="s">
        <v>34</v>
      </c>
      <c r="J351">
        <v>46</v>
      </c>
      <c r="K351">
        <v>6.9</v>
      </c>
      <c r="L351">
        <v>540.69000000000005</v>
      </c>
      <c r="M351">
        <v>64.83</v>
      </c>
      <c r="N351" t="s">
        <v>47</v>
      </c>
      <c r="O351">
        <v>3</v>
      </c>
      <c r="P351" t="str" cm="1">
        <f t="array" ref="P351">_xlfn.IFS(C351&lt;25,"18-24", C351&lt;=35,"25-35", C351&lt;=50,"36-50",TRUE,"50+")</f>
        <v>36-50</v>
      </c>
      <c r="Q351" t="str">
        <f t="shared" si="35"/>
        <v>repeat</v>
      </c>
      <c r="R351" t="str">
        <f t="shared" si="36"/>
        <v>high value</v>
      </c>
      <c r="S351" t="str">
        <f t="shared" si="37"/>
        <v>medium</v>
      </c>
      <c r="T351" t="str">
        <f t="shared" si="38"/>
        <v>Oct</v>
      </c>
      <c r="U351">
        <f t="shared" si="39"/>
        <v>2023</v>
      </c>
      <c r="V351" t="str">
        <f t="shared" si="40"/>
        <v>5-10</v>
      </c>
      <c r="W351" t="str">
        <f t="shared" si="41"/>
        <v>Slow</v>
      </c>
    </row>
    <row r="352" spans="1:23" x14ac:dyDescent="0.3">
      <c r="A352">
        <v>600351</v>
      </c>
      <c r="B352">
        <v>29818</v>
      </c>
      <c r="C352">
        <v>23</v>
      </c>
      <c r="D352" t="s">
        <v>4</v>
      </c>
      <c r="E352" t="s">
        <v>16</v>
      </c>
      <c r="F352" t="s">
        <v>26</v>
      </c>
      <c r="G352" t="s">
        <v>21</v>
      </c>
      <c r="H352" s="1">
        <v>45242</v>
      </c>
      <c r="I352" t="s">
        <v>34</v>
      </c>
      <c r="J352">
        <v>63</v>
      </c>
      <c r="K352">
        <v>13.8</v>
      </c>
      <c r="L352">
        <v>726.39</v>
      </c>
      <c r="M352">
        <v>68.69</v>
      </c>
      <c r="N352" t="s">
        <v>47</v>
      </c>
      <c r="O352">
        <v>3</v>
      </c>
      <c r="P352" t="str" cm="1">
        <f t="array" ref="P352">_xlfn.IFS(C352&lt;25,"18-24", C352&lt;=35,"25-35", C352&lt;=50,"36-50",TRUE,"50+")</f>
        <v>18-24</v>
      </c>
      <c r="Q352" t="str">
        <f t="shared" si="35"/>
        <v>new</v>
      </c>
      <c r="R352" t="str">
        <f t="shared" si="36"/>
        <v>high value</v>
      </c>
      <c r="S352" t="str">
        <f t="shared" si="37"/>
        <v>medium</v>
      </c>
      <c r="T352" t="str">
        <f t="shared" si="38"/>
        <v>Nov</v>
      </c>
      <c r="U352">
        <f t="shared" si="39"/>
        <v>2023</v>
      </c>
      <c r="V352" t="str">
        <f t="shared" si="40"/>
        <v>10-15</v>
      </c>
      <c r="W352" t="str">
        <f t="shared" si="41"/>
        <v>Slow</v>
      </c>
    </row>
    <row r="353" spans="1:23" x14ac:dyDescent="0.3">
      <c r="A353">
        <v>600352</v>
      </c>
      <c r="B353">
        <v>83456</v>
      </c>
      <c r="C353">
        <v>30</v>
      </c>
      <c r="D353" t="s">
        <v>4</v>
      </c>
      <c r="E353" t="s">
        <v>15</v>
      </c>
      <c r="F353" t="s">
        <v>22</v>
      </c>
      <c r="G353" t="s">
        <v>23</v>
      </c>
      <c r="H353" s="1">
        <v>44959</v>
      </c>
      <c r="I353" t="s">
        <v>33</v>
      </c>
      <c r="J353">
        <v>73</v>
      </c>
      <c r="K353">
        <v>13.8</v>
      </c>
      <c r="L353">
        <v>162.88</v>
      </c>
      <c r="M353">
        <v>88.66</v>
      </c>
      <c r="N353" t="s">
        <v>49</v>
      </c>
      <c r="O353">
        <v>5</v>
      </c>
      <c r="P353" t="str" cm="1">
        <f t="array" ref="P353">_xlfn.IFS(C353&lt;25,"18-24", C353&lt;=35,"25-35", C353&lt;=50,"36-50",TRUE,"50+")</f>
        <v>25-35</v>
      </c>
      <c r="Q353" t="str">
        <f t="shared" si="35"/>
        <v>new</v>
      </c>
      <c r="R353" t="str">
        <f t="shared" si="36"/>
        <v>low</v>
      </c>
      <c r="S353" t="str">
        <f t="shared" si="37"/>
        <v>High</v>
      </c>
      <c r="T353" t="str">
        <f t="shared" si="38"/>
        <v>Feb</v>
      </c>
      <c r="U353">
        <f t="shared" si="39"/>
        <v>2023</v>
      </c>
      <c r="V353" t="str">
        <f t="shared" si="40"/>
        <v>10-15</v>
      </c>
      <c r="W353" t="str">
        <f t="shared" si="41"/>
        <v>Slow</v>
      </c>
    </row>
    <row r="354" spans="1:23" x14ac:dyDescent="0.3">
      <c r="A354">
        <v>600353</v>
      </c>
      <c r="B354">
        <v>96622</v>
      </c>
      <c r="C354">
        <v>43</v>
      </c>
      <c r="D354" t="s">
        <v>7</v>
      </c>
      <c r="E354" t="s">
        <v>8</v>
      </c>
      <c r="F354" t="s">
        <v>19</v>
      </c>
      <c r="G354" t="s">
        <v>31</v>
      </c>
      <c r="H354" s="1">
        <v>45438</v>
      </c>
      <c r="I354" t="s">
        <v>33</v>
      </c>
      <c r="J354">
        <v>58</v>
      </c>
      <c r="K354">
        <v>2</v>
      </c>
      <c r="L354">
        <v>1217.58</v>
      </c>
      <c r="M354">
        <v>23.21</v>
      </c>
      <c r="N354" t="s">
        <v>50</v>
      </c>
      <c r="O354">
        <v>5</v>
      </c>
      <c r="P354" t="str" cm="1">
        <f t="array" ref="P354">_xlfn.IFS(C354&lt;25,"18-24", C354&lt;=35,"25-35", C354&lt;=50,"36-50",TRUE,"50+")</f>
        <v>36-50</v>
      </c>
      <c r="Q354" t="str">
        <f t="shared" si="35"/>
        <v>new</v>
      </c>
      <c r="R354" t="str">
        <f t="shared" si="36"/>
        <v>high value</v>
      </c>
      <c r="S354" t="str">
        <f t="shared" si="37"/>
        <v>High</v>
      </c>
      <c r="T354" t="str">
        <f t="shared" si="38"/>
        <v>May</v>
      </c>
      <c r="U354">
        <f t="shared" si="39"/>
        <v>2024</v>
      </c>
      <c r="V354" t="str">
        <f t="shared" si="40"/>
        <v>0-5</v>
      </c>
      <c r="W354" t="str">
        <f t="shared" si="41"/>
        <v>Slow</v>
      </c>
    </row>
    <row r="355" spans="1:23" x14ac:dyDescent="0.3">
      <c r="A355">
        <v>600354</v>
      </c>
      <c r="B355">
        <v>27621</v>
      </c>
      <c r="C355">
        <v>34</v>
      </c>
      <c r="D355" t="s">
        <v>7</v>
      </c>
      <c r="E355" t="s">
        <v>5</v>
      </c>
      <c r="F355" t="s">
        <v>30</v>
      </c>
      <c r="G355" t="s">
        <v>31</v>
      </c>
      <c r="H355" s="1">
        <v>44853</v>
      </c>
      <c r="I355" t="s">
        <v>33</v>
      </c>
      <c r="J355">
        <v>30</v>
      </c>
      <c r="K355">
        <v>1.6</v>
      </c>
      <c r="L355">
        <v>410.38</v>
      </c>
      <c r="M355">
        <v>51.74</v>
      </c>
      <c r="N355" t="s">
        <v>48</v>
      </c>
      <c r="O355">
        <v>2</v>
      </c>
      <c r="P355" t="str" cm="1">
        <f t="array" ref="P355">_xlfn.IFS(C355&lt;25,"18-24", C355&lt;=35,"25-35", C355&lt;=50,"36-50",TRUE,"50+")</f>
        <v>25-35</v>
      </c>
      <c r="Q355" t="str">
        <f t="shared" si="35"/>
        <v>new</v>
      </c>
      <c r="R355" t="str">
        <f t="shared" si="36"/>
        <v>medium</v>
      </c>
      <c r="S355" t="str">
        <f t="shared" si="37"/>
        <v>Low</v>
      </c>
      <c r="T355" t="str">
        <f t="shared" si="38"/>
        <v>Oct</v>
      </c>
      <c r="U355">
        <f t="shared" si="39"/>
        <v>2022</v>
      </c>
      <c r="V355" t="str">
        <f t="shared" si="40"/>
        <v>0-5</v>
      </c>
      <c r="W355" t="str">
        <f t="shared" si="41"/>
        <v>Fast</v>
      </c>
    </row>
    <row r="356" spans="1:23" x14ac:dyDescent="0.3">
      <c r="A356">
        <v>600355</v>
      </c>
      <c r="B356">
        <v>14920</v>
      </c>
      <c r="C356">
        <v>61</v>
      </c>
      <c r="D356" t="s">
        <v>7</v>
      </c>
      <c r="E356" t="s">
        <v>15</v>
      </c>
      <c r="F356" t="s">
        <v>18</v>
      </c>
      <c r="G356" t="s">
        <v>27</v>
      </c>
      <c r="H356" s="1">
        <v>45212</v>
      </c>
      <c r="I356" t="s">
        <v>34</v>
      </c>
      <c r="J356">
        <v>60</v>
      </c>
      <c r="K356">
        <v>8.6</v>
      </c>
      <c r="L356">
        <v>1493.28</v>
      </c>
      <c r="M356">
        <v>30.51</v>
      </c>
      <c r="N356" t="s">
        <v>49</v>
      </c>
      <c r="O356">
        <v>5</v>
      </c>
      <c r="P356" t="str" cm="1">
        <f t="array" ref="P356">_xlfn.IFS(C356&lt;25,"18-24", C356&lt;=35,"25-35", C356&lt;=50,"36-50",TRUE,"50+")</f>
        <v>50+</v>
      </c>
      <c r="Q356" t="str">
        <f t="shared" si="35"/>
        <v>new</v>
      </c>
      <c r="R356" t="str">
        <f t="shared" si="36"/>
        <v>high value</v>
      </c>
      <c r="S356" t="str">
        <f t="shared" si="37"/>
        <v>High</v>
      </c>
      <c r="T356" t="str">
        <f t="shared" si="38"/>
        <v>Oct</v>
      </c>
      <c r="U356">
        <f t="shared" si="39"/>
        <v>2023</v>
      </c>
      <c r="V356" t="str">
        <f t="shared" si="40"/>
        <v>5-10</v>
      </c>
      <c r="W356" t="str">
        <f t="shared" si="41"/>
        <v>Slow</v>
      </c>
    </row>
    <row r="357" spans="1:23" x14ac:dyDescent="0.3">
      <c r="A357">
        <v>600356</v>
      </c>
      <c r="B357">
        <v>98893</v>
      </c>
      <c r="C357">
        <v>59</v>
      </c>
      <c r="D357" t="s">
        <v>4</v>
      </c>
      <c r="E357" t="s">
        <v>5</v>
      </c>
      <c r="F357" t="s">
        <v>26</v>
      </c>
      <c r="G357" t="s">
        <v>21</v>
      </c>
      <c r="H357" s="1">
        <v>44793</v>
      </c>
      <c r="I357" t="s">
        <v>34</v>
      </c>
      <c r="J357">
        <v>88</v>
      </c>
      <c r="K357">
        <v>13.6</v>
      </c>
      <c r="L357">
        <v>198.14</v>
      </c>
      <c r="M357">
        <v>40.24</v>
      </c>
      <c r="N357" t="s">
        <v>49</v>
      </c>
      <c r="O357">
        <v>3</v>
      </c>
      <c r="P357" t="str" cm="1">
        <f t="array" ref="P357">_xlfn.IFS(C357&lt;25,"18-24", C357&lt;=35,"25-35", C357&lt;=50,"36-50",TRUE,"50+")</f>
        <v>50+</v>
      </c>
      <c r="Q357" t="str">
        <f t="shared" si="35"/>
        <v>new</v>
      </c>
      <c r="R357" t="str">
        <f t="shared" si="36"/>
        <v>low</v>
      </c>
      <c r="S357" t="str">
        <f t="shared" si="37"/>
        <v>medium</v>
      </c>
      <c r="T357" t="str">
        <f t="shared" si="38"/>
        <v>Aug</v>
      </c>
      <c r="U357">
        <f t="shared" si="39"/>
        <v>2022</v>
      </c>
      <c r="V357" t="str">
        <f t="shared" si="40"/>
        <v>10-15</v>
      </c>
      <c r="W357" t="str">
        <f t="shared" si="41"/>
        <v>Slow</v>
      </c>
    </row>
    <row r="358" spans="1:23" x14ac:dyDescent="0.3">
      <c r="A358">
        <v>600357</v>
      </c>
      <c r="B358">
        <v>70776</v>
      </c>
      <c r="C358">
        <v>44</v>
      </c>
      <c r="D358" t="s">
        <v>4</v>
      </c>
      <c r="E358" t="s">
        <v>13</v>
      </c>
      <c r="F358" t="s">
        <v>24</v>
      </c>
      <c r="G358" t="s">
        <v>23</v>
      </c>
      <c r="H358" s="1">
        <v>45029</v>
      </c>
      <c r="I358" t="s">
        <v>34</v>
      </c>
      <c r="J358">
        <v>79</v>
      </c>
      <c r="K358">
        <v>10.8</v>
      </c>
      <c r="L358">
        <v>182.89</v>
      </c>
      <c r="M358">
        <v>70.38</v>
      </c>
      <c r="N358" t="s">
        <v>50</v>
      </c>
      <c r="O358">
        <v>3</v>
      </c>
      <c r="P358" t="str" cm="1">
        <f t="array" ref="P358">_xlfn.IFS(C358&lt;25,"18-24", C358&lt;=35,"25-35", C358&lt;=50,"36-50",TRUE,"50+")</f>
        <v>36-50</v>
      </c>
      <c r="Q358" t="str">
        <f t="shared" si="35"/>
        <v>new</v>
      </c>
      <c r="R358" t="str">
        <f t="shared" si="36"/>
        <v>low</v>
      </c>
      <c r="S358" t="str">
        <f t="shared" si="37"/>
        <v>medium</v>
      </c>
      <c r="T358" t="str">
        <f t="shared" si="38"/>
        <v>Apr</v>
      </c>
      <c r="U358">
        <f t="shared" si="39"/>
        <v>2023</v>
      </c>
      <c r="V358" t="str">
        <f t="shared" si="40"/>
        <v>10-15</v>
      </c>
      <c r="W358" t="str">
        <f t="shared" si="41"/>
        <v>Slow</v>
      </c>
    </row>
    <row r="359" spans="1:23" x14ac:dyDescent="0.3">
      <c r="A359">
        <v>600358</v>
      </c>
      <c r="B359">
        <v>33279</v>
      </c>
      <c r="C359">
        <v>56</v>
      </c>
      <c r="D359" t="s">
        <v>4</v>
      </c>
      <c r="E359" t="s">
        <v>13</v>
      </c>
      <c r="F359" t="s">
        <v>19</v>
      </c>
      <c r="G359" t="s">
        <v>29</v>
      </c>
      <c r="H359" s="1">
        <v>44851</v>
      </c>
      <c r="I359" t="s">
        <v>33</v>
      </c>
      <c r="J359">
        <v>37</v>
      </c>
      <c r="K359">
        <v>1.7</v>
      </c>
      <c r="L359">
        <v>564.42999999999995</v>
      </c>
      <c r="M359">
        <v>40.869999999999997</v>
      </c>
      <c r="N359" t="s">
        <v>48</v>
      </c>
      <c r="O359">
        <v>1</v>
      </c>
      <c r="P359" t="str" cm="1">
        <f t="array" ref="P359">_xlfn.IFS(C359&lt;25,"18-24", C359&lt;=35,"25-35", C359&lt;=50,"36-50",TRUE,"50+")</f>
        <v>50+</v>
      </c>
      <c r="Q359" t="str">
        <f t="shared" si="35"/>
        <v>new</v>
      </c>
      <c r="R359" t="str">
        <f t="shared" si="36"/>
        <v>high value</v>
      </c>
      <c r="S359" t="str">
        <f t="shared" si="37"/>
        <v>Low</v>
      </c>
      <c r="T359" t="str">
        <f t="shared" si="38"/>
        <v>Oct</v>
      </c>
      <c r="U359">
        <f t="shared" si="39"/>
        <v>2022</v>
      </c>
      <c r="V359" t="str">
        <f t="shared" si="40"/>
        <v>0-5</v>
      </c>
      <c r="W359" t="str">
        <f t="shared" si="41"/>
        <v>Medium</v>
      </c>
    </row>
    <row r="360" spans="1:23" x14ac:dyDescent="0.3">
      <c r="A360">
        <v>600359</v>
      </c>
      <c r="B360">
        <v>64891</v>
      </c>
      <c r="C360">
        <v>58</v>
      </c>
      <c r="D360" t="s">
        <v>7</v>
      </c>
      <c r="E360" t="s">
        <v>8</v>
      </c>
      <c r="F360" t="s">
        <v>22</v>
      </c>
      <c r="G360" t="s">
        <v>27</v>
      </c>
      <c r="H360" s="1">
        <v>44706</v>
      </c>
      <c r="I360" t="s">
        <v>33</v>
      </c>
      <c r="J360">
        <v>33</v>
      </c>
      <c r="K360">
        <v>4.3</v>
      </c>
      <c r="L360">
        <v>471.88</v>
      </c>
      <c r="M360">
        <v>53.47</v>
      </c>
      <c r="N360" t="s">
        <v>47</v>
      </c>
      <c r="O360">
        <v>1</v>
      </c>
      <c r="P360" t="str" cm="1">
        <f t="array" ref="P360">_xlfn.IFS(C360&lt;25,"18-24", C360&lt;=35,"25-35", C360&lt;=50,"36-50",TRUE,"50+")</f>
        <v>50+</v>
      </c>
      <c r="Q360" t="str">
        <f t="shared" si="35"/>
        <v>new</v>
      </c>
      <c r="R360" t="str">
        <f t="shared" si="36"/>
        <v>medium</v>
      </c>
      <c r="S360" t="str">
        <f t="shared" si="37"/>
        <v>Low</v>
      </c>
      <c r="T360" t="str">
        <f t="shared" si="38"/>
        <v>May</v>
      </c>
      <c r="U360">
        <f t="shared" si="39"/>
        <v>2022</v>
      </c>
      <c r="V360" t="str">
        <f t="shared" si="40"/>
        <v>0-5</v>
      </c>
      <c r="W360" t="str">
        <f t="shared" si="41"/>
        <v>Medium</v>
      </c>
    </row>
    <row r="361" spans="1:23" x14ac:dyDescent="0.3">
      <c r="A361">
        <v>600360</v>
      </c>
      <c r="B361">
        <v>59491</v>
      </c>
      <c r="C361">
        <v>26</v>
      </c>
      <c r="D361" t="s">
        <v>4</v>
      </c>
      <c r="E361" t="s">
        <v>8</v>
      </c>
      <c r="F361" t="s">
        <v>24</v>
      </c>
      <c r="G361" t="s">
        <v>29</v>
      </c>
      <c r="H361" s="1">
        <v>44934</v>
      </c>
      <c r="I361" t="s">
        <v>34</v>
      </c>
      <c r="J361">
        <v>65</v>
      </c>
      <c r="K361">
        <v>7.6</v>
      </c>
      <c r="L361">
        <v>258.33999999999997</v>
      </c>
      <c r="M361">
        <v>73.709999999999994</v>
      </c>
      <c r="N361" t="s">
        <v>48</v>
      </c>
      <c r="O361">
        <v>5</v>
      </c>
      <c r="P361" t="str" cm="1">
        <f t="array" ref="P361">_xlfn.IFS(C361&lt;25,"18-24", C361&lt;=35,"25-35", C361&lt;=50,"36-50",TRUE,"50+")</f>
        <v>25-35</v>
      </c>
      <c r="Q361" t="str">
        <f t="shared" si="35"/>
        <v>new</v>
      </c>
      <c r="R361" t="str">
        <f t="shared" si="36"/>
        <v>medium</v>
      </c>
      <c r="S361" t="str">
        <f t="shared" si="37"/>
        <v>High</v>
      </c>
      <c r="T361" t="str">
        <f t="shared" si="38"/>
        <v>Jan</v>
      </c>
      <c r="U361">
        <f t="shared" si="39"/>
        <v>2023</v>
      </c>
      <c r="V361" t="str">
        <f t="shared" si="40"/>
        <v>5-10</v>
      </c>
      <c r="W361" t="str">
        <f t="shared" si="41"/>
        <v>Slow</v>
      </c>
    </row>
    <row r="362" spans="1:23" x14ac:dyDescent="0.3">
      <c r="A362">
        <v>600361</v>
      </c>
      <c r="B362">
        <v>26564</v>
      </c>
      <c r="C362">
        <v>18</v>
      </c>
      <c r="D362" t="s">
        <v>4</v>
      </c>
      <c r="E362" t="s">
        <v>8</v>
      </c>
      <c r="F362" t="s">
        <v>19</v>
      </c>
      <c r="G362" t="s">
        <v>25</v>
      </c>
      <c r="H362" s="1">
        <v>44692</v>
      </c>
      <c r="I362" t="s">
        <v>33</v>
      </c>
      <c r="J362">
        <v>30</v>
      </c>
      <c r="K362">
        <v>6.8</v>
      </c>
      <c r="L362">
        <v>1032.5</v>
      </c>
      <c r="M362">
        <v>103.75</v>
      </c>
      <c r="N362" t="s">
        <v>50</v>
      </c>
      <c r="O362">
        <v>2</v>
      </c>
      <c r="P362" t="str" cm="1">
        <f t="array" ref="P362">_xlfn.IFS(C362&lt;25,"18-24", C362&lt;=35,"25-35", C362&lt;=50,"36-50",TRUE,"50+")</f>
        <v>18-24</v>
      </c>
      <c r="Q362" t="str">
        <f t="shared" si="35"/>
        <v>new</v>
      </c>
      <c r="R362" t="str">
        <f t="shared" si="36"/>
        <v>high value</v>
      </c>
      <c r="S362" t="str">
        <f t="shared" si="37"/>
        <v>Low</v>
      </c>
      <c r="T362" t="str">
        <f t="shared" si="38"/>
        <v>May</v>
      </c>
      <c r="U362">
        <f t="shared" si="39"/>
        <v>2022</v>
      </c>
      <c r="V362" t="str">
        <f t="shared" si="40"/>
        <v>5-10</v>
      </c>
      <c r="W362" t="str">
        <f t="shared" si="41"/>
        <v>Fast</v>
      </c>
    </row>
    <row r="363" spans="1:23" x14ac:dyDescent="0.3">
      <c r="A363">
        <v>600362</v>
      </c>
      <c r="B363">
        <v>96538</v>
      </c>
      <c r="C363">
        <v>36</v>
      </c>
      <c r="D363" t="s">
        <v>4</v>
      </c>
      <c r="E363" t="s">
        <v>11</v>
      </c>
      <c r="F363" t="s">
        <v>28</v>
      </c>
      <c r="G363" t="s">
        <v>21</v>
      </c>
      <c r="H363" s="1">
        <v>45625</v>
      </c>
      <c r="I363" t="s">
        <v>34</v>
      </c>
      <c r="J363">
        <v>63</v>
      </c>
      <c r="K363">
        <v>2.8</v>
      </c>
      <c r="L363">
        <v>232.56</v>
      </c>
      <c r="M363">
        <v>74.88</v>
      </c>
      <c r="N363" t="s">
        <v>47</v>
      </c>
      <c r="O363">
        <v>1</v>
      </c>
      <c r="P363" t="str" cm="1">
        <f t="array" ref="P363">_xlfn.IFS(C363&lt;25,"18-24", C363&lt;=35,"25-35", C363&lt;=50,"36-50",TRUE,"50+")</f>
        <v>36-50</v>
      </c>
      <c r="Q363" t="str">
        <f t="shared" si="35"/>
        <v>new</v>
      </c>
      <c r="R363" t="str">
        <f t="shared" si="36"/>
        <v>low</v>
      </c>
      <c r="S363" t="str">
        <f t="shared" si="37"/>
        <v>Low</v>
      </c>
      <c r="T363" t="str">
        <f t="shared" si="38"/>
        <v>Nov</v>
      </c>
      <c r="U363">
        <f t="shared" si="39"/>
        <v>2024</v>
      </c>
      <c r="V363" t="str">
        <f t="shared" si="40"/>
        <v>0-5</v>
      </c>
      <c r="W363" t="str">
        <f t="shared" si="41"/>
        <v>Slow</v>
      </c>
    </row>
    <row r="364" spans="1:23" x14ac:dyDescent="0.3">
      <c r="A364">
        <v>600363</v>
      </c>
      <c r="B364">
        <v>52005</v>
      </c>
      <c r="C364">
        <v>44</v>
      </c>
      <c r="D364" t="s">
        <v>4</v>
      </c>
      <c r="E364" t="s">
        <v>13</v>
      </c>
      <c r="F364" t="s">
        <v>24</v>
      </c>
      <c r="G364" t="s">
        <v>29</v>
      </c>
      <c r="H364" s="1">
        <v>45293</v>
      </c>
      <c r="I364" t="s">
        <v>34</v>
      </c>
      <c r="J364">
        <v>88</v>
      </c>
      <c r="K364">
        <v>5.4</v>
      </c>
      <c r="L364">
        <v>1029.96</v>
      </c>
      <c r="M364">
        <v>114.68</v>
      </c>
      <c r="N364" t="s">
        <v>49</v>
      </c>
      <c r="O364">
        <v>1</v>
      </c>
      <c r="P364" t="str" cm="1">
        <f t="array" ref="P364">_xlfn.IFS(C364&lt;25,"18-24", C364&lt;=35,"25-35", C364&lt;=50,"36-50",TRUE,"50+")</f>
        <v>36-50</v>
      </c>
      <c r="Q364" t="str">
        <f t="shared" si="35"/>
        <v>new</v>
      </c>
      <c r="R364" t="str">
        <f t="shared" si="36"/>
        <v>high value</v>
      </c>
      <c r="S364" t="str">
        <f t="shared" si="37"/>
        <v>Low</v>
      </c>
      <c r="T364" t="str">
        <f t="shared" si="38"/>
        <v>Jan</v>
      </c>
      <c r="U364">
        <f t="shared" si="39"/>
        <v>2024</v>
      </c>
      <c r="V364" t="str">
        <f t="shared" si="40"/>
        <v>5-10</v>
      </c>
      <c r="W364" t="str">
        <f t="shared" si="41"/>
        <v>Slow</v>
      </c>
    </row>
    <row r="365" spans="1:23" x14ac:dyDescent="0.3">
      <c r="A365">
        <v>600364</v>
      </c>
      <c r="B365">
        <v>44932</v>
      </c>
      <c r="C365">
        <v>58</v>
      </c>
      <c r="D365" t="s">
        <v>7</v>
      </c>
      <c r="E365" t="s">
        <v>16</v>
      </c>
      <c r="F365" t="s">
        <v>22</v>
      </c>
      <c r="G365" t="s">
        <v>23</v>
      </c>
      <c r="H365" s="1">
        <v>45589</v>
      </c>
      <c r="I365" t="s">
        <v>33</v>
      </c>
      <c r="J365">
        <v>47</v>
      </c>
      <c r="K365">
        <v>5.7</v>
      </c>
      <c r="L365">
        <v>592.77</v>
      </c>
      <c r="M365">
        <v>90.94</v>
      </c>
      <c r="N365" t="s">
        <v>49</v>
      </c>
      <c r="O365">
        <v>3</v>
      </c>
      <c r="P365" t="str" cm="1">
        <f t="array" ref="P365">_xlfn.IFS(C365&lt;25,"18-24", C365&lt;=35,"25-35", C365&lt;=50,"36-50",TRUE,"50+")</f>
        <v>50+</v>
      </c>
      <c r="Q365" t="str">
        <f t="shared" si="35"/>
        <v>new</v>
      </c>
      <c r="R365" t="str">
        <f t="shared" si="36"/>
        <v>high value</v>
      </c>
      <c r="S365" t="str">
        <f t="shared" si="37"/>
        <v>medium</v>
      </c>
      <c r="T365" t="str">
        <f t="shared" si="38"/>
        <v>Oct</v>
      </c>
      <c r="U365">
        <f t="shared" si="39"/>
        <v>2024</v>
      </c>
      <c r="V365" t="str">
        <f t="shared" si="40"/>
        <v>5-10</v>
      </c>
      <c r="W365" t="str">
        <f t="shared" si="41"/>
        <v>Slow</v>
      </c>
    </row>
    <row r="366" spans="1:23" x14ac:dyDescent="0.3">
      <c r="A366">
        <v>600365</v>
      </c>
      <c r="B366">
        <v>19672</v>
      </c>
      <c r="C366">
        <v>55</v>
      </c>
      <c r="D366" t="s">
        <v>4</v>
      </c>
      <c r="E366" t="s">
        <v>5</v>
      </c>
      <c r="F366" t="s">
        <v>32</v>
      </c>
      <c r="G366" t="s">
        <v>23</v>
      </c>
      <c r="H366" s="1">
        <v>44855</v>
      </c>
      <c r="I366" t="s">
        <v>33</v>
      </c>
      <c r="J366">
        <v>38</v>
      </c>
      <c r="K366">
        <v>13</v>
      </c>
      <c r="L366">
        <v>1139.98</v>
      </c>
      <c r="M366">
        <v>58.05</v>
      </c>
      <c r="N366" t="s">
        <v>48</v>
      </c>
      <c r="O366">
        <v>5</v>
      </c>
      <c r="P366" t="str" cm="1">
        <f t="array" ref="P366">_xlfn.IFS(C366&lt;25,"18-24", C366&lt;=35,"25-35", C366&lt;=50,"36-50",TRUE,"50+")</f>
        <v>50+</v>
      </c>
      <c r="Q366" t="str">
        <f t="shared" si="35"/>
        <v>new</v>
      </c>
      <c r="R366" t="str">
        <f t="shared" si="36"/>
        <v>high value</v>
      </c>
      <c r="S366" t="str">
        <f t="shared" si="37"/>
        <v>High</v>
      </c>
      <c r="T366" t="str">
        <f t="shared" si="38"/>
        <v>Oct</v>
      </c>
      <c r="U366">
        <f t="shared" si="39"/>
        <v>2022</v>
      </c>
      <c r="V366" t="str">
        <f t="shared" si="40"/>
        <v>10-15</v>
      </c>
      <c r="W366" t="str">
        <f t="shared" si="41"/>
        <v>Medium</v>
      </c>
    </row>
    <row r="367" spans="1:23" x14ac:dyDescent="0.3">
      <c r="A367">
        <v>600366</v>
      </c>
      <c r="B367">
        <v>96366</v>
      </c>
      <c r="C367">
        <v>35</v>
      </c>
      <c r="D367" t="s">
        <v>7</v>
      </c>
      <c r="E367" t="s">
        <v>11</v>
      </c>
      <c r="F367" t="s">
        <v>32</v>
      </c>
      <c r="G367" t="s">
        <v>25</v>
      </c>
      <c r="H367" s="1">
        <v>44862</v>
      </c>
      <c r="I367" t="s">
        <v>34</v>
      </c>
      <c r="J367">
        <v>29</v>
      </c>
      <c r="K367">
        <v>7.8</v>
      </c>
      <c r="L367">
        <v>1361.79</v>
      </c>
      <c r="M367">
        <v>106.13</v>
      </c>
      <c r="N367" t="s">
        <v>49</v>
      </c>
      <c r="O367">
        <v>2</v>
      </c>
      <c r="P367" t="str" cm="1">
        <f t="array" ref="P367">_xlfn.IFS(C367&lt;25,"18-24", C367&lt;=35,"25-35", C367&lt;=50,"36-50",TRUE,"50+")</f>
        <v>25-35</v>
      </c>
      <c r="Q367" t="str">
        <f t="shared" si="35"/>
        <v>new</v>
      </c>
      <c r="R367" t="str">
        <f t="shared" si="36"/>
        <v>high value</v>
      </c>
      <c r="S367" t="str">
        <f t="shared" si="37"/>
        <v>Low</v>
      </c>
      <c r="T367" t="str">
        <f t="shared" si="38"/>
        <v>Oct</v>
      </c>
      <c r="U367">
        <f t="shared" si="39"/>
        <v>2022</v>
      </c>
      <c r="V367" t="str">
        <f t="shared" si="40"/>
        <v>5-10</v>
      </c>
      <c r="W367" t="str">
        <f t="shared" si="41"/>
        <v>Fast</v>
      </c>
    </row>
    <row r="368" spans="1:23" x14ac:dyDescent="0.3">
      <c r="A368">
        <v>600367</v>
      </c>
      <c r="B368">
        <v>25616</v>
      </c>
      <c r="C368">
        <v>27</v>
      </c>
      <c r="D368" t="s">
        <v>4</v>
      </c>
      <c r="E368" t="s">
        <v>15</v>
      </c>
      <c r="F368" t="s">
        <v>24</v>
      </c>
      <c r="G368" t="s">
        <v>29</v>
      </c>
      <c r="H368" s="1">
        <v>44795</v>
      </c>
      <c r="I368" t="s">
        <v>33</v>
      </c>
      <c r="J368">
        <v>42</v>
      </c>
      <c r="K368">
        <v>14.6</v>
      </c>
      <c r="L368">
        <v>631.20000000000005</v>
      </c>
      <c r="M368">
        <v>81.17</v>
      </c>
      <c r="N368" t="s">
        <v>48</v>
      </c>
      <c r="O368">
        <v>2</v>
      </c>
      <c r="P368" t="str" cm="1">
        <f t="array" ref="P368">_xlfn.IFS(C368&lt;25,"18-24", C368&lt;=35,"25-35", C368&lt;=50,"36-50",TRUE,"50+")</f>
        <v>25-35</v>
      </c>
      <c r="Q368" t="str">
        <f t="shared" si="35"/>
        <v>new</v>
      </c>
      <c r="R368" t="str">
        <f t="shared" si="36"/>
        <v>high value</v>
      </c>
      <c r="S368" t="str">
        <f t="shared" si="37"/>
        <v>Low</v>
      </c>
      <c r="T368" t="str">
        <f t="shared" si="38"/>
        <v>Aug</v>
      </c>
      <c r="U368">
        <f t="shared" si="39"/>
        <v>2022</v>
      </c>
      <c r="V368" t="str">
        <f t="shared" si="40"/>
        <v>10-15</v>
      </c>
      <c r="W368" t="str">
        <f t="shared" si="41"/>
        <v>Medium</v>
      </c>
    </row>
    <row r="369" spans="1:23" x14ac:dyDescent="0.3">
      <c r="A369">
        <v>600368</v>
      </c>
      <c r="B369">
        <v>45551</v>
      </c>
      <c r="C369">
        <v>45</v>
      </c>
      <c r="D369" t="s">
        <v>7</v>
      </c>
      <c r="E369" t="s">
        <v>16</v>
      </c>
      <c r="F369" t="s">
        <v>24</v>
      </c>
      <c r="G369" t="s">
        <v>31</v>
      </c>
      <c r="H369" s="1">
        <v>45258</v>
      </c>
      <c r="I369" t="s">
        <v>34</v>
      </c>
      <c r="J369">
        <v>25</v>
      </c>
      <c r="K369">
        <v>8.5</v>
      </c>
      <c r="L369">
        <v>1082.18</v>
      </c>
      <c r="M369">
        <v>26.8</v>
      </c>
      <c r="N369" t="s">
        <v>49</v>
      </c>
      <c r="O369">
        <v>4</v>
      </c>
      <c r="P369" t="str" cm="1">
        <f t="array" ref="P369">_xlfn.IFS(C369&lt;25,"18-24", C369&lt;=35,"25-35", C369&lt;=50,"36-50",TRUE,"50+")</f>
        <v>36-50</v>
      </c>
      <c r="Q369" t="str">
        <f t="shared" si="35"/>
        <v>new</v>
      </c>
      <c r="R369" t="str">
        <f t="shared" si="36"/>
        <v>high value</v>
      </c>
      <c r="S369" t="str">
        <f t="shared" si="37"/>
        <v>medium</v>
      </c>
      <c r="T369" t="str">
        <f t="shared" si="38"/>
        <v>Nov</v>
      </c>
      <c r="U369">
        <f t="shared" si="39"/>
        <v>2023</v>
      </c>
      <c r="V369" t="str">
        <f t="shared" si="40"/>
        <v>5-10</v>
      </c>
      <c r="W369" t="str">
        <f t="shared" si="41"/>
        <v>Fast</v>
      </c>
    </row>
    <row r="370" spans="1:23" x14ac:dyDescent="0.3">
      <c r="A370">
        <v>600369</v>
      </c>
      <c r="B370">
        <v>84821</v>
      </c>
      <c r="C370">
        <v>44</v>
      </c>
      <c r="D370" t="s">
        <v>4</v>
      </c>
      <c r="E370" t="s">
        <v>11</v>
      </c>
      <c r="F370" t="s">
        <v>24</v>
      </c>
      <c r="G370" t="s">
        <v>27</v>
      </c>
      <c r="H370" s="1">
        <v>45342</v>
      </c>
      <c r="I370" t="s">
        <v>34</v>
      </c>
      <c r="J370">
        <v>31</v>
      </c>
      <c r="K370">
        <v>5.3</v>
      </c>
      <c r="L370">
        <v>1485.66</v>
      </c>
      <c r="M370">
        <v>118.96</v>
      </c>
      <c r="N370" t="s">
        <v>47</v>
      </c>
      <c r="O370">
        <v>4</v>
      </c>
      <c r="P370" t="str" cm="1">
        <f t="array" ref="P370">_xlfn.IFS(C370&lt;25,"18-24", C370&lt;=35,"25-35", C370&lt;=50,"36-50",TRUE,"50+")</f>
        <v>36-50</v>
      </c>
      <c r="Q370" t="str">
        <f t="shared" si="35"/>
        <v>new</v>
      </c>
      <c r="R370" t="str">
        <f t="shared" si="36"/>
        <v>high value</v>
      </c>
      <c r="S370" t="str">
        <f t="shared" si="37"/>
        <v>medium</v>
      </c>
      <c r="T370" t="str">
        <f t="shared" si="38"/>
        <v>Feb</v>
      </c>
      <c r="U370">
        <f t="shared" si="39"/>
        <v>2024</v>
      </c>
      <c r="V370" t="str">
        <f t="shared" si="40"/>
        <v>5-10</v>
      </c>
      <c r="W370" t="str">
        <f t="shared" si="41"/>
        <v>Medium</v>
      </c>
    </row>
    <row r="371" spans="1:23" x14ac:dyDescent="0.3">
      <c r="A371">
        <v>600370</v>
      </c>
      <c r="B371">
        <v>79185</v>
      </c>
      <c r="C371">
        <v>32</v>
      </c>
      <c r="D371" t="s">
        <v>7</v>
      </c>
      <c r="E371" t="s">
        <v>8</v>
      </c>
      <c r="F371" t="s">
        <v>18</v>
      </c>
      <c r="G371" t="s">
        <v>31</v>
      </c>
      <c r="H371" s="1">
        <v>44622</v>
      </c>
      <c r="I371" t="s">
        <v>34</v>
      </c>
      <c r="J371">
        <v>74</v>
      </c>
      <c r="K371">
        <v>9.3000000000000007</v>
      </c>
      <c r="L371">
        <v>289.3</v>
      </c>
      <c r="M371">
        <v>22.04</v>
      </c>
      <c r="N371" t="s">
        <v>49</v>
      </c>
      <c r="O371">
        <v>5</v>
      </c>
      <c r="P371" t="str" cm="1">
        <f t="array" ref="P371">_xlfn.IFS(C371&lt;25,"18-24", C371&lt;=35,"25-35", C371&lt;=50,"36-50",TRUE,"50+")</f>
        <v>25-35</v>
      </c>
      <c r="Q371" t="str">
        <f t="shared" si="35"/>
        <v>new</v>
      </c>
      <c r="R371" t="str">
        <f t="shared" si="36"/>
        <v>medium</v>
      </c>
      <c r="S371" t="str">
        <f t="shared" si="37"/>
        <v>High</v>
      </c>
      <c r="T371" t="str">
        <f t="shared" si="38"/>
        <v>Mar</v>
      </c>
      <c r="U371">
        <f t="shared" si="39"/>
        <v>2022</v>
      </c>
      <c r="V371" t="str">
        <f t="shared" si="40"/>
        <v>5-10</v>
      </c>
      <c r="W371" t="str">
        <f t="shared" si="41"/>
        <v>Slow</v>
      </c>
    </row>
    <row r="372" spans="1:23" x14ac:dyDescent="0.3">
      <c r="A372">
        <v>600371</v>
      </c>
      <c r="B372">
        <v>30649</v>
      </c>
      <c r="C372">
        <v>55</v>
      </c>
      <c r="D372" t="s">
        <v>7</v>
      </c>
      <c r="E372" t="s">
        <v>16</v>
      </c>
      <c r="F372" t="s">
        <v>19</v>
      </c>
      <c r="G372" t="s">
        <v>31</v>
      </c>
      <c r="H372" s="1">
        <v>45418</v>
      </c>
      <c r="I372" t="s">
        <v>34</v>
      </c>
      <c r="J372">
        <v>47</v>
      </c>
      <c r="K372">
        <v>4.9000000000000004</v>
      </c>
      <c r="L372">
        <v>1192.22</v>
      </c>
      <c r="M372">
        <v>90.76</v>
      </c>
      <c r="N372" t="s">
        <v>48</v>
      </c>
      <c r="O372">
        <v>4</v>
      </c>
      <c r="P372" t="str" cm="1">
        <f t="array" ref="P372">_xlfn.IFS(C372&lt;25,"18-24", C372&lt;=35,"25-35", C372&lt;=50,"36-50",TRUE,"50+")</f>
        <v>50+</v>
      </c>
      <c r="Q372" t="str">
        <f t="shared" si="35"/>
        <v>new</v>
      </c>
      <c r="R372" t="str">
        <f t="shared" si="36"/>
        <v>high value</v>
      </c>
      <c r="S372" t="str">
        <f t="shared" si="37"/>
        <v>medium</v>
      </c>
      <c r="T372" t="str">
        <f t="shared" si="38"/>
        <v>May</v>
      </c>
      <c r="U372">
        <f t="shared" si="39"/>
        <v>2024</v>
      </c>
      <c r="V372" t="str">
        <f t="shared" si="40"/>
        <v>0-5</v>
      </c>
      <c r="W372" t="str">
        <f t="shared" si="41"/>
        <v>Slow</v>
      </c>
    </row>
    <row r="373" spans="1:23" x14ac:dyDescent="0.3">
      <c r="A373">
        <v>600372</v>
      </c>
      <c r="B373">
        <v>41343</v>
      </c>
      <c r="C373">
        <v>45</v>
      </c>
      <c r="D373" t="s">
        <v>4</v>
      </c>
      <c r="E373" t="s">
        <v>5</v>
      </c>
      <c r="F373" t="s">
        <v>19</v>
      </c>
      <c r="G373" t="s">
        <v>27</v>
      </c>
      <c r="H373" s="1">
        <v>45177</v>
      </c>
      <c r="I373" t="s">
        <v>34</v>
      </c>
      <c r="J373">
        <v>35</v>
      </c>
      <c r="K373">
        <v>9.6999999999999993</v>
      </c>
      <c r="L373">
        <v>494.93</v>
      </c>
      <c r="M373">
        <v>25.18</v>
      </c>
      <c r="N373" t="s">
        <v>50</v>
      </c>
      <c r="O373">
        <v>5</v>
      </c>
      <c r="P373" t="str" cm="1">
        <f t="array" ref="P373">_xlfn.IFS(C373&lt;25,"18-24", C373&lt;=35,"25-35", C373&lt;=50,"36-50",TRUE,"50+")</f>
        <v>36-50</v>
      </c>
      <c r="Q373" t="str">
        <f t="shared" si="35"/>
        <v>new</v>
      </c>
      <c r="R373" t="str">
        <f t="shared" si="36"/>
        <v>medium</v>
      </c>
      <c r="S373" t="str">
        <f t="shared" si="37"/>
        <v>High</v>
      </c>
      <c r="T373" t="str">
        <f t="shared" si="38"/>
        <v>Sep</v>
      </c>
      <c r="U373">
        <f t="shared" si="39"/>
        <v>2023</v>
      </c>
      <c r="V373" t="str">
        <f t="shared" si="40"/>
        <v>5-10</v>
      </c>
      <c r="W373" t="str">
        <f t="shared" si="41"/>
        <v>Medium</v>
      </c>
    </row>
    <row r="374" spans="1:23" x14ac:dyDescent="0.3">
      <c r="A374">
        <v>600373</v>
      </c>
      <c r="B374">
        <v>30038</v>
      </c>
      <c r="C374">
        <v>19</v>
      </c>
      <c r="D374" t="s">
        <v>7</v>
      </c>
      <c r="E374" t="s">
        <v>5</v>
      </c>
      <c r="F374" t="s">
        <v>32</v>
      </c>
      <c r="G374" t="s">
        <v>23</v>
      </c>
      <c r="H374" s="1">
        <v>45581</v>
      </c>
      <c r="I374" t="s">
        <v>34</v>
      </c>
      <c r="J374">
        <v>46</v>
      </c>
      <c r="K374">
        <v>6.8</v>
      </c>
      <c r="L374">
        <v>236.68</v>
      </c>
      <c r="M374">
        <v>51.22</v>
      </c>
      <c r="N374" t="s">
        <v>49</v>
      </c>
      <c r="O374">
        <v>1</v>
      </c>
      <c r="P374" t="str" cm="1">
        <f t="array" ref="P374">_xlfn.IFS(C374&lt;25,"18-24", C374&lt;=35,"25-35", C374&lt;=50,"36-50",TRUE,"50+")</f>
        <v>18-24</v>
      </c>
      <c r="Q374" t="str">
        <f t="shared" si="35"/>
        <v>new</v>
      </c>
      <c r="R374" t="str">
        <f t="shared" si="36"/>
        <v>low</v>
      </c>
      <c r="S374" t="str">
        <f t="shared" si="37"/>
        <v>Low</v>
      </c>
      <c r="T374" t="str">
        <f t="shared" si="38"/>
        <v>Oct</v>
      </c>
      <c r="U374">
        <f t="shared" si="39"/>
        <v>2024</v>
      </c>
      <c r="V374" t="str">
        <f t="shared" si="40"/>
        <v>5-10</v>
      </c>
      <c r="W374" t="str">
        <f t="shared" si="41"/>
        <v>Slow</v>
      </c>
    </row>
    <row r="375" spans="1:23" x14ac:dyDescent="0.3">
      <c r="A375">
        <v>600374</v>
      </c>
      <c r="B375">
        <v>42120</v>
      </c>
      <c r="C375">
        <v>57</v>
      </c>
      <c r="D375" t="s">
        <v>4</v>
      </c>
      <c r="E375" t="s">
        <v>5</v>
      </c>
      <c r="F375" t="s">
        <v>26</v>
      </c>
      <c r="G375" t="s">
        <v>31</v>
      </c>
      <c r="H375" s="1">
        <v>44742</v>
      </c>
      <c r="I375" t="s">
        <v>33</v>
      </c>
      <c r="J375">
        <v>66</v>
      </c>
      <c r="K375">
        <v>6.7</v>
      </c>
      <c r="L375">
        <v>515.66</v>
      </c>
      <c r="M375">
        <v>103.15</v>
      </c>
      <c r="N375" t="s">
        <v>47</v>
      </c>
      <c r="O375">
        <v>1</v>
      </c>
      <c r="P375" t="str" cm="1">
        <f t="array" ref="P375">_xlfn.IFS(C375&lt;25,"18-24", C375&lt;=35,"25-35", C375&lt;=50,"36-50",TRUE,"50+")</f>
        <v>50+</v>
      </c>
      <c r="Q375" t="str">
        <f t="shared" si="35"/>
        <v>new</v>
      </c>
      <c r="R375" t="str">
        <f t="shared" si="36"/>
        <v>high value</v>
      </c>
      <c r="S375" t="str">
        <f t="shared" si="37"/>
        <v>Low</v>
      </c>
      <c r="T375" t="str">
        <f t="shared" si="38"/>
        <v>Jun</v>
      </c>
      <c r="U375">
        <f t="shared" si="39"/>
        <v>2022</v>
      </c>
      <c r="V375" t="str">
        <f t="shared" si="40"/>
        <v>5-10</v>
      </c>
      <c r="W375" t="str">
        <f t="shared" si="41"/>
        <v>Slow</v>
      </c>
    </row>
    <row r="376" spans="1:23" x14ac:dyDescent="0.3">
      <c r="A376">
        <v>600375</v>
      </c>
      <c r="B376">
        <v>47882</v>
      </c>
      <c r="C376">
        <v>35</v>
      </c>
      <c r="D376" t="s">
        <v>4</v>
      </c>
      <c r="E376" t="s">
        <v>15</v>
      </c>
      <c r="F376" t="s">
        <v>24</v>
      </c>
      <c r="G376" t="s">
        <v>31</v>
      </c>
      <c r="H376" s="1">
        <v>45044</v>
      </c>
      <c r="I376" t="s">
        <v>34</v>
      </c>
      <c r="J376">
        <v>47</v>
      </c>
      <c r="K376">
        <v>13.2</v>
      </c>
      <c r="L376">
        <v>365.98</v>
      </c>
      <c r="M376">
        <v>102.28</v>
      </c>
      <c r="N376" t="s">
        <v>47</v>
      </c>
      <c r="O376">
        <v>4</v>
      </c>
      <c r="P376" t="str" cm="1">
        <f t="array" ref="P376">_xlfn.IFS(C376&lt;25,"18-24", C376&lt;=35,"25-35", C376&lt;=50,"36-50",TRUE,"50+")</f>
        <v>25-35</v>
      </c>
      <c r="Q376" t="str">
        <f t="shared" si="35"/>
        <v>new</v>
      </c>
      <c r="R376" t="str">
        <f t="shared" si="36"/>
        <v>medium</v>
      </c>
      <c r="S376" t="str">
        <f t="shared" si="37"/>
        <v>medium</v>
      </c>
      <c r="T376" t="str">
        <f t="shared" si="38"/>
        <v>Apr</v>
      </c>
      <c r="U376">
        <f t="shared" si="39"/>
        <v>2023</v>
      </c>
      <c r="V376" t="str">
        <f t="shared" si="40"/>
        <v>10-15</v>
      </c>
      <c r="W376" t="str">
        <f t="shared" si="41"/>
        <v>Slow</v>
      </c>
    </row>
    <row r="377" spans="1:23" x14ac:dyDescent="0.3">
      <c r="A377">
        <v>600376</v>
      </c>
      <c r="B377">
        <v>96201</v>
      </c>
      <c r="C377">
        <v>63</v>
      </c>
      <c r="D377" t="s">
        <v>4</v>
      </c>
      <c r="E377" t="s">
        <v>13</v>
      </c>
      <c r="F377" t="s">
        <v>26</v>
      </c>
      <c r="G377" t="s">
        <v>31</v>
      </c>
      <c r="H377" s="1">
        <v>44700</v>
      </c>
      <c r="I377" t="s">
        <v>34</v>
      </c>
      <c r="J377">
        <v>87</v>
      </c>
      <c r="K377">
        <v>9.4</v>
      </c>
      <c r="L377">
        <v>331.12</v>
      </c>
      <c r="M377">
        <v>115.5</v>
      </c>
      <c r="N377" t="s">
        <v>49</v>
      </c>
      <c r="O377">
        <v>1</v>
      </c>
      <c r="P377" t="str" cm="1">
        <f t="array" ref="P377">_xlfn.IFS(C377&lt;25,"18-24", C377&lt;=35,"25-35", C377&lt;=50,"36-50",TRUE,"50+")</f>
        <v>50+</v>
      </c>
      <c r="Q377" t="str">
        <f t="shared" si="35"/>
        <v>new</v>
      </c>
      <c r="R377" t="str">
        <f t="shared" si="36"/>
        <v>medium</v>
      </c>
      <c r="S377" t="str">
        <f t="shared" si="37"/>
        <v>Low</v>
      </c>
      <c r="T377" t="str">
        <f t="shared" si="38"/>
        <v>May</v>
      </c>
      <c r="U377">
        <f t="shared" si="39"/>
        <v>2022</v>
      </c>
      <c r="V377" t="str">
        <f t="shared" si="40"/>
        <v>5-10</v>
      </c>
      <c r="W377" t="str">
        <f t="shared" si="41"/>
        <v>Slow</v>
      </c>
    </row>
    <row r="378" spans="1:23" x14ac:dyDescent="0.3">
      <c r="A378">
        <v>600377</v>
      </c>
      <c r="B378">
        <v>91270</v>
      </c>
      <c r="C378">
        <v>42</v>
      </c>
      <c r="D378" t="s">
        <v>4</v>
      </c>
      <c r="E378" t="s">
        <v>11</v>
      </c>
      <c r="F378" t="s">
        <v>28</v>
      </c>
      <c r="G378" t="s">
        <v>25</v>
      </c>
      <c r="H378" s="1">
        <v>44648</v>
      </c>
      <c r="I378" t="s">
        <v>33</v>
      </c>
      <c r="J378">
        <v>25</v>
      </c>
      <c r="K378">
        <v>1.1000000000000001</v>
      </c>
      <c r="L378">
        <v>707.2</v>
      </c>
      <c r="M378">
        <v>74.790000000000006</v>
      </c>
      <c r="N378" t="s">
        <v>49</v>
      </c>
      <c r="O378">
        <v>5</v>
      </c>
      <c r="P378" t="str" cm="1">
        <f t="array" ref="P378">_xlfn.IFS(C378&lt;25,"18-24", C378&lt;=35,"25-35", C378&lt;=50,"36-50",TRUE,"50+")</f>
        <v>36-50</v>
      </c>
      <c r="Q378" t="str">
        <f t="shared" si="35"/>
        <v>new</v>
      </c>
      <c r="R378" t="str">
        <f t="shared" si="36"/>
        <v>high value</v>
      </c>
      <c r="S378" t="str">
        <f t="shared" si="37"/>
        <v>High</v>
      </c>
      <c r="T378" t="str">
        <f t="shared" si="38"/>
        <v>Mar</v>
      </c>
      <c r="U378">
        <f t="shared" si="39"/>
        <v>2022</v>
      </c>
      <c r="V378" t="str">
        <f t="shared" si="40"/>
        <v>0-5</v>
      </c>
      <c r="W378" t="str">
        <f t="shared" si="41"/>
        <v>Fast</v>
      </c>
    </row>
    <row r="379" spans="1:23" x14ac:dyDescent="0.3">
      <c r="A379">
        <v>600378</v>
      </c>
      <c r="B379">
        <v>36884</v>
      </c>
      <c r="C379">
        <v>52</v>
      </c>
      <c r="D379" t="s">
        <v>7</v>
      </c>
      <c r="E379" t="s">
        <v>15</v>
      </c>
      <c r="F379" t="s">
        <v>28</v>
      </c>
      <c r="G379" t="s">
        <v>31</v>
      </c>
      <c r="H379" s="1">
        <v>44637</v>
      </c>
      <c r="I379" t="s">
        <v>33</v>
      </c>
      <c r="J379">
        <v>66</v>
      </c>
      <c r="K379">
        <v>1.7</v>
      </c>
      <c r="L379">
        <v>433.71</v>
      </c>
      <c r="M379">
        <v>38.229999999999997</v>
      </c>
      <c r="N379" t="s">
        <v>47</v>
      </c>
      <c r="O379">
        <v>2</v>
      </c>
      <c r="P379" t="str" cm="1">
        <f t="array" ref="P379">_xlfn.IFS(C379&lt;25,"18-24", C379&lt;=35,"25-35", C379&lt;=50,"36-50",TRUE,"50+")</f>
        <v>50+</v>
      </c>
      <c r="Q379" t="str">
        <f t="shared" si="35"/>
        <v>new</v>
      </c>
      <c r="R379" t="str">
        <f t="shared" si="36"/>
        <v>medium</v>
      </c>
      <c r="S379" t="str">
        <f t="shared" si="37"/>
        <v>Low</v>
      </c>
      <c r="T379" t="str">
        <f t="shared" si="38"/>
        <v>Mar</v>
      </c>
      <c r="U379">
        <f t="shared" si="39"/>
        <v>2022</v>
      </c>
      <c r="V379" t="str">
        <f t="shared" si="40"/>
        <v>0-5</v>
      </c>
      <c r="W379" t="str">
        <f t="shared" si="41"/>
        <v>Slow</v>
      </c>
    </row>
    <row r="380" spans="1:23" x14ac:dyDescent="0.3">
      <c r="A380">
        <v>600379</v>
      </c>
      <c r="B380">
        <v>34208</v>
      </c>
      <c r="C380">
        <v>46</v>
      </c>
      <c r="D380" t="s">
        <v>4</v>
      </c>
      <c r="E380" t="s">
        <v>11</v>
      </c>
      <c r="F380" t="s">
        <v>32</v>
      </c>
      <c r="G380" t="s">
        <v>23</v>
      </c>
      <c r="H380" s="1">
        <v>44951</v>
      </c>
      <c r="I380" t="s">
        <v>33</v>
      </c>
      <c r="J380">
        <v>82</v>
      </c>
      <c r="K380">
        <v>4</v>
      </c>
      <c r="L380">
        <v>273.83999999999997</v>
      </c>
      <c r="M380">
        <v>43.37</v>
      </c>
      <c r="N380" t="s">
        <v>49</v>
      </c>
      <c r="O380">
        <v>2</v>
      </c>
      <c r="P380" t="str" cm="1">
        <f t="array" ref="P380">_xlfn.IFS(C380&lt;25,"18-24", C380&lt;=35,"25-35", C380&lt;=50,"36-50",TRUE,"50+")</f>
        <v>36-50</v>
      </c>
      <c r="Q380" t="str">
        <f t="shared" si="35"/>
        <v>new</v>
      </c>
      <c r="R380" t="str">
        <f t="shared" si="36"/>
        <v>medium</v>
      </c>
      <c r="S380" t="str">
        <f t="shared" si="37"/>
        <v>Low</v>
      </c>
      <c r="T380" t="str">
        <f t="shared" si="38"/>
        <v>Jan</v>
      </c>
      <c r="U380">
        <f t="shared" si="39"/>
        <v>2023</v>
      </c>
      <c r="V380" t="str">
        <f t="shared" si="40"/>
        <v>0-5</v>
      </c>
      <c r="W380" t="str">
        <f t="shared" si="41"/>
        <v>Slow</v>
      </c>
    </row>
    <row r="381" spans="1:23" x14ac:dyDescent="0.3">
      <c r="A381">
        <v>600380</v>
      </c>
      <c r="B381">
        <v>49185</v>
      </c>
      <c r="C381">
        <v>49</v>
      </c>
      <c r="D381" t="s">
        <v>4</v>
      </c>
      <c r="E381" t="s">
        <v>11</v>
      </c>
      <c r="F381" t="s">
        <v>32</v>
      </c>
      <c r="G381" t="s">
        <v>27</v>
      </c>
      <c r="H381" s="1">
        <v>44837</v>
      </c>
      <c r="I381" t="s">
        <v>33</v>
      </c>
      <c r="J381">
        <v>44</v>
      </c>
      <c r="K381">
        <v>8.3000000000000007</v>
      </c>
      <c r="L381">
        <v>1333.78</v>
      </c>
      <c r="M381">
        <v>61.52</v>
      </c>
      <c r="N381" t="s">
        <v>49</v>
      </c>
      <c r="O381">
        <v>1</v>
      </c>
      <c r="P381" t="str" cm="1">
        <f t="array" ref="P381">_xlfn.IFS(C381&lt;25,"18-24", C381&lt;=35,"25-35", C381&lt;=50,"36-50",TRUE,"50+")</f>
        <v>36-50</v>
      </c>
      <c r="Q381" t="str">
        <f t="shared" si="35"/>
        <v>new</v>
      </c>
      <c r="R381" t="str">
        <f t="shared" si="36"/>
        <v>high value</v>
      </c>
      <c r="S381" t="str">
        <f t="shared" si="37"/>
        <v>Low</v>
      </c>
      <c r="T381" t="str">
        <f t="shared" si="38"/>
        <v>Oct</v>
      </c>
      <c r="U381">
        <f t="shared" si="39"/>
        <v>2022</v>
      </c>
      <c r="V381" t="str">
        <f t="shared" si="40"/>
        <v>5-10</v>
      </c>
      <c r="W381" t="str">
        <f t="shared" si="41"/>
        <v>Medium</v>
      </c>
    </row>
    <row r="382" spans="1:23" x14ac:dyDescent="0.3">
      <c r="A382">
        <v>600381</v>
      </c>
      <c r="B382">
        <v>34290</v>
      </c>
      <c r="C382">
        <v>52</v>
      </c>
      <c r="D382" t="s">
        <v>4</v>
      </c>
      <c r="E382" t="s">
        <v>13</v>
      </c>
      <c r="F382" t="s">
        <v>32</v>
      </c>
      <c r="G382" t="s">
        <v>21</v>
      </c>
      <c r="H382" s="1">
        <v>44967</v>
      </c>
      <c r="I382" t="s">
        <v>33</v>
      </c>
      <c r="J382">
        <v>33</v>
      </c>
      <c r="K382">
        <v>9.6</v>
      </c>
      <c r="L382">
        <v>731.29</v>
      </c>
      <c r="M382">
        <v>20.25</v>
      </c>
      <c r="N382" t="s">
        <v>48</v>
      </c>
      <c r="O382">
        <v>4</v>
      </c>
      <c r="P382" t="str" cm="1">
        <f t="array" ref="P382">_xlfn.IFS(C382&lt;25,"18-24", C382&lt;=35,"25-35", C382&lt;=50,"36-50",TRUE,"50+")</f>
        <v>50+</v>
      </c>
      <c r="Q382" t="str">
        <f t="shared" si="35"/>
        <v>new</v>
      </c>
      <c r="R382" t="str">
        <f t="shared" si="36"/>
        <v>high value</v>
      </c>
      <c r="S382" t="str">
        <f t="shared" si="37"/>
        <v>medium</v>
      </c>
      <c r="T382" t="str">
        <f t="shared" si="38"/>
        <v>Feb</v>
      </c>
      <c r="U382">
        <f t="shared" si="39"/>
        <v>2023</v>
      </c>
      <c r="V382" t="str">
        <f t="shared" si="40"/>
        <v>5-10</v>
      </c>
      <c r="W382" t="str">
        <f t="shared" si="41"/>
        <v>Medium</v>
      </c>
    </row>
    <row r="383" spans="1:23" x14ac:dyDescent="0.3">
      <c r="A383">
        <v>600382</v>
      </c>
      <c r="B383">
        <v>46618</v>
      </c>
      <c r="C383">
        <v>61</v>
      </c>
      <c r="D383" t="s">
        <v>7</v>
      </c>
      <c r="E383" t="s">
        <v>11</v>
      </c>
      <c r="F383" t="s">
        <v>19</v>
      </c>
      <c r="G383" t="s">
        <v>29</v>
      </c>
      <c r="H383" s="1">
        <v>45354</v>
      </c>
      <c r="I383" t="s">
        <v>33</v>
      </c>
      <c r="J383">
        <v>40</v>
      </c>
      <c r="K383">
        <v>9.9</v>
      </c>
      <c r="L383">
        <v>188.87</v>
      </c>
      <c r="M383">
        <v>73.349999999999994</v>
      </c>
      <c r="N383" t="s">
        <v>48</v>
      </c>
      <c r="O383">
        <v>2</v>
      </c>
      <c r="P383" t="str" cm="1">
        <f t="array" ref="P383">_xlfn.IFS(C383&lt;25,"18-24", C383&lt;=35,"25-35", C383&lt;=50,"36-50",TRUE,"50+")</f>
        <v>50+</v>
      </c>
      <c r="Q383" t="str">
        <f t="shared" si="35"/>
        <v>new</v>
      </c>
      <c r="R383" t="str">
        <f t="shared" si="36"/>
        <v>low</v>
      </c>
      <c r="S383" t="str">
        <f t="shared" si="37"/>
        <v>Low</v>
      </c>
      <c r="T383" t="str">
        <f t="shared" si="38"/>
        <v>Mar</v>
      </c>
      <c r="U383">
        <f t="shared" si="39"/>
        <v>2024</v>
      </c>
      <c r="V383" t="str">
        <f t="shared" si="40"/>
        <v>5-10</v>
      </c>
      <c r="W383" t="str">
        <f t="shared" si="41"/>
        <v>Medium</v>
      </c>
    </row>
    <row r="384" spans="1:23" x14ac:dyDescent="0.3">
      <c r="A384">
        <v>600383</v>
      </c>
      <c r="B384">
        <v>14568</v>
      </c>
      <c r="C384">
        <v>42</v>
      </c>
      <c r="D384" t="s">
        <v>7</v>
      </c>
      <c r="E384" t="s">
        <v>13</v>
      </c>
      <c r="F384" t="s">
        <v>26</v>
      </c>
      <c r="G384" t="s">
        <v>31</v>
      </c>
      <c r="H384" s="1">
        <v>44888</v>
      </c>
      <c r="I384" t="s">
        <v>33</v>
      </c>
      <c r="J384">
        <v>22</v>
      </c>
      <c r="K384">
        <v>11.7</v>
      </c>
      <c r="L384">
        <v>1228.3</v>
      </c>
      <c r="M384">
        <v>35.15</v>
      </c>
      <c r="N384" t="s">
        <v>49</v>
      </c>
      <c r="O384">
        <v>4</v>
      </c>
      <c r="P384" t="str" cm="1">
        <f t="array" ref="P384">_xlfn.IFS(C384&lt;25,"18-24", C384&lt;=35,"25-35", C384&lt;=50,"36-50",TRUE,"50+")</f>
        <v>36-50</v>
      </c>
      <c r="Q384" t="str">
        <f t="shared" si="35"/>
        <v>new</v>
      </c>
      <c r="R384" t="str">
        <f t="shared" si="36"/>
        <v>high value</v>
      </c>
      <c r="S384" t="str">
        <f t="shared" si="37"/>
        <v>medium</v>
      </c>
      <c r="T384" t="str">
        <f t="shared" si="38"/>
        <v>Nov</v>
      </c>
      <c r="U384">
        <f t="shared" si="39"/>
        <v>2022</v>
      </c>
      <c r="V384" t="str">
        <f t="shared" si="40"/>
        <v>10-15</v>
      </c>
      <c r="W384" t="str">
        <f t="shared" si="41"/>
        <v>Fast</v>
      </c>
    </row>
    <row r="385" spans="1:23" x14ac:dyDescent="0.3">
      <c r="A385">
        <v>600384</v>
      </c>
      <c r="B385">
        <v>31066</v>
      </c>
      <c r="C385">
        <v>32</v>
      </c>
      <c r="D385" t="s">
        <v>4</v>
      </c>
      <c r="E385" t="s">
        <v>16</v>
      </c>
      <c r="F385" t="s">
        <v>30</v>
      </c>
      <c r="G385" t="s">
        <v>23</v>
      </c>
      <c r="H385" s="1">
        <v>45140</v>
      </c>
      <c r="I385" t="s">
        <v>34</v>
      </c>
      <c r="J385">
        <v>63</v>
      </c>
      <c r="K385">
        <v>10.4</v>
      </c>
      <c r="L385">
        <v>857.08</v>
      </c>
      <c r="M385">
        <v>58.05</v>
      </c>
      <c r="N385" t="s">
        <v>48</v>
      </c>
      <c r="O385">
        <v>4</v>
      </c>
      <c r="P385" t="str" cm="1">
        <f t="array" ref="P385">_xlfn.IFS(C385&lt;25,"18-24", C385&lt;=35,"25-35", C385&lt;=50,"36-50",TRUE,"50+")</f>
        <v>25-35</v>
      </c>
      <c r="Q385" t="str">
        <f t="shared" si="35"/>
        <v>new</v>
      </c>
      <c r="R385" t="str">
        <f t="shared" si="36"/>
        <v>high value</v>
      </c>
      <c r="S385" t="str">
        <f t="shared" si="37"/>
        <v>medium</v>
      </c>
      <c r="T385" t="str">
        <f t="shared" si="38"/>
        <v>Aug</v>
      </c>
      <c r="U385">
        <f t="shared" si="39"/>
        <v>2023</v>
      </c>
      <c r="V385" t="str">
        <f t="shared" si="40"/>
        <v>10-15</v>
      </c>
      <c r="W385" t="str">
        <f t="shared" si="41"/>
        <v>Slow</v>
      </c>
    </row>
    <row r="386" spans="1:23" x14ac:dyDescent="0.3">
      <c r="A386">
        <v>600385</v>
      </c>
      <c r="B386">
        <v>94642</v>
      </c>
      <c r="C386">
        <v>64</v>
      </c>
      <c r="D386" t="s">
        <v>4</v>
      </c>
      <c r="E386" t="s">
        <v>11</v>
      </c>
      <c r="F386" t="s">
        <v>22</v>
      </c>
      <c r="G386" t="s">
        <v>27</v>
      </c>
      <c r="H386" s="1">
        <v>45478</v>
      </c>
      <c r="I386" t="s">
        <v>34</v>
      </c>
      <c r="J386">
        <v>44</v>
      </c>
      <c r="K386">
        <v>12.1</v>
      </c>
      <c r="L386">
        <v>325.54000000000002</v>
      </c>
      <c r="M386">
        <v>81.2</v>
      </c>
      <c r="N386" t="s">
        <v>49</v>
      </c>
      <c r="O386">
        <v>3</v>
      </c>
      <c r="P386" t="str" cm="1">
        <f t="array" ref="P386">_xlfn.IFS(C386&lt;25,"18-24", C386&lt;=35,"25-35", C386&lt;=50,"36-50",TRUE,"50+")</f>
        <v>50+</v>
      </c>
      <c r="Q386" t="str">
        <f t="shared" si="35"/>
        <v>repeat</v>
      </c>
      <c r="R386" t="str">
        <f t="shared" si="36"/>
        <v>medium</v>
      </c>
      <c r="S386" t="str">
        <f t="shared" si="37"/>
        <v>medium</v>
      </c>
      <c r="T386" t="str">
        <f t="shared" si="38"/>
        <v>Jul</v>
      </c>
      <c r="U386">
        <f t="shared" si="39"/>
        <v>2024</v>
      </c>
      <c r="V386" t="str">
        <f t="shared" si="40"/>
        <v>10-15</v>
      </c>
      <c r="W386" t="str">
        <f t="shared" si="41"/>
        <v>Medium</v>
      </c>
    </row>
    <row r="387" spans="1:23" x14ac:dyDescent="0.3">
      <c r="A387">
        <v>600386</v>
      </c>
      <c r="B387">
        <v>96022</v>
      </c>
      <c r="C387">
        <v>24</v>
      </c>
      <c r="D387" t="s">
        <v>4</v>
      </c>
      <c r="E387" t="s">
        <v>11</v>
      </c>
      <c r="F387" t="s">
        <v>32</v>
      </c>
      <c r="G387" t="s">
        <v>29</v>
      </c>
      <c r="H387" s="1">
        <v>45421</v>
      </c>
      <c r="I387" t="s">
        <v>33</v>
      </c>
      <c r="J387">
        <v>53</v>
      </c>
      <c r="K387">
        <v>7.2</v>
      </c>
      <c r="L387">
        <v>697.37</v>
      </c>
      <c r="M387">
        <v>23.58</v>
      </c>
      <c r="N387" t="s">
        <v>49</v>
      </c>
      <c r="O387">
        <v>4</v>
      </c>
      <c r="P387" t="str" cm="1">
        <f t="array" ref="P387">_xlfn.IFS(C387&lt;25,"18-24", C387&lt;=35,"25-35", C387&lt;=50,"36-50",TRUE,"50+")</f>
        <v>18-24</v>
      </c>
      <c r="Q387" t="str">
        <f t="shared" ref="Q387:Q450" si="42">IF(COUNTIF($B:$B,B387)&gt;1,"repeat","new")</f>
        <v>new</v>
      </c>
      <c r="R387" t="str">
        <f t="shared" ref="R387:R450" si="43">IF(L387&gt;500,"high value",IF( L387&gt;250,"medium","low"))</f>
        <v>high value</v>
      </c>
      <c r="S387" t="str">
        <f t="shared" ref="S387:S450" si="44">IF(O387&lt;=2,"Low",IF(O387&lt;=4,"medium","High"))</f>
        <v>medium</v>
      </c>
      <c r="T387" t="str">
        <f t="shared" ref="T387:T450" si="45">TEXT(H387,"MMM")</f>
        <v>May</v>
      </c>
      <c r="U387">
        <f t="shared" ref="U387:U450" si="46">YEAR(H387)</f>
        <v>2024</v>
      </c>
      <c r="V387" t="str">
        <f t="shared" ref="V387:V450" si="47">IF(K387&lt;=5,"0-5",IF(K387&lt;=10,"5-10",IF(K387&lt;=15,"10-15","15+")))</f>
        <v>5-10</v>
      </c>
      <c r="W387" t="str">
        <f t="shared" ref="W387:W450" si="48">IF(J387&lt;=30,"Fast",IF(J387&lt;=45,"Medium","Slow"))</f>
        <v>Slow</v>
      </c>
    </row>
    <row r="388" spans="1:23" x14ac:dyDescent="0.3">
      <c r="A388">
        <v>600387</v>
      </c>
      <c r="B388">
        <v>43586</v>
      </c>
      <c r="C388">
        <v>31</v>
      </c>
      <c r="D388" t="s">
        <v>7</v>
      </c>
      <c r="E388" t="s">
        <v>8</v>
      </c>
      <c r="F388" t="s">
        <v>22</v>
      </c>
      <c r="G388" t="s">
        <v>21</v>
      </c>
      <c r="H388" s="1">
        <v>44878</v>
      </c>
      <c r="I388" t="s">
        <v>34</v>
      </c>
      <c r="J388">
        <v>40</v>
      </c>
      <c r="K388">
        <v>14.1</v>
      </c>
      <c r="L388">
        <v>720.76</v>
      </c>
      <c r="M388">
        <v>108.87</v>
      </c>
      <c r="N388" t="s">
        <v>47</v>
      </c>
      <c r="O388">
        <v>4</v>
      </c>
      <c r="P388" t="str" cm="1">
        <f t="array" ref="P388">_xlfn.IFS(C388&lt;25,"18-24", C388&lt;=35,"25-35", C388&lt;=50,"36-50",TRUE,"50+")</f>
        <v>25-35</v>
      </c>
      <c r="Q388" t="str">
        <f t="shared" si="42"/>
        <v>new</v>
      </c>
      <c r="R388" t="str">
        <f t="shared" si="43"/>
        <v>high value</v>
      </c>
      <c r="S388" t="str">
        <f t="shared" si="44"/>
        <v>medium</v>
      </c>
      <c r="T388" t="str">
        <f t="shared" si="45"/>
        <v>Nov</v>
      </c>
      <c r="U388">
        <f t="shared" si="46"/>
        <v>2022</v>
      </c>
      <c r="V388" t="str">
        <f t="shared" si="47"/>
        <v>10-15</v>
      </c>
      <c r="W388" t="str">
        <f t="shared" si="48"/>
        <v>Medium</v>
      </c>
    </row>
    <row r="389" spans="1:23" x14ac:dyDescent="0.3">
      <c r="A389">
        <v>600388</v>
      </c>
      <c r="B389">
        <v>25384</v>
      </c>
      <c r="C389">
        <v>38</v>
      </c>
      <c r="D389" t="s">
        <v>7</v>
      </c>
      <c r="E389" t="s">
        <v>15</v>
      </c>
      <c r="F389" t="s">
        <v>30</v>
      </c>
      <c r="G389" t="s">
        <v>21</v>
      </c>
      <c r="H389" s="1">
        <v>45143</v>
      </c>
      <c r="I389" t="s">
        <v>33</v>
      </c>
      <c r="J389">
        <v>47</v>
      </c>
      <c r="K389">
        <v>9.3000000000000007</v>
      </c>
      <c r="L389">
        <v>171.43</v>
      </c>
      <c r="M389">
        <v>57.14</v>
      </c>
      <c r="N389" t="s">
        <v>49</v>
      </c>
      <c r="O389">
        <v>5</v>
      </c>
      <c r="P389" t="str" cm="1">
        <f t="array" ref="P389">_xlfn.IFS(C389&lt;25,"18-24", C389&lt;=35,"25-35", C389&lt;=50,"36-50",TRUE,"50+")</f>
        <v>36-50</v>
      </c>
      <c r="Q389" t="str">
        <f t="shared" si="42"/>
        <v>new</v>
      </c>
      <c r="R389" t="str">
        <f t="shared" si="43"/>
        <v>low</v>
      </c>
      <c r="S389" t="str">
        <f t="shared" si="44"/>
        <v>High</v>
      </c>
      <c r="T389" t="str">
        <f t="shared" si="45"/>
        <v>Aug</v>
      </c>
      <c r="U389">
        <f t="shared" si="46"/>
        <v>2023</v>
      </c>
      <c r="V389" t="str">
        <f t="shared" si="47"/>
        <v>5-10</v>
      </c>
      <c r="W389" t="str">
        <f t="shared" si="48"/>
        <v>Slow</v>
      </c>
    </row>
    <row r="390" spans="1:23" x14ac:dyDescent="0.3">
      <c r="A390">
        <v>600389</v>
      </c>
      <c r="B390">
        <v>26328</v>
      </c>
      <c r="C390">
        <v>40</v>
      </c>
      <c r="D390" t="s">
        <v>7</v>
      </c>
      <c r="E390" t="s">
        <v>5</v>
      </c>
      <c r="F390" t="s">
        <v>32</v>
      </c>
      <c r="G390" t="s">
        <v>21</v>
      </c>
      <c r="H390" s="1">
        <v>44830</v>
      </c>
      <c r="I390" t="s">
        <v>33</v>
      </c>
      <c r="J390">
        <v>70</v>
      </c>
      <c r="K390">
        <v>4.9000000000000004</v>
      </c>
      <c r="L390">
        <v>190.59</v>
      </c>
      <c r="M390">
        <v>65.349999999999994</v>
      </c>
      <c r="N390" t="s">
        <v>48</v>
      </c>
      <c r="O390">
        <v>5</v>
      </c>
      <c r="P390" t="str" cm="1">
        <f t="array" ref="P390">_xlfn.IFS(C390&lt;25,"18-24", C390&lt;=35,"25-35", C390&lt;=50,"36-50",TRUE,"50+")</f>
        <v>36-50</v>
      </c>
      <c r="Q390" t="str">
        <f t="shared" si="42"/>
        <v>new</v>
      </c>
      <c r="R390" t="str">
        <f t="shared" si="43"/>
        <v>low</v>
      </c>
      <c r="S390" t="str">
        <f t="shared" si="44"/>
        <v>High</v>
      </c>
      <c r="T390" t="str">
        <f t="shared" si="45"/>
        <v>Sep</v>
      </c>
      <c r="U390">
        <f t="shared" si="46"/>
        <v>2022</v>
      </c>
      <c r="V390" t="str">
        <f t="shared" si="47"/>
        <v>0-5</v>
      </c>
      <c r="W390" t="str">
        <f t="shared" si="48"/>
        <v>Slow</v>
      </c>
    </row>
    <row r="391" spans="1:23" x14ac:dyDescent="0.3">
      <c r="A391">
        <v>600390</v>
      </c>
      <c r="B391">
        <v>66768</v>
      </c>
      <c r="C391">
        <v>19</v>
      </c>
      <c r="D391" t="s">
        <v>7</v>
      </c>
      <c r="E391" t="s">
        <v>8</v>
      </c>
      <c r="F391" t="s">
        <v>30</v>
      </c>
      <c r="G391" t="s">
        <v>31</v>
      </c>
      <c r="H391" s="1">
        <v>44713</v>
      </c>
      <c r="I391" t="s">
        <v>34</v>
      </c>
      <c r="J391">
        <v>82</v>
      </c>
      <c r="K391">
        <v>6.2</v>
      </c>
      <c r="L391">
        <v>1230.54</v>
      </c>
      <c r="M391">
        <v>96.38</v>
      </c>
      <c r="N391" t="s">
        <v>48</v>
      </c>
      <c r="O391">
        <v>5</v>
      </c>
      <c r="P391" t="str" cm="1">
        <f t="array" ref="P391">_xlfn.IFS(C391&lt;25,"18-24", C391&lt;=35,"25-35", C391&lt;=50,"36-50",TRUE,"50+")</f>
        <v>18-24</v>
      </c>
      <c r="Q391" t="str">
        <f t="shared" si="42"/>
        <v>new</v>
      </c>
      <c r="R391" t="str">
        <f t="shared" si="43"/>
        <v>high value</v>
      </c>
      <c r="S391" t="str">
        <f t="shared" si="44"/>
        <v>High</v>
      </c>
      <c r="T391" t="str">
        <f t="shared" si="45"/>
        <v>Jun</v>
      </c>
      <c r="U391">
        <f t="shared" si="46"/>
        <v>2022</v>
      </c>
      <c r="V391" t="str">
        <f t="shared" si="47"/>
        <v>5-10</v>
      </c>
      <c r="W391" t="str">
        <f t="shared" si="48"/>
        <v>Slow</v>
      </c>
    </row>
    <row r="392" spans="1:23" x14ac:dyDescent="0.3">
      <c r="A392">
        <v>600391</v>
      </c>
      <c r="B392">
        <v>39637</v>
      </c>
      <c r="C392">
        <v>54</v>
      </c>
      <c r="D392" t="s">
        <v>4</v>
      </c>
      <c r="E392" t="s">
        <v>13</v>
      </c>
      <c r="F392" t="s">
        <v>24</v>
      </c>
      <c r="G392" t="s">
        <v>25</v>
      </c>
      <c r="H392" s="1">
        <v>44568</v>
      </c>
      <c r="I392" t="s">
        <v>34</v>
      </c>
      <c r="J392">
        <v>76</v>
      </c>
      <c r="K392">
        <v>8.8000000000000007</v>
      </c>
      <c r="L392">
        <v>377.42</v>
      </c>
      <c r="M392">
        <v>25.35</v>
      </c>
      <c r="N392" t="s">
        <v>50</v>
      </c>
      <c r="O392">
        <v>1</v>
      </c>
      <c r="P392" t="str" cm="1">
        <f t="array" ref="P392">_xlfn.IFS(C392&lt;25,"18-24", C392&lt;=35,"25-35", C392&lt;=50,"36-50",TRUE,"50+")</f>
        <v>50+</v>
      </c>
      <c r="Q392" t="str">
        <f t="shared" si="42"/>
        <v>repeat</v>
      </c>
      <c r="R392" t="str">
        <f t="shared" si="43"/>
        <v>medium</v>
      </c>
      <c r="S392" t="str">
        <f t="shared" si="44"/>
        <v>Low</v>
      </c>
      <c r="T392" t="str">
        <f t="shared" si="45"/>
        <v>Jan</v>
      </c>
      <c r="U392">
        <f t="shared" si="46"/>
        <v>2022</v>
      </c>
      <c r="V392" t="str">
        <f t="shared" si="47"/>
        <v>5-10</v>
      </c>
      <c r="W392" t="str">
        <f t="shared" si="48"/>
        <v>Slow</v>
      </c>
    </row>
    <row r="393" spans="1:23" x14ac:dyDescent="0.3">
      <c r="A393">
        <v>600392</v>
      </c>
      <c r="B393">
        <v>37354</v>
      </c>
      <c r="C393">
        <v>40</v>
      </c>
      <c r="D393" t="s">
        <v>7</v>
      </c>
      <c r="E393" t="s">
        <v>11</v>
      </c>
      <c r="F393" t="s">
        <v>22</v>
      </c>
      <c r="G393" t="s">
        <v>29</v>
      </c>
      <c r="H393" s="1">
        <v>44737</v>
      </c>
      <c r="I393" t="s">
        <v>34</v>
      </c>
      <c r="J393">
        <v>44</v>
      </c>
      <c r="K393">
        <v>4.3</v>
      </c>
      <c r="L393">
        <v>329.54</v>
      </c>
      <c r="M393">
        <v>76.94</v>
      </c>
      <c r="N393" t="s">
        <v>50</v>
      </c>
      <c r="O393">
        <v>4</v>
      </c>
      <c r="P393" t="str" cm="1">
        <f t="array" ref="P393">_xlfn.IFS(C393&lt;25,"18-24", C393&lt;=35,"25-35", C393&lt;=50,"36-50",TRUE,"50+")</f>
        <v>36-50</v>
      </c>
      <c r="Q393" t="str">
        <f t="shared" si="42"/>
        <v>new</v>
      </c>
      <c r="R393" t="str">
        <f t="shared" si="43"/>
        <v>medium</v>
      </c>
      <c r="S393" t="str">
        <f t="shared" si="44"/>
        <v>medium</v>
      </c>
      <c r="T393" t="str">
        <f t="shared" si="45"/>
        <v>Jun</v>
      </c>
      <c r="U393">
        <f t="shared" si="46"/>
        <v>2022</v>
      </c>
      <c r="V393" t="str">
        <f t="shared" si="47"/>
        <v>0-5</v>
      </c>
      <c r="W393" t="str">
        <f t="shared" si="48"/>
        <v>Medium</v>
      </c>
    </row>
    <row r="394" spans="1:23" x14ac:dyDescent="0.3">
      <c r="A394">
        <v>600393</v>
      </c>
      <c r="B394">
        <v>27442</v>
      </c>
      <c r="C394">
        <v>56</v>
      </c>
      <c r="D394" t="s">
        <v>4</v>
      </c>
      <c r="E394" t="s">
        <v>8</v>
      </c>
      <c r="F394" t="s">
        <v>24</v>
      </c>
      <c r="G394" t="s">
        <v>29</v>
      </c>
      <c r="H394" s="1">
        <v>44837</v>
      </c>
      <c r="I394" t="s">
        <v>33</v>
      </c>
      <c r="J394">
        <v>37</v>
      </c>
      <c r="K394">
        <v>13.9</v>
      </c>
      <c r="L394">
        <v>939.65</v>
      </c>
      <c r="M394">
        <v>74.95</v>
      </c>
      <c r="N394" t="s">
        <v>49</v>
      </c>
      <c r="O394">
        <v>4</v>
      </c>
      <c r="P394" t="str" cm="1">
        <f t="array" ref="P394">_xlfn.IFS(C394&lt;25,"18-24", C394&lt;=35,"25-35", C394&lt;=50,"36-50",TRUE,"50+")</f>
        <v>50+</v>
      </c>
      <c r="Q394" t="str">
        <f t="shared" si="42"/>
        <v>new</v>
      </c>
      <c r="R394" t="str">
        <f t="shared" si="43"/>
        <v>high value</v>
      </c>
      <c r="S394" t="str">
        <f t="shared" si="44"/>
        <v>medium</v>
      </c>
      <c r="T394" t="str">
        <f t="shared" si="45"/>
        <v>Oct</v>
      </c>
      <c r="U394">
        <f t="shared" si="46"/>
        <v>2022</v>
      </c>
      <c r="V394" t="str">
        <f t="shared" si="47"/>
        <v>10-15</v>
      </c>
      <c r="W394" t="str">
        <f t="shared" si="48"/>
        <v>Medium</v>
      </c>
    </row>
    <row r="395" spans="1:23" x14ac:dyDescent="0.3">
      <c r="A395">
        <v>600394</v>
      </c>
      <c r="B395">
        <v>34691</v>
      </c>
      <c r="C395">
        <v>25</v>
      </c>
      <c r="D395" t="s">
        <v>7</v>
      </c>
      <c r="E395" t="s">
        <v>13</v>
      </c>
      <c r="F395" t="s">
        <v>19</v>
      </c>
      <c r="G395" t="s">
        <v>23</v>
      </c>
      <c r="H395" s="1">
        <v>44810</v>
      </c>
      <c r="I395" t="s">
        <v>33</v>
      </c>
      <c r="J395">
        <v>36</v>
      </c>
      <c r="K395">
        <v>11</v>
      </c>
      <c r="L395">
        <v>852.54</v>
      </c>
      <c r="M395">
        <v>80.739999999999995</v>
      </c>
      <c r="N395" t="s">
        <v>48</v>
      </c>
      <c r="O395">
        <v>2</v>
      </c>
      <c r="P395" t="str" cm="1">
        <f t="array" ref="P395">_xlfn.IFS(C395&lt;25,"18-24", C395&lt;=35,"25-35", C395&lt;=50,"36-50",TRUE,"50+")</f>
        <v>25-35</v>
      </c>
      <c r="Q395" t="str">
        <f t="shared" si="42"/>
        <v>new</v>
      </c>
      <c r="R395" t="str">
        <f t="shared" si="43"/>
        <v>high value</v>
      </c>
      <c r="S395" t="str">
        <f t="shared" si="44"/>
        <v>Low</v>
      </c>
      <c r="T395" t="str">
        <f t="shared" si="45"/>
        <v>Sep</v>
      </c>
      <c r="U395">
        <f t="shared" si="46"/>
        <v>2022</v>
      </c>
      <c r="V395" t="str">
        <f t="shared" si="47"/>
        <v>10-15</v>
      </c>
      <c r="W395" t="str">
        <f t="shared" si="48"/>
        <v>Medium</v>
      </c>
    </row>
    <row r="396" spans="1:23" x14ac:dyDescent="0.3">
      <c r="A396">
        <v>600395</v>
      </c>
      <c r="B396">
        <v>82419</v>
      </c>
      <c r="C396">
        <v>60</v>
      </c>
      <c r="D396" t="s">
        <v>4</v>
      </c>
      <c r="E396" t="s">
        <v>16</v>
      </c>
      <c r="F396" t="s">
        <v>19</v>
      </c>
      <c r="G396" t="s">
        <v>29</v>
      </c>
      <c r="H396" s="1">
        <v>45540</v>
      </c>
      <c r="I396" t="s">
        <v>34</v>
      </c>
      <c r="J396">
        <v>42</v>
      </c>
      <c r="K396">
        <v>14.2</v>
      </c>
      <c r="L396">
        <v>521.21</v>
      </c>
      <c r="M396">
        <v>92.65</v>
      </c>
      <c r="N396" t="s">
        <v>49</v>
      </c>
      <c r="O396">
        <v>3</v>
      </c>
      <c r="P396" t="str" cm="1">
        <f t="array" ref="P396">_xlfn.IFS(C396&lt;25,"18-24", C396&lt;=35,"25-35", C396&lt;=50,"36-50",TRUE,"50+")</f>
        <v>50+</v>
      </c>
      <c r="Q396" t="str">
        <f t="shared" si="42"/>
        <v>new</v>
      </c>
      <c r="R396" t="str">
        <f t="shared" si="43"/>
        <v>high value</v>
      </c>
      <c r="S396" t="str">
        <f t="shared" si="44"/>
        <v>medium</v>
      </c>
      <c r="T396" t="str">
        <f t="shared" si="45"/>
        <v>Sep</v>
      </c>
      <c r="U396">
        <f t="shared" si="46"/>
        <v>2024</v>
      </c>
      <c r="V396" t="str">
        <f t="shared" si="47"/>
        <v>10-15</v>
      </c>
      <c r="W396" t="str">
        <f t="shared" si="48"/>
        <v>Medium</v>
      </c>
    </row>
    <row r="397" spans="1:23" x14ac:dyDescent="0.3">
      <c r="A397">
        <v>600396</v>
      </c>
      <c r="B397">
        <v>44272</v>
      </c>
      <c r="C397">
        <v>25</v>
      </c>
      <c r="D397" t="s">
        <v>4</v>
      </c>
      <c r="E397" t="s">
        <v>13</v>
      </c>
      <c r="F397" t="s">
        <v>24</v>
      </c>
      <c r="G397" t="s">
        <v>23</v>
      </c>
      <c r="H397" s="1">
        <v>45181</v>
      </c>
      <c r="I397" t="s">
        <v>34</v>
      </c>
      <c r="J397">
        <v>85</v>
      </c>
      <c r="K397">
        <v>8.8000000000000007</v>
      </c>
      <c r="L397">
        <v>691.64</v>
      </c>
      <c r="M397">
        <v>25.97</v>
      </c>
      <c r="N397" t="s">
        <v>48</v>
      </c>
      <c r="O397">
        <v>5</v>
      </c>
      <c r="P397" t="str" cm="1">
        <f t="array" ref="P397">_xlfn.IFS(C397&lt;25,"18-24", C397&lt;=35,"25-35", C397&lt;=50,"36-50",TRUE,"50+")</f>
        <v>25-35</v>
      </c>
      <c r="Q397" t="str">
        <f t="shared" si="42"/>
        <v>new</v>
      </c>
      <c r="R397" t="str">
        <f t="shared" si="43"/>
        <v>high value</v>
      </c>
      <c r="S397" t="str">
        <f t="shared" si="44"/>
        <v>High</v>
      </c>
      <c r="T397" t="str">
        <f t="shared" si="45"/>
        <v>Sep</v>
      </c>
      <c r="U397">
        <f t="shared" si="46"/>
        <v>2023</v>
      </c>
      <c r="V397" t="str">
        <f t="shared" si="47"/>
        <v>5-10</v>
      </c>
      <c r="W397" t="str">
        <f t="shared" si="48"/>
        <v>Slow</v>
      </c>
    </row>
    <row r="398" spans="1:23" x14ac:dyDescent="0.3">
      <c r="A398">
        <v>600397</v>
      </c>
      <c r="B398">
        <v>93549</v>
      </c>
      <c r="C398">
        <v>44</v>
      </c>
      <c r="D398" t="s">
        <v>4</v>
      </c>
      <c r="E398" t="s">
        <v>11</v>
      </c>
      <c r="F398" t="s">
        <v>18</v>
      </c>
      <c r="G398" t="s">
        <v>27</v>
      </c>
      <c r="H398" s="1">
        <v>45540</v>
      </c>
      <c r="I398" t="s">
        <v>33</v>
      </c>
      <c r="J398">
        <v>60</v>
      </c>
      <c r="K398">
        <v>10.6</v>
      </c>
      <c r="L398">
        <v>1234.26</v>
      </c>
      <c r="M398">
        <v>75.52</v>
      </c>
      <c r="N398" t="s">
        <v>48</v>
      </c>
      <c r="O398">
        <v>4</v>
      </c>
      <c r="P398" t="str" cm="1">
        <f t="array" ref="P398">_xlfn.IFS(C398&lt;25,"18-24", C398&lt;=35,"25-35", C398&lt;=50,"36-50",TRUE,"50+")</f>
        <v>36-50</v>
      </c>
      <c r="Q398" t="str">
        <f t="shared" si="42"/>
        <v>new</v>
      </c>
      <c r="R398" t="str">
        <f t="shared" si="43"/>
        <v>high value</v>
      </c>
      <c r="S398" t="str">
        <f t="shared" si="44"/>
        <v>medium</v>
      </c>
      <c r="T398" t="str">
        <f t="shared" si="45"/>
        <v>Sep</v>
      </c>
      <c r="U398">
        <f t="shared" si="46"/>
        <v>2024</v>
      </c>
      <c r="V398" t="str">
        <f t="shared" si="47"/>
        <v>10-15</v>
      </c>
      <c r="W398" t="str">
        <f t="shared" si="48"/>
        <v>Slow</v>
      </c>
    </row>
    <row r="399" spans="1:23" x14ac:dyDescent="0.3">
      <c r="A399">
        <v>600398</v>
      </c>
      <c r="B399">
        <v>65840</v>
      </c>
      <c r="C399">
        <v>26</v>
      </c>
      <c r="D399" t="s">
        <v>4</v>
      </c>
      <c r="E399" t="s">
        <v>11</v>
      </c>
      <c r="F399" t="s">
        <v>18</v>
      </c>
      <c r="G399" t="s">
        <v>27</v>
      </c>
      <c r="H399" s="1">
        <v>44639</v>
      </c>
      <c r="I399" t="s">
        <v>33</v>
      </c>
      <c r="J399">
        <v>21</v>
      </c>
      <c r="K399">
        <v>6.1</v>
      </c>
      <c r="L399">
        <v>1131.47</v>
      </c>
      <c r="M399">
        <v>108.12</v>
      </c>
      <c r="N399" t="s">
        <v>49</v>
      </c>
      <c r="O399">
        <v>2</v>
      </c>
      <c r="P399" t="str" cm="1">
        <f t="array" ref="P399">_xlfn.IFS(C399&lt;25,"18-24", C399&lt;=35,"25-35", C399&lt;=50,"36-50",TRUE,"50+")</f>
        <v>25-35</v>
      </c>
      <c r="Q399" t="str">
        <f t="shared" si="42"/>
        <v>new</v>
      </c>
      <c r="R399" t="str">
        <f t="shared" si="43"/>
        <v>high value</v>
      </c>
      <c r="S399" t="str">
        <f t="shared" si="44"/>
        <v>Low</v>
      </c>
      <c r="T399" t="str">
        <f t="shared" si="45"/>
        <v>Mar</v>
      </c>
      <c r="U399">
        <f t="shared" si="46"/>
        <v>2022</v>
      </c>
      <c r="V399" t="str">
        <f t="shared" si="47"/>
        <v>5-10</v>
      </c>
      <c r="W399" t="str">
        <f t="shared" si="48"/>
        <v>Fast</v>
      </c>
    </row>
    <row r="400" spans="1:23" x14ac:dyDescent="0.3">
      <c r="A400">
        <v>600399</v>
      </c>
      <c r="B400">
        <v>24941</v>
      </c>
      <c r="C400">
        <v>45</v>
      </c>
      <c r="D400" t="s">
        <v>7</v>
      </c>
      <c r="E400" t="s">
        <v>16</v>
      </c>
      <c r="F400" t="s">
        <v>32</v>
      </c>
      <c r="G400" t="s">
        <v>31</v>
      </c>
      <c r="H400" s="1">
        <v>45303</v>
      </c>
      <c r="I400" t="s">
        <v>34</v>
      </c>
      <c r="J400">
        <v>44</v>
      </c>
      <c r="K400">
        <v>10.6</v>
      </c>
      <c r="L400">
        <v>941.42</v>
      </c>
      <c r="M400">
        <v>56.98</v>
      </c>
      <c r="N400" t="s">
        <v>47</v>
      </c>
      <c r="O400">
        <v>4</v>
      </c>
      <c r="P400" t="str" cm="1">
        <f t="array" ref="P400">_xlfn.IFS(C400&lt;25,"18-24", C400&lt;=35,"25-35", C400&lt;=50,"36-50",TRUE,"50+")</f>
        <v>36-50</v>
      </c>
      <c r="Q400" t="str">
        <f t="shared" si="42"/>
        <v>new</v>
      </c>
      <c r="R400" t="str">
        <f t="shared" si="43"/>
        <v>high value</v>
      </c>
      <c r="S400" t="str">
        <f t="shared" si="44"/>
        <v>medium</v>
      </c>
      <c r="T400" t="str">
        <f t="shared" si="45"/>
        <v>Jan</v>
      </c>
      <c r="U400">
        <f t="shared" si="46"/>
        <v>2024</v>
      </c>
      <c r="V400" t="str">
        <f t="shared" si="47"/>
        <v>10-15</v>
      </c>
      <c r="W400" t="str">
        <f t="shared" si="48"/>
        <v>Medium</v>
      </c>
    </row>
    <row r="401" spans="1:23" x14ac:dyDescent="0.3">
      <c r="A401">
        <v>600400</v>
      </c>
      <c r="B401">
        <v>32725</v>
      </c>
      <c r="C401">
        <v>55</v>
      </c>
      <c r="D401" t="s">
        <v>7</v>
      </c>
      <c r="E401" t="s">
        <v>8</v>
      </c>
      <c r="F401" t="s">
        <v>30</v>
      </c>
      <c r="G401" t="s">
        <v>25</v>
      </c>
      <c r="H401" s="1">
        <v>45614</v>
      </c>
      <c r="I401" t="s">
        <v>33</v>
      </c>
      <c r="J401">
        <v>30</v>
      </c>
      <c r="K401">
        <v>14.5</v>
      </c>
      <c r="L401">
        <v>361.99</v>
      </c>
      <c r="M401">
        <v>39.729999999999997</v>
      </c>
      <c r="N401" t="s">
        <v>48</v>
      </c>
      <c r="O401">
        <v>5</v>
      </c>
      <c r="P401" t="str" cm="1">
        <f t="array" ref="P401">_xlfn.IFS(C401&lt;25,"18-24", C401&lt;=35,"25-35", C401&lt;=50,"36-50",TRUE,"50+")</f>
        <v>50+</v>
      </c>
      <c r="Q401" t="str">
        <f t="shared" si="42"/>
        <v>new</v>
      </c>
      <c r="R401" t="str">
        <f t="shared" si="43"/>
        <v>medium</v>
      </c>
      <c r="S401" t="str">
        <f t="shared" si="44"/>
        <v>High</v>
      </c>
      <c r="T401" t="str">
        <f t="shared" si="45"/>
        <v>Nov</v>
      </c>
      <c r="U401">
        <f t="shared" si="46"/>
        <v>2024</v>
      </c>
      <c r="V401" t="str">
        <f t="shared" si="47"/>
        <v>10-15</v>
      </c>
      <c r="W401" t="str">
        <f t="shared" si="48"/>
        <v>Fast</v>
      </c>
    </row>
    <row r="402" spans="1:23" x14ac:dyDescent="0.3">
      <c r="A402">
        <v>600401</v>
      </c>
      <c r="B402">
        <v>91041</v>
      </c>
      <c r="C402">
        <v>37</v>
      </c>
      <c r="D402" t="s">
        <v>7</v>
      </c>
      <c r="E402" t="s">
        <v>13</v>
      </c>
      <c r="F402" t="s">
        <v>19</v>
      </c>
      <c r="G402" t="s">
        <v>31</v>
      </c>
      <c r="H402" s="1">
        <v>45483</v>
      </c>
      <c r="I402" t="s">
        <v>33</v>
      </c>
      <c r="J402">
        <v>26</v>
      </c>
      <c r="K402">
        <v>2.1</v>
      </c>
      <c r="L402">
        <v>1160.43</v>
      </c>
      <c r="M402">
        <v>35.799999999999997</v>
      </c>
      <c r="N402" t="s">
        <v>49</v>
      </c>
      <c r="O402">
        <v>3</v>
      </c>
      <c r="P402" t="str" cm="1">
        <f t="array" ref="P402">_xlfn.IFS(C402&lt;25,"18-24", C402&lt;=35,"25-35", C402&lt;=50,"36-50",TRUE,"50+")</f>
        <v>36-50</v>
      </c>
      <c r="Q402" t="str">
        <f t="shared" si="42"/>
        <v>new</v>
      </c>
      <c r="R402" t="str">
        <f t="shared" si="43"/>
        <v>high value</v>
      </c>
      <c r="S402" t="str">
        <f t="shared" si="44"/>
        <v>medium</v>
      </c>
      <c r="T402" t="str">
        <f t="shared" si="45"/>
        <v>Jul</v>
      </c>
      <c r="U402">
        <f t="shared" si="46"/>
        <v>2024</v>
      </c>
      <c r="V402" t="str">
        <f t="shared" si="47"/>
        <v>0-5</v>
      </c>
      <c r="W402" t="str">
        <f t="shared" si="48"/>
        <v>Fast</v>
      </c>
    </row>
    <row r="403" spans="1:23" x14ac:dyDescent="0.3">
      <c r="A403">
        <v>600402</v>
      </c>
      <c r="B403">
        <v>24413</v>
      </c>
      <c r="C403">
        <v>39</v>
      </c>
      <c r="D403" t="s">
        <v>4</v>
      </c>
      <c r="E403" t="s">
        <v>11</v>
      </c>
      <c r="F403" t="s">
        <v>32</v>
      </c>
      <c r="G403" t="s">
        <v>25</v>
      </c>
      <c r="H403" s="1">
        <v>44926</v>
      </c>
      <c r="I403" t="s">
        <v>33</v>
      </c>
      <c r="J403">
        <v>51</v>
      </c>
      <c r="K403">
        <v>8</v>
      </c>
      <c r="L403">
        <v>1053.48</v>
      </c>
      <c r="M403">
        <v>54.89</v>
      </c>
      <c r="N403" t="s">
        <v>49</v>
      </c>
      <c r="O403">
        <v>1</v>
      </c>
      <c r="P403" t="str" cm="1">
        <f t="array" ref="P403">_xlfn.IFS(C403&lt;25,"18-24", C403&lt;=35,"25-35", C403&lt;=50,"36-50",TRUE,"50+")</f>
        <v>36-50</v>
      </c>
      <c r="Q403" t="str">
        <f t="shared" si="42"/>
        <v>new</v>
      </c>
      <c r="R403" t="str">
        <f t="shared" si="43"/>
        <v>high value</v>
      </c>
      <c r="S403" t="str">
        <f t="shared" si="44"/>
        <v>Low</v>
      </c>
      <c r="T403" t="str">
        <f t="shared" si="45"/>
        <v>Dec</v>
      </c>
      <c r="U403">
        <f t="shared" si="46"/>
        <v>2022</v>
      </c>
      <c r="V403" t="str">
        <f t="shared" si="47"/>
        <v>5-10</v>
      </c>
      <c r="W403" t="str">
        <f t="shared" si="48"/>
        <v>Slow</v>
      </c>
    </row>
    <row r="404" spans="1:23" x14ac:dyDescent="0.3">
      <c r="A404">
        <v>600403</v>
      </c>
      <c r="B404">
        <v>51354</v>
      </c>
      <c r="C404">
        <v>56</v>
      </c>
      <c r="D404" t="s">
        <v>7</v>
      </c>
      <c r="E404" t="s">
        <v>11</v>
      </c>
      <c r="F404" t="s">
        <v>32</v>
      </c>
      <c r="G404" t="s">
        <v>27</v>
      </c>
      <c r="H404" s="1">
        <v>45362</v>
      </c>
      <c r="I404" t="s">
        <v>33</v>
      </c>
      <c r="J404">
        <v>54</v>
      </c>
      <c r="K404">
        <v>11.2</v>
      </c>
      <c r="L404">
        <v>1076.17</v>
      </c>
      <c r="M404">
        <v>83.71</v>
      </c>
      <c r="N404" t="s">
        <v>48</v>
      </c>
      <c r="O404">
        <v>5</v>
      </c>
      <c r="P404" t="str" cm="1">
        <f t="array" ref="P404">_xlfn.IFS(C404&lt;25,"18-24", C404&lt;=35,"25-35", C404&lt;=50,"36-50",TRUE,"50+")</f>
        <v>50+</v>
      </c>
      <c r="Q404" t="str">
        <f t="shared" si="42"/>
        <v>new</v>
      </c>
      <c r="R404" t="str">
        <f t="shared" si="43"/>
        <v>high value</v>
      </c>
      <c r="S404" t="str">
        <f t="shared" si="44"/>
        <v>High</v>
      </c>
      <c r="T404" t="str">
        <f t="shared" si="45"/>
        <v>Mar</v>
      </c>
      <c r="U404">
        <f t="shared" si="46"/>
        <v>2024</v>
      </c>
      <c r="V404" t="str">
        <f t="shared" si="47"/>
        <v>10-15</v>
      </c>
      <c r="W404" t="str">
        <f t="shared" si="48"/>
        <v>Slow</v>
      </c>
    </row>
    <row r="405" spans="1:23" x14ac:dyDescent="0.3">
      <c r="A405">
        <v>600404</v>
      </c>
      <c r="B405">
        <v>15402</v>
      </c>
      <c r="C405">
        <v>25</v>
      </c>
      <c r="D405" t="s">
        <v>4</v>
      </c>
      <c r="E405" t="s">
        <v>13</v>
      </c>
      <c r="F405" t="s">
        <v>28</v>
      </c>
      <c r="G405" t="s">
        <v>21</v>
      </c>
      <c r="H405" s="1">
        <v>45599</v>
      </c>
      <c r="I405" t="s">
        <v>33</v>
      </c>
      <c r="J405">
        <v>79</v>
      </c>
      <c r="K405">
        <v>2.6</v>
      </c>
      <c r="L405">
        <v>1279.08</v>
      </c>
      <c r="M405">
        <v>20.93</v>
      </c>
      <c r="N405" t="s">
        <v>50</v>
      </c>
      <c r="O405">
        <v>3</v>
      </c>
      <c r="P405" t="str" cm="1">
        <f t="array" ref="P405">_xlfn.IFS(C405&lt;25,"18-24", C405&lt;=35,"25-35", C405&lt;=50,"36-50",TRUE,"50+")</f>
        <v>25-35</v>
      </c>
      <c r="Q405" t="str">
        <f t="shared" si="42"/>
        <v>repeat</v>
      </c>
      <c r="R405" t="str">
        <f t="shared" si="43"/>
        <v>high value</v>
      </c>
      <c r="S405" t="str">
        <f t="shared" si="44"/>
        <v>medium</v>
      </c>
      <c r="T405" t="str">
        <f t="shared" si="45"/>
        <v>Nov</v>
      </c>
      <c r="U405">
        <f t="shared" si="46"/>
        <v>2024</v>
      </c>
      <c r="V405" t="str">
        <f t="shared" si="47"/>
        <v>0-5</v>
      </c>
      <c r="W405" t="str">
        <f t="shared" si="48"/>
        <v>Slow</v>
      </c>
    </row>
    <row r="406" spans="1:23" x14ac:dyDescent="0.3">
      <c r="A406">
        <v>600405</v>
      </c>
      <c r="B406">
        <v>56946</v>
      </c>
      <c r="C406">
        <v>37</v>
      </c>
      <c r="D406" t="s">
        <v>4</v>
      </c>
      <c r="E406" t="s">
        <v>16</v>
      </c>
      <c r="F406" t="s">
        <v>32</v>
      </c>
      <c r="G406" t="s">
        <v>21</v>
      </c>
      <c r="H406" s="1">
        <v>44591</v>
      </c>
      <c r="I406" t="s">
        <v>34</v>
      </c>
      <c r="J406">
        <v>51</v>
      </c>
      <c r="K406">
        <v>6.9</v>
      </c>
      <c r="L406">
        <v>856.51</v>
      </c>
      <c r="M406">
        <v>93.02</v>
      </c>
      <c r="N406" t="s">
        <v>48</v>
      </c>
      <c r="O406">
        <v>2</v>
      </c>
      <c r="P406" t="str" cm="1">
        <f t="array" ref="P406">_xlfn.IFS(C406&lt;25,"18-24", C406&lt;=35,"25-35", C406&lt;=50,"36-50",TRUE,"50+")</f>
        <v>36-50</v>
      </c>
      <c r="Q406" t="str">
        <f t="shared" si="42"/>
        <v>new</v>
      </c>
      <c r="R406" t="str">
        <f t="shared" si="43"/>
        <v>high value</v>
      </c>
      <c r="S406" t="str">
        <f t="shared" si="44"/>
        <v>Low</v>
      </c>
      <c r="T406" t="str">
        <f t="shared" si="45"/>
        <v>Jan</v>
      </c>
      <c r="U406">
        <f t="shared" si="46"/>
        <v>2022</v>
      </c>
      <c r="V406" t="str">
        <f t="shared" si="47"/>
        <v>5-10</v>
      </c>
      <c r="W406" t="str">
        <f t="shared" si="48"/>
        <v>Slow</v>
      </c>
    </row>
    <row r="407" spans="1:23" x14ac:dyDescent="0.3">
      <c r="A407">
        <v>600406</v>
      </c>
      <c r="B407">
        <v>87416</v>
      </c>
      <c r="C407">
        <v>38</v>
      </c>
      <c r="D407" t="s">
        <v>7</v>
      </c>
      <c r="E407" t="s">
        <v>15</v>
      </c>
      <c r="F407" t="s">
        <v>28</v>
      </c>
      <c r="G407" t="s">
        <v>29</v>
      </c>
      <c r="H407" s="1">
        <v>44928</v>
      </c>
      <c r="I407" t="s">
        <v>34</v>
      </c>
      <c r="J407">
        <v>55</v>
      </c>
      <c r="K407">
        <v>14.4</v>
      </c>
      <c r="L407">
        <v>958</v>
      </c>
      <c r="M407">
        <v>94.92</v>
      </c>
      <c r="N407" t="s">
        <v>47</v>
      </c>
      <c r="O407">
        <v>2</v>
      </c>
      <c r="P407" t="str" cm="1">
        <f t="array" ref="P407">_xlfn.IFS(C407&lt;25,"18-24", C407&lt;=35,"25-35", C407&lt;=50,"36-50",TRUE,"50+")</f>
        <v>36-50</v>
      </c>
      <c r="Q407" t="str">
        <f t="shared" si="42"/>
        <v>new</v>
      </c>
      <c r="R407" t="str">
        <f t="shared" si="43"/>
        <v>high value</v>
      </c>
      <c r="S407" t="str">
        <f t="shared" si="44"/>
        <v>Low</v>
      </c>
      <c r="T407" t="str">
        <f t="shared" si="45"/>
        <v>Jan</v>
      </c>
      <c r="U407">
        <f t="shared" si="46"/>
        <v>2023</v>
      </c>
      <c r="V407" t="str">
        <f t="shared" si="47"/>
        <v>10-15</v>
      </c>
      <c r="W407" t="str">
        <f t="shared" si="48"/>
        <v>Slow</v>
      </c>
    </row>
    <row r="408" spans="1:23" x14ac:dyDescent="0.3">
      <c r="A408">
        <v>600407</v>
      </c>
      <c r="B408">
        <v>45967</v>
      </c>
      <c r="C408">
        <v>37</v>
      </c>
      <c r="D408" t="s">
        <v>4</v>
      </c>
      <c r="E408" t="s">
        <v>15</v>
      </c>
      <c r="F408" t="s">
        <v>30</v>
      </c>
      <c r="G408" t="s">
        <v>25</v>
      </c>
      <c r="H408" s="1">
        <v>45128</v>
      </c>
      <c r="I408" t="s">
        <v>33</v>
      </c>
      <c r="J408">
        <v>59</v>
      </c>
      <c r="K408">
        <v>8.5</v>
      </c>
      <c r="L408">
        <v>1450.62</v>
      </c>
      <c r="M408">
        <v>105.89</v>
      </c>
      <c r="N408" t="s">
        <v>48</v>
      </c>
      <c r="O408">
        <v>2</v>
      </c>
      <c r="P408" t="str" cm="1">
        <f t="array" ref="P408">_xlfn.IFS(C408&lt;25,"18-24", C408&lt;=35,"25-35", C408&lt;=50,"36-50",TRUE,"50+")</f>
        <v>36-50</v>
      </c>
      <c r="Q408" t="str">
        <f t="shared" si="42"/>
        <v>new</v>
      </c>
      <c r="R408" t="str">
        <f t="shared" si="43"/>
        <v>high value</v>
      </c>
      <c r="S408" t="str">
        <f t="shared" si="44"/>
        <v>Low</v>
      </c>
      <c r="T408" t="str">
        <f t="shared" si="45"/>
        <v>Jul</v>
      </c>
      <c r="U408">
        <f t="shared" si="46"/>
        <v>2023</v>
      </c>
      <c r="V408" t="str">
        <f t="shared" si="47"/>
        <v>5-10</v>
      </c>
      <c r="W408" t="str">
        <f t="shared" si="48"/>
        <v>Slow</v>
      </c>
    </row>
    <row r="409" spans="1:23" x14ac:dyDescent="0.3">
      <c r="A409">
        <v>600408</v>
      </c>
      <c r="B409">
        <v>63036</v>
      </c>
      <c r="C409">
        <v>59</v>
      </c>
      <c r="D409" t="s">
        <v>7</v>
      </c>
      <c r="E409" t="s">
        <v>15</v>
      </c>
      <c r="F409" t="s">
        <v>28</v>
      </c>
      <c r="G409" t="s">
        <v>23</v>
      </c>
      <c r="H409" s="1">
        <v>44647</v>
      </c>
      <c r="I409" t="s">
        <v>34</v>
      </c>
      <c r="J409">
        <v>25</v>
      </c>
      <c r="K409">
        <v>2.2999999999999998</v>
      </c>
      <c r="L409">
        <v>517.05999999999995</v>
      </c>
      <c r="M409">
        <v>95.17</v>
      </c>
      <c r="N409" t="s">
        <v>49</v>
      </c>
      <c r="O409">
        <v>5</v>
      </c>
      <c r="P409" t="str" cm="1">
        <f t="array" ref="P409">_xlfn.IFS(C409&lt;25,"18-24", C409&lt;=35,"25-35", C409&lt;=50,"36-50",TRUE,"50+")</f>
        <v>50+</v>
      </c>
      <c r="Q409" t="str">
        <f t="shared" si="42"/>
        <v>new</v>
      </c>
      <c r="R409" t="str">
        <f t="shared" si="43"/>
        <v>high value</v>
      </c>
      <c r="S409" t="str">
        <f t="shared" si="44"/>
        <v>High</v>
      </c>
      <c r="T409" t="str">
        <f t="shared" si="45"/>
        <v>Mar</v>
      </c>
      <c r="U409">
        <f t="shared" si="46"/>
        <v>2022</v>
      </c>
      <c r="V409" t="str">
        <f t="shared" si="47"/>
        <v>0-5</v>
      </c>
      <c r="W409" t="str">
        <f t="shared" si="48"/>
        <v>Fast</v>
      </c>
    </row>
    <row r="410" spans="1:23" x14ac:dyDescent="0.3">
      <c r="A410">
        <v>600409</v>
      </c>
      <c r="B410">
        <v>45343</v>
      </c>
      <c r="C410">
        <v>42</v>
      </c>
      <c r="D410" t="s">
        <v>7</v>
      </c>
      <c r="E410" t="s">
        <v>16</v>
      </c>
      <c r="F410" t="s">
        <v>30</v>
      </c>
      <c r="G410" t="s">
        <v>29</v>
      </c>
      <c r="H410" s="1">
        <v>45492</v>
      </c>
      <c r="I410" t="s">
        <v>33</v>
      </c>
      <c r="J410">
        <v>44</v>
      </c>
      <c r="K410">
        <v>6.6</v>
      </c>
      <c r="L410">
        <v>295.58999999999997</v>
      </c>
      <c r="M410">
        <v>111.55</v>
      </c>
      <c r="N410" t="s">
        <v>49</v>
      </c>
      <c r="O410">
        <v>3</v>
      </c>
      <c r="P410" t="str" cm="1">
        <f t="array" ref="P410">_xlfn.IFS(C410&lt;25,"18-24", C410&lt;=35,"25-35", C410&lt;=50,"36-50",TRUE,"50+")</f>
        <v>36-50</v>
      </c>
      <c r="Q410" t="str">
        <f t="shared" si="42"/>
        <v>new</v>
      </c>
      <c r="R410" t="str">
        <f t="shared" si="43"/>
        <v>medium</v>
      </c>
      <c r="S410" t="str">
        <f t="shared" si="44"/>
        <v>medium</v>
      </c>
      <c r="T410" t="str">
        <f t="shared" si="45"/>
        <v>Jul</v>
      </c>
      <c r="U410">
        <f t="shared" si="46"/>
        <v>2024</v>
      </c>
      <c r="V410" t="str">
        <f t="shared" si="47"/>
        <v>5-10</v>
      </c>
      <c r="W410" t="str">
        <f t="shared" si="48"/>
        <v>Medium</v>
      </c>
    </row>
    <row r="411" spans="1:23" x14ac:dyDescent="0.3">
      <c r="A411">
        <v>600410</v>
      </c>
      <c r="B411">
        <v>66034</v>
      </c>
      <c r="C411">
        <v>60</v>
      </c>
      <c r="D411" t="s">
        <v>7</v>
      </c>
      <c r="E411" t="s">
        <v>13</v>
      </c>
      <c r="F411" t="s">
        <v>19</v>
      </c>
      <c r="G411" t="s">
        <v>25</v>
      </c>
      <c r="H411" s="1">
        <v>44581</v>
      </c>
      <c r="I411" t="s">
        <v>34</v>
      </c>
      <c r="J411">
        <v>58</v>
      </c>
      <c r="K411">
        <v>3.3</v>
      </c>
      <c r="L411">
        <v>863.13</v>
      </c>
      <c r="M411">
        <v>60.2</v>
      </c>
      <c r="N411" t="s">
        <v>47</v>
      </c>
      <c r="O411">
        <v>3</v>
      </c>
      <c r="P411" t="str" cm="1">
        <f t="array" ref="P411">_xlfn.IFS(C411&lt;25,"18-24", C411&lt;=35,"25-35", C411&lt;=50,"36-50",TRUE,"50+")</f>
        <v>50+</v>
      </c>
      <c r="Q411" t="str">
        <f t="shared" si="42"/>
        <v>new</v>
      </c>
      <c r="R411" t="str">
        <f t="shared" si="43"/>
        <v>high value</v>
      </c>
      <c r="S411" t="str">
        <f t="shared" si="44"/>
        <v>medium</v>
      </c>
      <c r="T411" t="str">
        <f t="shared" si="45"/>
        <v>Jan</v>
      </c>
      <c r="U411">
        <f t="shared" si="46"/>
        <v>2022</v>
      </c>
      <c r="V411" t="str">
        <f t="shared" si="47"/>
        <v>0-5</v>
      </c>
      <c r="W411" t="str">
        <f t="shared" si="48"/>
        <v>Slow</v>
      </c>
    </row>
    <row r="412" spans="1:23" x14ac:dyDescent="0.3">
      <c r="A412">
        <v>600411</v>
      </c>
      <c r="B412">
        <v>57753</v>
      </c>
      <c r="C412">
        <v>64</v>
      </c>
      <c r="D412" t="s">
        <v>7</v>
      </c>
      <c r="E412" t="s">
        <v>11</v>
      </c>
      <c r="F412" t="s">
        <v>24</v>
      </c>
      <c r="G412" t="s">
        <v>23</v>
      </c>
      <c r="H412" s="1">
        <v>45240</v>
      </c>
      <c r="I412" t="s">
        <v>33</v>
      </c>
      <c r="J412">
        <v>78</v>
      </c>
      <c r="K412">
        <v>5.8</v>
      </c>
      <c r="L412">
        <v>585.41999999999996</v>
      </c>
      <c r="M412">
        <v>32.24</v>
      </c>
      <c r="N412" t="s">
        <v>47</v>
      </c>
      <c r="O412">
        <v>3</v>
      </c>
      <c r="P412" t="str" cm="1">
        <f t="array" ref="P412">_xlfn.IFS(C412&lt;25,"18-24", C412&lt;=35,"25-35", C412&lt;=50,"36-50",TRUE,"50+")</f>
        <v>50+</v>
      </c>
      <c r="Q412" t="str">
        <f t="shared" si="42"/>
        <v>new</v>
      </c>
      <c r="R412" t="str">
        <f t="shared" si="43"/>
        <v>high value</v>
      </c>
      <c r="S412" t="str">
        <f t="shared" si="44"/>
        <v>medium</v>
      </c>
      <c r="T412" t="str">
        <f t="shared" si="45"/>
        <v>Nov</v>
      </c>
      <c r="U412">
        <f t="shared" si="46"/>
        <v>2023</v>
      </c>
      <c r="V412" t="str">
        <f t="shared" si="47"/>
        <v>5-10</v>
      </c>
      <c r="W412" t="str">
        <f t="shared" si="48"/>
        <v>Slow</v>
      </c>
    </row>
    <row r="413" spans="1:23" x14ac:dyDescent="0.3">
      <c r="A413">
        <v>600412</v>
      </c>
      <c r="B413">
        <v>91702</v>
      </c>
      <c r="C413">
        <v>64</v>
      </c>
      <c r="D413" t="s">
        <v>4</v>
      </c>
      <c r="E413" t="s">
        <v>15</v>
      </c>
      <c r="F413" t="s">
        <v>24</v>
      </c>
      <c r="G413" t="s">
        <v>27</v>
      </c>
      <c r="H413" s="1">
        <v>44935</v>
      </c>
      <c r="I413" t="s">
        <v>34</v>
      </c>
      <c r="J413">
        <v>28</v>
      </c>
      <c r="K413">
        <v>1.9</v>
      </c>
      <c r="L413">
        <v>921.73</v>
      </c>
      <c r="M413">
        <v>57.06</v>
      </c>
      <c r="N413" t="s">
        <v>48</v>
      </c>
      <c r="O413">
        <v>5</v>
      </c>
      <c r="P413" t="str" cm="1">
        <f t="array" ref="P413">_xlfn.IFS(C413&lt;25,"18-24", C413&lt;=35,"25-35", C413&lt;=50,"36-50",TRUE,"50+")</f>
        <v>50+</v>
      </c>
      <c r="Q413" t="str">
        <f t="shared" si="42"/>
        <v>repeat</v>
      </c>
      <c r="R413" t="str">
        <f t="shared" si="43"/>
        <v>high value</v>
      </c>
      <c r="S413" t="str">
        <f t="shared" si="44"/>
        <v>High</v>
      </c>
      <c r="T413" t="str">
        <f t="shared" si="45"/>
        <v>Jan</v>
      </c>
      <c r="U413">
        <f t="shared" si="46"/>
        <v>2023</v>
      </c>
      <c r="V413" t="str">
        <f t="shared" si="47"/>
        <v>0-5</v>
      </c>
      <c r="W413" t="str">
        <f t="shared" si="48"/>
        <v>Fast</v>
      </c>
    </row>
    <row r="414" spans="1:23" x14ac:dyDescent="0.3">
      <c r="A414">
        <v>600413</v>
      </c>
      <c r="B414">
        <v>26203</v>
      </c>
      <c r="C414">
        <v>64</v>
      </c>
      <c r="D414" t="s">
        <v>7</v>
      </c>
      <c r="E414" t="s">
        <v>16</v>
      </c>
      <c r="F414" t="s">
        <v>32</v>
      </c>
      <c r="G414" t="s">
        <v>23</v>
      </c>
      <c r="H414" s="1">
        <v>45574</v>
      </c>
      <c r="I414" t="s">
        <v>33</v>
      </c>
      <c r="J414">
        <v>36</v>
      </c>
      <c r="K414">
        <v>6.8</v>
      </c>
      <c r="L414">
        <v>1086.4000000000001</v>
      </c>
      <c r="M414">
        <v>118.47</v>
      </c>
      <c r="N414" t="s">
        <v>50</v>
      </c>
      <c r="O414">
        <v>3</v>
      </c>
      <c r="P414" t="str" cm="1">
        <f t="array" ref="P414">_xlfn.IFS(C414&lt;25,"18-24", C414&lt;=35,"25-35", C414&lt;=50,"36-50",TRUE,"50+")</f>
        <v>50+</v>
      </c>
      <c r="Q414" t="str">
        <f t="shared" si="42"/>
        <v>new</v>
      </c>
      <c r="R414" t="str">
        <f t="shared" si="43"/>
        <v>high value</v>
      </c>
      <c r="S414" t="str">
        <f t="shared" si="44"/>
        <v>medium</v>
      </c>
      <c r="T414" t="str">
        <f t="shared" si="45"/>
        <v>Oct</v>
      </c>
      <c r="U414">
        <f t="shared" si="46"/>
        <v>2024</v>
      </c>
      <c r="V414" t="str">
        <f t="shared" si="47"/>
        <v>5-10</v>
      </c>
      <c r="W414" t="str">
        <f t="shared" si="48"/>
        <v>Medium</v>
      </c>
    </row>
    <row r="415" spans="1:23" x14ac:dyDescent="0.3">
      <c r="A415">
        <v>600414</v>
      </c>
      <c r="B415">
        <v>39890</v>
      </c>
      <c r="C415">
        <v>30</v>
      </c>
      <c r="D415" t="s">
        <v>7</v>
      </c>
      <c r="E415" t="s">
        <v>16</v>
      </c>
      <c r="F415" t="s">
        <v>22</v>
      </c>
      <c r="G415" t="s">
        <v>21</v>
      </c>
      <c r="H415" s="1">
        <v>45281</v>
      </c>
      <c r="I415" t="s">
        <v>33</v>
      </c>
      <c r="J415">
        <v>50</v>
      </c>
      <c r="K415">
        <v>7.4</v>
      </c>
      <c r="L415">
        <v>228.35</v>
      </c>
      <c r="M415">
        <v>84.08</v>
      </c>
      <c r="N415" t="s">
        <v>50</v>
      </c>
      <c r="O415">
        <v>1</v>
      </c>
      <c r="P415" t="str" cm="1">
        <f t="array" ref="P415">_xlfn.IFS(C415&lt;25,"18-24", C415&lt;=35,"25-35", C415&lt;=50,"36-50",TRUE,"50+")</f>
        <v>25-35</v>
      </c>
      <c r="Q415" t="str">
        <f t="shared" si="42"/>
        <v>new</v>
      </c>
      <c r="R415" t="str">
        <f t="shared" si="43"/>
        <v>low</v>
      </c>
      <c r="S415" t="str">
        <f t="shared" si="44"/>
        <v>Low</v>
      </c>
      <c r="T415" t="str">
        <f t="shared" si="45"/>
        <v>Dec</v>
      </c>
      <c r="U415">
        <f t="shared" si="46"/>
        <v>2023</v>
      </c>
      <c r="V415" t="str">
        <f t="shared" si="47"/>
        <v>5-10</v>
      </c>
      <c r="W415" t="str">
        <f t="shared" si="48"/>
        <v>Slow</v>
      </c>
    </row>
    <row r="416" spans="1:23" x14ac:dyDescent="0.3">
      <c r="A416">
        <v>600415</v>
      </c>
      <c r="B416">
        <v>23638</v>
      </c>
      <c r="C416">
        <v>51</v>
      </c>
      <c r="D416" t="s">
        <v>7</v>
      </c>
      <c r="E416" t="s">
        <v>11</v>
      </c>
      <c r="F416" t="s">
        <v>22</v>
      </c>
      <c r="G416" t="s">
        <v>21</v>
      </c>
      <c r="H416" s="1">
        <v>44616</v>
      </c>
      <c r="I416" t="s">
        <v>34</v>
      </c>
      <c r="J416">
        <v>23</v>
      </c>
      <c r="K416">
        <v>2.1</v>
      </c>
      <c r="L416">
        <v>1353.65</v>
      </c>
      <c r="M416">
        <v>70.459999999999994</v>
      </c>
      <c r="N416" t="s">
        <v>49</v>
      </c>
      <c r="O416">
        <v>5</v>
      </c>
      <c r="P416" t="str" cm="1">
        <f t="array" ref="P416">_xlfn.IFS(C416&lt;25,"18-24", C416&lt;=35,"25-35", C416&lt;=50,"36-50",TRUE,"50+")</f>
        <v>50+</v>
      </c>
      <c r="Q416" t="str">
        <f t="shared" si="42"/>
        <v>new</v>
      </c>
      <c r="R416" t="str">
        <f t="shared" si="43"/>
        <v>high value</v>
      </c>
      <c r="S416" t="str">
        <f t="shared" si="44"/>
        <v>High</v>
      </c>
      <c r="T416" t="str">
        <f t="shared" si="45"/>
        <v>Feb</v>
      </c>
      <c r="U416">
        <f t="shared" si="46"/>
        <v>2022</v>
      </c>
      <c r="V416" t="str">
        <f t="shared" si="47"/>
        <v>0-5</v>
      </c>
      <c r="W416" t="str">
        <f t="shared" si="48"/>
        <v>Fast</v>
      </c>
    </row>
    <row r="417" spans="1:23" x14ac:dyDescent="0.3">
      <c r="A417">
        <v>600416</v>
      </c>
      <c r="B417">
        <v>71448</v>
      </c>
      <c r="C417">
        <v>64</v>
      </c>
      <c r="D417" t="s">
        <v>7</v>
      </c>
      <c r="E417" t="s">
        <v>15</v>
      </c>
      <c r="F417" t="s">
        <v>24</v>
      </c>
      <c r="G417" t="s">
        <v>21</v>
      </c>
      <c r="H417" s="1">
        <v>45005</v>
      </c>
      <c r="I417" t="s">
        <v>33</v>
      </c>
      <c r="J417">
        <v>71</v>
      </c>
      <c r="K417">
        <v>12.1</v>
      </c>
      <c r="L417">
        <v>629</v>
      </c>
      <c r="M417">
        <v>80.77</v>
      </c>
      <c r="N417" t="s">
        <v>47</v>
      </c>
      <c r="O417">
        <v>4</v>
      </c>
      <c r="P417" t="str" cm="1">
        <f t="array" ref="P417">_xlfn.IFS(C417&lt;25,"18-24", C417&lt;=35,"25-35", C417&lt;=50,"36-50",TRUE,"50+")</f>
        <v>50+</v>
      </c>
      <c r="Q417" t="str">
        <f t="shared" si="42"/>
        <v>new</v>
      </c>
      <c r="R417" t="str">
        <f t="shared" si="43"/>
        <v>high value</v>
      </c>
      <c r="S417" t="str">
        <f t="shared" si="44"/>
        <v>medium</v>
      </c>
      <c r="T417" t="str">
        <f t="shared" si="45"/>
        <v>Mar</v>
      </c>
      <c r="U417">
        <f t="shared" si="46"/>
        <v>2023</v>
      </c>
      <c r="V417" t="str">
        <f t="shared" si="47"/>
        <v>10-15</v>
      </c>
      <c r="W417" t="str">
        <f t="shared" si="48"/>
        <v>Slow</v>
      </c>
    </row>
    <row r="418" spans="1:23" x14ac:dyDescent="0.3">
      <c r="A418">
        <v>600417</v>
      </c>
      <c r="B418">
        <v>74794</v>
      </c>
      <c r="C418">
        <v>54</v>
      </c>
      <c r="D418" t="s">
        <v>7</v>
      </c>
      <c r="E418" t="s">
        <v>13</v>
      </c>
      <c r="F418" t="s">
        <v>24</v>
      </c>
      <c r="G418" t="s">
        <v>25</v>
      </c>
      <c r="H418" s="1">
        <v>45175</v>
      </c>
      <c r="I418" t="s">
        <v>34</v>
      </c>
      <c r="J418">
        <v>71</v>
      </c>
      <c r="K418">
        <v>7.6</v>
      </c>
      <c r="L418">
        <v>200.65</v>
      </c>
      <c r="M418">
        <v>117.02</v>
      </c>
      <c r="N418" t="s">
        <v>49</v>
      </c>
      <c r="O418">
        <v>1</v>
      </c>
      <c r="P418" t="str" cm="1">
        <f t="array" ref="P418">_xlfn.IFS(C418&lt;25,"18-24", C418&lt;=35,"25-35", C418&lt;=50,"36-50",TRUE,"50+")</f>
        <v>50+</v>
      </c>
      <c r="Q418" t="str">
        <f t="shared" si="42"/>
        <v>new</v>
      </c>
      <c r="R418" t="str">
        <f t="shared" si="43"/>
        <v>low</v>
      </c>
      <c r="S418" t="str">
        <f t="shared" si="44"/>
        <v>Low</v>
      </c>
      <c r="T418" t="str">
        <f t="shared" si="45"/>
        <v>Sep</v>
      </c>
      <c r="U418">
        <f t="shared" si="46"/>
        <v>2023</v>
      </c>
      <c r="V418" t="str">
        <f t="shared" si="47"/>
        <v>5-10</v>
      </c>
      <c r="W418" t="str">
        <f t="shared" si="48"/>
        <v>Slow</v>
      </c>
    </row>
    <row r="419" spans="1:23" x14ac:dyDescent="0.3">
      <c r="A419">
        <v>600418</v>
      </c>
      <c r="B419">
        <v>38447</v>
      </c>
      <c r="C419">
        <v>53</v>
      </c>
      <c r="D419" t="s">
        <v>7</v>
      </c>
      <c r="E419" t="s">
        <v>11</v>
      </c>
      <c r="F419" t="s">
        <v>26</v>
      </c>
      <c r="G419" t="s">
        <v>21</v>
      </c>
      <c r="H419" s="1">
        <v>45100</v>
      </c>
      <c r="I419" t="s">
        <v>33</v>
      </c>
      <c r="J419">
        <v>79</v>
      </c>
      <c r="K419">
        <v>9.6999999999999993</v>
      </c>
      <c r="L419">
        <v>976.69</v>
      </c>
      <c r="M419">
        <v>26.93</v>
      </c>
      <c r="N419" t="s">
        <v>47</v>
      </c>
      <c r="O419">
        <v>5</v>
      </c>
      <c r="P419" t="str" cm="1">
        <f t="array" ref="P419">_xlfn.IFS(C419&lt;25,"18-24", C419&lt;=35,"25-35", C419&lt;=50,"36-50",TRUE,"50+")</f>
        <v>50+</v>
      </c>
      <c r="Q419" t="str">
        <f t="shared" si="42"/>
        <v>repeat</v>
      </c>
      <c r="R419" t="str">
        <f t="shared" si="43"/>
        <v>high value</v>
      </c>
      <c r="S419" t="str">
        <f t="shared" si="44"/>
        <v>High</v>
      </c>
      <c r="T419" t="str">
        <f t="shared" si="45"/>
        <v>Jun</v>
      </c>
      <c r="U419">
        <f t="shared" si="46"/>
        <v>2023</v>
      </c>
      <c r="V419" t="str">
        <f t="shared" si="47"/>
        <v>5-10</v>
      </c>
      <c r="W419" t="str">
        <f t="shared" si="48"/>
        <v>Slow</v>
      </c>
    </row>
    <row r="420" spans="1:23" x14ac:dyDescent="0.3">
      <c r="A420">
        <v>600419</v>
      </c>
      <c r="B420">
        <v>94972</v>
      </c>
      <c r="C420">
        <v>62</v>
      </c>
      <c r="D420" t="s">
        <v>4</v>
      </c>
      <c r="E420" t="s">
        <v>15</v>
      </c>
      <c r="F420" t="s">
        <v>24</v>
      </c>
      <c r="G420" t="s">
        <v>23</v>
      </c>
      <c r="H420" s="1">
        <v>44645</v>
      </c>
      <c r="I420" t="s">
        <v>34</v>
      </c>
      <c r="J420">
        <v>76</v>
      </c>
      <c r="K420">
        <v>3.5</v>
      </c>
      <c r="L420">
        <v>886.69</v>
      </c>
      <c r="M420">
        <v>86.44</v>
      </c>
      <c r="N420" t="s">
        <v>50</v>
      </c>
      <c r="O420">
        <v>3</v>
      </c>
      <c r="P420" t="str" cm="1">
        <f t="array" ref="P420">_xlfn.IFS(C420&lt;25,"18-24", C420&lt;=35,"25-35", C420&lt;=50,"36-50",TRUE,"50+")</f>
        <v>50+</v>
      </c>
      <c r="Q420" t="str">
        <f t="shared" si="42"/>
        <v>new</v>
      </c>
      <c r="R420" t="str">
        <f t="shared" si="43"/>
        <v>high value</v>
      </c>
      <c r="S420" t="str">
        <f t="shared" si="44"/>
        <v>medium</v>
      </c>
      <c r="T420" t="str">
        <f t="shared" si="45"/>
        <v>Mar</v>
      </c>
      <c r="U420">
        <f t="shared" si="46"/>
        <v>2022</v>
      </c>
      <c r="V420" t="str">
        <f t="shared" si="47"/>
        <v>0-5</v>
      </c>
      <c r="W420" t="str">
        <f t="shared" si="48"/>
        <v>Slow</v>
      </c>
    </row>
    <row r="421" spans="1:23" x14ac:dyDescent="0.3">
      <c r="A421">
        <v>600420</v>
      </c>
      <c r="B421">
        <v>85759</v>
      </c>
      <c r="C421">
        <v>44</v>
      </c>
      <c r="D421" t="s">
        <v>4</v>
      </c>
      <c r="E421" t="s">
        <v>13</v>
      </c>
      <c r="F421" t="s">
        <v>24</v>
      </c>
      <c r="G421" t="s">
        <v>27</v>
      </c>
      <c r="H421" s="1">
        <v>44785</v>
      </c>
      <c r="I421" t="s">
        <v>33</v>
      </c>
      <c r="J421">
        <v>48</v>
      </c>
      <c r="K421">
        <v>11.8</v>
      </c>
      <c r="L421">
        <v>1415.58</v>
      </c>
      <c r="M421">
        <v>72.42</v>
      </c>
      <c r="N421" t="s">
        <v>48</v>
      </c>
      <c r="O421">
        <v>3</v>
      </c>
      <c r="P421" t="str" cm="1">
        <f t="array" ref="P421">_xlfn.IFS(C421&lt;25,"18-24", C421&lt;=35,"25-35", C421&lt;=50,"36-50",TRUE,"50+")</f>
        <v>36-50</v>
      </c>
      <c r="Q421" t="str">
        <f t="shared" si="42"/>
        <v>repeat</v>
      </c>
      <c r="R421" t="str">
        <f t="shared" si="43"/>
        <v>high value</v>
      </c>
      <c r="S421" t="str">
        <f t="shared" si="44"/>
        <v>medium</v>
      </c>
      <c r="T421" t="str">
        <f t="shared" si="45"/>
        <v>Aug</v>
      </c>
      <c r="U421">
        <f t="shared" si="46"/>
        <v>2022</v>
      </c>
      <c r="V421" t="str">
        <f t="shared" si="47"/>
        <v>10-15</v>
      </c>
      <c r="W421" t="str">
        <f t="shared" si="48"/>
        <v>Slow</v>
      </c>
    </row>
    <row r="422" spans="1:23" x14ac:dyDescent="0.3">
      <c r="A422">
        <v>600421</v>
      </c>
      <c r="B422">
        <v>34847</v>
      </c>
      <c r="C422">
        <v>34</v>
      </c>
      <c r="D422" t="s">
        <v>7</v>
      </c>
      <c r="E422" t="s">
        <v>11</v>
      </c>
      <c r="F422" t="s">
        <v>18</v>
      </c>
      <c r="G422" t="s">
        <v>27</v>
      </c>
      <c r="H422" s="1">
        <v>44874</v>
      </c>
      <c r="I422" t="s">
        <v>34</v>
      </c>
      <c r="J422">
        <v>55</v>
      </c>
      <c r="K422">
        <v>11.9</v>
      </c>
      <c r="L422">
        <v>1209.6500000000001</v>
      </c>
      <c r="M422">
        <v>32.21</v>
      </c>
      <c r="N422" t="s">
        <v>50</v>
      </c>
      <c r="O422">
        <v>2</v>
      </c>
      <c r="P422" t="str" cm="1">
        <f t="array" ref="P422">_xlfn.IFS(C422&lt;25,"18-24", C422&lt;=35,"25-35", C422&lt;=50,"36-50",TRUE,"50+")</f>
        <v>25-35</v>
      </c>
      <c r="Q422" t="str">
        <f t="shared" si="42"/>
        <v>new</v>
      </c>
      <c r="R422" t="str">
        <f t="shared" si="43"/>
        <v>high value</v>
      </c>
      <c r="S422" t="str">
        <f t="shared" si="44"/>
        <v>Low</v>
      </c>
      <c r="T422" t="str">
        <f t="shared" si="45"/>
        <v>Nov</v>
      </c>
      <c r="U422">
        <f t="shared" si="46"/>
        <v>2022</v>
      </c>
      <c r="V422" t="str">
        <f t="shared" si="47"/>
        <v>10-15</v>
      </c>
      <c r="W422" t="str">
        <f t="shared" si="48"/>
        <v>Slow</v>
      </c>
    </row>
    <row r="423" spans="1:23" x14ac:dyDescent="0.3">
      <c r="A423">
        <v>600422</v>
      </c>
      <c r="B423">
        <v>30526</v>
      </c>
      <c r="C423">
        <v>51</v>
      </c>
      <c r="D423" t="s">
        <v>4</v>
      </c>
      <c r="E423" t="s">
        <v>5</v>
      </c>
      <c r="F423" t="s">
        <v>30</v>
      </c>
      <c r="G423" t="s">
        <v>29</v>
      </c>
      <c r="H423" s="1">
        <v>45572</v>
      </c>
      <c r="I423" t="s">
        <v>34</v>
      </c>
      <c r="J423">
        <v>69</v>
      </c>
      <c r="K423">
        <v>2.8</v>
      </c>
      <c r="L423">
        <v>1143.6600000000001</v>
      </c>
      <c r="M423">
        <v>79.94</v>
      </c>
      <c r="N423" t="s">
        <v>47</v>
      </c>
      <c r="O423">
        <v>5</v>
      </c>
      <c r="P423" t="str" cm="1">
        <f t="array" ref="P423">_xlfn.IFS(C423&lt;25,"18-24", C423&lt;=35,"25-35", C423&lt;=50,"36-50",TRUE,"50+")</f>
        <v>50+</v>
      </c>
      <c r="Q423" t="str">
        <f t="shared" si="42"/>
        <v>new</v>
      </c>
      <c r="R423" t="str">
        <f t="shared" si="43"/>
        <v>high value</v>
      </c>
      <c r="S423" t="str">
        <f t="shared" si="44"/>
        <v>High</v>
      </c>
      <c r="T423" t="str">
        <f t="shared" si="45"/>
        <v>Oct</v>
      </c>
      <c r="U423">
        <f t="shared" si="46"/>
        <v>2024</v>
      </c>
      <c r="V423" t="str">
        <f t="shared" si="47"/>
        <v>0-5</v>
      </c>
      <c r="W423" t="str">
        <f t="shared" si="48"/>
        <v>Slow</v>
      </c>
    </row>
    <row r="424" spans="1:23" x14ac:dyDescent="0.3">
      <c r="A424">
        <v>600423</v>
      </c>
      <c r="B424">
        <v>32800</v>
      </c>
      <c r="C424">
        <v>63</v>
      </c>
      <c r="D424" t="s">
        <v>4</v>
      </c>
      <c r="E424" t="s">
        <v>16</v>
      </c>
      <c r="F424" t="s">
        <v>19</v>
      </c>
      <c r="G424" t="s">
        <v>21</v>
      </c>
      <c r="H424" s="1">
        <v>44980</v>
      </c>
      <c r="I424" t="s">
        <v>33</v>
      </c>
      <c r="J424">
        <v>34</v>
      </c>
      <c r="K424">
        <v>8.9</v>
      </c>
      <c r="L424">
        <v>562.71</v>
      </c>
      <c r="M424">
        <v>29.74</v>
      </c>
      <c r="N424" t="s">
        <v>50</v>
      </c>
      <c r="O424">
        <v>2</v>
      </c>
      <c r="P424" t="str" cm="1">
        <f t="array" ref="P424">_xlfn.IFS(C424&lt;25,"18-24", C424&lt;=35,"25-35", C424&lt;=50,"36-50",TRUE,"50+")</f>
        <v>50+</v>
      </c>
      <c r="Q424" t="str">
        <f t="shared" si="42"/>
        <v>repeat</v>
      </c>
      <c r="R424" t="str">
        <f t="shared" si="43"/>
        <v>high value</v>
      </c>
      <c r="S424" t="str">
        <f t="shared" si="44"/>
        <v>Low</v>
      </c>
      <c r="T424" t="str">
        <f t="shared" si="45"/>
        <v>Feb</v>
      </c>
      <c r="U424">
        <f t="shared" si="46"/>
        <v>2023</v>
      </c>
      <c r="V424" t="str">
        <f t="shared" si="47"/>
        <v>5-10</v>
      </c>
      <c r="W424" t="str">
        <f t="shared" si="48"/>
        <v>Medium</v>
      </c>
    </row>
    <row r="425" spans="1:23" x14ac:dyDescent="0.3">
      <c r="A425">
        <v>600424</v>
      </c>
      <c r="B425">
        <v>28140</v>
      </c>
      <c r="C425">
        <v>32</v>
      </c>
      <c r="D425" t="s">
        <v>7</v>
      </c>
      <c r="E425" t="s">
        <v>5</v>
      </c>
      <c r="F425" t="s">
        <v>28</v>
      </c>
      <c r="G425" t="s">
        <v>27</v>
      </c>
      <c r="H425" s="1">
        <v>45554</v>
      </c>
      <c r="I425" t="s">
        <v>33</v>
      </c>
      <c r="J425">
        <v>87</v>
      </c>
      <c r="K425">
        <v>14.7</v>
      </c>
      <c r="L425">
        <v>1075.8499999999999</v>
      </c>
      <c r="M425">
        <v>26.22</v>
      </c>
      <c r="N425" t="s">
        <v>48</v>
      </c>
      <c r="O425">
        <v>4</v>
      </c>
      <c r="P425" t="str" cm="1">
        <f t="array" ref="P425">_xlfn.IFS(C425&lt;25,"18-24", C425&lt;=35,"25-35", C425&lt;=50,"36-50",TRUE,"50+")</f>
        <v>25-35</v>
      </c>
      <c r="Q425" t="str">
        <f t="shared" si="42"/>
        <v>new</v>
      </c>
      <c r="R425" t="str">
        <f t="shared" si="43"/>
        <v>high value</v>
      </c>
      <c r="S425" t="str">
        <f t="shared" si="44"/>
        <v>medium</v>
      </c>
      <c r="T425" t="str">
        <f t="shared" si="45"/>
        <v>Sep</v>
      </c>
      <c r="U425">
        <f t="shared" si="46"/>
        <v>2024</v>
      </c>
      <c r="V425" t="str">
        <f t="shared" si="47"/>
        <v>10-15</v>
      </c>
      <c r="W425" t="str">
        <f t="shared" si="48"/>
        <v>Slow</v>
      </c>
    </row>
    <row r="426" spans="1:23" x14ac:dyDescent="0.3">
      <c r="A426">
        <v>600425</v>
      </c>
      <c r="B426">
        <v>51329</v>
      </c>
      <c r="C426">
        <v>51</v>
      </c>
      <c r="D426" t="s">
        <v>4</v>
      </c>
      <c r="E426" t="s">
        <v>8</v>
      </c>
      <c r="F426" t="s">
        <v>26</v>
      </c>
      <c r="G426" t="s">
        <v>29</v>
      </c>
      <c r="H426" s="1">
        <v>45424</v>
      </c>
      <c r="I426" t="s">
        <v>33</v>
      </c>
      <c r="J426">
        <v>72</v>
      </c>
      <c r="K426">
        <v>11.3</v>
      </c>
      <c r="L426">
        <v>573.04999999999995</v>
      </c>
      <c r="M426">
        <v>54.3</v>
      </c>
      <c r="N426" t="s">
        <v>50</v>
      </c>
      <c r="O426">
        <v>4</v>
      </c>
      <c r="P426" t="str" cm="1">
        <f t="array" ref="P426">_xlfn.IFS(C426&lt;25,"18-24", C426&lt;=35,"25-35", C426&lt;=50,"36-50",TRUE,"50+")</f>
        <v>50+</v>
      </c>
      <c r="Q426" t="str">
        <f t="shared" si="42"/>
        <v>new</v>
      </c>
      <c r="R426" t="str">
        <f t="shared" si="43"/>
        <v>high value</v>
      </c>
      <c r="S426" t="str">
        <f t="shared" si="44"/>
        <v>medium</v>
      </c>
      <c r="T426" t="str">
        <f t="shared" si="45"/>
        <v>May</v>
      </c>
      <c r="U426">
        <f t="shared" si="46"/>
        <v>2024</v>
      </c>
      <c r="V426" t="str">
        <f t="shared" si="47"/>
        <v>10-15</v>
      </c>
      <c r="W426" t="str">
        <f t="shared" si="48"/>
        <v>Slow</v>
      </c>
    </row>
    <row r="427" spans="1:23" x14ac:dyDescent="0.3">
      <c r="A427">
        <v>600426</v>
      </c>
      <c r="B427">
        <v>19995</v>
      </c>
      <c r="C427">
        <v>54</v>
      </c>
      <c r="D427" t="s">
        <v>7</v>
      </c>
      <c r="E427" t="s">
        <v>15</v>
      </c>
      <c r="F427" t="s">
        <v>22</v>
      </c>
      <c r="G427" t="s">
        <v>23</v>
      </c>
      <c r="H427" s="1">
        <v>44983</v>
      </c>
      <c r="I427" t="s">
        <v>34</v>
      </c>
      <c r="J427">
        <v>70</v>
      </c>
      <c r="K427">
        <v>9.8000000000000007</v>
      </c>
      <c r="L427">
        <v>500.84</v>
      </c>
      <c r="M427">
        <v>44.65</v>
      </c>
      <c r="N427" t="s">
        <v>47</v>
      </c>
      <c r="O427">
        <v>1</v>
      </c>
      <c r="P427" t="str" cm="1">
        <f t="array" ref="P427">_xlfn.IFS(C427&lt;25,"18-24", C427&lt;=35,"25-35", C427&lt;=50,"36-50",TRUE,"50+")</f>
        <v>50+</v>
      </c>
      <c r="Q427" t="str">
        <f t="shared" si="42"/>
        <v>new</v>
      </c>
      <c r="R427" t="str">
        <f t="shared" si="43"/>
        <v>high value</v>
      </c>
      <c r="S427" t="str">
        <f t="shared" si="44"/>
        <v>Low</v>
      </c>
      <c r="T427" t="str">
        <f t="shared" si="45"/>
        <v>Feb</v>
      </c>
      <c r="U427">
        <f t="shared" si="46"/>
        <v>2023</v>
      </c>
      <c r="V427" t="str">
        <f t="shared" si="47"/>
        <v>5-10</v>
      </c>
      <c r="W427" t="str">
        <f t="shared" si="48"/>
        <v>Slow</v>
      </c>
    </row>
    <row r="428" spans="1:23" x14ac:dyDescent="0.3">
      <c r="A428">
        <v>600427</v>
      </c>
      <c r="B428">
        <v>11065</v>
      </c>
      <c r="C428">
        <v>64</v>
      </c>
      <c r="D428" t="s">
        <v>4</v>
      </c>
      <c r="E428" t="s">
        <v>13</v>
      </c>
      <c r="F428" t="s">
        <v>22</v>
      </c>
      <c r="G428" t="s">
        <v>23</v>
      </c>
      <c r="H428" s="1">
        <v>44830</v>
      </c>
      <c r="I428" t="s">
        <v>34</v>
      </c>
      <c r="J428">
        <v>40</v>
      </c>
      <c r="K428">
        <v>13.8</v>
      </c>
      <c r="L428">
        <v>220.42</v>
      </c>
      <c r="M428">
        <v>60.12</v>
      </c>
      <c r="N428" t="s">
        <v>49</v>
      </c>
      <c r="O428">
        <v>2</v>
      </c>
      <c r="P428" t="str" cm="1">
        <f t="array" ref="P428">_xlfn.IFS(C428&lt;25,"18-24", C428&lt;=35,"25-35", C428&lt;=50,"36-50",TRUE,"50+")</f>
        <v>50+</v>
      </c>
      <c r="Q428" t="str">
        <f t="shared" si="42"/>
        <v>new</v>
      </c>
      <c r="R428" t="str">
        <f t="shared" si="43"/>
        <v>low</v>
      </c>
      <c r="S428" t="str">
        <f t="shared" si="44"/>
        <v>Low</v>
      </c>
      <c r="T428" t="str">
        <f t="shared" si="45"/>
        <v>Sep</v>
      </c>
      <c r="U428">
        <f t="shared" si="46"/>
        <v>2022</v>
      </c>
      <c r="V428" t="str">
        <f t="shared" si="47"/>
        <v>10-15</v>
      </c>
      <c r="W428" t="str">
        <f t="shared" si="48"/>
        <v>Medium</v>
      </c>
    </row>
    <row r="429" spans="1:23" x14ac:dyDescent="0.3">
      <c r="A429">
        <v>600428</v>
      </c>
      <c r="B429">
        <v>49712</v>
      </c>
      <c r="C429">
        <v>62</v>
      </c>
      <c r="D429" t="s">
        <v>4</v>
      </c>
      <c r="E429" t="s">
        <v>11</v>
      </c>
      <c r="F429" t="s">
        <v>28</v>
      </c>
      <c r="G429" t="s">
        <v>29</v>
      </c>
      <c r="H429" s="1">
        <v>44584</v>
      </c>
      <c r="I429" t="s">
        <v>34</v>
      </c>
      <c r="J429">
        <v>79</v>
      </c>
      <c r="K429">
        <v>13.1</v>
      </c>
      <c r="L429">
        <v>607.96</v>
      </c>
      <c r="M429">
        <v>38.5</v>
      </c>
      <c r="N429" t="s">
        <v>50</v>
      </c>
      <c r="O429">
        <v>4</v>
      </c>
      <c r="P429" t="str" cm="1">
        <f t="array" ref="P429">_xlfn.IFS(C429&lt;25,"18-24", C429&lt;=35,"25-35", C429&lt;=50,"36-50",TRUE,"50+")</f>
        <v>50+</v>
      </c>
      <c r="Q429" t="str">
        <f t="shared" si="42"/>
        <v>new</v>
      </c>
      <c r="R429" t="str">
        <f t="shared" si="43"/>
        <v>high value</v>
      </c>
      <c r="S429" t="str">
        <f t="shared" si="44"/>
        <v>medium</v>
      </c>
      <c r="T429" t="str">
        <f t="shared" si="45"/>
        <v>Jan</v>
      </c>
      <c r="U429">
        <f t="shared" si="46"/>
        <v>2022</v>
      </c>
      <c r="V429" t="str">
        <f t="shared" si="47"/>
        <v>10-15</v>
      </c>
      <c r="W429" t="str">
        <f t="shared" si="48"/>
        <v>Slow</v>
      </c>
    </row>
    <row r="430" spans="1:23" x14ac:dyDescent="0.3">
      <c r="A430">
        <v>600429</v>
      </c>
      <c r="B430">
        <v>30240</v>
      </c>
      <c r="C430">
        <v>24</v>
      </c>
      <c r="D430" t="s">
        <v>4</v>
      </c>
      <c r="E430" t="s">
        <v>5</v>
      </c>
      <c r="F430" t="s">
        <v>26</v>
      </c>
      <c r="G430" t="s">
        <v>23</v>
      </c>
      <c r="H430" s="1">
        <v>45542</v>
      </c>
      <c r="I430" t="s">
        <v>34</v>
      </c>
      <c r="J430">
        <v>21</v>
      </c>
      <c r="K430">
        <v>6.6</v>
      </c>
      <c r="L430">
        <v>561.9</v>
      </c>
      <c r="M430">
        <v>45.67</v>
      </c>
      <c r="N430" t="s">
        <v>48</v>
      </c>
      <c r="O430">
        <v>1</v>
      </c>
      <c r="P430" t="str" cm="1">
        <f t="array" ref="P430">_xlfn.IFS(C430&lt;25,"18-24", C430&lt;=35,"25-35", C430&lt;=50,"36-50",TRUE,"50+")</f>
        <v>18-24</v>
      </c>
      <c r="Q430" t="str">
        <f t="shared" si="42"/>
        <v>new</v>
      </c>
      <c r="R430" t="str">
        <f t="shared" si="43"/>
        <v>high value</v>
      </c>
      <c r="S430" t="str">
        <f t="shared" si="44"/>
        <v>Low</v>
      </c>
      <c r="T430" t="str">
        <f t="shared" si="45"/>
        <v>Sep</v>
      </c>
      <c r="U430">
        <f t="shared" si="46"/>
        <v>2024</v>
      </c>
      <c r="V430" t="str">
        <f t="shared" si="47"/>
        <v>5-10</v>
      </c>
      <c r="W430" t="str">
        <f t="shared" si="48"/>
        <v>Fast</v>
      </c>
    </row>
    <row r="431" spans="1:23" x14ac:dyDescent="0.3">
      <c r="A431">
        <v>600430</v>
      </c>
      <c r="B431">
        <v>20066</v>
      </c>
      <c r="C431">
        <v>26</v>
      </c>
      <c r="D431" t="s">
        <v>7</v>
      </c>
      <c r="E431" t="s">
        <v>13</v>
      </c>
      <c r="F431" t="s">
        <v>24</v>
      </c>
      <c r="G431" t="s">
        <v>27</v>
      </c>
      <c r="H431" s="1">
        <v>45389</v>
      </c>
      <c r="I431" t="s">
        <v>34</v>
      </c>
      <c r="J431">
        <v>67</v>
      </c>
      <c r="K431">
        <v>6.4</v>
      </c>
      <c r="L431">
        <v>1440.41</v>
      </c>
      <c r="M431">
        <v>71.2</v>
      </c>
      <c r="N431" t="s">
        <v>48</v>
      </c>
      <c r="O431">
        <v>5</v>
      </c>
      <c r="P431" t="str" cm="1">
        <f t="array" ref="P431">_xlfn.IFS(C431&lt;25,"18-24", C431&lt;=35,"25-35", C431&lt;=50,"36-50",TRUE,"50+")</f>
        <v>25-35</v>
      </c>
      <c r="Q431" t="str">
        <f t="shared" si="42"/>
        <v>repeat</v>
      </c>
      <c r="R431" t="str">
        <f t="shared" si="43"/>
        <v>high value</v>
      </c>
      <c r="S431" t="str">
        <f t="shared" si="44"/>
        <v>High</v>
      </c>
      <c r="T431" t="str">
        <f t="shared" si="45"/>
        <v>Apr</v>
      </c>
      <c r="U431">
        <f t="shared" si="46"/>
        <v>2024</v>
      </c>
      <c r="V431" t="str">
        <f t="shared" si="47"/>
        <v>5-10</v>
      </c>
      <c r="W431" t="str">
        <f t="shared" si="48"/>
        <v>Slow</v>
      </c>
    </row>
    <row r="432" spans="1:23" x14ac:dyDescent="0.3">
      <c r="A432">
        <v>600431</v>
      </c>
      <c r="B432">
        <v>93371</v>
      </c>
      <c r="C432">
        <v>53</v>
      </c>
      <c r="D432" t="s">
        <v>7</v>
      </c>
      <c r="E432" t="s">
        <v>5</v>
      </c>
      <c r="F432" t="s">
        <v>26</v>
      </c>
      <c r="G432" t="s">
        <v>21</v>
      </c>
      <c r="H432" s="1">
        <v>44996</v>
      </c>
      <c r="I432" t="s">
        <v>33</v>
      </c>
      <c r="J432">
        <v>43</v>
      </c>
      <c r="K432">
        <v>11.1</v>
      </c>
      <c r="L432">
        <v>807.54</v>
      </c>
      <c r="M432">
        <v>57.81</v>
      </c>
      <c r="N432" t="s">
        <v>47</v>
      </c>
      <c r="O432">
        <v>2</v>
      </c>
      <c r="P432" t="str" cm="1">
        <f t="array" ref="P432">_xlfn.IFS(C432&lt;25,"18-24", C432&lt;=35,"25-35", C432&lt;=50,"36-50",TRUE,"50+")</f>
        <v>50+</v>
      </c>
      <c r="Q432" t="str">
        <f t="shared" si="42"/>
        <v>new</v>
      </c>
      <c r="R432" t="str">
        <f t="shared" si="43"/>
        <v>high value</v>
      </c>
      <c r="S432" t="str">
        <f t="shared" si="44"/>
        <v>Low</v>
      </c>
      <c r="T432" t="str">
        <f t="shared" si="45"/>
        <v>Mar</v>
      </c>
      <c r="U432">
        <f t="shared" si="46"/>
        <v>2023</v>
      </c>
      <c r="V432" t="str">
        <f t="shared" si="47"/>
        <v>10-15</v>
      </c>
      <c r="W432" t="str">
        <f t="shared" si="48"/>
        <v>Medium</v>
      </c>
    </row>
    <row r="433" spans="1:23" x14ac:dyDescent="0.3">
      <c r="A433">
        <v>600432</v>
      </c>
      <c r="B433">
        <v>21197</v>
      </c>
      <c r="C433">
        <v>50</v>
      </c>
      <c r="D433" t="s">
        <v>7</v>
      </c>
      <c r="E433" t="s">
        <v>8</v>
      </c>
      <c r="F433" t="s">
        <v>19</v>
      </c>
      <c r="G433" t="s">
        <v>25</v>
      </c>
      <c r="H433" s="1">
        <v>45039</v>
      </c>
      <c r="I433" t="s">
        <v>34</v>
      </c>
      <c r="J433">
        <v>73</v>
      </c>
      <c r="K433">
        <v>1.3</v>
      </c>
      <c r="L433">
        <v>825.46</v>
      </c>
      <c r="M433">
        <v>26.29</v>
      </c>
      <c r="N433" t="s">
        <v>48</v>
      </c>
      <c r="O433">
        <v>1</v>
      </c>
      <c r="P433" t="str" cm="1">
        <f t="array" ref="P433">_xlfn.IFS(C433&lt;25,"18-24", C433&lt;=35,"25-35", C433&lt;=50,"36-50",TRUE,"50+")</f>
        <v>36-50</v>
      </c>
      <c r="Q433" t="str">
        <f t="shared" si="42"/>
        <v>new</v>
      </c>
      <c r="R433" t="str">
        <f t="shared" si="43"/>
        <v>high value</v>
      </c>
      <c r="S433" t="str">
        <f t="shared" si="44"/>
        <v>Low</v>
      </c>
      <c r="T433" t="str">
        <f t="shared" si="45"/>
        <v>Apr</v>
      </c>
      <c r="U433">
        <f t="shared" si="46"/>
        <v>2023</v>
      </c>
      <c r="V433" t="str">
        <f t="shared" si="47"/>
        <v>0-5</v>
      </c>
      <c r="W433" t="str">
        <f t="shared" si="48"/>
        <v>Slow</v>
      </c>
    </row>
    <row r="434" spans="1:23" x14ac:dyDescent="0.3">
      <c r="A434">
        <v>600433</v>
      </c>
      <c r="B434">
        <v>98328</v>
      </c>
      <c r="C434">
        <v>56</v>
      </c>
      <c r="D434" t="s">
        <v>4</v>
      </c>
      <c r="E434" t="s">
        <v>8</v>
      </c>
      <c r="F434" t="s">
        <v>24</v>
      </c>
      <c r="G434" t="s">
        <v>29</v>
      </c>
      <c r="H434" s="1">
        <v>45363</v>
      </c>
      <c r="I434" t="s">
        <v>33</v>
      </c>
      <c r="J434">
        <v>27</v>
      </c>
      <c r="K434">
        <v>6</v>
      </c>
      <c r="L434">
        <v>1140.68</v>
      </c>
      <c r="M434">
        <v>53.73</v>
      </c>
      <c r="N434" t="s">
        <v>48</v>
      </c>
      <c r="O434">
        <v>5</v>
      </c>
      <c r="P434" t="str" cm="1">
        <f t="array" ref="P434">_xlfn.IFS(C434&lt;25,"18-24", C434&lt;=35,"25-35", C434&lt;=50,"36-50",TRUE,"50+")</f>
        <v>50+</v>
      </c>
      <c r="Q434" t="str">
        <f t="shared" si="42"/>
        <v>repeat</v>
      </c>
      <c r="R434" t="str">
        <f t="shared" si="43"/>
        <v>high value</v>
      </c>
      <c r="S434" t="str">
        <f t="shared" si="44"/>
        <v>High</v>
      </c>
      <c r="T434" t="str">
        <f t="shared" si="45"/>
        <v>Mar</v>
      </c>
      <c r="U434">
        <f t="shared" si="46"/>
        <v>2024</v>
      </c>
      <c r="V434" t="str">
        <f t="shared" si="47"/>
        <v>5-10</v>
      </c>
      <c r="W434" t="str">
        <f t="shared" si="48"/>
        <v>Fast</v>
      </c>
    </row>
    <row r="435" spans="1:23" x14ac:dyDescent="0.3">
      <c r="A435">
        <v>600434</v>
      </c>
      <c r="B435">
        <v>41718</v>
      </c>
      <c r="C435">
        <v>48</v>
      </c>
      <c r="D435" t="s">
        <v>4</v>
      </c>
      <c r="E435" t="s">
        <v>15</v>
      </c>
      <c r="F435" t="s">
        <v>24</v>
      </c>
      <c r="G435" t="s">
        <v>31</v>
      </c>
      <c r="H435" s="1">
        <v>45392</v>
      </c>
      <c r="I435" t="s">
        <v>34</v>
      </c>
      <c r="J435">
        <v>88</v>
      </c>
      <c r="K435">
        <v>9.4</v>
      </c>
      <c r="L435">
        <v>1200.18</v>
      </c>
      <c r="M435">
        <v>88.94</v>
      </c>
      <c r="N435" t="s">
        <v>49</v>
      </c>
      <c r="O435">
        <v>2</v>
      </c>
      <c r="P435" t="str" cm="1">
        <f t="array" ref="P435">_xlfn.IFS(C435&lt;25,"18-24", C435&lt;=35,"25-35", C435&lt;=50,"36-50",TRUE,"50+")</f>
        <v>36-50</v>
      </c>
      <c r="Q435" t="str">
        <f t="shared" si="42"/>
        <v>new</v>
      </c>
      <c r="R435" t="str">
        <f t="shared" si="43"/>
        <v>high value</v>
      </c>
      <c r="S435" t="str">
        <f t="shared" si="44"/>
        <v>Low</v>
      </c>
      <c r="T435" t="str">
        <f t="shared" si="45"/>
        <v>Apr</v>
      </c>
      <c r="U435">
        <f t="shared" si="46"/>
        <v>2024</v>
      </c>
      <c r="V435" t="str">
        <f t="shared" si="47"/>
        <v>5-10</v>
      </c>
      <c r="W435" t="str">
        <f t="shared" si="48"/>
        <v>Slow</v>
      </c>
    </row>
    <row r="436" spans="1:23" x14ac:dyDescent="0.3">
      <c r="A436">
        <v>600435</v>
      </c>
      <c r="B436">
        <v>55815</v>
      </c>
      <c r="C436">
        <v>57</v>
      </c>
      <c r="D436" t="s">
        <v>7</v>
      </c>
      <c r="E436" t="s">
        <v>13</v>
      </c>
      <c r="F436" t="s">
        <v>24</v>
      </c>
      <c r="G436" t="s">
        <v>27</v>
      </c>
      <c r="H436" s="1">
        <v>44941</v>
      </c>
      <c r="I436" t="s">
        <v>34</v>
      </c>
      <c r="J436">
        <v>29</v>
      </c>
      <c r="K436">
        <v>1.6</v>
      </c>
      <c r="L436">
        <v>858.11</v>
      </c>
      <c r="M436">
        <v>90.7</v>
      </c>
      <c r="N436" t="s">
        <v>50</v>
      </c>
      <c r="O436">
        <v>2</v>
      </c>
      <c r="P436" t="str" cm="1">
        <f t="array" ref="P436">_xlfn.IFS(C436&lt;25,"18-24", C436&lt;=35,"25-35", C436&lt;=50,"36-50",TRUE,"50+")</f>
        <v>50+</v>
      </c>
      <c r="Q436" t="str">
        <f t="shared" si="42"/>
        <v>new</v>
      </c>
      <c r="R436" t="str">
        <f t="shared" si="43"/>
        <v>high value</v>
      </c>
      <c r="S436" t="str">
        <f t="shared" si="44"/>
        <v>Low</v>
      </c>
      <c r="T436" t="str">
        <f t="shared" si="45"/>
        <v>Jan</v>
      </c>
      <c r="U436">
        <f t="shared" si="46"/>
        <v>2023</v>
      </c>
      <c r="V436" t="str">
        <f t="shared" si="47"/>
        <v>0-5</v>
      </c>
      <c r="W436" t="str">
        <f t="shared" si="48"/>
        <v>Fast</v>
      </c>
    </row>
    <row r="437" spans="1:23" x14ac:dyDescent="0.3">
      <c r="A437">
        <v>600436</v>
      </c>
      <c r="B437">
        <v>14482</v>
      </c>
      <c r="C437">
        <v>42</v>
      </c>
      <c r="D437" t="s">
        <v>7</v>
      </c>
      <c r="E437" t="s">
        <v>11</v>
      </c>
      <c r="F437" t="s">
        <v>24</v>
      </c>
      <c r="G437" t="s">
        <v>23</v>
      </c>
      <c r="H437" s="1">
        <v>45261</v>
      </c>
      <c r="I437" t="s">
        <v>33</v>
      </c>
      <c r="J437">
        <v>71</v>
      </c>
      <c r="K437">
        <v>1.9</v>
      </c>
      <c r="L437">
        <v>344.65</v>
      </c>
      <c r="M437">
        <v>40.36</v>
      </c>
      <c r="N437" t="s">
        <v>49</v>
      </c>
      <c r="O437">
        <v>2</v>
      </c>
      <c r="P437" t="str" cm="1">
        <f t="array" ref="P437">_xlfn.IFS(C437&lt;25,"18-24", C437&lt;=35,"25-35", C437&lt;=50,"36-50",TRUE,"50+")</f>
        <v>36-50</v>
      </c>
      <c r="Q437" t="str">
        <f t="shared" si="42"/>
        <v>new</v>
      </c>
      <c r="R437" t="str">
        <f t="shared" si="43"/>
        <v>medium</v>
      </c>
      <c r="S437" t="str">
        <f t="shared" si="44"/>
        <v>Low</v>
      </c>
      <c r="T437" t="str">
        <f t="shared" si="45"/>
        <v>Dec</v>
      </c>
      <c r="U437">
        <f t="shared" si="46"/>
        <v>2023</v>
      </c>
      <c r="V437" t="str">
        <f t="shared" si="47"/>
        <v>0-5</v>
      </c>
      <c r="W437" t="str">
        <f t="shared" si="48"/>
        <v>Slow</v>
      </c>
    </row>
    <row r="438" spans="1:23" x14ac:dyDescent="0.3">
      <c r="A438">
        <v>600437</v>
      </c>
      <c r="B438">
        <v>10337</v>
      </c>
      <c r="C438">
        <v>25</v>
      </c>
      <c r="D438" t="s">
        <v>7</v>
      </c>
      <c r="E438" t="s">
        <v>11</v>
      </c>
      <c r="F438" t="s">
        <v>24</v>
      </c>
      <c r="G438" t="s">
        <v>23</v>
      </c>
      <c r="H438" s="1">
        <v>44943</v>
      </c>
      <c r="I438" t="s">
        <v>33</v>
      </c>
      <c r="J438">
        <v>54</v>
      </c>
      <c r="K438">
        <v>4.8</v>
      </c>
      <c r="L438">
        <v>1086.07</v>
      </c>
      <c r="M438">
        <v>89.86</v>
      </c>
      <c r="N438" t="s">
        <v>48</v>
      </c>
      <c r="O438">
        <v>4</v>
      </c>
      <c r="P438" t="str" cm="1">
        <f t="array" ref="P438">_xlfn.IFS(C438&lt;25,"18-24", C438&lt;=35,"25-35", C438&lt;=50,"36-50",TRUE,"50+")</f>
        <v>25-35</v>
      </c>
      <c r="Q438" t="str">
        <f t="shared" si="42"/>
        <v>new</v>
      </c>
      <c r="R438" t="str">
        <f t="shared" si="43"/>
        <v>high value</v>
      </c>
      <c r="S438" t="str">
        <f t="shared" si="44"/>
        <v>medium</v>
      </c>
      <c r="T438" t="str">
        <f t="shared" si="45"/>
        <v>Jan</v>
      </c>
      <c r="U438">
        <f t="shared" si="46"/>
        <v>2023</v>
      </c>
      <c r="V438" t="str">
        <f t="shared" si="47"/>
        <v>0-5</v>
      </c>
      <c r="W438" t="str">
        <f t="shared" si="48"/>
        <v>Slow</v>
      </c>
    </row>
    <row r="439" spans="1:23" x14ac:dyDescent="0.3">
      <c r="A439">
        <v>600438</v>
      </c>
      <c r="B439">
        <v>70025</v>
      </c>
      <c r="C439">
        <v>27</v>
      </c>
      <c r="D439" t="s">
        <v>7</v>
      </c>
      <c r="E439" t="s">
        <v>15</v>
      </c>
      <c r="F439" t="s">
        <v>28</v>
      </c>
      <c r="G439" t="s">
        <v>25</v>
      </c>
      <c r="H439" s="1">
        <v>45439</v>
      </c>
      <c r="I439" t="s">
        <v>34</v>
      </c>
      <c r="J439">
        <v>81</v>
      </c>
      <c r="K439">
        <v>8.6</v>
      </c>
      <c r="L439">
        <v>1216.6400000000001</v>
      </c>
      <c r="M439">
        <v>35.93</v>
      </c>
      <c r="N439" t="s">
        <v>49</v>
      </c>
      <c r="O439">
        <v>1</v>
      </c>
      <c r="P439" t="str" cm="1">
        <f t="array" ref="P439">_xlfn.IFS(C439&lt;25,"18-24", C439&lt;=35,"25-35", C439&lt;=50,"36-50",TRUE,"50+")</f>
        <v>25-35</v>
      </c>
      <c r="Q439" t="str">
        <f t="shared" si="42"/>
        <v>new</v>
      </c>
      <c r="R439" t="str">
        <f t="shared" si="43"/>
        <v>high value</v>
      </c>
      <c r="S439" t="str">
        <f t="shared" si="44"/>
        <v>Low</v>
      </c>
      <c r="T439" t="str">
        <f t="shared" si="45"/>
        <v>May</v>
      </c>
      <c r="U439">
        <f t="shared" si="46"/>
        <v>2024</v>
      </c>
      <c r="V439" t="str">
        <f t="shared" si="47"/>
        <v>5-10</v>
      </c>
      <c r="W439" t="str">
        <f t="shared" si="48"/>
        <v>Slow</v>
      </c>
    </row>
    <row r="440" spans="1:23" x14ac:dyDescent="0.3">
      <c r="A440">
        <v>600439</v>
      </c>
      <c r="B440">
        <v>49875</v>
      </c>
      <c r="C440">
        <v>54</v>
      </c>
      <c r="D440" t="s">
        <v>7</v>
      </c>
      <c r="E440" t="s">
        <v>5</v>
      </c>
      <c r="F440" t="s">
        <v>18</v>
      </c>
      <c r="G440" t="s">
        <v>29</v>
      </c>
      <c r="H440" s="1">
        <v>45593</v>
      </c>
      <c r="I440" t="s">
        <v>33</v>
      </c>
      <c r="J440">
        <v>38</v>
      </c>
      <c r="K440">
        <v>7.1</v>
      </c>
      <c r="L440">
        <v>1114.3699999999999</v>
      </c>
      <c r="M440">
        <v>70.31</v>
      </c>
      <c r="N440" t="s">
        <v>49</v>
      </c>
      <c r="O440">
        <v>5</v>
      </c>
      <c r="P440" t="str" cm="1">
        <f t="array" ref="P440">_xlfn.IFS(C440&lt;25,"18-24", C440&lt;=35,"25-35", C440&lt;=50,"36-50",TRUE,"50+")</f>
        <v>50+</v>
      </c>
      <c r="Q440" t="str">
        <f t="shared" si="42"/>
        <v>new</v>
      </c>
      <c r="R440" t="str">
        <f t="shared" si="43"/>
        <v>high value</v>
      </c>
      <c r="S440" t="str">
        <f t="shared" si="44"/>
        <v>High</v>
      </c>
      <c r="T440" t="str">
        <f t="shared" si="45"/>
        <v>Oct</v>
      </c>
      <c r="U440">
        <f t="shared" si="46"/>
        <v>2024</v>
      </c>
      <c r="V440" t="str">
        <f t="shared" si="47"/>
        <v>5-10</v>
      </c>
      <c r="W440" t="str">
        <f t="shared" si="48"/>
        <v>Medium</v>
      </c>
    </row>
    <row r="441" spans="1:23" x14ac:dyDescent="0.3">
      <c r="A441">
        <v>600440</v>
      </c>
      <c r="B441">
        <v>93061</v>
      </c>
      <c r="C441">
        <v>33</v>
      </c>
      <c r="D441" t="s">
        <v>7</v>
      </c>
      <c r="E441" t="s">
        <v>5</v>
      </c>
      <c r="F441" t="s">
        <v>24</v>
      </c>
      <c r="G441" t="s">
        <v>29</v>
      </c>
      <c r="H441" s="1">
        <v>44740</v>
      </c>
      <c r="I441" t="s">
        <v>34</v>
      </c>
      <c r="J441">
        <v>30</v>
      </c>
      <c r="K441">
        <v>10</v>
      </c>
      <c r="L441">
        <v>501.35</v>
      </c>
      <c r="M441">
        <v>58.72</v>
      </c>
      <c r="N441" t="s">
        <v>48</v>
      </c>
      <c r="O441">
        <v>3</v>
      </c>
      <c r="P441" t="str" cm="1">
        <f t="array" ref="P441">_xlfn.IFS(C441&lt;25,"18-24", C441&lt;=35,"25-35", C441&lt;=50,"36-50",TRUE,"50+")</f>
        <v>25-35</v>
      </c>
      <c r="Q441" t="str">
        <f t="shared" si="42"/>
        <v>new</v>
      </c>
      <c r="R441" t="str">
        <f t="shared" si="43"/>
        <v>high value</v>
      </c>
      <c r="S441" t="str">
        <f t="shared" si="44"/>
        <v>medium</v>
      </c>
      <c r="T441" t="str">
        <f t="shared" si="45"/>
        <v>Jun</v>
      </c>
      <c r="U441">
        <f t="shared" si="46"/>
        <v>2022</v>
      </c>
      <c r="V441" t="str">
        <f t="shared" si="47"/>
        <v>5-10</v>
      </c>
      <c r="W441" t="str">
        <f t="shared" si="48"/>
        <v>Fast</v>
      </c>
    </row>
    <row r="442" spans="1:23" x14ac:dyDescent="0.3">
      <c r="A442">
        <v>600441</v>
      </c>
      <c r="B442">
        <v>38614</v>
      </c>
      <c r="C442">
        <v>55</v>
      </c>
      <c r="D442" t="s">
        <v>4</v>
      </c>
      <c r="E442" t="s">
        <v>5</v>
      </c>
      <c r="F442" t="s">
        <v>24</v>
      </c>
      <c r="G442" t="s">
        <v>23</v>
      </c>
      <c r="H442" s="1">
        <v>45640</v>
      </c>
      <c r="I442" t="s">
        <v>33</v>
      </c>
      <c r="J442">
        <v>33</v>
      </c>
      <c r="K442">
        <v>8.9</v>
      </c>
      <c r="L442">
        <v>1319.13</v>
      </c>
      <c r="M442">
        <v>110.26</v>
      </c>
      <c r="N442" t="s">
        <v>50</v>
      </c>
      <c r="O442">
        <v>2</v>
      </c>
      <c r="P442" t="str" cm="1">
        <f t="array" ref="P442">_xlfn.IFS(C442&lt;25,"18-24", C442&lt;=35,"25-35", C442&lt;=50,"36-50",TRUE,"50+")</f>
        <v>50+</v>
      </c>
      <c r="Q442" t="str">
        <f t="shared" si="42"/>
        <v>new</v>
      </c>
      <c r="R442" t="str">
        <f t="shared" si="43"/>
        <v>high value</v>
      </c>
      <c r="S442" t="str">
        <f t="shared" si="44"/>
        <v>Low</v>
      </c>
      <c r="T442" t="str">
        <f t="shared" si="45"/>
        <v>Dec</v>
      </c>
      <c r="U442">
        <f t="shared" si="46"/>
        <v>2024</v>
      </c>
      <c r="V442" t="str">
        <f t="shared" si="47"/>
        <v>5-10</v>
      </c>
      <c r="W442" t="str">
        <f t="shared" si="48"/>
        <v>Medium</v>
      </c>
    </row>
    <row r="443" spans="1:23" x14ac:dyDescent="0.3">
      <c r="A443">
        <v>600442</v>
      </c>
      <c r="B443">
        <v>40190</v>
      </c>
      <c r="C443">
        <v>55</v>
      </c>
      <c r="D443" t="s">
        <v>4</v>
      </c>
      <c r="E443" t="s">
        <v>13</v>
      </c>
      <c r="F443" t="s">
        <v>24</v>
      </c>
      <c r="G443" t="s">
        <v>21</v>
      </c>
      <c r="H443" s="1">
        <v>44921</v>
      </c>
      <c r="I443" t="s">
        <v>33</v>
      </c>
      <c r="J443">
        <v>57</v>
      </c>
      <c r="K443">
        <v>4.5999999999999996</v>
      </c>
      <c r="L443">
        <v>436.22</v>
      </c>
      <c r="M443">
        <v>105.45</v>
      </c>
      <c r="N443" t="s">
        <v>47</v>
      </c>
      <c r="O443">
        <v>2</v>
      </c>
      <c r="P443" t="str" cm="1">
        <f t="array" ref="P443">_xlfn.IFS(C443&lt;25,"18-24", C443&lt;=35,"25-35", C443&lt;=50,"36-50",TRUE,"50+")</f>
        <v>50+</v>
      </c>
      <c r="Q443" t="str">
        <f t="shared" si="42"/>
        <v>new</v>
      </c>
      <c r="R443" t="str">
        <f t="shared" si="43"/>
        <v>medium</v>
      </c>
      <c r="S443" t="str">
        <f t="shared" si="44"/>
        <v>Low</v>
      </c>
      <c r="T443" t="str">
        <f t="shared" si="45"/>
        <v>Dec</v>
      </c>
      <c r="U443">
        <f t="shared" si="46"/>
        <v>2022</v>
      </c>
      <c r="V443" t="str">
        <f t="shared" si="47"/>
        <v>0-5</v>
      </c>
      <c r="W443" t="str">
        <f t="shared" si="48"/>
        <v>Slow</v>
      </c>
    </row>
    <row r="444" spans="1:23" x14ac:dyDescent="0.3">
      <c r="A444">
        <v>600443</v>
      </c>
      <c r="B444">
        <v>57974</v>
      </c>
      <c r="C444">
        <v>21</v>
      </c>
      <c r="D444" t="s">
        <v>7</v>
      </c>
      <c r="E444" t="s">
        <v>11</v>
      </c>
      <c r="F444" t="s">
        <v>28</v>
      </c>
      <c r="G444" t="s">
        <v>21</v>
      </c>
      <c r="H444" s="1">
        <v>44831</v>
      </c>
      <c r="I444" t="s">
        <v>33</v>
      </c>
      <c r="J444">
        <v>65</v>
      </c>
      <c r="K444">
        <v>7.6</v>
      </c>
      <c r="L444">
        <v>1289.07</v>
      </c>
      <c r="M444">
        <v>64.02</v>
      </c>
      <c r="N444" t="s">
        <v>49</v>
      </c>
      <c r="O444">
        <v>5</v>
      </c>
      <c r="P444" t="str" cm="1">
        <f t="array" ref="P444">_xlfn.IFS(C444&lt;25,"18-24", C444&lt;=35,"25-35", C444&lt;=50,"36-50",TRUE,"50+")</f>
        <v>18-24</v>
      </c>
      <c r="Q444" t="str">
        <f t="shared" si="42"/>
        <v>new</v>
      </c>
      <c r="R444" t="str">
        <f t="shared" si="43"/>
        <v>high value</v>
      </c>
      <c r="S444" t="str">
        <f t="shared" si="44"/>
        <v>High</v>
      </c>
      <c r="T444" t="str">
        <f t="shared" si="45"/>
        <v>Sep</v>
      </c>
      <c r="U444">
        <f t="shared" si="46"/>
        <v>2022</v>
      </c>
      <c r="V444" t="str">
        <f t="shared" si="47"/>
        <v>5-10</v>
      </c>
      <c r="W444" t="str">
        <f t="shared" si="48"/>
        <v>Slow</v>
      </c>
    </row>
    <row r="445" spans="1:23" x14ac:dyDescent="0.3">
      <c r="A445">
        <v>600444</v>
      </c>
      <c r="B445">
        <v>96189</v>
      </c>
      <c r="C445">
        <v>50</v>
      </c>
      <c r="D445" t="s">
        <v>4</v>
      </c>
      <c r="E445" t="s">
        <v>15</v>
      </c>
      <c r="F445" t="s">
        <v>18</v>
      </c>
      <c r="G445" t="s">
        <v>23</v>
      </c>
      <c r="H445" s="1">
        <v>45407</v>
      </c>
      <c r="I445" t="s">
        <v>34</v>
      </c>
      <c r="J445">
        <v>82</v>
      </c>
      <c r="K445">
        <v>7.3</v>
      </c>
      <c r="L445">
        <v>763.79</v>
      </c>
      <c r="M445">
        <v>20.69</v>
      </c>
      <c r="N445" t="s">
        <v>49</v>
      </c>
      <c r="O445">
        <v>2</v>
      </c>
      <c r="P445" t="str" cm="1">
        <f t="array" ref="P445">_xlfn.IFS(C445&lt;25,"18-24", C445&lt;=35,"25-35", C445&lt;=50,"36-50",TRUE,"50+")</f>
        <v>36-50</v>
      </c>
      <c r="Q445" t="str">
        <f t="shared" si="42"/>
        <v>new</v>
      </c>
      <c r="R445" t="str">
        <f t="shared" si="43"/>
        <v>high value</v>
      </c>
      <c r="S445" t="str">
        <f t="shared" si="44"/>
        <v>Low</v>
      </c>
      <c r="T445" t="str">
        <f t="shared" si="45"/>
        <v>Apr</v>
      </c>
      <c r="U445">
        <f t="shared" si="46"/>
        <v>2024</v>
      </c>
      <c r="V445" t="str">
        <f t="shared" si="47"/>
        <v>5-10</v>
      </c>
      <c r="W445" t="str">
        <f t="shared" si="48"/>
        <v>Slow</v>
      </c>
    </row>
    <row r="446" spans="1:23" x14ac:dyDescent="0.3">
      <c r="A446">
        <v>600445</v>
      </c>
      <c r="B446">
        <v>13970</v>
      </c>
      <c r="C446">
        <v>35</v>
      </c>
      <c r="D446" t="s">
        <v>4</v>
      </c>
      <c r="E446" t="s">
        <v>5</v>
      </c>
      <c r="F446" t="s">
        <v>22</v>
      </c>
      <c r="G446" t="s">
        <v>29</v>
      </c>
      <c r="H446" s="1">
        <v>45637</v>
      </c>
      <c r="I446" t="s">
        <v>34</v>
      </c>
      <c r="J446">
        <v>31</v>
      </c>
      <c r="K446">
        <v>6</v>
      </c>
      <c r="L446">
        <v>1269.04</v>
      </c>
      <c r="M446">
        <v>71.27</v>
      </c>
      <c r="N446" t="s">
        <v>50</v>
      </c>
      <c r="O446">
        <v>5</v>
      </c>
      <c r="P446" t="str" cm="1">
        <f t="array" ref="P446">_xlfn.IFS(C446&lt;25,"18-24", C446&lt;=35,"25-35", C446&lt;=50,"36-50",TRUE,"50+")</f>
        <v>25-35</v>
      </c>
      <c r="Q446" t="str">
        <f t="shared" si="42"/>
        <v>new</v>
      </c>
      <c r="R446" t="str">
        <f t="shared" si="43"/>
        <v>high value</v>
      </c>
      <c r="S446" t="str">
        <f t="shared" si="44"/>
        <v>High</v>
      </c>
      <c r="T446" t="str">
        <f t="shared" si="45"/>
        <v>Dec</v>
      </c>
      <c r="U446">
        <f t="shared" si="46"/>
        <v>2024</v>
      </c>
      <c r="V446" t="str">
        <f t="shared" si="47"/>
        <v>5-10</v>
      </c>
      <c r="W446" t="str">
        <f t="shared" si="48"/>
        <v>Medium</v>
      </c>
    </row>
    <row r="447" spans="1:23" x14ac:dyDescent="0.3">
      <c r="A447">
        <v>600446</v>
      </c>
      <c r="B447">
        <v>15191</v>
      </c>
      <c r="C447">
        <v>52</v>
      </c>
      <c r="D447" t="s">
        <v>7</v>
      </c>
      <c r="E447" t="s">
        <v>11</v>
      </c>
      <c r="F447" t="s">
        <v>26</v>
      </c>
      <c r="G447" t="s">
        <v>21</v>
      </c>
      <c r="H447" s="1">
        <v>45602</v>
      </c>
      <c r="I447" t="s">
        <v>34</v>
      </c>
      <c r="J447">
        <v>81</v>
      </c>
      <c r="K447">
        <v>7.2</v>
      </c>
      <c r="L447">
        <v>682.53</v>
      </c>
      <c r="M447">
        <v>104</v>
      </c>
      <c r="N447" t="s">
        <v>47</v>
      </c>
      <c r="O447">
        <v>5</v>
      </c>
      <c r="P447" t="str" cm="1">
        <f t="array" ref="P447">_xlfn.IFS(C447&lt;25,"18-24", C447&lt;=35,"25-35", C447&lt;=50,"36-50",TRUE,"50+")</f>
        <v>50+</v>
      </c>
      <c r="Q447" t="str">
        <f t="shared" si="42"/>
        <v>repeat</v>
      </c>
      <c r="R447" t="str">
        <f t="shared" si="43"/>
        <v>high value</v>
      </c>
      <c r="S447" t="str">
        <f t="shared" si="44"/>
        <v>High</v>
      </c>
      <c r="T447" t="str">
        <f t="shared" si="45"/>
        <v>Nov</v>
      </c>
      <c r="U447">
        <f t="shared" si="46"/>
        <v>2024</v>
      </c>
      <c r="V447" t="str">
        <f t="shared" si="47"/>
        <v>5-10</v>
      </c>
      <c r="W447" t="str">
        <f t="shared" si="48"/>
        <v>Slow</v>
      </c>
    </row>
    <row r="448" spans="1:23" x14ac:dyDescent="0.3">
      <c r="A448">
        <v>600447</v>
      </c>
      <c r="B448">
        <v>97675</v>
      </c>
      <c r="C448">
        <v>49</v>
      </c>
      <c r="D448" t="s">
        <v>7</v>
      </c>
      <c r="E448" t="s">
        <v>16</v>
      </c>
      <c r="F448" t="s">
        <v>32</v>
      </c>
      <c r="G448" t="s">
        <v>31</v>
      </c>
      <c r="H448" s="1">
        <v>45109</v>
      </c>
      <c r="I448" t="s">
        <v>34</v>
      </c>
      <c r="J448">
        <v>24</v>
      </c>
      <c r="K448">
        <v>11.3</v>
      </c>
      <c r="L448">
        <v>720.38</v>
      </c>
      <c r="M448">
        <v>118.78</v>
      </c>
      <c r="N448" t="s">
        <v>49</v>
      </c>
      <c r="O448">
        <v>3</v>
      </c>
      <c r="P448" t="str" cm="1">
        <f t="array" ref="P448">_xlfn.IFS(C448&lt;25,"18-24", C448&lt;=35,"25-35", C448&lt;=50,"36-50",TRUE,"50+")</f>
        <v>36-50</v>
      </c>
      <c r="Q448" t="str">
        <f t="shared" si="42"/>
        <v>new</v>
      </c>
      <c r="R448" t="str">
        <f t="shared" si="43"/>
        <v>high value</v>
      </c>
      <c r="S448" t="str">
        <f t="shared" si="44"/>
        <v>medium</v>
      </c>
      <c r="T448" t="str">
        <f t="shared" si="45"/>
        <v>Jul</v>
      </c>
      <c r="U448">
        <f t="shared" si="46"/>
        <v>2023</v>
      </c>
      <c r="V448" t="str">
        <f t="shared" si="47"/>
        <v>10-15</v>
      </c>
      <c r="W448" t="str">
        <f t="shared" si="48"/>
        <v>Fast</v>
      </c>
    </row>
    <row r="449" spans="1:23" x14ac:dyDescent="0.3">
      <c r="A449">
        <v>600448</v>
      </c>
      <c r="B449">
        <v>32198</v>
      </c>
      <c r="C449">
        <v>55</v>
      </c>
      <c r="D449" t="s">
        <v>4</v>
      </c>
      <c r="E449" t="s">
        <v>11</v>
      </c>
      <c r="F449" t="s">
        <v>26</v>
      </c>
      <c r="G449" t="s">
        <v>31</v>
      </c>
      <c r="H449" s="1">
        <v>45559</v>
      </c>
      <c r="I449" t="s">
        <v>34</v>
      </c>
      <c r="J449">
        <v>51</v>
      </c>
      <c r="K449">
        <v>9</v>
      </c>
      <c r="L449">
        <v>338.46</v>
      </c>
      <c r="M449">
        <v>72.36</v>
      </c>
      <c r="N449" t="s">
        <v>48</v>
      </c>
      <c r="O449">
        <v>5</v>
      </c>
      <c r="P449" t="str" cm="1">
        <f t="array" ref="P449">_xlfn.IFS(C449&lt;25,"18-24", C449&lt;=35,"25-35", C449&lt;=50,"36-50",TRUE,"50+")</f>
        <v>50+</v>
      </c>
      <c r="Q449" t="str">
        <f t="shared" si="42"/>
        <v>new</v>
      </c>
      <c r="R449" t="str">
        <f t="shared" si="43"/>
        <v>medium</v>
      </c>
      <c r="S449" t="str">
        <f t="shared" si="44"/>
        <v>High</v>
      </c>
      <c r="T449" t="str">
        <f t="shared" si="45"/>
        <v>Sep</v>
      </c>
      <c r="U449">
        <f t="shared" si="46"/>
        <v>2024</v>
      </c>
      <c r="V449" t="str">
        <f t="shared" si="47"/>
        <v>5-10</v>
      </c>
      <c r="W449" t="str">
        <f t="shared" si="48"/>
        <v>Slow</v>
      </c>
    </row>
    <row r="450" spans="1:23" x14ac:dyDescent="0.3">
      <c r="A450">
        <v>600449</v>
      </c>
      <c r="B450">
        <v>68402</v>
      </c>
      <c r="C450">
        <v>31</v>
      </c>
      <c r="D450" t="s">
        <v>4</v>
      </c>
      <c r="E450" t="s">
        <v>8</v>
      </c>
      <c r="F450" t="s">
        <v>22</v>
      </c>
      <c r="G450" t="s">
        <v>29</v>
      </c>
      <c r="H450" s="1">
        <v>45025</v>
      </c>
      <c r="I450" t="s">
        <v>34</v>
      </c>
      <c r="J450">
        <v>84</v>
      </c>
      <c r="K450">
        <v>2.4</v>
      </c>
      <c r="L450">
        <v>1461.29</v>
      </c>
      <c r="M450">
        <v>75.61</v>
      </c>
      <c r="N450" t="s">
        <v>49</v>
      </c>
      <c r="O450">
        <v>1</v>
      </c>
      <c r="P450" t="str" cm="1">
        <f t="array" ref="P450">_xlfn.IFS(C450&lt;25,"18-24", C450&lt;=35,"25-35", C450&lt;=50,"36-50",TRUE,"50+")</f>
        <v>25-35</v>
      </c>
      <c r="Q450" t="str">
        <f t="shared" si="42"/>
        <v>new</v>
      </c>
      <c r="R450" t="str">
        <f t="shared" si="43"/>
        <v>high value</v>
      </c>
      <c r="S450" t="str">
        <f t="shared" si="44"/>
        <v>Low</v>
      </c>
      <c r="T450" t="str">
        <f t="shared" si="45"/>
        <v>Apr</v>
      </c>
      <c r="U450">
        <f t="shared" si="46"/>
        <v>2023</v>
      </c>
      <c r="V450" t="str">
        <f t="shared" si="47"/>
        <v>0-5</v>
      </c>
      <c r="W450" t="str">
        <f t="shared" si="48"/>
        <v>Slow</v>
      </c>
    </row>
    <row r="451" spans="1:23" x14ac:dyDescent="0.3">
      <c r="A451">
        <v>600450</v>
      </c>
      <c r="B451">
        <v>23518</v>
      </c>
      <c r="C451">
        <v>37</v>
      </c>
      <c r="D451" t="s">
        <v>7</v>
      </c>
      <c r="E451" t="s">
        <v>5</v>
      </c>
      <c r="F451" t="s">
        <v>24</v>
      </c>
      <c r="G451" t="s">
        <v>29</v>
      </c>
      <c r="H451" s="1">
        <v>45554</v>
      </c>
      <c r="I451" t="s">
        <v>33</v>
      </c>
      <c r="J451">
        <v>41</v>
      </c>
      <c r="K451">
        <v>3.5</v>
      </c>
      <c r="L451">
        <v>1428.07</v>
      </c>
      <c r="M451">
        <v>20.18</v>
      </c>
      <c r="N451" t="s">
        <v>49</v>
      </c>
      <c r="O451">
        <v>1</v>
      </c>
      <c r="P451" t="str" cm="1">
        <f t="array" ref="P451">_xlfn.IFS(C451&lt;25,"18-24", C451&lt;=35,"25-35", C451&lt;=50,"36-50",TRUE,"50+")</f>
        <v>36-50</v>
      </c>
      <c r="Q451" t="str">
        <f t="shared" ref="Q451:Q514" si="49">IF(COUNTIF($B:$B,B451)&gt;1,"repeat","new")</f>
        <v>new</v>
      </c>
      <c r="R451" t="str">
        <f t="shared" ref="R451:R514" si="50">IF(L451&gt;500,"high value",IF( L451&gt;250,"medium","low"))</f>
        <v>high value</v>
      </c>
      <c r="S451" t="str">
        <f t="shared" ref="S451:S514" si="51">IF(O451&lt;=2,"Low",IF(O451&lt;=4,"medium","High"))</f>
        <v>Low</v>
      </c>
      <c r="T451" t="str">
        <f t="shared" ref="T451:T514" si="52">TEXT(H451,"MMM")</f>
        <v>Sep</v>
      </c>
      <c r="U451">
        <f t="shared" ref="U451:U514" si="53">YEAR(H451)</f>
        <v>2024</v>
      </c>
      <c r="V451" t="str">
        <f t="shared" ref="V451:V514" si="54">IF(K451&lt;=5,"0-5",IF(K451&lt;=10,"5-10",IF(K451&lt;=15,"10-15","15+")))</f>
        <v>0-5</v>
      </c>
      <c r="W451" t="str">
        <f t="shared" ref="W451:W514" si="55">IF(J451&lt;=30,"Fast",IF(J451&lt;=45,"Medium","Slow"))</f>
        <v>Medium</v>
      </c>
    </row>
    <row r="452" spans="1:23" x14ac:dyDescent="0.3">
      <c r="A452">
        <v>600451</v>
      </c>
      <c r="B452">
        <v>58592</v>
      </c>
      <c r="C452">
        <v>58</v>
      </c>
      <c r="D452" t="s">
        <v>7</v>
      </c>
      <c r="E452" t="s">
        <v>8</v>
      </c>
      <c r="F452" t="s">
        <v>30</v>
      </c>
      <c r="G452" t="s">
        <v>29</v>
      </c>
      <c r="H452" s="1">
        <v>44847</v>
      </c>
      <c r="I452" t="s">
        <v>33</v>
      </c>
      <c r="J452">
        <v>75</v>
      </c>
      <c r="K452">
        <v>11.8</v>
      </c>
      <c r="L452">
        <v>813.69</v>
      </c>
      <c r="M452">
        <v>111.44</v>
      </c>
      <c r="N452" t="s">
        <v>49</v>
      </c>
      <c r="O452">
        <v>2</v>
      </c>
      <c r="P452" t="str" cm="1">
        <f t="array" ref="P452">_xlfn.IFS(C452&lt;25,"18-24", C452&lt;=35,"25-35", C452&lt;=50,"36-50",TRUE,"50+")</f>
        <v>50+</v>
      </c>
      <c r="Q452" t="str">
        <f t="shared" si="49"/>
        <v>new</v>
      </c>
      <c r="R452" t="str">
        <f t="shared" si="50"/>
        <v>high value</v>
      </c>
      <c r="S452" t="str">
        <f t="shared" si="51"/>
        <v>Low</v>
      </c>
      <c r="T452" t="str">
        <f t="shared" si="52"/>
        <v>Oct</v>
      </c>
      <c r="U452">
        <f t="shared" si="53"/>
        <v>2022</v>
      </c>
      <c r="V452" t="str">
        <f t="shared" si="54"/>
        <v>10-15</v>
      </c>
      <c r="W452" t="str">
        <f t="shared" si="55"/>
        <v>Slow</v>
      </c>
    </row>
    <row r="453" spans="1:23" x14ac:dyDescent="0.3">
      <c r="A453">
        <v>600452</v>
      </c>
      <c r="B453">
        <v>73760</v>
      </c>
      <c r="C453">
        <v>49</v>
      </c>
      <c r="D453" t="s">
        <v>4</v>
      </c>
      <c r="E453" t="s">
        <v>13</v>
      </c>
      <c r="F453" t="s">
        <v>28</v>
      </c>
      <c r="G453" t="s">
        <v>23</v>
      </c>
      <c r="H453" s="1">
        <v>45029</v>
      </c>
      <c r="I453" t="s">
        <v>34</v>
      </c>
      <c r="J453">
        <v>48</v>
      </c>
      <c r="K453">
        <v>4.8</v>
      </c>
      <c r="L453">
        <v>458.77</v>
      </c>
      <c r="M453">
        <v>94.15</v>
      </c>
      <c r="N453" t="s">
        <v>49</v>
      </c>
      <c r="O453">
        <v>2</v>
      </c>
      <c r="P453" t="str" cm="1">
        <f t="array" ref="P453">_xlfn.IFS(C453&lt;25,"18-24", C453&lt;=35,"25-35", C453&lt;=50,"36-50",TRUE,"50+")</f>
        <v>36-50</v>
      </c>
      <c r="Q453" t="str">
        <f t="shared" si="49"/>
        <v>new</v>
      </c>
      <c r="R453" t="str">
        <f t="shared" si="50"/>
        <v>medium</v>
      </c>
      <c r="S453" t="str">
        <f t="shared" si="51"/>
        <v>Low</v>
      </c>
      <c r="T453" t="str">
        <f t="shared" si="52"/>
        <v>Apr</v>
      </c>
      <c r="U453">
        <f t="shared" si="53"/>
        <v>2023</v>
      </c>
      <c r="V453" t="str">
        <f t="shared" si="54"/>
        <v>0-5</v>
      </c>
      <c r="W453" t="str">
        <f t="shared" si="55"/>
        <v>Slow</v>
      </c>
    </row>
    <row r="454" spans="1:23" x14ac:dyDescent="0.3">
      <c r="A454">
        <v>600453</v>
      </c>
      <c r="B454">
        <v>56016</v>
      </c>
      <c r="C454">
        <v>49</v>
      </c>
      <c r="D454" t="s">
        <v>7</v>
      </c>
      <c r="E454" t="s">
        <v>15</v>
      </c>
      <c r="F454" t="s">
        <v>28</v>
      </c>
      <c r="G454" t="s">
        <v>25</v>
      </c>
      <c r="H454" s="1">
        <v>45515</v>
      </c>
      <c r="I454" t="s">
        <v>34</v>
      </c>
      <c r="J454">
        <v>68</v>
      </c>
      <c r="K454">
        <v>1.4</v>
      </c>
      <c r="L454">
        <v>582.29999999999995</v>
      </c>
      <c r="M454">
        <v>112.29</v>
      </c>
      <c r="N454" t="s">
        <v>49</v>
      </c>
      <c r="O454">
        <v>5</v>
      </c>
      <c r="P454" t="str" cm="1">
        <f t="array" ref="P454">_xlfn.IFS(C454&lt;25,"18-24", C454&lt;=35,"25-35", C454&lt;=50,"36-50",TRUE,"50+")</f>
        <v>36-50</v>
      </c>
      <c r="Q454" t="str">
        <f t="shared" si="49"/>
        <v>new</v>
      </c>
      <c r="R454" t="str">
        <f t="shared" si="50"/>
        <v>high value</v>
      </c>
      <c r="S454" t="str">
        <f t="shared" si="51"/>
        <v>High</v>
      </c>
      <c r="T454" t="str">
        <f t="shared" si="52"/>
        <v>Aug</v>
      </c>
      <c r="U454">
        <f t="shared" si="53"/>
        <v>2024</v>
      </c>
      <c r="V454" t="str">
        <f t="shared" si="54"/>
        <v>0-5</v>
      </c>
      <c r="W454" t="str">
        <f t="shared" si="55"/>
        <v>Slow</v>
      </c>
    </row>
    <row r="455" spans="1:23" x14ac:dyDescent="0.3">
      <c r="A455">
        <v>600454</v>
      </c>
      <c r="B455">
        <v>44491</v>
      </c>
      <c r="C455">
        <v>60</v>
      </c>
      <c r="D455" t="s">
        <v>7</v>
      </c>
      <c r="E455" t="s">
        <v>16</v>
      </c>
      <c r="F455" t="s">
        <v>30</v>
      </c>
      <c r="G455" t="s">
        <v>21</v>
      </c>
      <c r="H455" s="1">
        <v>44666</v>
      </c>
      <c r="I455" t="s">
        <v>33</v>
      </c>
      <c r="J455">
        <v>21</v>
      </c>
      <c r="K455">
        <v>9.9</v>
      </c>
      <c r="L455">
        <v>692.46</v>
      </c>
      <c r="M455">
        <v>89.16</v>
      </c>
      <c r="N455" t="s">
        <v>49</v>
      </c>
      <c r="O455">
        <v>2</v>
      </c>
      <c r="P455" t="str" cm="1">
        <f t="array" ref="P455">_xlfn.IFS(C455&lt;25,"18-24", C455&lt;=35,"25-35", C455&lt;=50,"36-50",TRUE,"50+")</f>
        <v>50+</v>
      </c>
      <c r="Q455" t="str">
        <f t="shared" si="49"/>
        <v>new</v>
      </c>
      <c r="R455" t="str">
        <f t="shared" si="50"/>
        <v>high value</v>
      </c>
      <c r="S455" t="str">
        <f t="shared" si="51"/>
        <v>Low</v>
      </c>
      <c r="T455" t="str">
        <f t="shared" si="52"/>
        <v>Apr</v>
      </c>
      <c r="U455">
        <f t="shared" si="53"/>
        <v>2022</v>
      </c>
      <c r="V455" t="str">
        <f t="shared" si="54"/>
        <v>5-10</v>
      </c>
      <c r="W455" t="str">
        <f t="shared" si="55"/>
        <v>Fast</v>
      </c>
    </row>
    <row r="456" spans="1:23" x14ac:dyDescent="0.3">
      <c r="A456">
        <v>600455</v>
      </c>
      <c r="B456">
        <v>78474</v>
      </c>
      <c r="C456">
        <v>24</v>
      </c>
      <c r="D456" t="s">
        <v>4</v>
      </c>
      <c r="E456" t="s">
        <v>5</v>
      </c>
      <c r="F456" t="s">
        <v>18</v>
      </c>
      <c r="G456" t="s">
        <v>27</v>
      </c>
      <c r="H456" s="1">
        <v>45265</v>
      </c>
      <c r="I456" t="s">
        <v>34</v>
      </c>
      <c r="J456">
        <v>83</v>
      </c>
      <c r="K456">
        <v>11.9</v>
      </c>
      <c r="L456">
        <v>717.5</v>
      </c>
      <c r="M456">
        <v>111.73</v>
      </c>
      <c r="N456" t="s">
        <v>47</v>
      </c>
      <c r="O456">
        <v>5</v>
      </c>
      <c r="P456" t="str" cm="1">
        <f t="array" ref="P456">_xlfn.IFS(C456&lt;25,"18-24", C456&lt;=35,"25-35", C456&lt;=50,"36-50",TRUE,"50+")</f>
        <v>18-24</v>
      </c>
      <c r="Q456" t="str">
        <f t="shared" si="49"/>
        <v>new</v>
      </c>
      <c r="R456" t="str">
        <f t="shared" si="50"/>
        <v>high value</v>
      </c>
      <c r="S456" t="str">
        <f t="shared" si="51"/>
        <v>High</v>
      </c>
      <c r="T456" t="str">
        <f t="shared" si="52"/>
        <v>Dec</v>
      </c>
      <c r="U456">
        <f t="shared" si="53"/>
        <v>2023</v>
      </c>
      <c r="V456" t="str">
        <f t="shared" si="54"/>
        <v>10-15</v>
      </c>
      <c r="W456" t="str">
        <f t="shared" si="55"/>
        <v>Slow</v>
      </c>
    </row>
    <row r="457" spans="1:23" x14ac:dyDescent="0.3">
      <c r="A457">
        <v>600456</v>
      </c>
      <c r="B457">
        <v>10088</v>
      </c>
      <c r="C457">
        <v>27</v>
      </c>
      <c r="D457" t="s">
        <v>7</v>
      </c>
      <c r="E457" t="s">
        <v>5</v>
      </c>
      <c r="F457" t="s">
        <v>18</v>
      </c>
      <c r="G457" t="s">
        <v>25</v>
      </c>
      <c r="H457" s="1">
        <v>45041</v>
      </c>
      <c r="I457" t="s">
        <v>34</v>
      </c>
      <c r="J457">
        <v>72</v>
      </c>
      <c r="K457">
        <v>3.7</v>
      </c>
      <c r="L457">
        <v>461.39</v>
      </c>
      <c r="M457">
        <v>63.47</v>
      </c>
      <c r="N457" t="s">
        <v>47</v>
      </c>
      <c r="O457">
        <v>4</v>
      </c>
      <c r="P457" t="str" cm="1">
        <f t="array" ref="P457">_xlfn.IFS(C457&lt;25,"18-24", C457&lt;=35,"25-35", C457&lt;=50,"36-50",TRUE,"50+")</f>
        <v>25-35</v>
      </c>
      <c r="Q457" t="str">
        <f t="shared" si="49"/>
        <v>new</v>
      </c>
      <c r="R457" t="str">
        <f t="shared" si="50"/>
        <v>medium</v>
      </c>
      <c r="S457" t="str">
        <f t="shared" si="51"/>
        <v>medium</v>
      </c>
      <c r="T457" t="str">
        <f t="shared" si="52"/>
        <v>Apr</v>
      </c>
      <c r="U457">
        <f t="shared" si="53"/>
        <v>2023</v>
      </c>
      <c r="V457" t="str">
        <f t="shared" si="54"/>
        <v>0-5</v>
      </c>
      <c r="W457" t="str">
        <f t="shared" si="55"/>
        <v>Slow</v>
      </c>
    </row>
    <row r="458" spans="1:23" x14ac:dyDescent="0.3">
      <c r="A458">
        <v>600457</v>
      </c>
      <c r="B458">
        <v>16896</v>
      </c>
      <c r="C458">
        <v>28</v>
      </c>
      <c r="D458" t="s">
        <v>4</v>
      </c>
      <c r="E458" t="s">
        <v>11</v>
      </c>
      <c r="F458" t="s">
        <v>28</v>
      </c>
      <c r="G458" t="s">
        <v>23</v>
      </c>
      <c r="H458" s="1">
        <v>45636</v>
      </c>
      <c r="I458" t="s">
        <v>33</v>
      </c>
      <c r="J458">
        <v>86</v>
      </c>
      <c r="K458">
        <v>2.7</v>
      </c>
      <c r="L458">
        <v>1189.75</v>
      </c>
      <c r="M458">
        <v>54.19</v>
      </c>
      <c r="N458" t="s">
        <v>50</v>
      </c>
      <c r="O458">
        <v>2</v>
      </c>
      <c r="P458" t="str" cm="1">
        <f t="array" ref="P458">_xlfn.IFS(C458&lt;25,"18-24", C458&lt;=35,"25-35", C458&lt;=50,"36-50",TRUE,"50+")</f>
        <v>25-35</v>
      </c>
      <c r="Q458" t="str">
        <f t="shared" si="49"/>
        <v>new</v>
      </c>
      <c r="R458" t="str">
        <f t="shared" si="50"/>
        <v>high value</v>
      </c>
      <c r="S458" t="str">
        <f t="shared" si="51"/>
        <v>Low</v>
      </c>
      <c r="T458" t="str">
        <f t="shared" si="52"/>
        <v>Dec</v>
      </c>
      <c r="U458">
        <f t="shared" si="53"/>
        <v>2024</v>
      </c>
      <c r="V458" t="str">
        <f t="shared" si="54"/>
        <v>0-5</v>
      </c>
      <c r="W458" t="str">
        <f t="shared" si="55"/>
        <v>Slow</v>
      </c>
    </row>
    <row r="459" spans="1:23" x14ac:dyDescent="0.3">
      <c r="A459">
        <v>600458</v>
      </c>
      <c r="B459">
        <v>52066</v>
      </c>
      <c r="C459">
        <v>58</v>
      </c>
      <c r="D459" t="s">
        <v>4</v>
      </c>
      <c r="E459" t="s">
        <v>15</v>
      </c>
      <c r="F459" t="s">
        <v>26</v>
      </c>
      <c r="G459" t="s">
        <v>21</v>
      </c>
      <c r="H459" s="1">
        <v>44840</v>
      </c>
      <c r="I459" t="s">
        <v>34</v>
      </c>
      <c r="J459">
        <v>21</v>
      </c>
      <c r="K459">
        <v>13</v>
      </c>
      <c r="L459">
        <v>594.15</v>
      </c>
      <c r="M459">
        <v>117.01</v>
      </c>
      <c r="N459" t="s">
        <v>50</v>
      </c>
      <c r="O459">
        <v>4</v>
      </c>
      <c r="P459" t="str" cm="1">
        <f t="array" ref="P459">_xlfn.IFS(C459&lt;25,"18-24", C459&lt;=35,"25-35", C459&lt;=50,"36-50",TRUE,"50+")</f>
        <v>50+</v>
      </c>
      <c r="Q459" t="str">
        <f t="shared" si="49"/>
        <v>new</v>
      </c>
      <c r="R459" t="str">
        <f t="shared" si="50"/>
        <v>high value</v>
      </c>
      <c r="S459" t="str">
        <f t="shared" si="51"/>
        <v>medium</v>
      </c>
      <c r="T459" t="str">
        <f t="shared" si="52"/>
        <v>Oct</v>
      </c>
      <c r="U459">
        <f t="shared" si="53"/>
        <v>2022</v>
      </c>
      <c r="V459" t="str">
        <f t="shared" si="54"/>
        <v>10-15</v>
      </c>
      <c r="W459" t="str">
        <f t="shared" si="55"/>
        <v>Fast</v>
      </c>
    </row>
    <row r="460" spans="1:23" x14ac:dyDescent="0.3">
      <c r="A460">
        <v>600459</v>
      </c>
      <c r="B460">
        <v>19092</v>
      </c>
      <c r="C460">
        <v>36</v>
      </c>
      <c r="D460" t="s">
        <v>4</v>
      </c>
      <c r="E460" t="s">
        <v>13</v>
      </c>
      <c r="F460" t="s">
        <v>24</v>
      </c>
      <c r="G460" t="s">
        <v>23</v>
      </c>
      <c r="H460" s="1">
        <v>44598</v>
      </c>
      <c r="I460" t="s">
        <v>33</v>
      </c>
      <c r="J460">
        <v>79</v>
      </c>
      <c r="K460">
        <v>13.1</v>
      </c>
      <c r="L460">
        <v>663.77</v>
      </c>
      <c r="M460">
        <v>84.58</v>
      </c>
      <c r="N460" t="s">
        <v>50</v>
      </c>
      <c r="O460">
        <v>3</v>
      </c>
      <c r="P460" t="str" cm="1">
        <f t="array" ref="P460">_xlfn.IFS(C460&lt;25,"18-24", C460&lt;=35,"25-35", C460&lt;=50,"36-50",TRUE,"50+")</f>
        <v>36-50</v>
      </c>
      <c r="Q460" t="str">
        <f t="shared" si="49"/>
        <v>new</v>
      </c>
      <c r="R460" t="str">
        <f t="shared" si="50"/>
        <v>high value</v>
      </c>
      <c r="S460" t="str">
        <f t="shared" si="51"/>
        <v>medium</v>
      </c>
      <c r="T460" t="str">
        <f t="shared" si="52"/>
        <v>Feb</v>
      </c>
      <c r="U460">
        <f t="shared" si="53"/>
        <v>2022</v>
      </c>
      <c r="V460" t="str">
        <f t="shared" si="54"/>
        <v>10-15</v>
      </c>
      <c r="W460" t="str">
        <f t="shared" si="55"/>
        <v>Slow</v>
      </c>
    </row>
    <row r="461" spans="1:23" x14ac:dyDescent="0.3">
      <c r="A461">
        <v>600460</v>
      </c>
      <c r="B461">
        <v>75473</v>
      </c>
      <c r="C461">
        <v>29</v>
      </c>
      <c r="D461" t="s">
        <v>7</v>
      </c>
      <c r="E461" t="s">
        <v>15</v>
      </c>
      <c r="F461" t="s">
        <v>18</v>
      </c>
      <c r="G461" t="s">
        <v>29</v>
      </c>
      <c r="H461" s="1">
        <v>45084</v>
      </c>
      <c r="I461" t="s">
        <v>33</v>
      </c>
      <c r="J461">
        <v>37</v>
      </c>
      <c r="K461">
        <v>8.9</v>
      </c>
      <c r="L461">
        <v>1086.96</v>
      </c>
      <c r="M461">
        <v>26.45</v>
      </c>
      <c r="N461" t="s">
        <v>48</v>
      </c>
      <c r="O461">
        <v>4</v>
      </c>
      <c r="P461" t="str" cm="1">
        <f t="array" ref="P461">_xlfn.IFS(C461&lt;25,"18-24", C461&lt;=35,"25-35", C461&lt;=50,"36-50",TRUE,"50+")</f>
        <v>25-35</v>
      </c>
      <c r="Q461" t="str">
        <f t="shared" si="49"/>
        <v>new</v>
      </c>
      <c r="R461" t="str">
        <f t="shared" si="50"/>
        <v>high value</v>
      </c>
      <c r="S461" t="str">
        <f t="shared" si="51"/>
        <v>medium</v>
      </c>
      <c r="T461" t="str">
        <f t="shared" si="52"/>
        <v>Jun</v>
      </c>
      <c r="U461">
        <f t="shared" si="53"/>
        <v>2023</v>
      </c>
      <c r="V461" t="str">
        <f t="shared" si="54"/>
        <v>5-10</v>
      </c>
      <c r="W461" t="str">
        <f t="shared" si="55"/>
        <v>Medium</v>
      </c>
    </row>
    <row r="462" spans="1:23" x14ac:dyDescent="0.3">
      <c r="A462">
        <v>600461</v>
      </c>
      <c r="B462">
        <v>20144</v>
      </c>
      <c r="C462">
        <v>51</v>
      </c>
      <c r="D462" t="s">
        <v>7</v>
      </c>
      <c r="E462" t="s">
        <v>16</v>
      </c>
      <c r="F462" t="s">
        <v>26</v>
      </c>
      <c r="G462" t="s">
        <v>25</v>
      </c>
      <c r="H462" s="1">
        <v>45413</v>
      </c>
      <c r="I462" t="s">
        <v>34</v>
      </c>
      <c r="J462">
        <v>75</v>
      </c>
      <c r="K462">
        <v>6.1</v>
      </c>
      <c r="L462">
        <v>1084.6600000000001</v>
      </c>
      <c r="M462">
        <v>109.28</v>
      </c>
      <c r="N462" t="s">
        <v>47</v>
      </c>
      <c r="O462">
        <v>4</v>
      </c>
      <c r="P462" t="str" cm="1">
        <f t="array" ref="P462">_xlfn.IFS(C462&lt;25,"18-24", C462&lt;=35,"25-35", C462&lt;=50,"36-50",TRUE,"50+")</f>
        <v>50+</v>
      </c>
      <c r="Q462" t="str">
        <f t="shared" si="49"/>
        <v>new</v>
      </c>
      <c r="R462" t="str">
        <f t="shared" si="50"/>
        <v>high value</v>
      </c>
      <c r="S462" t="str">
        <f t="shared" si="51"/>
        <v>medium</v>
      </c>
      <c r="T462" t="str">
        <f t="shared" si="52"/>
        <v>May</v>
      </c>
      <c r="U462">
        <f t="shared" si="53"/>
        <v>2024</v>
      </c>
      <c r="V462" t="str">
        <f t="shared" si="54"/>
        <v>5-10</v>
      </c>
      <c r="W462" t="str">
        <f t="shared" si="55"/>
        <v>Slow</v>
      </c>
    </row>
    <row r="463" spans="1:23" x14ac:dyDescent="0.3">
      <c r="A463">
        <v>600462</v>
      </c>
      <c r="B463">
        <v>99872</v>
      </c>
      <c r="C463">
        <v>43</v>
      </c>
      <c r="D463" t="s">
        <v>4</v>
      </c>
      <c r="E463" t="s">
        <v>11</v>
      </c>
      <c r="F463" t="s">
        <v>32</v>
      </c>
      <c r="G463" t="s">
        <v>31</v>
      </c>
      <c r="H463" s="1">
        <v>44615</v>
      </c>
      <c r="I463" t="s">
        <v>34</v>
      </c>
      <c r="J463">
        <v>60</v>
      </c>
      <c r="K463">
        <v>1.1000000000000001</v>
      </c>
      <c r="L463">
        <v>535.86</v>
      </c>
      <c r="M463">
        <v>102.57</v>
      </c>
      <c r="N463" t="s">
        <v>49</v>
      </c>
      <c r="O463">
        <v>2</v>
      </c>
      <c r="P463" t="str" cm="1">
        <f t="array" ref="P463">_xlfn.IFS(C463&lt;25,"18-24", C463&lt;=35,"25-35", C463&lt;=50,"36-50",TRUE,"50+")</f>
        <v>36-50</v>
      </c>
      <c r="Q463" t="str">
        <f t="shared" si="49"/>
        <v>new</v>
      </c>
      <c r="R463" t="str">
        <f t="shared" si="50"/>
        <v>high value</v>
      </c>
      <c r="S463" t="str">
        <f t="shared" si="51"/>
        <v>Low</v>
      </c>
      <c r="T463" t="str">
        <f t="shared" si="52"/>
        <v>Feb</v>
      </c>
      <c r="U463">
        <f t="shared" si="53"/>
        <v>2022</v>
      </c>
      <c r="V463" t="str">
        <f t="shared" si="54"/>
        <v>0-5</v>
      </c>
      <c r="W463" t="str">
        <f t="shared" si="55"/>
        <v>Slow</v>
      </c>
    </row>
    <row r="464" spans="1:23" x14ac:dyDescent="0.3">
      <c r="A464">
        <v>600463</v>
      </c>
      <c r="B464">
        <v>82733</v>
      </c>
      <c r="C464">
        <v>56</v>
      </c>
      <c r="D464" t="s">
        <v>7</v>
      </c>
      <c r="E464" t="s">
        <v>15</v>
      </c>
      <c r="F464" t="s">
        <v>32</v>
      </c>
      <c r="G464" t="s">
        <v>23</v>
      </c>
      <c r="H464" s="1">
        <v>45626</v>
      </c>
      <c r="I464" t="s">
        <v>34</v>
      </c>
      <c r="J464">
        <v>71</v>
      </c>
      <c r="K464">
        <v>1.7</v>
      </c>
      <c r="L464">
        <v>312.85000000000002</v>
      </c>
      <c r="M464">
        <v>94.35</v>
      </c>
      <c r="N464" t="s">
        <v>48</v>
      </c>
      <c r="O464">
        <v>1</v>
      </c>
      <c r="P464" t="str" cm="1">
        <f t="array" ref="P464">_xlfn.IFS(C464&lt;25,"18-24", C464&lt;=35,"25-35", C464&lt;=50,"36-50",TRUE,"50+")</f>
        <v>50+</v>
      </c>
      <c r="Q464" t="str">
        <f t="shared" si="49"/>
        <v>new</v>
      </c>
      <c r="R464" t="str">
        <f t="shared" si="50"/>
        <v>medium</v>
      </c>
      <c r="S464" t="str">
        <f t="shared" si="51"/>
        <v>Low</v>
      </c>
      <c r="T464" t="str">
        <f t="shared" si="52"/>
        <v>Nov</v>
      </c>
      <c r="U464">
        <f t="shared" si="53"/>
        <v>2024</v>
      </c>
      <c r="V464" t="str">
        <f t="shared" si="54"/>
        <v>0-5</v>
      </c>
      <c r="W464" t="str">
        <f t="shared" si="55"/>
        <v>Slow</v>
      </c>
    </row>
    <row r="465" spans="1:23" x14ac:dyDescent="0.3">
      <c r="A465">
        <v>600464</v>
      </c>
      <c r="B465">
        <v>41930</v>
      </c>
      <c r="C465">
        <v>26</v>
      </c>
      <c r="D465" t="s">
        <v>7</v>
      </c>
      <c r="E465" t="s">
        <v>15</v>
      </c>
      <c r="F465" t="s">
        <v>22</v>
      </c>
      <c r="G465" t="s">
        <v>29</v>
      </c>
      <c r="H465" s="1">
        <v>45002</v>
      </c>
      <c r="I465" t="s">
        <v>33</v>
      </c>
      <c r="J465">
        <v>77</v>
      </c>
      <c r="K465">
        <v>7.4</v>
      </c>
      <c r="L465">
        <v>911.67</v>
      </c>
      <c r="M465">
        <v>115.96</v>
      </c>
      <c r="N465" t="s">
        <v>49</v>
      </c>
      <c r="O465">
        <v>1</v>
      </c>
      <c r="P465" t="str" cm="1">
        <f t="array" ref="P465">_xlfn.IFS(C465&lt;25,"18-24", C465&lt;=35,"25-35", C465&lt;=50,"36-50",TRUE,"50+")</f>
        <v>25-35</v>
      </c>
      <c r="Q465" t="str">
        <f t="shared" si="49"/>
        <v>new</v>
      </c>
      <c r="R465" t="str">
        <f t="shared" si="50"/>
        <v>high value</v>
      </c>
      <c r="S465" t="str">
        <f t="shared" si="51"/>
        <v>Low</v>
      </c>
      <c r="T465" t="str">
        <f t="shared" si="52"/>
        <v>Mar</v>
      </c>
      <c r="U465">
        <f t="shared" si="53"/>
        <v>2023</v>
      </c>
      <c r="V465" t="str">
        <f t="shared" si="54"/>
        <v>5-10</v>
      </c>
      <c r="W465" t="str">
        <f t="shared" si="55"/>
        <v>Slow</v>
      </c>
    </row>
    <row r="466" spans="1:23" x14ac:dyDescent="0.3">
      <c r="A466">
        <v>600465</v>
      </c>
      <c r="B466">
        <v>14644</v>
      </c>
      <c r="C466">
        <v>39</v>
      </c>
      <c r="D466" t="s">
        <v>4</v>
      </c>
      <c r="E466" t="s">
        <v>8</v>
      </c>
      <c r="F466" t="s">
        <v>30</v>
      </c>
      <c r="G466" t="s">
        <v>23</v>
      </c>
      <c r="H466" s="1">
        <v>44850</v>
      </c>
      <c r="I466" t="s">
        <v>34</v>
      </c>
      <c r="J466">
        <v>83</v>
      </c>
      <c r="K466">
        <v>14.2</v>
      </c>
      <c r="L466">
        <v>789.07</v>
      </c>
      <c r="M466">
        <v>72.760000000000005</v>
      </c>
      <c r="N466" t="s">
        <v>50</v>
      </c>
      <c r="O466">
        <v>1</v>
      </c>
      <c r="P466" t="str" cm="1">
        <f t="array" ref="P466">_xlfn.IFS(C466&lt;25,"18-24", C466&lt;=35,"25-35", C466&lt;=50,"36-50",TRUE,"50+")</f>
        <v>36-50</v>
      </c>
      <c r="Q466" t="str">
        <f t="shared" si="49"/>
        <v>repeat</v>
      </c>
      <c r="R466" t="str">
        <f t="shared" si="50"/>
        <v>high value</v>
      </c>
      <c r="S466" t="str">
        <f t="shared" si="51"/>
        <v>Low</v>
      </c>
      <c r="T466" t="str">
        <f t="shared" si="52"/>
        <v>Oct</v>
      </c>
      <c r="U466">
        <f t="shared" si="53"/>
        <v>2022</v>
      </c>
      <c r="V466" t="str">
        <f t="shared" si="54"/>
        <v>10-15</v>
      </c>
      <c r="W466" t="str">
        <f t="shared" si="55"/>
        <v>Slow</v>
      </c>
    </row>
    <row r="467" spans="1:23" x14ac:dyDescent="0.3">
      <c r="A467">
        <v>600466</v>
      </c>
      <c r="B467">
        <v>50616</v>
      </c>
      <c r="C467">
        <v>63</v>
      </c>
      <c r="D467" t="s">
        <v>4</v>
      </c>
      <c r="E467" t="s">
        <v>13</v>
      </c>
      <c r="F467" t="s">
        <v>22</v>
      </c>
      <c r="G467" t="s">
        <v>25</v>
      </c>
      <c r="H467" s="1">
        <v>45518</v>
      </c>
      <c r="I467" t="s">
        <v>34</v>
      </c>
      <c r="J467">
        <v>32</v>
      </c>
      <c r="K467">
        <v>14.1</v>
      </c>
      <c r="L467">
        <v>922.31</v>
      </c>
      <c r="M467">
        <v>96.49</v>
      </c>
      <c r="N467" t="s">
        <v>47</v>
      </c>
      <c r="O467">
        <v>4</v>
      </c>
      <c r="P467" t="str" cm="1">
        <f t="array" ref="P467">_xlfn.IFS(C467&lt;25,"18-24", C467&lt;=35,"25-35", C467&lt;=50,"36-50",TRUE,"50+")</f>
        <v>50+</v>
      </c>
      <c r="Q467" t="str">
        <f t="shared" si="49"/>
        <v>new</v>
      </c>
      <c r="R467" t="str">
        <f t="shared" si="50"/>
        <v>high value</v>
      </c>
      <c r="S467" t="str">
        <f t="shared" si="51"/>
        <v>medium</v>
      </c>
      <c r="T467" t="str">
        <f t="shared" si="52"/>
        <v>Aug</v>
      </c>
      <c r="U467">
        <f t="shared" si="53"/>
        <v>2024</v>
      </c>
      <c r="V467" t="str">
        <f t="shared" si="54"/>
        <v>10-15</v>
      </c>
      <c r="W467" t="str">
        <f t="shared" si="55"/>
        <v>Medium</v>
      </c>
    </row>
    <row r="468" spans="1:23" x14ac:dyDescent="0.3">
      <c r="A468">
        <v>600467</v>
      </c>
      <c r="B468">
        <v>38580</v>
      </c>
      <c r="C468">
        <v>64</v>
      </c>
      <c r="D468" t="s">
        <v>4</v>
      </c>
      <c r="E468" t="s">
        <v>16</v>
      </c>
      <c r="F468" t="s">
        <v>24</v>
      </c>
      <c r="G468" t="s">
        <v>31</v>
      </c>
      <c r="H468" s="1">
        <v>45287</v>
      </c>
      <c r="I468" t="s">
        <v>33</v>
      </c>
      <c r="J468">
        <v>63</v>
      </c>
      <c r="K468">
        <v>7.9</v>
      </c>
      <c r="L468">
        <v>651.54</v>
      </c>
      <c r="M468">
        <v>93.44</v>
      </c>
      <c r="N468" t="s">
        <v>47</v>
      </c>
      <c r="O468">
        <v>2</v>
      </c>
      <c r="P468" t="str" cm="1">
        <f t="array" ref="P468">_xlfn.IFS(C468&lt;25,"18-24", C468&lt;=35,"25-35", C468&lt;=50,"36-50",TRUE,"50+")</f>
        <v>50+</v>
      </c>
      <c r="Q468" t="str">
        <f t="shared" si="49"/>
        <v>new</v>
      </c>
      <c r="R468" t="str">
        <f t="shared" si="50"/>
        <v>high value</v>
      </c>
      <c r="S468" t="str">
        <f t="shared" si="51"/>
        <v>Low</v>
      </c>
      <c r="T468" t="str">
        <f t="shared" si="52"/>
        <v>Dec</v>
      </c>
      <c r="U468">
        <f t="shared" si="53"/>
        <v>2023</v>
      </c>
      <c r="V468" t="str">
        <f t="shared" si="54"/>
        <v>5-10</v>
      </c>
      <c r="W468" t="str">
        <f t="shared" si="55"/>
        <v>Slow</v>
      </c>
    </row>
    <row r="469" spans="1:23" x14ac:dyDescent="0.3">
      <c r="A469">
        <v>600468</v>
      </c>
      <c r="B469">
        <v>55798</v>
      </c>
      <c r="C469">
        <v>28</v>
      </c>
      <c r="D469" t="s">
        <v>7</v>
      </c>
      <c r="E469" t="s">
        <v>11</v>
      </c>
      <c r="F469" t="s">
        <v>22</v>
      </c>
      <c r="G469" t="s">
        <v>21</v>
      </c>
      <c r="H469" s="1">
        <v>45636</v>
      </c>
      <c r="I469" t="s">
        <v>33</v>
      </c>
      <c r="J469">
        <v>52</v>
      </c>
      <c r="K469">
        <v>14.7</v>
      </c>
      <c r="L469">
        <v>1141.72</v>
      </c>
      <c r="M469">
        <v>55.71</v>
      </c>
      <c r="N469" t="s">
        <v>50</v>
      </c>
      <c r="O469">
        <v>2</v>
      </c>
      <c r="P469" t="str" cm="1">
        <f t="array" ref="P469">_xlfn.IFS(C469&lt;25,"18-24", C469&lt;=35,"25-35", C469&lt;=50,"36-50",TRUE,"50+")</f>
        <v>25-35</v>
      </c>
      <c r="Q469" t="str">
        <f t="shared" si="49"/>
        <v>new</v>
      </c>
      <c r="R469" t="str">
        <f t="shared" si="50"/>
        <v>high value</v>
      </c>
      <c r="S469" t="str">
        <f t="shared" si="51"/>
        <v>Low</v>
      </c>
      <c r="T469" t="str">
        <f t="shared" si="52"/>
        <v>Dec</v>
      </c>
      <c r="U469">
        <f t="shared" si="53"/>
        <v>2024</v>
      </c>
      <c r="V469" t="str">
        <f t="shared" si="54"/>
        <v>10-15</v>
      </c>
      <c r="W469" t="str">
        <f t="shared" si="55"/>
        <v>Slow</v>
      </c>
    </row>
    <row r="470" spans="1:23" x14ac:dyDescent="0.3">
      <c r="A470">
        <v>600469</v>
      </c>
      <c r="B470">
        <v>84586</v>
      </c>
      <c r="C470">
        <v>39</v>
      </c>
      <c r="D470" t="s">
        <v>4</v>
      </c>
      <c r="E470" t="s">
        <v>15</v>
      </c>
      <c r="F470" t="s">
        <v>28</v>
      </c>
      <c r="G470" t="s">
        <v>29</v>
      </c>
      <c r="H470" s="1">
        <v>44829</v>
      </c>
      <c r="I470" t="s">
        <v>34</v>
      </c>
      <c r="J470">
        <v>58</v>
      </c>
      <c r="K470">
        <v>8.8000000000000007</v>
      </c>
      <c r="L470">
        <v>1096.0899999999999</v>
      </c>
      <c r="M470">
        <v>88.1</v>
      </c>
      <c r="N470" t="s">
        <v>47</v>
      </c>
      <c r="O470">
        <v>3</v>
      </c>
      <c r="P470" t="str" cm="1">
        <f t="array" ref="P470">_xlfn.IFS(C470&lt;25,"18-24", C470&lt;=35,"25-35", C470&lt;=50,"36-50",TRUE,"50+")</f>
        <v>36-50</v>
      </c>
      <c r="Q470" t="str">
        <f t="shared" si="49"/>
        <v>new</v>
      </c>
      <c r="R470" t="str">
        <f t="shared" si="50"/>
        <v>high value</v>
      </c>
      <c r="S470" t="str">
        <f t="shared" si="51"/>
        <v>medium</v>
      </c>
      <c r="T470" t="str">
        <f t="shared" si="52"/>
        <v>Sep</v>
      </c>
      <c r="U470">
        <f t="shared" si="53"/>
        <v>2022</v>
      </c>
      <c r="V470" t="str">
        <f t="shared" si="54"/>
        <v>5-10</v>
      </c>
      <c r="W470" t="str">
        <f t="shared" si="55"/>
        <v>Slow</v>
      </c>
    </row>
    <row r="471" spans="1:23" x14ac:dyDescent="0.3">
      <c r="A471">
        <v>600470</v>
      </c>
      <c r="B471">
        <v>42258</v>
      </c>
      <c r="C471">
        <v>23</v>
      </c>
      <c r="D471" t="s">
        <v>4</v>
      </c>
      <c r="E471" t="s">
        <v>8</v>
      </c>
      <c r="F471" t="s">
        <v>30</v>
      </c>
      <c r="G471" t="s">
        <v>23</v>
      </c>
      <c r="H471" s="1">
        <v>45006</v>
      </c>
      <c r="I471" t="s">
        <v>33</v>
      </c>
      <c r="J471">
        <v>56</v>
      </c>
      <c r="K471">
        <v>3</v>
      </c>
      <c r="L471">
        <v>1363.86</v>
      </c>
      <c r="M471">
        <v>20.09</v>
      </c>
      <c r="N471" t="s">
        <v>49</v>
      </c>
      <c r="O471">
        <v>4</v>
      </c>
      <c r="P471" t="str" cm="1">
        <f t="array" ref="P471">_xlfn.IFS(C471&lt;25,"18-24", C471&lt;=35,"25-35", C471&lt;=50,"36-50",TRUE,"50+")</f>
        <v>18-24</v>
      </c>
      <c r="Q471" t="str">
        <f t="shared" si="49"/>
        <v>new</v>
      </c>
      <c r="R471" t="str">
        <f t="shared" si="50"/>
        <v>high value</v>
      </c>
      <c r="S471" t="str">
        <f t="shared" si="51"/>
        <v>medium</v>
      </c>
      <c r="T471" t="str">
        <f t="shared" si="52"/>
        <v>Mar</v>
      </c>
      <c r="U471">
        <f t="shared" si="53"/>
        <v>2023</v>
      </c>
      <c r="V471" t="str">
        <f t="shared" si="54"/>
        <v>0-5</v>
      </c>
      <c r="W471" t="str">
        <f t="shared" si="55"/>
        <v>Slow</v>
      </c>
    </row>
    <row r="472" spans="1:23" x14ac:dyDescent="0.3">
      <c r="A472">
        <v>600471</v>
      </c>
      <c r="B472">
        <v>98494</v>
      </c>
      <c r="C472">
        <v>38</v>
      </c>
      <c r="D472" t="s">
        <v>7</v>
      </c>
      <c r="E472" t="s">
        <v>13</v>
      </c>
      <c r="F472" t="s">
        <v>26</v>
      </c>
      <c r="G472" t="s">
        <v>21</v>
      </c>
      <c r="H472" s="1">
        <v>45444</v>
      </c>
      <c r="I472" t="s">
        <v>33</v>
      </c>
      <c r="J472">
        <v>55</v>
      </c>
      <c r="K472">
        <v>5.5</v>
      </c>
      <c r="L472">
        <v>1062.72</v>
      </c>
      <c r="M472">
        <v>33.86</v>
      </c>
      <c r="N472" t="s">
        <v>48</v>
      </c>
      <c r="O472">
        <v>3</v>
      </c>
      <c r="P472" t="str" cm="1">
        <f t="array" ref="P472">_xlfn.IFS(C472&lt;25,"18-24", C472&lt;=35,"25-35", C472&lt;=50,"36-50",TRUE,"50+")</f>
        <v>36-50</v>
      </c>
      <c r="Q472" t="str">
        <f t="shared" si="49"/>
        <v>new</v>
      </c>
      <c r="R472" t="str">
        <f t="shared" si="50"/>
        <v>high value</v>
      </c>
      <c r="S472" t="str">
        <f t="shared" si="51"/>
        <v>medium</v>
      </c>
      <c r="T472" t="str">
        <f t="shared" si="52"/>
        <v>Jun</v>
      </c>
      <c r="U472">
        <f t="shared" si="53"/>
        <v>2024</v>
      </c>
      <c r="V472" t="str">
        <f t="shared" si="54"/>
        <v>5-10</v>
      </c>
      <c r="W472" t="str">
        <f t="shared" si="55"/>
        <v>Slow</v>
      </c>
    </row>
    <row r="473" spans="1:23" x14ac:dyDescent="0.3">
      <c r="A473">
        <v>600472</v>
      </c>
      <c r="B473">
        <v>75191</v>
      </c>
      <c r="C473">
        <v>18</v>
      </c>
      <c r="D473" t="s">
        <v>7</v>
      </c>
      <c r="E473" t="s">
        <v>8</v>
      </c>
      <c r="F473" t="s">
        <v>26</v>
      </c>
      <c r="G473" t="s">
        <v>23</v>
      </c>
      <c r="H473" s="1">
        <v>45400</v>
      </c>
      <c r="I473" t="s">
        <v>34</v>
      </c>
      <c r="J473">
        <v>50</v>
      </c>
      <c r="K473">
        <v>7</v>
      </c>
      <c r="L473">
        <v>1222.52</v>
      </c>
      <c r="M473">
        <v>82.39</v>
      </c>
      <c r="N473" t="s">
        <v>47</v>
      </c>
      <c r="O473">
        <v>4</v>
      </c>
      <c r="P473" t="str" cm="1">
        <f t="array" ref="P473">_xlfn.IFS(C473&lt;25,"18-24", C473&lt;=35,"25-35", C473&lt;=50,"36-50",TRUE,"50+")</f>
        <v>18-24</v>
      </c>
      <c r="Q473" t="str">
        <f t="shared" si="49"/>
        <v>repeat</v>
      </c>
      <c r="R473" t="str">
        <f t="shared" si="50"/>
        <v>high value</v>
      </c>
      <c r="S473" t="str">
        <f t="shared" si="51"/>
        <v>medium</v>
      </c>
      <c r="T473" t="str">
        <f t="shared" si="52"/>
        <v>Apr</v>
      </c>
      <c r="U473">
        <f t="shared" si="53"/>
        <v>2024</v>
      </c>
      <c r="V473" t="str">
        <f t="shared" si="54"/>
        <v>5-10</v>
      </c>
      <c r="W473" t="str">
        <f t="shared" si="55"/>
        <v>Slow</v>
      </c>
    </row>
    <row r="474" spans="1:23" x14ac:dyDescent="0.3">
      <c r="A474">
        <v>600473</v>
      </c>
      <c r="B474">
        <v>53485</v>
      </c>
      <c r="C474">
        <v>24</v>
      </c>
      <c r="D474" t="s">
        <v>7</v>
      </c>
      <c r="E474" t="s">
        <v>11</v>
      </c>
      <c r="F474" t="s">
        <v>24</v>
      </c>
      <c r="G474" t="s">
        <v>27</v>
      </c>
      <c r="H474" s="1">
        <v>44937</v>
      </c>
      <c r="I474" t="s">
        <v>34</v>
      </c>
      <c r="J474">
        <v>39</v>
      </c>
      <c r="K474">
        <v>10.8</v>
      </c>
      <c r="L474">
        <v>936.27</v>
      </c>
      <c r="M474">
        <v>22.75</v>
      </c>
      <c r="N474" t="s">
        <v>48</v>
      </c>
      <c r="O474">
        <v>2</v>
      </c>
      <c r="P474" t="str" cm="1">
        <f t="array" ref="P474">_xlfn.IFS(C474&lt;25,"18-24", C474&lt;=35,"25-35", C474&lt;=50,"36-50",TRUE,"50+")</f>
        <v>18-24</v>
      </c>
      <c r="Q474" t="str">
        <f t="shared" si="49"/>
        <v>new</v>
      </c>
      <c r="R474" t="str">
        <f t="shared" si="50"/>
        <v>high value</v>
      </c>
      <c r="S474" t="str">
        <f t="shared" si="51"/>
        <v>Low</v>
      </c>
      <c r="T474" t="str">
        <f t="shared" si="52"/>
        <v>Jan</v>
      </c>
      <c r="U474">
        <f t="shared" si="53"/>
        <v>2023</v>
      </c>
      <c r="V474" t="str">
        <f t="shared" si="54"/>
        <v>10-15</v>
      </c>
      <c r="W474" t="str">
        <f t="shared" si="55"/>
        <v>Medium</v>
      </c>
    </row>
    <row r="475" spans="1:23" x14ac:dyDescent="0.3">
      <c r="A475">
        <v>600474</v>
      </c>
      <c r="B475">
        <v>67390</v>
      </c>
      <c r="C475">
        <v>50</v>
      </c>
      <c r="D475" t="s">
        <v>7</v>
      </c>
      <c r="E475" t="s">
        <v>13</v>
      </c>
      <c r="F475" t="s">
        <v>30</v>
      </c>
      <c r="G475" t="s">
        <v>29</v>
      </c>
      <c r="H475" s="1">
        <v>44966</v>
      </c>
      <c r="I475" t="s">
        <v>33</v>
      </c>
      <c r="J475">
        <v>20</v>
      </c>
      <c r="K475">
        <v>6.8</v>
      </c>
      <c r="L475">
        <v>1486.03</v>
      </c>
      <c r="M475">
        <v>68.22</v>
      </c>
      <c r="N475" t="s">
        <v>48</v>
      </c>
      <c r="O475">
        <v>1</v>
      </c>
      <c r="P475" t="str" cm="1">
        <f t="array" ref="P475">_xlfn.IFS(C475&lt;25,"18-24", C475&lt;=35,"25-35", C475&lt;=50,"36-50",TRUE,"50+")</f>
        <v>36-50</v>
      </c>
      <c r="Q475" t="str">
        <f t="shared" si="49"/>
        <v>new</v>
      </c>
      <c r="R475" t="str">
        <f t="shared" si="50"/>
        <v>high value</v>
      </c>
      <c r="S475" t="str">
        <f t="shared" si="51"/>
        <v>Low</v>
      </c>
      <c r="T475" t="str">
        <f t="shared" si="52"/>
        <v>Feb</v>
      </c>
      <c r="U475">
        <f t="shared" si="53"/>
        <v>2023</v>
      </c>
      <c r="V475" t="str">
        <f t="shared" si="54"/>
        <v>5-10</v>
      </c>
      <c r="W475" t="str">
        <f t="shared" si="55"/>
        <v>Fast</v>
      </c>
    </row>
    <row r="476" spans="1:23" x14ac:dyDescent="0.3">
      <c r="A476">
        <v>600475</v>
      </c>
      <c r="B476">
        <v>44137</v>
      </c>
      <c r="C476">
        <v>23</v>
      </c>
      <c r="D476" t="s">
        <v>7</v>
      </c>
      <c r="E476" t="s">
        <v>13</v>
      </c>
      <c r="F476" t="s">
        <v>30</v>
      </c>
      <c r="G476" t="s">
        <v>21</v>
      </c>
      <c r="H476" s="1">
        <v>45251</v>
      </c>
      <c r="I476" t="s">
        <v>33</v>
      </c>
      <c r="J476">
        <v>37</v>
      </c>
      <c r="K476">
        <v>6.6</v>
      </c>
      <c r="L476">
        <v>1076.1500000000001</v>
      </c>
      <c r="M476">
        <v>98.26</v>
      </c>
      <c r="N476" t="s">
        <v>48</v>
      </c>
      <c r="O476">
        <v>2</v>
      </c>
      <c r="P476" t="str" cm="1">
        <f t="array" ref="P476">_xlfn.IFS(C476&lt;25,"18-24", C476&lt;=35,"25-35", C476&lt;=50,"36-50",TRUE,"50+")</f>
        <v>18-24</v>
      </c>
      <c r="Q476" t="str">
        <f t="shared" si="49"/>
        <v>new</v>
      </c>
      <c r="R476" t="str">
        <f t="shared" si="50"/>
        <v>high value</v>
      </c>
      <c r="S476" t="str">
        <f t="shared" si="51"/>
        <v>Low</v>
      </c>
      <c r="T476" t="str">
        <f t="shared" si="52"/>
        <v>Nov</v>
      </c>
      <c r="U476">
        <f t="shared" si="53"/>
        <v>2023</v>
      </c>
      <c r="V476" t="str">
        <f t="shared" si="54"/>
        <v>5-10</v>
      </c>
      <c r="W476" t="str">
        <f t="shared" si="55"/>
        <v>Medium</v>
      </c>
    </row>
    <row r="477" spans="1:23" x14ac:dyDescent="0.3">
      <c r="A477">
        <v>600476</v>
      </c>
      <c r="B477">
        <v>16051</v>
      </c>
      <c r="C477">
        <v>61</v>
      </c>
      <c r="D477" t="s">
        <v>7</v>
      </c>
      <c r="E477" t="s">
        <v>5</v>
      </c>
      <c r="F477" t="s">
        <v>22</v>
      </c>
      <c r="G477" t="s">
        <v>31</v>
      </c>
      <c r="H477" s="1">
        <v>45176</v>
      </c>
      <c r="I477" t="s">
        <v>33</v>
      </c>
      <c r="J477">
        <v>81</v>
      </c>
      <c r="K477">
        <v>2.4</v>
      </c>
      <c r="L477">
        <v>1269.03</v>
      </c>
      <c r="M477">
        <v>91.49</v>
      </c>
      <c r="N477" t="s">
        <v>50</v>
      </c>
      <c r="O477">
        <v>3</v>
      </c>
      <c r="P477" t="str" cm="1">
        <f t="array" ref="P477">_xlfn.IFS(C477&lt;25,"18-24", C477&lt;=35,"25-35", C477&lt;=50,"36-50",TRUE,"50+")</f>
        <v>50+</v>
      </c>
      <c r="Q477" t="str">
        <f t="shared" si="49"/>
        <v>new</v>
      </c>
      <c r="R477" t="str">
        <f t="shared" si="50"/>
        <v>high value</v>
      </c>
      <c r="S477" t="str">
        <f t="shared" si="51"/>
        <v>medium</v>
      </c>
      <c r="T477" t="str">
        <f t="shared" si="52"/>
        <v>Sep</v>
      </c>
      <c r="U477">
        <f t="shared" si="53"/>
        <v>2023</v>
      </c>
      <c r="V477" t="str">
        <f t="shared" si="54"/>
        <v>0-5</v>
      </c>
      <c r="W477" t="str">
        <f t="shared" si="55"/>
        <v>Slow</v>
      </c>
    </row>
    <row r="478" spans="1:23" x14ac:dyDescent="0.3">
      <c r="A478">
        <v>600477</v>
      </c>
      <c r="B478">
        <v>21458</v>
      </c>
      <c r="C478">
        <v>34</v>
      </c>
      <c r="D478" t="s">
        <v>4</v>
      </c>
      <c r="E478" t="s">
        <v>13</v>
      </c>
      <c r="F478" t="s">
        <v>32</v>
      </c>
      <c r="G478" t="s">
        <v>29</v>
      </c>
      <c r="H478" s="1">
        <v>44693</v>
      </c>
      <c r="I478" t="s">
        <v>33</v>
      </c>
      <c r="J478">
        <v>87</v>
      </c>
      <c r="K478">
        <v>3.3</v>
      </c>
      <c r="L478">
        <v>1421.09</v>
      </c>
      <c r="M478">
        <v>102.48</v>
      </c>
      <c r="N478" t="s">
        <v>50</v>
      </c>
      <c r="O478">
        <v>3</v>
      </c>
      <c r="P478" t="str" cm="1">
        <f t="array" ref="P478">_xlfn.IFS(C478&lt;25,"18-24", C478&lt;=35,"25-35", C478&lt;=50,"36-50",TRUE,"50+")</f>
        <v>25-35</v>
      </c>
      <c r="Q478" t="str">
        <f t="shared" si="49"/>
        <v>new</v>
      </c>
      <c r="R478" t="str">
        <f t="shared" si="50"/>
        <v>high value</v>
      </c>
      <c r="S478" t="str">
        <f t="shared" si="51"/>
        <v>medium</v>
      </c>
      <c r="T478" t="str">
        <f t="shared" si="52"/>
        <v>May</v>
      </c>
      <c r="U478">
        <f t="shared" si="53"/>
        <v>2022</v>
      </c>
      <c r="V478" t="str">
        <f t="shared" si="54"/>
        <v>0-5</v>
      </c>
      <c r="W478" t="str">
        <f t="shared" si="55"/>
        <v>Slow</v>
      </c>
    </row>
    <row r="479" spans="1:23" x14ac:dyDescent="0.3">
      <c r="A479">
        <v>600478</v>
      </c>
      <c r="B479">
        <v>46983</v>
      </c>
      <c r="C479">
        <v>35</v>
      </c>
      <c r="D479" t="s">
        <v>4</v>
      </c>
      <c r="E479" t="s">
        <v>16</v>
      </c>
      <c r="F479" t="s">
        <v>22</v>
      </c>
      <c r="G479" t="s">
        <v>31</v>
      </c>
      <c r="H479" s="1">
        <v>45234</v>
      </c>
      <c r="I479" t="s">
        <v>33</v>
      </c>
      <c r="J479">
        <v>21</v>
      </c>
      <c r="K479">
        <v>3.7</v>
      </c>
      <c r="L479">
        <v>1467.86</v>
      </c>
      <c r="M479">
        <v>32.24</v>
      </c>
      <c r="N479" t="s">
        <v>49</v>
      </c>
      <c r="O479">
        <v>3</v>
      </c>
      <c r="P479" t="str" cm="1">
        <f t="array" ref="P479">_xlfn.IFS(C479&lt;25,"18-24", C479&lt;=35,"25-35", C479&lt;=50,"36-50",TRUE,"50+")</f>
        <v>25-35</v>
      </c>
      <c r="Q479" t="str">
        <f t="shared" si="49"/>
        <v>new</v>
      </c>
      <c r="R479" t="str">
        <f t="shared" si="50"/>
        <v>high value</v>
      </c>
      <c r="S479" t="str">
        <f t="shared" si="51"/>
        <v>medium</v>
      </c>
      <c r="T479" t="str">
        <f t="shared" si="52"/>
        <v>Nov</v>
      </c>
      <c r="U479">
        <f t="shared" si="53"/>
        <v>2023</v>
      </c>
      <c r="V479" t="str">
        <f t="shared" si="54"/>
        <v>0-5</v>
      </c>
      <c r="W479" t="str">
        <f t="shared" si="55"/>
        <v>Fast</v>
      </c>
    </row>
    <row r="480" spans="1:23" x14ac:dyDescent="0.3">
      <c r="A480">
        <v>600479</v>
      </c>
      <c r="B480">
        <v>34902</v>
      </c>
      <c r="C480">
        <v>42</v>
      </c>
      <c r="D480" t="s">
        <v>4</v>
      </c>
      <c r="E480" t="s">
        <v>15</v>
      </c>
      <c r="F480" t="s">
        <v>30</v>
      </c>
      <c r="G480" t="s">
        <v>31</v>
      </c>
      <c r="H480" s="1">
        <v>45434</v>
      </c>
      <c r="I480" t="s">
        <v>34</v>
      </c>
      <c r="J480">
        <v>31</v>
      </c>
      <c r="K480">
        <v>2.2999999999999998</v>
      </c>
      <c r="L480">
        <v>396.99</v>
      </c>
      <c r="M480">
        <v>85.36</v>
      </c>
      <c r="N480" t="s">
        <v>48</v>
      </c>
      <c r="O480">
        <v>2</v>
      </c>
      <c r="P480" t="str" cm="1">
        <f t="array" ref="P480">_xlfn.IFS(C480&lt;25,"18-24", C480&lt;=35,"25-35", C480&lt;=50,"36-50",TRUE,"50+")</f>
        <v>36-50</v>
      </c>
      <c r="Q480" t="str">
        <f t="shared" si="49"/>
        <v>new</v>
      </c>
      <c r="R480" t="str">
        <f t="shared" si="50"/>
        <v>medium</v>
      </c>
      <c r="S480" t="str">
        <f t="shared" si="51"/>
        <v>Low</v>
      </c>
      <c r="T480" t="str">
        <f t="shared" si="52"/>
        <v>May</v>
      </c>
      <c r="U480">
        <f t="shared" si="53"/>
        <v>2024</v>
      </c>
      <c r="V480" t="str">
        <f t="shared" si="54"/>
        <v>0-5</v>
      </c>
      <c r="W480" t="str">
        <f t="shared" si="55"/>
        <v>Medium</v>
      </c>
    </row>
    <row r="481" spans="1:23" x14ac:dyDescent="0.3">
      <c r="A481">
        <v>600480</v>
      </c>
      <c r="B481">
        <v>26597</v>
      </c>
      <c r="C481">
        <v>44</v>
      </c>
      <c r="D481" t="s">
        <v>4</v>
      </c>
      <c r="E481" t="s">
        <v>8</v>
      </c>
      <c r="F481" t="s">
        <v>19</v>
      </c>
      <c r="G481" t="s">
        <v>27</v>
      </c>
      <c r="H481" s="1">
        <v>44749</v>
      </c>
      <c r="I481" t="s">
        <v>34</v>
      </c>
      <c r="J481">
        <v>57</v>
      </c>
      <c r="K481">
        <v>1</v>
      </c>
      <c r="L481">
        <v>874.94</v>
      </c>
      <c r="M481">
        <v>116.25</v>
      </c>
      <c r="N481" t="s">
        <v>47</v>
      </c>
      <c r="O481">
        <v>4</v>
      </c>
      <c r="P481" t="str" cm="1">
        <f t="array" ref="P481">_xlfn.IFS(C481&lt;25,"18-24", C481&lt;=35,"25-35", C481&lt;=50,"36-50",TRUE,"50+")</f>
        <v>36-50</v>
      </c>
      <c r="Q481" t="str">
        <f t="shared" si="49"/>
        <v>new</v>
      </c>
      <c r="R481" t="str">
        <f t="shared" si="50"/>
        <v>high value</v>
      </c>
      <c r="S481" t="str">
        <f t="shared" si="51"/>
        <v>medium</v>
      </c>
      <c r="T481" t="str">
        <f t="shared" si="52"/>
        <v>Jul</v>
      </c>
      <c r="U481">
        <f t="shared" si="53"/>
        <v>2022</v>
      </c>
      <c r="V481" t="str">
        <f t="shared" si="54"/>
        <v>0-5</v>
      </c>
      <c r="W481" t="str">
        <f t="shared" si="55"/>
        <v>Slow</v>
      </c>
    </row>
    <row r="482" spans="1:23" x14ac:dyDescent="0.3">
      <c r="A482">
        <v>600481</v>
      </c>
      <c r="B482">
        <v>31001</v>
      </c>
      <c r="C482">
        <v>53</v>
      </c>
      <c r="D482" t="s">
        <v>4</v>
      </c>
      <c r="E482" t="s">
        <v>13</v>
      </c>
      <c r="F482" t="s">
        <v>28</v>
      </c>
      <c r="G482" t="s">
        <v>21</v>
      </c>
      <c r="H482" s="1">
        <v>44708</v>
      </c>
      <c r="I482" t="s">
        <v>34</v>
      </c>
      <c r="J482">
        <v>79</v>
      </c>
      <c r="K482">
        <v>7.6</v>
      </c>
      <c r="L482">
        <v>900</v>
      </c>
      <c r="M482">
        <v>77.88</v>
      </c>
      <c r="N482" t="s">
        <v>48</v>
      </c>
      <c r="O482">
        <v>1</v>
      </c>
      <c r="P482" t="str" cm="1">
        <f t="array" ref="P482">_xlfn.IFS(C482&lt;25,"18-24", C482&lt;=35,"25-35", C482&lt;=50,"36-50",TRUE,"50+")</f>
        <v>50+</v>
      </c>
      <c r="Q482" t="str">
        <f t="shared" si="49"/>
        <v>new</v>
      </c>
      <c r="R482" t="str">
        <f t="shared" si="50"/>
        <v>high value</v>
      </c>
      <c r="S482" t="str">
        <f t="shared" si="51"/>
        <v>Low</v>
      </c>
      <c r="T482" t="str">
        <f t="shared" si="52"/>
        <v>May</v>
      </c>
      <c r="U482">
        <f t="shared" si="53"/>
        <v>2022</v>
      </c>
      <c r="V482" t="str">
        <f t="shared" si="54"/>
        <v>5-10</v>
      </c>
      <c r="W482" t="str">
        <f t="shared" si="55"/>
        <v>Slow</v>
      </c>
    </row>
    <row r="483" spans="1:23" x14ac:dyDescent="0.3">
      <c r="A483">
        <v>600482</v>
      </c>
      <c r="B483">
        <v>80648</v>
      </c>
      <c r="C483">
        <v>39</v>
      </c>
      <c r="D483" t="s">
        <v>4</v>
      </c>
      <c r="E483" t="s">
        <v>11</v>
      </c>
      <c r="F483" t="s">
        <v>28</v>
      </c>
      <c r="G483" t="s">
        <v>25</v>
      </c>
      <c r="H483" s="1">
        <v>45032</v>
      </c>
      <c r="I483" t="s">
        <v>34</v>
      </c>
      <c r="J483">
        <v>53</v>
      </c>
      <c r="K483">
        <v>14.9</v>
      </c>
      <c r="L483">
        <v>347.94</v>
      </c>
      <c r="M483">
        <v>40.18</v>
      </c>
      <c r="N483" t="s">
        <v>47</v>
      </c>
      <c r="O483">
        <v>3</v>
      </c>
      <c r="P483" t="str" cm="1">
        <f t="array" ref="P483">_xlfn.IFS(C483&lt;25,"18-24", C483&lt;=35,"25-35", C483&lt;=50,"36-50",TRUE,"50+")</f>
        <v>36-50</v>
      </c>
      <c r="Q483" t="str">
        <f t="shared" si="49"/>
        <v>repeat</v>
      </c>
      <c r="R483" t="str">
        <f t="shared" si="50"/>
        <v>medium</v>
      </c>
      <c r="S483" t="str">
        <f t="shared" si="51"/>
        <v>medium</v>
      </c>
      <c r="T483" t="str">
        <f t="shared" si="52"/>
        <v>Apr</v>
      </c>
      <c r="U483">
        <f t="shared" si="53"/>
        <v>2023</v>
      </c>
      <c r="V483" t="str">
        <f t="shared" si="54"/>
        <v>10-15</v>
      </c>
      <c r="W483" t="str">
        <f t="shared" si="55"/>
        <v>Slow</v>
      </c>
    </row>
    <row r="484" spans="1:23" x14ac:dyDescent="0.3">
      <c r="A484">
        <v>600483</v>
      </c>
      <c r="B484">
        <v>38447</v>
      </c>
      <c r="C484">
        <v>25</v>
      </c>
      <c r="D484" t="s">
        <v>4</v>
      </c>
      <c r="E484" t="s">
        <v>13</v>
      </c>
      <c r="F484" t="s">
        <v>22</v>
      </c>
      <c r="G484" t="s">
        <v>29</v>
      </c>
      <c r="H484" s="1">
        <v>44928</v>
      </c>
      <c r="I484" t="s">
        <v>34</v>
      </c>
      <c r="J484">
        <v>23</v>
      </c>
      <c r="K484">
        <v>1.9</v>
      </c>
      <c r="L484">
        <v>649.75</v>
      </c>
      <c r="M484">
        <v>79.78</v>
      </c>
      <c r="N484" t="s">
        <v>48</v>
      </c>
      <c r="O484">
        <v>4</v>
      </c>
      <c r="P484" t="str" cm="1">
        <f t="array" ref="P484">_xlfn.IFS(C484&lt;25,"18-24", C484&lt;=35,"25-35", C484&lt;=50,"36-50",TRUE,"50+")</f>
        <v>25-35</v>
      </c>
      <c r="Q484" t="str">
        <f t="shared" si="49"/>
        <v>repeat</v>
      </c>
      <c r="R484" t="str">
        <f t="shared" si="50"/>
        <v>high value</v>
      </c>
      <c r="S484" t="str">
        <f t="shared" si="51"/>
        <v>medium</v>
      </c>
      <c r="T484" t="str">
        <f t="shared" si="52"/>
        <v>Jan</v>
      </c>
      <c r="U484">
        <f t="shared" si="53"/>
        <v>2023</v>
      </c>
      <c r="V484" t="str">
        <f t="shared" si="54"/>
        <v>0-5</v>
      </c>
      <c r="W484" t="str">
        <f t="shared" si="55"/>
        <v>Fast</v>
      </c>
    </row>
    <row r="485" spans="1:23" x14ac:dyDescent="0.3">
      <c r="A485">
        <v>600484</v>
      </c>
      <c r="B485">
        <v>42909</v>
      </c>
      <c r="C485">
        <v>36</v>
      </c>
      <c r="D485" t="s">
        <v>4</v>
      </c>
      <c r="E485" t="s">
        <v>8</v>
      </c>
      <c r="F485" t="s">
        <v>30</v>
      </c>
      <c r="G485" t="s">
        <v>23</v>
      </c>
      <c r="H485" s="1">
        <v>45283</v>
      </c>
      <c r="I485" t="s">
        <v>33</v>
      </c>
      <c r="J485">
        <v>43</v>
      </c>
      <c r="K485">
        <v>11.2</v>
      </c>
      <c r="L485">
        <v>488.37</v>
      </c>
      <c r="M485">
        <v>70.45</v>
      </c>
      <c r="N485" t="s">
        <v>48</v>
      </c>
      <c r="O485">
        <v>4</v>
      </c>
      <c r="P485" t="str" cm="1">
        <f t="array" ref="P485">_xlfn.IFS(C485&lt;25,"18-24", C485&lt;=35,"25-35", C485&lt;=50,"36-50",TRUE,"50+")</f>
        <v>36-50</v>
      </c>
      <c r="Q485" t="str">
        <f t="shared" si="49"/>
        <v>repeat</v>
      </c>
      <c r="R485" t="str">
        <f t="shared" si="50"/>
        <v>medium</v>
      </c>
      <c r="S485" t="str">
        <f t="shared" si="51"/>
        <v>medium</v>
      </c>
      <c r="T485" t="str">
        <f t="shared" si="52"/>
        <v>Dec</v>
      </c>
      <c r="U485">
        <f t="shared" si="53"/>
        <v>2023</v>
      </c>
      <c r="V485" t="str">
        <f t="shared" si="54"/>
        <v>10-15</v>
      </c>
      <c r="W485" t="str">
        <f t="shared" si="55"/>
        <v>Medium</v>
      </c>
    </row>
    <row r="486" spans="1:23" x14ac:dyDescent="0.3">
      <c r="A486">
        <v>600485</v>
      </c>
      <c r="B486">
        <v>34316</v>
      </c>
      <c r="C486">
        <v>30</v>
      </c>
      <c r="D486" t="s">
        <v>4</v>
      </c>
      <c r="E486" t="s">
        <v>5</v>
      </c>
      <c r="F486" t="s">
        <v>19</v>
      </c>
      <c r="G486" t="s">
        <v>31</v>
      </c>
      <c r="H486" s="1">
        <v>45186</v>
      </c>
      <c r="I486" t="s">
        <v>34</v>
      </c>
      <c r="J486">
        <v>86</v>
      </c>
      <c r="K486">
        <v>3</v>
      </c>
      <c r="L486">
        <v>457.94</v>
      </c>
      <c r="M486">
        <v>29.12</v>
      </c>
      <c r="N486" t="s">
        <v>49</v>
      </c>
      <c r="O486">
        <v>2</v>
      </c>
      <c r="P486" t="str" cm="1">
        <f t="array" ref="P486">_xlfn.IFS(C486&lt;25,"18-24", C486&lt;=35,"25-35", C486&lt;=50,"36-50",TRUE,"50+")</f>
        <v>25-35</v>
      </c>
      <c r="Q486" t="str">
        <f t="shared" si="49"/>
        <v>new</v>
      </c>
      <c r="R486" t="str">
        <f t="shared" si="50"/>
        <v>medium</v>
      </c>
      <c r="S486" t="str">
        <f t="shared" si="51"/>
        <v>Low</v>
      </c>
      <c r="T486" t="str">
        <f t="shared" si="52"/>
        <v>Sep</v>
      </c>
      <c r="U486">
        <f t="shared" si="53"/>
        <v>2023</v>
      </c>
      <c r="V486" t="str">
        <f t="shared" si="54"/>
        <v>0-5</v>
      </c>
      <c r="W486" t="str">
        <f t="shared" si="55"/>
        <v>Slow</v>
      </c>
    </row>
    <row r="487" spans="1:23" x14ac:dyDescent="0.3">
      <c r="A487">
        <v>600486</v>
      </c>
      <c r="B487">
        <v>81210</v>
      </c>
      <c r="C487">
        <v>23</v>
      </c>
      <c r="D487" t="s">
        <v>7</v>
      </c>
      <c r="E487" t="s">
        <v>8</v>
      </c>
      <c r="F487" t="s">
        <v>22</v>
      </c>
      <c r="G487" t="s">
        <v>29</v>
      </c>
      <c r="H487" s="1">
        <v>45437</v>
      </c>
      <c r="I487" t="s">
        <v>33</v>
      </c>
      <c r="J487">
        <v>85</v>
      </c>
      <c r="K487">
        <v>10.6</v>
      </c>
      <c r="L487">
        <v>1375.12</v>
      </c>
      <c r="M487">
        <v>67.849999999999994</v>
      </c>
      <c r="N487" t="s">
        <v>47</v>
      </c>
      <c r="O487">
        <v>2</v>
      </c>
      <c r="P487" t="str" cm="1">
        <f t="array" ref="P487">_xlfn.IFS(C487&lt;25,"18-24", C487&lt;=35,"25-35", C487&lt;=50,"36-50",TRUE,"50+")</f>
        <v>18-24</v>
      </c>
      <c r="Q487" t="str">
        <f t="shared" si="49"/>
        <v>new</v>
      </c>
      <c r="R487" t="str">
        <f t="shared" si="50"/>
        <v>high value</v>
      </c>
      <c r="S487" t="str">
        <f t="shared" si="51"/>
        <v>Low</v>
      </c>
      <c r="T487" t="str">
        <f t="shared" si="52"/>
        <v>May</v>
      </c>
      <c r="U487">
        <f t="shared" si="53"/>
        <v>2024</v>
      </c>
      <c r="V487" t="str">
        <f t="shared" si="54"/>
        <v>10-15</v>
      </c>
      <c r="W487" t="str">
        <f t="shared" si="55"/>
        <v>Slow</v>
      </c>
    </row>
    <row r="488" spans="1:23" x14ac:dyDescent="0.3">
      <c r="A488">
        <v>600487</v>
      </c>
      <c r="B488">
        <v>52510</v>
      </c>
      <c r="C488">
        <v>19</v>
      </c>
      <c r="D488" t="s">
        <v>4</v>
      </c>
      <c r="E488" t="s">
        <v>8</v>
      </c>
      <c r="F488" t="s">
        <v>19</v>
      </c>
      <c r="G488" t="s">
        <v>23</v>
      </c>
      <c r="H488" s="1">
        <v>45270</v>
      </c>
      <c r="I488" t="s">
        <v>33</v>
      </c>
      <c r="J488">
        <v>42</v>
      </c>
      <c r="K488">
        <v>3.5</v>
      </c>
      <c r="L488">
        <v>1422.02</v>
      </c>
      <c r="M488">
        <v>23.81</v>
      </c>
      <c r="N488" t="s">
        <v>47</v>
      </c>
      <c r="O488">
        <v>4</v>
      </c>
      <c r="P488" t="str" cm="1">
        <f t="array" ref="P488">_xlfn.IFS(C488&lt;25,"18-24", C488&lt;=35,"25-35", C488&lt;=50,"36-50",TRUE,"50+")</f>
        <v>18-24</v>
      </c>
      <c r="Q488" t="str">
        <f t="shared" si="49"/>
        <v>new</v>
      </c>
      <c r="R488" t="str">
        <f t="shared" si="50"/>
        <v>high value</v>
      </c>
      <c r="S488" t="str">
        <f t="shared" si="51"/>
        <v>medium</v>
      </c>
      <c r="T488" t="str">
        <f t="shared" si="52"/>
        <v>Dec</v>
      </c>
      <c r="U488">
        <f t="shared" si="53"/>
        <v>2023</v>
      </c>
      <c r="V488" t="str">
        <f t="shared" si="54"/>
        <v>0-5</v>
      </c>
      <c r="W488" t="str">
        <f t="shared" si="55"/>
        <v>Medium</v>
      </c>
    </row>
    <row r="489" spans="1:23" x14ac:dyDescent="0.3">
      <c r="A489">
        <v>600488</v>
      </c>
      <c r="B489">
        <v>12020</v>
      </c>
      <c r="C489">
        <v>48</v>
      </c>
      <c r="D489" t="s">
        <v>4</v>
      </c>
      <c r="E489" t="s">
        <v>5</v>
      </c>
      <c r="F489" t="s">
        <v>22</v>
      </c>
      <c r="G489" t="s">
        <v>21</v>
      </c>
      <c r="H489" s="1">
        <v>44769</v>
      </c>
      <c r="I489" t="s">
        <v>33</v>
      </c>
      <c r="J489">
        <v>43</v>
      </c>
      <c r="K489">
        <v>5.5</v>
      </c>
      <c r="L489">
        <v>1249.0899999999999</v>
      </c>
      <c r="M489">
        <v>62.15</v>
      </c>
      <c r="N489" t="s">
        <v>47</v>
      </c>
      <c r="O489">
        <v>5</v>
      </c>
      <c r="P489" t="str" cm="1">
        <f t="array" ref="P489">_xlfn.IFS(C489&lt;25,"18-24", C489&lt;=35,"25-35", C489&lt;=50,"36-50",TRUE,"50+")</f>
        <v>36-50</v>
      </c>
      <c r="Q489" t="str">
        <f t="shared" si="49"/>
        <v>new</v>
      </c>
      <c r="R489" t="str">
        <f t="shared" si="50"/>
        <v>high value</v>
      </c>
      <c r="S489" t="str">
        <f t="shared" si="51"/>
        <v>High</v>
      </c>
      <c r="T489" t="str">
        <f t="shared" si="52"/>
        <v>Jul</v>
      </c>
      <c r="U489">
        <f t="shared" si="53"/>
        <v>2022</v>
      </c>
      <c r="V489" t="str">
        <f t="shared" si="54"/>
        <v>5-10</v>
      </c>
      <c r="W489" t="str">
        <f t="shared" si="55"/>
        <v>Medium</v>
      </c>
    </row>
    <row r="490" spans="1:23" x14ac:dyDescent="0.3">
      <c r="A490">
        <v>600489</v>
      </c>
      <c r="B490">
        <v>29517</v>
      </c>
      <c r="C490">
        <v>64</v>
      </c>
      <c r="D490" t="s">
        <v>7</v>
      </c>
      <c r="E490" t="s">
        <v>16</v>
      </c>
      <c r="F490" t="s">
        <v>28</v>
      </c>
      <c r="G490" t="s">
        <v>29</v>
      </c>
      <c r="H490" s="1">
        <v>45193</v>
      </c>
      <c r="I490" t="s">
        <v>33</v>
      </c>
      <c r="J490">
        <v>76</v>
      </c>
      <c r="K490">
        <v>12.4</v>
      </c>
      <c r="L490">
        <v>247.09</v>
      </c>
      <c r="M490">
        <v>33.46</v>
      </c>
      <c r="N490" t="s">
        <v>50</v>
      </c>
      <c r="O490">
        <v>5</v>
      </c>
      <c r="P490" t="str" cm="1">
        <f t="array" ref="P490">_xlfn.IFS(C490&lt;25,"18-24", C490&lt;=35,"25-35", C490&lt;=50,"36-50",TRUE,"50+")</f>
        <v>50+</v>
      </c>
      <c r="Q490" t="str">
        <f t="shared" si="49"/>
        <v>repeat</v>
      </c>
      <c r="R490" t="str">
        <f t="shared" si="50"/>
        <v>low</v>
      </c>
      <c r="S490" t="str">
        <f t="shared" si="51"/>
        <v>High</v>
      </c>
      <c r="T490" t="str">
        <f t="shared" si="52"/>
        <v>Sep</v>
      </c>
      <c r="U490">
        <f t="shared" si="53"/>
        <v>2023</v>
      </c>
      <c r="V490" t="str">
        <f t="shared" si="54"/>
        <v>10-15</v>
      </c>
      <c r="W490" t="str">
        <f t="shared" si="55"/>
        <v>Slow</v>
      </c>
    </row>
    <row r="491" spans="1:23" x14ac:dyDescent="0.3">
      <c r="A491">
        <v>600490</v>
      </c>
      <c r="B491">
        <v>42778</v>
      </c>
      <c r="C491">
        <v>48</v>
      </c>
      <c r="D491" t="s">
        <v>4</v>
      </c>
      <c r="E491" t="s">
        <v>5</v>
      </c>
      <c r="F491" t="s">
        <v>24</v>
      </c>
      <c r="G491" t="s">
        <v>23</v>
      </c>
      <c r="H491" s="1">
        <v>45406</v>
      </c>
      <c r="I491" t="s">
        <v>33</v>
      </c>
      <c r="J491">
        <v>69</v>
      </c>
      <c r="K491">
        <v>11.2</v>
      </c>
      <c r="L491">
        <v>901.47</v>
      </c>
      <c r="M491">
        <v>100.3</v>
      </c>
      <c r="N491" t="s">
        <v>49</v>
      </c>
      <c r="O491">
        <v>2</v>
      </c>
      <c r="P491" t="str" cm="1">
        <f t="array" ref="P491">_xlfn.IFS(C491&lt;25,"18-24", C491&lt;=35,"25-35", C491&lt;=50,"36-50",TRUE,"50+")</f>
        <v>36-50</v>
      </c>
      <c r="Q491" t="str">
        <f t="shared" si="49"/>
        <v>new</v>
      </c>
      <c r="R491" t="str">
        <f t="shared" si="50"/>
        <v>high value</v>
      </c>
      <c r="S491" t="str">
        <f t="shared" si="51"/>
        <v>Low</v>
      </c>
      <c r="T491" t="str">
        <f t="shared" si="52"/>
        <v>Apr</v>
      </c>
      <c r="U491">
        <f t="shared" si="53"/>
        <v>2024</v>
      </c>
      <c r="V491" t="str">
        <f t="shared" si="54"/>
        <v>10-15</v>
      </c>
      <c r="W491" t="str">
        <f t="shared" si="55"/>
        <v>Slow</v>
      </c>
    </row>
    <row r="492" spans="1:23" x14ac:dyDescent="0.3">
      <c r="A492">
        <v>600491</v>
      </c>
      <c r="B492">
        <v>52120</v>
      </c>
      <c r="C492">
        <v>56</v>
      </c>
      <c r="D492" t="s">
        <v>7</v>
      </c>
      <c r="E492" t="s">
        <v>15</v>
      </c>
      <c r="F492" t="s">
        <v>18</v>
      </c>
      <c r="G492" t="s">
        <v>31</v>
      </c>
      <c r="H492" s="1">
        <v>45565</v>
      </c>
      <c r="I492" t="s">
        <v>33</v>
      </c>
      <c r="J492">
        <v>31</v>
      </c>
      <c r="K492">
        <v>7</v>
      </c>
      <c r="L492">
        <v>949.05</v>
      </c>
      <c r="M492">
        <v>77.84</v>
      </c>
      <c r="N492" t="s">
        <v>47</v>
      </c>
      <c r="O492">
        <v>4</v>
      </c>
      <c r="P492" t="str" cm="1">
        <f t="array" ref="P492">_xlfn.IFS(C492&lt;25,"18-24", C492&lt;=35,"25-35", C492&lt;=50,"36-50",TRUE,"50+")</f>
        <v>50+</v>
      </c>
      <c r="Q492" t="str">
        <f t="shared" si="49"/>
        <v>new</v>
      </c>
      <c r="R492" t="str">
        <f t="shared" si="50"/>
        <v>high value</v>
      </c>
      <c r="S492" t="str">
        <f t="shared" si="51"/>
        <v>medium</v>
      </c>
      <c r="T492" t="str">
        <f t="shared" si="52"/>
        <v>Sep</v>
      </c>
      <c r="U492">
        <f t="shared" si="53"/>
        <v>2024</v>
      </c>
      <c r="V492" t="str">
        <f t="shared" si="54"/>
        <v>5-10</v>
      </c>
      <c r="W492" t="str">
        <f t="shared" si="55"/>
        <v>Medium</v>
      </c>
    </row>
    <row r="493" spans="1:23" x14ac:dyDescent="0.3">
      <c r="A493">
        <v>600492</v>
      </c>
      <c r="B493">
        <v>27825</v>
      </c>
      <c r="C493">
        <v>56</v>
      </c>
      <c r="D493" t="s">
        <v>7</v>
      </c>
      <c r="E493" t="s">
        <v>13</v>
      </c>
      <c r="F493" t="s">
        <v>30</v>
      </c>
      <c r="G493" t="s">
        <v>25</v>
      </c>
      <c r="H493" s="1">
        <v>45388</v>
      </c>
      <c r="I493" t="s">
        <v>33</v>
      </c>
      <c r="J493">
        <v>81</v>
      </c>
      <c r="K493">
        <v>14.7</v>
      </c>
      <c r="L493">
        <v>1127.3699999999999</v>
      </c>
      <c r="M493">
        <v>50.49</v>
      </c>
      <c r="N493" t="s">
        <v>49</v>
      </c>
      <c r="O493">
        <v>4</v>
      </c>
      <c r="P493" t="str" cm="1">
        <f t="array" ref="P493">_xlfn.IFS(C493&lt;25,"18-24", C493&lt;=35,"25-35", C493&lt;=50,"36-50",TRUE,"50+")</f>
        <v>50+</v>
      </c>
      <c r="Q493" t="str">
        <f t="shared" si="49"/>
        <v>new</v>
      </c>
      <c r="R493" t="str">
        <f t="shared" si="50"/>
        <v>high value</v>
      </c>
      <c r="S493" t="str">
        <f t="shared" si="51"/>
        <v>medium</v>
      </c>
      <c r="T493" t="str">
        <f t="shared" si="52"/>
        <v>Apr</v>
      </c>
      <c r="U493">
        <f t="shared" si="53"/>
        <v>2024</v>
      </c>
      <c r="V493" t="str">
        <f t="shared" si="54"/>
        <v>10-15</v>
      </c>
      <c r="W493" t="str">
        <f t="shared" si="55"/>
        <v>Slow</v>
      </c>
    </row>
    <row r="494" spans="1:23" x14ac:dyDescent="0.3">
      <c r="A494">
        <v>600493</v>
      </c>
      <c r="B494">
        <v>46573</v>
      </c>
      <c r="C494">
        <v>43</v>
      </c>
      <c r="D494" t="s">
        <v>7</v>
      </c>
      <c r="E494" t="s">
        <v>11</v>
      </c>
      <c r="F494" t="s">
        <v>28</v>
      </c>
      <c r="G494" t="s">
        <v>21</v>
      </c>
      <c r="H494" s="1">
        <v>44971</v>
      </c>
      <c r="I494" t="s">
        <v>33</v>
      </c>
      <c r="J494">
        <v>63</v>
      </c>
      <c r="K494">
        <v>11.2</v>
      </c>
      <c r="L494">
        <v>802.26</v>
      </c>
      <c r="M494">
        <v>34.81</v>
      </c>
      <c r="N494" t="s">
        <v>47</v>
      </c>
      <c r="O494">
        <v>1</v>
      </c>
      <c r="P494" t="str" cm="1">
        <f t="array" ref="P494">_xlfn.IFS(C494&lt;25,"18-24", C494&lt;=35,"25-35", C494&lt;=50,"36-50",TRUE,"50+")</f>
        <v>36-50</v>
      </c>
      <c r="Q494" t="str">
        <f t="shared" si="49"/>
        <v>new</v>
      </c>
      <c r="R494" t="str">
        <f t="shared" si="50"/>
        <v>high value</v>
      </c>
      <c r="S494" t="str">
        <f t="shared" si="51"/>
        <v>Low</v>
      </c>
      <c r="T494" t="str">
        <f t="shared" si="52"/>
        <v>Feb</v>
      </c>
      <c r="U494">
        <f t="shared" si="53"/>
        <v>2023</v>
      </c>
      <c r="V494" t="str">
        <f t="shared" si="54"/>
        <v>10-15</v>
      </c>
      <c r="W494" t="str">
        <f t="shared" si="55"/>
        <v>Slow</v>
      </c>
    </row>
    <row r="495" spans="1:23" x14ac:dyDescent="0.3">
      <c r="A495">
        <v>600494</v>
      </c>
      <c r="B495">
        <v>48822</v>
      </c>
      <c r="C495">
        <v>34</v>
      </c>
      <c r="D495" t="s">
        <v>7</v>
      </c>
      <c r="E495" t="s">
        <v>15</v>
      </c>
      <c r="F495" t="s">
        <v>19</v>
      </c>
      <c r="G495" t="s">
        <v>25</v>
      </c>
      <c r="H495" s="1">
        <v>45485</v>
      </c>
      <c r="I495" t="s">
        <v>34</v>
      </c>
      <c r="J495">
        <v>83</v>
      </c>
      <c r="K495">
        <v>11.9</v>
      </c>
      <c r="L495">
        <v>208.65</v>
      </c>
      <c r="M495">
        <v>78.930000000000007</v>
      </c>
      <c r="N495" t="s">
        <v>50</v>
      </c>
      <c r="O495">
        <v>2</v>
      </c>
      <c r="P495" t="str" cm="1">
        <f t="array" ref="P495">_xlfn.IFS(C495&lt;25,"18-24", C495&lt;=35,"25-35", C495&lt;=50,"36-50",TRUE,"50+")</f>
        <v>25-35</v>
      </c>
      <c r="Q495" t="str">
        <f t="shared" si="49"/>
        <v>new</v>
      </c>
      <c r="R495" t="str">
        <f t="shared" si="50"/>
        <v>low</v>
      </c>
      <c r="S495" t="str">
        <f t="shared" si="51"/>
        <v>Low</v>
      </c>
      <c r="T495" t="str">
        <f t="shared" si="52"/>
        <v>Jul</v>
      </c>
      <c r="U495">
        <f t="shared" si="53"/>
        <v>2024</v>
      </c>
      <c r="V495" t="str">
        <f t="shared" si="54"/>
        <v>10-15</v>
      </c>
      <c r="W495" t="str">
        <f t="shared" si="55"/>
        <v>Slow</v>
      </c>
    </row>
    <row r="496" spans="1:23" x14ac:dyDescent="0.3">
      <c r="A496">
        <v>600495</v>
      </c>
      <c r="B496">
        <v>63239</v>
      </c>
      <c r="C496">
        <v>25</v>
      </c>
      <c r="D496" t="s">
        <v>4</v>
      </c>
      <c r="E496" t="s">
        <v>13</v>
      </c>
      <c r="F496" t="s">
        <v>22</v>
      </c>
      <c r="G496" t="s">
        <v>31</v>
      </c>
      <c r="H496" s="1">
        <v>44650</v>
      </c>
      <c r="I496" t="s">
        <v>34</v>
      </c>
      <c r="J496">
        <v>51</v>
      </c>
      <c r="K496">
        <v>11.9</v>
      </c>
      <c r="L496">
        <v>882.56</v>
      </c>
      <c r="M496">
        <v>95.67</v>
      </c>
      <c r="N496" t="s">
        <v>48</v>
      </c>
      <c r="O496">
        <v>2</v>
      </c>
      <c r="P496" t="str" cm="1">
        <f t="array" ref="P496">_xlfn.IFS(C496&lt;25,"18-24", C496&lt;=35,"25-35", C496&lt;=50,"36-50",TRUE,"50+")</f>
        <v>25-35</v>
      </c>
      <c r="Q496" t="str">
        <f t="shared" si="49"/>
        <v>new</v>
      </c>
      <c r="R496" t="str">
        <f t="shared" si="50"/>
        <v>high value</v>
      </c>
      <c r="S496" t="str">
        <f t="shared" si="51"/>
        <v>Low</v>
      </c>
      <c r="T496" t="str">
        <f t="shared" si="52"/>
        <v>Mar</v>
      </c>
      <c r="U496">
        <f t="shared" si="53"/>
        <v>2022</v>
      </c>
      <c r="V496" t="str">
        <f t="shared" si="54"/>
        <v>10-15</v>
      </c>
      <c r="W496" t="str">
        <f t="shared" si="55"/>
        <v>Slow</v>
      </c>
    </row>
    <row r="497" spans="1:23" x14ac:dyDescent="0.3">
      <c r="A497">
        <v>600496</v>
      </c>
      <c r="B497">
        <v>14237</v>
      </c>
      <c r="C497">
        <v>30</v>
      </c>
      <c r="D497" t="s">
        <v>7</v>
      </c>
      <c r="E497" t="s">
        <v>8</v>
      </c>
      <c r="F497" t="s">
        <v>24</v>
      </c>
      <c r="G497" t="s">
        <v>27</v>
      </c>
      <c r="H497" s="1">
        <v>45307</v>
      </c>
      <c r="I497" t="s">
        <v>33</v>
      </c>
      <c r="J497">
        <v>70</v>
      </c>
      <c r="K497">
        <v>12.3</v>
      </c>
      <c r="L497">
        <v>1045.98</v>
      </c>
      <c r="M497">
        <v>109.94</v>
      </c>
      <c r="N497" t="s">
        <v>47</v>
      </c>
      <c r="O497">
        <v>4</v>
      </c>
      <c r="P497" t="str" cm="1">
        <f t="array" ref="P497">_xlfn.IFS(C497&lt;25,"18-24", C497&lt;=35,"25-35", C497&lt;=50,"36-50",TRUE,"50+")</f>
        <v>25-35</v>
      </c>
      <c r="Q497" t="str">
        <f t="shared" si="49"/>
        <v>repeat</v>
      </c>
      <c r="R497" t="str">
        <f t="shared" si="50"/>
        <v>high value</v>
      </c>
      <c r="S497" t="str">
        <f t="shared" si="51"/>
        <v>medium</v>
      </c>
      <c r="T497" t="str">
        <f t="shared" si="52"/>
        <v>Jan</v>
      </c>
      <c r="U497">
        <f t="shared" si="53"/>
        <v>2024</v>
      </c>
      <c r="V497" t="str">
        <f t="shared" si="54"/>
        <v>10-15</v>
      </c>
      <c r="W497" t="str">
        <f t="shared" si="55"/>
        <v>Slow</v>
      </c>
    </row>
    <row r="498" spans="1:23" x14ac:dyDescent="0.3">
      <c r="A498">
        <v>600497</v>
      </c>
      <c r="B498">
        <v>38327</v>
      </c>
      <c r="C498">
        <v>57</v>
      </c>
      <c r="D498" t="s">
        <v>4</v>
      </c>
      <c r="E498" t="s">
        <v>5</v>
      </c>
      <c r="F498" t="s">
        <v>32</v>
      </c>
      <c r="G498" t="s">
        <v>29</v>
      </c>
      <c r="H498" s="1">
        <v>45011</v>
      </c>
      <c r="I498" t="s">
        <v>33</v>
      </c>
      <c r="J498">
        <v>41</v>
      </c>
      <c r="K498">
        <v>13</v>
      </c>
      <c r="L498">
        <v>1387.63</v>
      </c>
      <c r="M498">
        <v>52.18</v>
      </c>
      <c r="N498" t="s">
        <v>48</v>
      </c>
      <c r="O498">
        <v>2</v>
      </c>
      <c r="P498" t="str" cm="1">
        <f t="array" ref="P498">_xlfn.IFS(C498&lt;25,"18-24", C498&lt;=35,"25-35", C498&lt;=50,"36-50",TRUE,"50+")</f>
        <v>50+</v>
      </c>
      <c r="Q498" t="str">
        <f t="shared" si="49"/>
        <v>new</v>
      </c>
      <c r="R498" t="str">
        <f t="shared" si="50"/>
        <v>high value</v>
      </c>
      <c r="S498" t="str">
        <f t="shared" si="51"/>
        <v>Low</v>
      </c>
      <c r="T498" t="str">
        <f t="shared" si="52"/>
        <v>Mar</v>
      </c>
      <c r="U498">
        <f t="shared" si="53"/>
        <v>2023</v>
      </c>
      <c r="V498" t="str">
        <f t="shared" si="54"/>
        <v>10-15</v>
      </c>
      <c r="W498" t="str">
        <f t="shared" si="55"/>
        <v>Medium</v>
      </c>
    </row>
    <row r="499" spans="1:23" x14ac:dyDescent="0.3">
      <c r="A499">
        <v>600498</v>
      </c>
      <c r="B499">
        <v>57369</v>
      </c>
      <c r="C499">
        <v>48</v>
      </c>
      <c r="D499" t="s">
        <v>7</v>
      </c>
      <c r="E499" t="s">
        <v>15</v>
      </c>
      <c r="F499" t="s">
        <v>26</v>
      </c>
      <c r="G499" t="s">
        <v>29</v>
      </c>
      <c r="H499" s="1">
        <v>45518</v>
      </c>
      <c r="I499" t="s">
        <v>34</v>
      </c>
      <c r="J499">
        <v>87</v>
      </c>
      <c r="K499">
        <v>11.1</v>
      </c>
      <c r="L499">
        <v>322.93</v>
      </c>
      <c r="M499">
        <v>116.36</v>
      </c>
      <c r="N499" t="s">
        <v>50</v>
      </c>
      <c r="O499">
        <v>1</v>
      </c>
      <c r="P499" t="str" cm="1">
        <f t="array" ref="P499">_xlfn.IFS(C499&lt;25,"18-24", C499&lt;=35,"25-35", C499&lt;=50,"36-50",TRUE,"50+")</f>
        <v>36-50</v>
      </c>
      <c r="Q499" t="str">
        <f t="shared" si="49"/>
        <v>new</v>
      </c>
      <c r="R499" t="str">
        <f t="shared" si="50"/>
        <v>medium</v>
      </c>
      <c r="S499" t="str">
        <f t="shared" si="51"/>
        <v>Low</v>
      </c>
      <c r="T499" t="str">
        <f t="shared" si="52"/>
        <v>Aug</v>
      </c>
      <c r="U499">
        <f t="shared" si="53"/>
        <v>2024</v>
      </c>
      <c r="V499" t="str">
        <f t="shared" si="54"/>
        <v>10-15</v>
      </c>
      <c r="W499" t="str">
        <f t="shared" si="55"/>
        <v>Slow</v>
      </c>
    </row>
    <row r="500" spans="1:23" x14ac:dyDescent="0.3">
      <c r="A500">
        <v>600499</v>
      </c>
      <c r="B500">
        <v>12286</v>
      </c>
      <c r="C500">
        <v>21</v>
      </c>
      <c r="D500" t="s">
        <v>7</v>
      </c>
      <c r="E500" t="s">
        <v>13</v>
      </c>
      <c r="F500" t="s">
        <v>28</v>
      </c>
      <c r="G500" t="s">
        <v>23</v>
      </c>
      <c r="H500" s="1">
        <v>44786</v>
      </c>
      <c r="I500" t="s">
        <v>34</v>
      </c>
      <c r="J500">
        <v>80</v>
      </c>
      <c r="K500">
        <v>6.6</v>
      </c>
      <c r="L500">
        <v>630.12</v>
      </c>
      <c r="M500">
        <v>76.010000000000005</v>
      </c>
      <c r="N500" t="s">
        <v>48</v>
      </c>
      <c r="O500">
        <v>1</v>
      </c>
      <c r="P500" t="str" cm="1">
        <f t="array" ref="P500">_xlfn.IFS(C500&lt;25,"18-24", C500&lt;=35,"25-35", C500&lt;=50,"36-50",TRUE,"50+")</f>
        <v>18-24</v>
      </c>
      <c r="Q500" t="str">
        <f t="shared" si="49"/>
        <v>repeat</v>
      </c>
      <c r="R500" t="str">
        <f t="shared" si="50"/>
        <v>high value</v>
      </c>
      <c r="S500" t="str">
        <f t="shared" si="51"/>
        <v>Low</v>
      </c>
      <c r="T500" t="str">
        <f t="shared" si="52"/>
        <v>Aug</v>
      </c>
      <c r="U500">
        <f t="shared" si="53"/>
        <v>2022</v>
      </c>
      <c r="V500" t="str">
        <f t="shared" si="54"/>
        <v>5-10</v>
      </c>
      <c r="W500" t="str">
        <f t="shared" si="55"/>
        <v>Slow</v>
      </c>
    </row>
    <row r="501" spans="1:23" x14ac:dyDescent="0.3">
      <c r="A501">
        <v>600500</v>
      </c>
      <c r="B501">
        <v>65139</v>
      </c>
      <c r="C501">
        <v>39</v>
      </c>
      <c r="D501" t="s">
        <v>4</v>
      </c>
      <c r="E501" t="s">
        <v>13</v>
      </c>
      <c r="F501" t="s">
        <v>22</v>
      </c>
      <c r="G501" t="s">
        <v>25</v>
      </c>
      <c r="H501" s="1">
        <v>44900</v>
      </c>
      <c r="I501" t="s">
        <v>34</v>
      </c>
      <c r="J501">
        <v>54</v>
      </c>
      <c r="K501">
        <v>10.3</v>
      </c>
      <c r="L501">
        <v>727.01</v>
      </c>
      <c r="M501">
        <v>67.61</v>
      </c>
      <c r="N501" t="s">
        <v>50</v>
      </c>
      <c r="O501">
        <v>5</v>
      </c>
      <c r="P501" t="str" cm="1">
        <f t="array" ref="P501">_xlfn.IFS(C501&lt;25,"18-24", C501&lt;=35,"25-35", C501&lt;=50,"36-50",TRUE,"50+")</f>
        <v>36-50</v>
      </c>
      <c r="Q501" t="str">
        <f t="shared" si="49"/>
        <v>new</v>
      </c>
      <c r="R501" t="str">
        <f t="shared" si="50"/>
        <v>high value</v>
      </c>
      <c r="S501" t="str">
        <f t="shared" si="51"/>
        <v>High</v>
      </c>
      <c r="T501" t="str">
        <f t="shared" si="52"/>
        <v>Dec</v>
      </c>
      <c r="U501">
        <f t="shared" si="53"/>
        <v>2022</v>
      </c>
      <c r="V501" t="str">
        <f t="shared" si="54"/>
        <v>10-15</v>
      </c>
      <c r="W501" t="str">
        <f t="shared" si="55"/>
        <v>Slow</v>
      </c>
    </row>
    <row r="502" spans="1:23" x14ac:dyDescent="0.3">
      <c r="A502">
        <v>600501</v>
      </c>
      <c r="B502">
        <v>98772</v>
      </c>
      <c r="C502">
        <v>23</v>
      </c>
      <c r="D502" t="s">
        <v>4</v>
      </c>
      <c r="E502" t="s">
        <v>5</v>
      </c>
      <c r="F502" t="s">
        <v>24</v>
      </c>
      <c r="G502" t="s">
        <v>29</v>
      </c>
      <c r="H502" s="1">
        <v>45134</v>
      </c>
      <c r="I502" t="s">
        <v>33</v>
      </c>
      <c r="J502">
        <v>35</v>
      </c>
      <c r="K502">
        <v>7.3</v>
      </c>
      <c r="L502">
        <v>833.69</v>
      </c>
      <c r="M502">
        <v>88.86</v>
      </c>
      <c r="N502" t="s">
        <v>49</v>
      </c>
      <c r="O502">
        <v>5</v>
      </c>
      <c r="P502" t="str" cm="1">
        <f t="array" ref="P502">_xlfn.IFS(C502&lt;25,"18-24", C502&lt;=35,"25-35", C502&lt;=50,"36-50",TRUE,"50+")</f>
        <v>18-24</v>
      </c>
      <c r="Q502" t="str">
        <f t="shared" si="49"/>
        <v>new</v>
      </c>
      <c r="R502" t="str">
        <f t="shared" si="50"/>
        <v>high value</v>
      </c>
      <c r="S502" t="str">
        <f t="shared" si="51"/>
        <v>High</v>
      </c>
      <c r="T502" t="str">
        <f t="shared" si="52"/>
        <v>Jul</v>
      </c>
      <c r="U502">
        <f t="shared" si="53"/>
        <v>2023</v>
      </c>
      <c r="V502" t="str">
        <f t="shared" si="54"/>
        <v>5-10</v>
      </c>
      <c r="W502" t="str">
        <f t="shared" si="55"/>
        <v>Medium</v>
      </c>
    </row>
    <row r="503" spans="1:23" x14ac:dyDescent="0.3">
      <c r="A503">
        <v>600502</v>
      </c>
      <c r="B503">
        <v>91729</v>
      </c>
      <c r="C503">
        <v>42</v>
      </c>
      <c r="D503" t="s">
        <v>7</v>
      </c>
      <c r="E503" t="s">
        <v>16</v>
      </c>
      <c r="F503" t="s">
        <v>19</v>
      </c>
      <c r="G503" t="s">
        <v>25</v>
      </c>
      <c r="H503" s="1">
        <v>45218</v>
      </c>
      <c r="I503" t="s">
        <v>34</v>
      </c>
      <c r="J503">
        <v>27</v>
      </c>
      <c r="K503">
        <v>5.3</v>
      </c>
      <c r="L503">
        <v>1060.19</v>
      </c>
      <c r="M503">
        <v>50.15</v>
      </c>
      <c r="N503" t="s">
        <v>49</v>
      </c>
      <c r="O503">
        <v>4</v>
      </c>
      <c r="P503" t="str" cm="1">
        <f t="array" ref="P503">_xlfn.IFS(C503&lt;25,"18-24", C503&lt;=35,"25-35", C503&lt;=50,"36-50",TRUE,"50+")</f>
        <v>36-50</v>
      </c>
      <c r="Q503" t="str">
        <f t="shared" si="49"/>
        <v>repeat</v>
      </c>
      <c r="R503" t="str">
        <f t="shared" si="50"/>
        <v>high value</v>
      </c>
      <c r="S503" t="str">
        <f t="shared" si="51"/>
        <v>medium</v>
      </c>
      <c r="T503" t="str">
        <f t="shared" si="52"/>
        <v>Oct</v>
      </c>
      <c r="U503">
        <f t="shared" si="53"/>
        <v>2023</v>
      </c>
      <c r="V503" t="str">
        <f t="shared" si="54"/>
        <v>5-10</v>
      </c>
      <c r="W503" t="str">
        <f t="shared" si="55"/>
        <v>Fast</v>
      </c>
    </row>
    <row r="504" spans="1:23" x14ac:dyDescent="0.3">
      <c r="A504">
        <v>600503</v>
      </c>
      <c r="B504">
        <v>92101</v>
      </c>
      <c r="C504">
        <v>63</v>
      </c>
      <c r="D504" t="s">
        <v>4</v>
      </c>
      <c r="E504" t="s">
        <v>11</v>
      </c>
      <c r="F504" t="s">
        <v>30</v>
      </c>
      <c r="G504" t="s">
        <v>23</v>
      </c>
      <c r="H504" s="1">
        <v>44810</v>
      </c>
      <c r="I504" t="s">
        <v>34</v>
      </c>
      <c r="J504">
        <v>68</v>
      </c>
      <c r="K504">
        <v>5.4</v>
      </c>
      <c r="L504">
        <v>1106.29</v>
      </c>
      <c r="M504">
        <v>82.09</v>
      </c>
      <c r="N504" t="s">
        <v>50</v>
      </c>
      <c r="O504">
        <v>3</v>
      </c>
      <c r="P504" t="str" cm="1">
        <f t="array" ref="P504">_xlfn.IFS(C504&lt;25,"18-24", C504&lt;=35,"25-35", C504&lt;=50,"36-50",TRUE,"50+")</f>
        <v>50+</v>
      </c>
      <c r="Q504" t="str">
        <f t="shared" si="49"/>
        <v>new</v>
      </c>
      <c r="R504" t="str">
        <f t="shared" si="50"/>
        <v>high value</v>
      </c>
      <c r="S504" t="str">
        <f t="shared" si="51"/>
        <v>medium</v>
      </c>
      <c r="T504" t="str">
        <f t="shared" si="52"/>
        <v>Sep</v>
      </c>
      <c r="U504">
        <f t="shared" si="53"/>
        <v>2022</v>
      </c>
      <c r="V504" t="str">
        <f t="shared" si="54"/>
        <v>5-10</v>
      </c>
      <c r="W504" t="str">
        <f t="shared" si="55"/>
        <v>Slow</v>
      </c>
    </row>
    <row r="505" spans="1:23" x14ac:dyDescent="0.3">
      <c r="A505">
        <v>600504</v>
      </c>
      <c r="B505">
        <v>86909</v>
      </c>
      <c r="C505">
        <v>34</v>
      </c>
      <c r="D505" t="s">
        <v>4</v>
      </c>
      <c r="E505" t="s">
        <v>8</v>
      </c>
      <c r="F505" t="s">
        <v>28</v>
      </c>
      <c r="G505" t="s">
        <v>23</v>
      </c>
      <c r="H505" s="1">
        <v>44610</v>
      </c>
      <c r="I505" t="s">
        <v>34</v>
      </c>
      <c r="J505">
        <v>48</v>
      </c>
      <c r="K505">
        <v>13.6</v>
      </c>
      <c r="L505">
        <v>608.04</v>
      </c>
      <c r="M505">
        <v>38.82</v>
      </c>
      <c r="N505" t="s">
        <v>48</v>
      </c>
      <c r="O505">
        <v>3</v>
      </c>
      <c r="P505" t="str" cm="1">
        <f t="array" ref="P505">_xlfn.IFS(C505&lt;25,"18-24", C505&lt;=35,"25-35", C505&lt;=50,"36-50",TRUE,"50+")</f>
        <v>25-35</v>
      </c>
      <c r="Q505" t="str">
        <f t="shared" si="49"/>
        <v>repeat</v>
      </c>
      <c r="R505" t="str">
        <f t="shared" si="50"/>
        <v>high value</v>
      </c>
      <c r="S505" t="str">
        <f t="shared" si="51"/>
        <v>medium</v>
      </c>
      <c r="T505" t="str">
        <f t="shared" si="52"/>
        <v>Feb</v>
      </c>
      <c r="U505">
        <f t="shared" si="53"/>
        <v>2022</v>
      </c>
      <c r="V505" t="str">
        <f t="shared" si="54"/>
        <v>10-15</v>
      </c>
      <c r="W505" t="str">
        <f t="shared" si="55"/>
        <v>Slow</v>
      </c>
    </row>
    <row r="506" spans="1:23" x14ac:dyDescent="0.3">
      <c r="A506">
        <v>600505</v>
      </c>
      <c r="B506">
        <v>74243</v>
      </c>
      <c r="C506">
        <v>31</v>
      </c>
      <c r="D506" t="s">
        <v>4</v>
      </c>
      <c r="E506" t="s">
        <v>15</v>
      </c>
      <c r="F506" t="s">
        <v>22</v>
      </c>
      <c r="G506" t="s">
        <v>27</v>
      </c>
      <c r="H506" s="1">
        <v>45103</v>
      </c>
      <c r="I506" t="s">
        <v>33</v>
      </c>
      <c r="J506">
        <v>84</v>
      </c>
      <c r="K506">
        <v>1.7</v>
      </c>
      <c r="L506">
        <v>227.98</v>
      </c>
      <c r="M506">
        <v>21.4</v>
      </c>
      <c r="N506" t="s">
        <v>48</v>
      </c>
      <c r="O506">
        <v>4</v>
      </c>
      <c r="P506" t="str" cm="1">
        <f t="array" ref="P506">_xlfn.IFS(C506&lt;25,"18-24", C506&lt;=35,"25-35", C506&lt;=50,"36-50",TRUE,"50+")</f>
        <v>25-35</v>
      </c>
      <c r="Q506" t="str">
        <f t="shared" si="49"/>
        <v>new</v>
      </c>
      <c r="R506" t="str">
        <f t="shared" si="50"/>
        <v>low</v>
      </c>
      <c r="S506" t="str">
        <f t="shared" si="51"/>
        <v>medium</v>
      </c>
      <c r="T506" t="str">
        <f t="shared" si="52"/>
        <v>Jun</v>
      </c>
      <c r="U506">
        <f t="shared" si="53"/>
        <v>2023</v>
      </c>
      <c r="V506" t="str">
        <f t="shared" si="54"/>
        <v>0-5</v>
      </c>
      <c r="W506" t="str">
        <f t="shared" si="55"/>
        <v>Slow</v>
      </c>
    </row>
    <row r="507" spans="1:23" x14ac:dyDescent="0.3">
      <c r="A507">
        <v>600506</v>
      </c>
      <c r="B507">
        <v>71614</v>
      </c>
      <c r="C507">
        <v>41</v>
      </c>
      <c r="D507" t="s">
        <v>4</v>
      </c>
      <c r="E507" t="s">
        <v>13</v>
      </c>
      <c r="F507" t="s">
        <v>30</v>
      </c>
      <c r="G507" t="s">
        <v>29</v>
      </c>
      <c r="H507" s="1">
        <v>45242</v>
      </c>
      <c r="I507" t="s">
        <v>34</v>
      </c>
      <c r="J507">
        <v>69</v>
      </c>
      <c r="K507">
        <v>13.4</v>
      </c>
      <c r="L507">
        <v>1271.33</v>
      </c>
      <c r="M507">
        <v>33.47</v>
      </c>
      <c r="N507" t="s">
        <v>47</v>
      </c>
      <c r="O507">
        <v>2</v>
      </c>
      <c r="P507" t="str" cm="1">
        <f t="array" ref="P507">_xlfn.IFS(C507&lt;25,"18-24", C507&lt;=35,"25-35", C507&lt;=50,"36-50",TRUE,"50+")</f>
        <v>36-50</v>
      </c>
      <c r="Q507" t="str">
        <f t="shared" si="49"/>
        <v>new</v>
      </c>
      <c r="R507" t="str">
        <f t="shared" si="50"/>
        <v>high value</v>
      </c>
      <c r="S507" t="str">
        <f t="shared" si="51"/>
        <v>Low</v>
      </c>
      <c r="T507" t="str">
        <f t="shared" si="52"/>
        <v>Nov</v>
      </c>
      <c r="U507">
        <f t="shared" si="53"/>
        <v>2023</v>
      </c>
      <c r="V507" t="str">
        <f t="shared" si="54"/>
        <v>10-15</v>
      </c>
      <c r="W507" t="str">
        <f t="shared" si="55"/>
        <v>Slow</v>
      </c>
    </row>
    <row r="508" spans="1:23" x14ac:dyDescent="0.3">
      <c r="A508">
        <v>600507</v>
      </c>
      <c r="B508">
        <v>73612</v>
      </c>
      <c r="C508">
        <v>22</v>
      </c>
      <c r="D508" t="s">
        <v>7</v>
      </c>
      <c r="E508" t="s">
        <v>16</v>
      </c>
      <c r="F508" t="s">
        <v>30</v>
      </c>
      <c r="G508" t="s">
        <v>31</v>
      </c>
      <c r="H508" s="1">
        <v>44849</v>
      </c>
      <c r="I508" t="s">
        <v>34</v>
      </c>
      <c r="J508">
        <v>64</v>
      </c>
      <c r="K508">
        <v>5.8</v>
      </c>
      <c r="L508">
        <v>583.32000000000005</v>
      </c>
      <c r="M508">
        <v>87.58</v>
      </c>
      <c r="N508" t="s">
        <v>47</v>
      </c>
      <c r="O508">
        <v>5</v>
      </c>
      <c r="P508" t="str" cm="1">
        <f t="array" ref="P508">_xlfn.IFS(C508&lt;25,"18-24", C508&lt;=35,"25-35", C508&lt;=50,"36-50",TRUE,"50+")</f>
        <v>18-24</v>
      </c>
      <c r="Q508" t="str">
        <f t="shared" si="49"/>
        <v>new</v>
      </c>
      <c r="R508" t="str">
        <f t="shared" si="50"/>
        <v>high value</v>
      </c>
      <c r="S508" t="str">
        <f t="shared" si="51"/>
        <v>High</v>
      </c>
      <c r="T508" t="str">
        <f t="shared" si="52"/>
        <v>Oct</v>
      </c>
      <c r="U508">
        <f t="shared" si="53"/>
        <v>2022</v>
      </c>
      <c r="V508" t="str">
        <f t="shared" si="54"/>
        <v>5-10</v>
      </c>
      <c r="W508" t="str">
        <f t="shared" si="55"/>
        <v>Slow</v>
      </c>
    </row>
    <row r="509" spans="1:23" x14ac:dyDescent="0.3">
      <c r="A509">
        <v>600508</v>
      </c>
      <c r="B509">
        <v>95700</v>
      </c>
      <c r="C509">
        <v>33</v>
      </c>
      <c r="D509" t="s">
        <v>7</v>
      </c>
      <c r="E509" t="s">
        <v>5</v>
      </c>
      <c r="F509" t="s">
        <v>32</v>
      </c>
      <c r="G509" t="s">
        <v>27</v>
      </c>
      <c r="H509" s="1">
        <v>45288</v>
      </c>
      <c r="I509" t="s">
        <v>34</v>
      </c>
      <c r="J509">
        <v>57</v>
      </c>
      <c r="K509">
        <v>3.5</v>
      </c>
      <c r="L509">
        <v>501.94</v>
      </c>
      <c r="M509">
        <v>57.03</v>
      </c>
      <c r="N509" t="s">
        <v>48</v>
      </c>
      <c r="O509">
        <v>5</v>
      </c>
      <c r="P509" t="str" cm="1">
        <f t="array" ref="P509">_xlfn.IFS(C509&lt;25,"18-24", C509&lt;=35,"25-35", C509&lt;=50,"36-50",TRUE,"50+")</f>
        <v>25-35</v>
      </c>
      <c r="Q509" t="str">
        <f t="shared" si="49"/>
        <v>new</v>
      </c>
      <c r="R509" t="str">
        <f t="shared" si="50"/>
        <v>high value</v>
      </c>
      <c r="S509" t="str">
        <f t="shared" si="51"/>
        <v>High</v>
      </c>
      <c r="T509" t="str">
        <f t="shared" si="52"/>
        <v>Dec</v>
      </c>
      <c r="U509">
        <f t="shared" si="53"/>
        <v>2023</v>
      </c>
      <c r="V509" t="str">
        <f t="shared" si="54"/>
        <v>0-5</v>
      </c>
      <c r="W509" t="str">
        <f t="shared" si="55"/>
        <v>Slow</v>
      </c>
    </row>
    <row r="510" spans="1:23" x14ac:dyDescent="0.3">
      <c r="A510">
        <v>600509</v>
      </c>
      <c r="B510">
        <v>82341</v>
      </c>
      <c r="C510">
        <v>45</v>
      </c>
      <c r="D510" t="s">
        <v>7</v>
      </c>
      <c r="E510" t="s">
        <v>16</v>
      </c>
      <c r="F510" t="s">
        <v>30</v>
      </c>
      <c r="G510" t="s">
        <v>27</v>
      </c>
      <c r="H510" s="1">
        <v>44757</v>
      </c>
      <c r="I510" t="s">
        <v>33</v>
      </c>
      <c r="J510">
        <v>22</v>
      </c>
      <c r="K510">
        <v>8.9</v>
      </c>
      <c r="L510">
        <v>627.66999999999996</v>
      </c>
      <c r="M510">
        <v>96.84</v>
      </c>
      <c r="N510" t="s">
        <v>48</v>
      </c>
      <c r="O510">
        <v>2</v>
      </c>
      <c r="P510" t="str" cm="1">
        <f t="array" ref="P510">_xlfn.IFS(C510&lt;25,"18-24", C510&lt;=35,"25-35", C510&lt;=50,"36-50",TRUE,"50+")</f>
        <v>36-50</v>
      </c>
      <c r="Q510" t="str">
        <f t="shared" si="49"/>
        <v>new</v>
      </c>
      <c r="R510" t="str">
        <f t="shared" si="50"/>
        <v>high value</v>
      </c>
      <c r="S510" t="str">
        <f t="shared" si="51"/>
        <v>Low</v>
      </c>
      <c r="T510" t="str">
        <f t="shared" si="52"/>
        <v>Jul</v>
      </c>
      <c r="U510">
        <f t="shared" si="53"/>
        <v>2022</v>
      </c>
      <c r="V510" t="str">
        <f t="shared" si="54"/>
        <v>5-10</v>
      </c>
      <c r="W510" t="str">
        <f t="shared" si="55"/>
        <v>Fast</v>
      </c>
    </row>
    <row r="511" spans="1:23" x14ac:dyDescent="0.3">
      <c r="A511">
        <v>600510</v>
      </c>
      <c r="B511">
        <v>31004</v>
      </c>
      <c r="C511">
        <v>49</v>
      </c>
      <c r="D511" t="s">
        <v>4</v>
      </c>
      <c r="E511" t="s">
        <v>8</v>
      </c>
      <c r="F511" t="s">
        <v>22</v>
      </c>
      <c r="G511" t="s">
        <v>21</v>
      </c>
      <c r="H511" s="1">
        <v>45312</v>
      </c>
      <c r="I511" t="s">
        <v>34</v>
      </c>
      <c r="J511">
        <v>48</v>
      </c>
      <c r="K511">
        <v>9.6999999999999993</v>
      </c>
      <c r="L511">
        <v>649.91</v>
      </c>
      <c r="M511">
        <v>79.430000000000007</v>
      </c>
      <c r="N511" t="s">
        <v>49</v>
      </c>
      <c r="O511">
        <v>5</v>
      </c>
      <c r="P511" t="str" cm="1">
        <f t="array" ref="P511">_xlfn.IFS(C511&lt;25,"18-24", C511&lt;=35,"25-35", C511&lt;=50,"36-50",TRUE,"50+")</f>
        <v>36-50</v>
      </c>
      <c r="Q511" t="str">
        <f t="shared" si="49"/>
        <v>new</v>
      </c>
      <c r="R511" t="str">
        <f t="shared" si="50"/>
        <v>high value</v>
      </c>
      <c r="S511" t="str">
        <f t="shared" si="51"/>
        <v>High</v>
      </c>
      <c r="T511" t="str">
        <f t="shared" si="52"/>
        <v>Jan</v>
      </c>
      <c r="U511">
        <f t="shared" si="53"/>
        <v>2024</v>
      </c>
      <c r="V511" t="str">
        <f t="shared" si="54"/>
        <v>5-10</v>
      </c>
      <c r="W511" t="str">
        <f t="shared" si="55"/>
        <v>Slow</v>
      </c>
    </row>
    <row r="512" spans="1:23" x14ac:dyDescent="0.3">
      <c r="A512">
        <v>600511</v>
      </c>
      <c r="B512">
        <v>71105</v>
      </c>
      <c r="C512">
        <v>32</v>
      </c>
      <c r="D512" t="s">
        <v>4</v>
      </c>
      <c r="E512" t="s">
        <v>8</v>
      </c>
      <c r="F512" t="s">
        <v>19</v>
      </c>
      <c r="G512" t="s">
        <v>29</v>
      </c>
      <c r="H512" s="1">
        <v>45471</v>
      </c>
      <c r="I512" t="s">
        <v>33</v>
      </c>
      <c r="J512">
        <v>74</v>
      </c>
      <c r="K512">
        <v>1.9</v>
      </c>
      <c r="L512">
        <v>171.6</v>
      </c>
      <c r="M512">
        <v>85.49</v>
      </c>
      <c r="N512" t="s">
        <v>48</v>
      </c>
      <c r="O512">
        <v>4</v>
      </c>
      <c r="P512" t="str" cm="1">
        <f t="array" ref="P512">_xlfn.IFS(C512&lt;25,"18-24", C512&lt;=35,"25-35", C512&lt;=50,"36-50",TRUE,"50+")</f>
        <v>25-35</v>
      </c>
      <c r="Q512" t="str">
        <f t="shared" si="49"/>
        <v>new</v>
      </c>
      <c r="R512" t="str">
        <f t="shared" si="50"/>
        <v>low</v>
      </c>
      <c r="S512" t="str">
        <f t="shared" si="51"/>
        <v>medium</v>
      </c>
      <c r="T512" t="str">
        <f t="shared" si="52"/>
        <v>Jun</v>
      </c>
      <c r="U512">
        <f t="shared" si="53"/>
        <v>2024</v>
      </c>
      <c r="V512" t="str">
        <f t="shared" si="54"/>
        <v>0-5</v>
      </c>
      <c r="W512" t="str">
        <f t="shared" si="55"/>
        <v>Slow</v>
      </c>
    </row>
    <row r="513" spans="1:23" x14ac:dyDescent="0.3">
      <c r="A513">
        <v>600512</v>
      </c>
      <c r="B513">
        <v>13841</v>
      </c>
      <c r="C513">
        <v>64</v>
      </c>
      <c r="D513" t="s">
        <v>4</v>
      </c>
      <c r="E513" t="s">
        <v>13</v>
      </c>
      <c r="F513" t="s">
        <v>24</v>
      </c>
      <c r="G513" t="s">
        <v>21</v>
      </c>
      <c r="H513" s="1">
        <v>45347</v>
      </c>
      <c r="I513" t="s">
        <v>33</v>
      </c>
      <c r="J513">
        <v>88</v>
      </c>
      <c r="K513">
        <v>14.7</v>
      </c>
      <c r="L513">
        <v>374.35</v>
      </c>
      <c r="M513">
        <v>108.01</v>
      </c>
      <c r="N513" t="s">
        <v>47</v>
      </c>
      <c r="O513">
        <v>1</v>
      </c>
      <c r="P513" t="str" cm="1">
        <f t="array" ref="P513">_xlfn.IFS(C513&lt;25,"18-24", C513&lt;=35,"25-35", C513&lt;=50,"36-50",TRUE,"50+")</f>
        <v>50+</v>
      </c>
      <c r="Q513" t="str">
        <f t="shared" si="49"/>
        <v>new</v>
      </c>
      <c r="R513" t="str">
        <f t="shared" si="50"/>
        <v>medium</v>
      </c>
      <c r="S513" t="str">
        <f t="shared" si="51"/>
        <v>Low</v>
      </c>
      <c r="T513" t="str">
        <f t="shared" si="52"/>
        <v>Feb</v>
      </c>
      <c r="U513">
        <f t="shared" si="53"/>
        <v>2024</v>
      </c>
      <c r="V513" t="str">
        <f t="shared" si="54"/>
        <v>10-15</v>
      </c>
      <c r="W513" t="str">
        <f t="shared" si="55"/>
        <v>Slow</v>
      </c>
    </row>
    <row r="514" spans="1:23" x14ac:dyDescent="0.3">
      <c r="A514">
        <v>600513</v>
      </c>
      <c r="B514">
        <v>63473</v>
      </c>
      <c r="C514">
        <v>18</v>
      </c>
      <c r="D514" t="s">
        <v>4</v>
      </c>
      <c r="E514" t="s">
        <v>11</v>
      </c>
      <c r="F514" t="s">
        <v>32</v>
      </c>
      <c r="G514" t="s">
        <v>25</v>
      </c>
      <c r="H514" s="1">
        <v>44658</v>
      </c>
      <c r="I514" t="s">
        <v>34</v>
      </c>
      <c r="J514">
        <v>54</v>
      </c>
      <c r="K514">
        <v>8.6999999999999993</v>
      </c>
      <c r="L514">
        <v>1390.39</v>
      </c>
      <c r="M514">
        <v>115.11</v>
      </c>
      <c r="N514" t="s">
        <v>48</v>
      </c>
      <c r="O514">
        <v>4</v>
      </c>
      <c r="P514" t="str" cm="1">
        <f t="array" ref="P514">_xlfn.IFS(C514&lt;25,"18-24", C514&lt;=35,"25-35", C514&lt;=50,"36-50",TRUE,"50+")</f>
        <v>18-24</v>
      </c>
      <c r="Q514" t="str">
        <f t="shared" si="49"/>
        <v>new</v>
      </c>
      <c r="R514" t="str">
        <f t="shared" si="50"/>
        <v>high value</v>
      </c>
      <c r="S514" t="str">
        <f t="shared" si="51"/>
        <v>medium</v>
      </c>
      <c r="T514" t="str">
        <f t="shared" si="52"/>
        <v>Apr</v>
      </c>
      <c r="U514">
        <f t="shared" si="53"/>
        <v>2022</v>
      </c>
      <c r="V514" t="str">
        <f t="shared" si="54"/>
        <v>5-10</v>
      </c>
      <c r="W514" t="str">
        <f t="shared" si="55"/>
        <v>Slow</v>
      </c>
    </row>
    <row r="515" spans="1:23" x14ac:dyDescent="0.3">
      <c r="A515">
        <v>600514</v>
      </c>
      <c r="B515">
        <v>70757</v>
      </c>
      <c r="C515">
        <v>46</v>
      </c>
      <c r="D515" t="s">
        <v>4</v>
      </c>
      <c r="E515" t="s">
        <v>13</v>
      </c>
      <c r="F515" t="s">
        <v>18</v>
      </c>
      <c r="G515" t="s">
        <v>21</v>
      </c>
      <c r="H515" s="1">
        <v>45252</v>
      </c>
      <c r="I515" t="s">
        <v>33</v>
      </c>
      <c r="J515">
        <v>88</v>
      </c>
      <c r="K515">
        <v>5.4</v>
      </c>
      <c r="L515">
        <v>627.23</v>
      </c>
      <c r="M515">
        <v>72.09</v>
      </c>
      <c r="N515" t="s">
        <v>47</v>
      </c>
      <c r="O515">
        <v>1</v>
      </c>
      <c r="P515" t="str" cm="1">
        <f t="array" ref="P515">_xlfn.IFS(C515&lt;25,"18-24", C515&lt;=35,"25-35", C515&lt;=50,"36-50",TRUE,"50+")</f>
        <v>36-50</v>
      </c>
      <c r="Q515" t="str">
        <f t="shared" ref="Q515:Q578" si="56">IF(COUNTIF($B:$B,B515)&gt;1,"repeat","new")</f>
        <v>new</v>
      </c>
      <c r="R515" t="str">
        <f t="shared" ref="R515:R578" si="57">IF(L515&gt;500,"high value",IF( L515&gt;250,"medium","low"))</f>
        <v>high value</v>
      </c>
      <c r="S515" t="str">
        <f t="shared" ref="S515:S578" si="58">IF(O515&lt;=2,"Low",IF(O515&lt;=4,"medium","High"))</f>
        <v>Low</v>
      </c>
      <c r="T515" t="str">
        <f t="shared" ref="T515:T578" si="59">TEXT(H515,"MMM")</f>
        <v>Nov</v>
      </c>
      <c r="U515">
        <f t="shared" ref="U515:U578" si="60">YEAR(H515)</f>
        <v>2023</v>
      </c>
      <c r="V515" t="str">
        <f t="shared" ref="V515:V578" si="61">IF(K515&lt;=5,"0-5",IF(K515&lt;=10,"5-10",IF(K515&lt;=15,"10-15","15+")))</f>
        <v>5-10</v>
      </c>
      <c r="W515" t="str">
        <f t="shared" ref="W515:W578" si="62">IF(J515&lt;=30,"Fast",IF(J515&lt;=45,"Medium","Slow"))</f>
        <v>Slow</v>
      </c>
    </row>
    <row r="516" spans="1:23" x14ac:dyDescent="0.3">
      <c r="A516">
        <v>600515</v>
      </c>
      <c r="B516">
        <v>13935</v>
      </c>
      <c r="C516">
        <v>42</v>
      </c>
      <c r="D516" t="s">
        <v>4</v>
      </c>
      <c r="E516" t="s">
        <v>16</v>
      </c>
      <c r="F516" t="s">
        <v>18</v>
      </c>
      <c r="G516" t="s">
        <v>29</v>
      </c>
      <c r="H516" s="1">
        <v>44821</v>
      </c>
      <c r="I516" t="s">
        <v>33</v>
      </c>
      <c r="J516">
        <v>76</v>
      </c>
      <c r="K516">
        <v>7.1</v>
      </c>
      <c r="L516">
        <v>1100.4100000000001</v>
      </c>
      <c r="M516">
        <v>25.4</v>
      </c>
      <c r="N516" t="s">
        <v>48</v>
      </c>
      <c r="O516">
        <v>1</v>
      </c>
      <c r="P516" t="str" cm="1">
        <f t="array" ref="P516">_xlfn.IFS(C516&lt;25,"18-24", C516&lt;=35,"25-35", C516&lt;=50,"36-50",TRUE,"50+")</f>
        <v>36-50</v>
      </c>
      <c r="Q516" t="str">
        <f t="shared" si="56"/>
        <v>new</v>
      </c>
      <c r="R516" t="str">
        <f t="shared" si="57"/>
        <v>high value</v>
      </c>
      <c r="S516" t="str">
        <f t="shared" si="58"/>
        <v>Low</v>
      </c>
      <c r="T516" t="str">
        <f t="shared" si="59"/>
        <v>Sep</v>
      </c>
      <c r="U516">
        <f t="shared" si="60"/>
        <v>2022</v>
      </c>
      <c r="V516" t="str">
        <f t="shared" si="61"/>
        <v>5-10</v>
      </c>
      <c r="W516" t="str">
        <f t="shared" si="62"/>
        <v>Slow</v>
      </c>
    </row>
    <row r="517" spans="1:23" x14ac:dyDescent="0.3">
      <c r="A517">
        <v>600516</v>
      </c>
      <c r="B517">
        <v>13845</v>
      </c>
      <c r="C517">
        <v>50</v>
      </c>
      <c r="D517" t="s">
        <v>4</v>
      </c>
      <c r="E517" t="s">
        <v>5</v>
      </c>
      <c r="F517" t="s">
        <v>18</v>
      </c>
      <c r="G517" t="s">
        <v>23</v>
      </c>
      <c r="H517" s="1">
        <v>45474</v>
      </c>
      <c r="I517" t="s">
        <v>33</v>
      </c>
      <c r="J517">
        <v>21</v>
      </c>
      <c r="K517">
        <v>7.3</v>
      </c>
      <c r="L517">
        <v>889.6</v>
      </c>
      <c r="M517">
        <v>41.5</v>
      </c>
      <c r="N517" t="s">
        <v>47</v>
      </c>
      <c r="O517">
        <v>2</v>
      </c>
      <c r="P517" t="str" cm="1">
        <f t="array" ref="P517">_xlfn.IFS(C517&lt;25,"18-24", C517&lt;=35,"25-35", C517&lt;=50,"36-50",TRUE,"50+")</f>
        <v>36-50</v>
      </c>
      <c r="Q517" t="str">
        <f t="shared" si="56"/>
        <v>new</v>
      </c>
      <c r="R517" t="str">
        <f t="shared" si="57"/>
        <v>high value</v>
      </c>
      <c r="S517" t="str">
        <f t="shared" si="58"/>
        <v>Low</v>
      </c>
      <c r="T517" t="str">
        <f t="shared" si="59"/>
        <v>Jul</v>
      </c>
      <c r="U517">
        <f t="shared" si="60"/>
        <v>2024</v>
      </c>
      <c r="V517" t="str">
        <f t="shared" si="61"/>
        <v>5-10</v>
      </c>
      <c r="W517" t="str">
        <f t="shared" si="62"/>
        <v>Fast</v>
      </c>
    </row>
    <row r="518" spans="1:23" x14ac:dyDescent="0.3">
      <c r="A518">
        <v>600517</v>
      </c>
      <c r="B518">
        <v>98242</v>
      </c>
      <c r="C518">
        <v>24</v>
      </c>
      <c r="D518" t="s">
        <v>4</v>
      </c>
      <c r="E518" t="s">
        <v>8</v>
      </c>
      <c r="F518" t="s">
        <v>32</v>
      </c>
      <c r="G518" t="s">
        <v>31</v>
      </c>
      <c r="H518" s="1">
        <v>45249</v>
      </c>
      <c r="I518" t="s">
        <v>33</v>
      </c>
      <c r="J518">
        <v>37</v>
      </c>
      <c r="K518">
        <v>3.3</v>
      </c>
      <c r="L518">
        <v>838.74</v>
      </c>
      <c r="M518">
        <v>73.95</v>
      </c>
      <c r="N518" t="s">
        <v>49</v>
      </c>
      <c r="O518">
        <v>4</v>
      </c>
      <c r="P518" t="str" cm="1">
        <f t="array" ref="P518">_xlfn.IFS(C518&lt;25,"18-24", C518&lt;=35,"25-35", C518&lt;=50,"36-50",TRUE,"50+")</f>
        <v>18-24</v>
      </c>
      <c r="Q518" t="str">
        <f t="shared" si="56"/>
        <v>new</v>
      </c>
      <c r="R518" t="str">
        <f t="shared" si="57"/>
        <v>high value</v>
      </c>
      <c r="S518" t="str">
        <f t="shared" si="58"/>
        <v>medium</v>
      </c>
      <c r="T518" t="str">
        <f t="shared" si="59"/>
        <v>Nov</v>
      </c>
      <c r="U518">
        <f t="shared" si="60"/>
        <v>2023</v>
      </c>
      <c r="V518" t="str">
        <f t="shared" si="61"/>
        <v>0-5</v>
      </c>
      <c r="W518" t="str">
        <f t="shared" si="62"/>
        <v>Medium</v>
      </c>
    </row>
    <row r="519" spans="1:23" x14ac:dyDescent="0.3">
      <c r="A519">
        <v>600518</v>
      </c>
      <c r="B519">
        <v>66521</v>
      </c>
      <c r="C519">
        <v>26</v>
      </c>
      <c r="D519" t="s">
        <v>7</v>
      </c>
      <c r="E519" t="s">
        <v>15</v>
      </c>
      <c r="F519" t="s">
        <v>19</v>
      </c>
      <c r="G519" t="s">
        <v>23</v>
      </c>
      <c r="H519" s="1">
        <v>44880</v>
      </c>
      <c r="I519" t="s">
        <v>34</v>
      </c>
      <c r="J519">
        <v>70</v>
      </c>
      <c r="K519">
        <v>2.2000000000000002</v>
      </c>
      <c r="L519">
        <v>1307.9100000000001</v>
      </c>
      <c r="M519">
        <v>43.22</v>
      </c>
      <c r="N519" t="s">
        <v>48</v>
      </c>
      <c r="O519">
        <v>3</v>
      </c>
      <c r="P519" t="str" cm="1">
        <f t="array" ref="P519">_xlfn.IFS(C519&lt;25,"18-24", C519&lt;=35,"25-35", C519&lt;=50,"36-50",TRUE,"50+")</f>
        <v>25-35</v>
      </c>
      <c r="Q519" t="str">
        <f t="shared" si="56"/>
        <v>new</v>
      </c>
      <c r="R519" t="str">
        <f t="shared" si="57"/>
        <v>high value</v>
      </c>
      <c r="S519" t="str">
        <f t="shared" si="58"/>
        <v>medium</v>
      </c>
      <c r="T519" t="str">
        <f t="shared" si="59"/>
        <v>Nov</v>
      </c>
      <c r="U519">
        <f t="shared" si="60"/>
        <v>2022</v>
      </c>
      <c r="V519" t="str">
        <f t="shared" si="61"/>
        <v>0-5</v>
      </c>
      <c r="W519" t="str">
        <f t="shared" si="62"/>
        <v>Slow</v>
      </c>
    </row>
    <row r="520" spans="1:23" x14ac:dyDescent="0.3">
      <c r="A520">
        <v>600519</v>
      </c>
      <c r="B520">
        <v>13349</v>
      </c>
      <c r="C520">
        <v>30</v>
      </c>
      <c r="D520" t="s">
        <v>4</v>
      </c>
      <c r="E520" t="s">
        <v>5</v>
      </c>
      <c r="F520" t="s">
        <v>32</v>
      </c>
      <c r="G520" t="s">
        <v>27</v>
      </c>
      <c r="H520" s="1">
        <v>45301</v>
      </c>
      <c r="I520" t="s">
        <v>33</v>
      </c>
      <c r="J520">
        <v>53</v>
      </c>
      <c r="K520">
        <v>4.5999999999999996</v>
      </c>
      <c r="L520">
        <v>1494.97</v>
      </c>
      <c r="M520">
        <v>78.09</v>
      </c>
      <c r="N520" t="s">
        <v>49</v>
      </c>
      <c r="O520">
        <v>4</v>
      </c>
      <c r="P520" t="str" cm="1">
        <f t="array" ref="P520">_xlfn.IFS(C520&lt;25,"18-24", C520&lt;=35,"25-35", C520&lt;=50,"36-50",TRUE,"50+")</f>
        <v>25-35</v>
      </c>
      <c r="Q520" t="str">
        <f t="shared" si="56"/>
        <v>repeat</v>
      </c>
      <c r="R520" t="str">
        <f t="shared" si="57"/>
        <v>high value</v>
      </c>
      <c r="S520" t="str">
        <f t="shared" si="58"/>
        <v>medium</v>
      </c>
      <c r="T520" t="str">
        <f t="shared" si="59"/>
        <v>Jan</v>
      </c>
      <c r="U520">
        <f t="shared" si="60"/>
        <v>2024</v>
      </c>
      <c r="V520" t="str">
        <f t="shared" si="61"/>
        <v>0-5</v>
      </c>
      <c r="W520" t="str">
        <f t="shared" si="62"/>
        <v>Slow</v>
      </c>
    </row>
    <row r="521" spans="1:23" x14ac:dyDescent="0.3">
      <c r="A521">
        <v>600520</v>
      </c>
      <c r="B521">
        <v>14429</v>
      </c>
      <c r="C521">
        <v>19</v>
      </c>
      <c r="D521" t="s">
        <v>7</v>
      </c>
      <c r="E521" t="s">
        <v>5</v>
      </c>
      <c r="F521" t="s">
        <v>30</v>
      </c>
      <c r="G521" t="s">
        <v>23</v>
      </c>
      <c r="H521" s="1">
        <v>44846</v>
      </c>
      <c r="I521" t="s">
        <v>33</v>
      </c>
      <c r="J521">
        <v>44</v>
      </c>
      <c r="K521">
        <v>11.9</v>
      </c>
      <c r="L521">
        <v>191.75</v>
      </c>
      <c r="M521">
        <v>113.11</v>
      </c>
      <c r="N521" t="s">
        <v>50</v>
      </c>
      <c r="O521">
        <v>1</v>
      </c>
      <c r="P521" t="str" cm="1">
        <f t="array" ref="P521">_xlfn.IFS(C521&lt;25,"18-24", C521&lt;=35,"25-35", C521&lt;=50,"36-50",TRUE,"50+")</f>
        <v>18-24</v>
      </c>
      <c r="Q521" t="str">
        <f t="shared" si="56"/>
        <v>new</v>
      </c>
      <c r="R521" t="str">
        <f t="shared" si="57"/>
        <v>low</v>
      </c>
      <c r="S521" t="str">
        <f t="shared" si="58"/>
        <v>Low</v>
      </c>
      <c r="T521" t="str">
        <f t="shared" si="59"/>
        <v>Oct</v>
      </c>
      <c r="U521">
        <f t="shared" si="60"/>
        <v>2022</v>
      </c>
      <c r="V521" t="str">
        <f t="shared" si="61"/>
        <v>10-15</v>
      </c>
      <c r="W521" t="str">
        <f t="shared" si="62"/>
        <v>Medium</v>
      </c>
    </row>
    <row r="522" spans="1:23" x14ac:dyDescent="0.3">
      <c r="A522">
        <v>600521</v>
      </c>
      <c r="B522">
        <v>29935</v>
      </c>
      <c r="C522">
        <v>30</v>
      </c>
      <c r="D522" t="s">
        <v>4</v>
      </c>
      <c r="E522" t="s">
        <v>16</v>
      </c>
      <c r="F522" t="s">
        <v>19</v>
      </c>
      <c r="G522" t="s">
        <v>21</v>
      </c>
      <c r="H522" s="1">
        <v>45459</v>
      </c>
      <c r="I522" t="s">
        <v>33</v>
      </c>
      <c r="J522">
        <v>58</v>
      </c>
      <c r="K522">
        <v>8.5</v>
      </c>
      <c r="L522">
        <v>336.69</v>
      </c>
      <c r="M522">
        <v>94.91</v>
      </c>
      <c r="N522" t="s">
        <v>48</v>
      </c>
      <c r="O522">
        <v>5</v>
      </c>
      <c r="P522" t="str" cm="1">
        <f t="array" ref="P522">_xlfn.IFS(C522&lt;25,"18-24", C522&lt;=35,"25-35", C522&lt;=50,"36-50",TRUE,"50+")</f>
        <v>25-35</v>
      </c>
      <c r="Q522" t="str">
        <f t="shared" si="56"/>
        <v>new</v>
      </c>
      <c r="R522" t="str">
        <f t="shared" si="57"/>
        <v>medium</v>
      </c>
      <c r="S522" t="str">
        <f t="shared" si="58"/>
        <v>High</v>
      </c>
      <c r="T522" t="str">
        <f t="shared" si="59"/>
        <v>Jun</v>
      </c>
      <c r="U522">
        <f t="shared" si="60"/>
        <v>2024</v>
      </c>
      <c r="V522" t="str">
        <f t="shared" si="61"/>
        <v>5-10</v>
      </c>
      <c r="W522" t="str">
        <f t="shared" si="62"/>
        <v>Slow</v>
      </c>
    </row>
    <row r="523" spans="1:23" x14ac:dyDescent="0.3">
      <c r="A523">
        <v>600522</v>
      </c>
      <c r="B523">
        <v>48606</v>
      </c>
      <c r="C523">
        <v>36</v>
      </c>
      <c r="D523" t="s">
        <v>7</v>
      </c>
      <c r="E523" t="s">
        <v>13</v>
      </c>
      <c r="F523" t="s">
        <v>30</v>
      </c>
      <c r="G523" t="s">
        <v>25</v>
      </c>
      <c r="H523" s="1">
        <v>45279</v>
      </c>
      <c r="I523" t="s">
        <v>34</v>
      </c>
      <c r="J523">
        <v>52</v>
      </c>
      <c r="K523">
        <v>13</v>
      </c>
      <c r="L523">
        <v>1476.11</v>
      </c>
      <c r="M523">
        <v>43.32</v>
      </c>
      <c r="N523" t="s">
        <v>49</v>
      </c>
      <c r="O523">
        <v>2</v>
      </c>
      <c r="P523" t="str" cm="1">
        <f t="array" ref="P523">_xlfn.IFS(C523&lt;25,"18-24", C523&lt;=35,"25-35", C523&lt;=50,"36-50",TRUE,"50+")</f>
        <v>36-50</v>
      </c>
      <c r="Q523" t="str">
        <f t="shared" si="56"/>
        <v>repeat</v>
      </c>
      <c r="R523" t="str">
        <f t="shared" si="57"/>
        <v>high value</v>
      </c>
      <c r="S523" t="str">
        <f t="shared" si="58"/>
        <v>Low</v>
      </c>
      <c r="T523" t="str">
        <f t="shared" si="59"/>
        <v>Dec</v>
      </c>
      <c r="U523">
        <f t="shared" si="60"/>
        <v>2023</v>
      </c>
      <c r="V523" t="str">
        <f t="shared" si="61"/>
        <v>10-15</v>
      </c>
      <c r="W523" t="str">
        <f t="shared" si="62"/>
        <v>Slow</v>
      </c>
    </row>
    <row r="524" spans="1:23" x14ac:dyDescent="0.3">
      <c r="A524">
        <v>600523</v>
      </c>
      <c r="B524">
        <v>75242</v>
      </c>
      <c r="C524">
        <v>32</v>
      </c>
      <c r="D524" t="s">
        <v>7</v>
      </c>
      <c r="E524" t="s">
        <v>8</v>
      </c>
      <c r="F524" t="s">
        <v>32</v>
      </c>
      <c r="G524" t="s">
        <v>29</v>
      </c>
      <c r="H524" s="1">
        <v>45566</v>
      </c>
      <c r="I524" t="s">
        <v>33</v>
      </c>
      <c r="J524">
        <v>77</v>
      </c>
      <c r="K524">
        <v>4.7</v>
      </c>
      <c r="L524">
        <v>389.47</v>
      </c>
      <c r="M524">
        <v>26.41</v>
      </c>
      <c r="N524" t="s">
        <v>47</v>
      </c>
      <c r="O524">
        <v>5</v>
      </c>
      <c r="P524" t="str" cm="1">
        <f t="array" ref="P524">_xlfn.IFS(C524&lt;25,"18-24", C524&lt;=35,"25-35", C524&lt;=50,"36-50",TRUE,"50+")</f>
        <v>25-35</v>
      </c>
      <c r="Q524" t="str">
        <f t="shared" si="56"/>
        <v>new</v>
      </c>
      <c r="R524" t="str">
        <f t="shared" si="57"/>
        <v>medium</v>
      </c>
      <c r="S524" t="str">
        <f t="shared" si="58"/>
        <v>High</v>
      </c>
      <c r="T524" t="str">
        <f t="shared" si="59"/>
        <v>Oct</v>
      </c>
      <c r="U524">
        <f t="shared" si="60"/>
        <v>2024</v>
      </c>
      <c r="V524" t="str">
        <f t="shared" si="61"/>
        <v>0-5</v>
      </c>
      <c r="W524" t="str">
        <f t="shared" si="62"/>
        <v>Slow</v>
      </c>
    </row>
    <row r="525" spans="1:23" x14ac:dyDescent="0.3">
      <c r="A525">
        <v>600524</v>
      </c>
      <c r="B525">
        <v>87009</v>
      </c>
      <c r="C525">
        <v>64</v>
      </c>
      <c r="D525" t="s">
        <v>7</v>
      </c>
      <c r="E525" t="s">
        <v>8</v>
      </c>
      <c r="F525" t="s">
        <v>30</v>
      </c>
      <c r="G525" t="s">
        <v>27</v>
      </c>
      <c r="H525" s="1">
        <v>44821</v>
      </c>
      <c r="I525" t="s">
        <v>33</v>
      </c>
      <c r="J525">
        <v>21</v>
      </c>
      <c r="K525">
        <v>10.4</v>
      </c>
      <c r="L525">
        <v>538.77</v>
      </c>
      <c r="M525">
        <v>100.43</v>
      </c>
      <c r="N525" t="s">
        <v>47</v>
      </c>
      <c r="O525">
        <v>5</v>
      </c>
      <c r="P525" t="str" cm="1">
        <f t="array" ref="P525">_xlfn.IFS(C525&lt;25,"18-24", C525&lt;=35,"25-35", C525&lt;=50,"36-50",TRUE,"50+")</f>
        <v>50+</v>
      </c>
      <c r="Q525" t="str">
        <f t="shared" si="56"/>
        <v>new</v>
      </c>
      <c r="R525" t="str">
        <f t="shared" si="57"/>
        <v>high value</v>
      </c>
      <c r="S525" t="str">
        <f t="shared" si="58"/>
        <v>High</v>
      </c>
      <c r="T525" t="str">
        <f t="shared" si="59"/>
        <v>Sep</v>
      </c>
      <c r="U525">
        <f t="shared" si="60"/>
        <v>2022</v>
      </c>
      <c r="V525" t="str">
        <f t="shared" si="61"/>
        <v>10-15</v>
      </c>
      <c r="W525" t="str">
        <f t="shared" si="62"/>
        <v>Fast</v>
      </c>
    </row>
    <row r="526" spans="1:23" x14ac:dyDescent="0.3">
      <c r="A526">
        <v>600525</v>
      </c>
      <c r="B526">
        <v>87794</v>
      </c>
      <c r="C526">
        <v>25</v>
      </c>
      <c r="D526" t="s">
        <v>4</v>
      </c>
      <c r="E526" t="s">
        <v>16</v>
      </c>
      <c r="F526" t="s">
        <v>30</v>
      </c>
      <c r="G526" t="s">
        <v>23</v>
      </c>
      <c r="H526" s="1">
        <v>45238</v>
      </c>
      <c r="I526" t="s">
        <v>33</v>
      </c>
      <c r="J526">
        <v>65</v>
      </c>
      <c r="K526">
        <v>4.2</v>
      </c>
      <c r="L526">
        <v>253.52</v>
      </c>
      <c r="M526">
        <v>118</v>
      </c>
      <c r="N526" t="s">
        <v>48</v>
      </c>
      <c r="O526">
        <v>5</v>
      </c>
      <c r="P526" t="str" cm="1">
        <f t="array" ref="P526">_xlfn.IFS(C526&lt;25,"18-24", C526&lt;=35,"25-35", C526&lt;=50,"36-50",TRUE,"50+")</f>
        <v>25-35</v>
      </c>
      <c r="Q526" t="str">
        <f t="shared" si="56"/>
        <v>new</v>
      </c>
      <c r="R526" t="str">
        <f t="shared" si="57"/>
        <v>medium</v>
      </c>
      <c r="S526" t="str">
        <f t="shared" si="58"/>
        <v>High</v>
      </c>
      <c r="T526" t="str">
        <f t="shared" si="59"/>
        <v>Nov</v>
      </c>
      <c r="U526">
        <f t="shared" si="60"/>
        <v>2023</v>
      </c>
      <c r="V526" t="str">
        <f t="shared" si="61"/>
        <v>0-5</v>
      </c>
      <c r="W526" t="str">
        <f t="shared" si="62"/>
        <v>Slow</v>
      </c>
    </row>
    <row r="527" spans="1:23" x14ac:dyDescent="0.3">
      <c r="A527">
        <v>600526</v>
      </c>
      <c r="B527">
        <v>16816</v>
      </c>
      <c r="C527">
        <v>22</v>
      </c>
      <c r="D527" t="s">
        <v>7</v>
      </c>
      <c r="E527" t="s">
        <v>11</v>
      </c>
      <c r="F527" t="s">
        <v>24</v>
      </c>
      <c r="G527" t="s">
        <v>25</v>
      </c>
      <c r="H527" s="1">
        <v>44996</v>
      </c>
      <c r="I527" t="s">
        <v>34</v>
      </c>
      <c r="J527">
        <v>60</v>
      </c>
      <c r="K527">
        <v>13.3</v>
      </c>
      <c r="L527">
        <v>962.7</v>
      </c>
      <c r="M527">
        <v>80.47</v>
      </c>
      <c r="N527" t="s">
        <v>50</v>
      </c>
      <c r="O527">
        <v>5</v>
      </c>
      <c r="P527" t="str" cm="1">
        <f t="array" ref="P527">_xlfn.IFS(C527&lt;25,"18-24", C527&lt;=35,"25-35", C527&lt;=50,"36-50",TRUE,"50+")</f>
        <v>18-24</v>
      </c>
      <c r="Q527" t="str">
        <f t="shared" si="56"/>
        <v>new</v>
      </c>
      <c r="R527" t="str">
        <f t="shared" si="57"/>
        <v>high value</v>
      </c>
      <c r="S527" t="str">
        <f t="shared" si="58"/>
        <v>High</v>
      </c>
      <c r="T527" t="str">
        <f t="shared" si="59"/>
        <v>Mar</v>
      </c>
      <c r="U527">
        <f t="shared" si="60"/>
        <v>2023</v>
      </c>
      <c r="V527" t="str">
        <f t="shared" si="61"/>
        <v>10-15</v>
      </c>
      <c r="W527" t="str">
        <f t="shared" si="62"/>
        <v>Slow</v>
      </c>
    </row>
    <row r="528" spans="1:23" x14ac:dyDescent="0.3">
      <c r="A528">
        <v>600527</v>
      </c>
      <c r="B528">
        <v>71483</v>
      </c>
      <c r="C528">
        <v>50</v>
      </c>
      <c r="D528" t="s">
        <v>7</v>
      </c>
      <c r="E528" t="s">
        <v>8</v>
      </c>
      <c r="F528" t="s">
        <v>28</v>
      </c>
      <c r="G528" t="s">
        <v>31</v>
      </c>
      <c r="H528" s="1">
        <v>45024</v>
      </c>
      <c r="I528" t="s">
        <v>33</v>
      </c>
      <c r="J528">
        <v>34</v>
      </c>
      <c r="K528">
        <v>7.1</v>
      </c>
      <c r="L528">
        <v>984.55</v>
      </c>
      <c r="M528">
        <v>21.91</v>
      </c>
      <c r="N528" t="s">
        <v>47</v>
      </c>
      <c r="O528">
        <v>3</v>
      </c>
      <c r="P528" t="str" cm="1">
        <f t="array" ref="P528">_xlfn.IFS(C528&lt;25,"18-24", C528&lt;=35,"25-35", C528&lt;=50,"36-50",TRUE,"50+")</f>
        <v>36-50</v>
      </c>
      <c r="Q528" t="str">
        <f t="shared" si="56"/>
        <v>new</v>
      </c>
      <c r="R528" t="str">
        <f t="shared" si="57"/>
        <v>high value</v>
      </c>
      <c r="S528" t="str">
        <f t="shared" si="58"/>
        <v>medium</v>
      </c>
      <c r="T528" t="str">
        <f t="shared" si="59"/>
        <v>Apr</v>
      </c>
      <c r="U528">
        <f t="shared" si="60"/>
        <v>2023</v>
      </c>
      <c r="V528" t="str">
        <f t="shared" si="61"/>
        <v>5-10</v>
      </c>
      <c r="W528" t="str">
        <f t="shared" si="62"/>
        <v>Medium</v>
      </c>
    </row>
    <row r="529" spans="1:23" x14ac:dyDescent="0.3">
      <c r="A529">
        <v>600528</v>
      </c>
      <c r="B529">
        <v>77078</v>
      </c>
      <c r="C529">
        <v>62</v>
      </c>
      <c r="D529" t="s">
        <v>4</v>
      </c>
      <c r="E529" t="s">
        <v>13</v>
      </c>
      <c r="F529" t="s">
        <v>28</v>
      </c>
      <c r="G529" t="s">
        <v>27</v>
      </c>
      <c r="H529" s="1">
        <v>44679</v>
      </c>
      <c r="I529" t="s">
        <v>33</v>
      </c>
      <c r="J529">
        <v>34</v>
      </c>
      <c r="K529">
        <v>3.5</v>
      </c>
      <c r="L529">
        <v>1370.49</v>
      </c>
      <c r="M529">
        <v>58.38</v>
      </c>
      <c r="N529" t="s">
        <v>47</v>
      </c>
      <c r="O529">
        <v>3</v>
      </c>
      <c r="P529" t="str" cm="1">
        <f t="array" ref="P529">_xlfn.IFS(C529&lt;25,"18-24", C529&lt;=35,"25-35", C529&lt;=50,"36-50",TRUE,"50+")</f>
        <v>50+</v>
      </c>
      <c r="Q529" t="str">
        <f t="shared" si="56"/>
        <v>new</v>
      </c>
      <c r="R529" t="str">
        <f t="shared" si="57"/>
        <v>high value</v>
      </c>
      <c r="S529" t="str">
        <f t="shared" si="58"/>
        <v>medium</v>
      </c>
      <c r="T529" t="str">
        <f t="shared" si="59"/>
        <v>Apr</v>
      </c>
      <c r="U529">
        <f t="shared" si="60"/>
        <v>2022</v>
      </c>
      <c r="V529" t="str">
        <f t="shared" si="61"/>
        <v>0-5</v>
      </c>
      <c r="W529" t="str">
        <f t="shared" si="62"/>
        <v>Medium</v>
      </c>
    </row>
    <row r="530" spans="1:23" x14ac:dyDescent="0.3">
      <c r="A530">
        <v>600529</v>
      </c>
      <c r="B530">
        <v>15961</v>
      </c>
      <c r="C530">
        <v>62</v>
      </c>
      <c r="D530" t="s">
        <v>7</v>
      </c>
      <c r="E530" t="s">
        <v>8</v>
      </c>
      <c r="F530" t="s">
        <v>26</v>
      </c>
      <c r="G530" t="s">
        <v>31</v>
      </c>
      <c r="H530" s="1">
        <v>45225</v>
      </c>
      <c r="I530" t="s">
        <v>34</v>
      </c>
      <c r="J530">
        <v>40</v>
      </c>
      <c r="K530">
        <v>10.3</v>
      </c>
      <c r="L530">
        <v>938.82</v>
      </c>
      <c r="M530">
        <v>74.709999999999994</v>
      </c>
      <c r="N530" t="s">
        <v>50</v>
      </c>
      <c r="O530">
        <v>3</v>
      </c>
      <c r="P530" t="str" cm="1">
        <f t="array" ref="P530">_xlfn.IFS(C530&lt;25,"18-24", C530&lt;=35,"25-35", C530&lt;=50,"36-50",TRUE,"50+")</f>
        <v>50+</v>
      </c>
      <c r="Q530" t="str">
        <f t="shared" si="56"/>
        <v>new</v>
      </c>
      <c r="R530" t="str">
        <f t="shared" si="57"/>
        <v>high value</v>
      </c>
      <c r="S530" t="str">
        <f t="shared" si="58"/>
        <v>medium</v>
      </c>
      <c r="T530" t="str">
        <f t="shared" si="59"/>
        <v>Oct</v>
      </c>
      <c r="U530">
        <f t="shared" si="60"/>
        <v>2023</v>
      </c>
      <c r="V530" t="str">
        <f t="shared" si="61"/>
        <v>10-15</v>
      </c>
      <c r="W530" t="str">
        <f t="shared" si="62"/>
        <v>Medium</v>
      </c>
    </row>
    <row r="531" spans="1:23" x14ac:dyDescent="0.3">
      <c r="A531">
        <v>600530</v>
      </c>
      <c r="B531">
        <v>50801</v>
      </c>
      <c r="C531">
        <v>28</v>
      </c>
      <c r="D531" t="s">
        <v>7</v>
      </c>
      <c r="E531" t="s">
        <v>5</v>
      </c>
      <c r="F531" t="s">
        <v>28</v>
      </c>
      <c r="G531" t="s">
        <v>25</v>
      </c>
      <c r="H531" s="1">
        <v>45190</v>
      </c>
      <c r="I531" t="s">
        <v>34</v>
      </c>
      <c r="J531">
        <v>41</v>
      </c>
      <c r="K531">
        <v>1.9</v>
      </c>
      <c r="L531">
        <v>1174.9000000000001</v>
      </c>
      <c r="M531">
        <v>59.13</v>
      </c>
      <c r="N531" t="s">
        <v>48</v>
      </c>
      <c r="O531">
        <v>2</v>
      </c>
      <c r="P531" t="str" cm="1">
        <f t="array" ref="P531">_xlfn.IFS(C531&lt;25,"18-24", C531&lt;=35,"25-35", C531&lt;=50,"36-50",TRUE,"50+")</f>
        <v>25-35</v>
      </c>
      <c r="Q531" t="str">
        <f t="shared" si="56"/>
        <v>new</v>
      </c>
      <c r="R531" t="str">
        <f t="shared" si="57"/>
        <v>high value</v>
      </c>
      <c r="S531" t="str">
        <f t="shared" si="58"/>
        <v>Low</v>
      </c>
      <c r="T531" t="str">
        <f t="shared" si="59"/>
        <v>Sep</v>
      </c>
      <c r="U531">
        <f t="shared" si="60"/>
        <v>2023</v>
      </c>
      <c r="V531" t="str">
        <f t="shared" si="61"/>
        <v>0-5</v>
      </c>
      <c r="W531" t="str">
        <f t="shared" si="62"/>
        <v>Medium</v>
      </c>
    </row>
    <row r="532" spans="1:23" x14ac:dyDescent="0.3">
      <c r="A532">
        <v>600531</v>
      </c>
      <c r="B532">
        <v>26137</v>
      </c>
      <c r="C532">
        <v>37</v>
      </c>
      <c r="D532" t="s">
        <v>7</v>
      </c>
      <c r="E532" t="s">
        <v>16</v>
      </c>
      <c r="F532" t="s">
        <v>22</v>
      </c>
      <c r="G532" t="s">
        <v>27</v>
      </c>
      <c r="H532" s="1">
        <v>45280</v>
      </c>
      <c r="I532" t="s">
        <v>34</v>
      </c>
      <c r="J532">
        <v>82</v>
      </c>
      <c r="K532">
        <v>2.9</v>
      </c>
      <c r="L532">
        <v>579.19000000000005</v>
      </c>
      <c r="M532">
        <v>117.97</v>
      </c>
      <c r="N532" t="s">
        <v>47</v>
      </c>
      <c r="O532">
        <v>4</v>
      </c>
      <c r="P532" t="str" cm="1">
        <f t="array" ref="P532">_xlfn.IFS(C532&lt;25,"18-24", C532&lt;=35,"25-35", C532&lt;=50,"36-50",TRUE,"50+")</f>
        <v>36-50</v>
      </c>
      <c r="Q532" t="str">
        <f t="shared" si="56"/>
        <v>new</v>
      </c>
      <c r="R532" t="str">
        <f t="shared" si="57"/>
        <v>high value</v>
      </c>
      <c r="S532" t="str">
        <f t="shared" si="58"/>
        <v>medium</v>
      </c>
      <c r="T532" t="str">
        <f t="shared" si="59"/>
        <v>Dec</v>
      </c>
      <c r="U532">
        <f t="shared" si="60"/>
        <v>2023</v>
      </c>
      <c r="V532" t="str">
        <f t="shared" si="61"/>
        <v>0-5</v>
      </c>
      <c r="W532" t="str">
        <f t="shared" si="62"/>
        <v>Slow</v>
      </c>
    </row>
    <row r="533" spans="1:23" x14ac:dyDescent="0.3">
      <c r="A533">
        <v>600532</v>
      </c>
      <c r="B533">
        <v>88934</v>
      </c>
      <c r="C533">
        <v>20</v>
      </c>
      <c r="D533" t="s">
        <v>4</v>
      </c>
      <c r="E533" t="s">
        <v>11</v>
      </c>
      <c r="F533" t="s">
        <v>18</v>
      </c>
      <c r="G533" t="s">
        <v>29</v>
      </c>
      <c r="H533" s="1">
        <v>45023</v>
      </c>
      <c r="I533" t="s">
        <v>34</v>
      </c>
      <c r="J533">
        <v>60</v>
      </c>
      <c r="K533">
        <v>2.6</v>
      </c>
      <c r="L533">
        <v>1452.7</v>
      </c>
      <c r="M533">
        <v>70.17</v>
      </c>
      <c r="N533" t="s">
        <v>47</v>
      </c>
      <c r="O533">
        <v>4</v>
      </c>
      <c r="P533" t="str" cm="1">
        <f t="array" ref="P533">_xlfn.IFS(C533&lt;25,"18-24", C533&lt;=35,"25-35", C533&lt;=50,"36-50",TRUE,"50+")</f>
        <v>18-24</v>
      </c>
      <c r="Q533" t="str">
        <f t="shared" si="56"/>
        <v>new</v>
      </c>
      <c r="R533" t="str">
        <f t="shared" si="57"/>
        <v>high value</v>
      </c>
      <c r="S533" t="str">
        <f t="shared" si="58"/>
        <v>medium</v>
      </c>
      <c r="T533" t="str">
        <f t="shared" si="59"/>
        <v>Apr</v>
      </c>
      <c r="U533">
        <f t="shared" si="60"/>
        <v>2023</v>
      </c>
      <c r="V533" t="str">
        <f t="shared" si="61"/>
        <v>0-5</v>
      </c>
      <c r="W533" t="str">
        <f t="shared" si="62"/>
        <v>Slow</v>
      </c>
    </row>
    <row r="534" spans="1:23" x14ac:dyDescent="0.3">
      <c r="A534">
        <v>600533</v>
      </c>
      <c r="B534">
        <v>73347</v>
      </c>
      <c r="C534">
        <v>30</v>
      </c>
      <c r="D534" t="s">
        <v>7</v>
      </c>
      <c r="E534" t="s">
        <v>5</v>
      </c>
      <c r="F534" t="s">
        <v>26</v>
      </c>
      <c r="G534" t="s">
        <v>27</v>
      </c>
      <c r="H534" s="1">
        <v>45539</v>
      </c>
      <c r="I534" t="s">
        <v>34</v>
      </c>
      <c r="J534">
        <v>89</v>
      </c>
      <c r="K534">
        <v>12.8</v>
      </c>
      <c r="L534">
        <v>175.03</v>
      </c>
      <c r="M534">
        <v>23.4</v>
      </c>
      <c r="N534" t="s">
        <v>50</v>
      </c>
      <c r="O534">
        <v>5</v>
      </c>
      <c r="P534" t="str" cm="1">
        <f t="array" ref="P534">_xlfn.IFS(C534&lt;25,"18-24", C534&lt;=35,"25-35", C534&lt;=50,"36-50",TRUE,"50+")</f>
        <v>25-35</v>
      </c>
      <c r="Q534" t="str">
        <f t="shared" si="56"/>
        <v>new</v>
      </c>
      <c r="R534" t="str">
        <f t="shared" si="57"/>
        <v>low</v>
      </c>
      <c r="S534" t="str">
        <f t="shared" si="58"/>
        <v>High</v>
      </c>
      <c r="T534" t="str">
        <f t="shared" si="59"/>
        <v>Sep</v>
      </c>
      <c r="U534">
        <f t="shared" si="60"/>
        <v>2024</v>
      </c>
      <c r="V534" t="str">
        <f t="shared" si="61"/>
        <v>10-15</v>
      </c>
      <c r="W534" t="str">
        <f t="shared" si="62"/>
        <v>Slow</v>
      </c>
    </row>
    <row r="535" spans="1:23" x14ac:dyDescent="0.3">
      <c r="A535">
        <v>600534</v>
      </c>
      <c r="B535">
        <v>86769</v>
      </c>
      <c r="C535">
        <v>25</v>
      </c>
      <c r="D535" t="s">
        <v>7</v>
      </c>
      <c r="E535" t="s">
        <v>16</v>
      </c>
      <c r="F535" t="s">
        <v>28</v>
      </c>
      <c r="G535" t="s">
        <v>21</v>
      </c>
      <c r="H535" s="1">
        <v>45495</v>
      </c>
      <c r="I535" t="s">
        <v>33</v>
      </c>
      <c r="J535">
        <v>21</v>
      </c>
      <c r="K535">
        <v>1.8</v>
      </c>
      <c r="L535">
        <v>474.15</v>
      </c>
      <c r="M535">
        <v>87.95</v>
      </c>
      <c r="N535" t="s">
        <v>48</v>
      </c>
      <c r="O535">
        <v>1</v>
      </c>
      <c r="P535" t="str" cm="1">
        <f t="array" ref="P535">_xlfn.IFS(C535&lt;25,"18-24", C535&lt;=35,"25-35", C535&lt;=50,"36-50",TRUE,"50+")</f>
        <v>25-35</v>
      </c>
      <c r="Q535" t="str">
        <f t="shared" si="56"/>
        <v>new</v>
      </c>
      <c r="R535" t="str">
        <f t="shared" si="57"/>
        <v>medium</v>
      </c>
      <c r="S535" t="str">
        <f t="shared" si="58"/>
        <v>Low</v>
      </c>
      <c r="T535" t="str">
        <f t="shared" si="59"/>
        <v>Jul</v>
      </c>
      <c r="U535">
        <f t="shared" si="60"/>
        <v>2024</v>
      </c>
      <c r="V535" t="str">
        <f t="shared" si="61"/>
        <v>0-5</v>
      </c>
      <c r="W535" t="str">
        <f t="shared" si="62"/>
        <v>Fast</v>
      </c>
    </row>
    <row r="536" spans="1:23" x14ac:dyDescent="0.3">
      <c r="A536">
        <v>600535</v>
      </c>
      <c r="B536">
        <v>76859</v>
      </c>
      <c r="C536">
        <v>62</v>
      </c>
      <c r="D536" t="s">
        <v>7</v>
      </c>
      <c r="E536" t="s">
        <v>15</v>
      </c>
      <c r="F536" t="s">
        <v>26</v>
      </c>
      <c r="G536" t="s">
        <v>23</v>
      </c>
      <c r="H536" s="1">
        <v>45045</v>
      </c>
      <c r="I536" t="s">
        <v>34</v>
      </c>
      <c r="J536">
        <v>50</v>
      </c>
      <c r="K536">
        <v>3.2</v>
      </c>
      <c r="L536">
        <v>1256.76</v>
      </c>
      <c r="M536">
        <v>59.15</v>
      </c>
      <c r="N536" t="s">
        <v>48</v>
      </c>
      <c r="O536">
        <v>4</v>
      </c>
      <c r="P536" t="str" cm="1">
        <f t="array" ref="P536">_xlfn.IFS(C536&lt;25,"18-24", C536&lt;=35,"25-35", C536&lt;=50,"36-50",TRUE,"50+")</f>
        <v>50+</v>
      </c>
      <c r="Q536" t="str">
        <f t="shared" si="56"/>
        <v>new</v>
      </c>
      <c r="R536" t="str">
        <f t="shared" si="57"/>
        <v>high value</v>
      </c>
      <c r="S536" t="str">
        <f t="shared" si="58"/>
        <v>medium</v>
      </c>
      <c r="T536" t="str">
        <f t="shared" si="59"/>
        <v>Apr</v>
      </c>
      <c r="U536">
        <f t="shared" si="60"/>
        <v>2023</v>
      </c>
      <c r="V536" t="str">
        <f t="shared" si="61"/>
        <v>0-5</v>
      </c>
      <c r="W536" t="str">
        <f t="shared" si="62"/>
        <v>Slow</v>
      </c>
    </row>
    <row r="537" spans="1:23" x14ac:dyDescent="0.3">
      <c r="A537">
        <v>600536</v>
      </c>
      <c r="B537">
        <v>66461</v>
      </c>
      <c r="C537">
        <v>46</v>
      </c>
      <c r="D537" t="s">
        <v>7</v>
      </c>
      <c r="E537" t="s">
        <v>16</v>
      </c>
      <c r="F537" t="s">
        <v>24</v>
      </c>
      <c r="G537" t="s">
        <v>27</v>
      </c>
      <c r="H537" s="1">
        <v>44724</v>
      </c>
      <c r="I537" t="s">
        <v>34</v>
      </c>
      <c r="J537">
        <v>28</v>
      </c>
      <c r="K537">
        <v>11.2</v>
      </c>
      <c r="L537">
        <v>974.24</v>
      </c>
      <c r="M537">
        <v>39.64</v>
      </c>
      <c r="N537" t="s">
        <v>48</v>
      </c>
      <c r="O537">
        <v>5</v>
      </c>
      <c r="P537" t="str" cm="1">
        <f t="array" ref="P537">_xlfn.IFS(C537&lt;25,"18-24", C537&lt;=35,"25-35", C537&lt;=50,"36-50",TRUE,"50+")</f>
        <v>36-50</v>
      </c>
      <c r="Q537" t="str">
        <f t="shared" si="56"/>
        <v>new</v>
      </c>
      <c r="R537" t="str">
        <f t="shared" si="57"/>
        <v>high value</v>
      </c>
      <c r="S537" t="str">
        <f t="shared" si="58"/>
        <v>High</v>
      </c>
      <c r="T537" t="str">
        <f t="shared" si="59"/>
        <v>Jun</v>
      </c>
      <c r="U537">
        <f t="shared" si="60"/>
        <v>2022</v>
      </c>
      <c r="V537" t="str">
        <f t="shared" si="61"/>
        <v>10-15</v>
      </c>
      <c r="W537" t="str">
        <f t="shared" si="62"/>
        <v>Fast</v>
      </c>
    </row>
    <row r="538" spans="1:23" x14ac:dyDescent="0.3">
      <c r="A538">
        <v>600537</v>
      </c>
      <c r="B538">
        <v>86870</v>
      </c>
      <c r="C538">
        <v>57</v>
      </c>
      <c r="D538" t="s">
        <v>4</v>
      </c>
      <c r="E538" t="s">
        <v>11</v>
      </c>
      <c r="F538" t="s">
        <v>30</v>
      </c>
      <c r="G538" t="s">
        <v>31</v>
      </c>
      <c r="H538" s="1">
        <v>44632</v>
      </c>
      <c r="I538" t="s">
        <v>34</v>
      </c>
      <c r="J538">
        <v>59</v>
      </c>
      <c r="K538">
        <v>6.4</v>
      </c>
      <c r="L538">
        <v>1301.1300000000001</v>
      </c>
      <c r="M538">
        <v>83.3</v>
      </c>
      <c r="N538" t="s">
        <v>48</v>
      </c>
      <c r="O538">
        <v>5</v>
      </c>
      <c r="P538" t="str" cm="1">
        <f t="array" ref="P538">_xlfn.IFS(C538&lt;25,"18-24", C538&lt;=35,"25-35", C538&lt;=50,"36-50",TRUE,"50+")</f>
        <v>50+</v>
      </c>
      <c r="Q538" t="str">
        <f t="shared" si="56"/>
        <v>new</v>
      </c>
      <c r="R538" t="str">
        <f t="shared" si="57"/>
        <v>high value</v>
      </c>
      <c r="S538" t="str">
        <f t="shared" si="58"/>
        <v>High</v>
      </c>
      <c r="T538" t="str">
        <f t="shared" si="59"/>
        <v>Mar</v>
      </c>
      <c r="U538">
        <f t="shared" si="60"/>
        <v>2022</v>
      </c>
      <c r="V538" t="str">
        <f t="shared" si="61"/>
        <v>5-10</v>
      </c>
      <c r="W538" t="str">
        <f t="shared" si="62"/>
        <v>Slow</v>
      </c>
    </row>
    <row r="539" spans="1:23" x14ac:dyDescent="0.3">
      <c r="A539">
        <v>600538</v>
      </c>
      <c r="B539">
        <v>24245</v>
      </c>
      <c r="C539">
        <v>38</v>
      </c>
      <c r="D539" t="s">
        <v>7</v>
      </c>
      <c r="E539" t="s">
        <v>15</v>
      </c>
      <c r="F539" t="s">
        <v>22</v>
      </c>
      <c r="G539" t="s">
        <v>25</v>
      </c>
      <c r="H539" s="1">
        <v>45622</v>
      </c>
      <c r="I539" t="s">
        <v>33</v>
      </c>
      <c r="J539">
        <v>38</v>
      </c>
      <c r="K539">
        <v>10.9</v>
      </c>
      <c r="L539">
        <v>628.53</v>
      </c>
      <c r="M539">
        <v>94.14</v>
      </c>
      <c r="N539" t="s">
        <v>48</v>
      </c>
      <c r="O539">
        <v>5</v>
      </c>
      <c r="P539" t="str" cm="1">
        <f t="array" ref="P539">_xlfn.IFS(C539&lt;25,"18-24", C539&lt;=35,"25-35", C539&lt;=50,"36-50",TRUE,"50+")</f>
        <v>36-50</v>
      </c>
      <c r="Q539" t="str">
        <f t="shared" si="56"/>
        <v>new</v>
      </c>
      <c r="R539" t="str">
        <f t="shared" si="57"/>
        <v>high value</v>
      </c>
      <c r="S539" t="str">
        <f t="shared" si="58"/>
        <v>High</v>
      </c>
      <c r="T539" t="str">
        <f t="shared" si="59"/>
        <v>Nov</v>
      </c>
      <c r="U539">
        <f t="shared" si="60"/>
        <v>2024</v>
      </c>
      <c r="V539" t="str">
        <f t="shared" si="61"/>
        <v>10-15</v>
      </c>
      <c r="W539" t="str">
        <f t="shared" si="62"/>
        <v>Medium</v>
      </c>
    </row>
    <row r="540" spans="1:23" x14ac:dyDescent="0.3">
      <c r="A540">
        <v>600539</v>
      </c>
      <c r="B540">
        <v>37427</v>
      </c>
      <c r="C540">
        <v>42</v>
      </c>
      <c r="D540" t="s">
        <v>4</v>
      </c>
      <c r="E540" t="s">
        <v>13</v>
      </c>
      <c r="F540" t="s">
        <v>32</v>
      </c>
      <c r="G540" t="s">
        <v>21</v>
      </c>
      <c r="H540" s="1">
        <v>44917</v>
      </c>
      <c r="I540" t="s">
        <v>33</v>
      </c>
      <c r="J540">
        <v>68</v>
      </c>
      <c r="K540">
        <v>2.2999999999999998</v>
      </c>
      <c r="L540">
        <v>1467.29</v>
      </c>
      <c r="M540">
        <v>115.46</v>
      </c>
      <c r="N540" t="s">
        <v>48</v>
      </c>
      <c r="O540">
        <v>5</v>
      </c>
      <c r="P540" t="str" cm="1">
        <f t="array" ref="P540">_xlfn.IFS(C540&lt;25,"18-24", C540&lt;=35,"25-35", C540&lt;=50,"36-50",TRUE,"50+")</f>
        <v>36-50</v>
      </c>
      <c r="Q540" t="str">
        <f t="shared" si="56"/>
        <v>repeat</v>
      </c>
      <c r="R540" t="str">
        <f t="shared" si="57"/>
        <v>high value</v>
      </c>
      <c r="S540" t="str">
        <f t="shared" si="58"/>
        <v>High</v>
      </c>
      <c r="T540" t="str">
        <f t="shared" si="59"/>
        <v>Dec</v>
      </c>
      <c r="U540">
        <f t="shared" si="60"/>
        <v>2022</v>
      </c>
      <c r="V540" t="str">
        <f t="shared" si="61"/>
        <v>0-5</v>
      </c>
      <c r="W540" t="str">
        <f t="shared" si="62"/>
        <v>Slow</v>
      </c>
    </row>
    <row r="541" spans="1:23" x14ac:dyDescent="0.3">
      <c r="A541">
        <v>600540</v>
      </c>
      <c r="B541">
        <v>64987</v>
      </c>
      <c r="C541">
        <v>36</v>
      </c>
      <c r="D541" t="s">
        <v>4</v>
      </c>
      <c r="E541" t="s">
        <v>16</v>
      </c>
      <c r="F541" t="s">
        <v>24</v>
      </c>
      <c r="G541" t="s">
        <v>27</v>
      </c>
      <c r="H541" s="1">
        <v>45125</v>
      </c>
      <c r="I541" t="s">
        <v>33</v>
      </c>
      <c r="J541">
        <v>67</v>
      </c>
      <c r="K541">
        <v>4.5999999999999996</v>
      </c>
      <c r="L541">
        <v>481.27</v>
      </c>
      <c r="M541">
        <v>48.43</v>
      </c>
      <c r="N541" t="s">
        <v>50</v>
      </c>
      <c r="O541">
        <v>2</v>
      </c>
      <c r="P541" t="str" cm="1">
        <f t="array" ref="P541">_xlfn.IFS(C541&lt;25,"18-24", C541&lt;=35,"25-35", C541&lt;=50,"36-50",TRUE,"50+")</f>
        <v>36-50</v>
      </c>
      <c r="Q541" t="str">
        <f t="shared" si="56"/>
        <v>new</v>
      </c>
      <c r="R541" t="str">
        <f t="shared" si="57"/>
        <v>medium</v>
      </c>
      <c r="S541" t="str">
        <f t="shared" si="58"/>
        <v>Low</v>
      </c>
      <c r="T541" t="str">
        <f t="shared" si="59"/>
        <v>Jul</v>
      </c>
      <c r="U541">
        <f t="shared" si="60"/>
        <v>2023</v>
      </c>
      <c r="V541" t="str">
        <f t="shared" si="61"/>
        <v>0-5</v>
      </c>
      <c r="W541" t="str">
        <f t="shared" si="62"/>
        <v>Slow</v>
      </c>
    </row>
    <row r="542" spans="1:23" x14ac:dyDescent="0.3">
      <c r="A542">
        <v>600541</v>
      </c>
      <c r="B542">
        <v>57240</v>
      </c>
      <c r="C542">
        <v>63</v>
      </c>
      <c r="D542" t="s">
        <v>4</v>
      </c>
      <c r="E542" t="s">
        <v>13</v>
      </c>
      <c r="F542" t="s">
        <v>24</v>
      </c>
      <c r="G542" t="s">
        <v>27</v>
      </c>
      <c r="H542" s="1">
        <v>44772</v>
      </c>
      <c r="I542" t="s">
        <v>33</v>
      </c>
      <c r="J542">
        <v>53</v>
      </c>
      <c r="K542">
        <v>12.3</v>
      </c>
      <c r="L542">
        <v>437.76</v>
      </c>
      <c r="M542">
        <v>109.07</v>
      </c>
      <c r="N542" t="s">
        <v>47</v>
      </c>
      <c r="O542">
        <v>5</v>
      </c>
      <c r="P542" t="str" cm="1">
        <f t="array" ref="P542">_xlfn.IFS(C542&lt;25,"18-24", C542&lt;=35,"25-35", C542&lt;=50,"36-50",TRUE,"50+")</f>
        <v>50+</v>
      </c>
      <c r="Q542" t="str">
        <f t="shared" si="56"/>
        <v>new</v>
      </c>
      <c r="R542" t="str">
        <f t="shared" si="57"/>
        <v>medium</v>
      </c>
      <c r="S542" t="str">
        <f t="shared" si="58"/>
        <v>High</v>
      </c>
      <c r="T542" t="str">
        <f t="shared" si="59"/>
        <v>Jul</v>
      </c>
      <c r="U542">
        <f t="shared" si="60"/>
        <v>2022</v>
      </c>
      <c r="V542" t="str">
        <f t="shared" si="61"/>
        <v>10-15</v>
      </c>
      <c r="W542" t="str">
        <f t="shared" si="62"/>
        <v>Slow</v>
      </c>
    </row>
    <row r="543" spans="1:23" x14ac:dyDescent="0.3">
      <c r="A543">
        <v>600542</v>
      </c>
      <c r="B543">
        <v>45148</v>
      </c>
      <c r="C543">
        <v>64</v>
      </c>
      <c r="D543" t="s">
        <v>7</v>
      </c>
      <c r="E543" t="s">
        <v>13</v>
      </c>
      <c r="F543" t="s">
        <v>18</v>
      </c>
      <c r="G543" t="s">
        <v>23</v>
      </c>
      <c r="H543" s="1">
        <v>45131</v>
      </c>
      <c r="I543" t="s">
        <v>34</v>
      </c>
      <c r="J543">
        <v>79</v>
      </c>
      <c r="K543">
        <v>14.7</v>
      </c>
      <c r="L543">
        <v>367.35</v>
      </c>
      <c r="M543">
        <v>77.16</v>
      </c>
      <c r="N543" t="s">
        <v>47</v>
      </c>
      <c r="O543">
        <v>5</v>
      </c>
      <c r="P543" t="str" cm="1">
        <f t="array" ref="P543">_xlfn.IFS(C543&lt;25,"18-24", C543&lt;=35,"25-35", C543&lt;=50,"36-50",TRUE,"50+")</f>
        <v>50+</v>
      </c>
      <c r="Q543" t="str">
        <f t="shared" si="56"/>
        <v>new</v>
      </c>
      <c r="R543" t="str">
        <f t="shared" si="57"/>
        <v>medium</v>
      </c>
      <c r="S543" t="str">
        <f t="shared" si="58"/>
        <v>High</v>
      </c>
      <c r="T543" t="str">
        <f t="shared" si="59"/>
        <v>Jul</v>
      </c>
      <c r="U543">
        <f t="shared" si="60"/>
        <v>2023</v>
      </c>
      <c r="V543" t="str">
        <f t="shared" si="61"/>
        <v>10-15</v>
      </c>
      <c r="W543" t="str">
        <f t="shared" si="62"/>
        <v>Slow</v>
      </c>
    </row>
    <row r="544" spans="1:23" x14ac:dyDescent="0.3">
      <c r="A544">
        <v>600543</v>
      </c>
      <c r="B544">
        <v>42713</v>
      </c>
      <c r="C544">
        <v>23</v>
      </c>
      <c r="D544" t="s">
        <v>4</v>
      </c>
      <c r="E544" t="s">
        <v>15</v>
      </c>
      <c r="F544" t="s">
        <v>32</v>
      </c>
      <c r="G544" t="s">
        <v>23</v>
      </c>
      <c r="H544" s="1">
        <v>45248</v>
      </c>
      <c r="I544" t="s">
        <v>34</v>
      </c>
      <c r="J544">
        <v>49</v>
      </c>
      <c r="K544">
        <v>11</v>
      </c>
      <c r="L544">
        <v>981.89</v>
      </c>
      <c r="M544">
        <v>79.83</v>
      </c>
      <c r="N544" t="s">
        <v>48</v>
      </c>
      <c r="O544">
        <v>5</v>
      </c>
      <c r="P544" t="str" cm="1">
        <f t="array" ref="P544">_xlfn.IFS(C544&lt;25,"18-24", C544&lt;=35,"25-35", C544&lt;=50,"36-50",TRUE,"50+")</f>
        <v>18-24</v>
      </c>
      <c r="Q544" t="str">
        <f t="shared" si="56"/>
        <v>new</v>
      </c>
      <c r="R544" t="str">
        <f t="shared" si="57"/>
        <v>high value</v>
      </c>
      <c r="S544" t="str">
        <f t="shared" si="58"/>
        <v>High</v>
      </c>
      <c r="T544" t="str">
        <f t="shared" si="59"/>
        <v>Nov</v>
      </c>
      <c r="U544">
        <f t="shared" si="60"/>
        <v>2023</v>
      </c>
      <c r="V544" t="str">
        <f t="shared" si="61"/>
        <v>10-15</v>
      </c>
      <c r="W544" t="str">
        <f t="shared" si="62"/>
        <v>Slow</v>
      </c>
    </row>
    <row r="545" spans="1:23" x14ac:dyDescent="0.3">
      <c r="A545">
        <v>600544</v>
      </c>
      <c r="B545">
        <v>60537</v>
      </c>
      <c r="C545">
        <v>37</v>
      </c>
      <c r="D545" t="s">
        <v>4</v>
      </c>
      <c r="E545" t="s">
        <v>15</v>
      </c>
      <c r="F545" t="s">
        <v>22</v>
      </c>
      <c r="G545" t="s">
        <v>29</v>
      </c>
      <c r="H545" s="1">
        <v>44839</v>
      </c>
      <c r="I545" t="s">
        <v>34</v>
      </c>
      <c r="J545">
        <v>55</v>
      </c>
      <c r="K545">
        <v>5</v>
      </c>
      <c r="L545">
        <v>384.94</v>
      </c>
      <c r="M545">
        <v>83.07</v>
      </c>
      <c r="N545" t="s">
        <v>50</v>
      </c>
      <c r="O545">
        <v>5</v>
      </c>
      <c r="P545" t="str" cm="1">
        <f t="array" ref="P545">_xlfn.IFS(C545&lt;25,"18-24", C545&lt;=35,"25-35", C545&lt;=50,"36-50",TRUE,"50+")</f>
        <v>36-50</v>
      </c>
      <c r="Q545" t="str">
        <f t="shared" si="56"/>
        <v>repeat</v>
      </c>
      <c r="R545" t="str">
        <f t="shared" si="57"/>
        <v>medium</v>
      </c>
      <c r="S545" t="str">
        <f t="shared" si="58"/>
        <v>High</v>
      </c>
      <c r="T545" t="str">
        <f t="shared" si="59"/>
        <v>Oct</v>
      </c>
      <c r="U545">
        <f t="shared" si="60"/>
        <v>2022</v>
      </c>
      <c r="V545" t="str">
        <f t="shared" si="61"/>
        <v>0-5</v>
      </c>
      <c r="W545" t="str">
        <f t="shared" si="62"/>
        <v>Slow</v>
      </c>
    </row>
    <row r="546" spans="1:23" x14ac:dyDescent="0.3">
      <c r="A546">
        <v>600545</v>
      </c>
      <c r="B546">
        <v>20022</v>
      </c>
      <c r="C546">
        <v>19</v>
      </c>
      <c r="D546" t="s">
        <v>4</v>
      </c>
      <c r="E546" t="s">
        <v>11</v>
      </c>
      <c r="F546" t="s">
        <v>30</v>
      </c>
      <c r="G546" t="s">
        <v>23</v>
      </c>
      <c r="H546" s="1">
        <v>45481</v>
      </c>
      <c r="I546" t="s">
        <v>33</v>
      </c>
      <c r="J546">
        <v>26</v>
      </c>
      <c r="K546">
        <v>10.9</v>
      </c>
      <c r="L546">
        <v>1024.6600000000001</v>
      </c>
      <c r="M546">
        <v>37.43</v>
      </c>
      <c r="N546" t="s">
        <v>48</v>
      </c>
      <c r="O546">
        <v>5</v>
      </c>
      <c r="P546" t="str" cm="1">
        <f t="array" ref="P546">_xlfn.IFS(C546&lt;25,"18-24", C546&lt;=35,"25-35", C546&lt;=50,"36-50",TRUE,"50+")</f>
        <v>18-24</v>
      </c>
      <c r="Q546" t="str">
        <f t="shared" si="56"/>
        <v>new</v>
      </c>
      <c r="R546" t="str">
        <f t="shared" si="57"/>
        <v>high value</v>
      </c>
      <c r="S546" t="str">
        <f t="shared" si="58"/>
        <v>High</v>
      </c>
      <c r="T546" t="str">
        <f t="shared" si="59"/>
        <v>Jul</v>
      </c>
      <c r="U546">
        <f t="shared" si="60"/>
        <v>2024</v>
      </c>
      <c r="V546" t="str">
        <f t="shared" si="61"/>
        <v>10-15</v>
      </c>
      <c r="W546" t="str">
        <f t="shared" si="62"/>
        <v>Fast</v>
      </c>
    </row>
    <row r="547" spans="1:23" x14ac:dyDescent="0.3">
      <c r="A547">
        <v>600546</v>
      </c>
      <c r="B547">
        <v>85210</v>
      </c>
      <c r="C547">
        <v>54</v>
      </c>
      <c r="D547" t="s">
        <v>4</v>
      </c>
      <c r="E547" t="s">
        <v>11</v>
      </c>
      <c r="F547" t="s">
        <v>19</v>
      </c>
      <c r="G547" t="s">
        <v>21</v>
      </c>
      <c r="H547" s="1">
        <v>45112</v>
      </c>
      <c r="I547" t="s">
        <v>33</v>
      </c>
      <c r="J547">
        <v>53</v>
      </c>
      <c r="K547">
        <v>4.3</v>
      </c>
      <c r="L547">
        <v>497.45</v>
      </c>
      <c r="M547">
        <v>61.4</v>
      </c>
      <c r="N547" t="s">
        <v>47</v>
      </c>
      <c r="O547">
        <v>4</v>
      </c>
      <c r="P547" t="str" cm="1">
        <f t="array" ref="P547">_xlfn.IFS(C547&lt;25,"18-24", C547&lt;=35,"25-35", C547&lt;=50,"36-50",TRUE,"50+")</f>
        <v>50+</v>
      </c>
      <c r="Q547" t="str">
        <f t="shared" si="56"/>
        <v>new</v>
      </c>
      <c r="R547" t="str">
        <f t="shared" si="57"/>
        <v>medium</v>
      </c>
      <c r="S547" t="str">
        <f t="shared" si="58"/>
        <v>medium</v>
      </c>
      <c r="T547" t="str">
        <f t="shared" si="59"/>
        <v>Jul</v>
      </c>
      <c r="U547">
        <f t="shared" si="60"/>
        <v>2023</v>
      </c>
      <c r="V547" t="str">
        <f t="shared" si="61"/>
        <v>0-5</v>
      </c>
      <c r="W547" t="str">
        <f t="shared" si="62"/>
        <v>Slow</v>
      </c>
    </row>
    <row r="548" spans="1:23" x14ac:dyDescent="0.3">
      <c r="A548">
        <v>600547</v>
      </c>
      <c r="B548">
        <v>31855</v>
      </c>
      <c r="C548">
        <v>39</v>
      </c>
      <c r="D548" t="s">
        <v>7</v>
      </c>
      <c r="E548" t="s">
        <v>15</v>
      </c>
      <c r="F548" t="s">
        <v>28</v>
      </c>
      <c r="G548" t="s">
        <v>23</v>
      </c>
      <c r="H548" s="1">
        <v>45440</v>
      </c>
      <c r="I548" t="s">
        <v>33</v>
      </c>
      <c r="J548">
        <v>73</v>
      </c>
      <c r="K548">
        <v>5.7</v>
      </c>
      <c r="L548">
        <v>732.74</v>
      </c>
      <c r="M548">
        <v>63.37</v>
      </c>
      <c r="N548" t="s">
        <v>48</v>
      </c>
      <c r="O548">
        <v>3</v>
      </c>
      <c r="P548" t="str" cm="1">
        <f t="array" ref="P548">_xlfn.IFS(C548&lt;25,"18-24", C548&lt;=35,"25-35", C548&lt;=50,"36-50",TRUE,"50+")</f>
        <v>36-50</v>
      </c>
      <c r="Q548" t="str">
        <f t="shared" si="56"/>
        <v>new</v>
      </c>
      <c r="R548" t="str">
        <f t="shared" si="57"/>
        <v>high value</v>
      </c>
      <c r="S548" t="str">
        <f t="shared" si="58"/>
        <v>medium</v>
      </c>
      <c r="T548" t="str">
        <f t="shared" si="59"/>
        <v>May</v>
      </c>
      <c r="U548">
        <f t="shared" si="60"/>
        <v>2024</v>
      </c>
      <c r="V548" t="str">
        <f t="shared" si="61"/>
        <v>5-10</v>
      </c>
      <c r="W548" t="str">
        <f t="shared" si="62"/>
        <v>Slow</v>
      </c>
    </row>
    <row r="549" spans="1:23" x14ac:dyDescent="0.3">
      <c r="A549">
        <v>600548</v>
      </c>
      <c r="B549">
        <v>47675</v>
      </c>
      <c r="C549">
        <v>55</v>
      </c>
      <c r="D549" t="s">
        <v>4</v>
      </c>
      <c r="E549" t="s">
        <v>16</v>
      </c>
      <c r="F549" t="s">
        <v>26</v>
      </c>
      <c r="G549" t="s">
        <v>29</v>
      </c>
      <c r="H549" s="1">
        <v>45242</v>
      </c>
      <c r="I549" t="s">
        <v>33</v>
      </c>
      <c r="J549">
        <v>32</v>
      </c>
      <c r="K549">
        <v>6.9</v>
      </c>
      <c r="L549">
        <v>1473.6</v>
      </c>
      <c r="M549">
        <v>117.14</v>
      </c>
      <c r="N549" t="s">
        <v>48</v>
      </c>
      <c r="O549">
        <v>5</v>
      </c>
      <c r="P549" t="str" cm="1">
        <f t="array" ref="P549">_xlfn.IFS(C549&lt;25,"18-24", C549&lt;=35,"25-35", C549&lt;=50,"36-50",TRUE,"50+")</f>
        <v>50+</v>
      </c>
      <c r="Q549" t="str">
        <f t="shared" si="56"/>
        <v>new</v>
      </c>
      <c r="R549" t="str">
        <f t="shared" si="57"/>
        <v>high value</v>
      </c>
      <c r="S549" t="str">
        <f t="shared" si="58"/>
        <v>High</v>
      </c>
      <c r="T549" t="str">
        <f t="shared" si="59"/>
        <v>Nov</v>
      </c>
      <c r="U549">
        <f t="shared" si="60"/>
        <v>2023</v>
      </c>
      <c r="V549" t="str">
        <f t="shared" si="61"/>
        <v>5-10</v>
      </c>
      <c r="W549" t="str">
        <f t="shared" si="62"/>
        <v>Medium</v>
      </c>
    </row>
    <row r="550" spans="1:23" x14ac:dyDescent="0.3">
      <c r="A550">
        <v>600549</v>
      </c>
      <c r="B550">
        <v>29942</v>
      </c>
      <c r="C550">
        <v>60</v>
      </c>
      <c r="D550" t="s">
        <v>7</v>
      </c>
      <c r="E550" t="s">
        <v>13</v>
      </c>
      <c r="F550" t="s">
        <v>28</v>
      </c>
      <c r="G550" t="s">
        <v>21</v>
      </c>
      <c r="H550" s="1">
        <v>45093</v>
      </c>
      <c r="I550" t="s">
        <v>33</v>
      </c>
      <c r="J550">
        <v>45</v>
      </c>
      <c r="K550">
        <v>3.7</v>
      </c>
      <c r="L550">
        <v>224.84</v>
      </c>
      <c r="M550">
        <v>103.64</v>
      </c>
      <c r="N550" t="s">
        <v>49</v>
      </c>
      <c r="O550">
        <v>3</v>
      </c>
      <c r="P550" t="str" cm="1">
        <f t="array" ref="P550">_xlfn.IFS(C550&lt;25,"18-24", C550&lt;=35,"25-35", C550&lt;=50,"36-50",TRUE,"50+")</f>
        <v>50+</v>
      </c>
      <c r="Q550" t="str">
        <f t="shared" si="56"/>
        <v>new</v>
      </c>
      <c r="R550" t="str">
        <f t="shared" si="57"/>
        <v>low</v>
      </c>
      <c r="S550" t="str">
        <f t="shared" si="58"/>
        <v>medium</v>
      </c>
      <c r="T550" t="str">
        <f t="shared" si="59"/>
        <v>Jun</v>
      </c>
      <c r="U550">
        <f t="shared" si="60"/>
        <v>2023</v>
      </c>
      <c r="V550" t="str">
        <f t="shared" si="61"/>
        <v>0-5</v>
      </c>
      <c r="W550" t="str">
        <f t="shared" si="62"/>
        <v>Medium</v>
      </c>
    </row>
    <row r="551" spans="1:23" x14ac:dyDescent="0.3">
      <c r="A551">
        <v>600550</v>
      </c>
      <c r="B551">
        <v>36546</v>
      </c>
      <c r="C551">
        <v>38</v>
      </c>
      <c r="D551" t="s">
        <v>7</v>
      </c>
      <c r="E551" t="s">
        <v>13</v>
      </c>
      <c r="F551" t="s">
        <v>22</v>
      </c>
      <c r="G551" t="s">
        <v>25</v>
      </c>
      <c r="H551" s="1">
        <v>44674</v>
      </c>
      <c r="I551" t="s">
        <v>33</v>
      </c>
      <c r="J551">
        <v>52</v>
      </c>
      <c r="K551">
        <v>3.4</v>
      </c>
      <c r="L551">
        <v>354.68</v>
      </c>
      <c r="M551">
        <v>116.49</v>
      </c>
      <c r="N551" t="s">
        <v>50</v>
      </c>
      <c r="O551">
        <v>2</v>
      </c>
      <c r="P551" t="str" cm="1">
        <f t="array" ref="P551">_xlfn.IFS(C551&lt;25,"18-24", C551&lt;=35,"25-35", C551&lt;=50,"36-50",TRUE,"50+")</f>
        <v>36-50</v>
      </c>
      <c r="Q551" t="str">
        <f t="shared" si="56"/>
        <v>repeat</v>
      </c>
      <c r="R551" t="str">
        <f t="shared" si="57"/>
        <v>medium</v>
      </c>
      <c r="S551" t="str">
        <f t="shared" si="58"/>
        <v>Low</v>
      </c>
      <c r="T551" t="str">
        <f t="shared" si="59"/>
        <v>Apr</v>
      </c>
      <c r="U551">
        <f t="shared" si="60"/>
        <v>2022</v>
      </c>
      <c r="V551" t="str">
        <f t="shared" si="61"/>
        <v>0-5</v>
      </c>
      <c r="W551" t="str">
        <f t="shared" si="62"/>
        <v>Slow</v>
      </c>
    </row>
    <row r="552" spans="1:23" x14ac:dyDescent="0.3">
      <c r="A552">
        <v>600551</v>
      </c>
      <c r="B552">
        <v>77659</v>
      </c>
      <c r="C552">
        <v>52</v>
      </c>
      <c r="D552" t="s">
        <v>4</v>
      </c>
      <c r="E552" t="s">
        <v>8</v>
      </c>
      <c r="F552" t="s">
        <v>26</v>
      </c>
      <c r="G552" t="s">
        <v>21</v>
      </c>
      <c r="H552" s="1">
        <v>44874</v>
      </c>
      <c r="I552" t="s">
        <v>33</v>
      </c>
      <c r="J552">
        <v>80</v>
      </c>
      <c r="K552">
        <v>6.4</v>
      </c>
      <c r="L552">
        <v>1326.8</v>
      </c>
      <c r="M552">
        <v>42.16</v>
      </c>
      <c r="N552" t="s">
        <v>48</v>
      </c>
      <c r="O552">
        <v>2</v>
      </c>
      <c r="P552" t="str" cm="1">
        <f t="array" ref="P552">_xlfn.IFS(C552&lt;25,"18-24", C552&lt;=35,"25-35", C552&lt;=50,"36-50",TRUE,"50+")</f>
        <v>50+</v>
      </c>
      <c r="Q552" t="str">
        <f t="shared" si="56"/>
        <v>new</v>
      </c>
      <c r="R552" t="str">
        <f t="shared" si="57"/>
        <v>high value</v>
      </c>
      <c r="S552" t="str">
        <f t="shared" si="58"/>
        <v>Low</v>
      </c>
      <c r="T552" t="str">
        <f t="shared" si="59"/>
        <v>Nov</v>
      </c>
      <c r="U552">
        <f t="shared" si="60"/>
        <v>2022</v>
      </c>
      <c r="V552" t="str">
        <f t="shared" si="61"/>
        <v>5-10</v>
      </c>
      <c r="W552" t="str">
        <f t="shared" si="62"/>
        <v>Slow</v>
      </c>
    </row>
    <row r="553" spans="1:23" x14ac:dyDescent="0.3">
      <c r="A553">
        <v>600552</v>
      </c>
      <c r="B553">
        <v>73558</v>
      </c>
      <c r="C553">
        <v>51</v>
      </c>
      <c r="D553" t="s">
        <v>4</v>
      </c>
      <c r="E553" t="s">
        <v>15</v>
      </c>
      <c r="F553" t="s">
        <v>22</v>
      </c>
      <c r="G553" t="s">
        <v>25</v>
      </c>
      <c r="H553" s="1">
        <v>45003</v>
      </c>
      <c r="I553" t="s">
        <v>34</v>
      </c>
      <c r="J553">
        <v>79</v>
      </c>
      <c r="K553">
        <v>4.3</v>
      </c>
      <c r="L553">
        <v>579.83000000000004</v>
      </c>
      <c r="M553">
        <v>56.92</v>
      </c>
      <c r="N553" t="s">
        <v>48</v>
      </c>
      <c r="O553">
        <v>1</v>
      </c>
      <c r="P553" t="str" cm="1">
        <f t="array" ref="P553">_xlfn.IFS(C553&lt;25,"18-24", C553&lt;=35,"25-35", C553&lt;=50,"36-50",TRUE,"50+")</f>
        <v>50+</v>
      </c>
      <c r="Q553" t="str">
        <f t="shared" si="56"/>
        <v>new</v>
      </c>
      <c r="R553" t="str">
        <f t="shared" si="57"/>
        <v>high value</v>
      </c>
      <c r="S553" t="str">
        <f t="shared" si="58"/>
        <v>Low</v>
      </c>
      <c r="T553" t="str">
        <f t="shared" si="59"/>
        <v>Mar</v>
      </c>
      <c r="U553">
        <f t="shared" si="60"/>
        <v>2023</v>
      </c>
      <c r="V553" t="str">
        <f t="shared" si="61"/>
        <v>0-5</v>
      </c>
      <c r="W553" t="str">
        <f t="shared" si="62"/>
        <v>Slow</v>
      </c>
    </row>
    <row r="554" spans="1:23" x14ac:dyDescent="0.3">
      <c r="A554">
        <v>600553</v>
      </c>
      <c r="B554">
        <v>67851</v>
      </c>
      <c r="C554">
        <v>44</v>
      </c>
      <c r="D554" t="s">
        <v>7</v>
      </c>
      <c r="E554" t="s">
        <v>13</v>
      </c>
      <c r="F554" t="s">
        <v>24</v>
      </c>
      <c r="G554" t="s">
        <v>27</v>
      </c>
      <c r="H554" s="1">
        <v>45405</v>
      </c>
      <c r="I554" t="s">
        <v>33</v>
      </c>
      <c r="J554">
        <v>85</v>
      </c>
      <c r="K554">
        <v>2.5</v>
      </c>
      <c r="L554">
        <v>994.84</v>
      </c>
      <c r="M554">
        <v>98.44</v>
      </c>
      <c r="N554" t="s">
        <v>48</v>
      </c>
      <c r="O554">
        <v>1</v>
      </c>
      <c r="P554" t="str" cm="1">
        <f t="array" ref="P554">_xlfn.IFS(C554&lt;25,"18-24", C554&lt;=35,"25-35", C554&lt;=50,"36-50",TRUE,"50+")</f>
        <v>36-50</v>
      </c>
      <c r="Q554" t="str">
        <f t="shared" si="56"/>
        <v>new</v>
      </c>
      <c r="R554" t="str">
        <f t="shared" si="57"/>
        <v>high value</v>
      </c>
      <c r="S554" t="str">
        <f t="shared" si="58"/>
        <v>Low</v>
      </c>
      <c r="T554" t="str">
        <f t="shared" si="59"/>
        <v>Apr</v>
      </c>
      <c r="U554">
        <f t="shared" si="60"/>
        <v>2024</v>
      </c>
      <c r="V554" t="str">
        <f t="shared" si="61"/>
        <v>0-5</v>
      </c>
      <c r="W554" t="str">
        <f t="shared" si="62"/>
        <v>Slow</v>
      </c>
    </row>
    <row r="555" spans="1:23" x14ac:dyDescent="0.3">
      <c r="A555">
        <v>600554</v>
      </c>
      <c r="B555">
        <v>19620</v>
      </c>
      <c r="C555">
        <v>64</v>
      </c>
      <c r="D555" t="s">
        <v>4</v>
      </c>
      <c r="E555" t="s">
        <v>8</v>
      </c>
      <c r="F555" t="s">
        <v>28</v>
      </c>
      <c r="G555" t="s">
        <v>29</v>
      </c>
      <c r="H555" s="1">
        <v>45116</v>
      </c>
      <c r="I555" t="s">
        <v>34</v>
      </c>
      <c r="J555">
        <v>75</v>
      </c>
      <c r="K555">
        <v>7.2</v>
      </c>
      <c r="L555">
        <v>434.15</v>
      </c>
      <c r="M555">
        <v>97.14</v>
      </c>
      <c r="N555" t="s">
        <v>47</v>
      </c>
      <c r="O555">
        <v>3</v>
      </c>
      <c r="P555" t="str" cm="1">
        <f t="array" ref="P555">_xlfn.IFS(C555&lt;25,"18-24", C555&lt;=35,"25-35", C555&lt;=50,"36-50",TRUE,"50+")</f>
        <v>50+</v>
      </c>
      <c r="Q555" t="str">
        <f t="shared" si="56"/>
        <v>new</v>
      </c>
      <c r="R555" t="str">
        <f t="shared" si="57"/>
        <v>medium</v>
      </c>
      <c r="S555" t="str">
        <f t="shared" si="58"/>
        <v>medium</v>
      </c>
      <c r="T555" t="str">
        <f t="shared" si="59"/>
        <v>Jul</v>
      </c>
      <c r="U555">
        <f t="shared" si="60"/>
        <v>2023</v>
      </c>
      <c r="V555" t="str">
        <f t="shared" si="61"/>
        <v>5-10</v>
      </c>
      <c r="W555" t="str">
        <f t="shared" si="62"/>
        <v>Slow</v>
      </c>
    </row>
    <row r="556" spans="1:23" x14ac:dyDescent="0.3">
      <c r="A556">
        <v>600555</v>
      </c>
      <c r="B556">
        <v>89484</v>
      </c>
      <c r="C556">
        <v>22</v>
      </c>
      <c r="D556" t="s">
        <v>4</v>
      </c>
      <c r="E556" t="s">
        <v>11</v>
      </c>
      <c r="F556" t="s">
        <v>30</v>
      </c>
      <c r="G556" t="s">
        <v>25</v>
      </c>
      <c r="H556" s="1">
        <v>45093</v>
      </c>
      <c r="I556" t="s">
        <v>34</v>
      </c>
      <c r="J556">
        <v>84</v>
      </c>
      <c r="K556">
        <v>10.4</v>
      </c>
      <c r="L556">
        <v>472.17</v>
      </c>
      <c r="M556">
        <v>48.99</v>
      </c>
      <c r="N556" t="s">
        <v>49</v>
      </c>
      <c r="O556">
        <v>2</v>
      </c>
      <c r="P556" t="str" cm="1">
        <f t="array" ref="P556">_xlfn.IFS(C556&lt;25,"18-24", C556&lt;=35,"25-35", C556&lt;=50,"36-50",TRUE,"50+")</f>
        <v>18-24</v>
      </c>
      <c r="Q556" t="str">
        <f t="shared" si="56"/>
        <v>new</v>
      </c>
      <c r="R556" t="str">
        <f t="shared" si="57"/>
        <v>medium</v>
      </c>
      <c r="S556" t="str">
        <f t="shared" si="58"/>
        <v>Low</v>
      </c>
      <c r="T556" t="str">
        <f t="shared" si="59"/>
        <v>Jun</v>
      </c>
      <c r="U556">
        <f t="shared" si="60"/>
        <v>2023</v>
      </c>
      <c r="V556" t="str">
        <f t="shared" si="61"/>
        <v>10-15</v>
      </c>
      <c r="W556" t="str">
        <f t="shared" si="62"/>
        <v>Slow</v>
      </c>
    </row>
    <row r="557" spans="1:23" x14ac:dyDescent="0.3">
      <c r="A557">
        <v>600556</v>
      </c>
      <c r="B557">
        <v>70456</v>
      </c>
      <c r="C557">
        <v>40</v>
      </c>
      <c r="D557" t="s">
        <v>4</v>
      </c>
      <c r="E557" t="s">
        <v>11</v>
      </c>
      <c r="F557" t="s">
        <v>32</v>
      </c>
      <c r="G557" t="s">
        <v>29</v>
      </c>
      <c r="H557" s="1">
        <v>45485</v>
      </c>
      <c r="I557" t="s">
        <v>34</v>
      </c>
      <c r="J557">
        <v>43</v>
      </c>
      <c r="K557">
        <v>7.2</v>
      </c>
      <c r="L557">
        <v>1273.1300000000001</v>
      </c>
      <c r="M557">
        <v>56.18</v>
      </c>
      <c r="N557" t="s">
        <v>47</v>
      </c>
      <c r="O557">
        <v>3</v>
      </c>
      <c r="P557" t="str" cm="1">
        <f t="array" ref="P557">_xlfn.IFS(C557&lt;25,"18-24", C557&lt;=35,"25-35", C557&lt;=50,"36-50",TRUE,"50+")</f>
        <v>36-50</v>
      </c>
      <c r="Q557" t="str">
        <f t="shared" si="56"/>
        <v>repeat</v>
      </c>
      <c r="R557" t="str">
        <f t="shared" si="57"/>
        <v>high value</v>
      </c>
      <c r="S557" t="str">
        <f t="shared" si="58"/>
        <v>medium</v>
      </c>
      <c r="T557" t="str">
        <f t="shared" si="59"/>
        <v>Jul</v>
      </c>
      <c r="U557">
        <f t="shared" si="60"/>
        <v>2024</v>
      </c>
      <c r="V557" t="str">
        <f t="shared" si="61"/>
        <v>5-10</v>
      </c>
      <c r="W557" t="str">
        <f t="shared" si="62"/>
        <v>Medium</v>
      </c>
    </row>
    <row r="558" spans="1:23" x14ac:dyDescent="0.3">
      <c r="A558">
        <v>600557</v>
      </c>
      <c r="B558">
        <v>72573</v>
      </c>
      <c r="C558">
        <v>42</v>
      </c>
      <c r="D558" t="s">
        <v>7</v>
      </c>
      <c r="E558" t="s">
        <v>5</v>
      </c>
      <c r="F558" t="s">
        <v>32</v>
      </c>
      <c r="G558" t="s">
        <v>27</v>
      </c>
      <c r="H558" s="1">
        <v>45277</v>
      </c>
      <c r="I558" t="s">
        <v>33</v>
      </c>
      <c r="J558">
        <v>59</v>
      </c>
      <c r="K558">
        <v>8.5</v>
      </c>
      <c r="L558">
        <v>747.92</v>
      </c>
      <c r="M558">
        <v>82.94</v>
      </c>
      <c r="N558" t="s">
        <v>47</v>
      </c>
      <c r="O558">
        <v>3</v>
      </c>
      <c r="P558" t="str" cm="1">
        <f t="array" ref="P558">_xlfn.IFS(C558&lt;25,"18-24", C558&lt;=35,"25-35", C558&lt;=50,"36-50",TRUE,"50+")</f>
        <v>36-50</v>
      </c>
      <c r="Q558" t="str">
        <f t="shared" si="56"/>
        <v>new</v>
      </c>
      <c r="R558" t="str">
        <f t="shared" si="57"/>
        <v>high value</v>
      </c>
      <c r="S558" t="str">
        <f t="shared" si="58"/>
        <v>medium</v>
      </c>
      <c r="T558" t="str">
        <f t="shared" si="59"/>
        <v>Dec</v>
      </c>
      <c r="U558">
        <f t="shared" si="60"/>
        <v>2023</v>
      </c>
      <c r="V558" t="str">
        <f t="shared" si="61"/>
        <v>5-10</v>
      </c>
      <c r="W558" t="str">
        <f t="shared" si="62"/>
        <v>Slow</v>
      </c>
    </row>
    <row r="559" spans="1:23" x14ac:dyDescent="0.3">
      <c r="A559">
        <v>600558</v>
      </c>
      <c r="B559">
        <v>55324</v>
      </c>
      <c r="C559">
        <v>22</v>
      </c>
      <c r="D559" t="s">
        <v>7</v>
      </c>
      <c r="E559" t="s">
        <v>8</v>
      </c>
      <c r="F559" t="s">
        <v>30</v>
      </c>
      <c r="G559" t="s">
        <v>27</v>
      </c>
      <c r="H559" s="1">
        <v>44565</v>
      </c>
      <c r="I559" t="s">
        <v>33</v>
      </c>
      <c r="J559">
        <v>64</v>
      </c>
      <c r="K559">
        <v>6.5</v>
      </c>
      <c r="L559">
        <v>809.62</v>
      </c>
      <c r="M559">
        <v>96.62</v>
      </c>
      <c r="N559" t="s">
        <v>49</v>
      </c>
      <c r="O559">
        <v>5</v>
      </c>
      <c r="P559" t="str" cm="1">
        <f t="array" ref="P559">_xlfn.IFS(C559&lt;25,"18-24", C559&lt;=35,"25-35", C559&lt;=50,"36-50",TRUE,"50+")</f>
        <v>18-24</v>
      </c>
      <c r="Q559" t="str">
        <f t="shared" si="56"/>
        <v>new</v>
      </c>
      <c r="R559" t="str">
        <f t="shared" si="57"/>
        <v>high value</v>
      </c>
      <c r="S559" t="str">
        <f t="shared" si="58"/>
        <v>High</v>
      </c>
      <c r="T559" t="str">
        <f t="shared" si="59"/>
        <v>Jan</v>
      </c>
      <c r="U559">
        <f t="shared" si="60"/>
        <v>2022</v>
      </c>
      <c r="V559" t="str">
        <f t="shared" si="61"/>
        <v>5-10</v>
      </c>
      <c r="W559" t="str">
        <f t="shared" si="62"/>
        <v>Slow</v>
      </c>
    </row>
    <row r="560" spans="1:23" x14ac:dyDescent="0.3">
      <c r="A560">
        <v>600559</v>
      </c>
      <c r="B560">
        <v>33219</v>
      </c>
      <c r="C560">
        <v>29</v>
      </c>
      <c r="D560" t="s">
        <v>7</v>
      </c>
      <c r="E560" t="s">
        <v>15</v>
      </c>
      <c r="F560" t="s">
        <v>19</v>
      </c>
      <c r="G560" t="s">
        <v>23</v>
      </c>
      <c r="H560" s="1">
        <v>45534</v>
      </c>
      <c r="I560" t="s">
        <v>34</v>
      </c>
      <c r="J560">
        <v>65</v>
      </c>
      <c r="K560">
        <v>9.9</v>
      </c>
      <c r="L560">
        <v>369.13</v>
      </c>
      <c r="M560">
        <v>54.16</v>
      </c>
      <c r="N560" t="s">
        <v>48</v>
      </c>
      <c r="O560">
        <v>5</v>
      </c>
      <c r="P560" t="str" cm="1">
        <f t="array" ref="P560">_xlfn.IFS(C560&lt;25,"18-24", C560&lt;=35,"25-35", C560&lt;=50,"36-50",TRUE,"50+")</f>
        <v>25-35</v>
      </c>
      <c r="Q560" t="str">
        <f t="shared" si="56"/>
        <v>new</v>
      </c>
      <c r="R560" t="str">
        <f t="shared" si="57"/>
        <v>medium</v>
      </c>
      <c r="S560" t="str">
        <f t="shared" si="58"/>
        <v>High</v>
      </c>
      <c r="T560" t="str">
        <f t="shared" si="59"/>
        <v>Aug</v>
      </c>
      <c r="U560">
        <f t="shared" si="60"/>
        <v>2024</v>
      </c>
      <c r="V560" t="str">
        <f t="shared" si="61"/>
        <v>5-10</v>
      </c>
      <c r="W560" t="str">
        <f t="shared" si="62"/>
        <v>Slow</v>
      </c>
    </row>
    <row r="561" spans="1:23" x14ac:dyDescent="0.3">
      <c r="A561">
        <v>600560</v>
      </c>
      <c r="B561">
        <v>43245</v>
      </c>
      <c r="C561">
        <v>32</v>
      </c>
      <c r="D561" t="s">
        <v>4</v>
      </c>
      <c r="E561" t="s">
        <v>15</v>
      </c>
      <c r="F561" t="s">
        <v>18</v>
      </c>
      <c r="G561" t="s">
        <v>29</v>
      </c>
      <c r="H561" s="1">
        <v>45090</v>
      </c>
      <c r="I561" t="s">
        <v>34</v>
      </c>
      <c r="J561">
        <v>53</v>
      </c>
      <c r="K561">
        <v>8</v>
      </c>
      <c r="L561">
        <v>481.25</v>
      </c>
      <c r="M561">
        <v>20.3</v>
      </c>
      <c r="N561" t="s">
        <v>49</v>
      </c>
      <c r="O561">
        <v>4</v>
      </c>
      <c r="P561" t="str" cm="1">
        <f t="array" ref="P561">_xlfn.IFS(C561&lt;25,"18-24", C561&lt;=35,"25-35", C561&lt;=50,"36-50",TRUE,"50+")</f>
        <v>25-35</v>
      </c>
      <c r="Q561" t="str">
        <f t="shared" si="56"/>
        <v>new</v>
      </c>
      <c r="R561" t="str">
        <f t="shared" si="57"/>
        <v>medium</v>
      </c>
      <c r="S561" t="str">
        <f t="shared" si="58"/>
        <v>medium</v>
      </c>
      <c r="T561" t="str">
        <f t="shared" si="59"/>
        <v>Jun</v>
      </c>
      <c r="U561">
        <f t="shared" si="60"/>
        <v>2023</v>
      </c>
      <c r="V561" t="str">
        <f t="shared" si="61"/>
        <v>5-10</v>
      </c>
      <c r="W561" t="str">
        <f t="shared" si="62"/>
        <v>Slow</v>
      </c>
    </row>
    <row r="562" spans="1:23" x14ac:dyDescent="0.3">
      <c r="A562">
        <v>600561</v>
      </c>
      <c r="B562">
        <v>44063</v>
      </c>
      <c r="C562">
        <v>54</v>
      </c>
      <c r="D562" t="s">
        <v>4</v>
      </c>
      <c r="E562" t="s">
        <v>5</v>
      </c>
      <c r="F562" t="s">
        <v>30</v>
      </c>
      <c r="G562" t="s">
        <v>21</v>
      </c>
      <c r="H562" s="1">
        <v>45393</v>
      </c>
      <c r="I562" t="s">
        <v>33</v>
      </c>
      <c r="J562">
        <v>56</v>
      </c>
      <c r="K562">
        <v>11.8</v>
      </c>
      <c r="L562">
        <v>1341.41</v>
      </c>
      <c r="M562">
        <v>29.96</v>
      </c>
      <c r="N562" t="s">
        <v>48</v>
      </c>
      <c r="O562">
        <v>4</v>
      </c>
      <c r="P562" t="str" cm="1">
        <f t="array" ref="P562">_xlfn.IFS(C562&lt;25,"18-24", C562&lt;=35,"25-35", C562&lt;=50,"36-50",TRUE,"50+")</f>
        <v>50+</v>
      </c>
      <c r="Q562" t="str">
        <f t="shared" si="56"/>
        <v>new</v>
      </c>
      <c r="R562" t="str">
        <f t="shared" si="57"/>
        <v>high value</v>
      </c>
      <c r="S562" t="str">
        <f t="shared" si="58"/>
        <v>medium</v>
      </c>
      <c r="T562" t="str">
        <f t="shared" si="59"/>
        <v>Apr</v>
      </c>
      <c r="U562">
        <f t="shared" si="60"/>
        <v>2024</v>
      </c>
      <c r="V562" t="str">
        <f t="shared" si="61"/>
        <v>10-15</v>
      </c>
      <c r="W562" t="str">
        <f t="shared" si="62"/>
        <v>Slow</v>
      </c>
    </row>
    <row r="563" spans="1:23" x14ac:dyDescent="0.3">
      <c r="A563">
        <v>600562</v>
      </c>
      <c r="B563">
        <v>82447</v>
      </c>
      <c r="C563">
        <v>19</v>
      </c>
      <c r="D563" t="s">
        <v>7</v>
      </c>
      <c r="E563" t="s">
        <v>13</v>
      </c>
      <c r="F563" t="s">
        <v>18</v>
      </c>
      <c r="G563" t="s">
        <v>23</v>
      </c>
      <c r="H563" s="1">
        <v>45648</v>
      </c>
      <c r="I563" t="s">
        <v>34</v>
      </c>
      <c r="J563">
        <v>59</v>
      </c>
      <c r="K563">
        <v>12.4</v>
      </c>
      <c r="L563">
        <v>979.09</v>
      </c>
      <c r="M563">
        <v>64.099999999999994</v>
      </c>
      <c r="N563" t="s">
        <v>49</v>
      </c>
      <c r="O563">
        <v>5</v>
      </c>
      <c r="P563" t="str" cm="1">
        <f t="array" ref="P563">_xlfn.IFS(C563&lt;25,"18-24", C563&lt;=35,"25-35", C563&lt;=50,"36-50",TRUE,"50+")</f>
        <v>18-24</v>
      </c>
      <c r="Q563" t="str">
        <f t="shared" si="56"/>
        <v>new</v>
      </c>
      <c r="R563" t="str">
        <f t="shared" si="57"/>
        <v>high value</v>
      </c>
      <c r="S563" t="str">
        <f t="shared" si="58"/>
        <v>High</v>
      </c>
      <c r="T563" t="str">
        <f t="shared" si="59"/>
        <v>Dec</v>
      </c>
      <c r="U563">
        <f t="shared" si="60"/>
        <v>2024</v>
      </c>
      <c r="V563" t="str">
        <f t="shared" si="61"/>
        <v>10-15</v>
      </c>
      <c r="W563" t="str">
        <f t="shared" si="62"/>
        <v>Slow</v>
      </c>
    </row>
    <row r="564" spans="1:23" x14ac:dyDescent="0.3">
      <c r="A564">
        <v>600563</v>
      </c>
      <c r="B564">
        <v>82524</v>
      </c>
      <c r="C564">
        <v>61</v>
      </c>
      <c r="D564" t="s">
        <v>7</v>
      </c>
      <c r="E564" t="s">
        <v>11</v>
      </c>
      <c r="F564" t="s">
        <v>19</v>
      </c>
      <c r="G564" t="s">
        <v>31</v>
      </c>
      <c r="H564" s="1">
        <v>44794</v>
      </c>
      <c r="I564" t="s">
        <v>34</v>
      </c>
      <c r="J564">
        <v>76</v>
      </c>
      <c r="K564">
        <v>12</v>
      </c>
      <c r="L564">
        <v>596.99</v>
      </c>
      <c r="M564">
        <v>34.450000000000003</v>
      </c>
      <c r="N564" t="s">
        <v>49</v>
      </c>
      <c r="O564">
        <v>1</v>
      </c>
      <c r="P564" t="str" cm="1">
        <f t="array" ref="P564">_xlfn.IFS(C564&lt;25,"18-24", C564&lt;=35,"25-35", C564&lt;=50,"36-50",TRUE,"50+")</f>
        <v>50+</v>
      </c>
      <c r="Q564" t="str">
        <f t="shared" si="56"/>
        <v>new</v>
      </c>
      <c r="R564" t="str">
        <f t="shared" si="57"/>
        <v>high value</v>
      </c>
      <c r="S564" t="str">
        <f t="shared" si="58"/>
        <v>Low</v>
      </c>
      <c r="T564" t="str">
        <f t="shared" si="59"/>
        <v>Aug</v>
      </c>
      <c r="U564">
        <f t="shared" si="60"/>
        <v>2022</v>
      </c>
      <c r="V564" t="str">
        <f t="shared" si="61"/>
        <v>10-15</v>
      </c>
      <c r="W564" t="str">
        <f t="shared" si="62"/>
        <v>Slow</v>
      </c>
    </row>
    <row r="565" spans="1:23" x14ac:dyDescent="0.3">
      <c r="A565">
        <v>600564</v>
      </c>
      <c r="B565">
        <v>19495</v>
      </c>
      <c r="C565">
        <v>18</v>
      </c>
      <c r="D565" t="s">
        <v>7</v>
      </c>
      <c r="E565" t="s">
        <v>11</v>
      </c>
      <c r="F565" t="s">
        <v>18</v>
      </c>
      <c r="G565" t="s">
        <v>29</v>
      </c>
      <c r="H565" s="1">
        <v>45010</v>
      </c>
      <c r="I565" t="s">
        <v>34</v>
      </c>
      <c r="J565">
        <v>27</v>
      </c>
      <c r="K565">
        <v>2.2000000000000002</v>
      </c>
      <c r="L565">
        <v>1194.43</v>
      </c>
      <c r="M565">
        <v>90.28</v>
      </c>
      <c r="N565" t="s">
        <v>47</v>
      </c>
      <c r="O565">
        <v>1</v>
      </c>
      <c r="P565" t="str" cm="1">
        <f t="array" ref="P565">_xlfn.IFS(C565&lt;25,"18-24", C565&lt;=35,"25-35", C565&lt;=50,"36-50",TRUE,"50+")</f>
        <v>18-24</v>
      </c>
      <c r="Q565" t="str">
        <f t="shared" si="56"/>
        <v>new</v>
      </c>
      <c r="R565" t="str">
        <f t="shared" si="57"/>
        <v>high value</v>
      </c>
      <c r="S565" t="str">
        <f t="shared" si="58"/>
        <v>Low</v>
      </c>
      <c r="T565" t="str">
        <f t="shared" si="59"/>
        <v>Mar</v>
      </c>
      <c r="U565">
        <f t="shared" si="60"/>
        <v>2023</v>
      </c>
      <c r="V565" t="str">
        <f t="shared" si="61"/>
        <v>0-5</v>
      </c>
      <c r="W565" t="str">
        <f t="shared" si="62"/>
        <v>Fast</v>
      </c>
    </row>
    <row r="566" spans="1:23" x14ac:dyDescent="0.3">
      <c r="A566">
        <v>600565</v>
      </c>
      <c r="B566">
        <v>99092</v>
      </c>
      <c r="C566">
        <v>50</v>
      </c>
      <c r="D566" t="s">
        <v>7</v>
      </c>
      <c r="E566" t="s">
        <v>13</v>
      </c>
      <c r="F566" t="s">
        <v>32</v>
      </c>
      <c r="G566" t="s">
        <v>25</v>
      </c>
      <c r="H566" s="1">
        <v>45351</v>
      </c>
      <c r="I566" t="s">
        <v>33</v>
      </c>
      <c r="J566">
        <v>37</v>
      </c>
      <c r="K566">
        <v>8.1</v>
      </c>
      <c r="L566">
        <v>429</v>
      </c>
      <c r="M566">
        <v>30.75</v>
      </c>
      <c r="N566" t="s">
        <v>47</v>
      </c>
      <c r="O566">
        <v>4</v>
      </c>
      <c r="P566" t="str" cm="1">
        <f t="array" ref="P566">_xlfn.IFS(C566&lt;25,"18-24", C566&lt;=35,"25-35", C566&lt;=50,"36-50",TRUE,"50+")</f>
        <v>36-50</v>
      </c>
      <c r="Q566" t="str">
        <f t="shared" si="56"/>
        <v>new</v>
      </c>
      <c r="R566" t="str">
        <f t="shared" si="57"/>
        <v>medium</v>
      </c>
      <c r="S566" t="str">
        <f t="shared" si="58"/>
        <v>medium</v>
      </c>
      <c r="T566" t="str">
        <f t="shared" si="59"/>
        <v>Feb</v>
      </c>
      <c r="U566">
        <f t="shared" si="60"/>
        <v>2024</v>
      </c>
      <c r="V566" t="str">
        <f t="shared" si="61"/>
        <v>5-10</v>
      </c>
      <c r="W566" t="str">
        <f t="shared" si="62"/>
        <v>Medium</v>
      </c>
    </row>
    <row r="567" spans="1:23" x14ac:dyDescent="0.3">
      <c r="A567">
        <v>600566</v>
      </c>
      <c r="B567">
        <v>77542</v>
      </c>
      <c r="C567">
        <v>59</v>
      </c>
      <c r="D567" t="s">
        <v>4</v>
      </c>
      <c r="E567" t="s">
        <v>15</v>
      </c>
      <c r="F567" t="s">
        <v>18</v>
      </c>
      <c r="G567" t="s">
        <v>23</v>
      </c>
      <c r="H567" s="1">
        <v>45319</v>
      </c>
      <c r="I567" t="s">
        <v>34</v>
      </c>
      <c r="J567">
        <v>39</v>
      </c>
      <c r="K567">
        <v>1.6</v>
      </c>
      <c r="L567">
        <v>1263.57</v>
      </c>
      <c r="M567">
        <v>58</v>
      </c>
      <c r="N567" t="s">
        <v>50</v>
      </c>
      <c r="O567">
        <v>3</v>
      </c>
      <c r="P567" t="str" cm="1">
        <f t="array" ref="P567">_xlfn.IFS(C567&lt;25,"18-24", C567&lt;=35,"25-35", C567&lt;=50,"36-50",TRUE,"50+")</f>
        <v>50+</v>
      </c>
      <c r="Q567" t="str">
        <f t="shared" si="56"/>
        <v>new</v>
      </c>
      <c r="R567" t="str">
        <f t="shared" si="57"/>
        <v>high value</v>
      </c>
      <c r="S567" t="str">
        <f t="shared" si="58"/>
        <v>medium</v>
      </c>
      <c r="T567" t="str">
        <f t="shared" si="59"/>
        <v>Jan</v>
      </c>
      <c r="U567">
        <f t="shared" si="60"/>
        <v>2024</v>
      </c>
      <c r="V567" t="str">
        <f t="shared" si="61"/>
        <v>0-5</v>
      </c>
      <c r="W567" t="str">
        <f t="shared" si="62"/>
        <v>Medium</v>
      </c>
    </row>
    <row r="568" spans="1:23" x14ac:dyDescent="0.3">
      <c r="A568">
        <v>600567</v>
      </c>
      <c r="B568">
        <v>22410</v>
      </c>
      <c r="C568">
        <v>47</v>
      </c>
      <c r="D568" t="s">
        <v>7</v>
      </c>
      <c r="E568" t="s">
        <v>16</v>
      </c>
      <c r="F568" t="s">
        <v>32</v>
      </c>
      <c r="G568" t="s">
        <v>25</v>
      </c>
      <c r="H568" s="1">
        <v>44865</v>
      </c>
      <c r="I568" t="s">
        <v>33</v>
      </c>
      <c r="J568">
        <v>27</v>
      </c>
      <c r="K568">
        <v>9.3000000000000007</v>
      </c>
      <c r="L568">
        <v>1365.51</v>
      </c>
      <c r="M568">
        <v>101.19</v>
      </c>
      <c r="N568" t="s">
        <v>50</v>
      </c>
      <c r="O568">
        <v>5</v>
      </c>
      <c r="P568" t="str" cm="1">
        <f t="array" ref="P568">_xlfn.IFS(C568&lt;25,"18-24", C568&lt;=35,"25-35", C568&lt;=50,"36-50",TRUE,"50+")</f>
        <v>36-50</v>
      </c>
      <c r="Q568" t="str">
        <f t="shared" si="56"/>
        <v>new</v>
      </c>
      <c r="R568" t="str">
        <f t="shared" si="57"/>
        <v>high value</v>
      </c>
      <c r="S568" t="str">
        <f t="shared" si="58"/>
        <v>High</v>
      </c>
      <c r="T568" t="str">
        <f t="shared" si="59"/>
        <v>Oct</v>
      </c>
      <c r="U568">
        <f t="shared" si="60"/>
        <v>2022</v>
      </c>
      <c r="V568" t="str">
        <f t="shared" si="61"/>
        <v>5-10</v>
      </c>
      <c r="W568" t="str">
        <f t="shared" si="62"/>
        <v>Fast</v>
      </c>
    </row>
    <row r="569" spans="1:23" x14ac:dyDescent="0.3">
      <c r="A569">
        <v>600568</v>
      </c>
      <c r="B569">
        <v>53491</v>
      </c>
      <c r="C569">
        <v>59</v>
      </c>
      <c r="D569" t="s">
        <v>7</v>
      </c>
      <c r="E569" t="s">
        <v>5</v>
      </c>
      <c r="F569" t="s">
        <v>19</v>
      </c>
      <c r="G569" t="s">
        <v>29</v>
      </c>
      <c r="H569" s="1">
        <v>45148</v>
      </c>
      <c r="I569" t="s">
        <v>34</v>
      </c>
      <c r="J569">
        <v>41</v>
      </c>
      <c r="K569">
        <v>6.4</v>
      </c>
      <c r="L569">
        <v>1120.8800000000001</v>
      </c>
      <c r="M569">
        <v>83.63</v>
      </c>
      <c r="N569" t="s">
        <v>50</v>
      </c>
      <c r="O569">
        <v>3</v>
      </c>
      <c r="P569" t="str" cm="1">
        <f t="array" ref="P569">_xlfn.IFS(C569&lt;25,"18-24", C569&lt;=35,"25-35", C569&lt;=50,"36-50",TRUE,"50+")</f>
        <v>50+</v>
      </c>
      <c r="Q569" t="str">
        <f t="shared" si="56"/>
        <v>repeat</v>
      </c>
      <c r="R569" t="str">
        <f t="shared" si="57"/>
        <v>high value</v>
      </c>
      <c r="S569" t="str">
        <f t="shared" si="58"/>
        <v>medium</v>
      </c>
      <c r="T569" t="str">
        <f t="shared" si="59"/>
        <v>Aug</v>
      </c>
      <c r="U569">
        <f t="shared" si="60"/>
        <v>2023</v>
      </c>
      <c r="V569" t="str">
        <f t="shared" si="61"/>
        <v>5-10</v>
      </c>
      <c r="W569" t="str">
        <f t="shared" si="62"/>
        <v>Medium</v>
      </c>
    </row>
    <row r="570" spans="1:23" x14ac:dyDescent="0.3">
      <c r="A570">
        <v>600569</v>
      </c>
      <c r="B570">
        <v>46111</v>
      </c>
      <c r="C570">
        <v>58</v>
      </c>
      <c r="D570" t="s">
        <v>4</v>
      </c>
      <c r="E570" t="s">
        <v>5</v>
      </c>
      <c r="F570" t="s">
        <v>30</v>
      </c>
      <c r="G570" t="s">
        <v>29</v>
      </c>
      <c r="H570" s="1">
        <v>45479</v>
      </c>
      <c r="I570" t="s">
        <v>34</v>
      </c>
      <c r="J570">
        <v>73</v>
      </c>
      <c r="K570">
        <v>7.7</v>
      </c>
      <c r="L570">
        <v>908.72</v>
      </c>
      <c r="M570">
        <v>116.46</v>
      </c>
      <c r="N570" t="s">
        <v>48</v>
      </c>
      <c r="O570">
        <v>5</v>
      </c>
      <c r="P570" t="str" cm="1">
        <f t="array" ref="P570">_xlfn.IFS(C570&lt;25,"18-24", C570&lt;=35,"25-35", C570&lt;=50,"36-50",TRUE,"50+")</f>
        <v>50+</v>
      </c>
      <c r="Q570" t="str">
        <f t="shared" si="56"/>
        <v>new</v>
      </c>
      <c r="R570" t="str">
        <f t="shared" si="57"/>
        <v>high value</v>
      </c>
      <c r="S570" t="str">
        <f t="shared" si="58"/>
        <v>High</v>
      </c>
      <c r="T570" t="str">
        <f t="shared" si="59"/>
        <v>Jul</v>
      </c>
      <c r="U570">
        <f t="shared" si="60"/>
        <v>2024</v>
      </c>
      <c r="V570" t="str">
        <f t="shared" si="61"/>
        <v>5-10</v>
      </c>
      <c r="W570" t="str">
        <f t="shared" si="62"/>
        <v>Slow</v>
      </c>
    </row>
    <row r="571" spans="1:23" x14ac:dyDescent="0.3">
      <c r="A571">
        <v>600570</v>
      </c>
      <c r="B571">
        <v>36282</v>
      </c>
      <c r="C571">
        <v>60</v>
      </c>
      <c r="D571" t="s">
        <v>4</v>
      </c>
      <c r="E571" t="s">
        <v>5</v>
      </c>
      <c r="F571" t="s">
        <v>19</v>
      </c>
      <c r="G571" t="s">
        <v>21</v>
      </c>
      <c r="H571" s="1">
        <v>44965</v>
      </c>
      <c r="I571" t="s">
        <v>33</v>
      </c>
      <c r="J571">
        <v>72</v>
      </c>
      <c r="K571">
        <v>1.6</v>
      </c>
      <c r="L571">
        <v>1345.9</v>
      </c>
      <c r="M571">
        <v>89.73</v>
      </c>
      <c r="N571" t="s">
        <v>48</v>
      </c>
      <c r="O571">
        <v>1</v>
      </c>
      <c r="P571" t="str" cm="1">
        <f t="array" ref="P571">_xlfn.IFS(C571&lt;25,"18-24", C571&lt;=35,"25-35", C571&lt;=50,"36-50",TRUE,"50+")</f>
        <v>50+</v>
      </c>
      <c r="Q571" t="str">
        <f t="shared" si="56"/>
        <v>new</v>
      </c>
      <c r="R571" t="str">
        <f t="shared" si="57"/>
        <v>high value</v>
      </c>
      <c r="S571" t="str">
        <f t="shared" si="58"/>
        <v>Low</v>
      </c>
      <c r="T571" t="str">
        <f t="shared" si="59"/>
        <v>Feb</v>
      </c>
      <c r="U571">
        <f t="shared" si="60"/>
        <v>2023</v>
      </c>
      <c r="V571" t="str">
        <f t="shared" si="61"/>
        <v>0-5</v>
      </c>
      <c r="W571" t="str">
        <f t="shared" si="62"/>
        <v>Slow</v>
      </c>
    </row>
    <row r="572" spans="1:23" x14ac:dyDescent="0.3">
      <c r="A572">
        <v>600571</v>
      </c>
      <c r="B572">
        <v>77752</v>
      </c>
      <c r="C572">
        <v>23</v>
      </c>
      <c r="D572" t="s">
        <v>4</v>
      </c>
      <c r="E572" t="s">
        <v>16</v>
      </c>
      <c r="F572" t="s">
        <v>30</v>
      </c>
      <c r="G572" t="s">
        <v>25</v>
      </c>
      <c r="H572" s="1">
        <v>45483</v>
      </c>
      <c r="I572" t="s">
        <v>34</v>
      </c>
      <c r="J572">
        <v>69</v>
      </c>
      <c r="K572">
        <v>12.4</v>
      </c>
      <c r="L572">
        <v>1052.3599999999999</v>
      </c>
      <c r="M572">
        <v>77.62</v>
      </c>
      <c r="N572" t="s">
        <v>50</v>
      </c>
      <c r="O572">
        <v>1</v>
      </c>
      <c r="P572" t="str" cm="1">
        <f t="array" ref="P572">_xlfn.IFS(C572&lt;25,"18-24", C572&lt;=35,"25-35", C572&lt;=50,"36-50",TRUE,"50+")</f>
        <v>18-24</v>
      </c>
      <c r="Q572" t="str">
        <f t="shared" si="56"/>
        <v>new</v>
      </c>
      <c r="R572" t="str">
        <f t="shared" si="57"/>
        <v>high value</v>
      </c>
      <c r="S572" t="str">
        <f t="shared" si="58"/>
        <v>Low</v>
      </c>
      <c r="T572" t="str">
        <f t="shared" si="59"/>
        <v>Jul</v>
      </c>
      <c r="U572">
        <f t="shared" si="60"/>
        <v>2024</v>
      </c>
      <c r="V572" t="str">
        <f t="shared" si="61"/>
        <v>10-15</v>
      </c>
      <c r="W572" t="str">
        <f t="shared" si="62"/>
        <v>Slow</v>
      </c>
    </row>
    <row r="573" spans="1:23" x14ac:dyDescent="0.3">
      <c r="A573">
        <v>600572</v>
      </c>
      <c r="B573">
        <v>79196</v>
      </c>
      <c r="C573">
        <v>36</v>
      </c>
      <c r="D573" t="s">
        <v>4</v>
      </c>
      <c r="E573" t="s">
        <v>5</v>
      </c>
      <c r="F573" t="s">
        <v>19</v>
      </c>
      <c r="G573" t="s">
        <v>29</v>
      </c>
      <c r="H573" s="1">
        <v>45442</v>
      </c>
      <c r="I573" t="s">
        <v>33</v>
      </c>
      <c r="J573">
        <v>54</v>
      </c>
      <c r="K573">
        <v>11.6</v>
      </c>
      <c r="L573">
        <v>479.16</v>
      </c>
      <c r="M573">
        <v>52.47</v>
      </c>
      <c r="N573" t="s">
        <v>50</v>
      </c>
      <c r="O573">
        <v>1</v>
      </c>
      <c r="P573" t="str" cm="1">
        <f t="array" ref="P573">_xlfn.IFS(C573&lt;25,"18-24", C573&lt;=35,"25-35", C573&lt;=50,"36-50",TRUE,"50+")</f>
        <v>36-50</v>
      </c>
      <c r="Q573" t="str">
        <f t="shared" si="56"/>
        <v>new</v>
      </c>
      <c r="R573" t="str">
        <f t="shared" si="57"/>
        <v>medium</v>
      </c>
      <c r="S573" t="str">
        <f t="shared" si="58"/>
        <v>Low</v>
      </c>
      <c r="T573" t="str">
        <f t="shared" si="59"/>
        <v>May</v>
      </c>
      <c r="U573">
        <f t="shared" si="60"/>
        <v>2024</v>
      </c>
      <c r="V573" t="str">
        <f t="shared" si="61"/>
        <v>10-15</v>
      </c>
      <c r="W573" t="str">
        <f t="shared" si="62"/>
        <v>Slow</v>
      </c>
    </row>
    <row r="574" spans="1:23" x14ac:dyDescent="0.3">
      <c r="A574">
        <v>600573</v>
      </c>
      <c r="B574">
        <v>99759</v>
      </c>
      <c r="C574">
        <v>27</v>
      </c>
      <c r="D574" t="s">
        <v>7</v>
      </c>
      <c r="E574" t="s">
        <v>15</v>
      </c>
      <c r="F574" t="s">
        <v>26</v>
      </c>
      <c r="G574" t="s">
        <v>29</v>
      </c>
      <c r="H574" s="1">
        <v>45160</v>
      </c>
      <c r="I574" t="s">
        <v>33</v>
      </c>
      <c r="J574">
        <v>64</v>
      </c>
      <c r="K574">
        <v>9.4</v>
      </c>
      <c r="L574">
        <v>721.22</v>
      </c>
      <c r="M574">
        <v>87.09</v>
      </c>
      <c r="N574" t="s">
        <v>49</v>
      </c>
      <c r="O574">
        <v>2</v>
      </c>
      <c r="P574" t="str" cm="1">
        <f t="array" ref="P574">_xlfn.IFS(C574&lt;25,"18-24", C574&lt;=35,"25-35", C574&lt;=50,"36-50",TRUE,"50+")</f>
        <v>25-35</v>
      </c>
      <c r="Q574" t="str">
        <f t="shared" si="56"/>
        <v>new</v>
      </c>
      <c r="R574" t="str">
        <f t="shared" si="57"/>
        <v>high value</v>
      </c>
      <c r="S574" t="str">
        <f t="shared" si="58"/>
        <v>Low</v>
      </c>
      <c r="T574" t="str">
        <f t="shared" si="59"/>
        <v>Aug</v>
      </c>
      <c r="U574">
        <f t="shared" si="60"/>
        <v>2023</v>
      </c>
      <c r="V574" t="str">
        <f t="shared" si="61"/>
        <v>5-10</v>
      </c>
      <c r="W574" t="str">
        <f t="shared" si="62"/>
        <v>Slow</v>
      </c>
    </row>
    <row r="575" spans="1:23" x14ac:dyDescent="0.3">
      <c r="A575">
        <v>600574</v>
      </c>
      <c r="B575">
        <v>54712</v>
      </c>
      <c r="C575">
        <v>22</v>
      </c>
      <c r="D575" t="s">
        <v>4</v>
      </c>
      <c r="E575" t="s">
        <v>5</v>
      </c>
      <c r="F575" t="s">
        <v>22</v>
      </c>
      <c r="G575" t="s">
        <v>23</v>
      </c>
      <c r="H575" s="1">
        <v>45603</v>
      </c>
      <c r="I575" t="s">
        <v>34</v>
      </c>
      <c r="J575">
        <v>81</v>
      </c>
      <c r="K575">
        <v>10.6</v>
      </c>
      <c r="L575">
        <v>1049.1600000000001</v>
      </c>
      <c r="M575">
        <v>61.63</v>
      </c>
      <c r="N575" t="s">
        <v>49</v>
      </c>
      <c r="O575">
        <v>5</v>
      </c>
      <c r="P575" t="str" cm="1">
        <f t="array" ref="P575">_xlfn.IFS(C575&lt;25,"18-24", C575&lt;=35,"25-35", C575&lt;=50,"36-50",TRUE,"50+")</f>
        <v>18-24</v>
      </c>
      <c r="Q575" t="str">
        <f t="shared" si="56"/>
        <v>new</v>
      </c>
      <c r="R575" t="str">
        <f t="shared" si="57"/>
        <v>high value</v>
      </c>
      <c r="S575" t="str">
        <f t="shared" si="58"/>
        <v>High</v>
      </c>
      <c r="T575" t="str">
        <f t="shared" si="59"/>
        <v>Nov</v>
      </c>
      <c r="U575">
        <f t="shared" si="60"/>
        <v>2024</v>
      </c>
      <c r="V575" t="str">
        <f t="shared" si="61"/>
        <v>10-15</v>
      </c>
      <c r="W575" t="str">
        <f t="shared" si="62"/>
        <v>Slow</v>
      </c>
    </row>
    <row r="576" spans="1:23" x14ac:dyDescent="0.3">
      <c r="A576">
        <v>600575</v>
      </c>
      <c r="B576">
        <v>17400</v>
      </c>
      <c r="C576">
        <v>45</v>
      </c>
      <c r="D576" t="s">
        <v>4</v>
      </c>
      <c r="E576" t="s">
        <v>13</v>
      </c>
      <c r="F576" t="s">
        <v>32</v>
      </c>
      <c r="G576" t="s">
        <v>27</v>
      </c>
      <c r="H576" s="1">
        <v>45528</v>
      </c>
      <c r="I576" t="s">
        <v>34</v>
      </c>
      <c r="J576">
        <v>57</v>
      </c>
      <c r="K576">
        <v>6.3</v>
      </c>
      <c r="L576">
        <v>1498.35</v>
      </c>
      <c r="M576">
        <v>32.93</v>
      </c>
      <c r="N576" t="s">
        <v>50</v>
      </c>
      <c r="O576">
        <v>2</v>
      </c>
      <c r="P576" t="str" cm="1">
        <f t="array" ref="P576">_xlfn.IFS(C576&lt;25,"18-24", C576&lt;=35,"25-35", C576&lt;=50,"36-50",TRUE,"50+")</f>
        <v>36-50</v>
      </c>
      <c r="Q576" t="str">
        <f t="shared" si="56"/>
        <v>repeat</v>
      </c>
      <c r="R576" t="str">
        <f t="shared" si="57"/>
        <v>high value</v>
      </c>
      <c r="S576" t="str">
        <f t="shared" si="58"/>
        <v>Low</v>
      </c>
      <c r="T576" t="str">
        <f t="shared" si="59"/>
        <v>Aug</v>
      </c>
      <c r="U576">
        <f t="shared" si="60"/>
        <v>2024</v>
      </c>
      <c r="V576" t="str">
        <f t="shared" si="61"/>
        <v>5-10</v>
      </c>
      <c r="W576" t="str">
        <f t="shared" si="62"/>
        <v>Slow</v>
      </c>
    </row>
    <row r="577" spans="1:23" x14ac:dyDescent="0.3">
      <c r="A577">
        <v>600576</v>
      </c>
      <c r="B577">
        <v>14184</v>
      </c>
      <c r="C577">
        <v>38</v>
      </c>
      <c r="D577" t="s">
        <v>7</v>
      </c>
      <c r="E577" t="s">
        <v>5</v>
      </c>
      <c r="F577" t="s">
        <v>19</v>
      </c>
      <c r="G577" t="s">
        <v>31</v>
      </c>
      <c r="H577" s="1">
        <v>44633</v>
      </c>
      <c r="I577" t="s">
        <v>33</v>
      </c>
      <c r="J577">
        <v>72</v>
      </c>
      <c r="K577">
        <v>7.9</v>
      </c>
      <c r="L577">
        <v>955.39</v>
      </c>
      <c r="M577">
        <v>73.489999999999995</v>
      </c>
      <c r="N577" t="s">
        <v>49</v>
      </c>
      <c r="O577">
        <v>2</v>
      </c>
      <c r="P577" t="str" cm="1">
        <f t="array" ref="P577">_xlfn.IFS(C577&lt;25,"18-24", C577&lt;=35,"25-35", C577&lt;=50,"36-50",TRUE,"50+")</f>
        <v>36-50</v>
      </c>
      <c r="Q577" t="str">
        <f t="shared" si="56"/>
        <v>new</v>
      </c>
      <c r="R577" t="str">
        <f t="shared" si="57"/>
        <v>high value</v>
      </c>
      <c r="S577" t="str">
        <f t="shared" si="58"/>
        <v>Low</v>
      </c>
      <c r="T577" t="str">
        <f t="shared" si="59"/>
        <v>Mar</v>
      </c>
      <c r="U577">
        <f t="shared" si="60"/>
        <v>2022</v>
      </c>
      <c r="V577" t="str">
        <f t="shared" si="61"/>
        <v>5-10</v>
      </c>
      <c r="W577" t="str">
        <f t="shared" si="62"/>
        <v>Slow</v>
      </c>
    </row>
    <row r="578" spans="1:23" x14ac:dyDescent="0.3">
      <c r="A578">
        <v>600577</v>
      </c>
      <c r="B578">
        <v>57400</v>
      </c>
      <c r="C578">
        <v>43</v>
      </c>
      <c r="D578" t="s">
        <v>7</v>
      </c>
      <c r="E578" t="s">
        <v>5</v>
      </c>
      <c r="F578" t="s">
        <v>30</v>
      </c>
      <c r="G578" t="s">
        <v>29</v>
      </c>
      <c r="H578" s="1">
        <v>45457</v>
      </c>
      <c r="I578" t="s">
        <v>33</v>
      </c>
      <c r="J578">
        <v>40</v>
      </c>
      <c r="K578">
        <v>6.6</v>
      </c>
      <c r="L578">
        <v>1116.01</v>
      </c>
      <c r="M578">
        <v>46.58</v>
      </c>
      <c r="N578" t="s">
        <v>49</v>
      </c>
      <c r="O578">
        <v>1</v>
      </c>
      <c r="P578" t="str" cm="1">
        <f t="array" ref="P578">_xlfn.IFS(C578&lt;25,"18-24", C578&lt;=35,"25-35", C578&lt;=50,"36-50",TRUE,"50+")</f>
        <v>36-50</v>
      </c>
      <c r="Q578" t="str">
        <f t="shared" si="56"/>
        <v>new</v>
      </c>
      <c r="R578" t="str">
        <f t="shared" si="57"/>
        <v>high value</v>
      </c>
      <c r="S578" t="str">
        <f t="shared" si="58"/>
        <v>Low</v>
      </c>
      <c r="T578" t="str">
        <f t="shared" si="59"/>
        <v>Jun</v>
      </c>
      <c r="U578">
        <f t="shared" si="60"/>
        <v>2024</v>
      </c>
      <c r="V578" t="str">
        <f t="shared" si="61"/>
        <v>5-10</v>
      </c>
      <c r="W578" t="str">
        <f t="shared" si="62"/>
        <v>Medium</v>
      </c>
    </row>
    <row r="579" spans="1:23" x14ac:dyDescent="0.3">
      <c r="A579">
        <v>600578</v>
      </c>
      <c r="B579">
        <v>20928</v>
      </c>
      <c r="C579">
        <v>30</v>
      </c>
      <c r="D579" t="s">
        <v>4</v>
      </c>
      <c r="E579" t="s">
        <v>16</v>
      </c>
      <c r="F579" t="s">
        <v>30</v>
      </c>
      <c r="G579" t="s">
        <v>27</v>
      </c>
      <c r="H579" s="1">
        <v>45495</v>
      </c>
      <c r="I579" t="s">
        <v>34</v>
      </c>
      <c r="J579">
        <v>71</v>
      </c>
      <c r="K579">
        <v>5.8</v>
      </c>
      <c r="L579">
        <v>822.38</v>
      </c>
      <c r="M579">
        <v>77.67</v>
      </c>
      <c r="N579" t="s">
        <v>50</v>
      </c>
      <c r="O579">
        <v>3</v>
      </c>
      <c r="P579" t="str" cm="1">
        <f t="array" ref="P579">_xlfn.IFS(C579&lt;25,"18-24", C579&lt;=35,"25-35", C579&lt;=50,"36-50",TRUE,"50+")</f>
        <v>25-35</v>
      </c>
      <c r="Q579" t="str">
        <f t="shared" ref="Q579:Q642" si="63">IF(COUNTIF($B:$B,B579)&gt;1,"repeat","new")</f>
        <v>new</v>
      </c>
      <c r="R579" t="str">
        <f t="shared" ref="R579:R642" si="64">IF(L579&gt;500,"high value",IF( L579&gt;250,"medium","low"))</f>
        <v>high value</v>
      </c>
      <c r="S579" t="str">
        <f t="shared" ref="S579:S642" si="65">IF(O579&lt;=2,"Low",IF(O579&lt;=4,"medium","High"))</f>
        <v>medium</v>
      </c>
      <c r="T579" t="str">
        <f t="shared" ref="T579:T642" si="66">TEXT(H579,"MMM")</f>
        <v>Jul</v>
      </c>
      <c r="U579">
        <f t="shared" ref="U579:U642" si="67">YEAR(H579)</f>
        <v>2024</v>
      </c>
      <c r="V579" t="str">
        <f t="shared" ref="V579:V642" si="68">IF(K579&lt;=5,"0-5",IF(K579&lt;=10,"5-10",IF(K579&lt;=15,"10-15","15+")))</f>
        <v>5-10</v>
      </c>
      <c r="W579" t="str">
        <f t="shared" ref="W579:W642" si="69">IF(J579&lt;=30,"Fast",IF(J579&lt;=45,"Medium","Slow"))</f>
        <v>Slow</v>
      </c>
    </row>
    <row r="580" spans="1:23" x14ac:dyDescent="0.3">
      <c r="A580">
        <v>600579</v>
      </c>
      <c r="B580">
        <v>13201</v>
      </c>
      <c r="C580">
        <v>64</v>
      </c>
      <c r="D580" t="s">
        <v>4</v>
      </c>
      <c r="E580" t="s">
        <v>11</v>
      </c>
      <c r="F580" t="s">
        <v>26</v>
      </c>
      <c r="G580" t="s">
        <v>23</v>
      </c>
      <c r="H580" s="1">
        <v>44885</v>
      </c>
      <c r="I580" t="s">
        <v>33</v>
      </c>
      <c r="J580">
        <v>21</v>
      </c>
      <c r="K580">
        <v>4.7</v>
      </c>
      <c r="L580">
        <v>850.96</v>
      </c>
      <c r="M580">
        <v>85.15</v>
      </c>
      <c r="N580" t="s">
        <v>48</v>
      </c>
      <c r="O580">
        <v>4</v>
      </c>
      <c r="P580" t="str" cm="1">
        <f t="array" ref="P580">_xlfn.IFS(C580&lt;25,"18-24", C580&lt;=35,"25-35", C580&lt;=50,"36-50",TRUE,"50+")</f>
        <v>50+</v>
      </c>
      <c r="Q580" t="str">
        <f t="shared" si="63"/>
        <v>new</v>
      </c>
      <c r="R580" t="str">
        <f t="shared" si="64"/>
        <v>high value</v>
      </c>
      <c r="S580" t="str">
        <f t="shared" si="65"/>
        <v>medium</v>
      </c>
      <c r="T580" t="str">
        <f t="shared" si="66"/>
        <v>Nov</v>
      </c>
      <c r="U580">
        <f t="shared" si="67"/>
        <v>2022</v>
      </c>
      <c r="V580" t="str">
        <f t="shared" si="68"/>
        <v>0-5</v>
      </c>
      <c r="W580" t="str">
        <f t="shared" si="69"/>
        <v>Fast</v>
      </c>
    </row>
    <row r="581" spans="1:23" x14ac:dyDescent="0.3">
      <c r="A581">
        <v>600580</v>
      </c>
      <c r="B581">
        <v>11096</v>
      </c>
      <c r="C581">
        <v>37</v>
      </c>
      <c r="D581" t="s">
        <v>7</v>
      </c>
      <c r="E581" t="s">
        <v>5</v>
      </c>
      <c r="F581" t="s">
        <v>26</v>
      </c>
      <c r="G581" t="s">
        <v>23</v>
      </c>
      <c r="H581" s="1">
        <v>45018</v>
      </c>
      <c r="I581" t="s">
        <v>34</v>
      </c>
      <c r="J581">
        <v>58</v>
      </c>
      <c r="K581">
        <v>3.4</v>
      </c>
      <c r="L581">
        <v>232.9</v>
      </c>
      <c r="M581">
        <v>78.36</v>
      </c>
      <c r="N581" t="s">
        <v>48</v>
      </c>
      <c r="O581">
        <v>3</v>
      </c>
      <c r="P581" t="str" cm="1">
        <f t="array" ref="P581">_xlfn.IFS(C581&lt;25,"18-24", C581&lt;=35,"25-35", C581&lt;=50,"36-50",TRUE,"50+")</f>
        <v>36-50</v>
      </c>
      <c r="Q581" t="str">
        <f t="shared" si="63"/>
        <v>repeat</v>
      </c>
      <c r="R581" t="str">
        <f t="shared" si="64"/>
        <v>low</v>
      </c>
      <c r="S581" t="str">
        <f t="shared" si="65"/>
        <v>medium</v>
      </c>
      <c r="T581" t="str">
        <f t="shared" si="66"/>
        <v>Apr</v>
      </c>
      <c r="U581">
        <f t="shared" si="67"/>
        <v>2023</v>
      </c>
      <c r="V581" t="str">
        <f t="shared" si="68"/>
        <v>0-5</v>
      </c>
      <c r="W581" t="str">
        <f t="shared" si="69"/>
        <v>Slow</v>
      </c>
    </row>
    <row r="582" spans="1:23" x14ac:dyDescent="0.3">
      <c r="A582">
        <v>600581</v>
      </c>
      <c r="B582">
        <v>67372</v>
      </c>
      <c r="C582">
        <v>20</v>
      </c>
      <c r="D582" t="s">
        <v>4</v>
      </c>
      <c r="E582" t="s">
        <v>15</v>
      </c>
      <c r="F582" t="s">
        <v>30</v>
      </c>
      <c r="G582" t="s">
        <v>29</v>
      </c>
      <c r="H582" s="1">
        <v>45393</v>
      </c>
      <c r="I582" t="s">
        <v>34</v>
      </c>
      <c r="J582">
        <v>78</v>
      </c>
      <c r="K582">
        <v>11.7</v>
      </c>
      <c r="L582">
        <v>1422.75</v>
      </c>
      <c r="M582">
        <v>60.49</v>
      </c>
      <c r="N582" t="s">
        <v>47</v>
      </c>
      <c r="O582">
        <v>4</v>
      </c>
      <c r="P582" t="str" cm="1">
        <f t="array" ref="P582">_xlfn.IFS(C582&lt;25,"18-24", C582&lt;=35,"25-35", C582&lt;=50,"36-50",TRUE,"50+")</f>
        <v>18-24</v>
      </c>
      <c r="Q582" t="str">
        <f t="shared" si="63"/>
        <v>new</v>
      </c>
      <c r="R582" t="str">
        <f t="shared" si="64"/>
        <v>high value</v>
      </c>
      <c r="S582" t="str">
        <f t="shared" si="65"/>
        <v>medium</v>
      </c>
      <c r="T582" t="str">
        <f t="shared" si="66"/>
        <v>Apr</v>
      </c>
      <c r="U582">
        <f t="shared" si="67"/>
        <v>2024</v>
      </c>
      <c r="V582" t="str">
        <f t="shared" si="68"/>
        <v>10-15</v>
      </c>
      <c r="W582" t="str">
        <f t="shared" si="69"/>
        <v>Slow</v>
      </c>
    </row>
    <row r="583" spans="1:23" x14ac:dyDescent="0.3">
      <c r="A583">
        <v>600582</v>
      </c>
      <c r="B583">
        <v>60439</v>
      </c>
      <c r="C583">
        <v>34</v>
      </c>
      <c r="D583" t="s">
        <v>4</v>
      </c>
      <c r="E583" t="s">
        <v>15</v>
      </c>
      <c r="F583" t="s">
        <v>28</v>
      </c>
      <c r="G583" t="s">
        <v>23</v>
      </c>
      <c r="H583" s="1">
        <v>45140</v>
      </c>
      <c r="I583" t="s">
        <v>34</v>
      </c>
      <c r="J583">
        <v>30</v>
      </c>
      <c r="K583">
        <v>3.1</v>
      </c>
      <c r="L583">
        <v>1386.14</v>
      </c>
      <c r="M583">
        <v>97.27</v>
      </c>
      <c r="N583" t="s">
        <v>48</v>
      </c>
      <c r="O583">
        <v>1</v>
      </c>
      <c r="P583" t="str" cm="1">
        <f t="array" ref="P583">_xlfn.IFS(C583&lt;25,"18-24", C583&lt;=35,"25-35", C583&lt;=50,"36-50",TRUE,"50+")</f>
        <v>25-35</v>
      </c>
      <c r="Q583" t="str">
        <f t="shared" si="63"/>
        <v>new</v>
      </c>
      <c r="R583" t="str">
        <f t="shared" si="64"/>
        <v>high value</v>
      </c>
      <c r="S583" t="str">
        <f t="shared" si="65"/>
        <v>Low</v>
      </c>
      <c r="T583" t="str">
        <f t="shared" si="66"/>
        <v>Aug</v>
      </c>
      <c r="U583">
        <f t="shared" si="67"/>
        <v>2023</v>
      </c>
      <c r="V583" t="str">
        <f t="shared" si="68"/>
        <v>0-5</v>
      </c>
      <c r="W583" t="str">
        <f t="shared" si="69"/>
        <v>Fast</v>
      </c>
    </row>
    <row r="584" spans="1:23" x14ac:dyDescent="0.3">
      <c r="A584">
        <v>600583</v>
      </c>
      <c r="B584">
        <v>54428</v>
      </c>
      <c r="C584">
        <v>61</v>
      </c>
      <c r="D584" t="s">
        <v>4</v>
      </c>
      <c r="E584" t="s">
        <v>11</v>
      </c>
      <c r="F584" t="s">
        <v>19</v>
      </c>
      <c r="G584" t="s">
        <v>23</v>
      </c>
      <c r="H584" s="1">
        <v>45426</v>
      </c>
      <c r="I584" t="s">
        <v>33</v>
      </c>
      <c r="J584">
        <v>34</v>
      </c>
      <c r="K584">
        <v>11.5</v>
      </c>
      <c r="L584">
        <v>989.06</v>
      </c>
      <c r="M584">
        <v>37.26</v>
      </c>
      <c r="N584" t="s">
        <v>47</v>
      </c>
      <c r="O584">
        <v>4</v>
      </c>
      <c r="P584" t="str" cm="1">
        <f t="array" ref="P584">_xlfn.IFS(C584&lt;25,"18-24", C584&lt;=35,"25-35", C584&lt;=50,"36-50",TRUE,"50+")</f>
        <v>50+</v>
      </c>
      <c r="Q584" t="str">
        <f t="shared" si="63"/>
        <v>new</v>
      </c>
      <c r="R584" t="str">
        <f t="shared" si="64"/>
        <v>high value</v>
      </c>
      <c r="S584" t="str">
        <f t="shared" si="65"/>
        <v>medium</v>
      </c>
      <c r="T584" t="str">
        <f t="shared" si="66"/>
        <v>May</v>
      </c>
      <c r="U584">
        <f t="shared" si="67"/>
        <v>2024</v>
      </c>
      <c r="V584" t="str">
        <f t="shared" si="68"/>
        <v>10-15</v>
      </c>
      <c r="W584" t="str">
        <f t="shared" si="69"/>
        <v>Medium</v>
      </c>
    </row>
    <row r="585" spans="1:23" x14ac:dyDescent="0.3">
      <c r="A585">
        <v>600584</v>
      </c>
      <c r="B585">
        <v>31300</v>
      </c>
      <c r="C585">
        <v>36</v>
      </c>
      <c r="D585" t="s">
        <v>4</v>
      </c>
      <c r="E585" t="s">
        <v>8</v>
      </c>
      <c r="F585" t="s">
        <v>28</v>
      </c>
      <c r="G585" t="s">
        <v>21</v>
      </c>
      <c r="H585" s="1">
        <v>45501</v>
      </c>
      <c r="I585" t="s">
        <v>33</v>
      </c>
      <c r="J585">
        <v>87</v>
      </c>
      <c r="K585">
        <v>4.9000000000000004</v>
      </c>
      <c r="L585">
        <v>625.73</v>
      </c>
      <c r="M585">
        <v>39.82</v>
      </c>
      <c r="N585" t="s">
        <v>49</v>
      </c>
      <c r="O585">
        <v>1</v>
      </c>
      <c r="P585" t="str" cm="1">
        <f t="array" ref="P585">_xlfn.IFS(C585&lt;25,"18-24", C585&lt;=35,"25-35", C585&lt;=50,"36-50",TRUE,"50+")</f>
        <v>36-50</v>
      </c>
      <c r="Q585" t="str">
        <f t="shared" si="63"/>
        <v>new</v>
      </c>
      <c r="R585" t="str">
        <f t="shared" si="64"/>
        <v>high value</v>
      </c>
      <c r="S585" t="str">
        <f t="shared" si="65"/>
        <v>Low</v>
      </c>
      <c r="T585" t="str">
        <f t="shared" si="66"/>
        <v>Jul</v>
      </c>
      <c r="U585">
        <f t="shared" si="67"/>
        <v>2024</v>
      </c>
      <c r="V585" t="str">
        <f t="shared" si="68"/>
        <v>0-5</v>
      </c>
      <c r="W585" t="str">
        <f t="shared" si="69"/>
        <v>Slow</v>
      </c>
    </row>
    <row r="586" spans="1:23" x14ac:dyDescent="0.3">
      <c r="A586">
        <v>600585</v>
      </c>
      <c r="B586">
        <v>65206</v>
      </c>
      <c r="C586">
        <v>33</v>
      </c>
      <c r="D586" t="s">
        <v>7</v>
      </c>
      <c r="E586" t="s">
        <v>8</v>
      </c>
      <c r="F586" t="s">
        <v>22</v>
      </c>
      <c r="G586" t="s">
        <v>31</v>
      </c>
      <c r="H586" s="1">
        <v>45164</v>
      </c>
      <c r="I586" t="s">
        <v>34</v>
      </c>
      <c r="J586">
        <v>57</v>
      </c>
      <c r="K586">
        <v>8.6</v>
      </c>
      <c r="L586">
        <v>958.57</v>
      </c>
      <c r="M586">
        <v>81.22</v>
      </c>
      <c r="N586" t="s">
        <v>50</v>
      </c>
      <c r="O586">
        <v>5</v>
      </c>
      <c r="P586" t="str" cm="1">
        <f t="array" ref="P586">_xlfn.IFS(C586&lt;25,"18-24", C586&lt;=35,"25-35", C586&lt;=50,"36-50",TRUE,"50+")</f>
        <v>25-35</v>
      </c>
      <c r="Q586" t="str">
        <f t="shared" si="63"/>
        <v>new</v>
      </c>
      <c r="R586" t="str">
        <f t="shared" si="64"/>
        <v>high value</v>
      </c>
      <c r="S586" t="str">
        <f t="shared" si="65"/>
        <v>High</v>
      </c>
      <c r="T586" t="str">
        <f t="shared" si="66"/>
        <v>Aug</v>
      </c>
      <c r="U586">
        <f t="shared" si="67"/>
        <v>2023</v>
      </c>
      <c r="V586" t="str">
        <f t="shared" si="68"/>
        <v>5-10</v>
      </c>
      <c r="W586" t="str">
        <f t="shared" si="69"/>
        <v>Slow</v>
      </c>
    </row>
    <row r="587" spans="1:23" x14ac:dyDescent="0.3">
      <c r="A587">
        <v>600586</v>
      </c>
      <c r="B587">
        <v>67187</v>
      </c>
      <c r="C587">
        <v>54</v>
      </c>
      <c r="D587" t="s">
        <v>4</v>
      </c>
      <c r="E587" t="s">
        <v>13</v>
      </c>
      <c r="F587" t="s">
        <v>22</v>
      </c>
      <c r="G587" t="s">
        <v>29</v>
      </c>
      <c r="H587" s="1">
        <v>45055</v>
      </c>
      <c r="I587" t="s">
        <v>33</v>
      </c>
      <c r="J587">
        <v>87</v>
      </c>
      <c r="K587">
        <v>10.6</v>
      </c>
      <c r="L587">
        <v>818.01</v>
      </c>
      <c r="M587">
        <v>95.9</v>
      </c>
      <c r="N587" t="s">
        <v>47</v>
      </c>
      <c r="O587">
        <v>2</v>
      </c>
      <c r="P587" t="str" cm="1">
        <f t="array" ref="P587">_xlfn.IFS(C587&lt;25,"18-24", C587&lt;=35,"25-35", C587&lt;=50,"36-50",TRUE,"50+")</f>
        <v>50+</v>
      </c>
      <c r="Q587" t="str">
        <f t="shared" si="63"/>
        <v>new</v>
      </c>
      <c r="R587" t="str">
        <f t="shared" si="64"/>
        <v>high value</v>
      </c>
      <c r="S587" t="str">
        <f t="shared" si="65"/>
        <v>Low</v>
      </c>
      <c r="T587" t="str">
        <f t="shared" si="66"/>
        <v>May</v>
      </c>
      <c r="U587">
        <f t="shared" si="67"/>
        <v>2023</v>
      </c>
      <c r="V587" t="str">
        <f t="shared" si="68"/>
        <v>10-15</v>
      </c>
      <c r="W587" t="str">
        <f t="shared" si="69"/>
        <v>Slow</v>
      </c>
    </row>
    <row r="588" spans="1:23" x14ac:dyDescent="0.3">
      <c r="A588">
        <v>600587</v>
      </c>
      <c r="B588">
        <v>20174</v>
      </c>
      <c r="C588">
        <v>48</v>
      </c>
      <c r="D588" t="s">
        <v>4</v>
      </c>
      <c r="E588" t="s">
        <v>15</v>
      </c>
      <c r="F588" t="s">
        <v>22</v>
      </c>
      <c r="G588" t="s">
        <v>31</v>
      </c>
      <c r="H588" s="1">
        <v>45298</v>
      </c>
      <c r="I588" t="s">
        <v>33</v>
      </c>
      <c r="J588">
        <v>83</v>
      </c>
      <c r="K588">
        <v>11.3</v>
      </c>
      <c r="L588">
        <v>1008.36</v>
      </c>
      <c r="M588">
        <v>55.05</v>
      </c>
      <c r="N588" t="s">
        <v>47</v>
      </c>
      <c r="O588">
        <v>5</v>
      </c>
      <c r="P588" t="str" cm="1">
        <f t="array" ref="P588">_xlfn.IFS(C588&lt;25,"18-24", C588&lt;=35,"25-35", C588&lt;=50,"36-50",TRUE,"50+")</f>
        <v>36-50</v>
      </c>
      <c r="Q588" t="str">
        <f t="shared" si="63"/>
        <v>new</v>
      </c>
      <c r="R588" t="str">
        <f t="shared" si="64"/>
        <v>high value</v>
      </c>
      <c r="S588" t="str">
        <f t="shared" si="65"/>
        <v>High</v>
      </c>
      <c r="T588" t="str">
        <f t="shared" si="66"/>
        <v>Jan</v>
      </c>
      <c r="U588">
        <f t="shared" si="67"/>
        <v>2024</v>
      </c>
      <c r="V588" t="str">
        <f t="shared" si="68"/>
        <v>10-15</v>
      </c>
      <c r="W588" t="str">
        <f t="shared" si="69"/>
        <v>Slow</v>
      </c>
    </row>
    <row r="589" spans="1:23" x14ac:dyDescent="0.3">
      <c r="A589">
        <v>600588</v>
      </c>
      <c r="B589">
        <v>81148</v>
      </c>
      <c r="C589">
        <v>59</v>
      </c>
      <c r="D589" t="s">
        <v>4</v>
      </c>
      <c r="E589" t="s">
        <v>11</v>
      </c>
      <c r="F589" t="s">
        <v>30</v>
      </c>
      <c r="G589" t="s">
        <v>31</v>
      </c>
      <c r="H589" s="1">
        <v>45582</v>
      </c>
      <c r="I589" t="s">
        <v>33</v>
      </c>
      <c r="J589">
        <v>25</v>
      </c>
      <c r="K589">
        <v>6</v>
      </c>
      <c r="L589">
        <v>292.67</v>
      </c>
      <c r="M589">
        <v>99.96</v>
      </c>
      <c r="N589" t="s">
        <v>49</v>
      </c>
      <c r="O589">
        <v>3</v>
      </c>
      <c r="P589" t="str" cm="1">
        <f t="array" ref="P589">_xlfn.IFS(C589&lt;25,"18-24", C589&lt;=35,"25-35", C589&lt;=50,"36-50",TRUE,"50+")</f>
        <v>50+</v>
      </c>
      <c r="Q589" t="str">
        <f t="shared" si="63"/>
        <v>new</v>
      </c>
      <c r="R589" t="str">
        <f t="shared" si="64"/>
        <v>medium</v>
      </c>
      <c r="S589" t="str">
        <f t="shared" si="65"/>
        <v>medium</v>
      </c>
      <c r="T589" t="str">
        <f t="shared" si="66"/>
        <v>Oct</v>
      </c>
      <c r="U589">
        <f t="shared" si="67"/>
        <v>2024</v>
      </c>
      <c r="V589" t="str">
        <f t="shared" si="68"/>
        <v>5-10</v>
      </c>
      <c r="W589" t="str">
        <f t="shared" si="69"/>
        <v>Fast</v>
      </c>
    </row>
    <row r="590" spans="1:23" x14ac:dyDescent="0.3">
      <c r="A590">
        <v>600589</v>
      </c>
      <c r="B590">
        <v>87761</v>
      </c>
      <c r="C590">
        <v>19</v>
      </c>
      <c r="D590" t="s">
        <v>7</v>
      </c>
      <c r="E590" t="s">
        <v>13</v>
      </c>
      <c r="F590" t="s">
        <v>18</v>
      </c>
      <c r="G590" t="s">
        <v>25</v>
      </c>
      <c r="H590" s="1">
        <v>44813</v>
      </c>
      <c r="I590" t="s">
        <v>33</v>
      </c>
      <c r="J590">
        <v>61</v>
      </c>
      <c r="K590">
        <v>11.8</v>
      </c>
      <c r="L590">
        <v>1198.55</v>
      </c>
      <c r="M590">
        <v>47.6</v>
      </c>
      <c r="N590" t="s">
        <v>47</v>
      </c>
      <c r="O590">
        <v>1</v>
      </c>
      <c r="P590" t="str" cm="1">
        <f t="array" ref="P590">_xlfn.IFS(C590&lt;25,"18-24", C590&lt;=35,"25-35", C590&lt;=50,"36-50",TRUE,"50+")</f>
        <v>18-24</v>
      </c>
      <c r="Q590" t="str">
        <f t="shared" si="63"/>
        <v>new</v>
      </c>
      <c r="R590" t="str">
        <f t="shared" si="64"/>
        <v>high value</v>
      </c>
      <c r="S590" t="str">
        <f t="shared" si="65"/>
        <v>Low</v>
      </c>
      <c r="T590" t="str">
        <f t="shared" si="66"/>
        <v>Sep</v>
      </c>
      <c r="U590">
        <f t="shared" si="67"/>
        <v>2022</v>
      </c>
      <c r="V590" t="str">
        <f t="shared" si="68"/>
        <v>10-15</v>
      </c>
      <c r="W590" t="str">
        <f t="shared" si="69"/>
        <v>Slow</v>
      </c>
    </row>
    <row r="591" spans="1:23" x14ac:dyDescent="0.3">
      <c r="A591">
        <v>600590</v>
      </c>
      <c r="B591">
        <v>31417</v>
      </c>
      <c r="C591">
        <v>35</v>
      </c>
      <c r="D591" t="s">
        <v>7</v>
      </c>
      <c r="E591" t="s">
        <v>11</v>
      </c>
      <c r="F591" t="s">
        <v>24</v>
      </c>
      <c r="G591" t="s">
        <v>31</v>
      </c>
      <c r="H591" s="1">
        <v>44649</v>
      </c>
      <c r="I591" t="s">
        <v>34</v>
      </c>
      <c r="J591">
        <v>52</v>
      </c>
      <c r="K591">
        <v>4.7</v>
      </c>
      <c r="L591">
        <v>1424.34</v>
      </c>
      <c r="M591">
        <v>43.89</v>
      </c>
      <c r="N591" t="s">
        <v>50</v>
      </c>
      <c r="O591">
        <v>3</v>
      </c>
      <c r="P591" t="str" cm="1">
        <f t="array" ref="P591">_xlfn.IFS(C591&lt;25,"18-24", C591&lt;=35,"25-35", C591&lt;=50,"36-50",TRUE,"50+")</f>
        <v>25-35</v>
      </c>
      <c r="Q591" t="str">
        <f t="shared" si="63"/>
        <v>new</v>
      </c>
      <c r="R591" t="str">
        <f t="shared" si="64"/>
        <v>high value</v>
      </c>
      <c r="S591" t="str">
        <f t="shared" si="65"/>
        <v>medium</v>
      </c>
      <c r="T591" t="str">
        <f t="shared" si="66"/>
        <v>Mar</v>
      </c>
      <c r="U591">
        <f t="shared" si="67"/>
        <v>2022</v>
      </c>
      <c r="V591" t="str">
        <f t="shared" si="68"/>
        <v>0-5</v>
      </c>
      <c r="W591" t="str">
        <f t="shared" si="69"/>
        <v>Slow</v>
      </c>
    </row>
    <row r="592" spans="1:23" x14ac:dyDescent="0.3">
      <c r="A592">
        <v>600591</v>
      </c>
      <c r="B592">
        <v>43665</v>
      </c>
      <c r="C592">
        <v>21</v>
      </c>
      <c r="D592" t="s">
        <v>7</v>
      </c>
      <c r="E592" t="s">
        <v>13</v>
      </c>
      <c r="F592" t="s">
        <v>32</v>
      </c>
      <c r="G592" t="s">
        <v>31</v>
      </c>
      <c r="H592" s="1">
        <v>44578</v>
      </c>
      <c r="I592" t="s">
        <v>33</v>
      </c>
      <c r="J592">
        <v>79</v>
      </c>
      <c r="K592">
        <v>14.1</v>
      </c>
      <c r="L592">
        <v>1285.73</v>
      </c>
      <c r="M592">
        <v>75.28</v>
      </c>
      <c r="N592" t="s">
        <v>48</v>
      </c>
      <c r="O592">
        <v>3</v>
      </c>
      <c r="P592" t="str" cm="1">
        <f t="array" ref="P592">_xlfn.IFS(C592&lt;25,"18-24", C592&lt;=35,"25-35", C592&lt;=50,"36-50",TRUE,"50+")</f>
        <v>18-24</v>
      </c>
      <c r="Q592" t="str">
        <f t="shared" si="63"/>
        <v>new</v>
      </c>
      <c r="R592" t="str">
        <f t="shared" si="64"/>
        <v>high value</v>
      </c>
      <c r="S592" t="str">
        <f t="shared" si="65"/>
        <v>medium</v>
      </c>
      <c r="T592" t="str">
        <f t="shared" si="66"/>
        <v>Jan</v>
      </c>
      <c r="U592">
        <f t="shared" si="67"/>
        <v>2022</v>
      </c>
      <c r="V592" t="str">
        <f t="shared" si="68"/>
        <v>10-15</v>
      </c>
      <c r="W592" t="str">
        <f t="shared" si="69"/>
        <v>Slow</v>
      </c>
    </row>
    <row r="593" spans="1:23" x14ac:dyDescent="0.3">
      <c r="A593">
        <v>600592</v>
      </c>
      <c r="B593">
        <v>57886</v>
      </c>
      <c r="C593">
        <v>39</v>
      </c>
      <c r="D593" t="s">
        <v>4</v>
      </c>
      <c r="E593" t="s">
        <v>11</v>
      </c>
      <c r="F593" t="s">
        <v>18</v>
      </c>
      <c r="G593" t="s">
        <v>29</v>
      </c>
      <c r="H593" s="1">
        <v>44601</v>
      </c>
      <c r="I593" t="s">
        <v>34</v>
      </c>
      <c r="J593">
        <v>62</v>
      </c>
      <c r="K593">
        <v>11.2</v>
      </c>
      <c r="L593">
        <v>930.5</v>
      </c>
      <c r="M593">
        <v>32.04</v>
      </c>
      <c r="N593" t="s">
        <v>47</v>
      </c>
      <c r="O593">
        <v>3</v>
      </c>
      <c r="P593" t="str" cm="1">
        <f t="array" ref="P593">_xlfn.IFS(C593&lt;25,"18-24", C593&lt;=35,"25-35", C593&lt;=50,"36-50",TRUE,"50+")</f>
        <v>36-50</v>
      </c>
      <c r="Q593" t="str">
        <f t="shared" si="63"/>
        <v>new</v>
      </c>
      <c r="R593" t="str">
        <f t="shared" si="64"/>
        <v>high value</v>
      </c>
      <c r="S593" t="str">
        <f t="shared" si="65"/>
        <v>medium</v>
      </c>
      <c r="T593" t="str">
        <f t="shared" si="66"/>
        <v>Feb</v>
      </c>
      <c r="U593">
        <f t="shared" si="67"/>
        <v>2022</v>
      </c>
      <c r="V593" t="str">
        <f t="shared" si="68"/>
        <v>10-15</v>
      </c>
      <c r="W593" t="str">
        <f t="shared" si="69"/>
        <v>Slow</v>
      </c>
    </row>
    <row r="594" spans="1:23" x14ac:dyDescent="0.3">
      <c r="A594">
        <v>600593</v>
      </c>
      <c r="B594">
        <v>16925</v>
      </c>
      <c r="C594">
        <v>45</v>
      </c>
      <c r="D594" t="s">
        <v>7</v>
      </c>
      <c r="E594" t="s">
        <v>11</v>
      </c>
      <c r="F594" t="s">
        <v>18</v>
      </c>
      <c r="G594" t="s">
        <v>21</v>
      </c>
      <c r="H594" s="1">
        <v>44841</v>
      </c>
      <c r="I594" t="s">
        <v>34</v>
      </c>
      <c r="J594">
        <v>87</v>
      </c>
      <c r="K594">
        <v>2.9</v>
      </c>
      <c r="L594">
        <v>599.53</v>
      </c>
      <c r="M594">
        <v>40.53</v>
      </c>
      <c r="N594" t="s">
        <v>49</v>
      </c>
      <c r="O594">
        <v>2</v>
      </c>
      <c r="P594" t="str" cm="1">
        <f t="array" ref="P594">_xlfn.IFS(C594&lt;25,"18-24", C594&lt;=35,"25-35", C594&lt;=50,"36-50",TRUE,"50+")</f>
        <v>36-50</v>
      </c>
      <c r="Q594" t="str">
        <f t="shared" si="63"/>
        <v>new</v>
      </c>
      <c r="R594" t="str">
        <f t="shared" si="64"/>
        <v>high value</v>
      </c>
      <c r="S594" t="str">
        <f t="shared" si="65"/>
        <v>Low</v>
      </c>
      <c r="T594" t="str">
        <f t="shared" si="66"/>
        <v>Oct</v>
      </c>
      <c r="U594">
        <f t="shared" si="67"/>
        <v>2022</v>
      </c>
      <c r="V594" t="str">
        <f t="shared" si="68"/>
        <v>0-5</v>
      </c>
      <c r="W594" t="str">
        <f t="shared" si="69"/>
        <v>Slow</v>
      </c>
    </row>
    <row r="595" spans="1:23" x14ac:dyDescent="0.3">
      <c r="A595">
        <v>600594</v>
      </c>
      <c r="B595">
        <v>23933</v>
      </c>
      <c r="C595">
        <v>62</v>
      </c>
      <c r="D595" t="s">
        <v>4</v>
      </c>
      <c r="E595" t="s">
        <v>8</v>
      </c>
      <c r="F595" t="s">
        <v>30</v>
      </c>
      <c r="G595" t="s">
        <v>31</v>
      </c>
      <c r="H595" s="1">
        <v>45238</v>
      </c>
      <c r="I595" t="s">
        <v>33</v>
      </c>
      <c r="J595">
        <v>23</v>
      </c>
      <c r="K595">
        <v>12.5</v>
      </c>
      <c r="L595">
        <v>372.72</v>
      </c>
      <c r="M595">
        <v>36.08</v>
      </c>
      <c r="N595" t="s">
        <v>48</v>
      </c>
      <c r="O595">
        <v>3</v>
      </c>
      <c r="P595" t="str" cm="1">
        <f t="array" ref="P595">_xlfn.IFS(C595&lt;25,"18-24", C595&lt;=35,"25-35", C595&lt;=50,"36-50",TRUE,"50+")</f>
        <v>50+</v>
      </c>
      <c r="Q595" t="str">
        <f t="shared" si="63"/>
        <v>new</v>
      </c>
      <c r="R595" t="str">
        <f t="shared" si="64"/>
        <v>medium</v>
      </c>
      <c r="S595" t="str">
        <f t="shared" si="65"/>
        <v>medium</v>
      </c>
      <c r="T595" t="str">
        <f t="shared" si="66"/>
        <v>Nov</v>
      </c>
      <c r="U595">
        <f t="shared" si="67"/>
        <v>2023</v>
      </c>
      <c r="V595" t="str">
        <f t="shared" si="68"/>
        <v>10-15</v>
      </c>
      <c r="W595" t="str">
        <f t="shared" si="69"/>
        <v>Fast</v>
      </c>
    </row>
    <row r="596" spans="1:23" x14ac:dyDescent="0.3">
      <c r="A596">
        <v>600595</v>
      </c>
      <c r="B596">
        <v>63832</v>
      </c>
      <c r="C596">
        <v>28</v>
      </c>
      <c r="D596" t="s">
        <v>7</v>
      </c>
      <c r="E596" t="s">
        <v>11</v>
      </c>
      <c r="F596" t="s">
        <v>32</v>
      </c>
      <c r="G596" t="s">
        <v>29</v>
      </c>
      <c r="H596" s="1">
        <v>45616</v>
      </c>
      <c r="I596" t="s">
        <v>34</v>
      </c>
      <c r="J596">
        <v>64</v>
      </c>
      <c r="K596">
        <v>10.3</v>
      </c>
      <c r="L596">
        <v>1286.77</v>
      </c>
      <c r="M596">
        <v>77.38</v>
      </c>
      <c r="N596" t="s">
        <v>48</v>
      </c>
      <c r="O596">
        <v>3</v>
      </c>
      <c r="P596" t="str" cm="1">
        <f t="array" ref="P596">_xlfn.IFS(C596&lt;25,"18-24", C596&lt;=35,"25-35", C596&lt;=50,"36-50",TRUE,"50+")</f>
        <v>25-35</v>
      </c>
      <c r="Q596" t="str">
        <f t="shared" si="63"/>
        <v>new</v>
      </c>
      <c r="R596" t="str">
        <f t="shared" si="64"/>
        <v>high value</v>
      </c>
      <c r="S596" t="str">
        <f t="shared" si="65"/>
        <v>medium</v>
      </c>
      <c r="T596" t="str">
        <f t="shared" si="66"/>
        <v>Nov</v>
      </c>
      <c r="U596">
        <f t="shared" si="67"/>
        <v>2024</v>
      </c>
      <c r="V596" t="str">
        <f t="shared" si="68"/>
        <v>10-15</v>
      </c>
      <c r="W596" t="str">
        <f t="shared" si="69"/>
        <v>Slow</v>
      </c>
    </row>
    <row r="597" spans="1:23" x14ac:dyDescent="0.3">
      <c r="A597">
        <v>600596</v>
      </c>
      <c r="B597">
        <v>70160</v>
      </c>
      <c r="C597">
        <v>24</v>
      </c>
      <c r="D597" t="s">
        <v>4</v>
      </c>
      <c r="E597" t="s">
        <v>16</v>
      </c>
      <c r="F597" t="s">
        <v>28</v>
      </c>
      <c r="G597" t="s">
        <v>27</v>
      </c>
      <c r="H597" s="1">
        <v>45592</v>
      </c>
      <c r="I597" t="s">
        <v>34</v>
      </c>
      <c r="J597">
        <v>44</v>
      </c>
      <c r="K597">
        <v>1.2</v>
      </c>
      <c r="L597">
        <v>915.3</v>
      </c>
      <c r="M597">
        <v>60.65</v>
      </c>
      <c r="N597" t="s">
        <v>49</v>
      </c>
      <c r="O597">
        <v>4</v>
      </c>
      <c r="P597" t="str" cm="1">
        <f t="array" ref="P597">_xlfn.IFS(C597&lt;25,"18-24", C597&lt;=35,"25-35", C597&lt;=50,"36-50",TRUE,"50+")</f>
        <v>18-24</v>
      </c>
      <c r="Q597" t="str">
        <f t="shared" si="63"/>
        <v>new</v>
      </c>
      <c r="R597" t="str">
        <f t="shared" si="64"/>
        <v>high value</v>
      </c>
      <c r="S597" t="str">
        <f t="shared" si="65"/>
        <v>medium</v>
      </c>
      <c r="T597" t="str">
        <f t="shared" si="66"/>
        <v>Oct</v>
      </c>
      <c r="U597">
        <f t="shared" si="67"/>
        <v>2024</v>
      </c>
      <c r="V597" t="str">
        <f t="shared" si="68"/>
        <v>0-5</v>
      </c>
      <c r="W597" t="str">
        <f t="shared" si="69"/>
        <v>Medium</v>
      </c>
    </row>
    <row r="598" spans="1:23" x14ac:dyDescent="0.3">
      <c r="A598">
        <v>600597</v>
      </c>
      <c r="B598">
        <v>74290</v>
      </c>
      <c r="C598">
        <v>22</v>
      </c>
      <c r="D598" t="s">
        <v>4</v>
      </c>
      <c r="E598" t="s">
        <v>11</v>
      </c>
      <c r="F598" t="s">
        <v>19</v>
      </c>
      <c r="G598" t="s">
        <v>31</v>
      </c>
      <c r="H598" s="1">
        <v>45618</v>
      </c>
      <c r="I598" t="s">
        <v>34</v>
      </c>
      <c r="J598">
        <v>68</v>
      </c>
      <c r="K598">
        <v>6.2</v>
      </c>
      <c r="L598">
        <v>738.07</v>
      </c>
      <c r="M598">
        <v>39.25</v>
      </c>
      <c r="N598" t="s">
        <v>47</v>
      </c>
      <c r="O598">
        <v>4</v>
      </c>
      <c r="P598" t="str" cm="1">
        <f t="array" ref="P598">_xlfn.IFS(C598&lt;25,"18-24", C598&lt;=35,"25-35", C598&lt;=50,"36-50",TRUE,"50+")</f>
        <v>18-24</v>
      </c>
      <c r="Q598" t="str">
        <f t="shared" si="63"/>
        <v>new</v>
      </c>
      <c r="R598" t="str">
        <f t="shared" si="64"/>
        <v>high value</v>
      </c>
      <c r="S598" t="str">
        <f t="shared" si="65"/>
        <v>medium</v>
      </c>
      <c r="T598" t="str">
        <f t="shared" si="66"/>
        <v>Nov</v>
      </c>
      <c r="U598">
        <f t="shared" si="67"/>
        <v>2024</v>
      </c>
      <c r="V598" t="str">
        <f t="shared" si="68"/>
        <v>5-10</v>
      </c>
      <c r="W598" t="str">
        <f t="shared" si="69"/>
        <v>Slow</v>
      </c>
    </row>
    <row r="599" spans="1:23" x14ac:dyDescent="0.3">
      <c r="A599">
        <v>600598</v>
      </c>
      <c r="B599">
        <v>41690</v>
      </c>
      <c r="C599">
        <v>40</v>
      </c>
      <c r="D599" t="s">
        <v>7</v>
      </c>
      <c r="E599" t="s">
        <v>5</v>
      </c>
      <c r="F599" t="s">
        <v>22</v>
      </c>
      <c r="G599" t="s">
        <v>31</v>
      </c>
      <c r="H599" s="1">
        <v>44747</v>
      </c>
      <c r="I599" t="s">
        <v>33</v>
      </c>
      <c r="J599">
        <v>25</v>
      </c>
      <c r="K599">
        <v>3.4</v>
      </c>
      <c r="L599">
        <v>762.81</v>
      </c>
      <c r="M599">
        <v>113.47</v>
      </c>
      <c r="N599" t="s">
        <v>47</v>
      </c>
      <c r="O599">
        <v>4</v>
      </c>
      <c r="P599" t="str" cm="1">
        <f t="array" ref="P599">_xlfn.IFS(C599&lt;25,"18-24", C599&lt;=35,"25-35", C599&lt;=50,"36-50",TRUE,"50+")</f>
        <v>36-50</v>
      </c>
      <c r="Q599" t="str">
        <f t="shared" si="63"/>
        <v>repeat</v>
      </c>
      <c r="R599" t="str">
        <f t="shared" si="64"/>
        <v>high value</v>
      </c>
      <c r="S599" t="str">
        <f t="shared" si="65"/>
        <v>medium</v>
      </c>
      <c r="T599" t="str">
        <f t="shared" si="66"/>
        <v>Jul</v>
      </c>
      <c r="U599">
        <f t="shared" si="67"/>
        <v>2022</v>
      </c>
      <c r="V599" t="str">
        <f t="shared" si="68"/>
        <v>0-5</v>
      </c>
      <c r="W599" t="str">
        <f t="shared" si="69"/>
        <v>Fast</v>
      </c>
    </row>
    <row r="600" spans="1:23" x14ac:dyDescent="0.3">
      <c r="A600">
        <v>600599</v>
      </c>
      <c r="B600">
        <v>51856</v>
      </c>
      <c r="C600">
        <v>63</v>
      </c>
      <c r="D600" t="s">
        <v>7</v>
      </c>
      <c r="E600" t="s">
        <v>11</v>
      </c>
      <c r="F600" t="s">
        <v>24</v>
      </c>
      <c r="G600" t="s">
        <v>23</v>
      </c>
      <c r="H600" s="1">
        <v>45005</v>
      </c>
      <c r="I600" t="s">
        <v>34</v>
      </c>
      <c r="J600">
        <v>52</v>
      </c>
      <c r="K600">
        <v>6.9</v>
      </c>
      <c r="L600">
        <v>367.07</v>
      </c>
      <c r="M600">
        <v>56.94</v>
      </c>
      <c r="N600" t="s">
        <v>50</v>
      </c>
      <c r="O600">
        <v>5</v>
      </c>
      <c r="P600" t="str" cm="1">
        <f t="array" ref="P600">_xlfn.IFS(C600&lt;25,"18-24", C600&lt;=35,"25-35", C600&lt;=50,"36-50",TRUE,"50+")</f>
        <v>50+</v>
      </c>
      <c r="Q600" t="str">
        <f t="shared" si="63"/>
        <v>new</v>
      </c>
      <c r="R600" t="str">
        <f t="shared" si="64"/>
        <v>medium</v>
      </c>
      <c r="S600" t="str">
        <f t="shared" si="65"/>
        <v>High</v>
      </c>
      <c r="T600" t="str">
        <f t="shared" si="66"/>
        <v>Mar</v>
      </c>
      <c r="U600">
        <f t="shared" si="67"/>
        <v>2023</v>
      </c>
      <c r="V600" t="str">
        <f t="shared" si="68"/>
        <v>5-10</v>
      </c>
      <c r="W600" t="str">
        <f t="shared" si="69"/>
        <v>Slow</v>
      </c>
    </row>
    <row r="601" spans="1:23" x14ac:dyDescent="0.3">
      <c r="A601">
        <v>600600</v>
      </c>
      <c r="B601">
        <v>52154</v>
      </c>
      <c r="C601">
        <v>30</v>
      </c>
      <c r="D601" t="s">
        <v>7</v>
      </c>
      <c r="E601" t="s">
        <v>16</v>
      </c>
      <c r="F601" t="s">
        <v>24</v>
      </c>
      <c r="G601" t="s">
        <v>31</v>
      </c>
      <c r="H601" s="1">
        <v>44988</v>
      </c>
      <c r="I601" t="s">
        <v>34</v>
      </c>
      <c r="J601">
        <v>43</v>
      </c>
      <c r="K601">
        <v>9.4</v>
      </c>
      <c r="L601">
        <v>295.83999999999997</v>
      </c>
      <c r="M601">
        <v>61.32</v>
      </c>
      <c r="N601" t="s">
        <v>50</v>
      </c>
      <c r="O601">
        <v>3</v>
      </c>
      <c r="P601" t="str" cm="1">
        <f t="array" ref="P601">_xlfn.IFS(C601&lt;25,"18-24", C601&lt;=35,"25-35", C601&lt;=50,"36-50",TRUE,"50+")</f>
        <v>25-35</v>
      </c>
      <c r="Q601" t="str">
        <f t="shared" si="63"/>
        <v>new</v>
      </c>
      <c r="R601" t="str">
        <f t="shared" si="64"/>
        <v>medium</v>
      </c>
      <c r="S601" t="str">
        <f t="shared" si="65"/>
        <v>medium</v>
      </c>
      <c r="T601" t="str">
        <f t="shared" si="66"/>
        <v>Mar</v>
      </c>
      <c r="U601">
        <f t="shared" si="67"/>
        <v>2023</v>
      </c>
      <c r="V601" t="str">
        <f t="shared" si="68"/>
        <v>5-10</v>
      </c>
      <c r="W601" t="str">
        <f t="shared" si="69"/>
        <v>Medium</v>
      </c>
    </row>
    <row r="602" spans="1:23" x14ac:dyDescent="0.3">
      <c r="A602">
        <v>600601</v>
      </c>
      <c r="B602">
        <v>88997</v>
      </c>
      <c r="C602">
        <v>41</v>
      </c>
      <c r="D602" t="s">
        <v>7</v>
      </c>
      <c r="E602" t="s">
        <v>13</v>
      </c>
      <c r="F602" t="s">
        <v>32</v>
      </c>
      <c r="G602" t="s">
        <v>29</v>
      </c>
      <c r="H602" s="1">
        <v>44568</v>
      </c>
      <c r="I602" t="s">
        <v>33</v>
      </c>
      <c r="J602">
        <v>69</v>
      </c>
      <c r="K602">
        <v>3.5</v>
      </c>
      <c r="L602">
        <v>454.54</v>
      </c>
      <c r="M602">
        <v>51.51</v>
      </c>
      <c r="N602" t="s">
        <v>48</v>
      </c>
      <c r="O602">
        <v>4</v>
      </c>
      <c r="P602" t="str" cm="1">
        <f t="array" ref="P602">_xlfn.IFS(C602&lt;25,"18-24", C602&lt;=35,"25-35", C602&lt;=50,"36-50",TRUE,"50+")</f>
        <v>36-50</v>
      </c>
      <c r="Q602" t="str">
        <f t="shared" si="63"/>
        <v>new</v>
      </c>
      <c r="R602" t="str">
        <f t="shared" si="64"/>
        <v>medium</v>
      </c>
      <c r="S602" t="str">
        <f t="shared" si="65"/>
        <v>medium</v>
      </c>
      <c r="T602" t="str">
        <f t="shared" si="66"/>
        <v>Jan</v>
      </c>
      <c r="U602">
        <f t="shared" si="67"/>
        <v>2022</v>
      </c>
      <c r="V602" t="str">
        <f t="shared" si="68"/>
        <v>0-5</v>
      </c>
      <c r="W602" t="str">
        <f t="shared" si="69"/>
        <v>Slow</v>
      </c>
    </row>
    <row r="603" spans="1:23" x14ac:dyDescent="0.3">
      <c r="A603">
        <v>600602</v>
      </c>
      <c r="B603">
        <v>57953</v>
      </c>
      <c r="C603">
        <v>36</v>
      </c>
      <c r="D603" t="s">
        <v>7</v>
      </c>
      <c r="E603" t="s">
        <v>13</v>
      </c>
      <c r="F603" t="s">
        <v>19</v>
      </c>
      <c r="G603" t="s">
        <v>23</v>
      </c>
      <c r="H603" s="1">
        <v>45119</v>
      </c>
      <c r="I603" t="s">
        <v>34</v>
      </c>
      <c r="J603">
        <v>70</v>
      </c>
      <c r="K603">
        <v>12</v>
      </c>
      <c r="L603">
        <v>544.24</v>
      </c>
      <c r="M603">
        <v>76.8</v>
      </c>
      <c r="N603" t="s">
        <v>50</v>
      </c>
      <c r="O603">
        <v>2</v>
      </c>
      <c r="P603" t="str" cm="1">
        <f t="array" ref="P603">_xlfn.IFS(C603&lt;25,"18-24", C603&lt;=35,"25-35", C603&lt;=50,"36-50",TRUE,"50+")</f>
        <v>36-50</v>
      </c>
      <c r="Q603" t="str">
        <f t="shared" si="63"/>
        <v>new</v>
      </c>
      <c r="R603" t="str">
        <f t="shared" si="64"/>
        <v>high value</v>
      </c>
      <c r="S603" t="str">
        <f t="shared" si="65"/>
        <v>Low</v>
      </c>
      <c r="T603" t="str">
        <f t="shared" si="66"/>
        <v>Jul</v>
      </c>
      <c r="U603">
        <f t="shared" si="67"/>
        <v>2023</v>
      </c>
      <c r="V603" t="str">
        <f t="shared" si="68"/>
        <v>10-15</v>
      </c>
      <c r="W603" t="str">
        <f t="shared" si="69"/>
        <v>Slow</v>
      </c>
    </row>
    <row r="604" spans="1:23" x14ac:dyDescent="0.3">
      <c r="A604">
        <v>600603</v>
      </c>
      <c r="B604">
        <v>19398</v>
      </c>
      <c r="C604">
        <v>28</v>
      </c>
      <c r="D604" t="s">
        <v>4</v>
      </c>
      <c r="E604" t="s">
        <v>15</v>
      </c>
      <c r="F604" t="s">
        <v>24</v>
      </c>
      <c r="G604" t="s">
        <v>27</v>
      </c>
      <c r="H604" s="1">
        <v>44871</v>
      </c>
      <c r="I604" t="s">
        <v>34</v>
      </c>
      <c r="J604">
        <v>81</v>
      </c>
      <c r="K604">
        <v>8.3000000000000007</v>
      </c>
      <c r="L604">
        <v>332.16</v>
      </c>
      <c r="M604">
        <v>114.49</v>
      </c>
      <c r="N604" t="s">
        <v>50</v>
      </c>
      <c r="O604">
        <v>4</v>
      </c>
      <c r="P604" t="str" cm="1">
        <f t="array" ref="P604">_xlfn.IFS(C604&lt;25,"18-24", C604&lt;=35,"25-35", C604&lt;=50,"36-50",TRUE,"50+")</f>
        <v>25-35</v>
      </c>
      <c r="Q604" t="str">
        <f t="shared" si="63"/>
        <v>new</v>
      </c>
      <c r="R604" t="str">
        <f t="shared" si="64"/>
        <v>medium</v>
      </c>
      <c r="S604" t="str">
        <f t="shared" si="65"/>
        <v>medium</v>
      </c>
      <c r="T604" t="str">
        <f t="shared" si="66"/>
        <v>Nov</v>
      </c>
      <c r="U604">
        <f t="shared" si="67"/>
        <v>2022</v>
      </c>
      <c r="V604" t="str">
        <f t="shared" si="68"/>
        <v>5-10</v>
      </c>
      <c r="W604" t="str">
        <f t="shared" si="69"/>
        <v>Slow</v>
      </c>
    </row>
    <row r="605" spans="1:23" x14ac:dyDescent="0.3">
      <c r="A605">
        <v>600604</v>
      </c>
      <c r="B605">
        <v>47666</v>
      </c>
      <c r="C605">
        <v>34</v>
      </c>
      <c r="D605" t="s">
        <v>7</v>
      </c>
      <c r="E605" t="s">
        <v>15</v>
      </c>
      <c r="F605" t="s">
        <v>28</v>
      </c>
      <c r="G605" t="s">
        <v>31</v>
      </c>
      <c r="H605" s="1">
        <v>45342</v>
      </c>
      <c r="I605" t="s">
        <v>33</v>
      </c>
      <c r="J605">
        <v>22</v>
      </c>
      <c r="K605">
        <v>2.9</v>
      </c>
      <c r="L605">
        <v>1054.32</v>
      </c>
      <c r="M605">
        <v>70.150000000000006</v>
      </c>
      <c r="N605" t="s">
        <v>48</v>
      </c>
      <c r="O605">
        <v>1</v>
      </c>
      <c r="P605" t="str" cm="1">
        <f t="array" ref="P605">_xlfn.IFS(C605&lt;25,"18-24", C605&lt;=35,"25-35", C605&lt;=50,"36-50",TRUE,"50+")</f>
        <v>25-35</v>
      </c>
      <c r="Q605" t="str">
        <f t="shared" si="63"/>
        <v>new</v>
      </c>
      <c r="R605" t="str">
        <f t="shared" si="64"/>
        <v>high value</v>
      </c>
      <c r="S605" t="str">
        <f t="shared" si="65"/>
        <v>Low</v>
      </c>
      <c r="T605" t="str">
        <f t="shared" si="66"/>
        <v>Feb</v>
      </c>
      <c r="U605">
        <f t="shared" si="67"/>
        <v>2024</v>
      </c>
      <c r="V605" t="str">
        <f t="shared" si="68"/>
        <v>0-5</v>
      </c>
      <c r="W605" t="str">
        <f t="shared" si="69"/>
        <v>Fast</v>
      </c>
    </row>
    <row r="606" spans="1:23" x14ac:dyDescent="0.3">
      <c r="A606">
        <v>600605</v>
      </c>
      <c r="B606">
        <v>47288</v>
      </c>
      <c r="C606">
        <v>46</v>
      </c>
      <c r="D606" t="s">
        <v>7</v>
      </c>
      <c r="E606" t="s">
        <v>16</v>
      </c>
      <c r="F606" t="s">
        <v>32</v>
      </c>
      <c r="G606" t="s">
        <v>29</v>
      </c>
      <c r="H606" s="1">
        <v>45101</v>
      </c>
      <c r="I606" t="s">
        <v>33</v>
      </c>
      <c r="J606">
        <v>89</v>
      </c>
      <c r="K606">
        <v>9.1</v>
      </c>
      <c r="L606">
        <v>414.51</v>
      </c>
      <c r="M606">
        <v>64</v>
      </c>
      <c r="N606" t="s">
        <v>47</v>
      </c>
      <c r="O606">
        <v>4</v>
      </c>
      <c r="P606" t="str" cm="1">
        <f t="array" ref="P606">_xlfn.IFS(C606&lt;25,"18-24", C606&lt;=35,"25-35", C606&lt;=50,"36-50",TRUE,"50+")</f>
        <v>36-50</v>
      </c>
      <c r="Q606" t="str">
        <f t="shared" si="63"/>
        <v>new</v>
      </c>
      <c r="R606" t="str">
        <f t="shared" si="64"/>
        <v>medium</v>
      </c>
      <c r="S606" t="str">
        <f t="shared" si="65"/>
        <v>medium</v>
      </c>
      <c r="T606" t="str">
        <f t="shared" si="66"/>
        <v>Jun</v>
      </c>
      <c r="U606">
        <f t="shared" si="67"/>
        <v>2023</v>
      </c>
      <c r="V606" t="str">
        <f t="shared" si="68"/>
        <v>5-10</v>
      </c>
      <c r="W606" t="str">
        <f t="shared" si="69"/>
        <v>Slow</v>
      </c>
    </row>
    <row r="607" spans="1:23" x14ac:dyDescent="0.3">
      <c r="A607">
        <v>600606</v>
      </c>
      <c r="B607">
        <v>45456</v>
      </c>
      <c r="C607">
        <v>58</v>
      </c>
      <c r="D607" t="s">
        <v>7</v>
      </c>
      <c r="E607" t="s">
        <v>15</v>
      </c>
      <c r="F607" t="s">
        <v>18</v>
      </c>
      <c r="G607" t="s">
        <v>27</v>
      </c>
      <c r="H607" s="1">
        <v>44904</v>
      </c>
      <c r="I607" t="s">
        <v>34</v>
      </c>
      <c r="J607">
        <v>63</v>
      </c>
      <c r="K607">
        <v>13.3</v>
      </c>
      <c r="L607">
        <v>585.01</v>
      </c>
      <c r="M607">
        <v>30.12</v>
      </c>
      <c r="N607" t="s">
        <v>47</v>
      </c>
      <c r="O607">
        <v>3</v>
      </c>
      <c r="P607" t="str" cm="1">
        <f t="array" ref="P607">_xlfn.IFS(C607&lt;25,"18-24", C607&lt;=35,"25-35", C607&lt;=50,"36-50",TRUE,"50+")</f>
        <v>50+</v>
      </c>
      <c r="Q607" t="str">
        <f t="shared" si="63"/>
        <v>new</v>
      </c>
      <c r="R607" t="str">
        <f t="shared" si="64"/>
        <v>high value</v>
      </c>
      <c r="S607" t="str">
        <f t="shared" si="65"/>
        <v>medium</v>
      </c>
      <c r="T607" t="str">
        <f t="shared" si="66"/>
        <v>Dec</v>
      </c>
      <c r="U607">
        <f t="shared" si="67"/>
        <v>2022</v>
      </c>
      <c r="V607" t="str">
        <f t="shared" si="68"/>
        <v>10-15</v>
      </c>
      <c r="W607" t="str">
        <f t="shared" si="69"/>
        <v>Slow</v>
      </c>
    </row>
    <row r="608" spans="1:23" x14ac:dyDescent="0.3">
      <c r="A608">
        <v>600607</v>
      </c>
      <c r="B608">
        <v>32513</v>
      </c>
      <c r="C608">
        <v>62</v>
      </c>
      <c r="D608" t="s">
        <v>4</v>
      </c>
      <c r="E608" t="s">
        <v>5</v>
      </c>
      <c r="F608" t="s">
        <v>18</v>
      </c>
      <c r="G608" t="s">
        <v>21</v>
      </c>
      <c r="H608" s="1">
        <v>44606</v>
      </c>
      <c r="I608" t="s">
        <v>33</v>
      </c>
      <c r="J608">
        <v>56</v>
      </c>
      <c r="K608">
        <v>13.1</v>
      </c>
      <c r="L608">
        <v>795.05</v>
      </c>
      <c r="M608">
        <v>47.2</v>
      </c>
      <c r="N608" t="s">
        <v>49</v>
      </c>
      <c r="O608">
        <v>2</v>
      </c>
      <c r="P608" t="str" cm="1">
        <f t="array" ref="P608">_xlfn.IFS(C608&lt;25,"18-24", C608&lt;=35,"25-35", C608&lt;=50,"36-50",TRUE,"50+")</f>
        <v>50+</v>
      </c>
      <c r="Q608" t="str">
        <f t="shared" si="63"/>
        <v>new</v>
      </c>
      <c r="R608" t="str">
        <f t="shared" si="64"/>
        <v>high value</v>
      </c>
      <c r="S608" t="str">
        <f t="shared" si="65"/>
        <v>Low</v>
      </c>
      <c r="T608" t="str">
        <f t="shared" si="66"/>
        <v>Feb</v>
      </c>
      <c r="U608">
        <f t="shared" si="67"/>
        <v>2022</v>
      </c>
      <c r="V608" t="str">
        <f t="shared" si="68"/>
        <v>10-15</v>
      </c>
      <c r="W608" t="str">
        <f t="shared" si="69"/>
        <v>Slow</v>
      </c>
    </row>
    <row r="609" spans="1:23" x14ac:dyDescent="0.3">
      <c r="A609">
        <v>600608</v>
      </c>
      <c r="B609">
        <v>85491</v>
      </c>
      <c r="C609">
        <v>57</v>
      </c>
      <c r="D609" t="s">
        <v>4</v>
      </c>
      <c r="E609" t="s">
        <v>13</v>
      </c>
      <c r="F609" t="s">
        <v>19</v>
      </c>
      <c r="G609" t="s">
        <v>21</v>
      </c>
      <c r="H609" s="1">
        <v>45514</v>
      </c>
      <c r="I609" t="s">
        <v>33</v>
      </c>
      <c r="J609">
        <v>85</v>
      </c>
      <c r="K609">
        <v>6.1</v>
      </c>
      <c r="L609">
        <v>934.62</v>
      </c>
      <c r="M609">
        <v>93.19</v>
      </c>
      <c r="N609" t="s">
        <v>50</v>
      </c>
      <c r="O609">
        <v>4</v>
      </c>
      <c r="P609" t="str" cm="1">
        <f t="array" ref="P609">_xlfn.IFS(C609&lt;25,"18-24", C609&lt;=35,"25-35", C609&lt;=50,"36-50",TRUE,"50+")</f>
        <v>50+</v>
      </c>
      <c r="Q609" t="str">
        <f t="shared" si="63"/>
        <v>new</v>
      </c>
      <c r="R609" t="str">
        <f t="shared" si="64"/>
        <v>high value</v>
      </c>
      <c r="S609" t="str">
        <f t="shared" si="65"/>
        <v>medium</v>
      </c>
      <c r="T609" t="str">
        <f t="shared" si="66"/>
        <v>Aug</v>
      </c>
      <c r="U609">
        <f t="shared" si="67"/>
        <v>2024</v>
      </c>
      <c r="V609" t="str">
        <f t="shared" si="68"/>
        <v>5-10</v>
      </c>
      <c r="W609" t="str">
        <f t="shared" si="69"/>
        <v>Slow</v>
      </c>
    </row>
    <row r="610" spans="1:23" x14ac:dyDescent="0.3">
      <c r="A610">
        <v>600609</v>
      </c>
      <c r="B610">
        <v>88804</v>
      </c>
      <c r="C610">
        <v>47</v>
      </c>
      <c r="D610" t="s">
        <v>4</v>
      </c>
      <c r="E610" t="s">
        <v>8</v>
      </c>
      <c r="F610" t="s">
        <v>24</v>
      </c>
      <c r="G610" t="s">
        <v>27</v>
      </c>
      <c r="H610" s="1">
        <v>45517</v>
      </c>
      <c r="I610" t="s">
        <v>33</v>
      </c>
      <c r="J610">
        <v>52</v>
      </c>
      <c r="K610">
        <v>7.6</v>
      </c>
      <c r="L610">
        <v>1214.95</v>
      </c>
      <c r="M610">
        <v>90.59</v>
      </c>
      <c r="N610" t="s">
        <v>47</v>
      </c>
      <c r="O610">
        <v>5</v>
      </c>
      <c r="P610" t="str" cm="1">
        <f t="array" ref="P610">_xlfn.IFS(C610&lt;25,"18-24", C610&lt;=35,"25-35", C610&lt;=50,"36-50",TRUE,"50+")</f>
        <v>36-50</v>
      </c>
      <c r="Q610" t="str">
        <f t="shared" si="63"/>
        <v>new</v>
      </c>
      <c r="R610" t="str">
        <f t="shared" si="64"/>
        <v>high value</v>
      </c>
      <c r="S610" t="str">
        <f t="shared" si="65"/>
        <v>High</v>
      </c>
      <c r="T610" t="str">
        <f t="shared" si="66"/>
        <v>Aug</v>
      </c>
      <c r="U610">
        <f t="shared" si="67"/>
        <v>2024</v>
      </c>
      <c r="V610" t="str">
        <f t="shared" si="68"/>
        <v>5-10</v>
      </c>
      <c r="W610" t="str">
        <f t="shared" si="69"/>
        <v>Slow</v>
      </c>
    </row>
    <row r="611" spans="1:23" x14ac:dyDescent="0.3">
      <c r="A611">
        <v>600610</v>
      </c>
      <c r="B611">
        <v>23943</v>
      </c>
      <c r="C611">
        <v>51</v>
      </c>
      <c r="D611" t="s">
        <v>7</v>
      </c>
      <c r="E611" t="s">
        <v>11</v>
      </c>
      <c r="F611" t="s">
        <v>22</v>
      </c>
      <c r="G611" t="s">
        <v>25</v>
      </c>
      <c r="H611" s="1">
        <v>44864</v>
      </c>
      <c r="I611" t="s">
        <v>33</v>
      </c>
      <c r="J611">
        <v>59</v>
      </c>
      <c r="K611">
        <v>1.3</v>
      </c>
      <c r="L611">
        <v>274.39999999999998</v>
      </c>
      <c r="M611">
        <v>92.31</v>
      </c>
      <c r="N611" t="s">
        <v>47</v>
      </c>
      <c r="O611">
        <v>2</v>
      </c>
      <c r="P611" t="str" cm="1">
        <f t="array" ref="P611">_xlfn.IFS(C611&lt;25,"18-24", C611&lt;=35,"25-35", C611&lt;=50,"36-50",TRUE,"50+")</f>
        <v>50+</v>
      </c>
      <c r="Q611" t="str">
        <f t="shared" si="63"/>
        <v>repeat</v>
      </c>
      <c r="R611" t="str">
        <f t="shared" si="64"/>
        <v>medium</v>
      </c>
      <c r="S611" t="str">
        <f t="shared" si="65"/>
        <v>Low</v>
      </c>
      <c r="T611" t="str">
        <f t="shared" si="66"/>
        <v>Oct</v>
      </c>
      <c r="U611">
        <f t="shared" si="67"/>
        <v>2022</v>
      </c>
      <c r="V611" t="str">
        <f t="shared" si="68"/>
        <v>0-5</v>
      </c>
      <c r="W611" t="str">
        <f t="shared" si="69"/>
        <v>Slow</v>
      </c>
    </row>
    <row r="612" spans="1:23" x14ac:dyDescent="0.3">
      <c r="A612">
        <v>600611</v>
      </c>
      <c r="B612">
        <v>44427</v>
      </c>
      <c r="C612">
        <v>26</v>
      </c>
      <c r="D612" t="s">
        <v>4</v>
      </c>
      <c r="E612" t="s">
        <v>5</v>
      </c>
      <c r="F612" t="s">
        <v>18</v>
      </c>
      <c r="G612" t="s">
        <v>25</v>
      </c>
      <c r="H612" s="1">
        <v>45449</v>
      </c>
      <c r="I612" t="s">
        <v>33</v>
      </c>
      <c r="J612">
        <v>69</v>
      </c>
      <c r="K612">
        <v>2.4</v>
      </c>
      <c r="L612">
        <v>260.94</v>
      </c>
      <c r="M612">
        <v>113.68</v>
      </c>
      <c r="N612" t="s">
        <v>47</v>
      </c>
      <c r="O612">
        <v>5</v>
      </c>
      <c r="P612" t="str" cm="1">
        <f t="array" ref="P612">_xlfn.IFS(C612&lt;25,"18-24", C612&lt;=35,"25-35", C612&lt;=50,"36-50",TRUE,"50+")</f>
        <v>25-35</v>
      </c>
      <c r="Q612" t="str">
        <f t="shared" si="63"/>
        <v>repeat</v>
      </c>
      <c r="R612" t="str">
        <f t="shared" si="64"/>
        <v>medium</v>
      </c>
      <c r="S612" t="str">
        <f t="shared" si="65"/>
        <v>High</v>
      </c>
      <c r="T612" t="str">
        <f t="shared" si="66"/>
        <v>Jun</v>
      </c>
      <c r="U612">
        <f t="shared" si="67"/>
        <v>2024</v>
      </c>
      <c r="V612" t="str">
        <f t="shared" si="68"/>
        <v>0-5</v>
      </c>
      <c r="W612" t="str">
        <f t="shared" si="69"/>
        <v>Slow</v>
      </c>
    </row>
    <row r="613" spans="1:23" x14ac:dyDescent="0.3">
      <c r="A613">
        <v>600612</v>
      </c>
      <c r="B613">
        <v>99567</v>
      </c>
      <c r="C613">
        <v>49</v>
      </c>
      <c r="D613" t="s">
        <v>7</v>
      </c>
      <c r="E613" t="s">
        <v>16</v>
      </c>
      <c r="F613" t="s">
        <v>30</v>
      </c>
      <c r="G613" t="s">
        <v>21</v>
      </c>
      <c r="H613" s="1">
        <v>45301</v>
      </c>
      <c r="I613" t="s">
        <v>34</v>
      </c>
      <c r="J613">
        <v>51</v>
      </c>
      <c r="K613">
        <v>6.5</v>
      </c>
      <c r="L613">
        <v>187.78</v>
      </c>
      <c r="M613">
        <v>43.53</v>
      </c>
      <c r="N613" t="s">
        <v>48</v>
      </c>
      <c r="O613">
        <v>2</v>
      </c>
      <c r="P613" t="str" cm="1">
        <f t="array" ref="P613">_xlfn.IFS(C613&lt;25,"18-24", C613&lt;=35,"25-35", C613&lt;=50,"36-50",TRUE,"50+")</f>
        <v>36-50</v>
      </c>
      <c r="Q613" t="str">
        <f t="shared" si="63"/>
        <v>repeat</v>
      </c>
      <c r="R613" t="str">
        <f t="shared" si="64"/>
        <v>low</v>
      </c>
      <c r="S613" t="str">
        <f t="shared" si="65"/>
        <v>Low</v>
      </c>
      <c r="T613" t="str">
        <f t="shared" si="66"/>
        <v>Jan</v>
      </c>
      <c r="U613">
        <f t="shared" si="67"/>
        <v>2024</v>
      </c>
      <c r="V613" t="str">
        <f t="shared" si="68"/>
        <v>5-10</v>
      </c>
      <c r="W613" t="str">
        <f t="shared" si="69"/>
        <v>Slow</v>
      </c>
    </row>
    <row r="614" spans="1:23" x14ac:dyDescent="0.3">
      <c r="A614">
        <v>600613</v>
      </c>
      <c r="B614">
        <v>10259</v>
      </c>
      <c r="C614">
        <v>60</v>
      </c>
      <c r="D614" t="s">
        <v>4</v>
      </c>
      <c r="E614" t="s">
        <v>5</v>
      </c>
      <c r="F614" t="s">
        <v>19</v>
      </c>
      <c r="G614" t="s">
        <v>27</v>
      </c>
      <c r="H614" s="1">
        <v>45042</v>
      </c>
      <c r="I614" t="s">
        <v>33</v>
      </c>
      <c r="J614">
        <v>29</v>
      </c>
      <c r="K614">
        <v>11.7</v>
      </c>
      <c r="L614">
        <v>1106.79</v>
      </c>
      <c r="M614">
        <v>71.19</v>
      </c>
      <c r="N614" t="s">
        <v>50</v>
      </c>
      <c r="O614">
        <v>1</v>
      </c>
      <c r="P614" t="str" cm="1">
        <f t="array" ref="P614">_xlfn.IFS(C614&lt;25,"18-24", C614&lt;=35,"25-35", C614&lt;=50,"36-50",TRUE,"50+")</f>
        <v>50+</v>
      </c>
      <c r="Q614" t="str">
        <f t="shared" si="63"/>
        <v>new</v>
      </c>
      <c r="R614" t="str">
        <f t="shared" si="64"/>
        <v>high value</v>
      </c>
      <c r="S614" t="str">
        <f t="shared" si="65"/>
        <v>Low</v>
      </c>
      <c r="T614" t="str">
        <f t="shared" si="66"/>
        <v>Apr</v>
      </c>
      <c r="U614">
        <f t="shared" si="67"/>
        <v>2023</v>
      </c>
      <c r="V614" t="str">
        <f t="shared" si="68"/>
        <v>10-15</v>
      </c>
      <c r="W614" t="str">
        <f t="shared" si="69"/>
        <v>Fast</v>
      </c>
    </row>
    <row r="615" spans="1:23" x14ac:dyDescent="0.3">
      <c r="A615">
        <v>600614</v>
      </c>
      <c r="B615">
        <v>51795</v>
      </c>
      <c r="C615">
        <v>39</v>
      </c>
      <c r="D615" t="s">
        <v>7</v>
      </c>
      <c r="E615" t="s">
        <v>8</v>
      </c>
      <c r="F615" t="s">
        <v>22</v>
      </c>
      <c r="G615" t="s">
        <v>29</v>
      </c>
      <c r="H615" s="1">
        <v>45358</v>
      </c>
      <c r="I615" t="s">
        <v>34</v>
      </c>
      <c r="J615">
        <v>36</v>
      </c>
      <c r="K615">
        <v>1.3</v>
      </c>
      <c r="L615">
        <v>1322.55</v>
      </c>
      <c r="M615">
        <v>109.37</v>
      </c>
      <c r="N615" t="s">
        <v>50</v>
      </c>
      <c r="O615">
        <v>2</v>
      </c>
      <c r="P615" t="str" cm="1">
        <f t="array" ref="P615">_xlfn.IFS(C615&lt;25,"18-24", C615&lt;=35,"25-35", C615&lt;=50,"36-50",TRUE,"50+")</f>
        <v>36-50</v>
      </c>
      <c r="Q615" t="str">
        <f t="shared" si="63"/>
        <v>new</v>
      </c>
      <c r="R615" t="str">
        <f t="shared" si="64"/>
        <v>high value</v>
      </c>
      <c r="S615" t="str">
        <f t="shared" si="65"/>
        <v>Low</v>
      </c>
      <c r="T615" t="str">
        <f t="shared" si="66"/>
        <v>Mar</v>
      </c>
      <c r="U615">
        <f t="shared" si="67"/>
        <v>2024</v>
      </c>
      <c r="V615" t="str">
        <f t="shared" si="68"/>
        <v>0-5</v>
      </c>
      <c r="W615" t="str">
        <f t="shared" si="69"/>
        <v>Medium</v>
      </c>
    </row>
    <row r="616" spans="1:23" x14ac:dyDescent="0.3">
      <c r="A616">
        <v>600615</v>
      </c>
      <c r="B616">
        <v>82807</v>
      </c>
      <c r="C616">
        <v>59</v>
      </c>
      <c r="D616" t="s">
        <v>4</v>
      </c>
      <c r="E616" t="s">
        <v>8</v>
      </c>
      <c r="F616" t="s">
        <v>26</v>
      </c>
      <c r="G616" t="s">
        <v>29</v>
      </c>
      <c r="H616" s="1">
        <v>44860</v>
      </c>
      <c r="I616" t="s">
        <v>33</v>
      </c>
      <c r="J616">
        <v>21</v>
      </c>
      <c r="K616">
        <v>5.5</v>
      </c>
      <c r="L616">
        <v>1386.56</v>
      </c>
      <c r="M616">
        <v>51.9</v>
      </c>
      <c r="N616" t="s">
        <v>47</v>
      </c>
      <c r="O616">
        <v>3</v>
      </c>
      <c r="P616" t="str" cm="1">
        <f t="array" ref="P616">_xlfn.IFS(C616&lt;25,"18-24", C616&lt;=35,"25-35", C616&lt;=50,"36-50",TRUE,"50+")</f>
        <v>50+</v>
      </c>
      <c r="Q616" t="str">
        <f t="shared" si="63"/>
        <v>repeat</v>
      </c>
      <c r="R616" t="str">
        <f t="shared" si="64"/>
        <v>high value</v>
      </c>
      <c r="S616" t="str">
        <f t="shared" si="65"/>
        <v>medium</v>
      </c>
      <c r="T616" t="str">
        <f t="shared" si="66"/>
        <v>Oct</v>
      </c>
      <c r="U616">
        <f t="shared" si="67"/>
        <v>2022</v>
      </c>
      <c r="V616" t="str">
        <f t="shared" si="68"/>
        <v>5-10</v>
      </c>
      <c r="W616" t="str">
        <f t="shared" si="69"/>
        <v>Fast</v>
      </c>
    </row>
    <row r="617" spans="1:23" x14ac:dyDescent="0.3">
      <c r="A617">
        <v>600616</v>
      </c>
      <c r="B617">
        <v>94315</v>
      </c>
      <c r="C617">
        <v>60</v>
      </c>
      <c r="D617" t="s">
        <v>4</v>
      </c>
      <c r="E617" t="s">
        <v>15</v>
      </c>
      <c r="F617" t="s">
        <v>18</v>
      </c>
      <c r="G617" t="s">
        <v>23</v>
      </c>
      <c r="H617" s="1">
        <v>45359</v>
      </c>
      <c r="I617" t="s">
        <v>34</v>
      </c>
      <c r="J617">
        <v>69</v>
      </c>
      <c r="K617">
        <v>5</v>
      </c>
      <c r="L617">
        <v>1334.03</v>
      </c>
      <c r="M617">
        <v>110.54</v>
      </c>
      <c r="N617" t="s">
        <v>47</v>
      </c>
      <c r="O617">
        <v>2</v>
      </c>
      <c r="P617" t="str" cm="1">
        <f t="array" ref="P617">_xlfn.IFS(C617&lt;25,"18-24", C617&lt;=35,"25-35", C617&lt;=50,"36-50",TRUE,"50+")</f>
        <v>50+</v>
      </c>
      <c r="Q617" t="str">
        <f t="shared" si="63"/>
        <v>new</v>
      </c>
      <c r="R617" t="str">
        <f t="shared" si="64"/>
        <v>high value</v>
      </c>
      <c r="S617" t="str">
        <f t="shared" si="65"/>
        <v>Low</v>
      </c>
      <c r="T617" t="str">
        <f t="shared" si="66"/>
        <v>Mar</v>
      </c>
      <c r="U617">
        <f t="shared" si="67"/>
        <v>2024</v>
      </c>
      <c r="V617" t="str">
        <f t="shared" si="68"/>
        <v>0-5</v>
      </c>
      <c r="W617" t="str">
        <f t="shared" si="69"/>
        <v>Slow</v>
      </c>
    </row>
    <row r="618" spans="1:23" x14ac:dyDescent="0.3">
      <c r="A618">
        <v>600617</v>
      </c>
      <c r="B618">
        <v>82854</v>
      </c>
      <c r="C618">
        <v>64</v>
      </c>
      <c r="D618" t="s">
        <v>7</v>
      </c>
      <c r="E618" t="s">
        <v>15</v>
      </c>
      <c r="F618" t="s">
        <v>30</v>
      </c>
      <c r="G618" t="s">
        <v>23</v>
      </c>
      <c r="H618" s="1">
        <v>45057</v>
      </c>
      <c r="I618" t="s">
        <v>33</v>
      </c>
      <c r="J618">
        <v>76</v>
      </c>
      <c r="K618">
        <v>4</v>
      </c>
      <c r="L618">
        <v>533.82000000000005</v>
      </c>
      <c r="M618">
        <v>39.49</v>
      </c>
      <c r="N618" t="s">
        <v>47</v>
      </c>
      <c r="O618">
        <v>1</v>
      </c>
      <c r="P618" t="str" cm="1">
        <f t="array" ref="P618">_xlfn.IFS(C618&lt;25,"18-24", C618&lt;=35,"25-35", C618&lt;=50,"36-50",TRUE,"50+")</f>
        <v>50+</v>
      </c>
      <c r="Q618" t="str">
        <f t="shared" si="63"/>
        <v>new</v>
      </c>
      <c r="R618" t="str">
        <f t="shared" si="64"/>
        <v>high value</v>
      </c>
      <c r="S618" t="str">
        <f t="shared" si="65"/>
        <v>Low</v>
      </c>
      <c r="T618" t="str">
        <f t="shared" si="66"/>
        <v>May</v>
      </c>
      <c r="U618">
        <f t="shared" si="67"/>
        <v>2023</v>
      </c>
      <c r="V618" t="str">
        <f t="shared" si="68"/>
        <v>0-5</v>
      </c>
      <c r="W618" t="str">
        <f t="shared" si="69"/>
        <v>Slow</v>
      </c>
    </row>
    <row r="619" spans="1:23" x14ac:dyDescent="0.3">
      <c r="A619">
        <v>600618</v>
      </c>
      <c r="B619">
        <v>60765</v>
      </c>
      <c r="C619">
        <v>63</v>
      </c>
      <c r="D619" t="s">
        <v>4</v>
      </c>
      <c r="E619" t="s">
        <v>15</v>
      </c>
      <c r="F619" t="s">
        <v>19</v>
      </c>
      <c r="G619" t="s">
        <v>31</v>
      </c>
      <c r="H619" s="1">
        <v>45067</v>
      </c>
      <c r="I619" t="s">
        <v>33</v>
      </c>
      <c r="J619">
        <v>44</v>
      </c>
      <c r="K619">
        <v>4.5</v>
      </c>
      <c r="L619">
        <v>359</v>
      </c>
      <c r="M619">
        <v>73.430000000000007</v>
      </c>
      <c r="N619" t="s">
        <v>49</v>
      </c>
      <c r="O619">
        <v>1</v>
      </c>
      <c r="P619" t="str" cm="1">
        <f t="array" ref="P619">_xlfn.IFS(C619&lt;25,"18-24", C619&lt;=35,"25-35", C619&lt;=50,"36-50",TRUE,"50+")</f>
        <v>50+</v>
      </c>
      <c r="Q619" t="str">
        <f t="shared" si="63"/>
        <v>new</v>
      </c>
      <c r="R619" t="str">
        <f t="shared" si="64"/>
        <v>medium</v>
      </c>
      <c r="S619" t="str">
        <f t="shared" si="65"/>
        <v>Low</v>
      </c>
      <c r="T619" t="str">
        <f t="shared" si="66"/>
        <v>May</v>
      </c>
      <c r="U619">
        <f t="shared" si="67"/>
        <v>2023</v>
      </c>
      <c r="V619" t="str">
        <f t="shared" si="68"/>
        <v>0-5</v>
      </c>
      <c r="W619" t="str">
        <f t="shared" si="69"/>
        <v>Medium</v>
      </c>
    </row>
    <row r="620" spans="1:23" x14ac:dyDescent="0.3">
      <c r="A620">
        <v>600619</v>
      </c>
      <c r="B620">
        <v>83540</v>
      </c>
      <c r="C620">
        <v>42</v>
      </c>
      <c r="D620" t="s">
        <v>4</v>
      </c>
      <c r="E620" t="s">
        <v>13</v>
      </c>
      <c r="F620" t="s">
        <v>30</v>
      </c>
      <c r="G620" t="s">
        <v>25</v>
      </c>
      <c r="H620" s="1">
        <v>45574</v>
      </c>
      <c r="I620" t="s">
        <v>34</v>
      </c>
      <c r="J620">
        <v>75</v>
      </c>
      <c r="K620">
        <v>13.1</v>
      </c>
      <c r="L620">
        <v>791.99</v>
      </c>
      <c r="M620">
        <v>112.77</v>
      </c>
      <c r="N620" t="s">
        <v>48</v>
      </c>
      <c r="O620">
        <v>3</v>
      </c>
      <c r="P620" t="str" cm="1">
        <f t="array" ref="P620">_xlfn.IFS(C620&lt;25,"18-24", C620&lt;=35,"25-35", C620&lt;=50,"36-50",TRUE,"50+")</f>
        <v>36-50</v>
      </c>
      <c r="Q620" t="str">
        <f t="shared" si="63"/>
        <v>new</v>
      </c>
      <c r="R620" t="str">
        <f t="shared" si="64"/>
        <v>high value</v>
      </c>
      <c r="S620" t="str">
        <f t="shared" si="65"/>
        <v>medium</v>
      </c>
      <c r="T620" t="str">
        <f t="shared" si="66"/>
        <v>Oct</v>
      </c>
      <c r="U620">
        <f t="shared" si="67"/>
        <v>2024</v>
      </c>
      <c r="V620" t="str">
        <f t="shared" si="68"/>
        <v>10-15</v>
      </c>
      <c r="W620" t="str">
        <f t="shared" si="69"/>
        <v>Slow</v>
      </c>
    </row>
    <row r="621" spans="1:23" x14ac:dyDescent="0.3">
      <c r="A621">
        <v>600620</v>
      </c>
      <c r="B621">
        <v>35696</v>
      </c>
      <c r="C621">
        <v>49</v>
      </c>
      <c r="D621" t="s">
        <v>7</v>
      </c>
      <c r="E621" t="s">
        <v>11</v>
      </c>
      <c r="F621" t="s">
        <v>30</v>
      </c>
      <c r="G621" t="s">
        <v>31</v>
      </c>
      <c r="H621" s="1">
        <v>44864</v>
      </c>
      <c r="I621" t="s">
        <v>33</v>
      </c>
      <c r="J621">
        <v>75</v>
      </c>
      <c r="K621">
        <v>4.7</v>
      </c>
      <c r="L621">
        <v>433.31</v>
      </c>
      <c r="M621">
        <v>74.52</v>
      </c>
      <c r="N621" t="s">
        <v>49</v>
      </c>
      <c r="O621">
        <v>2</v>
      </c>
      <c r="P621" t="str" cm="1">
        <f t="array" ref="P621">_xlfn.IFS(C621&lt;25,"18-24", C621&lt;=35,"25-35", C621&lt;=50,"36-50",TRUE,"50+")</f>
        <v>36-50</v>
      </c>
      <c r="Q621" t="str">
        <f t="shared" si="63"/>
        <v>new</v>
      </c>
      <c r="R621" t="str">
        <f t="shared" si="64"/>
        <v>medium</v>
      </c>
      <c r="S621" t="str">
        <f t="shared" si="65"/>
        <v>Low</v>
      </c>
      <c r="T621" t="str">
        <f t="shared" si="66"/>
        <v>Oct</v>
      </c>
      <c r="U621">
        <f t="shared" si="67"/>
        <v>2022</v>
      </c>
      <c r="V621" t="str">
        <f t="shared" si="68"/>
        <v>0-5</v>
      </c>
      <c r="W621" t="str">
        <f t="shared" si="69"/>
        <v>Slow</v>
      </c>
    </row>
    <row r="622" spans="1:23" x14ac:dyDescent="0.3">
      <c r="A622">
        <v>600621</v>
      </c>
      <c r="B622">
        <v>91117</v>
      </c>
      <c r="C622">
        <v>39</v>
      </c>
      <c r="D622" t="s">
        <v>4</v>
      </c>
      <c r="E622" t="s">
        <v>8</v>
      </c>
      <c r="F622" t="s">
        <v>19</v>
      </c>
      <c r="G622" t="s">
        <v>27</v>
      </c>
      <c r="H622" s="1">
        <v>45147</v>
      </c>
      <c r="I622" t="s">
        <v>34</v>
      </c>
      <c r="J622">
        <v>69</v>
      </c>
      <c r="K622">
        <v>3.3</v>
      </c>
      <c r="L622">
        <v>741.17</v>
      </c>
      <c r="M622">
        <v>46.06</v>
      </c>
      <c r="N622" t="s">
        <v>50</v>
      </c>
      <c r="O622">
        <v>5</v>
      </c>
      <c r="P622" t="str" cm="1">
        <f t="array" ref="P622">_xlfn.IFS(C622&lt;25,"18-24", C622&lt;=35,"25-35", C622&lt;=50,"36-50",TRUE,"50+")</f>
        <v>36-50</v>
      </c>
      <c r="Q622" t="str">
        <f t="shared" si="63"/>
        <v>new</v>
      </c>
      <c r="R622" t="str">
        <f t="shared" si="64"/>
        <v>high value</v>
      </c>
      <c r="S622" t="str">
        <f t="shared" si="65"/>
        <v>High</v>
      </c>
      <c r="T622" t="str">
        <f t="shared" si="66"/>
        <v>Aug</v>
      </c>
      <c r="U622">
        <f t="shared" si="67"/>
        <v>2023</v>
      </c>
      <c r="V622" t="str">
        <f t="shared" si="68"/>
        <v>0-5</v>
      </c>
      <c r="W622" t="str">
        <f t="shared" si="69"/>
        <v>Slow</v>
      </c>
    </row>
    <row r="623" spans="1:23" x14ac:dyDescent="0.3">
      <c r="A623">
        <v>600622</v>
      </c>
      <c r="B623">
        <v>50574</v>
      </c>
      <c r="C623">
        <v>62</v>
      </c>
      <c r="D623" t="s">
        <v>4</v>
      </c>
      <c r="E623" t="s">
        <v>16</v>
      </c>
      <c r="F623" t="s">
        <v>18</v>
      </c>
      <c r="G623" t="s">
        <v>23</v>
      </c>
      <c r="H623" s="1">
        <v>45238</v>
      </c>
      <c r="I623" t="s">
        <v>33</v>
      </c>
      <c r="J623">
        <v>72</v>
      </c>
      <c r="K623">
        <v>12.9</v>
      </c>
      <c r="L623">
        <v>1310.81</v>
      </c>
      <c r="M623">
        <v>108.88</v>
      </c>
      <c r="N623" t="s">
        <v>49</v>
      </c>
      <c r="O623">
        <v>1</v>
      </c>
      <c r="P623" t="str" cm="1">
        <f t="array" ref="P623">_xlfn.IFS(C623&lt;25,"18-24", C623&lt;=35,"25-35", C623&lt;=50,"36-50",TRUE,"50+")</f>
        <v>50+</v>
      </c>
      <c r="Q623" t="str">
        <f t="shared" si="63"/>
        <v>new</v>
      </c>
      <c r="R623" t="str">
        <f t="shared" si="64"/>
        <v>high value</v>
      </c>
      <c r="S623" t="str">
        <f t="shared" si="65"/>
        <v>Low</v>
      </c>
      <c r="T623" t="str">
        <f t="shared" si="66"/>
        <v>Nov</v>
      </c>
      <c r="U623">
        <f t="shared" si="67"/>
        <v>2023</v>
      </c>
      <c r="V623" t="str">
        <f t="shared" si="68"/>
        <v>10-15</v>
      </c>
      <c r="W623" t="str">
        <f t="shared" si="69"/>
        <v>Slow</v>
      </c>
    </row>
    <row r="624" spans="1:23" x14ac:dyDescent="0.3">
      <c r="A624">
        <v>600623</v>
      </c>
      <c r="B624">
        <v>27453</v>
      </c>
      <c r="C624">
        <v>43</v>
      </c>
      <c r="D624" t="s">
        <v>7</v>
      </c>
      <c r="E624" t="s">
        <v>8</v>
      </c>
      <c r="F624" t="s">
        <v>19</v>
      </c>
      <c r="G624" t="s">
        <v>23</v>
      </c>
      <c r="H624" s="1">
        <v>45425</v>
      </c>
      <c r="I624" t="s">
        <v>33</v>
      </c>
      <c r="J624">
        <v>75</v>
      </c>
      <c r="K624">
        <v>13.7</v>
      </c>
      <c r="L624">
        <v>1223.83</v>
      </c>
      <c r="M624">
        <v>72.599999999999994</v>
      </c>
      <c r="N624" t="s">
        <v>47</v>
      </c>
      <c r="O624">
        <v>4</v>
      </c>
      <c r="P624" t="str" cm="1">
        <f t="array" ref="P624">_xlfn.IFS(C624&lt;25,"18-24", C624&lt;=35,"25-35", C624&lt;=50,"36-50",TRUE,"50+")</f>
        <v>36-50</v>
      </c>
      <c r="Q624" t="str">
        <f t="shared" si="63"/>
        <v>new</v>
      </c>
      <c r="R624" t="str">
        <f t="shared" si="64"/>
        <v>high value</v>
      </c>
      <c r="S624" t="str">
        <f t="shared" si="65"/>
        <v>medium</v>
      </c>
      <c r="T624" t="str">
        <f t="shared" si="66"/>
        <v>May</v>
      </c>
      <c r="U624">
        <f t="shared" si="67"/>
        <v>2024</v>
      </c>
      <c r="V624" t="str">
        <f t="shared" si="68"/>
        <v>10-15</v>
      </c>
      <c r="W624" t="str">
        <f t="shared" si="69"/>
        <v>Slow</v>
      </c>
    </row>
    <row r="625" spans="1:23" x14ac:dyDescent="0.3">
      <c r="A625">
        <v>600624</v>
      </c>
      <c r="B625">
        <v>68774</v>
      </c>
      <c r="C625">
        <v>33</v>
      </c>
      <c r="D625" t="s">
        <v>4</v>
      </c>
      <c r="E625" t="s">
        <v>15</v>
      </c>
      <c r="F625" t="s">
        <v>19</v>
      </c>
      <c r="G625" t="s">
        <v>29</v>
      </c>
      <c r="H625" s="1">
        <v>45340</v>
      </c>
      <c r="I625" t="s">
        <v>34</v>
      </c>
      <c r="J625">
        <v>86</v>
      </c>
      <c r="K625">
        <v>3</v>
      </c>
      <c r="L625">
        <v>956.19</v>
      </c>
      <c r="M625">
        <v>81.06</v>
      </c>
      <c r="N625" t="s">
        <v>48</v>
      </c>
      <c r="O625">
        <v>2</v>
      </c>
      <c r="P625" t="str" cm="1">
        <f t="array" ref="P625">_xlfn.IFS(C625&lt;25,"18-24", C625&lt;=35,"25-35", C625&lt;=50,"36-50",TRUE,"50+")</f>
        <v>25-35</v>
      </c>
      <c r="Q625" t="str">
        <f t="shared" si="63"/>
        <v>new</v>
      </c>
      <c r="R625" t="str">
        <f t="shared" si="64"/>
        <v>high value</v>
      </c>
      <c r="S625" t="str">
        <f t="shared" si="65"/>
        <v>Low</v>
      </c>
      <c r="T625" t="str">
        <f t="shared" si="66"/>
        <v>Feb</v>
      </c>
      <c r="U625">
        <f t="shared" si="67"/>
        <v>2024</v>
      </c>
      <c r="V625" t="str">
        <f t="shared" si="68"/>
        <v>0-5</v>
      </c>
      <c r="W625" t="str">
        <f t="shared" si="69"/>
        <v>Slow</v>
      </c>
    </row>
    <row r="626" spans="1:23" x14ac:dyDescent="0.3">
      <c r="A626">
        <v>600625</v>
      </c>
      <c r="B626">
        <v>37636</v>
      </c>
      <c r="C626">
        <v>35</v>
      </c>
      <c r="D626" t="s">
        <v>7</v>
      </c>
      <c r="E626" t="s">
        <v>13</v>
      </c>
      <c r="F626" t="s">
        <v>28</v>
      </c>
      <c r="G626" t="s">
        <v>21</v>
      </c>
      <c r="H626" s="1">
        <v>44929</v>
      </c>
      <c r="I626" t="s">
        <v>33</v>
      </c>
      <c r="J626">
        <v>32</v>
      </c>
      <c r="K626">
        <v>11.1</v>
      </c>
      <c r="L626">
        <v>989.06</v>
      </c>
      <c r="M626">
        <v>82.77</v>
      </c>
      <c r="N626" t="s">
        <v>50</v>
      </c>
      <c r="O626">
        <v>2</v>
      </c>
      <c r="P626" t="str" cm="1">
        <f t="array" ref="P626">_xlfn.IFS(C626&lt;25,"18-24", C626&lt;=35,"25-35", C626&lt;=50,"36-50",TRUE,"50+")</f>
        <v>25-35</v>
      </c>
      <c r="Q626" t="str">
        <f t="shared" si="63"/>
        <v>new</v>
      </c>
      <c r="R626" t="str">
        <f t="shared" si="64"/>
        <v>high value</v>
      </c>
      <c r="S626" t="str">
        <f t="shared" si="65"/>
        <v>Low</v>
      </c>
      <c r="T626" t="str">
        <f t="shared" si="66"/>
        <v>Jan</v>
      </c>
      <c r="U626">
        <f t="shared" si="67"/>
        <v>2023</v>
      </c>
      <c r="V626" t="str">
        <f t="shared" si="68"/>
        <v>10-15</v>
      </c>
      <c r="W626" t="str">
        <f t="shared" si="69"/>
        <v>Medium</v>
      </c>
    </row>
    <row r="627" spans="1:23" x14ac:dyDescent="0.3">
      <c r="A627">
        <v>600626</v>
      </c>
      <c r="B627">
        <v>62685</v>
      </c>
      <c r="C627">
        <v>22</v>
      </c>
      <c r="D627" t="s">
        <v>4</v>
      </c>
      <c r="E627" t="s">
        <v>16</v>
      </c>
      <c r="F627" t="s">
        <v>18</v>
      </c>
      <c r="G627" t="s">
        <v>25</v>
      </c>
      <c r="H627" s="1">
        <v>44731</v>
      </c>
      <c r="I627" t="s">
        <v>33</v>
      </c>
      <c r="J627">
        <v>59</v>
      </c>
      <c r="K627">
        <v>12.4</v>
      </c>
      <c r="L627">
        <v>667.34</v>
      </c>
      <c r="M627">
        <v>104.93</v>
      </c>
      <c r="N627" t="s">
        <v>47</v>
      </c>
      <c r="O627">
        <v>1</v>
      </c>
      <c r="P627" t="str" cm="1">
        <f t="array" ref="P627">_xlfn.IFS(C627&lt;25,"18-24", C627&lt;=35,"25-35", C627&lt;=50,"36-50",TRUE,"50+")</f>
        <v>18-24</v>
      </c>
      <c r="Q627" t="str">
        <f t="shared" si="63"/>
        <v>repeat</v>
      </c>
      <c r="R627" t="str">
        <f t="shared" si="64"/>
        <v>high value</v>
      </c>
      <c r="S627" t="str">
        <f t="shared" si="65"/>
        <v>Low</v>
      </c>
      <c r="T627" t="str">
        <f t="shared" si="66"/>
        <v>Jun</v>
      </c>
      <c r="U627">
        <f t="shared" si="67"/>
        <v>2022</v>
      </c>
      <c r="V627" t="str">
        <f t="shared" si="68"/>
        <v>10-15</v>
      </c>
      <c r="W627" t="str">
        <f t="shared" si="69"/>
        <v>Slow</v>
      </c>
    </row>
    <row r="628" spans="1:23" x14ac:dyDescent="0.3">
      <c r="A628">
        <v>600627</v>
      </c>
      <c r="B628">
        <v>76920</v>
      </c>
      <c r="C628">
        <v>38</v>
      </c>
      <c r="D628" t="s">
        <v>7</v>
      </c>
      <c r="E628" t="s">
        <v>16</v>
      </c>
      <c r="F628" t="s">
        <v>26</v>
      </c>
      <c r="G628" t="s">
        <v>31</v>
      </c>
      <c r="H628" s="1">
        <v>45615</v>
      </c>
      <c r="I628" t="s">
        <v>34</v>
      </c>
      <c r="J628">
        <v>55</v>
      </c>
      <c r="K628">
        <v>5.5</v>
      </c>
      <c r="L628">
        <v>1384.17</v>
      </c>
      <c r="M628">
        <v>38.74</v>
      </c>
      <c r="N628" t="s">
        <v>50</v>
      </c>
      <c r="O628">
        <v>5</v>
      </c>
      <c r="P628" t="str" cm="1">
        <f t="array" ref="P628">_xlfn.IFS(C628&lt;25,"18-24", C628&lt;=35,"25-35", C628&lt;=50,"36-50",TRUE,"50+")</f>
        <v>36-50</v>
      </c>
      <c r="Q628" t="str">
        <f t="shared" si="63"/>
        <v>new</v>
      </c>
      <c r="R628" t="str">
        <f t="shared" si="64"/>
        <v>high value</v>
      </c>
      <c r="S628" t="str">
        <f t="shared" si="65"/>
        <v>High</v>
      </c>
      <c r="T628" t="str">
        <f t="shared" si="66"/>
        <v>Nov</v>
      </c>
      <c r="U628">
        <f t="shared" si="67"/>
        <v>2024</v>
      </c>
      <c r="V628" t="str">
        <f t="shared" si="68"/>
        <v>5-10</v>
      </c>
      <c r="W628" t="str">
        <f t="shared" si="69"/>
        <v>Slow</v>
      </c>
    </row>
    <row r="629" spans="1:23" x14ac:dyDescent="0.3">
      <c r="A629">
        <v>600628</v>
      </c>
      <c r="B629">
        <v>46761</v>
      </c>
      <c r="C629">
        <v>31</v>
      </c>
      <c r="D629" t="s">
        <v>7</v>
      </c>
      <c r="E629" t="s">
        <v>13</v>
      </c>
      <c r="F629" t="s">
        <v>22</v>
      </c>
      <c r="G629" t="s">
        <v>21</v>
      </c>
      <c r="H629" s="1">
        <v>45157</v>
      </c>
      <c r="I629" t="s">
        <v>34</v>
      </c>
      <c r="J629">
        <v>27</v>
      </c>
      <c r="K629">
        <v>2.4</v>
      </c>
      <c r="L629">
        <v>323.06</v>
      </c>
      <c r="M629">
        <v>39.15</v>
      </c>
      <c r="N629" t="s">
        <v>47</v>
      </c>
      <c r="O629">
        <v>1</v>
      </c>
      <c r="P629" t="str" cm="1">
        <f t="array" ref="P629">_xlfn.IFS(C629&lt;25,"18-24", C629&lt;=35,"25-35", C629&lt;=50,"36-50",TRUE,"50+")</f>
        <v>25-35</v>
      </c>
      <c r="Q629" t="str">
        <f t="shared" si="63"/>
        <v>repeat</v>
      </c>
      <c r="R629" t="str">
        <f t="shared" si="64"/>
        <v>medium</v>
      </c>
      <c r="S629" t="str">
        <f t="shared" si="65"/>
        <v>Low</v>
      </c>
      <c r="T629" t="str">
        <f t="shared" si="66"/>
        <v>Aug</v>
      </c>
      <c r="U629">
        <f t="shared" si="67"/>
        <v>2023</v>
      </c>
      <c r="V629" t="str">
        <f t="shared" si="68"/>
        <v>0-5</v>
      </c>
      <c r="W629" t="str">
        <f t="shared" si="69"/>
        <v>Fast</v>
      </c>
    </row>
    <row r="630" spans="1:23" x14ac:dyDescent="0.3">
      <c r="A630">
        <v>600629</v>
      </c>
      <c r="B630">
        <v>77009</v>
      </c>
      <c r="C630">
        <v>39</v>
      </c>
      <c r="D630" t="s">
        <v>4</v>
      </c>
      <c r="E630" t="s">
        <v>13</v>
      </c>
      <c r="F630" t="s">
        <v>19</v>
      </c>
      <c r="G630" t="s">
        <v>21</v>
      </c>
      <c r="H630" s="1">
        <v>45536</v>
      </c>
      <c r="I630" t="s">
        <v>34</v>
      </c>
      <c r="J630">
        <v>80</v>
      </c>
      <c r="K630">
        <v>12.8</v>
      </c>
      <c r="L630">
        <v>1177.02</v>
      </c>
      <c r="M630">
        <v>109.21</v>
      </c>
      <c r="N630" t="s">
        <v>50</v>
      </c>
      <c r="O630">
        <v>3</v>
      </c>
      <c r="P630" t="str" cm="1">
        <f t="array" ref="P630">_xlfn.IFS(C630&lt;25,"18-24", C630&lt;=35,"25-35", C630&lt;=50,"36-50",TRUE,"50+")</f>
        <v>36-50</v>
      </c>
      <c r="Q630" t="str">
        <f t="shared" si="63"/>
        <v>new</v>
      </c>
      <c r="R630" t="str">
        <f t="shared" si="64"/>
        <v>high value</v>
      </c>
      <c r="S630" t="str">
        <f t="shared" si="65"/>
        <v>medium</v>
      </c>
      <c r="T630" t="str">
        <f t="shared" si="66"/>
        <v>Sep</v>
      </c>
      <c r="U630">
        <f t="shared" si="67"/>
        <v>2024</v>
      </c>
      <c r="V630" t="str">
        <f t="shared" si="68"/>
        <v>10-15</v>
      </c>
      <c r="W630" t="str">
        <f t="shared" si="69"/>
        <v>Slow</v>
      </c>
    </row>
    <row r="631" spans="1:23" x14ac:dyDescent="0.3">
      <c r="A631">
        <v>600630</v>
      </c>
      <c r="B631">
        <v>26535</v>
      </c>
      <c r="C631">
        <v>40</v>
      </c>
      <c r="D631" t="s">
        <v>7</v>
      </c>
      <c r="E631" t="s">
        <v>16</v>
      </c>
      <c r="F631" t="s">
        <v>24</v>
      </c>
      <c r="G631" t="s">
        <v>29</v>
      </c>
      <c r="H631" s="1">
        <v>45291</v>
      </c>
      <c r="I631" t="s">
        <v>33</v>
      </c>
      <c r="J631">
        <v>59</v>
      </c>
      <c r="K631">
        <v>12.5</v>
      </c>
      <c r="L631">
        <v>1377.53</v>
      </c>
      <c r="M631">
        <v>97.41</v>
      </c>
      <c r="N631" t="s">
        <v>50</v>
      </c>
      <c r="O631">
        <v>2</v>
      </c>
      <c r="P631" t="str" cm="1">
        <f t="array" ref="P631">_xlfn.IFS(C631&lt;25,"18-24", C631&lt;=35,"25-35", C631&lt;=50,"36-50",TRUE,"50+")</f>
        <v>36-50</v>
      </c>
      <c r="Q631" t="str">
        <f t="shared" si="63"/>
        <v>new</v>
      </c>
      <c r="R631" t="str">
        <f t="shared" si="64"/>
        <v>high value</v>
      </c>
      <c r="S631" t="str">
        <f t="shared" si="65"/>
        <v>Low</v>
      </c>
      <c r="T631" t="str">
        <f t="shared" si="66"/>
        <v>Dec</v>
      </c>
      <c r="U631">
        <f t="shared" si="67"/>
        <v>2023</v>
      </c>
      <c r="V631" t="str">
        <f t="shared" si="68"/>
        <v>10-15</v>
      </c>
      <c r="W631" t="str">
        <f t="shared" si="69"/>
        <v>Slow</v>
      </c>
    </row>
    <row r="632" spans="1:23" x14ac:dyDescent="0.3">
      <c r="A632">
        <v>600631</v>
      </c>
      <c r="B632">
        <v>47340</v>
      </c>
      <c r="C632">
        <v>57</v>
      </c>
      <c r="D632" t="s">
        <v>4</v>
      </c>
      <c r="E632" t="s">
        <v>15</v>
      </c>
      <c r="F632" t="s">
        <v>18</v>
      </c>
      <c r="G632" t="s">
        <v>23</v>
      </c>
      <c r="H632" s="1">
        <v>44839</v>
      </c>
      <c r="I632" t="s">
        <v>34</v>
      </c>
      <c r="J632">
        <v>24</v>
      </c>
      <c r="K632">
        <v>1.9</v>
      </c>
      <c r="L632">
        <v>850.74</v>
      </c>
      <c r="M632">
        <v>84.01</v>
      </c>
      <c r="N632" t="s">
        <v>47</v>
      </c>
      <c r="O632">
        <v>4</v>
      </c>
      <c r="P632" t="str" cm="1">
        <f t="array" ref="P632">_xlfn.IFS(C632&lt;25,"18-24", C632&lt;=35,"25-35", C632&lt;=50,"36-50",TRUE,"50+")</f>
        <v>50+</v>
      </c>
      <c r="Q632" t="str">
        <f t="shared" si="63"/>
        <v>new</v>
      </c>
      <c r="R632" t="str">
        <f t="shared" si="64"/>
        <v>high value</v>
      </c>
      <c r="S632" t="str">
        <f t="shared" si="65"/>
        <v>medium</v>
      </c>
      <c r="T632" t="str">
        <f t="shared" si="66"/>
        <v>Oct</v>
      </c>
      <c r="U632">
        <f t="shared" si="67"/>
        <v>2022</v>
      </c>
      <c r="V632" t="str">
        <f t="shared" si="68"/>
        <v>0-5</v>
      </c>
      <c r="W632" t="str">
        <f t="shared" si="69"/>
        <v>Fast</v>
      </c>
    </row>
    <row r="633" spans="1:23" x14ac:dyDescent="0.3">
      <c r="A633">
        <v>600632</v>
      </c>
      <c r="B633">
        <v>76211</v>
      </c>
      <c r="C633">
        <v>44</v>
      </c>
      <c r="D633" t="s">
        <v>4</v>
      </c>
      <c r="E633" t="s">
        <v>8</v>
      </c>
      <c r="F633" t="s">
        <v>30</v>
      </c>
      <c r="G633" t="s">
        <v>25</v>
      </c>
      <c r="H633" s="1">
        <v>44800</v>
      </c>
      <c r="I633" t="s">
        <v>33</v>
      </c>
      <c r="J633">
        <v>27</v>
      </c>
      <c r="K633">
        <v>14</v>
      </c>
      <c r="L633">
        <v>666.08</v>
      </c>
      <c r="M633">
        <v>21.45</v>
      </c>
      <c r="N633" t="s">
        <v>50</v>
      </c>
      <c r="O633">
        <v>1</v>
      </c>
      <c r="P633" t="str" cm="1">
        <f t="array" ref="P633">_xlfn.IFS(C633&lt;25,"18-24", C633&lt;=35,"25-35", C633&lt;=50,"36-50",TRUE,"50+")</f>
        <v>36-50</v>
      </c>
      <c r="Q633" t="str">
        <f t="shared" si="63"/>
        <v>new</v>
      </c>
      <c r="R633" t="str">
        <f t="shared" si="64"/>
        <v>high value</v>
      </c>
      <c r="S633" t="str">
        <f t="shared" si="65"/>
        <v>Low</v>
      </c>
      <c r="T633" t="str">
        <f t="shared" si="66"/>
        <v>Aug</v>
      </c>
      <c r="U633">
        <f t="shared" si="67"/>
        <v>2022</v>
      </c>
      <c r="V633" t="str">
        <f t="shared" si="68"/>
        <v>10-15</v>
      </c>
      <c r="W633" t="str">
        <f t="shared" si="69"/>
        <v>Fast</v>
      </c>
    </row>
    <row r="634" spans="1:23" x14ac:dyDescent="0.3">
      <c r="A634">
        <v>600633</v>
      </c>
      <c r="B634">
        <v>68375</v>
      </c>
      <c r="C634">
        <v>38</v>
      </c>
      <c r="D634" t="s">
        <v>4</v>
      </c>
      <c r="E634" t="s">
        <v>15</v>
      </c>
      <c r="F634" t="s">
        <v>30</v>
      </c>
      <c r="G634" t="s">
        <v>29</v>
      </c>
      <c r="H634" s="1">
        <v>45004</v>
      </c>
      <c r="I634" t="s">
        <v>33</v>
      </c>
      <c r="J634">
        <v>87</v>
      </c>
      <c r="K634">
        <v>2.1</v>
      </c>
      <c r="L634">
        <v>371.46</v>
      </c>
      <c r="M634">
        <v>29.9</v>
      </c>
      <c r="N634" t="s">
        <v>48</v>
      </c>
      <c r="O634">
        <v>2</v>
      </c>
      <c r="P634" t="str" cm="1">
        <f t="array" ref="P634">_xlfn.IFS(C634&lt;25,"18-24", C634&lt;=35,"25-35", C634&lt;=50,"36-50",TRUE,"50+")</f>
        <v>36-50</v>
      </c>
      <c r="Q634" t="str">
        <f t="shared" si="63"/>
        <v>new</v>
      </c>
      <c r="R634" t="str">
        <f t="shared" si="64"/>
        <v>medium</v>
      </c>
      <c r="S634" t="str">
        <f t="shared" si="65"/>
        <v>Low</v>
      </c>
      <c r="T634" t="str">
        <f t="shared" si="66"/>
        <v>Mar</v>
      </c>
      <c r="U634">
        <f t="shared" si="67"/>
        <v>2023</v>
      </c>
      <c r="V634" t="str">
        <f t="shared" si="68"/>
        <v>0-5</v>
      </c>
      <c r="W634" t="str">
        <f t="shared" si="69"/>
        <v>Slow</v>
      </c>
    </row>
    <row r="635" spans="1:23" x14ac:dyDescent="0.3">
      <c r="A635">
        <v>600634</v>
      </c>
      <c r="B635">
        <v>37328</v>
      </c>
      <c r="C635">
        <v>56</v>
      </c>
      <c r="D635" t="s">
        <v>7</v>
      </c>
      <c r="E635" t="s">
        <v>16</v>
      </c>
      <c r="F635" t="s">
        <v>26</v>
      </c>
      <c r="G635" t="s">
        <v>29</v>
      </c>
      <c r="H635" s="1">
        <v>45526</v>
      </c>
      <c r="I635" t="s">
        <v>34</v>
      </c>
      <c r="J635">
        <v>80</v>
      </c>
      <c r="K635">
        <v>14.1</v>
      </c>
      <c r="L635">
        <v>738.43</v>
      </c>
      <c r="M635">
        <v>102.68</v>
      </c>
      <c r="N635" t="s">
        <v>49</v>
      </c>
      <c r="O635">
        <v>4</v>
      </c>
      <c r="P635" t="str" cm="1">
        <f t="array" ref="P635">_xlfn.IFS(C635&lt;25,"18-24", C635&lt;=35,"25-35", C635&lt;=50,"36-50",TRUE,"50+")</f>
        <v>50+</v>
      </c>
      <c r="Q635" t="str">
        <f t="shared" si="63"/>
        <v>new</v>
      </c>
      <c r="R635" t="str">
        <f t="shared" si="64"/>
        <v>high value</v>
      </c>
      <c r="S635" t="str">
        <f t="shared" si="65"/>
        <v>medium</v>
      </c>
      <c r="T635" t="str">
        <f t="shared" si="66"/>
        <v>Aug</v>
      </c>
      <c r="U635">
        <f t="shared" si="67"/>
        <v>2024</v>
      </c>
      <c r="V635" t="str">
        <f t="shared" si="68"/>
        <v>10-15</v>
      </c>
      <c r="W635" t="str">
        <f t="shared" si="69"/>
        <v>Slow</v>
      </c>
    </row>
    <row r="636" spans="1:23" x14ac:dyDescent="0.3">
      <c r="A636">
        <v>600635</v>
      </c>
      <c r="B636">
        <v>63929</v>
      </c>
      <c r="C636">
        <v>45</v>
      </c>
      <c r="D636" t="s">
        <v>7</v>
      </c>
      <c r="E636" t="s">
        <v>11</v>
      </c>
      <c r="F636" t="s">
        <v>28</v>
      </c>
      <c r="G636" t="s">
        <v>21</v>
      </c>
      <c r="H636" s="1">
        <v>45196</v>
      </c>
      <c r="I636" t="s">
        <v>33</v>
      </c>
      <c r="J636">
        <v>24</v>
      </c>
      <c r="K636">
        <v>12.8</v>
      </c>
      <c r="L636">
        <v>475.57</v>
      </c>
      <c r="M636">
        <v>84.9</v>
      </c>
      <c r="N636" t="s">
        <v>49</v>
      </c>
      <c r="O636">
        <v>4</v>
      </c>
      <c r="P636" t="str" cm="1">
        <f t="array" ref="P636">_xlfn.IFS(C636&lt;25,"18-24", C636&lt;=35,"25-35", C636&lt;=50,"36-50",TRUE,"50+")</f>
        <v>36-50</v>
      </c>
      <c r="Q636" t="str">
        <f t="shared" si="63"/>
        <v>new</v>
      </c>
      <c r="R636" t="str">
        <f t="shared" si="64"/>
        <v>medium</v>
      </c>
      <c r="S636" t="str">
        <f t="shared" si="65"/>
        <v>medium</v>
      </c>
      <c r="T636" t="str">
        <f t="shared" si="66"/>
        <v>Sep</v>
      </c>
      <c r="U636">
        <f t="shared" si="67"/>
        <v>2023</v>
      </c>
      <c r="V636" t="str">
        <f t="shared" si="68"/>
        <v>10-15</v>
      </c>
      <c r="W636" t="str">
        <f t="shared" si="69"/>
        <v>Fast</v>
      </c>
    </row>
    <row r="637" spans="1:23" x14ac:dyDescent="0.3">
      <c r="A637">
        <v>600636</v>
      </c>
      <c r="B637">
        <v>28464</v>
      </c>
      <c r="C637">
        <v>59</v>
      </c>
      <c r="D637" t="s">
        <v>4</v>
      </c>
      <c r="E637" t="s">
        <v>16</v>
      </c>
      <c r="F637" t="s">
        <v>22</v>
      </c>
      <c r="G637" t="s">
        <v>27</v>
      </c>
      <c r="H637" s="1">
        <v>44921</v>
      </c>
      <c r="I637" t="s">
        <v>34</v>
      </c>
      <c r="J637">
        <v>49</v>
      </c>
      <c r="K637">
        <v>8.4</v>
      </c>
      <c r="L637">
        <v>848.64</v>
      </c>
      <c r="M637">
        <v>116.13</v>
      </c>
      <c r="N637" t="s">
        <v>50</v>
      </c>
      <c r="O637">
        <v>3</v>
      </c>
      <c r="P637" t="str" cm="1">
        <f t="array" ref="P637">_xlfn.IFS(C637&lt;25,"18-24", C637&lt;=35,"25-35", C637&lt;=50,"36-50",TRUE,"50+")</f>
        <v>50+</v>
      </c>
      <c r="Q637" t="str">
        <f t="shared" si="63"/>
        <v>new</v>
      </c>
      <c r="R637" t="str">
        <f t="shared" si="64"/>
        <v>high value</v>
      </c>
      <c r="S637" t="str">
        <f t="shared" si="65"/>
        <v>medium</v>
      </c>
      <c r="T637" t="str">
        <f t="shared" si="66"/>
        <v>Dec</v>
      </c>
      <c r="U637">
        <f t="shared" si="67"/>
        <v>2022</v>
      </c>
      <c r="V637" t="str">
        <f t="shared" si="68"/>
        <v>5-10</v>
      </c>
      <c r="W637" t="str">
        <f t="shared" si="69"/>
        <v>Slow</v>
      </c>
    </row>
    <row r="638" spans="1:23" x14ac:dyDescent="0.3">
      <c r="A638">
        <v>600637</v>
      </c>
      <c r="B638">
        <v>74410</v>
      </c>
      <c r="C638">
        <v>54</v>
      </c>
      <c r="D638" t="s">
        <v>4</v>
      </c>
      <c r="E638" t="s">
        <v>5</v>
      </c>
      <c r="F638" t="s">
        <v>26</v>
      </c>
      <c r="G638" t="s">
        <v>31</v>
      </c>
      <c r="H638" s="1">
        <v>45008</v>
      </c>
      <c r="I638" t="s">
        <v>33</v>
      </c>
      <c r="J638">
        <v>42</v>
      </c>
      <c r="K638">
        <v>11.8</v>
      </c>
      <c r="L638">
        <v>1345.16</v>
      </c>
      <c r="M638">
        <v>73.959999999999994</v>
      </c>
      <c r="N638" t="s">
        <v>48</v>
      </c>
      <c r="O638">
        <v>5</v>
      </c>
      <c r="P638" t="str" cm="1">
        <f t="array" ref="P638">_xlfn.IFS(C638&lt;25,"18-24", C638&lt;=35,"25-35", C638&lt;=50,"36-50",TRUE,"50+")</f>
        <v>50+</v>
      </c>
      <c r="Q638" t="str">
        <f t="shared" si="63"/>
        <v>new</v>
      </c>
      <c r="R638" t="str">
        <f t="shared" si="64"/>
        <v>high value</v>
      </c>
      <c r="S638" t="str">
        <f t="shared" si="65"/>
        <v>High</v>
      </c>
      <c r="T638" t="str">
        <f t="shared" si="66"/>
        <v>Mar</v>
      </c>
      <c r="U638">
        <f t="shared" si="67"/>
        <v>2023</v>
      </c>
      <c r="V638" t="str">
        <f t="shared" si="68"/>
        <v>10-15</v>
      </c>
      <c r="W638" t="str">
        <f t="shared" si="69"/>
        <v>Medium</v>
      </c>
    </row>
    <row r="639" spans="1:23" x14ac:dyDescent="0.3">
      <c r="A639">
        <v>600638</v>
      </c>
      <c r="B639">
        <v>93170</v>
      </c>
      <c r="C639">
        <v>48</v>
      </c>
      <c r="D639" t="s">
        <v>4</v>
      </c>
      <c r="E639" t="s">
        <v>16</v>
      </c>
      <c r="F639" t="s">
        <v>30</v>
      </c>
      <c r="G639" t="s">
        <v>31</v>
      </c>
      <c r="H639" s="1">
        <v>44705</v>
      </c>
      <c r="I639" t="s">
        <v>34</v>
      </c>
      <c r="J639">
        <v>88</v>
      </c>
      <c r="K639">
        <v>11.2</v>
      </c>
      <c r="L639">
        <v>244.17</v>
      </c>
      <c r="M639">
        <v>83.82</v>
      </c>
      <c r="N639" t="s">
        <v>47</v>
      </c>
      <c r="O639">
        <v>3</v>
      </c>
      <c r="P639" t="str" cm="1">
        <f t="array" ref="P639">_xlfn.IFS(C639&lt;25,"18-24", C639&lt;=35,"25-35", C639&lt;=50,"36-50",TRUE,"50+")</f>
        <v>36-50</v>
      </c>
      <c r="Q639" t="str">
        <f t="shared" si="63"/>
        <v>new</v>
      </c>
      <c r="R639" t="str">
        <f t="shared" si="64"/>
        <v>low</v>
      </c>
      <c r="S639" t="str">
        <f t="shared" si="65"/>
        <v>medium</v>
      </c>
      <c r="T639" t="str">
        <f t="shared" si="66"/>
        <v>May</v>
      </c>
      <c r="U639">
        <f t="shared" si="67"/>
        <v>2022</v>
      </c>
      <c r="V639" t="str">
        <f t="shared" si="68"/>
        <v>10-15</v>
      </c>
      <c r="W639" t="str">
        <f t="shared" si="69"/>
        <v>Slow</v>
      </c>
    </row>
    <row r="640" spans="1:23" x14ac:dyDescent="0.3">
      <c r="A640">
        <v>600639</v>
      </c>
      <c r="B640">
        <v>44810</v>
      </c>
      <c r="C640">
        <v>62</v>
      </c>
      <c r="D640" t="s">
        <v>7</v>
      </c>
      <c r="E640" t="s">
        <v>16</v>
      </c>
      <c r="F640" t="s">
        <v>19</v>
      </c>
      <c r="G640" t="s">
        <v>27</v>
      </c>
      <c r="H640" s="1">
        <v>44853</v>
      </c>
      <c r="I640" t="s">
        <v>33</v>
      </c>
      <c r="J640">
        <v>71</v>
      </c>
      <c r="K640">
        <v>2.6</v>
      </c>
      <c r="L640">
        <v>1434.01</v>
      </c>
      <c r="M640">
        <v>70.55</v>
      </c>
      <c r="N640" t="s">
        <v>49</v>
      </c>
      <c r="O640">
        <v>2</v>
      </c>
      <c r="P640" t="str" cm="1">
        <f t="array" ref="P640">_xlfn.IFS(C640&lt;25,"18-24", C640&lt;=35,"25-35", C640&lt;=50,"36-50",TRUE,"50+")</f>
        <v>50+</v>
      </c>
      <c r="Q640" t="str">
        <f t="shared" si="63"/>
        <v>new</v>
      </c>
      <c r="R640" t="str">
        <f t="shared" si="64"/>
        <v>high value</v>
      </c>
      <c r="S640" t="str">
        <f t="shared" si="65"/>
        <v>Low</v>
      </c>
      <c r="T640" t="str">
        <f t="shared" si="66"/>
        <v>Oct</v>
      </c>
      <c r="U640">
        <f t="shared" si="67"/>
        <v>2022</v>
      </c>
      <c r="V640" t="str">
        <f t="shared" si="68"/>
        <v>0-5</v>
      </c>
      <c r="W640" t="str">
        <f t="shared" si="69"/>
        <v>Slow</v>
      </c>
    </row>
    <row r="641" spans="1:23" x14ac:dyDescent="0.3">
      <c r="A641">
        <v>600640</v>
      </c>
      <c r="B641">
        <v>52789</v>
      </c>
      <c r="C641">
        <v>30</v>
      </c>
      <c r="D641" t="s">
        <v>4</v>
      </c>
      <c r="E641" t="s">
        <v>11</v>
      </c>
      <c r="F641" t="s">
        <v>19</v>
      </c>
      <c r="G641" t="s">
        <v>23</v>
      </c>
      <c r="H641" s="1">
        <v>44689</v>
      </c>
      <c r="I641" t="s">
        <v>33</v>
      </c>
      <c r="J641">
        <v>82</v>
      </c>
      <c r="K641">
        <v>12.8</v>
      </c>
      <c r="L641">
        <v>173.91</v>
      </c>
      <c r="M641">
        <v>60.79</v>
      </c>
      <c r="N641" t="s">
        <v>48</v>
      </c>
      <c r="O641">
        <v>3</v>
      </c>
      <c r="P641" t="str" cm="1">
        <f t="array" ref="P641">_xlfn.IFS(C641&lt;25,"18-24", C641&lt;=35,"25-35", C641&lt;=50,"36-50",TRUE,"50+")</f>
        <v>25-35</v>
      </c>
      <c r="Q641" t="str">
        <f t="shared" si="63"/>
        <v>new</v>
      </c>
      <c r="R641" t="str">
        <f t="shared" si="64"/>
        <v>low</v>
      </c>
      <c r="S641" t="str">
        <f t="shared" si="65"/>
        <v>medium</v>
      </c>
      <c r="T641" t="str">
        <f t="shared" si="66"/>
        <v>May</v>
      </c>
      <c r="U641">
        <f t="shared" si="67"/>
        <v>2022</v>
      </c>
      <c r="V641" t="str">
        <f t="shared" si="68"/>
        <v>10-15</v>
      </c>
      <c r="W641" t="str">
        <f t="shared" si="69"/>
        <v>Slow</v>
      </c>
    </row>
    <row r="642" spans="1:23" x14ac:dyDescent="0.3">
      <c r="A642">
        <v>600641</v>
      </c>
      <c r="B642">
        <v>72027</v>
      </c>
      <c r="C642">
        <v>40</v>
      </c>
      <c r="D642" t="s">
        <v>7</v>
      </c>
      <c r="E642" t="s">
        <v>5</v>
      </c>
      <c r="F642" t="s">
        <v>32</v>
      </c>
      <c r="G642" t="s">
        <v>21</v>
      </c>
      <c r="H642" s="1">
        <v>44572</v>
      </c>
      <c r="I642" t="s">
        <v>33</v>
      </c>
      <c r="J642">
        <v>86</v>
      </c>
      <c r="K642">
        <v>11.6</v>
      </c>
      <c r="L642">
        <v>276.92</v>
      </c>
      <c r="M642">
        <v>64.38</v>
      </c>
      <c r="N642" t="s">
        <v>48</v>
      </c>
      <c r="O642">
        <v>4</v>
      </c>
      <c r="P642" t="str" cm="1">
        <f t="array" ref="P642">_xlfn.IFS(C642&lt;25,"18-24", C642&lt;=35,"25-35", C642&lt;=50,"36-50",TRUE,"50+")</f>
        <v>36-50</v>
      </c>
      <c r="Q642" t="str">
        <f t="shared" si="63"/>
        <v>repeat</v>
      </c>
      <c r="R642" t="str">
        <f t="shared" si="64"/>
        <v>medium</v>
      </c>
      <c r="S642" t="str">
        <f t="shared" si="65"/>
        <v>medium</v>
      </c>
      <c r="T642" t="str">
        <f t="shared" si="66"/>
        <v>Jan</v>
      </c>
      <c r="U642">
        <f t="shared" si="67"/>
        <v>2022</v>
      </c>
      <c r="V642" t="str">
        <f t="shared" si="68"/>
        <v>10-15</v>
      </c>
      <c r="W642" t="str">
        <f t="shared" si="69"/>
        <v>Slow</v>
      </c>
    </row>
    <row r="643" spans="1:23" x14ac:dyDescent="0.3">
      <c r="A643">
        <v>600642</v>
      </c>
      <c r="B643">
        <v>45624</v>
      </c>
      <c r="C643">
        <v>51</v>
      </c>
      <c r="D643" t="s">
        <v>4</v>
      </c>
      <c r="E643" t="s">
        <v>8</v>
      </c>
      <c r="F643" t="s">
        <v>30</v>
      </c>
      <c r="G643" t="s">
        <v>29</v>
      </c>
      <c r="H643" s="1">
        <v>44897</v>
      </c>
      <c r="I643" t="s">
        <v>34</v>
      </c>
      <c r="J643">
        <v>71</v>
      </c>
      <c r="K643">
        <v>9.1999999999999993</v>
      </c>
      <c r="L643">
        <v>1465.13</v>
      </c>
      <c r="M643">
        <v>100.69</v>
      </c>
      <c r="N643" t="s">
        <v>49</v>
      </c>
      <c r="O643">
        <v>4</v>
      </c>
      <c r="P643" t="str" cm="1">
        <f t="array" ref="P643">_xlfn.IFS(C643&lt;25,"18-24", C643&lt;=35,"25-35", C643&lt;=50,"36-50",TRUE,"50+")</f>
        <v>50+</v>
      </c>
      <c r="Q643" t="str">
        <f t="shared" ref="Q643:Q706" si="70">IF(COUNTIF($B:$B,B643)&gt;1,"repeat","new")</f>
        <v>new</v>
      </c>
      <c r="R643" t="str">
        <f t="shared" ref="R643:R706" si="71">IF(L643&gt;500,"high value",IF( L643&gt;250,"medium","low"))</f>
        <v>high value</v>
      </c>
      <c r="S643" t="str">
        <f t="shared" ref="S643:S706" si="72">IF(O643&lt;=2,"Low",IF(O643&lt;=4,"medium","High"))</f>
        <v>medium</v>
      </c>
      <c r="T643" t="str">
        <f t="shared" ref="T643:T706" si="73">TEXT(H643,"MMM")</f>
        <v>Dec</v>
      </c>
      <c r="U643">
        <f t="shared" ref="U643:U706" si="74">YEAR(H643)</f>
        <v>2022</v>
      </c>
      <c r="V643" t="str">
        <f t="shared" ref="V643:V706" si="75">IF(K643&lt;=5,"0-5",IF(K643&lt;=10,"5-10",IF(K643&lt;=15,"10-15","15+")))</f>
        <v>5-10</v>
      </c>
      <c r="W643" t="str">
        <f t="shared" ref="W643:W706" si="76">IF(J643&lt;=30,"Fast",IF(J643&lt;=45,"Medium","Slow"))</f>
        <v>Slow</v>
      </c>
    </row>
    <row r="644" spans="1:23" x14ac:dyDescent="0.3">
      <c r="A644">
        <v>600643</v>
      </c>
      <c r="B644">
        <v>87403</v>
      </c>
      <c r="C644">
        <v>32</v>
      </c>
      <c r="D644" t="s">
        <v>4</v>
      </c>
      <c r="E644" t="s">
        <v>8</v>
      </c>
      <c r="F644" t="s">
        <v>19</v>
      </c>
      <c r="G644" t="s">
        <v>21</v>
      </c>
      <c r="H644" s="1">
        <v>45582</v>
      </c>
      <c r="I644" t="s">
        <v>34</v>
      </c>
      <c r="J644">
        <v>38</v>
      </c>
      <c r="K644">
        <v>10</v>
      </c>
      <c r="L644">
        <v>1015.9</v>
      </c>
      <c r="M644">
        <v>87.95</v>
      </c>
      <c r="N644" t="s">
        <v>49</v>
      </c>
      <c r="O644">
        <v>5</v>
      </c>
      <c r="P644" t="str" cm="1">
        <f t="array" ref="P644">_xlfn.IFS(C644&lt;25,"18-24", C644&lt;=35,"25-35", C644&lt;=50,"36-50",TRUE,"50+")</f>
        <v>25-35</v>
      </c>
      <c r="Q644" t="str">
        <f t="shared" si="70"/>
        <v>new</v>
      </c>
      <c r="R644" t="str">
        <f t="shared" si="71"/>
        <v>high value</v>
      </c>
      <c r="S644" t="str">
        <f t="shared" si="72"/>
        <v>High</v>
      </c>
      <c r="T644" t="str">
        <f t="shared" si="73"/>
        <v>Oct</v>
      </c>
      <c r="U644">
        <f t="shared" si="74"/>
        <v>2024</v>
      </c>
      <c r="V644" t="str">
        <f t="shared" si="75"/>
        <v>5-10</v>
      </c>
      <c r="W644" t="str">
        <f t="shared" si="76"/>
        <v>Medium</v>
      </c>
    </row>
    <row r="645" spans="1:23" x14ac:dyDescent="0.3">
      <c r="A645">
        <v>600644</v>
      </c>
      <c r="B645">
        <v>90006</v>
      </c>
      <c r="C645">
        <v>47</v>
      </c>
      <c r="D645" t="s">
        <v>7</v>
      </c>
      <c r="E645" t="s">
        <v>8</v>
      </c>
      <c r="F645" t="s">
        <v>22</v>
      </c>
      <c r="G645" t="s">
        <v>23</v>
      </c>
      <c r="H645" s="1">
        <v>45210</v>
      </c>
      <c r="I645" t="s">
        <v>33</v>
      </c>
      <c r="J645">
        <v>73</v>
      </c>
      <c r="K645">
        <v>12.1</v>
      </c>
      <c r="L645">
        <v>951.98</v>
      </c>
      <c r="M645">
        <v>84.69</v>
      </c>
      <c r="N645" t="s">
        <v>49</v>
      </c>
      <c r="O645">
        <v>4</v>
      </c>
      <c r="P645" t="str" cm="1">
        <f t="array" ref="P645">_xlfn.IFS(C645&lt;25,"18-24", C645&lt;=35,"25-35", C645&lt;=50,"36-50",TRUE,"50+")</f>
        <v>36-50</v>
      </c>
      <c r="Q645" t="str">
        <f t="shared" si="70"/>
        <v>new</v>
      </c>
      <c r="R645" t="str">
        <f t="shared" si="71"/>
        <v>high value</v>
      </c>
      <c r="S645" t="str">
        <f t="shared" si="72"/>
        <v>medium</v>
      </c>
      <c r="T645" t="str">
        <f t="shared" si="73"/>
        <v>Oct</v>
      </c>
      <c r="U645">
        <f t="shared" si="74"/>
        <v>2023</v>
      </c>
      <c r="V645" t="str">
        <f t="shared" si="75"/>
        <v>10-15</v>
      </c>
      <c r="W645" t="str">
        <f t="shared" si="76"/>
        <v>Slow</v>
      </c>
    </row>
    <row r="646" spans="1:23" x14ac:dyDescent="0.3">
      <c r="A646">
        <v>600645</v>
      </c>
      <c r="B646">
        <v>85254</v>
      </c>
      <c r="C646">
        <v>43</v>
      </c>
      <c r="D646" t="s">
        <v>7</v>
      </c>
      <c r="E646" t="s">
        <v>15</v>
      </c>
      <c r="F646" t="s">
        <v>22</v>
      </c>
      <c r="G646" t="s">
        <v>25</v>
      </c>
      <c r="H646" s="1">
        <v>44921</v>
      </c>
      <c r="I646" t="s">
        <v>34</v>
      </c>
      <c r="J646">
        <v>20</v>
      </c>
      <c r="K646">
        <v>11.4</v>
      </c>
      <c r="L646">
        <v>435.24</v>
      </c>
      <c r="M646">
        <v>23.68</v>
      </c>
      <c r="N646" t="s">
        <v>49</v>
      </c>
      <c r="O646">
        <v>3</v>
      </c>
      <c r="P646" t="str" cm="1">
        <f t="array" ref="P646">_xlfn.IFS(C646&lt;25,"18-24", C646&lt;=35,"25-35", C646&lt;=50,"36-50",TRUE,"50+")</f>
        <v>36-50</v>
      </c>
      <c r="Q646" t="str">
        <f t="shared" si="70"/>
        <v>new</v>
      </c>
      <c r="R646" t="str">
        <f t="shared" si="71"/>
        <v>medium</v>
      </c>
      <c r="S646" t="str">
        <f t="shared" si="72"/>
        <v>medium</v>
      </c>
      <c r="T646" t="str">
        <f t="shared" si="73"/>
        <v>Dec</v>
      </c>
      <c r="U646">
        <f t="shared" si="74"/>
        <v>2022</v>
      </c>
      <c r="V646" t="str">
        <f t="shared" si="75"/>
        <v>10-15</v>
      </c>
      <c r="W646" t="str">
        <f t="shared" si="76"/>
        <v>Fast</v>
      </c>
    </row>
    <row r="647" spans="1:23" x14ac:dyDescent="0.3">
      <c r="A647">
        <v>600646</v>
      </c>
      <c r="B647">
        <v>58638</v>
      </c>
      <c r="C647">
        <v>29</v>
      </c>
      <c r="D647" t="s">
        <v>7</v>
      </c>
      <c r="E647" t="s">
        <v>16</v>
      </c>
      <c r="F647" t="s">
        <v>24</v>
      </c>
      <c r="G647" t="s">
        <v>27</v>
      </c>
      <c r="H647" s="1">
        <v>45625</v>
      </c>
      <c r="I647" t="s">
        <v>33</v>
      </c>
      <c r="J647">
        <v>41</v>
      </c>
      <c r="K647">
        <v>12.6</v>
      </c>
      <c r="L647">
        <v>1234.47</v>
      </c>
      <c r="M647">
        <v>108.91</v>
      </c>
      <c r="N647" t="s">
        <v>48</v>
      </c>
      <c r="O647">
        <v>1</v>
      </c>
      <c r="P647" t="str" cm="1">
        <f t="array" ref="P647">_xlfn.IFS(C647&lt;25,"18-24", C647&lt;=35,"25-35", C647&lt;=50,"36-50",TRUE,"50+")</f>
        <v>25-35</v>
      </c>
      <c r="Q647" t="str">
        <f t="shared" si="70"/>
        <v>new</v>
      </c>
      <c r="R647" t="str">
        <f t="shared" si="71"/>
        <v>high value</v>
      </c>
      <c r="S647" t="str">
        <f t="shared" si="72"/>
        <v>Low</v>
      </c>
      <c r="T647" t="str">
        <f t="shared" si="73"/>
        <v>Nov</v>
      </c>
      <c r="U647">
        <f t="shared" si="74"/>
        <v>2024</v>
      </c>
      <c r="V647" t="str">
        <f t="shared" si="75"/>
        <v>10-15</v>
      </c>
      <c r="W647" t="str">
        <f t="shared" si="76"/>
        <v>Medium</v>
      </c>
    </row>
    <row r="648" spans="1:23" x14ac:dyDescent="0.3">
      <c r="A648">
        <v>600647</v>
      </c>
      <c r="B648">
        <v>57330</v>
      </c>
      <c r="C648">
        <v>49</v>
      </c>
      <c r="D648" t="s">
        <v>7</v>
      </c>
      <c r="E648" t="s">
        <v>5</v>
      </c>
      <c r="F648" t="s">
        <v>18</v>
      </c>
      <c r="G648" t="s">
        <v>27</v>
      </c>
      <c r="H648" s="1">
        <v>45032</v>
      </c>
      <c r="I648" t="s">
        <v>34</v>
      </c>
      <c r="J648">
        <v>81</v>
      </c>
      <c r="K648">
        <v>3.4</v>
      </c>
      <c r="L648">
        <v>470.34</v>
      </c>
      <c r="M648">
        <v>114.4</v>
      </c>
      <c r="N648" t="s">
        <v>49</v>
      </c>
      <c r="O648">
        <v>2</v>
      </c>
      <c r="P648" t="str" cm="1">
        <f t="array" ref="P648">_xlfn.IFS(C648&lt;25,"18-24", C648&lt;=35,"25-35", C648&lt;=50,"36-50",TRUE,"50+")</f>
        <v>36-50</v>
      </c>
      <c r="Q648" t="str">
        <f t="shared" si="70"/>
        <v>new</v>
      </c>
      <c r="R648" t="str">
        <f t="shared" si="71"/>
        <v>medium</v>
      </c>
      <c r="S648" t="str">
        <f t="shared" si="72"/>
        <v>Low</v>
      </c>
      <c r="T648" t="str">
        <f t="shared" si="73"/>
        <v>Apr</v>
      </c>
      <c r="U648">
        <f t="shared" si="74"/>
        <v>2023</v>
      </c>
      <c r="V648" t="str">
        <f t="shared" si="75"/>
        <v>0-5</v>
      </c>
      <c r="W648" t="str">
        <f t="shared" si="76"/>
        <v>Slow</v>
      </c>
    </row>
    <row r="649" spans="1:23" x14ac:dyDescent="0.3">
      <c r="A649">
        <v>600648</v>
      </c>
      <c r="B649">
        <v>71524</v>
      </c>
      <c r="C649">
        <v>55</v>
      </c>
      <c r="D649" t="s">
        <v>7</v>
      </c>
      <c r="E649" t="s">
        <v>16</v>
      </c>
      <c r="F649" t="s">
        <v>24</v>
      </c>
      <c r="G649" t="s">
        <v>31</v>
      </c>
      <c r="H649" s="1">
        <v>44882</v>
      </c>
      <c r="I649" t="s">
        <v>33</v>
      </c>
      <c r="J649">
        <v>87</v>
      </c>
      <c r="K649">
        <v>2</v>
      </c>
      <c r="L649">
        <v>306.74</v>
      </c>
      <c r="M649">
        <v>24.27</v>
      </c>
      <c r="N649" t="s">
        <v>47</v>
      </c>
      <c r="O649">
        <v>4</v>
      </c>
      <c r="P649" t="str" cm="1">
        <f t="array" ref="P649">_xlfn.IFS(C649&lt;25,"18-24", C649&lt;=35,"25-35", C649&lt;=50,"36-50",TRUE,"50+")</f>
        <v>50+</v>
      </c>
      <c r="Q649" t="str">
        <f t="shared" si="70"/>
        <v>repeat</v>
      </c>
      <c r="R649" t="str">
        <f t="shared" si="71"/>
        <v>medium</v>
      </c>
      <c r="S649" t="str">
        <f t="shared" si="72"/>
        <v>medium</v>
      </c>
      <c r="T649" t="str">
        <f t="shared" si="73"/>
        <v>Nov</v>
      </c>
      <c r="U649">
        <f t="shared" si="74"/>
        <v>2022</v>
      </c>
      <c r="V649" t="str">
        <f t="shared" si="75"/>
        <v>0-5</v>
      </c>
      <c r="W649" t="str">
        <f t="shared" si="76"/>
        <v>Slow</v>
      </c>
    </row>
    <row r="650" spans="1:23" x14ac:dyDescent="0.3">
      <c r="A650">
        <v>600649</v>
      </c>
      <c r="B650">
        <v>82235</v>
      </c>
      <c r="C650">
        <v>20</v>
      </c>
      <c r="D650" t="s">
        <v>7</v>
      </c>
      <c r="E650" t="s">
        <v>15</v>
      </c>
      <c r="F650" t="s">
        <v>28</v>
      </c>
      <c r="G650" t="s">
        <v>21</v>
      </c>
      <c r="H650" s="1">
        <v>44876</v>
      </c>
      <c r="I650" t="s">
        <v>34</v>
      </c>
      <c r="J650">
        <v>74</v>
      </c>
      <c r="K650">
        <v>7.4</v>
      </c>
      <c r="L650">
        <v>343.05</v>
      </c>
      <c r="M650">
        <v>83.4</v>
      </c>
      <c r="N650" t="s">
        <v>49</v>
      </c>
      <c r="O650">
        <v>4</v>
      </c>
      <c r="P650" t="str" cm="1">
        <f t="array" ref="P650">_xlfn.IFS(C650&lt;25,"18-24", C650&lt;=35,"25-35", C650&lt;=50,"36-50",TRUE,"50+")</f>
        <v>18-24</v>
      </c>
      <c r="Q650" t="str">
        <f t="shared" si="70"/>
        <v>new</v>
      </c>
      <c r="R650" t="str">
        <f t="shared" si="71"/>
        <v>medium</v>
      </c>
      <c r="S650" t="str">
        <f t="shared" si="72"/>
        <v>medium</v>
      </c>
      <c r="T650" t="str">
        <f t="shared" si="73"/>
        <v>Nov</v>
      </c>
      <c r="U650">
        <f t="shared" si="74"/>
        <v>2022</v>
      </c>
      <c r="V650" t="str">
        <f t="shared" si="75"/>
        <v>5-10</v>
      </c>
      <c r="W650" t="str">
        <f t="shared" si="76"/>
        <v>Slow</v>
      </c>
    </row>
    <row r="651" spans="1:23" x14ac:dyDescent="0.3">
      <c r="A651">
        <v>600650</v>
      </c>
      <c r="B651">
        <v>43321</v>
      </c>
      <c r="C651">
        <v>45</v>
      </c>
      <c r="D651" t="s">
        <v>7</v>
      </c>
      <c r="E651" t="s">
        <v>13</v>
      </c>
      <c r="F651" t="s">
        <v>30</v>
      </c>
      <c r="G651" t="s">
        <v>21</v>
      </c>
      <c r="H651" s="1">
        <v>44629</v>
      </c>
      <c r="I651" t="s">
        <v>34</v>
      </c>
      <c r="J651">
        <v>88</v>
      </c>
      <c r="K651">
        <v>11.1</v>
      </c>
      <c r="L651">
        <v>311.68</v>
      </c>
      <c r="M651">
        <v>105.42</v>
      </c>
      <c r="N651" t="s">
        <v>49</v>
      </c>
      <c r="O651">
        <v>5</v>
      </c>
      <c r="P651" t="str" cm="1">
        <f t="array" ref="P651">_xlfn.IFS(C651&lt;25,"18-24", C651&lt;=35,"25-35", C651&lt;=50,"36-50",TRUE,"50+")</f>
        <v>36-50</v>
      </c>
      <c r="Q651" t="str">
        <f t="shared" si="70"/>
        <v>new</v>
      </c>
      <c r="R651" t="str">
        <f t="shared" si="71"/>
        <v>medium</v>
      </c>
      <c r="S651" t="str">
        <f t="shared" si="72"/>
        <v>High</v>
      </c>
      <c r="T651" t="str">
        <f t="shared" si="73"/>
        <v>Mar</v>
      </c>
      <c r="U651">
        <f t="shared" si="74"/>
        <v>2022</v>
      </c>
      <c r="V651" t="str">
        <f t="shared" si="75"/>
        <v>10-15</v>
      </c>
      <c r="W651" t="str">
        <f t="shared" si="76"/>
        <v>Slow</v>
      </c>
    </row>
    <row r="652" spans="1:23" x14ac:dyDescent="0.3">
      <c r="A652">
        <v>600651</v>
      </c>
      <c r="B652">
        <v>59586</v>
      </c>
      <c r="C652">
        <v>59</v>
      </c>
      <c r="D652" t="s">
        <v>4</v>
      </c>
      <c r="E652" t="s">
        <v>8</v>
      </c>
      <c r="F652" t="s">
        <v>19</v>
      </c>
      <c r="G652" t="s">
        <v>23</v>
      </c>
      <c r="H652" s="1">
        <v>44967</v>
      </c>
      <c r="I652" t="s">
        <v>34</v>
      </c>
      <c r="J652">
        <v>55</v>
      </c>
      <c r="K652">
        <v>4.8</v>
      </c>
      <c r="L652">
        <v>1062.49</v>
      </c>
      <c r="M652">
        <v>66.510000000000005</v>
      </c>
      <c r="N652" t="s">
        <v>47</v>
      </c>
      <c r="O652">
        <v>3</v>
      </c>
      <c r="P652" t="str" cm="1">
        <f t="array" ref="P652">_xlfn.IFS(C652&lt;25,"18-24", C652&lt;=35,"25-35", C652&lt;=50,"36-50",TRUE,"50+")</f>
        <v>50+</v>
      </c>
      <c r="Q652" t="str">
        <f t="shared" si="70"/>
        <v>new</v>
      </c>
      <c r="R652" t="str">
        <f t="shared" si="71"/>
        <v>high value</v>
      </c>
      <c r="S652" t="str">
        <f t="shared" si="72"/>
        <v>medium</v>
      </c>
      <c r="T652" t="str">
        <f t="shared" si="73"/>
        <v>Feb</v>
      </c>
      <c r="U652">
        <f t="shared" si="74"/>
        <v>2023</v>
      </c>
      <c r="V652" t="str">
        <f t="shared" si="75"/>
        <v>0-5</v>
      </c>
      <c r="W652" t="str">
        <f t="shared" si="76"/>
        <v>Slow</v>
      </c>
    </row>
    <row r="653" spans="1:23" x14ac:dyDescent="0.3">
      <c r="A653">
        <v>600652</v>
      </c>
      <c r="B653">
        <v>64954</v>
      </c>
      <c r="C653">
        <v>32</v>
      </c>
      <c r="D653" t="s">
        <v>4</v>
      </c>
      <c r="E653" t="s">
        <v>16</v>
      </c>
      <c r="F653" t="s">
        <v>19</v>
      </c>
      <c r="G653" t="s">
        <v>21</v>
      </c>
      <c r="H653" s="1">
        <v>44681</v>
      </c>
      <c r="I653" t="s">
        <v>34</v>
      </c>
      <c r="J653">
        <v>33</v>
      </c>
      <c r="K653">
        <v>12.7</v>
      </c>
      <c r="L653">
        <v>1061.33</v>
      </c>
      <c r="M653">
        <v>76.59</v>
      </c>
      <c r="N653" t="s">
        <v>49</v>
      </c>
      <c r="O653">
        <v>2</v>
      </c>
      <c r="P653" t="str" cm="1">
        <f t="array" ref="P653">_xlfn.IFS(C653&lt;25,"18-24", C653&lt;=35,"25-35", C653&lt;=50,"36-50",TRUE,"50+")</f>
        <v>25-35</v>
      </c>
      <c r="Q653" t="str">
        <f t="shared" si="70"/>
        <v>new</v>
      </c>
      <c r="R653" t="str">
        <f t="shared" si="71"/>
        <v>high value</v>
      </c>
      <c r="S653" t="str">
        <f t="shared" si="72"/>
        <v>Low</v>
      </c>
      <c r="T653" t="str">
        <f t="shared" si="73"/>
        <v>Apr</v>
      </c>
      <c r="U653">
        <f t="shared" si="74"/>
        <v>2022</v>
      </c>
      <c r="V653" t="str">
        <f t="shared" si="75"/>
        <v>10-15</v>
      </c>
      <c r="W653" t="str">
        <f t="shared" si="76"/>
        <v>Medium</v>
      </c>
    </row>
    <row r="654" spans="1:23" x14ac:dyDescent="0.3">
      <c r="A654">
        <v>600653</v>
      </c>
      <c r="B654">
        <v>55876</v>
      </c>
      <c r="C654">
        <v>44</v>
      </c>
      <c r="D654" t="s">
        <v>4</v>
      </c>
      <c r="E654" t="s">
        <v>16</v>
      </c>
      <c r="F654" t="s">
        <v>30</v>
      </c>
      <c r="G654" t="s">
        <v>31</v>
      </c>
      <c r="H654" s="1">
        <v>45346</v>
      </c>
      <c r="I654" t="s">
        <v>33</v>
      </c>
      <c r="J654">
        <v>54</v>
      </c>
      <c r="K654">
        <v>8.6999999999999993</v>
      </c>
      <c r="L654">
        <v>1001.72</v>
      </c>
      <c r="M654">
        <v>83.78</v>
      </c>
      <c r="N654" t="s">
        <v>47</v>
      </c>
      <c r="O654">
        <v>2</v>
      </c>
      <c r="P654" t="str" cm="1">
        <f t="array" ref="P654">_xlfn.IFS(C654&lt;25,"18-24", C654&lt;=35,"25-35", C654&lt;=50,"36-50",TRUE,"50+")</f>
        <v>36-50</v>
      </c>
      <c r="Q654" t="str">
        <f t="shared" si="70"/>
        <v>new</v>
      </c>
      <c r="R654" t="str">
        <f t="shared" si="71"/>
        <v>high value</v>
      </c>
      <c r="S654" t="str">
        <f t="shared" si="72"/>
        <v>Low</v>
      </c>
      <c r="T654" t="str">
        <f t="shared" si="73"/>
        <v>Feb</v>
      </c>
      <c r="U654">
        <f t="shared" si="74"/>
        <v>2024</v>
      </c>
      <c r="V654" t="str">
        <f t="shared" si="75"/>
        <v>5-10</v>
      </c>
      <c r="W654" t="str">
        <f t="shared" si="76"/>
        <v>Slow</v>
      </c>
    </row>
    <row r="655" spans="1:23" x14ac:dyDescent="0.3">
      <c r="A655">
        <v>600654</v>
      </c>
      <c r="B655">
        <v>69013</v>
      </c>
      <c r="C655">
        <v>60</v>
      </c>
      <c r="D655" t="s">
        <v>7</v>
      </c>
      <c r="E655" t="s">
        <v>16</v>
      </c>
      <c r="F655" t="s">
        <v>18</v>
      </c>
      <c r="G655" t="s">
        <v>27</v>
      </c>
      <c r="H655" s="1">
        <v>45492</v>
      </c>
      <c r="I655" t="s">
        <v>33</v>
      </c>
      <c r="J655">
        <v>22</v>
      </c>
      <c r="K655">
        <v>8.8000000000000007</v>
      </c>
      <c r="L655">
        <v>619.85</v>
      </c>
      <c r="M655">
        <v>48.63</v>
      </c>
      <c r="N655" t="s">
        <v>47</v>
      </c>
      <c r="O655">
        <v>3</v>
      </c>
      <c r="P655" t="str" cm="1">
        <f t="array" ref="P655">_xlfn.IFS(C655&lt;25,"18-24", C655&lt;=35,"25-35", C655&lt;=50,"36-50",TRUE,"50+")</f>
        <v>50+</v>
      </c>
      <c r="Q655" t="str">
        <f t="shared" si="70"/>
        <v>new</v>
      </c>
      <c r="R655" t="str">
        <f t="shared" si="71"/>
        <v>high value</v>
      </c>
      <c r="S655" t="str">
        <f t="shared" si="72"/>
        <v>medium</v>
      </c>
      <c r="T655" t="str">
        <f t="shared" si="73"/>
        <v>Jul</v>
      </c>
      <c r="U655">
        <f t="shared" si="74"/>
        <v>2024</v>
      </c>
      <c r="V655" t="str">
        <f t="shared" si="75"/>
        <v>5-10</v>
      </c>
      <c r="W655" t="str">
        <f t="shared" si="76"/>
        <v>Fast</v>
      </c>
    </row>
    <row r="656" spans="1:23" x14ac:dyDescent="0.3">
      <c r="A656">
        <v>600655</v>
      </c>
      <c r="B656">
        <v>25738</v>
      </c>
      <c r="C656">
        <v>21</v>
      </c>
      <c r="D656" t="s">
        <v>7</v>
      </c>
      <c r="E656" t="s">
        <v>8</v>
      </c>
      <c r="F656" t="s">
        <v>28</v>
      </c>
      <c r="G656" t="s">
        <v>21</v>
      </c>
      <c r="H656" s="1">
        <v>44790</v>
      </c>
      <c r="I656" t="s">
        <v>34</v>
      </c>
      <c r="J656">
        <v>60</v>
      </c>
      <c r="K656">
        <v>4.5</v>
      </c>
      <c r="L656">
        <v>1131.3800000000001</v>
      </c>
      <c r="M656">
        <v>28.83</v>
      </c>
      <c r="N656" t="s">
        <v>48</v>
      </c>
      <c r="O656">
        <v>5</v>
      </c>
      <c r="P656" t="str" cm="1">
        <f t="array" ref="P656">_xlfn.IFS(C656&lt;25,"18-24", C656&lt;=35,"25-35", C656&lt;=50,"36-50",TRUE,"50+")</f>
        <v>18-24</v>
      </c>
      <c r="Q656" t="str">
        <f t="shared" si="70"/>
        <v>repeat</v>
      </c>
      <c r="R656" t="str">
        <f t="shared" si="71"/>
        <v>high value</v>
      </c>
      <c r="S656" t="str">
        <f t="shared" si="72"/>
        <v>High</v>
      </c>
      <c r="T656" t="str">
        <f t="shared" si="73"/>
        <v>Aug</v>
      </c>
      <c r="U656">
        <f t="shared" si="74"/>
        <v>2022</v>
      </c>
      <c r="V656" t="str">
        <f t="shared" si="75"/>
        <v>0-5</v>
      </c>
      <c r="W656" t="str">
        <f t="shared" si="76"/>
        <v>Slow</v>
      </c>
    </row>
    <row r="657" spans="1:23" x14ac:dyDescent="0.3">
      <c r="A657">
        <v>600656</v>
      </c>
      <c r="B657">
        <v>54367</v>
      </c>
      <c r="C657">
        <v>51</v>
      </c>
      <c r="D657" t="s">
        <v>4</v>
      </c>
      <c r="E657" t="s">
        <v>13</v>
      </c>
      <c r="F657" t="s">
        <v>30</v>
      </c>
      <c r="G657" t="s">
        <v>31</v>
      </c>
      <c r="H657" s="1">
        <v>45645</v>
      </c>
      <c r="I657" t="s">
        <v>34</v>
      </c>
      <c r="J657">
        <v>28</v>
      </c>
      <c r="K657">
        <v>10.7</v>
      </c>
      <c r="L657">
        <v>1464.7</v>
      </c>
      <c r="M657">
        <v>26.15</v>
      </c>
      <c r="N657" t="s">
        <v>47</v>
      </c>
      <c r="O657">
        <v>5</v>
      </c>
      <c r="P657" t="str" cm="1">
        <f t="array" ref="P657">_xlfn.IFS(C657&lt;25,"18-24", C657&lt;=35,"25-35", C657&lt;=50,"36-50",TRUE,"50+")</f>
        <v>50+</v>
      </c>
      <c r="Q657" t="str">
        <f t="shared" si="70"/>
        <v>new</v>
      </c>
      <c r="R657" t="str">
        <f t="shared" si="71"/>
        <v>high value</v>
      </c>
      <c r="S657" t="str">
        <f t="shared" si="72"/>
        <v>High</v>
      </c>
      <c r="T657" t="str">
        <f t="shared" si="73"/>
        <v>Dec</v>
      </c>
      <c r="U657">
        <f t="shared" si="74"/>
        <v>2024</v>
      </c>
      <c r="V657" t="str">
        <f t="shared" si="75"/>
        <v>10-15</v>
      </c>
      <c r="W657" t="str">
        <f t="shared" si="76"/>
        <v>Fast</v>
      </c>
    </row>
    <row r="658" spans="1:23" x14ac:dyDescent="0.3">
      <c r="A658">
        <v>600657</v>
      </c>
      <c r="B658">
        <v>88308</v>
      </c>
      <c r="C658">
        <v>24</v>
      </c>
      <c r="D658" t="s">
        <v>7</v>
      </c>
      <c r="E658" t="s">
        <v>13</v>
      </c>
      <c r="F658" t="s">
        <v>19</v>
      </c>
      <c r="G658" t="s">
        <v>21</v>
      </c>
      <c r="H658" s="1">
        <v>45307</v>
      </c>
      <c r="I658" t="s">
        <v>33</v>
      </c>
      <c r="J658">
        <v>72</v>
      </c>
      <c r="K658">
        <v>14.8</v>
      </c>
      <c r="L658">
        <v>974.6</v>
      </c>
      <c r="M658">
        <v>44.38</v>
      </c>
      <c r="N658" t="s">
        <v>50</v>
      </c>
      <c r="O658">
        <v>4</v>
      </c>
      <c r="P658" t="str" cm="1">
        <f t="array" ref="P658">_xlfn.IFS(C658&lt;25,"18-24", C658&lt;=35,"25-35", C658&lt;=50,"36-50",TRUE,"50+")</f>
        <v>18-24</v>
      </c>
      <c r="Q658" t="str">
        <f t="shared" si="70"/>
        <v>new</v>
      </c>
      <c r="R658" t="str">
        <f t="shared" si="71"/>
        <v>high value</v>
      </c>
      <c r="S658" t="str">
        <f t="shared" si="72"/>
        <v>medium</v>
      </c>
      <c r="T658" t="str">
        <f t="shared" si="73"/>
        <v>Jan</v>
      </c>
      <c r="U658">
        <f t="shared" si="74"/>
        <v>2024</v>
      </c>
      <c r="V658" t="str">
        <f t="shared" si="75"/>
        <v>10-15</v>
      </c>
      <c r="W658" t="str">
        <f t="shared" si="76"/>
        <v>Slow</v>
      </c>
    </row>
    <row r="659" spans="1:23" x14ac:dyDescent="0.3">
      <c r="A659">
        <v>600658</v>
      </c>
      <c r="B659">
        <v>67459</v>
      </c>
      <c r="C659">
        <v>31</v>
      </c>
      <c r="D659" t="s">
        <v>7</v>
      </c>
      <c r="E659" t="s">
        <v>15</v>
      </c>
      <c r="F659" t="s">
        <v>30</v>
      </c>
      <c r="G659" t="s">
        <v>23</v>
      </c>
      <c r="H659" s="1">
        <v>45636</v>
      </c>
      <c r="I659" t="s">
        <v>33</v>
      </c>
      <c r="J659">
        <v>66</v>
      </c>
      <c r="K659">
        <v>5.3</v>
      </c>
      <c r="L659">
        <v>1464.61</v>
      </c>
      <c r="M659">
        <v>94.78</v>
      </c>
      <c r="N659" t="s">
        <v>48</v>
      </c>
      <c r="O659">
        <v>4</v>
      </c>
      <c r="P659" t="str" cm="1">
        <f t="array" ref="P659">_xlfn.IFS(C659&lt;25,"18-24", C659&lt;=35,"25-35", C659&lt;=50,"36-50",TRUE,"50+")</f>
        <v>25-35</v>
      </c>
      <c r="Q659" t="str">
        <f t="shared" si="70"/>
        <v>repeat</v>
      </c>
      <c r="R659" t="str">
        <f t="shared" si="71"/>
        <v>high value</v>
      </c>
      <c r="S659" t="str">
        <f t="shared" si="72"/>
        <v>medium</v>
      </c>
      <c r="T659" t="str">
        <f t="shared" si="73"/>
        <v>Dec</v>
      </c>
      <c r="U659">
        <f t="shared" si="74"/>
        <v>2024</v>
      </c>
      <c r="V659" t="str">
        <f t="shared" si="75"/>
        <v>5-10</v>
      </c>
      <c r="W659" t="str">
        <f t="shared" si="76"/>
        <v>Slow</v>
      </c>
    </row>
    <row r="660" spans="1:23" x14ac:dyDescent="0.3">
      <c r="A660">
        <v>600659</v>
      </c>
      <c r="B660">
        <v>88839</v>
      </c>
      <c r="C660">
        <v>21</v>
      </c>
      <c r="D660" t="s">
        <v>4</v>
      </c>
      <c r="E660" t="s">
        <v>13</v>
      </c>
      <c r="F660" t="s">
        <v>24</v>
      </c>
      <c r="G660" t="s">
        <v>27</v>
      </c>
      <c r="H660" s="1">
        <v>45595</v>
      </c>
      <c r="I660" t="s">
        <v>33</v>
      </c>
      <c r="J660">
        <v>38</v>
      </c>
      <c r="K660">
        <v>6.3</v>
      </c>
      <c r="L660">
        <v>516.30999999999995</v>
      </c>
      <c r="M660">
        <v>42.38</v>
      </c>
      <c r="N660" t="s">
        <v>49</v>
      </c>
      <c r="O660">
        <v>1</v>
      </c>
      <c r="P660" t="str" cm="1">
        <f t="array" ref="P660">_xlfn.IFS(C660&lt;25,"18-24", C660&lt;=35,"25-35", C660&lt;=50,"36-50",TRUE,"50+")</f>
        <v>18-24</v>
      </c>
      <c r="Q660" t="str">
        <f t="shared" si="70"/>
        <v>new</v>
      </c>
      <c r="R660" t="str">
        <f t="shared" si="71"/>
        <v>high value</v>
      </c>
      <c r="S660" t="str">
        <f t="shared" si="72"/>
        <v>Low</v>
      </c>
      <c r="T660" t="str">
        <f t="shared" si="73"/>
        <v>Oct</v>
      </c>
      <c r="U660">
        <f t="shared" si="74"/>
        <v>2024</v>
      </c>
      <c r="V660" t="str">
        <f t="shared" si="75"/>
        <v>5-10</v>
      </c>
      <c r="W660" t="str">
        <f t="shared" si="76"/>
        <v>Medium</v>
      </c>
    </row>
    <row r="661" spans="1:23" x14ac:dyDescent="0.3">
      <c r="A661">
        <v>600660</v>
      </c>
      <c r="B661">
        <v>33325</v>
      </c>
      <c r="C661">
        <v>47</v>
      </c>
      <c r="D661" t="s">
        <v>7</v>
      </c>
      <c r="E661" t="s">
        <v>8</v>
      </c>
      <c r="F661" t="s">
        <v>32</v>
      </c>
      <c r="G661" t="s">
        <v>21</v>
      </c>
      <c r="H661" s="1">
        <v>45562</v>
      </c>
      <c r="I661" t="s">
        <v>34</v>
      </c>
      <c r="J661">
        <v>84</v>
      </c>
      <c r="K661">
        <v>13.7</v>
      </c>
      <c r="L661">
        <v>1342.94</v>
      </c>
      <c r="M661">
        <v>100.09</v>
      </c>
      <c r="N661" t="s">
        <v>50</v>
      </c>
      <c r="O661">
        <v>3</v>
      </c>
      <c r="P661" t="str" cm="1">
        <f t="array" ref="P661">_xlfn.IFS(C661&lt;25,"18-24", C661&lt;=35,"25-35", C661&lt;=50,"36-50",TRUE,"50+")</f>
        <v>36-50</v>
      </c>
      <c r="Q661" t="str">
        <f t="shared" si="70"/>
        <v>new</v>
      </c>
      <c r="R661" t="str">
        <f t="shared" si="71"/>
        <v>high value</v>
      </c>
      <c r="S661" t="str">
        <f t="shared" si="72"/>
        <v>medium</v>
      </c>
      <c r="T661" t="str">
        <f t="shared" si="73"/>
        <v>Sep</v>
      </c>
      <c r="U661">
        <f t="shared" si="74"/>
        <v>2024</v>
      </c>
      <c r="V661" t="str">
        <f t="shared" si="75"/>
        <v>10-15</v>
      </c>
      <c r="W661" t="str">
        <f t="shared" si="76"/>
        <v>Slow</v>
      </c>
    </row>
    <row r="662" spans="1:23" x14ac:dyDescent="0.3">
      <c r="A662">
        <v>600661</v>
      </c>
      <c r="B662">
        <v>20749</v>
      </c>
      <c r="C662">
        <v>24</v>
      </c>
      <c r="D662" t="s">
        <v>7</v>
      </c>
      <c r="E662" t="s">
        <v>13</v>
      </c>
      <c r="F662" t="s">
        <v>24</v>
      </c>
      <c r="G662" t="s">
        <v>29</v>
      </c>
      <c r="H662" s="1">
        <v>45283</v>
      </c>
      <c r="I662" t="s">
        <v>34</v>
      </c>
      <c r="J662">
        <v>76</v>
      </c>
      <c r="K662">
        <v>6</v>
      </c>
      <c r="L662">
        <v>865.69</v>
      </c>
      <c r="M662">
        <v>56.03</v>
      </c>
      <c r="N662" t="s">
        <v>47</v>
      </c>
      <c r="O662">
        <v>1</v>
      </c>
      <c r="P662" t="str" cm="1">
        <f t="array" ref="P662">_xlfn.IFS(C662&lt;25,"18-24", C662&lt;=35,"25-35", C662&lt;=50,"36-50",TRUE,"50+")</f>
        <v>18-24</v>
      </c>
      <c r="Q662" t="str">
        <f t="shared" si="70"/>
        <v>repeat</v>
      </c>
      <c r="R662" t="str">
        <f t="shared" si="71"/>
        <v>high value</v>
      </c>
      <c r="S662" t="str">
        <f t="shared" si="72"/>
        <v>Low</v>
      </c>
      <c r="T662" t="str">
        <f t="shared" si="73"/>
        <v>Dec</v>
      </c>
      <c r="U662">
        <f t="shared" si="74"/>
        <v>2023</v>
      </c>
      <c r="V662" t="str">
        <f t="shared" si="75"/>
        <v>5-10</v>
      </c>
      <c r="W662" t="str">
        <f t="shared" si="76"/>
        <v>Slow</v>
      </c>
    </row>
    <row r="663" spans="1:23" x14ac:dyDescent="0.3">
      <c r="A663">
        <v>600662</v>
      </c>
      <c r="B663">
        <v>47796</v>
      </c>
      <c r="C663">
        <v>47</v>
      </c>
      <c r="D663" t="s">
        <v>7</v>
      </c>
      <c r="E663" t="s">
        <v>13</v>
      </c>
      <c r="F663" t="s">
        <v>30</v>
      </c>
      <c r="G663" t="s">
        <v>27</v>
      </c>
      <c r="H663" s="1">
        <v>45209</v>
      </c>
      <c r="I663" t="s">
        <v>34</v>
      </c>
      <c r="J663">
        <v>65</v>
      </c>
      <c r="K663">
        <v>5.2</v>
      </c>
      <c r="L663">
        <v>935.63</v>
      </c>
      <c r="M663">
        <v>87.92</v>
      </c>
      <c r="N663" t="s">
        <v>48</v>
      </c>
      <c r="O663">
        <v>2</v>
      </c>
      <c r="P663" t="str" cm="1">
        <f t="array" ref="P663">_xlfn.IFS(C663&lt;25,"18-24", C663&lt;=35,"25-35", C663&lt;=50,"36-50",TRUE,"50+")</f>
        <v>36-50</v>
      </c>
      <c r="Q663" t="str">
        <f t="shared" si="70"/>
        <v>new</v>
      </c>
      <c r="R663" t="str">
        <f t="shared" si="71"/>
        <v>high value</v>
      </c>
      <c r="S663" t="str">
        <f t="shared" si="72"/>
        <v>Low</v>
      </c>
      <c r="T663" t="str">
        <f t="shared" si="73"/>
        <v>Oct</v>
      </c>
      <c r="U663">
        <f t="shared" si="74"/>
        <v>2023</v>
      </c>
      <c r="V663" t="str">
        <f t="shared" si="75"/>
        <v>5-10</v>
      </c>
      <c r="W663" t="str">
        <f t="shared" si="76"/>
        <v>Slow</v>
      </c>
    </row>
    <row r="664" spans="1:23" x14ac:dyDescent="0.3">
      <c r="A664">
        <v>600663</v>
      </c>
      <c r="B664">
        <v>66380</v>
      </c>
      <c r="C664">
        <v>42</v>
      </c>
      <c r="D664" t="s">
        <v>4</v>
      </c>
      <c r="E664" t="s">
        <v>11</v>
      </c>
      <c r="F664" t="s">
        <v>30</v>
      </c>
      <c r="G664" t="s">
        <v>23</v>
      </c>
      <c r="H664" s="1">
        <v>44904</v>
      </c>
      <c r="I664" t="s">
        <v>34</v>
      </c>
      <c r="J664">
        <v>53</v>
      </c>
      <c r="K664">
        <v>9</v>
      </c>
      <c r="L664">
        <v>463.97</v>
      </c>
      <c r="M664">
        <v>34.619999999999997</v>
      </c>
      <c r="N664" t="s">
        <v>50</v>
      </c>
      <c r="O664">
        <v>5</v>
      </c>
      <c r="P664" t="str" cm="1">
        <f t="array" ref="P664">_xlfn.IFS(C664&lt;25,"18-24", C664&lt;=35,"25-35", C664&lt;=50,"36-50",TRUE,"50+")</f>
        <v>36-50</v>
      </c>
      <c r="Q664" t="str">
        <f t="shared" si="70"/>
        <v>new</v>
      </c>
      <c r="R664" t="str">
        <f t="shared" si="71"/>
        <v>medium</v>
      </c>
      <c r="S664" t="str">
        <f t="shared" si="72"/>
        <v>High</v>
      </c>
      <c r="T664" t="str">
        <f t="shared" si="73"/>
        <v>Dec</v>
      </c>
      <c r="U664">
        <f t="shared" si="74"/>
        <v>2022</v>
      </c>
      <c r="V664" t="str">
        <f t="shared" si="75"/>
        <v>5-10</v>
      </c>
      <c r="W664" t="str">
        <f t="shared" si="76"/>
        <v>Slow</v>
      </c>
    </row>
    <row r="665" spans="1:23" x14ac:dyDescent="0.3">
      <c r="A665">
        <v>600664</v>
      </c>
      <c r="B665">
        <v>47479</v>
      </c>
      <c r="C665">
        <v>18</v>
      </c>
      <c r="D665" t="s">
        <v>4</v>
      </c>
      <c r="E665" t="s">
        <v>8</v>
      </c>
      <c r="F665" t="s">
        <v>22</v>
      </c>
      <c r="G665" t="s">
        <v>25</v>
      </c>
      <c r="H665" s="1">
        <v>45175</v>
      </c>
      <c r="I665" t="s">
        <v>33</v>
      </c>
      <c r="J665">
        <v>67</v>
      </c>
      <c r="K665">
        <v>14.5</v>
      </c>
      <c r="L665">
        <v>321.20999999999998</v>
      </c>
      <c r="M665">
        <v>118.59</v>
      </c>
      <c r="N665" t="s">
        <v>47</v>
      </c>
      <c r="O665">
        <v>5</v>
      </c>
      <c r="P665" t="str" cm="1">
        <f t="array" ref="P665">_xlfn.IFS(C665&lt;25,"18-24", C665&lt;=35,"25-35", C665&lt;=50,"36-50",TRUE,"50+")</f>
        <v>18-24</v>
      </c>
      <c r="Q665" t="str">
        <f t="shared" si="70"/>
        <v>new</v>
      </c>
      <c r="R665" t="str">
        <f t="shared" si="71"/>
        <v>medium</v>
      </c>
      <c r="S665" t="str">
        <f t="shared" si="72"/>
        <v>High</v>
      </c>
      <c r="T665" t="str">
        <f t="shared" si="73"/>
        <v>Sep</v>
      </c>
      <c r="U665">
        <f t="shared" si="74"/>
        <v>2023</v>
      </c>
      <c r="V665" t="str">
        <f t="shared" si="75"/>
        <v>10-15</v>
      </c>
      <c r="W665" t="str">
        <f t="shared" si="76"/>
        <v>Slow</v>
      </c>
    </row>
    <row r="666" spans="1:23" x14ac:dyDescent="0.3">
      <c r="A666">
        <v>600665</v>
      </c>
      <c r="B666">
        <v>56177</v>
      </c>
      <c r="C666">
        <v>60</v>
      </c>
      <c r="D666" t="s">
        <v>7</v>
      </c>
      <c r="E666" t="s">
        <v>5</v>
      </c>
      <c r="F666" t="s">
        <v>18</v>
      </c>
      <c r="G666" t="s">
        <v>23</v>
      </c>
      <c r="H666" s="1">
        <v>44734</v>
      </c>
      <c r="I666" t="s">
        <v>33</v>
      </c>
      <c r="J666">
        <v>34</v>
      </c>
      <c r="K666">
        <v>12.9</v>
      </c>
      <c r="L666">
        <v>712.97</v>
      </c>
      <c r="M666">
        <v>84.79</v>
      </c>
      <c r="N666" t="s">
        <v>48</v>
      </c>
      <c r="O666">
        <v>1</v>
      </c>
      <c r="P666" t="str" cm="1">
        <f t="array" ref="P666">_xlfn.IFS(C666&lt;25,"18-24", C666&lt;=35,"25-35", C666&lt;=50,"36-50",TRUE,"50+")</f>
        <v>50+</v>
      </c>
      <c r="Q666" t="str">
        <f t="shared" si="70"/>
        <v>new</v>
      </c>
      <c r="R666" t="str">
        <f t="shared" si="71"/>
        <v>high value</v>
      </c>
      <c r="S666" t="str">
        <f t="shared" si="72"/>
        <v>Low</v>
      </c>
      <c r="T666" t="str">
        <f t="shared" si="73"/>
        <v>Jun</v>
      </c>
      <c r="U666">
        <f t="shared" si="74"/>
        <v>2022</v>
      </c>
      <c r="V666" t="str">
        <f t="shared" si="75"/>
        <v>10-15</v>
      </c>
      <c r="W666" t="str">
        <f t="shared" si="76"/>
        <v>Medium</v>
      </c>
    </row>
    <row r="667" spans="1:23" x14ac:dyDescent="0.3">
      <c r="A667">
        <v>600666</v>
      </c>
      <c r="B667">
        <v>50798</v>
      </c>
      <c r="C667">
        <v>45</v>
      </c>
      <c r="D667" t="s">
        <v>7</v>
      </c>
      <c r="E667" t="s">
        <v>11</v>
      </c>
      <c r="F667" t="s">
        <v>24</v>
      </c>
      <c r="G667" t="s">
        <v>21</v>
      </c>
      <c r="H667" s="1">
        <v>45077</v>
      </c>
      <c r="I667" t="s">
        <v>33</v>
      </c>
      <c r="J667">
        <v>76</v>
      </c>
      <c r="K667">
        <v>1.7</v>
      </c>
      <c r="L667">
        <v>187.52</v>
      </c>
      <c r="M667">
        <v>88.43</v>
      </c>
      <c r="N667" t="s">
        <v>48</v>
      </c>
      <c r="O667">
        <v>2</v>
      </c>
      <c r="P667" t="str" cm="1">
        <f t="array" ref="P667">_xlfn.IFS(C667&lt;25,"18-24", C667&lt;=35,"25-35", C667&lt;=50,"36-50",TRUE,"50+")</f>
        <v>36-50</v>
      </c>
      <c r="Q667" t="str">
        <f t="shared" si="70"/>
        <v>repeat</v>
      </c>
      <c r="R667" t="str">
        <f t="shared" si="71"/>
        <v>low</v>
      </c>
      <c r="S667" t="str">
        <f t="shared" si="72"/>
        <v>Low</v>
      </c>
      <c r="T667" t="str">
        <f t="shared" si="73"/>
        <v>May</v>
      </c>
      <c r="U667">
        <f t="shared" si="74"/>
        <v>2023</v>
      </c>
      <c r="V667" t="str">
        <f t="shared" si="75"/>
        <v>0-5</v>
      </c>
      <c r="W667" t="str">
        <f t="shared" si="76"/>
        <v>Slow</v>
      </c>
    </row>
    <row r="668" spans="1:23" x14ac:dyDescent="0.3">
      <c r="A668">
        <v>600667</v>
      </c>
      <c r="B668">
        <v>66750</v>
      </c>
      <c r="C668">
        <v>58</v>
      </c>
      <c r="D668" t="s">
        <v>7</v>
      </c>
      <c r="E668" t="s">
        <v>16</v>
      </c>
      <c r="F668" t="s">
        <v>24</v>
      </c>
      <c r="G668" t="s">
        <v>21</v>
      </c>
      <c r="H668" s="1">
        <v>45359</v>
      </c>
      <c r="I668" t="s">
        <v>33</v>
      </c>
      <c r="J668">
        <v>58</v>
      </c>
      <c r="K668">
        <v>8.1999999999999993</v>
      </c>
      <c r="L668">
        <v>825.3</v>
      </c>
      <c r="M668">
        <v>69.81</v>
      </c>
      <c r="N668" t="s">
        <v>49</v>
      </c>
      <c r="O668">
        <v>4</v>
      </c>
      <c r="P668" t="str" cm="1">
        <f t="array" ref="P668">_xlfn.IFS(C668&lt;25,"18-24", C668&lt;=35,"25-35", C668&lt;=50,"36-50",TRUE,"50+")</f>
        <v>50+</v>
      </c>
      <c r="Q668" t="str">
        <f t="shared" si="70"/>
        <v>repeat</v>
      </c>
      <c r="R668" t="str">
        <f t="shared" si="71"/>
        <v>high value</v>
      </c>
      <c r="S668" t="str">
        <f t="shared" si="72"/>
        <v>medium</v>
      </c>
      <c r="T668" t="str">
        <f t="shared" si="73"/>
        <v>Mar</v>
      </c>
      <c r="U668">
        <f t="shared" si="74"/>
        <v>2024</v>
      </c>
      <c r="V668" t="str">
        <f t="shared" si="75"/>
        <v>5-10</v>
      </c>
      <c r="W668" t="str">
        <f t="shared" si="76"/>
        <v>Slow</v>
      </c>
    </row>
    <row r="669" spans="1:23" x14ac:dyDescent="0.3">
      <c r="A669">
        <v>600668</v>
      </c>
      <c r="B669">
        <v>50977</v>
      </c>
      <c r="C669">
        <v>62</v>
      </c>
      <c r="D669" t="s">
        <v>7</v>
      </c>
      <c r="E669" t="s">
        <v>15</v>
      </c>
      <c r="F669" t="s">
        <v>26</v>
      </c>
      <c r="G669" t="s">
        <v>25</v>
      </c>
      <c r="H669" s="1">
        <v>45429</v>
      </c>
      <c r="I669" t="s">
        <v>33</v>
      </c>
      <c r="J669">
        <v>69</v>
      </c>
      <c r="K669">
        <v>9.4</v>
      </c>
      <c r="L669">
        <v>194.61</v>
      </c>
      <c r="M669">
        <v>64.569999999999993</v>
      </c>
      <c r="N669" t="s">
        <v>50</v>
      </c>
      <c r="O669">
        <v>4</v>
      </c>
      <c r="P669" t="str" cm="1">
        <f t="array" ref="P669">_xlfn.IFS(C669&lt;25,"18-24", C669&lt;=35,"25-35", C669&lt;=50,"36-50",TRUE,"50+")</f>
        <v>50+</v>
      </c>
      <c r="Q669" t="str">
        <f t="shared" si="70"/>
        <v>new</v>
      </c>
      <c r="R669" t="str">
        <f t="shared" si="71"/>
        <v>low</v>
      </c>
      <c r="S669" t="str">
        <f t="shared" si="72"/>
        <v>medium</v>
      </c>
      <c r="T669" t="str">
        <f t="shared" si="73"/>
        <v>May</v>
      </c>
      <c r="U669">
        <f t="shared" si="74"/>
        <v>2024</v>
      </c>
      <c r="V669" t="str">
        <f t="shared" si="75"/>
        <v>5-10</v>
      </c>
      <c r="W669" t="str">
        <f t="shared" si="76"/>
        <v>Slow</v>
      </c>
    </row>
    <row r="670" spans="1:23" x14ac:dyDescent="0.3">
      <c r="A670">
        <v>600669</v>
      </c>
      <c r="B670">
        <v>39956</v>
      </c>
      <c r="C670">
        <v>21</v>
      </c>
      <c r="D670" t="s">
        <v>4</v>
      </c>
      <c r="E670" t="s">
        <v>11</v>
      </c>
      <c r="F670" t="s">
        <v>32</v>
      </c>
      <c r="G670" t="s">
        <v>25</v>
      </c>
      <c r="H670" s="1">
        <v>45006</v>
      </c>
      <c r="I670" t="s">
        <v>33</v>
      </c>
      <c r="J670">
        <v>56</v>
      </c>
      <c r="K670">
        <v>5.4</v>
      </c>
      <c r="L670">
        <v>469.84</v>
      </c>
      <c r="M670">
        <v>105.97</v>
      </c>
      <c r="N670" t="s">
        <v>47</v>
      </c>
      <c r="O670">
        <v>2</v>
      </c>
      <c r="P670" t="str" cm="1">
        <f t="array" ref="P670">_xlfn.IFS(C670&lt;25,"18-24", C670&lt;=35,"25-35", C670&lt;=50,"36-50",TRUE,"50+")</f>
        <v>18-24</v>
      </c>
      <c r="Q670" t="str">
        <f t="shared" si="70"/>
        <v>new</v>
      </c>
      <c r="R670" t="str">
        <f t="shared" si="71"/>
        <v>medium</v>
      </c>
      <c r="S670" t="str">
        <f t="shared" si="72"/>
        <v>Low</v>
      </c>
      <c r="T670" t="str">
        <f t="shared" si="73"/>
        <v>Mar</v>
      </c>
      <c r="U670">
        <f t="shared" si="74"/>
        <v>2023</v>
      </c>
      <c r="V670" t="str">
        <f t="shared" si="75"/>
        <v>5-10</v>
      </c>
      <c r="W670" t="str">
        <f t="shared" si="76"/>
        <v>Slow</v>
      </c>
    </row>
    <row r="671" spans="1:23" x14ac:dyDescent="0.3">
      <c r="A671">
        <v>600670</v>
      </c>
      <c r="B671">
        <v>83083</v>
      </c>
      <c r="C671">
        <v>53</v>
      </c>
      <c r="D671" t="s">
        <v>4</v>
      </c>
      <c r="E671" t="s">
        <v>11</v>
      </c>
      <c r="F671" t="s">
        <v>28</v>
      </c>
      <c r="G671" t="s">
        <v>21</v>
      </c>
      <c r="H671" s="1">
        <v>45381</v>
      </c>
      <c r="I671" t="s">
        <v>34</v>
      </c>
      <c r="J671">
        <v>47</v>
      </c>
      <c r="K671">
        <v>12.2</v>
      </c>
      <c r="L671">
        <v>895.51</v>
      </c>
      <c r="M671">
        <v>39.75</v>
      </c>
      <c r="N671" t="s">
        <v>49</v>
      </c>
      <c r="O671">
        <v>2</v>
      </c>
      <c r="P671" t="str" cm="1">
        <f t="array" ref="P671">_xlfn.IFS(C671&lt;25,"18-24", C671&lt;=35,"25-35", C671&lt;=50,"36-50",TRUE,"50+")</f>
        <v>50+</v>
      </c>
      <c r="Q671" t="str">
        <f t="shared" si="70"/>
        <v>new</v>
      </c>
      <c r="R671" t="str">
        <f t="shared" si="71"/>
        <v>high value</v>
      </c>
      <c r="S671" t="str">
        <f t="shared" si="72"/>
        <v>Low</v>
      </c>
      <c r="T671" t="str">
        <f t="shared" si="73"/>
        <v>Mar</v>
      </c>
      <c r="U671">
        <f t="shared" si="74"/>
        <v>2024</v>
      </c>
      <c r="V671" t="str">
        <f t="shared" si="75"/>
        <v>10-15</v>
      </c>
      <c r="W671" t="str">
        <f t="shared" si="76"/>
        <v>Slow</v>
      </c>
    </row>
    <row r="672" spans="1:23" x14ac:dyDescent="0.3">
      <c r="A672">
        <v>600671</v>
      </c>
      <c r="B672">
        <v>80632</v>
      </c>
      <c r="C672">
        <v>61</v>
      </c>
      <c r="D672" t="s">
        <v>7</v>
      </c>
      <c r="E672" t="s">
        <v>16</v>
      </c>
      <c r="F672" t="s">
        <v>26</v>
      </c>
      <c r="G672" t="s">
        <v>31</v>
      </c>
      <c r="H672" s="1">
        <v>44674</v>
      </c>
      <c r="I672" t="s">
        <v>34</v>
      </c>
      <c r="J672">
        <v>59</v>
      </c>
      <c r="K672">
        <v>12.9</v>
      </c>
      <c r="L672">
        <v>344.7</v>
      </c>
      <c r="M672">
        <v>23.89</v>
      </c>
      <c r="N672" t="s">
        <v>50</v>
      </c>
      <c r="O672">
        <v>2</v>
      </c>
      <c r="P672" t="str" cm="1">
        <f t="array" ref="P672">_xlfn.IFS(C672&lt;25,"18-24", C672&lt;=35,"25-35", C672&lt;=50,"36-50",TRUE,"50+")</f>
        <v>50+</v>
      </c>
      <c r="Q672" t="str">
        <f t="shared" si="70"/>
        <v>new</v>
      </c>
      <c r="R672" t="str">
        <f t="shared" si="71"/>
        <v>medium</v>
      </c>
      <c r="S672" t="str">
        <f t="shared" si="72"/>
        <v>Low</v>
      </c>
      <c r="T672" t="str">
        <f t="shared" si="73"/>
        <v>Apr</v>
      </c>
      <c r="U672">
        <f t="shared" si="74"/>
        <v>2022</v>
      </c>
      <c r="V672" t="str">
        <f t="shared" si="75"/>
        <v>10-15</v>
      </c>
      <c r="W672" t="str">
        <f t="shared" si="76"/>
        <v>Slow</v>
      </c>
    </row>
    <row r="673" spans="1:23" x14ac:dyDescent="0.3">
      <c r="A673">
        <v>600672</v>
      </c>
      <c r="B673">
        <v>61399</v>
      </c>
      <c r="C673">
        <v>30</v>
      </c>
      <c r="D673" t="s">
        <v>4</v>
      </c>
      <c r="E673" t="s">
        <v>15</v>
      </c>
      <c r="F673" t="s">
        <v>24</v>
      </c>
      <c r="G673" t="s">
        <v>27</v>
      </c>
      <c r="H673" s="1">
        <v>44939</v>
      </c>
      <c r="I673" t="s">
        <v>34</v>
      </c>
      <c r="J673">
        <v>85</v>
      </c>
      <c r="K673">
        <v>7</v>
      </c>
      <c r="L673">
        <v>418.28</v>
      </c>
      <c r="M673">
        <v>59.74</v>
      </c>
      <c r="N673" t="s">
        <v>49</v>
      </c>
      <c r="O673">
        <v>4</v>
      </c>
      <c r="P673" t="str" cm="1">
        <f t="array" ref="P673">_xlfn.IFS(C673&lt;25,"18-24", C673&lt;=35,"25-35", C673&lt;=50,"36-50",TRUE,"50+")</f>
        <v>25-35</v>
      </c>
      <c r="Q673" t="str">
        <f t="shared" si="70"/>
        <v>new</v>
      </c>
      <c r="R673" t="str">
        <f t="shared" si="71"/>
        <v>medium</v>
      </c>
      <c r="S673" t="str">
        <f t="shared" si="72"/>
        <v>medium</v>
      </c>
      <c r="T673" t="str">
        <f t="shared" si="73"/>
        <v>Jan</v>
      </c>
      <c r="U673">
        <f t="shared" si="74"/>
        <v>2023</v>
      </c>
      <c r="V673" t="str">
        <f t="shared" si="75"/>
        <v>5-10</v>
      </c>
      <c r="W673" t="str">
        <f t="shared" si="76"/>
        <v>Slow</v>
      </c>
    </row>
    <row r="674" spans="1:23" x14ac:dyDescent="0.3">
      <c r="A674">
        <v>600673</v>
      </c>
      <c r="B674">
        <v>13089</v>
      </c>
      <c r="C674">
        <v>26</v>
      </c>
      <c r="D674" t="s">
        <v>4</v>
      </c>
      <c r="E674" t="s">
        <v>16</v>
      </c>
      <c r="F674" t="s">
        <v>32</v>
      </c>
      <c r="G674" t="s">
        <v>21</v>
      </c>
      <c r="H674" s="1">
        <v>45554</v>
      </c>
      <c r="I674" t="s">
        <v>33</v>
      </c>
      <c r="J674">
        <v>38</v>
      </c>
      <c r="K674">
        <v>4.3</v>
      </c>
      <c r="L674">
        <v>339.22</v>
      </c>
      <c r="M674">
        <v>30.2</v>
      </c>
      <c r="N674" t="s">
        <v>50</v>
      </c>
      <c r="O674">
        <v>3</v>
      </c>
      <c r="P674" t="str" cm="1">
        <f t="array" ref="P674">_xlfn.IFS(C674&lt;25,"18-24", C674&lt;=35,"25-35", C674&lt;=50,"36-50",TRUE,"50+")</f>
        <v>25-35</v>
      </c>
      <c r="Q674" t="str">
        <f t="shared" si="70"/>
        <v>repeat</v>
      </c>
      <c r="R674" t="str">
        <f t="shared" si="71"/>
        <v>medium</v>
      </c>
      <c r="S674" t="str">
        <f t="shared" si="72"/>
        <v>medium</v>
      </c>
      <c r="T674" t="str">
        <f t="shared" si="73"/>
        <v>Sep</v>
      </c>
      <c r="U674">
        <f t="shared" si="74"/>
        <v>2024</v>
      </c>
      <c r="V674" t="str">
        <f t="shared" si="75"/>
        <v>0-5</v>
      </c>
      <c r="W674" t="str">
        <f t="shared" si="76"/>
        <v>Medium</v>
      </c>
    </row>
    <row r="675" spans="1:23" x14ac:dyDescent="0.3">
      <c r="A675">
        <v>600674</v>
      </c>
      <c r="B675">
        <v>68385</v>
      </c>
      <c r="C675">
        <v>46</v>
      </c>
      <c r="D675" t="s">
        <v>7</v>
      </c>
      <c r="E675" t="s">
        <v>16</v>
      </c>
      <c r="F675" t="s">
        <v>24</v>
      </c>
      <c r="G675" t="s">
        <v>31</v>
      </c>
      <c r="H675" s="1">
        <v>45454</v>
      </c>
      <c r="I675" t="s">
        <v>34</v>
      </c>
      <c r="J675">
        <v>34</v>
      </c>
      <c r="K675">
        <v>5.9</v>
      </c>
      <c r="L675">
        <v>663.86</v>
      </c>
      <c r="M675">
        <v>107.44</v>
      </c>
      <c r="N675" t="s">
        <v>48</v>
      </c>
      <c r="O675">
        <v>3</v>
      </c>
      <c r="P675" t="str" cm="1">
        <f t="array" ref="P675">_xlfn.IFS(C675&lt;25,"18-24", C675&lt;=35,"25-35", C675&lt;=50,"36-50",TRUE,"50+")</f>
        <v>36-50</v>
      </c>
      <c r="Q675" t="str">
        <f t="shared" si="70"/>
        <v>new</v>
      </c>
      <c r="R675" t="str">
        <f t="shared" si="71"/>
        <v>high value</v>
      </c>
      <c r="S675" t="str">
        <f t="shared" si="72"/>
        <v>medium</v>
      </c>
      <c r="T675" t="str">
        <f t="shared" si="73"/>
        <v>Jun</v>
      </c>
      <c r="U675">
        <f t="shared" si="74"/>
        <v>2024</v>
      </c>
      <c r="V675" t="str">
        <f t="shared" si="75"/>
        <v>5-10</v>
      </c>
      <c r="W675" t="str">
        <f t="shared" si="76"/>
        <v>Medium</v>
      </c>
    </row>
    <row r="676" spans="1:23" x14ac:dyDescent="0.3">
      <c r="A676">
        <v>600675</v>
      </c>
      <c r="B676">
        <v>80463</v>
      </c>
      <c r="C676">
        <v>40</v>
      </c>
      <c r="D676" t="s">
        <v>4</v>
      </c>
      <c r="E676" t="s">
        <v>11</v>
      </c>
      <c r="F676" t="s">
        <v>28</v>
      </c>
      <c r="G676" t="s">
        <v>27</v>
      </c>
      <c r="H676" s="1">
        <v>44607</v>
      </c>
      <c r="I676" t="s">
        <v>34</v>
      </c>
      <c r="J676">
        <v>20</v>
      </c>
      <c r="K676">
        <v>13.5</v>
      </c>
      <c r="L676">
        <v>152.72</v>
      </c>
      <c r="M676">
        <v>40.11</v>
      </c>
      <c r="N676" t="s">
        <v>47</v>
      </c>
      <c r="O676">
        <v>4</v>
      </c>
      <c r="P676" t="str" cm="1">
        <f t="array" ref="P676">_xlfn.IFS(C676&lt;25,"18-24", C676&lt;=35,"25-35", C676&lt;=50,"36-50",TRUE,"50+")</f>
        <v>36-50</v>
      </c>
      <c r="Q676" t="str">
        <f t="shared" si="70"/>
        <v>new</v>
      </c>
      <c r="R676" t="str">
        <f t="shared" si="71"/>
        <v>low</v>
      </c>
      <c r="S676" t="str">
        <f t="shared" si="72"/>
        <v>medium</v>
      </c>
      <c r="T676" t="str">
        <f t="shared" si="73"/>
        <v>Feb</v>
      </c>
      <c r="U676">
        <f t="shared" si="74"/>
        <v>2022</v>
      </c>
      <c r="V676" t="str">
        <f t="shared" si="75"/>
        <v>10-15</v>
      </c>
      <c r="W676" t="str">
        <f t="shared" si="76"/>
        <v>Fast</v>
      </c>
    </row>
    <row r="677" spans="1:23" x14ac:dyDescent="0.3">
      <c r="A677">
        <v>600676</v>
      </c>
      <c r="B677">
        <v>11745</v>
      </c>
      <c r="C677">
        <v>36</v>
      </c>
      <c r="D677" t="s">
        <v>4</v>
      </c>
      <c r="E677" t="s">
        <v>16</v>
      </c>
      <c r="F677" t="s">
        <v>22</v>
      </c>
      <c r="G677" t="s">
        <v>31</v>
      </c>
      <c r="H677" s="1">
        <v>45500</v>
      </c>
      <c r="I677" t="s">
        <v>34</v>
      </c>
      <c r="J677">
        <v>59</v>
      </c>
      <c r="K677">
        <v>10.5</v>
      </c>
      <c r="L677">
        <v>446.65</v>
      </c>
      <c r="M677">
        <v>85.15</v>
      </c>
      <c r="N677" t="s">
        <v>47</v>
      </c>
      <c r="O677">
        <v>3</v>
      </c>
      <c r="P677" t="str" cm="1">
        <f t="array" ref="P677">_xlfn.IFS(C677&lt;25,"18-24", C677&lt;=35,"25-35", C677&lt;=50,"36-50",TRUE,"50+")</f>
        <v>36-50</v>
      </c>
      <c r="Q677" t="str">
        <f t="shared" si="70"/>
        <v>new</v>
      </c>
      <c r="R677" t="str">
        <f t="shared" si="71"/>
        <v>medium</v>
      </c>
      <c r="S677" t="str">
        <f t="shared" si="72"/>
        <v>medium</v>
      </c>
      <c r="T677" t="str">
        <f t="shared" si="73"/>
        <v>Jul</v>
      </c>
      <c r="U677">
        <f t="shared" si="74"/>
        <v>2024</v>
      </c>
      <c r="V677" t="str">
        <f t="shared" si="75"/>
        <v>10-15</v>
      </c>
      <c r="W677" t="str">
        <f t="shared" si="76"/>
        <v>Slow</v>
      </c>
    </row>
    <row r="678" spans="1:23" x14ac:dyDescent="0.3">
      <c r="A678">
        <v>600677</v>
      </c>
      <c r="B678">
        <v>90338</v>
      </c>
      <c r="C678">
        <v>40</v>
      </c>
      <c r="D678" t="s">
        <v>4</v>
      </c>
      <c r="E678" t="s">
        <v>5</v>
      </c>
      <c r="F678" t="s">
        <v>32</v>
      </c>
      <c r="G678" t="s">
        <v>31</v>
      </c>
      <c r="H678" s="1">
        <v>45562</v>
      </c>
      <c r="I678" t="s">
        <v>33</v>
      </c>
      <c r="J678">
        <v>89</v>
      </c>
      <c r="K678">
        <v>12.4</v>
      </c>
      <c r="L678">
        <v>1438.2</v>
      </c>
      <c r="M678">
        <v>113.68</v>
      </c>
      <c r="N678" t="s">
        <v>50</v>
      </c>
      <c r="O678">
        <v>1</v>
      </c>
      <c r="P678" t="str" cm="1">
        <f t="array" ref="P678">_xlfn.IFS(C678&lt;25,"18-24", C678&lt;=35,"25-35", C678&lt;=50,"36-50",TRUE,"50+")</f>
        <v>36-50</v>
      </c>
      <c r="Q678" t="str">
        <f t="shared" si="70"/>
        <v>new</v>
      </c>
      <c r="R678" t="str">
        <f t="shared" si="71"/>
        <v>high value</v>
      </c>
      <c r="S678" t="str">
        <f t="shared" si="72"/>
        <v>Low</v>
      </c>
      <c r="T678" t="str">
        <f t="shared" si="73"/>
        <v>Sep</v>
      </c>
      <c r="U678">
        <f t="shared" si="74"/>
        <v>2024</v>
      </c>
      <c r="V678" t="str">
        <f t="shared" si="75"/>
        <v>10-15</v>
      </c>
      <c r="W678" t="str">
        <f t="shared" si="76"/>
        <v>Slow</v>
      </c>
    </row>
    <row r="679" spans="1:23" x14ac:dyDescent="0.3">
      <c r="A679">
        <v>600678</v>
      </c>
      <c r="B679">
        <v>56821</v>
      </c>
      <c r="C679">
        <v>61</v>
      </c>
      <c r="D679" t="s">
        <v>4</v>
      </c>
      <c r="E679" t="s">
        <v>11</v>
      </c>
      <c r="F679" t="s">
        <v>30</v>
      </c>
      <c r="G679" t="s">
        <v>29</v>
      </c>
      <c r="H679" s="1">
        <v>45130</v>
      </c>
      <c r="I679" t="s">
        <v>34</v>
      </c>
      <c r="J679">
        <v>48</v>
      </c>
      <c r="K679">
        <v>5.3</v>
      </c>
      <c r="L679">
        <v>257.2</v>
      </c>
      <c r="M679">
        <v>70.95</v>
      </c>
      <c r="N679" t="s">
        <v>49</v>
      </c>
      <c r="O679">
        <v>5</v>
      </c>
      <c r="P679" t="str" cm="1">
        <f t="array" ref="P679">_xlfn.IFS(C679&lt;25,"18-24", C679&lt;=35,"25-35", C679&lt;=50,"36-50",TRUE,"50+")</f>
        <v>50+</v>
      </c>
      <c r="Q679" t="str">
        <f t="shared" si="70"/>
        <v>new</v>
      </c>
      <c r="R679" t="str">
        <f t="shared" si="71"/>
        <v>medium</v>
      </c>
      <c r="S679" t="str">
        <f t="shared" si="72"/>
        <v>High</v>
      </c>
      <c r="T679" t="str">
        <f t="shared" si="73"/>
        <v>Jul</v>
      </c>
      <c r="U679">
        <f t="shared" si="74"/>
        <v>2023</v>
      </c>
      <c r="V679" t="str">
        <f t="shared" si="75"/>
        <v>5-10</v>
      </c>
      <c r="W679" t="str">
        <f t="shared" si="76"/>
        <v>Slow</v>
      </c>
    </row>
    <row r="680" spans="1:23" x14ac:dyDescent="0.3">
      <c r="A680">
        <v>600679</v>
      </c>
      <c r="B680">
        <v>58073</v>
      </c>
      <c r="C680">
        <v>64</v>
      </c>
      <c r="D680" t="s">
        <v>7</v>
      </c>
      <c r="E680" t="s">
        <v>16</v>
      </c>
      <c r="F680" t="s">
        <v>32</v>
      </c>
      <c r="G680" t="s">
        <v>21</v>
      </c>
      <c r="H680" s="1">
        <v>44682</v>
      </c>
      <c r="I680" t="s">
        <v>34</v>
      </c>
      <c r="J680">
        <v>26</v>
      </c>
      <c r="K680">
        <v>1.2</v>
      </c>
      <c r="L680">
        <v>1480.85</v>
      </c>
      <c r="M680">
        <v>55</v>
      </c>
      <c r="N680" t="s">
        <v>49</v>
      </c>
      <c r="O680">
        <v>5</v>
      </c>
      <c r="P680" t="str" cm="1">
        <f t="array" ref="P680">_xlfn.IFS(C680&lt;25,"18-24", C680&lt;=35,"25-35", C680&lt;=50,"36-50",TRUE,"50+")</f>
        <v>50+</v>
      </c>
      <c r="Q680" t="str">
        <f t="shared" si="70"/>
        <v>new</v>
      </c>
      <c r="R680" t="str">
        <f t="shared" si="71"/>
        <v>high value</v>
      </c>
      <c r="S680" t="str">
        <f t="shared" si="72"/>
        <v>High</v>
      </c>
      <c r="T680" t="str">
        <f t="shared" si="73"/>
        <v>May</v>
      </c>
      <c r="U680">
        <f t="shared" si="74"/>
        <v>2022</v>
      </c>
      <c r="V680" t="str">
        <f t="shared" si="75"/>
        <v>0-5</v>
      </c>
      <c r="W680" t="str">
        <f t="shared" si="76"/>
        <v>Fast</v>
      </c>
    </row>
    <row r="681" spans="1:23" x14ac:dyDescent="0.3">
      <c r="A681">
        <v>600680</v>
      </c>
      <c r="B681">
        <v>96992</v>
      </c>
      <c r="C681">
        <v>25</v>
      </c>
      <c r="D681" t="s">
        <v>4</v>
      </c>
      <c r="E681" t="s">
        <v>16</v>
      </c>
      <c r="F681" t="s">
        <v>19</v>
      </c>
      <c r="G681" t="s">
        <v>23</v>
      </c>
      <c r="H681" s="1">
        <v>45139</v>
      </c>
      <c r="I681" t="s">
        <v>33</v>
      </c>
      <c r="J681">
        <v>32</v>
      </c>
      <c r="K681">
        <v>8.5</v>
      </c>
      <c r="L681">
        <v>1002.58</v>
      </c>
      <c r="M681">
        <v>48.44</v>
      </c>
      <c r="N681" t="s">
        <v>48</v>
      </c>
      <c r="O681">
        <v>1</v>
      </c>
      <c r="P681" t="str" cm="1">
        <f t="array" ref="P681">_xlfn.IFS(C681&lt;25,"18-24", C681&lt;=35,"25-35", C681&lt;=50,"36-50",TRUE,"50+")</f>
        <v>25-35</v>
      </c>
      <c r="Q681" t="str">
        <f t="shared" si="70"/>
        <v>new</v>
      </c>
      <c r="R681" t="str">
        <f t="shared" si="71"/>
        <v>high value</v>
      </c>
      <c r="S681" t="str">
        <f t="shared" si="72"/>
        <v>Low</v>
      </c>
      <c r="T681" t="str">
        <f t="shared" si="73"/>
        <v>Aug</v>
      </c>
      <c r="U681">
        <f t="shared" si="74"/>
        <v>2023</v>
      </c>
      <c r="V681" t="str">
        <f t="shared" si="75"/>
        <v>5-10</v>
      </c>
      <c r="W681" t="str">
        <f t="shared" si="76"/>
        <v>Medium</v>
      </c>
    </row>
    <row r="682" spans="1:23" x14ac:dyDescent="0.3">
      <c r="A682">
        <v>600681</v>
      </c>
      <c r="B682">
        <v>30900</v>
      </c>
      <c r="C682">
        <v>42</v>
      </c>
      <c r="D682" t="s">
        <v>4</v>
      </c>
      <c r="E682" t="s">
        <v>5</v>
      </c>
      <c r="F682" t="s">
        <v>18</v>
      </c>
      <c r="G682" t="s">
        <v>23</v>
      </c>
      <c r="H682" s="1">
        <v>45503</v>
      </c>
      <c r="I682" t="s">
        <v>33</v>
      </c>
      <c r="J682">
        <v>63</v>
      </c>
      <c r="K682">
        <v>4.0999999999999996</v>
      </c>
      <c r="L682">
        <v>875.23</v>
      </c>
      <c r="M682">
        <v>48.72</v>
      </c>
      <c r="N682" t="s">
        <v>48</v>
      </c>
      <c r="O682">
        <v>1</v>
      </c>
      <c r="P682" t="str" cm="1">
        <f t="array" ref="P682">_xlfn.IFS(C682&lt;25,"18-24", C682&lt;=35,"25-35", C682&lt;=50,"36-50",TRUE,"50+")</f>
        <v>36-50</v>
      </c>
      <c r="Q682" t="str">
        <f t="shared" si="70"/>
        <v>new</v>
      </c>
      <c r="R682" t="str">
        <f t="shared" si="71"/>
        <v>high value</v>
      </c>
      <c r="S682" t="str">
        <f t="shared" si="72"/>
        <v>Low</v>
      </c>
      <c r="T682" t="str">
        <f t="shared" si="73"/>
        <v>Jul</v>
      </c>
      <c r="U682">
        <f t="shared" si="74"/>
        <v>2024</v>
      </c>
      <c r="V682" t="str">
        <f t="shared" si="75"/>
        <v>0-5</v>
      </c>
      <c r="W682" t="str">
        <f t="shared" si="76"/>
        <v>Slow</v>
      </c>
    </row>
    <row r="683" spans="1:23" x14ac:dyDescent="0.3">
      <c r="A683">
        <v>600682</v>
      </c>
      <c r="B683">
        <v>66332</v>
      </c>
      <c r="C683">
        <v>52</v>
      </c>
      <c r="D683" t="s">
        <v>4</v>
      </c>
      <c r="E683" t="s">
        <v>5</v>
      </c>
      <c r="F683" t="s">
        <v>32</v>
      </c>
      <c r="G683" t="s">
        <v>31</v>
      </c>
      <c r="H683" s="1">
        <v>44839</v>
      </c>
      <c r="I683" t="s">
        <v>33</v>
      </c>
      <c r="J683">
        <v>65</v>
      </c>
      <c r="K683">
        <v>8.3000000000000007</v>
      </c>
      <c r="L683">
        <v>830.55</v>
      </c>
      <c r="M683">
        <v>56.3</v>
      </c>
      <c r="N683" t="s">
        <v>47</v>
      </c>
      <c r="O683">
        <v>3</v>
      </c>
      <c r="P683" t="str" cm="1">
        <f t="array" ref="P683">_xlfn.IFS(C683&lt;25,"18-24", C683&lt;=35,"25-35", C683&lt;=50,"36-50",TRUE,"50+")</f>
        <v>50+</v>
      </c>
      <c r="Q683" t="str">
        <f t="shared" si="70"/>
        <v>new</v>
      </c>
      <c r="R683" t="str">
        <f t="shared" si="71"/>
        <v>high value</v>
      </c>
      <c r="S683" t="str">
        <f t="shared" si="72"/>
        <v>medium</v>
      </c>
      <c r="T683" t="str">
        <f t="shared" si="73"/>
        <v>Oct</v>
      </c>
      <c r="U683">
        <f t="shared" si="74"/>
        <v>2022</v>
      </c>
      <c r="V683" t="str">
        <f t="shared" si="75"/>
        <v>5-10</v>
      </c>
      <c r="W683" t="str">
        <f t="shared" si="76"/>
        <v>Slow</v>
      </c>
    </row>
    <row r="684" spans="1:23" x14ac:dyDescent="0.3">
      <c r="A684">
        <v>600683</v>
      </c>
      <c r="B684">
        <v>40164</v>
      </c>
      <c r="C684">
        <v>57</v>
      </c>
      <c r="D684" t="s">
        <v>4</v>
      </c>
      <c r="E684" t="s">
        <v>11</v>
      </c>
      <c r="F684" t="s">
        <v>24</v>
      </c>
      <c r="G684" t="s">
        <v>21</v>
      </c>
      <c r="H684" s="1">
        <v>45315</v>
      </c>
      <c r="I684" t="s">
        <v>33</v>
      </c>
      <c r="J684">
        <v>49</v>
      </c>
      <c r="K684">
        <v>6.3</v>
      </c>
      <c r="L684">
        <v>989.54</v>
      </c>
      <c r="M684">
        <v>71.760000000000005</v>
      </c>
      <c r="N684" t="s">
        <v>47</v>
      </c>
      <c r="O684">
        <v>4</v>
      </c>
      <c r="P684" t="str" cm="1">
        <f t="array" ref="P684">_xlfn.IFS(C684&lt;25,"18-24", C684&lt;=35,"25-35", C684&lt;=50,"36-50",TRUE,"50+")</f>
        <v>50+</v>
      </c>
      <c r="Q684" t="str">
        <f t="shared" si="70"/>
        <v>new</v>
      </c>
      <c r="R684" t="str">
        <f t="shared" si="71"/>
        <v>high value</v>
      </c>
      <c r="S684" t="str">
        <f t="shared" si="72"/>
        <v>medium</v>
      </c>
      <c r="T684" t="str">
        <f t="shared" si="73"/>
        <v>Jan</v>
      </c>
      <c r="U684">
        <f t="shared" si="74"/>
        <v>2024</v>
      </c>
      <c r="V684" t="str">
        <f t="shared" si="75"/>
        <v>5-10</v>
      </c>
      <c r="W684" t="str">
        <f t="shared" si="76"/>
        <v>Slow</v>
      </c>
    </row>
    <row r="685" spans="1:23" x14ac:dyDescent="0.3">
      <c r="A685">
        <v>600684</v>
      </c>
      <c r="B685">
        <v>60060</v>
      </c>
      <c r="C685">
        <v>22</v>
      </c>
      <c r="D685" t="s">
        <v>7</v>
      </c>
      <c r="E685" t="s">
        <v>15</v>
      </c>
      <c r="F685" t="s">
        <v>28</v>
      </c>
      <c r="G685" t="s">
        <v>23</v>
      </c>
      <c r="H685" s="1">
        <v>44604</v>
      </c>
      <c r="I685" t="s">
        <v>33</v>
      </c>
      <c r="J685">
        <v>84</v>
      </c>
      <c r="K685">
        <v>14.9</v>
      </c>
      <c r="L685">
        <v>827.44</v>
      </c>
      <c r="M685">
        <v>113.7</v>
      </c>
      <c r="N685" t="s">
        <v>47</v>
      </c>
      <c r="O685">
        <v>1</v>
      </c>
      <c r="P685" t="str" cm="1">
        <f t="array" ref="P685">_xlfn.IFS(C685&lt;25,"18-24", C685&lt;=35,"25-35", C685&lt;=50,"36-50",TRUE,"50+")</f>
        <v>18-24</v>
      </c>
      <c r="Q685" t="str">
        <f t="shared" si="70"/>
        <v>new</v>
      </c>
      <c r="R685" t="str">
        <f t="shared" si="71"/>
        <v>high value</v>
      </c>
      <c r="S685" t="str">
        <f t="shared" si="72"/>
        <v>Low</v>
      </c>
      <c r="T685" t="str">
        <f t="shared" si="73"/>
        <v>Feb</v>
      </c>
      <c r="U685">
        <f t="shared" si="74"/>
        <v>2022</v>
      </c>
      <c r="V685" t="str">
        <f t="shared" si="75"/>
        <v>10-15</v>
      </c>
      <c r="W685" t="str">
        <f t="shared" si="76"/>
        <v>Slow</v>
      </c>
    </row>
    <row r="686" spans="1:23" x14ac:dyDescent="0.3">
      <c r="A686">
        <v>600685</v>
      </c>
      <c r="B686">
        <v>72161</v>
      </c>
      <c r="C686">
        <v>62</v>
      </c>
      <c r="D686" t="s">
        <v>7</v>
      </c>
      <c r="E686" t="s">
        <v>13</v>
      </c>
      <c r="F686" t="s">
        <v>32</v>
      </c>
      <c r="G686" t="s">
        <v>27</v>
      </c>
      <c r="H686" s="1">
        <v>44935</v>
      </c>
      <c r="I686" t="s">
        <v>34</v>
      </c>
      <c r="J686">
        <v>41</v>
      </c>
      <c r="K686">
        <v>5.9</v>
      </c>
      <c r="L686">
        <v>591.33000000000004</v>
      </c>
      <c r="M686">
        <v>104.04</v>
      </c>
      <c r="N686" t="s">
        <v>47</v>
      </c>
      <c r="O686">
        <v>5</v>
      </c>
      <c r="P686" t="str" cm="1">
        <f t="array" ref="P686">_xlfn.IFS(C686&lt;25,"18-24", C686&lt;=35,"25-35", C686&lt;=50,"36-50",TRUE,"50+")</f>
        <v>50+</v>
      </c>
      <c r="Q686" t="str">
        <f t="shared" si="70"/>
        <v>new</v>
      </c>
      <c r="R686" t="str">
        <f t="shared" si="71"/>
        <v>high value</v>
      </c>
      <c r="S686" t="str">
        <f t="shared" si="72"/>
        <v>High</v>
      </c>
      <c r="T686" t="str">
        <f t="shared" si="73"/>
        <v>Jan</v>
      </c>
      <c r="U686">
        <f t="shared" si="74"/>
        <v>2023</v>
      </c>
      <c r="V686" t="str">
        <f t="shared" si="75"/>
        <v>5-10</v>
      </c>
      <c r="W686" t="str">
        <f t="shared" si="76"/>
        <v>Medium</v>
      </c>
    </row>
    <row r="687" spans="1:23" x14ac:dyDescent="0.3">
      <c r="A687">
        <v>600686</v>
      </c>
      <c r="B687">
        <v>27885</v>
      </c>
      <c r="C687">
        <v>30</v>
      </c>
      <c r="D687" t="s">
        <v>7</v>
      </c>
      <c r="E687" t="s">
        <v>16</v>
      </c>
      <c r="F687" t="s">
        <v>18</v>
      </c>
      <c r="G687" t="s">
        <v>27</v>
      </c>
      <c r="H687" s="1">
        <v>44619</v>
      </c>
      <c r="I687" t="s">
        <v>34</v>
      </c>
      <c r="J687">
        <v>64</v>
      </c>
      <c r="K687">
        <v>1.6</v>
      </c>
      <c r="L687">
        <v>602.74</v>
      </c>
      <c r="M687">
        <v>35.22</v>
      </c>
      <c r="N687" t="s">
        <v>50</v>
      </c>
      <c r="O687">
        <v>1</v>
      </c>
      <c r="P687" t="str" cm="1">
        <f t="array" ref="P687">_xlfn.IFS(C687&lt;25,"18-24", C687&lt;=35,"25-35", C687&lt;=50,"36-50",TRUE,"50+")</f>
        <v>25-35</v>
      </c>
      <c r="Q687" t="str">
        <f t="shared" si="70"/>
        <v>new</v>
      </c>
      <c r="R687" t="str">
        <f t="shared" si="71"/>
        <v>high value</v>
      </c>
      <c r="S687" t="str">
        <f t="shared" si="72"/>
        <v>Low</v>
      </c>
      <c r="T687" t="str">
        <f t="shared" si="73"/>
        <v>Feb</v>
      </c>
      <c r="U687">
        <f t="shared" si="74"/>
        <v>2022</v>
      </c>
      <c r="V687" t="str">
        <f t="shared" si="75"/>
        <v>0-5</v>
      </c>
      <c r="W687" t="str">
        <f t="shared" si="76"/>
        <v>Slow</v>
      </c>
    </row>
    <row r="688" spans="1:23" x14ac:dyDescent="0.3">
      <c r="A688">
        <v>600687</v>
      </c>
      <c r="B688">
        <v>73140</v>
      </c>
      <c r="C688">
        <v>56</v>
      </c>
      <c r="D688" t="s">
        <v>4</v>
      </c>
      <c r="E688" t="s">
        <v>8</v>
      </c>
      <c r="F688" t="s">
        <v>32</v>
      </c>
      <c r="G688" t="s">
        <v>27</v>
      </c>
      <c r="H688" s="1">
        <v>45082</v>
      </c>
      <c r="I688" t="s">
        <v>33</v>
      </c>
      <c r="J688">
        <v>50</v>
      </c>
      <c r="K688">
        <v>2.9</v>
      </c>
      <c r="L688">
        <v>477.06</v>
      </c>
      <c r="M688">
        <v>91.51</v>
      </c>
      <c r="N688" t="s">
        <v>49</v>
      </c>
      <c r="O688">
        <v>1</v>
      </c>
      <c r="P688" t="str" cm="1">
        <f t="array" ref="P688">_xlfn.IFS(C688&lt;25,"18-24", C688&lt;=35,"25-35", C688&lt;=50,"36-50",TRUE,"50+")</f>
        <v>50+</v>
      </c>
      <c r="Q688" t="str">
        <f t="shared" si="70"/>
        <v>new</v>
      </c>
      <c r="R688" t="str">
        <f t="shared" si="71"/>
        <v>medium</v>
      </c>
      <c r="S688" t="str">
        <f t="shared" si="72"/>
        <v>Low</v>
      </c>
      <c r="T688" t="str">
        <f t="shared" si="73"/>
        <v>Jun</v>
      </c>
      <c r="U688">
        <f t="shared" si="74"/>
        <v>2023</v>
      </c>
      <c r="V688" t="str">
        <f t="shared" si="75"/>
        <v>0-5</v>
      </c>
      <c r="W688" t="str">
        <f t="shared" si="76"/>
        <v>Slow</v>
      </c>
    </row>
    <row r="689" spans="1:23" x14ac:dyDescent="0.3">
      <c r="A689">
        <v>600688</v>
      </c>
      <c r="B689">
        <v>93459</v>
      </c>
      <c r="C689">
        <v>42</v>
      </c>
      <c r="D689" t="s">
        <v>4</v>
      </c>
      <c r="E689" t="s">
        <v>13</v>
      </c>
      <c r="F689" t="s">
        <v>22</v>
      </c>
      <c r="G689" t="s">
        <v>31</v>
      </c>
      <c r="H689" s="1">
        <v>44679</v>
      </c>
      <c r="I689" t="s">
        <v>33</v>
      </c>
      <c r="J689">
        <v>48</v>
      </c>
      <c r="K689">
        <v>4.5999999999999996</v>
      </c>
      <c r="L689">
        <v>1377.85</v>
      </c>
      <c r="M689">
        <v>37.49</v>
      </c>
      <c r="N689" t="s">
        <v>50</v>
      </c>
      <c r="O689">
        <v>3</v>
      </c>
      <c r="P689" t="str" cm="1">
        <f t="array" ref="P689">_xlfn.IFS(C689&lt;25,"18-24", C689&lt;=35,"25-35", C689&lt;=50,"36-50",TRUE,"50+")</f>
        <v>36-50</v>
      </c>
      <c r="Q689" t="str">
        <f t="shared" si="70"/>
        <v>new</v>
      </c>
      <c r="R689" t="str">
        <f t="shared" si="71"/>
        <v>high value</v>
      </c>
      <c r="S689" t="str">
        <f t="shared" si="72"/>
        <v>medium</v>
      </c>
      <c r="T689" t="str">
        <f t="shared" si="73"/>
        <v>Apr</v>
      </c>
      <c r="U689">
        <f t="shared" si="74"/>
        <v>2022</v>
      </c>
      <c r="V689" t="str">
        <f t="shared" si="75"/>
        <v>0-5</v>
      </c>
      <c r="W689" t="str">
        <f t="shared" si="76"/>
        <v>Slow</v>
      </c>
    </row>
    <row r="690" spans="1:23" x14ac:dyDescent="0.3">
      <c r="A690">
        <v>600689</v>
      </c>
      <c r="B690">
        <v>89079</v>
      </c>
      <c r="C690">
        <v>47</v>
      </c>
      <c r="D690" t="s">
        <v>7</v>
      </c>
      <c r="E690" t="s">
        <v>13</v>
      </c>
      <c r="F690" t="s">
        <v>24</v>
      </c>
      <c r="G690" t="s">
        <v>25</v>
      </c>
      <c r="H690" s="1">
        <v>45561</v>
      </c>
      <c r="I690" t="s">
        <v>33</v>
      </c>
      <c r="J690">
        <v>66</v>
      </c>
      <c r="K690">
        <v>1.5</v>
      </c>
      <c r="L690">
        <v>450.71</v>
      </c>
      <c r="M690">
        <v>65.959999999999994</v>
      </c>
      <c r="N690" t="s">
        <v>49</v>
      </c>
      <c r="O690">
        <v>5</v>
      </c>
      <c r="P690" t="str" cm="1">
        <f t="array" ref="P690">_xlfn.IFS(C690&lt;25,"18-24", C690&lt;=35,"25-35", C690&lt;=50,"36-50",TRUE,"50+")</f>
        <v>36-50</v>
      </c>
      <c r="Q690" t="str">
        <f t="shared" si="70"/>
        <v>new</v>
      </c>
      <c r="R690" t="str">
        <f t="shared" si="71"/>
        <v>medium</v>
      </c>
      <c r="S690" t="str">
        <f t="shared" si="72"/>
        <v>High</v>
      </c>
      <c r="T690" t="str">
        <f t="shared" si="73"/>
        <v>Sep</v>
      </c>
      <c r="U690">
        <f t="shared" si="74"/>
        <v>2024</v>
      </c>
      <c r="V690" t="str">
        <f t="shared" si="75"/>
        <v>0-5</v>
      </c>
      <c r="W690" t="str">
        <f t="shared" si="76"/>
        <v>Slow</v>
      </c>
    </row>
    <row r="691" spans="1:23" x14ac:dyDescent="0.3">
      <c r="A691">
        <v>600690</v>
      </c>
      <c r="B691">
        <v>18954</v>
      </c>
      <c r="C691">
        <v>59</v>
      </c>
      <c r="D691" t="s">
        <v>4</v>
      </c>
      <c r="E691" t="s">
        <v>13</v>
      </c>
      <c r="F691" t="s">
        <v>24</v>
      </c>
      <c r="G691" t="s">
        <v>29</v>
      </c>
      <c r="H691" s="1">
        <v>45068</v>
      </c>
      <c r="I691" t="s">
        <v>34</v>
      </c>
      <c r="J691">
        <v>62</v>
      </c>
      <c r="K691">
        <v>9.8000000000000007</v>
      </c>
      <c r="L691">
        <v>252.09</v>
      </c>
      <c r="M691">
        <v>32.869999999999997</v>
      </c>
      <c r="N691" t="s">
        <v>47</v>
      </c>
      <c r="O691">
        <v>3</v>
      </c>
      <c r="P691" t="str" cm="1">
        <f t="array" ref="P691">_xlfn.IFS(C691&lt;25,"18-24", C691&lt;=35,"25-35", C691&lt;=50,"36-50",TRUE,"50+")</f>
        <v>50+</v>
      </c>
      <c r="Q691" t="str">
        <f t="shared" si="70"/>
        <v>new</v>
      </c>
      <c r="R691" t="str">
        <f t="shared" si="71"/>
        <v>medium</v>
      </c>
      <c r="S691" t="str">
        <f t="shared" si="72"/>
        <v>medium</v>
      </c>
      <c r="T691" t="str">
        <f t="shared" si="73"/>
        <v>May</v>
      </c>
      <c r="U691">
        <f t="shared" si="74"/>
        <v>2023</v>
      </c>
      <c r="V691" t="str">
        <f t="shared" si="75"/>
        <v>5-10</v>
      </c>
      <c r="W691" t="str">
        <f t="shared" si="76"/>
        <v>Slow</v>
      </c>
    </row>
    <row r="692" spans="1:23" x14ac:dyDescent="0.3">
      <c r="A692">
        <v>600691</v>
      </c>
      <c r="B692">
        <v>55531</v>
      </c>
      <c r="C692">
        <v>53</v>
      </c>
      <c r="D692" t="s">
        <v>4</v>
      </c>
      <c r="E692" t="s">
        <v>13</v>
      </c>
      <c r="F692" t="s">
        <v>28</v>
      </c>
      <c r="G692" t="s">
        <v>29</v>
      </c>
      <c r="H692" s="1">
        <v>45010</v>
      </c>
      <c r="I692" t="s">
        <v>34</v>
      </c>
      <c r="J692">
        <v>22</v>
      </c>
      <c r="K692">
        <v>2.2999999999999998</v>
      </c>
      <c r="L692">
        <v>232.67</v>
      </c>
      <c r="M692">
        <v>44.05</v>
      </c>
      <c r="N692" t="s">
        <v>47</v>
      </c>
      <c r="O692">
        <v>1</v>
      </c>
      <c r="P692" t="str" cm="1">
        <f t="array" ref="P692">_xlfn.IFS(C692&lt;25,"18-24", C692&lt;=35,"25-35", C692&lt;=50,"36-50",TRUE,"50+")</f>
        <v>50+</v>
      </c>
      <c r="Q692" t="str">
        <f t="shared" si="70"/>
        <v>new</v>
      </c>
      <c r="R692" t="str">
        <f t="shared" si="71"/>
        <v>low</v>
      </c>
      <c r="S692" t="str">
        <f t="shared" si="72"/>
        <v>Low</v>
      </c>
      <c r="T692" t="str">
        <f t="shared" si="73"/>
        <v>Mar</v>
      </c>
      <c r="U692">
        <f t="shared" si="74"/>
        <v>2023</v>
      </c>
      <c r="V692" t="str">
        <f t="shared" si="75"/>
        <v>0-5</v>
      </c>
      <c r="W692" t="str">
        <f t="shared" si="76"/>
        <v>Fast</v>
      </c>
    </row>
    <row r="693" spans="1:23" x14ac:dyDescent="0.3">
      <c r="A693">
        <v>600692</v>
      </c>
      <c r="B693">
        <v>55220</v>
      </c>
      <c r="C693">
        <v>19</v>
      </c>
      <c r="D693" t="s">
        <v>7</v>
      </c>
      <c r="E693" t="s">
        <v>5</v>
      </c>
      <c r="F693" t="s">
        <v>22</v>
      </c>
      <c r="G693" t="s">
        <v>29</v>
      </c>
      <c r="H693" s="1">
        <v>44697</v>
      </c>
      <c r="I693" t="s">
        <v>33</v>
      </c>
      <c r="J693">
        <v>31</v>
      </c>
      <c r="K693">
        <v>8.8000000000000007</v>
      </c>
      <c r="L693">
        <v>1349.96</v>
      </c>
      <c r="M693">
        <v>111.34</v>
      </c>
      <c r="N693" t="s">
        <v>50</v>
      </c>
      <c r="O693">
        <v>5</v>
      </c>
      <c r="P693" t="str" cm="1">
        <f t="array" ref="P693">_xlfn.IFS(C693&lt;25,"18-24", C693&lt;=35,"25-35", C693&lt;=50,"36-50",TRUE,"50+")</f>
        <v>18-24</v>
      </c>
      <c r="Q693" t="str">
        <f t="shared" si="70"/>
        <v>new</v>
      </c>
      <c r="R693" t="str">
        <f t="shared" si="71"/>
        <v>high value</v>
      </c>
      <c r="S693" t="str">
        <f t="shared" si="72"/>
        <v>High</v>
      </c>
      <c r="T693" t="str">
        <f t="shared" si="73"/>
        <v>May</v>
      </c>
      <c r="U693">
        <f t="shared" si="74"/>
        <v>2022</v>
      </c>
      <c r="V693" t="str">
        <f t="shared" si="75"/>
        <v>5-10</v>
      </c>
      <c r="W693" t="str">
        <f t="shared" si="76"/>
        <v>Medium</v>
      </c>
    </row>
    <row r="694" spans="1:23" x14ac:dyDescent="0.3">
      <c r="A694">
        <v>600693</v>
      </c>
      <c r="B694">
        <v>87627</v>
      </c>
      <c r="C694">
        <v>41</v>
      </c>
      <c r="D694" t="s">
        <v>4</v>
      </c>
      <c r="E694" t="s">
        <v>11</v>
      </c>
      <c r="F694" t="s">
        <v>28</v>
      </c>
      <c r="G694" t="s">
        <v>27</v>
      </c>
      <c r="H694" s="1">
        <v>45368</v>
      </c>
      <c r="I694" t="s">
        <v>33</v>
      </c>
      <c r="J694">
        <v>54</v>
      </c>
      <c r="K694">
        <v>3.5</v>
      </c>
      <c r="L694">
        <v>744.05</v>
      </c>
      <c r="M694">
        <v>64.680000000000007</v>
      </c>
      <c r="N694" t="s">
        <v>48</v>
      </c>
      <c r="O694">
        <v>4</v>
      </c>
      <c r="P694" t="str" cm="1">
        <f t="array" ref="P694">_xlfn.IFS(C694&lt;25,"18-24", C694&lt;=35,"25-35", C694&lt;=50,"36-50",TRUE,"50+")</f>
        <v>36-50</v>
      </c>
      <c r="Q694" t="str">
        <f t="shared" si="70"/>
        <v>new</v>
      </c>
      <c r="R694" t="str">
        <f t="shared" si="71"/>
        <v>high value</v>
      </c>
      <c r="S694" t="str">
        <f t="shared" si="72"/>
        <v>medium</v>
      </c>
      <c r="T694" t="str">
        <f t="shared" si="73"/>
        <v>Mar</v>
      </c>
      <c r="U694">
        <f t="shared" si="74"/>
        <v>2024</v>
      </c>
      <c r="V694" t="str">
        <f t="shared" si="75"/>
        <v>0-5</v>
      </c>
      <c r="W694" t="str">
        <f t="shared" si="76"/>
        <v>Slow</v>
      </c>
    </row>
    <row r="695" spans="1:23" x14ac:dyDescent="0.3">
      <c r="A695">
        <v>600694</v>
      </c>
      <c r="B695">
        <v>43663</v>
      </c>
      <c r="C695">
        <v>38</v>
      </c>
      <c r="D695" t="s">
        <v>4</v>
      </c>
      <c r="E695" t="s">
        <v>15</v>
      </c>
      <c r="F695" t="s">
        <v>32</v>
      </c>
      <c r="G695" t="s">
        <v>25</v>
      </c>
      <c r="H695" s="1">
        <v>45087</v>
      </c>
      <c r="I695" t="s">
        <v>33</v>
      </c>
      <c r="J695">
        <v>64</v>
      </c>
      <c r="K695">
        <v>8.4</v>
      </c>
      <c r="L695">
        <v>1244.8800000000001</v>
      </c>
      <c r="M695">
        <v>23.64</v>
      </c>
      <c r="N695" t="s">
        <v>49</v>
      </c>
      <c r="O695">
        <v>2</v>
      </c>
      <c r="P695" t="str" cm="1">
        <f t="array" ref="P695">_xlfn.IFS(C695&lt;25,"18-24", C695&lt;=35,"25-35", C695&lt;=50,"36-50",TRUE,"50+")</f>
        <v>36-50</v>
      </c>
      <c r="Q695" t="str">
        <f t="shared" si="70"/>
        <v>new</v>
      </c>
      <c r="R695" t="str">
        <f t="shared" si="71"/>
        <v>high value</v>
      </c>
      <c r="S695" t="str">
        <f t="shared" si="72"/>
        <v>Low</v>
      </c>
      <c r="T695" t="str">
        <f t="shared" si="73"/>
        <v>Jun</v>
      </c>
      <c r="U695">
        <f t="shared" si="74"/>
        <v>2023</v>
      </c>
      <c r="V695" t="str">
        <f t="shared" si="75"/>
        <v>5-10</v>
      </c>
      <c r="W695" t="str">
        <f t="shared" si="76"/>
        <v>Slow</v>
      </c>
    </row>
    <row r="696" spans="1:23" x14ac:dyDescent="0.3">
      <c r="A696">
        <v>600695</v>
      </c>
      <c r="B696">
        <v>56252</v>
      </c>
      <c r="C696">
        <v>41</v>
      </c>
      <c r="D696" t="s">
        <v>4</v>
      </c>
      <c r="E696" t="s">
        <v>8</v>
      </c>
      <c r="F696" t="s">
        <v>22</v>
      </c>
      <c r="G696" t="s">
        <v>21</v>
      </c>
      <c r="H696" s="1">
        <v>44830</v>
      </c>
      <c r="I696" t="s">
        <v>33</v>
      </c>
      <c r="J696">
        <v>30</v>
      </c>
      <c r="K696">
        <v>9.9</v>
      </c>
      <c r="L696">
        <v>1498.47</v>
      </c>
      <c r="M696">
        <v>24.47</v>
      </c>
      <c r="N696" t="s">
        <v>47</v>
      </c>
      <c r="O696">
        <v>1</v>
      </c>
      <c r="P696" t="str" cm="1">
        <f t="array" ref="P696">_xlfn.IFS(C696&lt;25,"18-24", C696&lt;=35,"25-35", C696&lt;=50,"36-50",TRUE,"50+")</f>
        <v>36-50</v>
      </c>
      <c r="Q696" t="str">
        <f t="shared" si="70"/>
        <v>repeat</v>
      </c>
      <c r="R696" t="str">
        <f t="shared" si="71"/>
        <v>high value</v>
      </c>
      <c r="S696" t="str">
        <f t="shared" si="72"/>
        <v>Low</v>
      </c>
      <c r="T696" t="str">
        <f t="shared" si="73"/>
        <v>Sep</v>
      </c>
      <c r="U696">
        <f t="shared" si="74"/>
        <v>2022</v>
      </c>
      <c r="V696" t="str">
        <f t="shared" si="75"/>
        <v>5-10</v>
      </c>
      <c r="W696" t="str">
        <f t="shared" si="76"/>
        <v>Fast</v>
      </c>
    </row>
    <row r="697" spans="1:23" x14ac:dyDescent="0.3">
      <c r="A697">
        <v>600696</v>
      </c>
      <c r="B697">
        <v>80520</v>
      </c>
      <c r="C697">
        <v>56</v>
      </c>
      <c r="D697" t="s">
        <v>7</v>
      </c>
      <c r="E697" t="s">
        <v>15</v>
      </c>
      <c r="F697" t="s">
        <v>19</v>
      </c>
      <c r="G697" t="s">
        <v>21</v>
      </c>
      <c r="H697" s="1">
        <v>45507</v>
      </c>
      <c r="I697" t="s">
        <v>33</v>
      </c>
      <c r="J697">
        <v>26</v>
      </c>
      <c r="K697">
        <v>12.8</v>
      </c>
      <c r="L697">
        <v>779.17</v>
      </c>
      <c r="M697">
        <v>25.14</v>
      </c>
      <c r="N697" t="s">
        <v>49</v>
      </c>
      <c r="O697">
        <v>3</v>
      </c>
      <c r="P697" t="str" cm="1">
        <f t="array" ref="P697">_xlfn.IFS(C697&lt;25,"18-24", C697&lt;=35,"25-35", C697&lt;=50,"36-50",TRUE,"50+")</f>
        <v>50+</v>
      </c>
      <c r="Q697" t="str">
        <f t="shared" si="70"/>
        <v>new</v>
      </c>
      <c r="R697" t="str">
        <f t="shared" si="71"/>
        <v>high value</v>
      </c>
      <c r="S697" t="str">
        <f t="shared" si="72"/>
        <v>medium</v>
      </c>
      <c r="T697" t="str">
        <f t="shared" si="73"/>
        <v>Aug</v>
      </c>
      <c r="U697">
        <f t="shared" si="74"/>
        <v>2024</v>
      </c>
      <c r="V697" t="str">
        <f t="shared" si="75"/>
        <v>10-15</v>
      </c>
      <c r="W697" t="str">
        <f t="shared" si="76"/>
        <v>Fast</v>
      </c>
    </row>
    <row r="698" spans="1:23" x14ac:dyDescent="0.3">
      <c r="A698">
        <v>600697</v>
      </c>
      <c r="B698">
        <v>50562</v>
      </c>
      <c r="C698">
        <v>53</v>
      </c>
      <c r="D698" t="s">
        <v>4</v>
      </c>
      <c r="E698" t="s">
        <v>11</v>
      </c>
      <c r="F698" t="s">
        <v>24</v>
      </c>
      <c r="G698" t="s">
        <v>27</v>
      </c>
      <c r="H698" s="1">
        <v>45191</v>
      </c>
      <c r="I698" t="s">
        <v>34</v>
      </c>
      <c r="J698">
        <v>75</v>
      </c>
      <c r="K698">
        <v>1.7</v>
      </c>
      <c r="L698">
        <v>629.79</v>
      </c>
      <c r="M698">
        <v>56.2</v>
      </c>
      <c r="N698" t="s">
        <v>49</v>
      </c>
      <c r="O698">
        <v>2</v>
      </c>
      <c r="P698" t="str" cm="1">
        <f t="array" ref="P698">_xlfn.IFS(C698&lt;25,"18-24", C698&lt;=35,"25-35", C698&lt;=50,"36-50",TRUE,"50+")</f>
        <v>50+</v>
      </c>
      <c r="Q698" t="str">
        <f t="shared" si="70"/>
        <v>new</v>
      </c>
      <c r="R698" t="str">
        <f t="shared" si="71"/>
        <v>high value</v>
      </c>
      <c r="S698" t="str">
        <f t="shared" si="72"/>
        <v>Low</v>
      </c>
      <c r="T698" t="str">
        <f t="shared" si="73"/>
        <v>Sep</v>
      </c>
      <c r="U698">
        <f t="shared" si="74"/>
        <v>2023</v>
      </c>
      <c r="V698" t="str">
        <f t="shared" si="75"/>
        <v>0-5</v>
      </c>
      <c r="W698" t="str">
        <f t="shared" si="76"/>
        <v>Slow</v>
      </c>
    </row>
    <row r="699" spans="1:23" x14ac:dyDescent="0.3">
      <c r="A699">
        <v>600698</v>
      </c>
      <c r="B699">
        <v>20883</v>
      </c>
      <c r="C699">
        <v>23</v>
      </c>
      <c r="D699" t="s">
        <v>7</v>
      </c>
      <c r="E699" t="s">
        <v>5</v>
      </c>
      <c r="F699" t="s">
        <v>30</v>
      </c>
      <c r="G699" t="s">
        <v>31</v>
      </c>
      <c r="H699" s="1">
        <v>45220</v>
      </c>
      <c r="I699" t="s">
        <v>33</v>
      </c>
      <c r="J699">
        <v>22</v>
      </c>
      <c r="K699">
        <v>9.9</v>
      </c>
      <c r="L699">
        <v>1203.05</v>
      </c>
      <c r="M699">
        <v>103.53</v>
      </c>
      <c r="N699" t="s">
        <v>50</v>
      </c>
      <c r="O699">
        <v>1</v>
      </c>
      <c r="P699" t="str" cm="1">
        <f t="array" ref="P699">_xlfn.IFS(C699&lt;25,"18-24", C699&lt;=35,"25-35", C699&lt;=50,"36-50",TRUE,"50+")</f>
        <v>18-24</v>
      </c>
      <c r="Q699" t="str">
        <f t="shared" si="70"/>
        <v>new</v>
      </c>
      <c r="R699" t="str">
        <f t="shared" si="71"/>
        <v>high value</v>
      </c>
      <c r="S699" t="str">
        <f t="shared" si="72"/>
        <v>Low</v>
      </c>
      <c r="T699" t="str">
        <f t="shared" si="73"/>
        <v>Oct</v>
      </c>
      <c r="U699">
        <f t="shared" si="74"/>
        <v>2023</v>
      </c>
      <c r="V699" t="str">
        <f t="shared" si="75"/>
        <v>5-10</v>
      </c>
      <c r="W699" t="str">
        <f t="shared" si="76"/>
        <v>Fast</v>
      </c>
    </row>
    <row r="700" spans="1:23" x14ac:dyDescent="0.3">
      <c r="A700">
        <v>600699</v>
      </c>
      <c r="B700">
        <v>75310</v>
      </c>
      <c r="C700">
        <v>35</v>
      </c>
      <c r="D700" t="s">
        <v>7</v>
      </c>
      <c r="E700" t="s">
        <v>11</v>
      </c>
      <c r="F700" t="s">
        <v>19</v>
      </c>
      <c r="G700" t="s">
        <v>23</v>
      </c>
      <c r="H700" s="1">
        <v>45217</v>
      </c>
      <c r="I700" t="s">
        <v>34</v>
      </c>
      <c r="J700">
        <v>46</v>
      </c>
      <c r="K700">
        <v>12.2</v>
      </c>
      <c r="L700">
        <v>1341.28</v>
      </c>
      <c r="M700">
        <v>42.4</v>
      </c>
      <c r="N700" t="s">
        <v>48</v>
      </c>
      <c r="O700">
        <v>4</v>
      </c>
      <c r="P700" t="str" cm="1">
        <f t="array" ref="P700">_xlfn.IFS(C700&lt;25,"18-24", C700&lt;=35,"25-35", C700&lt;=50,"36-50",TRUE,"50+")</f>
        <v>25-35</v>
      </c>
      <c r="Q700" t="str">
        <f t="shared" si="70"/>
        <v>new</v>
      </c>
      <c r="R700" t="str">
        <f t="shared" si="71"/>
        <v>high value</v>
      </c>
      <c r="S700" t="str">
        <f t="shared" si="72"/>
        <v>medium</v>
      </c>
      <c r="T700" t="str">
        <f t="shared" si="73"/>
        <v>Oct</v>
      </c>
      <c r="U700">
        <f t="shared" si="74"/>
        <v>2023</v>
      </c>
      <c r="V700" t="str">
        <f t="shared" si="75"/>
        <v>10-15</v>
      </c>
      <c r="W700" t="str">
        <f t="shared" si="76"/>
        <v>Slow</v>
      </c>
    </row>
    <row r="701" spans="1:23" x14ac:dyDescent="0.3">
      <c r="A701">
        <v>600700</v>
      </c>
      <c r="B701">
        <v>86788</v>
      </c>
      <c r="C701">
        <v>55</v>
      </c>
      <c r="D701" t="s">
        <v>7</v>
      </c>
      <c r="E701" t="s">
        <v>16</v>
      </c>
      <c r="F701" t="s">
        <v>28</v>
      </c>
      <c r="G701" t="s">
        <v>31</v>
      </c>
      <c r="H701" s="1">
        <v>45360</v>
      </c>
      <c r="I701" t="s">
        <v>33</v>
      </c>
      <c r="J701">
        <v>23</v>
      </c>
      <c r="K701">
        <v>5.7</v>
      </c>
      <c r="L701">
        <v>1159.47</v>
      </c>
      <c r="M701">
        <v>112.29</v>
      </c>
      <c r="N701" t="s">
        <v>50</v>
      </c>
      <c r="O701">
        <v>1</v>
      </c>
      <c r="P701" t="str" cm="1">
        <f t="array" ref="P701">_xlfn.IFS(C701&lt;25,"18-24", C701&lt;=35,"25-35", C701&lt;=50,"36-50",TRUE,"50+")</f>
        <v>50+</v>
      </c>
      <c r="Q701" t="str">
        <f t="shared" si="70"/>
        <v>new</v>
      </c>
      <c r="R701" t="str">
        <f t="shared" si="71"/>
        <v>high value</v>
      </c>
      <c r="S701" t="str">
        <f t="shared" si="72"/>
        <v>Low</v>
      </c>
      <c r="T701" t="str">
        <f t="shared" si="73"/>
        <v>Mar</v>
      </c>
      <c r="U701">
        <f t="shared" si="74"/>
        <v>2024</v>
      </c>
      <c r="V701" t="str">
        <f t="shared" si="75"/>
        <v>5-10</v>
      </c>
      <c r="W701" t="str">
        <f t="shared" si="76"/>
        <v>Fast</v>
      </c>
    </row>
    <row r="702" spans="1:23" x14ac:dyDescent="0.3">
      <c r="A702">
        <v>600701</v>
      </c>
      <c r="B702">
        <v>63128</v>
      </c>
      <c r="C702">
        <v>58</v>
      </c>
      <c r="D702" t="s">
        <v>7</v>
      </c>
      <c r="E702" t="s">
        <v>16</v>
      </c>
      <c r="F702" t="s">
        <v>18</v>
      </c>
      <c r="G702" t="s">
        <v>25</v>
      </c>
      <c r="H702" s="1">
        <v>45426</v>
      </c>
      <c r="I702" t="s">
        <v>33</v>
      </c>
      <c r="J702">
        <v>51</v>
      </c>
      <c r="K702">
        <v>6.5</v>
      </c>
      <c r="L702">
        <v>1437.51</v>
      </c>
      <c r="M702">
        <v>22.17</v>
      </c>
      <c r="N702" t="s">
        <v>47</v>
      </c>
      <c r="O702">
        <v>5</v>
      </c>
      <c r="P702" t="str" cm="1">
        <f t="array" ref="P702">_xlfn.IFS(C702&lt;25,"18-24", C702&lt;=35,"25-35", C702&lt;=50,"36-50",TRUE,"50+")</f>
        <v>50+</v>
      </c>
      <c r="Q702" t="str">
        <f t="shared" si="70"/>
        <v>new</v>
      </c>
      <c r="R702" t="str">
        <f t="shared" si="71"/>
        <v>high value</v>
      </c>
      <c r="S702" t="str">
        <f t="shared" si="72"/>
        <v>High</v>
      </c>
      <c r="T702" t="str">
        <f t="shared" si="73"/>
        <v>May</v>
      </c>
      <c r="U702">
        <f t="shared" si="74"/>
        <v>2024</v>
      </c>
      <c r="V702" t="str">
        <f t="shared" si="75"/>
        <v>5-10</v>
      </c>
      <c r="W702" t="str">
        <f t="shared" si="76"/>
        <v>Slow</v>
      </c>
    </row>
    <row r="703" spans="1:23" x14ac:dyDescent="0.3">
      <c r="A703">
        <v>600702</v>
      </c>
      <c r="B703">
        <v>81661</v>
      </c>
      <c r="C703">
        <v>47</v>
      </c>
      <c r="D703" t="s">
        <v>4</v>
      </c>
      <c r="E703" t="s">
        <v>15</v>
      </c>
      <c r="F703" t="s">
        <v>19</v>
      </c>
      <c r="G703" t="s">
        <v>31</v>
      </c>
      <c r="H703" s="1">
        <v>44706</v>
      </c>
      <c r="I703" t="s">
        <v>33</v>
      </c>
      <c r="J703">
        <v>87</v>
      </c>
      <c r="K703">
        <v>11.2</v>
      </c>
      <c r="L703">
        <v>620.04999999999995</v>
      </c>
      <c r="M703">
        <v>93.25</v>
      </c>
      <c r="N703" t="s">
        <v>48</v>
      </c>
      <c r="O703">
        <v>1</v>
      </c>
      <c r="P703" t="str" cm="1">
        <f t="array" ref="P703">_xlfn.IFS(C703&lt;25,"18-24", C703&lt;=35,"25-35", C703&lt;=50,"36-50",TRUE,"50+")</f>
        <v>36-50</v>
      </c>
      <c r="Q703" t="str">
        <f t="shared" si="70"/>
        <v>repeat</v>
      </c>
      <c r="R703" t="str">
        <f t="shared" si="71"/>
        <v>high value</v>
      </c>
      <c r="S703" t="str">
        <f t="shared" si="72"/>
        <v>Low</v>
      </c>
      <c r="T703" t="str">
        <f t="shared" si="73"/>
        <v>May</v>
      </c>
      <c r="U703">
        <f t="shared" si="74"/>
        <v>2022</v>
      </c>
      <c r="V703" t="str">
        <f t="shared" si="75"/>
        <v>10-15</v>
      </c>
      <c r="W703" t="str">
        <f t="shared" si="76"/>
        <v>Slow</v>
      </c>
    </row>
    <row r="704" spans="1:23" x14ac:dyDescent="0.3">
      <c r="A704">
        <v>600703</v>
      </c>
      <c r="B704">
        <v>84261</v>
      </c>
      <c r="C704">
        <v>23</v>
      </c>
      <c r="D704" t="s">
        <v>4</v>
      </c>
      <c r="E704" t="s">
        <v>13</v>
      </c>
      <c r="F704" t="s">
        <v>32</v>
      </c>
      <c r="G704" t="s">
        <v>27</v>
      </c>
      <c r="H704" s="1">
        <v>45385</v>
      </c>
      <c r="I704" t="s">
        <v>34</v>
      </c>
      <c r="J704">
        <v>85</v>
      </c>
      <c r="K704">
        <v>11.4</v>
      </c>
      <c r="L704">
        <v>616.12</v>
      </c>
      <c r="M704">
        <v>29.66</v>
      </c>
      <c r="N704" t="s">
        <v>47</v>
      </c>
      <c r="O704">
        <v>2</v>
      </c>
      <c r="P704" t="str" cm="1">
        <f t="array" ref="P704">_xlfn.IFS(C704&lt;25,"18-24", C704&lt;=35,"25-35", C704&lt;=50,"36-50",TRUE,"50+")</f>
        <v>18-24</v>
      </c>
      <c r="Q704" t="str">
        <f t="shared" si="70"/>
        <v>new</v>
      </c>
      <c r="R704" t="str">
        <f t="shared" si="71"/>
        <v>high value</v>
      </c>
      <c r="S704" t="str">
        <f t="shared" si="72"/>
        <v>Low</v>
      </c>
      <c r="T704" t="str">
        <f t="shared" si="73"/>
        <v>Apr</v>
      </c>
      <c r="U704">
        <f t="shared" si="74"/>
        <v>2024</v>
      </c>
      <c r="V704" t="str">
        <f t="shared" si="75"/>
        <v>10-15</v>
      </c>
      <c r="W704" t="str">
        <f t="shared" si="76"/>
        <v>Slow</v>
      </c>
    </row>
    <row r="705" spans="1:23" x14ac:dyDescent="0.3">
      <c r="A705">
        <v>600704</v>
      </c>
      <c r="B705">
        <v>31500</v>
      </c>
      <c r="C705">
        <v>37</v>
      </c>
      <c r="D705" t="s">
        <v>4</v>
      </c>
      <c r="E705" t="s">
        <v>11</v>
      </c>
      <c r="F705" t="s">
        <v>22</v>
      </c>
      <c r="G705" t="s">
        <v>23</v>
      </c>
      <c r="H705" s="1">
        <v>45596</v>
      </c>
      <c r="I705" t="s">
        <v>34</v>
      </c>
      <c r="J705">
        <v>35</v>
      </c>
      <c r="K705">
        <v>4.9000000000000004</v>
      </c>
      <c r="L705">
        <v>504.77</v>
      </c>
      <c r="M705">
        <v>112.44</v>
      </c>
      <c r="N705" t="s">
        <v>48</v>
      </c>
      <c r="O705">
        <v>1</v>
      </c>
      <c r="P705" t="str" cm="1">
        <f t="array" ref="P705">_xlfn.IFS(C705&lt;25,"18-24", C705&lt;=35,"25-35", C705&lt;=50,"36-50",TRUE,"50+")</f>
        <v>36-50</v>
      </c>
      <c r="Q705" t="str">
        <f t="shared" si="70"/>
        <v>new</v>
      </c>
      <c r="R705" t="str">
        <f t="shared" si="71"/>
        <v>high value</v>
      </c>
      <c r="S705" t="str">
        <f t="shared" si="72"/>
        <v>Low</v>
      </c>
      <c r="T705" t="str">
        <f t="shared" si="73"/>
        <v>Oct</v>
      </c>
      <c r="U705">
        <f t="shared" si="74"/>
        <v>2024</v>
      </c>
      <c r="V705" t="str">
        <f t="shared" si="75"/>
        <v>0-5</v>
      </c>
      <c r="W705" t="str">
        <f t="shared" si="76"/>
        <v>Medium</v>
      </c>
    </row>
    <row r="706" spans="1:23" x14ac:dyDescent="0.3">
      <c r="A706">
        <v>600705</v>
      </c>
      <c r="B706">
        <v>53150</v>
      </c>
      <c r="C706">
        <v>36</v>
      </c>
      <c r="D706" t="s">
        <v>4</v>
      </c>
      <c r="E706" t="s">
        <v>13</v>
      </c>
      <c r="F706" t="s">
        <v>28</v>
      </c>
      <c r="G706" t="s">
        <v>27</v>
      </c>
      <c r="H706" s="1">
        <v>45074</v>
      </c>
      <c r="I706" t="s">
        <v>34</v>
      </c>
      <c r="J706">
        <v>79</v>
      </c>
      <c r="K706">
        <v>8.1</v>
      </c>
      <c r="L706">
        <v>681.79</v>
      </c>
      <c r="M706">
        <v>97.35</v>
      </c>
      <c r="N706" t="s">
        <v>48</v>
      </c>
      <c r="O706">
        <v>4</v>
      </c>
      <c r="P706" t="str" cm="1">
        <f t="array" ref="P706">_xlfn.IFS(C706&lt;25,"18-24", C706&lt;=35,"25-35", C706&lt;=50,"36-50",TRUE,"50+")</f>
        <v>36-50</v>
      </c>
      <c r="Q706" t="str">
        <f t="shared" si="70"/>
        <v>new</v>
      </c>
      <c r="R706" t="str">
        <f t="shared" si="71"/>
        <v>high value</v>
      </c>
      <c r="S706" t="str">
        <f t="shared" si="72"/>
        <v>medium</v>
      </c>
      <c r="T706" t="str">
        <f t="shared" si="73"/>
        <v>May</v>
      </c>
      <c r="U706">
        <f t="shared" si="74"/>
        <v>2023</v>
      </c>
      <c r="V706" t="str">
        <f t="shared" si="75"/>
        <v>5-10</v>
      </c>
      <c r="W706" t="str">
        <f t="shared" si="76"/>
        <v>Slow</v>
      </c>
    </row>
    <row r="707" spans="1:23" x14ac:dyDescent="0.3">
      <c r="A707">
        <v>600706</v>
      </c>
      <c r="B707">
        <v>62823</v>
      </c>
      <c r="C707">
        <v>56</v>
      </c>
      <c r="D707" t="s">
        <v>4</v>
      </c>
      <c r="E707" t="s">
        <v>15</v>
      </c>
      <c r="F707" t="s">
        <v>26</v>
      </c>
      <c r="G707" t="s">
        <v>21</v>
      </c>
      <c r="H707" s="1">
        <v>44783</v>
      </c>
      <c r="I707" t="s">
        <v>34</v>
      </c>
      <c r="J707">
        <v>71</v>
      </c>
      <c r="K707">
        <v>11.5</v>
      </c>
      <c r="L707">
        <v>774</v>
      </c>
      <c r="M707">
        <v>117.2</v>
      </c>
      <c r="N707" t="s">
        <v>47</v>
      </c>
      <c r="O707">
        <v>3</v>
      </c>
      <c r="P707" t="str" cm="1">
        <f t="array" ref="P707">_xlfn.IFS(C707&lt;25,"18-24", C707&lt;=35,"25-35", C707&lt;=50,"36-50",TRUE,"50+")</f>
        <v>50+</v>
      </c>
      <c r="Q707" t="str">
        <f t="shared" ref="Q707:Q770" si="77">IF(COUNTIF($B:$B,B707)&gt;1,"repeat","new")</f>
        <v>new</v>
      </c>
      <c r="R707" t="str">
        <f t="shared" ref="R707:R770" si="78">IF(L707&gt;500,"high value",IF( L707&gt;250,"medium","low"))</f>
        <v>high value</v>
      </c>
      <c r="S707" t="str">
        <f t="shared" ref="S707:S770" si="79">IF(O707&lt;=2,"Low",IF(O707&lt;=4,"medium","High"))</f>
        <v>medium</v>
      </c>
      <c r="T707" t="str">
        <f t="shared" ref="T707:T770" si="80">TEXT(H707,"MMM")</f>
        <v>Aug</v>
      </c>
      <c r="U707">
        <f t="shared" ref="U707:U770" si="81">YEAR(H707)</f>
        <v>2022</v>
      </c>
      <c r="V707" t="str">
        <f t="shared" ref="V707:V770" si="82">IF(K707&lt;=5,"0-5",IF(K707&lt;=10,"5-10",IF(K707&lt;=15,"10-15","15+")))</f>
        <v>10-15</v>
      </c>
      <c r="W707" t="str">
        <f t="shared" ref="W707:W770" si="83">IF(J707&lt;=30,"Fast",IF(J707&lt;=45,"Medium","Slow"))</f>
        <v>Slow</v>
      </c>
    </row>
    <row r="708" spans="1:23" x14ac:dyDescent="0.3">
      <c r="A708">
        <v>600707</v>
      </c>
      <c r="B708">
        <v>82600</v>
      </c>
      <c r="C708">
        <v>24</v>
      </c>
      <c r="D708" t="s">
        <v>7</v>
      </c>
      <c r="E708" t="s">
        <v>13</v>
      </c>
      <c r="F708" t="s">
        <v>32</v>
      </c>
      <c r="G708" t="s">
        <v>31</v>
      </c>
      <c r="H708" s="1">
        <v>45072</v>
      </c>
      <c r="I708" t="s">
        <v>34</v>
      </c>
      <c r="J708">
        <v>82</v>
      </c>
      <c r="K708">
        <v>5.5</v>
      </c>
      <c r="L708">
        <v>154.1</v>
      </c>
      <c r="M708">
        <v>117.34</v>
      </c>
      <c r="N708" t="s">
        <v>48</v>
      </c>
      <c r="O708">
        <v>1</v>
      </c>
      <c r="P708" t="str" cm="1">
        <f t="array" ref="P708">_xlfn.IFS(C708&lt;25,"18-24", C708&lt;=35,"25-35", C708&lt;=50,"36-50",TRUE,"50+")</f>
        <v>18-24</v>
      </c>
      <c r="Q708" t="str">
        <f t="shared" si="77"/>
        <v>new</v>
      </c>
      <c r="R708" t="str">
        <f t="shared" si="78"/>
        <v>low</v>
      </c>
      <c r="S708" t="str">
        <f t="shared" si="79"/>
        <v>Low</v>
      </c>
      <c r="T708" t="str">
        <f t="shared" si="80"/>
        <v>May</v>
      </c>
      <c r="U708">
        <f t="shared" si="81"/>
        <v>2023</v>
      </c>
      <c r="V708" t="str">
        <f t="shared" si="82"/>
        <v>5-10</v>
      </c>
      <c r="W708" t="str">
        <f t="shared" si="83"/>
        <v>Slow</v>
      </c>
    </row>
    <row r="709" spans="1:23" x14ac:dyDescent="0.3">
      <c r="A709">
        <v>600708</v>
      </c>
      <c r="B709">
        <v>96396</v>
      </c>
      <c r="C709">
        <v>37</v>
      </c>
      <c r="D709" t="s">
        <v>7</v>
      </c>
      <c r="E709" t="s">
        <v>11</v>
      </c>
      <c r="F709" t="s">
        <v>22</v>
      </c>
      <c r="G709" t="s">
        <v>23</v>
      </c>
      <c r="H709" s="1">
        <v>44750</v>
      </c>
      <c r="I709" t="s">
        <v>33</v>
      </c>
      <c r="J709">
        <v>58</v>
      </c>
      <c r="K709">
        <v>1.8</v>
      </c>
      <c r="L709">
        <v>488.12</v>
      </c>
      <c r="M709">
        <v>49.51</v>
      </c>
      <c r="N709" t="s">
        <v>48</v>
      </c>
      <c r="O709">
        <v>1</v>
      </c>
      <c r="P709" t="str" cm="1">
        <f t="array" ref="P709">_xlfn.IFS(C709&lt;25,"18-24", C709&lt;=35,"25-35", C709&lt;=50,"36-50",TRUE,"50+")</f>
        <v>36-50</v>
      </c>
      <c r="Q709" t="str">
        <f t="shared" si="77"/>
        <v>new</v>
      </c>
      <c r="R709" t="str">
        <f t="shared" si="78"/>
        <v>medium</v>
      </c>
      <c r="S709" t="str">
        <f t="shared" si="79"/>
        <v>Low</v>
      </c>
      <c r="T709" t="str">
        <f t="shared" si="80"/>
        <v>Jul</v>
      </c>
      <c r="U709">
        <f t="shared" si="81"/>
        <v>2022</v>
      </c>
      <c r="V709" t="str">
        <f t="shared" si="82"/>
        <v>0-5</v>
      </c>
      <c r="W709" t="str">
        <f t="shared" si="83"/>
        <v>Slow</v>
      </c>
    </row>
    <row r="710" spans="1:23" x14ac:dyDescent="0.3">
      <c r="A710">
        <v>600709</v>
      </c>
      <c r="B710">
        <v>93382</v>
      </c>
      <c r="C710">
        <v>18</v>
      </c>
      <c r="D710" t="s">
        <v>4</v>
      </c>
      <c r="E710" t="s">
        <v>11</v>
      </c>
      <c r="F710" t="s">
        <v>22</v>
      </c>
      <c r="G710" t="s">
        <v>21</v>
      </c>
      <c r="H710" s="1">
        <v>45458</v>
      </c>
      <c r="I710" t="s">
        <v>34</v>
      </c>
      <c r="J710">
        <v>75</v>
      </c>
      <c r="K710">
        <v>2.2999999999999998</v>
      </c>
      <c r="L710">
        <v>1264.69</v>
      </c>
      <c r="M710">
        <v>110.02</v>
      </c>
      <c r="N710" t="s">
        <v>50</v>
      </c>
      <c r="O710">
        <v>2</v>
      </c>
      <c r="P710" t="str" cm="1">
        <f t="array" ref="P710">_xlfn.IFS(C710&lt;25,"18-24", C710&lt;=35,"25-35", C710&lt;=50,"36-50",TRUE,"50+")</f>
        <v>18-24</v>
      </c>
      <c r="Q710" t="str">
        <f t="shared" si="77"/>
        <v>new</v>
      </c>
      <c r="R710" t="str">
        <f t="shared" si="78"/>
        <v>high value</v>
      </c>
      <c r="S710" t="str">
        <f t="shared" si="79"/>
        <v>Low</v>
      </c>
      <c r="T710" t="str">
        <f t="shared" si="80"/>
        <v>Jun</v>
      </c>
      <c r="U710">
        <f t="shared" si="81"/>
        <v>2024</v>
      </c>
      <c r="V710" t="str">
        <f t="shared" si="82"/>
        <v>0-5</v>
      </c>
      <c r="W710" t="str">
        <f t="shared" si="83"/>
        <v>Slow</v>
      </c>
    </row>
    <row r="711" spans="1:23" x14ac:dyDescent="0.3">
      <c r="A711">
        <v>600710</v>
      </c>
      <c r="B711">
        <v>91738</v>
      </c>
      <c r="C711">
        <v>32</v>
      </c>
      <c r="D711" t="s">
        <v>7</v>
      </c>
      <c r="E711" t="s">
        <v>5</v>
      </c>
      <c r="F711" t="s">
        <v>32</v>
      </c>
      <c r="G711" t="s">
        <v>31</v>
      </c>
      <c r="H711" s="1">
        <v>45422</v>
      </c>
      <c r="I711" t="s">
        <v>34</v>
      </c>
      <c r="J711">
        <v>56</v>
      </c>
      <c r="K711">
        <v>7.9</v>
      </c>
      <c r="L711">
        <v>1029.6500000000001</v>
      </c>
      <c r="M711">
        <v>28.57</v>
      </c>
      <c r="N711" t="s">
        <v>48</v>
      </c>
      <c r="O711">
        <v>4</v>
      </c>
      <c r="P711" t="str" cm="1">
        <f t="array" ref="P711">_xlfn.IFS(C711&lt;25,"18-24", C711&lt;=35,"25-35", C711&lt;=50,"36-50",TRUE,"50+")</f>
        <v>25-35</v>
      </c>
      <c r="Q711" t="str">
        <f t="shared" si="77"/>
        <v>new</v>
      </c>
      <c r="R711" t="str">
        <f t="shared" si="78"/>
        <v>high value</v>
      </c>
      <c r="S711" t="str">
        <f t="shared" si="79"/>
        <v>medium</v>
      </c>
      <c r="T711" t="str">
        <f t="shared" si="80"/>
        <v>May</v>
      </c>
      <c r="U711">
        <f t="shared" si="81"/>
        <v>2024</v>
      </c>
      <c r="V711" t="str">
        <f t="shared" si="82"/>
        <v>5-10</v>
      </c>
      <c r="W711" t="str">
        <f t="shared" si="83"/>
        <v>Slow</v>
      </c>
    </row>
    <row r="712" spans="1:23" x14ac:dyDescent="0.3">
      <c r="A712">
        <v>600711</v>
      </c>
      <c r="B712">
        <v>56729</v>
      </c>
      <c r="C712">
        <v>57</v>
      </c>
      <c r="D712" t="s">
        <v>4</v>
      </c>
      <c r="E712" t="s">
        <v>5</v>
      </c>
      <c r="F712" t="s">
        <v>22</v>
      </c>
      <c r="G712" t="s">
        <v>25</v>
      </c>
      <c r="H712" s="1">
        <v>45417</v>
      </c>
      <c r="I712" t="s">
        <v>33</v>
      </c>
      <c r="J712">
        <v>60</v>
      </c>
      <c r="K712">
        <v>12.1</v>
      </c>
      <c r="L712">
        <v>809.8</v>
      </c>
      <c r="M712">
        <v>53.33</v>
      </c>
      <c r="N712" t="s">
        <v>47</v>
      </c>
      <c r="O712">
        <v>4</v>
      </c>
      <c r="P712" t="str" cm="1">
        <f t="array" ref="P712">_xlfn.IFS(C712&lt;25,"18-24", C712&lt;=35,"25-35", C712&lt;=50,"36-50",TRUE,"50+")</f>
        <v>50+</v>
      </c>
      <c r="Q712" t="str">
        <f t="shared" si="77"/>
        <v>new</v>
      </c>
      <c r="R712" t="str">
        <f t="shared" si="78"/>
        <v>high value</v>
      </c>
      <c r="S712" t="str">
        <f t="shared" si="79"/>
        <v>medium</v>
      </c>
      <c r="T712" t="str">
        <f t="shared" si="80"/>
        <v>May</v>
      </c>
      <c r="U712">
        <f t="shared" si="81"/>
        <v>2024</v>
      </c>
      <c r="V712" t="str">
        <f t="shared" si="82"/>
        <v>10-15</v>
      </c>
      <c r="W712" t="str">
        <f t="shared" si="83"/>
        <v>Slow</v>
      </c>
    </row>
    <row r="713" spans="1:23" x14ac:dyDescent="0.3">
      <c r="A713">
        <v>600712</v>
      </c>
      <c r="B713">
        <v>83380</v>
      </c>
      <c r="C713">
        <v>23</v>
      </c>
      <c r="D713" t="s">
        <v>4</v>
      </c>
      <c r="E713" t="s">
        <v>13</v>
      </c>
      <c r="F713" t="s">
        <v>24</v>
      </c>
      <c r="G713" t="s">
        <v>25</v>
      </c>
      <c r="H713" s="1">
        <v>44833</v>
      </c>
      <c r="I713" t="s">
        <v>34</v>
      </c>
      <c r="J713">
        <v>79</v>
      </c>
      <c r="K713">
        <v>11.7</v>
      </c>
      <c r="L713">
        <v>729.91</v>
      </c>
      <c r="M713">
        <v>66.92</v>
      </c>
      <c r="N713" t="s">
        <v>50</v>
      </c>
      <c r="O713">
        <v>3</v>
      </c>
      <c r="P713" t="str" cm="1">
        <f t="array" ref="P713">_xlfn.IFS(C713&lt;25,"18-24", C713&lt;=35,"25-35", C713&lt;=50,"36-50",TRUE,"50+")</f>
        <v>18-24</v>
      </c>
      <c r="Q713" t="str">
        <f t="shared" si="77"/>
        <v>new</v>
      </c>
      <c r="R713" t="str">
        <f t="shared" si="78"/>
        <v>high value</v>
      </c>
      <c r="S713" t="str">
        <f t="shared" si="79"/>
        <v>medium</v>
      </c>
      <c r="T713" t="str">
        <f t="shared" si="80"/>
        <v>Sep</v>
      </c>
      <c r="U713">
        <f t="shared" si="81"/>
        <v>2022</v>
      </c>
      <c r="V713" t="str">
        <f t="shared" si="82"/>
        <v>10-15</v>
      </c>
      <c r="W713" t="str">
        <f t="shared" si="83"/>
        <v>Slow</v>
      </c>
    </row>
    <row r="714" spans="1:23" x14ac:dyDescent="0.3">
      <c r="A714">
        <v>600713</v>
      </c>
      <c r="B714">
        <v>11108</v>
      </c>
      <c r="C714">
        <v>54</v>
      </c>
      <c r="D714" t="s">
        <v>7</v>
      </c>
      <c r="E714" t="s">
        <v>16</v>
      </c>
      <c r="F714" t="s">
        <v>18</v>
      </c>
      <c r="G714" t="s">
        <v>23</v>
      </c>
      <c r="H714" s="1">
        <v>45652</v>
      </c>
      <c r="I714" t="s">
        <v>33</v>
      </c>
      <c r="J714">
        <v>45</v>
      </c>
      <c r="K714">
        <v>3.6</v>
      </c>
      <c r="L714">
        <v>818.38</v>
      </c>
      <c r="M714">
        <v>81.98</v>
      </c>
      <c r="N714" t="s">
        <v>48</v>
      </c>
      <c r="O714">
        <v>3</v>
      </c>
      <c r="P714" t="str" cm="1">
        <f t="array" ref="P714">_xlfn.IFS(C714&lt;25,"18-24", C714&lt;=35,"25-35", C714&lt;=50,"36-50",TRUE,"50+")</f>
        <v>50+</v>
      </c>
      <c r="Q714" t="str">
        <f t="shared" si="77"/>
        <v>new</v>
      </c>
      <c r="R714" t="str">
        <f t="shared" si="78"/>
        <v>high value</v>
      </c>
      <c r="S714" t="str">
        <f t="shared" si="79"/>
        <v>medium</v>
      </c>
      <c r="T714" t="str">
        <f t="shared" si="80"/>
        <v>Dec</v>
      </c>
      <c r="U714">
        <f t="shared" si="81"/>
        <v>2024</v>
      </c>
      <c r="V714" t="str">
        <f t="shared" si="82"/>
        <v>0-5</v>
      </c>
      <c r="W714" t="str">
        <f t="shared" si="83"/>
        <v>Medium</v>
      </c>
    </row>
    <row r="715" spans="1:23" x14ac:dyDescent="0.3">
      <c r="A715">
        <v>600714</v>
      </c>
      <c r="B715">
        <v>95696</v>
      </c>
      <c r="C715">
        <v>18</v>
      </c>
      <c r="D715" t="s">
        <v>4</v>
      </c>
      <c r="E715" t="s">
        <v>11</v>
      </c>
      <c r="F715" t="s">
        <v>30</v>
      </c>
      <c r="G715" t="s">
        <v>23</v>
      </c>
      <c r="H715" s="1">
        <v>45455</v>
      </c>
      <c r="I715" t="s">
        <v>33</v>
      </c>
      <c r="J715">
        <v>70</v>
      </c>
      <c r="K715">
        <v>12.8</v>
      </c>
      <c r="L715">
        <v>457.06</v>
      </c>
      <c r="M715">
        <v>117.02</v>
      </c>
      <c r="N715" t="s">
        <v>47</v>
      </c>
      <c r="O715">
        <v>4</v>
      </c>
      <c r="P715" t="str" cm="1">
        <f t="array" ref="P715">_xlfn.IFS(C715&lt;25,"18-24", C715&lt;=35,"25-35", C715&lt;=50,"36-50",TRUE,"50+")</f>
        <v>18-24</v>
      </c>
      <c r="Q715" t="str">
        <f t="shared" si="77"/>
        <v>new</v>
      </c>
      <c r="R715" t="str">
        <f t="shared" si="78"/>
        <v>medium</v>
      </c>
      <c r="S715" t="str">
        <f t="shared" si="79"/>
        <v>medium</v>
      </c>
      <c r="T715" t="str">
        <f t="shared" si="80"/>
        <v>Jun</v>
      </c>
      <c r="U715">
        <f t="shared" si="81"/>
        <v>2024</v>
      </c>
      <c r="V715" t="str">
        <f t="shared" si="82"/>
        <v>10-15</v>
      </c>
      <c r="W715" t="str">
        <f t="shared" si="83"/>
        <v>Slow</v>
      </c>
    </row>
    <row r="716" spans="1:23" x14ac:dyDescent="0.3">
      <c r="A716">
        <v>600715</v>
      </c>
      <c r="B716">
        <v>46860</v>
      </c>
      <c r="C716">
        <v>28</v>
      </c>
      <c r="D716" t="s">
        <v>4</v>
      </c>
      <c r="E716" t="s">
        <v>13</v>
      </c>
      <c r="F716" t="s">
        <v>24</v>
      </c>
      <c r="G716" t="s">
        <v>31</v>
      </c>
      <c r="H716" s="1">
        <v>45334</v>
      </c>
      <c r="I716" t="s">
        <v>33</v>
      </c>
      <c r="J716">
        <v>59</v>
      </c>
      <c r="K716">
        <v>8.3000000000000007</v>
      </c>
      <c r="L716">
        <v>757.91</v>
      </c>
      <c r="M716">
        <v>54.55</v>
      </c>
      <c r="N716" t="s">
        <v>47</v>
      </c>
      <c r="O716">
        <v>1</v>
      </c>
      <c r="P716" t="str" cm="1">
        <f t="array" ref="P716">_xlfn.IFS(C716&lt;25,"18-24", C716&lt;=35,"25-35", C716&lt;=50,"36-50",TRUE,"50+")</f>
        <v>25-35</v>
      </c>
      <c r="Q716" t="str">
        <f t="shared" si="77"/>
        <v>new</v>
      </c>
      <c r="R716" t="str">
        <f t="shared" si="78"/>
        <v>high value</v>
      </c>
      <c r="S716" t="str">
        <f t="shared" si="79"/>
        <v>Low</v>
      </c>
      <c r="T716" t="str">
        <f t="shared" si="80"/>
        <v>Feb</v>
      </c>
      <c r="U716">
        <f t="shared" si="81"/>
        <v>2024</v>
      </c>
      <c r="V716" t="str">
        <f t="shared" si="82"/>
        <v>5-10</v>
      </c>
      <c r="W716" t="str">
        <f t="shared" si="83"/>
        <v>Slow</v>
      </c>
    </row>
    <row r="717" spans="1:23" x14ac:dyDescent="0.3">
      <c r="A717">
        <v>600716</v>
      </c>
      <c r="B717">
        <v>56150</v>
      </c>
      <c r="C717">
        <v>60</v>
      </c>
      <c r="D717" t="s">
        <v>7</v>
      </c>
      <c r="E717" t="s">
        <v>16</v>
      </c>
      <c r="F717" t="s">
        <v>18</v>
      </c>
      <c r="G717" t="s">
        <v>29</v>
      </c>
      <c r="H717" s="1">
        <v>45327</v>
      </c>
      <c r="I717" t="s">
        <v>33</v>
      </c>
      <c r="J717">
        <v>51</v>
      </c>
      <c r="K717">
        <v>8.3000000000000007</v>
      </c>
      <c r="L717">
        <v>706.6</v>
      </c>
      <c r="M717">
        <v>87.4</v>
      </c>
      <c r="N717" t="s">
        <v>49</v>
      </c>
      <c r="O717">
        <v>1</v>
      </c>
      <c r="P717" t="str" cm="1">
        <f t="array" ref="P717">_xlfn.IFS(C717&lt;25,"18-24", C717&lt;=35,"25-35", C717&lt;=50,"36-50",TRUE,"50+")</f>
        <v>50+</v>
      </c>
      <c r="Q717" t="str">
        <f t="shared" si="77"/>
        <v>new</v>
      </c>
      <c r="R717" t="str">
        <f t="shared" si="78"/>
        <v>high value</v>
      </c>
      <c r="S717" t="str">
        <f t="shared" si="79"/>
        <v>Low</v>
      </c>
      <c r="T717" t="str">
        <f t="shared" si="80"/>
        <v>Feb</v>
      </c>
      <c r="U717">
        <f t="shared" si="81"/>
        <v>2024</v>
      </c>
      <c r="V717" t="str">
        <f t="shared" si="82"/>
        <v>5-10</v>
      </c>
      <c r="W717" t="str">
        <f t="shared" si="83"/>
        <v>Slow</v>
      </c>
    </row>
    <row r="718" spans="1:23" x14ac:dyDescent="0.3">
      <c r="A718">
        <v>600717</v>
      </c>
      <c r="B718">
        <v>96697</v>
      </c>
      <c r="C718">
        <v>18</v>
      </c>
      <c r="D718" t="s">
        <v>4</v>
      </c>
      <c r="E718" t="s">
        <v>16</v>
      </c>
      <c r="F718" t="s">
        <v>28</v>
      </c>
      <c r="G718" t="s">
        <v>25</v>
      </c>
      <c r="H718" s="1">
        <v>45253</v>
      </c>
      <c r="I718" t="s">
        <v>33</v>
      </c>
      <c r="J718">
        <v>64</v>
      </c>
      <c r="K718">
        <v>7</v>
      </c>
      <c r="L718">
        <v>1273.5899999999999</v>
      </c>
      <c r="M718">
        <v>35.36</v>
      </c>
      <c r="N718" t="s">
        <v>50</v>
      </c>
      <c r="O718">
        <v>3</v>
      </c>
      <c r="P718" t="str" cm="1">
        <f t="array" ref="P718">_xlfn.IFS(C718&lt;25,"18-24", C718&lt;=35,"25-35", C718&lt;=50,"36-50",TRUE,"50+")</f>
        <v>18-24</v>
      </c>
      <c r="Q718" t="str">
        <f t="shared" si="77"/>
        <v>new</v>
      </c>
      <c r="R718" t="str">
        <f t="shared" si="78"/>
        <v>high value</v>
      </c>
      <c r="S718" t="str">
        <f t="shared" si="79"/>
        <v>medium</v>
      </c>
      <c r="T718" t="str">
        <f t="shared" si="80"/>
        <v>Nov</v>
      </c>
      <c r="U718">
        <f t="shared" si="81"/>
        <v>2023</v>
      </c>
      <c r="V718" t="str">
        <f t="shared" si="82"/>
        <v>5-10</v>
      </c>
      <c r="W718" t="str">
        <f t="shared" si="83"/>
        <v>Slow</v>
      </c>
    </row>
    <row r="719" spans="1:23" x14ac:dyDescent="0.3">
      <c r="A719">
        <v>600718</v>
      </c>
      <c r="B719">
        <v>76437</v>
      </c>
      <c r="C719">
        <v>45</v>
      </c>
      <c r="D719" t="s">
        <v>7</v>
      </c>
      <c r="E719" t="s">
        <v>13</v>
      </c>
      <c r="F719" t="s">
        <v>30</v>
      </c>
      <c r="G719" t="s">
        <v>31</v>
      </c>
      <c r="H719" s="1">
        <v>44653</v>
      </c>
      <c r="I719" t="s">
        <v>33</v>
      </c>
      <c r="J719">
        <v>24</v>
      </c>
      <c r="K719">
        <v>10.8</v>
      </c>
      <c r="L719">
        <v>1041.6300000000001</v>
      </c>
      <c r="M719">
        <v>24.64</v>
      </c>
      <c r="N719" t="s">
        <v>49</v>
      </c>
      <c r="O719">
        <v>1</v>
      </c>
      <c r="P719" t="str" cm="1">
        <f t="array" ref="P719">_xlfn.IFS(C719&lt;25,"18-24", C719&lt;=35,"25-35", C719&lt;=50,"36-50",TRUE,"50+")</f>
        <v>36-50</v>
      </c>
      <c r="Q719" t="str">
        <f t="shared" si="77"/>
        <v>new</v>
      </c>
      <c r="R719" t="str">
        <f t="shared" si="78"/>
        <v>high value</v>
      </c>
      <c r="S719" t="str">
        <f t="shared" si="79"/>
        <v>Low</v>
      </c>
      <c r="T719" t="str">
        <f t="shared" si="80"/>
        <v>Apr</v>
      </c>
      <c r="U719">
        <f t="shared" si="81"/>
        <v>2022</v>
      </c>
      <c r="V719" t="str">
        <f t="shared" si="82"/>
        <v>10-15</v>
      </c>
      <c r="W719" t="str">
        <f t="shared" si="83"/>
        <v>Fast</v>
      </c>
    </row>
    <row r="720" spans="1:23" x14ac:dyDescent="0.3">
      <c r="A720">
        <v>600719</v>
      </c>
      <c r="B720">
        <v>66318</v>
      </c>
      <c r="C720">
        <v>44</v>
      </c>
      <c r="D720" t="s">
        <v>4</v>
      </c>
      <c r="E720" t="s">
        <v>8</v>
      </c>
      <c r="F720" t="s">
        <v>22</v>
      </c>
      <c r="G720" t="s">
        <v>23</v>
      </c>
      <c r="H720" s="1">
        <v>45007</v>
      </c>
      <c r="I720" t="s">
        <v>34</v>
      </c>
      <c r="J720">
        <v>31</v>
      </c>
      <c r="K720">
        <v>2.2999999999999998</v>
      </c>
      <c r="L720">
        <v>1370.28</v>
      </c>
      <c r="M720">
        <v>65.599999999999994</v>
      </c>
      <c r="N720" t="s">
        <v>47</v>
      </c>
      <c r="O720">
        <v>3</v>
      </c>
      <c r="P720" t="str" cm="1">
        <f t="array" ref="P720">_xlfn.IFS(C720&lt;25,"18-24", C720&lt;=35,"25-35", C720&lt;=50,"36-50",TRUE,"50+")</f>
        <v>36-50</v>
      </c>
      <c r="Q720" t="str">
        <f t="shared" si="77"/>
        <v>new</v>
      </c>
      <c r="R720" t="str">
        <f t="shared" si="78"/>
        <v>high value</v>
      </c>
      <c r="S720" t="str">
        <f t="shared" si="79"/>
        <v>medium</v>
      </c>
      <c r="T720" t="str">
        <f t="shared" si="80"/>
        <v>Mar</v>
      </c>
      <c r="U720">
        <f t="shared" si="81"/>
        <v>2023</v>
      </c>
      <c r="V720" t="str">
        <f t="shared" si="82"/>
        <v>0-5</v>
      </c>
      <c r="W720" t="str">
        <f t="shared" si="83"/>
        <v>Medium</v>
      </c>
    </row>
    <row r="721" spans="1:23" x14ac:dyDescent="0.3">
      <c r="A721">
        <v>600720</v>
      </c>
      <c r="B721">
        <v>21724</v>
      </c>
      <c r="C721">
        <v>50</v>
      </c>
      <c r="D721" t="s">
        <v>4</v>
      </c>
      <c r="E721" t="s">
        <v>11</v>
      </c>
      <c r="F721" t="s">
        <v>18</v>
      </c>
      <c r="G721" t="s">
        <v>25</v>
      </c>
      <c r="H721" s="1">
        <v>45142</v>
      </c>
      <c r="I721" t="s">
        <v>34</v>
      </c>
      <c r="J721">
        <v>23</v>
      </c>
      <c r="K721">
        <v>12.5</v>
      </c>
      <c r="L721">
        <v>787.61</v>
      </c>
      <c r="M721">
        <v>34.07</v>
      </c>
      <c r="N721" t="s">
        <v>49</v>
      </c>
      <c r="O721">
        <v>5</v>
      </c>
      <c r="P721" t="str" cm="1">
        <f t="array" ref="P721">_xlfn.IFS(C721&lt;25,"18-24", C721&lt;=35,"25-35", C721&lt;=50,"36-50",TRUE,"50+")</f>
        <v>36-50</v>
      </c>
      <c r="Q721" t="str">
        <f t="shared" si="77"/>
        <v>new</v>
      </c>
      <c r="R721" t="str">
        <f t="shared" si="78"/>
        <v>high value</v>
      </c>
      <c r="S721" t="str">
        <f t="shared" si="79"/>
        <v>High</v>
      </c>
      <c r="T721" t="str">
        <f t="shared" si="80"/>
        <v>Aug</v>
      </c>
      <c r="U721">
        <f t="shared" si="81"/>
        <v>2023</v>
      </c>
      <c r="V721" t="str">
        <f t="shared" si="82"/>
        <v>10-15</v>
      </c>
      <c r="W721" t="str">
        <f t="shared" si="83"/>
        <v>Fast</v>
      </c>
    </row>
    <row r="722" spans="1:23" x14ac:dyDescent="0.3">
      <c r="A722">
        <v>600721</v>
      </c>
      <c r="B722">
        <v>30701</v>
      </c>
      <c r="C722">
        <v>52</v>
      </c>
      <c r="D722" t="s">
        <v>4</v>
      </c>
      <c r="E722" t="s">
        <v>13</v>
      </c>
      <c r="F722" t="s">
        <v>26</v>
      </c>
      <c r="G722" t="s">
        <v>21</v>
      </c>
      <c r="H722" s="1">
        <v>45103</v>
      </c>
      <c r="I722" t="s">
        <v>34</v>
      </c>
      <c r="J722">
        <v>28</v>
      </c>
      <c r="K722">
        <v>14.7</v>
      </c>
      <c r="L722">
        <v>1075.8</v>
      </c>
      <c r="M722">
        <v>75.92</v>
      </c>
      <c r="N722" t="s">
        <v>48</v>
      </c>
      <c r="O722">
        <v>4</v>
      </c>
      <c r="P722" t="str" cm="1">
        <f t="array" ref="P722">_xlfn.IFS(C722&lt;25,"18-24", C722&lt;=35,"25-35", C722&lt;=50,"36-50",TRUE,"50+")</f>
        <v>50+</v>
      </c>
      <c r="Q722" t="str">
        <f t="shared" si="77"/>
        <v>new</v>
      </c>
      <c r="R722" t="str">
        <f t="shared" si="78"/>
        <v>high value</v>
      </c>
      <c r="S722" t="str">
        <f t="shared" si="79"/>
        <v>medium</v>
      </c>
      <c r="T722" t="str">
        <f t="shared" si="80"/>
        <v>Jun</v>
      </c>
      <c r="U722">
        <f t="shared" si="81"/>
        <v>2023</v>
      </c>
      <c r="V722" t="str">
        <f t="shared" si="82"/>
        <v>10-15</v>
      </c>
      <c r="W722" t="str">
        <f t="shared" si="83"/>
        <v>Fast</v>
      </c>
    </row>
    <row r="723" spans="1:23" x14ac:dyDescent="0.3">
      <c r="A723">
        <v>600722</v>
      </c>
      <c r="B723">
        <v>18116</v>
      </c>
      <c r="C723">
        <v>28</v>
      </c>
      <c r="D723" t="s">
        <v>4</v>
      </c>
      <c r="E723" t="s">
        <v>15</v>
      </c>
      <c r="F723" t="s">
        <v>28</v>
      </c>
      <c r="G723" t="s">
        <v>29</v>
      </c>
      <c r="H723" s="1">
        <v>44784</v>
      </c>
      <c r="I723" t="s">
        <v>33</v>
      </c>
      <c r="J723">
        <v>72</v>
      </c>
      <c r="K723">
        <v>1.8</v>
      </c>
      <c r="L723">
        <v>968.48</v>
      </c>
      <c r="M723">
        <v>30.56</v>
      </c>
      <c r="N723" t="s">
        <v>48</v>
      </c>
      <c r="O723">
        <v>5</v>
      </c>
      <c r="P723" t="str" cm="1">
        <f t="array" ref="P723">_xlfn.IFS(C723&lt;25,"18-24", C723&lt;=35,"25-35", C723&lt;=50,"36-50",TRUE,"50+")</f>
        <v>25-35</v>
      </c>
      <c r="Q723" t="str">
        <f t="shared" si="77"/>
        <v>repeat</v>
      </c>
      <c r="R723" t="str">
        <f t="shared" si="78"/>
        <v>high value</v>
      </c>
      <c r="S723" t="str">
        <f t="shared" si="79"/>
        <v>High</v>
      </c>
      <c r="T723" t="str">
        <f t="shared" si="80"/>
        <v>Aug</v>
      </c>
      <c r="U723">
        <f t="shared" si="81"/>
        <v>2022</v>
      </c>
      <c r="V723" t="str">
        <f t="shared" si="82"/>
        <v>0-5</v>
      </c>
      <c r="W723" t="str">
        <f t="shared" si="83"/>
        <v>Slow</v>
      </c>
    </row>
    <row r="724" spans="1:23" x14ac:dyDescent="0.3">
      <c r="A724">
        <v>600723</v>
      </c>
      <c r="B724">
        <v>15695</v>
      </c>
      <c r="C724">
        <v>30</v>
      </c>
      <c r="D724" t="s">
        <v>4</v>
      </c>
      <c r="E724" t="s">
        <v>11</v>
      </c>
      <c r="F724" t="s">
        <v>18</v>
      </c>
      <c r="G724" t="s">
        <v>23</v>
      </c>
      <c r="H724" s="1">
        <v>45044</v>
      </c>
      <c r="I724" t="s">
        <v>34</v>
      </c>
      <c r="J724">
        <v>64</v>
      </c>
      <c r="K724">
        <v>10.4</v>
      </c>
      <c r="L724">
        <v>1431.14</v>
      </c>
      <c r="M724">
        <v>54.82</v>
      </c>
      <c r="N724" t="s">
        <v>50</v>
      </c>
      <c r="O724">
        <v>3</v>
      </c>
      <c r="P724" t="str" cm="1">
        <f t="array" ref="P724">_xlfn.IFS(C724&lt;25,"18-24", C724&lt;=35,"25-35", C724&lt;=50,"36-50",TRUE,"50+")</f>
        <v>25-35</v>
      </c>
      <c r="Q724" t="str">
        <f t="shared" si="77"/>
        <v>new</v>
      </c>
      <c r="R724" t="str">
        <f t="shared" si="78"/>
        <v>high value</v>
      </c>
      <c r="S724" t="str">
        <f t="shared" si="79"/>
        <v>medium</v>
      </c>
      <c r="T724" t="str">
        <f t="shared" si="80"/>
        <v>Apr</v>
      </c>
      <c r="U724">
        <f t="shared" si="81"/>
        <v>2023</v>
      </c>
      <c r="V724" t="str">
        <f t="shared" si="82"/>
        <v>10-15</v>
      </c>
      <c r="W724" t="str">
        <f t="shared" si="83"/>
        <v>Slow</v>
      </c>
    </row>
    <row r="725" spans="1:23" x14ac:dyDescent="0.3">
      <c r="A725">
        <v>600724</v>
      </c>
      <c r="B725">
        <v>38197</v>
      </c>
      <c r="C725">
        <v>56</v>
      </c>
      <c r="D725" t="s">
        <v>7</v>
      </c>
      <c r="E725" t="s">
        <v>16</v>
      </c>
      <c r="F725" t="s">
        <v>19</v>
      </c>
      <c r="G725" t="s">
        <v>25</v>
      </c>
      <c r="H725" s="1">
        <v>45244</v>
      </c>
      <c r="I725" t="s">
        <v>34</v>
      </c>
      <c r="J725">
        <v>47</v>
      </c>
      <c r="K725">
        <v>9.9</v>
      </c>
      <c r="L725">
        <v>375.65</v>
      </c>
      <c r="M725">
        <v>89.92</v>
      </c>
      <c r="N725" t="s">
        <v>47</v>
      </c>
      <c r="O725">
        <v>4</v>
      </c>
      <c r="P725" t="str" cm="1">
        <f t="array" ref="P725">_xlfn.IFS(C725&lt;25,"18-24", C725&lt;=35,"25-35", C725&lt;=50,"36-50",TRUE,"50+")</f>
        <v>50+</v>
      </c>
      <c r="Q725" t="str">
        <f t="shared" si="77"/>
        <v>new</v>
      </c>
      <c r="R725" t="str">
        <f t="shared" si="78"/>
        <v>medium</v>
      </c>
      <c r="S725" t="str">
        <f t="shared" si="79"/>
        <v>medium</v>
      </c>
      <c r="T725" t="str">
        <f t="shared" si="80"/>
        <v>Nov</v>
      </c>
      <c r="U725">
        <f t="shared" si="81"/>
        <v>2023</v>
      </c>
      <c r="V725" t="str">
        <f t="shared" si="82"/>
        <v>5-10</v>
      </c>
      <c r="W725" t="str">
        <f t="shared" si="83"/>
        <v>Slow</v>
      </c>
    </row>
    <row r="726" spans="1:23" x14ac:dyDescent="0.3">
      <c r="A726">
        <v>600725</v>
      </c>
      <c r="B726">
        <v>90886</v>
      </c>
      <c r="C726">
        <v>36</v>
      </c>
      <c r="D726" t="s">
        <v>4</v>
      </c>
      <c r="E726" t="s">
        <v>13</v>
      </c>
      <c r="F726" t="s">
        <v>19</v>
      </c>
      <c r="G726" t="s">
        <v>21</v>
      </c>
      <c r="H726" s="1">
        <v>45415</v>
      </c>
      <c r="I726" t="s">
        <v>34</v>
      </c>
      <c r="J726">
        <v>87</v>
      </c>
      <c r="K726">
        <v>6.1</v>
      </c>
      <c r="L726">
        <v>1321.84</v>
      </c>
      <c r="M726">
        <v>35.6</v>
      </c>
      <c r="N726" t="s">
        <v>47</v>
      </c>
      <c r="O726">
        <v>4</v>
      </c>
      <c r="P726" t="str" cm="1">
        <f t="array" ref="P726">_xlfn.IFS(C726&lt;25,"18-24", C726&lt;=35,"25-35", C726&lt;=50,"36-50",TRUE,"50+")</f>
        <v>36-50</v>
      </c>
      <c r="Q726" t="str">
        <f t="shared" si="77"/>
        <v>new</v>
      </c>
      <c r="R726" t="str">
        <f t="shared" si="78"/>
        <v>high value</v>
      </c>
      <c r="S726" t="str">
        <f t="shared" si="79"/>
        <v>medium</v>
      </c>
      <c r="T726" t="str">
        <f t="shared" si="80"/>
        <v>May</v>
      </c>
      <c r="U726">
        <f t="shared" si="81"/>
        <v>2024</v>
      </c>
      <c r="V726" t="str">
        <f t="shared" si="82"/>
        <v>5-10</v>
      </c>
      <c r="W726" t="str">
        <f t="shared" si="83"/>
        <v>Slow</v>
      </c>
    </row>
    <row r="727" spans="1:23" x14ac:dyDescent="0.3">
      <c r="A727">
        <v>600726</v>
      </c>
      <c r="B727">
        <v>90939</v>
      </c>
      <c r="C727">
        <v>34</v>
      </c>
      <c r="D727" t="s">
        <v>4</v>
      </c>
      <c r="E727" t="s">
        <v>16</v>
      </c>
      <c r="F727" t="s">
        <v>30</v>
      </c>
      <c r="G727" t="s">
        <v>29</v>
      </c>
      <c r="H727" s="1">
        <v>45076</v>
      </c>
      <c r="I727" t="s">
        <v>33</v>
      </c>
      <c r="J727">
        <v>86</v>
      </c>
      <c r="K727">
        <v>8</v>
      </c>
      <c r="L727">
        <v>962.87</v>
      </c>
      <c r="M727">
        <v>33.54</v>
      </c>
      <c r="N727" t="s">
        <v>47</v>
      </c>
      <c r="O727">
        <v>2</v>
      </c>
      <c r="P727" t="str" cm="1">
        <f t="array" ref="P727">_xlfn.IFS(C727&lt;25,"18-24", C727&lt;=35,"25-35", C727&lt;=50,"36-50",TRUE,"50+")</f>
        <v>25-35</v>
      </c>
      <c r="Q727" t="str">
        <f t="shared" si="77"/>
        <v>new</v>
      </c>
      <c r="R727" t="str">
        <f t="shared" si="78"/>
        <v>high value</v>
      </c>
      <c r="S727" t="str">
        <f t="shared" si="79"/>
        <v>Low</v>
      </c>
      <c r="T727" t="str">
        <f t="shared" si="80"/>
        <v>May</v>
      </c>
      <c r="U727">
        <f t="shared" si="81"/>
        <v>2023</v>
      </c>
      <c r="V727" t="str">
        <f t="shared" si="82"/>
        <v>5-10</v>
      </c>
      <c r="W727" t="str">
        <f t="shared" si="83"/>
        <v>Slow</v>
      </c>
    </row>
    <row r="728" spans="1:23" x14ac:dyDescent="0.3">
      <c r="A728">
        <v>600727</v>
      </c>
      <c r="B728">
        <v>37759</v>
      </c>
      <c r="C728">
        <v>30</v>
      </c>
      <c r="D728" t="s">
        <v>7</v>
      </c>
      <c r="E728" t="s">
        <v>5</v>
      </c>
      <c r="F728" t="s">
        <v>22</v>
      </c>
      <c r="G728" t="s">
        <v>21</v>
      </c>
      <c r="H728" s="1">
        <v>45197</v>
      </c>
      <c r="I728" t="s">
        <v>33</v>
      </c>
      <c r="J728">
        <v>72</v>
      </c>
      <c r="K728">
        <v>14.3</v>
      </c>
      <c r="L728">
        <v>390.78</v>
      </c>
      <c r="M728">
        <v>47.11</v>
      </c>
      <c r="N728" t="s">
        <v>50</v>
      </c>
      <c r="O728">
        <v>4</v>
      </c>
      <c r="P728" t="str" cm="1">
        <f t="array" ref="P728">_xlfn.IFS(C728&lt;25,"18-24", C728&lt;=35,"25-35", C728&lt;=50,"36-50",TRUE,"50+")</f>
        <v>25-35</v>
      </c>
      <c r="Q728" t="str">
        <f t="shared" si="77"/>
        <v>new</v>
      </c>
      <c r="R728" t="str">
        <f t="shared" si="78"/>
        <v>medium</v>
      </c>
      <c r="S728" t="str">
        <f t="shared" si="79"/>
        <v>medium</v>
      </c>
      <c r="T728" t="str">
        <f t="shared" si="80"/>
        <v>Sep</v>
      </c>
      <c r="U728">
        <f t="shared" si="81"/>
        <v>2023</v>
      </c>
      <c r="V728" t="str">
        <f t="shared" si="82"/>
        <v>10-15</v>
      </c>
      <c r="W728" t="str">
        <f t="shared" si="83"/>
        <v>Slow</v>
      </c>
    </row>
    <row r="729" spans="1:23" x14ac:dyDescent="0.3">
      <c r="A729">
        <v>600728</v>
      </c>
      <c r="B729">
        <v>58543</v>
      </c>
      <c r="C729">
        <v>18</v>
      </c>
      <c r="D729" t="s">
        <v>7</v>
      </c>
      <c r="E729" t="s">
        <v>13</v>
      </c>
      <c r="F729" t="s">
        <v>26</v>
      </c>
      <c r="G729" t="s">
        <v>31</v>
      </c>
      <c r="H729" s="1">
        <v>44743</v>
      </c>
      <c r="I729" t="s">
        <v>34</v>
      </c>
      <c r="J729">
        <v>58</v>
      </c>
      <c r="K729">
        <v>14.8</v>
      </c>
      <c r="L729">
        <v>1257.46</v>
      </c>
      <c r="M729">
        <v>26.62</v>
      </c>
      <c r="N729" t="s">
        <v>50</v>
      </c>
      <c r="O729">
        <v>1</v>
      </c>
      <c r="P729" t="str" cm="1">
        <f t="array" ref="P729">_xlfn.IFS(C729&lt;25,"18-24", C729&lt;=35,"25-35", C729&lt;=50,"36-50",TRUE,"50+")</f>
        <v>18-24</v>
      </c>
      <c r="Q729" t="str">
        <f t="shared" si="77"/>
        <v>new</v>
      </c>
      <c r="R729" t="str">
        <f t="shared" si="78"/>
        <v>high value</v>
      </c>
      <c r="S729" t="str">
        <f t="shared" si="79"/>
        <v>Low</v>
      </c>
      <c r="T729" t="str">
        <f t="shared" si="80"/>
        <v>Jul</v>
      </c>
      <c r="U729">
        <f t="shared" si="81"/>
        <v>2022</v>
      </c>
      <c r="V729" t="str">
        <f t="shared" si="82"/>
        <v>10-15</v>
      </c>
      <c r="W729" t="str">
        <f t="shared" si="83"/>
        <v>Slow</v>
      </c>
    </row>
    <row r="730" spans="1:23" x14ac:dyDescent="0.3">
      <c r="A730">
        <v>600729</v>
      </c>
      <c r="B730">
        <v>77844</v>
      </c>
      <c r="C730">
        <v>27</v>
      </c>
      <c r="D730" t="s">
        <v>7</v>
      </c>
      <c r="E730" t="s">
        <v>16</v>
      </c>
      <c r="F730" t="s">
        <v>22</v>
      </c>
      <c r="G730" t="s">
        <v>29</v>
      </c>
      <c r="H730" s="1">
        <v>45160</v>
      </c>
      <c r="I730" t="s">
        <v>34</v>
      </c>
      <c r="J730">
        <v>78</v>
      </c>
      <c r="K730">
        <v>2.4</v>
      </c>
      <c r="L730">
        <v>505.33</v>
      </c>
      <c r="M730">
        <v>21.98</v>
      </c>
      <c r="N730" t="s">
        <v>47</v>
      </c>
      <c r="O730">
        <v>4</v>
      </c>
      <c r="P730" t="str" cm="1">
        <f t="array" ref="P730">_xlfn.IFS(C730&lt;25,"18-24", C730&lt;=35,"25-35", C730&lt;=50,"36-50",TRUE,"50+")</f>
        <v>25-35</v>
      </c>
      <c r="Q730" t="str">
        <f t="shared" si="77"/>
        <v>new</v>
      </c>
      <c r="R730" t="str">
        <f t="shared" si="78"/>
        <v>high value</v>
      </c>
      <c r="S730" t="str">
        <f t="shared" si="79"/>
        <v>medium</v>
      </c>
      <c r="T730" t="str">
        <f t="shared" si="80"/>
        <v>Aug</v>
      </c>
      <c r="U730">
        <f t="shared" si="81"/>
        <v>2023</v>
      </c>
      <c r="V730" t="str">
        <f t="shared" si="82"/>
        <v>0-5</v>
      </c>
      <c r="W730" t="str">
        <f t="shared" si="83"/>
        <v>Slow</v>
      </c>
    </row>
    <row r="731" spans="1:23" x14ac:dyDescent="0.3">
      <c r="A731">
        <v>600730</v>
      </c>
      <c r="B731">
        <v>97170</v>
      </c>
      <c r="C731">
        <v>40</v>
      </c>
      <c r="D731" t="s">
        <v>7</v>
      </c>
      <c r="E731" t="s">
        <v>11</v>
      </c>
      <c r="F731" t="s">
        <v>18</v>
      </c>
      <c r="G731" t="s">
        <v>29</v>
      </c>
      <c r="H731" s="1">
        <v>45463</v>
      </c>
      <c r="I731" t="s">
        <v>33</v>
      </c>
      <c r="J731">
        <v>74</v>
      </c>
      <c r="K731">
        <v>4.9000000000000004</v>
      </c>
      <c r="L731">
        <v>981.57</v>
      </c>
      <c r="M731">
        <v>63.64</v>
      </c>
      <c r="N731" t="s">
        <v>49</v>
      </c>
      <c r="O731">
        <v>5</v>
      </c>
      <c r="P731" t="str" cm="1">
        <f t="array" ref="P731">_xlfn.IFS(C731&lt;25,"18-24", C731&lt;=35,"25-35", C731&lt;=50,"36-50",TRUE,"50+")</f>
        <v>36-50</v>
      </c>
      <c r="Q731" t="str">
        <f t="shared" si="77"/>
        <v>new</v>
      </c>
      <c r="R731" t="str">
        <f t="shared" si="78"/>
        <v>high value</v>
      </c>
      <c r="S731" t="str">
        <f t="shared" si="79"/>
        <v>High</v>
      </c>
      <c r="T731" t="str">
        <f t="shared" si="80"/>
        <v>Jun</v>
      </c>
      <c r="U731">
        <f t="shared" si="81"/>
        <v>2024</v>
      </c>
      <c r="V731" t="str">
        <f t="shared" si="82"/>
        <v>0-5</v>
      </c>
      <c r="W731" t="str">
        <f t="shared" si="83"/>
        <v>Slow</v>
      </c>
    </row>
    <row r="732" spans="1:23" x14ac:dyDescent="0.3">
      <c r="A732">
        <v>600731</v>
      </c>
      <c r="B732">
        <v>69996</v>
      </c>
      <c r="C732">
        <v>40</v>
      </c>
      <c r="D732" t="s">
        <v>4</v>
      </c>
      <c r="E732" t="s">
        <v>8</v>
      </c>
      <c r="F732" t="s">
        <v>28</v>
      </c>
      <c r="G732" t="s">
        <v>25</v>
      </c>
      <c r="H732" s="1">
        <v>45084</v>
      </c>
      <c r="I732" t="s">
        <v>34</v>
      </c>
      <c r="J732">
        <v>41</v>
      </c>
      <c r="K732">
        <v>3.3</v>
      </c>
      <c r="L732">
        <v>1155.25</v>
      </c>
      <c r="M732">
        <v>60.3</v>
      </c>
      <c r="N732" t="s">
        <v>47</v>
      </c>
      <c r="O732">
        <v>2</v>
      </c>
      <c r="P732" t="str" cm="1">
        <f t="array" ref="P732">_xlfn.IFS(C732&lt;25,"18-24", C732&lt;=35,"25-35", C732&lt;=50,"36-50",TRUE,"50+")</f>
        <v>36-50</v>
      </c>
      <c r="Q732" t="str">
        <f t="shared" si="77"/>
        <v>new</v>
      </c>
      <c r="R732" t="str">
        <f t="shared" si="78"/>
        <v>high value</v>
      </c>
      <c r="S732" t="str">
        <f t="shared" si="79"/>
        <v>Low</v>
      </c>
      <c r="T732" t="str">
        <f t="shared" si="80"/>
        <v>Jun</v>
      </c>
      <c r="U732">
        <f t="shared" si="81"/>
        <v>2023</v>
      </c>
      <c r="V732" t="str">
        <f t="shared" si="82"/>
        <v>0-5</v>
      </c>
      <c r="W732" t="str">
        <f t="shared" si="83"/>
        <v>Medium</v>
      </c>
    </row>
    <row r="733" spans="1:23" x14ac:dyDescent="0.3">
      <c r="A733">
        <v>600732</v>
      </c>
      <c r="B733">
        <v>76625</v>
      </c>
      <c r="C733">
        <v>33</v>
      </c>
      <c r="D733" t="s">
        <v>4</v>
      </c>
      <c r="E733" t="s">
        <v>16</v>
      </c>
      <c r="F733" t="s">
        <v>19</v>
      </c>
      <c r="G733" t="s">
        <v>21</v>
      </c>
      <c r="H733" s="1">
        <v>45619</v>
      </c>
      <c r="I733" t="s">
        <v>33</v>
      </c>
      <c r="J733">
        <v>55</v>
      </c>
      <c r="K733">
        <v>8.9</v>
      </c>
      <c r="L733">
        <v>1262.1400000000001</v>
      </c>
      <c r="M733">
        <v>30.62</v>
      </c>
      <c r="N733" t="s">
        <v>50</v>
      </c>
      <c r="O733">
        <v>5</v>
      </c>
      <c r="P733" t="str" cm="1">
        <f t="array" ref="P733">_xlfn.IFS(C733&lt;25,"18-24", C733&lt;=35,"25-35", C733&lt;=50,"36-50",TRUE,"50+")</f>
        <v>25-35</v>
      </c>
      <c r="Q733" t="str">
        <f t="shared" si="77"/>
        <v>new</v>
      </c>
      <c r="R733" t="str">
        <f t="shared" si="78"/>
        <v>high value</v>
      </c>
      <c r="S733" t="str">
        <f t="shared" si="79"/>
        <v>High</v>
      </c>
      <c r="T733" t="str">
        <f t="shared" si="80"/>
        <v>Nov</v>
      </c>
      <c r="U733">
        <f t="shared" si="81"/>
        <v>2024</v>
      </c>
      <c r="V733" t="str">
        <f t="shared" si="82"/>
        <v>5-10</v>
      </c>
      <c r="W733" t="str">
        <f t="shared" si="83"/>
        <v>Slow</v>
      </c>
    </row>
    <row r="734" spans="1:23" x14ac:dyDescent="0.3">
      <c r="A734">
        <v>600733</v>
      </c>
      <c r="B734">
        <v>78068</v>
      </c>
      <c r="C734">
        <v>57</v>
      </c>
      <c r="D734" t="s">
        <v>7</v>
      </c>
      <c r="E734" t="s">
        <v>15</v>
      </c>
      <c r="F734" t="s">
        <v>22</v>
      </c>
      <c r="G734" t="s">
        <v>31</v>
      </c>
      <c r="H734" s="1">
        <v>44832</v>
      </c>
      <c r="I734" t="s">
        <v>34</v>
      </c>
      <c r="J734">
        <v>89</v>
      </c>
      <c r="K734">
        <v>9.5</v>
      </c>
      <c r="L734">
        <v>178.04</v>
      </c>
      <c r="M734">
        <v>31.93</v>
      </c>
      <c r="N734" t="s">
        <v>50</v>
      </c>
      <c r="O734">
        <v>4</v>
      </c>
      <c r="P734" t="str" cm="1">
        <f t="array" ref="P734">_xlfn.IFS(C734&lt;25,"18-24", C734&lt;=35,"25-35", C734&lt;=50,"36-50",TRUE,"50+")</f>
        <v>50+</v>
      </c>
      <c r="Q734" t="str">
        <f t="shared" si="77"/>
        <v>new</v>
      </c>
      <c r="R734" t="str">
        <f t="shared" si="78"/>
        <v>low</v>
      </c>
      <c r="S734" t="str">
        <f t="shared" si="79"/>
        <v>medium</v>
      </c>
      <c r="T734" t="str">
        <f t="shared" si="80"/>
        <v>Sep</v>
      </c>
      <c r="U734">
        <f t="shared" si="81"/>
        <v>2022</v>
      </c>
      <c r="V734" t="str">
        <f t="shared" si="82"/>
        <v>5-10</v>
      </c>
      <c r="W734" t="str">
        <f t="shared" si="83"/>
        <v>Slow</v>
      </c>
    </row>
    <row r="735" spans="1:23" x14ac:dyDescent="0.3">
      <c r="A735">
        <v>600734</v>
      </c>
      <c r="B735">
        <v>40374</v>
      </c>
      <c r="C735">
        <v>20</v>
      </c>
      <c r="D735" t="s">
        <v>7</v>
      </c>
      <c r="E735" t="s">
        <v>15</v>
      </c>
      <c r="F735" t="s">
        <v>18</v>
      </c>
      <c r="G735" t="s">
        <v>31</v>
      </c>
      <c r="H735" s="1">
        <v>45124</v>
      </c>
      <c r="I735" t="s">
        <v>33</v>
      </c>
      <c r="J735">
        <v>23</v>
      </c>
      <c r="K735">
        <v>10.1</v>
      </c>
      <c r="L735">
        <v>706.46</v>
      </c>
      <c r="M735">
        <v>113.26</v>
      </c>
      <c r="N735" t="s">
        <v>48</v>
      </c>
      <c r="O735">
        <v>4</v>
      </c>
      <c r="P735" t="str" cm="1">
        <f t="array" ref="P735">_xlfn.IFS(C735&lt;25,"18-24", C735&lt;=35,"25-35", C735&lt;=50,"36-50",TRUE,"50+")</f>
        <v>18-24</v>
      </c>
      <c r="Q735" t="str">
        <f t="shared" si="77"/>
        <v>new</v>
      </c>
      <c r="R735" t="str">
        <f t="shared" si="78"/>
        <v>high value</v>
      </c>
      <c r="S735" t="str">
        <f t="shared" si="79"/>
        <v>medium</v>
      </c>
      <c r="T735" t="str">
        <f t="shared" si="80"/>
        <v>Jul</v>
      </c>
      <c r="U735">
        <f t="shared" si="81"/>
        <v>2023</v>
      </c>
      <c r="V735" t="str">
        <f t="shared" si="82"/>
        <v>10-15</v>
      </c>
      <c r="W735" t="str">
        <f t="shared" si="83"/>
        <v>Fast</v>
      </c>
    </row>
    <row r="736" spans="1:23" x14ac:dyDescent="0.3">
      <c r="A736">
        <v>600735</v>
      </c>
      <c r="B736">
        <v>53586</v>
      </c>
      <c r="C736">
        <v>61</v>
      </c>
      <c r="D736" t="s">
        <v>7</v>
      </c>
      <c r="E736" t="s">
        <v>15</v>
      </c>
      <c r="F736" t="s">
        <v>24</v>
      </c>
      <c r="G736" t="s">
        <v>29</v>
      </c>
      <c r="H736" s="1">
        <v>44955</v>
      </c>
      <c r="I736" t="s">
        <v>33</v>
      </c>
      <c r="J736">
        <v>59</v>
      </c>
      <c r="K736">
        <v>14.1</v>
      </c>
      <c r="L736">
        <v>853.71</v>
      </c>
      <c r="M736">
        <v>33.36</v>
      </c>
      <c r="N736" t="s">
        <v>47</v>
      </c>
      <c r="O736">
        <v>5</v>
      </c>
      <c r="P736" t="str" cm="1">
        <f t="array" ref="P736">_xlfn.IFS(C736&lt;25,"18-24", C736&lt;=35,"25-35", C736&lt;=50,"36-50",TRUE,"50+")</f>
        <v>50+</v>
      </c>
      <c r="Q736" t="str">
        <f t="shared" si="77"/>
        <v>new</v>
      </c>
      <c r="R736" t="str">
        <f t="shared" si="78"/>
        <v>high value</v>
      </c>
      <c r="S736" t="str">
        <f t="shared" si="79"/>
        <v>High</v>
      </c>
      <c r="T736" t="str">
        <f t="shared" si="80"/>
        <v>Jan</v>
      </c>
      <c r="U736">
        <f t="shared" si="81"/>
        <v>2023</v>
      </c>
      <c r="V736" t="str">
        <f t="shared" si="82"/>
        <v>10-15</v>
      </c>
      <c r="W736" t="str">
        <f t="shared" si="83"/>
        <v>Slow</v>
      </c>
    </row>
    <row r="737" spans="1:23" x14ac:dyDescent="0.3">
      <c r="A737">
        <v>600736</v>
      </c>
      <c r="B737">
        <v>65435</v>
      </c>
      <c r="C737">
        <v>30</v>
      </c>
      <c r="D737" t="s">
        <v>4</v>
      </c>
      <c r="E737" t="s">
        <v>13</v>
      </c>
      <c r="F737" t="s">
        <v>22</v>
      </c>
      <c r="G737" t="s">
        <v>21</v>
      </c>
      <c r="H737" s="1">
        <v>45570</v>
      </c>
      <c r="I737" t="s">
        <v>33</v>
      </c>
      <c r="J737">
        <v>40</v>
      </c>
      <c r="K737">
        <v>14.9</v>
      </c>
      <c r="L737">
        <v>1032.3499999999999</v>
      </c>
      <c r="M737">
        <v>44.17</v>
      </c>
      <c r="N737" t="s">
        <v>47</v>
      </c>
      <c r="O737">
        <v>2</v>
      </c>
      <c r="P737" t="str" cm="1">
        <f t="array" ref="P737">_xlfn.IFS(C737&lt;25,"18-24", C737&lt;=35,"25-35", C737&lt;=50,"36-50",TRUE,"50+")</f>
        <v>25-35</v>
      </c>
      <c r="Q737" t="str">
        <f t="shared" si="77"/>
        <v>new</v>
      </c>
      <c r="R737" t="str">
        <f t="shared" si="78"/>
        <v>high value</v>
      </c>
      <c r="S737" t="str">
        <f t="shared" si="79"/>
        <v>Low</v>
      </c>
      <c r="T737" t="str">
        <f t="shared" si="80"/>
        <v>Oct</v>
      </c>
      <c r="U737">
        <f t="shared" si="81"/>
        <v>2024</v>
      </c>
      <c r="V737" t="str">
        <f t="shared" si="82"/>
        <v>10-15</v>
      </c>
      <c r="W737" t="str">
        <f t="shared" si="83"/>
        <v>Medium</v>
      </c>
    </row>
    <row r="738" spans="1:23" x14ac:dyDescent="0.3">
      <c r="A738">
        <v>600737</v>
      </c>
      <c r="B738">
        <v>57011</v>
      </c>
      <c r="C738">
        <v>53</v>
      </c>
      <c r="D738" t="s">
        <v>4</v>
      </c>
      <c r="E738" t="s">
        <v>8</v>
      </c>
      <c r="F738" t="s">
        <v>19</v>
      </c>
      <c r="G738" t="s">
        <v>23</v>
      </c>
      <c r="H738" s="1">
        <v>44666</v>
      </c>
      <c r="I738" t="s">
        <v>33</v>
      </c>
      <c r="J738">
        <v>79</v>
      </c>
      <c r="K738">
        <v>7.7</v>
      </c>
      <c r="L738">
        <v>269.62</v>
      </c>
      <c r="M738">
        <v>67.489999999999995</v>
      </c>
      <c r="N738" t="s">
        <v>47</v>
      </c>
      <c r="O738">
        <v>4</v>
      </c>
      <c r="P738" t="str" cm="1">
        <f t="array" ref="P738">_xlfn.IFS(C738&lt;25,"18-24", C738&lt;=35,"25-35", C738&lt;=50,"36-50",TRUE,"50+")</f>
        <v>50+</v>
      </c>
      <c r="Q738" t="str">
        <f t="shared" si="77"/>
        <v>new</v>
      </c>
      <c r="R738" t="str">
        <f t="shared" si="78"/>
        <v>medium</v>
      </c>
      <c r="S738" t="str">
        <f t="shared" si="79"/>
        <v>medium</v>
      </c>
      <c r="T738" t="str">
        <f t="shared" si="80"/>
        <v>Apr</v>
      </c>
      <c r="U738">
        <f t="shared" si="81"/>
        <v>2022</v>
      </c>
      <c r="V738" t="str">
        <f t="shared" si="82"/>
        <v>5-10</v>
      </c>
      <c r="W738" t="str">
        <f t="shared" si="83"/>
        <v>Slow</v>
      </c>
    </row>
    <row r="739" spans="1:23" x14ac:dyDescent="0.3">
      <c r="A739">
        <v>600738</v>
      </c>
      <c r="B739">
        <v>73123</v>
      </c>
      <c r="C739">
        <v>37</v>
      </c>
      <c r="D739" t="s">
        <v>7</v>
      </c>
      <c r="E739" t="s">
        <v>15</v>
      </c>
      <c r="F739" t="s">
        <v>19</v>
      </c>
      <c r="G739" t="s">
        <v>27</v>
      </c>
      <c r="H739" s="1">
        <v>44955</v>
      </c>
      <c r="I739" t="s">
        <v>33</v>
      </c>
      <c r="J739">
        <v>33</v>
      </c>
      <c r="K739">
        <v>7.9</v>
      </c>
      <c r="L739">
        <v>394.83</v>
      </c>
      <c r="M739">
        <v>97</v>
      </c>
      <c r="N739" t="s">
        <v>49</v>
      </c>
      <c r="O739">
        <v>2</v>
      </c>
      <c r="P739" t="str" cm="1">
        <f t="array" ref="P739">_xlfn.IFS(C739&lt;25,"18-24", C739&lt;=35,"25-35", C739&lt;=50,"36-50",TRUE,"50+")</f>
        <v>36-50</v>
      </c>
      <c r="Q739" t="str">
        <f t="shared" si="77"/>
        <v>new</v>
      </c>
      <c r="R739" t="str">
        <f t="shared" si="78"/>
        <v>medium</v>
      </c>
      <c r="S739" t="str">
        <f t="shared" si="79"/>
        <v>Low</v>
      </c>
      <c r="T739" t="str">
        <f t="shared" si="80"/>
        <v>Jan</v>
      </c>
      <c r="U739">
        <f t="shared" si="81"/>
        <v>2023</v>
      </c>
      <c r="V739" t="str">
        <f t="shared" si="82"/>
        <v>5-10</v>
      </c>
      <c r="W739" t="str">
        <f t="shared" si="83"/>
        <v>Medium</v>
      </c>
    </row>
    <row r="740" spans="1:23" x14ac:dyDescent="0.3">
      <c r="A740">
        <v>600739</v>
      </c>
      <c r="B740">
        <v>48073</v>
      </c>
      <c r="C740">
        <v>61</v>
      </c>
      <c r="D740" t="s">
        <v>4</v>
      </c>
      <c r="E740" t="s">
        <v>11</v>
      </c>
      <c r="F740" t="s">
        <v>30</v>
      </c>
      <c r="G740" t="s">
        <v>23</v>
      </c>
      <c r="H740" s="1">
        <v>44643</v>
      </c>
      <c r="I740" t="s">
        <v>33</v>
      </c>
      <c r="J740">
        <v>62</v>
      </c>
      <c r="K740">
        <v>7.9</v>
      </c>
      <c r="L740">
        <v>479.22</v>
      </c>
      <c r="M740">
        <v>44.11</v>
      </c>
      <c r="N740" t="s">
        <v>50</v>
      </c>
      <c r="O740">
        <v>4</v>
      </c>
      <c r="P740" t="str" cm="1">
        <f t="array" ref="P740">_xlfn.IFS(C740&lt;25,"18-24", C740&lt;=35,"25-35", C740&lt;=50,"36-50",TRUE,"50+")</f>
        <v>50+</v>
      </c>
      <c r="Q740" t="str">
        <f t="shared" si="77"/>
        <v>new</v>
      </c>
      <c r="R740" t="str">
        <f t="shared" si="78"/>
        <v>medium</v>
      </c>
      <c r="S740" t="str">
        <f t="shared" si="79"/>
        <v>medium</v>
      </c>
      <c r="T740" t="str">
        <f t="shared" si="80"/>
        <v>Mar</v>
      </c>
      <c r="U740">
        <f t="shared" si="81"/>
        <v>2022</v>
      </c>
      <c r="V740" t="str">
        <f t="shared" si="82"/>
        <v>5-10</v>
      </c>
      <c r="W740" t="str">
        <f t="shared" si="83"/>
        <v>Slow</v>
      </c>
    </row>
    <row r="741" spans="1:23" x14ac:dyDescent="0.3">
      <c r="A741">
        <v>600740</v>
      </c>
      <c r="B741">
        <v>38003</v>
      </c>
      <c r="C741">
        <v>32</v>
      </c>
      <c r="D741" t="s">
        <v>7</v>
      </c>
      <c r="E741" t="s">
        <v>15</v>
      </c>
      <c r="F741" t="s">
        <v>19</v>
      </c>
      <c r="G741" t="s">
        <v>25</v>
      </c>
      <c r="H741" s="1">
        <v>44882</v>
      </c>
      <c r="I741" t="s">
        <v>34</v>
      </c>
      <c r="J741">
        <v>24</v>
      </c>
      <c r="K741">
        <v>13.6</v>
      </c>
      <c r="L741">
        <v>180.2</v>
      </c>
      <c r="M741">
        <v>112.61</v>
      </c>
      <c r="N741" t="s">
        <v>49</v>
      </c>
      <c r="O741">
        <v>5</v>
      </c>
      <c r="P741" t="str" cm="1">
        <f t="array" ref="P741">_xlfn.IFS(C741&lt;25,"18-24", C741&lt;=35,"25-35", C741&lt;=50,"36-50",TRUE,"50+")</f>
        <v>25-35</v>
      </c>
      <c r="Q741" t="str">
        <f t="shared" si="77"/>
        <v>new</v>
      </c>
      <c r="R741" t="str">
        <f t="shared" si="78"/>
        <v>low</v>
      </c>
      <c r="S741" t="str">
        <f t="shared" si="79"/>
        <v>High</v>
      </c>
      <c r="T741" t="str">
        <f t="shared" si="80"/>
        <v>Nov</v>
      </c>
      <c r="U741">
        <f t="shared" si="81"/>
        <v>2022</v>
      </c>
      <c r="V741" t="str">
        <f t="shared" si="82"/>
        <v>10-15</v>
      </c>
      <c r="W741" t="str">
        <f t="shared" si="83"/>
        <v>Fast</v>
      </c>
    </row>
    <row r="742" spans="1:23" x14ac:dyDescent="0.3">
      <c r="A742">
        <v>600741</v>
      </c>
      <c r="B742">
        <v>79078</v>
      </c>
      <c r="C742">
        <v>35</v>
      </c>
      <c r="D742" t="s">
        <v>7</v>
      </c>
      <c r="E742" t="s">
        <v>8</v>
      </c>
      <c r="F742" t="s">
        <v>24</v>
      </c>
      <c r="G742" t="s">
        <v>21</v>
      </c>
      <c r="H742" s="1">
        <v>44788</v>
      </c>
      <c r="I742" t="s">
        <v>34</v>
      </c>
      <c r="J742">
        <v>66</v>
      </c>
      <c r="K742">
        <v>6.9</v>
      </c>
      <c r="L742">
        <v>779.54</v>
      </c>
      <c r="M742">
        <v>99.08</v>
      </c>
      <c r="N742" t="s">
        <v>47</v>
      </c>
      <c r="O742">
        <v>1</v>
      </c>
      <c r="P742" t="str" cm="1">
        <f t="array" ref="P742">_xlfn.IFS(C742&lt;25,"18-24", C742&lt;=35,"25-35", C742&lt;=50,"36-50",TRUE,"50+")</f>
        <v>25-35</v>
      </c>
      <c r="Q742" t="str">
        <f t="shared" si="77"/>
        <v>new</v>
      </c>
      <c r="R742" t="str">
        <f t="shared" si="78"/>
        <v>high value</v>
      </c>
      <c r="S742" t="str">
        <f t="shared" si="79"/>
        <v>Low</v>
      </c>
      <c r="T742" t="str">
        <f t="shared" si="80"/>
        <v>Aug</v>
      </c>
      <c r="U742">
        <f t="shared" si="81"/>
        <v>2022</v>
      </c>
      <c r="V742" t="str">
        <f t="shared" si="82"/>
        <v>5-10</v>
      </c>
      <c r="W742" t="str">
        <f t="shared" si="83"/>
        <v>Slow</v>
      </c>
    </row>
    <row r="743" spans="1:23" x14ac:dyDescent="0.3">
      <c r="A743">
        <v>600742</v>
      </c>
      <c r="B743">
        <v>13733</v>
      </c>
      <c r="C743">
        <v>22</v>
      </c>
      <c r="D743" t="s">
        <v>4</v>
      </c>
      <c r="E743" t="s">
        <v>16</v>
      </c>
      <c r="F743" t="s">
        <v>30</v>
      </c>
      <c r="G743" t="s">
        <v>21</v>
      </c>
      <c r="H743" s="1">
        <v>45404</v>
      </c>
      <c r="I743" t="s">
        <v>33</v>
      </c>
      <c r="J743">
        <v>34</v>
      </c>
      <c r="K743">
        <v>1.6</v>
      </c>
      <c r="L743">
        <v>948.23</v>
      </c>
      <c r="M743">
        <v>46.17</v>
      </c>
      <c r="N743" t="s">
        <v>48</v>
      </c>
      <c r="O743">
        <v>3</v>
      </c>
      <c r="P743" t="str" cm="1">
        <f t="array" ref="P743">_xlfn.IFS(C743&lt;25,"18-24", C743&lt;=35,"25-35", C743&lt;=50,"36-50",TRUE,"50+")</f>
        <v>18-24</v>
      </c>
      <c r="Q743" t="str">
        <f t="shared" si="77"/>
        <v>repeat</v>
      </c>
      <c r="R743" t="str">
        <f t="shared" si="78"/>
        <v>high value</v>
      </c>
      <c r="S743" t="str">
        <f t="shared" si="79"/>
        <v>medium</v>
      </c>
      <c r="T743" t="str">
        <f t="shared" si="80"/>
        <v>Apr</v>
      </c>
      <c r="U743">
        <f t="shared" si="81"/>
        <v>2024</v>
      </c>
      <c r="V743" t="str">
        <f t="shared" si="82"/>
        <v>0-5</v>
      </c>
      <c r="W743" t="str">
        <f t="shared" si="83"/>
        <v>Medium</v>
      </c>
    </row>
    <row r="744" spans="1:23" x14ac:dyDescent="0.3">
      <c r="A744">
        <v>600743</v>
      </c>
      <c r="B744">
        <v>53203</v>
      </c>
      <c r="C744">
        <v>63</v>
      </c>
      <c r="D744" t="s">
        <v>7</v>
      </c>
      <c r="E744" t="s">
        <v>5</v>
      </c>
      <c r="F744" t="s">
        <v>24</v>
      </c>
      <c r="G744" t="s">
        <v>31</v>
      </c>
      <c r="H744" s="1">
        <v>45267</v>
      </c>
      <c r="I744" t="s">
        <v>33</v>
      </c>
      <c r="J744">
        <v>82</v>
      </c>
      <c r="K744">
        <v>3.7</v>
      </c>
      <c r="L744">
        <v>330.68</v>
      </c>
      <c r="M744">
        <v>103.63</v>
      </c>
      <c r="N744" t="s">
        <v>47</v>
      </c>
      <c r="O744">
        <v>2</v>
      </c>
      <c r="P744" t="str" cm="1">
        <f t="array" ref="P744">_xlfn.IFS(C744&lt;25,"18-24", C744&lt;=35,"25-35", C744&lt;=50,"36-50",TRUE,"50+")</f>
        <v>50+</v>
      </c>
      <c r="Q744" t="str">
        <f t="shared" si="77"/>
        <v>new</v>
      </c>
      <c r="R744" t="str">
        <f t="shared" si="78"/>
        <v>medium</v>
      </c>
      <c r="S744" t="str">
        <f t="shared" si="79"/>
        <v>Low</v>
      </c>
      <c r="T744" t="str">
        <f t="shared" si="80"/>
        <v>Dec</v>
      </c>
      <c r="U744">
        <f t="shared" si="81"/>
        <v>2023</v>
      </c>
      <c r="V744" t="str">
        <f t="shared" si="82"/>
        <v>0-5</v>
      </c>
      <c r="W744" t="str">
        <f t="shared" si="83"/>
        <v>Slow</v>
      </c>
    </row>
    <row r="745" spans="1:23" x14ac:dyDescent="0.3">
      <c r="A745">
        <v>600744</v>
      </c>
      <c r="B745">
        <v>56722</v>
      </c>
      <c r="C745">
        <v>29</v>
      </c>
      <c r="D745" t="s">
        <v>7</v>
      </c>
      <c r="E745" t="s">
        <v>11</v>
      </c>
      <c r="F745" t="s">
        <v>24</v>
      </c>
      <c r="G745" t="s">
        <v>31</v>
      </c>
      <c r="H745" s="1">
        <v>44731</v>
      </c>
      <c r="I745" t="s">
        <v>33</v>
      </c>
      <c r="J745">
        <v>33</v>
      </c>
      <c r="K745">
        <v>11.7</v>
      </c>
      <c r="L745">
        <v>424.33</v>
      </c>
      <c r="M745">
        <v>57.69</v>
      </c>
      <c r="N745" t="s">
        <v>48</v>
      </c>
      <c r="O745">
        <v>2</v>
      </c>
      <c r="P745" t="str" cm="1">
        <f t="array" ref="P745">_xlfn.IFS(C745&lt;25,"18-24", C745&lt;=35,"25-35", C745&lt;=50,"36-50",TRUE,"50+")</f>
        <v>25-35</v>
      </c>
      <c r="Q745" t="str">
        <f t="shared" si="77"/>
        <v>new</v>
      </c>
      <c r="R745" t="str">
        <f t="shared" si="78"/>
        <v>medium</v>
      </c>
      <c r="S745" t="str">
        <f t="shared" si="79"/>
        <v>Low</v>
      </c>
      <c r="T745" t="str">
        <f t="shared" si="80"/>
        <v>Jun</v>
      </c>
      <c r="U745">
        <f t="shared" si="81"/>
        <v>2022</v>
      </c>
      <c r="V745" t="str">
        <f t="shared" si="82"/>
        <v>10-15</v>
      </c>
      <c r="W745" t="str">
        <f t="shared" si="83"/>
        <v>Medium</v>
      </c>
    </row>
    <row r="746" spans="1:23" x14ac:dyDescent="0.3">
      <c r="A746">
        <v>600745</v>
      </c>
      <c r="B746">
        <v>88436</v>
      </c>
      <c r="C746">
        <v>21</v>
      </c>
      <c r="D746" t="s">
        <v>4</v>
      </c>
      <c r="E746" t="s">
        <v>15</v>
      </c>
      <c r="F746" t="s">
        <v>26</v>
      </c>
      <c r="G746" t="s">
        <v>31</v>
      </c>
      <c r="H746" s="1">
        <v>44582</v>
      </c>
      <c r="I746" t="s">
        <v>34</v>
      </c>
      <c r="J746">
        <v>41</v>
      </c>
      <c r="K746">
        <v>11.9</v>
      </c>
      <c r="L746">
        <v>412.4</v>
      </c>
      <c r="M746">
        <v>73.09</v>
      </c>
      <c r="N746" t="s">
        <v>49</v>
      </c>
      <c r="O746">
        <v>3</v>
      </c>
      <c r="P746" t="str" cm="1">
        <f t="array" ref="P746">_xlfn.IFS(C746&lt;25,"18-24", C746&lt;=35,"25-35", C746&lt;=50,"36-50",TRUE,"50+")</f>
        <v>18-24</v>
      </c>
      <c r="Q746" t="str">
        <f t="shared" si="77"/>
        <v>new</v>
      </c>
      <c r="R746" t="str">
        <f t="shared" si="78"/>
        <v>medium</v>
      </c>
      <c r="S746" t="str">
        <f t="shared" si="79"/>
        <v>medium</v>
      </c>
      <c r="T746" t="str">
        <f t="shared" si="80"/>
        <v>Jan</v>
      </c>
      <c r="U746">
        <f t="shared" si="81"/>
        <v>2022</v>
      </c>
      <c r="V746" t="str">
        <f t="shared" si="82"/>
        <v>10-15</v>
      </c>
      <c r="W746" t="str">
        <f t="shared" si="83"/>
        <v>Medium</v>
      </c>
    </row>
    <row r="747" spans="1:23" x14ac:dyDescent="0.3">
      <c r="A747">
        <v>600746</v>
      </c>
      <c r="B747">
        <v>33802</v>
      </c>
      <c r="C747">
        <v>28</v>
      </c>
      <c r="D747" t="s">
        <v>7</v>
      </c>
      <c r="E747" t="s">
        <v>13</v>
      </c>
      <c r="F747" t="s">
        <v>28</v>
      </c>
      <c r="G747" t="s">
        <v>27</v>
      </c>
      <c r="H747" s="1">
        <v>44914</v>
      </c>
      <c r="I747" t="s">
        <v>33</v>
      </c>
      <c r="J747">
        <v>28</v>
      </c>
      <c r="K747">
        <v>13.7</v>
      </c>
      <c r="L747">
        <v>549</v>
      </c>
      <c r="M747">
        <v>38.159999999999997</v>
      </c>
      <c r="N747" t="s">
        <v>49</v>
      </c>
      <c r="O747">
        <v>2</v>
      </c>
      <c r="P747" t="str" cm="1">
        <f t="array" ref="P747">_xlfn.IFS(C747&lt;25,"18-24", C747&lt;=35,"25-35", C747&lt;=50,"36-50",TRUE,"50+")</f>
        <v>25-35</v>
      </c>
      <c r="Q747" t="str">
        <f t="shared" si="77"/>
        <v>new</v>
      </c>
      <c r="R747" t="str">
        <f t="shared" si="78"/>
        <v>high value</v>
      </c>
      <c r="S747" t="str">
        <f t="shared" si="79"/>
        <v>Low</v>
      </c>
      <c r="T747" t="str">
        <f t="shared" si="80"/>
        <v>Dec</v>
      </c>
      <c r="U747">
        <f t="shared" si="81"/>
        <v>2022</v>
      </c>
      <c r="V747" t="str">
        <f t="shared" si="82"/>
        <v>10-15</v>
      </c>
      <c r="W747" t="str">
        <f t="shared" si="83"/>
        <v>Fast</v>
      </c>
    </row>
    <row r="748" spans="1:23" x14ac:dyDescent="0.3">
      <c r="A748">
        <v>600747</v>
      </c>
      <c r="B748">
        <v>88443</v>
      </c>
      <c r="C748">
        <v>63</v>
      </c>
      <c r="D748" t="s">
        <v>7</v>
      </c>
      <c r="E748" t="s">
        <v>11</v>
      </c>
      <c r="F748" t="s">
        <v>30</v>
      </c>
      <c r="G748" t="s">
        <v>31</v>
      </c>
      <c r="H748" s="1">
        <v>44897</v>
      </c>
      <c r="I748" t="s">
        <v>34</v>
      </c>
      <c r="J748">
        <v>41</v>
      </c>
      <c r="K748">
        <v>4.7</v>
      </c>
      <c r="L748">
        <v>1096.3800000000001</v>
      </c>
      <c r="M748">
        <v>50.78</v>
      </c>
      <c r="N748" t="s">
        <v>47</v>
      </c>
      <c r="O748">
        <v>5</v>
      </c>
      <c r="P748" t="str" cm="1">
        <f t="array" ref="P748">_xlfn.IFS(C748&lt;25,"18-24", C748&lt;=35,"25-35", C748&lt;=50,"36-50",TRUE,"50+")</f>
        <v>50+</v>
      </c>
      <c r="Q748" t="str">
        <f t="shared" si="77"/>
        <v>new</v>
      </c>
      <c r="R748" t="str">
        <f t="shared" si="78"/>
        <v>high value</v>
      </c>
      <c r="S748" t="str">
        <f t="shared" si="79"/>
        <v>High</v>
      </c>
      <c r="T748" t="str">
        <f t="shared" si="80"/>
        <v>Dec</v>
      </c>
      <c r="U748">
        <f t="shared" si="81"/>
        <v>2022</v>
      </c>
      <c r="V748" t="str">
        <f t="shared" si="82"/>
        <v>0-5</v>
      </c>
      <c r="W748" t="str">
        <f t="shared" si="83"/>
        <v>Medium</v>
      </c>
    </row>
    <row r="749" spans="1:23" x14ac:dyDescent="0.3">
      <c r="A749">
        <v>600748</v>
      </c>
      <c r="B749">
        <v>44650</v>
      </c>
      <c r="C749">
        <v>46</v>
      </c>
      <c r="D749" t="s">
        <v>7</v>
      </c>
      <c r="E749" t="s">
        <v>16</v>
      </c>
      <c r="F749" t="s">
        <v>32</v>
      </c>
      <c r="G749" t="s">
        <v>23</v>
      </c>
      <c r="H749" s="1">
        <v>44809</v>
      </c>
      <c r="I749" t="s">
        <v>34</v>
      </c>
      <c r="J749">
        <v>74</v>
      </c>
      <c r="K749">
        <v>7.1</v>
      </c>
      <c r="L749">
        <v>931.07</v>
      </c>
      <c r="M749">
        <v>44.34</v>
      </c>
      <c r="N749" t="s">
        <v>48</v>
      </c>
      <c r="O749">
        <v>1</v>
      </c>
      <c r="P749" t="str" cm="1">
        <f t="array" ref="P749">_xlfn.IFS(C749&lt;25,"18-24", C749&lt;=35,"25-35", C749&lt;=50,"36-50",TRUE,"50+")</f>
        <v>36-50</v>
      </c>
      <c r="Q749" t="str">
        <f t="shared" si="77"/>
        <v>new</v>
      </c>
      <c r="R749" t="str">
        <f t="shared" si="78"/>
        <v>high value</v>
      </c>
      <c r="S749" t="str">
        <f t="shared" si="79"/>
        <v>Low</v>
      </c>
      <c r="T749" t="str">
        <f t="shared" si="80"/>
        <v>Sep</v>
      </c>
      <c r="U749">
        <f t="shared" si="81"/>
        <v>2022</v>
      </c>
      <c r="V749" t="str">
        <f t="shared" si="82"/>
        <v>5-10</v>
      </c>
      <c r="W749" t="str">
        <f t="shared" si="83"/>
        <v>Slow</v>
      </c>
    </row>
    <row r="750" spans="1:23" x14ac:dyDescent="0.3">
      <c r="A750">
        <v>600749</v>
      </c>
      <c r="B750">
        <v>17305</v>
      </c>
      <c r="C750">
        <v>60</v>
      </c>
      <c r="D750" t="s">
        <v>7</v>
      </c>
      <c r="E750" t="s">
        <v>11</v>
      </c>
      <c r="F750" t="s">
        <v>19</v>
      </c>
      <c r="G750" t="s">
        <v>23</v>
      </c>
      <c r="H750" s="1">
        <v>44893</v>
      </c>
      <c r="I750" t="s">
        <v>33</v>
      </c>
      <c r="J750">
        <v>45</v>
      </c>
      <c r="K750">
        <v>14.1</v>
      </c>
      <c r="L750">
        <v>205.59</v>
      </c>
      <c r="M750">
        <v>63</v>
      </c>
      <c r="N750" t="s">
        <v>49</v>
      </c>
      <c r="O750">
        <v>4</v>
      </c>
      <c r="P750" t="str" cm="1">
        <f t="array" ref="P750">_xlfn.IFS(C750&lt;25,"18-24", C750&lt;=35,"25-35", C750&lt;=50,"36-50",TRUE,"50+")</f>
        <v>50+</v>
      </c>
      <c r="Q750" t="str">
        <f t="shared" si="77"/>
        <v>new</v>
      </c>
      <c r="R750" t="str">
        <f t="shared" si="78"/>
        <v>low</v>
      </c>
      <c r="S750" t="str">
        <f t="shared" si="79"/>
        <v>medium</v>
      </c>
      <c r="T750" t="str">
        <f t="shared" si="80"/>
        <v>Nov</v>
      </c>
      <c r="U750">
        <f t="shared" si="81"/>
        <v>2022</v>
      </c>
      <c r="V750" t="str">
        <f t="shared" si="82"/>
        <v>10-15</v>
      </c>
      <c r="W750" t="str">
        <f t="shared" si="83"/>
        <v>Medium</v>
      </c>
    </row>
    <row r="751" spans="1:23" x14ac:dyDescent="0.3">
      <c r="A751">
        <v>600750</v>
      </c>
      <c r="B751">
        <v>70646</v>
      </c>
      <c r="C751">
        <v>60</v>
      </c>
      <c r="D751" t="s">
        <v>4</v>
      </c>
      <c r="E751" t="s">
        <v>11</v>
      </c>
      <c r="F751" t="s">
        <v>32</v>
      </c>
      <c r="G751" t="s">
        <v>23</v>
      </c>
      <c r="H751" s="1">
        <v>45114</v>
      </c>
      <c r="I751" t="s">
        <v>34</v>
      </c>
      <c r="J751">
        <v>25</v>
      </c>
      <c r="K751">
        <v>5.2</v>
      </c>
      <c r="L751">
        <v>206.49</v>
      </c>
      <c r="M751">
        <v>108.08</v>
      </c>
      <c r="N751" t="s">
        <v>49</v>
      </c>
      <c r="O751">
        <v>3</v>
      </c>
      <c r="P751" t="str" cm="1">
        <f t="array" ref="P751">_xlfn.IFS(C751&lt;25,"18-24", C751&lt;=35,"25-35", C751&lt;=50,"36-50",TRUE,"50+")</f>
        <v>50+</v>
      </c>
      <c r="Q751" t="str">
        <f t="shared" si="77"/>
        <v>new</v>
      </c>
      <c r="R751" t="str">
        <f t="shared" si="78"/>
        <v>low</v>
      </c>
      <c r="S751" t="str">
        <f t="shared" si="79"/>
        <v>medium</v>
      </c>
      <c r="T751" t="str">
        <f t="shared" si="80"/>
        <v>Jul</v>
      </c>
      <c r="U751">
        <f t="shared" si="81"/>
        <v>2023</v>
      </c>
      <c r="V751" t="str">
        <f t="shared" si="82"/>
        <v>5-10</v>
      </c>
      <c r="W751" t="str">
        <f t="shared" si="83"/>
        <v>Fast</v>
      </c>
    </row>
    <row r="752" spans="1:23" x14ac:dyDescent="0.3">
      <c r="A752">
        <v>600751</v>
      </c>
      <c r="B752">
        <v>19928</v>
      </c>
      <c r="C752">
        <v>25</v>
      </c>
      <c r="D752" t="s">
        <v>4</v>
      </c>
      <c r="E752" t="s">
        <v>15</v>
      </c>
      <c r="F752" t="s">
        <v>26</v>
      </c>
      <c r="G752" t="s">
        <v>21</v>
      </c>
      <c r="H752" s="1">
        <v>45559</v>
      </c>
      <c r="I752" t="s">
        <v>34</v>
      </c>
      <c r="J752">
        <v>40</v>
      </c>
      <c r="K752">
        <v>11.7</v>
      </c>
      <c r="L752">
        <v>357.34</v>
      </c>
      <c r="M752">
        <v>85.72</v>
      </c>
      <c r="N752" t="s">
        <v>50</v>
      </c>
      <c r="O752">
        <v>5</v>
      </c>
      <c r="P752" t="str" cm="1">
        <f t="array" ref="P752">_xlfn.IFS(C752&lt;25,"18-24", C752&lt;=35,"25-35", C752&lt;=50,"36-50",TRUE,"50+")</f>
        <v>25-35</v>
      </c>
      <c r="Q752" t="str">
        <f t="shared" si="77"/>
        <v>new</v>
      </c>
      <c r="R752" t="str">
        <f t="shared" si="78"/>
        <v>medium</v>
      </c>
      <c r="S752" t="str">
        <f t="shared" si="79"/>
        <v>High</v>
      </c>
      <c r="T752" t="str">
        <f t="shared" si="80"/>
        <v>Sep</v>
      </c>
      <c r="U752">
        <f t="shared" si="81"/>
        <v>2024</v>
      </c>
      <c r="V752" t="str">
        <f t="shared" si="82"/>
        <v>10-15</v>
      </c>
      <c r="W752" t="str">
        <f t="shared" si="83"/>
        <v>Medium</v>
      </c>
    </row>
    <row r="753" spans="1:23" x14ac:dyDescent="0.3">
      <c r="A753">
        <v>600752</v>
      </c>
      <c r="B753">
        <v>28379</v>
      </c>
      <c r="C753">
        <v>63</v>
      </c>
      <c r="D753" t="s">
        <v>7</v>
      </c>
      <c r="E753" t="s">
        <v>13</v>
      </c>
      <c r="F753" t="s">
        <v>32</v>
      </c>
      <c r="G753" t="s">
        <v>21</v>
      </c>
      <c r="H753" s="1">
        <v>45023</v>
      </c>
      <c r="I753" t="s">
        <v>34</v>
      </c>
      <c r="J753">
        <v>48</v>
      </c>
      <c r="K753">
        <v>13.8</v>
      </c>
      <c r="L753">
        <v>753.76</v>
      </c>
      <c r="M753">
        <v>97.78</v>
      </c>
      <c r="N753" t="s">
        <v>50</v>
      </c>
      <c r="O753">
        <v>5</v>
      </c>
      <c r="P753" t="str" cm="1">
        <f t="array" ref="P753">_xlfn.IFS(C753&lt;25,"18-24", C753&lt;=35,"25-35", C753&lt;=50,"36-50",TRUE,"50+")</f>
        <v>50+</v>
      </c>
      <c r="Q753" t="str">
        <f t="shared" si="77"/>
        <v>new</v>
      </c>
      <c r="R753" t="str">
        <f t="shared" si="78"/>
        <v>high value</v>
      </c>
      <c r="S753" t="str">
        <f t="shared" si="79"/>
        <v>High</v>
      </c>
      <c r="T753" t="str">
        <f t="shared" si="80"/>
        <v>Apr</v>
      </c>
      <c r="U753">
        <f t="shared" si="81"/>
        <v>2023</v>
      </c>
      <c r="V753" t="str">
        <f t="shared" si="82"/>
        <v>10-15</v>
      </c>
      <c r="W753" t="str">
        <f t="shared" si="83"/>
        <v>Slow</v>
      </c>
    </row>
    <row r="754" spans="1:23" x14ac:dyDescent="0.3">
      <c r="A754">
        <v>600753</v>
      </c>
      <c r="B754">
        <v>23064</v>
      </c>
      <c r="C754">
        <v>32</v>
      </c>
      <c r="D754" t="s">
        <v>7</v>
      </c>
      <c r="E754" t="s">
        <v>13</v>
      </c>
      <c r="F754" t="s">
        <v>32</v>
      </c>
      <c r="G754" t="s">
        <v>23</v>
      </c>
      <c r="H754" s="1">
        <v>45418</v>
      </c>
      <c r="I754" t="s">
        <v>33</v>
      </c>
      <c r="J754">
        <v>43</v>
      </c>
      <c r="K754">
        <v>13.5</v>
      </c>
      <c r="L754">
        <v>1099.03</v>
      </c>
      <c r="M754">
        <v>73.86</v>
      </c>
      <c r="N754" t="s">
        <v>47</v>
      </c>
      <c r="O754">
        <v>4</v>
      </c>
      <c r="P754" t="str" cm="1">
        <f t="array" ref="P754">_xlfn.IFS(C754&lt;25,"18-24", C754&lt;=35,"25-35", C754&lt;=50,"36-50",TRUE,"50+")</f>
        <v>25-35</v>
      </c>
      <c r="Q754" t="str">
        <f t="shared" si="77"/>
        <v>new</v>
      </c>
      <c r="R754" t="str">
        <f t="shared" si="78"/>
        <v>high value</v>
      </c>
      <c r="S754" t="str">
        <f t="shared" si="79"/>
        <v>medium</v>
      </c>
      <c r="T754" t="str">
        <f t="shared" si="80"/>
        <v>May</v>
      </c>
      <c r="U754">
        <f t="shared" si="81"/>
        <v>2024</v>
      </c>
      <c r="V754" t="str">
        <f t="shared" si="82"/>
        <v>10-15</v>
      </c>
      <c r="W754" t="str">
        <f t="shared" si="83"/>
        <v>Medium</v>
      </c>
    </row>
    <row r="755" spans="1:23" x14ac:dyDescent="0.3">
      <c r="A755">
        <v>600754</v>
      </c>
      <c r="B755">
        <v>66484</v>
      </c>
      <c r="C755">
        <v>21</v>
      </c>
      <c r="D755" t="s">
        <v>4</v>
      </c>
      <c r="E755" t="s">
        <v>5</v>
      </c>
      <c r="F755" t="s">
        <v>26</v>
      </c>
      <c r="G755" t="s">
        <v>21</v>
      </c>
      <c r="H755" s="1">
        <v>44796</v>
      </c>
      <c r="I755" t="s">
        <v>34</v>
      </c>
      <c r="J755">
        <v>46</v>
      </c>
      <c r="K755">
        <v>4.5</v>
      </c>
      <c r="L755">
        <v>1129.21</v>
      </c>
      <c r="M755">
        <v>34.21</v>
      </c>
      <c r="N755" t="s">
        <v>47</v>
      </c>
      <c r="O755">
        <v>1</v>
      </c>
      <c r="P755" t="str" cm="1">
        <f t="array" ref="P755">_xlfn.IFS(C755&lt;25,"18-24", C755&lt;=35,"25-35", C755&lt;=50,"36-50",TRUE,"50+")</f>
        <v>18-24</v>
      </c>
      <c r="Q755" t="str">
        <f t="shared" si="77"/>
        <v>repeat</v>
      </c>
      <c r="R755" t="str">
        <f t="shared" si="78"/>
        <v>high value</v>
      </c>
      <c r="S755" t="str">
        <f t="shared" si="79"/>
        <v>Low</v>
      </c>
      <c r="T755" t="str">
        <f t="shared" si="80"/>
        <v>Aug</v>
      </c>
      <c r="U755">
        <f t="shared" si="81"/>
        <v>2022</v>
      </c>
      <c r="V755" t="str">
        <f t="shared" si="82"/>
        <v>0-5</v>
      </c>
      <c r="W755" t="str">
        <f t="shared" si="83"/>
        <v>Slow</v>
      </c>
    </row>
    <row r="756" spans="1:23" x14ac:dyDescent="0.3">
      <c r="A756">
        <v>600755</v>
      </c>
      <c r="B756">
        <v>93370</v>
      </c>
      <c r="C756">
        <v>44</v>
      </c>
      <c r="D756" t="s">
        <v>4</v>
      </c>
      <c r="E756" t="s">
        <v>15</v>
      </c>
      <c r="F756" t="s">
        <v>28</v>
      </c>
      <c r="G756" t="s">
        <v>29</v>
      </c>
      <c r="H756" s="1">
        <v>44719</v>
      </c>
      <c r="I756" t="s">
        <v>33</v>
      </c>
      <c r="J756">
        <v>83</v>
      </c>
      <c r="K756">
        <v>12.8</v>
      </c>
      <c r="L756">
        <v>532.80999999999995</v>
      </c>
      <c r="M756">
        <v>109.47</v>
      </c>
      <c r="N756" t="s">
        <v>50</v>
      </c>
      <c r="O756">
        <v>3</v>
      </c>
      <c r="P756" t="str" cm="1">
        <f t="array" ref="P756">_xlfn.IFS(C756&lt;25,"18-24", C756&lt;=35,"25-35", C756&lt;=50,"36-50",TRUE,"50+")</f>
        <v>36-50</v>
      </c>
      <c r="Q756" t="str">
        <f t="shared" si="77"/>
        <v>new</v>
      </c>
      <c r="R756" t="str">
        <f t="shared" si="78"/>
        <v>high value</v>
      </c>
      <c r="S756" t="str">
        <f t="shared" si="79"/>
        <v>medium</v>
      </c>
      <c r="T756" t="str">
        <f t="shared" si="80"/>
        <v>Jun</v>
      </c>
      <c r="U756">
        <f t="shared" si="81"/>
        <v>2022</v>
      </c>
      <c r="V756" t="str">
        <f t="shared" si="82"/>
        <v>10-15</v>
      </c>
      <c r="W756" t="str">
        <f t="shared" si="83"/>
        <v>Slow</v>
      </c>
    </row>
    <row r="757" spans="1:23" x14ac:dyDescent="0.3">
      <c r="A757">
        <v>600756</v>
      </c>
      <c r="B757">
        <v>78471</v>
      </c>
      <c r="C757">
        <v>31</v>
      </c>
      <c r="D757" t="s">
        <v>7</v>
      </c>
      <c r="E757" t="s">
        <v>11</v>
      </c>
      <c r="F757" t="s">
        <v>32</v>
      </c>
      <c r="G757" t="s">
        <v>31</v>
      </c>
      <c r="H757" s="1">
        <v>45618</v>
      </c>
      <c r="I757" t="s">
        <v>33</v>
      </c>
      <c r="J757">
        <v>86</v>
      </c>
      <c r="K757">
        <v>10.1</v>
      </c>
      <c r="L757">
        <v>692.55</v>
      </c>
      <c r="M757">
        <v>60.43</v>
      </c>
      <c r="N757" t="s">
        <v>49</v>
      </c>
      <c r="O757">
        <v>1</v>
      </c>
      <c r="P757" t="str" cm="1">
        <f t="array" ref="P757">_xlfn.IFS(C757&lt;25,"18-24", C757&lt;=35,"25-35", C757&lt;=50,"36-50",TRUE,"50+")</f>
        <v>25-35</v>
      </c>
      <c r="Q757" t="str">
        <f t="shared" si="77"/>
        <v>new</v>
      </c>
      <c r="R757" t="str">
        <f t="shared" si="78"/>
        <v>high value</v>
      </c>
      <c r="S757" t="str">
        <f t="shared" si="79"/>
        <v>Low</v>
      </c>
      <c r="T757" t="str">
        <f t="shared" si="80"/>
        <v>Nov</v>
      </c>
      <c r="U757">
        <f t="shared" si="81"/>
        <v>2024</v>
      </c>
      <c r="V757" t="str">
        <f t="shared" si="82"/>
        <v>10-15</v>
      </c>
      <c r="W757" t="str">
        <f t="shared" si="83"/>
        <v>Slow</v>
      </c>
    </row>
    <row r="758" spans="1:23" x14ac:dyDescent="0.3">
      <c r="A758">
        <v>600757</v>
      </c>
      <c r="B758">
        <v>16475</v>
      </c>
      <c r="C758">
        <v>19</v>
      </c>
      <c r="D758" t="s">
        <v>7</v>
      </c>
      <c r="E758" t="s">
        <v>8</v>
      </c>
      <c r="F758" t="s">
        <v>30</v>
      </c>
      <c r="G758" t="s">
        <v>29</v>
      </c>
      <c r="H758" s="1">
        <v>44844</v>
      </c>
      <c r="I758" t="s">
        <v>34</v>
      </c>
      <c r="J758">
        <v>57</v>
      </c>
      <c r="K758">
        <v>6.9</v>
      </c>
      <c r="L758">
        <v>291.94</v>
      </c>
      <c r="M758">
        <v>78.19</v>
      </c>
      <c r="N758" t="s">
        <v>48</v>
      </c>
      <c r="O758">
        <v>3</v>
      </c>
      <c r="P758" t="str" cm="1">
        <f t="array" ref="P758">_xlfn.IFS(C758&lt;25,"18-24", C758&lt;=35,"25-35", C758&lt;=50,"36-50",TRUE,"50+")</f>
        <v>18-24</v>
      </c>
      <c r="Q758" t="str">
        <f t="shared" si="77"/>
        <v>new</v>
      </c>
      <c r="R758" t="str">
        <f t="shared" si="78"/>
        <v>medium</v>
      </c>
      <c r="S758" t="str">
        <f t="shared" si="79"/>
        <v>medium</v>
      </c>
      <c r="T758" t="str">
        <f t="shared" si="80"/>
        <v>Oct</v>
      </c>
      <c r="U758">
        <f t="shared" si="81"/>
        <v>2022</v>
      </c>
      <c r="V758" t="str">
        <f t="shared" si="82"/>
        <v>5-10</v>
      </c>
      <c r="W758" t="str">
        <f t="shared" si="83"/>
        <v>Slow</v>
      </c>
    </row>
    <row r="759" spans="1:23" x14ac:dyDescent="0.3">
      <c r="A759">
        <v>600758</v>
      </c>
      <c r="B759">
        <v>37944</v>
      </c>
      <c r="C759">
        <v>33</v>
      </c>
      <c r="D759" t="s">
        <v>7</v>
      </c>
      <c r="E759" t="s">
        <v>5</v>
      </c>
      <c r="F759" t="s">
        <v>28</v>
      </c>
      <c r="G759" t="s">
        <v>21</v>
      </c>
      <c r="H759" s="1">
        <v>45162</v>
      </c>
      <c r="I759" t="s">
        <v>34</v>
      </c>
      <c r="J759">
        <v>58</v>
      </c>
      <c r="K759">
        <v>10.1</v>
      </c>
      <c r="L759">
        <v>441.7</v>
      </c>
      <c r="M759">
        <v>93.2</v>
      </c>
      <c r="N759" t="s">
        <v>49</v>
      </c>
      <c r="O759">
        <v>3</v>
      </c>
      <c r="P759" t="str" cm="1">
        <f t="array" ref="P759">_xlfn.IFS(C759&lt;25,"18-24", C759&lt;=35,"25-35", C759&lt;=50,"36-50",TRUE,"50+")</f>
        <v>25-35</v>
      </c>
      <c r="Q759" t="str">
        <f t="shared" si="77"/>
        <v>new</v>
      </c>
      <c r="R759" t="str">
        <f t="shared" si="78"/>
        <v>medium</v>
      </c>
      <c r="S759" t="str">
        <f t="shared" si="79"/>
        <v>medium</v>
      </c>
      <c r="T759" t="str">
        <f t="shared" si="80"/>
        <v>Aug</v>
      </c>
      <c r="U759">
        <f t="shared" si="81"/>
        <v>2023</v>
      </c>
      <c r="V759" t="str">
        <f t="shared" si="82"/>
        <v>10-15</v>
      </c>
      <c r="W759" t="str">
        <f t="shared" si="83"/>
        <v>Slow</v>
      </c>
    </row>
    <row r="760" spans="1:23" x14ac:dyDescent="0.3">
      <c r="A760">
        <v>600759</v>
      </c>
      <c r="B760">
        <v>84487</v>
      </c>
      <c r="C760">
        <v>42</v>
      </c>
      <c r="D760" t="s">
        <v>7</v>
      </c>
      <c r="E760" t="s">
        <v>11</v>
      </c>
      <c r="F760" t="s">
        <v>18</v>
      </c>
      <c r="G760" t="s">
        <v>21</v>
      </c>
      <c r="H760" s="1">
        <v>45494</v>
      </c>
      <c r="I760" t="s">
        <v>33</v>
      </c>
      <c r="J760">
        <v>68</v>
      </c>
      <c r="K760">
        <v>5.2</v>
      </c>
      <c r="L760">
        <v>1293.6600000000001</v>
      </c>
      <c r="M760">
        <v>62.05</v>
      </c>
      <c r="N760" t="s">
        <v>49</v>
      </c>
      <c r="O760">
        <v>2</v>
      </c>
      <c r="P760" t="str" cm="1">
        <f t="array" ref="P760">_xlfn.IFS(C760&lt;25,"18-24", C760&lt;=35,"25-35", C760&lt;=50,"36-50",TRUE,"50+")</f>
        <v>36-50</v>
      </c>
      <c r="Q760" t="str">
        <f t="shared" si="77"/>
        <v>new</v>
      </c>
      <c r="R760" t="str">
        <f t="shared" si="78"/>
        <v>high value</v>
      </c>
      <c r="S760" t="str">
        <f t="shared" si="79"/>
        <v>Low</v>
      </c>
      <c r="T760" t="str">
        <f t="shared" si="80"/>
        <v>Jul</v>
      </c>
      <c r="U760">
        <f t="shared" si="81"/>
        <v>2024</v>
      </c>
      <c r="V760" t="str">
        <f t="shared" si="82"/>
        <v>5-10</v>
      </c>
      <c r="W760" t="str">
        <f t="shared" si="83"/>
        <v>Slow</v>
      </c>
    </row>
    <row r="761" spans="1:23" x14ac:dyDescent="0.3">
      <c r="A761">
        <v>600760</v>
      </c>
      <c r="B761">
        <v>52511</v>
      </c>
      <c r="C761">
        <v>54</v>
      </c>
      <c r="D761" t="s">
        <v>4</v>
      </c>
      <c r="E761" t="s">
        <v>11</v>
      </c>
      <c r="F761" t="s">
        <v>22</v>
      </c>
      <c r="G761" t="s">
        <v>23</v>
      </c>
      <c r="H761" s="1">
        <v>44572</v>
      </c>
      <c r="I761" t="s">
        <v>33</v>
      </c>
      <c r="J761">
        <v>24</v>
      </c>
      <c r="K761">
        <v>7</v>
      </c>
      <c r="L761">
        <v>339.75</v>
      </c>
      <c r="M761">
        <v>113.43</v>
      </c>
      <c r="N761" t="s">
        <v>50</v>
      </c>
      <c r="O761">
        <v>3</v>
      </c>
      <c r="P761" t="str" cm="1">
        <f t="array" ref="P761">_xlfn.IFS(C761&lt;25,"18-24", C761&lt;=35,"25-35", C761&lt;=50,"36-50",TRUE,"50+")</f>
        <v>50+</v>
      </c>
      <c r="Q761" t="str">
        <f t="shared" si="77"/>
        <v>repeat</v>
      </c>
      <c r="R761" t="str">
        <f t="shared" si="78"/>
        <v>medium</v>
      </c>
      <c r="S761" t="str">
        <f t="shared" si="79"/>
        <v>medium</v>
      </c>
      <c r="T761" t="str">
        <f t="shared" si="80"/>
        <v>Jan</v>
      </c>
      <c r="U761">
        <f t="shared" si="81"/>
        <v>2022</v>
      </c>
      <c r="V761" t="str">
        <f t="shared" si="82"/>
        <v>5-10</v>
      </c>
      <c r="W761" t="str">
        <f t="shared" si="83"/>
        <v>Fast</v>
      </c>
    </row>
    <row r="762" spans="1:23" x14ac:dyDescent="0.3">
      <c r="A762">
        <v>600761</v>
      </c>
      <c r="B762">
        <v>51158</v>
      </c>
      <c r="C762">
        <v>36</v>
      </c>
      <c r="D762" t="s">
        <v>4</v>
      </c>
      <c r="E762" t="s">
        <v>16</v>
      </c>
      <c r="F762" t="s">
        <v>24</v>
      </c>
      <c r="G762" t="s">
        <v>29</v>
      </c>
      <c r="H762" s="1">
        <v>45063</v>
      </c>
      <c r="I762" t="s">
        <v>34</v>
      </c>
      <c r="J762">
        <v>87</v>
      </c>
      <c r="K762">
        <v>3.3</v>
      </c>
      <c r="L762">
        <v>1073.6199999999999</v>
      </c>
      <c r="M762">
        <v>36.15</v>
      </c>
      <c r="N762" t="s">
        <v>49</v>
      </c>
      <c r="O762">
        <v>4</v>
      </c>
      <c r="P762" t="str" cm="1">
        <f t="array" ref="P762">_xlfn.IFS(C762&lt;25,"18-24", C762&lt;=35,"25-35", C762&lt;=50,"36-50",TRUE,"50+")</f>
        <v>36-50</v>
      </c>
      <c r="Q762" t="str">
        <f t="shared" si="77"/>
        <v>new</v>
      </c>
      <c r="R762" t="str">
        <f t="shared" si="78"/>
        <v>high value</v>
      </c>
      <c r="S762" t="str">
        <f t="shared" si="79"/>
        <v>medium</v>
      </c>
      <c r="T762" t="str">
        <f t="shared" si="80"/>
        <v>May</v>
      </c>
      <c r="U762">
        <f t="shared" si="81"/>
        <v>2023</v>
      </c>
      <c r="V762" t="str">
        <f t="shared" si="82"/>
        <v>0-5</v>
      </c>
      <c r="W762" t="str">
        <f t="shared" si="83"/>
        <v>Slow</v>
      </c>
    </row>
    <row r="763" spans="1:23" x14ac:dyDescent="0.3">
      <c r="A763">
        <v>600762</v>
      </c>
      <c r="B763">
        <v>81611</v>
      </c>
      <c r="C763">
        <v>31</v>
      </c>
      <c r="D763" t="s">
        <v>4</v>
      </c>
      <c r="E763" t="s">
        <v>5</v>
      </c>
      <c r="F763" t="s">
        <v>18</v>
      </c>
      <c r="G763" t="s">
        <v>23</v>
      </c>
      <c r="H763" s="1">
        <v>45262</v>
      </c>
      <c r="I763" t="s">
        <v>33</v>
      </c>
      <c r="J763">
        <v>46</v>
      </c>
      <c r="K763">
        <v>1.4</v>
      </c>
      <c r="L763">
        <v>1109.02</v>
      </c>
      <c r="M763">
        <v>32.46</v>
      </c>
      <c r="N763" t="s">
        <v>49</v>
      </c>
      <c r="O763">
        <v>2</v>
      </c>
      <c r="P763" t="str" cm="1">
        <f t="array" ref="P763">_xlfn.IFS(C763&lt;25,"18-24", C763&lt;=35,"25-35", C763&lt;=50,"36-50",TRUE,"50+")</f>
        <v>25-35</v>
      </c>
      <c r="Q763" t="str">
        <f t="shared" si="77"/>
        <v>new</v>
      </c>
      <c r="R763" t="str">
        <f t="shared" si="78"/>
        <v>high value</v>
      </c>
      <c r="S763" t="str">
        <f t="shared" si="79"/>
        <v>Low</v>
      </c>
      <c r="T763" t="str">
        <f t="shared" si="80"/>
        <v>Dec</v>
      </c>
      <c r="U763">
        <f t="shared" si="81"/>
        <v>2023</v>
      </c>
      <c r="V763" t="str">
        <f t="shared" si="82"/>
        <v>0-5</v>
      </c>
      <c r="W763" t="str">
        <f t="shared" si="83"/>
        <v>Slow</v>
      </c>
    </row>
    <row r="764" spans="1:23" x14ac:dyDescent="0.3">
      <c r="A764">
        <v>600763</v>
      </c>
      <c r="B764">
        <v>97118</v>
      </c>
      <c r="C764">
        <v>38</v>
      </c>
      <c r="D764" t="s">
        <v>4</v>
      </c>
      <c r="E764" t="s">
        <v>8</v>
      </c>
      <c r="F764" t="s">
        <v>18</v>
      </c>
      <c r="G764" t="s">
        <v>31</v>
      </c>
      <c r="H764" s="1">
        <v>45601</v>
      </c>
      <c r="I764" t="s">
        <v>34</v>
      </c>
      <c r="J764">
        <v>52</v>
      </c>
      <c r="K764">
        <v>10.5</v>
      </c>
      <c r="L764">
        <v>549.66</v>
      </c>
      <c r="M764">
        <v>66.260000000000005</v>
      </c>
      <c r="N764" t="s">
        <v>49</v>
      </c>
      <c r="O764">
        <v>2</v>
      </c>
      <c r="P764" t="str" cm="1">
        <f t="array" ref="P764">_xlfn.IFS(C764&lt;25,"18-24", C764&lt;=35,"25-35", C764&lt;=50,"36-50",TRUE,"50+")</f>
        <v>36-50</v>
      </c>
      <c r="Q764" t="str">
        <f t="shared" si="77"/>
        <v>new</v>
      </c>
      <c r="R764" t="str">
        <f t="shared" si="78"/>
        <v>high value</v>
      </c>
      <c r="S764" t="str">
        <f t="shared" si="79"/>
        <v>Low</v>
      </c>
      <c r="T764" t="str">
        <f t="shared" si="80"/>
        <v>Nov</v>
      </c>
      <c r="U764">
        <f t="shared" si="81"/>
        <v>2024</v>
      </c>
      <c r="V764" t="str">
        <f t="shared" si="82"/>
        <v>10-15</v>
      </c>
      <c r="W764" t="str">
        <f t="shared" si="83"/>
        <v>Slow</v>
      </c>
    </row>
    <row r="765" spans="1:23" x14ac:dyDescent="0.3">
      <c r="A765">
        <v>600764</v>
      </c>
      <c r="B765">
        <v>26191</v>
      </c>
      <c r="C765">
        <v>25</v>
      </c>
      <c r="D765" t="s">
        <v>4</v>
      </c>
      <c r="E765" t="s">
        <v>16</v>
      </c>
      <c r="F765" t="s">
        <v>30</v>
      </c>
      <c r="G765" t="s">
        <v>25</v>
      </c>
      <c r="H765" s="1">
        <v>45327</v>
      </c>
      <c r="I765" t="s">
        <v>34</v>
      </c>
      <c r="J765">
        <v>51</v>
      </c>
      <c r="K765">
        <v>10.8</v>
      </c>
      <c r="L765">
        <v>774.3</v>
      </c>
      <c r="M765">
        <v>74.86</v>
      </c>
      <c r="N765" t="s">
        <v>49</v>
      </c>
      <c r="O765">
        <v>5</v>
      </c>
      <c r="P765" t="str" cm="1">
        <f t="array" ref="P765">_xlfn.IFS(C765&lt;25,"18-24", C765&lt;=35,"25-35", C765&lt;=50,"36-50",TRUE,"50+")</f>
        <v>25-35</v>
      </c>
      <c r="Q765" t="str">
        <f t="shared" si="77"/>
        <v>new</v>
      </c>
      <c r="R765" t="str">
        <f t="shared" si="78"/>
        <v>high value</v>
      </c>
      <c r="S765" t="str">
        <f t="shared" si="79"/>
        <v>High</v>
      </c>
      <c r="T765" t="str">
        <f t="shared" si="80"/>
        <v>Feb</v>
      </c>
      <c r="U765">
        <f t="shared" si="81"/>
        <v>2024</v>
      </c>
      <c r="V765" t="str">
        <f t="shared" si="82"/>
        <v>10-15</v>
      </c>
      <c r="W765" t="str">
        <f t="shared" si="83"/>
        <v>Slow</v>
      </c>
    </row>
    <row r="766" spans="1:23" x14ac:dyDescent="0.3">
      <c r="A766">
        <v>600765</v>
      </c>
      <c r="B766">
        <v>84742</v>
      </c>
      <c r="C766">
        <v>53</v>
      </c>
      <c r="D766" t="s">
        <v>7</v>
      </c>
      <c r="E766" t="s">
        <v>5</v>
      </c>
      <c r="F766" t="s">
        <v>30</v>
      </c>
      <c r="G766" t="s">
        <v>31</v>
      </c>
      <c r="H766" s="1">
        <v>45217</v>
      </c>
      <c r="I766" t="s">
        <v>33</v>
      </c>
      <c r="J766">
        <v>46</v>
      </c>
      <c r="K766">
        <v>9.8000000000000007</v>
      </c>
      <c r="L766">
        <v>1285.1400000000001</v>
      </c>
      <c r="M766">
        <v>72.8</v>
      </c>
      <c r="N766" t="s">
        <v>50</v>
      </c>
      <c r="O766">
        <v>1</v>
      </c>
      <c r="P766" t="str" cm="1">
        <f t="array" ref="P766">_xlfn.IFS(C766&lt;25,"18-24", C766&lt;=35,"25-35", C766&lt;=50,"36-50",TRUE,"50+")</f>
        <v>50+</v>
      </c>
      <c r="Q766" t="str">
        <f t="shared" si="77"/>
        <v>new</v>
      </c>
      <c r="R766" t="str">
        <f t="shared" si="78"/>
        <v>high value</v>
      </c>
      <c r="S766" t="str">
        <f t="shared" si="79"/>
        <v>Low</v>
      </c>
      <c r="T766" t="str">
        <f t="shared" si="80"/>
        <v>Oct</v>
      </c>
      <c r="U766">
        <f t="shared" si="81"/>
        <v>2023</v>
      </c>
      <c r="V766" t="str">
        <f t="shared" si="82"/>
        <v>5-10</v>
      </c>
      <c r="W766" t="str">
        <f t="shared" si="83"/>
        <v>Slow</v>
      </c>
    </row>
    <row r="767" spans="1:23" x14ac:dyDescent="0.3">
      <c r="A767">
        <v>600766</v>
      </c>
      <c r="B767">
        <v>65466</v>
      </c>
      <c r="C767">
        <v>47</v>
      </c>
      <c r="D767" t="s">
        <v>7</v>
      </c>
      <c r="E767" t="s">
        <v>11</v>
      </c>
      <c r="F767" t="s">
        <v>30</v>
      </c>
      <c r="G767" t="s">
        <v>27</v>
      </c>
      <c r="H767" s="1">
        <v>45331</v>
      </c>
      <c r="I767" t="s">
        <v>33</v>
      </c>
      <c r="J767">
        <v>44</v>
      </c>
      <c r="K767">
        <v>4.5999999999999996</v>
      </c>
      <c r="L767">
        <v>1443.32</v>
      </c>
      <c r="M767">
        <v>41.65</v>
      </c>
      <c r="N767" t="s">
        <v>50</v>
      </c>
      <c r="O767">
        <v>2</v>
      </c>
      <c r="P767" t="str" cm="1">
        <f t="array" ref="P767">_xlfn.IFS(C767&lt;25,"18-24", C767&lt;=35,"25-35", C767&lt;=50,"36-50",TRUE,"50+")</f>
        <v>36-50</v>
      </c>
      <c r="Q767" t="str">
        <f t="shared" si="77"/>
        <v>new</v>
      </c>
      <c r="R767" t="str">
        <f t="shared" si="78"/>
        <v>high value</v>
      </c>
      <c r="S767" t="str">
        <f t="shared" si="79"/>
        <v>Low</v>
      </c>
      <c r="T767" t="str">
        <f t="shared" si="80"/>
        <v>Feb</v>
      </c>
      <c r="U767">
        <f t="shared" si="81"/>
        <v>2024</v>
      </c>
      <c r="V767" t="str">
        <f t="shared" si="82"/>
        <v>0-5</v>
      </c>
      <c r="W767" t="str">
        <f t="shared" si="83"/>
        <v>Medium</v>
      </c>
    </row>
    <row r="768" spans="1:23" x14ac:dyDescent="0.3">
      <c r="A768">
        <v>600767</v>
      </c>
      <c r="B768">
        <v>80658</v>
      </c>
      <c r="C768">
        <v>64</v>
      </c>
      <c r="D768" t="s">
        <v>4</v>
      </c>
      <c r="E768" t="s">
        <v>16</v>
      </c>
      <c r="F768" t="s">
        <v>26</v>
      </c>
      <c r="G768" t="s">
        <v>29</v>
      </c>
      <c r="H768" s="1">
        <v>44965</v>
      </c>
      <c r="I768" t="s">
        <v>34</v>
      </c>
      <c r="J768">
        <v>42</v>
      </c>
      <c r="K768">
        <v>1.9</v>
      </c>
      <c r="L768">
        <v>772.93</v>
      </c>
      <c r="M768">
        <v>22.06</v>
      </c>
      <c r="N768" t="s">
        <v>48</v>
      </c>
      <c r="O768">
        <v>2</v>
      </c>
      <c r="P768" t="str" cm="1">
        <f t="array" ref="P768">_xlfn.IFS(C768&lt;25,"18-24", C768&lt;=35,"25-35", C768&lt;=50,"36-50",TRUE,"50+")</f>
        <v>50+</v>
      </c>
      <c r="Q768" t="str">
        <f t="shared" si="77"/>
        <v>new</v>
      </c>
      <c r="R768" t="str">
        <f t="shared" si="78"/>
        <v>high value</v>
      </c>
      <c r="S768" t="str">
        <f t="shared" si="79"/>
        <v>Low</v>
      </c>
      <c r="T768" t="str">
        <f t="shared" si="80"/>
        <v>Feb</v>
      </c>
      <c r="U768">
        <f t="shared" si="81"/>
        <v>2023</v>
      </c>
      <c r="V768" t="str">
        <f t="shared" si="82"/>
        <v>0-5</v>
      </c>
      <c r="W768" t="str">
        <f t="shared" si="83"/>
        <v>Medium</v>
      </c>
    </row>
    <row r="769" spans="1:23" x14ac:dyDescent="0.3">
      <c r="A769">
        <v>600768</v>
      </c>
      <c r="B769">
        <v>10955</v>
      </c>
      <c r="C769">
        <v>51</v>
      </c>
      <c r="D769" t="s">
        <v>7</v>
      </c>
      <c r="E769" t="s">
        <v>15</v>
      </c>
      <c r="F769" t="s">
        <v>30</v>
      </c>
      <c r="G769" t="s">
        <v>31</v>
      </c>
      <c r="H769" s="1">
        <v>45185</v>
      </c>
      <c r="I769" t="s">
        <v>33</v>
      </c>
      <c r="J769">
        <v>28</v>
      </c>
      <c r="K769">
        <v>2.4</v>
      </c>
      <c r="L769">
        <v>1047.49</v>
      </c>
      <c r="M769">
        <v>90.7</v>
      </c>
      <c r="N769" t="s">
        <v>50</v>
      </c>
      <c r="O769">
        <v>1</v>
      </c>
      <c r="P769" t="str" cm="1">
        <f t="array" ref="P769">_xlfn.IFS(C769&lt;25,"18-24", C769&lt;=35,"25-35", C769&lt;=50,"36-50",TRUE,"50+")</f>
        <v>50+</v>
      </c>
      <c r="Q769" t="str">
        <f t="shared" si="77"/>
        <v>new</v>
      </c>
      <c r="R769" t="str">
        <f t="shared" si="78"/>
        <v>high value</v>
      </c>
      <c r="S769" t="str">
        <f t="shared" si="79"/>
        <v>Low</v>
      </c>
      <c r="T769" t="str">
        <f t="shared" si="80"/>
        <v>Sep</v>
      </c>
      <c r="U769">
        <f t="shared" si="81"/>
        <v>2023</v>
      </c>
      <c r="V769" t="str">
        <f t="shared" si="82"/>
        <v>0-5</v>
      </c>
      <c r="W769" t="str">
        <f t="shared" si="83"/>
        <v>Fast</v>
      </c>
    </row>
    <row r="770" spans="1:23" x14ac:dyDescent="0.3">
      <c r="A770">
        <v>600769</v>
      </c>
      <c r="B770">
        <v>10008</v>
      </c>
      <c r="C770">
        <v>44</v>
      </c>
      <c r="D770" t="s">
        <v>4</v>
      </c>
      <c r="E770" t="s">
        <v>11</v>
      </c>
      <c r="F770" t="s">
        <v>24</v>
      </c>
      <c r="G770" t="s">
        <v>29</v>
      </c>
      <c r="H770" s="1">
        <v>45352</v>
      </c>
      <c r="I770" t="s">
        <v>33</v>
      </c>
      <c r="J770">
        <v>25</v>
      </c>
      <c r="K770">
        <v>9.4</v>
      </c>
      <c r="L770">
        <v>1075.43</v>
      </c>
      <c r="M770">
        <v>78.989999999999995</v>
      </c>
      <c r="N770" t="s">
        <v>50</v>
      </c>
      <c r="O770">
        <v>1</v>
      </c>
      <c r="P770" t="str" cm="1">
        <f t="array" ref="P770">_xlfn.IFS(C770&lt;25,"18-24", C770&lt;=35,"25-35", C770&lt;=50,"36-50",TRUE,"50+")</f>
        <v>36-50</v>
      </c>
      <c r="Q770" t="str">
        <f t="shared" si="77"/>
        <v>new</v>
      </c>
      <c r="R770" t="str">
        <f t="shared" si="78"/>
        <v>high value</v>
      </c>
      <c r="S770" t="str">
        <f t="shared" si="79"/>
        <v>Low</v>
      </c>
      <c r="T770" t="str">
        <f t="shared" si="80"/>
        <v>Mar</v>
      </c>
      <c r="U770">
        <f t="shared" si="81"/>
        <v>2024</v>
      </c>
      <c r="V770" t="str">
        <f t="shared" si="82"/>
        <v>5-10</v>
      </c>
      <c r="W770" t="str">
        <f t="shared" si="83"/>
        <v>Fast</v>
      </c>
    </row>
    <row r="771" spans="1:23" x14ac:dyDescent="0.3">
      <c r="A771">
        <v>600770</v>
      </c>
      <c r="B771">
        <v>37683</v>
      </c>
      <c r="C771">
        <v>59</v>
      </c>
      <c r="D771" t="s">
        <v>7</v>
      </c>
      <c r="E771" t="s">
        <v>11</v>
      </c>
      <c r="F771" t="s">
        <v>24</v>
      </c>
      <c r="G771" t="s">
        <v>23</v>
      </c>
      <c r="H771" s="1">
        <v>44799</v>
      </c>
      <c r="I771" t="s">
        <v>34</v>
      </c>
      <c r="J771">
        <v>32</v>
      </c>
      <c r="K771">
        <v>9.9</v>
      </c>
      <c r="L771">
        <v>1022.85</v>
      </c>
      <c r="M771">
        <v>43.06</v>
      </c>
      <c r="N771" t="s">
        <v>49</v>
      </c>
      <c r="O771">
        <v>2</v>
      </c>
      <c r="P771" t="str" cm="1">
        <f t="array" ref="P771">_xlfn.IFS(C771&lt;25,"18-24", C771&lt;=35,"25-35", C771&lt;=50,"36-50",TRUE,"50+")</f>
        <v>50+</v>
      </c>
      <c r="Q771" t="str">
        <f t="shared" ref="Q771:Q834" si="84">IF(COUNTIF($B:$B,B771)&gt;1,"repeat","new")</f>
        <v>new</v>
      </c>
      <c r="R771" t="str">
        <f t="shared" ref="R771:R834" si="85">IF(L771&gt;500,"high value",IF( L771&gt;250,"medium","low"))</f>
        <v>high value</v>
      </c>
      <c r="S771" t="str">
        <f t="shared" ref="S771:S834" si="86">IF(O771&lt;=2,"Low",IF(O771&lt;=4,"medium","High"))</f>
        <v>Low</v>
      </c>
      <c r="T771" t="str">
        <f t="shared" ref="T771:T834" si="87">TEXT(H771,"MMM")</f>
        <v>Aug</v>
      </c>
      <c r="U771">
        <f t="shared" ref="U771:U834" si="88">YEAR(H771)</f>
        <v>2022</v>
      </c>
      <c r="V771" t="str">
        <f t="shared" ref="V771:V834" si="89">IF(K771&lt;=5,"0-5",IF(K771&lt;=10,"5-10",IF(K771&lt;=15,"10-15","15+")))</f>
        <v>5-10</v>
      </c>
      <c r="W771" t="str">
        <f t="shared" ref="W771:W834" si="90">IF(J771&lt;=30,"Fast",IF(J771&lt;=45,"Medium","Slow"))</f>
        <v>Medium</v>
      </c>
    </row>
    <row r="772" spans="1:23" x14ac:dyDescent="0.3">
      <c r="A772">
        <v>600771</v>
      </c>
      <c r="B772">
        <v>84074</v>
      </c>
      <c r="C772">
        <v>31</v>
      </c>
      <c r="D772" t="s">
        <v>7</v>
      </c>
      <c r="E772" t="s">
        <v>11</v>
      </c>
      <c r="F772" t="s">
        <v>24</v>
      </c>
      <c r="G772" t="s">
        <v>21</v>
      </c>
      <c r="H772" s="1">
        <v>45616</v>
      </c>
      <c r="I772" t="s">
        <v>34</v>
      </c>
      <c r="J772">
        <v>29</v>
      </c>
      <c r="K772">
        <v>10.3</v>
      </c>
      <c r="L772">
        <v>579.99</v>
      </c>
      <c r="M772">
        <v>67.08</v>
      </c>
      <c r="N772" t="s">
        <v>48</v>
      </c>
      <c r="O772">
        <v>5</v>
      </c>
      <c r="P772" t="str" cm="1">
        <f t="array" ref="P772">_xlfn.IFS(C772&lt;25,"18-24", C772&lt;=35,"25-35", C772&lt;=50,"36-50",TRUE,"50+")</f>
        <v>25-35</v>
      </c>
      <c r="Q772" t="str">
        <f t="shared" si="84"/>
        <v>new</v>
      </c>
      <c r="R772" t="str">
        <f t="shared" si="85"/>
        <v>high value</v>
      </c>
      <c r="S772" t="str">
        <f t="shared" si="86"/>
        <v>High</v>
      </c>
      <c r="T772" t="str">
        <f t="shared" si="87"/>
        <v>Nov</v>
      </c>
      <c r="U772">
        <f t="shared" si="88"/>
        <v>2024</v>
      </c>
      <c r="V772" t="str">
        <f t="shared" si="89"/>
        <v>10-15</v>
      </c>
      <c r="W772" t="str">
        <f t="shared" si="90"/>
        <v>Fast</v>
      </c>
    </row>
    <row r="773" spans="1:23" x14ac:dyDescent="0.3">
      <c r="A773">
        <v>600772</v>
      </c>
      <c r="B773">
        <v>50154</v>
      </c>
      <c r="C773">
        <v>25</v>
      </c>
      <c r="D773" t="s">
        <v>4</v>
      </c>
      <c r="E773" t="s">
        <v>8</v>
      </c>
      <c r="F773" t="s">
        <v>22</v>
      </c>
      <c r="G773" t="s">
        <v>29</v>
      </c>
      <c r="H773" s="1">
        <v>45605</v>
      </c>
      <c r="I773" t="s">
        <v>33</v>
      </c>
      <c r="J773">
        <v>83</v>
      </c>
      <c r="K773">
        <v>11.3</v>
      </c>
      <c r="L773">
        <v>1110.01</v>
      </c>
      <c r="M773">
        <v>94.77</v>
      </c>
      <c r="N773" t="s">
        <v>49</v>
      </c>
      <c r="O773">
        <v>3</v>
      </c>
      <c r="P773" t="str" cm="1">
        <f t="array" ref="P773">_xlfn.IFS(C773&lt;25,"18-24", C773&lt;=35,"25-35", C773&lt;=50,"36-50",TRUE,"50+")</f>
        <v>25-35</v>
      </c>
      <c r="Q773" t="str">
        <f t="shared" si="84"/>
        <v>new</v>
      </c>
      <c r="R773" t="str">
        <f t="shared" si="85"/>
        <v>high value</v>
      </c>
      <c r="S773" t="str">
        <f t="shared" si="86"/>
        <v>medium</v>
      </c>
      <c r="T773" t="str">
        <f t="shared" si="87"/>
        <v>Nov</v>
      </c>
      <c r="U773">
        <f t="shared" si="88"/>
        <v>2024</v>
      </c>
      <c r="V773" t="str">
        <f t="shared" si="89"/>
        <v>10-15</v>
      </c>
      <c r="W773" t="str">
        <f t="shared" si="90"/>
        <v>Slow</v>
      </c>
    </row>
    <row r="774" spans="1:23" x14ac:dyDescent="0.3">
      <c r="A774">
        <v>600773</v>
      </c>
      <c r="B774">
        <v>93536</v>
      </c>
      <c r="C774">
        <v>45</v>
      </c>
      <c r="D774" t="s">
        <v>4</v>
      </c>
      <c r="E774" t="s">
        <v>16</v>
      </c>
      <c r="F774" t="s">
        <v>32</v>
      </c>
      <c r="G774" t="s">
        <v>27</v>
      </c>
      <c r="H774" s="1">
        <v>45107</v>
      </c>
      <c r="I774" t="s">
        <v>34</v>
      </c>
      <c r="J774">
        <v>44</v>
      </c>
      <c r="K774">
        <v>7.1</v>
      </c>
      <c r="L774">
        <v>660.01</v>
      </c>
      <c r="M774">
        <v>108.41</v>
      </c>
      <c r="N774" t="s">
        <v>49</v>
      </c>
      <c r="O774">
        <v>5</v>
      </c>
      <c r="P774" t="str" cm="1">
        <f t="array" ref="P774">_xlfn.IFS(C774&lt;25,"18-24", C774&lt;=35,"25-35", C774&lt;=50,"36-50",TRUE,"50+")</f>
        <v>36-50</v>
      </c>
      <c r="Q774" t="str">
        <f t="shared" si="84"/>
        <v>new</v>
      </c>
      <c r="R774" t="str">
        <f t="shared" si="85"/>
        <v>high value</v>
      </c>
      <c r="S774" t="str">
        <f t="shared" si="86"/>
        <v>High</v>
      </c>
      <c r="T774" t="str">
        <f t="shared" si="87"/>
        <v>Jun</v>
      </c>
      <c r="U774">
        <f t="shared" si="88"/>
        <v>2023</v>
      </c>
      <c r="V774" t="str">
        <f t="shared" si="89"/>
        <v>5-10</v>
      </c>
      <c r="W774" t="str">
        <f t="shared" si="90"/>
        <v>Medium</v>
      </c>
    </row>
    <row r="775" spans="1:23" x14ac:dyDescent="0.3">
      <c r="A775">
        <v>600774</v>
      </c>
      <c r="B775">
        <v>28105</v>
      </c>
      <c r="C775">
        <v>64</v>
      </c>
      <c r="D775" t="s">
        <v>7</v>
      </c>
      <c r="E775" t="s">
        <v>16</v>
      </c>
      <c r="F775" t="s">
        <v>26</v>
      </c>
      <c r="G775" t="s">
        <v>21</v>
      </c>
      <c r="H775" s="1">
        <v>44954</v>
      </c>
      <c r="I775" t="s">
        <v>33</v>
      </c>
      <c r="J775">
        <v>27</v>
      </c>
      <c r="K775">
        <v>13.7</v>
      </c>
      <c r="L775">
        <v>1133.3399999999999</v>
      </c>
      <c r="M775">
        <v>28.27</v>
      </c>
      <c r="N775" t="s">
        <v>48</v>
      </c>
      <c r="O775">
        <v>4</v>
      </c>
      <c r="P775" t="str" cm="1">
        <f t="array" ref="P775">_xlfn.IFS(C775&lt;25,"18-24", C775&lt;=35,"25-35", C775&lt;=50,"36-50",TRUE,"50+")</f>
        <v>50+</v>
      </c>
      <c r="Q775" t="str">
        <f t="shared" si="84"/>
        <v>new</v>
      </c>
      <c r="R775" t="str">
        <f t="shared" si="85"/>
        <v>high value</v>
      </c>
      <c r="S775" t="str">
        <f t="shared" si="86"/>
        <v>medium</v>
      </c>
      <c r="T775" t="str">
        <f t="shared" si="87"/>
        <v>Jan</v>
      </c>
      <c r="U775">
        <f t="shared" si="88"/>
        <v>2023</v>
      </c>
      <c r="V775" t="str">
        <f t="shared" si="89"/>
        <v>10-15</v>
      </c>
      <c r="W775" t="str">
        <f t="shared" si="90"/>
        <v>Fast</v>
      </c>
    </row>
    <row r="776" spans="1:23" x14ac:dyDescent="0.3">
      <c r="A776">
        <v>600775</v>
      </c>
      <c r="B776">
        <v>43639</v>
      </c>
      <c r="C776">
        <v>62</v>
      </c>
      <c r="D776" t="s">
        <v>7</v>
      </c>
      <c r="E776" t="s">
        <v>13</v>
      </c>
      <c r="F776" t="s">
        <v>30</v>
      </c>
      <c r="G776" t="s">
        <v>27</v>
      </c>
      <c r="H776" s="1">
        <v>45312</v>
      </c>
      <c r="I776" t="s">
        <v>33</v>
      </c>
      <c r="J776">
        <v>20</v>
      </c>
      <c r="K776">
        <v>13.2</v>
      </c>
      <c r="L776">
        <v>227.71</v>
      </c>
      <c r="M776">
        <v>93.21</v>
      </c>
      <c r="N776" t="s">
        <v>49</v>
      </c>
      <c r="O776">
        <v>5</v>
      </c>
      <c r="P776" t="str" cm="1">
        <f t="array" ref="P776">_xlfn.IFS(C776&lt;25,"18-24", C776&lt;=35,"25-35", C776&lt;=50,"36-50",TRUE,"50+")</f>
        <v>50+</v>
      </c>
      <c r="Q776" t="str">
        <f t="shared" si="84"/>
        <v>new</v>
      </c>
      <c r="R776" t="str">
        <f t="shared" si="85"/>
        <v>low</v>
      </c>
      <c r="S776" t="str">
        <f t="shared" si="86"/>
        <v>High</v>
      </c>
      <c r="T776" t="str">
        <f t="shared" si="87"/>
        <v>Jan</v>
      </c>
      <c r="U776">
        <f t="shared" si="88"/>
        <v>2024</v>
      </c>
      <c r="V776" t="str">
        <f t="shared" si="89"/>
        <v>10-15</v>
      </c>
      <c r="W776" t="str">
        <f t="shared" si="90"/>
        <v>Fast</v>
      </c>
    </row>
    <row r="777" spans="1:23" x14ac:dyDescent="0.3">
      <c r="A777">
        <v>600776</v>
      </c>
      <c r="B777">
        <v>92725</v>
      </c>
      <c r="C777">
        <v>48</v>
      </c>
      <c r="D777" t="s">
        <v>7</v>
      </c>
      <c r="E777" t="s">
        <v>11</v>
      </c>
      <c r="F777" t="s">
        <v>30</v>
      </c>
      <c r="G777" t="s">
        <v>27</v>
      </c>
      <c r="H777" s="1">
        <v>45478</v>
      </c>
      <c r="I777" t="s">
        <v>34</v>
      </c>
      <c r="J777">
        <v>20</v>
      </c>
      <c r="K777">
        <v>6.7</v>
      </c>
      <c r="L777">
        <v>202.25</v>
      </c>
      <c r="M777">
        <v>61.98</v>
      </c>
      <c r="N777" t="s">
        <v>50</v>
      </c>
      <c r="O777">
        <v>4</v>
      </c>
      <c r="P777" t="str" cm="1">
        <f t="array" ref="P777">_xlfn.IFS(C777&lt;25,"18-24", C777&lt;=35,"25-35", C777&lt;=50,"36-50",TRUE,"50+")</f>
        <v>36-50</v>
      </c>
      <c r="Q777" t="str">
        <f t="shared" si="84"/>
        <v>new</v>
      </c>
      <c r="R777" t="str">
        <f t="shared" si="85"/>
        <v>low</v>
      </c>
      <c r="S777" t="str">
        <f t="shared" si="86"/>
        <v>medium</v>
      </c>
      <c r="T777" t="str">
        <f t="shared" si="87"/>
        <v>Jul</v>
      </c>
      <c r="U777">
        <f t="shared" si="88"/>
        <v>2024</v>
      </c>
      <c r="V777" t="str">
        <f t="shared" si="89"/>
        <v>5-10</v>
      </c>
      <c r="W777" t="str">
        <f t="shared" si="90"/>
        <v>Fast</v>
      </c>
    </row>
    <row r="778" spans="1:23" x14ac:dyDescent="0.3">
      <c r="A778">
        <v>600777</v>
      </c>
      <c r="B778">
        <v>15508</v>
      </c>
      <c r="C778">
        <v>36</v>
      </c>
      <c r="D778" t="s">
        <v>7</v>
      </c>
      <c r="E778" t="s">
        <v>11</v>
      </c>
      <c r="F778" t="s">
        <v>18</v>
      </c>
      <c r="G778" t="s">
        <v>21</v>
      </c>
      <c r="H778" s="1">
        <v>45404</v>
      </c>
      <c r="I778" t="s">
        <v>33</v>
      </c>
      <c r="J778">
        <v>36</v>
      </c>
      <c r="K778">
        <v>10.1</v>
      </c>
      <c r="L778">
        <v>1381.32</v>
      </c>
      <c r="M778">
        <v>37.64</v>
      </c>
      <c r="N778" t="s">
        <v>50</v>
      </c>
      <c r="O778">
        <v>5</v>
      </c>
      <c r="P778" t="str" cm="1">
        <f t="array" ref="P778">_xlfn.IFS(C778&lt;25,"18-24", C778&lt;=35,"25-35", C778&lt;=50,"36-50",TRUE,"50+")</f>
        <v>36-50</v>
      </c>
      <c r="Q778" t="str">
        <f t="shared" si="84"/>
        <v>new</v>
      </c>
      <c r="R778" t="str">
        <f t="shared" si="85"/>
        <v>high value</v>
      </c>
      <c r="S778" t="str">
        <f t="shared" si="86"/>
        <v>High</v>
      </c>
      <c r="T778" t="str">
        <f t="shared" si="87"/>
        <v>Apr</v>
      </c>
      <c r="U778">
        <f t="shared" si="88"/>
        <v>2024</v>
      </c>
      <c r="V778" t="str">
        <f t="shared" si="89"/>
        <v>10-15</v>
      </c>
      <c r="W778" t="str">
        <f t="shared" si="90"/>
        <v>Medium</v>
      </c>
    </row>
    <row r="779" spans="1:23" x14ac:dyDescent="0.3">
      <c r="A779">
        <v>600778</v>
      </c>
      <c r="B779">
        <v>18277</v>
      </c>
      <c r="C779">
        <v>50</v>
      </c>
      <c r="D779" t="s">
        <v>7</v>
      </c>
      <c r="E779" t="s">
        <v>11</v>
      </c>
      <c r="F779" t="s">
        <v>18</v>
      </c>
      <c r="G779" t="s">
        <v>27</v>
      </c>
      <c r="H779" s="1">
        <v>45635</v>
      </c>
      <c r="I779" t="s">
        <v>33</v>
      </c>
      <c r="J779">
        <v>71</v>
      </c>
      <c r="K779">
        <v>10.7</v>
      </c>
      <c r="L779">
        <v>689.59</v>
      </c>
      <c r="M779">
        <v>75.37</v>
      </c>
      <c r="N779" t="s">
        <v>48</v>
      </c>
      <c r="O779">
        <v>1</v>
      </c>
      <c r="P779" t="str" cm="1">
        <f t="array" ref="P779">_xlfn.IFS(C779&lt;25,"18-24", C779&lt;=35,"25-35", C779&lt;=50,"36-50",TRUE,"50+")</f>
        <v>36-50</v>
      </c>
      <c r="Q779" t="str">
        <f t="shared" si="84"/>
        <v>new</v>
      </c>
      <c r="R779" t="str">
        <f t="shared" si="85"/>
        <v>high value</v>
      </c>
      <c r="S779" t="str">
        <f t="shared" si="86"/>
        <v>Low</v>
      </c>
      <c r="T779" t="str">
        <f t="shared" si="87"/>
        <v>Dec</v>
      </c>
      <c r="U779">
        <f t="shared" si="88"/>
        <v>2024</v>
      </c>
      <c r="V779" t="str">
        <f t="shared" si="89"/>
        <v>10-15</v>
      </c>
      <c r="W779" t="str">
        <f t="shared" si="90"/>
        <v>Slow</v>
      </c>
    </row>
    <row r="780" spans="1:23" x14ac:dyDescent="0.3">
      <c r="A780">
        <v>600779</v>
      </c>
      <c r="B780">
        <v>86105</v>
      </c>
      <c r="C780">
        <v>46</v>
      </c>
      <c r="D780" t="s">
        <v>7</v>
      </c>
      <c r="E780" t="s">
        <v>13</v>
      </c>
      <c r="F780" t="s">
        <v>32</v>
      </c>
      <c r="G780" t="s">
        <v>23</v>
      </c>
      <c r="H780" s="1">
        <v>44668</v>
      </c>
      <c r="I780" t="s">
        <v>34</v>
      </c>
      <c r="J780">
        <v>80</v>
      </c>
      <c r="K780">
        <v>15</v>
      </c>
      <c r="L780">
        <v>594.95000000000005</v>
      </c>
      <c r="M780">
        <v>85.21</v>
      </c>
      <c r="N780" t="s">
        <v>47</v>
      </c>
      <c r="O780">
        <v>1</v>
      </c>
      <c r="P780" t="str" cm="1">
        <f t="array" ref="P780">_xlfn.IFS(C780&lt;25,"18-24", C780&lt;=35,"25-35", C780&lt;=50,"36-50",TRUE,"50+")</f>
        <v>36-50</v>
      </c>
      <c r="Q780" t="str">
        <f t="shared" si="84"/>
        <v>repeat</v>
      </c>
      <c r="R780" t="str">
        <f t="shared" si="85"/>
        <v>high value</v>
      </c>
      <c r="S780" t="str">
        <f t="shared" si="86"/>
        <v>Low</v>
      </c>
      <c r="T780" t="str">
        <f t="shared" si="87"/>
        <v>Apr</v>
      </c>
      <c r="U780">
        <f t="shared" si="88"/>
        <v>2022</v>
      </c>
      <c r="V780" t="str">
        <f t="shared" si="89"/>
        <v>10-15</v>
      </c>
      <c r="W780" t="str">
        <f t="shared" si="90"/>
        <v>Slow</v>
      </c>
    </row>
    <row r="781" spans="1:23" x14ac:dyDescent="0.3">
      <c r="A781">
        <v>600780</v>
      </c>
      <c r="B781">
        <v>88430</v>
      </c>
      <c r="C781">
        <v>23</v>
      </c>
      <c r="D781" t="s">
        <v>4</v>
      </c>
      <c r="E781" t="s">
        <v>8</v>
      </c>
      <c r="F781" t="s">
        <v>18</v>
      </c>
      <c r="G781" t="s">
        <v>27</v>
      </c>
      <c r="H781" s="1">
        <v>44796</v>
      </c>
      <c r="I781" t="s">
        <v>33</v>
      </c>
      <c r="J781">
        <v>38</v>
      </c>
      <c r="K781">
        <v>10</v>
      </c>
      <c r="L781">
        <v>757.59</v>
      </c>
      <c r="M781">
        <v>33.36</v>
      </c>
      <c r="N781" t="s">
        <v>48</v>
      </c>
      <c r="O781">
        <v>2</v>
      </c>
      <c r="P781" t="str" cm="1">
        <f t="array" ref="P781">_xlfn.IFS(C781&lt;25,"18-24", C781&lt;=35,"25-35", C781&lt;=50,"36-50",TRUE,"50+")</f>
        <v>18-24</v>
      </c>
      <c r="Q781" t="str">
        <f t="shared" si="84"/>
        <v>new</v>
      </c>
      <c r="R781" t="str">
        <f t="shared" si="85"/>
        <v>high value</v>
      </c>
      <c r="S781" t="str">
        <f t="shared" si="86"/>
        <v>Low</v>
      </c>
      <c r="T781" t="str">
        <f t="shared" si="87"/>
        <v>Aug</v>
      </c>
      <c r="U781">
        <f t="shared" si="88"/>
        <v>2022</v>
      </c>
      <c r="V781" t="str">
        <f t="shared" si="89"/>
        <v>5-10</v>
      </c>
      <c r="W781" t="str">
        <f t="shared" si="90"/>
        <v>Medium</v>
      </c>
    </row>
    <row r="782" spans="1:23" x14ac:dyDescent="0.3">
      <c r="A782">
        <v>600781</v>
      </c>
      <c r="B782">
        <v>93403</v>
      </c>
      <c r="C782">
        <v>55</v>
      </c>
      <c r="D782" t="s">
        <v>7</v>
      </c>
      <c r="E782" t="s">
        <v>8</v>
      </c>
      <c r="F782" t="s">
        <v>18</v>
      </c>
      <c r="G782" t="s">
        <v>25</v>
      </c>
      <c r="H782" s="1">
        <v>44922</v>
      </c>
      <c r="I782" t="s">
        <v>34</v>
      </c>
      <c r="J782">
        <v>83</v>
      </c>
      <c r="K782">
        <v>6.6</v>
      </c>
      <c r="L782">
        <v>802.69</v>
      </c>
      <c r="M782">
        <v>104.5</v>
      </c>
      <c r="N782" t="s">
        <v>49</v>
      </c>
      <c r="O782">
        <v>5</v>
      </c>
      <c r="P782" t="str" cm="1">
        <f t="array" ref="P782">_xlfn.IFS(C782&lt;25,"18-24", C782&lt;=35,"25-35", C782&lt;=50,"36-50",TRUE,"50+")</f>
        <v>50+</v>
      </c>
      <c r="Q782" t="str">
        <f t="shared" si="84"/>
        <v>new</v>
      </c>
      <c r="R782" t="str">
        <f t="shared" si="85"/>
        <v>high value</v>
      </c>
      <c r="S782" t="str">
        <f t="shared" si="86"/>
        <v>High</v>
      </c>
      <c r="T782" t="str">
        <f t="shared" si="87"/>
        <v>Dec</v>
      </c>
      <c r="U782">
        <f t="shared" si="88"/>
        <v>2022</v>
      </c>
      <c r="V782" t="str">
        <f t="shared" si="89"/>
        <v>5-10</v>
      </c>
      <c r="W782" t="str">
        <f t="shared" si="90"/>
        <v>Slow</v>
      </c>
    </row>
    <row r="783" spans="1:23" x14ac:dyDescent="0.3">
      <c r="A783">
        <v>600782</v>
      </c>
      <c r="B783">
        <v>19808</v>
      </c>
      <c r="C783">
        <v>42</v>
      </c>
      <c r="D783" t="s">
        <v>7</v>
      </c>
      <c r="E783" t="s">
        <v>11</v>
      </c>
      <c r="F783" t="s">
        <v>19</v>
      </c>
      <c r="G783" t="s">
        <v>21</v>
      </c>
      <c r="H783" s="1">
        <v>44652</v>
      </c>
      <c r="I783" t="s">
        <v>34</v>
      </c>
      <c r="J783">
        <v>37</v>
      </c>
      <c r="K783">
        <v>1.2</v>
      </c>
      <c r="L783">
        <v>820.39</v>
      </c>
      <c r="M783">
        <v>97.03</v>
      </c>
      <c r="N783" t="s">
        <v>49</v>
      </c>
      <c r="O783">
        <v>4</v>
      </c>
      <c r="P783" t="str" cm="1">
        <f t="array" ref="P783">_xlfn.IFS(C783&lt;25,"18-24", C783&lt;=35,"25-35", C783&lt;=50,"36-50",TRUE,"50+")</f>
        <v>36-50</v>
      </c>
      <c r="Q783" t="str">
        <f t="shared" si="84"/>
        <v>new</v>
      </c>
      <c r="R783" t="str">
        <f t="shared" si="85"/>
        <v>high value</v>
      </c>
      <c r="S783" t="str">
        <f t="shared" si="86"/>
        <v>medium</v>
      </c>
      <c r="T783" t="str">
        <f t="shared" si="87"/>
        <v>Apr</v>
      </c>
      <c r="U783">
        <f t="shared" si="88"/>
        <v>2022</v>
      </c>
      <c r="V783" t="str">
        <f t="shared" si="89"/>
        <v>0-5</v>
      </c>
      <c r="W783" t="str">
        <f t="shared" si="90"/>
        <v>Medium</v>
      </c>
    </row>
    <row r="784" spans="1:23" x14ac:dyDescent="0.3">
      <c r="A784">
        <v>600783</v>
      </c>
      <c r="B784">
        <v>65762</v>
      </c>
      <c r="C784">
        <v>48</v>
      </c>
      <c r="D784" t="s">
        <v>7</v>
      </c>
      <c r="E784" t="s">
        <v>8</v>
      </c>
      <c r="F784" t="s">
        <v>22</v>
      </c>
      <c r="G784" t="s">
        <v>31</v>
      </c>
      <c r="H784" s="1">
        <v>45408</v>
      </c>
      <c r="I784" t="s">
        <v>34</v>
      </c>
      <c r="J784">
        <v>43</v>
      </c>
      <c r="K784">
        <v>6.3</v>
      </c>
      <c r="L784">
        <v>1313.43</v>
      </c>
      <c r="M784">
        <v>44.01</v>
      </c>
      <c r="N784" t="s">
        <v>48</v>
      </c>
      <c r="O784">
        <v>3</v>
      </c>
      <c r="P784" t="str" cm="1">
        <f t="array" ref="P784">_xlfn.IFS(C784&lt;25,"18-24", C784&lt;=35,"25-35", C784&lt;=50,"36-50",TRUE,"50+")</f>
        <v>36-50</v>
      </c>
      <c r="Q784" t="str">
        <f t="shared" si="84"/>
        <v>new</v>
      </c>
      <c r="R784" t="str">
        <f t="shared" si="85"/>
        <v>high value</v>
      </c>
      <c r="S784" t="str">
        <f t="shared" si="86"/>
        <v>medium</v>
      </c>
      <c r="T784" t="str">
        <f t="shared" si="87"/>
        <v>Apr</v>
      </c>
      <c r="U784">
        <f t="shared" si="88"/>
        <v>2024</v>
      </c>
      <c r="V784" t="str">
        <f t="shared" si="89"/>
        <v>5-10</v>
      </c>
      <c r="W784" t="str">
        <f t="shared" si="90"/>
        <v>Medium</v>
      </c>
    </row>
    <row r="785" spans="1:23" x14ac:dyDescent="0.3">
      <c r="A785">
        <v>600784</v>
      </c>
      <c r="B785">
        <v>50426</v>
      </c>
      <c r="C785">
        <v>60</v>
      </c>
      <c r="D785" t="s">
        <v>7</v>
      </c>
      <c r="E785" t="s">
        <v>13</v>
      </c>
      <c r="F785" t="s">
        <v>30</v>
      </c>
      <c r="G785" t="s">
        <v>29</v>
      </c>
      <c r="H785" s="1">
        <v>45433</v>
      </c>
      <c r="I785" t="s">
        <v>34</v>
      </c>
      <c r="J785">
        <v>83</v>
      </c>
      <c r="K785">
        <v>13.3</v>
      </c>
      <c r="L785">
        <v>1220.28</v>
      </c>
      <c r="M785">
        <v>28.04</v>
      </c>
      <c r="N785" t="s">
        <v>48</v>
      </c>
      <c r="O785">
        <v>1</v>
      </c>
      <c r="P785" t="str" cm="1">
        <f t="array" ref="P785">_xlfn.IFS(C785&lt;25,"18-24", C785&lt;=35,"25-35", C785&lt;=50,"36-50",TRUE,"50+")</f>
        <v>50+</v>
      </c>
      <c r="Q785" t="str">
        <f t="shared" si="84"/>
        <v>repeat</v>
      </c>
      <c r="R785" t="str">
        <f t="shared" si="85"/>
        <v>high value</v>
      </c>
      <c r="S785" t="str">
        <f t="shared" si="86"/>
        <v>Low</v>
      </c>
      <c r="T785" t="str">
        <f t="shared" si="87"/>
        <v>May</v>
      </c>
      <c r="U785">
        <f t="shared" si="88"/>
        <v>2024</v>
      </c>
      <c r="V785" t="str">
        <f t="shared" si="89"/>
        <v>10-15</v>
      </c>
      <c r="W785" t="str">
        <f t="shared" si="90"/>
        <v>Slow</v>
      </c>
    </row>
    <row r="786" spans="1:23" x14ac:dyDescent="0.3">
      <c r="A786">
        <v>600785</v>
      </c>
      <c r="B786">
        <v>33145</v>
      </c>
      <c r="C786">
        <v>34</v>
      </c>
      <c r="D786" t="s">
        <v>4</v>
      </c>
      <c r="E786" t="s">
        <v>8</v>
      </c>
      <c r="F786" t="s">
        <v>19</v>
      </c>
      <c r="G786" t="s">
        <v>31</v>
      </c>
      <c r="H786" s="1">
        <v>44707</v>
      </c>
      <c r="I786" t="s">
        <v>33</v>
      </c>
      <c r="J786">
        <v>53</v>
      </c>
      <c r="K786">
        <v>2.7</v>
      </c>
      <c r="L786">
        <v>968.5</v>
      </c>
      <c r="M786">
        <v>54.77</v>
      </c>
      <c r="N786" t="s">
        <v>50</v>
      </c>
      <c r="O786">
        <v>4</v>
      </c>
      <c r="P786" t="str" cm="1">
        <f t="array" ref="P786">_xlfn.IFS(C786&lt;25,"18-24", C786&lt;=35,"25-35", C786&lt;=50,"36-50",TRUE,"50+")</f>
        <v>25-35</v>
      </c>
      <c r="Q786" t="str">
        <f t="shared" si="84"/>
        <v>new</v>
      </c>
      <c r="R786" t="str">
        <f t="shared" si="85"/>
        <v>high value</v>
      </c>
      <c r="S786" t="str">
        <f t="shared" si="86"/>
        <v>medium</v>
      </c>
      <c r="T786" t="str">
        <f t="shared" si="87"/>
        <v>May</v>
      </c>
      <c r="U786">
        <f t="shared" si="88"/>
        <v>2022</v>
      </c>
      <c r="V786" t="str">
        <f t="shared" si="89"/>
        <v>0-5</v>
      </c>
      <c r="W786" t="str">
        <f t="shared" si="90"/>
        <v>Slow</v>
      </c>
    </row>
    <row r="787" spans="1:23" x14ac:dyDescent="0.3">
      <c r="A787">
        <v>600786</v>
      </c>
      <c r="B787">
        <v>99576</v>
      </c>
      <c r="C787">
        <v>40</v>
      </c>
      <c r="D787" t="s">
        <v>7</v>
      </c>
      <c r="E787" t="s">
        <v>13</v>
      </c>
      <c r="F787" t="s">
        <v>18</v>
      </c>
      <c r="G787" t="s">
        <v>31</v>
      </c>
      <c r="H787" s="1">
        <v>45521</v>
      </c>
      <c r="I787" t="s">
        <v>33</v>
      </c>
      <c r="J787">
        <v>83</v>
      </c>
      <c r="K787">
        <v>6.7</v>
      </c>
      <c r="L787">
        <v>838.23</v>
      </c>
      <c r="M787">
        <v>41.67</v>
      </c>
      <c r="N787" t="s">
        <v>47</v>
      </c>
      <c r="O787">
        <v>5</v>
      </c>
      <c r="P787" t="str" cm="1">
        <f t="array" ref="P787">_xlfn.IFS(C787&lt;25,"18-24", C787&lt;=35,"25-35", C787&lt;=50,"36-50",TRUE,"50+")</f>
        <v>36-50</v>
      </c>
      <c r="Q787" t="str">
        <f t="shared" si="84"/>
        <v>new</v>
      </c>
      <c r="R787" t="str">
        <f t="shared" si="85"/>
        <v>high value</v>
      </c>
      <c r="S787" t="str">
        <f t="shared" si="86"/>
        <v>High</v>
      </c>
      <c r="T787" t="str">
        <f t="shared" si="87"/>
        <v>Aug</v>
      </c>
      <c r="U787">
        <f t="shared" si="88"/>
        <v>2024</v>
      </c>
      <c r="V787" t="str">
        <f t="shared" si="89"/>
        <v>5-10</v>
      </c>
      <c r="W787" t="str">
        <f t="shared" si="90"/>
        <v>Slow</v>
      </c>
    </row>
    <row r="788" spans="1:23" x14ac:dyDescent="0.3">
      <c r="A788">
        <v>600787</v>
      </c>
      <c r="B788">
        <v>63414</v>
      </c>
      <c r="C788">
        <v>25</v>
      </c>
      <c r="D788" t="s">
        <v>4</v>
      </c>
      <c r="E788" t="s">
        <v>5</v>
      </c>
      <c r="F788" t="s">
        <v>19</v>
      </c>
      <c r="G788" t="s">
        <v>31</v>
      </c>
      <c r="H788" s="1">
        <v>45625</v>
      </c>
      <c r="I788" t="s">
        <v>33</v>
      </c>
      <c r="J788">
        <v>37</v>
      </c>
      <c r="K788">
        <v>12.3</v>
      </c>
      <c r="L788">
        <v>931.31</v>
      </c>
      <c r="M788">
        <v>101.25</v>
      </c>
      <c r="N788" t="s">
        <v>50</v>
      </c>
      <c r="O788">
        <v>5</v>
      </c>
      <c r="P788" t="str" cm="1">
        <f t="array" ref="P788">_xlfn.IFS(C788&lt;25,"18-24", C788&lt;=35,"25-35", C788&lt;=50,"36-50",TRUE,"50+")</f>
        <v>25-35</v>
      </c>
      <c r="Q788" t="str">
        <f t="shared" si="84"/>
        <v>new</v>
      </c>
      <c r="R788" t="str">
        <f t="shared" si="85"/>
        <v>high value</v>
      </c>
      <c r="S788" t="str">
        <f t="shared" si="86"/>
        <v>High</v>
      </c>
      <c r="T788" t="str">
        <f t="shared" si="87"/>
        <v>Nov</v>
      </c>
      <c r="U788">
        <f t="shared" si="88"/>
        <v>2024</v>
      </c>
      <c r="V788" t="str">
        <f t="shared" si="89"/>
        <v>10-15</v>
      </c>
      <c r="W788" t="str">
        <f t="shared" si="90"/>
        <v>Medium</v>
      </c>
    </row>
    <row r="789" spans="1:23" x14ac:dyDescent="0.3">
      <c r="A789">
        <v>600788</v>
      </c>
      <c r="B789">
        <v>47339</v>
      </c>
      <c r="C789">
        <v>49</v>
      </c>
      <c r="D789" t="s">
        <v>7</v>
      </c>
      <c r="E789" t="s">
        <v>11</v>
      </c>
      <c r="F789" t="s">
        <v>24</v>
      </c>
      <c r="G789" t="s">
        <v>21</v>
      </c>
      <c r="H789" s="1">
        <v>44987</v>
      </c>
      <c r="I789" t="s">
        <v>33</v>
      </c>
      <c r="J789">
        <v>36</v>
      </c>
      <c r="K789">
        <v>3.3</v>
      </c>
      <c r="L789">
        <v>378.05</v>
      </c>
      <c r="M789">
        <v>89.68</v>
      </c>
      <c r="N789" t="s">
        <v>48</v>
      </c>
      <c r="O789">
        <v>4</v>
      </c>
      <c r="P789" t="str" cm="1">
        <f t="array" ref="P789">_xlfn.IFS(C789&lt;25,"18-24", C789&lt;=35,"25-35", C789&lt;=50,"36-50",TRUE,"50+")</f>
        <v>36-50</v>
      </c>
      <c r="Q789" t="str">
        <f t="shared" si="84"/>
        <v>new</v>
      </c>
      <c r="R789" t="str">
        <f t="shared" si="85"/>
        <v>medium</v>
      </c>
      <c r="S789" t="str">
        <f t="shared" si="86"/>
        <v>medium</v>
      </c>
      <c r="T789" t="str">
        <f t="shared" si="87"/>
        <v>Mar</v>
      </c>
      <c r="U789">
        <f t="shared" si="88"/>
        <v>2023</v>
      </c>
      <c r="V789" t="str">
        <f t="shared" si="89"/>
        <v>0-5</v>
      </c>
      <c r="W789" t="str">
        <f t="shared" si="90"/>
        <v>Medium</v>
      </c>
    </row>
    <row r="790" spans="1:23" x14ac:dyDescent="0.3">
      <c r="A790">
        <v>600789</v>
      </c>
      <c r="B790">
        <v>19900</v>
      </c>
      <c r="C790">
        <v>57</v>
      </c>
      <c r="D790" t="s">
        <v>4</v>
      </c>
      <c r="E790" t="s">
        <v>16</v>
      </c>
      <c r="F790" t="s">
        <v>30</v>
      </c>
      <c r="G790" t="s">
        <v>21</v>
      </c>
      <c r="H790" s="1">
        <v>44739</v>
      </c>
      <c r="I790" t="s">
        <v>34</v>
      </c>
      <c r="J790">
        <v>69</v>
      </c>
      <c r="K790">
        <v>6.7</v>
      </c>
      <c r="L790">
        <v>678.3</v>
      </c>
      <c r="M790">
        <v>34.549999999999997</v>
      </c>
      <c r="N790" t="s">
        <v>48</v>
      </c>
      <c r="O790">
        <v>5</v>
      </c>
      <c r="P790" t="str" cm="1">
        <f t="array" ref="P790">_xlfn.IFS(C790&lt;25,"18-24", C790&lt;=35,"25-35", C790&lt;=50,"36-50",TRUE,"50+")</f>
        <v>50+</v>
      </c>
      <c r="Q790" t="str">
        <f t="shared" si="84"/>
        <v>new</v>
      </c>
      <c r="R790" t="str">
        <f t="shared" si="85"/>
        <v>high value</v>
      </c>
      <c r="S790" t="str">
        <f t="shared" si="86"/>
        <v>High</v>
      </c>
      <c r="T790" t="str">
        <f t="shared" si="87"/>
        <v>Jun</v>
      </c>
      <c r="U790">
        <f t="shared" si="88"/>
        <v>2022</v>
      </c>
      <c r="V790" t="str">
        <f t="shared" si="89"/>
        <v>5-10</v>
      </c>
      <c r="W790" t="str">
        <f t="shared" si="90"/>
        <v>Slow</v>
      </c>
    </row>
    <row r="791" spans="1:23" x14ac:dyDescent="0.3">
      <c r="A791">
        <v>600790</v>
      </c>
      <c r="B791">
        <v>78343</v>
      </c>
      <c r="C791">
        <v>62</v>
      </c>
      <c r="D791" t="s">
        <v>7</v>
      </c>
      <c r="E791" t="s">
        <v>5</v>
      </c>
      <c r="F791" t="s">
        <v>32</v>
      </c>
      <c r="G791" t="s">
        <v>21</v>
      </c>
      <c r="H791" s="1">
        <v>44719</v>
      </c>
      <c r="I791" t="s">
        <v>33</v>
      </c>
      <c r="J791">
        <v>71</v>
      </c>
      <c r="K791">
        <v>2.8</v>
      </c>
      <c r="L791">
        <v>385.61</v>
      </c>
      <c r="M791">
        <v>42.3</v>
      </c>
      <c r="N791" t="s">
        <v>50</v>
      </c>
      <c r="O791">
        <v>2</v>
      </c>
      <c r="P791" t="str" cm="1">
        <f t="array" ref="P791">_xlfn.IFS(C791&lt;25,"18-24", C791&lt;=35,"25-35", C791&lt;=50,"36-50",TRUE,"50+")</f>
        <v>50+</v>
      </c>
      <c r="Q791" t="str">
        <f t="shared" si="84"/>
        <v>new</v>
      </c>
      <c r="R791" t="str">
        <f t="shared" si="85"/>
        <v>medium</v>
      </c>
      <c r="S791" t="str">
        <f t="shared" si="86"/>
        <v>Low</v>
      </c>
      <c r="T791" t="str">
        <f t="shared" si="87"/>
        <v>Jun</v>
      </c>
      <c r="U791">
        <f t="shared" si="88"/>
        <v>2022</v>
      </c>
      <c r="V791" t="str">
        <f t="shared" si="89"/>
        <v>0-5</v>
      </c>
      <c r="W791" t="str">
        <f t="shared" si="90"/>
        <v>Slow</v>
      </c>
    </row>
    <row r="792" spans="1:23" x14ac:dyDescent="0.3">
      <c r="A792">
        <v>600791</v>
      </c>
      <c r="B792">
        <v>35271</v>
      </c>
      <c r="C792">
        <v>45</v>
      </c>
      <c r="D792" t="s">
        <v>7</v>
      </c>
      <c r="E792" t="s">
        <v>13</v>
      </c>
      <c r="F792" t="s">
        <v>22</v>
      </c>
      <c r="G792" t="s">
        <v>27</v>
      </c>
      <c r="H792" s="1">
        <v>44932</v>
      </c>
      <c r="I792" t="s">
        <v>33</v>
      </c>
      <c r="J792">
        <v>58</v>
      </c>
      <c r="K792">
        <v>2.1</v>
      </c>
      <c r="L792">
        <v>980.72</v>
      </c>
      <c r="M792">
        <v>102.46</v>
      </c>
      <c r="N792" t="s">
        <v>48</v>
      </c>
      <c r="O792">
        <v>5</v>
      </c>
      <c r="P792" t="str" cm="1">
        <f t="array" ref="P792">_xlfn.IFS(C792&lt;25,"18-24", C792&lt;=35,"25-35", C792&lt;=50,"36-50",TRUE,"50+")</f>
        <v>36-50</v>
      </c>
      <c r="Q792" t="str">
        <f t="shared" si="84"/>
        <v>new</v>
      </c>
      <c r="R792" t="str">
        <f t="shared" si="85"/>
        <v>high value</v>
      </c>
      <c r="S792" t="str">
        <f t="shared" si="86"/>
        <v>High</v>
      </c>
      <c r="T792" t="str">
        <f t="shared" si="87"/>
        <v>Jan</v>
      </c>
      <c r="U792">
        <f t="shared" si="88"/>
        <v>2023</v>
      </c>
      <c r="V792" t="str">
        <f t="shared" si="89"/>
        <v>0-5</v>
      </c>
      <c r="W792" t="str">
        <f t="shared" si="90"/>
        <v>Slow</v>
      </c>
    </row>
    <row r="793" spans="1:23" x14ac:dyDescent="0.3">
      <c r="A793">
        <v>600792</v>
      </c>
      <c r="B793">
        <v>13863</v>
      </c>
      <c r="C793">
        <v>44</v>
      </c>
      <c r="D793" t="s">
        <v>4</v>
      </c>
      <c r="E793" t="s">
        <v>15</v>
      </c>
      <c r="F793" t="s">
        <v>32</v>
      </c>
      <c r="G793" t="s">
        <v>27</v>
      </c>
      <c r="H793" s="1">
        <v>45455</v>
      </c>
      <c r="I793" t="s">
        <v>33</v>
      </c>
      <c r="J793">
        <v>49</v>
      </c>
      <c r="K793">
        <v>2.4</v>
      </c>
      <c r="L793">
        <v>1172.67</v>
      </c>
      <c r="M793">
        <v>69.62</v>
      </c>
      <c r="N793" t="s">
        <v>50</v>
      </c>
      <c r="O793">
        <v>3</v>
      </c>
      <c r="P793" t="str" cm="1">
        <f t="array" ref="P793">_xlfn.IFS(C793&lt;25,"18-24", C793&lt;=35,"25-35", C793&lt;=50,"36-50",TRUE,"50+")</f>
        <v>36-50</v>
      </c>
      <c r="Q793" t="str">
        <f t="shared" si="84"/>
        <v>new</v>
      </c>
      <c r="R793" t="str">
        <f t="shared" si="85"/>
        <v>high value</v>
      </c>
      <c r="S793" t="str">
        <f t="shared" si="86"/>
        <v>medium</v>
      </c>
      <c r="T793" t="str">
        <f t="shared" si="87"/>
        <v>Jun</v>
      </c>
      <c r="U793">
        <f t="shared" si="88"/>
        <v>2024</v>
      </c>
      <c r="V793" t="str">
        <f t="shared" si="89"/>
        <v>0-5</v>
      </c>
      <c r="W793" t="str">
        <f t="shared" si="90"/>
        <v>Slow</v>
      </c>
    </row>
    <row r="794" spans="1:23" x14ac:dyDescent="0.3">
      <c r="A794">
        <v>600793</v>
      </c>
      <c r="B794">
        <v>66981</v>
      </c>
      <c r="C794">
        <v>56</v>
      </c>
      <c r="D794" t="s">
        <v>7</v>
      </c>
      <c r="E794" t="s">
        <v>16</v>
      </c>
      <c r="F794" t="s">
        <v>26</v>
      </c>
      <c r="G794" t="s">
        <v>27</v>
      </c>
      <c r="H794" s="1">
        <v>45393</v>
      </c>
      <c r="I794" t="s">
        <v>33</v>
      </c>
      <c r="J794">
        <v>26</v>
      </c>
      <c r="K794">
        <v>2.2000000000000002</v>
      </c>
      <c r="L794">
        <v>777</v>
      </c>
      <c r="M794">
        <v>106.78</v>
      </c>
      <c r="N794" t="s">
        <v>48</v>
      </c>
      <c r="O794">
        <v>4</v>
      </c>
      <c r="P794" t="str" cm="1">
        <f t="array" ref="P794">_xlfn.IFS(C794&lt;25,"18-24", C794&lt;=35,"25-35", C794&lt;=50,"36-50",TRUE,"50+")</f>
        <v>50+</v>
      </c>
      <c r="Q794" t="str">
        <f t="shared" si="84"/>
        <v>new</v>
      </c>
      <c r="R794" t="str">
        <f t="shared" si="85"/>
        <v>high value</v>
      </c>
      <c r="S794" t="str">
        <f t="shared" si="86"/>
        <v>medium</v>
      </c>
      <c r="T794" t="str">
        <f t="shared" si="87"/>
        <v>Apr</v>
      </c>
      <c r="U794">
        <f t="shared" si="88"/>
        <v>2024</v>
      </c>
      <c r="V794" t="str">
        <f t="shared" si="89"/>
        <v>0-5</v>
      </c>
      <c r="W794" t="str">
        <f t="shared" si="90"/>
        <v>Fast</v>
      </c>
    </row>
    <row r="795" spans="1:23" x14ac:dyDescent="0.3">
      <c r="A795">
        <v>600794</v>
      </c>
      <c r="B795">
        <v>13358</v>
      </c>
      <c r="C795">
        <v>31</v>
      </c>
      <c r="D795" t="s">
        <v>7</v>
      </c>
      <c r="E795" t="s">
        <v>5</v>
      </c>
      <c r="F795" t="s">
        <v>24</v>
      </c>
      <c r="G795" t="s">
        <v>25</v>
      </c>
      <c r="H795" s="1">
        <v>45585</v>
      </c>
      <c r="I795" t="s">
        <v>33</v>
      </c>
      <c r="J795">
        <v>46</v>
      </c>
      <c r="K795">
        <v>8.9</v>
      </c>
      <c r="L795">
        <v>1219.5999999999999</v>
      </c>
      <c r="M795">
        <v>113.62</v>
      </c>
      <c r="N795" t="s">
        <v>50</v>
      </c>
      <c r="O795">
        <v>2</v>
      </c>
      <c r="P795" t="str" cm="1">
        <f t="array" ref="P795">_xlfn.IFS(C795&lt;25,"18-24", C795&lt;=35,"25-35", C795&lt;=50,"36-50",TRUE,"50+")</f>
        <v>25-35</v>
      </c>
      <c r="Q795" t="str">
        <f t="shared" si="84"/>
        <v>new</v>
      </c>
      <c r="R795" t="str">
        <f t="shared" si="85"/>
        <v>high value</v>
      </c>
      <c r="S795" t="str">
        <f t="shared" si="86"/>
        <v>Low</v>
      </c>
      <c r="T795" t="str">
        <f t="shared" si="87"/>
        <v>Oct</v>
      </c>
      <c r="U795">
        <f t="shared" si="88"/>
        <v>2024</v>
      </c>
      <c r="V795" t="str">
        <f t="shared" si="89"/>
        <v>5-10</v>
      </c>
      <c r="W795" t="str">
        <f t="shared" si="90"/>
        <v>Slow</v>
      </c>
    </row>
    <row r="796" spans="1:23" x14ac:dyDescent="0.3">
      <c r="A796">
        <v>600795</v>
      </c>
      <c r="B796">
        <v>42293</v>
      </c>
      <c r="C796">
        <v>47</v>
      </c>
      <c r="D796" t="s">
        <v>7</v>
      </c>
      <c r="E796" t="s">
        <v>15</v>
      </c>
      <c r="F796" t="s">
        <v>26</v>
      </c>
      <c r="G796" t="s">
        <v>27</v>
      </c>
      <c r="H796" s="1">
        <v>45330</v>
      </c>
      <c r="I796" t="s">
        <v>34</v>
      </c>
      <c r="J796">
        <v>23</v>
      </c>
      <c r="K796">
        <v>5.0999999999999996</v>
      </c>
      <c r="L796">
        <v>827.6</v>
      </c>
      <c r="M796">
        <v>26.37</v>
      </c>
      <c r="N796" t="s">
        <v>49</v>
      </c>
      <c r="O796">
        <v>2</v>
      </c>
      <c r="P796" t="str" cm="1">
        <f t="array" ref="P796">_xlfn.IFS(C796&lt;25,"18-24", C796&lt;=35,"25-35", C796&lt;=50,"36-50",TRUE,"50+")</f>
        <v>36-50</v>
      </c>
      <c r="Q796" t="str">
        <f t="shared" si="84"/>
        <v>new</v>
      </c>
      <c r="R796" t="str">
        <f t="shared" si="85"/>
        <v>high value</v>
      </c>
      <c r="S796" t="str">
        <f t="shared" si="86"/>
        <v>Low</v>
      </c>
      <c r="T796" t="str">
        <f t="shared" si="87"/>
        <v>Feb</v>
      </c>
      <c r="U796">
        <f t="shared" si="88"/>
        <v>2024</v>
      </c>
      <c r="V796" t="str">
        <f t="shared" si="89"/>
        <v>5-10</v>
      </c>
      <c r="W796" t="str">
        <f t="shared" si="90"/>
        <v>Fast</v>
      </c>
    </row>
    <row r="797" spans="1:23" x14ac:dyDescent="0.3">
      <c r="A797">
        <v>600796</v>
      </c>
      <c r="B797">
        <v>44580</v>
      </c>
      <c r="C797">
        <v>31</v>
      </c>
      <c r="D797" t="s">
        <v>4</v>
      </c>
      <c r="E797" t="s">
        <v>15</v>
      </c>
      <c r="F797" t="s">
        <v>26</v>
      </c>
      <c r="G797" t="s">
        <v>29</v>
      </c>
      <c r="H797" s="1">
        <v>45245</v>
      </c>
      <c r="I797" t="s">
        <v>34</v>
      </c>
      <c r="J797">
        <v>30</v>
      </c>
      <c r="K797">
        <v>5.8</v>
      </c>
      <c r="L797">
        <v>768.24</v>
      </c>
      <c r="M797">
        <v>25.25</v>
      </c>
      <c r="N797" t="s">
        <v>48</v>
      </c>
      <c r="O797">
        <v>4</v>
      </c>
      <c r="P797" t="str" cm="1">
        <f t="array" ref="P797">_xlfn.IFS(C797&lt;25,"18-24", C797&lt;=35,"25-35", C797&lt;=50,"36-50",TRUE,"50+")</f>
        <v>25-35</v>
      </c>
      <c r="Q797" t="str">
        <f t="shared" si="84"/>
        <v>new</v>
      </c>
      <c r="R797" t="str">
        <f t="shared" si="85"/>
        <v>high value</v>
      </c>
      <c r="S797" t="str">
        <f t="shared" si="86"/>
        <v>medium</v>
      </c>
      <c r="T797" t="str">
        <f t="shared" si="87"/>
        <v>Nov</v>
      </c>
      <c r="U797">
        <f t="shared" si="88"/>
        <v>2023</v>
      </c>
      <c r="V797" t="str">
        <f t="shared" si="89"/>
        <v>5-10</v>
      </c>
      <c r="W797" t="str">
        <f t="shared" si="90"/>
        <v>Fast</v>
      </c>
    </row>
    <row r="798" spans="1:23" x14ac:dyDescent="0.3">
      <c r="A798">
        <v>600797</v>
      </c>
      <c r="B798">
        <v>64578</v>
      </c>
      <c r="C798">
        <v>61</v>
      </c>
      <c r="D798" t="s">
        <v>7</v>
      </c>
      <c r="E798" t="s">
        <v>13</v>
      </c>
      <c r="F798" t="s">
        <v>32</v>
      </c>
      <c r="G798" t="s">
        <v>31</v>
      </c>
      <c r="H798" s="1">
        <v>45052</v>
      </c>
      <c r="I798" t="s">
        <v>34</v>
      </c>
      <c r="J798">
        <v>50</v>
      </c>
      <c r="K798">
        <v>2.8</v>
      </c>
      <c r="L798">
        <v>627.17999999999995</v>
      </c>
      <c r="M798">
        <v>87.11</v>
      </c>
      <c r="N798" t="s">
        <v>49</v>
      </c>
      <c r="O798">
        <v>5</v>
      </c>
      <c r="P798" t="str" cm="1">
        <f t="array" ref="P798">_xlfn.IFS(C798&lt;25,"18-24", C798&lt;=35,"25-35", C798&lt;=50,"36-50",TRUE,"50+")</f>
        <v>50+</v>
      </c>
      <c r="Q798" t="str">
        <f t="shared" si="84"/>
        <v>new</v>
      </c>
      <c r="R798" t="str">
        <f t="shared" si="85"/>
        <v>high value</v>
      </c>
      <c r="S798" t="str">
        <f t="shared" si="86"/>
        <v>High</v>
      </c>
      <c r="T798" t="str">
        <f t="shared" si="87"/>
        <v>May</v>
      </c>
      <c r="U798">
        <f t="shared" si="88"/>
        <v>2023</v>
      </c>
      <c r="V798" t="str">
        <f t="shared" si="89"/>
        <v>0-5</v>
      </c>
      <c r="W798" t="str">
        <f t="shared" si="90"/>
        <v>Slow</v>
      </c>
    </row>
    <row r="799" spans="1:23" x14ac:dyDescent="0.3">
      <c r="A799">
        <v>600798</v>
      </c>
      <c r="B799">
        <v>32366</v>
      </c>
      <c r="C799">
        <v>24</v>
      </c>
      <c r="D799" t="s">
        <v>4</v>
      </c>
      <c r="E799" t="s">
        <v>16</v>
      </c>
      <c r="F799" t="s">
        <v>22</v>
      </c>
      <c r="G799" t="s">
        <v>27</v>
      </c>
      <c r="H799" s="1">
        <v>45311</v>
      </c>
      <c r="I799" t="s">
        <v>33</v>
      </c>
      <c r="J799">
        <v>42</v>
      </c>
      <c r="K799">
        <v>10.3</v>
      </c>
      <c r="L799">
        <v>270.22000000000003</v>
      </c>
      <c r="M799">
        <v>54.87</v>
      </c>
      <c r="N799" t="s">
        <v>49</v>
      </c>
      <c r="O799">
        <v>4</v>
      </c>
      <c r="P799" t="str" cm="1">
        <f t="array" ref="P799">_xlfn.IFS(C799&lt;25,"18-24", C799&lt;=35,"25-35", C799&lt;=50,"36-50",TRUE,"50+")</f>
        <v>18-24</v>
      </c>
      <c r="Q799" t="str">
        <f t="shared" si="84"/>
        <v>new</v>
      </c>
      <c r="R799" t="str">
        <f t="shared" si="85"/>
        <v>medium</v>
      </c>
      <c r="S799" t="str">
        <f t="shared" si="86"/>
        <v>medium</v>
      </c>
      <c r="T799" t="str">
        <f t="shared" si="87"/>
        <v>Jan</v>
      </c>
      <c r="U799">
        <f t="shared" si="88"/>
        <v>2024</v>
      </c>
      <c r="V799" t="str">
        <f t="shared" si="89"/>
        <v>10-15</v>
      </c>
      <c r="W799" t="str">
        <f t="shared" si="90"/>
        <v>Medium</v>
      </c>
    </row>
    <row r="800" spans="1:23" x14ac:dyDescent="0.3">
      <c r="A800">
        <v>600799</v>
      </c>
      <c r="B800">
        <v>67924</v>
      </c>
      <c r="C800">
        <v>29</v>
      </c>
      <c r="D800" t="s">
        <v>7</v>
      </c>
      <c r="E800" t="s">
        <v>11</v>
      </c>
      <c r="F800" t="s">
        <v>18</v>
      </c>
      <c r="G800" t="s">
        <v>25</v>
      </c>
      <c r="H800" s="1">
        <v>45084</v>
      </c>
      <c r="I800" t="s">
        <v>33</v>
      </c>
      <c r="J800">
        <v>62</v>
      </c>
      <c r="K800">
        <v>14.4</v>
      </c>
      <c r="L800">
        <v>1180.52</v>
      </c>
      <c r="M800">
        <v>54.15</v>
      </c>
      <c r="N800" t="s">
        <v>47</v>
      </c>
      <c r="O800">
        <v>5</v>
      </c>
      <c r="P800" t="str" cm="1">
        <f t="array" ref="P800">_xlfn.IFS(C800&lt;25,"18-24", C800&lt;=35,"25-35", C800&lt;=50,"36-50",TRUE,"50+")</f>
        <v>25-35</v>
      </c>
      <c r="Q800" t="str">
        <f t="shared" si="84"/>
        <v>repeat</v>
      </c>
      <c r="R800" t="str">
        <f t="shared" si="85"/>
        <v>high value</v>
      </c>
      <c r="S800" t="str">
        <f t="shared" si="86"/>
        <v>High</v>
      </c>
      <c r="T800" t="str">
        <f t="shared" si="87"/>
        <v>Jun</v>
      </c>
      <c r="U800">
        <f t="shared" si="88"/>
        <v>2023</v>
      </c>
      <c r="V800" t="str">
        <f t="shared" si="89"/>
        <v>10-15</v>
      </c>
      <c r="W800" t="str">
        <f t="shared" si="90"/>
        <v>Slow</v>
      </c>
    </row>
    <row r="801" spans="1:23" x14ac:dyDescent="0.3">
      <c r="A801">
        <v>600800</v>
      </c>
      <c r="B801">
        <v>51631</v>
      </c>
      <c r="C801">
        <v>49</v>
      </c>
      <c r="D801" t="s">
        <v>4</v>
      </c>
      <c r="E801" t="s">
        <v>8</v>
      </c>
      <c r="F801" t="s">
        <v>18</v>
      </c>
      <c r="G801" t="s">
        <v>27</v>
      </c>
      <c r="H801" s="1">
        <v>45240</v>
      </c>
      <c r="I801" t="s">
        <v>34</v>
      </c>
      <c r="J801">
        <v>75</v>
      </c>
      <c r="K801">
        <v>4.0999999999999996</v>
      </c>
      <c r="L801">
        <v>551.1</v>
      </c>
      <c r="M801">
        <v>92.98</v>
      </c>
      <c r="N801" t="s">
        <v>50</v>
      </c>
      <c r="O801">
        <v>1</v>
      </c>
      <c r="P801" t="str" cm="1">
        <f t="array" ref="P801">_xlfn.IFS(C801&lt;25,"18-24", C801&lt;=35,"25-35", C801&lt;=50,"36-50",TRUE,"50+")</f>
        <v>36-50</v>
      </c>
      <c r="Q801" t="str">
        <f t="shared" si="84"/>
        <v>new</v>
      </c>
      <c r="R801" t="str">
        <f t="shared" si="85"/>
        <v>high value</v>
      </c>
      <c r="S801" t="str">
        <f t="shared" si="86"/>
        <v>Low</v>
      </c>
      <c r="T801" t="str">
        <f t="shared" si="87"/>
        <v>Nov</v>
      </c>
      <c r="U801">
        <f t="shared" si="88"/>
        <v>2023</v>
      </c>
      <c r="V801" t="str">
        <f t="shared" si="89"/>
        <v>0-5</v>
      </c>
      <c r="W801" t="str">
        <f t="shared" si="90"/>
        <v>Slow</v>
      </c>
    </row>
    <row r="802" spans="1:23" x14ac:dyDescent="0.3">
      <c r="A802">
        <v>600801</v>
      </c>
      <c r="B802">
        <v>12312</v>
      </c>
      <c r="C802">
        <v>47</v>
      </c>
      <c r="D802" t="s">
        <v>4</v>
      </c>
      <c r="E802" t="s">
        <v>11</v>
      </c>
      <c r="F802" t="s">
        <v>19</v>
      </c>
      <c r="G802" t="s">
        <v>31</v>
      </c>
      <c r="H802" s="1">
        <v>44758</v>
      </c>
      <c r="I802" t="s">
        <v>33</v>
      </c>
      <c r="J802">
        <v>37</v>
      </c>
      <c r="K802">
        <v>12.6</v>
      </c>
      <c r="L802">
        <v>1420.05</v>
      </c>
      <c r="M802">
        <v>33.590000000000003</v>
      </c>
      <c r="N802" t="s">
        <v>47</v>
      </c>
      <c r="O802">
        <v>5</v>
      </c>
      <c r="P802" t="str" cm="1">
        <f t="array" ref="P802">_xlfn.IFS(C802&lt;25,"18-24", C802&lt;=35,"25-35", C802&lt;=50,"36-50",TRUE,"50+")</f>
        <v>36-50</v>
      </c>
      <c r="Q802" t="str">
        <f t="shared" si="84"/>
        <v>new</v>
      </c>
      <c r="R802" t="str">
        <f t="shared" si="85"/>
        <v>high value</v>
      </c>
      <c r="S802" t="str">
        <f t="shared" si="86"/>
        <v>High</v>
      </c>
      <c r="T802" t="str">
        <f t="shared" si="87"/>
        <v>Jul</v>
      </c>
      <c r="U802">
        <f t="shared" si="88"/>
        <v>2022</v>
      </c>
      <c r="V802" t="str">
        <f t="shared" si="89"/>
        <v>10-15</v>
      </c>
      <c r="W802" t="str">
        <f t="shared" si="90"/>
        <v>Medium</v>
      </c>
    </row>
    <row r="803" spans="1:23" x14ac:dyDescent="0.3">
      <c r="A803">
        <v>600802</v>
      </c>
      <c r="B803">
        <v>76848</v>
      </c>
      <c r="C803">
        <v>30</v>
      </c>
      <c r="D803" t="s">
        <v>7</v>
      </c>
      <c r="E803" t="s">
        <v>13</v>
      </c>
      <c r="F803" t="s">
        <v>30</v>
      </c>
      <c r="G803" t="s">
        <v>27</v>
      </c>
      <c r="H803" s="1">
        <v>44883</v>
      </c>
      <c r="I803" t="s">
        <v>34</v>
      </c>
      <c r="J803">
        <v>54</v>
      </c>
      <c r="K803">
        <v>10.1</v>
      </c>
      <c r="L803">
        <v>996.27</v>
      </c>
      <c r="M803">
        <v>87.29</v>
      </c>
      <c r="N803" t="s">
        <v>47</v>
      </c>
      <c r="O803">
        <v>5</v>
      </c>
      <c r="P803" t="str" cm="1">
        <f t="array" ref="P803">_xlfn.IFS(C803&lt;25,"18-24", C803&lt;=35,"25-35", C803&lt;=50,"36-50",TRUE,"50+")</f>
        <v>25-35</v>
      </c>
      <c r="Q803" t="str">
        <f t="shared" si="84"/>
        <v>new</v>
      </c>
      <c r="R803" t="str">
        <f t="shared" si="85"/>
        <v>high value</v>
      </c>
      <c r="S803" t="str">
        <f t="shared" si="86"/>
        <v>High</v>
      </c>
      <c r="T803" t="str">
        <f t="shared" si="87"/>
        <v>Nov</v>
      </c>
      <c r="U803">
        <f t="shared" si="88"/>
        <v>2022</v>
      </c>
      <c r="V803" t="str">
        <f t="shared" si="89"/>
        <v>10-15</v>
      </c>
      <c r="W803" t="str">
        <f t="shared" si="90"/>
        <v>Slow</v>
      </c>
    </row>
    <row r="804" spans="1:23" x14ac:dyDescent="0.3">
      <c r="A804">
        <v>600803</v>
      </c>
      <c r="B804">
        <v>22627</v>
      </c>
      <c r="C804">
        <v>25</v>
      </c>
      <c r="D804" t="s">
        <v>4</v>
      </c>
      <c r="E804" t="s">
        <v>15</v>
      </c>
      <c r="F804" t="s">
        <v>24</v>
      </c>
      <c r="G804" t="s">
        <v>21</v>
      </c>
      <c r="H804" s="1">
        <v>45131</v>
      </c>
      <c r="I804" t="s">
        <v>33</v>
      </c>
      <c r="J804">
        <v>22</v>
      </c>
      <c r="K804">
        <v>9.8000000000000007</v>
      </c>
      <c r="L804">
        <v>376.15</v>
      </c>
      <c r="M804">
        <v>49.08</v>
      </c>
      <c r="N804" t="s">
        <v>49</v>
      </c>
      <c r="O804">
        <v>2</v>
      </c>
      <c r="P804" t="str" cm="1">
        <f t="array" ref="P804">_xlfn.IFS(C804&lt;25,"18-24", C804&lt;=35,"25-35", C804&lt;=50,"36-50",TRUE,"50+")</f>
        <v>25-35</v>
      </c>
      <c r="Q804" t="str">
        <f t="shared" si="84"/>
        <v>new</v>
      </c>
      <c r="R804" t="str">
        <f t="shared" si="85"/>
        <v>medium</v>
      </c>
      <c r="S804" t="str">
        <f t="shared" si="86"/>
        <v>Low</v>
      </c>
      <c r="T804" t="str">
        <f t="shared" si="87"/>
        <v>Jul</v>
      </c>
      <c r="U804">
        <f t="shared" si="88"/>
        <v>2023</v>
      </c>
      <c r="V804" t="str">
        <f t="shared" si="89"/>
        <v>5-10</v>
      </c>
      <c r="W804" t="str">
        <f t="shared" si="90"/>
        <v>Fast</v>
      </c>
    </row>
    <row r="805" spans="1:23" x14ac:dyDescent="0.3">
      <c r="A805">
        <v>600804</v>
      </c>
      <c r="B805">
        <v>83128</v>
      </c>
      <c r="C805">
        <v>33</v>
      </c>
      <c r="D805" t="s">
        <v>4</v>
      </c>
      <c r="E805" t="s">
        <v>13</v>
      </c>
      <c r="F805" t="s">
        <v>19</v>
      </c>
      <c r="G805" t="s">
        <v>27</v>
      </c>
      <c r="H805" s="1">
        <v>44770</v>
      </c>
      <c r="I805" t="s">
        <v>34</v>
      </c>
      <c r="J805">
        <v>59</v>
      </c>
      <c r="K805">
        <v>14.4</v>
      </c>
      <c r="L805">
        <v>974.56</v>
      </c>
      <c r="M805">
        <v>69.59</v>
      </c>
      <c r="N805" t="s">
        <v>47</v>
      </c>
      <c r="O805">
        <v>4</v>
      </c>
      <c r="P805" t="str" cm="1">
        <f t="array" ref="P805">_xlfn.IFS(C805&lt;25,"18-24", C805&lt;=35,"25-35", C805&lt;=50,"36-50",TRUE,"50+")</f>
        <v>25-35</v>
      </c>
      <c r="Q805" t="str">
        <f t="shared" si="84"/>
        <v>repeat</v>
      </c>
      <c r="R805" t="str">
        <f t="shared" si="85"/>
        <v>high value</v>
      </c>
      <c r="S805" t="str">
        <f t="shared" si="86"/>
        <v>medium</v>
      </c>
      <c r="T805" t="str">
        <f t="shared" si="87"/>
        <v>Jul</v>
      </c>
      <c r="U805">
        <f t="shared" si="88"/>
        <v>2022</v>
      </c>
      <c r="V805" t="str">
        <f t="shared" si="89"/>
        <v>10-15</v>
      </c>
      <c r="W805" t="str">
        <f t="shared" si="90"/>
        <v>Slow</v>
      </c>
    </row>
    <row r="806" spans="1:23" x14ac:dyDescent="0.3">
      <c r="A806">
        <v>600805</v>
      </c>
      <c r="B806">
        <v>48811</v>
      </c>
      <c r="C806">
        <v>37</v>
      </c>
      <c r="D806" t="s">
        <v>7</v>
      </c>
      <c r="E806" t="s">
        <v>15</v>
      </c>
      <c r="F806" t="s">
        <v>30</v>
      </c>
      <c r="G806" t="s">
        <v>21</v>
      </c>
      <c r="H806" s="1">
        <v>44990</v>
      </c>
      <c r="I806" t="s">
        <v>33</v>
      </c>
      <c r="J806">
        <v>44</v>
      </c>
      <c r="K806">
        <v>3.5</v>
      </c>
      <c r="L806">
        <v>819.71</v>
      </c>
      <c r="M806">
        <v>22.83</v>
      </c>
      <c r="N806" t="s">
        <v>48</v>
      </c>
      <c r="O806">
        <v>5</v>
      </c>
      <c r="P806" t="str" cm="1">
        <f t="array" ref="P806">_xlfn.IFS(C806&lt;25,"18-24", C806&lt;=35,"25-35", C806&lt;=50,"36-50",TRUE,"50+")</f>
        <v>36-50</v>
      </c>
      <c r="Q806" t="str">
        <f t="shared" si="84"/>
        <v>new</v>
      </c>
      <c r="R806" t="str">
        <f t="shared" si="85"/>
        <v>high value</v>
      </c>
      <c r="S806" t="str">
        <f t="shared" si="86"/>
        <v>High</v>
      </c>
      <c r="T806" t="str">
        <f t="shared" si="87"/>
        <v>Mar</v>
      </c>
      <c r="U806">
        <f t="shared" si="88"/>
        <v>2023</v>
      </c>
      <c r="V806" t="str">
        <f t="shared" si="89"/>
        <v>0-5</v>
      </c>
      <c r="W806" t="str">
        <f t="shared" si="90"/>
        <v>Medium</v>
      </c>
    </row>
    <row r="807" spans="1:23" x14ac:dyDescent="0.3">
      <c r="A807">
        <v>600806</v>
      </c>
      <c r="B807">
        <v>55810</v>
      </c>
      <c r="C807">
        <v>55</v>
      </c>
      <c r="D807" t="s">
        <v>4</v>
      </c>
      <c r="E807" t="s">
        <v>5</v>
      </c>
      <c r="F807" t="s">
        <v>22</v>
      </c>
      <c r="G807" t="s">
        <v>21</v>
      </c>
      <c r="H807" s="1">
        <v>44618</v>
      </c>
      <c r="I807" t="s">
        <v>33</v>
      </c>
      <c r="J807">
        <v>61</v>
      </c>
      <c r="K807">
        <v>7</v>
      </c>
      <c r="L807">
        <v>1224.27</v>
      </c>
      <c r="M807">
        <v>38.85</v>
      </c>
      <c r="N807" t="s">
        <v>48</v>
      </c>
      <c r="O807">
        <v>4</v>
      </c>
      <c r="P807" t="str" cm="1">
        <f t="array" ref="P807">_xlfn.IFS(C807&lt;25,"18-24", C807&lt;=35,"25-35", C807&lt;=50,"36-50",TRUE,"50+")</f>
        <v>50+</v>
      </c>
      <c r="Q807" t="str">
        <f t="shared" si="84"/>
        <v>new</v>
      </c>
      <c r="R807" t="str">
        <f t="shared" si="85"/>
        <v>high value</v>
      </c>
      <c r="S807" t="str">
        <f t="shared" si="86"/>
        <v>medium</v>
      </c>
      <c r="T807" t="str">
        <f t="shared" si="87"/>
        <v>Feb</v>
      </c>
      <c r="U807">
        <f t="shared" si="88"/>
        <v>2022</v>
      </c>
      <c r="V807" t="str">
        <f t="shared" si="89"/>
        <v>5-10</v>
      </c>
      <c r="W807" t="str">
        <f t="shared" si="90"/>
        <v>Slow</v>
      </c>
    </row>
    <row r="808" spans="1:23" x14ac:dyDescent="0.3">
      <c r="A808">
        <v>600807</v>
      </c>
      <c r="B808">
        <v>81284</v>
      </c>
      <c r="C808">
        <v>59</v>
      </c>
      <c r="D808" t="s">
        <v>4</v>
      </c>
      <c r="E808" t="s">
        <v>11</v>
      </c>
      <c r="F808" t="s">
        <v>22</v>
      </c>
      <c r="G808" t="s">
        <v>25</v>
      </c>
      <c r="H808" s="1">
        <v>44682</v>
      </c>
      <c r="I808" t="s">
        <v>33</v>
      </c>
      <c r="J808">
        <v>72</v>
      </c>
      <c r="K808">
        <v>11</v>
      </c>
      <c r="L808">
        <v>1178.43</v>
      </c>
      <c r="M808">
        <v>88.44</v>
      </c>
      <c r="N808" t="s">
        <v>48</v>
      </c>
      <c r="O808">
        <v>4</v>
      </c>
      <c r="P808" t="str" cm="1">
        <f t="array" ref="P808">_xlfn.IFS(C808&lt;25,"18-24", C808&lt;=35,"25-35", C808&lt;=50,"36-50",TRUE,"50+")</f>
        <v>50+</v>
      </c>
      <c r="Q808" t="str">
        <f t="shared" si="84"/>
        <v>new</v>
      </c>
      <c r="R808" t="str">
        <f t="shared" si="85"/>
        <v>high value</v>
      </c>
      <c r="S808" t="str">
        <f t="shared" si="86"/>
        <v>medium</v>
      </c>
      <c r="T808" t="str">
        <f t="shared" si="87"/>
        <v>May</v>
      </c>
      <c r="U808">
        <f t="shared" si="88"/>
        <v>2022</v>
      </c>
      <c r="V808" t="str">
        <f t="shared" si="89"/>
        <v>10-15</v>
      </c>
      <c r="W808" t="str">
        <f t="shared" si="90"/>
        <v>Slow</v>
      </c>
    </row>
    <row r="809" spans="1:23" x14ac:dyDescent="0.3">
      <c r="A809">
        <v>600808</v>
      </c>
      <c r="B809">
        <v>82561</v>
      </c>
      <c r="C809">
        <v>37</v>
      </c>
      <c r="D809" t="s">
        <v>7</v>
      </c>
      <c r="E809" t="s">
        <v>5</v>
      </c>
      <c r="F809" t="s">
        <v>24</v>
      </c>
      <c r="G809" t="s">
        <v>31</v>
      </c>
      <c r="H809" s="1">
        <v>45093</v>
      </c>
      <c r="I809" t="s">
        <v>33</v>
      </c>
      <c r="J809">
        <v>24</v>
      </c>
      <c r="K809">
        <v>3.6</v>
      </c>
      <c r="L809">
        <v>919.63</v>
      </c>
      <c r="M809">
        <v>74.41</v>
      </c>
      <c r="N809" t="s">
        <v>50</v>
      </c>
      <c r="O809">
        <v>3</v>
      </c>
      <c r="P809" t="str" cm="1">
        <f t="array" ref="P809">_xlfn.IFS(C809&lt;25,"18-24", C809&lt;=35,"25-35", C809&lt;=50,"36-50",TRUE,"50+")</f>
        <v>36-50</v>
      </c>
      <c r="Q809" t="str">
        <f t="shared" si="84"/>
        <v>new</v>
      </c>
      <c r="R809" t="str">
        <f t="shared" si="85"/>
        <v>high value</v>
      </c>
      <c r="S809" t="str">
        <f t="shared" si="86"/>
        <v>medium</v>
      </c>
      <c r="T809" t="str">
        <f t="shared" si="87"/>
        <v>Jun</v>
      </c>
      <c r="U809">
        <f t="shared" si="88"/>
        <v>2023</v>
      </c>
      <c r="V809" t="str">
        <f t="shared" si="89"/>
        <v>0-5</v>
      </c>
      <c r="W809" t="str">
        <f t="shared" si="90"/>
        <v>Fast</v>
      </c>
    </row>
    <row r="810" spans="1:23" x14ac:dyDescent="0.3">
      <c r="A810">
        <v>600809</v>
      </c>
      <c r="B810">
        <v>25971</v>
      </c>
      <c r="C810">
        <v>31</v>
      </c>
      <c r="D810" t="s">
        <v>7</v>
      </c>
      <c r="E810" t="s">
        <v>13</v>
      </c>
      <c r="F810" t="s">
        <v>22</v>
      </c>
      <c r="G810" t="s">
        <v>23</v>
      </c>
      <c r="H810" s="1">
        <v>44756</v>
      </c>
      <c r="I810" t="s">
        <v>34</v>
      </c>
      <c r="J810">
        <v>54</v>
      </c>
      <c r="K810">
        <v>9.1999999999999993</v>
      </c>
      <c r="L810">
        <v>258.61</v>
      </c>
      <c r="M810">
        <v>86.27</v>
      </c>
      <c r="N810" t="s">
        <v>48</v>
      </c>
      <c r="O810">
        <v>5</v>
      </c>
      <c r="P810" t="str" cm="1">
        <f t="array" ref="P810">_xlfn.IFS(C810&lt;25,"18-24", C810&lt;=35,"25-35", C810&lt;=50,"36-50",TRUE,"50+")</f>
        <v>25-35</v>
      </c>
      <c r="Q810" t="str">
        <f t="shared" si="84"/>
        <v>new</v>
      </c>
      <c r="R810" t="str">
        <f t="shared" si="85"/>
        <v>medium</v>
      </c>
      <c r="S810" t="str">
        <f t="shared" si="86"/>
        <v>High</v>
      </c>
      <c r="T810" t="str">
        <f t="shared" si="87"/>
        <v>Jul</v>
      </c>
      <c r="U810">
        <f t="shared" si="88"/>
        <v>2022</v>
      </c>
      <c r="V810" t="str">
        <f t="shared" si="89"/>
        <v>5-10</v>
      </c>
      <c r="W810" t="str">
        <f t="shared" si="90"/>
        <v>Slow</v>
      </c>
    </row>
    <row r="811" spans="1:23" x14ac:dyDescent="0.3">
      <c r="A811">
        <v>600810</v>
      </c>
      <c r="B811">
        <v>70522</v>
      </c>
      <c r="C811">
        <v>28</v>
      </c>
      <c r="D811" t="s">
        <v>4</v>
      </c>
      <c r="E811" t="s">
        <v>16</v>
      </c>
      <c r="F811" t="s">
        <v>24</v>
      </c>
      <c r="G811" t="s">
        <v>25</v>
      </c>
      <c r="H811" s="1">
        <v>44772</v>
      </c>
      <c r="I811" t="s">
        <v>34</v>
      </c>
      <c r="J811">
        <v>70</v>
      </c>
      <c r="K811">
        <v>3.8</v>
      </c>
      <c r="L811">
        <v>1073.0999999999999</v>
      </c>
      <c r="M811">
        <v>47.89</v>
      </c>
      <c r="N811" t="s">
        <v>47</v>
      </c>
      <c r="O811">
        <v>5</v>
      </c>
      <c r="P811" t="str" cm="1">
        <f t="array" ref="P811">_xlfn.IFS(C811&lt;25,"18-24", C811&lt;=35,"25-35", C811&lt;=50,"36-50",TRUE,"50+")</f>
        <v>25-35</v>
      </c>
      <c r="Q811" t="str">
        <f t="shared" si="84"/>
        <v>repeat</v>
      </c>
      <c r="R811" t="str">
        <f t="shared" si="85"/>
        <v>high value</v>
      </c>
      <c r="S811" t="str">
        <f t="shared" si="86"/>
        <v>High</v>
      </c>
      <c r="T811" t="str">
        <f t="shared" si="87"/>
        <v>Jul</v>
      </c>
      <c r="U811">
        <f t="shared" si="88"/>
        <v>2022</v>
      </c>
      <c r="V811" t="str">
        <f t="shared" si="89"/>
        <v>0-5</v>
      </c>
      <c r="W811" t="str">
        <f t="shared" si="90"/>
        <v>Slow</v>
      </c>
    </row>
    <row r="812" spans="1:23" x14ac:dyDescent="0.3">
      <c r="A812">
        <v>600811</v>
      </c>
      <c r="B812">
        <v>62014</v>
      </c>
      <c r="C812">
        <v>23</v>
      </c>
      <c r="D812" t="s">
        <v>7</v>
      </c>
      <c r="E812" t="s">
        <v>15</v>
      </c>
      <c r="F812" t="s">
        <v>18</v>
      </c>
      <c r="G812" t="s">
        <v>29</v>
      </c>
      <c r="H812" s="1">
        <v>45254</v>
      </c>
      <c r="I812" t="s">
        <v>33</v>
      </c>
      <c r="J812">
        <v>32</v>
      </c>
      <c r="K812">
        <v>14.3</v>
      </c>
      <c r="L812">
        <v>656.59</v>
      </c>
      <c r="M812">
        <v>44.43</v>
      </c>
      <c r="N812" t="s">
        <v>47</v>
      </c>
      <c r="O812">
        <v>3</v>
      </c>
      <c r="P812" t="str" cm="1">
        <f t="array" ref="P812">_xlfn.IFS(C812&lt;25,"18-24", C812&lt;=35,"25-35", C812&lt;=50,"36-50",TRUE,"50+")</f>
        <v>18-24</v>
      </c>
      <c r="Q812" t="str">
        <f t="shared" si="84"/>
        <v>new</v>
      </c>
      <c r="R812" t="str">
        <f t="shared" si="85"/>
        <v>high value</v>
      </c>
      <c r="S812" t="str">
        <f t="shared" si="86"/>
        <v>medium</v>
      </c>
      <c r="T812" t="str">
        <f t="shared" si="87"/>
        <v>Nov</v>
      </c>
      <c r="U812">
        <f t="shared" si="88"/>
        <v>2023</v>
      </c>
      <c r="V812" t="str">
        <f t="shared" si="89"/>
        <v>10-15</v>
      </c>
      <c r="W812" t="str">
        <f t="shared" si="90"/>
        <v>Medium</v>
      </c>
    </row>
    <row r="813" spans="1:23" x14ac:dyDescent="0.3">
      <c r="A813">
        <v>600812</v>
      </c>
      <c r="B813">
        <v>18936</v>
      </c>
      <c r="C813">
        <v>50</v>
      </c>
      <c r="D813" t="s">
        <v>4</v>
      </c>
      <c r="E813" t="s">
        <v>11</v>
      </c>
      <c r="F813" t="s">
        <v>22</v>
      </c>
      <c r="G813" t="s">
        <v>25</v>
      </c>
      <c r="H813" s="1">
        <v>45181</v>
      </c>
      <c r="I813" t="s">
        <v>34</v>
      </c>
      <c r="J813">
        <v>77</v>
      </c>
      <c r="K813">
        <v>1.4</v>
      </c>
      <c r="L813">
        <v>481.93</v>
      </c>
      <c r="M813">
        <v>27.6</v>
      </c>
      <c r="N813" t="s">
        <v>49</v>
      </c>
      <c r="O813">
        <v>4</v>
      </c>
      <c r="P813" t="str" cm="1">
        <f t="array" ref="P813">_xlfn.IFS(C813&lt;25,"18-24", C813&lt;=35,"25-35", C813&lt;=50,"36-50",TRUE,"50+")</f>
        <v>36-50</v>
      </c>
      <c r="Q813" t="str">
        <f t="shared" si="84"/>
        <v>new</v>
      </c>
      <c r="R813" t="str">
        <f t="shared" si="85"/>
        <v>medium</v>
      </c>
      <c r="S813" t="str">
        <f t="shared" si="86"/>
        <v>medium</v>
      </c>
      <c r="T813" t="str">
        <f t="shared" si="87"/>
        <v>Sep</v>
      </c>
      <c r="U813">
        <f t="shared" si="88"/>
        <v>2023</v>
      </c>
      <c r="V813" t="str">
        <f t="shared" si="89"/>
        <v>0-5</v>
      </c>
      <c r="W813" t="str">
        <f t="shared" si="90"/>
        <v>Slow</v>
      </c>
    </row>
    <row r="814" spans="1:23" x14ac:dyDescent="0.3">
      <c r="A814">
        <v>600813</v>
      </c>
      <c r="B814">
        <v>73974</v>
      </c>
      <c r="C814">
        <v>42</v>
      </c>
      <c r="D814" t="s">
        <v>7</v>
      </c>
      <c r="E814" t="s">
        <v>13</v>
      </c>
      <c r="F814" t="s">
        <v>22</v>
      </c>
      <c r="G814" t="s">
        <v>31</v>
      </c>
      <c r="H814" s="1">
        <v>45404</v>
      </c>
      <c r="I814" t="s">
        <v>34</v>
      </c>
      <c r="J814">
        <v>88</v>
      </c>
      <c r="K814">
        <v>6</v>
      </c>
      <c r="L814">
        <v>819.02</v>
      </c>
      <c r="M814">
        <v>21.77</v>
      </c>
      <c r="N814" t="s">
        <v>50</v>
      </c>
      <c r="O814">
        <v>1</v>
      </c>
      <c r="P814" t="str" cm="1">
        <f t="array" ref="P814">_xlfn.IFS(C814&lt;25,"18-24", C814&lt;=35,"25-35", C814&lt;=50,"36-50",TRUE,"50+")</f>
        <v>36-50</v>
      </c>
      <c r="Q814" t="str">
        <f t="shared" si="84"/>
        <v>new</v>
      </c>
      <c r="R814" t="str">
        <f t="shared" si="85"/>
        <v>high value</v>
      </c>
      <c r="S814" t="str">
        <f t="shared" si="86"/>
        <v>Low</v>
      </c>
      <c r="T814" t="str">
        <f t="shared" si="87"/>
        <v>Apr</v>
      </c>
      <c r="U814">
        <f t="shared" si="88"/>
        <v>2024</v>
      </c>
      <c r="V814" t="str">
        <f t="shared" si="89"/>
        <v>5-10</v>
      </c>
      <c r="W814" t="str">
        <f t="shared" si="90"/>
        <v>Slow</v>
      </c>
    </row>
    <row r="815" spans="1:23" x14ac:dyDescent="0.3">
      <c r="A815">
        <v>600814</v>
      </c>
      <c r="B815">
        <v>57220</v>
      </c>
      <c r="C815">
        <v>50</v>
      </c>
      <c r="D815" t="s">
        <v>7</v>
      </c>
      <c r="E815" t="s">
        <v>8</v>
      </c>
      <c r="F815" t="s">
        <v>24</v>
      </c>
      <c r="G815" t="s">
        <v>25</v>
      </c>
      <c r="H815" s="1">
        <v>45062</v>
      </c>
      <c r="I815" t="s">
        <v>34</v>
      </c>
      <c r="J815">
        <v>20</v>
      </c>
      <c r="K815">
        <v>4.5</v>
      </c>
      <c r="L815">
        <v>250.62</v>
      </c>
      <c r="M815">
        <v>56.5</v>
      </c>
      <c r="N815" t="s">
        <v>48</v>
      </c>
      <c r="O815">
        <v>3</v>
      </c>
      <c r="P815" t="str" cm="1">
        <f t="array" ref="P815">_xlfn.IFS(C815&lt;25,"18-24", C815&lt;=35,"25-35", C815&lt;=50,"36-50",TRUE,"50+")</f>
        <v>36-50</v>
      </c>
      <c r="Q815" t="str">
        <f t="shared" si="84"/>
        <v>new</v>
      </c>
      <c r="R815" t="str">
        <f t="shared" si="85"/>
        <v>medium</v>
      </c>
      <c r="S815" t="str">
        <f t="shared" si="86"/>
        <v>medium</v>
      </c>
      <c r="T815" t="str">
        <f t="shared" si="87"/>
        <v>May</v>
      </c>
      <c r="U815">
        <f t="shared" si="88"/>
        <v>2023</v>
      </c>
      <c r="V815" t="str">
        <f t="shared" si="89"/>
        <v>0-5</v>
      </c>
      <c r="W815" t="str">
        <f t="shared" si="90"/>
        <v>Fast</v>
      </c>
    </row>
    <row r="816" spans="1:23" x14ac:dyDescent="0.3">
      <c r="A816">
        <v>600815</v>
      </c>
      <c r="B816">
        <v>76438</v>
      </c>
      <c r="C816">
        <v>20</v>
      </c>
      <c r="D816" t="s">
        <v>7</v>
      </c>
      <c r="E816" t="s">
        <v>11</v>
      </c>
      <c r="F816" t="s">
        <v>18</v>
      </c>
      <c r="G816" t="s">
        <v>21</v>
      </c>
      <c r="H816" s="1">
        <v>45135</v>
      </c>
      <c r="I816" t="s">
        <v>33</v>
      </c>
      <c r="J816">
        <v>67</v>
      </c>
      <c r="K816">
        <v>14.3</v>
      </c>
      <c r="L816">
        <v>770.61</v>
      </c>
      <c r="M816">
        <v>76.91</v>
      </c>
      <c r="N816" t="s">
        <v>49</v>
      </c>
      <c r="O816">
        <v>3</v>
      </c>
      <c r="P816" t="str" cm="1">
        <f t="array" ref="P816">_xlfn.IFS(C816&lt;25,"18-24", C816&lt;=35,"25-35", C816&lt;=50,"36-50",TRUE,"50+")</f>
        <v>18-24</v>
      </c>
      <c r="Q816" t="str">
        <f t="shared" si="84"/>
        <v>new</v>
      </c>
      <c r="R816" t="str">
        <f t="shared" si="85"/>
        <v>high value</v>
      </c>
      <c r="S816" t="str">
        <f t="shared" si="86"/>
        <v>medium</v>
      </c>
      <c r="T816" t="str">
        <f t="shared" si="87"/>
        <v>Jul</v>
      </c>
      <c r="U816">
        <f t="shared" si="88"/>
        <v>2023</v>
      </c>
      <c r="V816" t="str">
        <f t="shared" si="89"/>
        <v>10-15</v>
      </c>
      <c r="W816" t="str">
        <f t="shared" si="90"/>
        <v>Slow</v>
      </c>
    </row>
    <row r="817" spans="1:23" x14ac:dyDescent="0.3">
      <c r="A817">
        <v>600816</v>
      </c>
      <c r="B817">
        <v>37543</v>
      </c>
      <c r="C817">
        <v>54</v>
      </c>
      <c r="D817" t="s">
        <v>4</v>
      </c>
      <c r="E817" t="s">
        <v>16</v>
      </c>
      <c r="F817" t="s">
        <v>30</v>
      </c>
      <c r="G817" t="s">
        <v>21</v>
      </c>
      <c r="H817" s="1">
        <v>44626</v>
      </c>
      <c r="I817" t="s">
        <v>34</v>
      </c>
      <c r="J817">
        <v>33</v>
      </c>
      <c r="K817">
        <v>8.8000000000000007</v>
      </c>
      <c r="L817">
        <v>837.99</v>
      </c>
      <c r="M817">
        <v>95.23</v>
      </c>
      <c r="N817" t="s">
        <v>49</v>
      </c>
      <c r="O817">
        <v>4</v>
      </c>
      <c r="P817" t="str" cm="1">
        <f t="array" ref="P817">_xlfn.IFS(C817&lt;25,"18-24", C817&lt;=35,"25-35", C817&lt;=50,"36-50",TRUE,"50+")</f>
        <v>50+</v>
      </c>
      <c r="Q817" t="str">
        <f t="shared" si="84"/>
        <v>new</v>
      </c>
      <c r="R817" t="str">
        <f t="shared" si="85"/>
        <v>high value</v>
      </c>
      <c r="S817" t="str">
        <f t="shared" si="86"/>
        <v>medium</v>
      </c>
      <c r="T817" t="str">
        <f t="shared" si="87"/>
        <v>Mar</v>
      </c>
      <c r="U817">
        <f t="shared" si="88"/>
        <v>2022</v>
      </c>
      <c r="V817" t="str">
        <f t="shared" si="89"/>
        <v>5-10</v>
      </c>
      <c r="W817" t="str">
        <f t="shared" si="90"/>
        <v>Medium</v>
      </c>
    </row>
    <row r="818" spans="1:23" x14ac:dyDescent="0.3">
      <c r="A818">
        <v>600817</v>
      </c>
      <c r="B818">
        <v>53860</v>
      </c>
      <c r="C818">
        <v>52</v>
      </c>
      <c r="D818" t="s">
        <v>7</v>
      </c>
      <c r="E818" t="s">
        <v>15</v>
      </c>
      <c r="F818" t="s">
        <v>28</v>
      </c>
      <c r="G818" t="s">
        <v>23</v>
      </c>
      <c r="H818" s="1">
        <v>44831</v>
      </c>
      <c r="I818" t="s">
        <v>34</v>
      </c>
      <c r="J818">
        <v>67</v>
      </c>
      <c r="K818">
        <v>7.8</v>
      </c>
      <c r="L818">
        <v>258.48</v>
      </c>
      <c r="M818">
        <v>68.06</v>
      </c>
      <c r="N818" t="s">
        <v>48</v>
      </c>
      <c r="O818">
        <v>1</v>
      </c>
      <c r="P818" t="str" cm="1">
        <f t="array" ref="P818">_xlfn.IFS(C818&lt;25,"18-24", C818&lt;=35,"25-35", C818&lt;=50,"36-50",TRUE,"50+")</f>
        <v>50+</v>
      </c>
      <c r="Q818" t="str">
        <f t="shared" si="84"/>
        <v>new</v>
      </c>
      <c r="R818" t="str">
        <f t="shared" si="85"/>
        <v>medium</v>
      </c>
      <c r="S818" t="str">
        <f t="shared" si="86"/>
        <v>Low</v>
      </c>
      <c r="T818" t="str">
        <f t="shared" si="87"/>
        <v>Sep</v>
      </c>
      <c r="U818">
        <f t="shared" si="88"/>
        <v>2022</v>
      </c>
      <c r="V818" t="str">
        <f t="shared" si="89"/>
        <v>5-10</v>
      </c>
      <c r="W818" t="str">
        <f t="shared" si="90"/>
        <v>Slow</v>
      </c>
    </row>
    <row r="819" spans="1:23" x14ac:dyDescent="0.3">
      <c r="A819">
        <v>600818</v>
      </c>
      <c r="B819">
        <v>62103</v>
      </c>
      <c r="C819">
        <v>57</v>
      </c>
      <c r="D819" t="s">
        <v>4</v>
      </c>
      <c r="E819" t="s">
        <v>8</v>
      </c>
      <c r="F819" t="s">
        <v>18</v>
      </c>
      <c r="G819" t="s">
        <v>31</v>
      </c>
      <c r="H819" s="1">
        <v>45498</v>
      </c>
      <c r="I819" t="s">
        <v>34</v>
      </c>
      <c r="J819">
        <v>78</v>
      </c>
      <c r="K819">
        <v>14.5</v>
      </c>
      <c r="L819">
        <v>868.94</v>
      </c>
      <c r="M819">
        <v>84.28</v>
      </c>
      <c r="N819" t="s">
        <v>47</v>
      </c>
      <c r="O819">
        <v>5</v>
      </c>
      <c r="P819" t="str" cm="1">
        <f t="array" ref="P819">_xlfn.IFS(C819&lt;25,"18-24", C819&lt;=35,"25-35", C819&lt;=50,"36-50",TRUE,"50+")</f>
        <v>50+</v>
      </c>
      <c r="Q819" t="str">
        <f t="shared" si="84"/>
        <v>new</v>
      </c>
      <c r="R819" t="str">
        <f t="shared" si="85"/>
        <v>high value</v>
      </c>
      <c r="S819" t="str">
        <f t="shared" si="86"/>
        <v>High</v>
      </c>
      <c r="T819" t="str">
        <f t="shared" si="87"/>
        <v>Jul</v>
      </c>
      <c r="U819">
        <f t="shared" si="88"/>
        <v>2024</v>
      </c>
      <c r="V819" t="str">
        <f t="shared" si="89"/>
        <v>10-15</v>
      </c>
      <c r="W819" t="str">
        <f t="shared" si="90"/>
        <v>Slow</v>
      </c>
    </row>
    <row r="820" spans="1:23" x14ac:dyDescent="0.3">
      <c r="A820">
        <v>600819</v>
      </c>
      <c r="B820">
        <v>89877</v>
      </c>
      <c r="C820">
        <v>54</v>
      </c>
      <c r="D820" t="s">
        <v>7</v>
      </c>
      <c r="E820" t="s">
        <v>13</v>
      </c>
      <c r="F820" t="s">
        <v>30</v>
      </c>
      <c r="G820" t="s">
        <v>21</v>
      </c>
      <c r="H820" s="1">
        <v>44835</v>
      </c>
      <c r="I820" t="s">
        <v>33</v>
      </c>
      <c r="J820">
        <v>62</v>
      </c>
      <c r="K820">
        <v>8.1</v>
      </c>
      <c r="L820">
        <v>1307.96</v>
      </c>
      <c r="M820">
        <v>66.010000000000005</v>
      </c>
      <c r="N820" t="s">
        <v>48</v>
      </c>
      <c r="O820">
        <v>5</v>
      </c>
      <c r="P820" t="str" cm="1">
        <f t="array" ref="P820">_xlfn.IFS(C820&lt;25,"18-24", C820&lt;=35,"25-35", C820&lt;=50,"36-50",TRUE,"50+")</f>
        <v>50+</v>
      </c>
      <c r="Q820" t="str">
        <f t="shared" si="84"/>
        <v>new</v>
      </c>
      <c r="R820" t="str">
        <f t="shared" si="85"/>
        <v>high value</v>
      </c>
      <c r="S820" t="str">
        <f t="shared" si="86"/>
        <v>High</v>
      </c>
      <c r="T820" t="str">
        <f t="shared" si="87"/>
        <v>Oct</v>
      </c>
      <c r="U820">
        <f t="shared" si="88"/>
        <v>2022</v>
      </c>
      <c r="V820" t="str">
        <f t="shared" si="89"/>
        <v>5-10</v>
      </c>
      <c r="W820" t="str">
        <f t="shared" si="90"/>
        <v>Slow</v>
      </c>
    </row>
    <row r="821" spans="1:23" x14ac:dyDescent="0.3">
      <c r="A821">
        <v>600820</v>
      </c>
      <c r="B821">
        <v>30756</v>
      </c>
      <c r="C821">
        <v>21</v>
      </c>
      <c r="D821" t="s">
        <v>4</v>
      </c>
      <c r="E821" t="s">
        <v>16</v>
      </c>
      <c r="F821" t="s">
        <v>19</v>
      </c>
      <c r="G821" t="s">
        <v>23</v>
      </c>
      <c r="H821" s="1">
        <v>44707</v>
      </c>
      <c r="I821" t="s">
        <v>34</v>
      </c>
      <c r="J821">
        <v>64</v>
      </c>
      <c r="K821">
        <v>14.6</v>
      </c>
      <c r="L821">
        <v>1449.49</v>
      </c>
      <c r="M821">
        <v>79.900000000000006</v>
      </c>
      <c r="N821" t="s">
        <v>47</v>
      </c>
      <c r="O821">
        <v>4</v>
      </c>
      <c r="P821" t="str" cm="1">
        <f t="array" ref="P821">_xlfn.IFS(C821&lt;25,"18-24", C821&lt;=35,"25-35", C821&lt;=50,"36-50",TRUE,"50+")</f>
        <v>18-24</v>
      </c>
      <c r="Q821" t="str">
        <f t="shared" si="84"/>
        <v>new</v>
      </c>
      <c r="R821" t="str">
        <f t="shared" si="85"/>
        <v>high value</v>
      </c>
      <c r="S821" t="str">
        <f t="shared" si="86"/>
        <v>medium</v>
      </c>
      <c r="T821" t="str">
        <f t="shared" si="87"/>
        <v>May</v>
      </c>
      <c r="U821">
        <f t="shared" si="88"/>
        <v>2022</v>
      </c>
      <c r="V821" t="str">
        <f t="shared" si="89"/>
        <v>10-15</v>
      </c>
      <c r="W821" t="str">
        <f t="shared" si="90"/>
        <v>Slow</v>
      </c>
    </row>
    <row r="822" spans="1:23" x14ac:dyDescent="0.3">
      <c r="A822">
        <v>600821</v>
      </c>
      <c r="B822">
        <v>21203</v>
      </c>
      <c r="C822">
        <v>30</v>
      </c>
      <c r="D822" t="s">
        <v>4</v>
      </c>
      <c r="E822" t="s">
        <v>5</v>
      </c>
      <c r="F822" t="s">
        <v>24</v>
      </c>
      <c r="G822" t="s">
        <v>27</v>
      </c>
      <c r="H822" s="1">
        <v>45292</v>
      </c>
      <c r="I822" t="s">
        <v>33</v>
      </c>
      <c r="J822">
        <v>70</v>
      </c>
      <c r="K822">
        <v>8.4</v>
      </c>
      <c r="L822">
        <v>255.37</v>
      </c>
      <c r="M822">
        <v>69.83</v>
      </c>
      <c r="N822" t="s">
        <v>49</v>
      </c>
      <c r="O822">
        <v>3</v>
      </c>
      <c r="P822" t="str" cm="1">
        <f t="array" ref="P822">_xlfn.IFS(C822&lt;25,"18-24", C822&lt;=35,"25-35", C822&lt;=50,"36-50",TRUE,"50+")</f>
        <v>25-35</v>
      </c>
      <c r="Q822" t="str">
        <f t="shared" si="84"/>
        <v>new</v>
      </c>
      <c r="R822" t="str">
        <f t="shared" si="85"/>
        <v>medium</v>
      </c>
      <c r="S822" t="str">
        <f t="shared" si="86"/>
        <v>medium</v>
      </c>
      <c r="T822" t="str">
        <f t="shared" si="87"/>
        <v>Jan</v>
      </c>
      <c r="U822">
        <f t="shared" si="88"/>
        <v>2024</v>
      </c>
      <c r="V822" t="str">
        <f t="shared" si="89"/>
        <v>5-10</v>
      </c>
      <c r="W822" t="str">
        <f t="shared" si="90"/>
        <v>Slow</v>
      </c>
    </row>
    <row r="823" spans="1:23" x14ac:dyDescent="0.3">
      <c r="A823">
        <v>600822</v>
      </c>
      <c r="B823">
        <v>51940</v>
      </c>
      <c r="C823">
        <v>45</v>
      </c>
      <c r="D823" t="s">
        <v>4</v>
      </c>
      <c r="E823" t="s">
        <v>15</v>
      </c>
      <c r="F823" t="s">
        <v>22</v>
      </c>
      <c r="G823" t="s">
        <v>25</v>
      </c>
      <c r="H823" s="1">
        <v>44647</v>
      </c>
      <c r="I823" t="s">
        <v>33</v>
      </c>
      <c r="J823">
        <v>86</v>
      </c>
      <c r="K823">
        <v>11.4</v>
      </c>
      <c r="L823">
        <v>248.44</v>
      </c>
      <c r="M823">
        <v>86.59</v>
      </c>
      <c r="N823" t="s">
        <v>50</v>
      </c>
      <c r="O823">
        <v>3</v>
      </c>
      <c r="P823" t="str" cm="1">
        <f t="array" ref="P823">_xlfn.IFS(C823&lt;25,"18-24", C823&lt;=35,"25-35", C823&lt;=50,"36-50",TRUE,"50+")</f>
        <v>36-50</v>
      </c>
      <c r="Q823" t="str">
        <f t="shared" si="84"/>
        <v>new</v>
      </c>
      <c r="R823" t="str">
        <f t="shared" si="85"/>
        <v>low</v>
      </c>
      <c r="S823" t="str">
        <f t="shared" si="86"/>
        <v>medium</v>
      </c>
      <c r="T823" t="str">
        <f t="shared" si="87"/>
        <v>Mar</v>
      </c>
      <c r="U823">
        <f t="shared" si="88"/>
        <v>2022</v>
      </c>
      <c r="V823" t="str">
        <f t="shared" si="89"/>
        <v>10-15</v>
      </c>
      <c r="W823" t="str">
        <f t="shared" si="90"/>
        <v>Slow</v>
      </c>
    </row>
    <row r="824" spans="1:23" x14ac:dyDescent="0.3">
      <c r="A824">
        <v>600823</v>
      </c>
      <c r="B824">
        <v>21342</v>
      </c>
      <c r="C824">
        <v>36</v>
      </c>
      <c r="D824" t="s">
        <v>7</v>
      </c>
      <c r="E824" t="s">
        <v>15</v>
      </c>
      <c r="F824" t="s">
        <v>22</v>
      </c>
      <c r="G824" t="s">
        <v>31</v>
      </c>
      <c r="H824" s="1">
        <v>44702</v>
      </c>
      <c r="I824" t="s">
        <v>33</v>
      </c>
      <c r="J824">
        <v>44</v>
      </c>
      <c r="K824">
        <v>1.3</v>
      </c>
      <c r="L824">
        <v>992.37</v>
      </c>
      <c r="M824">
        <v>60.29</v>
      </c>
      <c r="N824" t="s">
        <v>48</v>
      </c>
      <c r="O824">
        <v>1</v>
      </c>
      <c r="P824" t="str" cm="1">
        <f t="array" ref="P824">_xlfn.IFS(C824&lt;25,"18-24", C824&lt;=35,"25-35", C824&lt;=50,"36-50",TRUE,"50+")</f>
        <v>36-50</v>
      </c>
      <c r="Q824" t="str">
        <f t="shared" si="84"/>
        <v>new</v>
      </c>
      <c r="R824" t="str">
        <f t="shared" si="85"/>
        <v>high value</v>
      </c>
      <c r="S824" t="str">
        <f t="shared" si="86"/>
        <v>Low</v>
      </c>
      <c r="T824" t="str">
        <f t="shared" si="87"/>
        <v>May</v>
      </c>
      <c r="U824">
        <f t="shared" si="88"/>
        <v>2022</v>
      </c>
      <c r="V824" t="str">
        <f t="shared" si="89"/>
        <v>0-5</v>
      </c>
      <c r="W824" t="str">
        <f t="shared" si="90"/>
        <v>Medium</v>
      </c>
    </row>
    <row r="825" spans="1:23" x14ac:dyDescent="0.3">
      <c r="A825">
        <v>600824</v>
      </c>
      <c r="B825">
        <v>23214</v>
      </c>
      <c r="C825">
        <v>24</v>
      </c>
      <c r="D825" t="s">
        <v>7</v>
      </c>
      <c r="E825" t="s">
        <v>8</v>
      </c>
      <c r="F825" t="s">
        <v>30</v>
      </c>
      <c r="G825" t="s">
        <v>29</v>
      </c>
      <c r="H825" s="1">
        <v>44947</v>
      </c>
      <c r="I825" t="s">
        <v>33</v>
      </c>
      <c r="J825">
        <v>45</v>
      </c>
      <c r="K825">
        <v>5.4</v>
      </c>
      <c r="L825">
        <v>560.27</v>
      </c>
      <c r="M825">
        <v>74.98</v>
      </c>
      <c r="N825" t="s">
        <v>48</v>
      </c>
      <c r="O825">
        <v>2</v>
      </c>
      <c r="P825" t="str" cm="1">
        <f t="array" ref="P825">_xlfn.IFS(C825&lt;25,"18-24", C825&lt;=35,"25-35", C825&lt;=50,"36-50",TRUE,"50+")</f>
        <v>18-24</v>
      </c>
      <c r="Q825" t="str">
        <f t="shared" si="84"/>
        <v>repeat</v>
      </c>
      <c r="R825" t="str">
        <f t="shared" si="85"/>
        <v>high value</v>
      </c>
      <c r="S825" t="str">
        <f t="shared" si="86"/>
        <v>Low</v>
      </c>
      <c r="T825" t="str">
        <f t="shared" si="87"/>
        <v>Jan</v>
      </c>
      <c r="U825">
        <f t="shared" si="88"/>
        <v>2023</v>
      </c>
      <c r="V825" t="str">
        <f t="shared" si="89"/>
        <v>5-10</v>
      </c>
      <c r="W825" t="str">
        <f t="shared" si="90"/>
        <v>Medium</v>
      </c>
    </row>
    <row r="826" spans="1:23" x14ac:dyDescent="0.3">
      <c r="A826">
        <v>600825</v>
      </c>
      <c r="B826">
        <v>57242</v>
      </c>
      <c r="C826">
        <v>30</v>
      </c>
      <c r="D826" t="s">
        <v>4</v>
      </c>
      <c r="E826" t="s">
        <v>11</v>
      </c>
      <c r="F826" t="s">
        <v>19</v>
      </c>
      <c r="G826" t="s">
        <v>25</v>
      </c>
      <c r="H826" s="1">
        <v>44567</v>
      </c>
      <c r="I826" t="s">
        <v>34</v>
      </c>
      <c r="J826">
        <v>35</v>
      </c>
      <c r="K826">
        <v>10.199999999999999</v>
      </c>
      <c r="L826">
        <v>1296.51</v>
      </c>
      <c r="M826">
        <v>48.31</v>
      </c>
      <c r="N826" t="s">
        <v>50</v>
      </c>
      <c r="O826">
        <v>5</v>
      </c>
      <c r="P826" t="str" cm="1">
        <f t="array" ref="P826">_xlfn.IFS(C826&lt;25,"18-24", C826&lt;=35,"25-35", C826&lt;=50,"36-50",TRUE,"50+")</f>
        <v>25-35</v>
      </c>
      <c r="Q826" t="str">
        <f t="shared" si="84"/>
        <v>new</v>
      </c>
      <c r="R826" t="str">
        <f t="shared" si="85"/>
        <v>high value</v>
      </c>
      <c r="S826" t="str">
        <f t="shared" si="86"/>
        <v>High</v>
      </c>
      <c r="T826" t="str">
        <f t="shared" si="87"/>
        <v>Jan</v>
      </c>
      <c r="U826">
        <f t="shared" si="88"/>
        <v>2022</v>
      </c>
      <c r="V826" t="str">
        <f t="shared" si="89"/>
        <v>10-15</v>
      </c>
      <c r="W826" t="str">
        <f t="shared" si="90"/>
        <v>Medium</v>
      </c>
    </row>
    <row r="827" spans="1:23" x14ac:dyDescent="0.3">
      <c r="A827">
        <v>600826</v>
      </c>
      <c r="B827">
        <v>17701</v>
      </c>
      <c r="C827">
        <v>24</v>
      </c>
      <c r="D827" t="s">
        <v>4</v>
      </c>
      <c r="E827" t="s">
        <v>15</v>
      </c>
      <c r="F827" t="s">
        <v>18</v>
      </c>
      <c r="G827" t="s">
        <v>21</v>
      </c>
      <c r="H827" s="1">
        <v>44936</v>
      </c>
      <c r="I827" t="s">
        <v>33</v>
      </c>
      <c r="J827">
        <v>46</v>
      </c>
      <c r="K827">
        <v>7</v>
      </c>
      <c r="L827">
        <v>1161.3399999999999</v>
      </c>
      <c r="M827">
        <v>69.06</v>
      </c>
      <c r="N827" t="s">
        <v>48</v>
      </c>
      <c r="O827">
        <v>4</v>
      </c>
      <c r="P827" t="str" cm="1">
        <f t="array" ref="P827">_xlfn.IFS(C827&lt;25,"18-24", C827&lt;=35,"25-35", C827&lt;=50,"36-50",TRUE,"50+")</f>
        <v>18-24</v>
      </c>
      <c r="Q827" t="str">
        <f t="shared" si="84"/>
        <v>new</v>
      </c>
      <c r="R827" t="str">
        <f t="shared" si="85"/>
        <v>high value</v>
      </c>
      <c r="S827" t="str">
        <f t="shared" si="86"/>
        <v>medium</v>
      </c>
      <c r="T827" t="str">
        <f t="shared" si="87"/>
        <v>Jan</v>
      </c>
      <c r="U827">
        <f t="shared" si="88"/>
        <v>2023</v>
      </c>
      <c r="V827" t="str">
        <f t="shared" si="89"/>
        <v>5-10</v>
      </c>
      <c r="W827" t="str">
        <f t="shared" si="90"/>
        <v>Slow</v>
      </c>
    </row>
    <row r="828" spans="1:23" x14ac:dyDescent="0.3">
      <c r="A828">
        <v>600827</v>
      </c>
      <c r="B828">
        <v>68179</v>
      </c>
      <c r="C828">
        <v>26</v>
      </c>
      <c r="D828" t="s">
        <v>7</v>
      </c>
      <c r="E828" t="s">
        <v>15</v>
      </c>
      <c r="F828" t="s">
        <v>22</v>
      </c>
      <c r="G828" t="s">
        <v>25</v>
      </c>
      <c r="H828" s="1">
        <v>44953</v>
      </c>
      <c r="I828" t="s">
        <v>33</v>
      </c>
      <c r="J828">
        <v>32</v>
      </c>
      <c r="K828">
        <v>1.1000000000000001</v>
      </c>
      <c r="L828">
        <v>708.84</v>
      </c>
      <c r="M828">
        <v>100.33</v>
      </c>
      <c r="N828" t="s">
        <v>49</v>
      </c>
      <c r="O828">
        <v>2</v>
      </c>
      <c r="P828" t="str" cm="1">
        <f t="array" ref="P828">_xlfn.IFS(C828&lt;25,"18-24", C828&lt;=35,"25-35", C828&lt;=50,"36-50",TRUE,"50+")</f>
        <v>25-35</v>
      </c>
      <c r="Q828" t="str">
        <f t="shared" si="84"/>
        <v>new</v>
      </c>
      <c r="R828" t="str">
        <f t="shared" si="85"/>
        <v>high value</v>
      </c>
      <c r="S828" t="str">
        <f t="shared" si="86"/>
        <v>Low</v>
      </c>
      <c r="T828" t="str">
        <f t="shared" si="87"/>
        <v>Jan</v>
      </c>
      <c r="U828">
        <f t="shared" si="88"/>
        <v>2023</v>
      </c>
      <c r="V828" t="str">
        <f t="shared" si="89"/>
        <v>0-5</v>
      </c>
      <c r="W828" t="str">
        <f t="shared" si="90"/>
        <v>Medium</v>
      </c>
    </row>
    <row r="829" spans="1:23" x14ac:dyDescent="0.3">
      <c r="A829">
        <v>600828</v>
      </c>
      <c r="B829">
        <v>71547</v>
      </c>
      <c r="C829">
        <v>22</v>
      </c>
      <c r="D829" t="s">
        <v>7</v>
      </c>
      <c r="E829" t="s">
        <v>13</v>
      </c>
      <c r="F829" t="s">
        <v>24</v>
      </c>
      <c r="G829" t="s">
        <v>31</v>
      </c>
      <c r="H829" s="1">
        <v>44917</v>
      </c>
      <c r="I829" t="s">
        <v>33</v>
      </c>
      <c r="J829">
        <v>36</v>
      </c>
      <c r="K829">
        <v>8.4</v>
      </c>
      <c r="L829">
        <v>923.88</v>
      </c>
      <c r="M829">
        <v>20.66</v>
      </c>
      <c r="N829" t="s">
        <v>49</v>
      </c>
      <c r="O829">
        <v>4</v>
      </c>
      <c r="P829" t="str" cm="1">
        <f t="array" ref="P829">_xlfn.IFS(C829&lt;25,"18-24", C829&lt;=35,"25-35", C829&lt;=50,"36-50",TRUE,"50+")</f>
        <v>18-24</v>
      </c>
      <c r="Q829" t="str">
        <f t="shared" si="84"/>
        <v>new</v>
      </c>
      <c r="R829" t="str">
        <f t="shared" si="85"/>
        <v>high value</v>
      </c>
      <c r="S829" t="str">
        <f t="shared" si="86"/>
        <v>medium</v>
      </c>
      <c r="T829" t="str">
        <f t="shared" si="87"/>
        <v>Dec</v>
      </c>
      <c r="U829">
        <f t="shared" si="88"/>
        <v>2022</v>
      </c>
      <c r="V829" t="str">
        <f t="shared" si="89"/>
        <v>5-10</v>
      </c>
      <c r="W829" t="str">
        <f t="shared" si="90"/>
        <v>Medium</v>
      </c>
    </row>
    <row r="830" spans="1:23" x14ac:dyDescent="0.3">
      <c r="A830">
        <v>600829</v>
      </c>
      <c r="B830">
        <v>71816</v>
      </c>
      <c r="C830">
        <v>30</v>
      </c>
      <c r="D830" t="s">
        <v>7</v>
      </c>
      <c r="E830" t="s">
        <v>16</v>
      </c>
      <c r="F830" t="s">
        <v>28</v>
      </c>
      <c r="G830" t="s">
        <v>25</v>
      </c>
      <c r="H830" s="1">
        <v>45086</v>
      </c>
      <c r="I830" t="s">
        <v>34</v>
      </c>
      <c r="J830">
        <v>75</v>
      </c>
      <c r="K830">
        <v>1</v>
      </c>
      <c r="L830">
        <v>350.15</v>
      </c>
      <c r="M830">
        <v>62.79</v>
      </c>
      <c r="N830" t="s">
        <v>48</v>
      </c>
      <c r="O830">
        <v>2</v>
      </c>
      <c r="P830" t="str" cm="1">
        <f t="array" ref="P830">_xlfn.IFS(C830&lt;25,"18-24", C830&lt;=35,"25-35", C830&lt;=50,"36-50",TRUE,"50+")</f>
        <v>25-35</v>
      </c>
      <c r="Q830" t="str">
        <f t="shared" si="84"/>
        <v>repeat</v>
      </c>
      <c r="R830" t="str">
        <f t="shared" si="85"/>
        <v>medium</v>
      </c>
      <c r="S830" t="str">
        <f t="shared" si="86"/>
        <v>Low</v>
      </c>
      <c r="T830" t="str">
        <f t="shared" si="87"/>
        <v>Jun</v>
      </c>
      <c r="U830">
        <f t="shared" si="88"/>
        <v>2023</v>
      </c>
      <c r="V830" t="str">
        <f t="shared" si="89"/>
        <v>0-5</v>
      </c>
      <c r="W830" t="str">
        <f t="shared" si="90"/>
        <v>Slow</v>
      </c>
    </row>
    <row r="831" spans="1:23" x14ac:dyDescent="0.3">
      <c r="A831">
        <v>600830</v>
      </c>
      <c r="B831">
        <v>67356</v>
      </c>
      <c r="C831">
        <v>23</v>
      </c>
      <c r="D831" t="s">
        <v>7</v>
      </c>
      <c r="E831" t="s">
        <v>8</v>
      </c>
      <c r="F831" t="s">
        <v>26</v>
      </c>
      <c r="G831" t="s">
        <v>29</v>
      </c>
      <c r="H831" s="1">
        <v>45050</v>
      </c>
      <c r="I831" t="s">
        <v>33</v>
      </c>
      <c r="J831">
        <v>42</v>
      </c>
      <c r="K831">
        <v>1.2</v>
      </c>
      <c r="L831">
        <v>1222.33</v>
      </c>
      <c r="M831">
        <v>104.38</v>
      </c>
      <c r="N831" t="s">
        <v>50</v>
      </c>
      <c r="O831">
        <v>3</v>
      </c>
      <c r="P831" t="str" cm="1">
        <f t="array" ref="P831">_xlfn.IFS(C831&lt;25,"18-24", C831&lt;=35,"25-35", C831&lt;=50,"36-50",TRUE,"50+")</f>
        <v>18-24</v>
      </c>
      <c r="Q831" t="str">
        <f t="shared" si="84"/>
        <v>new</v>
      </c>
      <c r="R831" t="str">
        <f t="shared" si="85"/>
        <v>high value</v>
      </c>
      <c r="S831" t="str">
        <f t="shared" si="86"/>
        <v>medium</v>
      </c>
      <c r="T831" t="str">
        <f t="shared" si="87"/>
        <v>May</v>
      </c>
      <c r="U831">
        <f t="shared" si="88"/>
        <v>2023</v>
      </c>
      <c r="V831" t="str">
        <f t="shared" si="89"/>
        <v>0-5</v>
      </c>
      <c r="W831" t="str">
        <f t="shared" si="90"/>
        <v>Medium</v>
      </c>
    </row>
    <row r="832" spans="1:23" x14ac:dyDescent="0.3">
      <c r="A832">
        <v>600831</v>
      </c>
      <c r="B832">
        <v>97314</v>
      </c>
      <c r="C832">
        <v>36</v>
      </c>
      <c r="D832" t="s">
        <v>7</v>
      </c>
      <c r="E832" t="s">
        <v>15</v>
      </c>
      <c r="F832" t="s">
        <v>22</v>
      </c>
      <c r="G832" t="s">
        <v>25</v>
      </c>
      <c r="H832" s="1">
        <v>44986</v>
      </c>
      <c r="I832" t="s">
        <v>33</v>
      </c>
      <c r="J832">
        <v>47</v>
      </c>
      <c r="K832">
        <v>1.8</v>
      </c>
      <c r="L832">
        <v>857.94</v>
      </c>
      <c r="M832">
        <v>55.88</v>
      </c>
      <c r="N832" t="s">
        <v>50</v>
      </c>
      <c r="O832">
        <v>4</v>
      </c>
      <c r="P832" t="str" cm="1">
        <f t="array" ref="P832">_xlfn.IFS(C832&lt;25,"18-24", C832&lt;=35,"25-35", C832&lt;=50,"36-50",TRUE,"50+")</f>
        <v>36-50</v>
      </c>
      <c r="Q832" t="str">
        <f t="shared" si="84"/>
        <v>new</v>
      </c>
      <c r="R832" t="str">
        <f t="shared" si="85"/>
        <v>high value</v>
      </c>
      <c r="S832" t="str">
        <f t="shared" si="86"/>
        <v>medium</v>
      </c>
      <c r="T832" t="str">
        <f t="shared" si="87"/>
        <v>Mar</v>
      </c>
      <c r="U832">
        <f t="shared" si="88"/>
        <v>2023</v>
      </c>
      <c r="V832" t="str">
        <f t="shared" si="89"/>
        <v>0-5</v>
      </c>
      <c r="W832" t="str">
        <f t="shared" si="90"/>
        <v>Slow</v>
      </c>
    </row>
    <row r="833" spans="1:23" x14ac:dyDescent="0.3">
      <c r="A833">
        <v>600832</v>
      </c>
      <c r="B833">
        <v>73629</v>
      </c>
      <c r="C833">
        <v>26</v>
      </c>
      <c r="D833" t="s">
        <v>4</v>
      </c>
      <c r="E833" t="s">
        <v>13</v>
      </c>
      <c r="F833" t="s">
        <v>26</v>
      </c>
      <c r="G833" t="s">
        <v>25</v>
      </c>
      <c r="H833" s="1">
        <v>45280</v>
      </c>
      <c r="I833" t="s">
        <v>34</v>
      </c>
      <c r="J833">
        <v>24</v>
      </c>
      <c r="K833">
        <v>13.6</v>
      </c>
      <c r="L833">
        <v>1213.6400000000001</v>
      </c>
      <c r="M833">
        <v>54.12</v>
      </c>
      <c r="N833" t="s">
        <v>49</v>
      </c>
      <c r="O833">
        <v>4</v>
      </c>
      <c r="P833" t="str" cm="1">
        <f t="array" ref="P833">_xlfn.IFS(C833&lt;25,"18-24", C833&lt;=35,"25-35", C833&lt;=50,"36-50",TRUE,"50+")</f>
        <v>25-35</v>
      </c>
      <c r="Q833" t="str">
        <f t="shared" si="84"/>
        <v>new</v>
      </c>
      <c r="R833" t="str">
        <f t="shared" si="85"/>
        <v>high value</v>
      </c>
      <c r="S833" t="str">
        <f t="shared" si="86"/>
        <v>medium</v>
      </c>
      <c r="T833" t="str">
        <f t="shared" si="87"/>
        <v>Dec</v>
      </c>
      <c r="U833">
        <f t="shared" si="88"/>
        <v>2023</v>
      </c>
      <c r="V833" t="str">
        <f t="shared" si="89"/>
        <v>10-15</v>
      </c>
      <c r="W833" t="str">
        <f t="shared" si="90"/>
        <v>Fast</v>
      </c>
    </row>
    <row r="834" spans="1:23" x14ac:dyDescent="0.3">
      <c r="A834">
        <v>600833</v>
      </c>
      <c r="B834">
        <v>47245</v>
      </c>
      <c r="C834">
        <v>28</v>
      </c>
      <c r="D834" t="s">
        <v>4</v>
      </c>
      <c r="E834" t="s">
        <v>5</v>
      </c>
      <c r="F834" t="s">
        <v>26</v>
      </c>
      <c r="G834" t="s">
        <v>29</v>
      </c>
      <c r="H834" s="1">
        <v>44790</v>
      </c>
      <c r="I834" t="s">
        <v>33</v>
      </c>
      <c r="J834">
        <v>88</v>
      </c>
      <c r="K834">
        <v>10.3</v>
      </c>
      <c r="L834">
        <v>858.85</v>
      </c>
      <c r="M834">
        <v>54.31</v>
      </c>
      <c r="N834" t="s">
        <v>48</v>
      </c>
      <c r="O834">
        <v>1</v>
      </c>
      <c r="P834" t="str" cm="1">
        <f t="array" ref="P834">_xlfn.IFS(C834&lt;25,"18-24", C834&lt;=35,"25-35", C834&lt;=50,"36-50",TRUE,"50+")</f>
        <v>25-35</v>
      </c>
      <c r="Q834" t="str">
        <f t="shared" si="84"/>
        <v>new</v>
      </c>
      <c r="R834" t="str">
        <f t="shared" si="85"/>
        <v>high value</v>
      </c>
      <c r="S834" t="str">
        <f t="shared" si="86"/>
        <v>Low</v>
      </c>
      <c r="T834" t="str">
        <f t="shared" si="87"/>
        <v>Aug</v>
      </c>
      <c r="U834">
        <f t="shared" si="88"/>
        <v>2022</v>
      </c>
      <c r="V834" t="str">
        <f t="shared" si="89"/>
        <v>10-15</v>
      </c>
      <c r="W834" t="str">
        <f t="shared" si="90"/>
        <v>Slow</v>
      </c>
    </row>
    <row r="835" spans="1:23" x14ac:dyDescent="0.3">
      <c r="A835">
        <v>600834</v>
      </c>
      <c r="B835">
        <v>99383</v>
      </c>
      <c r="C835">
        <v>36</v>
      </c>
      <c r="D835" t="s">
        <v>4</v>
      </c>
      <c r="E835" t="s">
        <v>5</v>
      </c>
      <c r="F835" t="s">
        <v>26</v>
      </c>
      <c r="G835" t="s">
        <v>31</v>
      </c>
      <c r="H835" s="1">
        <v>44870</v>
      </c>
      <c r="I835" t="s">
        <v>33</v>
      </c>
      <c r="J835">
        <v>47</v>
      </c>
      <c r="K835">
        <v>5.3</v>
      </c>
      <c r="L835">
        <v>1179.5999999999999</v>
      </c>
      <c r="M835">
        <v>94.7</v>
      </c>
      <c r="N835" t="s">
        <v>48</v>
      </c>
      <c r="O835">
        <v>1</v>
      </c>
      <c r="P835" t="str" cm="1">
        <f t="array" ref="P835">_xlfn.IFS(C835&lt;25,"18-24", C835&lt;=35,"25-35", C835&lt;=50,"36-50",TRUE,"50+")</f>
        <v>36-50</v>
      </c>
      <c r="Q835" t="str">
        <f t="shared" ref="Q835:Q898" si="91">IF(COUNTIF($B:$B,B835)&gt;1,"repeat","new")</f>
        <v>new</v>
      </c>
      <c r="R835" t="str">
        <f t="shared" ref="R835:R898" si="92">IF(L835&gt;500,"high value",IF( L835&gt;250,"medium","low"))</f>
        <v>high value</v>
      </c>
      <c r="S835" t="str">
        <f t="shared" ref="S835:S898" si="93">IF(O835&lt;=2,"Low",IF(O835&lt;=4,"medium","High"))</f>
        <v>Low</v>
      </c>
      <c r="T835" t="str">
        <f t="shared" ref="T835:T898" si="94">TEXT(H835,"MMM")</f>
        <v>Nov</v>
      </c>
      <c r="U835">
        <f t="shared" ref="U835:U898" si="95">YEAR(H835)</f>
        <v>2022</v>
      </c>
      <c r="V835" t="str">
        <f t="shared" ref="V835:V898" si="96">IF(K835&lt;=5,"0-5",IF(K835&lt;=10,"5-10",IF(K835&lt;=15,"10-15","15+")))</f>
        <v>5-10</v>
      </c>
      <c r="W835" t="str">
        <f t="shared" ref="W835:W898" si="97">IF(J835&lt;=30,"Fast",IF(J835&lt;=45,"Medium","Slow"))</f>
        <v>Slow</v>
      </c>
    </row>
    <row r="836" spans="1:23" x14ac:dyDescent="0.3">
      <c r="A836">
        <v>600835</v>
      </c>
      <c r="B836">
        <v>81349</v>
      </c>
      <c r="C836">
        <v>59</v>
      </c>
      <c r="D836" t="s">
        <v>4</v>
      </c>
      <c r="E836" t="s">
        <v>5</v>
      </c>
      <c r="F836" t="s">
        <v>18</v>
      </c>
      <c r="G836" t="s">
        <v>21</v>
      </c>
      <c r="H836" s="1">
        <v>44946</v>
      </c>
      <c r="I836" t="s">
        <v>34</v>
      </c>
      <c r="J836">
        <v>82</v>
      </c>
      <c r="K836">
        <v>3.4</v>
      </c>
      <c r="L836">
        <v>271.3</v>
      </c>
      <c r="M836">
        <v>38.32</v>
      </c>
      <c r="N836" t="s">
        <v>49</v>
      </c>
      <c r="O836">
        <v>4</v>
      </c>
      <c r="P836" t="str" cm="1">
        <f t="array" ref="P836">_xlfn.IFS(C836&lt;25,"18-24", C836&lt;=35,"25-35", C836&lt;=50,"36-50",TRUE,"50+")</f>
        <v>50+</v>
      </c>
      <c r="Q836" t="str">
        <f t="shared" si="91"/>
        <v>new</v>
      </c>
      <c r="R836" t="str">
        <f t="shared" si="92"/>
        <v>medium</v>
      </c>
      <c r="S836" t="str">
        <f t="shared" si="93"/>
        <v>medium</v>
      </c>
      <c r="T836" t="str">
        <f t="shared" si="94"/>
        <v>Jan</v>
      </c>
      <c r="U836">
        <f t="shared" si="95"/>
        <v>2023</v>
      </c>
      <c r="V836" t="str">
        <f t="shared" si="96"/>
        <v>0-5</v>
      </c>
      <c r="W836" t="str">
        <f t="shared" si="97"/>
        <v>Slow</v>
      </c>
    </row>
    <row r="837" spans="1:23" x14ac:dyDescent="0.3">
      <c r="A837">
        <v>600836</v>
      </c>
      <c r="B837">
        <v>62215</v>
      </c>
      <c r="C837">
        <v>35</v>
      </c>
      <c r="D837" t="s">
        <v>7</v>
      </c>
      <c r="E837" t="s">
        <v>5</v>
      </c>
      <c r="F837" t="s">
        <v>32</v>
      </c>
      <c r="G837" t="s">
        <v>27</v>
      </c>
      <c r="H837" s="1">
        <v>44870</v>
      </c>
      <c r="I837" t="s">
        <v>33</v>
      </c>
      <c r="J837">
        <v>54</v>
      </c>
      <c r="K837">
        <v>13.3</v>
      </c>
      <c r="L837">
        <v>1398.29</v>
      </c>
      <c r="M837">
        <v>45.19</v>
      </c>
      <c r="N837" t="s">
        <v>47</v>
      </c>
      <c r="O837">
        <v>4</v>
      </c>
      <c r="P837" t="str" cm="1">
        <f t="array" ref="P837">_xlfn.IFS(C837&lt;25,"18-24", C837&lt;=35,"25-35", C837&lt;=50,"36-50",TRUE,"50+")</f>
        <v>25-35</v>
      </c>
      <c r="Q837" t="str">
        <f t="shared" si="91"/>
        <v>new</v>
      </c>
      <c r="R837" t="str">
        <f t="shared" si="92"/>
        <v>high value</v>
      </c>
      <c r="S837" t="str">
        <f t="shared" si="93"/>
        <v>medium</v>
      </c>
      <c r="T837" t="str">
        <f t="shared" si="94"/>
        <v>Nov</v>
      </c>
      <c r="U837">
        <f t="shared" si="95"/>
        <v>2022</v>
      </c>
      <c r="V837" t="str">
        <f t="shared" si="96"/>
        <v>10-15</v>
      </c>
      <c r="W837" t="str">
        <f t="shared" si="97"/>
        <v>Slow</v>
      </c>
    </row>
    <row r="838" spans="1:23" x14ac:dyDescent="0.3">
      <c r="A838">
        <v>600837</v>
      </c>
      <c r="B838">
        <v>61910</v>
      </c>
      <c r="C838">
        <v>48</v>
      </c>
      <c r="D838" t="s">
        <v>4</v>
      </c>
      <c r="E838" t="s">
        <v>8</v>
      </c>
      <c r="F838" t="s">
        <v>28</v>
      </c>
      <c r="G838" t="s">
        <v>21</v>
      </c>
      <c r="H838" s="1">
        <v>45138</v>
      </c>
      <c r="I838" t="s">
        <v>33</v>
      </c>
      <c r="J838">
        <v>53</v>
      </c>
      <c r="K838">
        <v>11.4</v>
      </c>
      <c r="L838">
        <v>180.55</v>
      </c>
      <c r="M838">
        <v>28.35</v>
      </c>
      <c r="N838" t="s">
        <v>48</v>
      </c>
      <c r="O838">
        <v>4</v>
      </c>
      <c r="P838" t="str" cm="1">
        <f t="array" ref="P838">_xlfn.IFS(C838&lt;25,"18-24", C838&lt;=35,"25-35", C838&lt;=50,"36-50",TRUE,"50+")</f>
        <v>36-50</v>
      </c>
      <c r="Q838" t="str">
        <f t="shared" si="91"/>
        <v>new</v>
      </c>
      <c r="R838" t="str">
        <f t="shared" si="92"/>
        <v>low</v>
      </c>
      <c r="S838" t="str">
        <f t="shared" si="93"/>
        <v>medium</v>
      </c>
      <c r="T838" t="str">
        <f t="shared" si="94"/>
        <v>Jul</v>
      </c>
      <c r="U838">
        <f t="shared" si="95"/>
        <v>2023</v>
      </c>
      <c r="V838" t="str">
        <f t="shared" si="96"/>
        <v>10-15</v>
      </c>
      <c r="W838" t="str">
        <f t="shared" si="97"/>
        <v>Slow</v>
      </c>
    </row>
    <row r="839" spans="1:23" x14ac:dyDescent="0.3">
      <c r="A839">
        <v>600838</v>
      </c>
      <c r="B839">
        <v>44572</v>
      </c>
      <c r="C839">
        <v>37</v>
      </c>
      <c r="D839" t="s">
        <v>4</v>
      </c>
      <c r="E839" t="s">
        <v>11</v>
      </c>
      <c r="F839" t="s">
        <v>22</v>
      </c>
      <c r="G839" t="s">
        <v>25</v>
      </c>
      <c r="H839" s="1">
        <v>44676</v>
      </c>
      <c r="I839" t="s">
        <v>34</v>
      </c>
      <c r="J839">
        <v>67</v>
      </c>
      <c r="K839">
        <v>5</v>
      </c>
      <c r="L839">
        <v>958.22</v>
      </c>
      <c r="M839">
        <v>99.93</v>
      </c>
      <c r="N839" t="s">
        <v>48</v>
      </c>
      <c r="O839">
        <v>1</v>
      </c>
      <c r="P839" t="str" cm="1">
        <f t="array" ref="P839">_xlfn.IFS(C839&lt;25,"18-24", C839&lt;=35,"25-35", C839&lt;=50,"36-50",TRUE,"50+")</f>
        <v>36-50</v>
      </c>
      <c r="Q839" t="str">
        <f t="shared" si="91"/>
        <v>repeat</v>
      </c>
      <c r="R839" t="str">
        <f t="shared" si="92"/>
        <v>high value</v>
      </c>
      <c r="S839" t="str">
        <f t="shared" si="93"/>
        <v>Low</v>
      </c>
      <c r="T839" t="str">
        <f t="shared" si="94"/>
        <v>Apr</v>
      </c>
      <c r="U839">
        <f t="shared" si="95"/>
        <v>2022</v>
      </c>
      <c r="V839" t="str">
        <f t="shared" si="96"/>
        <v>0-5</v>
      </c>
      <c r="W839" t="str">
        <f t="shared" si="97"/>
        <v>Slow</v>
      </c>
    </row>
    <row r="840" spans="1:23" x14ac:dyDescent="0.3">
      <c r="A840">
        <v>600839</v>
      </c>
      <c r="B840">
        <v>77258</v>
      </c>
      <c r="C840">
        <v>53</v>
      </c>
      <c r="D840" t="s">
        <v>7</v>
      </c>
      <c r="E840" t="s">
        <v>8</v>
      </c>
      <c r="F840" t="s">
        <v>30</v>
      </c>
      <c r="G840" t="s">
        <v>27</v>
      </c>
      <c r="H840" s="1">
        <v>45484</v>
      </c>
      <c r="I840" t="s">
        <v>33</v>
      </c>
      <c r="J840">
        <v>78</v>
      </c>
      <c r="K840">
        <v>8.4</v>
      </c>
      <c r="L840">
        <v>1202.2</v>
      </c>
      <c r="M840">
        <v>95.93</v>
      </c>
      <c r="N840" t="s">
        <v>48</v>
      </c>
      <c r="O840">
        <v>4</v>
      </c>
      <c r="P840" t="str" cm="1">
        <f t="array" ref="P840">_xlfn.IFS(C840&lt;25,"18-24", C840&lt;=35,"25-35", C840&lt;=50,"36-50",TRUE,"50+")</f>
        <v>50+</v>
      </c>
      <c r="Q840" t="str">
        <f t="shared" si="91"/>
        <v>new</v>
      </c>
      <c r="R840" t="str">
        <f t="shared" si="92"/>
        <v>high value</v>
      </c>
      <c r="S840" t="str">
        <f t="shared" si="93"/>
        <v>medium</v>
      </c>
      <c r="T840" t="str">
        <f t="shared" si="94"/>
        <v>Jul</v>
      </c>
      <c r="U840">
        <f t="shared" si="95"/>
        <v>2024</v>
      </c>
      <c r="V840" t="str">
        <f t="shared" si="96"/>
        <v>5-10</v>
      </c>
      <c r="W840" t="str">
        <f t="shared" si="97"/>
        <v>Slow</v>
      </c>
    </row>
    <row r="841" spans="1:23" x14ac:dyDescent="0.3">
      <c r="A841">
        <v>600840</v>
      </c>
      <c r="B841">
        <v>20963</v>
      </c>
      <c r="C841">
        <v>43</v>
      </c>
      <c r="D841" t="s">
        <v>7</v>
      </c>
      <c r="E841" t="s">
        <v>11</v>
      </c>
      <c r="F841" t="s">
        <v>22</v>
      </c>
      <c r="G841" t="s">
        <v>31</v>
      </c>
      <c r="H841" s="1">
        <v>45339</v>
      </c>
      <c r="I841" t="s">
        <v>34</v>
      </c>
      <c r="J841">
        <v>89</v>
      </c>
      <c r="K841">
        <v>12.5</v>
      </c>
      <c r="L841">
        <v>445.91</v>
      </c>
      <c r="M841">
        <v>24.14</v>
      </c>
      <c r="N841" t="s">
        <v>49</v>
      </c>
      <c r="O841">
        <v>1</v>
      </c>
      <c r="P841" t="str" cm="1">
        <f t="array" ref="P841">_xlfn.IFS(C841&lt;25,"18-24", C841&lt;=35,"25-35", C841&lt;=50,"36-50",TRUE,"50+")</f>
        <v>36-50</v>
      </c>
      <c r="Q841" t="str">
        <f t="shared" si="91"/>
        <v>new</v>
      </c>
      <c r="R841" t="str">
        <f t="shared" si="92"/>
        <v>medium</v>
      </c>
      <c r="S841" t="str">
        <f t="shared" si="93"/>
        <v>Low</v>
      </c>
      <c r="T841" t="str">
        <f t="shared" si="94"/>
        <v>Feb</v>
      </c>
      <c r="U841">
        <f t="shared" si="95"/>
        <v>2024</v>
      </c>
      <c r="V841" t="str">
        <f t="shared" si="96"/>
        <v>10-15</v>
      </c>
      <c r="W841" t="str">
        <f t="shared" si="97"/>
        <v>Slow</v>
      </c>
    </row>
    <row r="842" spans="1:23" x14ac:dyDescent="0.3">
      <c r="A842">
        <v>600841</v>
      </c>
      <c r="B842">
        <v>90537</v>
      </c>
      <c r="C842">
        <v>50</v>
      </c>
      <c r="D842" t="s">
        <v>4</v>
      </c>
      <c r="E842" t="s">
        <v>15</v>
      </c>
      <c r="F842" t="s">
        <v>26</v>
      </c>
      <c r="G842" t="s">
        <v>31</v>
      </c>
      <c r="H842" s="1">
        <v>45078</v>
      </c>
      <c r="I842" t="s">
        <v>34</v>
      </c>
      <c r="J842">
        <v>37</v>
      </c>
      <c r="K842">
        <v>5.9</v>
      </c>
      <c r="L842">
        <v>1010.93</v>
      </c>
      <c r="M842">
        <v>26.61</v>
      </c>
      <c r="N842" t="s">
        <v>50</v>
      </c>
      <c r="O842">
        <v>3</v>
      </c>
      <c r="P842" t="str" cm="1">
        <f t="array" ref="P842">_xlfn.IFS(C842&lt;25,"18-24", C842&lt;=35,"25-35", C842&lt;=50,"36-50",TRUE,"50+")</f>
        <v>36-50</v>
      </c>
      <c r="Q842" t="str">
        <f t="shared" si="91"/>
        <v>new</v>
      </c>
      <c r="R842" t="str">
        <f t="shared" si="92"/>
        <v>high value</v>
      </c>
      <c r="S842" t="str">
        <f t="shared" si="93"/>
        <v>medium</v>
      </c>
      <c r="T842" t="str">
        <f t="shared" si="94"/>
        <v>Jun</v>
      </c>
      <c r="U842">
        <f t="shared" si="95"/>
        <v>2023</v>
      </c>
      <c r="V842" t="str">
        <f t="shared" si="96"/>
        <v>5-10</v>
      </c>
      <c r="W842" t="str">
        <f t="shared" si="97"/>
        <v>Medium</v>
      </c>
    </row>
    <row r="843" spans="1:23" x14ac:dyDescent="0.3">
      <c r="A843">
        <v>600842</v>
      </c>
      <c r="B843">
        <v>86682</v>
      </c>
      <c r="C843">
        <v>36</v>
      </c>
      <c r="D843" t="s">
        <v>4</v>
      </c>
      <c r="E843" t="s">
        <v>15</v>
      </c>
      <c r="F843" t="s">
        <v>32</v>
      </c>
      <c r="G843" t="s">
        <v>27</v>
      </c>
      <c r="H843" s="1">
        <v>45499</v>
      </c>
      <c r="I843" t="s">
        <v>33</v>
      </c>
      <c r="J843">
        <v>84</v>
      </c>
      <c r="K843">
        <v>12.8</v>
      </c>
      <c r="L843">
        <v>1330.18</v>
      </c>
      <c r="M843">
        <v>74.03</v>
      </c>
      <c r="N843" t="s">
        <v>49</v>
      </c>
      <c r="O843">
        <v>2</v>
      </c>
      <c r="P843" t="str" cm="1">
        <f t="array" ref="P843">_xlfn.IFS(C843&lt;25,"18-24", C843&lt;=35,"25-35", C843&lt;=50,"36-50",TRUE,"50+")</f>
        <v>36-50</v>
      </c>
      <c r="Q843" t="str">
        <f t="shared" si="91"/>
        <v>new</v>
      </c>
      <c r="R843" t="str">
        <f t="shared" si="92"/>
        <v>high value</v>
      </c>
      <c r="S843" t="str">
        <f t="shared" si="93"/>
        <v>Low</v>
      </c>
      <c r="T843" t="str">
        <f t="shared" si="94"/>
        <v>Jul</v>
      </c>
      <c r="U843">
        <f t="shared" si="95"/>
        <v>2024</v>
      </c>
      <c r="V843" t="str">
        <f t="shared" si="96"/>
        <v>10-15</v>
      </c>
      <c r="W843" t="str">
        <f t="shared" si="97"/>
        <v>Slow</v>
      </c>
    </row>
    <row r="844" spans="1:23" x14ac:dyDescent="0.3">
      <c r="A844">
        <v>600843</v>
      </c>
      <c r="B844">
        <v>23390</v>
      </c>
      <c r="C844">
        <v>26</v>
      </c>
      <c r="D844" t="s">
        <v>4</v>
      </c>
      <c r="E844" t="s">
        <v>8</v>
      </c>
      <c r="F844" t="s">
        <v>22</v>
      </c>
      <c r="G844" t="s">
        <v>21</v>
      </c>
      <c r="H844" s="1">
        <v>45107</v>
      </c>
      <c r="I844" t="s">
        <v>33</v>
      </c>
      <c r="J844">
        <v>53</v>
      </c>
      <c r="K844">
        <v>14.7</v>
      </c>
      <c r="L844">
        <v>861.79</v>
      </c>
      <c r="M844">
        <v>93.45</v>
      </c>
      <c r="N844" t="s">
        <v>50</v>
      </c>
      <c r="O844">
        <v>1</v>
      </c>
      <c r="P844" t="str" cm="1">
        <f t="array" ref="P844">_xlfn.IFS(C844&lt;25,"18-24", C844&lt;=35,"25-35", C844&lt;=50,"36-50",TRUE,"50+")</f>
        <v>25-35</v>
      </c>
      <c r="Q844" t="str">
        <f t="shared" si="91"/>
        <v>new</v>
      </c>
      <c r="R844" t="str">
        <f t="shared" si="92"/>
        <v>high value</v>
      </c>
      <c r="S844" t="str">
        <f t="shared" si="93"/>
        <v>Low</v>
      </c>
      <c r="T844" t="str">
        <f t="shared" si="94"/>
        <v>Jun</v>
      </c>
      <c r="U844">
        <f t="shared" si="95"/>
        <v>2023</v>
      </c>
      <c r="V844" t="str">
        <f t="shared" si="96"/>
        <v>10-15</v>
      </c>
      <c r="W844" t="str">
        <f t="shared" si="97"/>
        <v>Slow</v>
      </c>
    </row>
    <row r="845" spans="1:23" x14ac:dyDescent="0.3">
      <c r="A845">
        <v>600844</v>
      </c>
      <c r="B845">
        <v>11310</v>
      </c>
      <c r="C845">
        <v>29</v>
      </c>
      <c r="D845" t="s">
        <v>7</v>
      </c>
      <c r="E845" t="s">
        <v>5</v>
      </c>
      <c r="F845" t="s">
        <v>28</v>
      </c>
      <c r="G845" t="s">
        <v>27</v>
      </c>
      <c r="H845" s="1">
        <v>45229</v>
      </c>
      <c r="I845" t="s">
        <v>34</v>
      </c>
      <c r="J845">
        <v>74</v>
      </c>
      <c r="K845">
        <v>3.8</v>
      </c>
      <c r="L845">
        <v>163.97</v>
      </c>
      <c r="M845">
        <v>116.06</v>
      </c>
      <c r="N845" t="s">
        <v>47</v>
      </c>
      <c r="O845">
        <v>5</v>
      </c>
      <c r="P845" t="str" cm="1">
        <f t="array" ref="P845">_xlfn.IFS(C845&lt;25,"18-24", C845&lt;=35,"25-35", C845&lt;=50,"36-50",TRUE,"50+")</f>
        <v>25-35</v>
      </c>
      <c r="Q845" t="str">
        <f t="shared" si="91"/>
        <v>new</v>
      </c>
      <c r="R845" t="str">
        <f t="shared" si="92"/>
        <v>low</v>
      </c>
      <c r="S845" t="str">
        <f t="shared" si="93"/>
        <v>High</v>
      </c>
      <c r="T845" t="str">
        <f t="shared" si="94"/>
        <v>Oct</v>
      </c>
      <c r="U845">
        <f t="shared" si="95"/>
        <v>2023</v>
      </c>
      <c r="V845" t="str">
        <f t="shared" si="96"/>
        <v>0-5</v>
      </c>
      <c r="W845" t="str">
        <f t="shared" si="97"/>
        <v>Slow</v>
      </c>
    </row>
    <row r="846" spans="1:23" x14ac:dyDescent="0.3">
      <c r="A846">
        <v>600845</v>
      </c>
      <c r="B846">
        <v>49221</v>
      </c>
      <c r="C846">
        <v>49</v>
      </c>
      <c r="D846" t="s">
        <v>4</v>
      </c>
      <c r="E846" t="s">
        <v>15</v>
      </c>
      <c r="F846" t="s">
        <v>28</v>
      </c>
      <c r="G846" t="s">
        <v>31</v>
      </c>
      <c r="H846" s="1">
        <v>45479</v>
      </c>
      <c r="I846" t="s">
        <v>34</v>
      </c>
      <c r="J846">
        <v>67</v>
      </c>
      <c r="K846">
        <v>3.8</v>
      </c>
      <c r="L846">
        <v>1097.8399999999999</v>
      </c>
      <c r="M846">
        <v>68.3</v>
      </c>
      <c r="N846" t="s">
        <v>49</v>
      </c>
      <c r="O846">
        <v>4</v>
      </c>
      <c r="P846" t="str" cm="1">
        <f t="array" ref="P846">_xlfn.IFS(C846&lt;25,"18-24", C846&lt;=35,"25-35", C846&lt;=50,"36-50",TRUE,"50+")</f>
        <v>36-50</v>
      </c>
      <c r="Q846" t="str">
        <f t="shared" si="91"/>
        <v>new</v>
      </c>
      <c r="R846" t="str">
        <f t="shared" si="92"/>
        <v>high value</v>
      </c>
      <c r="S846" t="str">
        <f t="shared" si="93"/>
        <v>medium</v>
      </c>
      <c r="T846" t="str">
        <f t="shared" si="94"/>
        <v>Jul</v>
      </c>
      <c r="U846">
        <f t="shared" si="95"/>
        <v>2024</v>
      </c>
      <c r="V846" t="str">
        <f t="shared" si="96"/>
        <v>0-5</v>
      </c>
      <c r="W846" t="str">
        <f t="shared" si="97"/>
        <v>Slow</v>
      </c>
    </row>
    <row r="847" spans="1:23" x14ac:dyDescent="0.3">
      <c r="A847">
        <v>600846</v>
      </c>
      <c r="B847">
        <v>27833</v>
      </c>
      <c r="C847">
        <v>45</v>
      </c>
      <c r="D847" t="s">
        <v>7</v>
      </c>
      <c r="E847" t="s">
        <v>15</v>
      </c>
      <c r="F847" t="s">
        <v>26</v>
      </c>
      <c r="G847" t="s">
        <v>23</v>
      </c>
      <c r="H847" s="1">
        <v>45520</v>
      </c>
      <c r="I847" t="s">
        <v>33</v>
      </c>
      <c r="J847">
        <v>25</v>
      </c>
      <c r="K847">
        <v>4.9000000000000004</v>
      </c>
      <c r="L847">
        <v>1010.62</v>
      </c>
      <c r="M847">
        <v>94.8</v>
      </c>
      <c r="N847" t="s">
        <v>47</v>
      </c>
      <c r="O847">
        <v>4</v>
      </c>
      <c r="P847" t="str" cm="1">
        <f t="array" ref="P847">_xlfn.IFS(C847&lt;25,"18-24", C847&lt;=35,"25-35", C847&lt;=50,"36-50",TRUE,"50+")</f>
        <v>36-50</v>
      </c>
      <c r="Q847" t="str">
        <f t="shared" si="91"/>
        <v>new</v>
      </c>
      <c r="R847" t="str">
        <f t="shared" si="92"/>
        <v>high value</v>
      </c>
      <c r="S847" t="str">
        <f t="shared" si="93"/>
        <v>medium</v>
      </c>
      <c r="T847" t="str">
        <f t="shared" si="94"/>
        <v>Aug</v>
      </c>
      <c r="U847">
        <f t="shared" si="95"/>
        <v>2024</v>
      </c>
      <c r="V847" t="str">
        <f t="shared" si="96"/>
        <v>0-5</v>
      </c>
      <c r="W847" t="str">
        <f t="shared" si="97"/>
        <v>Fast</v>
      </c>
    </row>
    <row r="848" spans="1:23" x14ac:dyDescent="0.3">
      <c r="A848">
        <v>600847</v>
      </c>
      <c r="B848">
        <v>86333</v>
      </c>
      <c r="C848">
        <v>61</v>
      </c>
      <c r="D848" t="s">
        <v>4</v>
      </c>
      <c r="E848" t="s">
        <v>13</v>
      </c>
      <c r="F848" t="s">
        <v>26</v>
      </c>
      <c r="G848" t="s">
        <v>25</v>
      </c>
      <c r="H848" s="1">
        <v>44822</v>
      </c>
      <c r="I848" t="s">
        <v>34</v>
      </c>
      <c r="J848">
        <v>35</v>
      </c>
      <c r="K848">
        <v>3.8</v>
      </c>
      <c r="L848">
        <v>479.02</v>
      </c>
      <c r="M848">
        <v>105.36</v>
      </c>
      <c r="N848" t="s">
        <v>49</v>
      </c>
      <c r="O848">
        <v>4</v>
      </c>
      <c r="P848" t="str" cm="1">
        <f t="array" ref="P848">_xlfn.IFS(C848&lt;25,"18-24", C848&lt;=35,"25-35", C848&lt;=50,"36-50",TRUE,"50+")</f>
        <v>50+</v>
      </c>
      <c r="Q848" t="str">
        <f t="shared" si="91"/>
        <v>new</v>
      </c>
      <c r="R848" t="str">
        <f t="shared" si="92"/>
        <v>medium</v>
      </c>
      <c r="S848" t="str">
        <f t="shared" si="93"/>
        <v>medium</v>
      </c>
      <c r="T848" t="str">
        <f t="shared" si="94"/>
        <v>Sep</v>
      </c>
      <c r="U848">
        <f t="shared" si="95"/>
        <v>2022</v>
      </c>
      <c r="V848" t="str">
        <f t="shared" si="96"/>
        <v>0-5</v>
      </c>
      <c r="W848" t="str">
        <f t="shared" si="97"/>
        <v>Medium</v>
      </c>
    </row>
    <row r="849" spans="1:23" x14ac:dyDescent="0.3">
      <c r="A849">
        <v>600848</v>
      </c>
      <c r="B849">
        <v>70339</v>
      </c>
      <c r="C849">
        <v>59</v>
      </c>
      <c r="D849" t="s">
        <v>4</v>
      </c>
      <c r="E849" t="s">
        <v>15</v>
      </c>
      <c r="F849" t="s">
        <v>22</v>
      </c>
      <c r="G849" t="s">
        <v>23</v>
      </c>
      <c r="H849" s="1">
        <v>45587</v>
      </c>
      <c r="I849" t="s">
        <v>34</v>
      </c>
      <c r="J849">
        <v>89</v>
      </c>
      <c r="K849">
        <v>2.2000000000000002</v>
      </c>
      <c r="L849">
        <v>338.71</v>
      </c>
      <c r="M849">
        <v>36.56</v>
      </c>
      <c r="N849" t="s">
        <v>48</v>
      </c>
      <c r="O849">
        <v>5</v>
      </c>
      <c r="P849" t="str" cm="1">
        <f t="array" ref="P849">_xlfn.IFS(C849&lt;25,"18-24", C849&lt;=35,"25-35", C849&lt;=50,"36-50",TRUE,"50+")</f>
        <v>50+</v>
      </c>
      <c r="Q849" t="str">
        <f t="shared" si="91"/>
        <v>repeat</v>
      </c>
      <c r="R849" t="str">
        <f t="shared" si="92"/>
        <v>medium</v>
      </c>
      <c r="S849" t="str">
        <f t="shared" si="93"/>
        <v>High</v>
      </c>
      <c r="T849" t="str">
        <f t="shared" si="94"/>
        <v>Oct</v>
      </c>
      <c r="U849">
        <f t="shared" si="95"/>
        <v>2024</v>
      </c>
      <c r="V849" t="str">
        <f t="shared" si="96"/>
        <v>0-5</v>
      </c>
      <c r="W849" t="str">
        <f t="shared" si="97"/>
        <v>Slow</v>
      </c>
    </row>
    <row r="850" spans="1:23" x14ac:dyDescent="0.3">
      <c r="A850">
        <v>600849</v>
      </c>
      <c r="B850">
        <v>22903</v>
      </c>
      <c r="C850">
        <v>46</v>
      </c>
      <c r="D850" t="s">
        <v>4</v>
      </c>
      <c r="E850" t="s">
        <v>5</v>
      </c>
      <c r="F850" t="s">
        <v>28</v>
      </c>
      <c r="G850" t="s">
        <v>23</v>
      </c>
      <c r="H850" s="1">
        <v>44752</v>
      </c>
      <c r="I850" t="s">
        <v>34</v>
      </c>
      <c r="J850">
        <v>76</v>
      </c>
      <c r="K850">
        <v>14.6</v>
      </c>
      <c r="L850">
        <v>1301.19</v>
      </c>
      <c r="M850">
        <v>20.75</v>
      </c>
      <c r="N850" t="s">
        <v>49</v>
      </c>
      <c r="O850">
        <v>3</v>
      </c>
      <c r="P850" t="str" cm="1">
        <f t="array" ref="P850">_xlfn.IFS(C850&lt;25,"18-24", C850&lt;=35,"25-35", C850&lt;=50,"36-50",TRUE,"50+")</f>
        <v>36-50</v>
      </c>
      <c r="Q850" t="str">
        <f t="shared" si="91"/>
        <v>new</v>
      </c>
      <c r="R850" t="str">
        <f t="shared" si="92"/>
        <v>high value</v>
      </c>
      <c r="S850" t="str">
        <f t="shared" si="93"/>
        <v>medium</v>
      </c>
      <c r="T850" t="str">
        <f t="shared" si="94"/>
        <v>Jul</v>
      </c>
      <c r="U850">
        <f t="shared" si="95"/>
        <v>2022</v>
      </c>
      <c r="V850" t="str">
        <f t="shared" si="96"/>
        <v>10-15</v>
      </c>
      <c r="W850" t="str">
        <f t="shared" si="97"/>
        <v>Slow</v>
      </c>
    </row>
    <row r="851" spans="1:23" x14ac:dyDescent="0.3">
      <c r="A851">
        <v>600850</v>
      </c>
      <c r="B851">
        <v>91923</v>
      </c>
      <c r="C851">
        <v>41</v>
      </c>
      <c r="D851" t="s">
        <v>7</v>
      </c>
      <c r="E851" t="s">
        <v>5</v>
      </c>
      <c r="F851" t="s">
        <v>22</v>
      </c>
      <c r="G851" t="s">
        <v>21</v>
      </c>
      <c r="H851" s="1">
        <v>45077</v>
      </c>
      <c r="I851" t="s">
        <v>33</v>
      </c>
      <c r="J851">
        <v>58</v>
      </c>
      <c r="K851">
        <v>11.5</v>
      </c>
      <c r="L851">
        <v>321.54000000000002</v>
      </c>
      <c r="M851">
        <v>82.01</v>
      </c>
      <c r="N851" t="s">
        <v>48</v>
      </c>
      <c r="O851">
        <v>4</v>
      </c>
      <c r="P851" t="str" cm="1">
        <f t="array" ref="P851">_xlfn.IFS(C851&lt;25,"18-24", C851&lt;=35,"25-35", C851&lt;=50,"36-50",TRUE,"50+")</f>
        <v>36-50</v>
      </c>
      <c r="Q851" t="str">
        <f t="shared" si="91"/>
        <v>new</v>
      </c>
      <c r="R851" t="str">
        <f t="shared" si="92"/>
        <v>medium</v>
      </c>
      <c r="S851" t="str">
        <f t="shared" si="93"/>
        <v>medium</v>
      </c>
      <c r="T851" t="str">
        <f t="shared" si="94"/>
        <v>May</v>
      </c>
      <c r="U851">
        <f t="shared" si="95"/>
        <v>2023</v>
      </c>
      <c r="V851" t="str">
        <f t="shared" si="96"/>
        <v>10-15</v>
      </c>
      <c r="W851" t="str">
        <f t="shared" si="97"/>
        <v>Slow</v>
      </c>
    </row>
    <row r="852" spans="1:23" x14ac:dyDescent="0.3">
      <c r="A852">
        <v>600851</v>
      </c>
      <c r="B852">
        <v>63898</v>
      </c>
      <c r="C852">
        <v>25</v>
      </c>
      <c r="D852" t="s">
        <v>4</v>
      </c>
      <c r="E852" t="s">
        <v>8</v>
      </c>
      <c r="F852" t="s">
        <v>28</v>
      </c>
      <c r="G852" t="s">
        <v>21</v>
      </c>
      <c r="H852" s="1">
        <v>44961</v>
      </c>
      <c r="I852" t="s">
        <v>34</v>
      </c>
      <c r="J852">
        <v>70</v>
      </c>
      <c r="K852">
        <v>5</v>
      </c>
      <c r="L852">
        <v>358.52</v>
      </c>
      <c r="M852">
        <v>74.44</v>
      </c>
      <c r="N852" t="s">
        <v>47</v>
      </c>
      <c r="O852">
        <v>5</v>
      </c>
      <c r="P852" t="str" cm="1">
        <f t="array" ref="P852">_xlfn.IFS(C852&lt;25,"18-24", C852&lt;=35,"25-35", C852&lt;=50,"36-50",TRUE,"50+")</f>
        <v>25-35</v>
      </c>
      <c r="Q852" t="str">
        <f t="shared" si="91"/>
        <v>new</v>
      </c>
      <c r="R852" t="str">
        <f t="shared" si="92"/>
        <v>medium</v>
      </c>
      <c r="S852" t="str">
        <f t="shared" si="93"/>
        <v>High</v>
      </c>
      <c r="T852" t="str">
        <f t="shared" si="94"/>
        <v>Feb</v>
      </c>
      <c r="U852">
        <f t="shared" si="95"/>
        <v>2023</v>
      </c>
      <c r="V852" t="str">
        <f t="shared" si="96"/>
        <v>0-5</v>
      </c>
      <c r="W852" t="str">
        <f t="shared" si="97"/>
        <v>Slow</v>
      </c>
    </row>
    <row r="853" spans="1:23" x14ac:dyDescent="0.3">
      <c r="A853">
        <v>600852</v>
      </c>
      <c r="B853">
        <v>24926</v>
      </c>
      <c r="C853">
        <v>61</v>
      </c>
      <c r="D853" t="s">
        <v>4</v>
      </c>
      <c r="E853" t="s">
        <v>13</v>
      </c>
      <c r="F853" t="s">
        <v>18</v>
      </c>
      <c r="G853" t="s">
        <v>29</v>
      </c>
      <c r="H853" s="1">
        <v>45653</v>
      </c>
      <c r="I853" t="s">
        <v>34</v>
      </c>
      <c r="J853">
        <v>43</v>
      </c>
      <c r="K853">
        <v>7.5</v>
      </c>
      <c r="L853">
        <v>1231.32</v>
      </c>
      <c r="M853">
        <v>48.58</v>
      </c>
      <c r="N853" t="s">
        <v>47</v>
      </c>
      <c r="O853">
        <v>5</v>
      </c>
      <c r="P853" t="str" cm="1">
        <f t="array" ref="P853">_xlfn.IFS(C853&lt;25,"18-24", C853&lt;=35,"25-35", C853&lt;=50,"36-50",TRUE,"50+")</f>
        <v>50+</v>
      </c>
      <c r="Q853" t="str">
        <f t="shared" si="91"/>
        <v>new</v>
      </c>
      <c r="R853" t="str">
        <f t="shared" si="92"/>
        <v>high value</v>
      </c>
      <c r="S853" t="str">
        <f t="shared" si="93"/>
        <v>High</v>
      </c>
      <c r="T853" t="str">
        <f t="shared" si="94"/>
        <v>Dec</v>
      </c>
      <c r="U853">
        <f t="shared" si="95"/>
        <v>2024</v>
      </c>
      <c r="V853" t="str">
        <f t="shared" si="96"/>
        <v>5-10</v>
      </c>
      <c r="W853" t="str">
        <f t="shared" si="97"/>
        <v>Medium</v>
      </c>
    </row>
    <row r="854" spans="1:23" x14ac:dyDescent="0.3">
      <c r="A854">
        <v>600853</v>
      </c>
      <c r="B854">
        <v>13111</v>
      </c>
      <c r="C854">
        <v>47</v>
      </c>
      <c r="D854" t="s">
        <v>7</v>
      </c>
      <c r="E854" t="s">
        <v>15</v>
      </c>
      <c r="F854" t="s">
        <v>30</v>
      </c>
      <c r="G854" t="s">
        <v>21</v>
      </c>
      <c r="H854" s="1">
        <v>44694</v>
      </c>
      <c r="I854" t="s">
        <v>34</v>
      </c>
      <c r="J854">
        <v>81</v>
      </c>
      <c r="K854">
        <v>6.5</v>
      </c>
      <c r="L854">
        <v>563.03</v>
      </c>
      <c r="M854">
        <v>75.98</v>
      </c>
      <c r="N854" t="s">
        <v>50</v>
      </c>
      <c r="O854">
        <v>3</v>
      </c>
      <c r="P854" t="str" cm="1">
        <f t="array" ref="P854">_xlfn.IFS(C854&lt;25,"18-24", C854&lt;=35,"25-35", C854&lt;=50,"36-50",TRUE,"50+")</f>
        <v>36-50</v>
      </c>
      <c r="Q854" t="str">
        <f t="shared" si="91"/>
        <v>new</v>
      </c>
      <c r="R854" t="str">
        <f t="shared" si="92"/>
        <v>high value</v>
      </c>
      <c r="S854" t="str">
        <f t="shared" si="93"/>
        <v>medium</v>
      </c>
      <c r="T854" t="str">
        <f t="shared" si="94"/>
        <v>May</v>
      </c>
      <c r="U854">
        <f t="shared" si="95"/>
        <v>2022</v>
      </c>
      <c r="V854" t="str">
        <f t="shared" si="96"/>
        <v>5-10</v>
      </c>
      <c r="W854" t="str">
        <f t="shared" si="97"/>
        <v>Slow</v>
      </c>
    </row>
    <row r="855" spans="1:23" x14ac:dyDescent="0.3">
      <c r="A855">
        <v>600854</v>
      </c>
      <c r="B855">
        <v>98697</v>
      </c>
      <c r="C855">
        <v>37</v>
      </c>
      <c r="D855" t="s">
        <v>4</v>
      </c>
      <c r="E855" t="s">
        <v>16</v>
      </c>
      <c r="F855" t="s">
        <v>26</v>
      </c>
      <c r="G855" t="s">
        <v>29</v>
      </c>
      <c r="H855" s="1">
        <v>44931</v>
      </c>
      <c r="I855" t="s">
        <v>33</v>
      </c>
      <c r="J855">
        <v>26</v>
      </c>
      <c r="K855">
        <v>8.1999999999999993</v>
      </c>
      <c r="L855">
        <v>266.18</v>
      </c>
      <c r="M855">
        <v>92.2</v>
      </c>
      <c r="N855" t="s">
        <v>50</v>
      </c>
      <c r="O855">
        <v>3</v>
      </c>
      <c r="P855" t="str" cm="1">
        <f t="array" ref="P855">_xlfn.IFS(C855&lt;25,"18-24", C855&lt;=35,"25-35", C855&lt;=50,"36-50",TRUE,"50+")</f>
        <v>36-50</v>
      </c>
      <c r="Q855" t="str">
        <f t="shared" si="91"/>
        <v>new</v>
      </c>
      <c r="R855" t="str">
        <f t="shared" si="92"/>
        <v>medium</v>
      </c>
      <c r="S855" t="str">
        <f t="shared" si="93"/>
        <v>medium</v>
      </c>
      <c r="T855" t="str">
        <f t="shared" si="94"/>
        <v>Jan</v>
      </c>
      <c r="U855">
        <f t="shared" si="95"/>
        <v>2023</v>
      </c>
      <c r="V855" t="str">
        <f t="shared" si="96"/>
        <v>5-10</v>
      </c>
      <c r="W855" t="str">
        <f t="shared" si="97"/>
        <v>Fast</v>
      </c>
    </row>
    <row r="856" spans="1:23" x14ac:dyDescent="0.3">
      <c r="A856">
        <v>600855</v>
      </c>
      <c r="B856">
        <v>94555</v>
      </c>
      <c r="C856">
        <v>49</v>
      </c>
      <c r="D856" t="s">
        <v>7</v>
      </c>
      <c r="E856" t="s">
        <v>8</v>
      </c>
      <c r="F856" t="s">
        <v>22</v>
      </c>
      <c r="G856" t="s">
        <v>21</v>
      </c>
      <c r="H856" s="1">
        <v>44973</v>
      </c>
      <c r="I856" t="s">
        <v>33</v>
      </c>
      <c r="J856">
        <v>42</v>
      </c>
      <c r="K856">
        <v>12.1</v>
      </c>
      <c r="L856">
        <v>1344.77</v>
      </c>
      <c r="M856">
        <v>117.67</v>
      </c>
      <c r="N856" t="s">
        <v>47</v>
      </c>
      <c r="O856">
        <v>1</v>
      </c>
      <c r="P856" t="str" cm="1">
        <f t="array" ref="P856">_xlfn.IFS(C856&lt;25,"18-24", C856&lt;=35,"25-35", C856&lt;=50,"36-50",TRUE,"50+")</f>
        <v>36-50</v>
      </c>
      <c r="Q856" t="str">
        <f t="shared" si="91"/>
        <v>new</v>
      </c>
      <c r="R856" t="str">
        <f t="shared" si="92"/>
        <v>high value</v>
      </c>
      <c r="S856" t="str">
        <f t="shared" si="93"/>
        <v>Low</v>
      </c>
      <c r="T856" t="str">
        <f t="shared" si="94"/>
        <v>Feb</v>
      </c>
      <c r="U856">
        <f t="shared" si="95"/>
        <v>2023</v>
      </c>
      <c r="V856" t="str">
        <f t="shared" si="96"/>
        <v>10-15</v>
      </c>
      <c r="W856" t="str">
        <f t="shared" si="97"/>
        <v>Medium</v>
      </c>
    </row>
    <row r="857" spans="1:23" x14ac:dyDescent="0.3">
      <c r="A857">
        <v>600856</v>
      </c>
      <c r="B857">
        <v>92593</v>
      </c>
      <c r="C857">
        <v>51</v>
      </c>
      <c r="D857" t="s">
        <v>4</v>
      </c>
      <c r="E857" t="s">
        <v>16</v>
      </c>
      <c r="F857" t="s">
        <v>24</v>
      </c>
      <c r="G857" t="s">
        <v>21</v>
      </c>
      <c r="H857" s="1">
        <v>44859</v>
      </c>
      <c r="I857" t="s">
        <v>33</v>
      </c>
      <c r="J857">
        <v>74</v>
      </c>
      <c r="K857">
        <v>6.1</v>
      </c>
      <c r="L857">
        <v>228.8</v>
      </c>
      <c r="M857">
        <v>53.72</v>
      </c>
      <c r="N857" t="s">
        <v>47</v>
      </c>
      <c r="O857">
        <v>5</v>
      </c>
      <c r="P857" t="str" cm="1">
        <f t="array" ref="P857">_xlfn.IFS(C857&lt;25,"18-24", C857&lt;=35,"25-35", C857&lt;=50,"36-50",TRUE,"50+")</f>
        <v>50+</v>
      </c>
      <c r="Q857" t="str">
        <f t="shared" si="91"/>
        <v>new</v>
      </c>
      <c r="R857" t="str">
        <f t="shared" si="92"/>
        <v>low</v>
      </c>
      <c r="S857" t="str">
        <f t="shared" si="93"/>
        <v>High</v>
      </c>
      <c r="T857" t="str">
        <f t="shared" si="94"/>
        <v>Oct</v>
      </c>
      <c r="U857">
        <f t="shared" si="95"/>
        <v>2022</v>
      </c>
      <c r="V857" t="str">
        <f t="shared" si="96"/>
        <v>5-10</v>
      </c>
      <c r="W857" t="str">
        <f t="shared" si="97"/>
        <v>Slow</v>
      </c>
    </row>
    <row r="858" spans="1:23" x14ac:dyDescent="0.3">
      <c r="A858">
        <v>600857</v>
      </c>
      <c r="B858">
        <v>36635</v>
      </c>
      <c r="C858">
        <v>46</v>
      </c>
      <c r="D858" t="s">
        <v>7</v>
      </c>
      <c r="E858" t="s">
        <v>5</v>
      </c>
      <c r="F858" t="s">
        <v>24</v>
      </c>
      <c r="G858" t="s">
        <v>25</v>
      </c>
      <c r="H858" s="1">
        <v>45119</v>
      </c>
      <c r="I858" t="s">
        <v>34</v>
      </c>
      <c r="J858">
        <v>26</v>
      </c>
      <c r="K858">
        <v>11.4</v>
      </c>
      <c r="L858">
        <v>1206.18</v>
      </c>
      <c r="M858">
        <v>24.55</v>
      </c>
      <c r="N858" t="s">
        <v>50</v>
      </c>
      <c r="O858">
        <v>4</v>
      </c>
      <c r="P858" t="str" cm="1">
        <f t="array" ref="P858">_xlfn.IFS(C858&lt;25,"18-24", C858&lt;=35,"25-35", C858&lt;=50,"36-50",TRUE,"50+")</f>
        <v>36-50</v>
      </c>
      <c r="Q858" t="str">
        <f t="shared" si="91"/>
        <v>new</v>
      </c>
      <c r="R858" t="str">
        <f t="shared" si="92"/>
        <v>high value</v>
      </c>
      <c r="S858" t="str">
        <f t="shared" si="93"/>
        <v>medium</v>
      </c>
      <c r="T858" t="str">
        <f t="shared" si="94"/>
        <v>Jul</v>
      </c>
      <c r="U858">
        <f t="shared" si="95"/>
        <v>2023</v>
      </c>
      <c r="V858" t="str">
        <f t="shared" si="96"/>
        <v>10-15</v>
      </c>
      <c r="W858" t="str">
        <f t="shared" si="97"/>
        <v>Fast</v>
      </c>
    </row>
    <row r="859" spans="1:23" x14ac:dyDescent="0.3">
      <c r="A859">
        <v>600858</v>
      </c>
      <c r="B859">
        <v>29037</v>
      </c>
      <c r="C859">
        <v>31</v>
      </c>
      <c r="D859" t="s">
        <v>4</v>
      </c>
      <c r="E859" t="s">
        <v>13</v>
      </c>
      <c r="F859" t="s">
        <v>28</v>
      </c>
      <c r="G859" t="s">
        <v>31</v>
      </c>
      <c r="H859" s="1">
        <v>44592</v>
      </c>
      <c r="I859" t="s">
        <v>33</v>
      </c>
      <c r="J859">
        <v>53</v>
      </c>
      <c r="K859">
        <v>2.9</v>
      </c>
      <c r="L859">
        <v>1377.78</v>
      </c>
      <c r="M859">
        <v>70.56</v>
      </c>
      <c r="N859" t="s">
        <v>50</v>
      </c>
      <c r="O859">
        <v>2</v>
      </c>
      <c r="P859" t="str" cm="1">
        <f t="array" ref="P859">_xlfn.IFS(C859&lt;25,"18-24", C859&lt;=35,"25-35", C859&lt;=50,"36-50",TRUE,"50+")</f>
        <v>25-35</v>
      </c>
      <c r="Q859" t="str">
        <f t="shared" si="91"/>
        <v>new</v>
      </c>
      <c r="R859" t="str">
        <f t="shared" si="92"/>
        <v>high value</v>
      </c>
      <c r="S859" t="str">
        <f t="shared" si="93"/>
        <v>Low</v>
      </c>
      <c r="T859" t="str">
        <f t="shared" si="94"/>
        <v>Jan</v>
      </c>
      <c r="U859">
        <f t="shared" si="95"/>
        <v>2022</v>
      </c>
      <c r="V859" t="str">
        <f t="shared" si="96"/>
        <v>0-5</v>
      </c>
      <c r="W859" t="str">
        <f t="shared" si="97"/>
        <v>Slow</v>
      </c>
    </row>
    <row r="860" spans="1:23" x14ac:dyDescent="0.3">
      <c r="A860">
        <v>600859</v>
      </c>
      <c r="B860">
        <v>18750</v>
      </c>
      <c r="C860">
        <v>37</v>
      </c>
      <c r="D860" t="s">
        <v>4</v>
      </c>
      <c r="E860" t="s">
        <v>5</v>
      </c>
      <c r="F860" t="s">
        <v>30</v>
      </c>
      <c r="G860" t="s">
        <v>23</v>
      </c>
      <c r="H860" s="1">
        <v>45613</v>
      </c>
      <c r="I860" t="s">
        <v>33</v>
      </c>
      <c r="J860">
        <v>40</v>
      </c>
      <c r="K860">
        <v>10.1</v>
      </c>
      <c r="L860">
        <v>1458.77</v>
      </c>
      <c r="M860">
        <v>93.85</v>
      </c>
      <c r="N860" t="s">
        <v>50</v>
      </c>
      <c r="O860">
        <v>5</v>
      </c>
      <c r="P860" t="str" cm="1">
        <f t="array" ref="P860">_xlfn.IFS(C860&lt;25,"18-24", C860&lt;=35,"25-35", C860&lt;=50,"36-50",TRUE,"50+")</f>
        <v>36-50</v>
      </c>
      <c r="Q860" t="str">
        <f t="shared" si="91"/>
        <v>new</v>
      </c>
      <c r="R860" t="str">
        <f t="shared" si="92"/>
        <v>high value</v>
      </c>
      <c r="S860" t="str">
        <f t="shared" si="93"/>
        <v>High</v>
      </c>
      <c r="T860" t="str">
        <f t="shared" si="94"/>
        <v>Nov</v>
      </c>
      <c r="U860">
        <f t="shared" si="95"/>
        <v>2024</v>
      </c>
      <c r="V860" t="str">
        <f t="shared" si="96"/>
        <v>10-15</v>
      </c>
      <c r="W860" t="str">
        <f t="shared" si="97"/>
        <v>Medium</v>
      </c>
    </row>
    <row r="861" spans="1:23" x14ac:dyDescent="0.3">
      <c r="A861">
        <v>600860</v>
      </c>
      <c r="B861">
        <v>84606</v>
      </c>
      <c r="C861">
        <v>40</v>
      </c>
      <c r="D861" t="s">
        <v>7</v>
      </c>
      <c r="E861" t="s">
        <v>11</v>
      </c>
      <c r="F861" t="s">
        <v>32</v>
      </c>
      <c r="G861" t="s">
        <v>29</v>
      </c>
      <c r="H861" s="1">
        <v>44641</v>
      </c>
      <c r="I861" t="s">
        <v>34</v>
      </c>
      <c r="J861">
        <v>35</v>
      </c>
      <c r="K861">
        <v>14.9</v>
      </c>
      <c r="L861">
        <v>881.24</v>
      </c>
      <c r="M861">
        <v>93.77</v>
      </c>
      <c r="N861" t="s">
        <v>49</v>
      </c>
      <c r="O861">
        <v>5</v>
      </c>
      <c r="P861" t="str" cm="1">
        <f t="array" ref="P861">_xlfn.IFS(C861&lt;25,"18-24", C861&lt;=35,"25-35", C861&lt;=50,"36-50",TRUE,"50+")</f>
        <v>36-50</v>
      </c>
      <c r="Q861" t="str">
        <f t="shared" si="91"/>
        <v>repeat</v>
      </c>
      <c r="R861" t="str">
        <f t="shared" si="92"/>
        <v>high value</v>
      </c>
      <c r="S861" t="str">
        <f t="shared" si="93"/>
        <v>High</v>
      </c>
      <c r="T861" t="str">
        <f t="shared" si="94"/>
        <v>Mar</v>
      </c>
      <c r="U861">
        <f t="shared" si="95"/>
        <v>2022</v>
      </c>
      <c r="V861" t="str">
        <f t="shared" si="96"/>
        <v>10-15</v>
      </c>
      <c r="W861" t="str">
        <f t="shared" si="97"/>
        <v>Medium</v>
      </c>
    </row>
    <row r="862" spans="1:23" x14ac:dyDescent="0.3">
      <c r="A862">
        <v>600861</v>
      </c>
      <c r="B862">
        <v>56575</v>
      </c>
      <c r="C862">
        <v>23</v>
      </c>
      <c r="D862" t="s">
        <v>7</v>
      </c>
      <c r="E862" t="s">
        <v>8</v>
      </c>
      <c r="F862" t="s">
        <v>22</v>
      </c>
      <c r="G862" t="s">
        <v>23</v>
      </c>
      <c r="H862" s="1">
        <v>45385</v>
      </c>
      <c r="I862" t="s">
        <v>34</v>
      </c>
      <c r="J862">
        <v>48</v>
      </c>
      <c r="K862">
        <v>11.2</v>
      </c>
      <c r="L862">
        <v>742.83</v>
      </c>
      <c r="M862">
        <v>68.89</v>
      </c>
      <c r="N862" t="s">
        <v>49</v>
      </c>
      <c r="O862">
        <v>4</v>
      </c>
      <c r="P862" t="str" cm="1">
        <f t="array" ref="P862">_xlfn.IFS(C862&lt;25,"18-24", C862&lt;=35,"25-35", C862&lt;=50,"36-50",TRUE,"50+")</f>
        <v>18-24</v>
      </c>
      <c r="Q862" t="str">
        <f t="shared" si="91"/>
        <v>new</v>
      </c>
      <c r="R862" t="str">
        <f t="shared" si="92"/>
        <v>high value</v>
      </c>
      <c r="S862" t="str">
        <f t="shared" si="93"/>
        <v>medium</v>
      </c>
      <c r="T862" t="str">
        <f t="shared" si="94"/>
        <v>Apr</v>
      </c>
      <c r="U862">
        <f t="shared" si="95"/>
        <v>2024</v>
      </c>
      <c r="V862" t="str">
        <f t="shared" si="96"/>
        <v>10-15</v>
      </c>
      <c r="W862" t="str">
        <f t="shared" si="97"/>
        <v>Slow</v>
      </c>
    </row>
    <row r="863" spans="1:23" x14ac:dyDescent="0.3">
      <c r="A863">
        <v>600862</v>
      </c>
      <c r="B863">
        <v>60634</v>
      </c>
      <c r="C863">
        <v>56</v>
      </c>
      <c r="D863" t="s">
        <v>7</v>
      </c>
      <c r="E863" t="s">
        <v>11</v>
      </c>
      <c r="F863" t="s">
        <v>26</v>
      </c>
      <c r="G863" t="s">
        <v>27</v>
      </c>
      <c r="H863" s="1">
        <v>44721</v>
      </c>
      <c r="I863" t="s">
        <v>34</v>
      </c>
      <c r="J863">
        <v>82</v>
      </c>
      <c r="K863">
        <v>3.7</v>
      </c>
      <c r="L863">
        <v>790.58</v>
      </c>
      <c r="M863">
        <v>47.9</v>
      </c>
      <c r="N863" t="s">
        <v>50</v>
      </c>
      <c r="O863">
        <v>1</v>
      </c>
      <c r="P863" t="str" cm="1">
        <f t="array" ref="P863">_xlfn.IFS(C863&lt;25,"18-24", C863&lt;=35,"25-35", C863&lt;=50,"36-50",TRUE,"50+")</f>
        <v>50+</v>
      </c>
      <c r="Q863" t="str">
        <f t="shared" si="91"/>
        <v>new</v>
      </c>
      <c r="R863" t="str">
        <f t="shared" si="92"/>
        <v>high value</v>
      </c>
      <c r="S863" t="str">
        <f t="shared" si="93"/>
        <v>Low</v>
      </c>
      <c r="T863" t="str">
        <f t="shared" si="94"/>
        <v>Jun</v>
      </c>
      <c r="U863">
        <f t="shared" si="95"/>
        <v>2022</v>
      </c>
      <c r="V863" t="str">
        <f t="shared" si="96"/>
        <v>0-5</v>
      </c>
      <c r="W863" t="str">
        <f t="shared" si="97"/>
        <v>Slow</v>
      </c>
    </row>
    <row r="864" spans="1:23" x14ac:dyDescent="0.3">
      <c r="A864">
        <v>600863</v>
      </c>
      <c r="B864">
        <v>57826</v>
      </c>
      <c r="C864">
        <v>31</v>
      </c>
      <c r="D864" t="s">
        <v>4</v>
      </c>
      <c r="E864" t="s">
        <v>5</v>
      </c>
      <c r="F864" t="s">
        <v>32</v>
      </c>
      <c r="G864" t="s">
        <v>31</v>
      </c>
      <c r="H864" s="1">
        <v>44952</v>
      </c>
      <c r="I864" t="s">
        <v>33</v>
      </c>
      <c r="J864">
        <v>64</v>
      </c>
      <c r="K864">
        <v>4.0999999999999996</v>
      </c>
      <c r="L864">
        <v>510.37</v>
      </c>
      <c r="M864">
        <v>44.96</v>
      </c>
      <c r="N864" t="s">
        <v>47</v>
      </c>
      <c r="O864">
        <v>1</v>
      </c>
      <c r="P864" t="str" cm="1">
        <f t="array" ref="P864">_xlfn.IFS(C864&lt;25,"18-24", C864&lt;=35,"25-35", C864&lt;=50,"36-50",TRUE,"50+")</f>
        <v>25-35</v>
      </c>
      <c r="Q864" t="str">
        <f t="shared" si="91"/>
        <v>new</v>
      </c>
      <c r="R864" t="str">
        <f t="shared" si="92"/>
        <v>high value</v>
      </c>
      <c r="S864" t="str">
        <f t="shared" si="93"/>
        <v>Low</v>
      </c>
      <c r="T864" t="str">
        <f t="shared" si="94"/>
        <v>Jan</v>
      </c>
      <c r="U864">
        <f t="shared" si="95"/>
        <v>2023</v>
      </c>
      <c r="V864" t="str">
        <f t="shared" si="96"/>
        <v>0-5</v>
      </c>
      <c r="W864" t="str">
        <f t="shared" si="97"/>
        <v>Slow</v>
      </c>
    </row>
    <row r="865" spans="1:23" x14ac:dyDescent="0.3">
      <c r="A865">
        <v>600864</v>
      </c>
      <c r="B865">
        <v>33685</v>
      </c>
      <c r="C865">
        <v>43</v>
      </c>
      <c r="D865" t="s">
        <v>7</v>
      </c>
      <c r="E865" t="s">
        <v>13</v>
      </c>
      <c r="F865" t="s">
        <v>18</v>
      </c>
      <c r="G865" t="s">
        <v>21</v>
      </c>
      <c r="H865" s="1">
        <v>45503</v>
      </c>
      <c r="I865" t="s">
        <v>33</v>
      </c>
      <c r="J865">
        <v>53</v>
      </c>
      <c r="K865">
        <v>9.5</v>
      </c>
      <c r="L865">
        <v>1241.31</v>
      </c>
      <c r="M865">
        <v>81.489999999999995</v>
      </c>
      <c r="N865" t="s">
        <v>47</v>
      </c>
      <c r="O865">
        <v>3</v>
      </c>
      <c r="P865" t="str" cm="1">
        <f t="array" ref="P865">_xlfn.IFS(C865&lt;25,"18-24", C865&lt;=35,"25-35", C865&lt;=50,"36-50",TRUE,"50+")</f>
        <v>36-50</v>
      </c>
      <c r="Q865" t="str">
        <f t="shared" si="91"/>
        <v>new</v>
      </c>
      <c r="R865" t="str">
        <f t="shared" si="92"/>
        <v>high value</v>
      </c>
      <c r="S865" t="str">
        <f t="shared" si="93"/>
        <v>medium</v>
      </c>
      <c r="T865" t="str">
        <f t="shared" si="94"/>
        <v>Jul</v>
      </c>
      <c r="U865">
        <f t="shared" si="95"/>
        <v>2024</v>
      </c>
      <c r="V865" t="str">
        <f t="shared" si="96"/>
        <v>5-10</v>
      </c>
      <c r="W865" t="str">
        <f t="shared" si="97"/>
        <v>Slow</v>
      </c>
    </row>
    <row r="866" spans="1:23" x14ac:dyDescent="0.3">
      <c r="A866">
        <v>600865</v>
      </c>
      <c r="B866">
        <v>28849</v>
      </c>
      <c r="C866">
        <v>51</v>
      </c>
      <c r="D866" t="s">
        <v>4</v>
      </c>
      <c r="E866" t="s">
        <v>15</v>
      </c>
      <c r="F866" t="s">
        <v>26</v>
      </c>
      <c r="G866" t="s">
        <v>25</v>
      </c>
      <c r="H866" s="1">
        <v>45577</v>
      </c>
      <c r="I866" t="s">
        <v>34</v>
      </c>
      <c r="J866">
        <v>54</v>
      </c>
      <c r="K866">
        <v>3.3</v>
      </c>
      <c r="L866">
        <v>818.16</v>
      </c>
      <c r="M866">
        <v>57.21</v>
      </c>
      <c r="N866" t="s">
        <v>47</v>
      </c>
      <c r="O866">
        <v>1</v>
      </c>
      <c r="P866" t="str" cm="1">
        <f t="array" ref="P866">_xlfn.IFS(C866&lt;25,"18-24", C866&lt;=35,"25-35", C866&lt;=50,"36-50",TRUE,"50+")</f>
        <v>50+</v>
      </c>
      <c r="Q866" t="str">
        <f t="shared" si="91"/>
        <v>new</v>
      </c>
      <c r="R866" t="str">
        <f t="shared" si="92"/>
        <v>high value</v>
      </c>
      <c r="S866" t="str">
        <f t="shared" si="93"/>
        <v>Low</v>
      </c>
      <c r="T866" t="str">
        <f t="shared" si="94"/>
        <v>Oct</v>
      </c>
      <c r="U866">
        <f t="shared" si="95"/>
        <v>2024</v>
      </c>
      <c r="V866" t="str">
        <f t="shared" si="96"/>
        <v>0-5</v>
      </c>
      <c r="W866" t="str">
        <f t="shared" si="97"/>
        <v>Slow</v>
      </c>
    </row>
    <row r="867" spans="1:23" x14ac:dyDescent="0.3">
      <c r="A867">
        <v>600866</v>
      </c>
      <c r="B867">
        <v>99531</v>
      </c>
      <c r="C867">
        <v>20</v>
      </c>
      <c r="D867" t="s">
        <v>7</v>
      </c>
      <c r="E867" t="s">
        <v>13</v>
      </c>
      <c r="F867" t="s">
        <v>26</v>
      </c>
      <c r="G867" t="s">
        <v>27</v>
      </c>
      <c r="H867" s="1">
        <v>44876</v>
      </c>
      <c r="I867" t="s">
        <v>33</v>
      </c>
      <c r="J867">
        <v>55</v>
      </c>
      <c r="K867">
        <v>4.4000000000000004</v>
      </c>
      <c r="L867">
        <v>185.22</v>
      </c>
      <c r="M867">
        <v>32.119999999999997</v>
      </c>
      <c r="N867" t="s">
        <v>49</v>
      </c>
      <c r="O867">
        <v>4</v>
      </c>
      <c r="P867" t="str" cm="1">
        <f t="array" ref="P867">_xlfn.IFS(C867&lt;25,"18-24", C867&lt;=35,"25-35", C867&lt;=50,"36-50",TRUE,"50+")</f>
        <v>18-24</v>
      </c>
      <c r="Q867" t="str">
        <f t="shared" si="91"/>
        <v>new</v>
      </c>
      <c r="R867" t="str">
        <f t="shared" si="92"/>
        <v>low</v>
      </c>
      <c r="S867" t="str">
        <f t="shared" si="93"/>
        <v>medium</v>
      </c>
      <c r="T867" t="str">
        <f t="shared" si="94"/>
        <v>Nov</v>
      </c>
      <c r="U867">
        <f t="shared" si="95"/>
        <v>2022</v>
      </c>
      <c r="V867" t="str">
        <f t="shared" si="96"/>
        <v>0-5</v>
      </c>
      <c r="W867" t="str">
        <f t="shared" si="97"/>
        <v>Slow</v>
      </c>
    </row>
    <row r="868" spans="1:23" x14ac:dyDescent="0.3">
      <c r="A868">
        <v>600867</v>
      </c>
      <c r="B868">
        <v>16506</v>
      </c>
      <c r="C868">
        <v>27</v>
      </c>
      <c r="D868" t="s">
        <v>4</v>
      </c>
      <c r="E868" t="s">
        <v>11</v>
      </c>
      <c r="F868" t="s">
        <v>24</v>
      </c>
      <c r="G868" t="s">
        <v>29</v>
      </c>
      <c r="H868" s="1">
        <v>44907</v>
      </c>
      <c r="I868" t="s">
        <v>33</v>
      </c>
      <c r="J868">
        <v>37</v>
      </c>
      <c r="K868">
        <v>3.7</v>
      </c>
      <c r="L868">
        <v>810.03</v>
      </c>
      <c r="M868">
        <v>64.040000000000006</v>
      </c>
      <c r="N868" t="s">
        <v>49</v>
      </c>
      <c r="O868">
        <v>2</v>
      </c>
      <c r="P868" t="str" cm="1">
        <f t="array" ref="P868">_xlfn.IFS(C868&lt;25,"18-24", C868&lt;=35,"25-35", C868&lt;=50,"36-50",TRUE,"50+")</f>
        <v>25-35</v>
      </c>
      <c r="Q868" t="str">
        <f t="shared" si="91"/>
        <v>new</v>
      </c>
      <c r="R868" t="str">
        <f t="shared" si="92"/>
        <v>high value</v>
      </c>
      <c r="S868" t="str">
        <f t="shared" si="93"/>
        <v>Low</v>
      </c>
      <c r="T868" t="str">
        <f t="shared" si="94"/>
        <v>Dec</v>
      </c>
      <c r="U868">
        <f t="shared" si="95"/>
        <v>2022</v>
      </c>
      <c r="V868" t="str">
        <f t="shared" si="96"/>
        <v>0-5</v>
      </c>
      <c r="W868" t="str">
        <f t="shared" si="97"/>
        <v>Medium</v>
      </c>
    </row>
    <row r="869" spans="1:23" x14ac:dyDescent="0.3">
      <c r="A869">
        <v>600868</v>
      </c>
      <c r="B869">
        <v>95161</v>
      </c>
      <c r="C869">
        <v>29</v>
      </c>
      <c r="D869" t="s">
        <v>4</v>
      </c>
      <c r="E869" t="s">
        <v>11</v>
      </c>
      <c r="F869" t="s">
        <v>32</v>
      </c>
      <c r="G869" t="s">
        <v>31</v>
      </c>
      <c r="H869" s="1">
        <v>44855</v>
      </c>
      <c r="I869" t="s">
        <v>34</v>
      </c>
      <c r="J869">
        <v>49</v>
      </c>
      <c r="K869">
        <v>9.6</v>
      </c>
      <c r="L869">
        <v>452.21</v>
      </c>
      <c r="M869">
        <v>36.65</v>
      </c>
      <c r="N869" t="s">
        <v>47</v>
      </c>
      <c r="O869">
        <v>1</v>
      </c>
      <c r="P869" t="str" cm="1">
        <f t="array" ref="P869">_xlfn.IFS(C869&lt;25,"18-24", C869&lt;=35,"25-35", C869&lt;=50,"36-50",TRUE,"50+")</f>
        <v>25-35</v>
      </c>
      <c r="Q869" t="str">
        <f t="shared" si="91"/>
        <v>new</v>
      </c>
      <c r="R869" t="str">
        <f t="shared" si="92"/>
        <v>medium</v>
      </c>
      <c r="S869" t="str">
        <f t="shared" si="93"/>
        <v>Low</v>
      </c>
      <c r="T869" t="str">
        <f t="shared" si="94"/>
        <v>Oct</v>
      </c>
      <c r="U869">
        <f t="shared" si="95"/>
        <v>2022</v>
      </c>
      <c r="V869" t="str">
        <f t="shared" si="96"/>
        <v>5-10</v>
      </c>
      <c r="W869" t="str">
        <f t="shared" si="97"/>
        <v>Slow</v>
      </c>
    </row>
    <row r="870" spans="1:23" x14ac:dyDescent="0.3">
      <c r="A870">
        <v>600869</v>
      </c>
      <c r="B870">
        <v>53048</v>
      </c>
      <c r="C870">
        <v>62</v>
      </c>
      <c r="D870" t="s">
        <v>7</v>
      </c>
      <c r="E870" t="s">
        <v>8</v>
      </c>
      <c r="F870" t="s">
        <v>19</v>
      </c>
      <c r="G870" t="s">
        <v>21</v>
      </c>
      <c r="H870" s="1">
        <v>45210</v>
      </c>
      <c r="I870" t="s">
        <v>34</v>
      </c>
      <c r="J870">
        <v>53</v>
      </c>
      <c r="K870">
        <v>6.1</v>
      </c>
      <c r="L870">
        <v>1385.58</v>
      </c>
      <c r="M870">
        <v>54.87</v>
      </c>
      <c r="N870" t="s">
        <v>48</v>
      </c>
      <c r="O870">
        <v>5</v>
      </c>
      <c r="P870" t="str" cm="1">
        <f t="array" ref="P870">_xlfn.IFS(C870&lt;25,"18-24", C870&lt;=35,"25-35", C870&lt;=50,"36-50",TRUE,"50+")</f>
        <v>50+</v>
      </c>
      <c r="Q870" t="str">
        <f t="shared" si="91"/>
        <v>new</v>
      </c>
      <c r="R870" t="str">
        <f t="shared" si="92"/>
        <v>high value</v>
      </c>
      <c r="S870" t="str">
        <f t="shared" si="93"/>
        <v>High</v>
      </c>
      <c r="T870" t="str">
        <f t="shared" si="94"/>
        <v>Oct</v>
      </c>
      <c r="U870">
        <f t="shared" si="95"/>
        <v>2023</v>
      </c>
      <c r="V870" t="str">
        <f t="shared" si="96"/>
        <v>5-10</v>
      </c>
      <c r="W870" t="str">
        <f t="shared" si="97"/>
        <v>Slow</v>
      </c>
    </row>
    <row r="871" spans="1:23" x14ac:dyDescent="0.3">
      <c r="A871">
        <v>600870</v>
      </c>
      <c r="B871">
        <v>36578</v>
      </c>
      <c r="C871">
        <v>33</v>
      </c>
      <c r="D871" t="s">
        <v>4</v>
      </c>
      <c r="E871" t="s">
        <v>8</v>
      </c>
      <c r="F871" t="s">
        <v>19</v>
      </c>
      <c r="G871" t="s">
        <v>27</v>
      </c>
      <c r="H871" s="1">
        <v>45025</v>
      </c>
      <c r="I871" t="s">
        <v>34</v>
      </c>
      <c r="J871">
        <v>41</v>
      </c>
      <c r="K871">
        <v>7.8</v>
      </c>
      <c r="L871">
        <v>727</v>
      </c>
      <c r="M871">
        <v>91.31</v>
      </c>
      <c r="N871" t="s">
        <v>49</v>
      </c>
      <c r="O871">
        <v>2</v>
      </c>
      <c r="P871" t="str" cm="1">
        <f t="array" ref="P871">_xlfn.IFS(C871&lt;25,"18-24", C871&lt;=35,"25-35", C871&lt;=50,"36-50",TRUE,"50+")</f>
        <v>25-35</v>
      </c>
      <c r="Q871" t="str">
        <f t="shared" si="91"/>
        <v>repeat</v>
      </c>
      <c r="R871" t="str">
        <f t="shared" si="92"/>
        <v>high value</v>
      </c>
      <c r="S871" t="str">
        <f t="shared" si="93"/>
        <v>Low</v>
      </c>
      <c r="T871" t="str">
        <f t="shared" si="94"/>
        <v>Apr</v>
      </c>
      <c r="U871">
        <f t="shared" si="95"/>
        <v>2023</v>
      </c>
      <c r="V871" t="str">
        <f t="shared" si="96"/>
        <v>5-10</v>
      </c>
      <c r="W871" t="str">
        <f t="shared" si="97"/>
        <v>Medium</v>
      </c>
    </row>
    <row r="872" spans="1:23" x14ac:dyDescent="0.3">
      <c r="A872">
        <v>600871</v>
      </c>
      <c r="B872">
        <v>85728</v>
      </c>
      <c r="C872">
        <v>23</v>
      </c>
      <c r="D872" t="s">
        <v>4</v>
      </c>
      <c r="E872" t="s">
        <v>5</v>
      </c>
      <c r="F872" t="s">
        <v>28</v>
      </c>
      <c r="G872" t="s">
        <v>21</v>
      </c>
      <c r="H872" s="1">
        <v>44631</v>
      </c>
      <c r="I872" t="s">
        <v>33</v>
      </c>
      <c r="J872">
        <v>30</v>
      </c>
      <c r="K872">
        <v>5</v>
      </c>
      <c r="L872">
        <v>1276.19</v>
      </c>
      <c r="M872">
        <v>80.59</v>
      </c>
      <c r="N872" t="s">
        <v>50</v>
      </c>
      <c r="O872">
        <v>2</v>
      </c>
      <c r="P872" t="str" cm="1">
        <f t="array" ref="P872">_xlfn.IFS(C872&lt;25,"18-24", C872&lt;=35,"25-35", C872&lt;=50,"36-50",TRUE,"50+")</f>
        <v>18-24</v>
      </c>
      <c r="Q872" t="str">
        <f t="shared" si="91"/>
        <v>new</v>
      </c>
      <c r="R872" t="str">
        <f t="shared" si="92"/>
        <v>high value</v>
      </c>
      <c r="S872" t="str">
        <f t="shared" si="93"/>
        <v>Low</v>
      </c>
      <c r="T872" t="str">
        <f t="shared" si="94"/>
        <v>Mar</v>
      </c>
      <c r="U872">
        <f t="shared" si="95"/>
        <v>2022</v>
      </c>
      <c r="V872" t="str">
        <f t="shared" si="96"/>
        <v>0-5</v>
      </c>
      <c r="W872" t="str">
        <f t="shared" si="97"/>
        <v>Fast</v>
      </c>
    </row>
    <row r="873" spans="1:23" x14ac:dyDescent="0.3">
      <c r="A873">
        <v>600872</v>
      </c>
      <c r="B873">
        <v>18456</v>
      </c>
      <c r="C873">
        <v>55</v>
      </c>
      <c r="D873" t="s">
        <v>7</v>
      </c>
      <c r="E873" t="s">
        <v>13</v>
      </c>
      <c r="F873" t="s">
        <v>19</v>
      </c>
      <c r="G873" t="s">
        <v>27</v>
      </c>
      <c r="H873" s="1">
        <v>44606</v>
      </c>
      <c r="I873" t="s">
        <v>33</v>
      </c>
      <c r="J873">
        <v>47</v>
      </c>
      <c r="K873">
        <v>5.2</v>
      </c>
      <c r="L873">
        <v>385.02</v>
      </c>
      <c r="M873">
        <v>28.96</v>
      </c>
      <c r="N873" t="s">
        <v>50</v>
      </c>
      <c r="O873">
        <v>2</v>
      </c>
      <c r="P873" t="str" cm="1">
        <f t="array" ref="P873">_xlfn.IFS(C873&lt;25,"18-24", C873&lt;=35,"25-35", C873&lt;=50,"36-50",TRUE,"50+")</f>
        <v>50+</v>
      </c>
      <c r="Q873" t="str">
        <f t="shared" si="91"/>
        <v>new</v>
      </c>
      <c r="R873" t="str">
        <f t="shared" si="92"/>
        <v>medium</v>
      </c>
      <c r="S873" t="str">
        <f t="shared" si="93"/>
        <v>Low</v>
      </c>
      <c r="T873" t="str">
        <f t="shared" si="94"/>
        <v>Feb</v>
      </c>
      <c r="U873">
        <f t="shared" si="95"/>
        <v>2022</v>
      </c>
      <c r="V873" t="str">
        <f t="shared" si="96"/>
        <v>5-10</v>
      </c>
      <c r="W873" t="str">
        <f t="shared" si="97"/>
        <v>Slow</v>
      </c>
    </row>
    <row r="874" spans="1:23" x14ac:dyDescent="0.3">
      <c r="A874">
        <v>600873</v>
      </c>
      <c r="B874">
        <v>75466</v>
      </c>
      <c r="C874">
        <v>59</v>
      </c>
      <c r="D874" t="s">
        <v>7</v>
      </c>
      <c r="E874" t="s">
        <v>5</v>
      </c>
      <c r="F874" t="s">
        <v>22</v>
      </c>
      <c r="G874" t="s">
        <v>21</v>
      </c>
      <c r="H874" s="1">
        <v>45449</v>
      </c>
      <c r="I874" t="s">
        <v>34</v>
      </c>
      <c r="J874">
        <v>41</v>
      </c>
      <c r="K874">
        <v>3.1</v>
      </c>
      <c r="L874">
        <v>508.64</v>
      </c>
      <c r="M874">
        <v>96.87</v>
      </c>
      <c r="N874" t="s">
        <v>47</v>
      </c>
      <c r="O874">
        <v>1</v>
      </c>
      <c r="P874" t="str" cm="1">
        <f t="array" ref="P874">_xlfn.IFS(C874&lt;25,"18-24", C874&lt;=35,"25-35", C874&lt;=50,"36-50",TRUE,"50+")</f>
        <v>50+</v>
      </c>
      <c r="Q874" t="str">
        <f t="shared" si="91"/>
        <v>new</v>
      </c>
      <c r="R874" t="str">
        <f t="shared" si="92"/>
        <v>high value</v>
      </c>
      <c r="S874" t="str">
        <f t="shared" si="93"/>
        <v>Low</v>
      </c>
      <c r="T874" t="str">
        <f t="shared" si="94"/>
        <v>Jun</v>
      </c>
      <c r="U874">
        <f t="shared" si="95"/>
        <v>2024</v>
      </c>
      <c r="V874" t="str">
        <f t="shared" si="96"/>
        <v>0-5</v>
      </c>
      <c r="W874" t="str">
        <f t="shared" si="97"/>
        <v>Medium</v>
      </c>
    </row>
    <row r="875" spans="1:23" x14ac:dyDescent="0.3">
      <c r="A875">
        <v>600874</v>
      </c>
      <c r="B875">
        <v>16390</v>
      </c>
      <c r="C875">
        <v>61</v>
      </c>
      <c r="D875" t="s">
        <v>4</v>
      </c>
      <c r="E875" t="s">
        <v>11</v>
      </c>
      <c r="F875" t="s">
        <v>19</v>
      </c>
      <c r="G875" t="s">
        <v>23</v>
      </c>
      <c r="H875" s="1">
        <v>45211</v>
      </c>
      <c r="I875" t="s">
        <v>33</v>
      </c>
      <c r="J875">
        <v>31</v>
      </c>
      <c r="K875">
        <v>12.1</v>
      </c>
      <c r="L875">
        <v>1023.2</v>
      </c>
      <c r="M875">
        <v>62.99</v>
      </c>
      <c r="N875" t="s">
        <v>48</v>
      </c>
      <c r="O875">
        <v>1</v>
      </c>
      <c r="P875" t="str" cm="1">
        <f t="array" ref="P875">_xlfn.IFS(C875&lt;25,"18-24", C875&lt;=35,"25-35", C875&lt;=50,"36-50",TRUE,"50+")</f>
        <v>50+</v>
      </c>
      <c r="Q875" t="str">
        <f t="shared" si="91"/>
        <v>new</v>
      </c>
      <c r="R875" t="str">
        <f t="shared" si="92"/>
        <v>high value</v>
      </c>
      <c r="S875" t="str">
        <f t="shared" si="93"/>
        <v>Low</v>
      </c>
      <c r="T875" t="str">
        <f t="shared" si="94"/>
        <v>Oct</v>
      </c>
      <c r="U875">
        <f t="shared" si="95"/>
        <v>2023</v>
      </c>
      <c r="V875" t="str">
        <f t="shared" si="96"/>
        <v>10-15</v>
      </c>
      <c r="W875" t="str">
        <f t="shared" si="97"/>
        <v>Medium</v>
      </c>
    </row>
    <row r="876" spans="1:23" x14ac:dyDescent="0.3">
      <c r="A876">
        <v>600875</v>
      </c>
      <c r="B876">
        <v>86347</v>
      </c>
      <c r="C876">
        <v>45</v>
      </c>
      <c r="D876" t="s">
        <v>4</v>
      </c>
      <c r="E876" t="s">
        <v>11</v>
      </c>
      <c r="F876" t="s">
        <v>28</v>
      </c>
      <c r="G876" t="s">
        <v>27</v>
      </c>
      <c r="H876" s="1">
        <v>45393</v>
      </c>
      <c r="I876" t="s">
        <v>33</v>
      </c>
      <c r="J876">
        <v>31</v>
      </c>
      <c r="K876">
        <v>10.8</v>
      </c>
      <c r="L876">
        <v>1155.1300000000001</v>
      </c>
      <c r="M876">
        <v>85.86</v>
      </c>
      <c r="N876" t="s">
        <v>49</v>
      </c>
      <c r="O876">
        <v>1</v>
      </c>
      <c r="P876" t="str" cm="1">
        <f t="array" ref="P876">_xlfn.IFS(C876&lt;25,"18-24", C876&lt;=35,"25-35", C876&lt;=50,"36-50",TRUE,"50+")</f>
        <v>36-50</v>
      </c>
      <c r="Q876" t="str">
        <f t="shared" si="91"/>
        <v>new</v>
      </c>
      <c r="R876" t="str">
        <f t="shared" si="92"/>
        <v>high value</v>
      </c>
      <c r="S876" t="str">
        <f t="shared" si="93"/>
        <v>Low</v>
      </c>
      <c r="T876" t="str">
        <f t="shared" si="94"/>
        <v>Apr</v>
      </c>
      <c r="U876">
        <f t="shared" si="95"/>
        <v>2024</v>
      </c>
      <c r="V876" t="str">
        <f t="shared" si="96"/>
        <v>10-15</v>
      </c>
      <c r="W876" t="str">
        <f t="shared" si="97"/>
        <v>Medium</v>
      </c>
    </row>
    <row r="877" spans="1:23" x14ac:dyDescent="0.3">
      <c r="A877">
        <v>600876</v>
      </c>
      <c r="B877">
        <v>16247</v>
      </c>
      <c r="C877">
        <v>39</v>
      </c>
      <c r="D877" t="s">
        <v>4</v>
      </c>
      <c r="E877" t="s">
        <v>11</v>
      </c>
      <c r="F877" t="s">
        <v>26</v>
      </c>
      <c r="G877" t="s">
        <v>21</v>
      </c>
      <c r="H877" s="1">
        <v>45350</v>
      </c>
      <c r="I877" t="s">
        <v>34</v>
      </c>
      <c r="J877">
        <v>20</v>
      </c>
      <c r="K877">
        <v>13.3</v>
      </c>
      <c r="L877">
        <v>1266.1500000000001</v>
      </c>
      <c r="M877">
        <v>63.75</v>
      </c>
      <c r="N877" t="s">
        <v>49</v>
      </c>
      <c r="O877">
        <v>2</v>
      </c>
      <c r="P877" t="str" cm="1">
        <f t="array" ref="P877">_xlfn.IFS(C877&lt;25,"18-24", C877&lt;=35,"25-35", C877&lt;=50,"36-50",TRUE,"50+")</f>
        <v>36-50</v>
      </c>
      <c r="Q877" t="str">
        <f t="shared" si="91"/>
        <v>new</v>
      </c>
      <c r="R877" t="str">
        <f t="shared" si="92"/>
        <v>high value</v>
      </c>
      <c r="S877" t="str">
        <f t="shared" si="93"/>
        <v>Low</v>
      </c>
      <c r="T877" t="str">
        <f t="shared" si="94"/>
        <v>Feb</v>
      </c>
      <c r="U877">
        <f t="shared" si="95"/>
        <v>2024</v>
      </c>
      <c r="V877" t="str">
        <f t="shared" si="96"/>
        <v>10-15</v>
      </c>
      <c r="W877" t="str">
        <f t="shared" si="97"/>
        <v>Fast</v>
      </c>
    </row>
    <row r="878" spans="1:23" x14ac:dyDescent="0.3">
      <c r="A878">
        <v>600877</v>
      </c>
      <c r="B878">
        <v>11695</v>
      </c>
      <c r="C878">
        <v>58</v>
      </c>
      <c r="D878" t="s">
        <v>7</v>
      </c>
      <c r="E878" t="s">
        <v>15</v>
      </c>
      <c r="F878" t="s">
        <v>19</v>
      </c>
      <c r="G878" t="s">
        <v>29</v>
      </c>
      <c r="H878" s="1">
        <v>45248</v>
      </c>
      <c r="I878" t="s">
        <v>34</v>
      </c>
      <c r="J878">
        <v>78</v>
      </c>
      <c r="K878">
        <v>10.9</v>
      </c>
      <c r="L878">
        <v>1259.1600000000001</v>
      </c>
      <c r="M878">
        <v>110.93</v>
      </c>
      <c r="N878" t="s">
        <v>48</v>
      </c>
      <c r="O878">
        <v>4</v>
      </c>
      <c r="P878" t="str" cm="1">
        <f t="array" ref="P878">_xlfn.IFS(C878&lt;25,"18-24", C878&lt;=35,"25-35", C878&lt;=50,"36-50",TRUE,"50+")</f>
        <v>50+</v>
      </c>
      <c r="Q878" t="str">
        <f t="shared" si="91"/>
        <v>new</v>
      </c>
      <c r="R878" t="str">
        <f t="shared" si="92"/>
        <v>high value</v>
      </c>
      <c r="S878" t="str">
        <f t="shared" si="93"/>
        <v>medium</v>
      </c>
      <c r="T878" t="str">
        <f t="shared" si="94"/>
        <v>Nov</v>
      </c>
      <c r="U878">
        <f t="shared" si="95"/>
        <v>2023</v>
      </c>
      <c r="V878" t="str">
        <f t="shared" si="96"/>
        <v>10-15</v>
      </c>
      <c r="W878" t="str">
        <f t="shared" si="97"/>
        <v>Slow</v>
      </c>
    </row>
    <row r="879" spans="1:23" x14ac:dyDescent="0.3">
      <c r="A879">
        <v>600878</v>
      </c>
      <c r="B879">
        <v>29911</v>
      </c>
      <c r="C879">
        <v>24</v>
      </c>
      <c r="D879" t="s">
        <v>7</v>
      </c>
      <c r="E879" t="s">
        <v>15</v>
      </c>
      <c r="F879" t="s">
        <v>18</v>
      </c>
      <c r="G879" t="s">
        <v>21</v>
      </c>
      <c r="H879" s="1">
        <v>44641</v>
      </c>
      <c r="I879" t="s">
        <v>34</v>
      </c>
      <c r="J879">
        <v>84</v>
      </c>
      <c r="K879">
        <v>7.3</v>
      </c>
      <c r="L879">
        <v>1010.4</v>
      </c>
      <c r="M879">
        <v>76.489999999999995</v>
      </c>
      <c r="N879" t="s">
        <v>49</v>
      </c>
      <c r="O879">
        <v>2</v>
      </c>
      <c r="P879" t="str" cm="1">
        <f t="array" ref="P879">_xlfn.IFS(C879&lt;25,"18-24", C879&lt;=35,"25-35", C879&lt;=50,"36-50",TRUE,"50+")</f>
        <v>18-24</v>
      </c>
      <c r="Q879" t="str">
        <f t="shared" si="91"/>
        <v>new</v>
      </c>
      <c r="R879" t="str">
        <f t="shared" si="92"/>
        <v>high value</v>
      </c>
      <c r="S879" t="str">
        <f t="shared" si="93"/>
        <v>Low</v>
      </c>
      <c r="T879" t="str">
        <f t="shared" si="94"/>
        <v>Mar</v>
      </c>
      <c r="U879">
        <f t="shared" si="95"/>
        <v>2022</v>
      </c>
      <c r="V879" t="str">
        <f t="shared" si="96"/>
        <v>5-10</v>
      </c>
      <c r="W879" t="str">
        <f t="shared" si="97"/>
        <v>Slow</v>
      </c>
    </row>
    <row r="880" spans="1:23" x14ac:dyDescent="0.3">
      <c r="A880">
        <v>600879</v>
      </c>
      <c r="B880">
        <v>97733</v>
      </c>
      <c r="C880">
        <v>45</v>
      </c>
      <c r="D880" t="s">
        <v>4</v>
      </c>
      <c r="E880" t="s">
        <v>13</v>
      </c>
      <c r="F880" t="s">
        <v>32</v>
      </c>
      <c r="G880" t="s">
        <v>25</v>
      </c>
      <c r="H880" s="1">
        <v>45312</v>
      </c>
      <c r="I880" t="s">
        <v>34</v>
      </c>
      <c r="J880">
        <v>74</v>
      </c>
      <c r="K880">
        <v>9</v>
      </c>
      <c r="L880">
        <v>268.83</v>
      </c>
      <c r="M880">
        <v>107.64</v>
      </c>
      <c r="N880" t="s">
        <v>48</v>
      </c>
      <c r="O880">
        <v>1</v>
      </c>
      <c r="P880" t="str" cm="1">
        <f t="array" ref="P880">_xlfn.IFS(C880&lt;25,"18-24", C880&lt;=35,"25-35", C880&lt;=50,"36-50",TRUE,"50+")</f>
        <v>36-50</v>
      </c>
      <c r="Q880" t="str">
        <f t="shared" si="91"/>
        <v>new</v>
      </c>
      <c r="R880" t="str">
        <f t="shared" si="92"/>
        <v>medium</v>
      </c>
      <c r="S880" t="str">
        <f t="shared" si="93"/>
        <v>Low</v>
      </c>
      <c r="T880" t="str">
        <f t="shared" si="94"/>
        <v>Jan</v>
      </c>
      <c r="U880">
        <f t="shared" si="95"/>
        <v>2024</v>
      </c>
      <c r="V880" t="str">
        <f t="shared" si="96"/>
        <v>5-10</v>
      </c>
      <c r="W880" t="str">
        <f t="shared" si="97"/>
        <v>Slow</v>
      </c>
    </row>
    <row r="881" spans="1:23" x14ac:dyDescent="0.3">
      <c r="A881">
        <v>600880</v>
      </c>
      <c r="B881">
        <v>82469</v>
      </c>
      <c r="C881">
        <v>60</v>
      </c>
      <c r="D881" t="s">
        <v>4</v>
      </c>
      <c r="E881" t="s">
        <v>13</v>
      </c>
      <c r="F881" t="s">
        <v>30</v>
      </c>
      <c r="G881" t="s">
        <v>25</v>
      </c>
      <c r="H881" s="1">
        <v>45232</v>
      </c>
      <c r="I881" t="s">
        <v>33</v>
      </c>
      <c r="J881">
        <v>83</v>
      </c>
      <c r="K881">
        <v>9.6999999999999993</v>
      </c>
      <c r="L881">
        <v>604.23</v>
      </c>
      <c r="M881">
        <v>65.31</v>
      </c>
      <c r="N881" t="s">
        <v>47</v>
      </c>
      <c r="O881">
        <v>5</v>
      </c>
      <c r="P881" t="str" cm="1">
        <f t="array" ref="P881">_xlfn.IFS(C881&lt;25,"18-24", C881&lt;=35,"25-35", C881&lt;=50,"36-50",TRUE,"50+")</f>
        <v>50+</v>
      </c>
      <c r="Q881" t="str">
        <f t="shared" si="91"/>
        <v>new</v>
      </c>
      <c r="R881" t="str">
        <f t="shared" si="92"/>
        <v>high value</v>
      </c>
      <c r="S881" t="str">
        <f t="shared" si="93"/>
        <v>High</v>
      </c>
      <c r="T881" t="str">
        <f t="shared" si="94"/>
        <v>Nov</v>
      </c>
      <c r="U881">
        <f t="shared" si="95"/>
        <v>2023</v>
      </c>
      <c r="V881" t="str">
        <f t="shared" si="96"/>
        <v>5-10</v>
      </c>
      <c r="W881" t="str">
        <f t="shared" si="97"/>
        <v>Slow</v>
      </c>
    </row>
    <row r="882" spans="1:23" x14ac:dyDescent="0.3">
      <c r="A882">
        <v>600881</v>
      </c>
      <c r="B882">
        <v>78843</v>
      </c>
      <c r="C882">
        <v>61</v>
      </c>
      <c r="D882" t="s">
        <v>4</v>
      </c>
      <c r="E882" t="s">
        <v>11</v>
      </c>
      <c r="F882" t="s">
        <v>22</v>
      </c>
      <c r="G882" t="s">
        <v>21</v>
      </c>
      <c r="H882" s="1">
        <v>45456</v>
      </c>
      <c r="I882" t="s">
        <v>33</v>
      </c>
      <c r="J882">
        <v>40</v>
      </c>
      <c r="K882">
        <v>6.9</v>
      </c>
      <c r="L882">
        <v>1075.6600000000001</v>
      </c>
      <c r="M882">
        <v>70.739999999999995</v>
      </c>
      <c r="N882" t="s">
        <v>47</v>
      </c>
      <c r="O882">
        <v>4</v>
      </c>
      <c r="P882" t="str" cm="1">
        <f t="array" ref="P882">_xlfn.IFS(C882&lt;25,"18-24", C882&lt;=35,"25-35", C882&lt;=50,"36-50",TRUE,"50+")</f>
        <v>50+</v>
      </c>
      <c r="Q882" t="str">
        <f t="shared" si="91"/>
        <v>new</v>
      </c>
      <c r="R882" t="str">
        <f t="shared" si="92"/>
        <v>high value</v>
      </c>
      <c r="S882" t="str">
        <f t="shared" si="93"/>
        <v>medium</v>
      </c>
      <c r="T882" t="str">
        <f t="shared" si="94"/>
        <v>Jun</v>
      </c>
      <c r="U882">
        <f t="shared" si="95"/>
        <v>2024</v>
      </c>
      <c r="V882" t="str">
        <f t="shared" si="96"/>
        <v>5-10</v>
      </c>
      <c r="W882" t="str">
        <f t="shared" si="97"/>
        <v>Medium</v>
      </c>
    </row>
    <row r="883" spans="1:23" x14ac:dyDescent="0.3">
      <c r="A883">
        <v>600882</v>
      </c>
      <c r="B883">
        <v>82351</v>
      </c>
      <c r="C883">
        <v>39</v>
      </c>
      <c r="D883" t="s">
        <v>4</v>
      </c>
      <c r="E883" t="s">
        <v>5</v>
      </c>
      <c r="F883" t="s">
        <v>19</v>
      </c>
      <c r="G883" t="s">
        <v>27</v>
      </c>
      <c r="H883" s="1">
        <v>44972</v>
      </c>
      <c r="I883" t="s">
        <v>34</v>
      </c>
      <c r="J883">
        <v>35</v>
      </c>
      <c r="K883">
        <v>7</v>
      </c>
      <c r="L883">
        <v>616.34</v>
      </c>
      <c r="M883">
        <v>25.18</v>
      </c>
      <c r="N883" t="s">
        <v>49</v>
      </c>
      <c r="O883">
        <v>3</v>
      </c>
      <c r="P883" t="str" cm="1">
        <f t="array" ref="P883">_xlfn.IFS(C883&lt;25,"18-24", C883&lt;=35,"25-35", C883&lt;=50,"36-50",TRUE,"50+")</f>
        <v>36-50</v>
      </c>
      <c r="Q883" t="str">
        <f t="shared" si="91"/>
        <v>new</v>
      </c>
      <c r="R883" t="str">
        <f t="shared" si="92"/>
        <v>high value</v>
      </c>
      <c r="S883" t="str">
        <f t="shared" si="93"/>
        <v>medium</v>
      </c>
      <c r="T883" t="str">
        <f t="shared" si="94"/>
        <v>Feb</v>
      </c>
      <c r="U883">
        <f t="shared" si="95"/>
        <v>2023</v>
      </c>
      <c r="V883" t="str">
        <f t="shared" si="96"/>
        <v>5-10</v>
      </c>
      <c r="W883" t="str">
        <f t="shared" si="97"/>
        <v>Medium</v>
      </c>
    </row>
    <row r="884" spans="1:23" x14ac:dyDescent="0.3">
      <c r="A884">
        <v>600883</v>
      </c>
      <c r="B884">
        <v>95589</v>
      </c>
      <c r="C884">
        <v>50</v>
      </c>
      <c r="D884" t="s">
        <v>7</v>
      </c>
      <c r="E884" t="s">
        <v>15</v>
      </c>
      <c r="F884" t="s">
        <v>32</v>
      </c>
      <c r="G884" t="s">
        <v>23</v>
      </c>
      <c r="H884" s="1">
        <v>44697</v>
      </c>
      <c r="I884" t="s">
        <v>33</v>
      </c>
      <c r="J884">
        <v>76</v>
      </c>
      <c r="K884">
        <v>10.7</v>
      </c>
      <c r="L884">
        <v>785</v>
      </c>
      <c r="M884">
        <v>100.34</v>
      </c>
      <c r="N884" t="s">
        <v>47</v>
      </c>
      <c r="O884">
        <v>4</v>
      </c>
      <c r="P884" t="str" cm="1">
        <f t="array" ref="P884">_xlfn.IFS(C884&lt;25,"18-24", C884&lt;=35,"25-35", C884&lt;=50,"36-50",TRUE,"50+")</f>
        <v>36-50</v>
      </c>
      <c r="Q884" t="str">
        <f t="shared" si="91"/>
        <v>new</v>
      </c>
      <c r="R884" t="str">
        <f t="shared" si="92"/>
        <v>high value</v>
      </c>
      <c r="S884" t="str">
        <f t="shared" si="93"/>
        <v>medium</v>
      </c>
      <c r="T884" t="str">
        <f t="shared" si="94"/>
        <v>May</v>
      </c>
      <c r="U884">
        <f t="shared" si="95"/>
        <v>2022</v>
      </c>
      <c r="V884" t="str">
        <f t="shared" si="96"/>
        <v>10-15</v>
      </c>
      <c r="W884" t="str">
        <f t="shared" si="97"/>
        <v>Slow</v>
      </c>
    </row>
    <row r="885" spans="1:23" x14ac:dyDescent="0.3">
      <c r="A885">
        <v>600884</v>
      </c>
      <c r="B885">
        <v>54755</v>
      </c>
      <c r="C885">
        <v>59</v>
      </c>
      <c r="D885" t="s">
        <v>7</v>
      </c>
      <c r="E885" t="s">
        <v>5</v>
      </c>
      <c r="F885" t="s">
        <v>28</v>
      </c>
      <c r="G885" t="s">
        <v>31</v>
      </c>
      <c r="H885" s="1">
        <v>45487</v>
      </c>
      <c r="I885" t="s">
        <v>33</v>
      </c>
      <c r="J885">
        <v>53</v>
      </c>
      <c r="K885">
        <v>9.6999999999999993</v>
      </c>
      <c r="L885">
        <v>628.39</v>
      </c>
      <c r="M885">
        <v>109.49</v>
      </c>
      <c r="N885" t="s">
        <v>49</v>
      </c>
      <c r="O885">
        <v>3</v>
      </c>
      <c r="P885" t="str" cm="1">
        <f t="array" ref="P885">_xlfn.IFS(C885&lt;25,"18-24", C885&lt;=35,"25-35", C885&lt;=50,"36-50",TRUE,"50+")</f>
        <v>50+</v>
      </c>
      <c r="Q885" t="str">
        <f t="shared" si="91"/>
        <v>new</v>
      </c>
      <c r="R885" t="str">
        <f t="shared" si="92"/>
        <v>high value</v>
      </c>
      <c r="S885" t="str">
        <f t="shared" si="93"/>
        <v>medium</v>
      </c>
      <c r="T885" t="str">
        <f t="shared" si="94"/>
        <v>Jul</v>
      </c>
      <c r="U885">
        <f t="shared" si="95"/>
        <v>2024</v>
      </c>
      <c r="V885" t="str">
        <f t="shared" si="96"/>
        <v>5-10</v>
      </c>
      <c r="W885" t="str">
        <f t="shared" si="97"/>
        <v>Slow</v>
      </c>
    </row>
    <row r="886" spans="1:23" x14ac:dyDescent="0.3">
      <c r="A886">
        <v>600885</v>
      </c>
      <c r="B886">
        <v>73302</v>
      </c>
      <c r="C886">
        <v>29</v>
      </c>
      <c r="D886" t="s">
        <v>4</v>
      </c>
      <c r="E886" t="s">
        <v>15</v>
      </c>
      <c r="F886" t="s">
        <v>22</v>
      </c>
      <c r="G886" t="s">
        <v>23</v>
      </c>
      <c r="H886" s="1">
        <v>45274</v>
      </c>
      <c r="I886" t="s">
        <v>34</v>
      </c>
      <c r="J886">
        <v>89</v>
      </c>
      <c r="K886">
        <v>7.7</v>
      </c>
      <c r="L886">
        <v>1441.93</v>
      </c>
      <c r="M886">
        <v>114.86</v>
      </c>
      <c r="N886" t="s">
        <v>50</v>
      </c>
      <c r="O886">
        <v>1</v>
      </c>
      <c r="P886" t="str" cm="1">
        <f t="array" ref="P886">_xlfn.IFS(C886&lt;25,"18-24", C886&lt;=35,"25-35", C886&lt;=50,"36-50",TRUE,"50+")</f>
        <v>25-35</v>
      </c>
      <c r="Q886" t="str">
        <f t="shared" si="91"/>
        <v>new</v>
      </c>
      <c r="R886" t="str">
        <f t="shared" si="92"/>
        <v>high value</v>
      </c>
      <c r="S886" t="str">
        <f t="shared" si="93"/>
        <v>Low</v>
      </c>
      <c r="T886" t="str">
        <f t="shared" si="94"/>
        <v>Dec</v>
      </c>
      <c r="U886">
        <f t="shared" si="95"/>
        <v>2023</v>
      </c>
      <c r="V886" t="str">
        <f t="shared" si="96"/>
        <v>5-10</v>
      </c>
      <c r="W886" t="str">
        <f t="shared" si="97"/>
        <v>Slow</v>
      </c>
    </row>
    <row r="887" spans="1:23" x14ac:dyDescent="0.3">
      <c r="A887">
        <v>600886</v>
      </c>
      <c r="B887">
        <v>66263</v>
      </c>
      <c r="C887">
        <v>25</v>
      </c>
      <c r="D887" t="s">
        <v>4</v>
      </c>
      <c r="E887" t="s">
        <v>16</v>
      </c>
      <c r="F887" t="s">
        <v>26</v>
      </c>
      <c r="G887" t="s">
        <v>25</v>
      </c>
      <c r="H887" s="1">
        <v>45221</v>
      </c>
      <c r="I887" t="s">
        <v>34</v>
      </c>
      <c r="J887">
        <v>42</v>
      </c>
      <c r="K887">
        <v>4</v>
      </c>
      <c r="L887">
        <v>439.86</v>
      </c>
      <c r="M887">
        <v>55.87</v>
      </c>
      <c r="N887" t="s">
        <v>47</v>
      </c>
      <c r="O887">
        <v>1</v>
      </c>
      <c r="P887" t="str" cm="1">
        <f t="array" ref="P887">_xlfn.IFS(C887&lt;25,"18-24", C887&lt;=35,"25-35", C887&lt;=50,"36-50",TRUE,"50+")</f>
        <v>25-35</v>
      </c>
      <c r="Q887" t="str">
        <f t="shared" si="91"/>
        <v>new</v>
      </c>
      <c r="R887" t="str">
        <f t="shared" si="92"/>
        <v>medium</v>
      </c>
      <c r="S887" t="str">
        <f t="shared" si="93"/>
        <v>Low</v>
      </c>
      <c r="T887" t="str">
        <f t="shared" si="94"/>
        <v>Oct</v>
      </c>
      <c r="U887">
        <f t="shared" si="95"/>
        <v>2023</v>
      </c>
      <c r="V887" t="str">
        <f t="shared" si="96"/>
        <v>0-5</v>
      </c>
      <c r="W887" t="str">
        <f t="shared" si="97"/>
        <v>Medium</v>
      </c>
    </row>
    <row r="888" spans="1:23" x14ac:dyDescent="0.3">
      <c r="A888">
        <v>600887</v>
      </c>
      <c r="B888">
        <v>34433</v>
      </c>
      <c r="C888">
        <v>60</v>
      </c>
      <c r="D888" t="s">
        <v>7</v>
      </c>
      <c r="E888" t="s">
        <v>13</v>
      </c>
      <c r="F888" t="s">
        <v>19</v>
      </c>
      <c r="G888" t="s">
        <v>21</v>
      </c>
      <c r="H888" s="1">
        <v>45216</v>
      </c>
      <c r="I888" t="s">
        <v>33</v>
      </c>
      <c r="J888">
        <v>81</v>
      </c>
      <c r="K888">
        <v>3.8</v>
      </c>
      <c r="L888">
        <v>765.63</v>
      </c>
      <c r="M888">
        <v>115.11</v>
      </c>
      <c r="N888" t="s">
        <v>50</v>
      </c>
      <c r="O888">
        <v>1</v>
      </c>
      <c r="P888" t="str" cm="1">
        <f t="array" ref="P888">_xlfn.IFS(C888&lt;25,"18-24", C888&lt;=35,"25-35", C888&lt;=50,"36-50",TRUE,"50+")</f>
        <v>50+</v>
      </c>
      <c r="Q888" t="str">
        <f t="shared" si="91"/>
        <v>new</v>
      </c>
      <c r="R888" t="str">
        <f t="shared" si="92"/>
        <v>high value</v>
      </c>
      <c r="S888" t="str">
        <f t="shared" si="93"/>
        <v>Low</v>
      </c>
      <c r="T888" t="str">
        <f t="shared" si="94"/>
        <v>Oct</v>
      </c>
      <c r="U888">
        <f t="shared" si="95"/>
        <v>2023</v>
      </c>
      <c r="V888" t="str">
        <f t="shared" si="96"/>
        <v>0-5</v>
      </c>
      <c r="W888" t="str">
        <f t="shared" si="97"/>
        <v>Slow</v>
      </c>
    </row>
    <row r="889" spans="1:23" x14ac:dyDescent="0.3">
      <c r="A889">
        <v>600888</v>
      </c>
      <c r="B889">
        <v>60712</v>
      </c>
      <c r="C889">
        <v>47</v>
      </c>
      <c r="D889" t="s">
        <v>7</v>
      </c>
      <c r="E889" t="s">
        <v>8</v>
      </c>
      <c r="F889" t="s">
        <v>22</v>
      </c>
      <c r="G889" t="s">
        <v>29</v>
      </c>
      <c r="H889" s="1">
        <v>44584</v>
      </c>
      <c r="I889" t="s">
        <v>33</v>
      </c>
      <c r="J889">
        <v>80</v>
      </c>
      <c r="K889">
        <v>13.1</v>
      </c>
      <c r="L889">
        <v>1264.3699999999999</v>
      </c>
      <c r="M889">
        <v>39.950000000000003</v>
      </c>
      <c r="N889" t="s">
        <v>47</v>
      </c>
      <c r="O889">
        <v>3</v>
      </c>
      <c r="P889" t="str" cm="1">
        <f t="array" ref="P889">_xlfn.IFS(C889&lt;25,"18-24", C889&lt;=35,"25-35", C889&lt;=50,"36-50",TRUE,"50+")</f>
        <v>36-50</v>
      </c>
      <c r="Q889" t="str">
        <f t="shared" si="91"/>
        <v>new</v>
      </c>
      <c r="R889" t="str">
        <f t="shared" si="92"/>
        <v>high value</v>
      </c>
      <c r="S889" t="str">
        <f t="shared" si="93"/>
        <v>medium</v>
      </c>
      <c r="T889" t="str">
        <f t="shared" si="94"/>
        <v>Jan</v>
      </c>
      <c r="U889">
        <f t="shared" si="95"/>
        <v>2022</v>
      </c>
      <c r="V889" t="str">
        <f t="shared" si="96"/>
        <v>10-15</v>
      </c>
      <c r="W889" t="str">
        <f t="shared" si="97"/>
        <v>Slow</v>
      </c>
    </row>
    <row r="890" spans="1:23" x14ac:dyDescent="0.3">
      <c r="A890">
        <v>600889</v>
      </c>
      <c r="B890">
        <v>21924</v>
      </c>
      <c r="C890">
        <v>41</v>
      </c>
      <c r="D890" t="s">
        <v>7</v>
      </c>
      <c r="E890" t="s">
        <v>5</v>
      </c>
      <c r="F890" t="s">
        <v>32</v>
      </c>
      <c r="G890" t="s">
        <v>31</v>
      </c>
      <c r="H890" s="1">
        <v>45510</v>
      </c>
      <c r="I890" t="s">
        <v>34</v>
      </c>
      <c r="J890">
        <v>27</v>
      </c>
      <c r="K890">
        <v>4.9000000000000004</v>
      </c>
      <c r="L890">
        <v>1190.1400000000001</v>
      </c>
      <c r="M890">
        <v>36.89</v>
      </c>
      <c r="N890" t="s">
        <v>49</v>
      </c>
      <c r="O890">
        <v>3</v>
      </c>
      <c r="P890" t="str" cm="1">
        <f t="array" ref="P890">_xlfn.IFS(C890&lt;25,"18-24", C890&lt;=35,"25-35", C890&lt;=50,"36-50",TRUE,"50+")</f>
        <v>36-50</v>
      </c>
      <c r="Q890" t="str">
        <f t="shared" si="91"/>
        <v>new</v>
      </c>
      <c r="R890" t="str">
        <f t="shared" si="92"/>
        <v>high value</v>
      </c>
      <c r="S890" t="str">
        <f t="shared" si="93"/>
        <v>medium</v>
      </c>
      <c r="T890" t="str">
        <f t="shared" si="94"/>
        <v>Aug</v>
      </c>
      <c r="U890">
        <f t="shared" si="95"/>
        <v>2024</v>
      </c>
      <c r="V890" t="str">
        <f t="shared" si="96"/>
        <v>0-5</v>
      </c>
      <c r="W890" t="str">
        <f t="shared" si="97"/>
        <v>Fast</v>
      </c>
    </row>
    <row r="891" spans="1:23" x14ac:dyDescent="0.3">
      <c r="A891">
        <v>600890</v>
      </c>
      <c r="B891">
        <v>18010</v>
      </c>
      <c r="C891">
        <v>49</v>
      </c>
      <c r="D891" t="s">
        <v>7</v>
      </c>
      <c r="E891" t="s">
        <v>8</v>
      </c>
      <c r="F891" t="s">
        <v>30</v>
      </c>
      <c r="G891" t="s">
        <v>29</v>
      </c>
      <c r="H891" s="1">
        <v>44563</v>
      </c>
      <c r="I891" t="s">
        <v>34</v>
      </c>
      <c r="J891">
        <v>88</v>
      </c>
      <c r="K891">
        <v>11</v>
      </c>
      <c r="L891">
        <v>1057.1099999999999</v>
      </c>
      <c r="M891">
        <v>110.32</v>
      </c>
      <c r="N891" t="s">
        <v>49</v>
      </c>
      <c r="O891">
        <v>4</v>
      </c>
      <c r="P891" t="str" cm="1">
        <f t="array" ref="P891">_xlfn.IFS(C891&lt;25,"18-24", C891&lt;=35,"25-35", C891&lt;=50,"36-50",TRUE,"50+")</f>
        <v>36-50</v>
      </c>
      <c r="Q891" t="str">
        <f t="shared" si="91"/>
        <v>new</v>
      </c>
      <c r="R891" t="str">
        <f t="shared" si="92"/>
        <v>high value</v>
      </c>
      <c r="S891" t="str">
        <f t="shared" si="93"/>
        <v>medium</v>
      </c>
      <c r="T891" t="str">
        <f t="shared" si="94"/>
        <v>Jan</v>
      </c>
      <c r="U891">
        <f t="shared" si="95"/>
        <v>2022</v>
      </c>
      <c r="V891" t="str">
        <f t="shared" si="96"/>
        <v>10-15</v>
      </c>
      <c r="W891" t="str">
        <f t="shared" si="97"/>
        <v>Slow</v>
      </c>
    </row>
    <row r="892" spans="1:23" x14ac:dyDescent="0.3">
      <c r="A892">
        <v>600891</v>
      </c>
      <c r="B892">
        <v>51947</v>
      </c>
      <c r="C892">
        <v>53</v>
      </c>
      <c r="D892" t="s">
        <v>7</v>
      </c>
      <c r="E892" t="s">
        <v>11</v>
      </c>
      <c r="F892" t="s">
        <v>24</v>
      </c>
      <c r="G892" t="s">
        <v>27</v>
      </c>
      <c r="H892" s="1">
        <v>44712</v>
      </c>
      <c r="I892" t="s">
        <v>33</v>
      </c>
      <c r="J892">
        <v>53</v>
      </c>
      <c r="K892">
        <v>2</v>
      </c>
      <c r="L892">
        <v>1222.95</v>
      </c>
      <c r="M892">
        <v>83.94</v>
      </c>
      <c r="N892" t="s">
        <v>49</v>
      </c>
      <c r="O892">
        <v>4</v>
      </c>
      <c r="P892" t="str" cm="1">
        <f t="array" ref="P892">_xlfn.IFS(C892&lt;25,"18-24", C892&lt;=35,"25-35", C892&lt;=50,"36-50",TRUE,"50+")</f>
        <v>50+</v>
      </c>
      <c r="Q892" t="str">
        <f t="shared" si="91"/>
        <v>new</v>
      </c>
      <c r="R892" t="str">
        <f t="shared" si="92"/>
        <v>high value</v>
      </c>
      <c r="S892" t="str">
        <f t="shared" si="93"/>
        <v>medium</v>
      </c>
      <c r="T892" t="str">
        <f t="shared" si="94"/>
        <v>May</v>
      </c>
      <c r="U892">
        <f t="shared" si="95"/>
        <v>2022</v>
      </c>
      <c r="V892" t="str">
        <f t="shared" si="96"/>
        <v>0-5</v>
      </c>
      <c r="W892" t="str">
        <f t="shared" si="97"/>
        <v>Slow</v>
      </c>
    </row>
    <row r="893" spans="1:23" x14ac:dyDescent="0.3">
      <c r="A893">
        <v>600892</v>
      </c>
      <c r="B893">
        <v>36855</v>
      </c>
      <c r="C893">
        <v>36</v>
      </c>
      <c r="D893" t="s">
        <v>7</v>
      </c>
      <c r="E893" t="s">
        <v>16</v>
      </c>
      <c r="F893" t="s">
        <v>22</v>
      </c>
      <c r="G893" t="s">
        <v>25</v>
      </c>
      <c r="H893" s="1">
        <v>44907</v>
      </c>
      <c r="I893" t="s">
        <v>33</v>
      </c>
      <c r="J893">
        <v>47</v>
      </c>
      <c r="K893">
        <v>4.0999999999999996</v>
      </c>
      <c r="L893">
        <v>598.15</v>
      </c>
      <c r="M893">
        <v>87.22</v>
      </c>
      <c r="N893" t="s">
        <v>50</v>
      </c>
      <c r="O893">
        <v>2</v>
      </c>
      <c r="P893" t="str" cm="1">
        <f t="array" ref="P893">_xlfn.IFS(C893&lt;25,"18-24", C893&lt;=35,"25-35", C893&lt;=50,"36-50",TRUE,"50+")</f>
        <v>36-50</v>
      </c>
      <c r="Q893" t="str">
        <f t="shared" si="91"/>
        <v>new</v>
      </c>
      <c r="R893" t="str">
        <f t="shared" si="92"/>
        <v>high value</v>
      </c>
      <c r="S893" t="str">
        <f t="shared" si="93"/>
        <v>Low</v>
      </c>
      <c r="T893" t="str">
        <f t="shared" si="94"/>
        <v>Dec</v>
      </c>
      <c r="U893">
        <f t="shared" si="95"/>
        <v>2022</v>
      </c>
      <c r="V893" t="str">
        <f t="shared" si="96"/>
        <v>0-5</v>
      </c>
      <c r="W893" t="str">
        <f t="shared" si="97"/>
        <v>Slow</v>
      </c>
    </row>
    <row r="894" spans="1:23" x14ac:dyDescent="0.3">
      <c r="A894">
        <v>600893</v>
      </c>
      <c r="B894">
        <v>42503</v>
      </c>
      <c r="C894">
        <v>39</v>
      </c>
      <c r="D894" t="s">
        <v>4</v>
      </c>
      <c r="E894" t="s">
        <v>5</v>
      </c>
      <c r="F894" t="s">
        <v>30</v>
      </c>
      <c r="G894" t="s">
        <v>21</v>
      </c>
      <c r="H894" s="1">
        <v>44754</v>
      </c>
      <c r="I894" t="s">
        <v>33</v>
      </c>
      <c r="J894">
        <v>27</v>
      </c>
      <c r="K894">
        <v>11.9</v>
      </c>
      <c r="L894">
        <v>439.65</v>
      </c>
      <c r="M894">
        <v>66.48</v>
      </c>
      <c r="N894" t="s">
        <v>50</v>
      </c>
      <c r="O894">
        <v>1</v>
      </c>
      <c r="P894" t="str" cm="1">
        <f t="array" ref="P894">_xlfn.IFS(C894&lt;25,"18-24", C894&lt;=35,"25-35", C894&lt;=50,"36-50",TRUE,"50+")</f>
        <v>36-50</v>
      </c>
      <c r="Q894" t="str">
        <f t="shared" si="91"/>
        <v>new</v>
      </c>
      <c r="R894" t="str">
        <f t="shared" si="92"/>
        <v>medium</v>
      </c>
      <c r="S894" t="str">
        <f t="shared" si="93"/>
        <v>Low</v>
      </c>
      <c r="T894" t="str">
        <f t="shared" si="94"/>
        <v>Jul</v>
      </c>
      <c r="U894">
        <f t="shared" si="95"/>
        <v>2022</v>
      </c>
      <c r="V894" t="str">
        <f t="shared" si="96"/>
        <v>10-15</v>
      </c>
      <c r="W894" t="str">
        <f t="shared" si="97"/>
        <v>Fast</v>
      </c>
    </row>
    <row r="895" spans="1:23" x14ac:dyDescent="0.3">
      <c r="A895">
        <v>600894</v>
      </c>
      <c r="B895">
        <v>73439</v>
      </c>
      <c r="C895">
        <v>34</v>
      </c>
      <c r="D895" t="s">
        <v>4</v>
      </c>
      <c r="E895" t="s">
        <v>11</v>
      </c>
      <c r="F895" t="s">
        <v>24</v>
      </c>
      <c r="G895" t="s">
        <v>31</v>
      </c>
      <c r="H895" s="1">
        <v>45246</v>
      </c>
      <c r="I895" t="s">
        <v>33</v>
      </c>
      <c r="J895">
        <v>50</v>
      </c>
      <c r="K895">
        <v>13.1</v>
      </c>
      <c r="L895">
        <v>1486.88</v>
      </c>
      <c r="M895">
        <v>112.59</v>
      </c>
      <c r="N895" t="s">
        <v>50</v>
      </c>
      <c r="O895">
        <v>2</v>
      </c>
      <c r="P895" t="str" cm="1">
        <f t="array" ref="P895">_xlfn.IFS(C895&lt;25,"18-24", C895&lt;=35,"25-35", C895&lt;=50,"36-50",TRUE,"50+")</f>
        <v>25-35</v>
      </c>
      <c r="Q895" t="str">
        <f t="shared" si="91"/>
        <v>repeat</v>
      </c>
      <c r="R895" t="str">
        <f t="shared" si="92"/>
        <v>high value</v>
      </c>
      <c r="S895" t="str">
        <f t="shared" si="93"/>
        <v>Low</v>
      </c>
      <c r="T895" t="str">
        <f t="shared" si="94"/>
        <v>Nov</v>
      </c>
      <c r="U895">
        <f t="shared" si="95"/>
        <v>2023</v>
      </c>
      <c r="V895" t="str">
        <f t="shared" si="96"/>
        <v>10-15</v>
      </c>
      <c r="W895" t="str">
        <f t="shared" si="97"/>
        <v>Slow</v>
      </c>
    </row>
    <row r="896" spans="1:23" x14ac:dyDescent="0.3">
      <c r="A896">
        <v>600895</v>
      </c>
      <c r="B896">
        <v>23190</v>
      </c>
      <c r="C896">
        <v>27</v>
      </c>
      <c r="D896" t="s">
        <v>7</v>
      </c>
      <c r="E896" t="s">
        <v>16</v>
      </c>
      <c r="F896" t="s">
        <v>22</v>
      </c>
      <c r="G896" t="s">
        <v>21</v>
      </c>
      <c r="H896" s="1">
        <v>45375</v>
      </c>
      <c r="I896" t="s">
        <v>33</v>
      </c>
      <c r="J896">
        <v>43</v>
      </c>
      <c r="K896">
        <v>2.4</v>
      </c>
      <c r="L896">
        <v>435.37</v>
      </c>
      <c r="M896">
        <v>56.65</v>
      </c>
      <c r="N896" t="s">
        <v>48</v>
      </c>
      <c r="O896">
        <v>2</v>
      </c>
      <c r="P896" t="str" cm="1">
        <f t="array" ref="P896">_xlfn.IFS(C896&lt;25,"18-24", C896&lt;=35,"25-35", C896&lt;=50,"36-50",TRUE,"50+")</f>
        <v>25-35</v>
      </c>
      <c r="Q896" t="str">
        <f t="shared" si="91"/>
        <v>new</v>
      </c>
      <c r="R896" t="str">
        <f t="shared" si="92"/>
        <v>medium</v>
      </c>
      <c r="S896" t="str">
        <f t="shared" si="93"/>
        <v>Low</v>
      </c>
      <c r="T896" t="str">
        <f t="shared" si="94"/>
        <v>Mar</v>
      </c>
      <c r="U896">
        <f t="shared" si="95"/>
        <v>2024</v>
      </c>
      <c r="V896" t="str">
        <f t="shared" si="96"/>
        <v>0-5</v>
      </c>
      <c r="W896" t="str">
        <f t="shared" si="97"/>
        <v>Medium</v>
      </c>
    </row>
    <row r="897" spans="1:23" x14ac:dyDescent="0.3">
      <c r="A897">
        <v>600896</v>
      </c>
      <c r="B897">
        <v>46031</v>
      </c>
      <c r="C897">
        <v>56</v>
      </c>
      <c r="D897" t="s">
        <v>4</v>
      </c>
      <c r="E897" t="s">
        <v>11</v>
      </c>
      <c r="F897" t="s">
        <v>32</v>
      </c>
      <c r="G897" t="s">
        <v>31</v>
      </c>
      <c r="H897" s="1">
        <v>45653</v>
      </c>
      <c r="I897" t="s">
        <v>33</v>
      </c>
      <c r="J897">
        <v>55</v>
      </c>
      <c r="K897">
        <v>5</v>
      </c>
      <c r="L897">
        <v>1370.61</v>
      </c>
      <c r="M897">
        <v>35.6</v>
      </c>
      <c r="N897" t="s">
        <v>48</v>
      </c>
      <c r="O897">
        <v>4</v>
      </c>
      <c r="P897" t="str" cm="1">
        <f t="array" ref="P897">_xlfn.IFS(C897&lt;25,"18-24", C897&lt;=35,"25-35", C897&lt;=50,"36-50",TRUE,"50+")</f>
        <v>50+</v>
      </c>
      <c r="Q897" t="str">
        <f t="shared" si="91"/>
        <v>new</v>
      </c>
      <c r="R897" t="str">
        <f t="shared" si="92"/>
        <v>high value</v>
      </c>
      <c r="S897" t="str">
        <f t="shared" si="93"/>
        <v>medium</v>
      </c>
      <c r="T897" t="str">
        <f t="shared" si="94"/>
        <v>Dec</v>
      </c>
      <c r="U897">
        <f t="shared" si="95"/>
        <v>2024</v>
      </c>
      <c r="V897" t="str">
        <f t="shared" si="96"/>
        <v>0-5</v>
      </c>
      <c r="W897" t="str">
        <f t="shared" si="97"/>
        <v>Slow</v>
      </c>
    </row>
    <row r="898" spans="1:23" x14ac:dyDescent="0.3">
      <c r="A898">
        <v>600897</v>
      </c>
      <c r="B898">
        <v>83684</v>
      </c>
      <c r="C898">
        <v>59</v>
      </c>
      <c r="D898" t="s">
        <v>4</v>
      </c>
      <c r="E898" t="s">
        <v>15</v>
      </c>
      <c r="F898" t="s">
        <v>30</v>
      </c>
      <c r="G898" t="s">
        <v>25</v>
      </c>
      <c r="H898" s="1">
        <v>45550</v>
      </c>
      <c r="I898" t="s">
        <v>34</v>
      </c>
      <c r="J898">
        <v>59</v>
      </c>
      <c r="K898">
        <v>1.7</v>
      </c>
      <c r="L898">
        <v>1059.7</v>
      </c>
      <c r="M898">
        <v>78.22</v>
      </c>
      <c r="N898" t="s">
        <v>50</v>
      </c>
      <c r="O898">
        <v>1</v>
      </c>
      <c r="P898" t="str" cm="1">
        <f t="array" ref="P898">_xlfn.IFS(C898&lt;25,"18-24", C898&lt;=35,"25-35", C898&lt;=50,"36-50",TRUE,"50+")</f>
        <v>50+</v>
      </c>
      <c r="Q898" t="str">
        <f t="shared" si="91"/>
        <v>new</v>
      </c>
      <c r="R898" t="str">
        <f t="shared" si="92"/>
        <v>high value</v>
      </c>
      <c r="S898" t="str">
        <f t="shared" si="93"/>
        <v>Low</v>
      </c>
      <c r="T898" t="str">
        <f t="shared" si="94"/>
        <v>Sep</v>
      </c>
      <c r="U898">
        <f t="shared" si="95"/>
        <v>2024</v>
      </c>
      <c r="V898" t="str">
        <f t="shared" si="96"/>
        <v>0-5</v>
      </c>
      <c r="W898" t="str">
        <f t="shared" si="97"/>
        <v>Slow</v>
      </c>
    </row>
    <row r="899" spans="1:23" x14ac:dyDescent="0.3">
      <c r="A899">
        <v>600898</v>
      </c>
      <c r="B899">
        <v>94715</v>
      </c>
      <c r="C899">
        <v>38</v>
      </c>
      <c r="D899" t="s">
        <v>7</v>
      </c>
      <c r="E899" t="s">
        <v>8</v>
      </c>
      <c r="F899" t="s">
        <v>30</v>
      </c>
      <c r="G899" t="s">
        <v>25</v>
      </c>
      <c r="H899" s="1">
        <v>45185</v>
      </c>
      <c r="I899" t="s">
        <v>33</v>
      </c>
      <c r="J899">
        <v>86</v>
      </c>
      <c r="K899">
        <v>7.1</v>
      </c>
      <c r="L899">
        <v>273.27</v>
      </c>
      <c r="M899">
        <v>28.86</v>
      </c>
      <c r="N899" t="s">
        <v>50</v>
      </c>
      <c r="O899">
        <v>1</v>
      </c>
      <c r="P899" t="str" cm="1">
        <f t="array" ref="P899">_xlfn.IFS(C899&lt;25,"18-24", C899&lt;=35,"25-35", C899&lt;=50,"36-50",TRUE,"50+")</f>
        <v>36-50</v>
      </c>
      <c r="Q899" t="str">
        <f t="shared" ref="Q899:Q962" si="98">IF(COUNTIF($B:$B,B899)&gt;1,"repeat","new")</f>
        <v>new</v>
      </c>
      <c r="R899" t="str">
        <f t="shared" ref="R899:R962" si="99">IF(L899&gt;500,"high value",IF( L899&gt;250,"medium","low"))</f>
        <v>medium</v>
      </c>
      <c r="S899" t="str">
        <f t="shared" ref="S899:S962" si="100">IF(O899&lt;=2,"Low",IF(O899&lt;=4,"medium","High"))</f>
        <v>Low</v>
      </c>
      <c r="T899" t="str">
        <f t="shared" ref="T899:T962" si="101">TEXT(H899,"MMM")</f>
        <v>Sep</v>
      </c>
      <c r="U899">
        <f t="shared" ref="U899:U962" si="102">YEAR(H899)</f>
        <v>2023</v>
      </c>
      <c r="V899" t="str">
        <f t="shared" ref="V899:V962" si="103">IF(K899&lt;=5,"0-5",IF(K899&lt;=10,"5-10",IF(K899&lt;=15,"10-15","15+")))</f>
        <v>5-10</v>
      </c>
      <c r="W899" t="str">
        <f t="shared" ref="W899:W962" si="104">IF(J899&lt;=30,"Fast",IF(J899&lt;=45,"Medium","Slow"))</f>
        <v>Slow</v>
      </c>
    </row>
    <row r="900" spans="1:23" x14ac:dyDescent="0.3">
      <c r="A900">
        <v>600899</v>
      </c>
      <c r="B900">
        <v>75222</v>
      </c>
      <c r="C900">
        <v>41</v>
      </c>
      <c r="D900" t="s">
        <v>7</v>
      </c>
      <c r="E900" t="s">
        <v>5</v>
      </c>
      <c r="F900" t="s">
        <v>28</v>
      </c>
      <c r="G900" t="s">
        <v>31</v>
      </c>
      <c r="H900" s="1">
        <v>45129</v>
      </c>
      <c r="I900" t="s">
        <v>34</v>
      </c>
      <c r="J900">
        <v>41</v>
      </c>
      <c r="K900">
        <v>12.2</v>
      </c>
      <c r="L900">
        <v>901.47</v>
      </c>
      <c r="M900">
        <v>27.12</v>
      </c>
      <c r="N900" t="s">
        <v>48</v>
      </c>
      <c r="O900">
        <v>3</v>
      </c>
      <c r="P900" t="str" cm="1">
        <f t="array" ref="P900">_xlfn.IFS(C900&lt;25,"18-24", C900&lt;=35,"25-35", C900&lt;=50,"36-50",TRUE,"50+")</f>
        <v>36-50</v>
      </c>
      <c r="Q900" t="str">
        <f t="shared" si="98"/>
        <v>new</v>
      </c>
      <c r="R900" t="str">
        <f t="shared" si="99"/>
        <v>high value</v>
      </c>
      <c r="S900" t="str">
        <f t="shared" si="100"/>
        <v>medium</v>
      </c>
      <c r="T900" t="str">
        <f t="shared" si="101"/>
        <v>Jul</v>
      </c>
      <c r="U900">
        <f t="shared" si="102"/>
        <v>2023</v>
      </c>
      <c r="V900" t="str">
        <f t="shared" si="103"/>
        <v>10-15</v>
      </c>
      <c r="W900" t="str">
        <f t="shared" si="104"/>
        <v>Medium</v>
      </c>
    </row>
    <row r="901" spans="1:23" x14ac:dyDescent="0.3">
      <c r="A901">
        <v>600900</v>
      </c>
      <c r="B901">
        <v>86205</v>
      </c>
      <c r="C901">
        <v>23</v>
      </c>
      <c r="D901" t="s">
        <v>7</v>
      </c>
      <c r="E901" t="s">
        <v>11</v>
      </c>
      <c r="F901" t="s">
        <v>19</v>
      </c>
      <c r="G901" t="s">
        <v>25</v>
      </c>
      <c r="H901" s="1">
        <v>45552</v>
      </c>
      <c r="I901" t="s">
        <v>33</v>
      </c>
      <c r="J901">
        <v>56</v>
      </c>
      <c r="K901">
        <v>13.9</v>
      </c>
      <c r="L901">
        <v>1047.01</v>
      </c>
      <c r="M901">
        <v>66.27</v>
      </c>
      <c r="N901" t="s">
        <v>50</v>
      </c>
      <c r="O901">
        <v>5</v>
      </c>
      <c r="P901" t="str" cm="1">
        <f t="array" ref="P901">_xlfn.IFS(C901&lt;25,"18-24", C901&lt;=35,"25-35", C901&lt;=50,"36-50",TRUE,"50+")</f>
        <v>18-24</v>
      </c>
      <c r="Q901" t="str">
        <f t="shared" si="98"/>
        <v>new</v>
      </c>
      <c r="R901" t="str">
        <f t="shared" si="99"/>
        <v>high value</v>
      </c>
      <c r="S901" t="str">
        <f t="shared" si="100"/>
        <v>High</v>
      </c>
      <c r="T901" t="str">
        <f t="shared" si="101"/>
        <v>Sep</v>
      </c>
      <c r="U901">
        <f t="shared" si="102"/>
        <v>2024</v>
      </c>
      <c r="V901" t="str">
        <f t="shared" si="103"/>
        <v>10-15</v>
      </c>
      <c r="W901" t="str">
        <f t="shared" si="104"/>
        <v>Slow</v>
      </c>
    </row>
    <row r="902" spans="1:23" x14ac:dyDescent="0.3">
      <c r="A902">
        <v>600901</v>
      </c>
      <c r="B902">
        <v>87561</v>
      </c>
      <c r="C902">
        <v>24</v>
      </c>
      <c r="D902" t="s">
        <v>7</v>
      </c>
      <c r="E902" t="s">
        <v>13</v>
      </c>
      <c r="F902" t="s">
        <v>22</v>
      </c>
      <c r="G902" t="s">
        <v>21</v>
      </c>
      <c r="H902" s="1">
        <v>44797</v>
      </c>
      <c r="I902" t="s">
        <v>33</v>
      </c>
      <c r="J902">
        <v>30</v>
      </c>
      <c r="K902">
        <v>1.8</v>
      </c>
      <c r="L902">
        <v>1020.15</v>
      </c>
      <c r="M902">
        <v>47.83</v>
      </c>
      <c r="N902" t="s">
        <v>49</v>
      </c>
      <c r="O902">
        <v>3</v>
      </c>
      <c r="P902" t="str" cm="1">
        <f t="array" ref="P902">_xlfn.IFS(C902&lt;25,"18-24", C902&lt;=35,"25-35", C902&lt;=50,"36-50",TRUE,"50+")</f>
        <v>18-24</v>
      </c>
      <c r="Q902" t="str">
        <f t="shared" si="98"/>
        <v>new</v>
      </c>
      <c r="R902" t="str">
        <f t="shared" si="99"/>
        <v>high value</v>
      </c>
      <c r="S902" t="str">
        <f t="shared" si="100"/>
        <v>medium</v>
      </c>
      <c r="T902" t="str">
        <f t="shared" si="101"/>
        <v>Aug</v>
      </c>
      <c r="U902">
        <f t="shared" si="102"/>
        <v>2022</v>
      </c>
      <c r="V902" t="str">
        <f t="shared" si="103"/>
        <v>0-5</v>
      </c>
      <c r="W902" t="str">
        <f t="shared" si="104"/>
        <v>Fast</v>
      </c>
    </row>
    <row r="903" spans="1:23" x14ac:dyDescent="0.3">
      <c r="A903">
        <v>600902</v>
      </c>
      <c r="B903">
        <v>38047</v>
      </c>
      <c r="C903">
        <v>44</v>
      </c>
      <c r="D903" t="s">
        <v>4</v>
      </c>
      <c r="E903" t="s">
        <v>8</v>
      </c>
      <c r="F903" t="s">
        <v>32</v>
      </c>
      <c r="G903" t="s">
        <v>31</v>
      </c>
      <c r="H903" s="1">
        <v>45214</v>
      </c>
      <c r="I903" t="s">
        <v>34</v>
      </c>
      <c r="J903">
        <v>20</v>
      </c>
      <c r="K903">
        <v>1.7</v>
      </c>
      <c r="L903">
        <v>556.86</v>
      </c>
      <c r="M903">
        <v>105.2</v>
      </c>
      <c r="N903" t="s">
        <v>48</v>
      </c>
      <c r="O903">
        <v>4</v>
      </c>
      <c r="P903" t="str" cm="1">
        <f t="array" ref="P903">_xlfn.IFS(C903&lt;25,"18-24", C903&lt;=35,"25-35", C903&lt;=50,"36-50",TRUE,"50+")</f>
        <v>36-50</v>
      </c>
      <c r="Q903" t="str">
        <f t="shared" si="98"/>
        <v>new</v>
      </c>
      <c r="R903" t="str">
        <f t="shared" si="99"/>
        <v>high value</v>
      </c>
      <c r="S903" t="str">
        <f t="shared" si="100"/>
        <v>medium</v>
      </c>
      <c r="T903" t="str">
        <f t="shared" si="101"/>
        <v>Oct</v>
      </c>
      <c r="U903">
        <f t="shared" si="102"/>
        <v>2023</v>
      </c>
      <c r="V903" t="str">
        <f t="shared" si="103"/>
        <v>0-5</v>
      </c>
      <c r="W903" t="str">
        <f t="shared" si="104"/>
        <v>Fast</v>
      </c>
    </row>
    <row r="904" spans="1:23" x14ac:dyDescent="0.3">
      <c r="A904">
        <v>600903</v>
      </c>
      <c r="B904">
        <v>44488</v>
      </c>
      <c r="C904">
        <v>33</v>
      </c>
      <c r="D904" t="s">
        <v>4</v>
      </c>
      <c r="E904" t="s">
        <v>16</v>
      </c>
      <c r="F904" t="s">
        <v>24</v>
      </c>
      <c r="G904" t="s">
        <v>25</v>
      </c>
      <c r="H904" s="1">
        <v>45035</v>
      </c>
      <c r="I904" t="s">
        <v>33</v>
      </c>
      <c r="J904">
        <v>38</v>
      </c>
      <c r="K904">
        <v>8.9</v>
      </c>
      <c r="L904">
        <v>1377</v>
      </c>
      <c r="M904">
        <v>98.36</v>
      </c>
      <c r="N904" t="s">
        <v>48</v>
      </c>
      <c r="O904">
        <v>1</v>
      </c>
      <c r="P904" t="str" cm="1">
        <f t="array" ref="P904">_xlfn.IFS(C904&lt;25,"18-24", C904&lt;=35,"25-35", C904&lt;=50,"36-50",TRUE,"50+")</f>
        <v>25-35</v>
      </c>
      <c r="Q904" t="str">
        <f t="shared" si="98"/>
        <v>repeat</v>
      </c>
      <c r="R904" t="str">
        <f t="shared" si="99"/>
        <v>high value</v>
      </c>
      <c r="S904" t="str">
        <f t="shared" si="100"/>
        <v>Low</v>
      </c>
      <c r="T904" t="str">
        <f t="shared" si="101"/>
        <v>Apr</v>
      </c>
      <c r="U904">
        <f t="shared" si="102"/>
        <v>2023</v>
      </c>
      <c r="V904" t="str">
        <f t="shared" si="103"/>
        <v>5-10</v>
      </c>
      <c r="W904" t="str">
        <f t="shared" si="104"/>
        <v>Medium</v>
      </c>
    </row>
    <row r="905" spans="1:23" x14ac:dyDescent="0.3">
      <c r="A905">
        <v>600904</v>
      </c>
      <c r="B905">
        <v>40339</v>
      </c>
      <c r="C905">
        <v>27</v>
      </c>
      <c r="D905" t="s">
        <v>7</v>
      </c>
      <c r="E905" t="s">
        <v>8</v>
      </c>
      <c r="F905" t="s">
        <v>22</v>
      </c>
      <c r="G905" t="s">
        <v>29</v>
      </c>
      <c r="H905" s="1">
        <v>45193</v>
      </c>
      <c r="I905" t="s">
        <v>34</v>
      </c>
      <c r="J905">
        <v>60</v>
      </c>
      <c r="K905">
        <v>1.1000000000000001</v>
      </c>
      <c r="L905">
        <v>350.14</v>
      </c>
      <c r="M905">
        <v>86.75</v>
      </c>
      <c r="N905" t="s">
        <v>48</v>
      </c>
      <c r="O905">
        <v>2</v>
      </c>
      <c r="P905" t="str" cm="1">
        <f t="array" ref="P905">_xlfn.IFS(C905&lt;25,"18-24", C905&lt;=35,"25-35", C905&lt;=50,"36-50",TRUE,"50+")</f>
        <v>25-35</v>
      </c>
      <c r="Q905" t="str">
        <f t="shared" si="98"/>
        <v>repeat</v>
      </c>
      <c r="R905" t="str">
        <f t="shared" si="99"/>
        <v>medium</v>
      </c>
      <c r="S905" t="str">
        <f t="shared" si="100"/>
        <v>Low</v>
      </c>
      <c r="T905" t="str">
        <f t="shared" si="101"/>
        <v>Sep</v>
      </c>
      <c r="U905">
        <f t="shared" si="102"/>
        <v>2023</v>
      </c>
      <c r="V905" t="str">
        <f t="shared" si="103"/>
        <v>0-5</v>
      </c>
      <c r="W905" t="str">
        <f t="shared" si="104"/>
        <v>Slow</v>
      </c>
    </row>
    <row r="906" spans="1:23" x14ac:dyDescent="0.3">
      <c r="A906">
        <v>600905</v>
      </c>
      <c r="B906">
        <v>91808</v>
      </c>
      <c r="C906">
        <v>57</v>
      </c>
      <c r="D906" t="s">
        <v>7</v>
      </c>
      <c r="E906" t="s">
        <v>13</v>
      </c>
      <c r="F906" t="s">
        <v>19</v>
      </c>
      <c r="G906" t="s">
        <v>25</v>
      </c>
      <c r="H906" s="1">
        <v>44843</v>
      </c>
      <c r="I906" t="s">
        <v>33</v>
      </c>
      <c r="J906">
        <v>38</v>
      </c>
      <c r="K906">
        <v>12</v>
      </c>
      <c r="L906">
        <v>1207</v>
      </c>
      <c r="M906">
        <v>26.93</v>
      </c>
      <c r="N906" t="s">
        <v>49</v>
      </c>
      <c r="O906">
        <v>3</v>
      </c>
      <c r="P906" t="str" cm="1">
        <f t="array" ref="P906">_xlfn.IFS(C906&lt;25,"18-24", C906&lt;=35,"25-35", C906&lt;=50,"36-50",TRUE,"50+")</f>
        <v>50+</v>
      </c>
      <c r="Q906" t="str">
        <f t="shared" si="98"/>
        <v>new</v>
      </c>
      <c r="R906" t="str">
        <f t="shared" si="99"/>
        <v>high value</v>
      </c>
      <c r="S906" t="str">
        <f t="shared" si="100"/>
        <v>medium</v>
      </c>
      <c r="T906" t="str">
        <f t="shared" si="101"/>
        <v>Oct</v>
      </c>
      <c r="U906">
        <f t="shared" si="102"/>
        <v>2022</v>
      </c>
      <c r="V906" t="str">
        <f t="shared" si="103"/>
        <v>10-15</v>
      </c>
      <c r="W906" t="str">
        <f t="shared" si="104"/>
        <v>Medium</v>
      </c>
    </row>
    <row r="907" spans="1:23" x14ac:dyDescent="0.3">
      <c r="A907">
        <v>600906</v>
      </c>
      <c r="B907">
        <v>86189</v>
      </c>
      <c r="C907">
        <v>54</v>
      </c>
      <c r="D907" t="s">
        <v>7</v>
      </c>
      <c r="E907" t="s">
        <v>15</v>
      </c>
      <c r="F907" t="s">
        <v>19</v>
      </c>
      <c r="G907" t="s">
        <v>21</v>
      </c>
      <c r="H907" s="1">
        <v>45147</v>
      </c>
      <c r="I907" t="s">
        <v>34</v>
      </c>
      <c r="J907">
        <v>63</v>
      </c>
      <c r="K907">
        <v>12.6</v>
      </c>
      <c r="L907">
        <v>1359.7</v>
      </c>
      <c r="M907">
        <v>47.62</v>
      </c>
      <c r="N907" t="s">
        <v>47</v>
      </c>
      <c r="O907">
        <v>4</v>
      </c>
      <c r="P907" t="str" cm="1">
        <f t="array" ref="P907">_xlfn.IFS(C907&lt;25,"18-24", C907&lt;=35,"25-35", C907&lt;=50,"36-50",TRUE,"50+")</f>
        <v>50+</v>
      </c>
      <c r="Q907" t="str">
        <f t="shared" si="98"/>
        <v>new</v>
      </c>
      <c r="R907" t="str">
        <f t="shared" si="99"/>
        <v>high value</v>
      </c>
      <c r="S907" t="str">
        <f t="shared" si="100"/>
        <v>medium</v>
      </c>
      <c r="T907" t="str">
        <f t="shared" si="101"/>
        <v>Aug</v>
      </c>
      <c r="U907">
        <f t="shared" si="102"/>
        <v>2023</v>
      </c>
      <c r="V907" t="str">
        <f t="shared" si="103"/>
        <v>10-15</v>
      </c>
      <c r="W907" t="str">
        <f t="shared" si="104"/>
        <v>Slow</v>
      </c>
    </row>
    <row r="908" spans="1:23" x14ac:dyDescent="0.3">
      <c r="A908">
        <v>600907</v>
      </c>
      <c r="B908">
        <v>44344</v>
      </c>
      <c r="C908">
        <v>24</v>
      </c>
      <c r="D908" t="s">
        <v>7</v>
      </c>
      <c r="E908" t="s">
        <v>16</v>
      </c>
      <c r="F908" t="s">
        <v>30</v>
      </c>
      <c r="G908" t="s">
        <v>21</v>
      </c>
      <c r="H908" s="1">
        <v>44949</v>
      </c>
      <c r="I908" t="s">
        <v>33</v>
      </c>
      <c r="J908">
        <v>71</v>
      </c>
      <c r="K908">
        <v>11.8</v>
      </c>
      <c r="L908">
        <v>1412.22</v>
      </c>
      <c r="M908">
        <v>111.62</v>
      </c>
      <c r="N908" t="s">
        <v>50</v>
      </c>
      <c r="O908">
        <v>1</v>
      </c>
      <c r="P908" t="str" cm="1">
        <f t="array" ref="P908">_xlfn.IFS(C908&lt;25,"18-24", C908&lt;=35,"25-35", C908&lt;=50,"36-50",TRUE,"50+")</f>
        <v>18-24</v>
      </c>
      <c r="Q908" t="str">
        <f t="shared" si="98"/>
        <v>new</v>
      </c>
      <c r="R908" t="str">
        <f t="shared" si="99"/>
        <v>high value</v>
      </c>
      <c r="S908" t="str">
        <f t="shared" si="100"/>
        <v>Low</v>
      </c>
      <c r="T908" t="str">
        <f t="shared" si="101"/>
        <v>Jan</v>
      </c>
      <c r="U908">
        <f t="shared" si="102"/>
        <v>2023</v>
      </c>
      <c r="V908" t="str">
        <f t="shared" si="103"/>
        <v>10-15</v>
      </c>
      <c r="W908" t="str">
        <f t="shared" si="104"/>
        <v>Slow</v>
      </c>
    </row>
    <row r="909" spans="1:23" x14ac:dyDescent="0.3">
      <c r="A909">
        <v>600908</v>
      </c>
      <c r="B909">
        <v>70292</v>
      </c>
      <c r="C909">
        <v>54</v>
      </c>
      <c r="D909" t="s">
        <v>7</v>
      </c>
      <c r="E909" t="s">
        <v>11</v>
      </c>
      <c r="F909" t="s">
        <v>30</v>
      </c>
      <c r="G909" t="s">
        <v>27</v>
      </c>
      <c r="H909" s="1">
        <v>45424</v>
      </c>
      <c r="I909" t="s">
        <v>33</v>
      </c>
      <c r="J909">
        <v>31</v>
      </c>
      <c r="K909">
        <v>2.8</v>
      </c>
      <c r="L909">
        <v>929.05</v>
      </c>
      <c r="M909">
        <v>112.77</v>
      </c>
      <c r="N909" t="s">
        <v>49</v>
      </c>
      <c r="O909">
        <v>4</v>
      </c>
      <c r="P909" t="str" cm="1">
        <f t="array" ref="P909">_xlfn.IFS(C909&lt;25,"18-24", C909&lt;=35,"25-35", C909&lt;=50,"36-50",TRUE,"50+")</f>
        <v>50+</v>
      </c>
      <c r="Q909" t="str">
        <f t="shared" si="98"/>
        <v>new</v>
      </c>
      <c r="R909" t="str">
        <f t="shared" si="99"/>
        <v>high value</v>
      </c>
      <c r="S909" t="str">
        <f t="shared" si="100"/>
        <v>medium</v>
      </c>
      <c r="T909" t="str">
        <f t="shared" si="101"/>
        <v>May</v>
      </c>
      <c r="U909">
        <f t="shared" si="102"/>
        <v>2024</v>
      </c>
      <c r="V909" t="str">
        <f t="shared" si="103"/>
        <v>0-5</v>
      </c>
      <c r="W909" t="str">
        <f t="shared" si="104"/>
        <v>Medium</v>
      </c>
    </row>
    <row r="910" spans="1:23" x14ac:dyDescent="0.3">
      <c r="A910">
        <v>600909</v>
      </c>
      <c r="B910">
        <v>69904</v>
      </c>
      <c r="C910">
        <v>23</v>
      </c>
      <c r="D910" t="s">
        <v>7</v>
      </c>
      <c r="E910" t="s">
        <v>15</v>
      </c>
      <c r="F910" t="s">
        <v>18</v>
      </c>
      <c r="G910" t="s">
        <v>31</v>
      </c>
      <c r="H910" s="1">
        <v>44873</v>
      </c>
      <c r="I910" t="s">
        <v>34</v>
      </c>
      <c r="J910">
        <v>64</v>
      </c>
      <c r="K910">
        <v>1.1000000000000001</v>
      </c>
      <c r="L910">
        <v>474.93</v>
      </c>
      <c r="M910">
        <v>94.53</v>
      </c>
      <c r="N910" t="s">
        <v>49</v>
      </c>
      <c r="O910">
        <v>4</v>
      </c>
      <c r="P910" t="str" cm="1">
        <f t="array" ref="P910">_xlfn.IFS(C910&lt;25,"18-24", C910&lt;=35,"25-35", C910&lt;=50,"36-50",TRUE,"50+")</f>
        <v>18-24</v>
      </c>
      <c r="Q910" t="str">
        <f t="shared" si="98"/>
        <v>new</v>
      </c>
      <c r="R910" t="str">
        <f t="shared" si="99"/>
        <v>medium</v>
      </c>
      <c r="S910" t="str">
        <f t="shared" si="100"/>
        <v>medium</v>
      </c>
      <c r="T910" t="str">
        <f t="shared" si="101"/>
        <v>Nov</v>
      </c>
      <c r="U910">
        <f t="shared" si="102"/>
        <v>2022</v>
      </c>
      <c r="V910" t="str">
        <f t="shared" si="103"/>
        <v>0-5</v>
      </c>
      <c r="W910" t="str">
        <f t="shared" si="104"/>
        <v>Slow</v>
      </c>
    </row>
    <row r="911" spans="1:23" x14ac:dyDescent="0.3">
      <c r="A911">
        <v>600910</v>
      </c>
      <c r="B911">
        <v>21008</v>
      </c>
      <c r="C911">
        <v>42</v>
      </c>
      <c r="D911" t="s">
        <v>4</v>
      </c>
      <c r="E911" t="s">
        <v>15</v>
      </c>
      <c r="F911" t="s">
        <v>18</v>
      </c>
      <c r="G911" t="s">
        <v>25</v>
      </c>
      <c r="H911" s="1">
        <v>44733</v>
      </c>
      <c r="I911" t="s">
        <v>33</v>
      </c>
      <c r="J911">
        <v>61</v>
      </c>
      <c r="K911">
        <v>6.6</v>
      </c>
      <c r="L911">
        <v>312.58</v>
      </c>
      <c r="M911">
        <v>38.159999999999997</v>
      </c>
      <c r="N911" t="s">
        <v>48</v>
      </c>
      <c r="O911">
        <v>1</v>
      </c>
      <c r="P911" t="str" cm="1">
        <f t="array" ref="P911">_xlfn.IFS(C911&lt;25,"18-24", C911&lt;=35,"25-35", C911&lt;=50,"36-50",TRUE,"50+")</f>
        <v>36-50</v>
      </c>
      <c r="Q911" t="str">
        <f t="shared" si="98"/>
        <v>new</v>
      </c>
      <c r="R911" t="str">
        <f t="shared" si="99"/>
        <v>medium</v>
      </c>
      <c r="S911" t="str">
        <f t="shared" si="100"/>
        <v>Low</v>
      </c>
      <c r="T911" t="str">
        <f t="shared" si="101"/>
        <v>Jun</v>
      </c>
      <c r="U911">
        <f t="shared" si="102"/>
        <v>2022</v>
      </c>
      <c r="V911" t="str">
        <f t="shared" si="103"/>
        <v>5-10</v>
      </c>
      <c r="W911" t="str">
        <f t="shared" si="104"/>
        <v>Slow</v>
      </c>
    </row>
    <row r="912" spans="1:23" x14ac:dyDescent="0.3">
      <c r="A912">
        <v>600911</v>
      </c>
      <c r="B912">
        <v>17399</v>
      </c>
      <c r="C912">
        <v>59</v>
      </c>
      <c r="D912" t="s">
        <v>7</v>
      </c>
      <c r="E912" t="s">
        <v>16</v>
      </c>
      <c r="F912" t="s">
        <v>30</v>
      </c>
      <c r="G912" t="s">
        <v>21</v>
      </c>
      <c r="H912" s="1">
        <v>45082</v>
      </c>
      <c r="I912" t="s">
        <v>34</v>
      </c>
      <c r="J912">
        <v>71</v>
      </c>
      <c r="K912">
        <v>14.3</v>
      </c>
      <c r="L912">
        <v>744.76</v>
      </c>
      <c r="M912">
        <v>59.15</v>
      </c>
      <c r="N912" t="s">
        <v>47</v>
      </c>
      <c r="O912">
        <v>2</v>
      </c>
      <c r="P912" t="str" cm="1">
        <f t="array" ref="P912">_xlfn.IFS(C912&lt;25,"18-24", C912&lt;=35,"25-35", C912&lt;=50,"36-50",TRUE,"50+")</f>
        <v>50+</v>
      </c>
      <c r="Q912" t="str">
        <f t="shared" si="98"/>
        <v>new</v>
      </c>
      <c r="R912" t="str">
        <f t="shared" si="99"/>
        <v>high value</v>
      </c>
      <c r="S912" t="str">
        <f t="shared" si="100"/>
        <v>Low</v>
      </c>
      <c r="T912" t="str">
        <f t="shared" si="101"/>
        <v>Jun</v>
      </c>
      <c r="U912">
        <f t="shared" si="102"/>
        <v>2023</v>
      </c>
      <c r="V912" t="str">
        <f t="shared" si="103"/>
        <v>10-15</v>
      </c>
      <c r="W912" t="str">
        <f t="shared" si="104"/>
        <v>Slow</v>
      </c>
    </row>
    <row r="913" spans="1:23" x14ac:dyDescent="0.3">
      <c r="A913">
        <v>600912</v>
      </c>
      <c r="B913">
        <v>26480</v>
      </c>
      <c r="C913">
        <v>45</v>
      </c>
      <c r="D913" t="s">
        <v>4</v>
      </c>
      <c r="E913" t="s">
        <v>16</v>
      </c>
      <c r="F913" t="s">
        <v>26</v>
      </c>
      <c r="G913" t="s">
        <v>29</v>
      </c>
      <c r="H913" s="1">
        <v>45477</v>
      </c>
      <c r="I913" t="s">
        <v>33</v>
      </c>
      <c r="J913">
        <v>87</v>
      </c>
      <c r="K913">
        <v>6.5</v>
      </c>
      <c r="L913">
        <v>1125.3</v>
      </c>
      <c r="M913">
        <v>90.63</v>
      </c>
      <c r="N913" t="s">
        <v>47</v>
      </c>
      <c r="O913">
        <v>1</v>
      </c>
      <c r="P913" t="str" cm="1">
        <f t="array" ref="P913">_xlfn.IFS(C913&lt;25,"18-24", C913&lt;=35,"25-35", C913&lt;=50,"36-50",TRUE,"50+")</f>
        <v>36-50</v>
      </c>
      <c r="Q913" t="str">
        <f t="shared" si="98"/>
        <v>repeat</v>
      </c>
      <c r="R913" t="str">
        <f t="shared" si="99"/>
        <v>high value</v>
      </c>
      <c r="S913" t="str">
        <f t="shared" si="100"/>
        <v>Low</v>
      </c>
      <c r="T913" t="str">
        <f t="shared" si="101"/>
        <v>Jul</v>
      </c>
      <c r="U913">
        <f t="shared" si="102"/>
        <v>2024</v>
      </c>
      <c r="V913" t="str">
        <f t="shared" si="103"/>
        <v>5-10</v>
      </c>
      <c r="W913" t="str">
        <f t="shared" si="104"/>
        <v>Slow</v>
      </c>
    </row>
    <row r="914" spans="1:23" x14ac:dyDescent="0.3">
      <c r="A914">
        <v>600913</v>
      </c>
      <c r="B914">
        <v>65709</v>
      </c>
      <c r="C914">
        <v>42</v>
      </c>
      <c r="D914" t="s">
        <v>7</v>
      </c>
      <c r="E914" t="s">
        <v>5</v>
      </c>
      <c r="F914" t="s">
        <v>18</v>
      </c>
      <c r="G914" t="s">
        <v>25</v>
      </c>
      <c r="H914" s="1">
        <v>44703</v>
      </c>
      <c r="I914" t="s">
        <v>33</v>
      </c>
      <c r="J914">
        <v>44</v>
      </c>
      <c r="K914">
        <v>10.6</v>
      </c>
      <c r="L914">
        <v>903.12</v>
      </c>
      <c r="M914">
        <v>63.54</v>
      </c>
      <c r="N914" t="s">
        <v>47</v>
      </c>
      <c r="O914">
        <v>1</v>
      </c>
      <c r="P914" t="str" cm="1">
        <f t="array" ref="P914">_xlfn.IFS(C914&lt;25,"18-24", C914&lt;=35,"25-35", C914&lt;=50,"36-50",TRUE,"50+")</f>
        <v>36-50</v>
      </c>
      <c r="Q914" t="str">
        <f t="shared" si="98"/>
        <v>new</v>
      </c>
      <c r="R914" t="str">
        <f t="shared" si="99"/>
        <v>high value</v>
      </c>
      <c r="S914" t="str">
        <f t="shared" si="100"/>
        <v>Low</v>
      </c>
      <c r="T914" t="str">
        <f t="shared" si="101"/>
        <v>May</v>
      </c>
      <c r="U914">
        <f t="shared" si="102"/>
        <v>2022</v>
      </c>
      <c r="V914" t="str">
        <f t="shared" si="103"/>
        <v>10-15</v>
      </c>
      <c r="W914" t="str">
        <f t="shared" si="104"/>
        <v>Medium</v>
      </c>
    </row>
    <row r="915" spans="1:23" x14ac:dyDescent="0.3">
      <c r="A915">
        <v>600914</v>
      </c>
      <c r="B915">
        <v>66620</v>
      </c>
      <c r="C915">
        <v>49</v>
      </c>
      <c r="D915" t="s">
        <v>4</v>
      </c>
      <c r="E915" t="s">
        <v>16</v>
      </c>
      <c r="F915" t="s">
        <v>30</v>
      </c>
      <c r="G915" t="s">
        <v>27</v>
      </c>
      <c r="H915" s="1">
        <v>45171</v>
      </c>
      <c r="I915" t="s">
        <v>33</v>
      </c>
      <c r="J915">
        <v>33</v>
      </c>
      <c r="K915">
        <v>12.6</v>
      </c>
      <c r="L915">
        <v>1180.74</v>
      </c>
      <c r="M915">
        <v>97.55</v>
      </c>
      <c r="N915" t="s">
        <v>47</v>
      </c>
      <c r="O915">
        <v>3</v>
      </c>
      <c r="P915" t="str" cm="1">
        <f t="array" ref="P915">_xlfn.IFS(C915&lt;25,"18-24", C915&lt;=35,"25-35", C915&lt;=50,"36-50",TRUE,"50+")</f>
        <v>36-50</v>
      </c>
      <c r="Q915" t="str">
        <f t="shared" si="98"/>
        <v>new</v>
      </c>
      <c r="R915" t="str">
        <f t="shared" si="99"/>
        <v>high value</v>
      </c>
      <c r="S915" t="str">
        <f t="shared" si="100"/>
        <v>medium</v>
      </c>
      <c r="T915" t="str">
        <f t="shared" si="101"/>
        <v>Sep</v>
      </c>
      <c r="U915">
        <f t="shared" si="102"/>
        <v>2023</v>
      </c>
      <c r="V915" t="str">
        <f t="shared" si="103"/>
        <v>10-15</v>
      </c>
      <c r="W915" t="str">
        <f t="shared" si="104"/>
        <v>Medium</v>
      </c>
    </row>
    <row r="916" spans="1:23" x14ac:dyDescent="0.3">
      <c r="A916">
        <v>600915</v>
      </c>
      <c r="B916">
        <v>18395</v>
      </c>
      <c r="C916">
        <v>39</v>
      </c>
      <c r="D916" t="s">
        <v>4</v>
      </c>
      <c r="E916" t="s">
        <v>16</v>
      </c>
      <c r="F916" t="s">
        <v>28</v>
      </c>
      <c r="G916" t="s">
        <v>29</v>
      </c>
      <c r="H916" s="1">
        <v>44577</v>
      </c>
      <c r="I916" t="s">
        <v>33</v>
      </c>
      <c r="J916">
        <v>37</v>
      </c>
      <c r="K916">
        <v>7.7</v>
      </c>
      <c r="L916">
        <v>420.98</v>
      </c>
      <c r="M916">
        <v>84.37</v>
      </c>
      <c r="N916" t="s">
        <v>50</v>
      </c>
      <c r="O916">
        <v>5</v>
      </c>
      <c r="P916" t="str" cm="1">
        <f t="array" ref="P916">_xlfn.IFS(C916&lt;25,"18-24", C916&lt;=35,"25-35", C916&lt;=50,"36-50",TRUE,"50+")</f>
        <v>36-50</v>
      </c>
      <c r="Q916" t="str">
        <f t="shared" si="98"/>
        <v>new</v>
      </c>
      <c r="R916" t="str">
        <f t="shared" si="99"/>
        <v>medium</v>
      </c>
      <c r="S916" t="str">
        <f t="shared" si="100"/>
        <v>High</v>
      </c>
      <c r="T916" t="str">
        <f t="shared" si="101"/>
        <v>Jan</v>
      </c>
      <c r="U916">
        <f t="shared" si="102"/>
        <v>2022</v>
      </c>
      <c r="V916" t="str">
        <f t="shared" si="103"/>
        <v>5-10</v>
      </c>
      <c r="W916" t="str">
        <f t="shared" si="104"/>
        <v>Medium</v>
      </c>
    </row>
    <row r="917" spans="1:23" x14ac:dyDescent="0.3">
      <c r="A917">
        <v>600916</v>
      </c>
      <c r="B917">
        <v>55883</v>
      </c>
      <c r="C917">
        <v>19</v>
      </c>
      <c r="D917" t="s">
        <v>4</v>
      </c>
      <c r="E917" t="s">
        <v>13</v>
      </c>
      <c r="F917" t="s">
        <v>32</v>
      </c>
      <c r="G917" t="s">
        <v>29</v>
      </c>
      <c r="H917" s="1">
        <v>45160</v>
      </c>
      <c r="I917" t="s">
        <v>33</v>
      </c>
      <c r="J917">
        <v>55</v>
      </c>
      <c r="K917">
        <v>11.3</v>
      </c>
      <c r="L917">
        <v>1386.08</v>
      </c>
      <c r="M917">
        <v>49.43</v>
      </c>
      <c r="N917" t="s">
        <v>48</v>
      </c>
      <c r="O917">
        <v>5</v>
      </c>
      <c r="P917" t="str" cm="1">
        <f t="array" ref="P917">_xlfn.IFS(C917&lt;25,"18-24", C917&lt;=35,"25-35", C917&lt;=50,"36-50",TRUE,"50+")</f>
        <v>18-24</v>
      </c>
      <c r="Q917" t="str">
        <f t="shared" si="98"/>
        <v>new</v>
      </c>
      <c r="R917" t="str">
        <f t="shared" si="99"/>
        <v>high value</v>
      </c>
      <c r="S917" t="str">
        <f t="shared" si="100"/>
        <v>High</v>
      </c>
      <c r="T917" t="str">
        <f t="shared" si="101"/>
        <v>Aug</v>
      </c>
      <c r="U917">
        <f t="shared" si="102"/>
        <v>2023</v>
      </c>
      <c r="V917" t="str">
        <f t="shared" si="103"/>
        <v>10-15</v>
      </c>
      <c r="W917" t="str">
        <f t="shared" si="104"/>
        <v>Slow</v>
      </c>
    </row>
    <row r="918" spans="1:23" x14ac:dyDescent="0.3">
      <c r="A918">
        <v>600917</v>
      </c>
      <c r="B918">
        <v>67281</v>
      </c>
      <c r="C918">
        <v>53</v>
      </c>
      <c r="D918" t="s">
        <v>7</v>
      </c>
      <c r="E918" t="s">
        <v>15</v>
      </c>
      <c r="F918" t="s">
        <v>30</v>
      </c>
      <c r="G918" t="s">
        <v>31</v>
      </c>
      <c r="H918" s="1">
        <v>45467</v>
      </c>
      <c r="I918" t="s">
        <v>34</v>
      </c>
      <c r="J918">
        <v>54</v>
      </c>
      <c r="K918">
        <v>1.9</v>
      </c>
      <c r="L918">
        <v>1202.79</v>
      </c>
      <c r="M918">
        <v>74.739999999999995</v>
      </c>
      <c r="N918" t="s">
        <v>50</v>
      </c>
      <c r="O918">
        <v>3</v>
      </c>
      <c r="P918" t="str" cm="1">
        <f t="array" ref="P918">_xlfn.IFS(C918&lt;25,"18-24", C918&lt;=35,"25-35", C918&lt;=50,"36-50",TRUE,"50+")</f>
        <v>50+</v>
      </c>
      <c r="Q918" t="str">
        <f t="shared" si="98"/>
        <v>new</v>
      </c>
      <c r="R918" t="str">
        <f t="shared" si="99"/>
        <v>high value</v>
      </c>
      <c r="S918" t="str">
        <f t="shared" si="100"/>
        <v>medium</v>
      </c>
      <c r="T918" t="str">
        <f t="shared" si="101"/>
        <v>Jun</v>
      </c>
      <c r="U918">
        <f t="shared" si="102"/>
        <v>2024</v>
      </c>
      <c r="V918" t="str">
        <f t="shared" si="103"/>
        <v>0-5</v>
      </c>
      <c r="W918" t="str">
        <f t="shared" si="104"/>
        <v>Slow</v>
      </c>
    </row>
    <row r="919" spans="1:23" x14ac:dyDescent="0.3">
      <c r="A919">
        <v>600918</v>
      </c>
      <c r="B919">
        <v>69111</v>
      </c>
      <c r="C919">
        <v>59</v>
      </c>
      <c r="D919" t="s">
        <v>7</v>
      </c>
      <c r="E919" t="s">
        <v>5</v>
      </c>
      <c r="F919" t="s">
        <v>18</v>
      </c>
      <c r="G919" t="s">
        <v>21</v>
      </c>
      <c r="H919" s="1">
        <v>44816</v>
      </c>
      <c r="I919" t="s">
        <v>33</v>
      </c>
      <c r="J919">
        <v>32</v>
      </c>
      <c r="K919">
        <v>10.5</v>
      </c>
      <c r="L919">
        <v>790.45</v>
      </c>
      <c r="M919">
        <v>56.33</v>
      </c>
      <c r="N919" t="s">
        <v>50</v>
      </c>
      <c r="O919">
        <v>2</v>
      </c>
      <c r="P919" t="str" cm="1">
        <f t="array" ref="P919">_xlfn.IFS(C919&lt;25,"18-24", C919&lt;=35,"25-35", C919&lt;=50,"36-50",TRUE,"50+")</f>
        <v>50+</v>
      </c>
      <c r="Q919" t="str">
        <f t="shared" si="98"/>
        <v>new</v>
      </c>
      <c r="R919" t="str">
        <f t="shared" si="99"/>
        <v>high value</v>
      </c>
      <c r="S919" t="str">
        <f t="shared" si="100"/>
        <v>Low</v>
      </c>
      <c r="T919" t="str">
        <f t="shared" si="101"/>
        <v>Sep</v>
      </c>
      <c r="U919">
        <f t="shared" si="102"/>
        <v>2022</v>
      </c>
      <c r="V919" t="str">
        <f t="shared" si="103"/>
        <v>10-15</v>
      </c>
      <c r="W919" t="str">
        <f t="shared" si="104"/>
        <v>Medium</v>
      </c>
    </row>
    <row r="920" spans="1:23" x14ac:dyDescent="0.3">
      <c r="A920">
        <v>600919</v>
      </c>
      <c r="B920">
        <v>66232</v>
      </c>
      <c r="C920">
        <v>28</v>
      </c>
      <c r="D920" t="s">
        <v>4</v>
      </c>
      <c r="E920" t="s">
        <v>16</v>
      </c>
      <c r="F920" t="s">
        <v>22</v>
      </c>
      <c r="G920" t="s">
        <v>27</v>
      </c>
      <c r="H920" s="1">
        <v>44885</v>
      </c>
      <c r="I920" t="s">
        <v>34</v>
      </c>
      <c r="J920">
        <v>26</v>
      </c>
      <c r="K920">
        <v>11.3</v>
      </c>
      <c r="L920">
        <v>308.57</v>
      </c>
      <c r="M920">
        <v>40.28</v>
      </c>
      <c r="N920" t="s">
        <v>50</v>
      </c>
      <c r="O920">
        <v>5</v>
      </c>
      <c r="P920" t="str" cm="1">
        <f t="array" ref="P920">_xlfn.IFS(C920&lt;25,"18-24", C920&lt;=35,"25-35", C920&lt;=50,"36-50",TRUE,"50+")</f>
        <v>25-35</v>
      </c>
      <c r="Q920" t="str">
        <f t="shared" si="98"/>
        <v>new</v>
      </c>
      <c r="R920" t="str">
        <f t="shared" si="99"/>
        <v>medium</v>
      </c>
      <c r="S920" t="str">
        <f t="shared" si="100"/>
        <v>High</v>
      </c>
      <c r="T920" t="str">
        <f t="shared" si="101"/>
        <v>Nov</v>
      </c>
      <c r="U920">
        <f t="shared" si="102"/>
        <v>2022</v>
      </c>
      <c r="V920" t="str">
        <f t="shared" si="103"/>
        <v>10-15</v>
      </c>
      <c r="W920" t="str">
        <f t="shared" si="104"/>
        <v>Fast</v>
      </c>
    </row>
    <row r="921" spans="1:23" x14ac:dyDescent="0.3">
      <c r="A921">
        <v>600920</v>
      </c>
      <c r="B921">
        <v>52477</v>
      </c>
      <c r="C921">
        <v>58</v>
      </c>
      <c r="D921" t="s">
        <v>4</v>
      </c>
      <c r="E921" t="s">
        <v>5</v>
      </c>
      <c r="F921" t="s">
        <v>24</v>
      </c>
      <c r="G921" t="s">
        <v>31</v>
      </c>
      <c r="H921" s="1">
        <v>44695</v>
      </c>
      <c r="I921" t="s">
        <v>34</v>
      </c>
      <c r="J921">
        <v>31</v>
      </c>
      <c r="K921">
        <v>12.3</v>
      </c>
      <c r="L921">
        <v>1473.42</v>
      </c>
      <c r="M921">
        <v>39.06</v>
      </c>
      <c r="N921" t="s">
        <v>49</v>
      </c>
      <c r="O921">
        <v>1</v>
      </c>
      <c r="P921" t="str" cm="1">
        <f t="array" ref="P921">_xlfn.IFS(C921&lt;25,"18-24", C921&lt;=35,"25-35", C921&lt;=50,"36-50",TRUE,"50+")</f>
        <v>50+</v>
      </c>
      <c r="Q921" t="str">
        <f t="shared" si="98"/>
        <v>new</v>
      </c>
      <c r="R921" t="str">
        <f t="shared" si="99"/>
        <v>high value</v>
      </c>
      <c r="S921" t="str">
        <f t="shared" si="100"/>
        <v>Low</v>
      </c>
      <c r="T921" t="str">
        <f t="shared" si="101"/>
        <v>May</v>
      </c>
      <c r="U921">
        <f t="shared" si="102"/>
        <v>2022</v>
      </c>
      <c r="V921" t="str">
        <f t="shared" si="103"/>
        <v>10-15</v>
      </c>
      <c r="W921" t="str">
        <f t="shared" si="104"/>
        <v>Medium</v>
      </c>
    </row>
    <row r="922" spans="1:23" x14ac:dyDescent="0.3">
      <c r="A922">
        <v>600921</v>
      </c>
      <c r="B922">
        <v>30600</v>
      </c>
      <c r="C922">
        <v>34</v>
      </c>
      <c r="D922" t="s">
        <v>7</v>
      </c>
      <c r="E922" t="s">
        <v>11</v>
      </c>
      <c r="F922" t="s">
        <v>30</v>
      </c>
      <c r="G922" t="s">
        <v>29</v>
      </c>
      <c r="H922" s="1">
        <v>44989</v>
      </c>
      <c r="I922" t="s">
        <v>33</v>
      </c>
      <c r="J922">
        <v>45</v>
      </c>
      <c r="K922">
        <v>5.6</v>
      </c>
      <c r="L922">
        <v>464.21</v>
      </c>
      <c r="M922">
        <v>58.65</v>
      </c>
      <c r="N922" t="s">
        <v>48</v>
      </c>
      <c r="O922">
        <v>2</v>
      </c>
      <c r="P922" t="str" cm="1">
        <f t="array" ref="P922">_xlfn.IFS(C922&lt;25,"18-24", C922&lt;=35,"25-35", C922&lt;=50,"36-50",TRUE,"50+")</f>
        <v>25-35</v>
      </c>
      <c r="Q922" t="str">
        <f t="shared" si="98"/>
        <v>new</v>
      </c>
      <c r="R922" t="str">
        <f t="shared" si="99"/>
        <v>medium</v>
      </c>
      <c r="S922" t="str">
        <f t="shared" si="100"/>
        <v>Low</v>
      </c>
      <c r="T922" t="str">
        <f t="shared" si="101"/>
        <v>Mar</v>
      </c>
      <c r="U922">
        <f t="shared" si="102"/>
        <v>2023</v>
      </c>
      <c r="V922" t="str">
        <f t="shared" si="103"/>
        <v>5-10</v>
      </c>
      <c r="W922" t="str">
        <f t="shared" si="104"/>
        <v>Medium</v>
      </c>
    </row>
    <row r="923" spans="1:23" x14ac:dyDescent="0.3">
      <c r="A923">
        <v>600922</v>
      </c>
      <c r="B923">
        <v>70885</v>
      </c>
      <c r="C923">
        <v>62</v>
      </c>
      <c r="D923" t="s">
        <v>4</v>
      </c>
      <c r="E923" t="s">
        <v>5</v>
      </c>
      <c r="F923" t="s">
        <v>24</v>
      </c>
      <c r="G923" t="s">
        <v>25</v>
      </c>
      <c r="H923" s="1">
        <v>45005</v>
      </c>
      <c r="I923" t="s">
        <v>33</v>
      </c>
      <c r="J923">
        <v>71</v>
      </c>
      <c r="K923">
        <v>6.2</v>
      </c>
      <c r="L923">
        <v>957.06</v>
      </c>
      <c r="M923">
        <v>23.08</v>
      </c>
      <c r="N923" t="s">
        <v>50</v>
      </c>
      <c r="O923">
        <v>1</v>
      </c>
      <c r="P923" t="str" cm="1">
        <f t="array" ref="P923">_xlfn.IFS(C923&lt;25,"18-24", C923&lt;=35,"25-35", C923&lt;=50,"36-50",TRUE,"50+")</f>
        <v>50+</v>
      </c>
      <c r="Q923" t="str">
        <f t="shared" si="98"/>
        <v>repeat</v>
      </c>
      <c r="R923" t="str">
        <f t="shared" si="99"/>
        <v>high value</v>
      </c>
      <c r="S923" t="str">
        <f t="shared" si="100"/>
        <v>Low</v>
      </c>
      <c r="T923" t="str">
        <f t="shared" si="101"/>
        <v>Mar</v>
      </c>
      <c r="U923">
        <f t="shared" si="102"/>
        <v>2023</v>
      </c>
      <c r="V923" t="str">
        <f t="shared" si="103"/>
        <v>5-10</v>
      </c>
      <c r="W923" t="str">
        <f t="shared" si="104"/>
        <v>Slow</v>
      </c>
    </row>
    <row r="924" spans="1:23" x14ac:dyDescent="0.3">
      <c r="A924">
        <v>600923</v>
      </c>
      <c r="B924">
        <v>50837</v>
      </c>
      <c r="C924">
        <v>19</v>
      </c>
      <c r="D924" t="s">
        <v>4</v>
      </c>
      <c r="E924" t="s">
        <v>11</v>
      </c>
      <c r="F924" t="s">
        <v>28</v>
      </c>
      <c r="G924" t="s">
        <v>29</v>
      </c>
      <c r="H924" s="1">
        <v>45288</v>
      </c>
      <c r="I924" t="s">
        <v>34</v>
      </c>
      <c r="J924">
        <v>73</v>
      </c>
      <c r="K924">
        <v>2.8</v>
      </c>
      <c r="L924">
        <v>1005.26</v>
      </c>
      <c r="M924">
        <v>83.28</v>
      </c>
      <c r="N924" t="s">
        <v>47</v>
      </c>
      <c r="O924">
        <v>2</v>
      </c>
      <c r="P924" t="str" cm="1">
        <f t="array" ref="P924">_xlfn.IFS(C924&lt;25,"18-24", C924&lt;=35,"25-35", C924&lt;=50,"36-50",TRUE,"50+")</f>
        <v>18-24</v>
      </c>
      <c r="Q924" t="str">
        <f t="shared" si="98"/>
        <v>new</v>
      </c>
      <c r="R924" t="str">
        <f t="shared" si="99"/>
        <v>high value</v>
      </c>
      <c r="S924" t="str">
        <f t="shared" si="100"/>
        <v>Low</v>
      </c>
      <c r="T924" t="str">
        <f t="shared" si="101"/>
        <v>Dec</v>
      </c>
      <c r="U924">
        <f t="shared" si="102"/>
        <v>2023</v>
      </c>
      <c r="V924" t="str">
        <f t="shared" si="103"/>
        <v>0-5</v>
      </c>
      <c r="W924" t="str">
        <f t="shared" si="104"/>
        <v>Slow</v>
      </c>
    </row>
    <row r="925" spans="1:23" x14ac:dyDescent="0.3">
      <c r="A925">
        <v>600924</v>
      </c>
      <c r="B925">
        <v>63594</v>
      </c>
      <c r="C925">
        <v>54</v>
      </c>
      <c r="D925" t="s">
        <v>7</v>
      </c>
      <c r="E925" t="s">
        <v>8</v>
      </c>
      <c r="F925" t="s">
        <v>32</v>
      </c>
      <c r="G925" t="s">
        <v>21</v>
      </c>
      <c r="H925" s="1">
        <v>44844</v>
      </c>
      <c r="I925" t="s">
        <v>34</v>
      </c>
      <c r="J925">
        <v>79</v>
      </c>
      <c r="K925">
        <v>2.9</v>
      </c>
      <c r="L925">
        <v>411.46</v>
      </c>
      <c r="M925">
        <v>89.5</v>
      </c>
      <c r="N925" t="s">
        <v>47</v>
      </c>
      <c r="O925">
        <v>4</v>
      </c>
      <c r="P925" t="str" cm="1">
        <f t="array" ref="P925">_xlfn.IFS(C925&lt;25,"18-24", C925&lt;=35,"25-35", C925&lt;=50,"36-50",TRUE,"50+")</f>
        <v>50+</v>
      </c>
      <c r="Q925" t="str">
        <f t="shared" si="98"/>
        <v>new</v>
      </c>
      <c r="R925" t="str">
        <f t="shared" si="99"/>
        <v>medium</v>
      </c>
      <c r="S925" t="str">
        <f t="shared" si="100"/>
        <v>medium</v>
      </c>
      <c r="T925" t="str">
        <f t="shared" si="101"/>
        <v>Oct</v>
      </c>
      <c r="U925">
        <f t="shared" si="102"/>
        <v>2022</v>
      </c>
      <c r="V925" t="str">
        <f t="shared" si="103"/>
        <v>0-5</v>
      </c>
      <c r="W925" t="str">
        <f t="shared" si="104"/>
        <v>Slow</v>
      </c>
    </row>
    <row r="926" spans="1:23" x14ac:dyDescent="0.3">
      <c r="A926">
        <v>600925</v>
      </c>
      <c r="B926">
        <v>20027</v>
      </c>
      <c r="C926">
        <v>50</v>
      </c>
      <c r="D926" t="s">
        <v>7</v>
      </c>
      <c r="E926" t="s">
        <v>13</v>
      </c>
      <c r="F926" t="s">
        <v>26</v>
      </c>
      <c r="G926" t="s">
        <v>25</v>
      </c>
      <c r="H926" s="1">
        <v>45147</v>
      </c>
      <c r="I926" t="s">
        <v>33</v>
      </c>
      <c r="J926">
        <v>53</v>
      </c>
      <c r="K926">
        <v>7</v>
      </c>
      <c r="L926">
        <v>594.29</v>
      </c>
      <c r="M926">
        <v>85.48</v>
      </c>
      <c r="N926" t="s">
        <v>50</v>
      </c>
      <c r="O926">
        <v>4</v>
      </c>
      <c r="P926" t="str" cm="1">
        <f t="array" ref="P926">_xlfn.IFS(C926&lt;25,"18-24", C926&lt;=35,"25-35", C926&lt;=50,"36-50",TRUE,"50+")</f>
        <v>36-50</v>
      </c>
      <c r="Q926" t="str">
        <f t="shared" si="98"/>
        <v>new</v>
      </c>
      <c r="R926" t="str">
        <f t="shared" si="99"/>
        <v>high value</v>
      </c>
      <c r="S926" t="str">
        <f t="shared" si="100"/>
        <v>medium</v>
      </c>
      <c r="T926" t="str">
        <f t="shared" si="101"/>
        <v>Aug</v>
      </c>
      <c r="U926">
        <f t="shared" si="102"/>
        <v>2023</v>
      </c>
      <c r="V926" t="str">
        <f t="shared" si="103"/>
        <v>5-10</v>
      </c>
      <c r="W926" t="str">
        <f t="shared" si="104"/>
        <v>Slow</v>
      </c>
    </row>
    <row r="927" spans="1:23" x14ac:dyDescent="0.3">
      <c r="A927">
        <v>600926</v>
      </c>
      <c r="B927">
        <v>47838</v>
      </c>
      <c r="C927">
        <v>54</v>
      </c>
      <c r="D927" t="s">
        <v>4</v>
      </c>
      <c r="E927" t="s">
        <v>11</v>
      </c>
      <c r="F927" t="s">
        <v>22</v>
      </c>
      <c r="G927" t="s">
        <v>21</v>
      </c>
      <c r="H927" s="1">
        <v>44978</v>
      </c>
      <c r="I927" t="s">
        <v>34</v>
      </c>
      <c r="J927">
        <v>87</v>
      </c>
      <c r="K927">
        <v>2.8</v>
      </c>
      <c r="L927">
        <v>689.71</v>
      </c>
      <c r="M927">
        <v>21.63</v>
      </c>
      <c r="N927" t="s">
        <v>50</v>
      </c>
      <c r="O927">
        <v>1</v>
      </c>
      <c r="P927" t="str" cm="1">
        <f t="array" ref="P927">_xlfn.IFS(C927&lt;25,"18-24", C927&lt;=35,"25-35", C927&lt;=50,"36-50",TRUE,"50+")</f>
        <v>50+</v>
      </c>
      <c r="Q927" t="str">
        <f t="shared" si="98"/>
        <v>new</v>
      </c>
      <c r="R927" t="str">
        <f t="shared" si="99"/>
        <v>high value</v>
      </c>
      <c r="S927" t="str">
        <f t="shared" si="100"/>
        <v>Low</v>
      </c>
      <c r="T927" t="str">
        <f t="shared" si="101"/>
        <v>Feb</v>
      </c>
      <c r="U927">
        <f t="shared" si="102"/>
        <v>2023</v>
      </c>
      <c r="V927" t="str">
        <f t="shared" si="103"/>
        <v>0-5</v>
      </c>
      <c r="W927" t="str">
        <f t="shared" si="104"/>
        <v>Slow</v>
      </c>
    </row>
    <row r="928" spans="1:23" x14ac:dyDescent="0.3">
      <c r="A928">
        <v>600927</v>
      </c>
      <c r="B928">
        <v>47331</v>
      </c>
      <c r="C928">
        <v>51</v>
      </c>
      <c r="D928" t="s">
        <v>7</v>
      </c>
      <c r="E928" t="s">
        <v>5</v>
      </c>
      <c r="F928" t="s">
        <v>24</v>
      </c>
      <c r="G928" t="s">
        <v>29</v>
      </c>
      <c r="H928" s="1">
        <v>45391</v>
      </c>
      <c r="I928" t="s">
        <v>34</v>
      </c>
      <c r="J928">
        <v>44</v>
      </c>
      <c r="K928">
        <v>1.1000000000000001</v>
      </c>
      <c r="L928">
        <v>1117.24</v>
      </c>
      <c r="M928">
        <v>95.64</v>
      </c>
      <c r="N928" t="s">
        <v>48</v>
      </c>
      <c r="O928">
        <v>1</v>
      </c>
      <c r="P928" t="str" cm="1">
        <f t="array" ref="P928">_xlfn.IFS(C928&lt;25,"18-24", C928&lt;=35,"25-35", C928&lt;=50,"36-50",TRUE,"50+")</f>
        <v>50+</v>
      </c>
      <c r="Q928" t="str">
        <f t="shared" si="98"/>
        <v>new</v>
      </c>
      <c r="R928" t="str">
        <f t="shared" si="99"/>
        <v>high value</v>
      </c>
      <c r="S928" t="str">
        <f t="shared" si="100"/>
        <v>Low</v>
      </c>
      <c r="T928" t="str">
        <f t="shared" si="101"/>
        <v>Apr</v>
      </c>
      <c r="U928">
        <f t="shared" si="102"/>
        <v>2024</v>
      </c>
      <c r="V928" t="str">
        <f t="shared" si="103"/>
        <v>0-5</v>
      </c>
      <c r="W928" t="str">
        <f t="shared" si="104"/>
        <v>Medium</v>
      </c>
    </row>
    <row r="929" spans="1:23" x14ac:dyDescent="0.3">
      <c r="A929">
        <v>600928</v>
      </c>
      <c r="B929">
        <v>32480</v>
      </c>
      <c r="C929">
        <v>28</v>
      </c>
      <c r="D929" t="s">
        <v>4</v>
      </c>
      <c r="E929" t="s">
        <v>11</v>
      </c>
      <c r="F929" t="s">
        <v>30</v>
      </c>
      <c r="G929" t="s">
        <v>27</v>
      </c>
      <c r="H929" s="1">
        <v>44820</v>
      </c>
      <c r="I929" t="s">
        <v>33</v>
      </c>
      <c r="J929">
        <v>21</v>
      </c>
      <c r="K929">
        <v>13.6</v>
      </c>
      <c r="L929">
        <v>978.95</v>
      </c>
      <c r="M929">
        <v>109.66</v>
      </c>
      <c r="N929" t="s">
        <v>50</v>
      </c>
      <c r="O929">
        <v>5</v>
      </c>
      <c r="P929" t="str" cm="1">
        <f t="array" ref="P929">_xlfn.IFS(C929&lt;25,"18-24", C929&lt;=35,"25-35", C929&lt;=50,"36-50",TRUE,"50+")</f>
        <v>25-35</v>
      </c>
      <c r="Q929" t="str">
        <f t="shared" si="98"/>
        <v>new</v>
      </c>
      <c r="R929" t="str">
        <f t="shared" si="99"/>
        <v>high value</v>
      </c>
      <c r="S929" t="str">
        <f t="shared" si="100"/>
        <v>High</v>
      </c>
      <c r="T929" t="str">
        <f t="shared" si="101"/>
        <v>Sep</v>
      </c>
      <c r="U929">
        <f t="shared" si="102"/>
        <v>2022</v>
      </c>
      <c r="V929" t="str">
        <f t="shared" si="103"/>
        <v>10-15</v>
      </c>
      <c r="W929" t="str">
        <f t="shared" si="104"/>
        <v>Fast</v>
      </c>
    </row>
    <row r="930" spans="1:23" x14ac:dyDescent="0.3">
      <c r="A930">
        <v>600929</v>
      </c>
      <c r="B930">
        <v>26529</v>
      </c>
      <c r="C930">
        <v>59</v>
      </c>
      <c r="D930" t="s">
        <v>4</v>
      </c>
      <c r="E930" t="s">
        <v>15</v>
      </c>
      <c r="F930" t="s">
        <v>19</v>
      </c>
      <c r="G930" t="s">
        <v>31</v>
      </c>
      <c r="H930" s="1">
        <v>44737</v>
      </c>
      <c r="I930" t="s">
        <v>34</v>
      </c>
      <c r="J930">
        <v>41</v>
      </c>
      <c r="K930">
        <v>9</v>
      </c>
      <c r="L930">
        <v>636.48</v>
      </c>
      <c r="M930">
        <v>78.69</v>
      </c>
      <c r="N930" t="s">
        <v>50</v>
      </c>
      <c r="O930">
        <v>1</v>
      </c>
      <c r="P930" t="str" cm="1">
        <f t="array" ref="P930">_xlfn.IFS(C930&lt;25,"18-24", C930&lt;=35,"25-35", C930&lt;=50,"36-50",TRUE,"50+")</f>
        <v>50+</v>
      </c>
      <c r="Q930" t="str">
        <f t="shared" si="98"/>
        <v>new</v>
      </c>
      <c r="R930" t="str">
        <f t="shared" si="99"/>
        <v>high value</v>
      </c>
      <c r="S930" t="str">
        <f t="shared" si="100"/>
        <v>Low</v>
      </c>
      <c r="T930" t="str">
        <f t="shared" si="101"/>
        <v>Jun</v>
      </c>
      <c r="U930">
        <f t="shared" si="102"/>
        <v>2022</v>
      </c>
      <c r="V930" t="str">
        <f t="shared" si="103"/>
        <v>5-10</v>
      </c>
      <c r="W930" t="str">
        <f t="shared" si="104"/>
        <v>Medium</v>
      </c>
    </row>
    <row r="931" spans="1:23" x14ac:dyDescent="0.3">
      <c r="A931">
        <v>600930</v>
      </c>
      <c r="B931">
        <v>75761</v>
      </c>
      <c r="C931">
        <v>40</v>
      </c>
      <c r="D931" t="s">
        <v>7</v>
      </c>
      <c r="E931" t="s">
        <v>15</v>
      </c>
      <c r="F931" t="s">
        <v>30</v>
      </c>
      <c r="G931" t="s">
        <v>31</v>
      </c>
      <c r="H931" s="1">
        <v>45180</v>
      </c>
      <c r="I931" t="s">
        <v>34</v>
      </c>
      <c r="J931">
        <v>66</v>
      </c>
      <c r="K931">
        <v>2.8</v>
      </c>
      <c r="L931">
        <v>194.21</v>
      </c>
      <c r="M931">
        <v>28.96</v>
      </c>
      <c r="N931" t="s">
        <v>47</v>
      </c>
      <c r="O931">
        <v>2</v>
      </c>
      <c r="P931" t="str" cm="1">
        <f t="array" ref="P931">_xlfn.IFS(C931&lt;25,"18-24", C931&lt;=35,"25-35", C931&lt;=50,"36-50",TRUE,"50+")</f>
        <v>36-50</v>
      </c>
      <c r="Q931" t="str">
        <f t="shared" si="98"/>
        <v>new</v>
      </c>
      <c r="R931" t="str">
        <f t="shared" si="99"/>
        <v>low</v>
      </c>
      <c r="S931" t="str">
        <f t="shared" si="100"/>
        <v>Low</v>
      </c>
      <c r="T931" t="str">
        <f t="shared" si="101"/>
        <v>Sep</v>
      </c>
      <c r="U931">
        <f t="shared" si="102"/>
        <v>2023</v>
      </c>
      <c r="V931" t="str">
        <f t="shared" si="103"/>
        <v>0-5</v>
      </c>
      <c r="W931" t="str">
        <f t="shared" si="104"/>
        <v>Slow</v>
      </c>
    </row>
    <row r="932" spans="1:23" x14ac:dyDescent="0.3">
      <c r="A932">
        <v>600931</v>
      </c>
      <c r="B932">
        <v>59779</v>
      </c>
      <c r="C932">
        <v>47</v>
      </c>
      <c r="D932" t="s">
        <v>7</v>
      </c>
      <c r="E932" t="s">
        <v>5</v>
      </c>
      <c r="F932" t="s">
        <v>32</v>
      </c>
      <c r="G932" t="s">
        <v>23</v>
      </c>
      <c r="H932" s="1">
        <v>44941</v>
      </c>
      <c r="I932" t="s">
        <v>34</v>
      </c>
      <c r="J932">
        <v>21</v>
      </c>
      <c r="K932">
        <v>3.3</v>
      </c>
      <c r="L932">
        <v>972.44</v>
      </c>
      <c r="M932">
        <v>21.75</v>
      </c>
      <c r="N932" t="s">
        <v>49</v>
      </c>
      <c r="O932">
        <v>4</v>
      </c>
      <c r="P932" t="str" cm="1">
        <f t="array" ref="P932">_xlfn.IFS(C932&lt;25,"18-24", C932&lt;=35,"25-35", C932&lt;=50,"36-50",TRUE,"50+")</f>
        <v>36-50</v>
      </c>
      <c r="Q932" t="str">
        <f t="shared" si="98"/>
        <v>new</v>
      </c>
      <c r="R932" t="str">
        <f t="shared" si="99"/>
        <v>high value</v>
      </c>
      <c r="S932" t="str">
        <f t="shared" si="100"/>
        <v>medium</v>
      </c>
      <c r="T932" t="str">
        <f t="shared" si="101"/>
        <v>Jan</v>
      </c>
      <c r="U932">
        <f t="shared" si="102"/>
        <v>2023</v>
      </c>
      <c r="V932" t="str">
        <f t="shared" si="103"/>
        <v>0-5</v>
      </c>
      <c r="W932" t="str">
        <f t="shared" si="104"/>
        <v>Fast</v>
      </c>
    </row>
    <row r="933" spans="1:23" x14ac:dyDescent="0.3">
      <c r="A933">
        <v>600932</v>
      </c>
      <c r="B933">
        <v>43021</v>
      </c>
      <c r="C933">
        <v>24</v>
      </c>
      <c r="D933" t="s">
        <v>7</v>
      </c>
      <c r="E933" t="s">
        <v>15</v>
      </c>
      <c r="F933" t="s">
        <v>22</v>
      </c>
      <c r="G933" t="s">
        <v>29</v>
      </c>
      <c r="H933" s="1">
        <v>44761</v>
      </c>
      <c r="I933" t="s">
        <v>34</v>
      </c>
      <c r="J933">
        <v>50</v>
      </c>
      <c r="K933">
        <v>11.2</v>
      </c>
      <c r="L933">
        <v>1249.32</v>
      </c>
      <c r="M933">
        <v>31.17</v>
      </c>
      <c r="N933" t="s">
        <v>47</v>
      </c>
      <c r="O933">
        <v>5</v>
      </c>
      <c r="P933" t="str" cm="1">
        <f t="array" ref="P933">_xlfn.IFS(C933&lt;25,"18-24", C933&lt;=35,"25-35", C933&lt;=50,"36-50",TRUE,"50+")</f>
        <v>18-24</v>
      </c>
      <c r="Q933" t="str">
        <f t="shared" si="98"/>
        <v>new</v>
      </c>
      <c r="R933" t="str">
        <f t="shared" si="99"/>
        <v>high value</v>
      </c>
      <c r="S933" t="str">
        <f t="shared" si="100"/>
        <v>High</v>
      </c>
      <c r="T933" t="str">
        <f t="shared" si="101"/>
        <v>Jul</v>
      </c>
      <c r="U933">
        <f t="shared" si="102"/>
        <v>2022</v>
      </c>
      <c r="V933" t="str">
        <f t="shared" si="103"/>
        <v>10-15</v>
      </c>
      <c r="W933" t="str">
        <f t="shared" si="104"/>
        <v>Slow</v>
      </c>
    </row>
    <row r="934" spans="1:23" x14ac:dyDescent="0.3">
      <c r="A934">
        <v>600933</v>
      </c>
      <c r="B934">
        <v>71838</v>
      </c>
      <c r="C934">
        <v>38</v>
      </c>
      <c r="D934" t="s">
        <v>7</v>
      </c>
      <c r="E934" t="s">
        <v>13</v>
      </c>
      <c r="F934" t="s">
        <v>32</v>
      </c>
      <c r="G934" t="s">
        <v>27</v>
      </c>
      <c r="H934" s="1">
        <v>45167</v>
      </c>
      <c r="I934" t="s">
        <v>34</v>
      </c>
      <c r="J934">
        <v>73</v>
      </c>
      <c r="K934">
        <v>10.7</v>
      </c>
      <c r="L934">
        <v>421.52</v>
      </c>
      <c r="M934">
        <v>84.72</v>
      </c>
      <c r="N934" t="s">
        <v>47</v>
      </c>
      <c r="O934">
        <v>4</v>
      </c>
      <c r="P934" t="str" cm="1">
        <f t="array" ref="P934">_xlfn.IFS(C934&lt;25,"18-24", C934&lt;=35,"25-35", C934&lt;=50,"36-50",TRUE,"50+")</f>
        <v>36-50</v>
      </c>
      <c r="Q934" t="str">
        <f t="shared" si="98"/>
        <v>new</v>
      </c>
      <c r="R934" t="str">
        <f t="shared" si="99"/>
        <v>medium</v>
      </c>
      <c r="S934" t="str">
        <f t="shared" si="100"/>
        <v>medium</v>
      </c>
      <c r="T934" t="str">
        <f t="shared" si="101"/>
        <v>Aug</v>
      </c>
      <c r="U934">
        <f t="shared" si="102"/>
        <v>2023</v>
      </c>
      <c r="V934" t="str">
        <f t="shared" si="103"/>
        <v>10-15</v>
      </c>
      <c r="W934" t="str">
        <f t="shared" si="104"/>
        <v>Slow</v>
      </c>
    </row>
    <row r="935" spans="1:23" x14ac:dyDescent="0.3">
      <c r="A935">
        <v>600934</v>
      </c>
      <c r="B935">
        <v>59432</v>
      </c>
      <c r="C935">
        <v>49</v>
      </c>
      <c r="D935" t="s">
        <v>4</v>
      </c>
      <c r="E935" t="s">
        <v>13</v>
      </c>
      <c r="F935" t="s">
        <v>26</v>
      </c>
      <c r="G935" t="s">
        <v>27</v>
      </c>
      <c r="H935" s="1">
        <v>45434</v>
      </c>
      <c r="I935" t="s">
        <v>33</v>
      </c>
      <c r="J935">
        <v>49</v>
      </c>
      <c r="K935">
        <v>3.8</v>
      </c>
      <c r="L935">
        <v>1278.07</v>
      </c>
      <c r="M935">
        <v>75.06</v>
      </c>
      <c r="N935" t="s">
        <v>48</v>
      </c>
      <c r="O935">
        <v>1</v>
      </c>
      <c r="P935" t="str" cm="1">
        <f t="array" ref="P935">_xlfn.IFS(C935&lt;25,"18-24", C935&lt;=35,"25-35", C935&lt;=50,"36-50",TRUE,"50+")</f>
        <v>36-50</v>
      </c>
      <c r="Q935" t="str">
        <f t="shared" si="98"/>
        <v>new</v>
      </c>
      <c r="R935" t="str">
        <f t="shared" si="99"/>
        <v>high value</v>
      </c>
      <c r="S935" t="str">
        <f t="shared" si="100"/>
        <v>Low</v>
      </c>
      <c r="T935" t="str">
        <f t="shared" si="101"/>
        <v>May</v>
      </c>
      <c r="U935">
        <f t="shared" si="102"/>
        <v>2024</v>
      </c>
      <c r="V935" t="str">
        <f t="shared" si="103"/>
        <v>0-5</v>
      </c>
      <c r="W935" t="str">
        <f t="shared" si="104"/>
        <v>Slow</v>
      </c>
    </row>
    <row r="936" spans="1:23" x14ac:dyDescent="0.3">
      <c r="A936">
        <v>600935</v>
      </c>
      <c r="B936">
        <v>13948</v>
      </c>
      <c r="C936">
        <v>45</v>
      </c>
      <c r="D936" t="s">
        <v>7</v>
      </c>
      <c r="E936" t="s">
        <v>5</v>
      </c>
      <c r="F936" t="s">
        <v>18</v>
      </c>
      <c r="G936" t="s">
        <v>21</v>
      </c>
      <c r="H936" s="1">
        <v>45617</v>
      </c>
      <c r="I936" t="s">
        <v>33</v>
      </c>
      <c r="J936">
        <v>84</v>
      </c>
      <c r="K936">
        <v>8.9</v>
      </c>
      <c r="L936">
        <v>763.07</v>
      </c>
      <c r="M936">
        <v>88.14</v>
      </c>
      <c r="N936" t="s">
        <v>49</v>
      </c>
      <c r="O936">
        <v>1</v>
      </c>
      <c r="P936" t="str" cm="1">
        <f t="array" ref="P936">_xlfn.IFS(C936&lt;25,"18-24", C936&lt;=35,"25-35", C936&lt;=50,"36-50",TRUE,"50+")</f>
        <v>36-50</v>
      </c>
      <c r="Q936" t="str">
        <f t="shared" si="98"/>
        <v>new</v>
      </c>
      <c r="R936" t="str">
        <f t="shared" si="99"/>
        <v>high value</v>
      </c>
      <c r="S936" t="str">
        <f t="shared" si="100"/>
        <v>Low</v>
      </c>
      <c r="T936" t="str">
        <f t="shared" si="101"/>
        <v>Nov</v>
      </c>
      <c r="U936">
        <f t="shared" si="102"/>
        <v>2024</v>
      </c>
      <c r="V936" t="str">
        <f t="shared" si="103"/>
        <v>5-10</v>
      </c>
      <c r="W936" t="str">
        <f t="shared" si="104"/>
        <v>Slow</v>
      </c>
    </row>
    <row r="937" spans="1:23" x14ac:dyDescent="0.3">
      <c r="A937">
        <v>600936</v>
      </c>
      <c r="B937">
        <v>70241</v>
      </c>
      <c r="C937">
        <v>42</v>
      </c>
      <c r="D937" t="s">
        <v>4</v>
      </c>
      <c r="E937" t="s">
        <v>5</v>
      </c>
      <c r="F937" t="s">
        <v>22</v>
      </c>
      <c r="G937" t="s">
        <v>25</v>
      </c>
      <c r="H937" s="1">
        <v>45264</v>
      </c>
      <c r="I937" t="s">
        <v>33</v>
      </c>
      <c r="J937">
        <v>53</v>
      </c>
      <c r="K937">
        <v>11.7</v>
      </c>
      <c r="L937">
        <v>836.3</v>
      </c>
      <c r="M937">
        <v>29.38</v>
      </c>
      <c r="N937" t="s">
        <v>50</v>
      </c>
      <c r="O937">
        <v>5</v>
      </c>
      <c r="P937" t="str" cm="1">
        <f t="array" ref="P937">_xlfn.IFS(C937&lt;25,"18-24", C937&lt;=35,"25-35", C937&lt;=50,"36-50",TRUE,"50+")</f>
        <v>36-50</v>
      </c>
      <c r="Q937" t="str">
        <f t="shared" si="98"/>
        <v>new</v>
      </c>
      <c r="R937" t="str">
        <f t="shared" si="99"/>
        <v>high value</v>
      </c>
      <c r="S937" t="str">
        <f t="shared" si="100"/>
        <v>High</v>
      </c>
      <c r="T937" t="str">
        <f t="shared" si="101"/>
        <v>Dec</v>
      </c>
      <c r="U937">
        <f t="shared" si="102"/>
        <v>2023</v>
      </c>
      <c r="V937" t="str">
        <f t="shared" si="103"/>
        <v>10-15</v>
      </c>
      <c r="W937" t="str">
        <f t="shared" si="104"/>
        <v>Slow</v>
      </c>
    </row>
    <row r="938" spans="1:23" x14ac:dyDescent="0.3">
      <c r="A938">
        <v>600937</v>
      </c>
      <c r="B938">
        <v>92530</v>
      </c>
      <c r="C938">
        <v>23</v>
      </c>
      <c r="D938" t="s">
        <v>4</v>
      </c>
      <c r="E938" t="s">
        <v>13</v>
      </c>
      <c r="F938" t="s">
        <v>24</v>
      </c>
      <c r="G938" t="s">
        <v>29</v>
      </c>
      <c r="H938" s="1">
        <v>45355</v>
      </c>
      <c r="I938" t="s">
        <v>33</v>
      </c>
      <c r="J938">
        <v>62</v>
      </c>
      <c r="K938">
        <v>7.1</v>
      </c>
      <c r="L938">
        <v>1289.9100000000001</v>
      </c>
      <c r="M938">
        <v>68.930000000000007</v>
      </c>
      <c r="N938" t="s">
        <v>50</v>
      </c>
      <c r="O938">
        <v>5</v>
      </c>
      <c r="P938" t="str" cm="1">
        <f t="array" ref="P938">_xlfn.IFS(C938&lt;25,"18-24", C938&lt;=35,"25-35", C938&lt;=50,"36-50",TRUE,"50+")</f>
        <v>18-24</v>
      </c>
      <c r="Q938" t="str">
        <f t="shared" si="98"/>
        <v>new</v>
      </c>
      <c r="R938" t="str">
        <f t="shared" si="99"/>
        <v>high value</v>
      </c>
      <c r="S938" t="str">
        <f t="shared" si="100"/>
        <v>High</v>
      </c>
      <c r="T938" t="str">
        <f t="shared" si="101"/>
        <v>Mar</v>
      </c>
      <c r="U938">
        <f t="shared" si="102"/>
        <v>2024</v>
      </c>
      <c r="V938" t="str">
        <f t="shared" si="103"/>
        <v>5-10</v>
      </c>
      <c r="W938" t="str">
        <f t="shared" si="104"/>
        <v>Slow</v>
      </c>
    </row>
    <row r="939" spans="1:23" x14ac:dyDescent="0.3">
      <c r="A939">
        <v>600938</v>
      </c>
      <c r="B939">
        <v>12120</v>
      </c>
      <c r="C939">
        <v>35</v>
      </c>
      <c r="D939" t="s">
        <v>7</v>
      </c>
      <c r="E939" t="s">
        <v>5</v>
      </c>
      <c r="F939" t="s">
        <v>24</v>
      </c>
      <c r="G939" t="s">
        <v>27</v>
      </c>
      <c r="H939" s="1">
        <v>44622</v>
      </c>
      <c r="I939" t="s">
        <v>33</v>
      </c>
      <c r="J939">
        <v>27</v>
      </c>
      <c r="K939">
        <v>9.1</v>
      </c>
      <c r="L939">
        <v>901.82</v>
      </c>
      <c r="M939">
        <v>52.36</v>
      </c>
      <c r="N939" t="s">
        <v>49</v>
      </c>
      <c r="O939">
        <v>1</v>
      </c>
      <c r="P939" t="str" cm="1">
        <f t="array" ref="P939">_xlfn.IFS(C939&lt;25,"18-24", C939&lt;=35,"25-35", C939&lt;=50,"36-50",TRUE,"50+")</f>
        <v>25-35</v>
      </c>
      <c r="Q939" t="str">
        <f t="shared" si="98"/>
        <v>repeat</v>
      </c>
      <c r="R939" t="str">
        <f t="shared" si="99"/>
        <v>high value</v>
      </c>
      <c r="S939" t="str">
        <f t="shared" si="100"/>
        <v>Low</v>
      </c>
      <c r="T939" t="str">
        <f t="shared" si="101"/>
        <v>Mar</v>
      </c>
      <c r="U939">
        <f t="shared" si="102"/>
        <v>2022</v>
      </c>
      <c r="V939" t="str">
        <f t="shared" si="103"/>
        <v>5-10</v>
      </c>
      <c r="W939" t="str">
        <f t="shared" si="104"/>
        <v>Fast</v>
      </c>
    </row>
    <row r="940" spans="1:23" x14ac:dyDescent="0.3">
      <c r="A940">
        <v>600939</v>
      </c>
      <c r="B940">
        <v>84342</v>
      </c>
      <c r="C940">
        <v>25</v>
      </c>
      <c r="D940" t="s">
        <v>7</v>
      </c>
      <c r="E940" t="s">
        <v>15</v>
      </c>
      <c r="F940" t="s">
        <v>32</v>
      </c>
      <c r="G940" t="s">
        <v>23</v>
      </c>
      <c r="H940" s="1">
        <v>44771</v>
      </c>
      <c r="I940" t="s">
        <v>33</v>
      </c>
      <c r="J940">
        <v>70</v>
      </c>
      <c r="K940">
        <v>2.1</v>
      </c>
      <c r="L940">
        <v>727.13</v>
      </c>
      <c r="M940">
        <v>93.29</v>
      </c>
      <c r="N940" t="s">
        <v>47</v>
      </c>
      <c r="O940">
        <v>2</v>
      </c>
      <c r="P940" t="str" cm="1">
        <f t="array" ref="P940">_xlfn.IFS(C940&lt;25,"18-24", C940&lt;=35,"25-35", C940&lt;=50,"36-50",TRUE,"50+")</f>
        <v>25-35</v>
      </c>
      <c r="Q940" t="str">
        <f t="shared" si="98"/>
        <v>new</v>
      </c>
      <c r="R940" t="str">
        <f t="shared" si="99"/>
        <v>high value</v>
      </c>
      <c r="S940" t="str">
        <f t="shared" si="100"/>
        <v>Low</v>
      </c>
      <c r="T940" t="str">
        <f t="shared" si="101"/>
        <v>Jul</v>
      </c>
      <c r="U940">
        <f t="shared" si="102"/>
        <v>2022</v>
      </c>
      <c r="V940" t="str">
        <f t="shared" si="103"/>
        <v>0-5</v>
      </c>
      <c r="W940" t="str">
        <f t="shared" si="104"/>
        <v>Slow</v>
      </c>
    </row>
    <row r="941" spans="1:23" x14ac:dyDescent="0.3">
      <c r="A941">
        <v>600940</v>
      </c>
      <c r="B941">
        <v>37737</v>
      </c>
      <c r="C941">
        <v>27</v>
      </c>
      <c r="D941" t="s">
        <v>7</v>
      </c>
      <c r="E941" t="s">
        <v>16</v>
      </c>
      <c r="F941" t="s">
        <v>19</v>
      </c>
      <c r="G941" t="s">
        <v>25</v>
      </c>
      <c r="H941" s="1">
        <v>45131</v>
      </c>
      <c r="I941" t="s">
        <v>34</v>
      </c>
      <c r="J941">
        <v>42</v>
      </c>
      <c r="K941">
        <v>8.1</v>
      </c>
      <c r="L941">
        <v>1352.6</v>
      </c>
      <c r="M941">
        <v>37.07</v>
      </c>
      <c r="N941" t="s">
        <v>47</v>
      </c>
      <c r="O941">
        <v>3</v>
      </c>
      <c r="P941" t="str" cm="1">
        <f t="array" ref="P941">_xlfn.IFS(C941&lt;25,"18-24", C941&lt;=35,"25-35", C941&lt;=50,"36-50",TRUE,"50+")</f>
        <v>25-35</v>
      </c>
      <c r="Q941" t="str">
        <f t="shared" si="98"/>
        <v>new</v>
      </c>
      <c r="R941" t="str">
        <f t="shared" si="99"/>
        <v>high value</v>
      </c>
      <c r="S941" t="str">
        <f t="shared" si="100"/>
        <v>medium</v>
      </c>
      <c r="T941" t="str">
        <f t="shared" si="101"/>
        <v>Jul</v>
      </c>
      <c r="U941">
        <f t="shared" si="102"/>
        <v>2023</v>
      </c>
      <c r="V941" t="str">
        <f t="shared" si="103"/>
        <v>5-10</v>
      </c>
      <c r="W941" t="str">
        <f t="shared" si="104"/>
        <v>Medium</v>
      </c>
    </row>
    <row r="942" spans="1:23" x14ac:dyDescent="0.3">
      <c r="A942">
        <v>600941</v>
      </c>
      <c r="B942">
        <v>52979</v>
      </c>
      <c r="C942">
        <v>56</v>
      </c>
      <c r="D942" t="s">
        <v>7</v>
      </c>
      <c r="E942" t="s">
        <v>16</v>
      </c>
      <c r="F942" t="s">
        <v>32</v>
      </c>
      <c r="G942" t="s">
        <v>25</v>
      </c>
      <c r="H942" s="1">
        <v>45264</v>
      </c>
      <c r="I942" t="s">
        <v>34</v>
      </c>
      <c r="J942">
        <v>22</v>
      </c>
      <c r="K942">
        <v>4</v>
      </c>
      <c r="L942">
        <v>1250.22</v>
      </c>
      <c r="M942">
        <v>47.65</v>
      </c>
      <c r="N942" t="s">
        <v>48</v>
      </c>
      <c r="O942">
        <v>1</v>
      </c>
      <c r="P942" t="str" cm="1">
        <f t="array" ref="P942">_xlfn.IFS(C942&lt;25,"18-24", C942&lt;=35,"25-35", C942&lt;=50,"36-50",TRUE,"50+")</f>
        <v>50+</v>
      </c>
      <c r="Q942" t="str">
        <f t="shared" si="98"/>
        <v>new</v>
      </c>
      <c r="R942" t="str">
        <f t="shared" si="99"/>
        <v>high value</v>
      </c>
      <c r="S942" t="str">
        <f t="shared" si="100"/>
        <v>Low</v>
      </c>
      <c r="T942" t="str">
        <f t="shared" si="101"/>
        <v>Dec</v>
      </c>
      <c r="U942">
        <f t="shared" si="102"/>
        <v>2023</v>
      </c>
      <c r="V942" t="str">
        <f t="shared" si="103"/>
        <v>0-5</v>
      </c>
      <c r="W942" t="str">
        <f t="shared" si="104"/>
        <v>Fast</v>
      </c>
    </row>
    <row r="943" spans="1:23" x14ac:dyDescent="0.3">
      <c r="A943">
        <v>600942</v>
      </c>
      <c r="B943">
        <v>44057</v>
      </c>
      <c r="C943">
        <v>57</v>
      </c>
      <c r="D943" t="s">
        <v>4</v>
      </c>
      <c r="E943" t="s">
        <v>8</v>
      </c>
      <c r="F943" t="s">
        <v>22</v>
      </c>
      <c r="G943" t="s">
        <v>29</v>
      </c>
      <c r="H943" s="1">
        <v>45436</v>
      </c>
      <c r="I943" t="s">
        <v>33</v>
      </c>
      <c r="J943">
        <v>83</v>
      </c>
      <c r="K943">
        <v>1.5</v>
      </c>
      <c r="L943">
        <v>243.85</v>
      </c>
      <c r="M943">
        <v>117.79</v>
      </c>
      <c r="N943" t="s">
        <v>49</v>
      </c>
      <c r="O943">
        <v>5</v>
      </c>
      <c r="P943" t="str" cm="1">
        <f t="array" ref="P943">_xlfn.IFS(C943&lt;25,"18-24", C943&lt;=35,"25-35", C943&lt;=50,"36-50",TRUE,"50+")</f>
        <v>50+</v>
      </c>
      <c r="Q943" t="str">
        <f t="shared" si="98"/>
        <v>new</v>
      </c>
      <c r="R943" t="str">
        <f t="shared" si="99"/>
        <v>low</v>
      </c>
      <c r="S943" t="str">
        <f t="shared" si="100"/>
        <v>High</v>
      </c>
      <c r="T943" t="str">
        <f t="shared" si="101"/>
        <v>May</v>
      </c>
      <c r="U943">
        <f t="shared" si="102"/>
        <v>2024</v>
      </c>
      <c r="V943" t="str">
        <f t="shared" si="103"/>
        <v>0-5</v>
      </c>
      <c r="W943" t="str">
        <f t="shared" si="104"/>
        <v>Slow</v>
      </c>
    </row>
    <row r="944" spans="1:23" x14ac:dyDescent="0.3">
      <c r="A944">
        <v>600943</v>
      </c>
      <c r="B944">
        <v>15875</v>
      </c>
      <c r="C944">
        <v>52</v>
      </c>
      <c r="D944" t="s">
        <v>4</v>
      </c>
      <c r="E944" t="s">
        <v>15</v>
      </c>
      <c r="F944" t="s">
        <v>32</v>
      </c>
      <c r="G944" t="s">
        <v>27</v>
      </c>
      <c r="H944" s="1">
        <v>44690</v>
      </c>
      <c r="I944" t="s">
        <v>33</v>
      </c>
      <c r="J944">
        <v>79</v>
      </c>
      <c r="K944">
        <v>10.7</v>
      </c>
      <c r="L944">
        <v>435.6</v>
      </c>
      <c r="M944">
        <v>76.58</v>
      </c>
      <c r="N944" t="s">
        <v>47</v>
      </c>
      <c r="O944">
        <v>3</v>
      </c>
      <c r="P944" t="str" cm="1">
        <f t="array" ref="P944">_xlfn.IFS(C944&lt;25,"18-24", C944&lt;=35,"25-35", C944&lt;=50,"36-50",TRUE,"50+")</f>
        <v>50+</v>
      </c>
      <c r="Q944" t="str">
        <f t="shared" si="98"/>
        <v>new</v>
      </c>
      <c r="R944" t="str">
        <f t="shared" si="99"/>
        <v>medium</v>
      </c>
      <c r="S944" t="str">
        <f t="shared" si="100"/>
        <v>medium</v>
      </c>
      <c r="T944" t="str">
        <f t="shared" si="101"/>
        <v>May</v>
      </c>
      <c r="U944">
        <f t="shared" si="102"/>
        <v>2022</v>
      </c>
      <c r="V944" t="str">
        <f t="shared" si="103"/>
        <v>10-15</v>
      </c>
      <c r="W944" t="str">
        <f t="shared" si="104"/>
        <v>Slow</v>
      </c>
    </row>
    <row r="945" spans="1:23" x14ac:dyDescent="0.3">
      <c r="A945">
        <v>600944</v>
      </c>
      <c r="B945">
        <v>48523</v>
      </c>
      <c r="C945">
        <v>23</v>
      </c>
      <c r="D945" t="s">
        <v>4</v>
      </c>
      <c r="E945" t="s">
        <v>16</v>
      </c>
      <c r="F945" t="s">
        <v>22</v>
      </c>
      <c r="G945" t="s">
        <v>29</v>
      </c>
      <c r="H945" s="1">
        <v>45362</v>
      </c>
      <c r="I945" t="s">
        <v>34</v>
      </c>
      <c r="J945">
        <v>46</v>
      </c>
      <c r="K945">
        <v>9.6</v>
      </c>
      <c r="L945">
        <v>454.38</v>
      </c>
      <c r="M945">
        <v>51.99</v>
      </c>
      <c r="N945" t="s">
        <v>47</v>
      </c>
      <c r="O945">
        <v>5</v>
      </c>
      <c r="P945" t="str" cm="1">
        <f t="array" ref="P945">_xlfn.IFS(C945&lt;25,"18-24", C945&lt;=35,"25-35", C945&lt;=50,"36-50",TRUE,"50+")</f>
        <v>18-24</v>
      </c>
      <c r="Q945" t="str">
        <f t="shared" si="98"/>
        <v>repeat</v>
      </c>
      <c r="R945" t="str">
        <f t="shared" si="99"/>
        <v>medium</v>
      </c>
      <c r="S945" t="str">
        <f t="shared" si="100"/>
        <v>High</v>
      </c>
      <c r="T945" t="str">
        <f t="shared" si="101"/>
        <v>Mar</v>
      </c>
      <c r="U945">
        <f t="shared" si="102"/>
        <v>2024</v>
      </c>
      <c r="V945" t="str">
        <f t="shared" si="103"/>
        <v>5-10</v>
      </c>
      <c r="W945" t="str">
        <f t="shared" si="104"/>
        <v>Slow</v>
      </c>
    </row>
    <row r="946" spans="1:23" x14ac:dyDescent="0.3">
      <c r="A946">
        <v>600945</v>
      </c>
      <c r="B946">
        <v>41363</v>
      </c>
      <c r="C946">
        <v>19</v>
      </c>
      <c r="D946" t="s">
        <v>4</v>
      </c>
      <c r="E946" t="s">
        <v>16</v>
      </c>
      <c r="F946" t="s">
        <v>18</v>
      </c>
      <c r="G946" t="s">
        <v>25</v>
      </c>
      <c r="H946" s="1">
        <v>45567</v>
      </c>
      <c r="I946" t="s">
        <v>34</v>
      </c>
      <c r="J946">
        <v>22</v>
      </c>
      <c r="K946">
        <v>7.2</v>
      </c>
      <c r="L946">
        <v>642.35</v>
      </c>
      <c r="M946">
        <v>70.48</v>
      </c>
      <c r="N946" t="s">
        <v>48</v>
      </c>
      <c r="O946">
        <v>3</v>
      </c>
      <c r="P946" t="str" cm="1">
        <f t="array" ref="P946">_xlfn.IFS(C946&lt;25,"18-24", C946&lt;=35,"25-35", C946&lt;=50,"36-50",TRUE,"50+")</f>
        <v>18-24</v>
      </c>
      <c r="Q946" t="str">
        <f t="shared" si="98"/>
        <v>new</v>
      </c>
      <c r="R946" t="str">
        <f t="shared" si="99"/>
        <v>high value</v>
      </c>
      <c r="S946" t="str">
        <f t="shared" si="100"/>
        <v>medium</v>
      </c>
      <c r="T946" t="str">
        <f t="shared" si="101"/>
        <v>Oct</v>
      </c>
      <c r="U946">
        <f t="shared" si="102"/>
        <v>2024</v>
      </c>
      <c r="V946" t="str">
        <f t="shared" si="103"/>
        <v>5-10</v>
      </c>
      <c r="W946" t="str">
        <f t="shared" si="104"/>
        <v>Fast</v>
      </c>
    </row>
    <row r="947" spans="1:23" x14ac:dyDescent="0.3">
      <c r="A947">
        <v>600946</v>
      </c>
      <c r="B947">
        <v>50719</v>
      </c>
      <c r="C947">
        <v>22</v>
      </c>
      <c r="D947" t="s">
        <v>7</v>
      </c>
      <c r="E947" t="s">
        <v>16</v>
      </c>
      <c r="F947" t="s">
        <v>22</v>
      </c>
      <c r="G947" t="s">
        <v>25</v>
      </c>
      <c r="H947" s="1">
        <v>45057</v>
      </c>
      <c r="I947" t="s">
        <v>33</v>
      </c>
      <c r="J947">
        <v>68</v>
      </c>
      <c r="K947">
        <v>13.7</v>
      </c>
      <c r="L947">
        <v>527.07000000000005</v>
      </c>
      <c r="M947">
        <v>93.12</v>
      </c>
      <c r="N947" t="s">
        <v>49</v>
      </c>
      <c r="O947">
        <v>5</v>
      </c>
      <c r="P947" t="str" cm="1">
        <f t="array" ref="P947">_xlfn.IFS(C947&lt;25,"18-24", C947&lt;=35,"25-35", C947&lt;=50,"36-50",TRUE,"50+")</f>
        <v>18-24</v>
      </c>
      <c r="Q947" t="str">
        <f t="shared" si="98"/>
        <v>new</v>
      </c>
      <c r="R947" t="str">
        <f t="shared" si="99"/>
        <v>high value</v>
      </c>
      <c r="S947" t="str">
        <f t="shared" si="100"/>
        <v>High</v>
      </c>
      <c r="T947" t="str">
        <f t="shared" si="101"/>
        <v>May</v>
      </c>
      <c r="U947">
        <f t="shared" si="102"/>
        <v>2023</v>
      </c>
      <c r="V947" t="str">
        <f t="shared" si="103"/>
        <v>10-15</v>
      </c>
      <c r="W947" t="str">
        <f t="shared" si="104"/>
        <v>Slow</v>
      </c>
    </row>
    <row r="948" spans="1:23" x14ac:dyDescent="0.3">
      <c r="A948">
        <v>600947</v>
      </c>
      <c r="B948">
        <v>23035</v>
      </c>
      <c r="C948">
        <v>33</v>
      </c>
      <c r="D948" t="s">
        <v>4</v>
      </c>
      <c r="E948" t="s">
        <v>11</v>
      </c>
      <c r="F948" t="s">
        <v>28</v>
      </c>
      <c r="G948" t="s">
        <v>21</v>
      </c>
      <c r="H948" s="1">
        <v>45215</v>
      </c>
      <c r="I948" t="s">
        <v>34</v>
      </c>
      <c r="J948">
        <v>60</v>
      </c>
      <c r="K948">
        <v>8.6999999999999993</v>
      </c>
      <c r="L948">
        <v>1484.06</v>
      </c>
      <c r="M948">
        <v>76.14</v>
      </c>
      <c r="N948" t="s">
        <v>48</v>
      </c>
      <c r="O948">
        <v>1</v>
      </c>
      <c r="P948" t="str" cm="1">
        <f t="array" ref="P948">_xlfn.IFS(C948&lt;25,"18-24", C948&lt;=35,"25-35", C948&lt;=50,"36-50",TRUE,"50+")</f>
        <v>25-35</v>
      </c>
      <c r="Q948" t="str">
        <f t="shared" si="98"/>
        <v>new</v>
      </c>
      <c r="R948" t="str">
        <f t="shared" si="99"/>
        <v>high value</v>
      </c>
      <c r="S948" t="str">
        <f t="shared" si="100"/>
        <v>Low</v>
      </c>
      <c r="T948" t="str">
        <f t="shared" si="101"/>
        <v>Oct</v>
      </c>
      <c r="U948">
        <f t="shared" si="102"/>
        <v>2023</v>
      </c>
      <c r="V948" t="str">
        <f t="shared" si="103"/>
        <v>5-10</v>
      </c>
      <c r="W948" t="str">
        <f t="shared" si="104"/>
        <v>Slow</v>
      </c>
    </row>
    <row r="949" spans="1:23" x14ac:dyDescent="0.3">
      <c r="A949">
        <v>600948</v>
      </c>
      <c r="B949">
        <v>18920</v>
      </c>
      <c r="C949">
        <v>37</v>
      </c>
      <c r="D949" t="s">
        <v>7</v>
      </c>
      <c r="E949" t="s">
        <v>5</v>
      </c>
      <c r="F949" t="s">
        <v>32</v>
      </c>
      <c r="G949" t="s">
        <v>23</v>
      </c>
      <c r="H949" s="1">
        <v>45082</v>
      </c>
      <c r="I949" t="s">
        <v>34</v>
      </c>
      <c r="J949">
        <v>21</v>
      </c>
      <c r="K949">
        <v>9.9</v>
      </c>
      <c r="L949">
        <v>850.15</v>
      </c>
      <c r="M949">
        <v>45.97</v>
      </c>
      <c r="N949" t="s">
        <v>48</v>
      </c>
      <c r="O949">
        <v>1</v>
      </c>
      <c r="P949" t="str" cm="1">
        <f t="array" ref="P949">_xlfn.IFS(C949&lt;25,"18-24", C949&lt;=35,"25-35", C949&lt;=50,"36-50",TRUE,"50+")</f>
        <v>36-50</v>
      </c>
      <c r="Q949" t="str">
        <f t="shared" si="98"/>
        <v>new</v>
      </c>
      <c r="R949" t="str">
        <f t="shared" si="99"/>
        <v>high value</v>
      </c>
      <c r="S949" t="str">
        <f t="shared" si="100"/>
        <v>Low</v>
      </c>
      <c r="T949" t="str">
        <f t="shared" si="101"/>
        <v>Jun</v>
      </c>
      <c r="U949">
        <f t="shared" si="102"/>
        <v>2023</v>
      </c>
      <c r="V949" t="str">
        <f t="shared" si="103"/>
        <v>5-10</v>
      </c>
      <c r="W949" t="str">
        <f t="shared" si="104"/>
        <v>Fast</v>
      </c>
    </row>
    <row r="950" spans="1:23" x14ac:dyDescent="0.3">
      <c r="A950">
        <v>600949</v>
      </c>
      <c r="B950">
        <v>47445</v>
      </c>
      <c r="C950">
        <v>45</v>
      </c>
      <c r="D950" t="s">
        <v>7</v>
      </c>
      <c r="E950" t="s">
        <v>15</v>
      </c>
      <c r="F950" t="s">
        <v>30</v>
      </c>
      <c r="G950" t="s">
        <v>23</v>
      </c>
      <c r="H950" s="1">
        <v>44924</v>
      </c>
      <c r="I950" t="s">
        <v>33</v>
      </c>
      <c r="J950">
        <v>24</v>
      </c>
      <c r="K950">
        <v>3.7</v>
      </c>
      <c r="L950">
        <v>927.4</v>
      </c>
      <c r="M950">
        <v>48.36</v>
      </c>
      <c r="N950" t="s">
        <v>47</v>
      </c>
      <c r="O950">
        <v>4</v>
      </c>
      <c r="P950" t="str" cm="1">
        <f t="array" ref="P950">_xlfn.IFS(C950&lt;25,"18-24", C950&lt;=35,"25-35", C950&lt;=50,"36-50",TRUE,"50+")</f>
        <v>36-50</v>
      </c>
      <c r="Q950" t="str">
        <f t="shared" si="98"/>
        <v>new</v>
      </c>
      <c r="R950" t="str">
        <f t="shared" si="99"/>
        <v>high value</v>
      </c>
      <c r="S950" t="str">
        <f t="shared" si="100"/>
        <v>medium</v>
      </c>
      <c r="T950" t="str">
        <f t="shared" si="101"/>
        <v>Dec</v>
      </c>
      <c r="U950">
        <f t="shared" si="102"/>
        <v>2022</v>
      </c>
      <c r="V950" t="str">
        <f t="shared" si="103"/>
        <v>0-5</v>
      </c>
      <c r="W950" t="str">
        <f t="shared" si="104"/>
        <v>Fast</v>
      </c>
    </row>
    <row r="951" spans="1:23" x14ac:dyDescent="0.3">
      <c r="A951">
        <v>600950</v>
      </c>
      <c r="B951">
        <v>77202</v>
      </c>
      <c r="C951">
        <v>38</v>
      </c>
      <c r="D951" t="s">
        <v>4</v>
      </c>
      <c r="E951" t="s">
        <v>11</v>
      </c>
      <c r="F951" t="s">
        <v>19</v>
      </c>
      <c r="G951" t="s">
        <v>29</v>
      </c>
      <c r="H951" s="1">
        <v>44779</v>
      </c>
      <c r="I951" t="s">
        <v>33</v>
      </c>
      <c r="J951">
        <v>28</v>
      </c>
      <c r="K951">
        <v>14.7</v>
      </c>
      <c r="L951">
        <v>383.62</v>
      </c>
      <c r="M951">
        <v>57.45</v>
      </c>
      <c r="N951" t="s">
        <v>47</v>
      </c>
      <c r="O951">
        <v>1</v>
      </c>
      <c r="P951" t="str" cm="1">
        <f t="array" ref="P951">_xlfn.IFS(C951&lt;25,"18-24", C951&lt;=35,"25-35", C951&lt;=50,"36-50",TRUE,"50+")</f>
        <v>36-50</v>
      </c>
      <c r="Q951" t="str">
        <f t="shared" si="98"/>
        <v>repeat</v>
      </c>
      <c r="R951" t="str">
        <f t="shared" si="99"/>
        <v>medium</v>
      </c>
      <c r="S951" t="str">
        <f t="shared" si="100"/>
        <v>Low</v>
      </c>
      <c r="T951" t="str">
        <f t="shared" si="101"/>
        <v>Aug</v>
      </c>
      <c r="U951">
        <f t="shared" si="102"/>
        <v>2022</v>
      </c>
      <c r="V951" t="str">
        <f t="shared" si="103"/>
        <v>10-15</v>
      </c>
      <c r="W951" t="str">
        <f t="shared" si="104"/>
        <v>Fast</v>
      </c>
    </row>
    <row r="952" spans="1:23" x14ac:dyDescent="0.3">
      <c r="A952">
        <v>600951</v>
      </c>
      <c r="B952">
        <v>79317</v>
      </c>
      <c r="C952">
        <v>38</v>
      </c>
      <c r="D952" t="s">
        <v>4</v>
      </c>
      <c r="E952" t="s">
        <v>13</v>
      </c>
      <c r="F952" t="s">
        <v>24</v>
      </c>
      <c r="G952" t="s">
        <v>27</v>
      </c>
      <c r="H952" s="1">
        <v>44604</v>
      </c>
      <c r="I952" t="s">
        <v>34</v>
      </c>
      <c r="J952">
        <v>89</v>
      </c>
      <c r="K952">
        <v>12.7</v>
      </c>
      <c r="L952">
        <v>683.16</v>
      </c>
      <c r="M952">
        <v>34.6</v>
      </c>
      <c r="N952" t="s">
        <v>49</v>
      </c>
      <c r="O952">
        <v>2</v>
      </c>
      <c r="P952" t="str" cm="1">
        <f t="array" ref="P952">_xlfn.IFS(C952&lt;25,"18-24", C952&lt;=35,"25-35", C952&lt;=50,"36-50",TRUE,"50+")</f>
        <v>36-50</v>
      </c>
      <c r="Q952" t="str">
        <f t="shared" si="98"/>
        <v>new</v>
      </c>
      <c r="R952" t="str">
        <f t="shared" si="99"/>
        <v>high value</v>
      </c>
      <c r="S952" t="str">
        <f t="shared" si="100"/>
        <v>Low</v>
      </c>
      <c r="T952" t="str">
        <f t="shared" si="101"/>
        <v>Feb</v>
      </c>
      <c r="U952">
        <f t="shared" si="102"/>
        <v>2022</v>
      </c>
      <c r="V952" t="str">
        <f t="shared" si="103"/>
        <v>10-15</v>
      </c>
      <c r="W952" t="str">
        <f t="shared" si="104"/>
        <v>Slow</v>
      </c>
    </row>
    <row r="953" spans="1:23" x14ac:dyDescent="0.3">
      <c r="A953">
        <v>600952</v>
      </c>
      <c r="B953">
        <v>30788</v>
      </c>
      <c r="C953">
        <v>32</v>
      </c>
      <c r="D953" t="s">
        <v>4</v>
      </c>
      <c r="E953" t="s">
        <v>15</v>
      </c>
      <c r="F953" t="s">
        <v>22</v>
      </c>
      <c r="G953" t="s">
        <v>25</v>
      </c>
      <c r="H953" s="1">
        <v>44652</v>
      </c>
      <c r="I953" t="s">
        <v>33</v>
      </c>
      <c r="J953">
        <v>29</v>
      </c>
      <c r="K953">
        <v>8.3000000000000007</v>
      </c>
      <c r="L953">
        <v>983.76</v>
      </c>
      <c r="M953">
        <v>85.83</v>
      </c>
      <c r="N953" t="s">
        <v>47</v>
      </c>
      <c r="O953">
        <v>2</v>
      </c>
      <c r="P953" t="str" cm="1">
        <f t="array" ref="P953">_xlfn.IFS(C953&lt;25,"18-24", C953&lt;=35,"25-35", C953&lt;=50,"36-50",TRUE,"50+")</f>
        <v>25-35</v>
      </c>
      <c r="Q953" t="str">
        <f t="shared" si="98"/>
        <v>new</v>
      </c>
      <c r="R953" t="str">
        <f t="shared" si="99"/>
        <v>high value</v>
      </c>
      <c r="S953" t="str">
        <f t="shared" si="100"/>
        <v>Low</v>
      </c>
      <c r="T953" t="str">
        <f t="shared" si="101"/>
        <v>Apr</v>
      </c>
      <c r="U953">
        <f t="shared" si="102"/>
        <v>2022</v>
      </c>
      <c r="V953" t="str">
        <f t="shared" si="103"/>
        <v>5-10</v>
      </c>
      <c r="W953" t="str">
        <f t="shared" si="104"/>
        <v>Fast</v>
      </c>
    </row>
    <row r="954" spans="1:23" x14ac:dyDescent="0.3">
      <c r="A954">
        <v>600953</v>
      </c>
      <c r="B954">
        <v>92727</v>
      </c>
      <c r="C954">
        <v>20</v>
      </c>
      <c r="D954" t="s">
        <v>7</v>
      </c>
      <c r="E954" t="s">
        <v>11</v>
      </c>
      <c r="F954" t="s">
        <v>26</v>
      </c>
      <c r="G954" t="s">
        <v>21</v>
      </c>
      <c r="H954" s="1">
        <v>45370</v>
      </c>
      <c r="I954" t="s">
        <v>34</v>
      </c>
      <c r="J954">
        <v>63</v>
      </c>
      <c r="K954">
        <v>11.5</v>
      </c>
      <c r="L954">
        <v>1159.82</v>
      </c>
      <c r="M954">
        <v>35.56</v>
      </c>
      <c r="N954" t="s">
        <v>49</v>
      </c>
      <c r="O954">
        <v>5</v>
      </c>
      <c r="P954" t="str" cm="1">
        <f t="array" ref="P954">_xlfn.IFS(C954&lt;25,"18-24", C954&lt;=35,"25-35", C954&lt;=50,"36-50",TRUE,"50+")</f>
        <v>18-24</v>
      </c>
      <c r="Q954" t="str">
        <f t="shared" si="98"/>
        <v>new</v>
      </c>
      <c r="R954" t="str">
        <f t="shared" si="99"/>
        <v>high value</v>
      </c>
      <c r="S954" t="str">
        <f t="shared" si="100"/>
        <v>High</v>
      </c>
      <c r="T954" t="str">
        <f t="shared" si="101"/>
        <v>Mar</v>
      </c>
      <c r="U954">
        <f t="shared" si="102"/>
        <v>2024</v>
      </c>
      <c r="V954" t="str">
        <f t="shared" si="103"/>
        <v>10-15</v>
      </c>
      <c r="W954" t="str">
        <f t="shared" si="104"/>
        <v>Slow</v>
      </c>
    </row>
    <row r="955" spans="1:23" x14ac:dyDescent="0.3">
      <c r="A955">
        <v>600954</v>
      </c>
      <c r="B955">
        <v>73322</v>
      </c>
      <c r="C955">
        <v>36</v>
      </c>
      <c r="D955" t="s">
        <v>4</v>
      </c>
      <c r="E955" t="s">
        <v>16</v>
      </c>
      <c r="F955" t="s">
        <v>22</v>
      </c>
      <c r="G955" t="s">
        <v>21</v>
      </c>
      <c r="H955" s="1">
        <v>44905</v>
      </c>
      <c r="I955" t="s">
        <v>33</v>
      </c>
      <c r="J955">
        <v>81</v>
      </c>
      <c r="K955">
        <v>14.4</v>
      </c>
      <c r="L955">
        <v>1054.72</v>
      </c>
      <c r="M955">
        <v>62.39</v>
      </c>
      <c r="N955" t="s">
        <v>48</v>
      </c>
      <c r="O955">
        <v>3</v>
      </c>
      <c r="P955" t="str" cm="1">
        <f t="array" ref="P955">_xlfn.IFS(C955&lt;25,"18-24", C955&lt;=35,"25-35", C955&lt;=50,"36-50",TRUE,"50+")</f>
        <v>36-50</v>
      </c>
      <c r="Q955" t="str">
        <f t="shared" si="98"/>
        <v>repeat</v>
      </c>
      <c r="R955" t="str">
        <f t="shared" si="99"/>
        <v>high value</v>
      </c>
      <c r="S955" t="str">
        <f t="shared" si="100"/>
        <v>medium</v>
      </c>
      <c r="T955" t="str">
        <f t="shared" si="101"/>
        <v>Dec</v>
      </c>
      <c r="U955">
        <f t="shared" si="102"/>
        <v>2022</v>
      </c>
      <c r="V955" t="str">
        <f t="shared" si="103"/>
        <v>10-15</v>
      </c>
      <c r="W955" t="str">
        <f t="shared" si="104"/>
        <v>Slow</v>
      </c>
    </row>
    <row r="956" spans="1:23" x14ac:dyDescent="0.3">
      <c r="A956">
        <v>600955</v>
      </c>
      <c r="B956">
        <v>62568</v>
      </c>
      <c r="C956">
        <v>28</v>
      </c>
      <c r="D956" t="s">
        <v>4</v>
      </c>
      <c r="E956" t="s">
        <v>8</v>
      </c>
      <c r="F956" t="s">
        <v>18</v>
      </c>
      <c r="G956" t="s">
        <v>29</v>
      </c>
      <c r="H956" s="1">
        <v>45085</v>
      </c>
      <c r="I956" t="s">
        <v>33</v>
      </c>
      <c r="J956">
        <v>22</v>
      </c>
      <c r="K956">
        <v>6.4</v>
      </c>
      <c r="L956">
        <v>425.96</v>
      </c>
      <c r="M956">
        <v>104.55</v>
      </c>
      <c r="N956" t="s">
        <v>49</v>
      </c>
      <c r="O956">
        <v>5</v>
      </c>
      <c r="P956" t="str" cm="1">
        <f t="array" ref="P956">_xlfn.IFS(C956&lt;25,"18-24", C956&lt;=35,"25-35", C956&lt;=50,"36-50",TRUE,"50+")</f>
        <v>25-35</v>
      </c>
      <c r="Q956" t="str">
        <f t="shared" si="98"/>
        <v>new</v>
      </c>
      <c r="R956" t="str">
        <f t="shared" si="99"/>
        <v>medium</v>
      </c>
      <c r="S956" t="str">
        <f t="shared" si="100"/>
        <v>High</v>
      </c>
      <c r="T956" t="str">
        <f t="shared" si="101"/>
        <v>Jun</v>
      </c>
      <c r="U956">
        <f t="shared" si="102"/>
        <v>2023</v>
      </c>
      <c r="V956" t="str">
        <f t="shared" si="103"/>
        <v>5-10</v>
      </c>
      <c r="W956" t="str">
        <f t="shared" si="104"/>
        <v>Fast</v>
      </c>
    </row>
    <row r="957" spans="1:23" x14ac:dyDescent="0.3">
      <c r="A957">
        <v>600956</v>
      </c>
      <c r="B957">
        <v>51207</v>
      </c>
      <c r="C957">
        <v>31</v>
      </c>
      <c r="D957" t="s">
        <v>4</v>
      </c>
      <c r="E957" t="s">
        <v>5</v>
      </c>
      <c r="F957" t="s">
        <v>28</v>
      </c>
      <c r="G957" t="s">
        <v>29</v>
      </c>
      <c r="H957" s="1">
        <v>45160</v>
      </c>
      <c r="I957" t="s">
        <v>34</v>
      </c>
      <c r="J957">
        <v>84</v>
      </c>
      <c r="K957">
        <v>1.9</v>
      </c>
      <c r="L957">
        <v>1337.63</v>
      </c>
      <c r="M957">
        <v>75.95</v>
      </c>
      <c r="N957" t="s">
        <v>49</v>
      </c>
      <c r="O957">
        <v>3</v>
      </c>
      <c r="P957" t="str" cm="1">
        <f t="array" ref="P957">_xlfn.IFS(C957&lt;25,"18-24", C957&lt;=35,"25-35", C957&lt;=50,"36-50",TRUE,"50+")</f>
        <v>25-35</v>
      </c>
      <c r="Q957" t="str">
        <f t="shared" si="98"/>
        <v>repeat</v>
      </c>
      <c r="R957" t="str">
        <f t="shared" si="99"/>
        <v>high value</v>
      </c>
      <c r="S957" t="str">
        <f t="shared" si="100"/>
        <v>medium</v>
      </c>
      <c r="T957" t="str">
        <f t="shared" si="101"/>
        <v>Aug</v>
      </c>
      <c r="U957">
        <f t="shared" si="102"/>
        <v>2023</v>
      </c>
      <c r="V957" t="str">
        <f t="shared" si="103"/>
        <v>0-5</v>
      </c>
      <c r="W957" t="str">
        <f t="shared" si="104"/>
        <v>Slow</v>
      </c>
    </row>
    <row r="958" spans="1:23" x14ac:dyDescent="0.3">
      <c r="A958">
        <v>600957</v>
      </c>
      <c r="B958">
        <v>99363</v>
      </c>
      <c r="C958">
        <v>24</v>
      </c>
      <c r="D958" t="s">
        <v>4</v>
      </c>
      <c r="E958" t="s">
        <v>15</v>
      </c>
      <c r="F958" t="s">
        <v>30</v>
      </c>
      <c r="G958" t="s">
        <v>29</v>
      </c>
      <c r="H958" s="1">
        <v>45398</v>
      </c>
      <c r="I958" t="s">
        <v>33</v>
      </c>
      <c r="J958">
        <v>31</v>
      </c>
      <c r="K958">
        <v>14.4</v>
      </c>
      <c r="L958">
        <v>334.43</v>
      </c>
      <c r="M958">
        <v>75.569999999999993</v>
      </c>
      <c r="N958" t="s">
        <v>50</v>
      </c>
      <c r="O958">
        <v>4</v>
      </c>
      <c r="P958" t="str" cm="1">
        <f t="array" ref="P958">_xlfn.IFS(C958&lt;25,"18-24", C958&lt;=35,"25-35", C958&lt;=50,"36-50",TRUE,"50+")</f>
        <v>18-24</v>
      </c>
      <c r="Q958" t="str">
        <f t="shared" si="98"/>
        <v>new</v>
      </c>
      <c r="R958" t="str">
        <f t="shared" si="99"/>
        <v>medium</v>
      </c>
      <c r="S958" t="str">
        <f t="shared" si="100"/>
        <v>medium</v>
      </c>
      <c r="T958" t="str">
        <f t="shared" si="101"/>
        <v>Apr</v>
      </c>
      <c r="U958">
        <f t="shared" si="102"/>
        <v>2024</v>
      </c>
      <c r="V958" t="str">
        <f t="shared" si="103"/>
        <v>10-15</v>
      </c>
      <c r="W958" t="str">
        <f t="shared" si="104"/>
        <v>Medium</v>
      </c>
    </row>
    <row r="959" spans="1:23" x14ac:dyDescent="0.3">
      <c r="A959">
        <v>600958</v>
      </c>
      <c r="B959">
        <v>60798</v>
      </c>
      <c r="C959">
        <v>56</v>
      </c>
      <c r="D959" t="s">
        <v>4</v>
      </c>
      <c r="E959" t="s">
        <v>8</v>
      </c>
      <c r="F959" t="s">
        <v>18</v>
      </c>
      <c r="G959" t="s">
        <v>25</v>
      </c>
      <c r="H959" s="1">
        <v>44836</v>
      </c>
      <c r="I959" t="s">
        <v>34</v>
      </c>
      <c r="J959">
        <v>53</v>
      </c>
      <c r="K959">
        <v>2.4</v>
      </c>
      <c r="L959">
        <v>754.57</v>
      </c>
      <c r="M959">
        <v>109.97</v>
      </c>
      <c r="N959" t="s">
        <v>47</v>
      </c>
      <c r="O959">
        <v>3</v>
      </c>
      <c r="P959" t="str" cm="1">
        <f t="array" ref="P959">_xlfn.IFS(C959&lt;25,"18-24", C959&lt;=35,"25-35", C959&lt;=50,"36-50",TRUE,"50+")</f>
        <v>50+</v>
      </c>
      <c r="Q959" t="str">
        <f t="shared" si="98"/>
        <v>new</v>
      </c>
      <c r="R959" t="str">
        <f t="shared" si="99"/>
        <v>high value</v>
      </c>
      <c r="S959" t="str">
        <f t="shared" si="100"/>
        <v>medium</v>
      </c>
      <c r="T959" t="str">
        <f t="shared" si="101"/>
        <v>Oct</v>
      </c>
      <c r="U959">
        <f t="shared" si="102"/>
        <v>2022</v>
      </c>
      <c r="V959" t="str">
        <f t="shared" si="103"/>
        <v>0-5</v>
      </c>
      <c r="W959" t="str">
        <f t="shared" si="104"/>
        <v>Slow</v>
      </c>
    </row>
    <row r="960" spans="1:23" x14ac:dyDescent="0.3">
      <c r="A960">
        <v>600959</v>
      </c>
      <c r="B960">
        <v>55420</v>
      </c>
      <c r="C960">
        <v>27</v>
      </c>
      <c r="D960" t="s">
        <v>7</v>
      </c>
      <c r="E960" t="s">
        <v>5</v>
      </c>
      <c r="F960" t="s">
        <v>18</v>
      </c>
      <c r="G960" t="s">
        <v>23</v>
      </c>
      <c r="H960" s="1">
        <v>45607</v>
      </c>
      <c r="I960" t="s">
        <v>33</v>
      </c>
      <c r="J960">
        <v>29</v>
      </c>
      <c r="K960">
        <v>11</v>
      </c>
      <c r="L960">
        <v>203.54</v>
      </c>
      <c r="M960">
        <v>63.96</v>
      </c>
      <c r="N960" t="s">
        <v>49</v>
      </c>
      <c r="O960">
        <v>2</v>
      </c>
      <c r="P960" t="str" cm="1">
        <f t="array" ref="P960">_xlfn.IFS(C960&lt;25,"18-24", C960&lt;=35,"25-35", C960&lt;=50,"36-50",TRUE,"50+")</f>
        <v>25-35</v>
      </c>
      <c r="Q960" t="str">
        <f t="shared" si="98"/>
        <v>new</v>
      </c>
      <c r="R960" t="str">
        <f t="shared" si="99"/>
        <v>low</v>
      </c>
      <c r="S960" t="str">
        <f t="shared" si="100"/>
        <v>Low</v>
      </c>
      <c r="T960" t="str">
        <f t="shared" si="101"/>
        <v>Nov</v>
      </c>
      <c r="U960">
        <f t="shared" si="102"/>
        <v>2024</v>
      </c>
      <c r="V960" t="str">
        <f t="shared" si="103"/>
        <v>10-15</v>
      </c>
      <c r="W960" t="str">
        <f t="shared" si="104"/>
        <v>Fast</v>
      </c>
    </row>
    <row r="961" spans="1:23" x14ac:dyDescent="0.3">
      <c r="A961">
        <v>600960</v>
      </c>
      <c r="B961">
        <v>52808</v>
      </c>
      <c r="C961">
        <v>59</v>
      </c>
      <c r="D961" t="s">
        <v>7</v>
      </c>
      <c r="E961" t="s">
        <v>15</v>
      </c>
      <c r="F961" t="s">
        <v>30</v>
      </c>
      <c r="G961" t="s">
        <v>27</v>
      </c>
      <c r="H961" s="1">
        <v>45236</v>
      </c>
      <c r="I961" t="s">
        <v>33</v>
      </c>
      <c r="J961">
        <v>60</v>
      </c>
      <c r="K961">
        <v>9.5</v>
      </c>
      <c r="L961">
        <v>649.67999999999995</v>
      </c>
      <c r="M961">
        <v>21.12</v>
      </c>
      <c r="N961" t="s">
        <v>50</v>
      </c>
      <c r="O961">
        <v>1</v>
      </c>
      <c r="P961" t="str" cm="1">
        <f t="array" ref="P961">_xlfn.IFS(C961&lt;25,"18-24", C961&lt;=35,"25-35", C961&lt;=50,"36-50",TRUE,"50+")</f>
        <v>50+</v>
      </c>
      <c r="Q961" t="str">
        <f t="shared" si="98"/>
        <v>new</v>
      </c>
      <c r="R961" t="str">
        <f t="shared" si="99"/>
        <v>high value</v>
      </c>
      <c r="S961" t="str">
        <f t="shared" si="100"/>
        <v>Low</v>
      </c>
      <c r="T961" t="str">
        <f t="shared" si="101"/>
        <v>Nov</v>
      </c>
      <c r="U961">
        <f t="shared" si="102"/>
        <v>2023</v>
      </c>
      <c r="V961" t="str">
        <f t="shared" si="103"/>
        <v>5-10</v>
      </c>
      <c r="W961" t="str">
        <f t="shared" si="104"/>
        <v>Slow</v>
      </c>
    </row>
    <row r="962" spans="1:23" x14ac:dyDescent="0.3">
      <c r="A962">
        <v>600961</v>
      </c>
      <c r="B962">
        <v>45645</v>
      </c>
      <c r="C962">
        <v>37</v>
      </c>
      <c r="D962" t="s">
        <v>7</v>
      </c>
      <c r="E962" t="s">
        <v>15</v>
      </c>
      <c r="F962" t="s">
        <v>18</v>
      </c>
      <c r="G962" t="s">
        <v>27</v>
      </c>
      <c r="H962" s="1">
        <v>45461</v>
      </c>
      <c r="I962" t="s">
        <v>33</v>
      </c>
      <c r="J962">
        <v>73</v>
      </c>
      <c r="K962">
        <v>9.3000000000000007</v>
      </c>
      <c r="L962">
        <v>967.23</v>
      </c>
      <c r="M962">
        <v>26.07</v>
      </c>
      <c r="N962" t="s">
        <v>50</v>
      </c>
      <c r="O962">
        <v>4</v>
      </c>
      <c r="P962" t="str" cm="1">
        <f t="array" ref="P962">_xlfn.IFS(C962&lt;25,"18-24", C962&lt;=35,"25-35", C962&lt;=50,"36-50",TRUE,"50+")</f>
        <v>36-50</v>
      </c>
      <c r="Q962" t="str">
        <f t="shared" si="98"/>
        <v>new</v>
      </c>
      <c r="R962" t="str">
        <f t="shared" si="99"/>
        <v>high value</v>
      </c>
      <c r="S962" t="str">
        <f t="shared" si="100"/>
        <v>medium</v>
      </c>
      <c r="T962" t="str">
        <f t="shared" si="101"/>
        <v>Jun</v>
      </c>
      <c r="U962">
        <f t="shared" si="102"/>
        <v>2024</v>
      </c>
      <c r="V962" t="str">
        <f t="shared" si="103"/>
        <v>5-10</v>
      </c>
      <c r="W962" t="str">
        <f t="shared" si="104"/>
        <v>Slow</v>
      </c>
    </row>
    <row r="963" spans="1:23" x14ac:dyDescent="0.3">
      <c r="A963">
        <v>600962</v>
      </c>
      <c r="B963">
        <v>23424</v>
      </c>
      <c r="C963">
        <v>57</v>
      </c>
      <c r="D963" t="s">
        <v>4</v>
      </c>
      <c r="E963" t="s">
        <v>5</v>
      </c>
      <c r="F963" t="s">
        <v>24</v>
      </c>
      <c r="G963" t="s">
        <v>27</v>
      </c>
      <c r="H963" s="1">
        <v>44729</v>
      </c>
      <c r="I963" t="s">
        <v>33</v>
      </c>
      <c r="J963">
        <v>66</v>
      </c>
      <c r="K963">
        <v>8.9</v>
      </c>
      <c r="L963">
        <v>479.97</v>
      </c>
      <c r="M963">
        <v>28.35</v>
      </c>
      <c r="N963" t="s">
        <v>50</v>
      </c>
      <c r="O963">
        <v>2</v>
      </c>
      <c r="P963" t="str" cm="1">
        <f t="array" ref="P963">_xlfn.IFS(C963&lt;25,"18-24", C963&lt;=35,"25-35", C963&lt;=50,"36-50",TRUE,"50+")</f>
        <v>50+</v>
      </c>
      <c r="Q963" t="str">
        <f t="shared" ref="Q963:Q1026" si="105">IF(COUNTIF($B:$B,B963)&gt;1,"repeat","new")</f>
        <v>new</v>
      </c>
      <c r="R963" t="str">
        <f t="shared" ref="R963:R1026" si="106">IF(L963&gt;500,"high value",IF( L963&gt;250,"medium","low"))</f>
        <v>medium</v>
      </c>
      <c r="S963" t="str">
        <f t="shared" ref="S963:S1026" si="107">IF(O963&lt;=2,"Low",IF(O963&lt;=4,"medium","High"))</f>
        <v>Low</v>
      </c>
      <c r="T963" t="str">
        <f t="shared" ref="T963:T1026" si="108">TEXT(H963,"MMM")</f>
        <v>Jun</v>
      </c>
      <c r="U963">
        <f t="shared" ref="U963:U1026" si="109">YEAR(H963)</f>
        <v>2022</v>
      </c>
      <c r="V963" t="str">
        <f t="shared" ref="V963:V1026" si="110">IF(K963&lt;=5,"0-5",IF(K963&lt;=10,"5-10",IF(K963&lt;=15,"10-15","15+")))</f>
        <v>5-10</v>
      </c>
      <c r="W963" t="str">
        <f t="shared" ref="W963:W1026" si="111">IF(J963&lt;=30,"Fast",IF(J963&lt;=45,"Medium","Slow"))</f>
        <v>Slow</v>
      </c>
    </row>
    <row r="964" spans="1:23" x14ac:dyDescent="0.3">
      <c r="A964">
        <v>600963</v>
      </c>
      <c r="B964">
        <v>60642</v>
      </c>
      <c r="C964">
        <v>63</v>
      </c>
      <c r="D964" t="s">
        <v>7</v>
      </c>
      <c r="E964" t="s">
        <v>16</v>
      </c>
      <c r="F964" t="s">
        <v>24</v>
      </c>
      <c r="G964" t="s">
        <v>29</v>
      </c>
      <c r="H964" s="1">
        <v>44821</v>
      </c>
      <c r="I964" t="s">
        <v>34</v>
      </c>
      <c r="J964">
        <v>44</v>
      </c>
      <c r="K964">
        <v>1.7</v>
      </c>
      <c r="L964">
        <v>1137.6400000000001</v>
      </c>
      <c r="M964">
        <v>29.77</v>
      </c>
      <c r="N964" t="s">
        <v>50</v>
      </c>
      <c r="O964">
        <v>1</v>
      </c>
      <c r="P964" t="str" cm="1">
        <f t="array" ref="P964">_xlfn.IFS(C964&lt;25,"18-24", C964&lt;=35,"25-35", C964&lt;=50,"36-50",TRUE,"50+")</f>
        <v>50+</v>
      </c>
      <c r="Q964" t="str">
        <f t="shared" si="105"/>
        <v>new</v>
      </c>
      <c r="R964" t="str">
        <f t="shared" si="106"/>
        <v>high value</v>
      </c>
      <c r="S964" t="str">
        <f t="shared" si="107"/>
        <v>Low</v>
      </c>
      <c r="T964" t="str">
        <f t="shared" si="108"/>
        <v>Sep</v>
      </c>
      <c r="U964">
        <f t="shared" si="109"/>
        <v>2022</v>
      </c>
      <c r="V964" t="str">
        <f t="shared" si="110"/>
        <v>0-5</v>
      </c>
      <c r="W964" t="str">
        <f t="shared" si="111"/>
        <v>Medium</v>
      </c>
    </row>
    <row r="965" spans="1:23" x14ac:dyDescent="0.3">
      <c r="A965">
        <v>600964</v>
      </c>
      <c r="B965">
        <v>97017</v>
      </c>
      <c r="C965">
        <v>41</v>
      </c>
      <c r="D965" t="s">
        <v>7</v>
      </c>
      <c r="E965" t="s">
        <v>11</v>
      </c>
      <c r="F965" t="s">
        <v>18</v>
      </c>
      <c r="G965" t="s">
        <v>21</v>
      </c>
      <c r="H965" s="1">
        <v>44675</v>
      </c>
      <c r="I965" t="s">
        <v>34</v>
      </c>
      <c r="J965">
        <v>30</v>
      </c>
      <c r="K965">
        <v>5.6</v>
      </c>
      <c r="L965">
        <v>269.69</v>
      </c>
      <c r="M965">
        <v>68.569999999999993</v>
      </c>
      <c r="N965" t="s">
        <v>47</v>
      </c>
      <c r="O965">
        <v>2</v>
      </c>
      <c r="P965" t="str" cm="1">
        <f t="array" ref="P965">_xlfn.IFS(C965&lt;25,"18-24", C965&lt;=35,"25-35", C965&lt;=50,"36-50",TRUE,"50+")</f>
        <v>36-50</v>
      </c>
      <c r="Q965" t="str">
        <f t="shared" si="105"/>
        <v>new</v>
      </c>
      <c r="R965" t="str">
        <f t="shared" si="106"/>
        <v>medium</v>
      </c>
      <c r="S965" t="str">
        <f t="shared" si="107"/>
        <v>Low</v>
      </c>
      <c r="T965" t="str">
        <f t="shared" si="108"/>
        <v>Apr</v>
      </c>
      <c r="U965">
        <f t="shared" si="109"/>
        <v>2022</v>
      </c>
      <c r="V965" t="str">
        <f t="shared" si="110"/>
        <v>5-10</v>
      </c>
      <c r="W965" t="str">
        <f t="shared" si="111"/>
        <v>Fast</v>
      </c>
    </row>
    <row r="966" spans="1:23" x14ac:dyDescent="0.3">
      <c r="A966">
        <v>600965</v>
      </c>
      <c r="B966">
        <v>14286</v>
      </c>
      <c r="C966">
        <v>42</v>
      </c>
      <c r="D966" t="s">
        <v>4</v>
      </c>
      <c r="E966" t="s">
        <v>11</v>
      </c>
      <c r="F966" t="s">
        <v>24</v>
      </c>
      <c r="G966" t="s">
        <v>23</v>
      </c>
      <c r="H966" s="1">
        <v>45490</v>
      </c>
      <c r="I966" t="s">
        <v>33</v>
      </c>
      <c r="J966">
        <v>31</v>
      </c>
      <c r="K966">
        <v>3.8</v>
      </c>
      <c r="L966">
        <v>823.2</v>
      </c>
      <c r="M966">
        <v>65.099999999999994</v>
      </c>
      <c r="N966" t="s">
        <v>47</v>
      </c>
      <c r="O966">
        <v>3</v>
      </c>
      <c r="P966" t="str" cm="1">
        <f t="array" ref="P966">_xlfn.IFS(C966&lt;25,"18-24", C966&lt;=35,"25-35", C966&lt;=50,"36-50",TRUE,"50+")</f>
        <v>36-50</v>
      </c>
      <c r="Q966" t="str">
        <f t="shared" si="105"/>
        <v>repeat</v>
      </c>
      <c r="R966" t="str">
        <f t="shared" si="106"/>
        <v>high value</v>
      </c>
      <c r="S966" t="str">
        <f t="shared" si="107"/>
        <v>medium</v>
      </c>
      <c r="T966" t="str">
        <f t="shared" si="108"/>
        <v>Jul</v>
      </c>
      <c r="U966">
        <f t="shared" si="109"/>
        <v>2024</v>
      </c>
      <c r="V966" t="str">
        <f t="shared" si="110"/>
        <v>0-5</v>
      </c>
      <c r="W966" t="str">
        <f t="shared" si="111"/>
        <v>Medium</v>
      </c>
    </row>
    <row r="967" spans="1:23" x14ac:dyDescent="0.3">
      <c r="A967">
        <v>600966</v>
      </c>
      <c r="B967">
        <v>38817</v>
      </c>
      <c r="C967">
        <v>48</v>
      </c>
      <c r="D967" t="s">
        <v>7</v>
      </c>
      <c r="E967" t="s">
        <v>15</v>
      </c>
      <c r="F967" t="s">
        <v>24</v>
      </c>
      <c r="G967" t="s">
        <v>31</v>
      </c>
      <c r="H967" s="1">
        <v>44582</v>
      </c>
      <c r="I967" t="s">
        <v>34</v>
      </c>
      <c r="J967">
        <v>20</v>
      </c>
      <c r="K967">
        <v>13.3</v>
      </c>
      <c r="L967">
        <v>1085.97</v>
      </c>
      <c r="M967">
        <v>47.06</v>
      </c>
      <c r="N967" t="s">
        <v>48</v>
      </c>
      <c r="O967">
        <v>3</v>
      </c>
      <c r="P967" t="str" cm="1">
        <f t="array" ref="P967">_xlfn.IFS(C967&lt;25,"18-24", C967&lt;=35,"25-35", C967&lt;=50,"36-50",TRUE,"50+")</f>
        <v>36-50</v>
      </c>
      <c r="Q967" t="str">
        <f t="shared" si="105"/>
        <v>repeat</v>
      </c>
      <c r="R967" t="str">
        <f t="shared" si="106"/>
        <v>high value</v>
      </c>
      <c r="S967" t="str">
        <f t="shared" si="107"/>
        <v>medium</v>
      </c>
      <c r="T967" t="str">
        <f t="shared" si="108"/>
        <v>Jan</v>
      </c>
      <c r="U967">
        <f t="shared" si="109"/>
        <v>2022</v>
      </c>
      <c r="V967" t="str">
        <f t="shared" si="110"/>
        <v>10-15</v>
      </c>
      <c r="W967" t="str">
        <f t="shared" si="111"/>
        <v>Fast</v>
      </c>
    </row>
    <row r="968" spans="1:23" x14ac:dyDescent="0.3">
      <c r="A968">
        <v>600967</v>
      </c>
      <c r="B968">
        <v>98364</v>
      </c>
      <c r="C968">
        <v>50</v>
      </c>
      <c r="D968" t="s">
        <v>7</v>
      </c>
      <c r="E968" t="s">
        <v>5</v>
      </c>
      <c r="F968" t="s">
        <v>18</v>
      </c>
      <c r="G968" t="s">
        <v>25</v>
      </c>
      <c r="H968" s="1">
        <v>45598</v>
      </c>
      <c r="I968" t="s">
        <v>33</v>
      </c>
      <c r="J968">
        <v>47</v>
      </c>
      <c r="K968">
        <v>12.3</v>
      </c>
      <c r="L968">
        <v>1362.86</v>
      </c>
      <c r="M968">
        <v>92.6</v>
      </c>
      <c r="N968" t="s">
        <v>48</v>
      </c>
      <c r="O968">
        <v>3</v>
      </c>
      <c r="P968" t="str" cm="1">
        <f t="array" ref="P968">_xlfn.IFS(C968&lt;25,"18-24", C968&lt;=35,"25-35", C968&lt;=50,"36-50",TRUE,"50+")</f>
        <v>36-50</v>
      </c>
      <c r="Q968" t="str">
        <f t="shared" si="105"/>
        <v>new</v>
      </c>
      <c r="R968" t="str">
        <f t="shared" si="106"/>
        <v>high value</v>
      </c>
      <c r="S968" t="str">
        <f t="shared" si="107"/>
        <v>medium</v>
      </c>
      <c r="T968" t="str">
        <f t="shared" si="108"/>
        <v>Nov</v>
      </c>
      <c r="U968">
        <f t="shared" si="109"/>
        <v>2024</v>
      </c>
      <c r="V968" t="str">
        <f t="shared" si="110"/>
        <v>10-15</v>
      </c>
      <c r="W968" t="str">
        <f t="shared" si="111"/>
        <v>Slow</v>
      </c>
    </row>
    <row r="969" spans="1:23" x14ac:dyDescent="0.3">
      <c r="A969">
        <v>600968</v>
      </c>
      <c r="B969">
        <v>48391</v>
      </c>
      <c r="C969">
        <v>20</v>
      </c>
      <c r="D969" t="s">
        <v>7</v>
      </c>
      <c r="E969" t="s">
        <v>8</v>
      </c>
      <c r="F969" t="s">
        <v>32</v>
      </c>
      <c r="G969" t="s">
        <v>29</v>
      </c>
      <c r="H969" s="1">
        <v>44690</v>
      </c>
      <c r="I969" t="s">
        <v>33</v>
      </c>
      <c r="J969">
        <v>59</v>
      </c>
      <c r="K969">
        <v>4.7</v>
      </c>
      <c r="L969">
        <v>1114.57</v>
      </c>
      <c r="M969">
        <v>82.92</v>
      </c>
      <c r="N969" t="s">
        <v>50</v>
      </c>
      <c r="O969">
        <v>2</v>
      </c>
      <c r="P969" t="str" cm="1">
        <f t="array" ref="P969">_xlfn.IFS(C969&lt;25,"18-24", C969&lt;=35,"25-35", C969&lt;=50,"36-50",TRUE,"50+")</f>
        <v>18-24</v>
      </c>
      <c r="Q969" t="str">
        <f t="shared" si="105"/>
        <v>new</v>
      </c>
      <c r="R969" t="str">
        <f t="shared" si="106"/>
        <v>high value</v>
      </c>
      <c r="S969" t="str">
        <f t="shared" si="107"/>
        <v>Low</v>
      </c>
      <c r="T969" t="str">
        <f t="shared" si="108"/>
        <v>May</v>
      </c>
      <c r="U969">
        <f t="shared" si="109"/>
        <v>2022</v>
      </c>
      <c r="V969" t="str">
        <f t="shared" si="110"/>
        <v>0-5</v>
      </c>
      <c r="W969" t="str">
        <f t="shared" si="111"/>
        <v>Slow</v>
      </c>
    </row>
    <row r="970" spans="1:23" x14ac:dyDescent="0.3">
      <c r="A970">
        <v>600969</v>
      </c>
      <c r="B970">
        <v>59557</v>
      </c>
      <c r="C970">
        <v>49</v>
      </c>
      <c r="D970" t="s">
        <v>4</v>
      </c>
      <c r="E970" t="s">
        <v>13</v>
      </c>
      <c r="F970" t="s">
        <v>19</v>
      </c>
      <c r="G970" t="s">
        <v>31</v>
      </c>
      <c r="H970" s="1">
        <v>45061</v>
      </c>
      <c r="I970" t="s">
        <v>34</v>
      </c>
      <c r="J970">
        <v>62</v>
      </c>
      <c r="K970">
        <v>3.7</v>
      </c>
      <c r="L970">
        <v>464.23</v>
      </c>
      <c r="M970">
        <v>85.85</v>
      </c>
      <c r="N970" t="s">
        <v>47</v>
      </c>
      <c r="O970">
        <v>5</v>
      </c>
      <c r="P970" t="str" cm="1">
        <f t="array" ref="P970">_xlfn.IFS(C970&lt;25,"18-24", C970&lt;=35,"25-35", C970&lt;=50,"36-50",TRUE,"50+")</f>
        <v>36-50</v>
      </c>
      <c r="Q970" t="str">
        <f t="shared" si="105"/>
        <v>new</v>
      </c>
      <c r="R970" t="str">
        <f t="shared" si="106"/>
        <v>medium</v>
      </c>
      <c r="S970" t="str">
        <f t="shared" si="107"/>
        <v>High</v>
      </c>
      <c r="T970" t="str">
        <f t="shared" si="108"/>
        <v>May</v>
      </c>
      <c r="U970">
        <f t="shared" si="109"/>
        <v>2023</v>
      </c>
      <c r="V970" t="str">
        <f t="shared" si="110"/>
        <v>0-5</v>
      </c>
      <c r="W970" t="str">
        <f t="shared" si="111"/>
        <v>Slow</v>
      </c>
    </row>
    <row r="971" spans="1:23" x14ac:dyDescent="0.3">
      <c r="A971">
        <v>600970</v>
      </c>
      <c r="B971">
        <v>36922</v>
      </c>
      <c r="C971">
        <v>31</v>
      </c>
      <c r="D971" t="s">
        <v>4</v>
      </c>
      <c r="E971" t="s">
        <v>5</v>
      </c>
      <c r="F971" t="s">
        <v>19</v>
      </c>
      <c r="G971" t="s">
        <v>23</v>
      </c>
      <c r="H971" s="1">
        <v>45197</v>
      </c>
      <c r="I971" t="s">
        <v>33</v>
      </c>
      <c r="J971">
        <v>84</v>
      </c>
      <c r="K971">
        <v>9.1</v>
      </c>
      <c r="L971">
        <v>184.38</v>
      </c>
      <c r="M971">
        <v>112.4</v>
      </c>
      <c r="N971" t="s">
        <v>50</v>
      </c>
      <c r="O971">
        <v>1</v>
      </c>
      <c r="P971" t="str" cm="1">
        <f t="array" ref="P971">_xlfn.IFS(C971&lt;25,"18-24", C971&lt;=35,"25-35", C971&lt;=50,"36-50",TRUE,"50+")</f>
        <v>25-35</v>
      </c>
      <c r="Q971" t="str">
        <f t="shared" si="105"/>
        <v>new</v>
      </c>
      <c r="R971" t="str">
        <f t="shared" si="106"/>
        <v>low</v>
      </c>
      <c r="S971" t="str">
        <f t="shared" si="107"/>
        <v>Low</v>
      </c>
      <c r="T971" t="str">
        <f t="shared" si="108"/>
        <v>Sep</v>
      </c>
      <c r="U971">
        <f t="shared" si="109"/>
        <v>2023</v>
      </c>
      <c r="V971" t="str">
        <f t="shared" si="110"/>
        <v>5-10</v>
      </c>
      <c r="W971" t="str">
        <f t="shared" si="111"/>
        <v>Slow</v>
      </c>
    </row>
    <row r="972" spans="1:23" x14ac:dyDescent="0.3">
      <c r="A972">
        <v>600971</v>
      </c>
      <c r="B972">
        <v>89495</v>
      </c>
      <c r="C972">
        <v>28</v>
      </c>
      <c r="D972" t="s">
        <v>7</v>
      </c>
      <c r="E972" t="s">
        <v>5</v>
      </c>
      <c r="F972" t="s">
        <v>18</v>
      </c>
      <c r="G972" t="s">
        <v>31</v>
      </c>
      <c r="H972" s="1">
        <v>44849</v>
      </c>
      <c r="I972" t="s">
        <v>34</v>
      </c>
      <c r="J972">
        <v>35</v>
      </c>
      <c r="K972">
        <v>7.7</v>
      </c>
      <c r="L972">
        <v>1239.77</v>
      </c>
      <c r="M972">
        <v>93.21</v>
      </c>
      <c r="N972" t="s">
        <v>50</v>
      </c>
      <c r="O972">
        <v>3</v>
      </c>
      <c r="P972" t="str" cm="1">
        <f t="array" ref="P972">_xlfn.IFS(C972&lt;25,"18-24", C972&lt;=35,"25-35", C972&lt;=50,"36-50",TRUE,"50+")</f>
        <v>25-35</v>
      </c>
      <c r="Q972" t="str">
        <f t="shared" si="105"/>
        <v>repeat</v>
      </c>
      <c r="R972" t="str">
        <f t="shared" si="106"/>
        <v>high value</v>
      </c>
      <c r="S972" t="str">
        <f t="shared" si="107"/>
        <v>medium</v>
      </c>
      <c r="T972" t="str">
        <f t="shared" si="108"/>
        <v>Oct</v>
      </c>
      <c r="U972">
        <f t="shared" si="109"/>
        <v>2022</v>
      </c>
      <c r="V972" t="str">
        <f t="shared" si="110"/>
        <v>5-10</v>
      </c>
      <c r="W972" t="str">
        <f t="shared" si="111"/>
        <v>Medium</v>
      </c>
    </row>
    <row r="973" spans="1:23" x14ac:dyDescent="0.3">
      <c r="A973">
        <v>600972</v>
      </c>
      <c r="B973">
        <v>24984</v>
      </c>
      <c r="C973">
        <v>49</v>
      </c>
      <c r="D973" t="s">
        <v>4</v>
      </c>
      <c r="E973" t="s">
        <v>11</v>
      </c>
      <c r="F973" t="s">
        <v>32</v>
      </c>
      <c r="G973" t="s">
        <v>27</v>
      </c>
      <c r="H973" s="1">
        <v>44800</v>
      </c>
      <c r="I973" t="s">
        <v>34</v>
      </c>
      <c r="J973">
        <v>85</v>
      </c>
      <c r="K973">
        <v>1.4</v>
      </c>
      <c r="L973">
        <v>760.96</v>
      </c>
      <c r="M973">
        <v>78.61</v>
      </c>
      <c r="N973" t="s">
        <v>50</v>
      </c>
      <c r="O973">
        <v>2</v>
      </c>
      <c r="P973" t="str" cm="1">
        <f t="array" ref="P973">_xlfn.IFS(C973&lt;25,"18-24", C973&lt;=35,"25-35", C973&lt;=50,"36-50",TRUE,"50+")</f>
        <v>36-50</v>
      </c>
      <c r="Q973" t="str">
        <f t="shared" si="105"/>
        <v>new</v>
      </c>
      <c r="R973" t="str">
        <f t="shared" si="106"/>
        <v>high value</v>
      </c>
      <c r="S973" t="str">
        <f t="shared" si="107"/>
        <v>Low</v>
      </c>
      <c r="T973" t="str">
        <f t="shared" si="108"/>
        <v>Aug</v>
      </c>
      <c r="U973">
        <f t="shared" si="109"/>
        <v>2022</v>
      </c>
      <c r="V973" t="str">
        <f t="shared" si="110"/>
        <v>0-5</v>
      </c>
      <c r="W973" t="str">
        <f t="shared" si="111"/>
        <v>Slow</v>
      </c>
    </row>
    <row r="974" spans="1:23" x14ac:dyDescent="0.3">
      <c r="A974">
        <v>600973</v>
      </c>
      <c r="B974">
        <v>45895</v>
      </c>
      <c r="C974">
        <v>42</v>
      </c>
      <c r="D974" t="s">
        <v>4</v>
      </c>
      <c r="E974" t="s">
        <v>16</v>
      </c>
      <c r="F974" t="s">
        <v>19</v>
      </c>
      <c r="G974" t="s">
        <v>25</v>
      </c>
      <c r="H974" s="1">
        <v>44774</v>
      </c>
      <c r="I974" t="s">
        <v>33</v>
      </c>
      <c r="J974">
        <v>38</v>
      </c>
      <c r="K974">
        <v>8</v>
      </c>
      <c r="L974">
        <v>1142.76</v>
      </c>
      <c r="M974">
        <v>29.18</v>
      </c>
      <c r="N974" t="s">
        <v>48</v>
      </c>
      <c r="O974">
        <v>2</v>
      </c>
      <c r="P974" t="str" cm="1">
        <f t="array" ref="P974">_xlfn.IFS(C974&lt;25,"18-24", C974&lt;=35,"25-35", C974&lt;=50,"36-50",TRUE,"50+")</f>
        <v>36-50</v>
      </c>
      <c r="Q974" t="str">
        <f t="shared" si="105"/>
        <v>new</v>
      </c>
      <c r="R974" t="str">
        <f t="shared" si="106"/>
        <v>high value</v>
      </c>
      <c r="S974" t="str">
        <f t="shared" si="107"/>
        <v>Low</v>
      </c>
      <c r="T974" t="str">
        <f t="shared" si="108"/>
        <v>Aug</v>
      </c>
      <c r="U974">
        <f t="shared" si="109"/>
        <v>2022</v>
      </c>
      <c r="V974" t="str">
        <f t="shared" si="110"/>
        <v>5-10</v>
      </c>
      <c r="W974" t="str">
        <f t="shared" si="111"/>
        <v>Medium</v>
      </c>
    </row>
    <row r="975" spans="1:23" x14ac:dyDescent="0.3">
      <c r="A975">
        <v>600974</v>
      </c>
      <c r="B975">
        <v>83246</v>
      </c>
      <c r="C975">
        <v>29</v>
      </c>
      <c r="D975" t="s">
        <v>4</v>
      </c>
      <c r="E975" t="s">
        <v>15</v>
      </c>
      <c r="F975" t="s">
        <v>19</v>
      </c>
      <c r="G975" t="s">
        <v>21</v>
      </c>
      <c r="H975" s="1">
        <v>44777</v>
      </c>
      <c r="I975" t="s">
        <v>34</v>
      </c>
      <c r="J975">
        <v>22</v>
      </c>
      <c r="K975">
        <v>1.2</v>
      </c>
      <c r="L975">
        <v>1292.8800000000001</v>
      </c>
      <c r="M975">
        <v>66.739999999999995</v>
      </c>
      <c r="N975" t="s">
        <v>50</v>
      </c>
      <c r="O975">
        <v>4</v>
      </c>
      <c r="P975" t="str" cm="1">
        <f t="array" ref="P975">_xlfn.IFS(C975&lt;25,"18-24", C975&lt;=35,"25-35", C975&lt;=50,"36-50",TRUE,"50+")</f>
        <v>25-35</v>
      </c>
      <c r="Q975" t="str">
        <f t="shared" si="105"/>
        <v>new</v>
      </c>
      <c r="R975" t="str">
        <f t="shared" si="106"/>
        <v>high value</v>
      </c>
      <c r="S975" t="str">
        <f t="shared" si="107"/>
        <v>medium</v>
      </c>
      <c r="T975" t="str">
        <f t="shared" si="108"/>
        <v>Aug</v>
      </c>
      <c r="U975">
        <f t="shared" si="109"/>
        <v>2022</v>
      </c>
      <c r="V975" t="str">
        <f t="shared" si="110"/>
        <v>0-5</v>
      </c>
      <c r="W975" t="str">
        <f t="shared" si="111"/>
        <v>Fast</v>
      </c>
    </row>
    <row r="976" spans="1:23" x14ac:dyDescent="0.3">
      <c r="A976">
        <v>600975</v>
      </c>
      <c r="B976">
        <v>56863</v>
      </c>
      <c r="C976">
        <v>41</v>
      </c>
      <c r="D976" t="s">
        <v>4</v>
      </c>
      <c r="E976" t="s">
        <v>16</v>
      </c>
      <c r="F976" t="s">
        <v>28</v>
      </c>
      <c r="G976" t="s">
        <v>21</v>
      </c>
      <c r="H976" s="1">
        <v>44612</v>
      </c>
      <c r="I976" t="s">
        <v>34</v>
      </c>
      <c r="J976">
        <v>61</v>
      </c>
      <c r="K976">
        <v>3.5</v>
      </c>
      <c r="L976">
        <v>1113.48</v>
      </c>
      <c r="M976">
        <v>74.86</v>
      </c>
      <c r="N976" t="s">
        <v>47</v>
      </c>
      <c r="O976">
        <v>4</v>
      </c>
      <c r="P976" t="str" cm="1">
        <f t="array" ref="P976">_xlfn.IFS(C976&lt;25,"18-24", C976&lt;=35,"25-35", C976&lt;=50,"36-50",TRUE,"50+")</f>
        <v>36-50</v>
      </c>
      <c r="Q976" t="str">
        <f t="shared" si="105"/>
        <v>new</v>
      </c>
      <c r="R976" t="str">
        <f t="shared" si="106"/>
        <v>high value</v>
      </c>
      <c r="S976" t="str">
        <f t="shared" si="107"/>
        <v>medium</v>
      </c>
      <c r="T976" t="str">
        <f t="shared" si="108"/>
        <v>Feb</v>
      </c>
      <c r="U976">
        <f t="shared" si="109"/>
        <v>2022</v>
      </c>
      <c r="V976" t="str">
        <f t="shared" si="110"/>
        <v>0-5</v>
      </c>
      <c r="W976" t="str">
        <f t="shared" si="111"/>
        <v>Slow</v>
      </c>
    </row>
    <row r="977" spans="1:23" x14ac:dyDescent="0.3">
      <c r="A977">
        <v>600976</v>
      </c>
      <c r="B977">
        <v>11356</v>
      </c>
      <c r="C977">
        <v>57</v>
      </c>
      <c r="D977" t="s">
        <v>7</v>
      </c>
      <c r="E977" t="s">
        <v>5</v>
      </c>
      <c r="F977" t="s">
        <v>32</v>
      </c>
      <c r="G977" t="s">
        <v>29</v>
      </c>
      <c r="H977" s="1">
        <v>45397</v>
      </c>
      <c r="I977" t="s">
        <v>33</v>
      </c>
      <c r="J977">
        <v>84</v>
      </c>
      <c r="K977">
        <v>1.1000000000000001</v>
      </c>
      <c r="L977">
        <v>1345.01</v>
      </c>
      <c r="M977">
        <v>119.5</v>
      </c>
      <c r="N977" t="s">
        <v>49</v>
      </c>
      <c r="O977">
        <v>5</v>
      </c>
      <c r="P977" t="str" cm="1">
        <f t="array" ref="P977">_xlfn.IFS(C977&lt;25,"18-24", C977&lt;=35,"25-35", C977&lt;=50,"36-50",TRUE,"50+")</f>
        <v>50+</v>
      </c>
      <c r="Q977" t="str">
        <f t="shared" si="105"/>
        <v>new</v>
      </c>
      <c r="R977" t="str">
        <f t="shared" si="106"/>
        <v>high value</v>
      </c>
      <c r="S977" t="str">
        <f t="shared" si="107"/>
        <v>High</v>
      </c>
      <c r="T977" t="str">
        <f t="shared" si="108"/>
        <v>Apr</v>
      </c>
      <c r="U977">
        <f t="shared" si="109"/>
        <v>2024</v>
      </c>
      <c r="V977" t="str">
        <f t="shared" si="110"/>
        <v>0-5</v>
      </c>
      <c r="W977" t="str">
        <f t="shared" si="111"/>
        <v>Slow</v>
      </c>
    </row>
    <row r="978" spans="1:23" x14ac:dyDescent="0.3">
      <c r="A978">
        <v>600977</v>
      </c>
      <c r="B978">
        <v>93552</v>
      </c>
      <c r="C978">
        <v>36</v>
      </c>
      <c r="D978" t="s">
        <v>4</v>
      </c>
      <c r="E978" t="s">
        <v>15</v>
      </c>
      <c r="F978" t="s">
        <v>30</v>
      </c>
      <c r="G978" t="s">
        <v>29</v>
      </c>
      <c r="H978" s="1">
        <v>45511</v>
      </c>
      <c r="I978" t="s">
        <v>34</v>
      </c>
      <c r="J978">
        <v>42</v>
      </c>
      <c r="K978">
        <v>14.7</v>
      </c>
      <c r="L978">
        <v>635.23</v>
      </c>
      <c r="M978">
        <v>69.23</v>
      </c>
      <c r="N978" t="s">
        <v>50</v>
      </c>
      <c r="O978">
        <v>1</v>
      </c>
      <c r="P978" t="str" cm="1">
        <f t="array" ref="P978">_xlfn.IFS(C978&lt;25,"18-24", C978&lt;=35,"25-35", C978&lt;=50,"36-50",TRUE,"50+")</f>
        <v>36-50</v>
      </c>
      <c r="Q978" t="str">
        <f t="shared" si="105"/>
        <v>new</v>
      </c>
      <c r="R978" t="str">
        <f t="shared" si="106"/>
        <v>high value</v>
      </c>
      <c r="S978" t="str">
        <f t="shared" si="107"/>
        <v>Low</v>
      </c>
      <c r="T978" t="str">
        <f t="shared" si="108"/>
        <v>Aug</v>
      </c>
      <c r="U978">
        <f t="shared" si="109"/>
        <v>2024</v>
      </c>
      <c r="V978" t="str">
        <f t="shared" si="110"/>
        <v>10-15</v>
      </c>
      <c r="W978" t="str">
        <f t="shared" si="111"/>
        <v>Medium</v>
      </c>
    </row>
    <row r="979" spans="1:23" x14ac:dyDescent="0.3">
      <c r="A979">
        <v>600978</v>
      </c>
      <c r="B979">
        <v>25919</v>
      </c>
      <c r="C979">
        <v>49</v>
      </c>
      <c r="D979" t="s">
        <v>7</v>
      </c>
      <c r="E979" t="s">
        <v>13</v>
      </c>
      <c r="F979" t="s">
        <v>24</v>
      </c>
      <c r="G979" t="s">
        <v>31</v>
      </c>
      <c r="H979" s="1">
        <v>45056</v>
      </c>
      <c r="I979" t="s">
        <v>33</v>
      </c>
      <c r="J979">
        <v>69</v>
      </c>
      <c r="K979">
        <v>7.6</v>
      </c>
      <c r="L979">
        <v>1229.54</v>
      </c>
      <c r="M979">
        <v>35.21</v>
      </c>
      <c r="N979" t="s">
        <v>48</v>
      </c>
      <c r="O979">
        <v>2</v>
      </c>
      <c r="P979" t="str" cm="1">
        <f t="array" ref="P979">_xlfn.IFS(C979&lt;25,"18-24", C979&lt;=35,"25-35", C979&lt;=50,"36-50",TRUE,"50+")</f>
        <v>36-50</v>
      </c>
      <c r="Q979" t="str">
        <f t="shared" si="105"/>
        <v>new</v>
      </c>
      <c r="R979" t="str">
        <f t="shared" si="106"/>
        <v>high value</v>
      </c>
      <c r="S979" t="str">
        <f t="shared" si="107"/>
        <v>Low</v>
      </c>
      <c r="T979" t="str">
        <f t="shared" si="108"/>
        <v>May</v>
      </c>
      <c r="U979">
        <f t="shared" si="109"/>
        <v>2023</v>
      </c>
      <c r="V979" t="str">
        <f t="shared" si="110"/>
        <v>5-10</v>
      </c>
      <c r="W979" t="str">
        <f t="shared" si="111"/>
        <v>Slow</v>
      </c>
    </row>
    <row r="980" spans="1:23" x14ac:dyDescent="0.3">
      <c r="A980">
        <v>600979</v>
      </c>
      <c r="B980">
        <v>68517</v>
      </c>
      <c r="C980">
        <v>22</v>
      </c>
      <c r="D980" t="s">
        <v>7</v>
      </c>
      <c r="E980" t="s">
        <v>15</v>
      </c>
      <c r="F980" t="s">
        <v>22</v>
      </c>
      <c r="G980" t="s">
        <v>23</v>
      </c>
      <c r="H980" s="1">
        <v>44752</v>
      </c>
      <c r="I980" t="s">
        <v>34</v>
      </c>
      <c r="J980">
        <v>52</v>
      </c>
      <c r="K980">
        <v>1.9</v>
      </c>
      <c r="L980">
        <v>1290.68</v>
      </c>
      <c r="M980">
        <v>100.75</v>
      </c>
      <c r="N980" t="s">
        <v>48</v>
      </c>
      <c r="O980">
        <v>2</v>
      </c>
      <c r="P980" t="str" cm="1">
        <f t="array" ref="P980">_xlfn.IFS(C980&lt;25,"18-24", C980&lt;=35,"25-35", C980&lt;=50,"36-50",TRUE,"50+")</f>
        <v>18-24</v>
      </c>
      <c r="Q980" t="str">
        <f t="shared" si="105"/>
        <v>new</v>
      </c>
      <c r="R980" t="str">
        <f t="shared" si="106"/>
        <v>high value</v>
      </c>
      <c r="S980" t="str">
        <f t="shared" si="107"/>
        <v>Low</v>
      </c>
      <c r="T980" t="str">
        <f t="shared" si="108"/>
        <v>Jul</v>
      </c>
      <c r="U980">
        <f t="shared" si="109"/>
        <v>2022</v>
      </c>
      <c r="V980" t="str">
        <f t="shared" si="110"/>
        <v>0-5</v>
      </c>
      <c r="W980" t="str">
        <f t="shared" si="111"/>
        <v>Slow</v>
      </c>
    </row>
    <row r="981" spans="1:23" x14ac:dyDescent="0.3">
      <c r="A981">
        <v>600980</v>
      </c>
      <c r="B981">
        <v>55987</v>
      </c>
      <c r="C981">
        <v>18</v>
      </c>
      <c r="D981" t="s">
        <v>7</v>
      </c>
      <c r="E981" t="s">
        <v>16</v>
      </c>
      <c r="F981" t="s">
        <v>26</v>
      </c>
      <c r="G981" t="s">
        <v>29</v>
      </c>
      <c r="H981" s="1">
        <v>45169</v>
      </c>
      <c r="I981" t="s">
        <v>34</v>
      </c>
      <c r="J981">
        <v>38</v>
      </c>
      <c r="K981">
        <v>11.9</v>
      </c>
      <c r="L981">
        <v>731.69</v>
      </c>
      <c r="M981">
        <v>88.14</v>
      </c>
      <c r="N981" t="s">
        <v>49</v>
      </c>
      <c r="O981">
        <v>5</v>
      </c>
      <c r="P981" t="str" cm="1">
        <f t="array" ref="P981">_xlfn.IFS(C981&lt;25,"18-24", C981&lt;=35,"25-35", C981&lt;=50,"36-50",TRUE,"50+")</f>
        <v>18-24</v>
      </c>
      <c r="Q981" t="str">
        <f t="shared" si="105"/>
        <v>new</v>
      </c>
      <c r="R981" t="str">
        <f t="shared" si="106"/>
        <v>high value</v>
      </c>
      <c r="S981" t="str">
        <f t="shared" si="107"/>
        <v>High</v>
      </c>
      <c r="T981" t="str">
        <f t="shared" si="108"/>
        <v>Aug</v>
      </c>
      <c r="U981">
        <f t="shared" si="109"/>
        <v>2023</v>
      </c>
      <c r="V981" t="str">
        <f t="shared" si="110"/>
        <v>10-15</v>
      </c>
      <c r="W981" t="str">
        <f t="shared" si="111"/>
        <v>Medium</v>
      </c>
    </row>
    <row r="982" spans="1:23" x14ac:dyDescent="0.3">
      <c r="A982">
        <v>600981</v>
      </c>
      <c r="B982">
        <v>28975</v>
      </c>
      <c r="C982">
        <v>53</v>
      </c>
      <c r="D982" t="s">
        <v>4</v>
      </c>
      <c r="E982" t="s">
        <v>5</v>
      </c>
      <c r="F982" t="s">
        <v>19</v>
      </c>
      <c r="G982" t="s">
        <v>23</v>
      </c>
      <c r="H982" s="1">
        <v>44592</v>
      </c>
      <c r="I982" t="s">
        <v>34</v>
      </c>
      <c r="J982">
        <v>29</v>
      </c>
      <c r="K982">
        <v>5.2</v>
      </c>
      <c r="L982">
        <v>394.89</v>
      </c>
      <c r="M982">
        <v>118.32</v>
      </c>
      <c r="N982" t="s">
        <v>47</v>
      </c>
      <c r="O982">
        <v>3</v>
      </c>
      <c r="P982" t="str" cm="1">
        <f t="array" ref="P982">_xlfn.IFS(C982&lt;25,"18-24", C982&lt;=35,"25-35", C982&lt;=50,"36-50",TRUE,"50+")</f>
        <v>50+</v>
      </c>
      <c r="Q982" t="str">
        <f t="shared" si="105"/>
        <v>new</v>
      </c>
      <c r="R982" t="str">
        <f t="shared" si="106"/>
        <v>medium</v>
      </c>
      <c r="S982" t="str">
        <f t="shared" si="107"/>
        <v>medium</v>
      </c>
      <c r="T982" t="str">
        <f t="shared" si="108"/>
        <v>Jan</v>
      </c>
      <c r="U982">
        <f t="shared" si="109"/>
        <v>2022</v>
      </c>
      <c r="V982" t="str">
        <f t="shared" si="110"/>
        <v>5-10</v>
      </c>
      <c r="W982" t="str">
        <f t="shared" si="111"/>
        <v>Fast</v>
      </c>
    </row>
    <row r="983" spans="1:23" x14ac:dyDescent="0.3">
      <c r="A983">
        <v>600982</v>
      </c>
      <c r="B983">
        <v>85384</v>
      </c>
      <c r="C983">
        <v>39</v>
      </c>
      <c r="D983" t="s">
        <v>4</v>
      </c>
      <c r="E983" t="s">
        <v>13</v>
      </c>
      <c r="F983" t="s">
        <v>22</v>
      </c>
      <c r="G983" t="s">
        <v>29</v>
      </c>
      <c r="H983" s="1">
        <v>45620</v>
      </c>
      <c r="I983" t="s">
        <v>33</v>
      </c>
      <c r="J983">
        <v>68</v>
      </c>
      <c r="K983">
        <v>3</v>
      </c>
      <c r="L983">
        <v>912.64</v>
      </c>
      <c r="M983">
        <v>114.98</v>
      </c>
      <c r="N983" t="s">
        <v>47</v>
      </c>
      <c r="O983">
        <v>1</v>
      </c>
      <c r="P983" t="str" cm="1">
        <f t="array" ref="P983">_xlfn.IFS(C983&lt;25,"18-24", C983&lt;=35,"25-35", C983&lt;=50,"36-50",TRUE,"50+")</f>
        <v>36-50</v>
      </c>
      <c r="Q983" t="str">
        <f t="shared" si="105"/>
        <v>new</v>
      </c>
      <c r="R983" t="str">
        <f t="shared" si="106"/>
        <v>high value</v>
      </c>
      <c r="S983" t="str">
        <f t="shared" si="107"/>
        <v>Low</v>
      </c>
      <c r="T983" t="str">
        <f t="shared" si="108"/>
        <v>Nov</v>
      </c>
      <c r="U983">
        <f t="shared" si="109"/>
        <v>2024</v>
      </c>
      <c r="V983" t="str">
        <f t="shared" si="110"/>
        <v>0-5</v>
      </c>
      <c r="W983" t="str">
        <f t="shared" si="111"/>
        <v>Slow</v>
      </c>
    </row>
    <row r="984" spans="1:23" x14ac:dyDescent="0.3">
      <c r="A984">
        <v>600983</v>
      </c>
      <c r="B984">
        <v>52944</v>
      </c>
      <c r="C984">
        <v>46</v>
      </c>
      <c r="D984" t="s">
        <v>4</v>
      </c>
      <c r="E984" t="s">
        <v>11</v>
      </c>
      <c r="F984" t="s">
        <v>28</v>
      </c>
      <c r="G984" t="s">
        <v>27</v>
      </c>
      <c r="H984" s="1">
        <v>45007</v>
      </c>
      <c r="I984" t="s">
        <v>33</v>
      </c>
      <c r="J984">
        <v>79</v>
      </c>
      <c r="K984">
        <v>9.3000000000000007</v>
      </c>
      <c r="L984">
        <v>856.72</v>
      </c>
      <c r="M984">
        <v>96.1</v>
      </c>
      <c r="N984" t="s">
        <v>49</v>
      </c>
      <c r="O984">
        <v>3</v>
      </c>
      <c r="P984" t="str" cm="1">
        <f t="array" ref="P984">_xlfn.IFS(C984&lt;25,"18-24", C984&lt;=35,"25-35", C984&lt;=50,"36-50",TRUE,"50+")</f>
        <v>36-50</v>
      </c>
      <c r="Q984" t="str">
        <f t="shared" si="105"/>
        <v>new</v>
      </c>
      <c r="R984" t="str">
        <f t="shared" si="106"/>
        <v>high value</v>
      </c>
      <c r="S984" t="str">
        <f t="shared" si="107"/>
        <v>medium</v>
      </c>
      <c r="T984" t="str">
        <f t="shared" si="108"/>
        <v>Mar</v>
      </c>
      <c r="U984">
        <f t="shared" si="109"/>
        <v>2023</v>
      </c>
      <c r="V984" t="str">
        <f t="shared" si="110"/>
        <v>5-10</v>
      </c>
      <c r="W984" t="str">
        <f t="shared" si="111"/>
        <v>Slow</v>
      </c>
    </row>
    <row r="985" spans="1:23" x14ac:dyDescent="0.3">
      <c r="A985">
        <v>600984</v>
      </c>
      <c r="B985">
        <v>13294</v>
      </c>
      <c r="C985">
        <v>48</v>
      </c>
      <c r="D985" t="s">
        <v>4</v>
      </c>
      <c r="E985" t="s">
        <v>13</v>
      </c>
      <c r="F985" t="s">
        <v>28</v>
      </c>
      <c r="G985" t="s">
        <v>29</v>
      </c>
      <c r="H985" s="1">
        <v>44915</v>
      </c>
      <c r="I985" t="s">
        <v>34</v>
      </c>
      <c r="J985">
        <v>65</v>
      </c>
      <c r="K985">
        <v>10</v>
      </c>
      <c r="L985">
        <v>785.9</v>
      </c>
      <c r="M985">
        <v>29.89</v>
      </c>
      <c r="N985" t="s">
        <v>47</v>
      </c>
      <c r="O985">
        <v>1</v>
      </c>
      <c r="P985" t="str" cm="1">
        <f t="array" ref="P985">_xlfn.IFS(C985&lt;25,"18-24", C985&lt;=35,"25-35", C985&lt;=50,"36-50",TRUE,"50+")</f>
        <v>36-50</v>
      </c>
      <c r="Q985" t="str">
        <f t="shared" si="105"/>
        <v>new</v>
      </c>
      <c r="R985" t="str">
        <f t="shared" si="106"/>
        <v>high value</v>
      </c>
      <c r="S985" t="str">
        <f t="shared" si="107"/>
        <v>Low</v>
      </c>
      <c r="T985" t="str">
        <f t="shared" si="108"/>
        <v>Dec</v>
      </c>
      <c r="U985">
        <f t="shared" si="109"/>
        <v>2022</v>
      </c>
      <c r="V985" t="str">
        <f t="shared" si="110"/>
        <v>5-10</v>
      </c>
      <c r="W985" t="str">
        <f t="shared" si="111"/>
        <v>Slow</v>
      </c>
    </row>
    <row r="986" spans="1:23" x14ac:dyDescent="0.3">
      <c r="A986">
        <v>600985</v>
      </c>
      <c r="B986">
        <v>48749</v>
      </c>
      <c r="C986">
        <v>29</v>
      </c>
      <c r="D986" t="s">
        <v>4</v>
      </c>
      <c r="E986" t="s">
        <v>5</v>
      </c>
      <c r="F986" t="s">
        <v>26</v>
      </c>
      <c r="G986" t="s">
        <v>21</v>
      </c>
      <c r="H986" s="1">
        <v>45626</v>
      </c>
      <c r="I986" t="s">
        <v>34</v>
      </c>
      <c r="J986">
        <v>43</v>
      </c>
      <c r="K986">
        <v>6.7</v>
      </c>
      <c r="L986">
        <v>1123.25</v>
      </c>
      <c r="M986">
        <v>97.72</v>
      </c>
      <c r="N986" t="s">
        <v>49</v>
      </c>
      <c r="O986">
        <v>5</v>
      </c>
      <c r="P986" t="str" cm="1">
        <f t="array" ref="P986">_xlfn.IFS(C986&lt;25,"18-24", C986&lt;=35,"25-35", C986&lt;=50,"36-50",TRUE,"50+")</f>
        <v>25-35</v>
      </c>
      <c r="Q986" t="str">
        <f t="shared" si="105"/>
        <v>new</v>
      </c>
      <c r="R986" t="str">
        <f t="shared" si="106"/>
        <v>high value</v>
      </c>
      <c r="S986" t="str">
        <f t="shared" si="107"/>
        <v>High</v>
      </c>
      <c r="T986" t="str">
        <f t="shared" si="108"/>
        <v>Nov</v>
      </c>
      <c r="U986">
        <f t="shared" si="109"/>
        <v>2024</v>
      </c>
      <c r="V986" t="str">
        <f t="shared" si="110"/>
        <v>5-10</v>
      </c>
      <c r="W986" t="str">
        <f t="shared" si="111"/>
        <v>Medium</v>
      </c>
    </row>
    <row r="987" spans="1:23" x14ac:dyDescent="0.3">
      <c r="A987">
        <v>600986</v>
      </c>
      <c r="B987">
        <v>40789</v>
      </c>
      <c r="C987">
        <v>47</v>
      </c>
      <c r="D987" t="s">
        <v>7</v>
      </c>
      <c r="E987" t="s">
        <v>8</v>
      </c>
      <c r="F987" t="s">
        <v>30</v>
      </c>
      <c r="G987" t="s">
        <v>21</v>
      </c>
      <c r="H987" s="1">
        <v>45033</v>
      </c>
      <c r="I987" t="s">
        <v>34</v>
      </c>
      <c r="J987">
        <v>73</v>
      </c>
      <c r="K987">
        <v>5.4</v>
      </c>
      <c r="L987">
        <v>391.44</v>
      </c>
      <c r="M987">
        <v>38.200000000000003</v>
      </c>
      <c r="N987" t="s">
        <v>49</v>
      </c>
      <c r="O987">
        <v>5</v>
      </c>
      <c r="P987" t="str" cm="1">
        <f t="array" ref="P987">_xlfn.IFS(C987&lt;25,"18-24", C987&lt;=35,"25-35", C987&lt;=50,"36-50",TRUE,"50+")</f>
        <v>36-50</v>
      </c>
      <c r="Q987" t="str">
        <f t="shared" si="105"/>
        <v>new</v>
      </c>
      <c r="R987" t="str">
        <f t="shared" si="106"/>
        <v>medium</v>
      </c>
      <c r="S987" t="str">
        <f t="shared" si="107"/>
        <v>High</v>
      </c>
      <c r="T987" t="str">
        <f t="shared" si="108"/>
        <v>Apr</v>
      </c>
      <c r="U987">
        <f t="shared" si="109"/>
        <v>2023</v>
      </c>
      <c r="V987" t="str">
        <f t="shared" si="110"/>
        <v>5-10</v>
      </c>
      <c r="W987" t="str">
        <f t="shared" si="111"/>
        <v>Slow</v>
      </c>
    </row>
    <row r="988" spans="1:23" x14ac:dyDescent="0.3">
      <c r="A988">
        <v>600987</v>
      </c>
      <c r="B988">
        <v>16985</v>
      </c>
      <c r="C988">
        <v>21</v>
      </c>
      <c r="D988" t="s">
        <v>4</v>
      </c>
      <c r="E988" t="s">
        <v>11</v>
      </c>
      <c r="F988" t="s">
        <v>30</v>
      </c>
      <c r="G988" t="s">
        <v>21</v>
      </c>
      <c r="H988" s="1">
        <v>45618</v>
      </c>
      <c r="I988" t="s">
        <v>33</v>
      </c>
      <c r="J988">
        <v>22</v>
      </c>
      <c r="K988">
        <v>8.1</v>
      </c>
      <c r="L988">
        <v>904.28</v>
      </c>
      <c r="M988">
        <v>93.19</v>
      </c>
      <c r="N988" t="s">
        <v>50</v>
      </c>
      <c r="O988">
        <v>3</v>
      </c>
      <c r="P988" t="str" cm="1">
        <f t="array" ref="P988">_xlfn.IFS(C988&lt;25,"18-24", C988&lt;=35,"25-35", C988&lt;=50,"36-50",TRUE,"50+")</f>
        <v>18-24</v>
      </c>
      <c r="Q988" t="str">
        <f t="shared" si="105"/>
        <v>new</v>
      </c>
      <c r="R988" t="str">
        <f t="shared" si="106"/>
        <v>high value</v>
      </c>
      <c r="S988" t="str">
        <f t="shared" si="107"/>
        <v>medium</v>
      </c>
      <c r="T988" t="str">
        <f t="shared" si="108"/>
        <v>Nov</v>
      </c>
      <c r="U988">
        <f t="shared" si="109"/>
        <v>2024</v>
      </c>
      <c r="V988" t="str">
        <f t="shared" si="110"/>
        <v>5-10</v>
      </c>
      <c r="W988" t="str">
        <f t="shared" si="111"/>
        <v>Fast</v>
      </c>
    </row>
    <row r="989" spans="1:23" x14ac:dyDescent="0.3">
      <c r="A989">
        <v>600988</v>
      </c>
      <c r="B989">
        <v>69864</v>
      </c>
      <c r="C989">
        <v>42</v>
      </c>
      <c r="D989" t="s">
        <v>7</v>
      </c>
      <c r="E989" t="s">
        <v>8</v>
      </c>
      <c r="F989" t="s">
        <v>24</v>
      </c>
      <c r="G989" t="s">
        <v>25</v>
      </c>
      <c r="H989" s="1">
        <v>45191</v>
      </c>
      <c r="I989" t="s">
        <v>34</v>
      </c>
      <c r="J989">
        <v>77</v>
      </c>
      <c r="K989">
        <v>8.3000000000000007</v>
      </c>
      <c r="L989">
        <v>1302.8</v>
      </c>
      <c r="M989">
        <v>35.520000000000003</v>
      </c>
      <c r="N989" t="s">
        <v>47</v>
      </c>
      <c r="O989">
        <v>2</v>
      </c>
      <c r="P989" t="str" cm="1">
        <f t="array" ref="P989">_xlfn.IFS(C989&lt;25,"18-24", C989&lt;=35,"25-35", C989&lt;=50,"36-50",TRUE,"50+")</f>
        <v>36-50</v>
      </c>
      <c r="Q989" t="str">
        <f t="shared" si="105"/>
        <v>new</v>
      </c>
      <c r="R989" t="str">
        <f t="shared" si="106"/>
        <v>high value</v>
      </c>
      <c r="S989" t="str">
        <f t="shared" si="107"/>
        <v>Low</v>
      </c>
      <c r="T989" t="str">
        <f t="shared" si="108"/>
        <v>Sep</v>
      </c>
      <c r="U989">
        <f t="shared" si="109"/>
        <v>2023</v>
      </c>
      <c r="V989" t="str">
        <f t="shared" si="110"/>
        <v>5-10</v>
      </c>
      <c r="W989" t="str">
        <f t="shared" si="111"/>
        <v>Slow</v>
      </c>
    </row>
    <row r="990" spans="1:23" x14ac:dyDescent="0.3">
      <c r="A990">
        <v>600989</v>
      </c>
      <c r="B990">
        <v>39274</v>
      </c>
      <c r="C990">
        <v>48</v>
      </c>
      <c r="D990" t="s">
        <v>4</v>
      </c>
      <c r="E990" t="s">
        <v>13</v>
      </c>
      <c r="F990" t="s">
        <v>22</v>
      </c>
      <c r="G990" t="s">
        <v>25</v>
      </c>
      <c r="H990" s="1">
        <v>44698</v>
      </c>
      <c r="I990" t="s">
        <v>33</v>
      </c>
      <c r="J990">
        <v>73</v>
      </c>
      <c r="K990">
        <v>13.6</v>
      </c>
      <c r="L990">
        <v>403.99</v>
      </c>
      <c r="M990">
        <v>34.380000000000003</v>
      </c>
      <c r="N990" t="s">
        <v>47</v>
      </c>
      <c r="O990">
        <v>5</v>
      </c>
      <c r="P990" t="str" cm="1">
        <f t="array" ref="P990">_xlfn.IFS(C990&lt;25,"18-24", C990&lt;=35,"25-35", C990&lt;=50,"36-50",TRUE,"50+")</f>
        <v>36-50</v>
      </c>
      <c r="Q990" t="str">
        <f t="shared" si="105"/>
        <v>new</v>
      </c>
      <c r="R990" t="str">
        <f t="shared" si="106"/>
        <v>medium</v>
      </c>
      <c r="S990" t="str">
        <f t="shared" si="107"/>
        <v>High</v>
      </c>
      <c r="T990" t="str">
        <f t="shared" si="108"/>
        <v>May</v>
      </c>
      <c r="U990">
        <f t="shared" si="109"/>
        <v>2022</v>
      </c>
      <c r="V990" t="str">
        <f t="shared" si="110"/>
        <v>10-15</v>
      </c>
      <c r="W990" t="str">
        <f t="shared" si="111"/>
        <v>Slow</v>
      </c>
    </row>
    <row r="991" spans="1:23" x14ac:dyDescent="0.3">
      <c r="A991">
        <v>600990</v>
      </c>
      <c r="B991">
        <v>50897</v>
      </c>
      <c r="C991">
        <v>52</v>
      </c>
      <c r="D991" t="s">
        <v>7</v>
      </c>
      <c r="E991" t="s">
        <v>15</v>
      </c>
      <c r="F991" t="s">
        <v>22</v>
      </c>
      <c r="G991" t="s">
        <v>23</v>
      </c>
      <c r="H991" s="1">
        <v>45434</v>
      </c>
      <c r="I991" t="s">
        <v>34</v>
      </c>
      <c r="J991">
        <v>37</v>
      </c>
      <c r="K991">
        <v>7.9</v>
      </c>
      <c r="L991">
        <v>677.97</v>
      </c>
      <c r="M991">
        <v>33.93</v>
      </c>
      <c r="N991" t="s">
        <v>50</v>
      </c>
      <c r="O991">
        <v>3</v>
      </c>
      <c r="P991" t="str" cm="1">
        <f t="array" ref="P991">_xlfn.IFS(C991&lt;25,"18-24", C991&lt;=35,"25-35", C991&lt;=50,"36-50",TRUE,"50+")</f>
        <v>50+</v>
      </c>
      <c r="Q991" t="str">
        <f t="shared" si="105"/>
        <v>new</v>
      </c>
      <c r="R991" t="str">
        <f t="shared" si="106"/>
        <v>high value</v>
      </c>
      <c r="S991" t="str">
        <f t="shared" si="107"/>
        <v>medium</v>
      </c>
      <c r="T991" t="str">
        <f t="shared" si="108"/>
        <v>May</v>
      </c>
      <c r="U991">
        <f t="shared" si="109"/>
        <v>2024</v>
      </c>
      <c r="V991" t="str">
        <f t="shared" si="110"/>
        <v>5-10</v>
      </c>
      <c r="W991" t="str">
        <f t="shared" si="111"/>
        <v>Medium</v>
      </c>
    </row>
    <row r="992" spans="1:23" x14ac:dyDescent="0.3">
      <c r="A992">
        <v>600991</v>
      </c>
      <c r="B992">
        <v>58368</v>
      </c>
      <c r="C992">
        <v>32</v>
      </c>
      <c r="D992" t="s">
        <v>7</v>
      </c>
      <c r="E992" t="s">
        <v>16</v>
      </c>
      <c r="F992" t="s">
        <v>26</v>
      </c>
      <c r="G992" t="s">
        <v>27</v>
      </c>
      <c r="H992" s="1">
        <v>45252</v>
      </c>
      <c r="I992" t="s">
        <v>34</v>
      </c>
      <c r="J992">
        <v>78</v>
      </c>
      <c r="K992">
        <v>9.8000000000000007</v>
      </c>
      <c r="L992">
        <v>1150.26</v>
      </c>
      <c r="M992">
        <v>102.37</v>
      </c>
      <c r="N992" t="s">
        <v>49</v>
      </c>
      <c r="O992">
        <v>4</v>
      </c>
      <c r="P992" t="str" cm="1">
        <f t="array" ref="P992">_xlfn.IFS(C992&lt;25,"18-24", C992&lt;=35,"25-35", C992&lt;=50,"36-50",TRUE,"50+")</f>
        <v>25-35</v>
      </c>
      <c r="Q992" t="str">
        <f t="shared" si="105"/>
        <v>new</v>
      </c>
      <c r="R992" t="str">
        <f t="shared" si="106"/>
        <v>high value</v>
      </c>
      <c r="S992" t="str">
        <f t="shared" si="107"/>
        <v>medium</v>
      </c>
      <c r="T992" t="str">
        <f t="shared" si="108"/>
        <v>Nov</v>
      </c>
      <c r="U992">
        <f t="shared" si="109"/>
        <v>2023</v>
      </c>
      <c r="V992" t="str">
        <f t="shared" si="110"/>
        <v>5-10</v>
      </c>
      <c r="W992" t="str">
        <f t="shared" si="111"/>
        <v>Slow</v>
      </c>
    </row>
    <row r="993" spans="1:23" x14ac:dyDescent="0.3">
      <c r="A993">
        <v>600992</v>
      </c>
      <c r="B993">
        <v>41881</v>
      </c>
      <c r="C993">
        <v>59</v>
      </c>
      <c r="D993" t="s">
        <v>4</v>
      </c>
      <c r="E993" t="s">
        <v>5</v>
      </c>
      <c r="F993" t="s">
        <v>22</v>
      </c>
      <c r="G993" t="s">
        <v>27</v>
      </c>
      <c r="H993" s="1">
        <v>45021</v>
      </c>
      <c r="I993" t="s">
        <v>33</v>
      </c>
      <c r="J993">
        <v>51</v>
      </c>
      <c r="K993">
        <v>4.4000000000000004</v>
      </c>
      <c r="L993">
        <v>430.66</v>
      </c>
      <c r="M993">
        <v>73.67</v>
      </c>
      <c r="N993" t="s">
        <v>48</v>
      </c>
      <c r="O993">
        <v>1</v>
      </c>
      <c r="P993" t="str" cm="1">
        <f t="array" ref="P993">_xlfn.IFS(C993&lt;25,"18-24", C993&lt;=35,"25-35", C993&lt;=50,"36-50",TRUE,"50+")</f>
        <v>50+</v>
      </c>
      <c r="Q993" t="str">
        <f t="shared" si="105"/>
        <v>new</v>
      </c>
      <c r="R993" t="str">
        <f t="shared" si="106"/>
        <v>medium</v>
      </c>
      <c r="S993" t="str">
        <f t="shared" si="107"/>
        <v>Low</v>
      </c>
      <c r="T993" t="str">
        <f t="shared" si="108"/>
        <v>Apr</v>
      </c>
      <c r="U993">
        <f t="shared" si="109"/>
        <v>2023</v>
      </c>
      <c r="V993" t="str">
        <f t="shared" si="110"/>
        <v>0-5</v>
      </c>
      <c r="W993" t="str">
        <f t="shared" si="111"/>
        <v>Slow</v>
      </c>
    </row>
    <row r="994" spans="1:23" x14ac:dyDescent="0.3">
      <c r="A994">
        <v>600993</v>
      </c>
      <c r="B994">
        <v>75174</v>
      </c>
      <c r="C994">
        <v>63</v>
      </c>
      <c r="D994" t="s">
        <v>7</v>
      </c>
      <c r="E994" t="s">
        <v>15</v>
      </c>
      <c r="F994" t="s">
        <v>24</v>
      </c>
      <c r="G994" t="s">
        <v>31</v>
      </c>
      <c r="H994" s="1">
        <v>45061</v>
      </c>
      <c r="I994" t="s">
        <v>34</v>
      </c>
      <c r="J994">
        <v>58</v>
      </c>
      <c r="K994">
        <v>9.6999999999999993</v>
      </c>
      <c r="L994">
        <v>1489.18</v>
      </c>
      <c r="M994">
        <v>79.849999999999994</v>
      </c>
      <c r="N994" t="s">
        <v>48</v>
      </c>
      <c r="O994">
        <v>4</v>
      </c>
      <c r="P994" t="str" cm="1">
        <f t="array" ref="P994">_xlfn.IFS(C994&lt;25,"18-24", C994&lt;=35,"25-35", C994&lt;=50,"36-50",TRUE,"50+")</f>
        <v>50+</v>
      </c>
      <c r="Q994" t="str">
        <f t="shared" si="105"/>
        <v>new</v>
      </c>
      <c r="R994" t="str">
        <f t="shared" si="106"/>
        <v>high value</v>
      </c>
      <c r="S994" t="str">
        <f t="shared" si="107"/>
        <v>medium</v>
      </c>
      <c r="T994" t="str">
        <f t="shared" si="108"/>
        <v>May</v>
      </c>
      <c r="U994">
        <f t="shared" si="109"/>
        <v>2023</v>
      </c>
      <c r="V994" t="str">
        <f t="shared" si="110"/>
        <v>5-10</v>
      </c>
      <c r="W994" t="str">
        <f t="shared" si="111"/>
        <v>Slow</v>
      </c>
    </row>
    <row r="995" spans="1:23" x14ac:dyDescent="0.3">
      <c r="A995">
        <v>600994</v>
      </c>
      <c r="B995">
        <v>64490</v>
      </c>
      <c r="C995">
        <v>64</v>
      </c>
      <c r="D995" t="s">
        <v>4</v>
      </c>
      <c r="E995" t="s">
        <v>5</v>
      </c>
      <c r="F995" t="s">
        <v>19</v>
      </c>
      <c r="G995" t="s">
        <v>21</v>
      </c>
      <c r="H995" s="1">
        <v>44939</v>
      </c>
      <c r="I995" t="s">
        <v>34</v>
      </c>
      <c r="J995">
        <v>25</v>
      </c>
      <c r="K995">
        <v>6</v>
      </c>
      <c r="L995">
        <v>1428.36</v>
      </c>
      <c r="M995">
        <v>34.93</v>
      </c>
      <c r="N995" t="s">
        <v>47</v>
      </c>
      <c r="O995">
        <v>2</v>
      </c>
      <c r="P995" t="str" cm="1">
        <f t="array" ref="P995">_xlfn.IFS(C995&lt;25,"18-24", C995&lt;=35,"25-35", C995&lt;=50,"36-50",TRUE,"50+")</f>
        <v>50+</v>
      </c>
      <c r="Q995" t="str">
        <f t="shared" si="105"/>
        <v>new</v>
      </c>
      <c r="R995" t="str">
        <f t="shared" si="106"/>
        <v>high value</v>
      </c>
      <c r="S995" t="str">
        <f t="shared" si="107"/>
        <v>Low</v>
      </c>
      <c r="T995" t="str">
        <f t="shared" si="108"/>
        <v>Jan</v>
      </c>
      <c r="U995">
        <f t="shared" si="109"/>
        <v>2023</v>
      </c>
      <c r="V995" t="str">
        <f t="shared" si="110"/>
        <v>5-10</v>
      </c>
      <c r="W995" t="str">
        <f t="shared" si="111"/>
        <v>Fast</v>
      </c>
    </row>
    <row r="996" spans="1:23" x14ac:dyDescent="0.3">
      <c r="A996">
        <v>600995</v>
      </c>
      <c r="B996">
        <v>48881</v>
      </c>
      <c r="C996">
        <v>23</v>
      </c>
      <c r="D996" t="s">
        <v>7</v>
      </c>
      <c r="E996" t="s">
        <v>5</v>
      </c>
      <c r="F996" t="s">
        <v>26</v>
      </c>
      <c r="G996" t="s">
        <v>29</v>
      </c>
      <c r="H996" s="1">
        <v>45102</v>
      </c>
      <c r="I996" t="s">
        <v>33</v>
      </c>
      <c r="J996">
        <v>28</v>
      </c>
      <c r="K996">
        <v>11</v>
      </c>
      <c r="L996">
        <v>1425.74</v>
      </c>
      <c r="M996">
        <v>35.630000000000003</v>
      </c>
      <c r="N996" t="s">
        <v>48</v>
      </c>
      <c r="O996">
        <v>2</v>
      </c>
      <c r="P996" t="str" cm="1">
        <f t="array" ref="P996">_xlfn.IFS(C996&lt;25,"18-24", C996&lt;=35,"25-35", C996&lt;=50,"36-50",TRUE,"50+")</f>
        <v>18-24</v>
      </c>
      <c r="Q996" t="str">
        <f t="shared" si="105"/>
        <v>new</v>
      </c>
      <c r="R996" t="str">
        <f t="shared" si="106"/>
        <v>high value</v>
      </c>
      <c r="S996" t="str">
        <f t="shared" si="107"/>
        <v>Low</v>
      </c>
      <c r="T996" t="str">
        <f t="shared" si="108"/>
        <v>Jun</v>
      </c>
      <c r="U996">
        <f t="shared" si="109"/>
        <v>2023</v>
      </c>
      <c r="V996" t="str">
        <f t="shared" si="110"/>
        <v>10-15</v>
      </c>
      <c r="W996" t="str">
        <f t="shared" si="111"/>
        <v>Fast</v>
      </c>
    </row>
    <row r="997" spans="1:23" x14ac:dyDescent="0.3">
      <c r="A997">
        <v>600996</v>
      </c>
      <c r="B997">
        <v>93840</v>
      </c>
      <c r="C997">
        <v>56</v>
      </c>
      <c r="D997" t="s">
        <v>7</v>
      </c>
      <c r="E997" t="s">
        <v>15</v>
      </c>
      <c r="F997" t="s">
        <v>28</v>
      </c>
      <c r="G997" t="s">
        <v>29</v>
      </c>
      <c r="H997" s="1">
        <v>45490</v>
      </c>
      <c r="I997" t="s">
        <v>33</v>
      </c>
      <c r="J997">
        <v>77</v>
      </c>
      <c r="K997">
        <v>5.0999999999999996</v>
      </c>
      <c r="L997">
        <v>1007.25</v>
      </c>
      <c r="M997">
        <v>107.14</v>
      </c>
      <c r="N997" t="s">
        <v>47</v>
      </c>
      <c r="O997">
        <v>3</v>
      </c>
      <c r="P997" t="str" cm="1">
        <f t="array" ref="P997">_xlfn.IFS(C997&lt;25,"18-24", C997&lt;=35,"25-35", C997&lt;=50,"36-50",TRUE,"50+")</f>
        <v>50+</v>
      </c>
      <c r="Q997" t="str">
        <f t="shared" si="105"/>
        <v>new</v>
      </c>
      <c r="R997" t="str">
        <f t="shared" si="106"/>
        <v>high value</v>
      </c>
      <c r="S997" t="str">
        <f t="shared" si="107"/>
        <v>medium</v>
      </c>
      <c r="T997" t="str">
        <f t="shared" si="108"/>
        <v>Jul</v>
      </c>
      <c r="U997">
        <f t="shared" si="109"/>
        <v>2024</v>
      </c>
      <c r="V997" t="str">
        <f t="shared" si="110"/>
        <v>5-10</v>
      </c>
      <c r="W997" t="str">
        <f t="shared" si="111"/>
        <v>Slow</v>
      </c>
    </row>
    <row r="998" spans="1:23" x14ac:dyDescent="0.3">
      <c r="A998">
        <v>600997</v>
      </c>
      <c r="B998">
        <v>69615</v>
      </c>
      <c r="C998">
        <v>19</v>
      </c>
      <c r="D998" t="s">
        <v>7</v>
      </c>
      <c r="E998" t="s">
        <v>8</v>
      </c>
      <c r="F998" t="s">
        <v>22</v>
      </c>
      <c r="G998" t="s">
        <v>29</v>
      </c>
      <c r="H998" s="1">
        <v>45069</v>
      </c>
      <c r="I998" t="s">
        <v>33</v>
      </c>
      <c r="J998">
        <v>30</v>
      </c>
      <c r="K998">
        <v>4.9000000000000004</v>
      </c>
      <c r="L998">
        <v>721.33</v>
      </c>
      <c r="M998">
        <v>61.31</v>
      </c>
      <c r="N998" t="s">
        <v>47</v>
      </c>
      <c r="O998">
        <v>1</v>
      </c>
      <c r="P998" t="str" cm="1">
        <f t="array" ref="P998">_xlfn.IFS(C998&lt;25,"18-24", C998&lt;=35,"25-35", C998&lt;=50,"36-50",TRUE,"50+")</f>
        <v>18-24</v>
      </c>
      <c r="Q998" t="str">
        <f t="shared" si="105"/>
        <v>new</v>
      </c>
      <c r="R998" t="str">
        <f t="shared" si="106"/>
        <v>high value</v>
      </c>
      <c r="S998" t="str">
        <f t="shared" si="107"/>
        <v>Low</v>
      </c>
      <c r="T998" t="str">
        <f t="shared" si="108"/>
        <v>May</v>
      </c>
      <c r="U998">
        <f t="shared" si="109"/>
        <v>2023</v>
      </c>
      <c r="V998" t="str">
        <f t="shared" si="110"/>
        <v>0-5</v>
      </c>
      <c r="W998" t="str">
        <f t="shared" si="111"/>
        <v>Fast</v>
      </c>
    </row>
    <row r="999" spans="1:23" x14ac:dyDescent="0.3">
      <c r="A999">
        <v>600998</v>
      </c>
      <c r="B999">
        <v>69535</v>
      </c>
      <c r="C999">
        <v>45</v>
      </c>
      <c r="D999" t="s">
        <v>4</v>
      </c>
      <c r="E999" t="s">
        <v>13</v>
      </c>
      <c r="F999" t="s">
        <v>22</v>
      </c>
      <c r="G999" t="s">
        <v>23</v>
      </c>
      <c r="H999" s="1">
        <v>45643</v>
      </c>
      <c r="I999" t="s">
        <v>34</v>
      </c>
      <c r="J999">
        <v>80</v>
      </c>
      <c r="K999">
        <v>4.4000000000000004</v>
      </c>
      <c r="L999">
        <v>1073.5999999999999</v>
      </c>
      <c r="M999">
        <v>63.12</v>
      </c>
      <c r="N999" t="s">
        <v>48</v>
      </c>
      <c r="O999">
        <v>3</v>
      </c>
      <c r="P999" t="str" cm="1">
        <f t="array" ref="P999">_xlfn.IFS(C999&lt;25,"18-24", C999&lt;=35,"25-35", C999&lt;=50,"36-50",TRUE,"50+")</f>
        <v>36-50</v>
      </c>
      <c r="Q999" t="str">
        <f t="shared" si="105"/>
        <v>new</v>
      </c>
      <c r="R999" t="str">
        <f t="shared" si="106"/>
        <v>high value</v>
      </c>
      <c r="S999" t="str">
        <f t="shared" si="107"/>
        <v>medium</v>
      </c>
      <c r="T999" t="str">
        <f t="shared" si="108"/>
        <v>Dec</v>
      </c>
      <c r="U999">
        <f t="shared" si="109"/>
        <v>2024</v>
      </c>
      <c r="V999" t="str">
        <f t="shared" si="110"/>
        <v>0-5</v>
      </c>
      <c r="W999" t="str">
        <f t="shared" si="111"/>
        <v>Slow</v>
      </c>
    </row>
    <row r="1000" spans="1:23" x14ac:dyDescent="0.3">
      <c r="A1000">
        <v>600999</v>
      </c>
      <c r="B1000">
        <v>82193</v>
      </c>
      <c r="C1000">
        <v>49</v>
      </c>
      <c r="D1000" t="s">
        <v>4</v>
      </c>
      <c r="E1000" t="s">
        <v>8</v>
      </c>
      <c r="F1000" t="s">
        <v>18</v>
      </c>
      <c r="G1000" t="s">
        <v>21</v>
      </c>
      <c r="H1000" s="1">
        <v>45339</v>
      </c>
      <c r="I1000" t="s">
        <v>34</v>
      </c>
      <c r="J1000">
        <v>38</v>
      </c>
      <c r="K1000">
        <v>14.1</v>
      </c>
      <c r="L1000">
        <v>720.25</v>
      </c>
      <c r="M1000">
        <v>64.02</v>
      </c>
      <c r="N1000" t="s">
        <v>49</v>
      </c>
      <c r="O1000">
        <v>3</v>
      </c>
      <c r="P1000" t="str" cm="1">
        <f t="array" ref="P1000">_xlfn.IFS(C1000&lt;25,"18-24", C1000&lt;=35,"25-35", C1000&lt;=50,"36-50",TRUE,"50+")</f>
        <v>36-50</v>
      </c>
      <c r="Q1000" t="str">
        <f t="shared" si="105"/>
        <v>new</v>
      </c>
      <c r="R1000" t="str">
        <f t="shared" si="106"/>
        <v>high value</v>
      </c>
      <c r="S1000" t="str">
        <f t="shared" si="107"/>
        <v>medium</v>
      </c>
      <c r="T1000" t="str">
        <f t="shared" si="108"/>
        <v>Feb</v>
      </c>
      <c r="U1000">
        <f t="shared" si="109"/>
        <v>2024</v>
      </c>
      <c r="V1000" t="str">
        <f t="shared" si="110"/>
        <v>10-15</v>
      </c>
      <c r="W1000" t="str">
        <f t="shared" si="111"/>
        <v>Medium</v>
      </c>
    </row>
    <row r="1001" spans="1:23" x14ac:dyDescent="0.3">
      <c r="A1001">
        <v>601000</v>
      </c>
      <c r="B1001">
        <v>32344</v>
      </c>
      <c r="C1001">
        <v>61</v>
      </c>
      <c r="D1001" t="s">
        <v>7</v>
      </c>
      <c r="E1001" t="s">
        <v>5</v>
      </c>
      <c r="F1001" t="s">
        <v>30</v>
      </c>
      <c r="G1001" t="s">
        <v>21</v>
      </c>
      <c r="H1001" s="1">
        <v>44756</v>
      </c>
      <c r="I1001" t="s">
        <v>33</v>
      </c>
      <c r="J1001">
        <v>88</v>
      </c>
      <c r="K1001">
        <v>10.9</v>
      </c>
      <c r="L1001">
        <v>1346.61</v>
      </c>
      <c r="M1001">
        <v>107.27</v>
      </c>
      <c r="N1001" t="s">
        <v>50</v>
      </c>
      <c r="O1001">
        <v>3</v>
      </c>
      <c r="P1001" t="str" cm="1">
        <f t="array" ref="P1001">_xlfn.IFS(C1001&lt;25,"18-24", C1001&lt;=35,"25-35", C1001&lt;=50,"36-50",TRUE,"50+")</f>
        <v>50+</v>
      </c>
      <c r="Q1001" t="str">
        <f t="shared" si="105"/>
        <v>new</v>
      </c>
      <c r="R1001" t="str">
        <f t="shared" si="106"/>
        <v>high value</v>
      </c>
      <c r="S1001" t="str">
        <f t="shared" si="107"/>
        <v>medium</v>
      </c>
      <c r="T1001" t="str">
        <f t="shared" si="108"/>
        <v>Jul</v>
      </c>
      <c r="U1001">
        <f t="shared" si="109"/>
        <v>2022</v>
      </c>
      <c r="V1001" t="str">
        <f t="shared" si="110"/>
        <v>10-15</v>
      </c>
      <c r="W1001" t="str">
        <f t="shared" si="111"/>
        <v>Slow</v>
      </c>
    </row>
    <row r="1002" spans="1:23" x14ac:dyDescent="0.3">
      <c r="A1002">
        <v>601001</v>
      </c>
      <c r="B1002">
        <v>63135</v>
      </c>
      <c r="C1002">
        <v>39</v>
      </c>
      <c r="D1002" t="s">
        <v>4</v>
      </c>
      <c r="E1002" t="s">
        <v>15</v>
      </c>
      <c r="F1002" t="s">
        <v>18</v>
      </c>
      <c r="G1002" t="s">
        <v>25</v>
      </c>
      <c r="H1002" s="1">
        <v>45000</v>
      </c>
      <c r="I1002" t="s">
        <v>34</v>
      </c>
      <c r="J1002">
        <v>76</v>
      </c>
      <c r="K1002">
        <v>10.7</v>
      </c>
      <c r="L1002">
        <v>360.05</v>
      </c>
      <c r="M1002">
        <v>73.91</v>
      </c>
      <c r="N1002" t="s">
        <v>50</v>
      </c>
      <c r="O1002">
        <v>2</v>
      </c>
      <c r="P1002" t="str" cm="1">
        <f t="array" ref="P1002">_xlfn.IFS(C1002&lt;25,"18-24", C1002&lt;=35,"25-35", C1002&lt;=50,"36-50",TRUE,"50+")</f>
        <v>36-50</v>
      </c>
      <c r="Q1002" t="str">
        <f t="shared" si="105"/>
        <v>repeat</v>
      </c>
      <c r="R1002" t="str">
        <f t="shared" si="106"/>
        <v>medium</v>
      </c>
      <c r="S1002" t="str">
        <f t="shared" si="107"/>
        <v>Low</v>
      </c>
      <c r="T1002" t="str">
        <f t="shared" si="108"/>
        <v>Mar</v>
      </c>
      <c r="U1002">
        <f t="shared" si="109"/>
        <v>2023</v>
      </c>
      <c r="V1002" t="str">
        <f t="shared" si="110"/>
        <v>10-15</v>
      </c>
      <c r="W1002" t="str">
        <f t="shared" si="111"/>
        <v>Slow</v>
      </c>
    </row>
    <row r="1003" spans="1:23" x14ac:dyDescent="0.3">
      <c r="A1003">
        <v>601002</v>
      </c>
      <c r="B1003">
        <v>42878</v>
      </c>
      <c r="C1003">
        <v>24</v>
      </c>
      <c r="D1003" t="s">
        <v>7</v>
      </c>
      <c r="E1003" t="s">
        <v>5</v>
      </c>
      <c r="F1003" t="s">
        <v>30</v>
      </c>
      <c r="G1003" t="s">
        <v>31</v>
      </c>
      <c r="H1003" s="1">
        <v>45079</v>
      </c>
      <c r="I1003" t="s">
        <v>34</v>
      </c>
      <c r="J1003">
        <v>69</v>
      </c>
      <c r="K1003">
        <v>5.7</v>
      </c>
      <c r="L1003">
        <v>1147.19</v>
      </c>
      <c r="M1003">
        <v>71.92</v>
      </c>
      <c r="N1003" t="s">
        <v>48</v>
      </c>
      <c r="O1003">
        <v>1</v>
      </c>
      <c r="P1003" t="str" cm="1">
        <f t="array" ref="P1003">_xlfn.IFS(C1003&lt;25,"18-24", C1003&lt;=35,"25-35", C1003&lt;=50,"36-50",TRUE,"50+")</f>
        <v>18-24</v>
      </c>
      <c r="Q1003" t="str">
        <f t="shared" si="105"/>
        <v>new</v>
      </c>
      <c r="R1003" t="str">
        <f t="shared" si="106"/>
        <v>high value</v>
      </c>
      <c r="S1003" t="str">
        <f t="shared" si="107"/>
        <v>Low</v>
      </c>
      <c r="T1003" t="str">
        <f t="shared" si="108"/>
        <v>Jun</v>
      </c>
      <c r="U1003">
        <f t="shared" si="109"/>
        <v>2023</v>
      </c>
      <c r="V1003" t="str">
        <f t="shared" si="110"/>
        <v>5-10</v>
      </c>
      <c r="W1003" t="str">
        <f t="shared" si="111"/>
        <v>Slow</v>
      </c>
    </row>
    <row r="1004" spans="1:23" x14ac:dyDescent="0.3">
      <c r="A1004">
        <v>601003</v>
      </c>
      <c r="B1004">
        <v>91017</v>
      </c>
      <c r="C1004">
        <v>38</v>
      </c>
      <c r="D1004" t="s">
        <v>7</v>
      </c>
      <c r="E1004" t="s">
        <v>15</v>
      </c>
      <c r="F1004" t="s">
        <v>22</v>
      </c>
      <c r="G1004" t="s">
        <v>27</v>
      </c>
      <c r="H1004" s="1">
        <v>45109</v>
      </c>
      <c r="I1004" t="s">
        <v>34</v>
      </c>
      <c r="J1004">
        <v>73</v>
      </c>
      <c r="K1004">
        <v>1.7</v>
      </c>
      <c r="L1004">
        <v>162.56</v>
      </c>
      <c r="M1004">
        <v>87.74</v>
      </c>
      <c r="N1004" t="s">
        <v>48</v>
      </c>
      <c r="O1004">
        <v>2</v>
      </c>
      <c r="P1004" t="str" cm="1">
        <f t="array" ref="P1004">_xlfn.IFS(C1004&lt;25,"18-24", C1004&lt;=35,"25-35", C1004&lt;=50,"36-50",TRUE,"50+")</f>
        <v>36-50</v>
      </c>
      <c r="Q1004" t="str">
        <f t="shared" si="105"/>
        <v>new</v>
      </c>
      <c r="R1004" t="str">
        <f t="shared" si="106"/>
        <v>low</v>
      </c>
      <c r="S1004" t="str">
        <f t="shared" si="107"/>
        <v>Low</v>
      </c>
      <c r="T1004" t="str">
        <f t="shared" si="108"/>
        <v>Jul</v>
      </c>
      <c r="U1004">
        <f t="shared" si="109"/>
        <v>2023</v>
      </c>
      <c r="V1004" t="str">
        <f t="shared" si="110"/>
        <v>0-5</v>
      </c>
      <c r="W1004" t="str">
        <f t="shared" si="111"/>
        <v>Slow</v>
      </c>
    </row>
    <row r="1005" spans="1:23" x14ac:dyDescent="0.3">
      <c r="A1005">
        <v>601004</v>
      </c>
      <c r="B1005">
        <v>71168</v>
      </c>
      <c r="C1005">
        <v>60</v>
      </c>
      <c r="D1005" t="s">
        <v>7</v>
      </c>
      <c r="E1005" t="s">
        <v>13</v>
      </c>
      <c r="F1005" t="s">
        <v>30</v>
      </c>
      <c r="G1005" t="s">
        <v>21</v>
      </c>
      <c r="H1005" s="1">
        <v>45453</v>
      </c>
      <c r="I1005" t="s">
        <v>34</v>
      </c>
      <c r="J1005">
        <v>78</v>
      </c>
      <c r="K1005">
        <v>12.9</v>
      </c>
      <c r="L1005">
        <v>1444.42</v>
      </c>
      <c r="M1005">
        <v>77.22</v>
      </c>
      <c r="N1005" t="s">
        <v>50</v>
      </c>
      <c r="O1005">
        <v>2</v>
      </c>
      <c r="P1005" t="str" cm="1">
        <f t="array" ref="P1005">_xlfn.IFS(C1005&lt;25,"18-24", C1005&lt;=35,"25-35", C1005&lt;=50,"36-50",TRUE,"50+")</f>
        <v>50+</v>
      </c>
      <c r="Q1005" t="str">
        <f t="shared" si="105"/>
        <v>new</v>
      </c>
      <c r="R1005" t="str">
        <f t="shared" si="106"/>
        <v>high value</v>
      </c>
      <c r="S1005" t="str">
        <f t="shared" si="107"/>
        <v>Low</v>
      </c>
      <c r="T1005" t="str">
        <f t="shared" si="108"/>
        <v>Jun</v>
      </c>
      <c r="U1005">
        <f t="shared" si="109"/>
        <v>2024</v>
      </c>
      <c r="V1005" t="str">
        <f t="shared" si="110"/>
        <v>10-15</v>
      </c>
      <c r="W1005" t="str">
        <f t="shared" si="111"/>
        <v>Slow</v>
      </c>
    </row>
    <row r="1006" spans="1:23" x14ac:dyDescent="0.3">
      <c r="A1006">
        <v>601005</v>
      </c>
      <c r="B1006">
        <v>38079</v>
      </c>
      <c r="C1006">
        <v>63</v>
      </c>
      <c r="D1006" t="s">
        <v>4</v>
      </c>
      <c r="E1006" t="s">
        <v>15</v>
      </c>
      <c r="F1006" t="s">
        <v>26</v>
      </c>
      <c r="G1006" t="s">
        <v>25</v>
      </c>
      <c r="H1006" s="1">
        <v>44944</v>
      </c>
      <c r="I1006" t="s">
        <v>33</v>
      </c>
      <c r="J1006">
        <v>25</v>
      </c>
      <c r="K1006">
        <v>10.4</v>
      </c>
      <c r="L1006">
        <v>194.22</v>
      </c>
      <c r="M1006">
        <v>79.23</v>
      </c>
      <c r="N1006" t="s">
        <v>48</v>
      </c>
      <c r="O1006">
        <v>4</v>
      </c>
      <c r="P1006" t="str" cm="1">
        <f t="array" ref="P1006">_xlfn.IFS(C1006&lt;25,"18-24", C1006&lt;=35,"25-35", C1006&lt;=50,"36-50",TRUE,"50+")</f>
        <v>50+</v>
      </c>
      <c r="Q1006" t="str">
        <f t="shared" si="105"/>
        <v>new</v>
      </c>
      <c r="R1006" t="str">
        <f t="shared" si="106"/>
        <v>low</v>
      </c>
      <c r="S1006" t="str">
        <f t="shared" si="107"/>
        <v>medium</v>
      </c>
      <c r="T1006" t="str">
        <f t="shared" si="108"/>
        <v>Jan</v>
      </c>
      <c r="U1006">
        <f t="shared" si="109"/>
        <v>2023</v>
      </c>
      <c r="V1006" t="str">
        <f t="shared" si="110"/>
        <v>10-15</v>
      </c>
      <c r="W1006" t="str">
        <f t="shared" si="111"/>
        <v>Fast</v>
      </c>
    </row>
    <row r="1007" spans="1:23" x14ac:dyDescent="0.3">
      <c r="A1007">
        <v>601006</v>
      </c>
      <c r="B1007">
        <v>88091</v>
      </c>
      <c r="C1007">
        <v>31</v>
      </c>
      <c r="D1007" t="s">
        <v>7</v>
      </c>
      <c r="E1007" t="s">
        <v>11</v>
      </c>
      <c r="F1007" t="s">
        <v>32</v>
      </c>
      <c r="G1007" t="s">
        <v>31</v>
      </c>
      <c r="H1007" s="1">
        <v>45230</v>
      </c>
      <c r="I1007" t="s">
        <v>34</v>
      </c>
      <c r="J1007">
        <v>82</v>
      </c>
      <c r="K1007">
        <v>3.2</v>
      </c>
      <c r="L1007">
        <v>364.14</v>
      </c>
      <c r="M1007">
        <v>49.81</v>
      </c>
      <c r="N1007" t="s">
        <v>49</v>
      </c>
      <c r="O1007">
        <v>2</v>
      </c>
      <c r="P1007" t="str" cm="1">
        <f t="array" ref="P1007">_xlfn.IFS(C1007&lt;25,"18-24", C1007&lt;=35,"25-35", C1007&lt;=50,"36-50",TRUE,"50+")</f>
        <v>25-35</v>
      </c>
      <c r="Q1007" t="str">
        <f t="shared" si="105"/>
        <v>new</v>
      </c>
      <c r="R1007" t="str">
        <f t="shared" si="106"/>
        <v>medium</v>
      </c>
      <c r="S1007" t="str">
        <f t="shared" si="107"/>
        <v>Low</v>
      </c>
      <c r="T1007" t="str">
        <f t="shared" si="108"/>
        <v>Oct</v>
      </c>
      <c r="U1007">
        <f t="shared" si="109"/>
        <v>2023</v>
      </c>
      <c r="V1007" t="str">
        <f t="shared" si="110"/>
        <v>0-5</v>
      </c>
      <c r="W1007" t="str">
        <f t="shared" si="111"/>
        <v>Slow</v>
      </c>
    </row>
    <row r="1008" spans="1:23" x14ac:dyDescent="0.3">
      <c r="A1008">
        <v>601007</v>
      </c>
      <c r="B1008">
        <v>31013</v>
      </c>
      <c r="C1008">
        <v>37</v>
      </c>
      <c r="D1008" t="s">
        <v>7</v>
      </c>
      <c r="E1008" t="s">
        <v>15</v>
      </c>
      <c r="F1008" t="s">
        <v>28</v>
      </c>
      <c r="G1008" t="s">
        <v>25</v>
      </c>
      <c r="H1008" s="1">
        <v>45279</v>
      </c>
      <c r="I1008" t="s">
        <v>33</v>
      </c>
      <c r="J1008">
        <v>68</v>
      </c>
      <c r="K1008">
        <v>1.4</v>
      </c>
      <c r="L1008">
        <v>1373.13</v>
      </c>
      <c r="M1008">
        <v>28.16</v>
      </c>
      <c r="N1008" t="s">
        <v>50</v>
      </c>
      <c r="O1008">
        <v>4</v>
      </c>
      <c r="P1008" t="str" cm="1">
        <f t="array" ref="P1008">_xlfn.IFS(C1008&lt;25,"18-24", C1008&lt;=35,"25-35", C1008&lt;=50,"36-50",TRUE,"50+")</f>
        <v>36-50</v>
      </c>
      <c r="Q1008" t="str">
        <f t="shared" si="105"/>
        <v>new</v>
      </c>
      <c r="R1008" t="str">
        <f t="shared" si="106"/>
        <v>high value</v>
      </c>
      <c r="S1008" t="str">
        <f t="shared" si="107"/>
        <v>medium</v>
      </c>
      <c r="T1008" t="str">
        <f t="shared" si="108"/>
        <v>Dec</v>
      </c>
      <c r="U1008">
        <f t="shared" si="109"/>
        <v>2023</v>
      </c>
      <c r="V1008" t="str">
        <f t="shared" si="110"/>
        <v>0-5</v>
      </c>
      <c r="W1008" t="str">
        <f t="shared" si="111"/>
        <v>Slow</v>
      </c>
    </row>
    <row r="1009" spans="1:23" x14ac:dyDescent="0.3">
      <c r="A1009">
        <v>601008</v>
      </c>
      <c r="B1009">
        <v>72831</v>
      </c>
      <c r="C1009">
        <v>52</v>
      </c>
      <c r="D1009" t="s">
        <v>7</v>
      </c>
      <c r="E1009" t="s">
        <v>13</v>
      </c>
      <c r="F1009" t="s">
        <v>28</v>
      </c>
      <c r="G1009" t="s">
        <v>21</v>
      </c>
      <c r="H1009" s="1">
        <v>45376</v>
      </c>
      <c r="I1009" t="s">
        <v>33</v>
      </c>
      <c r="J1009">
        <v>21</v>
      </c>
      <c r="K1009">
        <v>11.5</v>
      </c>
      <c r="L1009">
        <v>1324.36</v>
      </c>
      <c r="M1009">
        <v>105.19</v>
      </c>
      <c r="N1009" t="s">
        <v>49</v>
      </c>
      <c r="O1009">
        <v>2</v>
      </c>
      <c r="P1009" t="str" cm="1">
        <f t="array" ref="P1009">_xlfn.IFS(C1009&lt;25,"18-24", C1009&lt;=35,"25-35", C1009&lt;=50,"36-50",TRUE,"50+")</f>
        <v>50+</v>
      </c>
      <c r="Q1009" t="str">
        <f t="shared" si="105"/>
        <v>new</v>
      </c>
      <c r="R1009" t="str">
        <f t="shared" si="106"/>
        <v>high value</v>
      </c>
      <c r="S1009" t="str">
        <f t="shared" si="107"/>
        <v>Low</v>
      </c>
      <c r="T1009" t="str">
        <f t="shared" si="108"/>
        <v>Mar</v>
      </c>
      <c r="U1009">
        <f t="shared" si="109"/>
        <v>2024</v>
      </c>
      <c r="V1009" t="str">
        <f t="shared" si="110"/>
        <v>10-15</v>
      </c>
      <c r="W1009" t="str">
        <f t="shared" si="111"/>
        <v>Fast</v>
      </c>
    </row>
    <row r="1010" spans="1:23" x14ac:dyDescent="0.3">
      <c r="A1010">
        <v>601009</v>
      </c>
      <c r="B1010">
        <v>83001</v>
      </c>
      <c r="C1010">
        <v>22</v>
      </c>
      <c r="D1010" t="s">
        <v>4</v>
      </c>
      <c r="E1010" t="s">
        <v>11</v>
      </c>
      <c r="F1010" t="s">
        <v>26</v>
      </c>
      <c r="G1010" t="s">
        <v>31</v>
      </c>
      <c r="H1010" s="1">
        <v>45435</v>
      </c>
      <c r="I1010" t="s">
        <v>34</v>
      </c>
      <c r="J1010">
        <v>55</v>
      </c>
      <c r="K1010">
        <v>14.8</v>
      </c>
      <c r="L1010">
        <v>340.67</v>
      </c>
      <c r="M1010">
        <v>90.52</v>
      </c>
      <c r="N1010" t="s">
        <v>48</v>
      </c>
      <c r="O1010">
        <v>4</v>
      </c>
      <c r="P1010" t="str" cm="1">
        <f t="array" ref="P1010">_xlfn.IFS(C1010&lt;25,"18-24", C1010&lt;=35,"25-35", C1010&lt;=50,"36-50",TRUE,"50+")</f>
        <v>18-24</v>
      </c>
      <c r="Q1010" t="str">
        <f t="shared" si="105"/>
        <v>new</v>
      </c>
      <c r="R1010" t="str">
        <f t="shared" si="106"/>
        <v>medium</v>
      </c>
      <c r="S1010" t="str">
        <f t="shared" si="107"/>
        <v>medium</v>
      </c>
      <c r="T1010" t="str">
        <f t="shared" si="108"/>
        <v>May</v>
      </c>
      <c r="U1010">
        <f t="shared" si="109"/>
        <v>2024</v>
      </c>
      <c r="V1010" t="str">
        <f t="shared" si="110"/>
        <v>10-15</v>
      </c>
      <c r="W1010" t="str">
        <f t="shared" si="111"/>
        <v>Slow</v>
      </c>
    </row>
    <row r="1011" spans="1:23" x14ac:dyDescent="0.3">
      <c r="A1011">
        <v>601010</v>
      </c>
      <c r="B1011">
        <v>86097</v>
      </c>
      <c r="C1011">
        <v>22</v>
      </c>
      <c r="D1011" t="s">
        <v>7</v>
      </c>
      <c r="E1011" t="s">
        <v>15</v>
      </c>
      <c r="F1011" t="s">
        <v>32</v>
      </c>
      <c r="G1011" t="s">
        <v>21</v>
      </c>
      <c r="H1011" s="1">
        <v>44664</v>
      </c>
      <c r="I1011" t="s">
        <v>34</v>
      </c>
      <c r="J1011">
        <v>43</v>
      </c>
      <c r="K1011">
        <v>7.7</v>
      </c>
      <c r="L1011">
        <v>422.58</v>
      </c>
      <c r="M1011">
        <v>65.540000000000006</v>
      </c>
      <c r="N1011" t="s">
        <v>50</v>
      </c>
      <c r="O1011">
        <v>4</v>
      </c>
      <c r="P1011" t="str" cm="1">
        <f t="array" ref="P1011">_xlfn.IFS(C1011&lt;25,"18-24", C1011&lt;=35,"25-35", C1011&lt;=50,"36-50",TRUE,"50+")</f>
        <v>18-24</v>
      </c>
      <c r="Q1011" t="str">
        <f t="shared" si="105"/>
        <v>new</v>
      </c>
      <c r="R1011" t="str">
        <f t="shared" si="106"/>
        <v>medium</v>
      </c>
      <c r="S1011" t="str">
        <f t="shared" si="107"/>
        <v>medium</v>
      </c>
      <c r="T1011" t="str">
        <f t="shared" si="108"/>
        <v>Apr</v>
      </c>
      <c r="U1011">
        <f t="shared" si="109"/>
        <v>2022</v>
      </c>
      <c r="V1011" t="str">
        <f t="shared" si="110"/>
        <v>5-10</v>
      </c>
      <c r="W1011" t="str">
        <f t="shared" si="111"/>
        <v>Medium</v>
      </c>
    </row>
    <row r="1012" spans="1:23" x14ac:dyDescent="0.3">
      <c r="A1012">
        <v>601011</v>
      </c>
      <c r="B1012">
        <v>86458</v>
      </c>
      <c r="C1012">
        <v>29</v>
      </c>
      <c r="D1012" t="s">
        <v>4</v>
      </c>
      <c r="E1012" t="s">
        <v>15</v>
      </c>
      <c r="F1012" t="s">
        <v>32</v>
      </c>
      <c r="G1012" t="s">
        <v>21</v>
      </c>
      <c r="H1012" s="1">
        <v>44700</v>
      </c>
      <c r="I1012" t="s">
        <v>33</v>
      </c>
      <c r="J1012">
        <v>68</v>
      </c>
      <c r="K1012">
        <v>14</v>
      </c>
      <c r="L1012">
        <v>727.95</v>
      </c>
      <c r="M1012">
        <v>101.28</v>
      </c>
      <c r="N1012" t="s">
        <v>48</v>
      </c>
      <c r="O1012">
        <v>2</v>
      </c>
      <c r="P1012" t="str" cm="1">
        <f t="array" ref="P1012">_xlfn.IFS(C1012&lt;25,"18-24", C1012&lt;=35,"25-35", C1012&lt;=50,"36-50",TRUE,"50+")</f>
        <v>25-35</v>
      </c>
      <c r="Q1012" t="str">
        <f t="shared" si="105"/>
        <v>new</v>
      </c>
      <c r="R1012" t="str">
        <f t="shared" si="106"/>
        <v>high value</v>
      </c>
      <c r="S1012" t="str">
        <f t="shared" si="107"/>
        <v>Low</v>
      </c>
      <c r="T1012" t="str">
        <f t="shared" si="108"/>
        <v>May</v>
      </c>
      <c r="U1012">
        <f t="shared" si="109"/>
        <v>2022</v>
      </c>
      <c r="V1012" t="str">
        <f t="shared" si="110"/>
        <v>10-15</v>
      </c>
      <c r="W1012" t="str">
        <f t="shared" si="111"/>
        <v>Slow</v>
      </c>
    </row>
    <row r="1013" spans="1:23" x14ac:dyDescent="0.3">
      <c r="A1013">
        <v>601012</v>
      </c>
      <c r="B1013">
        <v>91465</v>
      </c>
      <c r="C1013">
        <v>27</v>
      </c>
      <c r="D1013" t="s">
        <v>4</v>
      </c>
      <c r="E1013" t="s">
        <v>15</v>
      </c>
      <c r="F1013" t="s">
        <v>28</v>
      </c>
      <c r="G1013" t="s">
        <v>31</v>
      </c>
      <c r="H1013" s="1">
        <v>45515</v>
      </c>
      <c r="I1013" t="s">
        <v>33</v>
      </c>
      <c r="J1013">
        <v>70</v>
      </c>
      <c r="K1013">
        <v>2.2000000000000002</v>
      </c>
      <c r="L1013">
        <v>506.67</v>
      </c>
      <c r="M1013">
        <v>109.9</v>
      </c>
      <c r="N1013" t="s">
        <v>50</v>
      </c>
      <c r="O1013">
        <v>5</v>
      </c>
      <c r="P1013" t="str" cm="1">
        <f t="array" ref="P1013">_xlfn.IFS(C1013&lt;25,"18-24", C1013&lt;=35,"25-35", C1013&lt;=50,"36-50",TRUE,"50+")</f>
        <v>25-35</v>
      </c>
      <c r="Q1013" t="str">
        <f t="shared" si="105"/>
        <v>new</v>
      </c>
      <c r="R1013" t="str">
        <f t="shared" si="106"/>
        <v>high value</v>
      </c>
      <c r="S1013" t="str">
        <f t="shared" si="107"/>
        <v>High</v>
      </c>
      <c r="T1013" t="str">
        <f t="shared" si="108"/>
        <v>Aug</v>
      </c>
      <c r="U1013">
        <f t="shared" si="109"/>
        <v>2024</v>
      </c>
      <c r="V1013" t="str">
        <f t="shared" si="110"/>
        <v>0-5</v>
      </c>
      <c r="W1013" t="str">
        <f t="shared" si="111"/>
        <v>Slow</v>
      </c>
    </row>
    <row r="1014" spans="1:23" x14ac:dyDescent="0.3">
      <c r="A1014">
        <v>601013</v>
      </c>
      <c r="B1014">
        <v>31519</v>
      </c>
      <c r="C1014">
        <v>18</v>
      </c>
      <c r="D1014" t="s">
        <v>4</v>
      </c>
      <c r="E1014" t="s">
        <v>11</v>
      </c>
      <c r="F1014" t="s">
        <v>18</v>
      </c>
      <c r="G1014" t="s">
        <v>23</v>
      </c>
      <c r="H1014" s="1">
        <v>45193</v>
      </c>
      <c r="I1014" t="s">
        <v>33</v>
      </c>
      <c r="J1014">
        <v>63</v>
      </c>
      <c r="K1014">
        <v>4.5</v>
      </c>
      <c r="L1014">
        <v>1499.03</v>
      </c>
      <c r="M1014">
        <v>109.77</v>
      </c>
      <c r="N1014" t="s">
        <v>50</v>
      </c>
      <c r="O1014">
        <v>5</v>
      </c>
      <c r="P1014" t="str" cm="1">
        <f t="array" ref="P1014">_xlfn.IFS(C1014&lt;25,"18-24", C1014&lt;=35,"25-35", C1014&lt;=50,"36-50",TRUE,"50+")</f>
        <v>18-24</v>
      </c>
      <c r="Q1014" t="str">
        <f t="shared" si="105"/>
        <v>new</v>
      </c>
      <c r="R1014" t="str">
        <f t="shared" si="106"/>
        <v>high value</v>
      </c>
      <c r="S1014" t="str">
        <f t="shared" si="107"/>
        <v>High</v>
      </c>
      <c r="T1014" t="str">
        <f t="shared" si="108"/>
        <v>Sep</v>
      </c>
      <c r="U1014">
        <f t="shared" si="109"/>
        <v>2023</v>
      </c>
      <c r="V1014" t="str">
        <f t="shared" si="110"/>
        <v>0-5</v>
      </c>
      <c r="W1014" t="str">
        <f t="shared" si="111"/>
        <v>Slow</v>
      </c>
    </row>
    <row r="1015" spans="1:23" x14ac:dyDescent="0.3">
      <c r="A1015">
        <v>601014</v>
      </c>
      <c r="B1015">
        <v>46216</v>
      </c>
      <c r="C1015">
        <v>21</v>
      </c>
      <c r="D1015" t="s">
        <v>7</v>
      </c>
      <c r="E1015" t="s">
        <v>15</v>
      </c>
      <c r="F1015" t="s">
        <v>32</v>
      </c>
      <c r="G1015" t="s">
        <v>27</v>
      </c>
      <c r="H1015" s="1">
        <v>45469</v>
      </c>
      <c r="I1015" t="s">
        <v>34</v>
      </c>
      <c r="J1015">
        <v>25</v>
      </c>
      <c r="K1015">
        <v>5.5</v>
      </c>
      <c r="L1015">
        <v>1016.76</v>
      </c>
      <c r="M1015">
        <v>94.21</v>
      </c>
      <c r="N1015" t="s">
        <v>49</v>
      </c>
      <c r="O1015">
        <v>2</v>
      </c>
      <c r="P1015" t="str" cm="1">
        <f t="array" ref="P1015">_xlfn.IFS(C1015&lt;25,"18-24", C1015&lt;=35,"25-35", C1015&lt;=50,"36-50",TRUE,"50+")</f>
        <v>18-24</v>
      </c>
      <c r="Q1015" t="str">
        <f t="shared" si="105"/>
        <v>new</v>
      </c>
      <c r="R1015" t="str">
        <f t="shared" si="106"/>
        <v>high value</v>
      </c>
      <c r="S1015" t="str">
        <f t="shared" si="107"/>
        <v>Low</v>
      </c>
      <c r="T1015" t="str">
        <f t="shared" si="108"/>
        <v>Jun</v>
      </c>
      <c r="U1015">
        <f t="shared" si="109"/>
        <v>2024</v>
      </c>
      <c r="V1015" t="str">
        <f t="shared" si="110"/>
        <v>5-10</v>
      </c>
      <c r="W1015" t="str">
        <f t="shared" si="111"/>
        <v>Fast</v>
      </c>
    </row>
    <row r="1016" spans="1:23" x14ac:dyDescent="0.3">
      <c r="A1016">
        <v>601015</v>
      </c>
      <c r="B1016">
        <v>37293</v>
      </c>
      <c r="C1016">
        <v>18</v>
      </c>
      <c r="D1016" t="s">
        <v>7</v>
      </c>
      <c r="E1016" t="s">
        <v>8</v>
      </c>
      <c r="F1016" t="s">
        <v>24</v>
      </c>
      <c r="G1016" t="s">
        <v>25</v>
      </c>
      <c r="H1016" s="1">
        <v>44902</v>
      </c>
      <c r="I1016" t="s">
        <v>33</v>
      </c>
      <c r="J1016">
        <v>39</v>
      </c>
      <c r="K1016">
        <v>9.6</v>
      </c>
      <c r="L1016">
        <v>194.45</v>
      </c>
      <c r="M1016">
        <v>41.86</v>
      </c>
      <c r="N1016" t="s">
        <v>49</v>
      </c>
      <c r="O1016">
        <v>3</v>
      </c>
      <c r="P1016" t="str" cm="1">
        <f t="array" ref="P1016">_xlfn.IFS(C1016&lt;25,"18-24", C1016&lt;=35,"25-35", C1016&lt;=50,"36-50",TRUE,"50+")</f>
        <v>18-24</v>
      </c>
      <c r="Q1016" t="str">
        <f t="shared" si="105"/>
        <v>new</v>
      </c>
      <c r="R1016" t="str">
        <f t="shared" si="106"/>
        <v>low</v>
      </c>
      <c r="S1016" t="str">
        <f t="shared" si="107"/>
        <v>medium</v>
      </c>
      <c r="T1016" t="str">
        <f t="shared" si="108"/>
        <v>Dec</v>
      </c>
      <c r="U1016">
        <f t="shared" si="109"/>
        <v>2022</v>
      </c>
      <c r="V1016" t="str">
        <f t="shared" si="110"/>
        <v>5-10</v>
      </c>
      <c r="W1016" t="str">
        <f t="shared" si="111"/>
        <v>Medium</v>
      </c>
    </row>
    <row r="1017" spans="1:23" x14ac:dyDescent="0.3">
      <c r="A1017">
        <v>601016</v>
      </c>
      <c r="B1017">
        <v>72957</v>
      </c>
      <c r="C1017">
        <v>49</v>
      </c>
      <c r="D1017" t="s">
        <v>7</v>
      </c>
      <c r="E1017" t="s">
        <v>11</v>
      </c>
      <c r="F1017" t="s">
        <v>28</v>
      </c>
      <c r="G1017" t="s">
        <v>25</v>
      </c>
      <c r="H1017" s="1">
        <v>45627</v>
      </c>
      <c r="I1017" t="s">
        <v>33</v>
      </c>
      <c r="J1017">
        <v>32</v>
      </c>
      <c r="K1017">
        <v>14.7</v>
      </c>
      <c r="L1017">
        <v>899.98</v>
      </c>
      <c r="M1017">
        <v>68.37</v>
      </c>
      <c r="N1017" t="s">
        <v>48</v>
      </c>
      <c r="O1017">
        <v>2</v>
      </c>
      <c r="P1017" t="str" cm="1">
        <f t="array" ref="P1017">_xlfn.IFS(C1017&lt;25,"18-24", C1017&lt;=35,"25-35", C1017&lt;=50,"36-50",TRUE,"50+")</f>
        <v>36-50</v>
      </c>
      <c r="Q1017" t="str">
        <f t="shared" si="105"/>
        <v>new</v>
      </c>
      <c r="R1017" t="str">
        <f t="shared" si="106"/>
        <v>high value</v>
      </c>
      <c r="S1017" t="str">
        <f t="shared" si="107"/>
        <v>Low</v>
      </c>
      <c r="T1017" t="str">
        <f t="shared" si="108"/>
        <v>Dec</v>
      </c>
      <c r="U1017">
        <f t="shared" si="109"/>
        <v>2024</v>
      </c>
      <c r="V1017" t="str">
        <f t="shared" si="110"/>
        <v>10-15</v>
      </c>
      <c r="W1017" t="str">
        <f t="shared" si="111"/>
        <v>Medium</v>
      </c>
    </row>
    <row r="1018" spans="1:23" x14ac:dyDescent="0.3">
      <c r="A1018">
        <v>601017</v>
      </c>
      <c r="B1018">
        <v>12925</v>
      </c>
      <c r="C1018">
        <v>32</v>
      </c>
      <c r="D1018" t="s">
        <v>7</v>
      </c>
      <c r="E1018" t="s">
        <v>5</v>
      </c>
      <c r="F1018" t="s">
        <v>30</v>
      </c>
      <c r="G1018" t="s">
        <v>25</v>
      </c>
      <c r="H1018" s="1">
        <v>45161</v>
      </c>
      <c r="I1018" t="s">
        <v>34</v>
      </c>
      <c r="J1018">
        <v>78</v>
      </c>
      <c r="K1018">
        <v>1.8</v>
      </c>
      <c r="L1018">
        <v>1401.79</v>
      </c>
      <c r="M1018">
        <v>95.51</v>
      </c>
      <c r="N1018" t="s">
        <v>49</v>
      </c>
      <c r="O1018">
        <v>4</v>
      </c>
      <c r="P1018" t="str" cm="1">
        <f t="array" ref="P1018">_xlfn.IFS(C1018&lt;25,"18-24", C1018&lt;=35,"25-35", C1018&lt;=50,"36-50",TRUE,"50+")</f>
        <v>25-35</v>
      </c>
      <c r="Q1018" t="str">
        <f t="shared" si="105"/>
        <v>new</v>
      </c>
      <c r="R1018" t="str">
        <f t="shared" si="106"/>
        <v>high value</v>
      </c>
      <c r="S1018" t="str">
        <f t="shared" si="107"/>
        <v>medium</v>
      </c>
      <c r="T1018" t="str">
        <f t="shared" si="108"/>
        <v>Aug</v>
      </c>
      <c r="U1018">
        <f t="shared" si="109"/>
        <v>2023</v>
      </c>
      <c r="V1018" t="str">
        <f t="shared" si="110"/>
        <v>0-5</v>
      </c>
      <c r="W1018" t="str">
        <f t="shared" si="111"/>
        <v>Slow</v>
      </c>
    </row>
    <row r="1019" spans="1:23" x14ac:dyDescent="0.3">
      <c r="A1019">
        <v>601018</v>
      </c>
      <c r="B1019">
        <v>49913</v>
      </c>
      <c r="C1019">
        <v>39</v>
      </c>
      <c r="D1019" t="s">
        <v>4</v>
      </c>
      <c r="E1019" t="s">
        <v>8</v>
      </c>
      <c r="F1019" t="s">
        <v>32</v>
      </c>
      <c r="G1019" t="s">
        <v>27</v>
      </c>
      <c r="H1019" s="1">
        <v>45259</v>
      </c>
      <c r="I1019" t="s">
        <v>33</v>
      </c>
      <c r="J1019">
        <v>67</v>
      </c>
      <c r="K1019">
        <v>11.6</v>
      </c>
      <c r="L1019">
        <v>1399.39</v>
      </c>
      <c r="M1019">
        <v>37.020000000000003</v>
      </c>
      <c r="N1019" t="s">
        <v>48</v>
      </c>
      <c r="O1019">
        <v>1</v>
      </c>
      <c r="P1019" t="str" cm="1">
        <f t="array" ref="P1019">_xlfn.IFS(C1019&lt;25,"18-24", C1019&lt;=35,"25-35", C1019&lt;=50,"36-50",TRUE,"50+")</f>
        <v>36-50</v>
      </c>
      <c r="Q1019" t="str">
        <f t="shared" si="105"/>
        <v>new</v>
      </c>
      <c r="R1019" t="str">
        <f t="shared" si="106"/>
        <v>high value</v>
      </c>
      <c r="S1019" t="str">
        <f t="shared" si="107"/>
        <v>Low</v>
      </c>
      <c r="T1019" t="str">
        <f t="shared" si="108"/>
        <v>Nov</v>
      </c>
      <c r="U1019">
        <f t="shared" si="109"/>
        <v>2023</v>
      </c>
      <c r="V1019" t="str">
        <f t="shared" si="110"/>
        <v>10-15</v>
      </c>
      <c r="W1019" t="str">
        <f t="shared" si="111"/>
        <v>Slow</v>
      </c>
    </row>
    <row r="1020" spans="1:23" x14ac:dyDescent="0.3">
      <c r="A1020">
        <v>601019</v>
      </c>
      <c r="B1020">
        <v>17234</v>
      </c>
      <c r="C1020">
        <v>28</v>
      </c>
      <c r="D1020" t="s">
        <v>7</v>
      </c>
      <c r="E1020" t="s">
        <v>15</v>
      </c>
      <c r="F1020" t="s">
        <v>24</v>
      </c>
      <c r="G1020" t="s">
        <v>29</v>
      </c>
      <c r="H1020" s="1">
        <v>44876</v>
      </c>
      <c r="I1020" t="s">
        <v>34</v>
      </c>
      <c r="J1020">
        <v>69</v>
      </c>
      <c r="K1020">
        <v>4.9000000000000004</v>
      </c>
      <c r="L1020">
        <v>1310.23</v>
      </c>
      <c r="M1020">
        <v>75.33</v>
      </c>
      <c r="N1020" t="s">
        <v>49</v>
      </c>
      <c r="O1020">
        <v>3</v>
      </c>
      <c r="P1020" t="str" cm="1">
        <f t="array" ref="P1020">_xlfn.IFS(C1020&lt;25,"18-24", C1020&lt;=35,"25-35", C1020&lt;=50,"36-50",TRUE,"50+")</f>
        <v>25-35</v>
      </c>
      <c r="Q1020" t="str">
        <f t="shared" si="105"/>
        <v>new</v>
      </c>
      <c r="R1020" t="str">
        <f t="shared" si="106"/>
        <v>high value</v>
      </c>
      <c r="S1020" t="str">
        <f t="shared" si="107"/>
        <v>medium</v>
      </c>
      <c r="T1020" t="str">
        <f t="shared" si="108"/>
        <v>Nov</v>
      </c>
      <c r="U1020">
        <f t="shared" si="109"/>
        <v>2022</v>
      </c>
      <c r="V1020" t="str">
        <f t="shared" si="110"/>
        <v>0-5</v>
      </c>
      <c r="W1020" t="str">
        <f t="shared" si="111"/>
        <v>Slow</v>
      </c>
    </row>
    <row r="1021" spans="1:23" x14ac:dyDescent="0.3">
      <c r="A1021">
        <v>601020</v>
      </c>
      <c r="B1021">
        <v>58172</v>
      </c>
      <c r="C1021">
        <v>62</v>
      </c>
      <c r="D1021" t="s">
        <v>7</v>
      </c>
      <c r="E1021" t="s">
        <v>8</v>
      </c>
      <c r="F1021" t="s">
        <v>18</v>
      </c>
      <c r="G1021" t="s">
        <v>23</v>
      </c>
      <c r="H1021" s="1">
        <v>44696</v>
      </c>
      <c r="I1021" t="s">
        <v>34</v>
      </c>
      <c r="J1021">
        <v>63</v>
      </c>
      <c r="K1021">
        <v>2.2000000000000002</v>
      </c>
      <c r="L1021">
        <v>864.84</v>
      </c>
      <c r="M1021">
        <v>57.08</v>
      </c>
      <c r="N1021" t="s">
        <v>50</v>
      </c>
      <c r="O1021">
        <v>4</v>
      </c>
      <c r="P1021" t="str" cm="1">
        <f t="array" ref="P1021">_xlfn.IFS(C1021&lt;25,"18-24", C1021&lt;=35,"25-35", C1021&lt;=50,"36-50",TRUE,"50+")</f>
        <v>50+</v>
      </c>
      <c r="Q1021" t="str">
        <f t="shared" si="105"/>
        <v>new</v>
      </c>
      <c r="R1021" t="str">
        <f t="shared" si="106"/>
        <v>high value</v>
      </c>
      <c r="S1021" t="str">
        <f t="shared" si="107"/>
        <v>medium</v>
      </c>
      <c r="T1021" t="str">
        <f t="shared" si="108"/>
        <v>May</v>
      </c>
      <c r="U1021">
        <f t="shared" si="109"/>
        <v>2022</v>
      </c>
      <c r="V1021" t="str">
        <f t="shared" si="110"/>
        <v>0-5</v>
      </c>
      <c r="W1021" t="str">
        <f t="shared" si="111"/>
        <v>Slow</v>
      </c>
    </row>
    <row r="1022" spans="1:23" x14ac:dyDescent="0.3">
      <c r="A1022">
        <v>601021</v>
      </c>
      <c r="B1022">
        <v>29785</v>
      </c>
      <c r="C1022">
        <v>23</v>
      </c>
      <c r="D1022" t="s">
        <v>4</v>
      </c>
      <c r="E1022" t="s">
        <v>5</v>
      </c>
      <c r="F1022" t="s">
        <v>24</v>
      </c>
      <c r="G1022" t="s">
        <v>21</v>
      </c>
      <c r="H1022" s="1">
        <v>44899</v>
      </c>
      <c r="I1022" t="s">
        <v>34</v>
      </c>
      <c r="J1022">
        <v>53</v>
      </c>
      <c r="K1022">
        <v>13.3</v>
      </c>
      <c r="L1022">
        <v>739.36</v>
      </c>
      <c r="M1022">
        <v>50.66</v>
      </c>
      <c r="N1022" t="s">
        <v>48</v>
      </c>
      <c r="O1022">
        <v>5</v>
      </c>
      <c r="P1022" t="str" cm="1">
        <f t="array" ref="P1022">_xlfn.IFS(C1022&lt;25,"18-24", C1022&lt;=35,"25-35", C1022&lt;=50,"36-50",TRUE,"50+")</f>
        <v>18-24</v>
      </c>
      <c r="Q1022" t="str">
        <f t="shared" si="105"/>
        <v>new</v>
      </c>
      <c r="R1022" t="str">
        <f t="shared" si="106"/>
        <v>high value</v>
      </c>
      <c r="S1022" t="str">
        <f t="shared" si="107"/>
        <v>High</v>
      </c>
      <c r="T1022" t="str">
        <f t="shared" si="108"/>
        <v>Dec</v>
      </c>
      <c r="U1022">
        <f t="shared" si="109"/>
        <v>2022</v>
      </c>
      <c r="V1022" t="str">
        <f t="shared" si="110"/>
        <v>10-15</v>
      </c>
      <c r="W1022" t="str">
        <f t="shared" si="111"/>
        <v>Slow</v>
      </c>
    </row>
    <row r="1023" spans="1:23" x14ac:dyDescent="0.3">
      <c r="A1023">
        <v>601022</v>
      </c>
      <c r="B1023">
        <v>64166</v>
      </c>
      <c r="C1023">
        <v>44</v>
      </c>
      <c r="D1023" t="s">
        <v>7</v>
      </c>
      <c r="E1023" t="s">
        <v>11</v>
      </c>
      <c r="F1023" t="s">
        <v>24</v>
      </c>
      <c r="G1023" t="s">
        <v>23</v>
      </c>
      <c r="H1023" s="1">
        <v>44746</v>
      </c>
      <c r="I1023" t="s">
        <v>34</v>
      </c>
      <c r="J1023">
        <v>81</v>
      </c>
      <c r="K1023">
        <v>2.7</v>
      </c>
      <c r="L1023">
        <v>496.43</v>
      </c>
      <c r="M1023">
        <v>115.81</v>
      </c>
      <c r="N1023" t="s">
        <v>49</v>
      </c>
      <c r="O1023">
        <v>4</v>
      </c>
      <c r="P1023" t="str" cm="1">
        <f t="array" ref="P1023">_xlfn.IFS(C1023&lt;25,"18-24", C1023&lt;=35,"25-35", C1023&lt;=50,"36-50",TRUE,"50+")</f>
        <v>36-50</v>
      </c>
      <c r="Q1023" t="str">
        <f t="shared" si="105"/>
        <v>new</v>
      </c>
      <c r="R1023" t="str">
        <f t="shared" si="106"/>
        <v>medium</v>
      </c>
      <c r="S1023" t="str">
        <f t="shared" si="107"/>
        <v>medium</v>
      </c>
      <c r="T1023" t="str">
        <f t="shared" si="108"/>
        <v>Jul</v>
      </c>
      <c r="U1023">
        <f t="shared" si="109"/>
        <v>2022</v>
      </c>
      <c r="V1023" t="str">
        <f t="shared" si="110"/>
        <v>0-5</v>
      </c>
      <c r="W1023" t="str">
        <f t="shared" si="111"/>
        <v>Slow</v>
      </c>
    </row>
    <row r="1024" spans="1:23" x14ac:dyDescent="0.3">
      <c r="A1024">
        <v>601023</v>
      </c>
      <c r="B1024">
        <v>14795</v>
      </c>
      <c r="C1024">
        <v>46</v>
      </c>
      <c r="D1024" t="s">
        <v>7</v>
      </c>
      <c r="E1024" t="s">
        <v>8</v>
      </c>
      <c r="F1024" t="s">
        <v>32</v>
      </c>
      <c r="G1024" t="s">
        <v>25</v>
      </c>
      <c r="H1024" s="1">
        <v>45391</v>
      </c>
      <c r="I1024" t="s">
        <v>33</v>
      </c>
      <c r="J1024">
        <v>87</v>
      </c>
      <c r="K1024">
        <v>11.4</v>
      </c>
      <c r="L1024">
        <v>250.36</v>
      </c>
      <c r="M1024">
        <v>20.04</v>
      </c>
      <c r="N1024" t="s">
        <v>48</v>
      </c>
      <c r="O1024">
        <v>5</v>
      </c>
      <c r="P1024" t="str" cm="1">
        <f t="array" ref="P1024">_xlfn.IFS(C1024&lt;25,"18-24", C1024&lt;=35,"25-35", C1024&lt;=50,"36-50",TRUE,"50+")</f>
        <v>36-50</v>
      </c>
      <c r="Q1024" t="str">
        <f t="shared" si="105"/>
        <v>new</v>
      </c>
      <c r="R1024" t="str">
        <f t="shared" si="106"/>
        <v>medium</v>
      </c>
      <c r="S1024" t="str">
        <f t="shared" si="107"/>
        <v>High</v>
      </c>
      <c r="T1024" t="str">
        <f t="shared" si="108"/>
        <v>Apr</v>
      </c>
      <c r="U1024">
        <f t="shared" si="109"/>
        <v>2024</v>
      </c>
      <c r="V1024" t="str">
        <f t="shared" si="110"/>
        <v>10-15</v>
      </c>
      <c r="W1024" t="str">
        <f t="shared" si="111"/>
        <v>Slow</v>
      </c>
    </row>
    <row r="1025" spans="1:23" x14ac:dyDescent="0.3">
      <c r="A1025">
        <v>601024</v>
      </c>
      <c r="B1025">
        <v>24361</v>
      </c>
      <c r="C1025">
        <v>53</v>
      </c>
      <c r="D1025" t="s">
        <v>4</v>
      </c>
      <c r="E1025" t="s">
        <v>16</v>
      </c>
      <c r="F1025" t="s">
        <v>32</v>
      </c>
      <c r="G1025" t="s">
        <v>23</v>
      </c>
      <c r="H1025" s="1">
        <v>45308</v>
      </c>
      <c r="I1025" t="s">
        <v>33</v>
      </c>
      <c r="J1025">
        <v>50</v>
      </c>
      <c r="K1025">
        <v>2.5</v>
      </c>
      <c r="L1025">
        <v>364.47</v>
      </c>
      <c r="M1025">
        <v>85.27</v>
      </c>
      <c r="N1025" t="s">
        <v>50</v>
      </c>
      <c r="O1025">
        <v>1</v>
      </c>
      <c r="P1025" t="str" cm="1">
        <f t="array" ref="P1025">_xlfn.IFS(C1025&lt;25,"18-24", C1025&lt;=35,"25-35", C1025&lt;=50,"36-50",TRUE,"50+")</f>
        <v>50+</v>
      </c>
      <c r="Q1025" t="str">
        <f t="shared" si="105"/>
        <v>new</v>
      </c>
      <c r="R1025" t="str">
        <f t="shared" si="106"/>
        <v>medium</v>
      </c>
      <c r="S1025" t="str">
        <f t="shared" si="107"/>
        <v>Low</v>
      </c>
      <c r="T1025" t="str">
        <f t="shared" si="108"/>
        <v>Jan</v>
      </c>
      <c r="U1025">
        <f t="shared" si="109"/>
        <v>2024</v>
      </c>
      <c r="V1025" t="str">
        <f t="shared" si="110"/>
        <v>0-5</v>
      </c>
      <c r="W1025" t="str">
        <f t="shared" si="111"/>
        <v>Slow</v>
      </c>
    </row>
    <row r="1026" spans="1:23" x14ac:dyDescent="0.3">
      <c r="A1026">
        <v>601025</v>
      </c>
      <c r="B1026">
        <v>63466</v>
      </c>
      <c r="C1026">
        <v>31</v>
      </c>
      <c r="D1026" t="s">
        <v>4</v>
      </c>
      <c r="E1026" t="s">
        <v>15</v>
      </c>
      <c r="F1026" t="s">
        <v>24</v>
      </c>
      <c r="G1026" t="s">
        <v>31</v>
      </c>
      <c r="H1026" s="1">
        <v>44893</v>
      </c>
      <c r="I1026" t="s">
        <v>34</v>
      </c>
      <c r="J1026">
        <v>78</v>
      </c>
      <c r="K1026">
        <v>5.6</v>
      </c>
      <c r="L1026">
        <v>1420.06</v>
      </c>
      <c r="M1026">
        <v>76.87</v>
      </c>
      <c r="N1026" t="s">
        <v>49</v>
      </c>
      <c r="O1026">
        <v>2</v>
      </c>
      <c r="P1026" t="str" cm="1">
        <f t="array" ref="P1026">_xlfn.IFS(C1026&lt;25,"18-24", C1026&lt;=35,"25-35", C1026&lt;=50,"36-50",TRUE,"50+")</f>
        <v>25-35</v>
      </c>
      <c r="Q1026" t="str">
        <f t="shared" si="105"/>
        <v>new</v>
      </c>
      <c r="R1026" t="str">
        <f t="shared" si="106"/>
        <v>high value</v>
      </c>
      <c r="S1026" t="str">
        <f t="shared" si="107"/>
        <v>Low</v>
      </c>
      <c r="T1026" t="str">
        <f t="shared" si="108"/>
        <v>Nov</v>
      </c>
      <c r="U1026">
        <f t="shared" si="109"/>
        <v>2022</v>
      </c>
      <c r="V1026" t="str">
        <f t="shared" si="110"/>
        <v>5-10</v>
      </c>
      <c r="W1026" t="str">
        <f t="shared" si="111"/>
        <v>Slow</v>
      </c>
    </row>
    <row r="1027" spans="1:23" x14ac:dyDescent="0.3">
      <c r="A1027">
        <v>601026</v>
      </c>
      <c r="B1027">
        <v>38229</v>
      </c>
      <c r="C1027">
        <v>63</v>
      </c>
      <c r="D1027" t="s">
        <v>4</v>
      </c>
      <c r="E1027" t="s">
        <v>13</v>
      </c>
      <c r="F1027" t="s">
        <v>24</v>
      </c>
      <c r="G1027" t="s">
        <v>31</v>
      </c>
      <c r="H1027" s="1">
        <v>44908</v>
      </c>
      <c r="I1027" t="s">
        <v>33</v>
      </c>
      <c r="J1027">
        <v>82</v>
      </c>
      <c r="K1027">
        <v>6.1</v>
      </c>
      <c r="L1027">
        <v>906.76</v>
      </c>
      <c r="M1027">
        <v>50.78</v>
      </c>
      <c r="N1027" t="s">
        <v>47</v>
      </c>
      <c r="O1027">
        <v>2</v>
      </c>
      <c r="P1027" t="str" cm="1">
        <f t="array" ref="P1027">_xlfn.IFS(C1027&lt;25,"18-24", C1027&lt;=35,"25-35", C1027&lt;=50,"36-50",TRUE,"50+")</f>
        <v>50+</v>
      </c>
      <c r="Q1027" t="str">
        <f t="shared" ref="Q1027:Q1090" si="112">IF(COUNTIF($B:$B,B1027)&gt;1,"repeat","new")</f>
        <v>repeat</v>
      </c>
      <c r="R1027" t="str">
        <f t="shared" ref="R1027:R1090" si="113">IF(L1027&gt;500,"high value",IF( L1027&gt;250,"medium","low"))</f>
        <v>high value</v>
      </c>
      <c r="S1027" t="str">
        <f t="shared" ref="S1027:S1090" si="114">IF(O1027&lt;=2,"Low",IF(O1027&lt;=4,"medium","High"))</f>
        <v>Low</v>
      </c>
      <c r="T1027" t="str">
        <f t="shared" ref="T1027:T1090" si="115">TEXT(H1027,"MMM")</f>
        <v>Dec</v>
      </c>
      <c r="U1027">
        <f t="shared" ref="U1027:U1090" si="116">YEAR(H1027)</f>
        <v>2022</v>
      </c>
      <c r="V1027" t="str">
        <f t="shared" ref="V1027:V1090" si="117">IF(K1027&lt;=5,"0-5",IF(K1027&lt;=10,"5-10",IF(K1027&lt;=15,"10-15","15+")))</f>
        <v>5-10</v>
      </c>
      <c r="W1027" t="str">
        <f t="shared" ref="W1027:W1090" si="118">IF(J1027&lt;=30,"Fast",IF(J1027&lt;=45,"Medium","Slow"))</f>
        <v>Slow</v>
      </c>
    </row>
    <row r="1028" spans="1:23" x14ac:dyDescent="0.3">
      <c r="A1028">
        <v>601027</v>
      </c>
      <c r="B1028">
        <v>54022</v>
      </c>
      <c r="C1028">
        <v>53</v>
      </c>
      <c r="D1028" t="s">
        <v>7</v>
      </c>
      <c r="E1028" t="s">
        <v>8</v>
      </c>
      <c r="F1028" t="s">
        <v>22</v>
      </c>
      <c r="G1028" t="s">
        <v>31</v>
      </c>
      <c r="H1028" s="1">
        <v>44825</v>
      </c>
      <c r="I1028" t="s">
        <v>33</v>
      </c>
      <c r="J1028">
        <v>69</v>
      </c>
      <c r="K1028">
        <v>4.0999999999999996</v>
      </c>
      <c r="L1028">
        <v>421.48</v>
      </c>
      <c r="M1028">
        <v>26.75</v>
      </c>
      <c r="N1028" t="s">
        <v>47</v>
      </c>
      <c r="O1028">
        <v>5</v>
      </c>
      <c r="P1028" t="str" cm="1">
        <f t="array" ref="P1028">_xlfn.IFS(C1028&lt;25,"18-24", C1028&lt;=35,"25-35", C1028&lt;=50,"36-50",TRUE,"50+")</f>
        <v>50+</v>
      </c>
      <c r="Q1028" t="str">
        <f t="shared" si="112"/>
        <v>repeat</v>
      </c>
      <c r="R1028" t="str">
        <f t="shared" si="113"/>
        <v>medium</v>
      </c>
      <c r="S1028" t="str">
        <f t="shared" si="114"/>
        <v>High</v>
      </c>
      <c r="T1028" t="str">
        <f t="shared" si="115"/>
        <v>Sep</v>
      </c>
      <c r="U1028">
        <f t="shared" si="116"/>
        <v>2022</v>
      </c>
      <c r="V1028" t="str">
        <f t="shared" si="117"/>
        <v>0-5</v>
      </c>
      <c r="W1028" t="str">
        <f t="shared" si="118"/>
        <v>Slow</v>
      </c>
    </row>
    <row r="1029" spans="1:23" x14ac:dyDescent="0.3">
      <c r="A1029">
        <v>601028</v>
      </c>
      <c r="B1029">
        <v>52605</v>
      </c>
      <c r="C1029">
        <v>62</v>
      </c>
      <c r="D1029" t="s">
        <v>4</v>
      </c>
      <c r="E1029" t="s">
        <v>8</v>
      </c>
      <c r="F1029" t="s">
        <v>19</v>
      </c>
      <c r="G1029" t="s">
        <v>31</v>
      </c>
      <c r="H1029" s="1">
        <v>44734</v>
      </c>
      <c r="I1029" t="s">
        <v>34</v>
      </c>
      <c r="J1029">
        <v>83</v>
      </c>
      <c r="K1029">
        <v>13.1</v>
      </c>
      <c r="L1029">
        <v>644.58000000000004</v>
      </c>
      <c r="M1029">
        <v>37.68</v>
      </c>
      <c r="N1029" t="s">
        <v>48</v>
      </c>
      <c r="O1029">
        <v>2</v>
      </c>
      <c r="P1029" t="str" cm="1">
        <f t="array" ref="P1029">_xlfn.IFS(C1029&lt;25,"18-24", C1029&lt;=35,"25-35", C1029&lt;=50,"36-50",TRUE,"50+")</f>
        <v>50+</v>
      </c>
      <c r="Q1029" t="str">
        <f t="shared" si="112"/>
        <v>new</v>
      </c>
      <c r="R1029" t="str">
        <f t="shared" si="113"/>
        <v>high value</v>
      </c>
      <c r="S1029" t="str">
        <f t="shared" si="114"/>
        <v>Low</v>
      </c>
      <c r="T1029" t="str">
        <f t="shared" si="115"/>
        <v>Jun</v>
      </c>
      <c r="U1029">
        <f t="shared" si="116"/>
        <v>2022</v>
      </c>
      <c r="V1029" t="str">
        <f t="shared" si="117"/>
        <v>10-15</v>
      </c>
      <c r="W1029" t="str">
        <f t="shared" si="118"/>
        <v>Slow</v>
      </c>
    </row>
    <row r="1030" spans="1:23" x14ac:dyDescent="0.3">
      <c r="A1030">
        <v>601029</v>
      </c>
      <c r="B1030">
        <v>91249</v>
      </c>
      <c r="C1030">
        <v>43</v>
      </c>
      <c r="D1030" t="s">
        <v>7</v>
      </c>
      <c r="E1030" t="s">
        <v>11</v>
      </c>
      <c r="F1030" t="s">
        <v>28</v>
      </c>
      <c r="G1030" t="s">
        <v>31</v>
      </c>
      <c r="H1030" s="1">
        <v>45073</v>
      </c>
      <c r="I1030" t="s">
        <v>33</v>
      </c>
      <c r="J1030">
        <v>61</v>
      </c>
      <c r="K1030">
        <v>12</v>
      </c>
      <c r="L1030">
        <v>1432.6</v>
      </c>
      <c r="M1030">
        <v>41.21</v>
      </c>
      <c r="N1030" t="s">
        <v>49</v>
      </c>
      <c r="O1030">
        <v>1</v>
      </c>
      <c r="P1030" t="str" cm="1">
        <f t="array" ref="P1030">_xlfn.IFS(C1030&lt;25,"18-24", C1030&lt;=35,"25-35", C1030&lt;=50,"36-50",TRUE,"50+")</f>
        <v>36-50</v>
      </c>
      <c r="Q1030" t="str">
        <f t="shared" si="112"/>
        <v>new</v>
      </c>
      <c r="R1030" t="str">
        <f t="shared" si="113"/>
        <v>high value</v>
      </c>
      <c r="S1030" t="str">
        <f t="shared" si="114"/>
        <v>Low</v>
      </c>
      <c r="T1030" t="str">
        <f t="shared" si="115"/>
        <v>May</v>
      </c>
      <c r="U1030">
        <f t="shared" si="116"/>
        <v>2023</v>
      </c>
      <c r="V1030" t="str">
        <f t="shared" si="117"/>
        <v>10-15</v>
      </c>
      <c r="W1030" t="str">
        <f t="shared" si="118"/>
        <v>Slow</v>
      </c>
    </row>
    <row r="1031" spans="1:23" x14ac:dyDescent="0.3">
      <c r="A1031">
        <v>601030</v>
      </c>
      <c r="B1031">
        <v>69162</v>
      </c>
      <c r="C1031">
        <v>44</v>
      </c>
      <c r="D1031" t="s">
        <v>7</v>
      </c>
      <c r="E1031" t="s">
        <v>8</v>
      </c>
      <c r="F1031" t="s">
        <v>19</v>
      </c>
      <c r="G1031" t="s">
        <v>23</v>
      </c>
      <c r="H1031" s="1">
        <v>45522</v>
      </c>
      <c r="I1031" t="s">
        <v>33</v>
      </c>
      <c r="J1031">
        <v>52</v>
      </c>
      <c r="K1031">
        <v>6.4</v>
      </c>
      <c r="L1031">
        <v>633.73</v>
      </c>
      <c r="M1031">
        <v>21.72</v>
      </c>
      <c r="N1031" t="s">
        <v>49</v>
      </c>
      <c r="O1031">
        <v>2</v>
      </c>
      <c r="P1031" t="str" cm="1">
        <f t="array" ref="P1031">_xlfn.IFS(C1031&lt;25,"18-24", C1031&lt;=35,"25-35", C1031&lt;=50,"36-50",TRUE,"50+")</f>
        <v>36-50</v>
      </c>
      <c r="Q1031" t="str">
        <f t="shared" si="112"/>
        <v>new</v>
      </c>
      <c r="R1031" t="str">
        <f t="shared" si="113"/>
        <v>high value</v>
      </c>
      <c r="S1031" t="str">
        <f t="shared" si="114"/>
        <v>Low</v>
      </c>
      <c r="T1031" t="str">
        <f t="shared" si="115"/>
        <v>Aug</v>
      </c>
      <c r="U1031">
        <f t="shared" si="116"/>
        <v>2024</v>
      </c>
      <c r="V1031" t="str">
        <f t="shared" si="117"/>
        <v>5-10</v>
      </c>
      <c r="W1031" t="str">
        <f t="shared" si="118"/>
        <v>Slow</v>
      </c>
    </row>
    <row r="1032" spans="1:23" x14ac:dyDescent="0.3">
      <c r="A1032">
        <v>601031</v>
      </c>
      <c r="B1032">
        <v>26236</v>
      </c>
      <c r="C1032">
        <v>43</v>
      </c>
      <c r="D1032" t="s">
        <v>4</v>
      </c>
      <c r="E1032" t="s">
        <v>8</v>
      </c>
      <c r="F1032" t="s">
        <v>26</v>
      </c>
      <c r="G1032" t="s">
        <v>21</v>
      </c>
      <c r="H1032" s="1">
        <v>45554</v>
      </c>
      <c r="I1032" t="s">
        <v>33</v>
      </c>
      <c r="J1032">
        <v>63</v>
      </c>
      <c r="K1032">
        <v>7.1</v>
      </c>
      <c r="L1032">
        <v>455.7</v>
      </c>
      <c r="M1032">
        <v>91.24</v>
      </c>
      <c r="N1032" t="s">
        <v>49</v>
      </c>
      <c r="O1032">
        <v>4</v>
      </c>
      <c r="P1032" t="str" cm="1">
        <f t="array" ref="P1032">_xlfn.IFS(C1032&lt;25,"18-24", C1032&lt;=35,"25-35", C1032&lt;=50,"36-50",TRUE,"50+")</f>
        <v>36-50</v>
      </c>
      <c r="Q1032" t="str">
        <f t="shared" si="112"/>
        <v>new</v>
      </c>
      <c r="R1032" t="str">
        <f t="shared" si="113"/>
        <v>medium</v>
      </c>
      <c r="S1032" t="str">
        <f t="shared" si="114"/>
        <v>medium</v>
      </c>
      <c r="T1032" t="str">
        <f t="shared" si="115"/>
        <v>Sep</v>
      </c>
      <c r="U1032">
        <f t="shared" si="116"/>
        <v>2024</v>
      </c>
      <c r="V1032" t="str">
        <f t="shared" si="117"/>
        <v>5-10</v>
      </c>
      <c r="W1032" t="str">
        <f t="shared" si="118"/>
        <v>Slow</v>
      </c>
    </row>
    <row r="1033" spans="1:23" x14ac:dyDescent="0.3">
      <c r="A1033">
        <v>601032</v>
      </c>
      <c r="B1033">
        <v>57629</v>
      </c>
      <c r="C1033">
        <v>56</v>
      </c>
      <c r="D1033" t="s">
        <v>4</v>
      </c>
      <c r="E1033" t="s">
        <v>15</v>
      </c>
      <c r="F1033" t="s">
        <v>26</v>
      </c>
      <c r="G1033" t="s">
        <v>31</v>
      </c>
      <c r="H1033" s="1">
        <v>44887</v>
      </c>
      <c r="I1033" t="s">
        <v>34</v>
      </c>
      <c r="J1033">
        <v>70</v>
      </c>
      <c r="K1033">
        <v>4</v>
      </c>
      <c r="L1033">
        <v>1426.35</v>
      </c>
      <c r="M1033">
        <v>95.65</v>
      </c>
      <c r="N1033" t="s">
        <v>47</v>
      </c>
      <c r="O1033">
        <v>4</v>
      </c>
      <c r="P1033" t="str" cm="1">
        <f t="array" ref="P1033">_xlfn.IFS(C1033&lt;25,"18-24", C1033&lt;=35,"25-35", C1033&lt;=50,"36-50",TRUE,"50+")</f>
        <v>50+</v>
      </c>
      <c r="Q1033" t="str">
        <f t="shared" si="112"/>
        <v>repeat</v>
      </c>
      <c r="R1033" t="str">
        <f t="shared" si="113"/>
        <v>high value</v>
      </c>
      <c r="S1033" t="str">
        <f t="shared" si="114"/>
        <v>medium</v>
      </c>
      <c r="T1033" t="str">
        <f t="shared" si="115"/>
        <v>Nov</v>
      </c>
      <c r="U1033">
        <f t="shared" si="116"/>
        <v>2022</v>
      </c>
      <c r="V1033" t="str">
        <f t="shared" si="117"/>
        <v>0-5</v>
      </c>
      <c r="W1033" t="str">
        <f t="shared" si="118"/>
        <v>Slow</v>
      </c>
    </row>
    <row r="1034" spans="1:23" x14ac:dyDescent="0.3">
      <c r="A1034">
        <v>601033</v>
      </c>
      <c r="B1034">
        <v>11987</v>
      </c>
      <c r="C1034">
        <v>41</v>
      </c>
      <c r="D1034" t="s">
        <v>4</v>
      </c>
      <c r="E1034" t="s">
        <v>16</v>
      </c>
      <c r="F1034" t="s">
        <v>18</v>
      </c>
      <c r="G1034" t="s">
        <v>29</v>
      </c>
      <c r="H1034" s="1">
        <v>45155</v>
      </c>
      <c r="I1034" t="s">
        <v>34</v>
      </c>
      <c r="J1034">
        <v>86</v>
      </c>
      <c r="K1034">
        <v>2.2000000000000002</v>
      </c>
      <c r="L1034">
        <v>245.6</v>
      </c>
      <c r="M1034">
        <v>115.19</v>
      </c>
      <c r="N1034" t="s">
        <v>49</v>
      </c>
      <c r="O1034">
        <v>4</v>
      </c>
      <c r="P1034" t="str" cm="1">
        <f t="array" ref="P1034">_xlfn.IFS(C1034&lt;25,"18-24", C1034&lt;=35,"25-35", C1034&lt;=50,"36-50",TRUE,"50+")</f>
        <v>36-50</v>
      </c>
      <c r="Q1034" t="str">
        <f t="shared" si="112"/>
        <v>new</v>
      </c>
      <c r="R1034" t="str">
        <f t="shared" si="113"/>
        <v>low</v>
      </c>
      <c r="S1034" t="str">
        <f t="shared" si="114"/>
        <v>medium</v>
      </c>
      <c r="T1034" t="str">
        <f t="shared" si="115"/>
        <v>Aug</v>
      </c>
      <c r="U1034">
        <f t="shared" si="116"/>
        <v>2023</v>
      </c>
      <c r="V1034" t="str">
        <f t="shared" si="117"/>
        <v>0-5</v>
      </c>
      <c r="W1034" t="str">
        <f t="shared" si="118"/>
        <v>Slow</v>
      </c>
    </row>
    <row r="1035" spans="1:23" x14ac:dyDescent="0.3">
      <c r="A1035">
        <v>601034</v>
      </c>
      <c r="B1035">
        <v>28874</v>
      </c>
      <c r="C1035">
        <v>40</v>
      </c>
      <c r="D1035" t="s">
        <v>4</v>
      </c>
      <c r="E1035" t="s">
        <v>13</v>
      </c>
      <c r="F1035" t="s">
        <v>32</v>
      </c>
      <c r="G1035" t="s">
        <v>23</v>
      </c>
      <c r="H1035" s="1">
        <v>45566</v>
      </c>
      <c r="I1035" t="s">
        <v>34</v>
      </c>
      <c r="J1035">
        <v>71</v>
      </c>
      <c r="K1035">
        <v>2.9</v>
      </c>
      <c r="L1035">
        <v>635.61</v>
      </c>
      <c r="M1035">
        <v>35.200000000000003</v>
      </c>
      <c r="N1035" t="s">
        <v>47</v>
      </c>
      <c r="O1035">
        <v>3</v>
      </c>
      <c r="P1035" t="str" cm="1">
        <f t="array" ref="P1035">_xlfn.IFS(C1035&lt;25,"18-24", C1035&lt;=35,"25-35", C1035&lt;=50,"36-50",TRUE,"50+")</f>
        <v>36-50</v>
      </c>
      <c r="Q1035" t="str">
        <f t="shared" si="112"/>
        <v>new</v>
      </c>
      <c r="R1035" t="str">
        <f t="shared" si="113"/>
        <v>high value</v>
      </c>
      <c r="S1035" t="str">
        <f t="shared" si="114"/>
        <v>medium</v>
      </c>
      <c r="T1035" t="str">
        <f t="shared" si="115"/>
        <v>Oct</v>
      </c>
      <c r="U1035">
        <f t="shared" si="116"/>
        <v>2024</v>
      </c>
      <c r="V1035" t="str">
        <f t="shared" si="117"/>
        <v>0-5</v>
      </c>
      <c r="W1035" t="str">
        <f t="shared" si="118"/>
        <v>Slow</v>
      </c>
    </row>
    <row r="1036" spans="1:23" x14ac:dyDescent="0.3">
      <c r="A1036">
        <v>601035</v>
      </c>
      <c r="B1036">
        <v>49302</v>
      </c>
      <c r="C1036">
        <v>36</v>
      </c>
      <c r="D1036" t="s">
        <v>7</v>
      </c>
      <c r="E1036" t="s">
        <v>8</v>
      </c>
      <c r="F1036" t="s">
        <v>18</v>
      </c>
      <c r="G1036" t="s">
        <v>31</v>
      </c>
      <c r="H1036" s="1">
        <v>45316</v>
      </c>
      <c r="I1036" t="s">
        <v>33</v>
      </c>
      <c r="J1036">
        <v>28</v>
      </c>
      <c r="K1036">
        <v>7.8</v>
      </c>
      <c r="L1036">
        <v>1180.27</v>
      </c>
      <c r="M1036">
        <v>76.03</v>
      </c>
      <c r="N1036" t="s">
        <v>50</v>
      </c>
      <c r="O1036">
        <v>3</v>
      </c>
      <c r="P1036" t="str" cm="1">
        <f t="array" ref="P1036">_xlfn.IFS(C1036&lt;25,"18-24", C1036&lt;=35,"25-35", C1036&lt;=50,"36-50",TRUE,"50+")</f>
        <v>36-50</v>
      </c>
      <c r="Q1036" t="str">
        <f t="shared" si="112"/>
        <v>new</v>
      </c>
      <c r="R1036" t="str">
        <f t="shared" si="113"/>
        <v>high value</v>
      </c>
      <c r="S1036" t="str">
        <f t="shared" si="114"/>
        <v>medium</v>
      </c>
      <c r="T1036" t="str">
        <f t="shared" si="115"/>
        <v>Jan</v>
      </c>
      <c r="U1036">
        <f t="shared" si="116"/>
        <v>2024</v>
      </c>
      <c r="V1036" t="str">
        <f t="shared" si="117"/>
        <v>5-10</v>
      </c>
      <c r="W1036" t="str">
        <f t="shared" si="118"/>
        <v>Fast</v>
      </c>
    </row>
    <row r="1037" spans="1:23" x14ac:dyDescent="0.3">
      <c r="A1037">
        <v>601036</v>
      </c>
      <c r="B1037">
        <v>59218</v>
      </c>
      <c r="C1037">
        <v>51</v>
      </c>
      <c r="D1037" t="s">
        <v>7</v>
      </c>
      <c r="E1037" t="s">
        <v>13</v>
      </c>
      <c r="F1037" t="s">
        <v>32</v>
      </c>
      <c r="G1037" t="s">
        <v>31</v>
      </c>
      <c r="H1037" s="1">
        <v>44890</v>
      </c>
      <c r="I1037" t="s">
        <v>34</v>
      </c>
      <c r="J1037">
        <v>88</v>
      </c>
      <c r="K1037">
        <v>5.9</v>
      </c>
      <c r="L1037">
        <v>1479.97</v>
      </c>
      <c r="M1037">
        <v>27.14</v>
      </c>
      <c r="N1037" t="s">
        <v>47</v>
      </c>
      <c r="O1037">
        <v>4</v>
      </c>
      <c r="P1037" t="str" cm="1">
        <f t="array" ref="P1037">_xlfn.IFS(C1037&lt;25,"18-24", C1037&lt;=35,"25-35", C1037&lt;=50,"36-50",TRUE,"50+")</f>
        <v>50+</v>
      </c>
      <c r="Q1037" t="str">
        <f t="shared" si="112"/>
        <v>new</v>
      </c>
      <c r="R1037" t="str">
        <f t="shared" si="113"/>
        <v>high value</v>
      </c>
      <c r="S1037" t="str">
        <f t="shared" si="114"/>
        <v>medium</v>
      </c>
      <c r="T1037" t="str">
        <f t="shared" si="115"/>
        <v>Nov</v>
      </c>
      <c r="U1037">
        <f t="shared" si="116"/>
        <v>2022</v>
      </c>
      <c r="V1037" t="str">
        <f t="shared" si="117"/>
        <v>5-10</v>
      </c>
      <c r="W1037" t="str">
        <f t="shared" si="118"/>
        <v>Slow</v>
      </c>
    </row>
    <row r="1038" spans="1:23" x14ac:dyDescent="0.3">
      <c r="A1038">
        <v>601037</v>
      </c>
      <c r="B1038">
        <v>98132</v>
      </c>
      <c r="C1038">
        <v>38</v>
      </c>
      <c r="D1038" t="s">
        <v>7</v>
      </c>
      <c r="E1038" t="s">
        <v>15</v>
      </c>
      <c r="F1038" t="s">
        <v>24</v>
      </c>
      <c r="G1038" t="s">
        <v>31</v>
      </c>
      <c r="H1038" s="1">
        <v>44644</v>
      </c>
      <c r="I1038" t="s">
        <v>34</v>
      </c>
      <c r="J1038">
        <v>84</v>
      </c>
      <c r="K1038">
        <v>10</v>
      </c>
      <c r="L1038">
        <v>860.93</v>
      </c>
      <c r="M1038">
        <v>53.84</v>
      </c>
      <c r="N1038" t="s">
        <v>48</v>
      </c>
      <c r="O1038">
        <v>5</v>
      </c>
      <c r="P1038" t="str" cm="1">
        <f t="array" ref="P1038">_xlfn.IFS(C1038&lt;25,"18-24", C1038&lt;=35,"25-35", C1038&lt;=50,"36-50",TRUE,"50+")</f>
        <v>36-50</v>
      </c>
      <c r="Q1038" t="str">
        <f t="shared" si="112"/>
        <v>new</v>
      </c>
      <c r="R1038" t="str">
        <f t="shared" si="113"/>
        <v>high value</v>
      </c>
      <c r="S1038" t="str">
        <f t="shared" si="114"/>
        <v>High</v>
      </c>
      <c r="T1038" t="str">
        <f t="shared" si="115"/>
        <v>Mar</v>
      </c>
      <c r="U1038">
        <f t="shared" si="116"/>
        <v>2022</v>
      </c>
      <c r="V1038" t="str">
        <f t="shared" si="117"/>
        <v>5-10</v>
      </c>
      <c r="W1038" t="str">
        <f t="shared" si="118"/>
        <v>Slow</v>
      </c>
    </row>
    <row r="1039" spans="1:23" x14ac:dyDescent="0.3">
      <c r="A1039">
        <v>601038</v>
      </c>
      <c r="B1039">
        <v>39939</v>
      </c>
      <c r="C1039">
        <v>20</v>
      </c>
      <c r="D1039" t="s">
        <v>7</v>
      </c>
      <c r="E1039" t="s">
        <v>16</v>
      </c>
      <c r="F1039" t="s">
        <v>22</v>
      </c>
      <c r="G1039" t="s">
        <v>29</v>
      </c>
      <c r="H1039" s="1">
        <v>44703</v>
      </c>
      <c r="I1039" t="s">
        <v>34</v>
      </c>
      <c r="J1039">
        <v>23</v>
      </c>
      <c r="K1039">
        <v>2.7</v>
      </c>
      <c r="L1039">
        <v>561.95000000000005</v>
      </c>
      <c r="M1039">
        <v>92.09</v>
      </c>
      <c r="N1039" t="s">
        <v>47</v>
      </c>
      <c r="O1039">
        <v>3</v>
      </c>
      <c r="P1039" t="str" cm="1">
        <f t="array" ref="P1039">_xlfn.IFS(C1039&lt;25,"18-24", C1039&lt;=35,"25-35", C1039&lt;=50,"36-50",TRUE,"50+")</f>
        <v>18-24</v>
      </c>
      <c r="Q1039" t="str">
        <f t="shared" si="112"/>
        <v>new</v>
      </c>
      <c r="R1039" t="str">
        <f t="shared" si="113"/>
        <v>high value</v>
      </c>
      <c r="S1039" t="str">
        <f t="shared" si="114"/>
        <v>medium</v>
      </c>
      <c r="T1039" t="str">
        <f t="shared" si="115"/>
        <v>May</v>
      </c>
      <c r="U1039">
        <f t="shared" si="116"/>
        <v>2022</v>
      </c>
      <c r="V1039" t="str">
        <f t="shared" si="117"/>
        <v>0-5</v>
      </c>
      <c r="W1039" t="str">
        <f t="shared" si="118"/>
        <v>Fast</v>
      </c>
    </row>
    <row r="1040" spans="1:23" x14ac:dyDescent="0.3">
      <c r="A1040">
        <v>601039</v>
      </c>
      <c r="B1040">
        <v>51304</v>
      </c>
      <c r="C1040">
        <v>36</v>
      </c>
      <c r="D1040" t="s">
        <v>7</v>
      </c>
      <c r="E1040" t="s">
        <v>5</v>
      </c>
      <c r="F1040" t="s">
        <v>24</v>
      </c>
      <c r="G1040" t="s">
        <v>25</v>
      </c>
      <c r="H1040" s="1">
        <v>44630</v>
      </c>
      <c r="I1040" t="s">
        <v>33</v>
      </c>
      <c r="J1040">
        <v>71</v>
      </c>
      <c r="K1040">
        <v>3.5</v>
      </c>
      <c r="L1040">
        <v>188.33</v>
      </c>
      <c r="M1040">
        <v>34.159999999999997</v>
      </c>
      <c r="N1040" t="s">
        <v>49</v>
      </c>
      <c r="O1040">
        <v>2</v>
      </c>
      <c r="P1040" t="str" cm="1">
        <f t="array" ref="P1040">_xlfn.IFS(C1040&lt;25,"18-24", C1040&lt;=35,"25-35", C1040&lt;=50,"36-50",TRUE,"50+")</f>
        <v>36-50</v>
      </c>
      <c r="Q1040" t="str">
        <f t="shared" si="112"/>
        <v>new</v>
      </c>
      <c r="R1040" t="str">
        <f t="shared" si="113"/>
        <v>low</v>
      </c>
      <c r="S1040" t="str">
        <f t="shared" si="114"/>
        <v>Low</v>
      </c>
      <c r="T1040" t="str">
        <f t="shared" si="115"/>
        <v>Mar</v>
      </c>
      <c r="U1040">
        <f t="shared" si="116"/>
        <v>2022</v>
      </c>
      <c r="V1040" t="str">
        <f t="shared" si="117"/>
        <v>0-5</v>
      </c>
      <c r="W1040" t="str">
        <f t="shared" si="118"/>
        <v>Slow</v>
      </c>
    </row>
    <row r="1041" spans="1:23" x14ac:dyDescent="0.3">
      <c r="A1041">
        <v>601040</v>
      </c>
      <c r="B1041">
        <v>31547</v>
      </c>
      <c r="C1041">
        <v>58</v>
      </c>
      <c r="D1041" t="s">
        <v>7</v>
      </c>
      <c r="E1041" t="s">
        <v>15</v>
      </c>
      <c r="F1041" t="s">
        <v>24</v>
      </c>
      <c r="G1041" t="s">
        <v>27</v>
      </c>
      <c r="H1041" s="1">
        <v>45175</v>
      </c>
      <c r="I1041" t="s">
        <v>33</v>
      </c>
      <c r="J1041">
        <v>68</v>
      </c>
      <c r="K1041">
        <v>4.8</v>
      </c>
      <c r="L1041">
        <v>432.38</v>
      </c>
      <c r="M1041">
        <v>92.52</v>
      </c>
      <c r="N1041" t="s">
        <v>49</v>
      </c>
      <c r="O1041">
        <v>4</v>
      </c>
      <c r="P1041" t="str" cm="1">
        <f t="array" ref="P1041">_xlfn.IFS(C1041&lt;25,"18-24", C1041&lt;=35,"25-35", C1041&lt;=50,"36-50",TRUE,"50+")</f>
        <v>50+</v>
      </c>
      <c r="Q1041" t="str">
        <f t="shared" si="112"/>
        <v>new</v>
      </c>
      <c r="R1041" t="str">
        <f t="shared" si="113"/>
        <v>medium</v>
      </c>
      <c r="S1041" t="str">
        <f t="shared" si="114"/>
        <v>medium</v>
      </c>
      <c r="T1041" t="str">
        <f t="shared" si="115"/>
        <v>Sep</v>
      </c>
      <c r="U1041">
        <f t="shared" si="116"/>
        <v>2023</v>
      </c>
      <c r="V1041" t="str">
        <f t="shared" si="117"/>
        <v>0-5</v>
      </c>
      <c r="W1041" t="str">
        <f t="shared" si="118"/>
        <v>Slow</v>
      </c>
    </row>
    <row r="1042" spans="1:23" x14ac:dyDescent="0.3">
      <c r="A1042">
        <v>601041</v>
      </c>
      <c r="B1042">
        <v>24825</v>
      </c>
      <c r="C1042">
        <v>63</v>
      </c>
      <c r="D1042" t="s">
        <v>7</v>
      </c>
      <c r="E1042" t="s">
        <v>5</v>
      </c>
      <c r="F1042" t="s">
        <v>22</v>
      </c>
      <c r="G1042" t="s">
        <v>27</v>
      </c>
      <c r="H1042" s="1">
        <v>44890</v>
      </c>
      <c r="I1042" t="s">
        <v>33</v>
      </c>
      <c r="J1042">
        <v>50</v>
      </c>
      <c r="K1042">
        <v>5.7</v>
      </c>
      <c r="L1042">
        <v>181.53</v>
      </c>
      <c r="M1042">
        <v>97.82</v>
      </c>
      <c r="N1042" t="s">
        <v>48</v>
      </c>
      <c r="O1042">
        <v>2</v>
      </c>
      <c r="P1042" t="str" cm="1">
        <f t="array" ref="P1042">_xlfn.IFS(C1042&lt;25,"18-24", C1042&lt;=35,"25-35", C1042&lt;=50,"36-50",TRUE,"50+")</f>
        <v>50+</v>
      </c>
      <c r="Q1042" t="str">
        <f t="shared" si="112"/>
        <v>repeat</v>
      </c>
      <c r="R1042" t="str">
        <f t="shared" si="113"/>
        <v>low</v>
      </c>
      <c r="S1042" t="str">
        <f t="shared" si="114"/>
        <v>Low</v>
      </c>
      <c r="T1042" t="str">
        <f t="shared" si="115"/>
        <v>Nov</v>
      </c>
      <c r="U1042">
        <f t="shared" si="116"/>
        <v>2022</v>
      </c>
      <c r="V1042" t="str">
        <f t="shared" si="117"/>
        <v>5-10</v>
      </c>
      <c r="W1042" t="str">
        <f t="shared" si="118"/>
        <v>Slow</v>
      </c>
    </row>
    <row r="1043" spans="1:23" x14ac:dyDescent="0.3">
      <c r="A1043">
        <v>601042</v>
      </c>
      <c r="B1043">
        <v>65557</v>
      </c>
      <c r="C1043">
        <v>50</v>
      </c>
      <c r="D1043" t="s">
        <v>7</v>
      </c>
      <c r="E1043" t="s">
        <v>15</v>
      </c>
      <c r="F1043" t="s">
        <v>22</v>
      </c>
      <c r="G1043" t="s">
        <v>21</v>
      </c>
      <c r="H1043" s="1">
        <v>45210</v>
      </c>
      <c r="I1043" t="s">
        <v>34</v>
      </c>
      <c r="J1043">
        <v>39</v>
      </c>
      <c r="K1043">
        <v>12</v>
      </c>
      <c r="L1043">
        <v>684.75</v>
      </c>
      <c r="M1043">
        <v>112.71</v>
      </c>
      <c r="N1043" t="s">
        <v>48</v>
      </c>
      <c r="O1043">
        <v>1</v>
      </c>
      <c r="P1043" t="str" cm="1">
        <f t="array" ref="P1043">_xlfn.IFS(C1043&lt;25,"18-24", C1043&lt;=35,"25-35", C1043&lt;=50,"36-50",TRUE,"50+")</f>
        <v>36-50</v>
      </c>
      <c r="Q1043" t="str">
        <f t="shared" si="112"/>
        <v>new</v>
      </c>
      <c r="R1043" t="str">
        <f t="shared" si="113"/>
        <v>high value</v>
      </c>
      <c r="S1043" t="str">
        <f t="shared" si="114"/>
        <v>Low</v>
      </c>
      <c r="T1043" t="str">
        <f t="shared" si="115"/>
        <v>Oct</v>
      </c>
      <c r="U1043">
        <f t="shared" si="116"/>
        <v>2023</v>
      </c>
      <c r="V1043" t="str">
        <f t="shared" si="117"/>
        <v>10-15</v>
      </c>
      <c r="W1043" t="str">
        <f t="shared" si="118"/>
        <v>Medium</v>
      </c>
    </row>
    <row r="1044" spans="1:23" x14ac:dyDescent="0.3">
      <c r="A1044">
        <v>601043</v>
      </c>
      <c r="B1044">
        <v>85343</v>
      </c>
      <c r="C1044">
        <v>42</v>
      </c>
      <c r="D1044" t="s">
        <v>7</v>
      </c>
      <c r="E1044" t="s">
        <v>15</v>
      </c>
      <c r="F1044" t="s">
        <v>22</v>
      </c>
      <c r="G1044" t="s">
        <v>31</v>
      </c>
      <c r="H1044" s="1">
        <v>45246</v>
      </c>
      <c r="I1044" t="s">
        <v>33</v>
      </c>
      <c r="J1044">
        <v>63</v>
      </c>
      <c r="K1044">
        <v>13.5</v>
      </c>
      <c r="L1044">
        <v>1097.56</v>
      </c>
      <c r="M1044">
        <v>34.979999999999997</v>
      </c>
      <c r="N1044" t="s">
        <v>48</v>
      </c>
      <c r="O1044">
        <v>2</v>
      </c>
      <c r="P1044" t="str" cm="1">
        <f t="array" ref="P1044">_xlfn.IFS(C1044&lt;25,"18-24", C1044&lt;=35,"25-35", C1044&lt;=50,"36-50",TRUE,"50+")</f>
        <v>36-50</v>
      </c>
      <c r="Q1044" t="str">
        <f t="shared" si="112"/>
        <v>new</v>
      </c>
      <c r="R1044" t="str">
        <f t="shared" si="113"/>
        <v>high value</v>
      </c>
      <c r="S1044" t="str">
        <f t="shared" si="114"/>
        <v>Low</v>
      </c>
      <c r="T1044" t="str">
        <f t="shared" si="115"/>
        <v>Nov</v>
      </c>
      <c r="U1044">
        <f t="shared" si="116"/>
        <v>2023</v>
      </c>
      <c r="V1044" t="str">
        <f t="shared" si="117"/>
        <v>10-15</v>
      </c>
      <c r="W1044" t="str">
        <f t="shared" si="118"/>
        <v>Slow</v>
      </c>
    </row>
    <row r="1045" spans="1:23" x14ac:dyDescent="0.3">
      <c r="A1045">
        <v>601044</v>
      </c>
      <c r="B1045">
        <v>28057</v>
      </c>
      <c r="C1045">
        <v>26</v>
      </c>
      <c r="D1045" t="s">
        <v>4</v>
      </c>
      <c r="E1045" t="s">
        <v>15</v>
      </c>
      <c r="F1045" t="s">
        <v>18</v>
      </c>
      <c r="G1045" t="s">
        <v>21</v>
      </c>
      <c r="H1045" s="1">
        <v>45614</v>
      </c>
      <c r="I1045" t="s">
        <v>33</v>
      </c>
      <c r="J1045">
        <v>87</v>
      </c>
      <c r="K1045">
        <v>4.5</v>
      </c>
      <c r="L1045">
        <v>332.98</v>
      </c>
      <c r="M1045">
        <v>92.57</v>
      </c>
      <c r="N1045" t="s">
        <v>48</v>
      </c>
      <c r="O1045">
        <v>5</v>
      </c>
      <c r="P1045" t="str" cm="1">
        <f t="array" ref="P1045">_xlfn.IFS(C1045&lt;25,"18-24", C1045&lt;=35,"25-35", C1045&lt;=50,"36-50",TRUE,"50+")</f>
        <v>25-35</v>
      </c>
      <c r="Q1045" t="str">
        <f t="shared" si="112"/>
        <v>new</v>
      </c>
      <c r="R1045" t="str">
        <f t="shared" si="113"/>
        <v>medium</v>
      </c>
      <c r="S1045" t="str">
        <f t="shared" si="114"/>
        <v>High</v>
      </c>
      <c r="T1045" t="str">
        <f t="shared" si="115"/>
        <v>Nov</v>
      </c>
      <c r="U1045">
        <f t="shared" si="116"/>
        <v>2024</v>
      </c>
      <c r="V1045" t="str">
        <f t="shared" si="117"/>
        <v>0-5</v>
      </c>
      <c r="W1045" t="str">
        <f t="shared" si="118"/>
        <v>Slow</v>
      </c>
    </row>
    <row r="1046" spans="1:23" x14ac:dyDescent="0.3">
      <c r="A1046">
        <v>601045</v>
      </c>
      <c r="B1046">
        <v>30698</v>
      </c>
      <c r="C1046">
        <v>23</v>
      </c>
      <c r="D1046" t="s">
        <v>7</v>
      </c>
      <c r="E1046" t="s">
        <v>16</v>
      </c>
      <c r="F1046" t="s">
        <v>26</v>
      </c>
      <c r="G1046" t="s">
        <v>31</v>
      </c>
      <c r="H1046" s="1">
        <v>44943</v>
      </c>
      <c r="I1046" t="s">
        <v>33</v>
      </c>
      <c r="J1046">
        <v>82</v>
      </c>
      <c r="K1046">
        <v>6.1</v>
      </c>
      <c r="L1046">
        <v>895.58</v>
      </c>
      <c r="M1046">
        <v>113.87</v>
      </c>
      <c r="N1046" t="s">
        <v>49</v>
      </c>
      <c r="O1046">
        <v>1</v>
      </c>
      <c r="P1046" t="str" cm="1">
        <f t="array" ref="P1046">_xlfn.IFS(C1046&lt;25,"18-24", C1046&lt;=35,"25-35", C1046&lt;=50,"36-50",TRUE,"50+")</f>
        <v>18-24</v>
      </c>
      <c r="Q1046" t="str">
        <f t="shared" si="112"/>
        <v>new</v>
      </c>
      <c r="R1046" t="str">
        <f t="shared" si="113"/>
        <v>high value</v>
      </c>
      <c r="S1046" t="str">
        <f t="shared" si="114"/>
        <v>Low</v>
      </c>
      <c r="T1046" t="str">
        <f t="shared" si="115"/>
        <v>Jan</v>
      </c>
      <c r="U1046">
        <f t="shared" si="116"/>
        <v>2023</v>
      </c>
      <c r="V1046" t="str">
        <f t="shared" si="117"/>
        <v>5-10</v>
      </c>
      <c r="W1046" t="str">
        <f t="shared" si="118"/>
        <v>Slow</v>
      </c>
    </row>
    <row r="1047" spans="1:23" x14ac:dyDescent="0.3">
      <c r="A1047">
        <v>601046</v>
      </c>
      <c r="B1047">
        <v>90243</v>
      </c>
      <c r="C1047">
        <v>35</v>
      </c>
      <c r="D1047" t="s">
        <v>7</v>
      </c>
      <c r="E1047" t="s">
        <v>16</v>
      </c>
      <c r="F1047" t="s">
        <v>28</v>
      </c>
      <c r="G1047" t="s">
        <v>25</v>
      </c>
      <c r="H1047" s="1">
        <v>45442</v>
      </c>
      <c r="I1047" t="s">
        <v>34</v>
      </c>
      <c r="J1047">
        <v>58</v>
      </c>
      <c r="K1047">
        <v>2.5</v>
      </c>
      <c r="L1047">
        <v>238.39</v>
      </c>
      <c r="M1047">
        <v>90.9</v>
      </c>
      <c r="N1047" t="s">
        <v>47</v>
      </c>
      <c r="O1047">
        <v>2</v>
      </c>
      <c r="P1047" t="str" cm="1">
        <f t="array" ref="P1047">_xlfn.IFS(C1047&lt;25,"18-24", C1047&lt;=35,"25-35", C1047&lt;=50,"36-50",TRUE,"50+")</f>
        <v>25-35</v>
      </c>
      <c r="Q1047" t="str">
        <f t="shared" si="112"/>
        <v>new</v>
      </c>
      <c r="R1047" t="str">
        <f t="shared" si="113"/>
        <v>low</v>
      </c>
      <c r="S1047" t="str">
        <f t="shared" si="114"/>
        <v>Low</v>
      </c>
      <c r="T1047" t="str">
        <f t="shared" si="115"/>
        <v>May</v>
      </c>
      <c r="U1047">
        <f t="shared" si="116"/>
        <v>2024</v>
      </c>
      <c r="V1047" t="str">
        <f t="shared" si="117"/>
        <v>0-5</v>
      </c>
      <c r="W1047" t="str">
        <f t="shared" si="118"/>
        <v>Slow</v>
      </c>
    </row>
    <row r="1048" spans="1:23" x14ac:dyDescent="0.3">
      <c r="A1048">
        <v>601047</v>
      </c>
      <c r="B1048">
        <v>80749</v>
      </c>
      <c r="C1048">
        <v>63</v>
      </c>
      <c r="D1048" t="s">
        <v>7</v>
      </c>
      <c r="E1048" t="s">
        <v>15</v>
      </c>
      <c r="F1048" t="s">
        <v>24</v>
      </c>
      <c r="G1048" t="s">
        <v>27</v>
      </c>
      <c r="H1048" s="1">
        <v>45415</v>
      </c>
      <c r="I1048" t="s">
        <v>33</v>
      </c>
      <c r="J1048">
        <v>22</v>
      </c>
      <c r="K1048">
        <v>9.5</v>
      </c>
      <c r="L1048">
        <v>983.3</v>
      </c>
      <c r="M1048">
        <v>57</v>
      </c>
      <c r="N1048" t="s">
        <v>47</v>
      </c>
      <c r="O1048">
        <v>2</v>
      </c>
      <c r="P1048" t="str" cm="1">
        <f t="array" ref="P1048">_xlfn.IFS(C1048&lt;25,"18-24", C1048&lt;=35,"25-35", C1048&lt;=50,"36-50",TRUE,"50+")</f>
        <v>50+</v>
      </c>
      <c r="Q1048" t="str">
        <f t="shared" si="112"/>
        <v>new</v>
      </c>
      <c r="R1048" t="str">
        <f t="shared" si="113"/>
        <v>high value</v>
      </c>
      <c r="S1048" t="str">
        <f t="shared" si="114"/>
        <v>Low</v>
      </c>
      <c r="T1048" t="str">
        <f t="shared" si="115"/>
        <v>May</v>
      </c>
      <c r="U1048">
        <f t="shared" si="116"/>
        <v>2024</v>
      </c>
      <c r="V1048" t="str">
        <f t="shared" si="117"/>
        <v>5-10</v>
      </c>
      <c r="W1048" t="str">
        <f t="shared" si="118"/>
        <v>Fast</v>
      </c>
    </row>
    <row r="1049" spans="1:23" x14ac:dyDescent="0.3">
      <c r="A1049">
        <v>601048</v>
      </c>
      <c r="B1049">
        <v>41073</v>
      </c>
      <c r="C1049">
        <v>20</v>
      </c>
      <c r="D1049" t="s">
        <v>7</v>
      </c>
      <c r="E1049" t="s">
        <v>16</v>
      </c>
      <c r="F1049" t="s">
        <v>32</v>
      </c>
      <c r="G1049" t="s">
        <v>21</v>
      </c>
      <c r="H1049" s="1">
        <v>45278</v>
      </c>
      <c r="I1049" t="s">
        <v>33</v>
      </c>
      <c r="J1049">
        <v>24</v>
      </c>
      <c r="K1049">
        <v>5.8</v>
      </c>
      <c r="L1049">
        <v>937.45</v>
      </c>
      <c r="M1049">
        <v>119.63</v>
      </c>
      <c r="N1049" t="s">
        <v>49</v>
      </c>
      <c r="O1049">
        <v>5</v>
      </c>
      <c r="P1049" t="str" cm="1">
        <f t="array" ref="P1049">_xlfn.IFS(C1049&lt;25,"18-24", C1049&lt;=35,"25-35", C1049&lt;=50,"36-50",TRUE,"50+")</f>
        <v>18-24</v>
      </c>
      <c r="Q1049" t="str">
        <f t="shared" si="112"/>
        <v>new</v>
      </c>
      <c r="R1049" t="str">
        <f t="shared" si="113"/>
        <v>high value</v>
      </c>
      <c r="S1049" t="str">
        <f t="shared" si="114"/>
        <v>High</v>
      </c>
      <c r="T1049" t="str">
        <f t="shared" si="115"/>
        <v>Dec</v>
      </c>
      <c r="U1049">
        <f t="shared" si="116"/>
        <v>2023</v>
      </c>
      <c r="V1049" t="str">
        <f t="shared" si="117"/>
        <v>5-10</v>
      </c>
      <c r="W1049" t="str">
        <f t="shared" si="118"/>
        <v>Fast</v>
      </c>
    </row>
    <row r="1050" spans="1:23" x14ac:dyDescent="0.3">
      <c r="A1050">
        <v>601049</v>
      </c>
      <c r="B1050">
        <v>61857</v>
      </c>
      <c r="C1050">
        <v>49</v>
      </c>
      <c r="D1050" t="s">
        <v>7</v>
      </c>
      <c r="E1050" t="s">
        <v>15</v>
      </c>
      <c r="F1050" t="s">
        <v>30</v>
      </c>
      <c r="G1050" t="s">
        <v>29</v>
      </c>
      <c r="H1050" s="1">
        <v>44844</v>
      </c>
      <c r="I1050" t="s">
        <v>33</v>
      </c>
      <c r="J1050">
        <v>37</v>
      </c>
      <c r="K1050">
        <v>13.4</v>
      </c>
      <c r="L1050">
        <v>169.32</v>
      </c>
      <c r="M1050">
        <v>67.23</v>
      </c>
      <c r="N1050" t="s">
        <v>48</v>
      </c>
      <c r="O1050">
        <v>1</v>
      </c>
      <c r="P1050" t="str" cm="1">
        <f t="array" ref="P1050">_xlfn.IFS(C1050&lt;25,"18-24", C1050&lt;=35,"25-35", C1050&lt;=50,"36-50",TRUE,"50+")</f>
        <v>36-50</v>
      </c>
      <c r="Q1050" t="str">
        <f t="shared" si="112"/>
        <v>new</v>
      </c>
      <c r="R1050" t="str">
        <f t="shared" si="113"/>
        <v>low</v>
      </c>
      <c r="S1050" t="str">
        <f t="shared" si="114"/>
        <v>Low</v>
      </c>
      <c r="T1050" t="str">
        <f t="shared" si="115"/>
        <v>Oct</v>
      </c>
      <c r="U1050">
        <f t="shared" si="116"/>
        <v>2022</v>
      </c>
      <c r="V1050" t="str">
        <f t="shared" si="117"/>
        <v>10-15</v>
      </c>
      <c r="W1050" t="str">
        <f t="shared" si="118"/>
        <v>Medium</v>
      </c>
    </row>
    <row r="1051" spans="1:23" x14ac:dyDescent="0.3">
      <c r="A1051">
        <v>601050</v>
      </c>
      <c r="B1051">
        <v>73776</v>
      </c>
      <c r="C1051">
        <v>51</v>
      </c>
      <c r="D1051" t="s">
        <v>4</v>
      </c>
      <c r="E1051" t="s">
        <v>11</v>
      </c>
      <c r="F1051" t="s">
        <v>19</v>
      </c>
      <c r="G1051" t="s">
        <v>23</v>
      </c>
      <c r="H1051" s="1">
        <v>44853</v>
      </c>
      <c r="I1051" t="s">
        <v>34</v>
      </c>
      <c r="J1051">
        <v>75</v>
      </c>
      <c r="K1051">
        <v>3.8</v>
      </c>
      <c r="L1051">
        <v>1130.5899999999999</v>
      </c>
      <c r="M1051">
        <v>53.78</v>
      </c>
      <c r="N1051" t="s">
        <v>48</v>
      </c>
      <c r="O1051">
        <v>1</v>
      </c>
      <c r="P1051" t="str" cm="1">
        <f t="array" ref="P1051">_xlfn.IFS(C1051&lt;25,"18-24", C1051&lt;=35,"25-35", C1051&lt;=50,"36-50",TRUE,"50+")</f>
        <v>50+</v>
      </c>
      <c r="Q1051" t="str">
        <f t="shared" si="112"/>
        <v>new</v>
      </c>
      <c r="R1051" t="str">
        <f t="shared" si="113"/>
        <v>high value</v>
      </c>
      <c r="S1051" t="str">
        <f t="shared" si="114"/>
        <v>Low</v>
      </c>
      <c r="T1051" t="str">
        <f t="shared" si="115"/>
        <v>Oct</v>
      </c>
      <c r="U1051">
        <f t="shared" si="116"/>
        <v>2022</v>
      </c>
      <c r="V1051" t="str">
        <f t="shared" si="117"/>
        <v>0-5</v>
      </c>
      <c r="W1051" t="str">
        <f t="shared" si="118"/>
        <v>Slow</v>
      </c>
    </row>
    <row r="1052" spans="1:23" x14ac:dyDescent="0.3">
      <c r="A1052">
        <v>601051</v>
      </c>
      <c r="B1052">
        <v>24606</v>
      </c>
      <c r="C1052">
        <v>37</v>
      </c>
      <c r="D1052" t="s">
        <v>7</v>
      </c>
      <c r="E1052" t="s">
        <v>11</v>
      </c>
      <c r="F1052" t="s">
        <v>22</v>
      </c>
      <c r="G1052" t="s">
        <v>23</v>
      </c>
      <c r="H1052" s="1">
        <v>44946</v>
      </c>
      <c r="I1052" t="s">
        <v>33</v>
      </c>
      <c r="J1052">
        <v>29</v>
      </c>
      <c r="K1052">
        <v>2.8</v>
      </c>
      <c r="L1052">
        <v>825.43</v>
      </c>
      <c r="M1052">
        <v>91.61</v>
      </c>
      <c r="N1052" t="s">
        <v>50</v>
      </c>
      <c r="O1052">
        <v>3</v>
      </c>
      <c r="P1052" t="str" cm="1">
        <f t="array" ref="P1052">_xlfn.IFS(C1052&lt;25,"18-24", C1052&lt;=35,"25-35", C1052&lt;=50,"36-50",TRUE,"50+")</f>
        <v>36-50</v>
      </c>
      <c r="Q1052" t="str">
        <f t="shared" si="112"/>
        <v>new</v>
      </c>
      <c r="R1052" t="str">
        <f t="shared" si="113"/>
        <v>high value</v>
      </c>
      <c r="S1052" t="str">
        <f t="shared" si="114"/>
        <v>medium</v>
      </c>
      <c r="T1052" t="str">
        <f t="shared" si="115"/>
        <v>Jan</v>
      </c>
      <c r="U1052">
        <f t="shared" si="116"/>
        <v>2023</v>
      </c>
      <c r="V1052" t="str">
        <f t="shared" si="117"/>
        <v>0-5</v>
      </c>
      <c r="W1052" t="str">
        <f t="shared" si="118"/>
        <v>Fast</v>
      </c>
    </row>
    <row r="1053" spans="1:23" x14ac:dyDescent="0.3">
      <c r="A1053">
        <v>601052</v>
      </c>
      <c r="B1053">
        <v>40104</v>
      </c>
      <c r="C1053">
        <v>27</v>
      </c>
      <c r="D1053" t="s">
        <v>4</v>
      </c>
      <c r="E1053" t="s">
        <v>8</v>
      </c>
      <c r="F1053" t="s">
        <v>19</v>
      </c>
      <c r="G1053" t="s">
        <v>27</v>
      </c>
      <c r="H1053" s="1">
        <v>45549</v>
      </c>
      <c r="I1053" t="s">
        <v>34</v>
      </c>
      <c r="J1053">
        <v>69</v>
      </c>
      <c r="K1053">
        <v>11.6</v>
      </c>
      <c r="L1053">
        <v>1489.77</v>
      </c>
      <c r="M1053">
        <v>102.53</v>
      </c>
      <c r="N1053" t="s">
        <v>47</v>
      </c>
      <c r="O1053">
        <v>5</v>
      </c>
      <c r="P1053" t="str" cm="1">
        <f t="array" ref="P1053">_xlfn.IFS(C1053&lt;25,"18-24", C1053&lt;=35,"25-35", C1053&lt;=50,"36-50",TRUE,"50+")</f>
        <v>25-35</v>
      </c>
      <c r="Q1053" t="str">
        <f t="shared" si="112"/>
        <v>repeat</v>
      </c>
      <c r="R1053" t="str">
        <f t="shared" si="113"/>
        <v>high value</v>
      </c>
      <c r="S1053" t="str">
        <f t="shared" si="114"/>
        <v>High</v>
      </c>
      <c r="T1053" t="str">
        <f t="shared" si="115"/>
        <v>Sep</v>
      </c>
      <c r="U1053">
        <f t="shared" si="116"/>
        <v>2024</v>
      </c>
      <c r="V1053" t="str">
        <f t="shared" si="117"/>
        <v>10-15</v>
      </c>
      <c r="W1053" t="str">
        <f t="shared" si="118"/>
        <v>Slow</v>
      </c>
    </row>
    <row r="1054" spans="1:23" x14ac:dyDescent="0.3">
      <c r="A1054">
        <v>601053</v>
      </c>
      <c r="B1054">
        <v>99354</v>
      </c>
      <c r="C1054">
        <v>26</v>
      </c>
      <c r="D1054" t="s">
        <v>4</v>
      </c>
      <c r="E1054" t="s">
        <v>15</v>
      </c>
      <c r="F1054" t="s">
        <v>22</v>
      </c>
      <c r="G1054" t="s">
        <v>21</v>
      </c>
      <c r="H1054" s="1">
        <v>44698</v>
      </c>
      <c r="I1054" t="s">
        <v>34</v>
      </c>
      <c r="J1054">
        <v>57</v>
      </c>
      <c r="K1054">
        <v>6.6</v>
      </c>
      <c r="L1054">
        <v>1374.72</v>
      </c>
      <c r="M1054">
        <v>66.739999999999995</v>
      </c>
      <c r="N1054" t="s">
        <v>49</v>
      </c>
      <c r="O1054">
        <v>5</v>
      </c>
      <c r="P1054" t="str" cm="1">
        <f t="array" ref="P1054">_xlfn.IFS(C1054&lt;25,"18-24", C1054&lt;=35,"25-35", C1054&lt;=50,"36-50",TRUE,"50+")</f>
        <v>25-35</v>
      </c>
      <c r="Q1054" t="str">
        <f t="shared" si="112"/>
        <v>new</v>
      </c>
      <c r="R1054" t="str">
        <f t="shared" si="113"/>
        <v>high value</v>
      </c>
      <c r="S1054" t="str">
        <f t="shared" si="114"/>
        <v>High</v>
      </c>
      <c r="T1054" t="str">
        <f t="shared" si="115"/>
        <v>May</v>
      </c>
      <c r="U1054">
        <f t="shared" si="116"/>
        <v>2022</v>
      </c>
      <c r="V1054" t="str">
        <f t="shared" si="117"/>
        <v>5-10</v>
      </c>
      <c r="W1054" t="str">
        <f t="shared" si="118"/>
        <v>Slow</v>
      </c>
    </row>
    <row r="1055" spans="1:23" x14ac:dyDescent="0.3">
      <c r="A1055">
        <v>601054</v>
      </c>
      <c r="B1055">
        <v>40182</v>
      </c>
      <c r="C1055">
        <v>19</v>
      </c>
      <c r="D1055" t="s">
        <v>4</v>
      </c>
      <c r="E1055" t="s">
        <v>5</v>
      </c>
      <c r="F1055" t="s">
        <v>26</v>
      </c>
      <c r="G1055" t="s">
        <v>29</v>
      </c>
      <c r="H1055" s="1">
        <v>44744</v>
      </c>
      <c r="I1055" t="s">
        <v>33</v>
      </c>
      <c r="J1055">
        <v>31</v>
      </c>
      <c r="K1055">
        <v>10.4</v>
      </c>
      <c r="L1055">
        <v>1184.8</v>
      </c>
      <c r="M1055">
        <v>97.56</v>
      </c>
      <c r="N1055" t="s">
        <v>48</v>
      </c>
      <c r="O1055">
        <v>1</v>
      </c>
      <c r="P1055" t="str" cm="1">
        <f t="array" ref="P1055">_xlfn.IFS(C1055&lt;25,"18-24", C1055&lt;=35,"25-35", C1055&lt;=50,"36-50",TRUE,"50+")</f>
        <v>18-24</v>
      </c>
      <c r="Q1055" t="str">
        <f t="shared" si="112"/>
        <v>new</v>
      </c>
      <c r="R1055" t="str">
        <f t="shared" si="113"/>
        <v>high value</v>
      </c>
      <c r="S1055" t="str">
        <f t="shared" si="114"/>
        <v>Low</v>
      </c>
      <c r="T1055" t="str">
        <f t="shared" si="115"/>
        <v>Jul</v>
      </c>
      <c r="U1055">
        <f t="shared" si="116"/>
        <v>2022</v>
      </c>
      <c r="V1055" t="str">
        <f t="shared" si="117"/>
        <v>10-15</v>
      </c>
      <c r="W1055" t="str">
        <f t="shared" si="118"/>
        <v>Medium</v>
      </c>
    </row>
    <row r="1056" spans="1:23" x14ac:dyDescent="0.3">
      <c r="A1056">
        <v>601055</v>
      </c>
      <c r="B1056">
        <v>31890</v>
      </c>
      <c r="C1056">
        <v>54</v>
      </c>
      <c r="D1056" t="s">
        <v>4</v>
      </c>
      <c r="E1056" t="s">
        <v>13</v>
      </c>
      <c r="F1056" t="s">
        <v>24</v>
      </c>
      <c r="G1056" t="s">
        <v>29</v>
      </c>
      <c r="H1056" s="1">
        <v>44656</v>
      </c>
      <c r="I1056" t="s">
        <v>34</v>
      </c>
      <c r="J1056">
        <v>27</v>
      </c>
      <c r="K1056">
        <v>9.8000000000000007</v>
      </c>
      <c r="L1056">
        <v>340.09</v>
      </c>
      <c r="M1056">
        <v>87.3</v>
      </c>
      <c r="N1056" t="s">
        <v>47</v>
      </c>
      <c r="O1056">
        <v>3</v>
      </c>
      <c r="P1056" t="str" cm="1">
        <f t="array" ref="P1056">_xlfn.IFS(C1056&lt;25,"18-24", C1056&lt;=35,"25-35", C1056&lt;=50,"36-50",TRUE,"50+")</f>
        <v>50+</v>
      </c>
      <c r="Q1056" t="str">
        <f t="shared" si="112"/>
        <v>new</v>
      </c>
      <c r="R1056" t="str">
        <f t="shared" si="113"/>
        <v>medium</v>
      </c>
      <c r="S1056" t="str">
        <f t="shared" si="114"/>
        <v>medium</v>
      </c>
      <c r="T1056" t="str">
        <f t="shared" si="115"/>
        <v>Apr</v>
      </c>
      <c r="U1056">
        <f t="shared" si="116"/>
        <v>2022</v>
      </c>
      <c r="V1056" t="str">
        <f t="shared" si="117"/>
        <v>5-10</v>
      </c>
      <c r="W1056" t="str">
        <f t="shared" si="118"/>
        <v>Fast</v>
      </c>
    </row>
    <row r="1057" spans="1:23" x14ac:dyDescent="0.3">
      <c r="A1057">
        <v>601056</v>
      </c>
      <c r="B1057">
        <v>62185</v>
      </c>
      <c r="C1057">
        <v>41</v>
      </c>
      <c r="D1057" t="s">
        <v>4</v>
      </c>
      <c r="E1057" t="s">
        <v>5</v>
      </c>
      <c r="F1057" t="s">
        <v>22</v>
      </c>
      <c r="G1057" t="s">
        <v>21</v>
      </c>
      <c r="H1057" s="1">
        <v>44997</v>
      </c>
      <c r="I1057" t="s">
        <v>33</v>
      </c>
      <c r="J1057">
        <v>69</v>
      </c>
      <c r="K1057">
        <v>13</v>
      </c>
      <c r="L1057">
        <v>583.14</v>
      </c>
      <c r="M1057">
        <v>87.49</v>
      </c>
      <c r="N1057" t="s">
        <v>49</v>
      </c>
      <c r="O1057">
        <v>3</v>
      </c>
      <c r="P1057" t="str" cm="1">
        <f t="array" ref="P1057">_xlfn.IFS(C1057&lt;25,"18-24", C1057&lt;=35,"25-35", C1057&lt;=50,"36-50",TRUE,"50+")</f>
        <v>36-50</v>
      </c>
      <c r="Q1057" t="str">
        <f t="shared" si="112"/>
        <v>new</v>
      </c>
      <c r="R1057" t="str">
        <f t="shared" si="113"/>
        <v>high value</v>
      </c>
      <c r="S1057" t="str">
        <f t="shared" si="114"/>
        <v>medium</v>
      </c>
      <c r="T1057" t="str">
        <f t="shared" si="115"/>
        <v>Mar</v>
      </c>
      <c r="U1057">
        <f t="shared" si="116"/>
        <v>2023</v>
      </c>
      <c r="V1057" t="str">
        <f t="shared" si="117"/>
        <v>10-15</v>
      </c>
      <c r="W1057" t="str">
        <f t="shared" si="118"/>
        <v>Slow</v>
      </c>
    </row>
    <row r="1058" spans="1:23" x14ac:dyDescent="0.3">
      <c r="A1058">
        <v>601057</v>
      </c>
      <c r="B1058">
        <v>40064</v>
      </c>
      <c r="C1058">
        <v>22</v>
      </c>
      <c r="D1058" t="s">
        <v>7</v>
      </c>
      <c r="E1058" t="s">
        <v>13</v>
      </c>
      <c r="F1058" t="s">
        <v>26</v>
      </c>
      <c r="G1058" t="s">
        <v>25</v>
      </c>
      <c r="H1058" s="1">
        <v>44769</v>
      </c>
      <c r="I1058" t="s">
        <v>33</v>
      </c>
      <c r="J1058">
        <v>56</v>
      </c>
      <c r="K1058">
        <v>1.1000000000000001</v>
      </c>
      <c r="L1058">
        <v>373.15</v>
      </c>
      <c r="M1058">
        <v>110.05</v>
      </c>
      <c r="N1058" t="s">
        <v>50</v>
      </c>
      <c r="O1058">
        <v>1</v>
      </c>
      <c r="P1058" t="str" cm="1">
        <f t="array" ref="P1058">_xlfn.IFS(C1058&lt;25,"18-24", C1058&lt;=35,"25-35", C1058&lt;=50,"36-50",TRUE,"50+")</f>
        <v>18-24</v>
      </c>
      <c r="Q1058" t="str">
        <f t="shared" si="112"/>
        <v>new</v>
      </c>
      <c r="R1058" t="str">
        <f t="shared" si="113"/>
        <v>medium</v>
      </c>
      <c r="S1058" t="str">
        <f t="shared" si="114"/>
        <v>Low</v>
      </c>
      <c r="T1058" t="str">
        <f t="shared" si="115"/>
        <v>Jul</v>
      </c>
      <c r="U1058">
        <f t="shared" si="116"/>
        <v>2022</v>
      </c>
      <c r="V1058" t="str">
        <f t="shared" si="117"/>
        <v>0-5</v>
      </c>
      <c r="W1058" t="str">
        <f t="shared" si="118"/>
        <v>Slow</v>
      </c>
    </row>
    <row r="1059" spans="1:23" x14ac:dyDescent="0.3">
      <c r="A1059">
        <v>601058</v>
      </c>
      <c r="B1059">
        <v>50560</v>
      </c>
      <c r="C1059">
        <v>28</v>
      </c>
      <c r="D1059" t="s">
        <v>4</v>
      </c>
      <c r="E1059" t="s">
        <v>15</v>
      </c>
      <c r="F1059" t="s">
        <v>30</v>
      </c>
      <c r="G1059" t="s">
        <v>29</v>
      </c>
      <c r="H1059" s="1">
        <v>44776</v>
      </c>
      <c r="I1059" t="s">
        <v>34</v>
      </c>
      <c r="J1059">
        <v>34</v>
      </c>
      <c r="K1059">
        <v>8.4</v>
      </c>
      <c r="L1059">
        <v>1150.9100000000001</v>
      </c>
      <c r="M1059">
        <v>40.78</v>
      </c>
      <c r="N1059" t="s">
        <v>50</v>
      </c>
      <c r="O1059">
        <v>2</v>
      </c>
      <c r="P1059" t="str" cm="1">
        <f t="array" ref="P1059">_xlfn.IFS(C1059&lt;25,"18-24", C1059&lt;=35,"25-35", C1059&lt;=50,"36-50",TRUE,"50+")</f>
        <v>25-35</v>
      </c>
      <c r="Q1059" t="str">
        <f t="shared" si="112"/>
        <v>new</v>
      </c>
      <c r="R1059" t="str">
        <f t="shared" si="113"/>
        <v>high value</v>
      </c>
      <c r="S1059" t="str">
        <f t="shared" si="114"/>
        <v>Low</v>
      </c>
      <c r="T1059" t="str">
        <f t="shared" si="115"/>
        <v>Aug</v>
      </c>
      <c r="U1059">
        <f t="shared" si="116"/>
        <v>2022</v>
      </c>
      <c r="V1059" t="str">
        <f t="shared" si="117"/>
        <v>5-10</v>
      </c>
      <c r="W1059" t="str">
        <f t="shared" si="118"/>
        <v>Medium</v>
      </c>
    </row>
    <row r="1060" spans="1:23" x14ac:dyDescent="0.3">
      <c r="A1060">
        <v>601059</v>
      </c>
      <c r="B1060">
        <v>70631</v>
      </c>
      <c r="C1060">
        <v>24</v>
      </c>
      <c r="D1060" t="s">
        <v>4</v>
      </c>
      <c r="E1060" t="s">
        <v>11</v>
      </c>
      <c r="F1060" t="s">
        <v>32</v>
      </c>
      <c r="G1060" t="s">
        <v>23</v>
      </c>
      <c r="H1060" s="1">
        <v>45638</v>
      </c>
      <c r="I1060" t="s">
        <v>33</v>
      </c>
      <c r="J1060">
        <v>72</v>
      </c>
      <c r="K1060">
        <v>4.5999999999999996</v>
      </c>
      <c r="L1060">
        <v>859.03</v>
      </c>
      <c r="M1060">
        <v>109.18</v>
      </c>
      <c r="N1060" t="s">
        <v>48</v>
      </c>
      <c r="O1060">
        <v>2</v>
      </c>
      <c r="P1060" t="str" cm="1">
        <f t="array" ref="P1060">_xlfn.IFS(C1060&lt;25,"18-24", C1060&lt;=35,"25-35", C1060&lt;=50,"36-50",TRUE,"50+")</f>
        <v>18-24</v>
      </c>
      <c r="Q1060" t="str">
        <f t="shared" si="112"/>
        <v>new</v>
      </c>
      <c r="R1060" t="str">
        <f t="shared" si="113"/>
        <v>high value</v>
      </c>
      <c r="S1060" t="str">
        <f t="shared" si="114"/>
        <v>Low</v>
      </c>
      <c r="T1060" t="str">
        <f t="shared" si="115"/>
        <v>Dec</v>
      </c>
      <c r="U1060">
        <f t="shared" si="116"/>
        <v>2024</v>
      </c>
      <c r="V1060" t="str">
        <f t="shared" si="117"/>
        <v>0-5</v>
      </c>
      <c r="W1060" t="str">
        <f t="shared" si="118"/>
        <v>Slow</v>
      </c>
    </row>
    <row r="1061" spans="1:23" x14ac:dyDescent="0.3">
      <c r="A1061">
        <v>601060</v>
      </c>
      <c r="B1061">
        <v>10618</v>
      </c>
      <c r="C1061">
        <v>55</v>
      </c>
      <c r="D1061" t="s">
        <v>4</v>
      </c>
      <c r="E1061" t="s">
        <v>15</v>
      </c>
      <c r="F1061" t="s">
        <v>28</v>
      </c>
      <c r="G1061" t="s">
        <v>31</v>
      </c>
      <c r="H1061" s="1">
        <v>45204</v>
      </c>
      <c r="I1061" t="s">
        <v>34</v>
      </c>
      <c r="J1061">
        <v>75</v>
      </c>
      <c r="K1061">
        <v>12.6</v>
      </c>
      <c r="L1061">
        <v>1465.21</v>
      </c>
      <c r="M1061">
        <v>85.96</v>
      </c>
      <c r="N1061" t="s">
        <v>48</v>
      </c>
      <c r="O1061">
        <v>5</v>
      </c>
      <c r="P1061" t="str" cm="1">
        <f t="array" ref="P1061">_xlfn.IFS(C1061&lt;25,"18-24", C1061&lt;=35,"25-35", C1061&lt;=50,"36-50",TRUE,"50+")</f>
        <v>50+</v>
      </c>
      <c r="Q1061" t="str">
        <f t="shared" si="112"/>
        <v>repeat</v>
      </c>
      <c r="R1061" t="str">
        <f t="shared" si="113"/>
        <v>high value</v>
      </c>
      <c r="S1061" t="str">
        <f t="shared" si="114"/>
        <v>High</v>
      </c>
      <c r="T1061" t="str">
        <f t="shared" si="115"/>
        <v>Oct</v>
      </c>
      <c r="U1061">
        <f t="shared" si="116"/>
        <v>2023</v>
      </c>
      <c r="V1061" t="str">
        <f t="shared" si="117"/>
        <v>10-15</v>
      </c>
      <c r="W1061" t="str">
        <f t="shared" si="118"/>
        <v>Slow</v>
      </c>
    </row>
    <row r="1062" spans="1:23" x14ac:dyDescent="0.3">
      <c r="A1062">
        <v>601061</v>
      </c>
      <c r="B1062">
        <v>27333</v>
      </c>
      <c r="C1062">
        <v>24</v>
      </c>
      <c r="D1062" t="s">
        <v>7</v>
      </c>
      <c r="E1062" t="s">
        <v>16</v>
      </c>
      <c r="F1062" t="s">
        <v>30</v>
      </c>
      <c r="G1062" t="s">
        <v>29</v>
      </c>
      <c r="H1062" s="1">
        <v>45120</v>
      </c>
      <c r="I1062" t="s">
        <v>33</v>
      </c>
      <c r="J1062">
        <v>55</v>
      </c>
      <c r="K1062">
        <v>8.1999999999999993</v>
      </c>
      <c r="L1062">
        <v>1326.05</v>
      </c>
      <c r="M1062">
        <v>40.75</v>
      </c>
      <c r="N1062" t="s">
        <v>48</v>
      </c>
      <c r="O1062">
        <v>1</v>
      </c>
      <c r="P1062" t="str" cm="1">
        <f t="array" ref="P1062">_xlfn.IFS(C1062&lt;25,"18-24", C1062&lt;=35,"25-35", C1062&lt;=50,"36-50",TRUE,"50+")</f>
        <v>18-24</v>
      </c>
      <c r="Q1062" t="str">
        <f t="shared" si="112"/>
        <v>new</v>
      </c>
      <c r="R1062" t="str">
        <f t="shared" si="113"/>
        <v>high value</v>
      </c>
      <c r="S1062" t="str">
        <f t="shared" si="114"/>
        <v>Low</v>
      </c>
      <c r="T1062" t="str">
        <f t="shared" si="115"/>
        <v>Jul</v>
      </c>
      <c r="U1062">
        <f t="shared" si="116"/>
        <v>2023</v>
      </c>
      <c r="V1062" t="str">
        <f t="shared" si="117"/>
        <v>5-10</v>
      </c>
      <c r="W1062" t="str">
        <f t="shared" si="118"/>
        <v>Slow</v>
      </c>
    </row>
    <row r="1063" spans="1:23" x14ac:dyDescent="0.3">
      <c r="A1063">
        <v>601062</v>
      </c>
      <c r="B1063">
        <v>72763</v>
      </c>
      <c r="C1063">
        <v>35</v>
      </c>
      <c r="D1063" t="s">
        <v>7</v>
      </c>
      <c r="E1063" t="s">
        <v>5</v>
      </c>
      <c r="F1063" t="s">
        <v>22</v>
      </c>
      <c r="G1063" t="s">
        <v>21</v>
      </c>
      <c r="H1063" s="1">
        <v>45490</v>
      </c>
      <c r="I1063" t="s">
        <v>33</v>
      </c>
      <c r="J1063">
        <v>28</v>
      </c>
      <c r="K1063">
        <v>4.9000000000000004</v>
      </c>
      <c r="L1063">
        <v>370.47</v>
      </c>
      <c r="M1063">
        <v>85.02</v>
      </c>
      <c r="N1063" t="s">
        <v>48</v>
      </c>
      <c r="O1063">
        <v>2</v>
      </c>
      <c r="P1063" t="str" cm="1">
        <f t="array" ref="P1063">_xlfn.IFS(C1063&lt;25,"18-24", C1063&lt;=35,"25-35", C1063&lt;=50,"36-50",TRUE,"50+")</f>
        <v>25-35</v>
      </c>
      <c r="Q1063" t="str">
        <f t="shared" si="112"/>
        <v>new</v>
      </c>
      <c r="R1063" t="str">
        <f t="shared" si="113"/>
        <v>medium</v>
      </c>
      <c r="S1063" t="str">
        <f t="shared" si="114"/>
        <v>Low</v>
      </c>
      <c r="T1063" t="str">
        <f t="shared" si="115"/>
        <v>Jul</v>
      </c>
      <c r="U1063">
        <f t="shared" si="116"/>
        <v>2024</v>
      </c>
      <c r="V1063" t="str">
        <f t="shared" si="117"/>
        <v>0-5</v>
      </c>
      <c r="W1063" t="str">
        <f t="shared" si="118"/>
        <v>Fast</v>
      </c>
    </row>
    <row r="1064" spans="1:23" x14ac:dyDescent="0.3">
      <c r="A1064">
        <v>601063</v>
      </c>
      <c r="B1064">
        <v>22966</v>
      </c>
      <c r="C1064">
        <v>20</v>
      </c>
      <c r="D1064" t="s">
        <v>7</v>
      </c>
      <c r="E1064" t="s">
        <v>13</v>
      </c>
      <c r="F1064" t="s">
        <v>22</v>
      </c>
      <c r="G1064" t="s">
        <v>29</v>
      </c>
      <c r="H1064" s="1">
        <v>44646</v>
      </c>
      <c r="I1064" t="s">
        <v>33</v>
      </c>
      <c r="J1064">
        <v>26</v>
      </c>
      <c r="K1064">
        <v>3.8</v>
      </c>
      <c r="L1064">
        <v>267.47000000000003</v>
      </c>
      <c r="M1064">
        <v>91.41</v>
      </c>
      <c r="N1064" t="s">
        <v>50</v>
      </c>
      <c r="O1064">
        <v>4</v>
      </c>
      <c r="P1064" t="str" cm="1">
        <f t="array" ref="P1064">_xlfn.IFS(C1064&lt;25,"18-24", C1064&lt;=35,"25-35", C1064&lt;=50,"36-50",TRUE,"50+")</f>
        <v>18-24</v>
      </c>
      <c r="Q1064" t="str">
        <f t="shared" si="112"/>
        <v>repeat</v>
      </c>
      <c r="R1064" t="str">
        <f t="shared" si="113"/>
        <v>medium</v>
      </c>
      <c r="S1064" t="str">
        <f t="shared" si="114"/>
        <v>medium</v>
      </c>
      <c r="T1064" t="str">
        <f t="shared" si="115"/>
        <v>Mar</v>
      </c>
      <c r="U1064">
        <f t="shared" si="116"/>
        <v>2022</v>
      </c>
      <c r="V1064" t="str">
        <f t="shared" si="117"/>
        <v>0-5</v>
      </c>
      <c r="W1064" t="str">
        <f t="shared" si="118"/>
        <v>Fast</v>
      </c>
    </row>
    <row r="1065" spans="1:23" x14ac:dyDescent="0.3">
      <c r="A1065">
        <v>601064</v>
      </c>
      <c r="B1065">
        <v>88727</v>
      </c>
      <c r="C1065">
        <v>47</v>
      </c>
      <c r="D1065" t="s">
        <v>7</v>
      </c>
      <c r="E1065" t="s">
        <v>8</v>
      </c>
      <c r="F1065" t="s">
        <v>18</v>
      </c>
      <c r="G1065" t="s">
        <v>29</v>
      </c>
      <c r="H1065" s="1">
        <v>45011</v>
      </c>
      <c r="I1065" t="s">
        <v>33</v>
      </c>
      <c r="J1065">
        <v>55</v>
      </c>
      <c r="K1065">
        <v>5.8</v>
      </c>
      <c r="L1065">
        <v>421.84</v>
      </c>
      <c r="M1065">
        <v>44.89</v>
      </c>
      <c r="N1065" t="s">
        <v>48</v>
      </c>
      <c r="O1065">
        <v>3</v>
      </c>
      <c r="P1065" t="str" cm="1">
        <f t="array" ref="P1065">_xlfn.IFS(C1065&lt;25,"18-24", C1065&lt;=35,"25-35", C1065&lt;=50,"36-50",TRUE,"50+")</f>
        <v>36-50</v>
      </c>
      <c r="Q1065" t="str">
        <f t="shared" si="112"/>
        <v>new</v>
      </c>
      <c r="R1065" t="str">
        <f t="shared" si="113"/>
        <v>medium</v>
      </c>
      <c r="S1065" t="str">
        <f t="shared" si="114"/>
        <v>medium</v>
      </c>
      <c r="T1065" t="str">
        <f t="shared" si="115"/>
        <v>Mar</v>
      </c>
      <c r="U1065">
        <f t="shared" si="116"/>
        <v>2023</v>
      </c>
      <c r="V1065" t="str">
        <f t="shared" si="117"/>
        <v>5-10</v>
      </c>
      <c r="W1065" t="str">
        <f t="shared" si="118"/>
        <v>Slow</v>
      </c>
    </row>
    <row r="1066" spans="1:23" x14ac:dyDescent="0.3">
      <c r="A1066">
        <v>601065</v>
      </c>
      <c r="B1066">
        <v>21761</v>
      </c>
      <c r="C1066">
        <v>22</v>
      </c>
      <c r="D1066" t="s">
        <v>7</v>
      </c>
      <c r="E1066" t="s">
        <v>13</v>
      </c>
      <c r="F1066" t="s">
        <v>26</v>
      </c>
      <c r="G1066" t="s">
        <v>27</v>
      </c>
      <c r="H1066" s="1">
        <v>45154</v>
      </c>
      <c r="I1066" t="s">
        <v>33</v>
      </c>
      <c r="J1066">
        <v>48</v>
      </c>
      <c r="K1066">
        <v>8.8000000000000007</v>
      </c>
      <c r="L1066">
        <v>477.31</v>
      </c>
      <c r="M1066">
        <v>78.709999999999994</v>
      </c>
      <c r="N1066" t="s">
        <v>50</v>
      </c>
      <c r="O1066">
        <v>3</v>
      </c>
      <c r="P1066" t="str" cm="1">
        <f t="array" ref="P1066">_xlfn.IFS(C1066&lt;25,"18-24", C1066&lt;=35,"25-35", C1066&lt;=50,"36-50",TRUE,"50+")</f>
        <v>18-24</v>
      </c>
      <c r="Q1066" t="str">
        <f t="shared" si="112"/>
        <v>new</v>
      </c>
      <c r="R1066" t="str">
        <f t="shared" si="113"/>
        <v>medium</v>
      </c>
      <c r="S1066" t="str">
        <f t="shared" si="114"/>
        <v>medium</v>
      </c>
      <c r="T1066" t="str">
        <f t="shared" si="115"/>
        <v>Aug</v>
      </c>
      <c r="U1066">
        <f t="shared" si="116"/>
        <v>2023</v>
      </c>
      <c r="V1066" t="str">
        <f t="shared" si="117"/>
        <v>5-10</v>
      </c>
      <c r="W1066" t="str">
        <f t="shared" si="118"/>
        <v>Slow</v>
      </c>
    </row>
    <row r="1067" spans="1:23" x14ac:dyDescent="0.3">
      <c r="A1067">
        <v>601066</v>
      </c>
      <c r="B1067">
        <v>12724</v>
      </c>
      <c r="C1067">
        <v>54</v>
      </c>
      <c r="D1067" t="s">
        <v>4</v>
      </c>
      <c r="E1067" t="s">
        <v>8</v>
      </c>
      <c r="F1067" t="s">
        <v>28</v>
      </c>
      <c r="G1067" t="s">
        <v>23</v>
      </c>
      <c r="H1067" s="1">
        <v>45221</v>
      </c>
      <c r="I1067" t="s">
        <v>33</v>
      </c>
      <c r="J1067">
        <v>76</v>
      </c>
      <c r="K1067">
        <v>8.8000000000000007</v>
      </c>
      <c r="L1067">
        <v>1108.52</v>
      </c>
      <c r="M1067">
        <v>63.74</v>
      </c>
      <c r="N1067" t="s">
        <v>47</v>
      </c>
      <c r="O1067">
        <v>2</v>
      </c>
      <c r="P1067" t="str" cm="1">
        <f t="array" ref="P1067">_xlfn.IFS(C1067&lt;25,"18-24", C1067&lt;=35,"25-35", C1067&lt;=50,"36-50",TRUE,"50+")</f>
        <v>50+</v>
      </c>
      <c r="Q1067" t="str">
        <f t="shared" si="112"/>
        <v>new</v>
      </c>
      <c r="R1067" t="str">
        <f t="shared" si="113"/>
        <v>high value</v>
      </c>
      <c r="S1067" t="str">
        <f t="shared" si="114"/>
        <v>Low</v>
      </c>
      <c r="T1067" t="str">
        <f t="shared" si="115"/>
        <v>Oct</v>
      </c>
      <c r="U1067">
        <f t="shared" si="116"/>
        <v>2023</v>
      </c>
      <c r="V1067" t="str">
        <f t="shared" si="117"/>
        <v>5-10</v>
      </c>
      <c r="W1067" t="str">
        <f t="shared" si="118"/>
        <v>Slow</v>
      </c>
    </row>
    <row r="1068" spans="1:23" x14ac:dyDescent="0.3">
      <c r="A1068">
        <v>601067</v>
      </c>
      <c r="B1068">
        <v>95071</v>
      </c>
      <c r="C1068">
        <v>61</v>
      </c>
      <c r="D1068" t="s">
        <v>4</v>
      </c>
      <c r="E1068" t="s">
        <v>13</v>
      </c>
      <c r="F1068" t="s">
        <v>26</v>
      </c>
      <c r="G1068" t="s">
        <v>29</v>
      </c>
      <c r="H1068" s="1">
        <v>45557</v>
      </c>
      <c r="I1068" t="s">
        <v>33</v>
      </c>
      <c r="J1068">
        <v>42</v>
      </c>
      <c r="K1068">
        <v>5.0999999999999996</v>
      </c>
      <c r="L1068">
        <v>1291.05</v>
      </c>
      <c r="M1068">
        <v>110.35</v>
      </c>
      <c r="N1068" t="s">
        <v>48</v>
      </c>
      <c r="O1068">
        <v>1</v>
      </c>
      <c r="P1068" t="str" cm="1">
        <f t="array" ref="P1068">_xlfn.IFS(C1068&lt;25,"18-24", C1068&lt;=35,"25-35", C1068&lt;=50,"36-50",TRUE,"50+")</f>
        <v>50+</v>
      </c>
      <c r="Q1068" t="str">
        <f t="shared" si="112"/>
        <v>new</v>
      </c>
      <c r="R1068" t="str">
        <f t="shared" si="113"/>
        <v>high value</v>
      </c>
      <c r="S1068" t="str">
        <f t="shared" si="114"/>
        <v>Low</v>
      </c>
      <c r="T1068" t="str">
        <f t="shared" si="115"/>
        <v>Sep</v>
      </c>
      <c r="U1068">
        <f t="shared" si="116"/>
        <v>2024</v>
      </c>
      <c r="V1068" t="str">
        <f t="shared" si="117"/>
        <v>5-10</v>
      </c>
      <c r="W1068" t="str">
        <f t="shared" si="118"/>
        <v>Medium</v>
      </c>
    </row>
    <row r="1069" spans="1:23" x14ac:dyDescent="0.3">
      <c r="A1069">
        <v>601068</v>
      </c>
      <c r="B1069">
        <v>34166</v>
      </c>
      <c r="C1069">
        <v>26</v>
      </c>
      <c r="D1069" t="s">
        <v>4</v>
      </c>
      <c r="E1069" t="s">
        <v>5</v>
      </c>
      <c r="F1069" t="s">
        <v>24</v>
      </c>
      <c r="G1069" t="s">
        <v>31</v>
      </c>
      <c r="H1069" s="1">
        <v>45392</v>
      </c>
      <c r="I1069" t="s">
        <v>33</v>
      </c>
      <c r="J1069">
        <v>27</v>
      </c>
      <c r="K1069">
        <v>5.8</v>
      </c>
      <c r="L1069">
        <v>784.05</v>
      </c>
      <c r="M1069">
        <v>43.87</v>
      </c>
      <c r="N1069" t="s">
        <v>50</v>
      </c>
      <c r="O1069">
        <v>3</v>
      </c>
      <c r="P1069" t="str" cm="1">
        <f t="array" ref="P1069">_xlfn.IFS(C1069&lt;25,"18-24", C1069&lt;=35,"25-35", C1069&lt;=50,"36-50",TRUE,"50+")</f>
        <v>25-35</v>
      </c>
      <c r="Q1069" t="str">
        <f t="shared" si="112"/>
        <v>repeat</v>
      </c>
      <c r="R1069" t="str">
        <f t="shared" si="113"/>
        <v>high value</v>
      </c>
      <c r="S1069" t="str">
        <f t="shared" si="114"/>
        <v>medium</v>
      </c>
      <c r="T1069" t="str">
        <f t="shared" si="115"/>
        <v>Apr</v>
      </c>
      <c r="U1069">
        <f t="shared" si="116"/>
        <v>2024</v>
      </c>
      <c r="V1069" t="str">
        <f t="shared" si="117"/>
        <v>5-10</v>
      </c>
      <c r="W1069" t="str">
        <f t="shared" si="118"/>
        <v>Fast</v>
      </c>
    </row>
    <row r="1070" spans="1:23" x14ac:dyDescent="0.3">
      <c r="A1070">
        <v>601069</v>
      </c>
      <c r="B1070">
        <v>13360</v>
      </c>
      <c r="C1070">
        <v>36</v>
      </c>
      <c r="D1070" t="s">
        <v>4</v>
      </c>
      <c r="E1070" t="s">
        <v>16</v>
      </c>
      <c r="F1070" t="s">
        <v>32</v>
      </c>
      <c r="G1070" t="s">
        <v>21</v>
      </c>
      <c r="H1070" s="1">
        <v>45136</v>
      </c>
      <c r="I1070" t="s">
        <v>33</v>
      </c>
      <c r="J1070">
        <v>43</v>
      </c>
      <c r="K1070">
        <v>7.7</v>
      </c>
      <c r="L1070">
        <v>1202.06</v>
      </c>
      <c r="M1070">
        <v>110.84</v>
      </c>
      <c r="N1070" t="s">
        <v>47</v>
      </c>
      <c r="O1070">
        <v>4</v>
      </c>
      <c r="P1070" t="str" cm="1">
        <f t="array" ref="P1070">_xlfn.IFS(C1070&lt;25,"18-24", C1070&lt;=35,"25-35", C1070&lt;=50,"36-50",TRUE,"50+")</f>
        <v>36-50</v>
      </c>
      <c r="Q1070" t="str">
        <f t="shared" si="112"/>
        <v>new</v>
      </c>
      <c r="R1070" t="str">
        <f t="shared" si="113"/>
        <v>high value</v>
      </c>
      <c r="S1070" t="str">
        <f t="shared" si="114"/>
        <v>medium</v>
      </c>
      <c r="T1070" t="str">
        <f t="shared" si="115"/>
        <v>Jul</v>
      </c>
      <c r="U1070">
        <f t="shared" si="116"/>
        <v>2023</v>
      </c>
      <c r="V1070" t="str">
        <f t="shared" si="117"/>
        <v>5-10</v>
      </c>
      <c r="W1070" t="str">
        <f t="shared" si="118"/>
        <v>Medium</v>
      </c>
    </row>
    <row r="1071" spans="1:23" x14ac:dyDescent="0.3">
      <c r="A1071">
        <v>601070</v>
      </c>
      <c r="B1071">
        <v>54596</v>
      </c>
      <c r="C1071">
        <v>49</v>
      </c>
      <c r="D1071" t="s">
        <v>7</v>
      </c>
      <c r="E1071" t="s">
        <v>8</v>
      </c>
      <c r="F1071" t="s">
        <v>28</v>
      </c>
      <c r="G1071" t="s">
        <v>25</v>
      </c>
      <c r="H1071" s="1">
        <v>45320</v>
      </c>
      <c r="I1071" t="s">
        <v>33</v>
      </c>
      <c r="J1071">
        <v>32</v>
      </c>
      <c r="K1071">
        <v>7.5</v>
      </c>
      <c r="L1071">
        <v>1156.5</v>
      </c>
      <c r="M1071">
        <v>45.99</v>
      </c>
      <c r="N1071" t="s">
        <v>47</v>
      </c>
      <c r="O1071">
        <v>1</v>
      </c>
      <c r="P1071" t="str" cm="1">
        <f t="array" ref="P1071">_xlfn.IFS(C1071&lt;25,"18-24", C1071&lt;=35,"25-35", C1071&lt;=50,"36-50",TRUE,"50+")</f>
        <v>36-50</v>
      </c>
      <c r="Q1071" t="str">
        <f t="shared" si="112"/>
        <v>new</v>
      </c>
      <c r="R1071" t="str">
        <f t="shared" si="113"/>
        <v>high value</v>
      </c>
      <c r="S1071" t="str">
        <f t="shared" si="114"/>
        <v>Low</v>
      </c>
      <c r="T1071" t="str">
        <f t="shared" si="115"/>
        <v>Jan</v>
      </c>
      <c r="U1071">
        <f t="shared" si="116"/>
        <v>2024</v>
      </c>
      <c r="V1071" t="str">
        <f t="shared" si="117"/>
        <v>5-10</v>
      </c>
      <c r="W1071" t="str">
        <f t="shared" si="118"/>
        <v>Medium</v>
      </c>
    </row>
    <row r="1072" spans="1:23" x14ac:dyDescent="0.3">
      <c r="A1072">
        <v>601071</v>
      </c>
      <c r="B1072">
        <v>55355</v>
      </c>
      <c r="C1072">
        <v>27</v>
      </c>
      <c r="D1072" t="s">
        <v>7</v>
      </c>
      <c r="E1072" t="s">
        <v>5</v>
      </c>
      <c r="F1072" t="s">
        <v>32</v>
      </c>
      <c r="G1072" t="s">
        <v>27</v>
      </c>
      <c r="H1072" s="1">
        <v>44801</v>
      </c>
      <c r="I1072" t="s">
        <v>33</v>
      </c>
      <c r="J1072">
        <v>27</v>
      </c>
      <c r="K1072">
        <v>3.1</v>
      </c>
      <c r="L1072">
        <v>1446.34</v>
      </c>
      <c r="M1072">
        <v>64.2</v>
      </c>
      <c r="N1072" t="s">
        <v>48</v>
      </c>
      <c r="O1072">
        <v>1</v>
      </c>
      <c r="P1072" t="str" cm="1">
        <f t="array" ref="P1072">_xlfn.IFS(C1072&lt;25,"18-24", C1072&lt;=35,"25-35", C1072&lt;=50,"36-50",TRUE,"50+")</f>
        <v>25-35</v>
      </c>
      <c r="Q1072" t="str">
        <f t="shared" si="112"/>
        <v>new</v>
      </c>
      <c r="R1072" t="str">
        <f t="shared" si="113"/>
        <v>high value</v>
      </c>
      <c r="S1072" t="str">
        <f t="shared" si="114"/>
        <v>Low</v>
      </c>
      <c r="T1072" t="str">
        <f t="shared" si="115"/>
        <v>Aug</v>
      </c>
      <c r="U1072">
        <f t="shared" si="116"/>
        <v>2022</v>
      </c>
      <c r="V1072" t="str">
        <f t="shared" si="117"/>
        <v>0-5</v>
      </c>
      <c r="W1072" t="str">
        <f t="shared" si="118"/>
        <v>Fast</v>
      </c>
    </row>
    <row r="1073" spans="1:23" x14ac:dyDescent="0.3">
      <c r="A1073">
        <v>601072</v>
      </c>
      <c r="B1073">
        <v>23336</v>
      </c>
      <c r="C1073">
        <v>46</v>
      </c>
      <c r="D1073" t="s">
        <v>4</v>
      </c>
      <c r="E1073" t="s">
        <v>15</v>
      </c>
      <c r="F1073" t="s">
        <v>32</v>
      </c>
      <c r="G1073" t="s">
        <v>25</v>
      </c>
      <c r="H1073" s="1">
        <v>44814</v>
      </c>
      <c r="I1073" t="s">
        <v>34</v>
      </c>
      <c r="J1073">
        <v>33</v>
      </c>
      <c r="K1073">
        <v>14.3</v>
      </c>
      <c r="L1073">
        <v>966.49</v>
      </c>
      <c r="M1073">
        <v>95.77</v>
      </c>
      <c r="N1073" t="s">
        <v>50</v>
      </c>
      <c r="O1073">
        <v>2</v>
      </c>
      <c r="P1073" t="str" cm="1">
        <f t="array" ref="P1073">_xlfn.IFS(C1073&lt;25,"18-24", C1073&lt;=35,"25-35", C1073&lt;=50,"36-50",TRUE,"50+")</f>
        <v>36-50</v>
      </c>
      <c r="Q1073" t="str">
        <f t="shared" si="112"/>
        <v>new</v>
      </c>
      <c r="R1073" t="str">
        <f t="shared" si="113"/>
        <v>high value</v>
      </c>
      <c r="S1073" t="str">
        <f t="shared" si="114"/>
        <v>Low</v>
      </c>
      <c r="T1073" t="str">
        <f t="shared" si="115"/>
        <v>Sep</v>
      </c>
      <c r="U1073">
        <f t="shared" si="116"/>
        <v>2022</v>
      </c>
      <c r="V1073" t="str">
        <f t="shared" si="117"/>
        <v>10-15</v>
      </c>
      <c r="W1073" t="str">
        <f t="shared" si="118"/>
        <v>Medium</v>
      </c>
    </row>
    <row r="1074" spans="1:23" x14ac:dyDescent="0.3">
      <c r="A1074">
        <v>601073</v>
      </c>
      <c r="B1074">
        <v>15517</v>
      </c>
      <c r="C1074">
        <v>41</v>
      </c>
      <c r="D1074" t="s">
        <v>7</v>
      </c>
      <c r="E1074" t="s">
        <v>8</v>
      </c>
      <c r="F1074" t="s">
        <v>30</v>
      </c>
      <c r="G1074" t="s">
        <v>21</v>
      </c>
      <c r="H1074" s="1">
        <v>45600</v>
      </c>
      <c r="I1074" t="s">
        <v>34</v>
      </c>
      <c r="J1074">
        <v>66</v>
      </c>
      <c r="K1074">
        <v>2.9</v>
      </c>
      <c r="L1074">
        <v>716.22</v>
      </c>
      <c r="M1074">
        <v>34.85</v>
      </c>
      <c r="N1074" t="s">
        <v>49</v>
      </c>
      <c r="O1074">
        <v>5</v>
      </c>
      <c r="P1074" t="str" cm="1">
        <f t="array" ref="P1074">_xlfn.IFS(C1074&lt;25,"18-24", C1074&lt;=35,"25-35", C1074&lt;=50,"36-50",TRUE,"50+")</f>
        <v>36-50</v>
      </c>
      <c r="Q1074" t="str">
        <f t="shared" si="112"/>
        <v>new</v>
      </c>
      <c r="R1074" t="str">
        <f t="shared" si="113"/>
        <v>high value</v>
      </c>
      <c r="S1074" t="str">
        <f t="shared" si="114"/>
        <v>High</v>
      </c>
      <c r="T1074" t="str">
        <f t="shared" si="115"/>
        <v>Nov</v>
      </c>
      <c r="U1074">
        <f t="shared" si="116"/>
        <v>2024</v>
      </c>
      <c r="V1074" t="str">
        <f t="shared" si="117"/>
        <v>0-5</v>
      </c>
      <c r="W1074" t="str">
        <f t="shared" si="118"/>
        <v>Slow</v>
      </c>
    </row>
    <row r="1075" spans="1:23" x14ac:dyDescent="0.3">
      <c r="A1075">
        <v>601074</v>
      </c>
      <c r="B1075">
        <v>36735</v>
      </c>
      <c r="C1075">
        <v>26</v>
      </c>
      <c r="D1075" t="s">
        <v>4</v>
      </c>
      <c r="E1075" t="s">
        <v>8</v>
      </c>
      <c r="F1075" t="s">
        <v>26</v>
      </c>
      <c r="G1075" t="s">
        <v>25</v>
      </c>
      <c r="H1075" s="1">
        <v>44616</v>
      </c>
      <c r="I1075" t="s">
        <v>34</v>
      </c>
      <c r="J1075">
        <v>47</v>
      </c>
      <c r="K1075">
        <v>10.9</v>
      </c>
      <c r="L1075">
        <v>1075.8599999999999</v>
      </c>
      <c r="M1075">
        <v>107.6</v>
      </c>
      <c r="N1075" t="s">
        <v>49</v>
      </c>
      <c r="O1075">
        <v>3</v>
      </c>
      <c r="P1075" t="str" cm="1">
        <f t="array" ref="P1075">_xlfn.IFS(C1075&lt;25,"18-24", C1075&lt;=35,"25-35", C1075&lt;=50,"36-50",TRUE,"50+")</f>
        <v>25-35</v>
      </c>
      <c r="Q1075" t="str">
        <f t="shared" si="112"/>
        <v>new</v>
      </c>
      <c r="R1075" t="str">
        <f t="shared" si="113"/>
        <v>high value</v>
      </c>
      <c r="S1075" t="str">
        <f t="shared" si="114"/>
        <v>medium</v>
      </c>
      <c r="T1075" t="str">
        <f t="shared" si="115"/>
        <v>Feb</v>
      </c>
      <c r="U1075">
        <f t="shared" si="116"/>
        <v>2022</v>
      </c>
      <c r="V1075" t="str">
        <f t="shared" si="117"/>
        <v>10-15</v>
      </c>
      <c r="W1075" t="str">
        <f t="shared" si="118"/>
        <v>Slow</v>
      </c>
    </row>
    <row r="1076" spans="1:23" x14ac:dyDescent="0.3">
      <c r="A1076">
        <v>601075</v>
      </c>
      <c r="B1076">
        <v>81995</v>
      </c>
      <c r="C1076">
        <v>62</v>
      </c>
      <c r="D1076" t="s">
        <v>4</v>
      </c>
      <c r="E1076" t="s">
        <v>13</v>
      </c>
      <c r="F1076" t="s">
        <v>24</v>
      </c>
      <c r="G1076" t="s">
        <v>29</v>
      </c>
      <c r="H1076" s="1">
        <v>44600</v>
      </c>
      <c r="I1076" t="s">
        <v>34</v>
      </c>
      <c r="J1076">
        <v>84</v>
      </c>
      <c r="K1076">
        <v>14.4</v>
      </c>
      <c r="L1076">
        <v>985.29</v>
      </c>
      <c r="M1076">
        <v>45.1</v>
      </c>
      <c r="N1076" t="s">
        <v>49</v>
      </c>
      <c r="O1076">
        <v>2</v>
      </c>
      <c r="P1076" t="str" cm="1">
        <f t="array" ref="P1076">_xlfn.IFS(C1076&lt;25,"18-24", C1076&lt;=35,"25-35", C1076&lt;=50,"36-50",TRUE,"50+")</f>
        <v>50+</v>
      </c>
      <c r="Q1076" t="str">
        <f t="shared" si="112"/>
        <v>new</v>
      </c>
      <c r="R1076" t="str">
        <f t="shared" si="113"/>
        <v>high value</v>
      </c>
      <c r="S1076" t="str">
        <f t="shared" si="114"/>
        <v>Low</v>
      </c>
      <c r="T1076" t="str">
        <f t="shared" si="115"/>
        <v>Feb</v>
      </c>
      <c r="U1076">
        <f t="shared" si="116"/>
        <v>2022</v>
      </c>
      <c r="V1076" t="str">
        <f t="shared" si="117"/>
        <v>10-15</v>
      </c>
      <c r="W1076" t="str">
        <f t="shared" si="118"/>
        <v>Slow</v>
      </c>
    </row>
    <row r="1077" spans="1:23" x14ac:dyDescent="0.3">
      <c r="A1077">
        <v>601076</v>
      </c>
      <c r="B1077">
        <v>82216</v>
      </c>
      <c r="C1077">
        <v>31</v>
      </c>
      <c r="D1077" t="s">
        <v>4</v>
      </c>
      <c r="E1077" t="s">
        <v>8</v>
      </c>
      <c r="F1077" t="s">
        <v>24</v>
      </c>
      <c r="G1077" t="s">
        <v>23</v>
      </c>
      <c r="H1077" s="1">
        <v>45220</v>
      </c>
      <c r="I1077" t="s">
        <v>34</v>
      </c>
      <c r="J1077">
        <v>89</v>
      </c>
      <c r="K1077">
        <v>1.3</v>
      </c>
      <c r="L1077">
        <v>267.01</v>
      </c>
      <c r="M1077">
        <v>31.23</v>
      </c>
      <c r="N1077" t="s">
        <v>48</v>
      </c>
      <c r="O1077">
        <v>1</v>
      </c>
      <c r="P1077" t="str" cm="1">
        <f t="array" ref="P1077">_xlfn.IFS(C1077&lt;25,"18-24", C1077&lt;=35,"25-35", C1077&lt;=50,"36-50",TRUE,"50+")</f>
        <v>25-35</v>
      </c>
      <c r="Q1077" t="str">
        <f t="shared" si="112"/>
        <v>new</v>
      </c>
      <c r="R1077" t="str">
        <f t="shared" si="113"/>
        <v>medium</v>
      </c>
      <c r="S1077" t="str">
        <f t="shared" si="114"/>
        <v>Low</v>
      </c>
      <c r="T1077" t="str">
        <f t="shared" si="115"/>
        <v>Oct</v>
      </c>
      <c r="U1077">
        <f t="shared" si="116"/>
        <v>2023</v>
      </c>
      <c r="V1077" t="str">
        <f t="shared" si="117"/>
        <v>0-5</v>
      </c>
      <c r="W1077" t="str">
        <f t="shared" si="118"/>
        <v>Slow</v>
      </c>
    </row>
    <row r="1078" spans="1:23" x14ac:dyDescent="0.3">
      <c r="A1078">
        <v>601077</v>
      </c>
      <c r="B1078">
        <v>19982</v>
      </c>
      <c r="C1078">
        <v>61</v>
      </c>
      <c r="D1078" t="s">
        <v>4</v>
      </c>
      <c r="E1078" t="s">
        <v>16</v>
      </c>
      <c r="F1078" t="s">
        <v>30</v>
      </c>
      <c r="G1078" t="s">
        <v>21</v>
      </c>
      <c r="H1078" s="1">
        <v>45083</v>
      </c>
      <c r="I1078" t="s">
        <v>33</v>
      </c>
      <c r="J1078">
        <v>40</v>
      </c>
      <c r="K1078">
        <v>7.1</v>
      </c>
      <c r="L1078">
        <v>1481.14</v>
      </c>
      <c r="M1078">
        <v>23.43</v>
      </c>
      <c r="N1078" t="s">
        <v>50</v>
      </c>
      <c r="O1078">
        <v>1</v>
      </c>
      <c r="P1078" t="str" cm="1">
        <f t="array" ref="P1078">_xlfn.IFS(C1078&lt;25,"18-24", C1078&lt;=35,"25-35", C1078&lt;=50,"36-50",TRUE,"50+")</f>
        <v>50+</v>
      </c>
      <c r="Q1078" t="str">
        <f t="shared" si="112"/>
        <v>new</v>
      </c>
      <c r="R1078" t="str">
        <f t="shared" si="113"/>
        <v>high value</v>
      </c>
      <c r="S1078" t="str">
        <f t="shared" si="114"/>
        <v>Low</v>
      </c>
      <c r="T1078" t="str">
        <f t="shared" si="115"/>
        <v>Jun</v>
      </c>
      <c r="U1078">
        <f t="shared" si="116"/>
        <v>2023</v>
      </c>
      <c r="V1078" t="str">
        <f t="shared" si="117"/>
        <v>5-10</v>
      </c>
      <c r="W1078" t="str">
        <f t="shared" si="118"/>
        <v>Medium</v>
      </c>
    </row>
    <row r="1079" spans="1:23" x14ac:dyDescent="0.3">
      <c r="A1079">
        <v>601078</v>
      </c>
      <c r="B1079">
        <v>41391</v>
      </c>
      <c r="C1079">
        <v>50</v>
      </c>
      <c r="D1079" t="s">
        <v>7</v>
      </c>
      <c r="E1079" t="s">
        <v>15</v>
      </c>
      <c r="F1079" t="s">
        <v>22</v>
      </c>
      <c r="G1079" t="s">
        <v>27</v>
      </c>
      <c r="H1079" s="1">
        <v>45457</v>
      </c>
      <c r="I1079" t="s">
        <v>34</v>
      </c>
      <c r="J1079">
        <v>68</v>
      </c>
      <c r="K1079">
        <v>13.4</v>
      </c>
      <c r="L1079">
        <v>1173.02</v>
      </c>
      <c r="M1079">
        <v>40.56</v>
      </c>
      <c r="N1079" t="s">
        <v>49</v>
      </c>
      <c r="O1079">
        <v>5</v>
      </c>
      <c r="P1079" t="str" cm="1">
        <f t="array" ref="P1079">_xlfn.IFS(C1079&lt;25,"18-24", C1079&lt;=35,"25-35", C1079&lt;=50,"36-50",TRUE,"50+")</f>
        <v>36-50</v>
      </c>
      <c r="Q1079" t="str">
        <f t="shared" si="112"/>
        <v>new</v>
      </c>
      <c r="R1079" t="str">
        <f t="shared" si="113"/>
        <v>high value</v>
      </c>
      <c r="S1079" t="str">
        <f t="shared" si="114"/>
        <v>High</v>
      </c>
      <c r="T1079" t="str">
        <f t="shared" si="115"/>
        <v>Jun</v>
      </c>
      <c r="U1079">
        <f t="shared" si="116"/>
        <v>2024</v>
      </c>
      <c r="V1079" t="str">
        <f t="shared" si="117"/>
        <v>10-15</v>
      </c>
      <c r="W1079" t="str">
        <f t="shared" si="118"/>
        <v>Slow</v>
      </c>
    </row>
    <row r="1080" spans="1:23" x14ac:dyDescent="0.3">
      <c r="A1080">
        <v>601079</v>
      </c>
      <c r="B1080">
        <v>43003</v>
      </c>
      <c r="C1080">
        <v>47</v>
      </c>
      <c r="D1080" t="s">
        <v>4</v>
      </c>
      <c r="E1080" t="s">
        <v>15</v>
      </c>
      <c r="F1080" t="s">
        <v>28</v>
      </c>
      <c r="G1080" t="s">
        <v>21</v>
      </c>
      <c r="H1080" s="1">
        <v>45461</v>
      </c>
      <c r="I1080" t="s">
        <v>33</v>
      </c>
      <c r="J1080">
        <v>43</v>
      </c>
      <c r="K1080">
        <v>13.3</v>
      </c>
      <c r="L1080">
        <v>967.98</v>
      </c>
      <c r="M1080">
        <v>44.36</v>
      </c>
      <c r="N1080" t="s">
        <v>49</v>
      </c>
      <c r="O1080">
        <v>5</v>
      </c>
      <c r="P1080" t="str" cm="1">
        <f t="array" ref="P1080">_xlfn.IFS(C1080&lt;25,"18-24", C1080&lt;=35,"25-35", C1080&lt;=50,"36-50",TRUE,"50+")</f>
        <v>36-50</v>
      </c>
      <c r="Q1080" t="str">
        <f t="shared" si="112"/>
        <v>new</v>
      </c>
      <c r="R1080" t="str">
        <f t="shared" si="113"/>
        <v>high value</v>
      </c>
      <c r="S1080" t="str">
        <f t="shared" si="114"/>
        <v>High</v>
      </c>
      <c r="T1080" t="str">
        <f t="shared" si="115"/>
        <v>Jun</v>
      </c>
      <c r="U1080">
        <f t="shared" si="116"/>
        <v>2024</v>
      </c>
      <c r="V1080" t="str">
        <f t="shared" si="117"/>
        <v>10-15</v>
      </c>
      <c r="W1080" t="str">
        <f t="shared" si="118"/>
        <v>Medium</v>
      </c>
    </row>
    <row r="1081" spans="1:23" x14ac:dyDescent="0.3">
      <c r="A1081">
        <v>601080</v>
      </c>
      <c r="B1081">
        <v>82125</v>
      </c>
      <c r="C1081">
        <v>47</v>
      </c>
      <c r="D1081" t="s">
        <v>7</v>
      </c>
      <c r="E1081" t="s">
        <v>15</v>
      </c>
      <c r="F1081" t="s">
        <v>28</v>
      </c>
      <c r="G1081" t="s">
        <v>25</v>
      </c>
      <c r="H1081" s="1">
        <v>45111</v>
      </c>
      <c r="I1081" t="s">
        <v>33</v>
      </c>
      <c r="J1081">
        <v>37</v>
      </c>
      <c r="K1081">
        <v>4.8</v>
      </c>
      <c r="L1081">
        <v>225.78</v>
      </c>
      <c r="M1081">
        <v>109.32</v>
      </c>
      <c r="N1081" t="s">
        <v>48</v>
      </c>
      <c r="O1081">
        <v>5</v>
      </c>
      <c r="P1081" t="str" cm="1">
        <f t="array" ref="P1081">_xlfn.IFS(C1081&lt;25,"18-24", C1081&lt;=35,"25-35", C1081&lt;=50,"36-50",TRUE,"50+")</f>
        <v>36-50</v>
      </c>
      <c r="Q1081" t="str">
        <f t="shared" si="112"/>
        <v>new</v>
      </c>
      <c r="R1081" t="str">
        <f t="shared" si="113"/>
        <v>low</v>
      </c>
      <c r="S1081" t="str">
        <f t="shared" si="114"/>
        <v>High</v>
      </c>
      <c r="T1081" t="str">
        <f t="shared" si="115"/>
        <v>Jul</v>
      </c>
      <c r="U1081">
        <f t="shared" si="116"/>
        <v>2023</v>
      </c>
      <c r="V1081" t="str">
        <f t="shared" si="117"/>
        <v>0-5</v>
      </c>
      <c r="W1081" t="str">
        <f t="shared" si="118"/>
        <v>Medium</v>
      </c>
    </row>
    <row r="1082" spans="1:23" x14ac:dyDescent="0.3">
      <c r="A1082">
        <v>601081</v>
      </c>
      <c r="B1082">
        <v>48649</v>
      </c>
      <c r="C1082">
        <v>60</v>
      </c>
      <c r="D1082" t="s">
        <v>7</v>
      </c>
      <c r="E1082" t="s">
        <v>13</v>
      </c>
      <c r="F1082" t="s">
        <v>22</v>
      </c>
      <c r="G1082" t="s">
        <v>21</v>
      </c>
      <c r="H1082" s="1">
        <v>44989</v>
      </c>
      <c r="I1082" t="s">
        <v>33</v>
      </c>
      <c r="J1082">
        <v>79</v>
      </c>
      <c r="K1082">
        <v>9</v>
      </c>
      <c r="L1082">
        <v>572.04999999999995</v>
      </c>
      <c r="M1082">
        <v>71.11</v>
      </c>
      <c r="N1082" t="s">
        <v>48</v>
      </c>
      <c r="O1082">
        <v>1</v>
      </c>
      <c r="P1082" t="str" cm="1">
        <f t="array" ref="P1082">_xlfn.IFS(C1082&lt;25,"18-24", C1082&lt;=35,"25-35", C1082&lt;=50,"36-50",TRUE,"50+")</f>
        <v>50+</v>
      </c>
      <c r="Q1082" t="str">
        <f t="shared" si="112"/>
        <v>new</v>
      </c>
      <c r="R1082" t="str">
        <f t="shared" si="113"/>
        <v>high value</v>
      </c>
      <c r="S1082" t="str">
        <f t="shared" si="114"/>
        <v>Low</v>
      </c>
      <c r="T1082" t="str">
        <f t="shared" si="115"/>
        <v>Mar</v>
      </c>
      <c r="U1082">
        <f t="shared" si="116"/>
        <v>2023</v>
      </c>
      <c r="V1082" t="str">
        <f t="shared" si="117"/>
        <v>5-10</v>
      </c>
      <c r="W1082" t="str">
        <f t="shared" si="118"/>
        <v>Slow</v>
      </c>
    </row>
    <row r="1083" spans="1:23" x14ac:dyDescent="0.3">
      <c r="A1083">
        <v>601082</v>
      </c>
      <c r="B1083">
        <v>44806</v>
      </c>
      <c r="C1083">
        <v>63</v>
      </c>
      <c r="D1083" t="s">
        <v>7</v>
      </c>
      <c r="E1083" t="s">
        <v>16</v>
      </c>
      <c r="F1083" t="s">
        <v>24</v>
      </c>
      <c r="G1083" t="s">
        <v>23</v>
      </c>
      <c r="H1083" s="1">
        <v>45012</v>
      </c>
      <c r="I1083" t="s">
        <v>33</v>
      </c>
      <c r="J1083">
        <v>88</v>
      </c>
      <c r="K1083">
        <v>6</v>
      </c>
      <c r="L1083">
        <v>166.01</v>
      </c>
      <c r="M1083">
        <v>65.900000000000006</v>
      </c>
      <c r="N1083" t="s">
        <v>48</v>
      </c>
      <c r="O1083">
        <v>3</v>
      </c>
      <c r="P1083" t="str" cm="1">
        <f t="array" ref="P1083">_xlfn.IFS(C1083&lt;25,"18-24", C1083&lt;=35,"25-35", C1083&lt;=50,"36-50",TRUE,"50+")</f>
        <v>50+</v>
      </c>
      <c r="Q1083" t="str">
        <f t="shared" si="112"/>
        <v>new</v>
      </c>
      <c r="R1083" t="str">
        <f t="shared" si="113"/>
        <v>low</v>
      </c>
      <c r="S1083" t="str">
        <f t="shared" si="114"/>
        <v>medium</v>
      </c>
      <c r="T1083" t="str">
        <f t="shared" si="115"/>
        <v>Mar</v>
      </c>
      <c r="U1083">
        <f t="shared" si="116"/>
        <v>2023</v>
      </c>
      <c r="V1083" t="str">
        <f t="shared" si="117"/>
        <v>5-10</v>
      </c>
      <c r="W1083" t="str">
        <f t="shared" si="118"/>
        <v>Slow</v>
      </c>
    </row>
    <row r="1084" spans="1:23" x14ac:dyDescent="0.3">
      <c r="A1084">
        <v>601083</v>
      </c>
      <c r="B1084">
        <v>72502</v>
      </c>
      <c r="C1084">
        <v>35</v>
      </c>
      <c r="D1084" t="s">
        <v>4</v>
      </c>
      <c r="E1084" t="s">
        <v>16</v>
      </c>
      <c r="F1084" t="s">
        <v>32</v>
      </c>
      <c r="G1084" t="s">
        <v>31</v>
      </c>
      <c r="H1084" s="1">
        <v>45258</v>
      </c>
      <c r="I1084" t="s">
        <v>34</v>
      </c>
      <c r="J1084">
        <v>63</v>
      </c>
      <c r="K1084">
        <v>10.199999999999999</v>
      </c>
      <c r="L1084">
        <v>246.1</v>
      </c>
      <c r="M1084">
        <v>53.29</v>
      </c>
      <c r="N1084" t="s">
        <v>49</v>
      </c>
      <c r="O1084">
        <v>5</v>
      </c>
      <c r="P1084" t="str" cm="1">
        <f t="array" ref="P1084">_xlfn.IFS(C1084&lt;25,"18-24", C1084&lt;=35,"25-35", C1084&lt;=50,"36-50",TRUE,"50+")</f>
        <v>25-35</v>
      </c>
      <c r="Q1084" t="str">
        <f t="shared" si="112"/>
        <v>new</v>
      </c>
      <c r="R1084" t="str">
        <f t="shared" si="113"/>
        <v>low</v>
      </c>
      <c r="S1084" t="str">
        <f t="shared" si="114"/>
        <v>High</v>
      </c>
      <c r="T1084" t="str">
        <f t="shared" si="115"/>
        <v>Nov</v>
      </c>
      <c r="U1084">
        <f t="shared" si="116"/>
        <v>2023</v>
      </c>
      <c r="V1084" t="str">
        <f t="shared" si="117"/>
        <v>10-15</v>
      </c>
      <c r="W1084" t="str">
        <f t="shared" si="118"/>
        <v>Slow</v>
      </c>
    </row>
    <row r="1085" spans="1:23" x14ac:dyDescent="0.3">
      <c r="A1085">
        <v>601084</v>
      </c>
      <c r="B1085">
        <v>38568</v>
      </c>
      <c r="C1085">
        <v>27</v>
      </c>
      <c r="D1085" t="s">
        <v>4</v>
      </c>
      <c r="E1085" t="s">
        <v>16</v>
      </c>
      <c r="F1085" t="s">
        <v>32</v>
      </c>
      <c r="G1085" t="s">
        <v>23</v>
      </c>
      <c r="H1085" s="1">
        <v>45243</v>
      </c>
      <c r="I1085" t="s">
        <v>34</v>
      </c>
      <c r="J1085">
        <v>58</v>
      </c>
      <c r="K1085">
        <v>3.3</v>
      </c>
      <c r="L1085">
        <v>235.16</v>
      </c>
      <c r="M1085">
        <v>102.93</v>
      </c>
      <c r="N1085" t="s">
        <v>49</v>
      </c>
      <c r="O1085">
        <v>2</v>
      </c>
      <c r="P1085" t="str" cm="1">
        <f t="array" ref="P1085">_xlfn.IFS(C1085&lt;25,"18-24", C1085&lt;=35,"25-35", C1085&lt;=50,"36-50",TRUE,"50+")</f>
        <v>25-35</v>
      </c>
      <c r="Q1085" t="str">
        <f t="shared" si="112"/>
        <v>new</v>
      </c>
      <c r="R1085" t="str">
        <f t="shared" si="113"/>
        <v>low</v>
      </c>
      <c r="S1085" t="str">
        <f t="shared" si="114"/>
        <v>Low</v>
      </c>
      <c r="T1085" t="str">
        <f t="shared" si="115"/>
        <v>Nov</v>
      </c>
      <c r="U1085">
        <f t="shared" si="116"/>
        <v>2023</v>
      </c>
      <c r="V1085" t="str">
        <f t="shared" si="117"/>
        <v>0-5</v>
      </c>
      <c r="W1085" t="str">
        <f t="shared" si="118"/>
        <v>Slow</v>
      </c>
    </row>
    <row r="1086" spans="1:23" x14ac:dyDescent="0.3">
      <c r="A1086">
        <v>601085</v>
      </c>
      <c r="B1086">
        <v>74015</v>
      </c>
      <c r="C1086">
        <v>35</v>
      </c>
      <c r="D1086" t="s">
        <v>7</v>
      </c>
      <c r="E1086" t="s">
        <v>16</v>
      </c>
      <c r="F1086" t="s">
        <v>18</v>
      </c>
      <c r="G1086" t="s">
        <v>25</v>
      </c>
      <c r="H1086" s="1">
        <v>45487</v>
      </c>
      <c r="I1086" t="s">
        <v>33</v>
      </c>
      <c r="J1086">
        <v>69</v>
      </c>
      <c r="K1086">
        <v>9.5</v>
      </c>
      <c r="L1086">
        <v>418.99</v>
      </c>
      <c r="M1086">
        <v>118.4</v>
      </c>
      <c r="N1086" t="s">
        <v>47</v>
      </c>
      <c r="O1086">
        <v>5</v>
      </c>
      <c r="P1086" t="str" cm="1">
        <f t="array" ref="P1086">_xlfn.IFS(C1086&lt;25,"18-24", C1086&lt;=35,"25-35", C1086&lt;=50,"36-50",TRUE,"50+")</f>
        <v>25-35</v>
      </c>
      <c r="Q1086" t="str">
        <f t="shared" si="112"/>
        <v>new</v>
      </c>
      <c r="R1086" t="str">
        <f t="shared" si="113"/>
        <v>medium</v>
      </c>
      <c r="S1086" t="str">
        <f t="shared" si="114"/>
        <v>High</v>
      </c>
      <c r="T1086" t="str">
        <f t="shared" si="115"/>
        <v>Jul</v>
      </c>
      <c r="U1086">
        <f t="shared" si="116"/>
        <v>2024</v>
      </c>
      <c r="V1086" t="str">
        <f t="shared" si="117"/>
        <v>5-10</v>
      </c>
      <c r="W1086" t="str">
        <f t="shared" si="118"/>
        <v>Slow</v>
      </c>
    </row>
    <row r="1087" spans="1:23" x14ac:dyDescent="0.3">
      <c r="A1087">
        <v>601086</v>
      </c>
      <c r="B1087">
        <v>67898</v>
      </c>
      <c r="C1087">
        <v>63</v>
      </c>
      <c r="D1087" t="s">
        <v>7</v>
      </c>
      <c r="E1087" t="s">
        <v>13</v>
      </c>
      <c r="F1087" t="s">
        <v>26</v>
      </c>
      <c r="G1087" t="s">
        <v>21</v>
      </c>
      <c r="H1087" s="1">
        <v>45403</v>
      </c>
      <c r="I1087" t="s">
        <v>34</v>
      </c>
      <c r="J1087">
        <v>88</v>
      </c>
      <c r="K1087">
        <v>9.6999999999999993</v>
      </c>
      <c r="L1087">
        <v>277.33999999999997</v>
      </c>
      <c r="M1087">
        <v>29.19</v>
      </c>
      <c r="N1087" t="s">
        <v>48</v>
      </c>
      <c r="O1087">
        <v>3</v>
      </c>
      <c r="P1087" t="str" cm="1">
        <f t="array" ref="P1087">_xlfn.IFS(C1087&lt;25,"18-24", C1087&lt;=35,"25-35", C1087&lt;=50,"36-50",TRUE,"50+")</f>
        <v>50+</v>
      </c>
      <c r="Q1087" t="str">
        <f t="shared" si="112"/>
        <v>repeat</v>
      </c>
      <c r="R1087" t="str">
        <f t="shared" si="113"/>
        <v>medium</v>
      </c>
      <c r="S1087" t="str">
        <f t="shared" si="114"/>
        <v>medium</v>
      </c>
      <c r="T1087" t="str">
        <f t="shared" si="115"/>
        <v>Apr</v>
      </c>
      <c r="U1087">
        <f t="shared" si="116"/>
        <v>2024</v>
      </c>
      <c r="V1087" t="str">
        <f t="shared" si="117"/>
        <v>5-10</v>
      </c>
      <c r="W1087" t="str">
        <f t="shared" si="118"/>
        <v>Slow</v>
      </c>
    </row>
    <row r="1088" spans="1:23" x14ac:dyDescent="0.3">
      <c r="A1088">
        <v>601087</v>
      </c>
      <c r="B1088">
        <v>59553</v>
      </c>
      <c r="C1088">
        <v>58</v>
      </c>
      <c r="D1088" t="s">
        <v>4</v>
      </c>
      <c r="E1088" t="s">
        <v>13</v>
      </c>
      <c r="F1088" t="s">
        <v>26</v>
      </c>
      <c r="G1088" t="s">
        <v>23</v>
      </c>
      <c r="H1088" s="1">
        <v>45096</v>
      </c>
      <c r="I1088" t="s">
        <v>34</v>
      </c>
      <c r="J1088">
        <v>68</v>
      </c>
      <c r="K1088">
        <v>4.5999999999999996</v>
      </c>
      <c r="L1088">
        <v>901.11</v>
      </c>
      <c r="M1088">
        <v>95.05</v>
      </c>
      <c r="N1088" t="s">
        <v>47</v>
      </c>
      <c r="O1088">
        <v>3</v>
      </c>
      <c r="P1088" t="str" cm="1">
        <f t="array" ref="P1088">_xlfn.IFS(C1088&lt;25,"18-24", C1088&lt;=35,"25-35", C1088&lt;=50,"36-50",TRUE,"50+")</f>
        <v>50+</v>
      </c>
      <c r="Q1088" t="str">
        <f t="shared" si="112"/>
        <v>new</v>
      </c>
      <c r="R1088" t="str">
        <f t="shared" si="113"/>
        <v>high value</v>
      </c>
      <c r="S1088" t="str">
        <f t="shared" si="114"/>
        <v>medium</v>
      </c>
      <c r="T1088" t="str">
        <f t="shared" si="115"/>
        <v>Jun</v>
      </c>
      <c r="U1088">
        <f t="shared" si="116"/>
        <v>2023</v>
      </c>
      <c r="V1088" t="str">
        <f t="shared" si="117"/>
        <v>0-5</v>
      </c>
      <c r="W1088" t="str">
        <f t="shared" si="118"/>
        <v>Slow</v>
      </c>
    </row>
    <row r="1089" spans="1:23" x14ac:dyDescent="0.3">
      <c r="A1089">
        <v>601088</v>
      </c>
      <c r="B1089">
        <v>58230</v>
      </c>
      <c r="C1089">
        <v>49</v>
      </c>
      <c r="D1089" t="s">
        <v>7</v>
      </c>
      <c r="E1089" t="s">
        <v>13</v>
      </c>
      <c r="F1089" t="s">
        <v>28</v>
      </c>
      <c r="G1089" t="s">
        <v>25</v>
      </c>
      <c r="H1089" s="1">
        <v>45576</v>
      </c>
      <c r="I1089" t="s">
        <v>33</v>
      </c>
      <c r="J1089">
        <v>68</v>
      </c>
      <c r="K1089">
        <v>14.6</v>
      </c>
      <c r="L1089">
        <v>308.39999999999998</v>
      </c>
      <c r="M1089">
        <v>78.91</v>
      </c>
      <c r="N1089" t="s">
        <v>48</v>
      </c>
      <c r="O1089">
        <v>3</v>
      </c>
      <c r="P1089" t="str" cm="1">
        <f t="array" ref="P1089">_xlfn.IFS(C1089&lt;25,"18-24", C1089&lt;=35,"25-35", C1089&lt;=50,"36-50",TRUE,"50+")</f>
        <v>36-50</v>
      </c>
      <c r="Q1089" t="str">
        <f t="shared" si="112"/>
        <v>repeat</v>
      </c>
      <c r="R1089" t="str">
        <f t="shared" si="113"/>
        <v>medium</v>
      </c>
      <c r="S1089" t="str">
        <f t="shared" si="114"/>
        <v>medium</v>
      </c>
      <c r="T1089" t="str">
        <f t="shared" si="115"/>
        <v>Oct</v>
      </c>
      <c r="U1089">
        <f t="shared" si="116"/>
        <v>2024</v>
      </c>
      <c r="V1089" t="str">
        <f t="shared" si="117"/>
        <v>10-15</v>
      </c>
      <c r="W1089" t="str">
        <f t="shared" si="118"/>
        <v>Slow</v>
      </c>
    </row>
    <row r="1090" spans="1:23" x14ac:dyDescent="0.3">
      <c r="A1090">
        <v>601089</v>
      </c>
      <c r="B1090">
        <v>38319</v>
      </c>
      <c r="C1090">
        <v>52</v>
      </c>
      <c r="D1090" t="s">
        <v>4</v>
      </c>
      <c r="E1090" t="s">
        <v>13</v>
      </c>
      <c r="F1090" t="s">
        <v>22</v>
      </c>
      <c r="G1090" t="s">
        <v>21</v>
      </c>
      <c r="H1090" s="1">
        <v>44836</v>
      </c>
      <c r="I1090" t="s">
        <v>33</v>
      </c>
      <c r="J1090">
        <v>68</v>
      </c>
      <c r="K1090">
        <v>6.8</v>
      </c>
      <c r="L1090">
        <v>502.08</v>
      </c>
      <c r="M1090">
        <v>52.63</v>
      </c>
      <c r="N1090" t="s">
        <v>48</v>
      </c>
      <c r="O1090">
        <v>4</v>
      </c>
      <c r="P1090" t="str" cm="1">
        <f t="array" ref="P1090">_xlfn.IFS(C1090&lt;25,"18-24", C1090&lt;=35,"25-35", C1090&lt;=50,"36-50",TRUE,"50+")</f>
        <v>50+</v>
      </c>
      <c r="Q1090" t="str">
        <f t="shared" si="112"/>
        <v>new</v>
      </c>
      <c r="R1090" t="str">
        <f t="shared" si="113"/>
        <v>high value</v>
      </c>
      <c r="S1090" t="str">
        <f t="shared" si="114"/>
        <v>medium</v>
      </c>
      <c r="T1090" t="str">
        <f t="shared" si="115"/>
        <v>Oct</v>
      </c>
      <c r="U1090">
        <f t="shared" si="116"/>
        <v>2022</v>
      </c>
      <c r="V1090" t="str">
        <f t="shared" si="117"/>
        <v>5-10</v>
      </c>
      <c r="W1090" t="str">
        <f t="shared" si="118"/>
        <v>Slow</v>
      </c>
    </row>
    <row r="1091" spans="1:23" x14ac:dyDescent="0.3">
      <c r="A1091">
        <v>601090</v>
      </c>
      <c r="B1091">
        <v>35689</v>
      </c>
      <c r="C1091">
        <v>22</v>
      </c>
      <c r="D1091" t="s">
        <v>7</v>
      </c>
      <c r="E1091" t="s">
        <v>5</v>
      </c>
      <c r="F1091" t="s">
        <v>18</v>
      </c>
      <c r="G1091" t="s">
        <v>29</v>
      </c>
      <c r="H1091" s="1">
        <v>44593</v>
      </c>
      <c r="I1091" t="s">
        <v>33</v>
      </c>
      <c r="J1091">
        <v>50</v>
      </c>
      <c r="K1091">
        <v>12.7</v>
      </c>
      <c r="L1091">
        <v>1260.6300000000001</v>
      </c>
      <c r="M1091">
        <v>111.26</v>
      </c>
      <c r="N1091" t="s">
        <v>49</v>
      </c>
      <c r="O1091">
        <v>4</v>
      </c>
      <c r="P1091" t="str" cm="1">
        <f t="array" ref="P1091">_xlfn.IFS(C1091&lt;25,"18-24", C1091&lt;=35,"25-35", C1091&lt;=50,"36-50",TRUE,"50+")</f>
        <v>18-24</v>
      </c>
      <c r="Q1091" t="str">
        <f t="shared" ref="Q1091:Q1154" si="119">IF(COUNTIF($B:$B,B1091)&gt;1,"repeat","new")</f>
        <v>new</v>
      </c>
      <c r="R1091" t="str">
        <f t="shared" ref="R1091:R1154" si="120">IF(L1091&gt;500,"high value",IF( L1091&gt;250,"medium","low"))</f>
        <v>high value</v>
      </c>
      <c r="S1091" t="str">
        <f t="shared" ref="S1091:S1154" si="121">IF(O1091&lt;=2,"Low",IF(O1091&lt;=4,"medium","High"))</f>
        <v>medium</v>
      </c>
      <c r="T1091" t="str">
        <f t="shared" ref="T1091:T1154" si="122">TEXT(H1091,"MMM")</f>
        <v>Feb</v>
      </c>
      <c r="U1091">
        <f t="shared" ref="U1091:U1154" si="123">YEAR(H1091)</f>
        <v>2022</v>
      </c>
      <c r="V1091" t="str">
        <f t="shared" ref="V1091:V1154" si="124">IF(K1091&lt;=5,"0-5",IF(K1091&lt;=10,"5-10",IF(K1091&lt;=15,"10-15","15+")))</f>
        <v>10-15</v>
      </c>
      <c r="W1091" t="str">
        <f t="shared" ref="W1091:W1154" si="125">IF(J1091&lt;=30,"Fast",IF(J1091&lt;=45,"Medium","Slow"))</f>
        <v>Slow</v>
      </c>
    </row>
    <row r="1092" spans="1:23" x14ac:dyDescent="0.3">
      <c r="A1092">
        <v>601091</v>
      </c>
      <c r="B1092">
        <v>89698</v>
      </c>
      <c r="C1092">
        <v>36</v>
      </c>
      <c r="D1092" t="s">
        <v>7</v>
      </c>
      <c r="E1092" t="s">
        <v>8</v>
      </c>
      <c r="F1092" t="s">
        <v>30</v>
      </c>
      <c r="G1092" t="s">
        <v>25</v>
      </c>
      <c r="H1092" s="1">
        <v>45285</v>
      </c>
      <c r="I1092" t="s">
        <v>33</v>
      </c>
      <c r="J1092">
        <v>41</v>
      </c>
      <c r="K1092">
        <v>4</v>
      </c>
      <c r="L1092">
        <v>958.38</v>
      </c>
      <c r="M1092">
        <v>65.94</v>
      </c>
      <c r="N1092" t="s">
        <v>47</v>
      </c>
      <c r="O1092">
        <v>1</v>
      </c>
      <c r="P1092" t="str" cm="1">
        <f t="array" ref="P1092">_xlfn.IFS(C1092&lt;25,"18-24", C1092&lt;=35,"25-35", C1092&lt;=50,"36-50",TRUE,"50+")</f>
        <v>36-50</v>
      </c>
      <c r="Q1092" t="str">
        <f t="shared" si="119"/>
        <v>new</v>
      </c>
      <c r="R1092" t="str">
        <f t="shared" si="120"/>
        <v>high value</v>
      </c>
      <c r="S1092" t="str">
        <f t="shared" si="121"/>
        <v>Low</v>
      </c>
      <c r="T1092" t="str">
        <f t="shared" si="122"/>
        <v>Dec</v>
      </c>
      <c r="U1092">
        <f t="shared" si="123"/>
        <v>2023</v>
      </c>
      <c r="V1092" t="str">
        <f t="shared" si="124"/>
        <v>0-5</v>
      </c>
      <c r="W1092" t="str">
        <f t="shared" si="125"/>
        <v>Medium</v>
      </c>
    </row>
    <row r="1093" spans="1:23" x14ac:dyDescent="0.3">
      <c r="A1093">
        <v>601092</v>
      </c>
      <c r="B1093">
        <v>53308</v>
      </c>
      <c r="C1093">
        <v>63</v>
      </c>
      <c r="D1093" t="s">
        <v>7</v>
      </c>
      <c r="E1093" t="s">
        <v>8</v>
      </c>
      <c r="F1093" t="s">
        <v>26</v>
      </c>
      <c r="G1093" t="s">
        <v>25</v>
      </c>
      <c r="H1093" s="1">
        <v>44922</v>
      </c>
      <c r="I1093" t="s">
        <v>33</v>
      </c>
      <c r="J1093">
        <v>74</v>
      </c>
      <c r="K1093">
        <v>3.1</v>
      </c>
      <c r="L1093">
        <v>597.39</v>
      </c>
      <c r="M1093">
        <v>42.33</v>
      </c>
      <c r="N1093" t="s">
        <v>47</v>
      </c>
      <c r="O1093">
        <v>1</v>
      </c>
      <c r="P1093" t="str" cm="1">
        <f t="array" ref="P1093">_xlfn.IFS(C1093&lt;25,"18-24", C1093&lt;=35,"25-35", C1093&lt;=50,"36-50",TRUE,"50+")</f>
        <v>50+</v>
      </c>
      <c r="Q1093" t="str">
        <f t="shared" si="119"/>
        <v>new</v>
      </c>
      <c r="R1093" t="str">
        <f t="shared" si="120"/>
        <v>high value</v>
      </c>
      <c r="S1093" t="str">
        <f t="shared" si="121"/>
        <v>Low</v>
      </c>
      <c r="T1093" t="str">
        <f t="shared" si="122"/>
        <v>Dec</v>
      </c>
      <c r="U1093">
        <f t="shared" si="123"/>
        <v>2022</v>
      </c>
      <c r="V1093" t="str">
        <f t="shared" si="124"/>
        <v>0-5</v>
      </c>
      <c r="W1093" t="str">
        <f t="shared" si="125"/>
        <v>Slow</v>
      </c>
    </row>
    <row r="1094" spans="1:23" x14ac:dyDescent="0.3">
      <c r="A1094">
        <v>601093</v>
      </c>
      <c r="B1094">
        <v>61103</v>
      </c>
      <c r="C1094">
        <v>63</v>
      </c>
      <c r="D1094" t="s">
        <v>7</v>
      </c>
      <c r="E1094" t="s">
        <v>15</v>
      </c>
      <c r="F1094" t="s">
        <v>18</v>
      </c>
      <c r="G1094" t="s">
        <v>21</v>
      </c>
      <c r="H1094" s="1">
        <v>45577</v>
      </c>
      <c r="I1094" t="s">
        <v>33</v>
      </c>
      <c r="J1094">
        <v>60</v>
      </c>
      <c r="K1094">
        <v>11.9</v>
      </c>
      <c r="L1094">
        <v>823.21</v>
      </c>
      <c r="M1094">
        <v>99.75</v>
      </c>
      <c r="N1094" t="s">
        <v>47</v>
      </c>
      <c r="O1094">
        <v>3</v>
      </c>
      <c r="P1094" t="str" cm="1">
        <f t="array" ref="P1094">_xlfn.IFS(C1094&lt;25,"18-24", C1094&lt;=35,"25-35", C1094&lt;=50,"36-50",TRUE,"50+")</f>
        <v>50+</v>
      </c>
      <c r="Q1094" t="str">
        <f t="shared" si="119"/>
        <v>new</v>
      </c>
      <c r="R1094" t="str">
        <f t="shared" si="120"/>
        <v>high value</v>
      </c>
      <c r="S1094" t="str">
        <f t="shared" si="121"/>
        <v>medium</v>
      </c>
      <c r="T1094" t="str">
        <f t="shared" si="122"/>
        <v>Oct</v>
      </c>
      <c r="U1094">
        <f t="shared" si="123"/>
        <v>2024</v>
      </c>
      <c r="V1094" t="str">
        <f t="shared" si="124"/>
        <v>10-15</v>
      </c>
      <c r="W1094" t="str">
        <f t="shared" si="125"/>
        <v>Slow</v>
      </c>
    </row>
    <row r="1095" spans="1:23" x14ac:dyDescent="0.3">
      <c r="A1095">
        <v>601094</v>
      </c>
      <c r="B1095">
        <v>35588</v>
      </c>
      <c r="C1095">
        <v>22</v>
      </c>
      <c r="D1095" t="s">
        <v>7</v>
      </c>
      <c r="E1095" t="s">
        <v>16</v>
      </c>
      <c r="F1095" t="s">
        <v>22</v>
      </c>
      <c r="G1095" t="s">
        <v>31</v>
      </c>
      <c r="H1095" s="1">
        <v>45182</v>
      </c>
      <c r="I1095" t="s">
        <v>33</v>
      </c>
      <c r="J1095">
        <v>42</v>
      </c>
      <c r="K1095">
        <v>3.5</v>
      </c>
      <c r="L1095">
        <v>1386.33</v>
      </c>
      <c r="M1095">
        <v>69.790000000000006</v>
      </c>
      <c r="N1095" t="s">
        <v>47</v>
      </c>
      <c r="O1095">
        <v>2</v>
      </c>
      <c r="P1095" t="str" cm="1">
        <f t="array" ref="P1095">_xlfn.IFS(C1095&lt;25,"18-24", C1095&lt;=35,"25-35", C1095&lt;=50,"36-50",TRUE,"50+")</f>
        <v>18-24</v>
      </c>
      <c r="Q1095" t="str">
        <f t="shared" si="119"/>
        <v>new</v>
      </c>
      <c r="R1095" t="str">
        <f t="shared" si="120"/>
        <v>high value</v>
      </c>
      <c r="S1095" t="str">
        <f t="shared" si="121"/>
        <v>Low</v>
      </c>
      <c r="T1095" t="str">
        <f t="shared" si="122"/>
        <v>Sep</v>
      </c>
      <c r="U1095">
        <f t="shared" si="123"/>
        <v>2023</v>
      </c>
      <c r="V1095" t="str">
        <f t="shared" si="124"/>
        <v>0-5</v>
      </c>
      <c r="W1095" t="str">
        <f t="shared" si="125"/>
        <v>Medium</v>
      </c>
    </row>
    <row r="1096" spans="1:23" x14ac:dyDescent="0.3">
      <c r="A1096">
        <v>601095</v>
      </c>
      <c r="B1096">
        <v>86227</v>
      </c>
      <c r="C1096">
        <v>32</v>
      </c>
      <c r="D1096" t="s">
        <v>4</v>
      </c>
      <c r="E1096" t="s">
        <v>15</v>
      </c>
      <c r="F1096" t="s">
        <v>30</v>
      </c>
      <c r="G1096" t="s">
        <v>23</v>
      </c>
      <c r="H1096" s="1">
        <v>44887</v>
      </c>
      <c r="I1096" t="s">
        <v>34</v>
      </c>
      <c r="J1096">
        <v>24</v>
      </c>
      <c r="K1096">
        <v>4</v>
      </c>
      <c r="L1096">
        <v>1001.34</v>
      </c>
      <c r="M1096">
        <v>82.03</v>
      </c>
      <c r="N1096" t="s">
        <v>47</v>
      </c>
      <c r="O1096">
        <v>2</v>
      </c>
      <c r="P1096" t="str" cm="1">
        <f t="array" ref="P1096">_xlfn.IFS(C1096&lt;25,"18-24", C1096&lt;=35,"25-35", C1096&lt;=50,"36-50",TRUE,"50+")</f>
        <v>25-35</v>
      </c>
      <c r="Q1096" t="str">
        <f t="shared" si="119"/>
        <v>new</v>
      </c>
      <c r="R1096" t="str">
        <f t="shared" si="120"/>
        <v>high value</v>
      </c>
      <c r="S1096" t="str">
        <f t="shared" si="121"/>
        <v>Low</v>
      </c>
      <c r="T1096" t="str">
        <f t="shared" si="122"/>
        <v>Nov</v>
      </c>
      <c r="U1096">
        <f t="shared" si="123"/>
        <v>2022</v>
      </c>
      <c r="V1096" t="str">
        <f t="shared" si="124"/>
        <v>0-5</v>
      </c>
      <c r="W1096" t="str">
        <f t="shared" si="125"/>
        <v>Fast</v>
      </c>
    </row>
    <row r="1097" spans="1:23" x14ac:dyDescent="0.3">
      <c r="A1097">
        <v>601096</v>
      </c>
      <c r="B1097">
        <v>86909</v>
      </c>
      <c r="C1097">
        <v>53</v>
      </c>
      <c r="D1097" t="s">
        <v>7</v>
      </c>
      <c r="E1097" t="s">
        <v>11</v>
      </c>
      <c r="F1097" t="s">
        <v>28</v>
      </c>
      <c r="G1097" t="s">
        <v>21</v>
      </c>
      <c r="H1097" s="1">
        <v>45226</v>
      </c>
      <c r="I1097" t="s">
        <v>33</v>
      </c>
      <c r="J1097">
        <v>22</v>
      </c>
      <c r="K1097">
        <v>8.5</v>
      </c>
      <c r="L1097">
        <v>861.04</v>
      </c>
      <c r="M1097">
        <v>103.34</v>
      </c>
      <c r="N1097" t="s">
        <v>47</v>
      </c>
      <c r="O1097">
        <v>3</v>
      </c>
      <c r="P1097" t="str" cm="1">
        <f t="array" ref="P1097">_xlfn.IFS(C1097&lt;25,"18-24", C1097&lt;=35,"25-35", C1097&lt;=50,"36-50",TRUE,"50+")</f>
        <v>50+</v>
      </c>
      <c r="Q1097" t="str">
        <f t="shared" si="119"/>
        <v>repeat</v>
      </c>
      <c r="R1097" t="str">
        <f t="shared" si="120"/>
        <v>high value</v>
      </c>
      <c r="S1097" t="str">
        <f t="shared" si="121"/>
        <v>medium</v>
      </c>
      <c r="T1097" t="str">
        <f t="shared" si="122"/>
        <v>Oct</v>
      </c>
      <c r="U1097">
        <f t="shared" si="123"/>
        <v>2023</v>
      </c>
      <c r="V1097" t="str">
        <f t="shared" si="124"/>
        <v>5-10</v>
      </c>
      <c r="W1097" t="str">
        <f t="shared" si="125"/>
        <v>Fast</v>
      </c>
    </row>
    <row r="1098" spans="1:23" x14ac:dyDescent="0.3">
      <c r="A1098">
        <v>601097</v>
      </c>
      <c r="B1098">
        <v>64228</v>
      </c>
      <c r="C1098">
        <v>60</v>
      </c>
      <c r="D1098" t="s">
        <v>7</v>
      </c>
      <c r="E1098" t="s">
        <v>15</v>
      </c>
      <c r="F1098" t="s">
        <v>22</v>
      </c>
      <c r="G1098" t="s">
        <v>21</v>
      </c>
      <c r="H1098" s="1">
        <v>45634</v>
      </c>
      <c r="I1098" t="s">
        <v>34</v>
      </c>
      <c r="J1098">
        <v>66</v>
      </c>
      <c r="K1098">
        <v>3</v>
      </c>
      <c r="L1098">
        <v>441.37</v>
      </c>
      <c r="M1098">
        <v>21</v>
      </c>
      <c r="N1098" t="s">
        <v>50</v>
      </c>
      <c r="O1098">
        <v>4</v>
      </c>
      <c r="P1098" t="str" cm="1">
        <f t="array" ref="P1098">_xlfn.IFS(C1098&lt;25,"18-24", C1098&lt;=35,"25-35", C1098&lt;=50,"36-50",TRUE,"50+")</f>
        <v>50+</v>
      </c>
      <c r="Q1098" t="str">
        <f t="shared" si="119"/>
        <v>new</v>
      </c>
      <c r="R1098" t="str">
        <f t="shared" si="120"/>
        <v>medium</v>
      </c>
      <c r="S1098" t="str">
        <f t="shared" si="121"/>
        <v>medium</v>
      </c>
      <c r="T1098" t="str">
        <f t="shared" si="122"/>
        <v>Dec</v>
      </c>
      <c r="U1098">
        <f t="shared" si="123"/>
        <v>2024</v>
      </c>
      <c r="V1098" t="str">
        <f t="shared" si="124"/>
        <v>0-5</v>
      </c>
      <c r="W1098" t="str">
        <f t="shared" si="125"/>
        <v>Slow</v>
      </c>
    </row>
    <row r="1099" spans="1:23" x14ac:dyDescent="0.3">
      <c r="A1099">
        <v>601098</v>
      </c>
      <c r="B1099">
        <v>38388</v>
      </c>
      <c r="C1099">
        <v>45</v>
      </c>
      <c r="D1099" t="s">
        <v>4</v>
      </c>
      <c r="E1099" t="s">
        <v>8</v>
      </c>
      <c r="F1099" t="s">
        <v>26</v>
      </c>
      <c r="G1099" t="s">
        <v>27</v>
      </c>
      <c r="H1099" s="1">
        <v>44852</v>
      </c>
      <c r="I1099" t="s">
        <v>34</v>
      </c>
      <c r="J1099">
        <v>61</v>
      </c>
      <c r="K1099">
        <v>4.9000000000000004</v>
      </c>
      <c r="L1099">
        <v>1416.02</v>
      </c>
      <c r="M1099">
        <v>78.12</v>
      </c>
      <c r="N1099" t="s">
        <v>50</v>
      </c>
      <c r="O1099">
        <v>2</v>
      </c>
      <c r="P1099" t="str" cm="1">
        <f t="array" ref="P1099">_xlfn.IFS(C1099&lt;25,"18-24", C1099&lt;=35,"25-35", C1099&lt;=50,"36-50",TRUE,"50+")</f>
        <v>36-50</v>
      </c>
      <c r="Q1099" t="str">
        <f t="shared" si="119"/>
        <v>new</v>
      </c>
      <c r="R1099" t="str">
        <f t="shared" si="120"/>
        <v>high value</v>
      </c>
      <c r="S1099" t="str">
        <f t="shared" si="121"/>
        <v>Low</v>
      </c>
      <c r="T1099" t="str">
        <f t="shared" si="122"/>
        <v>Oct</v>
      </c>
      <c r="U1099">
        <f t="shared" si="123"/>
        <v>2022</v>
      </c>
      <c r="V1099" t="str">
        <f t="shared" si="124"/>
        <v>0-5</v>
      </c>
      <c r="W1099" t="str">
        <f t="shared" si="125"/>
        <v>Slow</v>
      </c>
    </row>
    <row r="1100" spans="1:23" x14ac:dyDescent="0.3">
      <c r="A1100">
        <v>601099</v>
      </c>
      <c r="B1100">
        <v>91554</v>
      </c>
      <c r="C1100">
        <v>53</v>
      </c>
      <c r="D1100" t="s">
        <v>4</v>
      </c>
      <c r="E1100" t="s">
        <v>15</v>
      </c>
      <c r="F1100" t="s">
        <v>28</v>
      </c>
      <c r="G1100" t="s">
        <v>31</v>
      </c>
      <c r="H1100" s="1">
        <v>45081</v>
      </c>
      <c r="I1100" t="s">
        <v>34</v>
      </c>
      <c r="J1100">
        <v>76</v>
      </c>
      <c r="K1100">
        <v>11.2</v>
      </c>
      <c r="L1100">
        <v>977.87</v>
      </c>
      <c r="M1100">
        <v>104.75</v>
      </c>
      <c r="N1100" t="s">
        <v>50</v>
      </c>
      <c r="O1100">
        <v>2</v>
      </c>
      <c r="P1100" t="str" cm="1">
        <f t="array" ref="P1100">_xlfn.IFS(C1100&lt;25,"18-24", C1100&lt;=35,"25-35", C1100&lt;=50,"36-50",TRUE,"50+")</f>
        <v>50+</v>
      </c>
      <c r="Q1100" t="str">
        <f t="shared" si="119"/>
        <v>new</v>
      </c>
      <c r="R1100" t="str">
        <f t="shared" si="120"/>
        <v>high value</v>
      </c>
      <c r="S1100" t="str">
        <f t="shared" si="121"/>
        <v>Low</v>
      </c>
      <c r="T1100" t="str">
        <f t="shared" si="122"/>
        <v>Jun</v>
      </c>
      <c r="U1100">
        <f t="shared" si="123"/>
        <v>2023</v>
      </c>
      <c r="V1100" t="str">
        <f t="shared" si="124"/>
        <v>10-15</v>
      </c>
      <c r="W1100" t="str">
        <f t="shared" si="125"/>
        <v>Slow</v>
      </c>
    </row>
    <row r="1101" spans="1:23" x14ac:dyDescent="0.3">
      <c r="A1101">
        <v>601100</v>
      </c>
      <c r="B1101">
        <v>79720</v>
      </c>
      <c r="C1101">
        <v>36</v>
      </c>
      <c r="D1101" t="s">
        <v>7</v>
      </c>
      <c r="E1101" t="s">
        <v>5</v>
      </c>
      <c r="F1101" t="s">
        <v>28</v>
      </c>
      <c r="G1101" t="s">
        <v>23</v>
      </c>
      <c r="H1101" s="1">
        <v>45627</v>
      </c>
      <c r="I1101" t="s">
        <v>33</v>
      </c>
      <c r="J1101">
        <v>78</v>
      </c>
      <c r="K1101">
        <v>6.5</v>
      </c>
      <c r="L1101">
        <v>1095.19</v>
      </c>
      <c r="M1101">
        <v>99.73</v>
      </c>
      <c r="N1101" t="s">
        <v>49</v>
      </c>
      <c r="O1101">
        <v>2</v>
      </c>
      <c r="P1101" t="str" cm="1">
        <f t="array" ref="P1101">_xlfn.IFS(C1101&lt;25,"18-24", C1101&lt;=35,"25-35", C1101&lt;=50,"36-50",TRUE,"50+")</f>
        <v>36-50</v>
      </c>
      <c r="Q1101" t="str">
        <f t="shared" si="119"/>
        <v>new</v>
      </c>
      <c r="R1101" t="str">
        <f t="shared" si="120"/>
        <v>high value</v>
      </c>
      <c r="S1101" t="str">
        <f t="shared" si="121"/>
        <v>Low</v>
      </c>
      <c r="T1101" t="str">
        <f t="shared" si="122"/>
        <v>Dec</v>
      </c>
      <c r="U1101">
        <f t="shared" si="123"/>
        <v>2024</v>
      </c>
      <c r="V1101" t="str">
        <f t="shared" si="124"/>
        <v>5-10</v>
      </c>
      <c r="W1101" t="str">
        <f t="shared" si="125"/>
        <v>Slow</v>
      </c>
    </row>
    <row r="1102" spans="1:23" x14ac:dyDescent="0.3">
      <c r="A1102">
        <v>601101</v>
      </c>
      <c r="B1102">
        <v>98056</v>
      </c>
      <c r="C1102">
        <v>43</v>
      </c>
      <c r="D1102" t="s">
        <v>4</v>
      </c>
      <c r="E1102" t="s">
        <v>5</v>
      </c>
      <c r="F1102" t="s">
        <v>32</v>
      </c>
      <c r="G1102" t="s">
        <v>27</v>
      </c>
      <c r="H1102" s="1">
        <v>44852</v>
      </c>
      <c r="I1102" t="s">
        <v>33</v>
      </c>
      <c r="J1102">
        <v>31</v>
      </c>
      <c r="K1102">
        <v>4.3</v>
      </c>
      <c r="L1102">
        <v>233.58</v>
      </c>
      <c r="M1102">
        <v>61.02</v>
      </c>
      <c r="N1102" t="s">
        <v>49</v>
      </c>
      <c r="O1102">
        <v>5</v>
      </c>
      <c r="P1102" t="str" cm="1">
        <f t="array" ref="P1102">_xlfn.IFS(C1102&lt;25,"18-24", C1102&lt;=35,"25-35", C1102&lt;=50,"36-50",TRUE,"50+")</f>
        <v>36-50</v>
      </c>
      <c r="Q1102" t="str">
        <f t="shared" si="119"/>
        <v>repeat</v>
      </c>
      <c r="R1102" t="str">
        <f t="shared" si="120"/>
        <v>low</v>
      </c>
      <c r="S1102" t="str">
        <f t="shared" si="121"/>
        <v>High</v>
      </c>
      <c r="T1102" t="str">
        <f t="shared" si="122"/>
        <v>Oct</v>
      </c>
      <c r="U1102">
        <f t="shared" si="123"/>
        <v>2022</v>
      </c>
      <c r="V1102" t="str">
        <f t="shared" si="124"/>
        <v>0-5</v>
      </c>
      <c r="W1102" t="str">
        <f t="shared" si="125"/>
        <v>Medium</v>
      </c>
    </row>
    <row r="1103" spans="1:23" x14ac:dyDescent="0.3">
      <c r="A1103">
        <v>601102</v>
      </c>
      <c r="B1103">
        <v>54109</v>
      </c>
      <c r="C1103">
        <v>33</v>
      </c>
      <c r="D1103" t="s">
        <v>4</v>
      </c>
      <c r="E1103" t="s">
        <v>8</v>
      </c>
      <c r="F1103" t="s">
        <v>26</v>
      </c>
      <c r="G1103" t="s">
        <v>27</v>
      </c>
      <c r="H1103" s="1">
        <v>45480</v>
      </c>
      <c r="I1103" t="s">
        <v>34</v>
      </c>
      <c r="J1103">
        <v>53</v>
      </c>
      <c r="K1103">
        <v>13.1</v>
      </c>
      <c r="L1103">
        <v>1257.78</v>
      </c>
      <c r="M1103">
        <v>84.78</v>
      </c>
      <c r="N1103" t="s">
        <v>50</v>
      </c>
      <c r="O1103">
        <v>1</v>
      </c>
      <c r="P1103" t="str" cm="1">
        <f t="array" ref="P1103">_xlfn.IFS(C1103&lt;25,"18-24", C1103&lt;=35,"25-35", C1103&lt;=50,"36-50",TRUE,"50+")</f>
        <v>25-35</v>
      </c>
      <c r="Q1103" t="str">
        <f t="shared" si="119"/>
        <v>new</v>
      </c>
      <c r="R1103" t="str">
        <f t="shared" si="120"/>
        <v>high value</v>
      </c>
      <c r="S1103" t="str">
        <f t="shared" si="121"/>
        <v>Low</v>
      </c>
      <c r="T1103" t="str">
        <f t="shared" si="122"/>
        <v>Jul</v>
      </c>
      <c r="U1103">
        <f t="shared" si="123"/>
        <v>2024</v>
      </c>
      <c r="V1103" t="str">
        <f t="shared" si="124"/>
        <v>10-15</v>
      </c>
      <c r="W1103" t="str">
        <f t="shared" si="125"/>
        <v>Slow</v>
      </c>
    </row>
    <row r="1104" spans="1:23" x14ac:dyDescent="0.3">
      <c r="A1104">
        <v>601103</v>
      </c>
      <c r="B1104">
        <v>37304</v>
      </c>
      <c r="C1104">
        <v>59</v>
      </c>
      <c r="D1104" t="s">
        <v>7</v>
      </c>
      <c r="E1104" t="s">
        <v>8</v>
      </c>
      <c r="F1104" t="s">
        <v>30</v>
      </c>
      <c r="G1104" t="s">
        <v>27</v>
      </c>
      <c r="H1104" s="1">
        <v>45287</v>
      </c>
      <c r="I1104" t="s">
        <v>34</v>
      </c>
      <c r="J1104">
        <v>76</v>
      </c>
      <c r="K1104">
        <v>10.4</v>
      </c>
      <c r="L1104">
        <v>1412.18</v>
      </c>
      <c r="M1104">
        <v>33.31</v>
      </c>
      <c r="N1104" t="s">
        <v>47</v>
      </c>
      <c r="O1104">
        <v>4</v>
      </c>
      <c r="P1104" t="str" cm="1">
        <f t="array" ref="P1104">_xlfn.IFS(C1104&lt;25,"18-24", C1104&lt;=35,"25-35", C1104&lt;=50,"36-50",TRUE,"50+")</f>
        <v>50+</v>
      </c>
      <c r="Q1104" t="str">
        <f t="shared" si="119"/>
        <v>new</v>
      </c>
      <c r="R1104" t="str">
        <f t="shared" si="120"/>
        <v>high value</v>
      </c>
      <c r="S1104" t="str">
        <f t="shared" si="121"/>
        <v>medium</v>
      </c>
      <c r="T1104" t="str">
        <f t="shared" si="122"/>
        <v>Dec</v>
      </c>
      <c r="U1104">
        <f t="shared" si="123"/>
        <v>2023</v>
      </c>
      <c r="V1104" t="str">
        <f t="shared" si="124"/>
        <v>10-15</v>
      </c>
      <c r="W1104" t="str">
        <f t="shared" si="125"/>
        <v>Slow</v>
      </c>
    </row>
    <row r="1105" spans="1:23" x14ac:dyDescent="0.3">
      <c r="A1105">
        <v>601104</v>
      </c>
      <c r="B1105">
        <v>91464</v>
      </c>
      <c r="C1105">
        <v>20</v>
      </c>
      <c r="D1105" t="s">
        <v>7</v>
      </c>
      <c r="E1105" t="s">
        <v>5</v>
      </c>
      <c r="F1105" t="s">
        <v>32</v>
      </c>
      <c r="G1105" t="s">
        <v>27</v>
      </c>
      <c r="H1105" s="1">
        <v>45227</v>
      </c>
      <c r="I1105" t="s">
        <v>34</v>
      </c>
      <c r="J1105">
        <v>73</v>
      </c>
      <c r="K1105">
        <v>2.1</v>
      </c>
      <c r="L1105">
        <v>546.22</v>
      </c>
      <c r="M1105">
        <v>85.47</v>
      </c>
      <c r="N1105" t="s">
        <v>49</v>
      </c>
      <c r="O1105">
        <v>4</v>
      </c>
      <c r="P1105" t="str" cm="1">
        <f t="array" ref="P1105">_xlfn.IFS(C1105&lt;25,"18-24", C1105&lt;=35,"25-35", C1105&lt;=50,"36-50",TRUE,"50+")</f>
        <v>18-24</v>
      </c>
      <c r="Q1105" t="str">
        <f t="shared" si="119"/>
        <v>new</v>
      </c>
      <c r="R1105" t="str">
        <f t="shared" si="120"/>
        <v>high value</v>
      </c>
      <c r="S1105" t="str">
        <f t="shared" si="121"/>
        <v>medium</v>
      </c>
      <c r="T1105" t="str">
        <f t="shared" si="122"/>
        <v>Oct</v>
      </c>
      <c r="U1105">
        <f t="shared" si="123"/>
        <v>2023</v>
      </c>
      <c r="V1105" t="str">
        <f t="shared" si="124"/>
        <v>0-5</v>
      </c>
      <c r="W1105" t="str">
        <f t="shared" si="125"/>
        <v>Slow</v>
      </c>
    </row>
    <row r="1106" spans="1:23" x14ac:dyDescent="0.3">
      <c r="A1106">
        <v>601105</v>
      </c>
      <c r="B1106">
        <v>97968</v>
      </c>
      <c r="C1106">
        <v>40</v>
      </c>
      <c r="D1106" t="s">
        <v>4</v>
      </c>
      <c r="E1106" t="s">
        <v>11</v>
      </c>
      <c r="F1106" t="s">
        <v>30</v>
      </c>
      <c r="G1106" t="s">
        <v>21</v>
      </c>
      <c r="H1106" s="1">
        <v>44739</v>
      </c>
      <c r="I1106" t="s">
        <v>34</v>
      </c>
      <c r="J1106">
        <v>46</v>
      </c>
      <c r="K1106">
        <v>1.6</v>
      </c>
      <c r="L1106">
        <v>659.96</v>
      </c>
      <c r="M1106">
        <v>92.84</v>
      </c>
      <c r="N1106" t="s">
        <v>50</v>
      </c>
      <c r="O1106">
        <v>3</v>
      </c>
      <c r="P1106" t="str" cm="1">
        <f t="array" ref="P1106">_xlfn.IFS(C1106&lt;25,"18-24", C1106&lt;=35,"25-35", C1106&lt;=50,"36-50",TRUE,"50+")</f>
        <v>36-50</v>
      </c>
      <c r="Q1106" t="str">
        <f t="shared" si="119"/>
        <v>new</v>
      </c>
      <c r="R1106" t="str">
        <f t="shared" si="120"/>
        <v>high value</v>
      </c>
      <c r="S1106" t="str">
        <f t="shared" si="121"/>
        <v>medium</v>
      </c>
      <c r="T1106" t="str">
        <f t="shared" si="122"/>
        <v>Jun</v>
      </c>
      <c r="U1106">
        <f t="shared" si="123"/>
        <v>2022</v>
      </c>
      <c r="V1106" t="str">
        <f t="shared" si="124"/>
        <v>0-5</v>
      </c>
      <c r="W1106" t="str">
        <f t="shared" si="125"/>
        <v>Slow</v>
      </c>
    </row>
    <row r="1107" spans="1:23" x14ac:dyDescent="0.3">
      <c r="A1107">
        <v>601106</v>
      </c>
      <c r="B1107">
        <v>88312</v>
      </c>
      <c r="C1107">
        <v>30</v>
      </c>
      <c r="D1107" t="s">
        <v>4</v>
      </c>
      <c r="E1107" t="s">
        <v>16</v>
      </c>
      <c r="F1107" t="s">
        <v>19</v>
      </c>
      <c r="G1107" t="s">
        <v>31</v>
      </c>
      <c r="H1107" s="1">
        <v>45267</v>
      </c>
      <c r="I1107" t="s">
        <v>33</v>
      </c>
      <c r="J1107">
        <v>22</v>
      </c>
      <c r="K1107">
        <v>4.8</v>
      </c>
      <c r="L1107">
        <v>615.92999999999995</v>
      </c>
      <c r="M1107">
        <v>66.14</v>
      </c>
      <c r="N1107" t="s">
        <v>50</v>
      </c>
      <c r="O1107">
        <v>1</v>
      </c>
      <c r="P1107" t="str" cm="1">
        <f t="array" ref="P1107">_xlfn.IFS(C1107&lt;25,"18-24", C1107&lt;=35,"25-35", C1107&lt;=50,"36-50",TRUE,"50+")</f>
        <v>25-35</v>
      </c>
      <c r="Q1107" t="str">
        <f t="shared" si="119"/>
        <v>new</v>
      </c>
      <c r="R1107" t="str">
        <f t="shared" si="120"/>
        <v>high value</v>
      </c>
      <c r="S1107" t="str">
        <f t="shared" si="121"/>
        <v>Low</v>
      </c>
      <c r="T1107" t="str">
        <f t="shared" si="122"/>
        <v>Dec</v>
      </c>
      <c r="U1107">
        <f t="shared" si="123"/>
        <v>2023</v>
      </c>
      <c r="V1107" t="str">
        <f t="shared" si="124"/>
        <v>0-5</v>
      </c>
      <c r="W1107" t="str">
        <f t="shared" si="125"/>
        <v>Fast</v>
      </c>
    </row>
    <row r="1108" spans="1:23" x14ac:dyDescent="0.3">
      <c r="A1108">
        <v>601107</v>
      </c>
      <c r="B1108">
        <v>17754</v>
      </c>
      <c r="C1108">
        <v>28</v>
      </c>
      <c r="D1108" t="s">
        <v>4</v>
      </c>
      <c r="E1108" t="s">
        <v>11</v>
      </c>
      <c r="F1108" t="s">
        <v>19</v>
      </c>
      <c r="G1108" t="s">
        <v>27</v>
      </c>
      <c r="H1108" s="1">
        <v>45169</v>
      </c>
      <c r="I1108" t="s">
        <v>34</v>
      </c>
      <c r="J1108">
        <v>33</v>
      </c>
      <c r="K1108">
        <v>8.1999999999999993</v>
      </c>
      <c r="L1108">
        <v>798.31</v>
      </c>
      <c r="M1108">
        <v>65</v>
      </c>
      <c r="N1108" t="s">
        <v>50</v>
      </c>
      <c r="O1108">
        <v>1</v>
      </c>
      <c r="P1108" t="str" cm="1">
        <f t="array" ref="P1108">_xlfn.IFS(C1108&lt;25,"18-24", C1108&lt;=35,"25-35", C1108&lt;=50,"36-50",TRUE,"50+")</f>
        <v>25-35</v>
      </c>
      <c r="Q1108" t="str">
        <f t="shared" si="119"/>
        <v>new</v>
      </c>
      <c r="R1108" t="str">
        <f t="shared" si="120"/>
        <v>high value</v>
      </c>
      <c r="S1108" t="str">
        <f t="shared" si="121"/>
        <v>Low</v>
      </c>
      <c r="T1108" t="str">
        <f t="shared" si="122"/>
        <v>Aug</v>
      </c>
      <c r="U1108">
        <f t="shared" si="123"/>
        <v>2023</v>
      </c>
      <c r="V1108" t="str">
        <f t="shared" si="124"/>
        <v>5-10</v>
      </c>
      <c r="W1108" t="str">
        <f t="shared" si="125"/>
        <v>Medium</v>
      </c>
    </row>
    <row r="1109" spans="1:23" x14ac:dyDescent="0.3">
      <c r="A1109">
        <v>601108</v>
      </c>
      <c r="B1109">
        <v>71851</v>
      </c>
      <c r="C1109">
        <v>22</v>
      </c>
      <c r="D1109" t="s">
        <v>7</v>
      </c>
      <c r="E1109" t="s">
        <v>5</v>
      </c>
      <c r="F1109" t="s">
        <v>26</v>
      </c>
      <c r="G1109" t="s">
        <v>21</v>
      </c>
      <c r="H1109" s="1">
        <v>45166</v>
      </c>
      <c r="I1109" t="s">
        <v>34</v>
      </c>
      <c r="J1109">
        <v>45</v>
      </c>
      <c r="K1109">
        <v>3.5</v>
      </c>
      <c r="L1109">
        <v>1202.1300000000001</v>
      </c>
      <c r="M1109">
        <v>67.099999999999994</v>
      </c>
      <c r="N1109" t="s">
        <v>47</v>
      </c>
      <c r="O1109">
        <v>1</v>
      </c>
      <c r="P1109" t="str" cm="1">
        <f t="array" ref="P1109">_xlfn.IFS(C1109&lt;25,"18-24", C1109&lt;=35,"25-35", C1109&lt;=50,"36-50",TRUE,"50+")</f>
        <v>18-24</v>
      </c>
      <c r="Q1109" t="str">
        <f t="shared" si="119"/>
        <v>new</v>
      </c>
      <c r="R1109" t="str">
        <f t="shared" si="120"/>
        <v>high value</v>
      </c>
      <c r="S1109" t="str">
        <f t="shared" si="121"/>
        <v>Low</v>
      </c>
      <c r="T1109" t="str">
        <f t="shared" si="122"/>
        <v>Aug</v>
      </c>
      <c r="U1109">
        <f t="shared" si="123"/>
        <v>2023</v>
      </c>
      <c r="V1109" t="str">
        <f t="shared" si="124"/>
        <v>0-5</v>
      </c>
      <c r="W1109" t="str">
        <f t="shared" si="125"/>
        <v>Medium</v>
      </c>
    </row>
    <row r="1110" spans="1:23" x14ac:dyDescent="0.3">
      <c r="A1110">
        <v>601109</v>
      </c>
      <c r="B1110">
        <v>10039</v>
      </c>
      <c r="C1110">
        <v>45</v>
      </c>
      <c r="D1110" t="s">
        <v>4</v>
      </c>
      <c r="E1110" t="s">
        <v>11</v>
      </c>
      <c r="F1110" t="s">
        <v>18</v>
      </c>
      <c r="G1110" t="s">
        <v>23</v>
      </c>
      <c r="H1110" s="1">
        <v>45026</v>
      </c>
      <c r="I1110" t="s">
        <v>33</v>
      </c>
      <c r="J1110">
        <v>32</v>
      </c>
      <c r="K1110">
        <v>4.4000000000000004</v>
      </c>
      <c r="L1110">
        <v>1478</v>
      </c>
      <c r="M1110">
        <v>78.66</v>
      </c>
      <c r="N1110" t="s">
        <v>48</v>
      </c>
      <c r="O1110">
        <v>1</v>
      </c>
      <c r="P1110" t="str" cm="1">
        <f t="array" ref="P1110">_xlfn.IFS(C1110&lt;25,"18-24", C1110&lt;=35,"25-35", C1110&lt;=50,"36-50",TRUE,"50+")</f>
        <v>36-50</v>
      </c>
      <c r="Q1110" t="str">
        <f t="shared" si="119"/>
        <v>new</v>
      </c>
      <c r="R1110" t="str">
        <f t="shared" si="120"/>
        <v>high value</v>
      </c>
      <c r="S1110" t="str">
        <f t="shared" si="121"/>
        <v>Low</v>
      </c>
      <c r="T1110" t="str">
        <f t="shared" si="122"/>
        <v>Apr</v>
      </c>
      <c r="U1110">
        <f t="shared" si="123"/>
        <v>2023</v>
      </c>
      <c r="V1110" t="str">
        <f t="shared" si="124"/>
        <v>0-5</v>
      </c>
      <c r="W1110" t="str">
        <f t="shared" si="125"/>
        <v>Medium</v>
      </c>
    </row>
    <row r="1111" spans="1:23" x14ac:dyDescent="0.3">
      <c r="A1111">
        <v>601110</v>
      </c>
      <c r="B1111">
        <v>85559</v>
      </c>
      <c r="C1111">
        <v>23</v>
      </c>
      <c r="D1111" t="s">
        <v>7</v>
      </c>
      <c r="E1111" t="s">
        <v>8</v>
      </c>
      <c r="F1111" t="s">
        <v>19</v>
      </c>
      <c r="G1111" t="s">
        <v>31</v>
      </c>
      <c r="H1111" s="1">
        <v>45107</v>
      </c>
      <c r="I1111" t="s">
        <v>34</v>
      </c>
      <c r="J1111">
        <v>59</v>
      </c>
      <c r="K1111">
        <v>2.2999999999999998</v>
      </c>
      <c r="L1111">
        <v>688</v>
      </c>
      <c r="M1111">
        <v>38.89</v>
      </c>
      <c r="N1111" t="s">
        <v>48</v>
      </c>
      <c r="O1111">
        <v>2</v>
      </c>
      <c r="P1111" t="str" cm="1">
        <f t="array" ref="P1111">_xlfn.IFS(C1111&lt;25,"18-24", C1111&lt;=35,"25-35", C1111&lt;=50,"36-50",TRUE,"50+")</f>
        <v>18-24</v>
      </c>
      <c r="Q1111" t="str">
        <f t="shared" si="119"/>
        <v>new</v>
      </c>
      <c r="R1111" t="str">
        <f t="shared" si="120"/>
        <v>high value</v>
      </c>
      <c r="S1111" t="str">
        <f t="shared" si="121"/>
        <v>Low</v>
      </c>
      <c r="T1111" t="str">
        <f t="shared" si="122"/>
        <v>Jun</v>
      </c>
      <c r="U1111">
        <f t="shared" si="123"/>
        <v>2023</v>
      </c>
      <c r="V1111" t="str">
        <f t="shared" si="124"/>
        <v>0-5</v>
      </c>
      <c r="W1111" t="str">
        <f t="shared" si="125"/>
        <v>Slow</v>
      </c>
    </row>
    <row r="1112" spans="1:23" x14ac:dyDescent="0.3">
      <c r="A1112">
        <v>601111</v>
      </c>
      <c r="B1112">
        <v>64209</v>
      </c>
      <c r="C1112">
        <v>36</v>
      </c>
      <c r="D1112" t="s">
        <v>4</v>
      </c>
      <c r="E1112" t="s">
        <v>11</v>
      </c>
      <c r="F1112" t="s">
        <v>22</v>
      </c>
      <c r="G1112" t="s">
        <v>27</v>
      </c>
      <c r="H1112" s="1">
        <v>45319</v>
      </c>
      <c r="I1112" t="s">
        <v>33</v>
      </c>
      <c r="J1112">
        <v>34</v>
      </c>
      <c r="K1112">
        <v>2.2999999999999998</v>
      </c>
      <c r="L1112">
        <v>337.96</v>
      </c>
      <c r="M1112">
        <v>86.45</v>
      </c>
      <c r="N1112" t="s">
        <v>49</v>
      </c>
      <c r="O1112">
        <v>3</v>
      </c>
      <c r="P1112" t="str" cm="1">
        <f t="array" ref="P1112">_xlfn.IFS(C1112&lt;25,"18-24", C1112&lt;=35,"25-35", C1112&lt;=50,"36-50",TRUE,"50+")</f>
        <v>36-50</v>
      </c>
      <c r="Q1112" t="str">
        <f t="shared" si="119"/>
        <v>new</v>
      </c>
      <c r="R1112" t="str">
        <f t="shared" si="120"/>
        <v>medium</v>
      </c>
      <c r="S1112" t="str">
        <f t="shared" si="121"/>
        <v>medium</v>
      </c>
      <c r="T1112" t="str">
        <f t="shared" si="122"/>
        <v>Jan</v>
      </c>
      <c r="U1112">
        <f t="shared" si="123"/>
        <v>2024</v>
      </c>
      <c r="V1112" t="str">
        <f t="shared" si="124"/>
        <v>0-5</v>
      </c>
      <c r="W1112" t="str">
        <f t="shared" si="125"/>
        <v>Medium</v>
      </c>
    </row>
    <row r="1113" spans="1:23" x14ac:dyDescent="0.3">
      <c r="A1113">
        <v>601112</v>
      </c>
      <c r="B1113">
        <v>15242</v>
      </c>
      <c r="C1113">
        <v>63</v>
      </c>
      <c r="D1113" t="s">
        <v>4</v>
      </c>
      <c r="E1113" t="s">
        <v>15</v>
      </c>
      <c r="F1113" t="s">
        <v>32</v>
      </c>
      <c r="G1113" t="s">
        <v>31</v>
      </c>
      <c r="H1113" s="1">
        <v>44701</v>
      </c>
      <c r="I1113" t="s">
        <v>33</v>
      </c>
      <c r="J1113">
        <v>32</v>
      </c>
      <c r="K1113">
        <v>3.3</v>
      </c>
      <c r="L1113">
        <v>1368.03</v>
      </c>
      <c r="M1113">
        <v>22.17</v>
      </c>
      <c r="N1113" t="s">
        <v>50</v>
      </c>
      <c r="O1113">
        <v>4</v>
      </c>
      <c r="P1113" t="str" cm="1">
        <f t="array" ref="P1113">_xlfn.IFS(C1113&lt;25,"18-24", C1113&lt;=35,"25-35", C1113&lt;=50,"36-50",TRUE,"50+")</f>
        <v>50+</v>
      </c>
      <c r="Q1113" t="str">
        <f t="shared" si="119"/>
        <v>new</v>
      </c>
      <c r="R1113" t="str">
        <f t="shared" si="120"/>
        <v>high value</v>
      </c>
      <c r="S1113" t="str">
        <f t="shared" si="121"/>
        <v>medium</v>
      </c>
      <c r="T1113" t="str">
        <f t="shared" si="122"/>
        <v>May</v>
      </c>
      <c r="U1113">
        <f t="shared" si="123"/>
        <v>2022</v>
      </c>
      <c r="V1113" t="str">
        <f t="shared" si="124"/>
        <v>0-5</v>
      </c>
      <c r="W1113" t="str">
        <f t="shared" si="125"/>
        <v>Medium</v>
      </c>
    </row>
    <row r="1114" spans="1:23" x14ac:dyDescent="0.3">
      <c r="A1114">
        <v>601113</v>
      </c>
      <c r="B1114">
        <v>27375</v>
      </c>
      <c r="C1114">
        <v>40</v>
      </c>
      <c r="D1114" t="s">
        <v>4</v>
      </c>
      <c r="E1114" t="s">
        <v>8</v>
      </c>
      <c r="F1114" t="s">
        <v>18</v>
      </c>
      <c r="G1114" t="s">
        <v>31</v>
      </c>
      <c r="H1114" s="1">
        <v>44605</v>
      </c>
      <c r="I1114" t="s">
        <v>34</v>
      </c>
      <c r="J1114">
        <v>87</v>
      </c>
      <c r="K1114">
        <v>12.6</v>
      </c>
      <c r="L1114">
        <v>361.84</v>
      </c>
      <c r="M1114">
        <v>87.71</v>
      </c>
      <c r="N1114" t="s">
        <v>50</v>
      </c>
      <c r="O1114">
        <v>5</v>
      </c>
      <c r="P1114" t="str" cm="1">
        <f t="array" ref="P1114">_xlfn.IFS(C1114&lt;25,"18-24", C1114&lt;=35,"25-35", C1114&lt;=50,"36-50",TRUE,"50+")</f>
        <v>36-50</v>
      </c>
      <c r="Q1114" t="str">
        <f t="shared" si="119"/>
        <v>new</v>
      </c>
      <c r="R1114" t="str">
        <f t="shared" si="120"/>
        <v>medium</v>
      </c>
      <c r="S1114" t="str">
        <f t="shared" si="121"/>
        <v>High</v>
      </c>
      <c r="T1114" t="str">
        <f t="shared" si="122"/>
        <v>Feb</v>
      </c>
      <c r="U1114">
        <f t="shared" si="123"/>
        <v>2022</v>
      </c>
      <c r="V1114" t="str">
        <f t="shared" si="124"/>
        <v>10-15</v>
      </c>
      <c r="W1114" t="str">
        <f t="shared" si="125"/>
        <v>Slow</v>
      </c>
    </row>
    <row r="1115" spans="1:23" x14ac:dyDescent="0.3">
      <c r="A1115">
        <v>601114</v>
      </c>
      <c r="B1115">
        <v>47817</v>
      </c>
      <c r="C1115">
        <v>60</v>
      </c>
      <c r="D1115" t="s">
        <v>4</v>
      </c>
      <c r="E1115" t="s">
        <v>13</v>
      </c>
      <c r="F1115" t="s">
        <v>30</v>
      </c>
      <c r="G1115" t="s">
        <v>31</v>
      </c>
      <c r="H1115" s="1">
        <v>45589</v>
      </c>
      <c r="I1115" t="s">
        <v>34</v>
      </c>
      <c r="J1115">
        <v>60</v>
      </c>
      <c r="K1115">
        <v>7.6</v>
      </c>
      <c r="L1115">
        <v>1306.21</v>
      </c>
      <c r="M1115">
        <v>105.56</v>
      </c>
      <c r="N1115" t="s">
        <v>47</v>
      </c>
      <c r="O1115">
        <v>5</v>
      </c>
      <c r="P1115" t="str" cm="1">
        <f t="array" ref="P1115">_xlfn.IFS(C1115&lt;25,"18-24", C1115&lt;=35,"25-35", C1115&lt;=50,"36-50",TRUE,"50+")</f>
        <v>50+</v>
      </c>
      <c r="Q1115" t="str">
        <f t="shared" si="119"/>
        <v>new</v>
      </c>
      <c r="R1115" t="str">
        <f t="shared" si="120"/>
        <v>high value</v>
      </c>
      <c r="S1115" t="str">
        <f t="shared" si="121"/>
        <v>High</v>
      </c>
      <c r="T1115" t="str">
        <f t="shared" si="122"/>
        <v>Oct</v>
      </c>
      <c r="U1115">
        <f t="shared" si="123"/>
        <v>2024</v>
      </c>
      <c r="V1115" t="str">
        <f t="shared" si="124"/>
        <v>5-10</v>
      </c>
      <c r="W1115" t="str">
        <f t="shared" si="125"/>
        <v>Slow</v>
      </c>
    </row>
    <row r="1116" spans="1:23" x14ac:dyDescent="0.3">
      <c r="A1116">
        <v>601115</v>
      </c>
      <c r="B1116">
        <v>62258</v>
      </c>
      <c r="C1116">
        <v>57</v>
      </c>
      <c r="D1116" t="s">
        <v>4</v>
      </c>
      <c r="E1116" t="s">
        <v>16</v>
      </c>
      <c r="F1116" t="s">
        <v>26</v>
      </c>
      <c r="G1116" t="s">
        <v>21</v>
      </c>
      <c r="H1116" s="1">
        <v>45128</v>
      </c>
      <c r="I1116" t="s">
        <v>33</v>
      </c>
      <c r="J1116">
        <v>79</v>
      </c>
      <c r="K1116">
        <v>10.6</v>
      </c>
      <c r="L1116">
        <v>159.41</v>
      </c>
      <c r="M1116">
        <v>34.29</v>
      </c>
      <c r="N1116" t="s">
        <v>48</v>
      </c>
      <c r="O1116">
        <v>5</v>
      </c>
      <c r="P1116" t="str" cm="1">
        <f t="array" ref="P1116">_xlfn.IFS(C1116&lt;25,"18-24", C1116&lt;=35,"25-35", C1116&lt;=50,"36-50",TRUE,"50+")</f>
        <v>50+</v>
      </c>
      <c r="Q1116" t="str">
        <f t="shared" si="119"/>
        <v>new</v>
      </c>
      <c r="R1116" t="str">
        <f t="shared" si="120"/>
        <v>low</v>
      </c>
      <c r="S1116" t="str">
        <f t="shared" si="121"/>
        <v>High</v>
      </c>
      <c r="T1116" t="str">
        <f t="shared" si="122"/>
        <v>Jul</v>
      </c>
      <c r="U1116">
        <f t="shared" si="123"/>
        <v>2023</v>
      </c>
      <c r="V1116" t="str">
        <f t="shared" si="124"/>
        <v>10-15</v>
      </c>
      <c r="W1116" t="str">
        <f t="shared" si="125"/>
        <v>Slow</v>
      </c>
    </row>
    <row r="1117" spans="1:23" x14ac:dyDescent="0.3">
      <c r="A1117">
        <v>601116</v>
      </c>
      <c r="B1117">
        <v>10982</v>
      </c>
      <c r="C1117">
        <v>29</v>
      </c>
      <c r="D1117" t="s">
        <v>4</v>
      </c>
      <c r="E1117" t="s">
        <v>15</v>
      </c>
      <c r="F1117" t="s">
        <v>24</v>
      </c>
      <c r="G1117" t="s">
        <v>31</v>
      </c>
      <c r="H1117" s="1">
        <v>45401</v>
      </c>
      <c r="I1117" t="s">
        <v>34</v>
      </c>
      <c r="J1117">
        <v>20</v>
      </c>
      <c r="K1117">
        <v>9.1</v>
      </c>
      <c r="L1117">
        <v>1218.22</v>
      </c>
      <c r="M1117">
        <v>60.65</v>
      </c>
      <c r="N1117" t="s">
        <v>50</v>
      </c>
      <c r="O1117">
        <v>4</v>
      </c>
      <c r="P1117" t="str" cm="1">
        <f t="array" ref="P1117">_xlfn.IFS(C1117&lt;25,"18-24", C1117&lt;=35,"25-35", C1117&lt;=50,"36-50",TRUE,"50+")</f>
        <v>25-35</v>
      </c>
      <c r="Q1117" t="str">
        <f t="shared" si="119"/>
        <v>new</v>
      </c>
      <c r="R1117" t="str">
        <f t="shared" si="120"/>
        <v>high value</v>
      </c>
      <c r="S1117" t="str">
        <f t="shared" si="121"/>
        <v>medium</v>
      </c>
      <c r="T1117" t="str">
        <f t="shared" si="122"/>
        <v>Apr</v>
      </c>
      <c r="U1117">
        <f t="shared" si="123"/>
        <v>2024</v>
      </c>
      <c r="V1117" t="str">
        <f t="shared" si="124"/>
        <v>5-10</v>
      </c>
      <c r="W1117" t="str">
        <f t="shared" si="125"/>
        <v>Fast</v>
      </c>
    </row>
    <row r="1118" spans="1:23" x14ac:dyDescent="0.3">
      <c r="A1118">
        <v>601117</v>
      </c>
      <c r="B1118">
        <v>54867</v>
      </c>
      <c r="C1118">
        <v>50</v>
      </c>
      <c r="D1118" t="s">
        <v>7</v>
      </c>
      <c r="E1118" t="s">
        <v>11</v>
      </c>
      <c r="F1118" t="s">
        <v>22</v>
      </c>
      <c r="G1118" t="s">
        <v>29</v>
      </c>
      <c r="H1118" s="1">
        <v>44764</v>
      </c>
      <c r="I1118" t="s">
        <v>34</v>
      </c>
      <c r="J1118">
        <v>82</v>
      </c>
      <c r="K1118">
        <v>9.3000000000000007</v>
      </c>
      <c r="L1118">
        <v>600.16</v>
      </c>
      <c r="M1118">
        <v>84.5</v>
      </c>
      <c r="N1118" t="s">
        <v>48</v>
      </c>
      <c r="O1118">
        <v>5</v>
      </c>
      <c r="P1118" t="str" cm="1">
        <f t="array" ref="P1118">_xlfn.IFS(C1118&lt;25,"18-24", C1118&lt;=35,"25-35", C1118&lt;=50,"36-50",TRUE,"50+")</f>
        <v>36-50</v>
      </c>
      <c r="Q1118" t="str">
        <f t="shared" si="119"/>
        <v>new</v>
      </c>
      <c r="R1118" t="str">
        <f t="shared" si="120"/>
        <v>high value</v>
      </c>
      <c r="S1118" t="str">
        <f t="shared" si="121"/>
        <v>High</v>
      </c>
      <c r="T1118" t="str">
        <f t="shared" si="122"/>
        <v>Jul</v>
      </c>
      <c r="U1118">
        <f t="shared" si="123"/>
        <v>2022</v>
      </c>
      <c r="V1118" t="str">
        <f t="shared" si="124"/>
        <v>5-10</v>
      </c>
      <c r="W1118" t="str">
        <f t="shared" si="125"/>
        <v>Slow</v>
      </c>
    </row>
    <row r="1119" spans="1:23" x14ac:dyDescent="0.3">
      <c r="A1119">
        <v>601118</v>
      </c>
      <c r="B1119">
        <v>35224</v>
      </c>
      <c r="C1119">
        <v>21</v>
      </c>
      <c r="D1119" t="s">
        <v>4</v>
      </c>
      <c r="E1119" t="s">
        <v>8</v>
      </c>
      <c r="F1119" t="s">
        <v>22</v>
      </c>
      <c r="G1119" t="s">
        <v>25</v>
      </c>
      <c r="H1119" s="1">
        <v>44852</v>
      </c>
      <c r="I1119" t="s">
        <v>33</v>
      </c>
      <c r="J1119">
        <v>82</v>
      </c>
      <c r="K1119">
        <v>5.0999999999999996</v>
      </c>
      <c r="L1119">
        <v>668.27</v>
      </c>
      <c r="M1119">
        <v>78.92</v>
      </c>
      <c r="N1119" t="s">
        <v>48</v>
      </c>
      <c r="O1119">
        <v>1</v>
      </c>
      <c r="P1119" t="str" cm="1">
        <f t="array" ref="P1119">_xlfn.IFS(C1119&lt;25,"18-24", C1119&lt;=35,"25-35", C1119&lt;=50,"36-50",TRUE,"50+")</f>
        <v>18-24</v>
      </c>
      <c r="Q1119" t="str">
        <f t="shared" si="119"/>
        <v>new</v>
      </c>
      <c r="R1119" t="str">
        <f t="shared" si="120"/>
        <v>high value</v>
      </c>
      <c r="S1119" t="str">
        <f t="shared" si="121"/>
        <v>Low</v>
      </c>
      <c r="T1119" t="str">
        <f t="shared" si="122"/>
        <v>Oct</v>
      </c>
      <c r="U1119">
        <f t="shared" si="123"/>
        <v>2022</v>
      </c>
      <c r="V1119" t="str">
        <f t="shared" si="124"/>
        <v>5-10</v>
      </c>
      <c r="W1119" t="str">
        <f t="shared" si="125"/>
        <v>Slow</v>
      </c>
    </row>
    <row r="1120" spans="1:23" x14ac:dyDescent="0.3">
      <c r="A1120">
        <v>601119</v>
      </c>
      <c r="B1120">
        <v>66000</v>
      </c>
      <c r="C1120">
        <v>40</v>
      </c>
      <c r="D1120" t="s">
        <v>7</v>
      </c>
      <c r="E1120" t="s">
        <v>13</v>
      </c>
      <c r="F1120" t="s">
        <v>18</v>
      </c>
      <c r="G1120" t="s">
        <v>25</v>
      </c>
      <c r="H1120" s="1">
        <v>44866</v>
      </c>
      <c r="I1120" t="s">
        <v>34</v>
      </c>
      <c r="J1120">
        <v>63</v>
      </c>
      <c r="K1120">
        <v>12.5</v>
      </c>
      <c r="L1120">
        <v>1091.5999999999999</v>
      </c>
      <c r="M1120">
        <v>93.94</v>
      </c>
      <c r="N1120" t="s">
        <v>49</v>
      </c>
      <c r="O1120">
        <v>5</v>
      </c>
      <c r="P1120" t="str" cm="1">
        <f t="array" ref="P1120">_xlfn.IFS(C1120&lt;25,"18-24", C1120&lt;=35,"25-35", C1120&lt;=50,"36-50",TRUE,"50+")</f>
        <v>36-50</v>
      </c>
      <c r="Q1120" t="str">
        <f t="shared" si="119"/>
        <v>new</v>
      </c>
      <c r="R1120" t="str">
        <f t="shared" si="120"/>
        <v>high value</v>
      </c>
      <c r="S1120" t="str">
        <f t="shared" si="121"/>
        <v>High</v>
      </c>
      <c r="T1120" t="str">
        <f t="shared" si="122"/>
        <v>Nov</v>
      </c>
      <c r="U1120">
        <f t="shared" si="123"/>
        <v>2022</v>
      </c>
      <c r="V1120" t="str">
        <f t="shared" si="124"/>
        <v>10-15</v>
      </c>
      <c r="W1120" t="str">
        <f t="shared" si="125"/>
        <v>Slow</v>
      </c>
    </row>
    <row r="1121" spans="1:23" x14ac:dyDescent="0.3">
      <c r="A1121">
        <v>601120</v>
      </c>
      <c r="B1121">
        <v>67386</v>
      </c>
      <c r="C1121">
        <v>36</v>
      </c>
      <c r="D1121" t="s">
        <v>4</v>
      </c>
      <c r="E1121" t="s">
        <v>8</v>
      </c>
      <c r="F1121" t="s">
        <v>30</v>
      </c>
      <c r="G1121" t="s">
        <v>23</v>
      </c>
      <c r="H1121" s="1">
        <v>45165</v>
      </c>
      <c r="I1121" t="s">
        <v>34</v>
      </c>
      <c r="J1121">
        <v>66</v>
      </c>
      <c r="K1121">
        <v>5.8</v>
      </c>
      <c r="L1121">
        <v>1409.97</v>
      </c>
      <c r="M1121">
        <v>68.14</v>
      </c>
      <c r="N1121" t="s">
        <v>47</v>
      </c>
      <c r="O1121">
        <v>2</v>
      </c>
      <c r="P1121" t="str" cm="1">
        <f t="array" ref="P1121">_xlfn.IFS(C1121&lt;25,"18-24", C1121&lt;=35,"25-35", C1121&lt;=50,"36-50",TRUE,"50+")</f>
        <v>36-50</v>
      </c>
      <c r="Q1121" t="str">
        <f t="shared" si="119"/>
        <v>new</v>
      </c>
      <c r="R1121" t="str">
        <f t="shared" si="120"/>
        <v>high value</v>
      </c>
      <c r="S1121" t="str">
        <f t="shared" si="121"/>
        <v>Low</v>
      </c>
      <c r="T1121" t="str">
        <f t="shared" si="122"/>
        <v>Aug</v>
      </c>
      <c r="U1121">
        <f t="shared" si="123"/>
        <v>2023</v>
      </c>
      <c r="V1121" t="str">
        <f t="shared" si="124"/>
        <v>5-10</v>
      </c>
      <c r="W1121" t="str">
        <f t="shared" si="125"/>
        <v>Slow</v>
      </c>
    </row>
    <row r="1122" spans="1:23" x14ac:dyDescent="0.3">
      <c r="A1122">
        <v>601121</v>
      </c>
      <c r="B1122">
        <v>45517</v>
      </c>
      <c r="C1122">
        <v>40</v>
      </c>
      <c r="D1122" t="s">
        <v>7</v>
      </c>
      <c r="E1122" t="s">
        <v>16</v>
      </c>
      <c r="F1122" t="s">
        <v>19</v>
      </c>
      <c r="G1122" t="s">
        <v>21</v>
      </c>
      <c r="H1122" s="1">
        <v>45216</v>
      </c>
      <c r="I1122" t="s">
        <v>34</v>
      </c>
      <c r="J1122">
        <v>74</v>
      </c>
      <c r="K1122">
        <v>5.9</v>
      </c>
      <c r="L1122">
        <v>1012.22</v>
      </c>
      <c r="M1122">
        <v>38.44</v>
      </c>
      <c r="N1122" t="s">
        <v>47</v>
      </c>
      <c r="O1122">
        <v>5</v>
      </c>
      <c r="P1122" t="str" cm="1">
        <f t="array" ref="P1122">_xlfn.IFS(C1122&lt;25,"18-24", C1122&lt;=35,"25-35", C1122&lt;=50,"36-50",TRUE,"50+")</f>
        <v>36-50</v>
      </c>
      <c r="Q1122" t="str">
        <f t="shared" si="119"/>
        <v>new</v>
      </c>
      <c r="R1122" t="str">
        <f t="shared" si="120"/>
        <v>high value</v>
      </c>
      <c r="S1122" t="str">
        <f t="shared" si="121"/>
        <v>High</v>
      </c>
      <c r="T1122" t="str">
        <f t="shared" si="122"/>
        <v>Oct</v>
      </c>
      <c r="U1122">
        <f t="shared" si="123"/>
        <v>2023</v>
      </c>
      <c r="V1122" t="str">
        <f t="shared" si="124"/>
        <v>5-10</v>
      </c>
      <c r="W1122" t="str">
        <f t="shared" si="125"/>
        <v>Slow</v>
      </c>
    </row>
    <row r="1123" spans="1:23" x14ac:dyDescent="0.3">
      <c r="A1123">
        <v>601122</v>
      </c>
      <c r="B1123">
        <v>58312</v>
      </c>
      <c r="C1123">
        <v>40</v>
      </c>
      <c r="D1123" t="s">
        <v>7</v>
      </c>
      <c r="E1123" t="s">
        <v>16</v>
      </c>
      <c r="F1123" t="s">
        <v>26</v>
      </c>
      <c r="G1123" t="s">
        <v>23</v>
      </c>
      <c r="H1123" s="1">
        <v>45418</v>
      </c>
      <c r="I1123" t="s">
        <v>34</v>
      </c>
      <c r="J1123">
        <v>30</v>
      </c>
      <c r="K1123">
        <v>11.5</v>
      </c>
      <c r="L1123">
        <v>158.30000000000001</v>
      </c>
      <c r="M1123">
        <v>110.19</v>
      </c>
      <c r="N1123" t="s">
        <v>50</v>
      </c>
      <c r="O1123">
        <v>1</v>
      </c>
      <c r="P1123" t="str" cm="1">
        <f t="array" ref="P1123">_xlfn.IFS(C1123&lt;25,"18-24", C1123&lt;=35,"25-35", C1123&lt;=50,"36-50",TRUE,"50+")</f>
        <v>36-50</v>
      </c>
      <c r="Q1123" t="str">
        <f t="shared" si="119"/>
        <v>new</v>
      </c>
      <c r="R1123" t="str">
        <f t="shared" si="120"/>
        <v>low</v>
      </c>
      <c r="S1123" t="str">
        <f t="shared" si="121"/>
        <v>Low</v>
      </c>
      <c r="T1123" t="str">
        <f t="shared" si="122"/>
        <v>May</v>
      </c>
      <c r="U1123">
        <f t="shared" si="123"/>
        <v>2024</v>
      </c>
      <c r="V1123" t="str">
        <f t="shared" si="124"/>
        <v>10-15</v>
      </c>
      <c r="W1123" t="str">
        <f t="shared" si="125"/>
        <v>Fast</v>
      </c>
    </row>
    <row r="1124" spans="1:23" x14ac:dyDescent="0.3">
      <c r="A1124">
        <v>601123</v>
      </c>
      <c r="B1124">
        <v>71989</v>
      </c>
      <c r="C1124">
        <v>25</v>
      </c>
      <c r="D1124" t="s">
        <v>4</v>
      </c>
      <c r="E1124" t="s">
        <v>16</v>
      </c>
      <c r="F1124" t="s">
        <v>28</v>
      </c>
      <c r="G1124" t="s">
        <v>25</v>
      </c>
      <c r="H1124" s="1">
        <v>45360</v>
      </c>
      <c r="I1124" t="s">
        <v>34</v>
      </c>
      <c r="J1124">
        <v>67</v>
      </c>
      <c r="K1124">
        <v>7.4</v>
      </c>
      <c r="L1124">
        <v>600.30999999999995</v>
      </c>
      <c r="M1124">
        <v>31.13</v>
      </c>
      <c r="N1124" t="s">
        <v>50</v>
      </c>
      <c r="O1124">
        <v>3</v>
      </c>
      <c r="P1124" t="str" cm="1">
        <f t="array" ref="P1124">_xlfn.IFS(C1124&lt;25,"18-24", C1124&lt;=35,"25-35", C1124&lt;=50,"36-50",TRUE,"50+")</f>
        <v>25-35</v>
      </c>
      <c r="Q1124" t="str">
        <f t="shared" si="119"/>
        <v>new</v>
      </c>
      <c r="R1124" t="str">
        <f t="shared" si="120"/>
        <v>high value</v>
      </c>
      <c r="S1124" t="str">
        <f t="shared" si="121"/>
        <v>medium</v>
      </c>
      <c r="T1124" t="str">
        <f t="shared" si="122"/>
        <v>Mar</v>
      </c>
      <c r="U1124">
        <f t="shared" si="123"/>
        <v>2024</v>
      </c>
      <c r="V1124" t="str">
        <f t="shared" si="124"/>
        <v>5-10</v>
      </c>
      <c r="W1124" t="str">
        <f t="shared" si="125"/>
        <v>Slow</v>
      </c>
    </row>
    <row r="1125" spans="1:23" x14ac:dyDescent="0.3">
      <c r="A1125">
        <v>601124</v>
      </c>
      <c r="B1125">
        <v>21406</v>
      </c>
      <c r="C1125">
        <v>59</v>
      </c>
      <c r="D1125" t="s">
        <v>4</v>
      </c>
      <c r="E1125" t="s">
        <v>15</v>
      </c>
      <c r="F1125" t="s">
        <v>32</v>
      </c>
      <c r="G1125" t="s">
        <v>21</v>
      </c>
      <c r="H1125" s="1">
        <v>44868</v>
      </c>
      <c r="I1125" t="s">
        <v>34</v>
      </c>
      <c r="J1125">
        <v>27</v>
      </c>
      <c r="K1125">
        <v>9.1</v>
      </c>
      <c r="L1125">
        <v>1499.64</v>
      </c>
      <c r="M1125">
        <v>87.79</v>
      </c>
      <c r="N1125" t="s">
        <v>48</v>
      </c>
      <c r="O1125">
        <v>4</v>
      </c>
      <c r="P1125" t="str" cm="1">
        <f t="array" ref="P1125">_xlfn.IFS(C1125&lt;25,"18-24", C1125&lt;=35,"25-35", C1125&lt;=50,"36-50",TRUE,"50+")</f>
        <v>50+</v>
      </c>
      <c r="Q1125" t="str">
        <f t="shared" si="119"/>
        <v>new</v>
      </c>
      <c r="R1125" t="str">
        <f t="shared" si="120"/>
        <v>high value</v>
      </c>
      <c r="S1125" t="str">
        <f t="shared" si="121"/>
        <v>medium</v>
      </c>
      <c r="T1125" t="str">
        <f t="shared" si="122"/>
        <v>Nov</v>
      </c>
      <c r="U1125">
        <f t="shared" si="123"/>
        <v>2022</v>
      </c>
      <c r="V1125" t="str">
        <f t="shared" si="124"/>
        <v>5-10</v>
      </c>
      <c r="W1125" t="str">
        <f t="shared" si="125"/>
        <v>Fast</v>
      </c>
    </row>
    <row r="1126" spans="1:23" x14ac:dyDescent="0.3">
      <c r="A1126">
        <v>601125</v>
      </c>
      <c r="B1126">
        <v>79477</v>
      </c>
      <c r="C1126">
        <v>46</v>
      </c>
      <c r="D1126" t="s">
        <v>7</v>
      </c>
      <c r="E1126" t="s">
        <v>11</v>
      </c>
      <c r="F1126" t="s">
        <v>30</v>
      </c>
      <c r="G1126" t="s">
        <v>29</v>
      </c>
      <c r="H1126" s="1">
        <v>45502</v>
      </c>
      <c r="I1126" t="s">
        <v>33</v>
      </c>
      <c r="J1126">
        <v>77</v>
      </c>
      <c r="K1126">
        <v>1.6</v>
      </c>
      <c r="L1126">
        <v>261.8</v>
      </c>
      <c r="M1126">
        <v>88.91</v>
      </c>
      <c r="N1126" t="s">
        <v>47</v>
      </c>
      <c r="O1126">
        <v>5</v>
      </c>
      <c r="P1126" t="str" cm="1">
        <f t="array" ref="P1126">_xlfn.IFS(C1126&lt;25,"18-24", C1126&lt;=35,"25-35", C1126&lt;=50,"36-50",TRUE,"50+")</f>
        <v>36-50</v>
      </c>
      <c r="Q1126" t="str">
        <f t="shared" si="119"/>
        <v>new</v>
      </c>
      <c r="R1126" t="str">
        <f t="shared" si="120"/>
        <v>medium</v>
      </c>
      <c r="S1126" t="str">
        <f t="shared" si="121"/>
        <v>High</v>
      </c>
      <c r="T1126" t="str">
        <f t="shared" si="122"/>
        <v>Jul</v>
      </c>
      <c r="U1126">
        <f t="shared" si="123"/>
        <v>2024</v>
      </c>
      <c r="V1126" t="str">
        <f t="shared" si="124"/>
        <v>0-5</v>
      </c>
      <c r="W1126" t="str">
        <f t="shared" si="125"/>
        <v>Slow</v>
      </c>
    </row>
    <row r="1127" spans="1:23" x14ac:dyDescent="0.3">
      <c r="A1127">
        <v>601126</v>
      </c>
      <c r="B1127">
        <v>71724</v>
      </c>
      <c r="C1127">
        <v>47</v>
      </c>
      <c r="D1127" t="s">
        <v>7</v>
      </c>
      <c r="E1127" t="s">
        <v>15</v>
      </c>
      <c r="F1127" t="s">
        <v>24</v>
      </c>
      <c r="G1127" t="s">
        <v>31</v>
      </c>
      <c r="H1127" s="1">
        <v>44858</v>
      </c>
      <c r="I1127" t="s">
        <v>34</v>
      </c>
      <c r="J1127">
        <v>81</v>
      </c>
      <c r="K1127">
        <v>4</v>
      </c>
      <c r="L1127">
        <v>340.72</v>
      </c>
      <c r="M1127">
        <v>68.8</v>
      </c>
      <c r="N1127" t="s">
        <v>48</v>
      </c>
      <c r="O1127">
        <v>2</v>
      </c>
      <c r="P1127" t="str" cm="1">
        <f t="array" ref="P1127">_xlfn.IFS(C1127&lt;25,"18-24", C1127&lt;=35,"25-35", C1127&lt;=50,"36-50",TRUE,"50+")</f>
        <v>36-50</v>
      </c>
      <c r="Q1127" t="str">
        <f t="shared" si="119"/>
        <v>new</v>
      </c>
      <c r="R1127" t="str">
        <f t="shared" si="120"/>
        <v>medium</v>
      </c>
      <c r="S1127" t="str">
        <f t="shared" si="121"/>
        <v>Low</v>
      </c>
      <c r="T1127" t="str">
        <f t="shared" si="122"/>
        <v>Oct</v>
      </c>
      <c r="U1127">
        <f t="shared" si="123"/>
        <v>2022</v>
      </c>
      <c r="V1127" t="str">
        <f t="shared" si="124"/>
        <v>0-5</v>
      </c>
      <c r="W1127" t="str">
        <f t="shared" si="125"/>
        <v>Slow</v>
      </c>
    </row>
    <row r="1128" spans="1:23" x14ac:dyDescent="0.3">
      <c r="A1128">
        <v>601127</v>
      </c>
      <c r="B1128">
        <v>75938</v>
      </c>
      <c r="C1128">
        <v>52</v>
      </c>
      <c r="D1128" t="s">
        <v>4</v>
      </c>
      <c r="E1128" t="s">
        <v>13</v>
      </c>
      <c r="F1128" t="s">
        <v>28</v>
      </c>
      <c r="G1128" t="s">
        <v>29</v>
      </c>
      <c r="H1128" s="1">
        <v>45258</v>
      </c>
      <c r="I1128" t="s">
        <v>34</v>
      </c>
      <c r="J1128">
        <v>22</v>
      </c>
      <c r="K1128">
        <v>1.5</v>
      </c>
      <c r="L1128">
        <v>961.27</v>
      </c>
      <c r="M1128">
        <v>34.26</v>
      </c>
      <c r="N1128" t="s">
        <v>47</v>
      </c>
      <c r="O1128">
        <v>4</v>
      </c>
      <c r="P1128" t="str" cm="1">
        <f t="array" ref="P1128">_xlfn.IFS(C1128&lt;25,"18-24", C1128&lt;=35,"25-35", C1128&lt;=50,"36-50",TRUE,"50+")</f>
        <v>50+</v>
      </c>
      <c r="Q1128" t="str">
        <f t="shared" si="119"/>
        <v>new</v>
      </c>
      <c r="R1128" t="str">
        <f t="shared" si="120"/>
        <v>high value</v>
      </c>
      <c r="S1128" t="str">
        <f t="shared" si="121"/>
        <v>medium</v>
      </c>
      <c r="T1128" t="str">
        <f t="shared" si="122"/>
        <v>Nov</v>
      </c>
      <c r="U1128">
        <f t="shared" si="123"/>
        <v>2023</v>
      </c>
      <c r="V1128" t="str">
        <f t="shared" si="124"/>
        <v>0-5</v>
      </c>
      <c r="W1128" t="str">
        <f t="shared" si="125"/>
        <v>Fast</v>
      </c>
    </row>
    <row r="1129" spans="1:23" x14ac:dyDescent="0.3">
      <c r="A1129">
        <v>601128</v>
      </c>
      <c r="B1129">
        <v>71146</v>
      </c>
      <c r="C1129">
        <v>45</v>
      </c>
      <c r="D1129" t="s">
        <v>7</v>
      </c>
      <c r="E1129" t="s">
        <v>16</v>
      </c>
      <c r="F1129" t="s">
        <v>28</v>
      </c>
      <c r="G1129" t="s">
        <v>25</v>
      </c>
      <c r="H1129" s="1">
        <v>44906</v>
      </c>
      <c r="I1129" t="s">
        <v>33</v>
      </c>
      <c r="J1129">
        <v>52</v>
      </c>
      <c r="K1129">
        <v>3.9</v>
      </c>
      <c r="L1129">
        <v>667.12</v>
      </c>
      <c r="M1129">
        <v>102.29</v>
      </c>
      <c r="N1129" t="s">
        <v>48</v>
      </c>
      <c r="O1129">
        <v>5</v>
      </c>
      <c r="P1129" t="str" cm="1">
        <f t="array" ref="P1129">_xlfn.IFS(C1129&lt;25,"18-24", C1129&lt;=35,"25-35", C1129&lt;=50,"36-50",TRUE,"50+")</f>
        <v>36-50</v>
      </c>
      <c r="Q1129" t="str">
        <f t="shared" si="119"/>
        <v>new</v>
      </c>
      <c r="R1129" t="str">
        <f t="shared" si="120"/>
        <v>high value</v>
      </c>
      <c r="S1129" t="str">
        <f t="shared" si="121"/>
        <v>High</v>
      </c>
      <c r="T1129" t="str">
        <f t="shared" si="122"/>
        <v>Dec</v>
      </c>
      <c r="U1129">
        <f t="shared" si="123"/>
        <v>2022</v>
      </c>
      <c r="V1129" t="str">
        <f t="shared" si="124"/>
        <v>0-5</v>
      </c>
      <c r="W1129" t="str">
        <f t="shared" si="125"/>
        <v>Slow</v>
      </c>
    </row>
    <row r="1130" spans="1:23" x14ac:dyDescent="0.3">
      <c r="A1130">
        <v>601129</v>
      </c>
      <c r="B1130">
        <v>99902</v>
      </c>
      <c r="C1130">
        <v>64</v>
      </c>
      <c r="D1130" t="s">
        <v>4</v>
      </c>
      <c r="E1130" t="s">
        <v>5</v>
      </c>
      <c r="F1130" t="s">
        <v>22</v>
      </c>
      <c r="G1130" t="s">
        <v>21</v>
      </c>
      <c r="H1130" s="1">
        <v>45049</v>
      </c>
      <c r="I1130" t="s">
        <v>34</v>
      </c>
      <c r="J1130">
        <v>25</v>
      </c>
      <c r="K1130">
        <v>5.4</v>
      </c>
      <c r="L1130">
        <v>657.43</v>
      </c>
      <c r="M1130">
        <v>70.040000000000006</v>
      </c>
      <c r="N1130" t="s">
        <v>49</v>
      </c>
      <c r="O1130">
        <v>4</v>
      </c>
      <c r="P1130" t="str" cm="1">
        <f t="array" ref="P1130">_xlfn.IFS(C1130&lt;25,"18-24", C1130&lt;=35,"25-35", C1130&lt;=50,"36-50",TRUE,"50+")</f>
        <v>50+</v>
      </c>
      <c r="Q1130" t="str">
        <f t="shared" si="119"/>
        <v>new</v>
      </c>
      <c r="R1130" t="str">
        <f t="shared" si="120"/>
        <v>high value</v>
      </c>
      <c r="S1130" t="str">
        <f t="shared" si="121"/>
        <v>medium</v>
      </c>
      <c r="T1130" t="str">
        <f t="shared" si="122"/>
        <v>May</v>
      </c>
      <c r="U1130">
        <f t="shared" si="123"/>
        <v>2023</v>
      </c>
      <c r="V1130" t="str">
        <f t="shared" si="124"/>
        <v>5-10</v>
      </c>
      <c r="W1130" t="str">
        <f t="shared" si="125"/>
        <v>Fast</v>
      </c>
    </row>
    <row r="1131" spans="1:23" x14ac:dyDescent="0.3">
      <c r="A1131">
        <v>601130</v>
      </c>
      <c r="B1131">
        <v>66967</v>
      </c>
      <c r="C1131">
        <v>64</v>
      </c>
      <c r="D1131" t="s">
        <v>4</v>
      </c>
      <c r="E1131" t="s">
        <v>5</v>
      </c>
      <c r="F1131" t="s">
        <v>18</v>
      </c>
      <c r="G1131" t="s">
        <v>27</v>
      </c>
      <c r="H1131" s="1">
        <v>44704</v>
      </c>
      <c r="I1131" t="s">
        <v>33</v>
      </c>
      <c r="J1131">
        <v>58</v>
      </c>
      <c r="K1131">
        <v>7.7</v>
      </c>
      <c r="L1131">
        <v>625.52</v>
      </c>
      <c r="M1131">
        <v>95.37</v>
      </c>
      <c r="N1131" t="s">
        <v>47</v>
      </c>
      <c r="O1131">
        <v>5</v>
      </c>
      <c r="P1131" t="str" cm="1">
        <f t="array" ref="P1131">_xlfn.IFS(C1131&lt;25,"18-24", C1131&lt;=35,"25-35", C1131&lt;=50,"36-50",TRUE,"50+")</f>
        <v>50+</v>
      </c>
      <c r="Q1131" t="str">
        <f t="shared" si="119"/>
        <v>new</v>
      </c>
      <c r="R1131" t="str">
        <f t="shared" si="120"/>
        <v>high value</v>
      </c>
      <c r="S1131" t="str">
        <f t="shared" si="121"/>
        <v>High</v>
      </c>
      <c r="T1131" t="str">
        <f t="shared" si="122"/>
        <v>May</v>
      </c>
      <c r="U1131">
        <f t="shared" si="123"/>
        <v>2022</v>
      </c>
      <c r="V1131" t="str">
        <f t="shared" si="124"/>
        <v>5-10</v>
      </c>
      <c r="W1131" t="str">
        <f t="shared" si="125"/>
        <v>Slow</v>
      </c>
    </row>
    <row r="1132" spans="1:23" x14ac:dyDescent="0.3">
      <c r="A1132">
        <v>601131</v>
      </c>
      <c r="B1132">
        <v>63194</v>
      </c>
      <c r="C1132">
        <v>56</v>
      </c>
      <c r="D1132" t="s">
        <v>4</v>
      </c>
      <c r="E1132" t="s">
        <v>11</v>
      </c>
      <c r="F1132" t="s">
        <v>26</v>
      </c>
      <c r="G1132" t="s">
        <v>23</v>
      </c>
      <c r="H1132" s="1">
        <v>45643</v>
      </c>
      <c r="I1132" t="s">
        <v>34</v>
      </c>
      <c r="J1132">
        <v>22</v>
      </c>
      <c r="K1132">
        <v>8.9</v>
      </c>
      <c r="L1132">
        <v>1376.77</v>
      </c>
      <c r="M1132">
        <v>50.96</v>
      </c>
      <c r="N1132" t="s">
        <v>48</v>
      </c>
      <c r="O1132">
        <v>4</v>
      </c>
      <c r="P1132" t="str" cm="1">
        <f t="array" ref="P1132">_xlfn.IFS(C1132&lt;25,"18-24", C1132&lt;=35,"25-35", C1132&lt;=50,"36-50",TRUE,"50+")</f>
        <v>50+</v>
      </c>
      <c r="Q1132" t="str">
        <f t="shared" si="119"/>
        <v>repeat</v>
      </c>
      <c r="R1132" t="str">
        <f t="shared" si="120"/>
        <v>high value</v>
      </c>
      <c r="S1132" t="str">
        <f t="shared" si="121"/>
        <v>medium</v>
      </c>
      <c r="T1132" t="str">
        <f t="shared" si="122"/>
        <v>Dec</v>
      </c>
      <c r="U1132">
        <f t="shared" si="123"/>
        <v>2024</v>
      </c>
      <c r="V1132" t="str">
        <f t="shared" si="124"/>
        <v>5-10</v>
      </c>
      <c r="W1132" t="str">
        <f t="shared" si="125"/>
        <v>Fast</v>
      </c>
    </row>
    <row r="1133" spans="1:23" x14ac:dyDescent="0.3">
      <c r="A1133">
        <v>601132</v>
      </c>
      <c r="B1133">
        <v>42471</v>
      </c>
      <c r="C1133">
        <v>47</v>
      </c>
      <c r="D1133" t="s">
        <v>7</v>
      </c>
      <c r="E1133" t="s">
        <v>11</v>
      </c>
      <c r="F1133" t="s">
        <v>28</v>
      </c>
      <c r="G1133" t="s">
        <v>25</v>
      </c>
      <c r="H1133" s="1">
        <v>45012</v>
      </c>
      <c r="I1133" t="s">
        <v>34</v>
      </c>
      <c r="J1133">
        <v>67</v>
      </c>
      <c r="K1133">
        <v>1.8</v>
      </c>
      <c r="L1133">
        <v>734.69</v>
      </c>
      <c r="M1133">
        <v>61.81</v>
      </c>
      <c r="N1133" t="s">
        <v>48</v>
      </c>
      <c r="O1133">
        <v>2</v>
      </c>
      <c r="P1133" t="str" cm="1">
        <f t="array" ref="P1133">_xlfn.IFS(C1133&lt;25,"18-24", C1133&lt;=35,"25-35", C1133&lt;=50,"36-50",TRUE,"50+")</f>
        <v>36-50</v>
      </c>
      <c r="Q1133" t="str">
        <f t="shared" si="119"/>
        <v>new</v>
      </c>
      <c r="R1133" t="str">
        <f t="shared" si="120"/>
        <v>high value</v>
      </c>
      <c r="S1133" t="str">
        <f t="shared" si="121"/>
        <v>Low</v>
      </c>
      <c r="T1133" t="str">
        <f t="shared" si="122"/>
        <v>Mar</v>
      </c>
      <c r="U1133">
        <f t="shared" si="123"/>
        <v>2023</v>
      </c>
      <c r="V1133" t="str">
        <f t="shared" si="124"/>
        <v>0-5</v>
      </c>
      <c r="W1133" t="str">
        <f t="shared" si="125"/>
        <v>Slow</v>
      </c>
    </row>
    <row r="1134" spans="1:23" x14ac:dyDescent="0.3">
      <c r="A1134">
        <v>601133</v>
      </c>
      <c r="B1134">
        <v>36756</v>
      </c>
      <c r="C1134">
        <v>29</v>
      </c>
      <c r="D1134" t="s">
        <v>7</v>
      </c>
      <c r="E1134" t="s">
        <v>5</v>
      </c>
      <c r="F1134" t="s">
        <v>30</v>
      </c>
      <c r="G1134" t="s">
        <v>23</v>
      </c>
      <c r="H1134" s="1">
        <v>45537</v>
      </c>
      <c r="I1134" t="s">
        <v>33</v>
      </c>
      <c r="J1134">
        <v>39</v>
      </c>
      <c r="K1134">
        <v>13.5</v>
      </c>
      <c r="L1134">
        <v>1484.16</v>
      </c>
      <c r="M1134">
        <v>46.69</v>
      </c>
      <c r="N1134" t="s">
        <v>50</v>
      </c>
      <c r="O1134">
        <v>2</v>
      </c>
      <c r="P1134" t="str" cm="1">
        <f t="array" ref="P1134">_xlfn.IFS(C1134&lt;25,"18-24", C1134&lt;=35,"25-35", C1134&lt;=50,"36-50",TRUE,"50+")</f>
        <v>25-35</v>
      </c>
      <c r="Q1134" t="str">
        <f t="shared" si="119"/>
        <v>new</v>
      </c>
      <c r="R1134" t="str">
        <f t="shared" si="120"/>
        <v>high value</v>
      </c>
      <c r="S1134" t="str">
        <f t="shared" si="121"/>
        <v>Low</v>
      </c>
      <c r="T1134" t="str">
        <f t="shared" si="122"/>
        <v>Sep</v>
      </c>
      <c r="U1134">
        <f t="shared" si="123"/>
        <v>2024</v>
      </c>
      <c r="V1134" t="str">
        <f t="shared" si="124"/>
        <v>10-15</v>
      </c>
      <c r="W1134" t="str">
        <f t="shared" si="125"/>
        <v>Medium</v>
      </c>
    </row>
    <row r="1135" spans="1:23" x14ac:dyDescent="0.3">
      <c r="A1135">
        <v>601134</v>
      </c>
      <c r="B1135">
        <v>56360</v>
      </c>
      <c r="C1135">
        <v>30</v>
      </c>
      <c r="D1135" t="s">
        <v>7</v>
      </c>
      <c r="E1135" t="s">
        <v>15</v>
      </c>
      <c r="F1135" t="s">
        <v>19</v>
      </c>
      <c r="G1135" t="s">
        <v>27</v>
      </c>
      <c r="H1135" s="1">
        <v>45379</v>
      </c>
      <c r="I1135" t="s">
        <v>33</v>
      </c>
      <c r="J1135">
        <v>52</v>
      </c>
      <c r="K1135">
        <v>10.1</v>
      </c>
      <c r="L1135">
        <v>1302.07</v>
      </c>
      <c r="M1135">
        <v>114.98</v>
      </c>
      <c r="N1135" t="s">
        <v>50</v>
      </c>
      <c r="O1135">
        <v>3</v>
      </c>
      <c r="P1135" t="str" cm="1">
        <f t="array" ref="P1135">_xlfn.IFS(C1135&lt;25,"18-24", C1135&lt;=35,"25-35", C1135&lt;=50,"36-50",TRUE,"50+")</f>
        <v>25-35</v>
      </c>
      <c r="Q1135" t="str">
        <f t="shared" si="119"/>
        <v>new</v>
      </c>
      <c r="R1135" t="str">
        <f t="shared" si="120"/>
        <v>high value</v>
      </c>
      <c r="S1135" t="str">
        <f t="shared" si="121"/>
        <v>medium</v>
      </c>
      <c r="T1135" t="str">
        <f t="shared" si="122"/>
        <v>Mar</v>
      </c>
      <c r="U1135">
        <f t="shared" si="123"/>
        <v>2024</v>
      </c>
      <c r="V1135" t="str">
        <f t="shared" si="124"/>
        <v>10-15</v>
      </c>
      <c r="W1135" t="str">
        <f t="shared" si="125"/>
        <v>Slow</v>
      </c>
    </row>
    <row r="1136" spans="1:23" x14ac:dyDescent="0.3">
      <c r="A1136">
        <v>601135</v>
      </c>
      <c r="B1136">
        <v>40372</v>
      </c>
      <c r="C1136">
        <v>24</v>
      </c>
      <c r="D1136" t="s">
        <v>4</v>
      </c>
      <c r="E1136" t="s">
        <v>13</v>
      </c>
      <c r="F1136" t="s">
        <v>22</v>
      </c>
      <c r="G1136" t="s">
        <v>31</v>
      </c>
      <c r="H1136" s="1">
        <v>45561</v>
      </c>
      <c r="I1136" t="s">
        <v>33</v>
      </c>
      <c r="J1136">
        <v>22</v>
      </c>
      <c r="K1136">
        <v>3.7</v>
      </c>
      <c r="L1136">
        <v>525.36</v>
      </c>
      <c r="M1136">
        <v>61.99</v>
      </c>
      <c r="N1136" t="s">
        <v>47</v>
      </c>
      <c r="O1136">
        <v>4</v>
      </c>
      <c r="P1136" t="str" cm="1">
        <f t="array" ref="P1136">_xlfn.IFS(C1136&lt;25,"18-24", C1136&lt;=35,"25-35", C1136&lt;=50,"36-50",TRUE,"50+")</f>
        <v>18-24</v>
      </c>
      <c r="Q1136" t="str">
        <f t="shared" si="119"/>
        <v>new</v>
      </c>
      <c r="R1136" t="str">
        <f t="shared" si="120"/>
        <v>high value</v>
      </c>
      <c r="S1136" t="str">
        <f t="shared" si="121"/>
        <v>medium</v>
      </c>
      <c r="T1136" t="str">
        <f t="shared" si="122"/>
        <v>Sep</v>
      </c>
      <c r="U1136">
        <f t="shared" si="123"/>
        <v>2024</v>
      </c>
      <c r="V1136" t="str">
        <f t="shared" si="124"/>
        <v>0-5</v>
      </c>
      <c r="W1136" t="str">
        <f t="shared" si="125"/>
        <v>Fast</v>
      </c>
    </row>
    <row r="1137" spans="1:23" x14ac:dyDescent="0.3">
      <c r="A1137">
        <v>601136</v>
      </c>
      <c r="B1137">
        <v>10532</v>
      </c>
      <c r="C1137">
        <v>50</v>
      </c>
      <c r="D1137" t="s">
        <v>7</v>
      </c>
      <c r="E1137" t="s">
        <v>15</v>
      </c>
      <c r="F1137" t="s">
        <v>30</v>
      </c>
      <c r="G1137" t="s">
        <v>23</v>
      </c>
      <c r="H1137" s="1">
        <v>45211</v>
      </c>
      <c r="I1137" t="s">
        <v>33</v>
      </c>
      <c r="J1137">
        <v>73</v>
      </c>
      <c r="K1137">
        <v>5.7</v>
      </c>
      <c r="L1137">
        <v>1451.13</v>
      </c>
      <c r="M1137">
        <v>113.04</v>
      </c>
      <c r="N1137" t="s">
        <v>50</v>
      </c>
      <c r="O1137">
        <v>5</v>
      </c>
      <c r="P1137" t="str" cm="1">
        <f t="array" ref="P1137">_xlfn.IFS(C1137&lt;25,"18-24", C1137&lt;=35,"25-35", C1137&lt;=50,"36-50",TRUE,"50+")</f>
        <v>36-50</v>
      </c>
      <c r="Q1137" t="str">
        <f t="shared" si="119"/>
        <v>new</v>
      </c>
      <c r="R1137" t="str">
        <f t="shared" si="120"/>
        <v>high value</v>
      </c>
      <c r="S1137" t="str">
        <f t="shared" si="121"/>
        <v>High</v>
      </c>
      <c r="T1137" t="str">
        <f t="shared" si="122"/>
        <v>Oct</v>
      </c>
      <c r="U1137">
        <f t="shared" si="123"/>
        <v>2023</v>
      </c>
      <c r="V1137" t="str">
        <f t="shared" si="124"/>
        <v>5-10</v>
      </c>
      <c r="W1137" t="str">
        <f t="shared" si="125"/>
        <v>Slow</v>
      </c>
    </row>
    <row r="1138" spans="1:23" x14ac:dyDescent="0.3">
      <c r="A1138">
        <v>601137</v>
      </c>
      <c r="B1138">
        <v>21784</v>
      </c>
      <c r="C1138">
        <v>45</v>
      </c>
      <c r="D1138" t="s">
        <v>4</v>
      </c>
      <c r="E1138" t="s">
        <v>15</v>
      </c>
      <c r="F1138" t="s">
        <v>32</v>
      </c>
      <c r="G1138" t="s">
        <v>31</v>
      </c>
      <c r="H1138" s="1">
        <v>45566</v>
      </c>
      <c r="I1138" t="s">
        <v>34</v>
      </c>
      <c r="J1138">
        <v>35</v>
      </c>
      <c r="K1138">
        <v>6.8</v>
      </c>
      <c r="L1138">
        <v>304.14</v>
      </c>
      <c r="M1138">
        <v>36.99</v>
      </c>
      <c r="N1138" t="s">
        <v>49</v>
      </c>
      <c r="O1138">
        <v>3</v>
      </c>
      <c r="P1138" t="str" cm="1">
        <f t="array" ref="P1138">_xlfn.IFS(C1138&lt;25,"18-24", C1138&lt;=35,"25-35", C1138&lt;=50,"36-50",TRUE,"50+")</f>
        <v>36-50</v>
      </c>
      <c r="Q1138" t="str">
        <f t="shared" si="119"/>
        <v>new</v>
      </c>
      <c r="R1138" t="str">
        <f t="shared" si="120"/>
        <v>medium</v>
      </c>
      <c r="S1138" t="str">
        <f t="shared" si="121"/>
        <v>medium</v>
      </c>
      <c r="T1138" t="str">
        <f t="shared" si="122"/>
        <v>Oct</v>
      </c>
      <c r="U1138">
        <f t="shared" si="123"/>
        <v>2024</v>
      </c>
      <c r="V1138" t="str">
        <f t="shared" si="124"/>
        <v>5-10</v>
      </c>
      <c r="W1138" t="str">
        <f t="shared" si="125"/>
        <v>Medium</v>
      </c>
    </row>
    <row r="1139" spans="1:23" x14ac:dyDescent="0.3">
      <c r="A1139">
        <v>601138</v>
      </c>
      <c r="B1139">
        <v>27456</v>
      </c>
      <c r="C1139">
        <v>43</v>
      </c>
      <c r="D1139" t="s">
        <v>7</v>
      </c>
      <c r="E1139" t="s">
        <v>11</v>
      </c>
      <c r="F1139" t="s">
        <v>32</v>
      </c>
      <c r="G1139" t="s">
        <v>31</v>
      </c>
      <c r="H1139" s="1">
        <v>44760</v>
      </c>
      <c r="I1139" t="s">
        <v>34</v>
      </c>
      <c r="J1139">
        <v>64</v>
      </c>
      <c r="K1139">
        <v>10.3</v>
      </c>
      <c r="L1139">
        <v>903.01</v>
      </c>
      <c r="M1139">
        <v>58.71</v>
      </c>
      <c r="N1139" t="s">
        <v>49</v>
      </c>
      <c r="O1139">
        <v>1</v>
      </c>
      <c r="P1139" t="str" cm="1">
        <f t="array" ref="P1139">_xlfn.IFS(C1139&lt;25,"18-24", C1139&lt;=35,"25-35", C1139&lt;=50,"36-50",TRUE,"50+")</f>
        <v>36-50</v>
      </c>
      <c r="Q1139" t="str">
        <f t="shared" si="119"/>
        <v>new</v>
      </c>
      <c r="R1139" t="str">
        <f t="shared" si="120"/>
        <v>high value</v>
      </c>
      <c r="S1139" t="str">
        <f t="shared" si="121"/>
        <v>Low</v>
      </c>
      <c r="T1139" t="str">
        <f t="shared" si="122"/>
        <v>Jul</v>
      </c>
      <c r="U1139">
        <f t="shared" si="123"/>
        <v>2022</v>
      </c>
      <c r="V1139" t="str">
        <f t="shared" si="124"/>
        <v>10-15</v>
      </c>
      <c r="W1139" t="str">
        <f t="shared" si="125"/>
        <v>Slow</v>
      </c>
    </row>
    <row r="1140" spans="1:23" x14ac:dyDescent="0.3">
      <c r="A1140">
        <v>601139</v>
      </c>
      <c r="B1140">
        <v>87453</v>
      </c>
      <c r="C1140">
        <v>64</v>
      </c>
      <c r="D1140" t="s">
        <v>4</v>
      </c>
      <c r="E1140" t="s">
        <v>8</v>
      </c>
      <c r="F1140" t="s">
        <v>24</v>
      </c>
      <c r="G1140" t="s">
        <v>25</v>
      </c>
      <c r="H1140" s="1">
        <v>44941</v>
      </c>
      <c r="I1140" t="s">
        <v>33</v>
      </c>
      <c r="J1140">
        <v>56</v>
      </c>
      <c r="K1140">
        <v>8.6999999999999993</v>
      </c>
      <c r="L1140">
        <v>1309.49</v>
      </c>
      <c r="M1140">
        <v>57.8</v>
      </c>
      <c r="N1140" t="s">
        <v>47</v>
      </c>
      <c r="O1140">
        <v>5</v>
      </c>
      <c r="P1140" t="str" cm="1">
        <f t="array" ref="P1140">_xlfn.IFS(C1140&lt;25,"18-24", C1140&lt;=35,"25-35", C1140&lt;=50,"36-50",TRUE,"50+")</f>
        <v>50+</v>
      </c>
      <c r="Q1140" t="str">
        <f t="shared" si="119"/>
        <v>new</v>
      </c>
      <c r="R1140" t="str">
        <f t="shared" si="120"/>
        <v>high value</v>
      </c>
      <c r="S1140" t="str">
        <f t="shared" si="121"/>
        <v>High</v>
      </c>
      <c r="T1140" t="str">
        <f t="shared" si="122"/>
        <v>Jan</v>
      </c>
      <c r="U1140">
        <f t="shared" si="123"/>
        <v>2023</v>
      </c>
      <c r="V1140" t="str">
        <f t="shared" si="124"/>
        <v>5-10</v>
      </c>
      <c r="W1140" t="str">
        <f t="shared" si="125"/>
        <v>Slow</v>
      </c>
    </row>
    <row r="1141" spans="1:23" x14ac:dyDescent="0.3">
      <c r="A1141">
        <v>601140</v>
      </c>
      <c r="B1141">
        <v>82323</v>
      </c>
      <c r="C1141">
        <v>40</v>
      </c>
      <c r="D1141" t="s">
        <v>4</v>
      </c>
      <c r="E1141" t="s">
        <v>8</v>
      </c>
      <c r="F1141" t="s">
        <v>32</v>
      </c>
      <c r="G1141" t="s">
        <v>21</v>
      </c>
      <c r="H1141" s="1">
        <v>45302</v>
      </c>
      <c r="I1141" t="s">
        <v>33</v>
      </c>
      <c r="J1141">
        <v>38</v>
      </c>
      <c r="K1141">
        <v>13.8</v>
      </c>
      <c r="L1141">
        <v>1409.39</v>
      </c>
      <c r="M1141">
        <v>52.38</v>
      </c>
      <c r="N1141" t="s">
        <v>48</v>
      </c>
      <c r="O1141">
        <v>3</v>
      </c>
      <c r="P1141" t="str" cm="1">
        <f t="array" ref="P1141">_xlfn.IFS(C1141&lt;25,"18-24", C1141&lt;=35,"25-35", C1141&lt;=50,"36-50",TRUE,"50+")</f>
        <v>36-50</v>
      </c>
      <c r="Q1141" t="str">
        <f t="shared" si="119"/>
        <v>repeat</v>
      </c>
      <c r="R1141" t="str">
        <f t="shared" si="120"/>
        <v>high value</v>
      </c>
      <c r="S1141" t="str">
        <f t="shared" si="121"/>
        <v>medium</v>
      </c>
      <c r="T1141" t="str">
        <f t="shared" si="122"/>
        <v>Jan</v>
      </c>
      <c r="U1141">
        <f t="shared" si="123"/>
        <v>2024</v>
      </c>
      <c r="V1141" t="str">
        <f t="shared" si="124"/>
        <v>10-15</v>
      </c>
      <c r="W1141" t="str">
        <f t="shared" si="125"/>
        <v>Medium</v>
      </c>
    </row>
    <row r="1142" spans="1:23" x14ac:dyDescent="0.3">
      <c r="A1142">
        <v>601141</v>
      </c>
      <c r="B1142">
        <v>68095</v>
      </c>
      <c r="C1142">
        <v>44</v>
      </c>
      <c r="D1142" t="s">
        <v>4</v>
      </c>
      <c r="E1142" t="s">
        <v>13</v>
      </c>
      <c r="F1142" t="s">
        <v>28</v>
      </c>
      <c r="G1142" t="s">
        <v>23</v>
      </c>
      <c r="H1142" s="1">
        <v>45494</v>
      </c>
      <c r="I1142" t="s">
        <v>34</v>
      </c>
      <c r="J1142">
        <v>57</v>
      </c>
      <c r="K1142">
        <v>9.5</v>
      </c>
      <c r="L1142">
        <v>959.1</v>
      </c>
      <c r="M1142">
        <v>77.760000000000005</v>
      </c>
      <c r="N1142" t="s">
        <v>47</v>
      </c>
      <c r="O1142">
        <v>1</v>
      </c>
      <c r="P1142" t="str" cm="1">
        <f t="array" ref="P1142">_xlfn.IFS(C1142&lt;25,"18-24", C1142&lt;=35,"25-35", C1142&lt;=50,"36-50",TRUE,"50+")</f>
        <v>36-50</v>
      </c>
      <c r="Q1142" t="str">
        <f t="shared" si="119"/>
        <v>new</v>
      </c>
      <c r="R1142" t="str">
        <f t="shared" si="120"/>
        <v>high value</v>
      </c>
      <c r="S1142" t="str">
        <f t="shared" si="121"/>
        <v>Low</v>
      </c>
      <c r="T1142" t="str">
        <f t="shared" si="122"/>
        <v>Jul</v>
      </c>
      <c r="U1142">
        <f t="shared" si="123"/>
        <v>2024</v>
      </c>
      <c r="V1142" t="str">
        <f t="shared" si="124"/>
        <v>5-10</v>
      </c>
      <c r="W1142" t="str">
        <f t="shared" si="125"/>
        <v>Slow</v>
      </c>
    </row>
    <row r="1143" spans="1:23" x14ac:dyDescent="0.3">
      <c r="A1143">
        <v>601142</v>
      </c>
      <c r="B1143">
        <v>42894</v>
      </c>
      <c r="C1143">
        <v>52</v>
      </c>
      <c r="D1143" t="s">
        <v>4</v>
      </c>
      <c r="E1143" t="s">
        <v>15</v>
      </c>
      <c r="F1143" t="s">
        <v>18</v>
      </c>
      <c r="G1143" t="s">
        <v>29</v>
      </c>
      <c r="H1143" s="1">
        <v>45425</v>
      </c>
      <c r="I1143" t="s">
        <v>34</v>
      </c>
      <c r="J1143">
        <v>41</v>
      </c>
      <c r="K1143">
        <v>10.5</v>
      </c>
      <c r="L1143">
        <v>479.89</v>
      </c>
      <c r="M1143">
        <v>71.08</v>
      </c>
      <c r="N1143" t="s">
        <v>49</v>
      </c>
      <c r="O1143">
        <v>5</v>
      </c>
      <c r="P1143" t="str" cm="1">
        <f t="array" ref="P1143">_xlfn.IFS(C1143&lt;25,"18-24", C1143&lt;=35,"25-35", C1143&lt;=50,"36-50",TRUE,"50+")</f>
        <v>50+</v>
      </c>
      <c r="Q1143" t="str">
        <f t="shared" si="119"/>
        <v>new</v>
      </c>
      <c r="R1143" t="str">
        <f t="shared" si="120"/>
        <v>medium</v>
      </c>
      <c r="S1143" t="str">
        <f t="shared" si="121"/>
        <v>High</v>
      </c>
      <c r="T1143" t="str">
        <f t="shared" si="122"/>
        <v>May</v>
      </c>
      <c r="U1143">
        <f t="shared" si="123"/>
        <v>2024</v>
      </c>
      <c r="V1143" t="str">
        <f t="shared" si="124"/>
        <v>10-15</v>
      </c>
      <c r="W1143" t="str">
        <f t="shared" si="125"/>
        <v>Medium</v>
      </c>
    </row>
    <row r="1144" spans="1:23" x14ac:dyDescent="0.3">
      <c r="A1144">
        <v>601143</v>
      </c>
      <c r="B1144">
        <v>14055</v>
      </c>
      <c r="C1144">
        <v>29</v>
      </c>
      <c r="D1144" t="s">
        <v>4</v>
      </c>
      <c r="E1144" t="s">
        <v>5</v>
      </c>
      <c r="F1144" t="s">
        <v>22</v>
      </c>
      <c r="G1144" t="s">
        <v>31</v>
      </c>
      <c r="H1144" s="1">
        <v>45185</v>
      </c>
      <c r="I1144" t="s">
        <v>33</v>
      </c>
      <c r="J1144">
        <v>53</v>
      </c>
      <c r="K1144">
        <v>12.8</v>
      </c>
      <c r="L1144">
        <v>484.42</v>
      </c>
      <c r="M1144">
        <v>116.02</v>
      </c>
      <c r="N1144" t="s">
        <v>49</v>
      </c>
      <c r="O1144">
        <v>4</v>
      </c>
      <c r="P1144" t="str" cm="1">
        <f t="array" ref="P1144">_xlfn.IFS(C1144&lt;25,"18-24", C1144&lt;=35,"25-35", C1144&lt;=50,"36-50",TRUE,"50+")</f>
        <v>25-35</v>
      </c>
      <c r="Q1144" t="str">
        <f t="shared" si="119"/>
        <v>new</v>
      </c>
      <c r="R1144" t="str">
        <f t="shared" si="120"/>
        <v>medium</v>
      </c>
      <c r="S1144" t="str">
        <f t="shared" si="121"/>
        <v>medium</v>
      </c>
      <c r="T1144" t="str">
        <f t="shared" si="122"/>
        <v>Sep</v>
      </c>
      <c r="U1144">
        <f t="shared" si="123"/>
        <v>2023</v>
      </c>
      <c r="V1144" t="str">
        <f t="shared" si="124"/>
        <v>10-15</v>
      </c>
      <c r="W1144" t="str">
        <f t="shared" si="125"/>
        <v>Slow</v>
      </c>
    </row>
    <row r="1145" spans="1:23" x14ac:dyDescent="0.3">
      <c r="A1145">
        <v>601144</v>
      </c>
      <c r="B1145">
        <v>42506</v>
      </c>
      <c r="C1145">
        <v>22</v>
      </c>
      <c r="D1145" t="s">
        <v>4</v>
      </c>
      <c r="E1145" t="s">
        <v>11</v>
      </c>
      <c r="F1145" t="s">
        <v>30</v>
      </c>
      <c r="G1145" t="s">
        <v>21</v>
      </c>
      <c r="H1145" s="1">
        <v>44828</v>
      </c>
      <c r="I1145" t="s">
        <v>34</v>
      </c>
      <c r="J1145">
        <v>89</v>
      </c>
      <c r="K1145">
        <v>5</v>
      </c>
      <c r="L1145">
        <v>1270.3699999999999</v>
      </c>
      <c r="M1145">
        <v>64.3</v>
      </c>
      <c r="N1145" t="s">
        <v>48</v>
      </c>
      <c r="O1145">
        <v>1</v>
      </c>
      <c r="P1145" t="str" cm="1">
        <f t="array" ref="P1145">_xlfn.IFS(C1145&lt;25,"18-24", C1145&lt;=35,"25-35", C1145&lt;=50,"36-50",TRUE,"50+")</f>
        <v>18-24</v>
      </c>
      <c r="Q1145" t="str">
        <f t="shared" si="119"/>
        <v>new</v>
      </c>
      <c r="R1145" t="str">
        <f t="shared" si="120"/>
        <v>high value</v>
      </c>
      <c r="S1145" t="str">
        <f t="shared" si="121"/>
        <v>Low</v>
      </c>
      <c r="T1145" t="str">
        <f t="shared" si="122"/>
        <v>Sep</v>
      </c>
      <c r="U1145">
        <f t="shared" si="123"/>
        <v>2022</v>
      </c>
      <c r="V1145" t="str">
        <f t="shared" si="124"/>
        <v>0-5</v>
      </c>
      <c r="W1145" t="str">
        <f t="shared" si="125"/>
        <v>Slow</v>
      </c>
    </row>
    <row r="1146" spans="1:23" x14ac:dyDescent="0.3">
      <c r="A1146">
        <v>601145</v>
      </c>
      <c r="B1146">
        <v>79087</v>
      </c>
      <c r="C1146">
        <v>53</v>
      </c>
      <c r="D1146" t="s">
        <v>7</v>
      </c>
      <c r="E1146" t="s">
        <v>13</v>
      </c>
      <c r="F1146" t="s">
        <v>24</v>
      </c>
      <c r="G1146" t="s">
        <v>29</v>
      </c>
      <c r="H1146" s="1">
        <v>45010</v>
      </c>
      <c r="I1146" t="s">
        <v>34</v>
      </c>
      <c r="J1146">
        <v>26</v>
      </c>
      <c r="K1146">
        <v>7.8</v>
      </c>
      <c r="L1146">
        <v>1044.6099999999999</v>
      </c>
      <c r="M1146">
        <v>61.93</v>
      </c>
      <c r="N1146" t="s">
        <v>48</v>
      </c>
      <c r="O1146">
        <v>1</v>
      </c>
      <c r="P1146" t="str" cm="1">
        <f t="array" ref="P1146">_xlfn.IFS(C1146&lt;25,"18-24", C1146&lt;=35,"25-35", C1146&lt;=50,"36-50",TRUE,"50+")</f>
        <v>50+</v>
      </c>
      <c r="Q1146" t="str">
        <f t="shared" si="119"/>
        <v>new</v>
      </c>
      <c r="R1146" t="str">
        <f t="shared" si="120"/>
        <v>high value</v>
      </c>
      <c r="S1146" t="str">
        <f t="shared" si="121"/>
        <v>Low</v>
      </c>
      <c r="T1146" t="str">
        <f t="shared" si="122"/>
        <v>Mar</v>
      </c>
      <c r="U1146">
        <f t="shared" si="123"/>
        <v>2023</v>
      </c>
      <c r="V1146" t="str">
        <f t="shared" si="124"/>
        <v>5-10</v>
      </c>
      <c r="W1146" t="str">
        <f t="shared" si="125"/>
        <v>Fast</v>
      </c>
    </row>
    <row r="1147" spans="1:23" x14ac:dyDescent="0.3">
      <c r="A1147">
        <v>601146</v>
      </c>
      <c r="B1147">
        <v>33209</v>
      </c>
      <c r="C1147">
        <v>46</v>
      </c>
      <c r="D1147" t="s">
        <v>4</v>
      </c>
      <c r="E1147" t="s">
        <v>5</v>
      </c>
      <c r="F1147" t="s">
        <v>26</v>
      </c>
      <c r="G1147" t="s">
        <v>27</v>
      </c>
      <c r="H1147" s="1">
        <v>45656</v>
      </c>
      <c r="I1147" t="s">
        <v>33</v>
      </c>
      <c r="J1147">
        <v>82</v>
      </c>
      <c r="K1147">
        <v>10.6</v>
      </c>
      <c r="L1147">
        <v>1447.61</v>
      </c>
      <c r="M1147">
        <v>61.15</v>
      </c>
      <c r="N1147" t="s">
        <v>47</v>
      </c>
      <c r="O1147">
        <v>5</v>
      </c>
      <c r="P1147" t="str" cm="1">
        <f t="array" ref="P1147">_xlfn.IFS(C1147&lt;25,"18-24", C1147&lt;=35,"25-35", C1147&lt;=50,"36-50",TRUE,"50+")</f>
        <v>36-50</v>
      </c>
      <c r="Q1147" t="str">
        <f t="shared" si="119"/>
        <v>new</v>
      </c>
      <c r="R1147" t="str">
        <f t="shared" si="120"/>
        <v>high value</v>
      </c>
      <c r="S1147" t="str">
        <f t="shared" si="121"/>
        <v>High</v>
      </c>
      <c r="T1147" t="str">
        <f t="shared" si="122"/>
        <v>Dec</v>
      </c>
      <c r="U1147">
        <f t="shared" si="123"/>
        <v>2024</v>
      </c>
      <c r="V1147" t="str">
        <f t="shared" si="124"/>
        <v>10-15</v>
      </c>
      <c r="W1147" t="str">
        <f t="shared" si="125"/>
        <v>Slow</v>
      </c>
    </row>
    <row r="1148" spans="1:23" x14ac:dyDescent="0.3">
      <c r="A1148">
        <v>601147</v>
      </c>
      <c r="B1148">
        <v>55517</v>
      </c>
      <c r="C1148">
        <v>53</v>
      </c>
      <c r="D1148" t="s">
        <v>7</v>
      </c>
      <c r="E1148" t="s">
        <v>13</v>
      </c>
      <c r="F1148" t="s">
        <v>24</v>
      </c>
      <c r="G1148" t="s">
        <v>21</v>
      </c>
      <c r="H1148" s="1">
        <v>44853</v>
      </c>
      <c r="I1148" t="s">
        <v>33</v>
      </c>
      <c r="J1148">
        <v>37</v>
      </c>
      <c r="K1148">
        <v>7.1</v>
      </c>
      <c r="L1148">
        <v>789.08</v>
      </c>
      <c r="M1148">
        <v>99.83</v>
      </c>
      <c r="N1148" t="s">
        <v>48</v>
      </c>
      <c r="O1148">
        <v>2</v>
      </c>
      <c r="P1148" t="str" cm="1">
        <f t="array" ref="P1148">_xlfn.IFS(C1148&lt;25,"18-24", C1148&lt;=35,"25-35", C1148&lt;=50,"36-50",TRUE,"50+")</f>
        <v>50+</v>
      </c>
      <c r="Q1148" t="str">
        <f t="shared" si="119"/>
        <v>new</v>
      </c>
      <c r="R1148" t="str">
        <f t="shared" si="120"/>
        <v>high value</v>
      </c>
      <c r="S1148" t="str">
        <f t="shared" si="121"/>
        <v>Low</v>
      </c>
      <c r="T1148" t="str">
        <f t="shared" si="122"/>
        <v>Oct</v>
      </c>
      <c r="U1148">
        <f t="shared" si="123"/>
        <v>2022</v>
      </c>
      <c r="V1148" t="str">
        <f t="shared" si="124"/>
        <v>5-10</v>
      </c>
      <c r="W1148" t="str">
        <f t="shared" si="125"/>
        <v>Medium</v>
      </c>
    </row>
    <row r="1149" spans="1:23" x14ac:dyDescent="0.3">
      <c r="A1149">
        <v>601148</v>
      </c>
      <c r="B1149">
        <v>61408</v>
      </c>
      <c r="C1149">
        <v>31</v>
      </c>
      <c r="D1149" t="s">
        <v>4</v>
      </c>
      <c r="E1149" t="s">
        <v>15</v>
      </c>
      <c r="F1149" t="s">
        <v>30</v>
      </c>
      <c r="G1149" t="s">
        <v>25</v>
      </c>
      <c r="H1149" s="1">
        <v>45069</v>
      </c>
      <c r="I1149" t="s">
        <v>34</v>
      </c>
      <c r="J1149">
        <v>50</v>
      </c>
      <c r="K1149">
        <v>6</v>
      </c>
      <c r="L1149">
        <v>217.14</v>
      </c>
      <c r="M1149">
        <v>107.4</v>
      </c>
      <c r="N1149" t="s">
        <v>47</v>
      </c>
      <c r="O1149">
        <v>2</v>
      </c>
      <c r="P1149" t="str" cm="1">
        <f t="array" ref="P1149">_xlfn.IFS(C1149&lt;25,"18-24", C1149&lt;=35,"25-35", C1149&lt;=50,"36-50",TRUE,"50+")</f>
        <v>25-35</v>
      </c>
      <c r="Q1149" t="str">
        <f t="shared" si="119"/>
        <v>new</v>
      </c>
      <c r="R1149" t="str">
        <f t="shared" si="120"/>
        <v>low</v>
      </c>
      <c r="S1149" t="str">
        <f t="shared" si="121"/>
        <v>Low</v>
      </c>
      <c r="T1149" t="str">
        <f t="shared" si="122"/>
        <v>May</v>
      </c>
      <c r="U1149">
        <f t="shared" si="123"/>
        <v>2023</v>
      </c>
      <c r="V1149" t="str">
        <f t="shared" si="124"/>
        <v>5-10</v>
      </c>
      <c r="W1149" t="str">
        <f t="shared" si="125"/>
        <v>Slow</v>
      </c>
    </row>
    <row r="1150" spans="1:23" x14ac:dyDescent="0.3">
      <c r="A1150">
        <v>601149</v>
      </c>
      <c r="B1150">
        <v>51154</v>
      </c>
      <c r="C1150">
        <v>54</v>
      </c>
      <c r="D1150" t="s">
        <v>7</v>
      </c>
      <c r="E1150" t="s">
        <v>13</v>
      </c>
      <c r="F1150" t="s">
        <v>26</v>
      </c>
      <c r="G1150" t="s">
        <v>21</v>
      </c>
      <c r="H1150" s="1">
        <v>44656</v>
      </c>
      <c r="I1150" t="s">
        <v>33</v>
      </c>
      <c r="J1150">
        <v>49</v>
      </c>
      <c r="K1150">
        <v>9.6</v>
      </c>
      <c r="L1150">
        <v>1210.75</v>
      </c>
      <c r="M1150">
        <v>35.020000000000003</v>
      </c>
      <c r="N1150" t="s">
        <v>47</v>
      </c>
      <c r="O1150">
        <v>1</v>
      </c>
      <c r="P1150" t="str" cm="1">
        <f t="array" ref="P1150">_xlfn.IFS(C1150&lt;25,"18-24", C1150&lt;=35,"25-35", C1150&lt;=50,"36-50",TRUE,"50+")</f>
        <v>50+</v>
      </c>
      <c r="Q1150" t="str">
        <f t="shared" si="119"/>
        <v>new</v>
      </c>
      <c r="R1150" t="str">
        <f t="shared" si="120"/>
        <v>high value</v>
      </c>
      <c r="S1150" t="str">
        <f t="shared" si="121"/>
        <v>Low</v>
      </c>
      <c r="T1150" t="str">
        <f t="shared" si="122"/>
        <v>Apr</v>
      </c>
      <c r="U1150">
        <f t="shared" si="123"/>
        <v>2022</v>
      </c>
      <c r="V1150" t="str">
        <f t="shared" si="124"/>
        <v>5-10</v>
      </c>
      <c r="W1150" t="str">
        <f t="shared" si="125"/>
        <v>Slow</v>
      </c>
    </row>
    <row r="1151" spans="1:23" x14ac:dyDescent="0.3">
      <c r="A1151">
        <v>601150</v>
      </c>
      <c r="B1151">
        <v>76229</v>
      </c>
      <c r="C1151">
        <v>54</v>
      </c>
      <c r="D1151" t="s">
        <v>4</v>
      </c>
      <c r="E1151" t="s">
        <v>5</v>
      </c>
      <c r="F1151" t="s">
        <v>19</v>
      </c>
      <c r="G1151" t="s">
        <v>29</v>
      </c>
      <c r="H1151" s="1">
        <v>45553</v>
      </c>
      <c r="I1151" t="s">
        <v>33</v>
      </c>
      <c r="J1151">
        <v>28</v>
      </c>
      <c r="K1151">
        <v>3</v>
      </c>
      <c r="L1151">
        <v>494.92</v>
      </c>
      <c r="M1151">
        <v>60.63</v>
      </c>
      <c r="N1151" t="s">
        <v>48</v>
      </c>
      <c r="O1151">
        <v>3</v>
      </c>
      <c r="P1151" t="str" cm="1">
        <f t="array" ref="P1151">_xlfn.IFS(C1151&lt;25,"18-24", C1151&lt;=35,"25-35", C1151&lt;=50,"36-50",TRUE,"50+")</f>
        <v>50+</v>
      </c>
      <c r="Q1151" t="str">
        <f t="shared" si="119"/>
        <v>new</v>
      </c>
      <c r="R1151" t="str">
        <f t="shared" si="120"/>
        <v>medium</v>
      </c>
      <c r="S1151" t="str">
        <f t="shared" si="121"/>
        <v>medium</v>
      </c>
      <c r="T1151" t="str">
        <f t="shared" si="122"/>
        <v>Sep</v>
      </c>
      <c r="U1151">
        <f t="shared" si="123"/>
        <v>2024</v>
      </c>
      <c r="V1151" t="str">
        <f t="shared" si="124"/>
        <v>0-5</v>
      </c>
      <c r="W1151" t="str">
        <f t="shared" si="125"/>
        <v>Fast</v>
      </c>
    </row>
    <row r="1152" spans="1:23" x14ac:dyDescent="0.3">
      <c r="A1152">
        <v>601151</v>
      </c>
      <c r="B1152">
        <v>68248</v>
      </c>
      <c r="C1152">
        <v>63</v>
      </c>
      <c r="D1152" t="s">
        <v>4</v>
      </c>
      <c r="E1152" t="s">
        <v>8</v>
      </c>
      <c r="F1152" t="s">
        <v>30</v>
      </c>
      <c r="G1152" t="s">
        <v>23</v>
      </c>
      <c r="H1152" s="1">
        <v>45351</v>
      </c>
      <c r="I1152" t="s">
        <v>34</v>
      </c>
      <c r="J1152">
        <v>77</v>
      </c>
      <c r="K1152">
        <v>11.6</v>
      </c>
      <c r="L1152">
        <v>967.38</v>
      </c>
      <c r="M1152">
        <v>40.69</v>
      </c>
      <c r="N1152" t="s">
        <v>50</v>
      </c>
      <c r="O1152">
        <v>5</v>
      </c>
      <c r="P1152" t="str" cm="1">
        <f t="array" ref="P1152">_xlfn.IFS(C1152&lt;25,"18-24", C1152&lt;=35,"25-35", C1152&lt;=50,"36-50",TRUE,"50+")</f>
        <v>50+</v>
      </c>
      <c r="Q1152" t="str">
        <f t="shared" si="119"/>
        <v>repeat</v>
      </c>
      <c r="R1152" t="str">
        <f t="shared" si="120"/>
        <v>high value</v>
      </c>
      <c r="S1152" t="str">
        <f t="shared" si="121"/>
        <v>High</v>
      </c>
      <c r="T1152" t="str">
        <f t="shared" si="122"/>
        <v>Feb</v>
      </c>
      <c r="U1152">
        <f t="shared" si="123"/>
        <v>2024</v>
      </c>
      <c r="V1152" t="str">
        <f t="shared" si="124"/>
        <v>10-15</v>
      </c>
      <c r="W1152" t="str">
        <f t="shared" si="125"/>
        <v>Slow</v>
      </c>
    </row>
    <row r="1153" spans="1:23" x14ac:dyDescent="0.3">
      <c r="A1153">
        <v>601152</v>
      </c>
      <c r="B1153">
        <v>13250</v>
      </c>
      <c r="C1153">
        <v>27</v>
      </c>
      <c r="D1153" t="s">
        <v>7</v>
      </c>
      <c r="E1153" t="s">
        <v>16</v>
      </c>
      <c r="F1153" t="s">
        <v>30</v>
      </c>
      <c r="G1153" t="s">
        <v>21</v>
      </c>
      <c r="H1153" s="1">
        <v>45436</v>
      </c>
      <c r="I1153" t="s">
        <v>34</v>
      </c>
      <c r="J1153">
        <v>70</v>
      </c>
      <c r="K1153">
        <v>11.6</v>
      </c>
      <c r="L1153">
        <v>508.18</v>
      </c>
      <c r="M1153">
        <v>111.89</v>
      </c>
      <c r="N1153" t="s">
        <v>49</v>
      </c>
      <c r="O1153">
        <v>4</v>
      </c>
      <c r="P1153" t="str" cm="1">
        <f t="array" ref="P1153">_xlfn.IFS(C1153&lt;25,"18-24", C1153&lt;=35,"25-35", C1153&lt;=50,"36-50",TRUE,"50+")</f>
        <v>25-35</v>
      </c>
      <c r="Q1153" t="str">
        <f t="shared" si="119"/>
        <v>new</v>
      </c>
      <c r="R1153" t="str">
        <f t="shared" si="120"/>
        <v>high value</v>
      </c>
      <c r="S1153" t="str">
        <f t="shared" si="121"/>
        <v>medium</v>
      </c>
      <c r="T1153" t="str">
        <f t="shared" si="122"/>
        <v>May</v>
      </c>
      <c r="U1153">
        <f t="shared" si="123"/>
        <v>2024</v>
      </c>
      <c r="V1153" t="str">
        <f t="shared" si="124"/>
        <v>10-15</v>
      </c>
      <c r="W1153" t="str">
        <f t="shared" si="125"/>
        <v>Slow</v>
      </c>
    </row>
    <row r="1154" spans="1:23" x14ac:dyDescent="0.3">
      <c r="A1154">
        <v>601153</v>
      </c>
      <c r="B1154">
        <v>90275</v>
      </c>
      <c r="C1154">
        <v>28</v>
      </c>
      <c r="D1154" t="s">
        <v>7</v>
      </c>
      <c r="E1154" t="s">
        <v>5</v>
      </c>
      <c r="F1154" t="s">
        <v>22</v>
      </c>
      <c r="G1154" t="s">
        <v>27</v>
      </c>
      <c r="H1154" s="1">
        <v>44572</v>
      </c>
      <c r="I1154" t="s">
        <v>33</v>
      </c>
      <c r="J1154">
        <v>32</v>
      </c>
      <c r="K1154">
        <v>14.7</v>
      </c>
      <c r="L1154">
        <v>301.64</v>
      </c>
      <c r="M1154">
        <v>52.51</v>
      </c>
      <c r="N1154" t="s">
        <v>50</v>
      </c>
      <c r="O1154">
        <v>1</v>
      </c>
      <c r="P1154" t="str" cm="1">
        <f t="array" ref="P1154">_xlfn.IFS(C1154&lt;25,"18-24", C1154&lt;=35,"25-35", C1154&lt;=50,"36-50",TRUE,"50+")</f>
        <v>25-35</v>
      </c>
      <c r="Q1154" t="str">
        <f t="shared" si="119"/>
        <v>new</v>
      </c>
      <c r="R1154" t="str">
        <f t="shared" si="120"/>
        <v>medium</v>
      </c>
      <c r="S1154" t="str">
        <f t="shared" si="121"/>
        <v>Low</v>
      </c>
      <c r="T1154" t="str">
        <f t="shared" si="122"/>
        <v>Jan</v>
      </c>
      <c r="U1154">
        <f t="shared" si="123"/>
        <v>2022</v>
      </c>
      <c r="V1154" t="str">
        <f t="shared" si="124"/>
        <v>10-15</v>
      </c>
      <c r="W1154" t="str">
        <f t="shared" si="125"/>
        <v>Medium</v>
      </c>
    </row>
    <row r="1155" spans="1:23" x14ac:dyDescent="0.3">
      <c r="A1155">
        <v>601154</v>
      </c>
      <c r="B1155">
        <v>85102</v>
      </c>
      <c r="C1155">
        <v>45</v>
      </c>
      <c r="D1155" t="s">
        <v>4</v>
      </c>
      <c r="E1155" t="s">
        <v>16</v>
      </c>
      <c r="F1155" t="s">
        <v>26</v>
      </c>
      <c r="G1155" t="s">
        <v>31</v>
      </c>
      <c r="H1155" s="1">
        <v>45328</v>
      </c>
      <c r="I1155" t="s">
        <v>34</v>
      </c>
      <c r="J1155">
        <v>29</v>
      </c>
      <c r="K1155">
        <v>8.5</v>
      </c>
      <c r="L1155">
        <v>1084.31</v>
      </c>
      <c r="M1155">
        <v>60.48</v>
      </c>
      <c r="N1155" t="s">
        <v>49</v>
      </c>
      <c r="O1155">
        <v>1</v>
      </c>
      <c r="P1155" t="str" cm="1">
        <f t="array" ref="P1155">_xlfn.IFS(C1155&lt;25,"18-24", C1155&lt;=35,"25-35", C1155&lt;=50,"36-50",TRUE,"50+")</f>
        <v>36-50</v>
      </c>
      <c r="Q1155" t="str">
        <f t="shared" ref="Q1155:Q1218" si="126">IF(COUNTIF($B:$B,B1155)&gt;1,"repeat","new")</f>
        <v>new</v>
      </c>
      <c r="R1155" t="str">
        <f t="shared" ref="R1155:R1218" si="127">IF(L1155&gt;500,"high value",IF( L1155&gt;250,"medium","low"))</f>
        <v>high value</v>
      </c>
      <c r="S1155" t="str">
        <f t="shared" ref="S1155:S1218" si="128">IF(O1155&lt;=2,"Low",IF(O1155&lt;=4,"medium","High"))</f>
        <v>Low</v>
      </c>
      <c r="T1155" t="str">
        <f t="shared" ref="T1155:T1218" si="129">TEXT(H1155,"MMM")</f>
        <v>Feb</v>
      </c>
      <c r="U1155">
        <f t="shared" ref="U1155:U1218" si="130">YEAR(H1155)</f>
        <v>2024</v>
      </c>
      <c r="V1155" t="str">
        <f t="shared" ref="V1155:V1218" si="131">IF(K1155&lt;=5,"0-5",IF(K1155&lt;=10,"5-10",IF(K1155&lt;=15,"10-15","15+")))</f>
        <v>5-10</v>
      </c>
      <c r="W1155" t="str">
        <f t="shared" ref="W1155:W1218" si="132">IF(J1155&lt;=30,"Fast",IF(J1155&lt;=45,"Medium","Slow"))</f>
        <v>Fast</v>
      </c>
    </row>
    <row r="1156" spans="1:23" x14ac:dyDescent="0.3">
      <c r="A1156">
        <v>601155</v>
      </c>
      <c r="B1156">
        <v>41366</v>
      </c>
      <c r="C1156">
        <v>29</v>
      </c>
      <c r="D1156" t="s">
        <v>7</v>
      </c>
      <c r="E1156" t="s">
        <v>5</v>
      </c>
      <c r="F1156" t="s">
        <v>30</v>
      </c>
      <c r="G1156" t="s">
        <v>21</v>
      </c>
      <c r="H1156" s="1">
        <v>44672</v>
      </c>
      <c r="I1156" t="s">
        <v>33</v>
      </c>
      <c r="J1156">
        <v>39</v>
      </c>
      <c r="K1156">
        <v>7.1</v>
      </c>
      <c r="L1156">
        <v>365.03</v>
      </c>
      <c r="M1156">
        <v>55.89</v>
      </c>
      <c r="N1156" t="s">
        <v>48</v>
      </c>
      <c r="O1156">
        <v>4</v>
      </c>
      <c r="P1156" t="str" cm="1">
        <f t="array" ref="P1156">_xlfn.IFS(C1156&lt;25,"18-24", C1156&lt;=35,"25-35", C1156&lt;=50,"36-50",TRUE,"50+")</f>
        <v>25-35</v>
      </c>
      <c r="Q1156" t="str">
        <f t="shared" si="126"/>
        <v>new</v>
      </c>
      <c r="R1156" t="str">
        <f t="shared" si="127"/>
        <v>medium</v>
      </c>
      <c r="S1156" t="str">
        <f t="shared" si="128"/>
        <v>medium</v>
      </c>
      <c r="T1156" t="str">
        <f t="shared" si="129"/>
        <v>Apr</v>
      </c>
      <c r="U1156">
        <f t="shared" si="130"/>
        <v>2022</v>
      </c>
      <c r="V1156" t="str">
        <f t="shared" si="131"/>
        <v>5-10</v>
      </c>
      <c r="W1156" t="str">
        <f t="shared" si="132"/>
        <v>Medium</v>
      </c>
    </row>
    <row r="1157" spans="1:23" x14ac:dyDescent="0.3">
      <c r="A1157">
        <v>601156</v>
      </c>
      <c r="B1157">
        <v>44531</v>
      </c>
      <c r="C1157">
        <v>32</v>
      </c>
      <c r="D1157" t="s">
        <v>7</v>
      </c>
      <c r="E1157" t="s">
        <v>13</v>
      </c>
      <c r="F1157" t="s">
        <v>28</v>
      </c>
      <c r="G1157" t="s">
        <v>21</v>
      </c>
      <c r="H1157" s="1">
        <v>44989</v>
      </c>
      <c r="I1157" t="s">
        <v>33</v>
      </c>
      <c r="J1157">
        <v>86</v>
      </c>
      <c r="K1157">
        <v>12.3</v>
      </c>
      <c r="L1157">
        <v>1454.48</v>
      </c>
      <c r="M1157">
        <v>96.5</v>
      </c>
      <c r="N1157" t="s">
        <v>49</v>
      </c>
      <c r="O1157">
        <v>3</v>
      </c>
      <c r="P1157" t="str" cm="1">
        <f t="array" ref="P1157">_xlfn.IFS(C1157&lt;25,"18-24", C1157&lt;=35,"25-35", C1157&lt;=50,"36-50",TRUE,"50+")</f>
        <v>25-35</v>
      </c>
      <c r="Q1157" t="str">
        <f t="shared" si="126"/>
        <v>new</v>
      </c>
      <c r="R1157" t="str">
        <f t="shared" si="127"/>
        <v>high value</v>
      </c>
      <c r="S1157" t="str">
        <f t="shared" si="128"/>
        <v>medium</v>
      </c>
      <c r="T1157" t="str">
        <f t="shared" si="129"/>
        <v>Mar</v>
      </c>
      <c r="U1157">
        <f t="shared" si="130"/>
        <v>2023</v>
      </c>
      <c r="V1157" t="str">
        <f t="shared" si="131"/>
        <v>10-15</v>
      </c>
      <c r="W1157" t="str">
        <f t="shared" si="132"/>
        <v>Slow</v>
      </c>
    </row>
    <row r="1158" spans="1:23" x14ac:dyDescent="0.3">
      <c r="A1158">
        <v>601157</v>
      </c>
      <c r="B1158">
        <v>61056</v>
      </c>
      <c r="C1158">
        <v>41</v>
      </c>
      <c r="D1158" t="s">
        <v>4</v>
      </c>
      <c r="E1158" t="s">
        <v>13</v>
      </c>
      <c r="F1158" t="s">
        <v>24</v>
      </c>
      <c r="G1158" t="s">
        <v>31</v>
      </c>
      <c r="H1158" s="1">
        <v>44732</v>
      </c>
      <c r="I1158" t="s">
        <v>33</v>
      </c>
      <c r="J1158">
        <v>53</v>
      </c>
      <c r="K1158">
        <v>4.3</v>
      </c>
      <c r="L1158">
        <v>589.82000000000005</v>
      </c>
      <c r="M1158">
        <v>96.5</v>
      </c>
      <c r="N1158" t="s">
        <v>48</v>
      </c>
      <c r="O1158">
        <v>2</v>
      </c>
      <c r="P1158" t="str" cm="1">
        <f t="array" ref="P1158">_xlfn.IFS(C1158&lt;25,"18-24", C1158&lt;=35,"25-35", C1158&lt;=50,"36-50",TRUE,"50+")</f>
        <v>36-50</v>
      </c>
      <c r="Q1158" t="str">
        <f t="shared" si="126"/>
        <v>new</v>
      </c>
      <c r="R1158" t="str">
        <f t="shared" si="127"/>
        <v>high value</v>
      </c>
      <c r="S1158" t="str">
        <f t="shared" si="128"/>
        <v>Low</v>
      </c>
      <c r="T1158" t="str">
        <f t="shared" si="129"/>
        <v>Jun</v>
      </c>
      <c r="U1158">
        <f t="shared" si="130"/>
        <v>2022</v>
      </c>
      <c r="V1158" t="str">
        <f t="shared" si="131"/>
        <v>0-5</v>
      </c>
      <c r="W1158" t="str">
        <f t="shared" si="132"/>
        <v>Slow</v>
      </c>
    </row>
    <row r="1159" spans="1:23" x14ac:dyDescent="0.3">
      <c r="A1159">
        <v>601158</v>
      </c>
      <c r="B1159">
        <v>18117</v>
      </c>
      <c r="C1159">
        <v>63</v>
      </c>
      <c r="D1159" t="s">
        <v>7</v>
      </c>
      <c r="E1159" t="s">
        <v>11</v>
      </c>
      <c r="F1159" t="s">
        <v>24</v>
      </c>
      <c r="G1159" t="s">
        <v>25</v>
      </c>
      <c r="H1159" s="1">
        <v>44751</v>
      </c>
      <c r="I1159" t="s">
        <v>34</v>
      </c>
      <c r="J1159">
        <v>80</v>
      </c>
      <c r="K1159">
        <v>12.2</v>
      </c>
      <c r="L1159">
        <v>914.25</v>
      </c>
      <c r="M1159">
        <v>67.349999999999994</v>
      </c>
      <c r="N1159" t="s">
        <v>48</v>
      </c>
      <c r="O1159">
        <v>4</v>
      </c>
      <c r="P1159" t="str" cm="1">
        <f t="array" ref="P1159">_xlfn.IFS(C1159&lt;25,"18-24", C1159&lt;=35,"25-35", C1159&lt;=50,"36-50",TRUE,"50+")</f>
        <v>50+</v>
      </c>
      <c r="Q1159" t="str">
        <f t="shared" si="126"/>
        <v>new</v>
      </c>
      <c r="R1159" t="str">
        <f t="shared" si="127"/>
        <v>high value</v>
      </c>
      <c r="S1159" t="str">
        <f t="shared" si="128"/>
        <v>medium</v>
      </c>
      <c r="T1159" t="str">
        <f t="shared" si="129"/>
        <v>Jul</v>
      </c>
      <c r="U1159">
        <f t="shared" si="130"/>
        <v>2022</v>
      </c>
      <c r="V1159" t="str">
        <f t="shared" si="131"/>
        <v>10-15</v>
      </c>
      <c r="W1159" t="str">
        <f t="shared" si="132"/>
        <v>Slow</v>
      </c>
    </row>
    <row r="1160" spans="1:23" x14ac:dyDescent="0.3">
      <c r="A1160">
        <v>601159</v>
      </c>
      <c r="B1160">
        <v>62289</v>
      </c>
      <c r="C1160">
        <v>56</v>
      </c>
      <c r="D1160" t="s">
        <v>4</v>
      </c>
      <c r="E1160" t="s">
        <v>8</v>
      </c>
      <c r="F1160" t="s">
        <v>26</v>
      </c>
      <c r="G1160" t="s">
        <v>21</v>
      </c>
      <c r="H1160" s="1">
        <v>44709</v>
      </c>
      <c r="I1160" t="s">
        <v>34</v>
      </c>
      <c r="J1160">
        <v>24</v>
      </c>
      <c r="K1160">
        <v>5.2</v>
      </c>
      <c r="L1160">
        <v>567.51</v>
      </c>
      <c r="M1160">
        <v>66.61</v>
      </c>
      <c r="N1160" t="s">
        <v>50</v>
      </c>
      <c r="O1160">
        <v>4</v>
      </c>
      <c r="P1160" t="str" cm="1">
        <f t="array" ref="P1160">_xlfn.IFS(C1160&lt;25,"18-24", C1160&lt;=35,"25-35", C1160&lt;=50,"36-50",TRUE,"50+")</f>
        <v>50+</v>
      </c>
      <c r="Q1160" t="str">
        <f t="shared" si="126"/>
        <v>new</v>
      </c>
      <c r="R1160" t="str">
        <f t="shared" si="127"/>
        <v>high value</v>
      </c>
      <c r="S1160" t="str">
        <f t="shared" si="128"/>
        <v>medium</v>
      </c>
      <c r="T1160" t="str">
        <f t="shared" si="129"/>
        <v>May</v>
      </c>
      <c r="U1160">
        <f t="shared" si="130"/>
        <v>2022</v>
      </c>
      <c r="V1160" t="str">
        <f t="shared" si="131"/>
        <v>5-10</v>
      </c>
      <c r="W1160" t="str">
        <f t="shared" si="132"/>
        <v>Fast</v>
      </c>
    </row>
    <row r="1161" spans="1:23" x14ac:dyDescent="0.3">
      <c r="A1161">
        <v>601160</v>
      </c>
      <c r="B1161">
        <v>29857</v>
      </c>
      <c r="C1161">
        <v>46</v>
      </c>
      <c r="D1161" t="s">
        <v>7</v>
      </c>
      <c r="E1161" t="s">
        <v>16</v>
      </c>
      <c r="F1161" t="s">
        <v>24</v>
      </c>
      <c r="G1161" t="s">
        <v>23</v>
      </c>
      <c r="H1161" s="1">
        <v>45543</v>
      </c>
      <c r="I1161" t="s">
        <v>34</v>
      </c>
      <c r="J1161">
        <v>85</v>
      </c>
      <c r="K1161">
        <v>14.4</v>
      </c>
      <c r="L1161">
        <v>573.54</v>
      </c>
      <c r="M1161">
        <v>77.63</v>
      </c>
      <c r="N1161" t="s">
        <v>48</v>
      </c>
      <c r="O1161">
        <v>5</v>
      </c>
      <c r="P1161" t="str" cm="1">
        <f t="array" ref="P1161">_xlfn.IFS(C1161&lt;25,"18-24", C1161&lt;=35,"25-35", C1161&lt;=50,"36-50",TRUE,"50+")</f>
        <v>36-50</v>
      </c>
      <c r="Q1161" t="str">
        <f t="shared" si="126"/>
        <v>new</v>
      </c>
      <c r="R1161" t="str">
        <f t="shared" si="127"/>
        <v>high value</v>
      </c>
      <c r="S1161" t="str">
        <f t="shared" si="128"/>
        <v>High</v>
      </c>
      <c r="T1161" t="str">
        <f t="shared" si="129"/>
        <v>Sep</v>
      </c>
      <c r="U1161">
        <f t="shared" si="130"/>
        <v>2024</v>
      </c>
      <c r="V1161" t="str">
        <f t="shared" si="131"/>
        <v>10-15</v>
      </c>
      <c r="W1161" t="str">
        <f t="shared" si="132"/>
        <v>Slow</v>
      </c>
    </row>
    <row r="1162" spans="1:23" x14ac:dyDescent="0.3">
      <c r="A1162">
        <v>601161</v>
      </c>
      <c r="B1162">
        <v>62763</v>
      </c>
      <c r="C1162">
        <v>61</v>
      </c>
      <c r="D1162" t="s">
        <v>4</v>
      </c>
      <c r="E1162" t="s">
        <v>16</v>
      </c>
      <c r="F1162" t="s">
        <v>22</v>
      </c>
      <c r="G1162" t="s">
        <v>25</v>
      </c>
      <c r="H1162" s="1">
        <v>44989</v>
      </c>
      <c r="I1162" t="s">
        <v>34</v>
      </c>
      <c r="J1162">
        <v>71</v>
      </c>
      <c r="K1162">
        <v>5.8</v>
      </c>
      <c r="L1162">
        <v>888.69</v>
      </c>
      <c r="M1162">
        <v>110.41</v>
      </c>
      <c r="N1162" t="s">
        <v>47</v>
      </c>
      <c r="O1162">
        <v>4</v>
      </c>
      <c r="P1162" t="str" cm="1">
        <f t="array" ref="P1162">_xlfn.IFS(C1162&lt;25,"18-24", C1162&lt;=35,"25-35", C1162&lt;=50,"36-50",TRUE,"50+")</f>
        <v>50+</v>
      </c>
      <c r="Q1162" t="str">
        <f t="shared" si="126"/>
        <v>new</v>
      </c>
      <c r="R1162" t="str">
        <f t="shared" si="127"/>
        <v>high value</v>
      </c>
      <c r="S1162" t="str">
        <f t="shared" si="128"/>
        <v>medium</v>
      </c>
      <c r="T1162" t="str">
        <f t="shared" si="129"/>
        <v>Mar</v>
      </c>
      <c r="U1162">
        <f t="shared" si="130"/>
        <v>2023</v>
      </c>
      <c r="V1162" t="str">
        <f t="shared" si="131"/>
        <v>5-10</v>
      </c>
      <c r="W1162" t="str">
        <f t="shared" si="132"/>
        <v>Slow</v>
      </c>
    </row>
    <row r="1163" spans="1:23" x14ac:dyDescent="0.3">
      <c r="A1163">
        <v>601162</v>
      </c>
      <c r="B1163">
        <v>71068</v>
      </c>
      <c r="C1163">
        <v>39</v>
      </c>
      <c r="D1163" t="s">
        <v>7</v>
      </c>
      <c r="E1163" t="s">
        <v>16</v>
      </c>
      <c r="F1163" t="s">
        <v>28</v>
      </c>
      <c r="G1163" t="s">
        <v>27</v>
      </c>
      <c r="H1163" s="1">
        <v>45372</v>
      </c>
      <c r="I1163" t="s">
        <v>34</v>
      </c>
      <c r="J1163">
        <v>20</v>
      </c>
      <c r="K1163">
        <v>6.9</v>
      </c>
      <c r="L1163">
        <v>1471.11</v>
      </c>
      <c r="M1163">
        <v>97.71</v>
      </c>
      <c r="N1163" t="s">
        <v>50</v>
      </c>
      <c r="O1163">
        <v>4</v>
      </c>
      <c r="P1163" t="str" cm="1">
        <f t="array" ref="P1163">_xlfn.IFS(C1163&lt;25,"18-24", C1163&lt;=35,"25-35", C1163&lt;=50,"36-50",TRUE,"50+")</f>
        <v>36-50</v>
      </c>
      <c r="Q1163" t="str">
        <f t="shared" si="126"/>
        <v>new</v>
      </c>
      <c r="R1163" t="str">
        <f t="shared" si="127"/>
        <v>high value</v>
      </c>
      <c r="S1163" t="str">
        <f t="shared" si="128"/>
        <v>medium</v>
      </c>
      <c r="T1163" t="str">
        <f t="shared" si="129"/>
        <v>Mar</v>
      </c>
      <c r="U1163">
        <f t="shared" si="130"/>
        <v>2024</v>
      </c>
      <c r="V1163" t="str">
        <f t="shared" si="131"/>
        <v>5-10</v>
      </c>
      <c r="W1163" t="str">
        <f t="shared" si="132"/>
        <v>Fast</v>
      </c>
    </row>
    <row r="1164" spans="1:23" x14ac:dyDescent="0.3">
      <c r="A1164">
        <v>601163</v>
      </c>
      <c r="B1164">
        <v>58347</v>
      </c>
      <c r="C1164">
        <v>30</v>
      </c>
      <c r="D1164" t="s">
        <v>4</v>
      </c>
      <c r="E1164" t="s">
        <v>11</v>
      </c>
      <c r="F1164" t="s">
        <v>30</v>
      </c>
      <c r="G1164" t="s">
        <v>27</v>
      </c>
      <c r="H1164" s="1">
        <v>45360</v>
      </c>
      <c r="I1164" t="s">
        <v>34</v>
      </c>
      <c r="J1164">
        <v>56</v>
      </c>
      <c r="K1164">
        <v>7.8</v>
      </c>
      <c r="L1164">
        <v>1341.65</v>
      </c>
      <c r="M1164">
        <v>68.69</v>
      </c>
      <c r="N1164" t="s">
        <v>48</v>
      </c>
      <c r="O1164">
        <v>3</v>
      </c>
      <c r="P1164" t="str" cm="1">
        <f t="array" ref="P1164">_xlfn.IFS(C1164&lt;25,"18-24", C1164&lt;=35,"25-35", C1164&lt;=50,"36-50",TRUE,"50+")</f>
        <v>25-35</v>
      </c>
      <c r="Q1164" t="str">
        <f t="shared" si="126"/>
        <v>new</v>
      </c>
      <c r="R1164" t="str">
        <f t="shared" si="127"/>
        <v>high value</v>
      </c>
      <c r="S1164" t="str">
        <f t="shared" si="128"/>
        <v>medium</v>
      </c>
      <c r="T1164" t="str">
        <f t="shared" si="129"/>
        <v>Mar</v>
      </c>
      <c r="U1164">
        <f t="shared" si="130"/>
        <v>2024</v>
      </c>
      <c r="V1164" t="str">
        <f t="shared" si="131"/>
        <v>5-10</v>
      </c>
      <c r="W1164" t="str">
        <f t="shared" si="132"/>
        <v>Slow</v>
      </c>
    </row>
    <row r="1165" spans="1:23" x14ac:dyDescent="0.3">
      <c r="A1165">
        <v>601164</v>
      </c>
      <c r="B1165">
        <v>11416</v>
      </c>
      <c r="C1165">
        <v>31</v>
      </c>
      <c r="D1165" t="s">
        <v>4</v>
      </c>
      <c r="E1165" t="s">
        <v>5</v>
      </c>
      <c r="F1165" t="s">
        <v>30</v>
      </c>
      <c r="G1165" t="s">
        <v>27</v>
      </c>
      <c r="H1165" s="1">
        <v>44935</v>
      </c>
      <c r="I1165" t="s">
        <v>33</v>
      </c>
      <c r="J1165">
        <v>50</v>
      </c>
      <c r="K1165">
        <v>4.2</v>
      </c>
      <c r="L1165">
        <v>988.85</v>
      </c>
      <c r="M1165">
        <v>46.22</v>
      </c>
      <c r="N1165" t="s">
        <v>47</v>
      </c>
      <c r="O1165">
        <v>5</v>
      </c>
      <c r="P1165" t="str" cm="1">
        <f t="array" ref="P1165">_xlfn.IFS(C1165&lt;25,"18-24", C1165&lt;=35,"25-35", C1165&lt;=50,"36-50",TRUE,"50+")</f>
        <v>25-35</v>
      </c>
      <c r="Q1165" t="str">
        <f t="shared" si="126"/>
        <v>new</v>
      </c>
      <c r="R1165" t="str">
        <f t="shared" si="127"/>
        <v>high value</v>
      </c>
      <c r="S1165" t="str">
        <f t="shared" si="128"/>
        <v>High</v>
      </c>
      <c r="T1165" t="str">
        <f t="shared" si="129"/>
        <v>Jan</v>
      </c>
      <c r="U1165">
        <f t="shared" si="130"/>
        <v>2023</v>
      </c>
      <c r="V1165" t="str">
        <f t="shared" si="131"/>
        <v>0-5</v>
      </c>
      <c r="W1165" t="str">
        <f t="shared" si="132"/>
        <v>Slow</v>
      </c>
    </row>
    <row r="1166" spans="1:23" x14ac:dyDescent="0.3">
      <c r="A1166">
        <v>601165</v>
      </c>
      <c r="B1166">
        <v>90964</v>
      </c>
      <c r="C1166">
        <v>21</v>
      </c>
      <c r="D1166" t="s">
        <v>7</v>
      </c>
      <c r="E1166" t="s">
        <v>11</v>
      </c>
      <c r="F1166" t="s">
        <v>28</v>
      </c>
      <c r="G1166" t="s">
        <v>25</v>
      </c>
      <c r="H1166" s="1">
        <v>44971</v>
      </c>
      <c r="I1166" t="s">
        <v>34</v>
      </c>
      <c r="J1166">
        <v>54</v>
      </c>
      <c r="K1166">
        <v>8.6999999999999993</v>
      </c>
      <c r="L1166">
        <v>632.74</v>
      </c>
      <c r="M1166">
        <v>44.03</v>
      </c>
      <c r="N1166" t="s">
        <v>48</v>
      </c>
      <c r="O1166">
        <v>2</v>
      </c>
      <c r="P1166" t="str" cm="1">
        <f t="array" ref="P1166">_xlfn.IFS(C1166&lt;25,"18-24", C1166&lt;=35,"25-35", C1166&lt;=50,"36-50",TRUE,"50+")</f>
        <v>18-24</v>
      </c>
      <c r="Q1166" t="str">
        <f t="shared" si="126"/>
        <v>new</v>
      </c>
      <c r="R1166" t="str">
        <f t="shared" si="127"/>
        <v>high value</v>
      </c>
      <c r="S1166" t="str">
        <f t="shared" si="128"/>
        <v>Low</v>
      </c>
      <c r="T1166" t="str">
        <f t="shared" si="129"/>
        <v>Feb</v>
      </c>
      <c r="U1166">
        <f t="shared" si="130"/>
        <v>2023</v>
      </c>
      <c r="V1166" t="str">
        <f t="shared" si="131"/>
        <v>5-10</v>
      </c>
      <c r="W1166" t="str">
        <f t="shared" si="132"/>
        <v>Slow</v>
      </c>
    </row>
    <row r="1167" spans="1:23" x14ac:dyDescent="0.3">
      <c r="A1167">
        <v>601166</v>
      </c>
      <c r="B1167">
        <v>66309</v>
      </c>
      <c r="C1167">
        <v>59</v>
      </c>
      <c r="D1167" t="s">
        <v>7</v>
      </c>
      <c r="E1167" t="s">
        <v>11</v>
      </c>
      <c r="F1167" t="s">
        <v>19</v>
      </c>
      <c r="G1167" t="s">
        <v>21</v>
      </c>
      <c r="H1167" s="1">
        <v>44638</v>
      </c>
      <c r="I1167" t="s">
        <v>34</v>
      </c>
      <c r="J1167">
        <v>86</v>
      </c>
      <c r="K1167">
        <v>13.5</v>
      </c>
      <c r="L1167">
        <v>1144</v>
      </c>
      <c r="M1167">
        <v>20.61</v>
      </c>
      <c r="N1167" t="s">
        <v>48</v>
      </c>
      <c r="O1167">
        <v>4</v>
      </c>
      <c r="P1167" t="str" cm="1">
        <f t="array" ref="P1167">_xlfn.IFS(C1167&lt;25,"18-24", C1167&lt;=35,"25-35", C1167&lt;=50,"36-50",TRUE,"50+")</f>
        <v>50+</v>
      </c>
      <c r="Q1167" t="str">
        <f t="shared" si="126"/>
        <v>new</v>
      </c>
      <c r="R1167" t="str">
        <f t="shared" si="127"/>
        <v>high value</v>
      </c>
      <c r="S1167" t="str">
        <f t="shared" si="128"/>
        <v>medium</v>
      </c>
      <c r="T1167" t="str">
        <f t="shared" si="129"/>
        <v>Mar</v>
      </c>
      <c r="U1167">
        <f t="shared" si="130"/>
        <v>2022</v>
      </c>
      <c r="V1167" t="str">
        <f t="shared" si="131"/>
        <v>10-15</v>
      </c>
      <c r="W1167" t="str">
        <f t="shared" si="132"/>
        <v>Slow</v>
      </c>
    </row>
    <row r="1168" spans="1:23" x14ac:dyDescent="0.3">
      <c r="A1168">
        <v>601167</v>
      </c>
      <c r="B1168">
        <v>39272</v>
      </c>
      <c r="C1168">
        <v>24</v>
      </c>
      <c r="D1168" t="s">
        <v>7</v>
      </c>
      <c r="E1168" t="s">
        <v>11</v>
      </c>
      <c r="F1168" t="s">
        <v>28</v>
      </c>
      <c r="G1168" t="s">
        <v>23</v>
      </c>
      <c r="H1168" s="1">
        <v>44749</v>
      </c>
      <c r="I1168" t="s">
        <v>33</v>
      </c>
      <c r="J1168">
        <v>88</v>
      </c>
      <c r="K1168">
        <v>13.5</v>
      </c>
      <c r="L1168">
        <v>1255.79</v>
      </c>
      <c r="M1168">
        <v>86.67</v>
      </c>
      <c r="N1168" t="s">
        <v>49</v>
      </c>
      <c r="O1168">
        <v>4</v>
      </c>
      <c r="P1168" t="str" cm="1">
        <f t="array" ref="P1168">_xlfn.IFS(C1168&lt;25,"18-24", C1168&lt;=35,"25-35", C1168&lt;=50,"36-50",TRUE,"50+")</f>
        <v>18-24</v>
      </c>
      <c r="Q1168" t="str">
        <f t="shared" si="126"/>
        <v>new</v>
      </c>
      <c r="R1168" t="str">
        <f t="shared" si="127"/>
        <v>high value</v>
      </c>
      <c r="S1168" t="str">
        <f t="shared" si="128"/>
        <v>medium</v>
      </c>
      <c r="T1168" t="str">
        <f t="shared" si="129"/>
        <v>Jul</v>
      </c>
      <c r="U1168">
        <f t="shared" si="130"/>
        <v>2022</v>
      </c>
      <c r="V1168" t="str">
        <f t="shared" si="131"/>
        <v>10-15</v>
      </c>
      <c r="W1168" t="str">
        <f t="shared" si="132"/>
        <v>Slow</v>
      </c>
    </row>
    <row r="1169" spans="1:23" x14ac:dyDescent="0.3">
      <c r="A1169">
        <v>601168</v>
      </c>
      <c r="B1169">
        <v>15854</v>
      </c>
      <c r="C1169">
        <v>21</v>
      </c>
      <c r="D1169" t="s">
        <v>4</v>
      </c>
      <c r="E1169" t="s">
        <v>13</v>
      </c>
      <c r="F1169" t="s">
        <v>19</v>
      </c>
      <c r="G1169" t="s">
        <v>29</v>
      </c>
      <c r="H1169" s="1">
        <v>45318</v>
      </c>
      <c r="I1169" t="s">
        <v>33</v>
      </c>
      <c r="J1169">
        <v>74</v>
      </c>
      <c r="K1169">
        <v>13.7</v>
      </c>
      <c r="L1169">
        <v>183.56</v>
      </c>
      <c r="M1169">
        <v>46.12</v>
      </c>
      <c r="N1169" t="s">
        <v>48</v>
      </c>
      <c r="O1169">
        <v>2</v>
      </c>
      <c r="P1169" t="str" cm="1">
        <f t="array" ref="P1169">_xlfn.IFS(C1169&lt;25,"18-24", C1169&lt;=35,"25-35", C1169&lt;=50,"36-50",TRUE,"50+")</f>
        <v>18-24</v>
      </c>
      <c r="Q1169" t="str">
        <f t="shared" si="126"/>
        <v>new</v>
      </c>
      <c r="R1169" t="str">
        <f t="shared" si="127"/>
        <v>low</v>
      </c>
      <c r="S1169" t="str">
        <f t="shared" si="128"/>
        <v>Low</v>
      </c>
      <c r="T1169" t="str">
        <f t="shared" si="129"/>
        <v>Jan</v>
      </c>
      <c r="U1169">
        <f t="shared" si="130"/>
        <v>2024</v>
      </c>
      <c r="V1169" t="str">
        <f t="shared" si="131"/>
        <v>10-15</v>
      </c>
      <c r="W1169" t="str">
        <f t="shared" si="132"/>
        <v>Slow</v>
      </c>
    </row>
    <row r="1170" spans="1:23" x14ac:dyDescent="0.3">
      <c r="A1170">
        <v>601169</v>
      </c>
      <c r="B1170">
        <v>19643</v>
      </c>
      <c r="C1170">
        <v>54</v>
      </c>
      <c r="D1170" t="s">
        <v>4</v>
      </c>
      <c r="E1170" t="s">
        <v>5</v>
      </c>
      <c r="F1170" t="s">
        <v>28</v>
      </c>
      <c r="G1170" t="s">
        <v>23</v>
      </c>
      <c r="H1170" s="1">
        <v>44670</v>
      </c>
      <c r="I1170" t="s">
        <v>34</v>
      </c>
      <c r="J1170">
        <v>69</v>
      </c>
      <c r="K1170">
        <v>13.7</v>
      </c>
      <c r="L1170">
        <v>1464.32</v>
      </c>
      <c r="M1170">
        <v>74.12</v>
      </c>
      <c r="N1170" t="s">
        <v>47</v>
      </c>
      <c r="O1170">
        <v>2</v>
      </c>
      <c r="P1170" t="str" cm="1">
        <f t="array" ref="P1170">_xlfn.IFS(C1170&lt;25,"18-24", C1170&lt;=35,"25-35", C1170&lt;=50,"36-50",TRUE,"50+")</f>
        <v>50+</v>
      </c>
      <c r="Q1170" t="str">
        <f t="shared" si="126"/>
        <v>new</v>
      </c>
      <c r="R1170" t="str">
        <f t="shared" si="127"/>
        <v>high value</v>
      </c>
      <c r="S1170" t="str">
        <f t="shared" si="128"/>
        <v>Low</v>
      </c>
      <c r="T1170" t="str">
        <f t="shared" si="129"/>
        <v>Apr</v>
      </c>
      <c r="U1170">
        <f t="shared" si="130"/>
        <v>2022</v>
      </c>
      <c r="V1170" t="str">
        <f t="shared" si="131"/>
        <v>10-15</v>
      </c>
      <c r="W1170" t="str">
        <f t="shared" si="132"/>
        <v>Slow</v>
      </c>
    </row>
    <row r="1171" spans="1:23" x14ac:dyDescent="0.3">
      <c r="A1171">
        <v>601170</v>
      </c>
      <c r="B1171">
        <v>73346</v>
      </c>
      <c r="C1171">
        <v>40</v>
      </c>
      <c r="D1171" t="s">
        <v>4</v>
      </c>
      <c r="E1171" t="s">
        <v>16</v>
      </c>
      <c r="F1171" t="s">
        <v>28</v>
      </c>
      <c r="G1171" t="s">
        <v>25</v>
      </c>
      <c r="H1171" s="1">
        <v>45516</v>
      </c>
      <c r="I1171" t="s">
        <v>34</v>
      </c>
      <c r="J1171">
        <v>36</v>
      </c>
      <c r="K1171">
        <v>14.4</v>
      </c>
      <c r="L1171">
        <v>1027.25</v>
      </c>
      <c r="M1171">
        <v>99.15</v>
      </c>
      <c r="N1171" t="s">
        <v>48</v>
      </c>
      <c r="O1171">
        <v>5</v>
      </c>
      <c r="P1171" t="str" cm="1">
        <f t="array" ref="P1171">_xlfn.IFS(C1171&lt;25,"18-24", C1171&lt;=35,"25-35", C1171&lt;=50,"36-50",TRUE,"50+")</f>
        <v>36-50</v>
      </c>
      <c r="Q1171" t="str">
        <f t="shared" si="126"/>
        <v>new</v>
      </c>
      <c r="R1171" t="str">
        <f t="shared" si="127"/>
        <v>high value</v>
      </c>
      <c r="S1171" t="str">
        <f t="shared" si="128"/>
        <v>High</v>
      </c>
      <c r="T1171" t="str">
        <f t="shared" si="129"/>
        <v>Aug</v>
      </c>
      <c r="U1171">
        <f t="shared" si="130"/>
        <v>2024</v>
      </c>
      <c r="V1171" t="str">
        <f t="shared" si="131"/>
        <v>10-15</v>
      </c>
      <c r="W1171" t="str">
        <f t="shared" si="132"/>
        <v>Medium</v>
      </c>
    </row>
    <row r="1172" spans="1:23" x14ac:dyDescent="0.3">
      <c r="A1172">
        <v>601171</v>
      </c>
      <c r="B1172">
        <v>36807</v>
      </c>
      <c r="C1172">
        <v>33</v>
      </c>
      <c r="D1172" t="s">
        <v>4</v>
      </c>
      <c r="E1172" t="s">
        <v>16</v>
      </c>
      <c r="F1172" t="s">
        <v>18</v>
      </c>
      <c r="G1172" t="s">
        <v>21</v>
      </c>
      <c r="H1172" s="1">
        <v>45399</v>
      </c>
      <c r="I1172" t="s">
        <v>34</v>
      </c>
      <c r="J1172">
        <v>46</v>
      </c>
      <c r="K1172">
        <v>6.1</v>
      </c>
      <c r="L1172">
        <v>365.77</v>
      </c>
      <c r="M1172">
        <v>108.08</v>
      </c>
      <c r="N1172" t="s">
        <v>49</v>
      </c>
      <c r="O1172">
        <v>4</v>
      </c>
      <c r="P1172" t="str" cm="1">
        <f t="array" ref="P1172">_xlfn.IFS(C1172&lt;25,"18-24", C1172&lt;=35,"25-35", C1172&lt;=50,"36-50",TRUE,"50+")</f>
        <v>25-35</v>
      </c>
      <c r="Q1172" t="str">
        <f t="shared" si="126"/>
        <v>new</v>
      </c>
      <c r="R1172" t="str">
        <f t="shared" si="127"/>
        <v>medium</v>
      </c>
      <c r="S1172" t="str">
        <f t="shared" si="128"/>
        <v>medium</v>
      </c>
      <c r="T1172" t="str">
        <f t="shared" si="129"/>
        <v>Apr</v>
      </c>
      <c r="U1172">
        <f t="shared" si="130"/>
        <v>2024</v>
      </c>
      <c r="V1172" t="str">
        <f t="shared" si="131"/>
        <v>5-10</v>
      </c>
      <c r="W1172" t="str">
        <f t="shared" si="132"/>
        <v>Slow</v>
      </c>
    </row>
    <row r="1173" spans="1:23" x14ac:dyDescent="0.3">
      <c r="A1173">
        <v>601172</v>
      </c>
      <c r="B1173">
        <v>42547</v>
      </c>
      <c r="C1173">
        <v>63</v>
      </c>
      <c r="D1173" t="s">
        <v>4</v>
      </c>
      <c r="E1173" t="s">
        <v>11</v>
      </c>
      <c r="F1173" t="s">
        <v>22</v>
      </c>
      <c r="G1173" t="s">
        <v>21</v>
      </c>
      <c r="H1173" s="1">
        <v>45595</v>
      </c>
      <c r="I1173" t="s">
        <v>33</v>
      </c>
      <c r="J1173">
        <v>38</v>
      </c>
      <c r="K1173">
        <v>4.7</v>
      </c>
      <c r="L1173">
        <v>704.34</v>
      </c>
      <c r="M1173">
        <v>74.89</v>
      </c>
      <c r="N1173" t="s">
        <v>47</v>
      </c>
      <c r="O1173">
        <v>2</v>
      </c>
      <c r="P1173" t="str" cm="1">
        <f t="array" ref="P1173">_xlfn.IFS(C1173&lt;25,"18-24", C1173&lt;=35,"25-35", C1173&lt;=50,"36-50",TRUE,"50+")</f>
        <v>50+</v>
      </c>
      <c r="Q1173" t="str">
        <f t="shared" si="126"/>
        <v>new</v>
      </c>
      <c r="R1173" t="str">
        <f t="shared" si="127"/>
        <v>high value</v>
      </c>
      <c r="S1173" t="str">
        <f t="shared" si="128"/>
        <v>Low</v>
      </c>
      <c r="T1173" t="str">
        <f t="shared" si="129"/>
        <v>Oct</v>
      </c>
      <c r="U1173">
        <f t="shared" si="130"/>
        <v>2024</v>
      </c>
      <c r="V1173" t="str">
        <f t="shared" si="131"/>
        <v>0-5</v>
      </c>
      <c r="W1173" t="str">
        <f t="shared" si="132"/>
        <v>Medium</v>
      </c>
    </row>
    <row r="1174" spans="1:23" x14ac:dyDescent="0.3">
      <c r="A1174">
        <v>601173</v>
      </c>
      <c r="B1174">
        <v>98419</v>
      </c>
      <c r="C1174">
        <v>60</v>
      </c>
      <c r="D1174" t="s">
        <v>7</v>
      </c>
      <c r="E1174" t="s">
        <v>11</v>
      </c>
      <c r="F1174" t="s">
        <v>28</v>
      </c>
      <c r="G1174" t="s">
        <v>29</v>
      </c>
      <c r="H1174" s="1">
        <v>44786</v>
      </c>
      <c r="I1174" t="s">
        <v>33</v>
      </c>
      <c r="J1174">
        <v>41</v>
      </c>
      <c r="K1174">
        <v>2.2999999999999998</v>
      </c>
      <c r="L1174">
        <v>479.72</v>
      </c>
      <c r="M1174">
        <v>111.12</v>
      </c>
      <c r="N1174" t="s">
        <v>50</v>
      </c>
      <c r="O1174">
        <v>3</v>
      </c>
      <c r="P1174" t="str" cm="1">
        <f t="array" ref="P1174">_xlfn.IFS(C1174&lt;25,"18-24", C1174&lt;=35,"25-35", C1174&lt;=50,"36-50",TRUE,"50+")</f>
        <v>50+</v>
      </c>
      <c r="Q1174" t="str">
        <f t="shared" si="126"/>
        <v>new</v>
      </c>
      <c r="R1174" t="str">
        <f t="shared" si="127"/>
        <v>medium</v>
      </c>
      <c r="S1174" t="str">
        <f t="shared" si="128"/>
        <v>medium</v>
      </c>
      <c r="T1174" t="str">
        <f t="shared" si="129"/>
        <v>Aug</v>
      </c>
      <c r="U1174">
        <f t="shared" si="130"/>
        <v>2022</v>
      </c>
      <c r="V1174" t="str">
        <f t="shared" si="131"/>
        <v>0-5</v>
      </c>
      <c r="W1174" t="str">
        <f t="shared" si="132"/>
        <v>Medium</v>
      </c>
    </row>
    <row r="1175" spans="1:23" x14ac:dyDescent="0.3">
      <c r="A1175">
        <v>601174</v>
      </c>
      <c r="B1175">
        <v>70190</v>
      </c>
      <c r="C1175">
        <v>42</v>
      </c>
      <c r="D1175" t="s">
        <v>7</v>
      </c>
      <c r="E1175" t="s">
        <v>11</v>
      </c>
      <c r="F1175" t="s">
        <v>26</v>
      </c>
      <c r="G1175" t="s">
        <v>29</v>
      </c>
      <c r="H1175" s="1">
        <v>45149</v>
      </c>
      <c r="I1175" t="s">
        <v>34</v>
      </c>
      <c r="J1175">
        <v>73</v>
      </c>
      <c r="K1175">
        <v>2.1</v>
      </c>
      <c r="L1175">
        <v>1333.34</v>
      </c>
      <c r="M1175">
        <v>105.55</v>
      </c>
      <c r="N1175" t="s">
        <v>50</v>
      </c>
      <c r="O1175">
        <v>3</v>
      </c>
      <c r="P1175" t="str" cm="1">
        <f t="array" ref="P1175">_xlfn.IFS(C1175&lt;25,"18-24", C1175&lt;=35,"25-35", C1175&lt;=50,"36-50",TRUE,"50+")</f>
        <v>36-50</v>
      </c>
      <c r="Q1175" t="str">
        <f t="shared" si="126"/>
        <v>new</v>
      </c>
      <c r="R1175" t="str">
        <f t="shared" si="127"/>
        <v>high value</v>
      </c>
      <c r="S1175" t="str">
        <f t="shared" si="128"/>
        <v>medium</v>
      </c>
      <c r="T1175" t="str">
        <f t="shared" si="129"/>
        <v>Aug</v>
      </c>
      <c r="U1175">
        <f t="shared" si="130"/>
        <v>2023</v>
      </c>
      <c r="V1175" t="str">
        <f t="shared" si="131"/>
        <v>0-5</v>
      </c>
      <c r="W1175" t="str">
        <f t="shared" si="132"/>
        <v>Slow</v>
      </c>
    </row>
    <row r="1176" spans="1:23" x14ac:dyDescent="0.3">
      <c r="A1176">
        <v>601175</v>
      </c>
      <c r="B1176">
        <v>10215</v>
      </c>
      <c r="C1176">
        <v>56</v>
      </c>
      <c r="D1176" t="s">
        <v>4</v>
      </c>
      <c r="E1176" t="s">
        <v>13</v>
      </c>
      <c r="F1176" t="s">
        <v>22</v>
      </c>
      <c r="G1176" t="s">
        <v>23</v>
      </c>
      <c r="H1176" s="1">
        <v>45296</v>
      </c>
      <c r="I1176" t="s">
        <v>33</v>
      </c>
      <c r="J1176">
        <v>55</v>
      </c>
      <c r="K1176">
        <v>7.4</v>
      </c>
      <c r="L1176">
        <v>509.51</v>
      </c>
      <c r="M1176">
        <v>119.56</v>
      </c>
      <c r="N1176" t="s">
        <v>50</v>
      </c>
      <c r="O1176">
        <v>5</v>
      </c>
      <c r="P1176" t="str" cm="1">
        <f t="array" ref="P1176">_xlfn.IFS(C1176&lt;25,"18-24", C1176&lt;=35,"25-35", C1176&lt;=50,"36-50",TRUE,"50+")</f>
        <v>50+</v>
      </c>
      <c r="Q1176" t="str">
        <f t="shared" si="126"/>
        <v>new</v>
      </c>
      <c r="R1176" t="str">
        <f t="shared" si="127"/>
        <v>high value</v>
      </c>
      <c r="S1176" t="str">
        <f t="shared" si="128"/>
        <v>High</v>
      </c>
      <c r="T1176" t="str">
        <f t="shared" si="129"/>
        <v>Jan</v>
      </c>
      <c r="U1176">
        <f t="shared" si="130"/>
        <v>2024</v>
      </c>
      <c r="V1176" t="str">
        <f t="shared" si="131"/>
        <v>5-10</v>
      </c>
      <c r="W1176" t="str">
        <f t="shared" si="132"/>
        <v>Slow</v>
      </c>
    </row>
    <row r="1177" spans="1:23" x14ac:dyDescent="0.3">
      <c r="A1177">
        <v>601176</v>
      </c>
      <c r="B1177">
        <v>53018</v>
      </c>
      <c r="C1177">
        <v>33</v>
      </c>
      <c r="D1177" t="s">
        <v>7</v>
      </c>
      <c r="E1177" t="s">
        <v>8</v>
      </c>
      <c r="F1177" t="s">
        <v>19</v>
      </c>
      <c r="G1177" t="s">
        <v>25</v>
      </c>
      <c r="H1177" s="1">
        <v>45389</v>
      </c>
      <c r="I1177" t="s">
        <v>33</v>
      </c>
      <c r="J1177">
        <v>41</v>
      </c>
      <c r="K1177">
        <v>9.5</v>
      </c>
      <c r="L1177">
        <v>1194.04</v>
      </c>
      <c r="M1177">
        <v>70.260000000000005</v>
      </c>
      <c r="N1177" t="s">
        <v>48</v>
      </c>
      <c r="O1177">
        <v>1</v>
      </c>
      <c r="P1177" t="str" cm="1">
        <f t="array" ref="P1177">_xlfn.IFS(C1177&lt;25,"18-24", C1177&lt;=35,"25-35", C1177&lt;=50,"36-50",TRUE,"50+")</f>
        <v>25-35</v>
      </c>
      <c r="Q1177" t="str">
        <f t="shared" si="126"/>
        <v>new</v>
      </c>
      <c r="R1177" t="str">
        <f t="shared" si="127"/>
        <v>high value</v>
      </c>
      <c r="S1177" t="str">
        <f t="shared" si="128"/>
        <v>Low</v>
      </c>
      <c r="T1177" t="str">
        <f t="shared" si="129"/>
        <v>Apr</v>
      </c>
      <c r="U1177">
        <f t="shared" si="130"/>
        <v>2024</v>
      </c>
      <c r="V1177" t="str">
        <f t="shared" si="131"/>
        <v>5-10</v>
      </c>
      <c r="W1177" t="str">
        <f t="shared" si="132"/>
        <v>Medium</v>
      </c>
    </row>
    <row r="1178" spans="1:23" x14ac:dyDescent="0.3">
      <c r="A1178">
        <v>601177</v>
      </c>
      <c r="B1178">
        <v>78035</v>
      </c>
      <c r="C1178">
        <v>45</v>
      </c>
      <c r="D1178" t="s">
        <v>7</v>
      </c>
      <c r="E1178" t="s">
        <v>11</v>
      </c>
      <c r="F1178" t="s">
        <v>30</v>
      </c>
      <c r="G1178" t="s">
        <v>21</v>
      </c>
      <c r="H1178" s="1">
        <v>45335</v>
      </c>
      <c r="I1178" t="s">
        <v>34</v>
      </c>
      <c r="J1178">
        <v>82</v>
      </c>
      <c r="K1178">
        <v>10.7</v>
      </c>
      <c r="L1178">
        <v>871.67</v>
      </c>
      <c r="M1178">
        <v>114.79</v>
      </c>
      <c r="N1178" t="s">
        <v>49</v>
      </c>
      <c r="O1178">
        <v>3</v>
      </c>
      <c r="P1178" t="str" cm="1">
        <f t="array" ref="P1178">_xlfn.IFS(C1178&lt;25,"18-24", C1178&lt;=35,"25-35", C1178&lt;=50,"36-50",TRUE,"50+")</f>
        <v>36-50</v>
      </c>
      <c r="Q1178" t="str">
        <f t="shared" si="126"/>
        <v>new</v>
      </c>
      <c r="R1178" t="str">
        <f t="shared" si="127"/>
        <v>high value</v>
      </c>
      <c r="S1178" t="str">
        <f t="shared" si="128"/>
        <v>medium</v>
      </c>
      <c r="T1178" t="str">
        <f t="shared" si="129"/>
        <v>Feb</v>
      </c>
      <c r="U1178">
        <f t="shared" si="130"/>
        <v>2024</v>
      </c>
      <c r="V1178" t="str">
        <f t="shared" si="131"/>
        <v>10-15</v>
      </c>
      <c r="W1178" t="str">
        <f t="shared" si="132"/>
        <v>Slow</v>
      </c>
    </row>
    <row r="1179" spans="1:23" x14ac:dyDescent="0.3">
      <c r="A1179">
        <v>601178</v>
      </c>
      <c r="B1179">
        <v>98615</v>
      </c>
      <c r="C1179">
        <v>31</v>
      </c>
      <c r="D1179" t="s">
        <v>7</v>
      </c>
      <c r="E1179" t="s">
        <v>16</v>
      </c>
      <c r="F1179" t="s">
        <v>28</v>
      </c>
      <c r="G1179" t="s">
        <v>31</v>
      </c>
      <c r="H1179" s="1">
        <v>45269</v>
      </c>
      <c r="I1179" t="s">
        <v>33</v>
      </c>
      <c r="J1179">
        <v>39</v>
      </c>
      <c r="K1179">
        <v>13.4</v>
      </c>
      <c r="L1179">
        <v>1111.96</v>
      </c>
      <c r="M1179">
        <v>71.040000000000006</v>
      </c>
      <c r="N1179" t="s">
        <v>47</v>
      </c>
      <c r="O1179">
        <v>3</v>
      </c>
      <c r="P1179" t="str" cm="1">
        <f t="array" ref="P1179">_xlfn.IFS(C1179&lt;25,"18-24", C1179&lt;=35,"25-35", C1179&lt;=50,"36-50",TRUE,"50+")</f>
        <v>25-35</v>
      </c>
      <c r="Q1179" t="str">
        <f t="shared" si="126"/>
        <v>new</v>
      </c>
      <c r="R1179" t="str">
        <f t="shared" si="127"/>
        <v>high value</v>
      </c>
      <c r="S1179" t="str">
        <f t="shared" si="128"/>
        <v>medium</v>
      </c>
      <c r="T1179" t="str">
        <f t="shared" si="129"/>
        <v>Dec</v>
      </c>
      <c r="U1179">
        <f t="shared" si="130"/>
        <v>2023</v>
      </c>
      <c r="V1179" t="str">
        <f t="shared" si="131"/>
        <v>10-15</v>
      </c>
      <c r="W1179" t="str">
        <f t="shared" si="132"/>
        <v>Medium</v>
      </c>
    </row>
    <row r="1180" spans="1:23" x14ac:dyDescent="0.3">
      <c r="A1180">
        <v>601179</v>
      </c>
      <c r="B1180">
        <v>51224</v>
      </c>
      <c r="C1180">
        <v>28</v>
      </c>
      <c r="D1180" t="s">
        <v>7</v>
      </c>
      <c r="E1180" t="s">
        <v>15</v>
      </c>
      <c r="F1180" t="s">
        <v>28</v>
      </c>
      <c r="G1180" t="s">
        <v>27</v>
      </c>
      <c r="H1180" s="1">
        <v>45393</v>
      </c>
      <c r="I1180" t="s">
        <v>33</v>
      </c>
      <c r="J1180">
        <v>46</v>
      </c>
      <c r="K1180">
        <v>4.8</v>
      </c>
      <c r="L1180">
        <v>863.96</v>
      </c>
      <c r="M1180">
        <v>73.27</v>
      </c>
      <c r="N1180" t="s">
        <v>49</v>
      </c>
      <c r="O1180">
        <v>4</v>
      </c>
      <c r="P1180" t="str" cm="1">
        <f t="array" ref="P1180">_xlfn.IFS(C1180&lt;25,"18-24", C1180&lt;=35,"25-35", C1180&lt;=50,"36-50",TRUE,"50+")</f>
        <v>25-35</v>
      </c>
      <c r="Q1180" t="str">
        <f t="shared" si="126"/>
        <v>new</v>
      </c>
      <c r="R1180" t="str">
        <f t="shared" si="127"/>
        <v>high value</v>
      </c>
      <c r="S1180" t="str">
        <f t="shared" si="128"/>
        <v>medium</v>
      </c>
      <c r="T1180" t="str">
        <f t="shared" si="129"/>
        <v>Apr</v>
      </c>
      <c r="U1180">
        <f t="shared" si="130"/>
        <v>2024</v>
      </c>
      <c r="V1180" t="str">
        <f t="shared" si="131"/>
        <v>0-5</v>
      </c>
      <c r="W1180" t="str">
        <f t="shared" si="132"/>
        <v>Slow</v>
      </c>
    </row>
    <row r="1181" spans="1:23" x14ac:dyDescent="0.3">
      <c r="A1181">
        <v>601180</v>
      </c>
      <c r="B1181">
        <v>90026</v>
      </c>
      <c r="C1181">
        <v>55</v>
      </c>
      <c r="D1181" t="s">
        <v>4</v>
      </c>
      <c r="E1181" t="s">
        <v>13</v>
      </c>
      <c r="F1181" t="s">
        <v>30</v>
      </c>
      <c r="G1181" t="s">
        <v>27</v>
      </c>
      <c r="H1181" s="1">
        <v>45213</v>
      </c>
      <c r="I1181" t="s">
        <v>33</v>
      </c>
      <c r="J1181">
        <v>39</v>
      </c>
      <c r="K1181">
        <v>4.4000000000000004</v>
      </c>
      <c r="L1181">
        <v>162.38</v>
      </c>
      <c r="M1181">
        <v>56.31</v>
      </c>
      <c r="N1181" t="s">
        <v>50</v>
      </c>
      <c r="O1181">
        <v>2</v>
      </c>
      <c r="P1181" t="str" cm="1">
        <f t="array" ref="P1181">_xlfn.IFS(C1181&lt;25,"18-24", C1181&lt;=35,"25-35", C1181&lt;=50,"36-50",TRUE,"50+")</f>
        <v>50+</v>
      </c>
      <c r="Q1181" t="str">
        <f t="shared" si="126"/>
        <v>new</v>
      </c>
      <c r="R1181" t="str">
        <f t="shared" si="127"/>
        <v>low</v>
      </c>
      <c r="S1181" t="str">
        <f t="shared" si="128"/>
        <v>Low</v>
      </c>
      <c r="T1181" t="str">
        <f t="shared" si="129"/>
        <v>Oct</v>
      </c>
      <c r="U1181">
        <f t="shared" si="130"/>
        <v>2023</v>
      </c>
      <c r="V1181" t="str">
        <f t="shared" si="131"/>
        <v>0-5</v>
      </c>
      <c r="W1181" t="str">
        <f t="shared" si="132"/>
        <v>Medium</v>
      </c>
    </row>
    <row r="1182" spans="1:23" x14ac:dyDescent="0.3">
      <c r="A1182">
        <v>601181</v>
      </c>
      <c r="B1182">
        <v>85691</v>
      </c>
      <c r="C1182">
        <v>53</v>
      </c>
      <c r="D1182" t="s">
        <v>7</v>
      </c>
      <c r="E1182" t="s">
        <v>13</v>
      </c>
      <c r="F1182" t="s">
        <v>30</v>
      </c>
      <c r="G1182" t="s">
        <v>25</v>
      </c>
      <c r="H1182" s="1">
        <v>45101</v>
      </c>
      <c r="I1182" t="s">
        <v>34</v>
      </c>
      <c r="J1182">
        <v>74</v>
      </c>
      <c r="K1182">
        <v>7.4</v>
      </c>
      <c r="L1182">
        <v>1489.36</v>
      </c>
      <c r="M1182">
        <v>39.85</v>
      </c>
      <c r="N1182" t="s">
        <v>47</v>
      </c>
      <c r="O1182">
        <v>2</v>
      </c>
      <c r="P1182" t="str" cm="1">
        <f t="array" ref="P1182">_xlfn.IFS(C1182&lt;25,"18-24", C1182&lt;=35,"25-35", C1182&lt;=50,"36-50",TRUE,"50+")</f>
        <v>50+</v>
      </c>
      <c r="Q1182" t="str">
        <f t="shared" si="126"/>
        <v>new</v>
      </c>
      <c r="R1182" t="str">
        <f t="shared" si="127"/>
        <v>high value</v>
      </c>
      <c r="S1182" t="str">
        <f t="shared" si="128"/>
        <v>Low</v>
      </c>
      <c r="T1182" t="str">
        <f t="shared" si="129"/>
        <v>Jun</v>
      </c>
      <c r="U1182">
        <f t="shared" si="130"/>
        <v>2023</v>
      </c>
      <c r="V1182" t="str">
        <f t="shared" si="131"/>
        <v>5-10</v>
      </c>
      <c r="W1182" t="str">
        <f t="shared" si="132"/>
        <v>Slow</v>
      </c>
    </row>
    <row r="1183" spans="1:23" x14ac:dyDescent="0.3">
      <c r="A1183">
        <v>601182</v>
      </c>
      <c r="B1183">
        <v>13455</v>
      </c>
      <c r="C1183">
        <v>44</v>
      </c>
      <c r="D1183" t="s">
        <v>4</v>
      </c>
      <c r="E1183" t="s">
        <v>16</v>
      </c>
      <c r="F1183" t="s">
        <v>28</v>
      </c>
      <c r="G1183" t="s">
        <v>27</v>
      </c>
      <c r="H1183" s="1">
        <v>45428</v>
      </c>
      <c r="I1183" t="s">
        <v>33</v>
      </c>
      <c r="J1183">
        <v>20</v>
      </c>
      <c r="K1183">
        <v>10.4</v>
      </c>
      <c r="L1183">
        <v>220.36</v>
      </c>
      <c r="M1183">
        <v>92.99</v>
      </c>
      <c r="N1183" t="s">
        <v>48</v>
      </c>
      <c r="O1183">
        <v>2</v>
      </c>
      <c r="P1183" t="str" cm="1">
        <f t="array" ref="P1183">_xlfn.IFS(C1183&lt;25,"18-24", C1183&lt;=35,"25-35", C1183&lt;=50,"36-50",TRUE,"50+")</f>
        <v>36-50</v>
      </c>
      <c r="Q1183" t="str">
        <f t="shared" si="126"/>
        <v>new</v>
      </c>
      <c r="R1183" t="str">
        <f t="shared" si="127"/>
        <v>low</v>
      </c>
      <c r="S1183" t="str">
        <f t="shared" si="128"/>
        <v>Low</v>
      </c>
      <c r="T1183" t="str">
        <f t="shared" si="129"/>
        <v>May</v>
      </c>
      <c r="U1183">
        <f t="shared" si="130"/>
        <v>2024</v>
      </c>
      <c r="V1183" t="str">
        <f t="shared" si="131"/>
        <v>10-15</v>
      </c>
      <c r="W1183" t="str">
        <f t="shared" si="132"/>
        <v>Fast</v>
      </c>
    </row>
    <row r="1184" spans="1:23" x14ac:dyDescent="0.3">
      <c r="A1184">
        <v>601183</v>
      </c>
      <c r="B1184">
        <v>67361</v>
      </c>
      <c r="C1184">
        <v>61</v>
      </c>
      <c r="D1184" t="s">
        <v>7</v>
      </c>
      <c r="E1184" t="s">
        <v>13</v>
      </c>
      <c r="F1184" t="s">
        <v>26</v>
      </c>
      <c r="G1184" t="s">
        <v>25</v>
      </c>
      <c r="H1184" s="1">
        <v>44895</v>
      </c>
      <c r="I1184" t="s">
        <v>33</v>
      </c>
      <c r="J1184">
        <v>23</v>
      </c>
      <c r="K1184">
        <v>14.7</v>
      </c>
      <c r="L1184">
        <v>1280.6300000000001</v>
      </c>
      <c r="M1184">
        <v>43.03</v>
      </c>
      <c r="N1184" t="s">
        <v>49</v>
      </c>
      <c r="O1184">
        <v>1</v>
      </c>
      <c r="P1184" t="str" cm="1">
        <f t="array" ref="P1184">_xlfn.IFS(C1184&lt;25,"18-24", C1184&lt;=35,"25-35", C1184&lt;=50,"36-50",TRUE,"50+")</f>
        <v>50+</v>
      </c>
      <c r="Q1184" t="str">
        <f t="shared" si="126"/>
        <v>new</v>
      </c>
      <c r="R1184" t="str">
        <f t="shared" si="127"/>
        <v>high value</v>
      </c>
      <c r="S1184" t="str">
        <f t="shared" si="128"/>
        <v>Low</v>
      </c>
      <c r="T1184" t="str">
        <f t="shared" si="129"/>
        <v>Nov</v>
      </c>
      <c r="U1184">
        <f t="shared" si="130"/>
        <v>2022</v>
      </c>
      <c r="V1184" t="str">
        <f t="shared" si="131"/>
        <v>10-15</v>
      </c>
      <c r="W1184" t="str">
        <f t="shared" si="132"/>
        <v>Fast</v>
      </c>
    </row>
    <row r="1185" spans="1:23" x14ac:dyDescent="0.3">
      <c r="A1185">
        <v>601184</v>
      </c>
      <c r="B1185">
        <v>20137</v>
      </c>
      <c r="C1185">
        <v>27</v>
      </c>
      <c r="D1185" t="s">
        <v>4</v>
      </c>
      <c r="E1185" t="s">
        <v>16</v>
      </c>
      <c r="F1185" t="s">
        <v>28</v>
      </c>
      <c r="G1185" t="s">
        <v>25</v>
      </c>
      <c r="H1185" s="1">
        <v>44692</v>
      </c>
      <c r="I1185" t="s">
        <v>34</v>
      </c>
      <c r="J1185">
        <v>48</v>
      </c>
      <c r="K1185">
        <v>6.3</v>
      </c>
      <c r="L1185">
        <v>189.55</v>
      </c>
      <c r="M1185">
        <v>89.79</v>
      </c>
      <c r="N1185" t="s">
        <v>49</v>
      </c>
      <c r="O1185">
        <v>1</v>
      </c>
      <c r="P1185" t="str" cm="1">
        <f t="array" ref="P1185">_xlfn.IFS(C1185&lt;25,"18-24", C1185&lt;=35,"25-35", C1185&lt;=50,"36-50",TRUE,"50+")</f>
        <v>25-35</v>
      </c>
      <c r="Q1185" t="str">
        <f t="shared" si="126"/>
        <v>new</v>
      </c>
      <c r="R1185" t="str">
        <f t="shared" si="127"/>
        <v>low</v>
      </c>
      <c r="S1185" t="str">
        <f t="shared" si="128"/>
        <v>Low</v>
      </c>
      <c r="T1185" t="str">
        <f t="shared" si="129"/>
        <v>May</v>
      </c>
      <c r="U1185">
        <f t="shared" si="130"/>
        <v>2022</v>
      </c>
      <c r="V1185" t="str">
        <f t="shared" si="131"/>
        <v>5-10</v>
      </c>
      <c r="W1185" t="str">
        <f t="shared" si="132"/>
        <v>Slow</v>
      </c>
    </row>
    <row r="1186" spans="1:23" x14ac:dyDescent="0.3">
      <c r="A1186">
        <v>601185</v>
      </c>
      <c r="B1186">
        <v>49933</v>
      </c>
      <c r="C1186">
        <v>36</v>
      </c>
      <c r="D1186" t="s">
        <v>7</v>
      </c>
      <c r="E1186" t="s">
        <v>8</v>
      </c>
      <c r="F1186" t="s">
        <v>32</v>
      </c>
      <c r="G1186" t="s">
        <v>31</v>
      </c>
      <c r="H1186" s="1">
        <v>45384</v>
      </c>
      <c r="I1186" t="s">
        <v>33</v>
      </c>
      <c r="J1186">
        <v>60</v>
      </c>
      <c r="K1186">
        <v>14.8</v>
      </c>
      <c r="L1186">
        <v>543.32000000000005</v>
      </c>
      <c r="M1186">
        <v>43.09</v>
      </c>
      <c r="N1186" t="s">
        <v>47</v>
      </c>
      <c r="O1186">
        <v>2</v>
      </c>
      <c r="P1186" t="str" cm="1">
        <f t="array" ref="P1186">_xlfn.IFS(C1186&lt;25,"18-24", C1186&lt;=35,"25-35", C1186&lt;=50,"36-50",TRUE,"50+")</f>
        <v>36-50</v>
      </c>
      <c r="Q1186" t="str">
        <f t="shared" si="126"/>
        <v>new</v>
      </c>
      <c r="R1186" t="str">
        <f t="shared" si="127"/>
        <v>high value</v>
      </c>
      <c r="S1186" t="str">
        <f t="shared" si="128"/>
        <v>Low</v>
      </c>
      <c r="T1186" t="str">
        <f t="shared" si="129"/>
        <v>Apr</v>
      </c>
      <c r="U1186">
        <f t="shared" si="130"/>
        <v>2024</v>
      </c>
      <c r="V1186" t="str">
        <f t="shared" si="131"/>
        <v>10-15</v>
      </c>
      <c r="W1186" t="str">
        <f t="shared" si="132"/>
        <v>Slow</v>
      </c>
    </row>
    <row r="1187" spans="1:23" x14ac:dyDescent="0.3">
      <c r="A1187">
        <v>601186</v>
      </c>
      <c r="B1187">
        <v>62453</v>
      </c>
      <c r="C1187">
        <v>50</v>
      </c>
      <c r="D1187" t="s">
        <v>7</v>
      </c>
      <c r="E1187" t="s">
        <v>8</v>
      </c>
      <c r="F1187" t="s">
        <v>18</v>
      </c>
      <c r="G1187" t="s">
        <v>31</v>
      </c>
      <c r="H1187" s="1">
        <v>45180</v>
      </c>
      <c r="I1187" t="s">
        <v>33</v>
      </c>
      <c r="J1187">
        <v>21</v>
      </c>
      <c r="K1187">
        <v>12</v>
      </c>
      <c r="L1187">
        <v>1421.99</v>
      </c>
      <c r="M1187">
        <v>44.37</v>
      </c>
      <c r="N1187" t="s">
        <v>48</v>
      </c>
      <c r="O1187">
        <v>2</v>
      </c>
      <c r="P1187" t="str" cm="1">
        <f t="array" ref="P1187">_xlfn.IFS(C1187&lt;25,"18-24", C1187&lt;=35,"25-35", C1187&lt;=50,"36-50",TRUE,"50+")</f>
        <v>36-50</v>
      </c>
      <c r="Q1187" t="str">
        <f t="shared" si="126"/>
        <v>new</v>
      </c>
      <c r="R1187" t="str">
        <f t="shared" si="127"/>
        <v>high value</v>
      </c>
      <c r="S1187" t="str">
        <f t="shared" si="128"/>
        <v>Low</v>
      </c>
      <c r="T1187" t="str">
        <f t="shared" si="129"/>
        <v>Sep</v>
      </c>
      <c r="U1187">
        <f t="shared" si="130"/>
        <v>2023</v>
      </c>
      <c r="V1187" t="str">
        <f t="shared" si="131"/>
        <v>10-15</v>
      </c>
      <c r="W1187" t="str">
        <f t="shared" si="132"/>
        <v>Fast</v>
      </c>
    </row>
    <row r="1188" spans="1:23" x14ac:dyDescent="0.3">
      <c r="A1188">
        <v>601187</v>
      </c>
      <c r="B1188">
        <v>34212</v>
      </c>
      <c r="C1188">
        <v>39</v>
      </c>
      <c r="D1188" t="s">
        <v>7</v>
      </c>
      <c r="E1188" t="s">
        <v>5</v>
      </c>
      <c r="F1188" t="s">
        <v>30</v>
      </c>
      <c r="G1188" t="s">
        <v>23</v>
      </c>
      <c r="H1188" s="1">
        <v>44900</v>
      </c>
      <c r="I1188" t="s">
        <v>34</v>
      </c>
      <c r="J1188">
        <v>53</v>
      </c>
      <c r="K1188">
        <v>8.1999999999999993</v>
      </c>
      <c r="L1188">
        <v>892.28</v>
      </c>
      <c r="M1188">
        <v>103.7</v>
      </c>
      <c r="N1188" t="s">
        <v>47</v>
      </c>
      <c r="O1188">
        <v>2</v>
      </c>
      <c r="P1188" t="str" cm="1">
        <f t="array" ref="P1188">_xlfn.IFS(C1188&lt;25,"18-24", C1188&lt;=35,"25-35", C1188&lt;=50,"36-50",TRUE,"50+")</f>
        <v>36-50</v>
      </c>
      <c r="Q1188" t="str">
        <f t="shared" si="126"/>
        <v>new</v>
      </c>
      <c r="R1188" t="str">
        <f t="shared" si="127"/>
        <v>high value</v>
      </c>
      <c r="S1188" t="str">
        <f t="shared" si="128"/>
        <v>Low</v>
      </c>
      <c r="T1188" t="str">
        <f t="shared" si="129"/>
        <v>Dec</v>
      </c>
      <c r="U1188">
        <f t="shared" si="130"/>
        <v>2022</v>
      </c>
      <c r="V1188" t="str">
        <f t="shared" si="131"/>
        <v>5-10</v>
      </c>
      <c r="W1188" t="str">
        <f t="shared" si="132"/>
        <v>Slow</v>
      </c>
    </row>
    <row r="1189" spans="1:23" x14ac:dyDescent="0.3">
      <c r="A1189">
        <v>601188</v>
      </c>
      <c r="B1189">
        <v>32273</v>
      </c>
      <c r="C1189">
        <v>50</v>
      </c>
      <c r="D1189" t="s">
        <v>7</v>
      </c>
      <c r="E1189" t="s">
        <v>13</v>
      </c>
      <c r="F1189" t="s">
        <v>24</v>
      </c>
      <c r="G1189" t="s">
        <v>29</v>
      </c>
      <c r="H1189" s="1">
        <v>45448</v>
      </c>
      <c r="I1189" t="s">
        <v>34</v>
      </c>
      <c r="J1189">
        <v>83</v>
      </c>
      <c r="K1189">
        <v>13.4</v>
      </c>
      <c r="L1189">
        <v>765.52</v>
      </c>
      <c r="M1189">
        <v>100.58</v>
      </c>
      <c r="N1189" t="s">
        <v>47</v>
      </c>
      <c r="O1189">
        <v>4</v>
      </c>
      <c r="P1189" t="str" cm="1">
        <f t="array" ref="P1189">_xlfn.IFS(C1189&lt;25,"18-24", C1189&lt;=35,"25-35", C1189&lt;=50,"36-50",TRUE,"50+")</f>
        <v>36-50</v>
      </c>
      <c r="Q1189" t="str">
        <f t="shared" si="126"/>
        <v>new</v>
      </c>
      <c r="R1189" t="str">
        <f t="shared" si="127"/>
        <v>high value</v>
      </c>
      <c r="S1189" t="str">
        <f t="shared" si="128"/>
        <v>medium</v>
      </c>
      <c r="T1189" t="str">
        <f t="shared" si="129"/>
        <v>Jun</v>
      </c>
      <c r="U1189">
        <f t="shared" si="130"/>
        <v>2024</v>
      </c>
      <c r="V1189" t="str">
        <f t="shared" si="131"/>
        <v>10-15</v>
      </c>
      <c r="W1189" t="str">
        <f t="shared" si="132"/>
        <v>Slow</v>
      </c>
    </row>
    <row r="1190" spans="1:23" x14ac:dyDescent="0.3">
      <c r="A1190">
        <v>601189</v>
      </c>
      <c r="B1190">
        <v>93842</v>
      </c>
      <c r="C1190">
        <v>37</v>
      </c>
      <c r="D1190" t="s">
        <v>7</v>
      </c>
      <c r="E1190" t="s">
        <v>13</v>
      </c>
      <c r="F1190" t="s">
        <v>19</v>
      </c>
      <c r="G1190" t="s">
        <v>25</v>
      </c>
      <c r="H1190" s="1">
        <v>44573</v>
      </c>
      <c r="I1190" t="s">
        <v>33</v>
      </c>
      <c r="J1190">
        <v>43</v>
      </c>
      <c r="K1190">
        <v>6.1</v>
      </c>
      <c r="L1190">
        <v>994.65</v>
      </c>
      <c r="M1190">
        <v>50.56</v>
      </c>
      <c r="N1190" t="s">
        <v>48</v>
      </c>
      <c r="O1190">
        <v>1</v>
      </c>
      <c r="P1190" t="str" cm="1">
        <f t="array" ref="P1190">_xlfn.IFS(C1190&lt;25,"18-24", C1190&lt;=35,"25-35", C1190&lt;=50,"36-50",TRUE,"50+")</f>
        <v>36-50</v>
      </c>
      <c r="Q1190" t="str">
        <f t="shared" si="126"/>
        <v>new</v>
      </c>
      <c r="R1190" t="str">
        <f t="shared" si="127"/>
        <v>high value</v>
      </c>
      <c r="S1190" t="str">
        <f t="shared" si="128"/>
        <v>Low</v>
      </c>
      <c r="T1190" t="str">
        <f t="shared" si="129"/>
        <v>Jan</v>
      </c>
      <c r="U1190">
        <f t="shared" si="130"/>
        <v>2022</v>
      </c>
      <c r="V1190" t="str">
        <f t="shared" si="131"/>
        <v>5-10</v>
      </c>
      <c r="W1190" t="str">
        <f t="shared" si="132"/>
        <v>Medium</v>
      </c>
    </row>
    <row r="1191" spans="1:23" x14ac:dyDescent="0.3">
      <c r="A1191">
        <v>601190</v>
      </c>
      <c r="B1191">
        <v>24016</v>
      </c>
      <c r="C1191">
        <v>43</v>
      </c>
      <c r="D1191" t="s">
        <v>7</v>
      </c>
      <c r="E1191" t="s">
        <v>13</v>
      </c>
      <c r="F1191" t="s">
        <v>32</v>
      </c>
      <c r="G1191" t="s">
        <v>27</v>
      </c>
      <c r="H1191" s="1">
        <v>45229</v>
      </c>
      <c r="I1191" t="s">
        <v>34</v>
      </c>
      <c r="J1191">
        <v>64</v>
      </c>
      <c r="K1191">
        <v>7.8</v>
      </c>
      <c r="L1191">
        <v>1020.38</v>
      </c>
      <c r="M1191">
        <v>92.62</v>
      </c>
      <c r="N1191" t="s">
        <v>49</v>
      </c>
      <c r="O1191">
        <v>5</v>
      </c>
      <c r="P1191" t="str" cm="1">
        <f t="array" ref="P1191">_xlfn.IFS(C1191&lt;25,"18-24", C1191&lt;=35,"25-35", C1191&lt;=50,"36-50",TRUE,"50+")</f>
        <v>36-50</v>
      </c>
      <c r="Q1191" t="str">
        <f t="shared" si="126"/>
        <v>repeat</v>
      </c>
      <c r="R1191" t="str">
        <f t="shared" si="127"/>
        <v>high value</v>
      </c>
      <c r="S1191" t="str">
        <f t="shared" si="128"/>
        <v>High</v>
      </c>
      <c r="T1191" t="str">
        <f t="shared" si="129"/>
        <v>Oct</v>
      </c>
      <c r="U1191">
        <f t="shared" si="130"/>
        <v>2023</v>
      </c>
      <c r="V1191" t="str">
        <f t="shared" si="131"/>
        <v>5-10</v>
      </c>
      <c r="W1191" t="str">
        <f t="shared" si="132"/>
        <v>Slow</v>
      </c>
    </row>
    <row r="1192" spans="1:23" x14ac:dyDescent="0.3">
      <c r="A1192">
        <v>601191</v>
      </c>
      <c r="B1192">
        <v>42544</v>
      </c>
      <c r="C1192">
        <v>62</v>
      </c>
      <c r="D1192" t="s">
        <v>4</v>
      </c>
      <c r="E1192" t="s">
        <v>11</v>
      </c>
      <c r="F1192" t="s">
        <v>26</v>
      </c>
      <c r="G1192" t="s">
        <v>23</v>
      </c>
      <c r="H1192" s="1">
        <v>44779</v>
      </c>
      <c r="I1192" t="s">
        <v>34</v>
      </c>
      <c r="J1192">
        <v>87</v>
      </c>
      <c r="K1192">
        <v>5.9</v>
      </c>
      <c r="L1192">
        <v>1240.23</v>
      </c>
      <c r="M1192">
        <v>84.88</v>
      </c>
      <c r="N1192" t="s">
        <v>47</v>
      </c>
      <c r="O1192">
        <v>3</v>
      </c>
      <c r="P1192" t="str" cm="1">
        <f t="array" ref="P1192">_xlfn.IFS(C1192&lt;25,"18-24", C1192&lt;=35,"25-35", C1192&lt;=50,"36-50",TRUE,"50+")</f>
        <v>50+</v>
      </c>
      <c r="Q1192" t="str">
        <f t="shared" si="126"/>
        <v>new</v>
      </c>
      <c r="R1192" t="str">
        <f t="shared" si="127"/>
        <v>high value</v>
      </c>
      <c r="S1192" t="str">
        <f t="shared" si="128"/>
        <v>medium</v>
      </c>
      <c r="T1192" t="str">
        <f t="shared" si="129"/>
        <v>Aug</v>
      </c>
      <c r="U1192">
        <f t="shared" si="130"/>
        <v>2022</v>
      </c>
      <c r="V1192" t="str">
        <f t="shared" si="131"/>
        <v>5-10</v>
      </c>
      <c r="W1192" t="str">
        <f t="shared" si="132"/>
        <v>Slow</v>
      </c>
    </row>
    <row r="1193" spans="1:23" x14ac:dyDescent="0.3">
      <c r="A1193">
        <v>601192</v>
      </c>
      <c r="B1193">
        <v>32859</v>
      </c>
      <c r="C1193">
        <v>38</v>
      </c>
      <c r="D1193" t="s">
        <v>7</v>
      </c>
      <c r="E1193" t="s">
        <v>15</v>
      </c>
      <c r="F1193" t="s">
        <v>30</v>
      </c>
      <c r="G1193" t="s">
        <v>29</v>
      </c>
      <c r="H1193" s="1">
        <v>45333</v>
      </c>
      <c r="I1193" t="s">
        <v>33</v>
      </c>
      <c r="J1193">
        <v>40</v>
      </c>
      <c r="K1193">
        <v>2.1</v>
      </c>
      <c r="L1193">
        <v>1081.23</v>
      </c>
      <c r="M1193">
        <v>80.83</v>
      </c>
      <c r="N1193" t="s">
        <v>48</v>
      </c>
      <c r="O1193">
        <v>3</v>
      </c>
      <c r="P1193" t="str" cm="1">
        <f t="array" ref="P1193">_xlfn.IFS(C1193&lt;25,"18-24", C1193&lt;=35,"25-35", C1193&lt;=50,"36-50",TRUE,"50+")</f>
        <v>36-50</v>
      </c>
      <c r="Q1193" t="str">
        <f t="shared" si="126"/>
        <v>new</v>
      </c>
      <c r="R1193" t="str">
        <f t="shared" si="127"/>
        <v>high value</v>
      </c>
      <c r="S1193" t="str">
        <f t="shared" si="128"/>
        <v>medium</v>
      </c>
      <c r="T1193" t="str">
        <f t="shared" si="129"/>
        <v>Feb</v>
      </c>
      <c r="U1193">
        <f t="shared" si="130"/>
        <v>2024</v>
      </c>
      <c r="V1193" t="str">
        <f t="shared" si="131"/>
        <v>0-5</v>
      </c>
      <c r="W1193" t="str">
        <f t="shared" si="132"/>
        <v>Medium</v>
      </c>
    </row>
    <row r="1194" spans="1:23" x14ac:dyDescent="0.3">
      <c r="A1194">
        <v>601193</v>
      </c>
      <c r="B1194">
        <v>66078</v>
      </c>
      <c r="C1194">
        <v>39</v>
      </c>
      <c r="D1194" t="s">
        <v>7</v>
      </c>
      <c r="E1194" t="s">
        <v>5</v>
      </c>
      <c r="F1194" t="s">
        <v>30</v>
      </c>
      <c r="G1194" t="s">
        <v>25</v>
      </c>
      <c r="H1194" s="1">
        <v>45568</v>
      </c>
      <c r="I1194" t="s">
        <v>33</v>
      </c>
      <c r="J1194">
        <v>57</v>
      </c>
      <c r="K1194">
        <v>7.1</v>
      </c>
      <c r="L1194">
        <v>253.16</v>
      </c>
      <c r="M1194">
        <v>40.700000000000003</v>
      </c>
      <c r="N1194" t="s">
        <v>48</v>
      </c>
      <c r="O1194">
        <v>3</v>
      </c>
      <c r="P1194" t="str" cm="1">
        <f t="array" ref="P1194">_xlfn.IFS(C1194&lt;25,"18-24", C1194&lt;=35,"25-35", C1194&lt;=50,"36-50",TRUE,"50+")</f>
        <v>36-50</v>
      </c>
      <c r="Q1194" t="str">
        <f t="shared" si="126"/>
        <v>new</v>
      </c>
      <c r="R1194" t="str">
        <f t="shared" si="127"/>
        <v>medium</v>
      </c>
      <c r="S1194" t="str">
        <f t="shared" si="128"/>
        <v>medium</v>
      </c>
      <c r="T1194" t="str">
        <f t="shared" si="129"/>
        <v>Oct</v>
      </c>
      <c r="U1194">
        <f t="shared" si="130"/>
        <v>2024</v>
      </c>
      <c r="V1194" t="str">
        <f t="shared" si="131"/>
        <v>5-10</v>
      </c>
      <c r="W1194" t="str">
        <f t="shared" si="132"/>
        <v>Slow</v>
      </c>
    </row>
    <row r="1195" spans="1:23" x14ac:dyDescent="0.3">
      <c r="A1195">
        <v>601194</v>
      </c>
      <c r="B1195">
        <v>69698</v>
      </c>
      <c r="C1195">
        <v>50</v>
      </c>
      <c r="D1195" t="s">
        <v>4</v>
      </c>
      <c r="E1195" t="s">
        <v>8</v>
      </c>
      <c r="F1195" t="s">
        <v>18</v>
      </c>
      <c r="G1195" t="s">
        <v>29</v>
      </c>
      <c r="H1195" s="1">
        <v>44918</v>
      </c>
      <c r="I1195" t="s">
        <v>33</v>
      </c>
      <c r="J1195">
        <v>28</v>
      </c>
      <c r="K1195">
        <v>3.1</v>
      </c>
      <c r="L1195">
        <v>540.62</v>
      </c>
      <c r="M1195">
        <v>33.29</v>
      </c>
      <c r="N1195" t="s">
        <v>50</v>
      </c>
      <c r="O1195">
        <v>3</v>
      </c>
      <c r="P1195" t="str" cm="1">
        <f t="array" ref="P1195">_xlfn.IFS(C1195&lt;25,"18-24", C1195&lt;=35,"25-35", C1195&lt;=50,"36-50",TRUE,"50+")</f>
        <v>36-50</v>
      </c>
      <c r="Q1195" t="str">
        <f t="shared" si="126"/>
        <v>new</v>
      </c>
      <c r="R1195" t="str">
        <f t="shared" si="127"/>
        <v>high value</v>
      </c>
      <c r="S1195" t="str">
        <f t="shared" si="128"/>
        <v>medium</v>
      </c>
      <c r="T1195" t="str">
        <f t="shared" si="129"/>
        <v>Dec</v>
      </c>
      <c r="U1195">
        <f t="shared" si="130"/>
        <v>2022</v>
      </c>
      <c r="V1195" t="str">
        <f t="shared" si="131"/>
        <v>0-5</v>
      </c>
      <c r="W1195" t="str">
        <f t="shared" si="132"/>
        <v>Fast</v>
      </c>
    </row>
    <row r="1196" spans="1:23" x14ac:dyDescent="0.3">
      <c r="A1196">
        <v>601195</v>
      </c>
      <c r="B1196">
        <v>56891</v>
      </c>
      <c r="C1196">
        <v>56</v>
      </c>
      <c r="D1196" t="s">
        <v>7</v>
      </c>
      <c r="E1196" t="s">
        <v>5</v>
      </c>
      <c r="F1196" t="s">
        <v>30</v>
      </c>
      <c r="G1196" t="s">
        <v>21</v>
      </c>
      <c r="H1196" s="1">
        <v>45473</v>
      </c>
      <c r="I1196" t="s">
        <v>34</v>
      </c>
      <c r="J1196">
        <v>86</v>
      </c>
      <c r="K1196">
        <v>10.4</v>
      </c>
      <c r="L1196">
        <v>461.92</v>
      </c>
      <c r="M1196">
        <v>44.32</v>
      </c>
      <c r="N1196" t="s">
        <v>47</v>
      </c>
      <c r="O1196">
        <v>4</v>
      </c>
      <c r="P1196" t="str" cm="1">
        <f t="array" ref="P1196">_xlfn.IFS(C1196&lt;25,"18-24", C1196&lt;=35,"25-35", C1196&lt;=50,"36-50",TRUE,"50+")</f>
        <v>50+</v>
      </c>
      <c r="Q1196" t="str">
        <f t="shared" si="126"/>
        <v>new</v>
      </c>
      <c r="R1196" t="str">
        <f t="shared" si="127"/>
        <v>medium</v>
      </c>
      <c r="S1196" t="str">
        <f t="shared" si="128"/>
        <v>medium</v>
      </c>
      <c r="T1196" t="str">
        <f t="shared" si="129"/>
        <v>Jun</v>
      </c>
      <c r="U1196">
        <f t="shared" si="130"/>
        <v>2024</v>
      </c>
      <c r="V1196" t="str">
        <f t="shared" si="131"/>
        <v>10-15</v>
      </c>
      <c r="W1196" t="str">
        <f t="shared" si="132"/>
        <v>Slow</v>
      </c>
    </row>
    <row r="1197" spans="1:23" x14ac:dyDescent="0.3">
      <c r="A1197">
        <v>601196</v>
      </c>
      <c r="B1197">
        <v>64269</v>
      </c>
      <c r="C1197">
        <v>39</v>
      </c>
      <c r="D1197" t="s">
        <v>7</v>
      </c>
      <c r="E1197" t="s">
        <v>5</v>
      </c>
      <c r="F1197" t="s">
        <v>22</v>
      </c>
      <c r="G1197" t="s">
        <v>23</v>
      </c>
      <c r="H1197" s="1">
        <v>45388</v>
      </c>
      <c r="I1197" t="s">
        <v>34</v>
      </c>
      <c r="J1197">
        <v>51</v>
      </c>
      <c r="K1197">
        <v>4.4000000000000004</v>
      </c>
      <c r="L1197">
        <v>907.42</v>
      </c>
      <c r="M1197">
        <v>45.63</v>
      </c>
      <c r="N1197" t="s">
        <v>50</v>
      </c>
      <c r="O1197">
        <v>3</v>
      </c>
      <c r="P1197" t="str" cm="1">
        <f t="array" ref="P1197">_xlfn.IFS(C1197&lt;25,"18-24", C1197&lt;=35,"25-35", C1197&lt;=50,"36-50",TRUE,"50+")</f>
        <v>36-50</v>
      </c>
      <c r="Q1197" t="str">
        <f t="shared" si="126"/>
        <v>new</v>
      </c>
      <c r="R1197" t="str">
        <f t="shared" si="127"/>
        <v>high value</v>
      </c>
      <c r="S1197" t="str">
        <f t="shared" si="128"/>
        <v>medium</v>
      </c>
      <c r="T1197" t="str">
        <f t="shared" si="129"/>
        <v>Apr</v>
      </c>
      <c r="U1197">
        <f t="shared" si="130"/>
        <v>2024</v>
      </c>
      <c r="V1197" t="str">
        <f t="shared" si="131"/>
        <v>0-5</v>
      </c>
      <c r="W1197" t="str">
        <f t="shared" si="132"/>
        <v>Slow</v>
      </c>
    </row>
    <row r="1198" spans="1:23" x14ac:dyDescent="0.3">
      <c r="A1198">
        <v>601197</v>
      </c>
      <c r="B1198">
        <v>60702</v>
      </c>
      <c r="C1198">
        <v>24</v>
      </c>
      <c r="D1198" t="s">
        <v>7</v>
      </c>
      <c r="E1198" t="s">
        <v>15</v>
      </c>
      <c r="F1198" t="s">
        <v>19</v>
      </c>
      <c r="G1198" t="s">
        <v>27</v>
      </c>
      <c r="H1198" s="1">
        <v>44811</v>
      </c>
      <c r="I1198" t="s">
        <v>34</v>
      </c>
      <c r="J1198">
        <v>60</v>
      </c>
      <c r="K1198">
        <v>3.4</v>
      </c>
      <c r="L1198">
        <v>1239.0999999999999</v>
      </c>
      <c r="M1198">
        <v>74.040000000000006</v>
      </c>
      <c r="N1198" t="s">
        <v>48</v>
      </c>
      <c r="O1198">
        <v>4</v>
      </c>
      <c r="P1198" t="str" cm="1">
        <f t="array" ref="P1198">_xlfn.IFS(C1198&lt;25,"18-24", C1198&lt;=35,"25-35", C1198&lt;=50,"36-50",TRUE,"50+")</f>
        <v>18-24</v>
      </c>
      <c r="Q1198" t="str">
        <f t="shared" si="126"/>
        <v>new</v>
      </c>
      <c r="R1198" t="str">
        <f t="shared" si="127"/>
        <v>high value</v>
      </c>
      <c r="S1198" t="str">
        <f t="shared" si="128"/>
        <v>medium</v>
      </c>
      <c r="T1198" t="str">
        <f t="shared" si="129"/>
        <v>Sep</v>
      </c>
      <c r="U1198">
        <f t="shared" si="130"/>
        <v>2022</v>
      </c>
      <c r="V1198" t="str">
        <f t="shared" si="131"/>
        <v>0-5</v>
      </c>
      <c r="W1198" t="str">
        <f t="shared" si="132"/>
        <v>Slow</v>
      </c>
    </row>
    <row r="1199" spans="1:23" x14ac:dyDescent="0.3">
      <c r="A1199">
        <v>601198</v>
      </c>
      <c r="B1199">
        <v>68209</v>
      </c>
      <c r="C1199">
        <v>36</v>
      </c>
      <c r="D1199" t="s">
        <v>7</v>
      </c>
      <c r="E1199" t="s">
        <v>5</v>
      </c>
      <c r="F1199" t="s">
        <v>19</v>
      </c>
      <c r="G1199" t="s">
        <v>27</v>
      </c>
      <c r="H1199" s="1">
        <v>45333</v>
      </c>
      <c r="I1199" t="s">
        <v>33</v>
      </c>
      <c r="J1199">
        <v>24</v>
      </c>
      <c r="K1199">
        <v>10.9</v>
      </c>
      <c r="L1199">
        <v>1460.3</v>
      </c>
      <c r="M1199">
        <v>73.41</v>
      </c>
      <c r="N1199" t="s">
        <v>47</v>
      </c>
      <c r="O1199">
        <v>3</v>
      </c>
      <c r="P1199" t="str" cm="1">
        <f t="array" ref="P1199">_xlfn.IFS(C1199&lt;25,"18-24", C1199&lt;=35,"25-35", C1199&lt;=50,"36-50",TRUE,"50+")</f>
        <v>36-50</v>
      </c>
      <c r="Q1199" t="str">
        <f t="shared" si="126"/>
        <v>new</v>
      </c>
      <c r="R1199" t="str">
        <f t="shared" si="127"/>
        <v>high value</v>
      </c>
      <c r="S1199" t="str">
        <f t="shared" si="128"/>
        <v>medium</v>
      </c>
      <c r="T1199" t="str">
        <f t="shared" si="129"/>
        <v>Feb</v>
      </c>
      <c r="U1199">
        <f t="shared" si="130"/>
        <v>2024</v>
      </c>
      <c r="V1199" t="str">
        <f t="shared" si="131"/>
        <v>10-15</v>
      </c>
      <c r="W1199" t="str">
        <f t="shared" si="132"/>
        <v>Fast</v>
      </c>
    </row>
    <row r="1200" spans="1:23" x14ac:dyDescent="0.3">
      <c r="A1200">
        <v>601199</v>
      </c>
      <c r="B1200">
        <v>61633</v>
      </c>
      <c r="C1200">
        <v>54</v>
      </c>
      <c r="D1200" t="s">
        <v>4</v>
      </c>
      <c r="E1200" t="s">
        <v>8</v>
      </c>
      <c r="F1200" t="s">
        <v>28</v>
      </c>
      <c r="G1200" t="s">
        <v>29</v>
      </c>
      <c r="H1200" s="1">
        <v>45283</v>
      </c>
      <c r="I1200" t="s">
        <v>33</v>
      </c>
      <c r="J1200">
        <v>89</v>
      </c>
      <c r="K1200">
        <v>11.5</v>
      </c>
      <c r="L1200">
        <v>296.64999999999998</v>
      </c>
      <c r="M1200">
        <v>47.15</v>
      </c>
      <c r="N1200" t="s">
        <v>47</v>
      </c>
      <c r="O1200">
        <v>5</v>
      </c>
      <c r="P1200" t="str" cm="1">
        <f t="array" ref="P1200">_xlfn.IFS(C1200&lt;25,"18-24", C1200&lt;=35,"25-35", C1200&lt;=50,"36-50",TRUE,"50+")</f>
        <v>50+</v>
      </c>
      <c r="Q1200" t="str">
        <f t="shared" si="126"/>
        <v>new</v>
      </c>
      <c r="R1200" t="str">
        <f t="shared" si="127"/>
        <v>medium</v>
      </c>
      <c r="S1200" t="str">
        <f t="shared" si="128"/>
        <v>High</v>
      </c>
      <c r="T1200" t="str">
        <f t="shared" si="129"/>
        <v>Dec</v>
      </c>
      <c r="U1200">
        <f t="shared" si="130"/>
        <v>2023</v>
      </c>
      <c r="V1200" t="str">
        <f t="shared" si="131"/>
        <v>10-15</v>
      </c>
      <c r="W1200" t="str">
        <f t="shared" si="132"/>
        <v>Slow</v>
      </c>
    </row>
    <row r="1201" spans="1:23" x14ac:dyDescent="0.3">
      <c r="A1201">
        <v>601200</v>
      </c>
      <c r="B1201">
        <v>54927</v>
      </c>
      <c r="C1201">
        <v>28</v>
      </c>
      <c r="D1201" t="s">
        <v>7</v>
      </c>
      <c r="E1201" t="s">
        <v>11</v>
      </c>
      <c r="F1201" t="s">
        <v>28</v>
      </c>
      <c r="G1201" t="s">
        <v>29</v>
      </c>
      <c r="H1201" s="1">
        <v>45257</v>
      </c>
      <c r="I1201" t="s">
        <v>34</v>
      </c>
      <c r="J1201">
        <v>50</v>
      </c>
      <c r="K1201">
        <v>3.1</v>
      </c>
      <c r="L1201">
        <v>488.24</v>
      </c>
      <c r="M1201">
        <v>26.11</v>
      </c>
      <c r="N1201" t="s">
        <v>50</v>
      </c>
      <c r="O1201">
        <v>4</v>
      </c>
      <c r="P1201" t="str" cm="1">
        <f t="array" ref="P1201">_xlfn.IFS(C1201&lt;25,"18-24", C1201&lt;=35,"25-35", C1201&lt;=50,"36-50",TRUE,"50+")</f>
        <v>25-35</v>
      </c>
      <c r="Q1201" t="str">
        <f t="shared" si="126"/>
        <v>new</v>
      </c>
      <c r="R1201" t="str">
        <f t="shared" si="127"/>
        <v>medium</v>
      </c>
      <c r="S1201" t="str">
        <f t="shared" si="128"/>
        <v>medium</v>
      </c>
      <c r="T1201" t="str">
        <f t="shared" si="129"/>
        <v>Nov</v>
      </c>
      <c r="U1201">
        <f t="shared" si="130"/>
        <v>2023</v>
      </c>
      <c r="V1201" t="str">
        <f t="shared" si="131"/>
        <v>0-5</v>
      </c>
      <c r="W1201" t="str">
        <f t="shared" si="132"/>
        <v>Slow</v>
      </c>
    </row>
    <row r="1202" spans="1:23" x14ac:dyDescent="0.3">
      <c r="A1202">
        <v>601201</v>
      </c>
      <c r="B1202">
        <v>17536</v>
      </c>
      <c r="C1202">
        <v>58</v>
      </c>
      <c r="D1202" t="s">
        <v>4</v>
      </c>
      <c r="E1202" t="s">
        <v>5</v>
      </c>
      <c r="F1202" t="s">
        <v>26</v>
      </c>
      <c r="G1202" t="s">
        <v>27</v>
      </c>
      <c r="H1202" s="1">
        <v>45280</v>
      </c>
      <c r="I1202" t="s">
        <v>34</v>
      </c>
      <c r="J1202">
        <v>44</v>
      </c>
      <c r="K1202">
        <v>14.9</v>
      </c>
      <c r="L1202">
        <v>1302.3900000000001</v>
      </c>
      <c r="M1202">
        <v>46.09</v>
      </c>
      <c r="N1202" t="s">
        <v>50</v>
      </c>
      <c r="O1202">
        <v>1</v>
      </c>
      <c r="P1202" t="str" cm="1">
        <f t="array" ref="P1202">_xlfn.IFS(C1202&lt;25,"18-24", C1202&lt;=35,"25-35", C1202&lt;=50,"36-50",TRUE,"50+")</f>
        <v>50+</v>
      </c>
      <c r="Q1202" t="str">
        <f t="shared" si="126"/>
        <v>new</v>
      </c>
      <c r="R1202" t="str">
        <f t="shared" si="127"/>
        <v>high value</v>
      </c>
      <c r="S1202" t="str">
        <f t="shared" si="128"/>
        <v>Low</v>
      </c>
      <c r="T1202" t="str">
        <f t="shared" si="129"/>
        <v>Dec</v>
      </c>
      <c r="U1202">
        <f t="shared" si="130"/>
        <v>2023</v>
      </c>
      <c r="V1202" t="str">
        <f t="shared" si="131"/>
        <v>10-15</v>
      </c>
      <c r="W1202" t="str">
        <f t="shared" si="132"/>
        <v>Medium</v>
      </c>
    </row>
    <row r="1203" spans="1:23" x14ac:dyDescent="0.3">
      <c r="A1203">
        <v>601202</v>
      </c>
      <c r="B1203">
        <v>90230</v>
      </c>
      <c r="C1203">
        <v>42</v>
      </c>
      <c r="D1203" t="s">
        <v>7</v>
      </c>
      <c r="E1203" t="s">
        <v>8</v>
      </c>
      <c r="F1203" t="s">
        <v>28</v>
      </c>
      <c r="G1203" t="s">
        <v>25</v>
      </c>
      <c r="H1203" s="1">
        <v>44964</v>
      </c>
      <c r="I1203" t="s">
        <v>34</v>
      </c>
      <c r="J1203">
        <v>80</v>
      </c>
      <c r="K1203">
        <v>7.6</v>
      </c>
      <c r="L1203">
        <v>544.39</v>
      </c>
      <c r="M1203">
        <v>68.95</v>
      </c>
      <c r="N1203" t="s">
        <v>47</v>
      </c>
      <c r="O1203">
        <v>1</v>
      </c>
      <c r="P1203" t="str" cm="1">
        <f t="array" ref="P1203">_xlfn.IFS(C1203&lt;25,"18-24", C1203&lt;=35,"25-35", C1203&lt;=50,"36-50",TRUE,"50+")</f>
        <v>36-50</v>
      </c>
      <c r="Q1203" t="str">
        <f t="shared" si="126"/>
        <v>new</v>
      </c>
      <c r="R1203" t="str">
        <f t="shared" si="127"/>
        <v>high value</v>
      </c>
      <c r="S1203" t="str">
        <f t="shared" si="128"/>
        <v>Low</v>
      </c>
      <c r="T1203" t="str">
        <f t="shared" si="129"/>
        <v>Feb</v>
      </c>
      <c r="U1203">
        <f t="shared" si="130"/>
        <v>2023</v>
      </c>
      <c r="V1203" t="str">
        <f t="shared" si="131"/>
        <v>5-10</v>
      </c>
      <c r="W1203" t="str">
        <f t="shared" si="132"/>
        <v>Slow</v>
      </c>
    </row>
    <row r="1204" spans="1:23" x14ac:dyDescent="0.3">
      <c r="A1204">
        <v>601203</v>
      </c>
      <c r="B1204">
        <v>75701</v>
      </c>
      <c r="C1204">
        <v>25</v>
      </c>
      <c r="D1204" t="s">
        <v>7</v>
      </c>
      <c r="E1204" t="s">
        <v>5</v>
      </c>
      <c r="F1204" t="s">
        <v>26</v>
      </c>
      <c r="G1204" t="s">
        <v>27</v>
      </c>
      <c r="H1204" s="1">
        <v>45591</v>
      </c>
      <c r="I1204" t="s">
        <v>33</v>
      </c>
      <c r="J1204">
        <v>83</v>
      </c>
      <c r="K1204">
        <v>10.5</v>
      </c>
      <c r="L1204">
        <v>1333.73</v>
      </c>
      <c r="M1204">
        <v>79.040000000000006</v>
      </c>
      <c r="N1204" t="s">
        <v>50</v>
      </c>
      <c r="O1204">
        <v>4</v>
      </c>
      <c r="P1204" t="str" cm="1">
        <f t="array" ref="P1204">_xlfn.IFS(C1204&lt;25,"18-24", C1204&lt;=35,"25-35", C1204&lt;=50,"36-50",TRUE,"50+")</f>
        <v>25-35</v>
      </c>
      <c r="Q1204" t="str">
        <f t="shared" si="126"/>
        <v>new</v>
      </c>
      <c r="R1204" t="str">
        <f t="shared" si="127"/>
        <v>high value</v>
      </c>
      <c r="S1204" t="str">
        <f t="shared" si="128"/>
        <v>medium</v>
      </c>
      <c r="T1204" t="str">
        <f t="shared" si="129"/>
        <v>Oct</v>
      </c>
      <c r="U1204">
        <f t="shared" si="130"/>
        <v>2024</v>
      </c>
      <c r="V1204" t="str">
        <f t="shared" si="131"/>
        <v>10-15</v>
      </c>
      <c r="W1204" t="str">
        <f t="shared" si="132"/>
        <v>Slow</v>
      </c>
    </row>
    <row r="1205" spans="1:23" x14ac:dyDescent="0.3">
      <c r="A1205">
        <v>601204</v>
      </c>
      <c r="B1205">
        <v>88661</v>
      </c>
      <c r="C1205">
        <v>25</v>
      </c>
      <c r="D1205" t="s">
        <v>4</v>
      </c>
      <c r="E1205" t="s">
        <v>16</v>
      </c>
      <c r="F1205" t="s">
        <v>26</v>
      </c>
      <c r="G1205" t="s">
        <v>27</v>
      </c>
      <c r="H1205" s="1">
        <v>44573</v>
      </c>
      <c r="I1205" t="s">
        <v>33</v>
      </c>
      <c r="J1205">
        <v>40</v>
      </c>
      <c r="K1205">
        <v>12.1</v>
      </c>
      <c r="L1205">
        <v>199.92</v>
      </c>
      <c r="M1205">
        <v>77.19</v>
      </c>
      <c r="N1205" t="s">
        <v>47</v>
      </c>
      <c r="O1205">
        <v>5</v>
      </c>
      <c r="P1205" t="str" cm="1">
        <f t="array" ref="P1205">_xlfn.IFS(C1205&lt;25,"18-24", C1205&lt;=35,"25-35", C1205&lt;=50,"36-50",TRUE,"50+")</f>
        <v>25-35</v>
      </c>
      <c r="Q1205" t="str">
        <f t="shared" si="126"/>
        <v>new</v>
      </c>
      <c r="R1205" t="str">
        <f t="shared" si="127"/>
        <v>low</v>
      </c>
      <c r="S1205" t="str">
        <f t="shared" si="128"/>
        <v>High</v>
      </c>
      <c r="T1205" t="str">
        <f t="shared" si="129"/>
        <v>Jan</v>
      </c>
      <c r="U1205">
        <f t="shared" si="130"/>
        <v>2022</v>
      </c>
      <c r="V1205" t="str">
        <f t="shared" si="131"/>
        <v>10-15</v>
      </c>
      <c r="W1205" t="str">
        <f t="shared" si="132"/>
        <v>Medium</v>
      </c>
    </row>
    <row r="1206" spans="1:23" x14ac:dyDescent="0.3">
      <c r="A1206">
        <v>601205</v>
      </c>
      <c r="B1206">
        <v>43768</v>
      </c>
      <c r="C1206">
        <v>48</v>
      </c>
      <c r="D1206" t="s">
        <v>4</v>
      </c>
      <c r="E1206" t="s">
        <v>15</v>
      </c>
      <c r="F1206" t="s">
        <v>24</v>
      </c>
      <c r="G1206" t="s">
        <v>21</v>
      </c>
      <c r="H1206" s="1">
        <v>44574</v>
      </c>
      <c r="I1206" t="s">
        <v>34</v>
      </c>
      <c r="J1206">
        <v>43</v>
      </c>
      <c r="K1206">
        <v>7.9</v>
      </c>
      <c r="L1206">
        <v>503.88</v>
      </c>
      <c r="M1206">
        <v>32.5</v>
      </c>
      <c r="N1206" t="s">
        <v>50</v>
      </c>
      <c r="O1206">
        <v>1</v>
      </c>
      <c r="P1206" t="str" cm="1">
        <f t="array" ref="P1206">_xlfn.IFS(C1206&lt;25,"18-24", C1206&lt;=35,"25-35", C1206&lt;=50,"36-50",TRUE,"50+")</f>
        <v>36-50</v>
      </c>
      <c r="Q1206" t="str">
        <f t="shared" si="126"/>
        <v>new</v>
      </c>
      <c r="R1206" t="str">
        <f t="shared" si="127"/>
        <v>high value</v>
      </c>
      <c r="S1206" t="str">
        <f t="shared" si="128"/>
        <v>Low</v>
      </c>
      <c r="T1206" t="str">
        <f t="shared" si="129"/>
        <v>Jan</v>
      </c>
      <c r="U1206">
        <f t="shared" si="130"/>
        <v>2022</v>
      </c>
      <c r="V1206" t="str">
        <f t="shared" si="131"/>
        <v>5-10</v>
      </c>
      <c r="W1206" t="str">
        <f t="shared" si="132"/>
        <v>Medium</v>
      </c>
    </row>
    <row r="1207" spans="1:23" x14ac:dyDescent="0.3">
      <c r="A1207">
        <v>601206</v>
      </c>
      <c r="B1207">
        <v>85545</v>
      </c>
      <c r="C1207">
        <v>36</v>
      </c>
      <c r="D1207" t="s">
        <v>7</v>
      </c>
      <c r="E1207" t="s">
        <v>11</v>
      </c>
      <c r="F1207" t="s">
        <v>18</v>
      </c>
      <c r="G1207" t="s">
        <v>25</v>
      </c>
      <c r="H1207" s="1">
        <v>44765</v>
      </c>
      <c r="I1207" t="s">
        <v>33</v>
      </c>
      <c r="J1207">
        <v>45</v>
      </c>
      <c r="K1207">
        <v>14.1</v>
      </c>
      <c r="L1207">
        <v>1257.79</v>
      </c>
      <c r="M1207">
        <v>87.24</v>
      </c>
      <c r="N1207" t="s">
        <v>49</v>
      </c>
      <c r="O1207">
        <v>4</v>
      </c>
      <c r="P1207" t="str" cm="1">
        <f t="array" ref="P1207">_xlfn.IFS(C1207&lt;25,"18-24", C1207&lt;=35,"25-35", C1207&lt;=50,"36-50",TRUE,"50+")</f>
        <v>36-50</v>
      </c>
      <c r="Q1207" t="str">
        <f t="shared" si="126"/>
        <v>new</v>
      </c>
      <c r="R1207" t="str">
        <f t="shared" si="127"/>
        <v>high value</v>
      </c>
      <c r="S1207" t="str">
        <f t="shared" si="128"/>
        <v>medium</v>
      </c>
      <c r="T1207" t="str">
        <f t="shared" si="129"/>
        <v>Jul</v>
      </c>
      <c r="U1207">
        <f t="shared" si="130"/>
        <v>2022</v>
      </c>
      <c r="V1207" t="str">
        <f t="shared" si="131"/>
        <v>10-15</v>
      </c>
      <c r="W1207" t="str">
        <f t="shared" si="132"/>
        <v>Medium</v>
      </c>
    </row>
    <row r="1208" spans="1:23" x14ac:dyDescent="0.3">
      <c r="A1208">
        <v>601207</v>
      </c>
      <c r="B1208">
        <v>82319</v>
      </c>
      <c r="C1208">
        <v>30</v>
      </c>
      <c r="D1208" t="s">
        <v>7</v>
      </c>
      <c r="E1208" t="s">
        <v>15</v>
      </c>
      <c r="F1208" t="s">
        <v>22</v>
      </c>
      <c r="G1208" t="s">
        <v>25</v>
      </c>
      <c r="H1208" s="1">
        <v>44985</v>
      </c>
      <c r="I1208" t="s">
        <v>33</v>
      </c>
      <c r="J1208">
        <v>79</v>
      </c>
      <c r="K1208">
        <v>10.8</v>
      </c>
      <c r="L1208">
        <v>1445.02</v>
      </c>
      <c r="M1208">
        <v>64.88</v>
      </c>
      <c r="N1208" t="s">
        <v>47</v>
      </c>
      <c r="O1208">
        <v>4</v>
      </c>
      <c r="P1208" t="str" cm="1">
        <f t="array" ref="P1208">_xlfn.IFS(C1208&lt;25,"18-24", C1208&lt;=35,"25-35", C1208&lt;=50,"36-50",TRUE,"50+")</f>
        <v>25-35</v>
      </c>
      <c r="Q1208" t="str">
        <f t="shared" si="126"/>
        <v>new</v>
      </c>
      <c r="R1208" t="str">
        <f t="shared" si="127"/>
        <v>high value</v>
      </c>
      <c r="S1208" t="str">
        <f t="shared" si="128"/>
        <v>medium</v>
      </c>
      <c r="T1208" t="str">
        <f t="shared" si="129"/>
        <v>Feb</v>
      </c>
      <c r="U1208">
        <f t="shared" si="130"/>
        <v>2023</v>
      </c>
      <c r="V1208" t="str">
        <f t="shared" si="131"/>
        <v>10-15</v>
      </c>
      <c r="W1208" t="str">
        <f t="shared" si="132"/>
        <v>Slow</v>
      </c>
    </row>
    <row r="1209" spans="1:23" x14ac:dyDescent="0.3">
      <c r="A1209">
        <v>601208</v>
      </c>
      <c r="B1209">
        <v>23322</v>
      </c>
      <c r="C1209">
        <v>29</v>
      </c>
      <c r="D1209" t="s">
        <v>4</v>
      </c>
      <c r="E1209" t="s">
        <v>13</v>
      </c>
      <c r="F1209" t="s">
        <v>26</v>
      </c>
      <c r="G1209" t="s">
        <v>21</v>
      </c>
      <c r="H1209" s="1">
        <v>44592</v>
      </c>
      <c r="I1209" t="s">
        <v>34</v>
      </c>
      <c r="J1209">
        <v>84</v>
      </c>
      <c r="K1209">
        <v>9.5</v>
      </c>
      <c r="L1209">
        <v>1087.42</v>
      </c>
      <c r="M1209">
        <v>80.819999999999993</v>
      </c>
      <c r="N1209" t="s">
        <v>47</v>
      </c>
      <c r="O1209">
        <v>5</v>
      </c>
      <c r="P1209" t="str" cm="1">
        <f t="array" ref="P1209">_xlfn.IFS(C1209&lt;25,"18-24", C1209&lt;=35,"25-35", C1209&lt;=50,"36-50",TRUE,"50+")</f>
        <v>25-35</v>
      </c>
      <c r="Q1209" t="str">
        <f t="shared" si="126"/>
        <v>new</v>
      </c>
      <c r="R1209" t="str">
        <f t="shared" si="127"/>
        <v>high value</v>
      </c>
      <c r="S1209" t="str">
        <f t="shared" si="128"/>
        <v>High</v>
      </c>
      <c r="T1209" t="str">
        <f t="shared" si="129"/>
        <v>Jan</v>
      </c>
      <c r="U1209">
        <f t="shared" si="130"/>
        <v>2022</v>
      </c>
      <c r="V1209" t="str">
        <f t="shared" si="131"/>
        <v>5-10</v>
      </c>
      <c r="W1209" t="str">
        <f t="shared" si="132"/>
        <v>Slow</v>
      </c>
    </row>
    <row r="1210" spans="1:23" x14ac:dyDescent="0.3">
      <c r="A1210">
        <v>601209</v>
      </c>
      <c r="B1210">
        <v>91578</v>
      </c>
      <c r="C1210">
        <v>55</v>
      </c>
      <c r="D1210" t="s">
        <v>4</v>
      </c>
      <c r="E1210" t="s">
        <v>8</v>
      </c>
      <c r="F1210" t="s">
        <v>22</v>
      </c>
      <c r="G1210" t="s">
        <v>23</v>
      </c>
      <c r="H1210" s="1">
        <v>45500</v>
      </c>
      <c r="I1210" t="s">
        <v>33</v>
      </c>
      <c r="J1210">
        <v>29</v>
      </c>
      <c r="K1210">
        <v>2.8</v>
      </c>
      <c r="L1210">
        <v>398.28</v>
      </c>
      <c r="M1210">
        <v>23</v>
      </c>
      <c r="N1210" t="s">
        <v>50</v>
      </c>
      <c r="O1210">
        <v>4</v>
      </c>
      <c r="P1210" t="str" cm="1">
        <f t="array" ref="P1210">_xlfn.IFS(C1210&lt;25,"18-24", C1210&lt;=35,"25-35", C1210&lt;=50,"36-50",TRUE,"50+")</f>
        <v>50+</v>
      </c>
      <c r="Q1210" t="str">
        <f t="shared" si="126"/>
        <v>new</v>
      </c>
      <c r="R1210" t="str">
        <f t="shared" si="127"/>
        <v>medium</v>
      </c>
      <c r="S1210" t="str">
        <f t="shared" si="128"/>
        <v>medium</v>
      </c>
      <c r="T1210" t="str">
        <f t="shared" si="129"/>
        <v>Jul</v>
      </c>
      <c r="U1210">
        <f t="shared" si="130"/>
        <v>2024</v>
      </c>
      <c r="V1210" t="str">
        <f t="shared" si="131"/>
        <v>0-5</v>
      </c>
      <c r="W1210" t="str">
        <f t="shared" si="132"/>
        <v>Fast</v>
      </c>
    </row>
    <row r="1211" spans="1:23" x14ac:dyDescent="0.3">
      <c r="A1211">
        <v>601210</v>
      </c>
      <c r="B1211">
        <v>96129</v>
      </c>
      <c r="C1211">
        <v>48</v>
      </c>
      <c r="D1211" t="s">
        <v>4</v>
      </c>
      <c r="E1211" t="s">
        <v>16</v>
      </c>
      <c r="F1211" t="s">
        <v>30</v>
      </c>
      <c r="G1211" t="s">
        <v>29</v>
      </c>
      <c r="H1211" s="1">
        <v>45057</v>
      </c>
      <c r="I1211" t="s">
        <v>34</v>
      </c>
      <c r="J1211">
        <v>43</v>
      </c>
      <c r="K1211">
        <v>7.4</v>
      </c>
      <c r="L1211">
        <v>799.54</v>
      </c>
      <c r="M1211">
        <v>83.39</v>
      </c>
      <c r="N1211" t="s">
        <v>47</v>
      </c>
      <c r="O1211">
        <v>1</v>
      </c>
      <c r="P1211" t="str" cm="1">
        <f t="array" ref="P1211">_xlfn.IFS(C1211&lt;25,"18-24", C1211&lt;=35,"25-35", C1211&lt;=50,"36-50",TRUE,"50+")</f>
        <v>36-50</v>
      </c>
      <c r="Q1211" t="str">
        <f t="shared" si="126"/>
        <v>new</v>
      </c>
      <c r="R1211" t="str">
        <f t="shared" si="127"/>
        <v>high value</v>
      </c>
      <c r="S1211" t="str">
        <f t="shared" si="128"/>
        <v>Low</v>
      </c>
      <c r="T1211" t="str">
        <f t="shared" si="129"/>
        <v>May</v>
      </c>
      <c r="U1211">
        <f t="shared" si="130"/>
        <v>2023</v>
      </c>
      <c r="V1211" t="str">
        <f t="shared" si="131"/>
        <v>5-10</v>
      </c>
      <c r="W1211" t="str">
        <f t="shared" si="132"/>
        <v>Medium</v>
      </c>
    </row>
    <row r="1212" spans="1:23" x14ac:dyDescent="0.3">
      <c r="A1212">
        <v>601211</v>
      </c>
      <c r="B1212">
        <v>54430</v>
      </c>
      <c r="C1212">
        <v>47</v>
      </c>
      <c r="D1212" t="s">
        <v>4</v>
      </c>
      <c r="E1212" t="s">
        <v>16</v>
      </c>
      <c r="F1212" t="s">
        <v>28</v>
      </c>
      <c r="G1212" t="s">
        <v>31</v>
      </c>
      <c r="H1212" s="1">
        <v>45153</v>
      </c>
      <c r="I1212" t="s">
        <v>34</v>
      </c>
      <c r="J1212">
        <v>53</v>
      </c>
      <c r="K1212">
        <v>4.4000000000000004</v>
      </c>
      <c r="L1212">
        <v>1195.58</v>
      </c>
      <c r="M1212">
        <v>30.16</v>
      </c>
      <c r="N1212" t="s">
        <v>48</v>
      </c>
      <c r="O1212">
        <v>3</v>
      </c>
      <c r="P1212" t="str" cm="1">
        <f t="array" ref="P1212">_xlfn.IFS(C1212&lt;25,"18-24", C1212&lt;=35,"25-35", C1212&lt;=50,"36-50",TRUE,"50+")</f>
        <v>36-50</v>
      </c>
      <c r="Q1212" t="str">
        <f t="shared" si="126"/>
        <v>new</v>
      </c>
      <c r="R1212" t="str">
        <f t="shared" si="127"/>
        <v>high value</v>
      </c>
      <c r="S1212" t="str">
        <f t="shared" si="128"/>
        <v>medium</v>
      </c>
      <c r="T1212" t="str">
        <f t="shared" si="129"/>
        <v>Aug</v>
      </c>
      <c r="U1212">
        <f t="shared" si="130"/>
        <v>2023</v>
      </c>
      <c r="V1212" t="str">
        <f t="shared" si="131"/>
        <v>0-5</v>
      </c>
      <c r="W1212" t="str">
        <f t="shared" si="132"/>
        <v>Slow</v>
      </c>
    </row>
    <row r="1213" spans="1:23" x14ac:dyDescent="0.3">
      <c r="A1213">
        <v>601212</v>
      </c>
      <c r="B1213">
        <v>93847</v>
      </c>
      <c r="C1213">
        <v>58</v>
      </c>
      <c r="D1213" t="s">
        <v>7</v>
      </c>
      <c r="E1213" t="s">
        <v>15</v>
      </c>
      <c r="F1213" t="s">
        <v>32</v>
      </c>
      <c r="G1213" t="s">
        <v>23</v>
      </c>
      <c r="H1213" s="1">
        <v>44689</v>
      </c>
      <c r="I1213" t="s">
        <v>34</v>
      </c>
      <c r="J1213">
        <v>48</v>
      </c>
      <c r="K1213">
        <v>9.1999999999999993</v>
      </c>
      <c r="L1213">
        <v>1282.2</v>
      </c>
      <c r="M1213">
        <v>59.78</v>
      </c>
      <c r="N1213" t="s">
        <v>47</v>
      </c>
      <c r="O1213">
        <v>1</v>
      </c>
      <c r="P1213" t="str" cm="1">
        <f t="array" ref="P1213">_xlfn.IFS(C1213&lt;25,"18-24", C1213&lt;=35,"25-35", C1213&lt;=50,"36-50",TRUE,"50+")</f>
        <v>50+</v>
      </c>
      <c r="Q1213" t="str">
        <f t="shared" si="126"/>
        <v>new</v>
      </c>
      <c r="R1213" t="str">
        <f t="shared" si="127"/>
        <v>high value</v>
      </c>
      <c r="S1213" t="str">
        <f t="shared" si="128"/>
        <v>Low</v>
      </c>
      <c r="T1213" t="str">
        <f t="shared" si="129"/>
        <v>May</v>
      </c>
      <c r="U1213">
        <f t="shared" si="130"/>
        <v>2022</v>
      </c>
      <c r="V1213" t="str">
        <f t="shared" si="131"/>
        <v>5-10</v>
      </c>
      <c r="W1213" t="str">
        <f t="shared" si="132"/>
        <v>Slow</v>
      </c>
    </row>
    <row r="1214" spans="1:23" x14ac:dyDescent="0.3">
      <c r="A1214">
        <v>601213</v>
      </c>
      <c r="B1214">
        <v>41179</v>
      </c>
      <c r="C1214">
        <v>23</v>
      </c>
      <c r="D1214" t="s">
        <v>4</v>
      </c>
      <c r="E1214" t="s">
        <v>15</v>
      </c>
      <c r="F1214" t="s">
        <v>28</v>
      </c>
      <c r="G1214" t="s">
        <v>23</v>
      </c>
      <c r="H1214" s="1">
        <v>45286</v>
      </c>
      <c r="I1214" t="s">
        <v>33</v>
      </c>
      <c r="J1214">
        <v>68</v>
      </c>
      <c r="K1214">
        <v>11.1</v>
      </c>
      <c r="L1214">
        <v>379.97</v>
      </c>
      <c r="M1214">
        <v>69.67</v>
      </c>
      <c r="N1214" t="s">
        <v>50</v>
      </c>
      <c r="O1214">
        <v>4</v>
      </c>
      <c r="P1214" t="str" cm="1">
        <f t="array" ref="P1214">_xlfn.IFS(C1214&lt;25,"18-24", C1214&lt;=35,"25-35", C1214&lt;=50,"36-50",TRUE,"50+")</f>
        <v>18-24</v>
      </c>
      <c r="Q1214" t="str">
        <f t="shared" si="126"/>
        <v>new</v>
      </c>
      <c r="R1214" t="str">
        <f t="shared" si="127"/>
        <v>medium</v>
      </c>
      <c r="S1214" t="str">
        <f t="shared" si="128"/>
        <v>medium</v>
      </c>
      <c r="T1214" t="str">
        <f t="shared" si="129"/>
        <v>Dec</v>
      </c>
      <c r="U1214">
        <f t="shared" si="130"/>
        <v>2023</v>
      </c>
      <c r="V1214" t="str">
        <f t="shared" si="131"/>
        <v>10-15</v>
      </c>
      <c r="W1214" t="str">
        <f t="shared" si="132"/>
        <v>Slow</v>
      </c>
    </row>
    <row r="1215" spans="1:23" x14ac:dyDescent="0.3">
      <c r="A1215">
        <v>601214</v>
      </c>
      <c r="B1215">
        <v>70703</v>
      </c>
      <c r="C1215">
        <v>48</v>
      </c>
      <c r="D1215" t="s">
        <v>7</v>
      </c>
      <c r="E1215" t="s">
        <v>16</v>
      </c>
      <c r="F1215" t="s">
        <v>30</v>
      </c>
      <c r="G1215" t="s">
        <v>29</v>
      </c>
      <c r="H1215" s="1">
        <v>44919</v>
      </c>
      <c r="I1215" t="s">
        <v>34</v>
      </c>
      <c r="J1215">
        <v>41</v>
      </c>
      <c r="K1215">
        <v>5.8</v>
      </c>
      <c r="L1215">
        <v>433.96</v>
      </c>
      <c r="M1215">
        <v>58.06</v>
      </c>
      <c r="N1215" t="s">
        <v>47</v>
      </c>
      <c r="O1215">
        <v>3</v>
      </c>
      <c r="P1215" t="str" cm="1">
        <f t="array" ref="P1215">_xlfn.IFS(C1215&lt;25,"18-24", C1215&lt;=35,"25-35", C1215&lt;=50,"36-50",TRUE,"50+")</f>
        <v>36-50</v>
      </c>
      <c r="Q1215" t="str">
        <f t="shared" si="126"/>
        <v>new</v>
      </c>
      <c r="R1215" t="str">
        <f t="shared" si="127"/>
        <v>medium</v>
      </c>
      <c r="S1215" t="str">
        <f t="shared" si="128"/>
        <v>medium</v>
      </c>
      <c r="T1215" t="str">
        <f t="shared" si="129"/>
        <v>Dec</v>
      </c>
      <c r="U1215">
        <f t="shared" si="130"/>
        <v>2022</v>
      </c>
      <c r="V1215" t="str">
        <f t="shared" si="131"/>
        <v>5-10</v>
      </c>
      <c r="W1215" t="str">
        <f t="shared" si="132"/>
        <v>Medium</v>
      </c>
    </row>
    <row r="1216" spans="1:23" x14ac:dyDescent="0.3">
      <c r="A1216">
        <v>601215</v>
      </c>
      <c r="B1216">
        <v>58499</v>
      </c>
      <c r="C1216">
        <v>54</v>
      </c>
      <c r="D1216" t="s">
        <v>7</v>
      </c>
      <c r="E1216" t="s">
        <v>13</v>
      </c>
      <c r="F1216" t="s">
        <v>32</v>
      </c>
      <c r="G1216" t="s">
        <v>25</v>
      </c>
      <c r="H1216" s="1">
        <v>44849</v>
      </c>
      <c r="I1216" t="s">
        <v>34</v>
      </c>
      <c r="J1216">
        <v>30</v>
      </c>
      <c r="K1216">
        <v>9.9</v>
      </c>
      <c r="L1216">
        <v>646.27</v>
      </c>
      <c r="M1216">
        <v>94.52</v>
      </c>
      <c r="N1216" t="s">
        <v>49</v>
      </c>
      <c r="O1216">
        <v>4</v>
      </c>
      <c r="P1216" t="str" cm="1">
        <f t="array" ref="P1216">_xlfn.IFS(C1216&lt;25,"18-24", C1216&lt;=35,"25-35", C1216&lt;=50,"36-50",TRUE,"50+")</f>
        <v>50+</v>
      </c>
      <c r="Q1216" t="str">
        <f t="shared" si="126"/>
        <v>new</v>
      </c>
      <c r="R1216" t="str">
        <f t="shared" si="127"/>
        <v>high value</v>
      </c>
      <c r="S1216" t="str">
        <f t="shared" si="128"/>
        <v>medium</v>
      </c>
      <c r="T1216" t="str">
        <f t="shared" si="129"/>
        <v>Oct</v>
      </c>
      <c r="U1216">
        <f t="shared" si="130"/>
        <v>2022</v>
      </c>
      <c r="V1216" t="str">
        <f t="shared" si="131"/>
        <v>5-10</v>
      </c>
      <c r="W1216" t="str">
        <f t="shared" si="132"/>
        <v>Fast</v>
      </c>
    </row>
    <row r="1217" spans="1:23" x14ac:dyDescent="0.3">
      <c r="A1217">
        <v>601216</v>
      </c>
      <c r="B1217">
        <v>68284</v>
      </c>
      <c r="C1217">
        <v>47</v>
      </c>
      <c r="D1217" t="s">
        <v>7</v>
      </c>
      <c r="E1217" t="s">
        <v>15</v>
      </c>
      <c r="F1217" t="s">
        <v>22</v>
      </c>
      <c r="G1217" t="s">
        <v>23</v>
      </c>
      <c r="H1217" s="1">
        <v>45239</v>
      </c>
      <c r="I1217" t="s">
        <v>34</v>
      </c>
      <c r="J1217">
        <v>58</v>
      </c>
      <c r="K1217">
        <v>13.8</v>
      </c>
      <c r="L1217">
        <v>1141.8900000000001</v>
      </c>
      <c r="M1217">
        <v>52.49</v>
      </c>
      <c r="N1217" t="s">
        <v>50</v>
      </c>
      <c r="O1217">
        <v>2</v>
      </c>
      <c r="P1217" t="str" cm="1">
        <f t="array" ref="P1217">_xlfn.IFS(C1217&lt;25,"18-24", C1217&lt;=35,"25-35", C1217&lt;=50,"36-50",TRUE,"50+")</f>
        <v>36-50</v>
      </c>
      <c r="Q1217" t="str">
        <f t="shared" si="126"/>
        <v>new</v>
      </c>
      <c r="R1217" t="str">
        <f t="shared" si="127"/>
        <v>high value</v>
      </c>
      <c r="S1217" t="str">
        <f t="shared" si="128"/>
        <v>Low</v>
      </c>
      <c r="T1217" t="str">
        <f t="shared" si="129"/>
        <v>Nov</v>
      </c>
      <c r="U1217">
        <f t="shared" si="130"/>
        <v>2023</v>
      </c>
      <c r="V1217" t="str">
        <f t="shared" si="131"/>
        <v>10-15</v>
      </c>
      <c r="W1217" t="str">
        <f t="shared" si="132"/>
        <v>Slow</v>
      </c>
    </row>
    <row r="1218" spans="1:23" x14ac:dyDescent="0.3">
      <c r="A1218">
        <v>601217</v>
      </c>
      <c r="B1218">
        <v>77482</v>
      </c>
      <c r="C1218">
        <v>29</v>
      </c>
      <c r="D1218" t="s">
        <v>4</v>
      </c>
      <c r="E1218" t="s">
        <v>5</v>
      </c>
      <c r="F1218" t="s">
        <v>30</v>
      </c>
      <c r="G1218" t="s">
        <v>27</v>
      </c>
      <c r="H1218" s="1">
        <v>44707</v>
      </c>
      <c r="I1218" t="s">
        <v>34</v>
      </c>
      <c r="J1218">
        <v>85</v>
      </c>
      <c r="K1218">
        <v>11.7</v>
      </c>
      <c r="L1218">
        <v>850.75</v>
      </c>
      <c r="M1218">
        <v>82.83</v>
      </c>
      <c r="N1218" t="s">
        <v>50</v>
      </c>
      <c r="O1218">
        <v>4</v>
      </c>
      <c r="P1218" t="str" cm="1">
        <f t="array" ref="P1218">_xlfn.IFS(C1218&lt;25,"18-24", C1218&lt;=35,"25-35", C1218&lt;=50,"36-50",TRUE,"50+")</f>
        <v>25-35</v>
      </c>
      <c r="Q1218" t="str">
        <f t="shared" si="126"/>
        <v>new</v>
      </c>
      <c r="R1218" t="str">
        <f t="shared" si="127"/>
        <v>high value</v>
      </c>
      <c r="S1218" t="str">
        <f t="shared" si="128"/>
        <v>medium</v>
      </c>
      <c r="T1218" t="str">
        <f t="shared" si="129"/>
        <v>May</v>
      </c>
      <c r="U1218">
        <f t="shared" si="130"/>
        <v>2022</v>
      </c>
      <c r="V1218" t="str">
        <f t="shared" si="131"/>
        <v>10-15</v>
      </c>
      <c r="W1218" t="str">
        <f t="shared" si="132"/>
        <v>Slow</v>
      </c>
    </row>
    <row r="1219" spans="1:23" x14ac:dyDescent="0.3">
      <c r="A1219">
        <v>601218</v>
      </c>
      <c r="B1219">
        <v>24592</v>
      </c>
      <c r="C1219">
        <v>27</v>
      </c>
      <c r="D1219" t="s">
        <v>4</v>
      </c>
      <c r="E1219" t="s">
        <v>13</v>
      </c>
      <c r="F1219" t="s">
        <v>26</v>
      </c>
      <c r="G1219" t="s">
        <v>29</v>
      </c>
      <c r="H1219" s="1">
        <v>45407</v>
      </c>
      <c r="I1219" t="s">
        <v>33</v>
      </c>
      <c r="J1219">
        <v>56</v>
      </c>
      <c r="K1219">
        <v>12.5</v>
      </c>
      <c r="L1219">
        <v>208.13</v>
      </c>
      <c r="M1219">
        <v>75.52</v>
      </c>
      <c r="N1219" t="s">
        <v>50</v>
      </c>
      <c r="O1219">
        <v>2</v>
      </c>
      <c r="P1219" t="str" cm="1">
        <f t="array" ref="P1219">_xlfn.IFS(C1219&lt;25,"18-24", C1219&lt;=35,"25-35", C1219&lt;=50,"36-50",TRUE,"50+")</f>
        <v>25-35</v>
      </c>
      <c r="Q1219" t="str">
        <f t="shared" ref="Q1219:Q1282" si="133">IF(COUNTIF($B:$B,B1219)&gt;1,"repeat","new")</f>
        <v>new</v>
      </c>
      <c r="R1219" t="str">
        <f t="shared" ref="R1219:R1282" si="134">IF(L1219&gt;500,"high value",IF( L1219&gt;250,"medium","low"))</f>
        <v>low</v>
      </c>
      <c r="S1219" t="str">
        <f t="shared" ref="S1219:S1282" si="135">IF(O1219&lt;=2,"Low",IF(O1219&lt;=4,"medium","High"))</f>
        <v>Low</v>
      </c>
      <c r="T1219" t="str">
        <f t="shared" ref="T1219:T1282" si="136">TEXT(H1219,"MMM")</f>
        <v>Apr</v>
      </c>
      <c r="U1219">
        <f t="shared" ref="U1219:U1282" si="137">YEAR(H1219)</f>
        <v>2024</v>
      </c>
      <c r="V1219" t="str">
        <f t="shared" ref="V1219:V1282" si="138">IF(K1219&lt;=5,"0-5",IF(K1219&lt;=10,"5-10",IF(K1219&lt;=15,"10-15","15+")))</f>
        <v>10-15</v>
      </c>
      <c r="W1219" t="str">
        <f t="shared" ref="W1219:W1282" si="139">IF(J1219&lt;=30,"Fast",IF(J1219&lt;=45,"Medium","Slow"))</f>
        <v>Slow</v>
      </c>
    </row>
    <row r="1220" spans="1:23" x14ac:dyDescent="0.3">
      <c r="A1220">
        <v>601219</v>
      </c>
      <c r="B1220">
        <v>65861</v>
      </c>
      <c r="C1220">
        <v>37</v>
      </c>
      <c r="D1220" t="s">
        <v>4</v>
      </c>
      <c r="E1220" t="s">
        <v>8</v>
      </c>
      <c r="F1220" t="s">
        <v>30</v>
      </c>
      <c r="G1220" t="s">
        <v>25</v>
      </c>
      <c r="H1220" s="1">
        <v>45129</v>
      </c>
      <c r="I1220" t="s">
        <v>34</v>
      </c>
      <c r="J1220">
        <v>82</v>
      </c>
      <c r="K1220">
        <v>7.1</v>
      </c>
      <c r="L1220">
        <v>963.75</v>
      </c>
      <c r="M1220">
        <v>30.43</v>
      </c>
      <c r="N1220" t="s">
        <v>48</v>
      </c>
      <c r="O1220">
        <v>2</v>
      </c>
      <c r="P1220" t="str" cm="1">
        <f t="array" ref="P1220">_xlfn.IFS(C1220&lt;25,"18-24", C1220&lt;=35,"25-35", C1220&lt;=50,"36-50",TRUE,"50+")</f>
        <v>36-50</v>
      </c>
      <c r="Q1220" t="str">
        <f t="shared" si="133"/>
        <v>new</v>
      </c>
      <c r="R1220" t="str">
        <f t="shared" si="134"/>
        <v>high value</v>
      </c>
      <c r="S1220" t="str">
        <f t="shared" si="135"/>
        <v>Low</v>
      </c>
      <c r="T1220" t="str">
        <f t="shared" si="136"/>
        <v>Jul</v>
      </c>
      <c r="U1220">
        <f t="shared" si="137"/>
        <v>2023</v>
      </c>
      <c r="V1220" t="str">
        <f t="shared" si="138"/>
        <v>5-10</v>
      </c>
      <c r="W1220" t="str">
        <f t="shared" si="139"/>
        <v>Slow</v>
      </c>
    </row>
    <row r="1221" spans="1:23" x14ac:dyDescent="0.3">
      <c r="A1221">
        <v>601220</v>
      </c>
      <c r="B1221">
        <v>64005</v>
      </c>
      <c r="C1221">
        <v>59</v>
      </c>
      <c r="D1221" t="s">
        <v>4</v>
      </c>
      <c r="E1221" t="s">
        <v>16</v>
      </c>
      <c r="F1221" t="s">
        <v>30</v>
      </c>
      <c r="G1221" t="s">
        <v>25</v>
      </c>
      <c r="H1221" s="1">
        <v>44781</v>
      </c>
      <c r="I1221" t="s">
        <v>34</v>
      </c>
      <c r="J1221">
        <v>61</v>
      </c>
      <c r="K1221">
        <v>2.5</v>
      </c>
      <c r="L1221">
        <v>386.21</v>
      </c>
      <c r="M1221">
        <v>53.59</v>
      </c>
      <c r="N1221" t="s">
        <v>47</v>
      </c>
      <c r="O1221">
        <v>1</v>
      </c>
      <c r="P1221" t="str" cm="1">
        <f t="array" ref="P1221">_xlfn.IFS(C1221&lt;25,"18-24", C1221&lt;=35,"25-35", C1221&lt;=50,"36-50",TRUE,"50+")</f>
        <v>50+</v>
      </c>
      <c r="Q1221" t="str">
        <f t="shared" si="133"/>
        <v>new</v>
      </c>
      <c r="R1221" t="str">
        <f t="shared" si="134"/>
        <v>medium</v>
      </c>
      <c r="S1221" t="str">
        <f t="shared" si="135"/>
        <v>Low</v>
      </c>
      <c r="T1221" t="str">
        <f t="shared" si="136"/>
        <v>Aug</v>
      </c>
      <c r="U1221">
        <f t="shared" si="137"/>
        <v>2022</v>
      </c>
      <c r="V1221" t="str">
        <f t="shared" si="138"/>
        <v>0-5</v>
      </c>
      <c r="W1221" t="str">
        <f t="shared" si="139"/>
        <v>Slow</v>
      </c>
    </row>
    <row r="1222" spans="1:23" x14ac:dyDescent="0.3">
      <c r="A1222">
        <v>601221</v>
      </c>
      <c r="B1222">
        <v>16299</v>
      </c>
      <c r="C1222">
        <v>27</v>
      </c>
      <c r="D1222" t="s">
        <v>7</v>
      </c>
      <c r="E1222" t="s">
        <v>8</v>
      </c>
      <c r="F1222" t="s">
        <v>28</v>
      </c>
      <c r="G1222" t="s">
        <v>29</v>
      </c>
      <c r="H1222" s="1">
        <v>45210</v>
      </c>
      <c r="I1222" t="s">
        <v>34</v>
      </c>
      <c r="J1222">
        <v>85</v>
      </c>
      <c r="K1222">
        <v>2.1</v>
      </c>
      <c r="L1222">
        <v>666.62</v>
      </c>
      <c r="M1222">
        <v>102.97</v>
      </c>
      <c r="N1222" t="s">
        <v>49</v>
      </c>
      <c r="O1222">
        <v>4</v>
      </c>
      <c r="P1222" t="str" cm="1">
        <f t="array" ref="P1222">_xlfn.IFS(C1222&lt;25,"18-24", C1222&lt;=35,"25-35", C1222&lt;=50,"36-50",TRUE,"50+")</f>
        <v>25-35</v>
      </c>
      <c r="Q1222" t="str">
        <f t="shared" si="133"/>
        <v>new</v>
      </c>
      <c r="R1222" t="str">
        <f t="shared" si="134"/>
        <v>high value</v>
      </c>
      <c r="S1222" t="str">
        <f t="shared" si="135"/>
        <v>medium</v>
      </c>
      <c r="T1222" t="str">
        <f t="shared" si="136"/>
        <v>Oct</v>
      </c>
      <c r="U1222">
        <f t="shared" si="137"/>
        <v>2023</v>
      </c>
      <c r="V1222" t="str">
        <f t="shared" si="138"/>
        <v>0-5</v>
      </c>
      <c r="W1222" t="str">
        <f t="shared" si="139"/>
        <v>Slow</v>
      </c>
    </row>
    <row r="1223" spans="1:23" x14ac:dyDescent="0.3">
      <c r="A1223">
        <v>601222</v>
      </c>
      <c r="B1223">
        <v>21871</v>
      </c>
      <c r="C1223">
        <v>31</v>
      </c>
      <c r="D1223" t="s">
        <v>4</v>
      </c>
      <c r="E1223" t="s">
        <v>11</v>
      </c>
      <c r="F1223" t="s">
        <v>26</v>
      </c>
      <c r="G1223" t="s">
        <v>27</v>
      </c>
      <c r="H1223" s="1">
        <v>44995</v>
      </c>
      <c r="I1223" t="s">
        <v>34</v>
      </c>
      <c r="J1223">
        <v>88</v>
      </c>
      <c r="K1223">
        <v>12.3</v>
      </c>
      <c r="L1223">
        <v>1125.75</v>
      </c>
      <c r="M1223">
        <v>99.41</v>
      </c>
      <c r="N1223" t="s">
        <v>47</v>
      </c>
      <c r="O1223">
        <v>4</v>
      </c>
      <c r="P1223" t="str" cm="1">
        <f t="array" ref="P1223">_xlfn.IFS(C1223&lt;25,"18-24", C1223&lt;=35,"25-35", C1223&lt;=50,"36-50",TRUE,"50+")</f>
        <v>25-35</v>
      </c>
      <c r="Q1223" t="str">
        <f t="shared" si="133"/>
        <v>new</v>
      </c>
      <c r="R1223" t="str">
        <f t="shared" si="134"/>
        <v>high value</v>
      </c>
      <c r="S1223" t="str">
        <f t="shared" si="135"/>
        <v>medium</v>
      </c>
      <c r="T1223" t="str">
        <f t="shared" si="136"/>
        <v>Mar</v>
      </c>
      <c r="U1223">
        <f t="shared" si="137"/>
        <v>2023</v>
      </c>
      <c r="V1223" t="str">
        <f t="shared" si="138"/>
        <v>10-15</v>
      </c>
      <c r="W1223" t="str">
        <f t="shared" si="139"/>
        <v>Slow</v>
      </c>
    </row>
    <row r="1224" spans="1:23" x14ac:dyDescent="0.3">
      <c r="A1224">
        <v>601223</v>
      </c>
      <c r="B1224">
        <v>87423</v>
      </c>
      <c r="C1224">
        <v>64</v>
      </c>
      <c r="D1224" t="s">
        <v>7</v>
      </c>
      <c r="E1224" t="s">
        <v>8</v>
      </c>
      <c r="F1224" t="s">
        <v>30</v>
      </c>
      <c r="G1224" t="s">
        <v>29</v>
      </c>
      <c r="H1224" s="1">
        <v>45241</v>
      </c>
      <c r="I1224" t="s">
        <v>34</v>
      </c>
      <c r="J1224">
        <v>81</v>
      </c>
      <c r="K1224">
        <v>3.9</v>
      </c>
      <c r="L1224">
        <v>915.55</v>
      </c>
      <c r="M1224">
        <v>97.81</v>
      </c>
      <c r="N1224" t="s">
        <v>47</v>
      </c>
      <c r="O1224">
        <v>3</v>
      </c>
      <c r="P1224" t="str" cm="1">
        <f t="array" ref="P1224">_xlfn.IFS(C1224&lt;25,"18-24", C1224&lt;=35,"25-35", C1224&lt;=50,"36-50",TRUE,"50+")</f>
        <v>50+</v>
      </c>
      <c r="Q1224" t="str">
        <f t="shared" si="133"/>
        <v>new</v>
      </c>
      <c r="R1224" t="str">
        <f t="shared" si="134"/>
        <v>high value</v>
      </c>
      <c r="S1224" t="str">
        <f t="shared" si="135"/>
        <v>medium</v>
      </c>
      <c r="T1224" t="str">
        <f t="shared" si="136"/>
        <v>Nov</v>
      </c>
      <c r="U1224">
        <f t="shared" si="137"/>
        <v>2023</v>
      </c>
      <c r="V1224" t="str">
        <f t="shared" si="138"/>
        <v>0-5</v>
      </c>
      <c r="W1224" t="str">
        <f t="shared" si="139"/>
        <v>Slow</v>
      </c>
    </row>
    <row r="1225" spans="1:23" x14ac:dyDescent="0.3">
      <c r="A1225">
        <v>601224</v>
      </c>
      <c r="B1225">
        <v>52937</v>
      </c>
      <c r="C1225">
        <v>57</v>
      </c>
      <c r="D1225" t="s">
        <v>4</v>
      </c>
      <c r="E1225" t="s">
        <v>5</v>
      </c>
      <c r="F1225" t="s">
        <v>24</v>
      </c>
      <c r="G1225" t="s">
        <v>23</v>
      </c>
      <c r="H1225" s="1">
        <v>45496</v>
      </c>
      <c r="I1225" t="s">
        <v>34</v>
      </c>
      <c r="J1225">
        <v>56</v>
      </c>
      <c r="K1225">
        <v>5.8</v>
      </c>
      <c r="L1225">
        <v>1213.99</v>
      </c>
      <c r="M1225">
        <v>45.78</v>
      </c>
      <c r="N1225" t="s">
        <v>48</v>
      </c>
      <c r="O1225">
        <v>1</v>
      </c>
      <c r="P1225" t="str" cm="1">
        <f t="array" ref="P1225">_xlfn.IFS(C1225&lt;25,"18-24", C1225&lt;=35,"25-35", C1225&lt;=50,"36-50",TRUE,"50+")</f>
        <v>50+</v>
      </c>
      <c r="Q1225" t="str">
        <f t="shared" si="133"/>
        <v>new</v>
      </c>
      <c r="R1225" t="str">
        <f t="shared" si="134"/>
        <v>high value</v>
      </c>
      <c r="S1225" t="str">
        <f t="shared" si="135"/>
        <v>Low</v>
      </c>
      <c r="T1225" t="str">
        <f t="shared" si="136"/>
        <v>Jul</v>
      </c>
      <c r="U1225">
        <f t="shared" si="137"/>
        <v>2024</v>
      </c>
      <c r="V1225" t="str">
        <f t="shared" si="138"/>
        <v>5-10</v>
      </c>
      <c r="W1225" t="str">
        <f t="shared" si="139"/>
        <v>Slow</v>
      </c>
    </row>
    <row r="1226" spans="1:23" x14ac:dyDescent="0.3">
      <c r="A1226">
        <v>601225</v>
      </c>
      <c r="B1226">
        <v>76515</v>
      </c>
      <c r="C1226">
        <v>24</v>
      </c>
      <c r="D1226" t="s">
        <v>7</v>
      </c>
      <c r="E1226" t="s">
        <v>15</v>
      </c>
      <c r="F1226" t="s">
        <v>32</v>
      </c>
      <c r="G1226" t="s">
        <v>27</v>
      </c>
      <c r="H1226" s="1">
        <v>44737</v>
      </c>
      <c r="I1226" t="s">
        <v>34</v>
      </c>
      <c r="J1226">
        <v>81</v>
      </c>
      <c r="K1226">
        <v>5.6</v>
      </c>
      <c r="L1226">
        <v>1201.92</v>
      </c>
      <c r="M1226">
        <v>53.43</v>
      </c>
      <c r="N1226" t="s">
        <v>47</v>
      </c>
      <c r="O1226">
        <v>3</v>
      </c>
      <c r="P1226" t="str" cm="1">
        <f t="array" ref="P1226">_xlfn.IFS(C1226&lt;25,"18-24", C1226&lt;=35,"25-35", C1226&lt;=50,"36-50",TRUE,"50+")</f>
        <v>18-24</v>
      </c>
      <c r="Q1226" t="str">
        <f t="shared" si="133"/>
        <v>new</v>
      </c>
      <c r="R1226" t="str">
        <f t="shared" si="134"/>
        <v>high value</v>
      </c>
      <c r="S1226" t="str">
        <f t="shared" si="135"/>
        <v>medium</v>
      </c>
      <c r="T1226" t="str">
        <f t="shared" si="136"/>
        <v>Jun</v>
      </c>
      <c r="U1226">
        <f t="shared" si="137"/>
        <v>2022</v>
      </c>
      <c r="V1226" t="str">
        <f t="shared" si="138"/>
        <v>5-10</v>
      </c>
      <c r="W1226" t="str">
        <f t="shared" si="139"/>
        <v>Slow</v>
      </c>
    </row>
    <row r="1227" spans="1:23" x14ac:dyDescent="0.3">
      <c r="A1227">
        <v>601226</v>
      </c>
      <c r="B1227">
        <v>60054</v>
      </c>
      <c r="C1227">
        <v>26</v>
      </c>
      <c r="D1227" t="s">
        <v>7</v>
      </c>
      <c r="E1227" t="s">
        <v>13</v>
      </c>
      <c r="F1227" t="s">
        <v>19</v>
      </c>
      <c r="G1227" t="s">
        <v>23</v>
      </c>
      <c r="H1227" s="1">
        <v>45211</v>
      </c>
      <c r="I1227" t="s">
        <v>33</v>
      </c>
      <c r="J1227">
        <v>66</v>
      </c>
      <c r="K1227">
        <v>10.5</v>
      </c>
      <c r="L1227">
        <v>1339.9</v>
      </c>
      <c r="M1227">
        <v>88.63</v>
      </c>
      <c r="N1227" t="s">
        <v>49</v>
      </c>
      <c r="O1227">
        <v>4</v>
      </c>
      <c r="P1227" t="str" cm="1">
        <f t="array" ref="P1227">_xlfn.IFS(C1227&lt;25,"18-24", C1227&lt;=35,"25-35", C1227&lt;=50,"36-50",TRUE,"50+")</f>
        <v>25-35</v>
      </c>
      <c r="Q1227" t="str">
        <f t="shared" si="133"/>
        <v>new</v>
      </c>
      <c r="R1227" t="str">
        <f t="shared" si="134"/>
        <v>high value</v>
      </c>
      <c r="S1227" t="str">
        <f t="shared" si="135"/>
        <v>medium</v>
      </c>
      <c r="T1227" t="str">
        <f t="shared" si="136"/>
        <v>Oct</v>
      </c>
      <c r="U1227">
        <f t="shared" si="137"/>
        <v>2023</v>
      </c>
      <c r="V1227" t="str">
        <f t="shared" si="138"/>
        <v>10-15</v>
      </c>
      <c r="W1227" t="str">
        <f t="shared" si="139"/>
        <v>Slow</v>
      </c>
    </row>
    <row r="1228" spans="1:23" x14ac:dyDescent="0.3">
      <c r="A1228">
        <v>601227</v>
      </c>
      <c r="B1228">
        <v>50473</v>
      </c>
      <c r="C1228">
        <v>63</v>
      </c>
      <c r="D1228" t="s">
        <v>7</v>
      </c>
      <c r="E1228" t="s">
        <v>15</v>
      </c>
      <c r="F1228" t="s">
        <v>24</v>
      </c>
      <c r="G1228" t="s">
        <v>27</v>
      </c>
      <c r="H1228" s="1">
        <v>45396</v>
      </c>
      <c r="I1228" t="s">
        <v>34</v>
      </c>
      <c r="J1228">
        <v>45</v>
      </c>
      <c r="K1228">
        <v>4.2</v>
      </c>
      <c r="L1228">
        <v>883.95</v>
      </c>
      <c r="M1228">
        <v>39.619999999999997</v>
      </c>
      <c r="N1228" t="s">
        <v>47</v>
      </c>
      <c r="O1228">
        <v>5</v>
      </c>
      <c r="P1228" t="str" cm="1">
        <f t="array" ref="P1228">_xlfn.IFS(C1228&lt;25,"18-24", C1228&lt;=35,"25-35", C1228&lt;=50,"36-50",TRUE,"50+")</f>
        <v>50+</v>
      </c>
      <c r="Q1228" t="str">
        <f t="shared" si="133"/>
        <v>new</v>
      </c>
      <c r="R1228" t="str">
        <f t="shared" si="134"/>
        <v>high value</v>
      </c>
      <c r="S1228" t="str">
        <f t="shared" si="135"/>
        <v>High</v>
      </c>
      <c r="T1228" t="str">
        <f t="shared" si="136"/>
        <v>Apr</v>
      </c>
      <c r="U1228">
        <f t="shared" si="137"/>
        <v>2024</v>
      </c>
      <c r="V1228" t="str">
        <f t="shared" si="138"/>
        <v>0-5</v>
      </c>
      <c r="W1228" t="str">
        <f t="shared" si="139"/>
        <v>Medium</v>
      </c>
    </row>
    <row r="1229" spans="1:23" x14ac:dyDescent="0.3">
      <c r="A1229">
        <v>601228</v>
      </c>
      <c r="B1229">
        <v>46347</v>
      </c>
      <c r="C1229">
        <v>34</v>
      </c>
      <c r="D1229" t="s">
        <v>4</v>
      </c>
      <c r="E1229" t="s">
        <v>15</v>
      </c>
      <c r="F1229" t="s">
        <v>22</v>
      </c>
      <c r="G1229" t="s">
        <v>23</v>
      </c>
      <c r="H1229" s="1">
        <v>44982</v>
      </c>
      <c r="I1229" t="s">
        <v>33</v>
      </c>
      <c r="J1229">
        <v>47</v>
      </c>
      <c r="K1229">
        <v>13.5</v>
      </c>
      <c r="L1229">
        <v>255.13</v>
      </c>
      <c r="M1229">
        <v>58.93</v>
      </c>
      <c r="N1229" t="s">
        <v>49</v>
      </c>
      <c r="O1229">
        <v>5</v>
      </c>
      <c r="P1229" t="str" cm="1">
        <f t="array" ref="P1229">_xlfn.IFS(C1229&lt;25,"18-24", C1229&lt;=35,"25-35", C1229&lt;=50,"36-50",TRUE,"50+")</f>
        <v>25-35</v>
      </c>
      <c r="Q1229" t="str">
        <f t="shared" si="133"/>
        <v>new</v>
      </c>
      <c r="R1229" t="str">
        <f t="shared" si="134"/>
        <v>medium</v>
      </c>
      <c r="S1229" t="str">
        <f t="shared" si="135"/>
        <v>High</v>
      </c>
      <c r="T1229" t="str">
        <f t="shared" si="136"/>
        <v>Feb</v>
      </c>
      <c r="U1229">
        <f t="shared" si="137"/>
        <v>2023</v>
      </c>
      <c r="V1229" t="str">
        <f t="shared" si="138"/>
        <v>10-15</v>
      </c>
      <c r="W1229" t="str">
        <f t="shared" si="139"/>
        <v>Slow</v>
      </c>
    </row>
    <row r="1230" spans="1:23" x14ac:dyDescent="0.3">
      <c r="A1230">
        <v>601229</v>
      </c>
      <c r="B1230">
        <v>66144</v>
      </c>
      <c r="C1230">
        <v>41</v>
      </c>
      <c r="D1230" t="s">
        <v>4</v>
      </c>
      <c r="E1230" t="s">
        <v>13</v>
      </c>
      <c r="F1230" t="s">
        <v>18</v>
      </c>
      <c r="G1230" t="s">
        <v>25</v>
      </c>
      <c r="H1230" s="1">
        <v>45338</v>
      </c>
      <c r="I1230" t="s">
        <v>33</v>
      </c>
      <c r="J1230">
        <v>51</v>
      </c>
      <c r="K1230">
        <v>10.1</v>
      </c>
      <c r="L1230">
        <v>761.85</v>
      </c>
      <c r="M1230">
        <v>65.709999999999994</v>
      </c>
      <c r="N1230" t="s">
        <v>48</v>
      </c>
      <c r="O1230">
        <v>2</v>
      </c>
      <c r="P1230" t="str" cm="1">
        <f t="array" ref="P1230">_xlfn.IFS(C1230&lt;25,"18-24", C1230&lt;=35,"25-35", C1230&lt;=50,"36-50",TRUE,"50+")</f>
        <v>36-50</v>
      </c>
      <c r="Q1230" t="str">
        <f t="shared" si="133"/>
        <v>new</v>
      </c>
      <c r="R1230" t="str">
        <f t="shared" si="134"/>
        <v>high value</v>
      </c>
      <c r="S1230" t="str">
        <f t="shared" si="135"/>
        <v>Low</v>
      </c>
      <c r="T1230" t="str">
        <f t="shared" si="136"/>
        <v>Feb</v>
      </c>
      <c r="U1230">
        <f t="shared" si="137"/>
        <v>2024</v>
      </c>
      <c r="V1230" t="str">
        <f t="shared" si="138"/>
        <v>10-15</v>
      </c>
      <c r="W1230" t="str">
        <f t="shared" si="139"/>
        <v>Slow</v>
      </c>
    </row>
    <row r="1231" spans="1:23" x14ac:dyDescent="0.3">
      <c r="A1231">
        <v>601230</v>
      </c>
      <c r="B1231">
        <v>29329</v>
      </c>
      <c r="C1231">
        <v>32</v>
      </c>
      <c r="D1231" t="s">
        <v>7</v>
      </c>
      <c r="E1231" t="s">
        <v>11</v>
      </c>
      <c r="F1231" t="s">
        <v>28</v>
      </c>
      <c r="G1231" t="s">
        <v>21</v>
      </c>
      <c r="H1231" s="1">
        <v>45058</v>
      </c>
      <c r="I1231" t="s">
        <v>34</v>
      </c>
      <c r="J1231">
        <v>70</v>
      </c>
      <c r="K1231">
        <v>13.1</v>
      </c>
      <c r="L1231">
        <v>340.85</v>
      </c>
      <c r="M1231">
        <v>20.95</v>
      </c>
      <c r="N1231" t="s">
        <v>48</v>
      </c>
      <c r="O1231">
        <v>3</v>
      </c>
      <c r="P1231" t="str" cm="1">
        <f t="array" ref="P1231">_xlfn.IFS(C1231&lt;25,"18-24", C1231&lt;=35,"25-35", C1231&lt;=50,"36-50",TRUE,"50+")</f>
        <v>25-35</v>
      </c>
      <c r="Q1231" t="str">
        <f t="shared" si="133"/>
        <v>new</v>
      </c>
      <c r="R1231" t="str">
        <f t="shared" si="134"/>
        <v>medium</v>
      </c>
      <c r="S1231" t="str">
        <f t="shared" si="135"/>
        <v>medium</v>
      </c>
      <c r="T1231" t="str">
        <f t="shared" si="136"/>
        <v>May</v>
      </c>
      <c r="U1231">
        <f t="shared" si="137"/>
        <v>2023</v>
      </c>
      <c r="V1231" t="str">
        <f t="shared" si="138"/>
        <v>10-15</v>
      </c>
      <c r="W1231" t="str">
        <f t="shared" si="139"/>
        <v>Slow</v>
      </c>
    </row>
    <row r="1232" spans="1:23" x14ac:dyDescent="0.3">
      <c r="A1232">
        <v>601231</v>
      </c>
      <c r="B1232">
        <v>49831</v>
      </c>
      <c r="C1232">
        <v>18</v>
      </c>
      <c r="D1232" t="s">
        <v>4</v>
      </c>
      <c r="E1232" t="s">
        <v>5</v>
      </c>
      <c r="F1232" t="s">
        <v>26</v>
      </c>
      <c r="G1232" t="s">
        <v>23</v>
      </c>
      <c r="H1232" s="1">
        <v>45178</v>
      </c>
      <c r="I1232" t="s">
        <v>33</v>
      </c>
      <c r="J1232">
        <v>47</v>
      </c>
      <c r="K1232">
        <v>10.7</v>
      </c>
      <c r="L1232">
        <v>746.54</v>
      </c>
      <c r="M1232">
        <v>40.08</v>
      </c>
      <c r="N1232" t="s">
        <v>47</v>
      </c>
      <c r="O1232">
        <v>5</v>
      </c>
      <c r="P1232" t="str" cm="1">
        <f t="array" ref="P1232">_xlfn.IFS(C1232&lt;25,"18-24", C1232&lt;=35,"25-35", C1232&lt;=50,"36-50",TRUE,"50+")</f>
        <v>18-24</v>
      </c>
      <c r="Q1232" t="str">
        <f t="shared" si="133"/>
        <v>new</v>
      </c>
      <c r="R1232" t="str">
        <f t="shared" si="134"/>
        <v>high value</v>
      </c>
      <c r="S1232" t="str">
        <f t="shared" si="135"/>
        <v>High</v>
      </c>
      <c r="T1232" t="str">
        <f t="shared" si="136"/>
        <v>Sep</v>
      </c>
      <c r="U1232">
        <f t="shared" si="137"/>
        <v>2023</v>
      </c>
      <c r="V1232" t="str">
        <f t="shared" si="138"/>
        <v>10-15</v>
      </c>
      <c r="W1232" t="str">
        <f t="shared" si="139"/>
        <v>Slow</v>
      </c>
    </row>
    <row r="1233" spans="1:23" x14ac:dyDescent="0.3">
      <c r="A1233">
        <v>601232</v>
      </c>
      <c r="B1233">
        <v>44340</v>
      </c>
      <c r="C1233">
        <v>57</v>
      </c>
      <c r="D1233" t="s">
        <v>4</v>
      </c>
      <c r="E1233" t="s">
        <v>8</v>
      </c>
      <c r="F1233" t="s">
        <v>22</v>
      </c>
      <c r="G1233" t="s">
        <v>23</v>
      </c>
      <c r="H1233" s="1">
        <v>45583</v>
      </c>
      <c r="I1233" t="s">
        <v>33</v>
      </c>
      <c r="J1233">
        <v>23</v>
      </c>
      <c r="K1233">
        <v>9.1999999999999993</v>
      </c>
      <c r="L1233">
        <v>576.42999999999995</v>
      </c>
      <c r="M1233">
        <v>71.739999999999995</v>
      </c>
      <c r="N1233" t="s">
        <v>48</v>
      </c>
      <c r="O1233">
        <v>5</v>
      </c>
      <c r="P1233" t="str" cm="1">
        <f t="array" ref="P1233">_xlfn.IFS(C1233&lt;25,"18-24", C1233&lt;=35,"25-35", C1233&lt;=50,"36-50",TRUE,"50+")</f>
        <v>50+</v>
      </c>
      <c r="Q1233" t="str">
        <f t="shared" si="133"/>
        <v>repeat</v>
      </c>
      <c r="R1233" t="str">
        <f t="shared" si="134"/>
        <v>high value</v>
      </c>
      <c r="S1233" t="str">
        <f t="shared" si="135"/>
        <v>High</v>
      </c>
      <c r="T1233" t="str">
        <f t="shared" si="136"/>
        <v>Oct</v>
      </c>
      <c r="U1233">
        <f t="shared" si="137"/>
        <v>2024</v>
      </c>
      <c r="V1233" t="str">
        <f t="shared" si="138"/>
        <v>5-10</v>
      </c>
      <c r="W1233" t="str">
        <f t="shared" si="139"/>
        <v>Fast</v>
      </c>
    </row>
    <row r="1234" spans="1:23" x14ac:dyDescent="0.3">
      <c r="A1234">
        <v>601233</v>
      </c>
      <c r="B1234">
        <v>84886</v>
      </c>
      <c r="C1234">
        <v>59</v>
      </c>
      <c r="D1234" t="s">
        <v>7</v>
      </c>
      <c r="E1234" t="s">
        <v>8</v>
      </c>
      <c r="F1234" t="s">
        <v>32</v>
      </c>
      <c r="G1234" t="s">
        <v>23</v>
      </c>
      <c r="H1234" s="1">
        <v>45076</v>
      </c>
      <c r="I1234" t="s">
        <v>34</v>
      </c>
      <c r="J1234">
        <v>51</v>
      </c>
      <c r="K1234">
        <v>13</v>
      </c>
      <c r="L1234">
        <v>477.94</v>
      </c>
      <c r="M1234">
        <v>54.31</v>
      </c>
      <c r="N1234" t="s">
        <v>50</v>
      </c>
      <c r="O1234">
        <v>4</v>
      </c>
      <c r="P1234" t="str" cm="1">
        <f t="array" ref="P1234">_xlfn.IFS(C1234&lt;25,"18-24", C1234&lt;=35,"25-35", C1234&lt;=50,"36-50",TRUE,"50+")</f>
        <v>50+</v>
      </c>
      <c r="Q1234" t="str">
        <f t="shared" si="133"/>
        <v>new</v>
      </c>
      <c r="R1234" t="str">
        <f t="shared" si="134"/>
        <v>medium</v>
      </c>
      <c r="S1234" t="str">
        <f t="shared" si="135"/>
        <v>medium</v>
      </c>
      <c r="T1234" t="str">
        <f t="shared" si="136"/>
        <v>May</v>
      </c>
      <c r="U1234">
        <f t="shared" si="137"/>
        <v>2023</v>
      </c>
      <c r="V1234" t="str">
        <f t="shared" si="138"/>
        <v>10-15</v>
      </c>
      <c r="W1234" t="str">
        <f t="shared" si="139"/>
        <v>Slow</v>
      </c>
    </row>
    <row r="1235" spans="1:23" x14ac:dyDescent="0.3">
      <c r="A1235">
        <v>601234</v>
      </c>
      <c r="B1235">
        <v>53141</v>
      </c>
      <c r="C1235">
        <v>62</v>
      </c>
      <c r="D1235" t="s">
        <v>4</v>
      </c>
      <c r="E1235" t="s">
        <v>8</v>
      </c>
      <c r="F1235" t="s">
        <v>26</v>
      </c>
      <c r="G1235" t="s">
        <v>21</v>
      </c>
      <c r="H1235" s="1">
        <v>44623</v>
      </c>
      <c r="I1235" t="s">
        <v>34</v>
      </c>
      <c r="J1235">
        <v>81</v>
      </c>
      <c r="K1235">
        <v>13.7</v>
      </c>
      <c r="L1235">
        <v>1337.7</v>
      </c>
      <c r="M1235">
        <v>81.819999999999993</v>
      </c>
      <c r="N1235" t="s">
        <v>47</v>
      </c>
      <c r="O1235">
        <v>2</v>
      </c>
      <c r="P1235" t="str" cm="1">
        <f t="array" ref="P1235">_xlfn.IFS(C1235&lt;25,"18-24", C1235&lt;=35,"25-35", C1235&lt;=50,"36-50",TRUE,"50+")</f>
        <v>50+</v>
      </c>
      <c r="Q1235" t="str">
        <f t="shared" si="133"/>
        <v>new</v>
      </c>
      <c r="R1235" t="str">
        <f t="shared" si="134"/>
        <v>high value</v>
      </c>
      <c r="S1235" t="str">
        <f t="shared" si="135"/>
        <v>Low</v>
      </c>
      <c r="T1235" t="str">
        <f t="shared" si="136"/>
        <v>Mar</v>
      </c>
      <c r="U1235">
        <f t="shared" si="137"/>
        <v>2022</v>
      </c>
      <c r="V1235" t="str">
        <f t="shared" si="138"/>
        <v>10-15</v>
      </c>
      <c r="W1235" t="str">
        <f t="shared" si="139"/>
        <v>Slow</v>
      </c>
    </row>
    <row r="1236" spans="1:23" x14ac:dyDescent="0.3">
      <c r="A1236">
        <v>601235</v>
      </c>
      <c r="B1236">
        <v>30160</v>
      </c>
      <c r="C1236">
        <v>28</v>
      </c>
      <c r="D1236" t="s">
        <v>4</v>
      </c>
      <c r="E1236" t="s">
        <v>5</v>
      </c>
      <c r="F1236" t="s">
        <v>30</v>
      </c>
      <c r="G1236" t="s">
        <v>21</v>
      </c>
      <c r="H1236" s="1">
        <v>45074</v>
      </c>
      <c r="I1236" t="s">
        <v>34</v>
      </c>
      <c r="J1236">
        <v>73</v>
      </c>
      <c r="K1236">
        <v>8.4</v>
      </c>
      <c r="L1236">
        <v>634.48</v>
      </c>
      <c r="M1236">
        <v>46.6</v>
      </c>
      <c r="N1236" t="s">
        <v>48</v>
      </c>
      <c r="O1236">
        <v>3</v>
      </c>
      <c r="P1236" t="str" cm="1">
        <f t="array" ref="P1236">_xlfn.IFS(C1236&lt;25,"18-24", C1236&lt;=35,"25-35", C1236&lt;=50,"36-50",TRUE,"50+")</f>
        <v>25-35</v>
      </c>
      <c r="Q1236" t="str">
        <f t="shared" si="133"/>
        <v>new</v>
      </c>
      <c r="R1236" t="str">
        <f t="shared" si="134"/>
        <v>high value</v>
      </c>
      <c r="S1236" t="str">
        <f t="shared" si="135"/>
        <v>medium</v>
      </c>
      <c r="T1236" t="str">
        <f t="shared" si="136"/>
        <v>May</v>
      </c>
      <c r="U1236">
        <f t="shared" si="137"/>
        <v>2023</v>
      </c>
      <c r="V1236" t="str">
        <f t="shared" si="138"/>
        <v>5-10</v>
      </c>
      <c r="W1236" t="str">
        <f t="shared" si="139"/>
        <v>Slow</v>
      </c>
    </row>
    <row r="1237" spans="1:23" x14ac:dyDescent="0.3">
      <c r="A1237">
        <v>601236</v>
      </c>
      <c r="B1237">
        <v>57448</v>
      </c>
      <c r="C1237">
        <v>26</v>
      </c>
      <c r="D1237" t="s">
        <v>4</v>
      </c>
      <c r="E1237" t="s">
        <v>8</v>
      </c>
      <c r="F1237" t="s">
        <v>18</v>
      </c>
      <c r="G1237" t="s">
        <v>27</v>
      </c>
      <c r="H1237" s="1">
        <v>45026</v>
      </c>
      <c r="I1237" t="s">
        <v>33</v>
      </c>
      <c r="J1237">
        <v>45</v>
      </c>
      <c r="K1237">
        <v>5.9</v>
      </c>
      <c r="L1237">
        <v>1472.99</v>
      </c>
      <c r="M1237">
        <v>103.8</v>
      </c>
      <c r="N1237" t="s">
        <v>48</v>
      </c>
      <c r="O1237">
        <v>1</v>
      </c>
      <c r="P1237" t="str" cm="1">
        <f t="array" ref="P1237">_xlfn.IFS(C1237&lt;25,"18-24", C1237&lt;=35,"25-35", C1237&lt;=50,"36-50",TRUE,"50+")</f>
        <v>25-35</v>
      </c>
      <c r="Q1237" t="str">
        <f t="shared" si="133"/>
        <v>new</v>
      </c>
      <c r="R1237" t="str">
        <f t="shared" si="134"/>
        <v>high value</v>
      </c>
      <c r="S1237" t="str">
        <f t="shared" si="135"/>
        <v>Low</v>
      </c>
      <c r="T1237" t="str">
        <f t="shared" si="136"/>
        <v>Apr</v>
      </c>
      <c r="U1237">
        <f t="shared" si="137"/>
        <v>2023</v>
      </c>
      <c r="V1237" t="str">
        <f t="shared" si="138"/>
        <v>5-10</v>
      </c>
      <c r="W1237" t="str">
        <f t="shared" si="139"/>
        <v>Medium</v>
      </c>
    </row>
    <row r="1238" spans="1:23" x14ac:dyDescent="0.3">
      <c r="A1238">
        <v>601237</v>
      </c>
      <c r="B1238">
        <v>88269</v>
      </c>
      <c r="C1238">
        <v>44</v>
      </c>
      <c r="D1238" t="s">
        <v>7</v>
      </c>
      <c r="E1238" t="s">
        <v>5</v>
      </c>
      <c r="F1238" t="s">
        <v>19</v>
      </c>
      <c r="G1238" t="s">
        <v>27</v>
      </c>
      <c r="H1238" s="1">
        <v>44638</v>
      </c>
      <c r="I1238" t="s">
        <v>33</v>
      </c>
      <c r="J1238">
        <v>58</v>
      </c>
      <c r="K1238">
        <v>8.1999999999999993</v>
      </c>
      <c r="L1238">
        <v>1486.34</v>
      </c>
      <c r="M1238">
        <v>23.66</v>
      </c>
      <c r="N1238" t="s">
        <v>48</v>
      </c>
      <c r="O1238">
        <v>3</v>
      </c>
      <c r="P1238" t="str" cm="1">
        <f t="array" ref="P1238">_xlfn.IFS(C1238&lt;25,"18-24", C1238&lt;=35,"25-35", C1238&lt;=50,"36-50",TRUE,"50+")</f>
        <v>36-50</v>
      </c>
      <c r="Q1238" t="str">
        <f t="shared" si="133"/>
        <v>new</v>
      </c>
      <c r="R1238" t="str">
        <f t="shared" si="134"/>
        <v>high value</v>
      </c>
      <c r="S1238" t="str">
        <f t="shared" si="135"/>
        <v>medium</v>
      </c>
      <c r="T1238" t="str">
        <f t="shared" si="136"/>
        <v>Mar</v>
      </c>
      <c r="U1238">
        <f t="shared" si="137"/>
        <v>2022</v>
      </c>
      <c r="V1238" t="str">
        <f t="shared" si="138"/>
        <v>5-10</v>
      </c>
      <c r="W1238" t="str">
        <f t="shared" si="139"/>
        <v>Slow</v>
      </c>
    </row>
    <row r="1239" spans="1:23" x14ac:dyDescent="0.3">
      <c r="A1239">
        <v>601238</v>
      </c>
      <c r="B1239">
        <v>16856</v>
      </c>
      <c r="C1239">
        <v>35</v>
      </c>
      <c r="D1239" t="s">
        <v>7</v>
      </c>
      <c r="E1239" t="s">
        <v>16</v>
      </c>
      <c r="F1239" t="s">
        <v>19</v>
      </c>
      <c r="G1239" t="s">
        <v>31</v>
      </c>
      <c r="H1239" s="1">
        <v>45393</v>
      </c>
      <c r="I1239" t="s">
        <v>33</v>
      </c>
      <c r="J1239">
        <v>71</v>
      </c>
      <c r="K1239">
        <v>14</v>
      </c>
      <c r="L1239">
        <v>939.69</v>
      </c>
      <c r="M1239">
        <v>20.68</v>
      </c>
      <c r="N1239" t="s">
        <v>47</v>
      </c>
      <c r="O1239">
        <v>1</v>
      </c>
      <c r="P1239" t="str" cm="1">
        <f t="array" ref="P1239">_xlfn.IFS(C1239&lt;25,"18-24", C1239&lt;=35,"25-35", C1239&lt;=50,"36-50",TRUE,"50+")</f>
        <v>25-35</v>
      </c>
      <c r="Q1239" t="str">
        <f t="shared" si="133"/>
        <v>new</v>
      </c>
      <c r="R1239" t="str">
        <f t="shared" si="134"/>
        <v>high value</v>
      </c>
      <c r="S1239" t="str">
        <f t="shared" si="135"/>
        <v>Low</v>
      </c>
      <c r="T1239" t="str">
        <f t="shared" si="136"/>
        <v>Apr</v>
      </c>
      <c r="U1239">
        <f t="shared" si="137"/>
        <v>2024</v>
      </c>
      <c r="V1239" t="str">
        <f t="shared" si="138"/>
        <v>10-15</v>
      </c>
      <c r="W1239" t="str">
        <f t="shared" si="139"/>
        <v>Slow</v>
      </c>
    </row>
    <row r="1240" spans="1:23" x14ac:dyDescent="0.3">
      <c r="A1240">
        <v>601239</v>
      </c>
      <c r="B1240">
        <v>40761</v>
      </c>
      <c r="C1240">
        <v>56</v>
      </c>
      <c r="D1240" t="s">
        <v>4</v>
      </c>
      <c r="E1240" t="s">
        <v>16</v>
      </c>
      <c r="F1240" t="s">
        <v>18</v>
      </c>
      <c r="G1240" t="s">
        <v>21</v>
      </c>
      <c r="H1240" s="1">
        <v>45138</v>
      </c>
      <c r="I1240" t="s">
        <v>33</v>
      </c>
      <c r="J1240">
        <v>52</v>
      </c>
      <c r="K1240">
        <v>8.9</v>
      </c>
      <c r="L1240">
        <v>1428.06</v>
      </c>
      <c r="M1240">
        <v>22.32</v>
      </c>
      <c r="N1240" t="s">
        <v>49</v>
      </c>
      <c r="O1240">
        <v>2</v>
      </c>
      <c r="P1240" t="str" cm="1">
        <f t="array" ref="P1240">_xlfn.IFS(C1240&lt;25,"18-24", C1240&lt;=35,"25-35", C1240&lt;=50,"36-50",TRUE,"50+")</f>
        <v>50+</v>
      </c>
      <c r="Q1240" t="str">
        <f t="shared" si="133"/>
        <v>new</v>
      </c>
      <c r="R1240" t="str">
        <f t="shared" si="134"/>
        <v>high value</v>
      </c>
      <c r="S1240" t="str">
        <f t="shared" si="135"/>
        <v>Low</v>
      </c>
      <c r="T1240" t="str">
        <f t="shared" si="136"/>
        <v>Jul</v>
      </c>
      <c r="U1240">
        <f t="shared" si="137"/>
        <v>2023</v>
      </c>
      <c r="V1240" t="str">
        <f t="shared" si="138"/>
        <v>5-10</v>
      </c>
      <c r="W1240" t="str">
        <f t="shared" si="139"/>
        <v>Slow</v>
      </c>
    </row>
    <row r="1241" spans="1:23" x14ac:dyDescent="0.3">
      <c r="A1241">
        <v>601240</v>
      </c>
      <c r="B1241">
        <v>34099</v>
      </c>
      <c r="C1241">
        <v>36</v>
      </c>
      <c r="D1241" t="s">
        <v>7</v>
      </c>
      <c r="E1241" t="s">
        <v>11</v>
      </c>
      <c r="F1241" t="s">
        <v>24</v>
      </c>
      <c r="G1241" t="s">
        <v>23</v>
      </c>
      <c r="H1241" s="1">
        <v>45170</v>
      </c>
      <c r="I1241" t="s">
        <v>34</v>
      </c>
      <c r="J1241">
        <v>84</v>
      </c>
      <c r="K1241">
        <v>3.5</v>
      </c>
      <c r="L1241">
        <v>914.79</v>
      </c>
      <c r="M1241">
        <v>41.84</v>
      </c>
      <c r="N1241" t="s">
        <v>49</v>
      </c>
      <c r="O1241">
        <v>5</v>
      </c>
      <c r="P1241" t="str" cm="1">
        <f t="array" ref="P1241">_xlfn.IFS(C1241&lt;25,"18-24", C1241&lt;=35,"25-35", C1241&lt;=50,"36-50",TRUE,"50+")</f>
        <v>36-50</v>
      </c>
      <c r="Q1241" t="str">
        <f t="shared" si="133"/>
        <v>new</v>
      </c>
      <c r="R1241" t="str">
        <f t="shared" si="134"/>
        <v>high value</v>
      </c>
      <c r="S1241" t="str">
        <f t="shared" si="135"/>
        <v>High</v>
      </c>
      <c r="T1241" t="str">
        <f t="shared" si="136"/>
        <v>Sep</v>
      </c>
      <c r="U1241">
        <f t="shared" si="137"/>
        <v>2023</v>
      </c>
      <c r="V1241" t="str">
        <f t="shared" si="138"/>
        <v>0-5</v>
      </c>
      <c r="W1241" t="str">
        <f t="shared" si="139"/>
        <v>Slow</v>
      </c>
    </row>
    <row r="1242" spans="1:23" x14ac:dyDescent="0.3">
      <c r="A1242">
        <v>601241</v>
      </c>
      <c r="B1242">
        <v>68187</v>
      </c>
      <c r="C1242">
        <v>25</v>
      </c>
      <c r="D1242" t="s">
        <v>4</v>
      </c>
      <c r="E1242" t="s">
        <v>8</v>
      </c>
      <c r="F1242" t="s">
        <v>26</v>
      </c>
      <c r="G1242" t="s">
        <v>29</v>
      </c>
      <c r="H1242" s="1">
        <v>44668</v>
      </c>
      <c r="I1242" t="s">
        <v>33</v>
      </c>
      <c r="J1242">
        <v>49</v>
      </c>
      <c r="K1242">
        <v>7.8</v>
      </c>
      <c r="L1242">
        <v>1075.99</v>
      </c>
      <c r="M1242">
        <v>27.73</v>
      </c>
      <c r="N1242" t="s">
        <v>49</v>
      </c>
      <c r="O1242">
        <v>4</v>
      </c>
      <c r="P1242" t="str" cm="1">
        <f t="array" ref="P1242">_xlfn.IFS(C1242&lt;25,"18-24", C1242&lt;=35,"25-35", C1242&lt;=50,"36-50",TRUE,"50+")</f>
        <v>25-35</v>
      </c>
      <c r="Q1242" t="str">
        <f t="shared" si="133"/>
        <v>new</v>
      </c>
      <c r="R1242" t="str">
        <f t="shared" si="134"/>
        <v>high value</v>
      </c>
      <c r="S1242" t="str">
        <f t="shared" si="135"/>
        <v>medium</v>
      </c>
      <c r="T1242" t="str">
        <f t="shared" si="136"/>
        <v>Apr</v>
      </c>
      <c r="U1242">
        <f t="shared" si="137"/>
        <v>2022</v>
      </c>
      <c r="V1242" t="str">
        <f t="shared" si="138"/>
        <v>5-10</v>
      </c>
      <c r="W1242" t="str">
        <f t="shared" si="139"/>
        <v>Slow</v>
      </c>
    </row>
    <row r="1243" spans="1:23" x14ac:dyDescent="0.3">
      <c r="A1243">
        <v>601242</v>
      </c>
      <c r="B1243">
        <v>77600</v>
      </c>
      <c r="C1243">
        <v>21</v>
      </c>
      <c r="D1243" t="s">
        <v>4</v>
      </c>
      <c r="E1243" t="s">
        <v>13</v>
      </c>
      <c r="F1243" t="s">
        <v>18</v>
      </c>
      <c r="G1243" t="s">
        <v>23</v>
      </c>
      <c r="H1243" s="1">
        <v>45557</v>
      </c>
      <c r="I1243" t="s">
        <v>34</v>
      </c>
      <c r="J1243">
        <v>20</v>
      </c>
      <c r="K1243">
        <v>13.2</v>
      </c>
      <c r="L1243">
        <v>215.22</v>
      </c>
      <c r="M1243">
        <v>46.91</v>
      </c>
      <c r="N1243" t="s">
        <v>48</v>
      </c>
      <c r="O1243">
        <v>2</v>
      </c>
      <c r="P1243" t="str" cm="1">
        <f t="array" ref="P1243">_xlfn.IFS(C1243&lt;25,"18-24", C1243&lt;=35,"25-35", C1243&lt;=50,"36-50",TRUE,"50+")</f>
        <v>18-24</v>
      </c>
      <c r="Q1243" t="str">
        <f t="shared" si="133"/>
        <v>new</v>
      </c>
      <c r="R1243" t="str">
        <f t="shared" si="134"/>
        <v>low</v>
      </c>
      <c r="S1243" t="str">
        <f t="shared" si="135"/>
        <v>Low</v>
      </c>
      <c r="T1243" t="str">
        <f t="shared" si="136"/>
        <v>Sep</v>
      </c>
      <c r="U1243">
        <f t="shared" si="137"/>
        <v>2024</v>
      </c>
      <c r="V1243" t="str">
        <f t="shared" si="138"/>
        <v>10-15</v>
      </c>
      <c r="W1243" t="str">
        <f t="shared" si="139"/>
        <v>Fast</v>
      </c>
    </row>
    <row r="1244" spans="1:23" x14ac:dyDescent="0.3">
      <c r="A1244">
        <v>601243</v>
      </c>
      <c r="B1244">
        <v>21105</v>
      </c>
      <c r="C1244">
        <v>57</v>
      </c>
      <c r="D1244" t="s">
        <v>4</v>
      </c>
      <c r="E1244" t="s">
        <v>5</v>
      </c>
      <c r="F1244" t="s">
        <v>32</v>
      </c>
      <c r="G1244" t="s">
        <v>25</v>
      </c>
      <c r="H1244" s="1">
        <v>44765</v>
      </c>
      <c r="I1244" t="s">
        <v>33</v>
      </c>
      <c r="J1244">
        <v>45</v>
      </c>
      <c r="K1244">
        <v>4.9000000000000004</v>
      </c>
      <c r="L1244">
        <v>908.8</v>
      </c>
      <c r="M1244">
        <v>27.72</v>
      </c>
      <c r="N1244" t="s">
        <v>48</v>
      </c>
      <c r="O1244">
        <v>3</v>
      </c>
      <c r="P1244" t="str" cm="1">
        <f t="array" ref="P1244">_xlfn.IFS(C1244&lt;25,"18-24", C1244&lt;=35,"25-35", C1244&lt;=50,"36-50",TRUE,"50+")</f>
        <v>50+</v>
      </c>
      <c r="Q1244" t="str">
        <f t="shared" si="133"/>
        <v>new</v>
      </c>
      <c r="R1244" t="str">
        <f t="shared" si="134"/>
        <v>high value</v>
      </c>
      <c r="S1244" t="str">
        <f t="shared" si="135"/>
        <v>medium</v>
      </c>
      <c r="T1244" t="str">
        <f t="shared" si="136"/>
        <v>Jul</v>
      </c>
      <c r="U1244">
        <f t="shared" si="137"/>
        <v>2022</v>
      </c>
      <c r="V1244" t="str">
        <f t="shared" si="138"/>
        <v>0-5</v>
      </c>
      <c r="W1244" t="str">
        <f t="shared" si="139"/>
        <v>Medium</v>
      </c>
    </row>
    <row r="1245" spans="1:23" x14ac:dyDescent="0.3">
      <c r="A1245">
        <v>601244</v>
      </c>
      <c r="B1245">
        <v>45833</v>
      </c>
      <c r="C1245">
        <v>61</v>
      </c>
      <c r="D1245" t="s">
        <v>4</v>
      </c>
      <c r="E1245" t="s">
        <v>8</v>
      </c>
      <c r="F1245" t="s">
        <v>18</v>
      </c>
      <c r="G1245" t="s">
        <v>29</v>
      </c>
      <c r="H1245" s="1">
        <v>45456</v>
      </c>
      <c r="I1245" t="s">
        <v>34</v>
      </c>
      <c r="J1245">
        <v>26</v>
      </c>
      <c r="K1245">
        <v>10.199999999999999</v>
      </c>
      <c r="L1245">
        <v>184.99</v>
      </c>
      <c r="M1245">
        <v>111.16</v>
      </c>
      <c r="N1245" t="s">
        <v>49</v>
      </c>
      <c r="O1245">
        <v>5</v>
      </c>
      <c r="P1245" t="str" cm="1">
        <f t="array" ref="P1245">_xlfn.IFS(C1245&lt;25,"18-24", C1245&lt;=35,"25-35", C1245&lt;=50,"36-50",TRUE,"50+")</f>
        <v>50+</v>
      </c>
      <c r="Q1245" t="str">
        <f t="shared" si="133"/>
        <v>new</v>
      </c>
      <c r="R1245" t="str">
        <f t="shared" si="134"/>
        <v>low</v>
      </c>
      <c r="S1245" t="str">
        <f t="shared" si="135"/>
        <v>High</v>
      </c>
      <c r="T1245" t="str">
        <f t="shared" si="136"/>
        <v>Jun</v>
      </c>
      <c r="U1245">
        <f t="shared" si="137"/>
        <v>2024</v>
      </c>
      <c r="V1245" t="str">
        <f t="shared" si="138"/>
        <v>10-15</v>
      </c>
      <c r="W1245" t="str">
        <f t="shared" si="139"/>
        <v>Fast</v>
      </c>
    </row>
    <row r="1246" spans="1:23" x14ac:dyDescent="0.3">
      <c r="A1246">
        <v>601245</v>
      </c>
      <c r="B1246">
        <v>39576</v>
      </c>
      <c r="C1246">
        <v>55</v>
      </c>
      <c r="D1246" t="s">
        <v>7</v>
      </c>
      <c r="E1246" t="s">
        <v>11</v>
      </c>
      <c r="F1246" t="s">
        <v>26</v>
      </c>
      <c r="G1246" t="s">
        <v>23</v>
      </c>
      <c r="H1246" s="1">
        <v>45576</v>
      </c>
      <c r="I1246" t="s">
        <v>33</v>
      </c>
      <c r="J1246">
        <v>49</v>
      </c>
      <c r="K1246">
        <v>9.3000000000000007</v>
      </c>
      <c r="L1246">
        <v>962.15</v>
      </c>
      <c r="M1246">
        <v>62.11</v>
      </c>
      <c r="N1246" t="s">
        <v>50</v>
      </c>
      <c r="O1246">
        <v>5</v>
      </c>
      <c r="P1246" t="str" cm="1">
        <f t="array" ref="P1246">_xlfn.IFS(C1246&lt;25,"18-24", C1246&lt;=35,"25-35", C1246&lt;=50,"36-50",TRUE,"50+")</f>
        <v>50+</v>
      </c>
      <c r="Q1246" t="str">
        <f t="shared" si="133"/>
        <v>new</v>
      </c>
      <c r="R1246" t="str">
        <f t="shared" si="134"/>
        <v>high value</v>
      </c>
      <c r="S1246" t="str">
        <f t="shared" si="135"/>
        <v>High</v>
      </c>
      <c r="T1246" t="str">
        <f t="shared" si="136"/>
        <v>Oct</v>
      </c>
      <c r="U1246">
        <f t="shared" si="137"/>
        <v>2024</v>
      </c>
      <c r="V1246" t="str">
        <f t="shared" si="138"/>
        <v>5-10</v>
      </c>
      <c r="W1246" t="str">
        <f t="shared" si="139"/>
        <v>Slow</v>
      </c>
    </row>
    <row r="1247" spans="1:23" x14ac:dyDescent="0.3">
      <c r="A1247">
        <v>601246</v>
      </c>
      <c r="B1247">
        <v>22443</v>
      </c>
      <c r="C1247">
        <v>34</v>
      </c>
      <c r="D1247" t="s">
        <v>4</v>
      </c>
      <c r="E1247" t="s">
        <v>8</v>
      </c>
      <c r="F1247" t="s">
        <v>26</v>
      </c>
      <c r="G1247" t="s">
        <v>31</v>
      </c>
      <c r="H1247" s="1">
        <v>45138</v>
      </c>
      <c r="I1247" t="s">
        <v>34</v>
      </c>
      <c r="J1247">
        <v>71</v>
      </c>
      <c r="K1247">
        <v>4.5</v>
      </c>
      <c r="L1247">
        <v>163.02000000000001</v>
      </c>
      <c r="M1247">
        <v>20.81</v>
      </c>
      <c r="N1247" t="s">
        <v>50</v>
      </c>
      <c r="O1247">
        <v>4</v>
      </c>
      <c r="P1247" t="str" cm="1">
        <f t="array" ref="P1247">_xlfn.IFS(C1247&lt;25,"18-24", C1247&lt;=35,"25-35", C1247&lt;=50,"36-50",TRUE,"50+")</f>
        <v>25-35</v>
      </c>
      <c r="Q1247" t="str">
        <f t="shared" si="133"/>
        <v>new</v>
      </c>
      <c r="R1247" t="str">
        <f t="shared" si="134"/>
        <v>low</v>
      </c>
      <c r="S1247" t="str">
        <f t="shared" si="135"/>
        <v>medium</v>
      </c>
      <c r="T1247" t="str">
        <f t="shared" si="136"/>
        <v>Jul</v>
      </c>
      <c r="U1247">
        <f t="shared" si="137"/>
        <v>2023</v>
      </c>
      <c r="V1247" t="str">
        <f t="shared" si="138"/>
        <v>0-5</v>
      </c>
      <c r="W1247" t="str">
        <f t="shared" si="139"/>
        <v>Slow</v>
      </c>
    </row>
    <row r="1248" spans="1:23" x14ac:dyDescent="0.3">
      <c r="A1248">
        <v>601247</v>
      </c>
      <c r="B1248">
        <v>46057</v>
      </c>
      <c r="C1248">
        <v>23</v>
      </c>
      <c r="D1248" t="s">
        <v>7</v>
      </c>
      <c r="E1248" t="s">
        <v>16</v>
      </c>
      <c r="F1248" t="s">
        <v>32</v>
      </c>
      <c r="G1248" t="s">
        <v>27</v>
      </c>
      <c r="H1248" s="1">
        <v>45632</v>
      </c>
      <c r="I1248" t="s">
        <v>33</v>
      </c>
      <c r="J1248">
        <v>64</v>
      </c>
      <c r="K1248">
        <v>9</v>
      </c>
      <c r="L1248">
        <v>484.04</v>
      </c>
      <c r="M1248">
        <v>42.67</v>
      </c>
      <c r="N1248" t="s">
        <v>47</v>
      </c>
      <c r="O1248">
        <v>2</v>
      </c>
      <c r="P1248" t="str" cm="1">
        <f t="array" ref="P1248">_xlfn.IFS(C1248&lt;25,"18-24", C1248&lt;=35,"25-35", C1248&lt;=50,"36-50",TRUE,"50+")</f>
        <v>18-24</v>
      </c>
      <c r="Q1248" t="str">
        <f t="shared" si="133"/>
        <v>new</v>
      </c>
      <c r="R1248" t="str">
        <f t="shared" si="134"/>
        <v>medium</v>
      </c>
      <c r="S1248" t="str">
        <f t="shared" si="135"/>
        <v>Low</v>
      </c>
      <c r="T1248" t="str">
        <f t="shared" si="136"/>
        <v>Dec</v>
      </c>
      <c r="U1248">
        <f t="shared" si="137"/>
        <v>2024</v>
      </c>
      <c r="V1248" t="str">
        <f t="shared" si="138"/>
        <v>5-10</v>
      </c>
      <c r="W1248" t="str">
        <f t="shared" si="139"/>
        <v>Slow</v>
      </c>
    </row>
    <row r="1249" spans="1:23" x14ac:dyDescent="0.3">
      <c r="A1249">
        <v>601248</v>
      </c>
      <c r="B1249">
        <v>11116</v>
      </c>
      <c r="C1249">
        <v>61</v>
      </c>
      <c r="D1249" t="s">
        <v>7</v>
      </c>
      <c r="E1249" t="s">
        <v>5</v>
      </c>
      <c r="F1249" t="s">
        <v>24</v>
      </c>
      <c r="G1249" t="s">
        <v>21</v>
      </c>
      <c r="H1249" s="1">
        <v>44586</v>
      </c>
      <c r="I1249" t="s">
        <v>34</v>
      </c>
      <c r="J1249">
        <v>76</v>
      </c>
      <c r="K1249">
        <v>13.2</v>
      </c>
      <c r="L1249">
        <v>199.75</v>
      </c>
      <c r="M1249">
        <v>43.99</v>
      </c>
      <c r="N1249" t="s">
        <v>48</v>
      </c>
      <c r="O1249">
        <v>3</v>
      </c>
      <c r="P1249" t="str" cm="1">
        <f t="array" ref="P1249">_xlfn.IFS(C1249&lt;25,"18-24", C1249&lt;=35,"25-35", C1249&lt;=50,"36-50",TRUE,"50+")</f>
        <v>50+</v>
      </c>
      <c r="Q1249" t="str">
        <f t="shared" si="133"/>
        <v>new</v>
      </c>
      <c r="R1249" t="str">
        <f t="shared" si="134"/>
        <v>low</v>
      </c>
      <c r="S1249" t="str">
        <f t="shared" si="135"/>
        <v>medium</v>
      </c>
      <c r="T1249" t="str">
        <f t="shared" si="136"/>
        <v>Jan</v>
      </c>
      <c r="U1249">
        <f t="shared" si="137"/>
        <v>2022</v>
      </c>
      <c r="V1249" t="str">
        <f t="shared" si="138"/>
        <v>10-15</v>
      </c>
      <c r="W1249" t="str">
        <f t="shared" si="139"/>
        <v>Slow</v>
      </c>
    </row>
    <row r="1250" spans="1:23" x14ac:dyDescent="0.3">
      <c r="A1250">
        <v>601249</v>
      </c>
      <c r="B1250">
        <v>42176</v>
      </c>
      <c r="C1250">
        <v>37</v>
      </c>
      <c r="D1250" t="s">
        <v>7</v>
      </c>
      <c r="E1250" t="s">
        <v>15</v>
      </c>
      <c r="F1250" t="s">
        <v>19</v>
      </c>
      <c r="G1250" t="s">
        <v>31</v>
      </c>
      <c r="H1250" s="1">
        <v>44652</v>
      </c>
      <c r="I1250" t="s">
        <v>33</v>
      </c>
      <c r="J1250">
        <v>21</v>
      </c>
      <c r="K1250">
        <v>5.8</v>
      </c>
      <c r="L1250">
        <v>428.47</v>
      </c>
      <c r="M1250">
        <v>42.59</v>
      </c>
      <c r="N1250" t="s">
        <v>48</v>
      </c>
      <c r="O1250">
        <v>1</v>
      </c>
      <c r="P1250" t="str" cm="1">
        <f t="array" ref="P1250">_xlfn.IFS(C1250&lt;25,"18-24", C1250&lt;=35,"25-35", C1250&lt;=50,"36-50",TRUE,"50+")</f>
        <v>36-50</v>
      </c>
      <c r="Q1250" t="str">
        <f t="shared" si="133"/>
        <v>new</v>
      </c>
      <c r="R1250" t="str">
        <f t="shared" si="134"/>
        <v>medium</v>
      </c>
      <c r="S1250" t="str">
        <f t="shared" si="135"/>
        <v>Low</v>
      </c>
      <c r="T1250" t="str">
        <f t="shared" si="136"/>
        <v>Apr</v>
      </c>
      <c r="U1250">
        <f t="shared" si="137"/>
        <v>2022</v>
      </c>
      <c r="V1250" t="str">
        <f t="shared" si="138"/>
        <v>5-10</v>
      </c>
      <c r="W1250" t="str">
        <f t="shared" si="139"/>
        <v>Fast</v>
      </c>
    </row>
    <row r="1251" spans="1:23" x14ac:dyDescent="0.3">
      <c r="A1251">
        <v>601250</v>
      </c>
      <c r="B1251">
        <v>89470</v>
      </c>
      <c r="C1251">
        <v>64</v>
      </c>
      <c r="D1251" t="s">
        <v>4</v>
      </c>
      <c r="E1251" t="s">
        <v>15</v>
      </c>
      <c r="F1251" t="s">
        <v>24</v>
      </c>
      <c r="G1251" t="s">
        <v>25</v>
      </c>
      <c r="H1251" s="1">
        <v>44961</v>
      </c>
      <c r="I1251" t="s">
        <v>34</v>
      </c>
      <c r="J1251">
        <v>23</v>
      </c>
      <c r="K1251">
        <v>11.6</v>
      </c>
      <c r="L1251">
        <v>396.67</v>
      </c>
      <c r="M1251">
        <v>29.75</v>
      </c>
      <c r="N1251" t="s">
        <v>49</v>
      </c>
      <c r="O1251">
        <v>4</v>
      </c>
      <c r="P1251" t="str" cm="1">
        <f t="array" ref="P1251">_xlfn.IFS(C1251&lt;25,"18-24", C1251&lt;=35,"25-35", C1251&lt;=50,"36-50",TRUE,"50+")</f>
        <v>50+</v>
      </c>
      <c r="Q1251" t="str">
        <f t="shared" si="133"/>
        <v>new</v>
      </c>
      <c r="R1251" t="str">
        <f t="shared" si="134"/>
        <v>medium</v>
      </c>
      <c r="S1251" t="str">
        <f t="shared" si="135"/>
        <v>medium</v>
      </c>
      <c r="T1251" t="str">
        <f t="shared" si="136"/>
        <v>Feb</v>
      </c>
      <c r="U1251">
        <f t="shared" si="137"/>
        <v>2023</v>
      </c>
      <c r="V1251" t="str">
        <f t="shared" si="138"/>
        <v>10-15</v>
      </c>
      <c r="W1251" t="str">
        <f t="shared" si="139"/>
        <v>Fast</v>
      </c>
    </row>
    <row r="1252" spans="1:23" x14ac:dyDescent="0.3">
      <c r="A1252">
        <v>601251</v>
      </c>
      <c r="B1252">
        <v>73268</v>
      </c>
      <c r="C1252">
        <v>32</v>
      </c>
      <c r="D1252" t="s">
        <v>7</v>
      </c>
      <c r="E1252" t="s">
        <v>5</v>
      </c>
      <c r="F1252" t="s">
        <v>19</v>
      </c>
      <c r="G1252" t="s">
        <v>21</v>
      </c>
      <c r="H1252" s="1">
        <v>45428</v>
      </c>
      <c r="I1252" t="s">
        <v>34</v>
      </c>
      <c r="J1252">
        <v>58</v>
      </c>
      <c r="K1252">
        <v>6.2</v>
      </c>
      <c r="L1252">
        <v>232.98</v>
      </c>
      <c r="M1252">
        <v>91.63</v>
      </c>
      <c r="N1252" t="s">
        <v>49</v>
      </c>
      <c r="O1252">
        <v>4</v>
      </c>
      <c r="P1252" t="str" cm="1">
        <f t="array" ref="P1252">_xlfn.IFS(C1252&lt;25,"18-24", C1252&lt;=35,"25-35", C1252&lt;=50,"36-50",TRUE,"50+")</f>
        <v>25-35</v>
      </c>
      <c r="Q1252" t="str">
        <f t="shared" si="133"/>
        <v>new</v>
      </c>
      <c r="R1252" t="str">
        <f t="shared" si="134"/>
        <v>low</v>
      </c>
      <c r="S1252" t="str">
        <f t="shared" si="135"/>
        <v>medium</v>
      </c>
      <c r="T1252" t="str">
        <f t="shared" si="136"/>
        <v>May</v>
      </c>
      <c r="U1252">
        <f t="shared" si="137"/>
        <v>2024</v>
      </c>
      <c r="V1252" t="str">
        <f t="shared" si="138"/>
        <v>5-10</v>
      </c>
      <c r="W1252" t="str">
        <f t="shared" si="139"/>
        <v>Slow</v>
      </c>
    </row>
    <row r="1253" spans="1:23" x14ac:dyDescent="0.3">
      <c r="A1253">
        <v>601252</v>
      </c>
      <c r="B1253">
        <v>65655</v>
      </c>
      <c r="C1253">
        <v>25</v>
      </c>
      <c r="D1253" t="s">
        <v>7</v>
      </c>
      <c r="E1253" t="s">
        <v>15</v>
      </c>
      <c r="F1253" t="s">
        <v>19</v>
      </c>
      <c r="G1253" t="s">
        <v>29</v>
      </c>
      <c r="H1253" s="1">
        <v>45199</v>
      </c>
      <c r="I1253" t="s">
        <v>33</v>
      </c>
      <c r="J1253">
        <v>63</v>
      </c>
      <c r="K1253">
        <v>10.1</v>
      </c>
      <c r="L1253">
        <v>1374.42</v>
      </c>
      <c r="M1253">
        <v>68.87</v>
      </c>
      <c r="N1253" t="s">
        <v>47</v>
      </c>
      <c r="O1253">
        <v>1</v>
      </c>
      <c r="P1253" t="str" cm="1">
        <f t="array" ref="P1253">_xlfn.IFS(C1253&lt;25,"18-24", C1253&lt;=35,"25-35", C1253&lt;=50,"36-50",TRUE,"50+")</f>
        <v>25-35</v>
      </c>
      <c r="Q1253" t="str">
        <f t="shared" si="133"/>
        <v>new</v>
      </c>
      <c r="R1253" t="str">
        <f t="shared" si="134"/>
        <v>high value</v>
      </c>
      <c r="S1253" t="str">
        <f t="shared" si="135"/>
        <v>Low</v>
      </c>
      <c r="T1253" t="str">
        <f t="shared" si="136"/>
        <v>Sep</v>
      </c>
      <c r="U1253">
        <f t="shared" si="137"/>
        <v>2023</v>
      </c>
      <c r="V1253" t="str">
        <f t="shared" si="138"/>
        <v>10-15</v>
      </c>
      <c r="W1253" t="str">
        <f t="shared" si="139"/>
        <v>Slow</v>
      </c>
    </row>
    <row r="1254" spans="1:23" x14ac:dyDescent="0.3">
      <c r="A1254">
        <v>601253</v>
      </c>
      <c r="B1254">
        <v>75185</v>
      </c>
      <c r="C1254">
        <v>37</v>
      </c>
      <c r="D1254" t="s">
        <v>4</v>
      </c>
      <c r="E1254" t="s">
        <v>16</v>
      </c>
      <c r="F1254" t="s">
        <v>30</v>
      </c>
      <c r="G1254" t="s">
        <v>31</v>
      </c>
      <c r="H1254" s="1">
        <v>44866</v>
      </c>
      <c r="I1254" t="s">
        <v>33</v>
      </c>
      <c r="J1254">
        <v>59</v>
      </c>
      <c r="K1254">
        <v>5.5</v>
      </c>
      <c r="L1254">
        <v>1136.7</v>
      </c>
      <c r="M1254">
        <v>110.83</v>
      </c>
      <c r="N1254" t="s">
        <v>49</v>
      </c>
      <c r="O1254">
        <v>3</v>
      </c>
      <c r="P1254" t="str" cm="1">
        <f t="array" ref="P1254">_xlfn.IFS(C1254&lt;25,"18-24", C1254&lt;=35,"25-35", C1254&lt;=50,"36-50",TRUE,"50+")</f>
        <v>36-50</v>
      </c>
      <c r="Q1254" t="str">
        <f t="shared" si="133"/>
        <v>new</v>
      </c>
      <c r="R1254" t="str">
        <f t="shared" si="134"/>
        <v>high value</v>
      </c>
      <c r="S1254" t="str">
        <f t="shared" si="135"/>
        <v>medium</v>
      </c>
      <c r="T1254" t="str">
        <f t="shared" si="136"/>
        <v>Nov</v>
      </c>
      <c r="U1254">
        <f t="shared" si="137"/>
        <v>2022</v>
      </c>
      <c r="V1254" t="str">
        <f t="shared" si="138"/>
        <v>5-10</v>
      </c>
      <c r="W1254" t="str">
        <f t="shared" si="139"/>
        <v>Slow</v>
      </c>
    </row>
    <row r="1255" spans="1:23" x14ac:dyDescent="0.3">
      <c r="A1255">
        <v>601254</v>
      </c>
      <c r="B1255">
        <v>50312</v>
      </c>
      <c r="C1255">
        <v>23</v>
      </c>
      <c r="D1255" t="s">
        <v>7</v>
      </c>
      <c r="E1255" t="s">
        <v>13</v>
      </c>
      <c r="F1255" t="s">
        <v>19</v>
      </c>
      <c r="G1255" t="s">
        <v>23</v>
      </c>
      <c r="H1255" s="1">
        <v>44878</v>
      </c>
      <c r="I1255" t="s">
        <v>34</v>
      </c>
      <c r="J1255">
        <v>32</v>
      </c>
      <c r="K1255">
        <v>14.5</v>
      </c>
      <c r="L1255">
        <v>763.52</v>
      </c>
      <c r="M1255">
        <v>56.58</v>
      </c>
      <c r="N1255" t="s">
        <v>48</v>
      </c>
      <c r="O1255">
        <v>4</v>
      </c>
      <c r="P1255" t="str" cm="1">
        <f t="array" ref="P1255">_xlfn.IFS(C1255&lt;25,"18-24", C1255&lt;=35,"25-35", C1255&lt;=50,"36-50",TRUE,"50+")</f>
        <v>18-24</v>
      </c>
      <c r="Q1255" t="str">
        <f t="shared" si="133"/>
        <v>new</v>
      </c>
      <c r="R1255" t="str">
        <f t="shared" si="134"/>
        <v>high value</v>
      </c>
      <c r="S1255" t="str">
        <f t="shared" si="135"/>
        <v>medium</v>
      </c>
      <c r="T1255" t="str">
        <f t="shared" si="136"/>
        <v>Nov</v>
      </c>
      <c r="U1255">
        <f t="shared" si="137"/>
        <v>2022</v>
      </c>
      <c r="V1255" t="str">
        <f t="shared" si="138"/>
        <v>10-15</v>
      </c>
      <c r="W1255" t="str">
        <f t="shared" si="139"/>
        <v>Medium</v>
      </c>
    </row>
    <row r="1256" spans="1:23" x14ac:dyDescent="0.3">
      <c r="A1256">
        <v>601255</v>
      </c>
      <c r="B1256">
        <v>18867</v>
      </c>
      <c r="C1256">
        <v>51</v>
      </c>
      <c r="D1256" t="s">
        <v>4</v>
      </c>
      <c r="E1256" t="s">
        <v>13</v>
      </c>
      <c r="F1256" t="s">
        <v>24</v>
      </c>
      <c r="G1256" t="s">
        <v>23</v>
      </c>
      <c r="H1256" s="1">
        <v>45134</v>
      </c>
      <c r="I1256" t="s">
        <v>34</v>
      </c>
      <c r="J1256">
        <v>32</v>
      </c>
      <c r="K1256">
        <v>12.1</v>
      </c>
      <c r="L1256">
        <v>737.68</v>
      </c>
      <c r="M1256">
        <v>91.04</v>
      </c>
      <c r="N1256" t="s">
        <v>48</v>
      </c>
      <c r="O1256">
        <v>1</v>
      </c>
      <c r="P1256" t="str" cm="1">
        <f t="array" ref="P1256">_xlfn.IFS(C1256&lt;25,"18-24", C1256&lt;=35,"25-35", C1256&lt;=50,"36-50",TRUE,"50+")</f>
        <v>50+</v>
      </c>
      <c r="Q1256" t="str">
        <f t="shared" si="133"/>
        <v>new</v>
      </c>
      <c r="R1256" t="str">
        <f t="shared" si="134"/>
        <v>high value</v>
      </c>
      <c r="S1256" t="str">
        <f t="shared" si="135"/>
        <v>Low</v>
      </c>
      <c r="T1256" t="str">
        <f t="shared" si="136"/>
        <v>Jul</v>
      </c>
      <c r="U1256">
        <f t="shared" si="137"/>
        <v>2023</v>
      </c>
      <c r="V1256" t="str">
        <f t="shared" si="138"/>
        <v>10-15</v>
      </c>
      <c r="W1256" t="str">
        <f t="shared" si="139"/>
        <v>Medium</v>
      </c>
    </row>
    <row r="1257" spans="1:23" x14ac:dyDescent="0.3">
      <c r="A1257">
        <v>601256</v>
      </c>
      <c r="B1257">
        <v>84026</v>
      </c>
      <c r="C1257">
        <v>59</v>
      </c>
      <c r="D1257" t="s">
        <v>7</v>
      </c>
      <c r="E1257" t="s">
        <v>13</v>
      </c>
      <c r="F1257" t="s">
        <v>28</v>
      </c>
      <c r="G1257" t="s">
        <v>29</v>
      </c>
      <c r="H1257" s="1">
        <v>45414</v>
      </c>
      <c r="I1257" t="s">
        <v>33</v>
      </c>
      <c r="J1257">
        <v>27</v>
      </c>
      <c r="K1257">
        <v>9</v>
      </c>
      <c r="L1257">
        <v>1191.7</v>
      </c>
      <c r="M1257">
        <v>54.55</v>
      </c>
      <c r="N1257" t="s">
        <v>48</v>
      </c>
      <c r="O1257">
        <v>4</v>
      </c>
      <c r="P1257" t="str" cm="1">
        <f t="array" ref="P1257">_xlfn.IFS(C1257&lt;25,"18-24", C1257&lt;=35,"25-35", C1257&lt;=50,"36-50",TRUE,"50+")</f>
        <v>50+</v>
      </c>
      <c r="Q1257" t="str">
        <f t="shared" si="133"/>
        <v>new</v>
      </c>
      <c r="R1257" t="str">
        <f t="shared" si="134"/>
        <v>high value</v>
      </c>
      <c r="S1257" t="str">
        <f t="shared" si="135"/>
        <v>medium</v>
      </c>
      <c r="T1257" t="str">
        <f t="shared" si="136"/>
        <v>May</v>
      </c>
      <c r="U1257">
        <f t="shared" si="137"/>
        <v>2024</v>
      </c>
      <c r="V1257" t="str">
        <f t="shared" si="138"/>
        <v>5-10</v>
      </c>
      <c r="W1257" t="str">
        <f t="shared" si="139"/>
        <v>Fast</v>
      </c>
    </row>
    <row r="1258" spans="1:23" x14ac:dyDescent="0.3">
      <c r="A1258">
        <v>601257</v>
      </c>
      <c r="B1258">
        <v>39540</v>
      </c>
      <c r="C1258">
        <v>32</v>
      </c>
      <c r="D1258" t="s">
        <v>4</v>
      </c>
      <c r="E1258" t="s">
        <v>15</v>
      </c>
      <c r="F1258" t="s">
        <v>30</v>
      </c>
      <c r="G1258" t="s">
        <v>27</v>
      </c>
      <c r="H1258" s="1">
        <v>45264</v>
      </c>
      <c r="I1258" t="s">
        <v>34</v>
      </c>
      <c r="J1258">
        <v>55</v>
      </c>
      <c r="K1258">
        <v>5.3</v>
      </c>
      <c r="L1258">
        <v>324</v>
      </c>
      <c r="M1258">
        <v>56.18</v>
      </c>
      <c r="N1258" t="s">
        <v>48</v>
      </c>
      <c r="O1258">
        <v>3</v>
      </c>
      <c r="P1258" t="str" cm="1">
        <f t="array" ref="P1258">_xlfn.IFS(C1258&lt;25,"18-24", C1258&lt;=35,"25-35", C1258&lt;=50,"36-50",TRUE,"50+")</f>
        <v>25-35</v>
      </c>
      <c r="Q1258" t="str">
        <f t="shared" si="133"/>
        <v>new</v>
      </c>
      <c r="R1258" t="str">
        <f t="shared" si="134"/>
        <v>medium</v>
      </c>
      <c r="S1258" t="str">
        <f t="shared" si="135"/>
        <v>medium</v>
      </c>
      <c r="T1258" t="str">
        <f t="shared" si="136"/>
        <v>Dec</v>
      </c>
      <c r="U1258">
        <f t="shared" si="137"/>
        <v>2023</v>
      </c>
      <c r="V1258" t="str">
        <f t="shared" si="138"/>
        <v>5-10</v>
      </c>
      <c r="W1258" t="str">
        <f t="shared" si="139"/>
        <v>Slow</v>
      </c>
    </row>
    <row r="1259" spans="1:23" x14ac:dyDescent="0.3">
      <c r="A1259">
        <v>601258</v>
      </c>
      <c r="B1259">
        <v>30215</v>
      </c>
      <c r="C1259">
        <v>58</v>
      </c>
      <c r="D1259" t="s">
        <v>4</v>
      </c>
      <c r="E1259" t="s">
        <v>8</v>
      </c>
      <c r="F1259" t="s">
        <v>30</v>
      </c>
      <c r="G1259" t="s">
        <v>31</v>
      </c>
      <c r="H1259" s="1">
        <v>45428</v>
      </c>
      <c r="I1259" t="s">
        <v>34</v>
      </c>
      <c r="J1259">
        <v>62</v>
      </c>
      <c r="K1259">
        <v>9.1999999999999993</v>
      </c>
      <c r="L1259">
        <v>768.66</v>
      </c>
      <c r="M1259">
        <v>103.28</v>
      </c>
      <c r="N1259" t="s">
        <v>48</v>
      </c>
      <c r="O1259">
        <v>5</v>
      </c>
      <c r="P1259" t="str" cm="1">
        <f t="array" ref="P1259">_xlfn.IFS(C1259&lt;25,"18-24", C1259&lt;=35,"25-35", C1259&lt;=50,"36-50",TRUE,"50+")</f>
        <v>50+</v>
      </c>
      <c r="Q1259" t="str">
        <f t="shared" si="133"/>
        <v>new</v>
      </c>
      <c r="R1259" t="str">
        <f t="shared" si="134"/>
        <v>high value</v>
      </c>
      <c r="S1259" t="str">
        <f t="shared" si="135"/>
        <v>High</v>
      </c>
      <c r="T1259" t="str">
        <f t="shared" si="136"/>
        <v>May</v>
      </c>
      <c r="U1259">
        <f t="shared" si="137"/>
        <v>2024</v>
      </c>
      <c r="V1259" t="str">
        <f t="shared" si="138"/>
        <v>5-10</v>
      </c>
      <c r="W1259" t="str">
        <f t="shared" si="139"/>
        <v>Slow</v>
      </c>
    </row>
    <row r="1260" spans="1:23" x14ac:dyDescent="0.3">
      <c r="A1260">
        <v>601259</v>
      </c>
      <c r="B1260">
        <v>92876</v>
      </c>
      <c r="C1260">
        <v>39</v>
      </c>
      <c r="D1260" t="s">
        <v>7</v>
      </c>
      <c r="E1260" t="s">
        <v>8</v>
      </c>
      <c r="F1260" t="s">
        <v>28</v>
      </c>
      <c r="G1260" t="s">
        <v>29</v>
      </c>
      <c r="H1260" s="1">
        <v>45411</v>
      </c>
      <c r="I1260" t="s">
        <v>34</v>
      </c>
      <c r="J1260">
        <v>51</v>
      </c>
      <c r="K1260">
        <v>4.5999999999999996</v>
      </c>
      <c r="L1260">
        <v>1224.45</v>
      </c>
      <c r="M1260">
        <v>78.680000000000007</v>
      </c>
      <c r="N1260" t="s">
        <v>47</v>
      </c>
      <c r="O1260">
        <v>4</v>
      </c>
      <c r="P1260" t="str" cm="1">
        <f t="array" ref="P1260">_xlfn.IFS(C1260&lt;25,"18-24", C1260&lt;=35,"25-35", C1260&lt;=50,"36-50",TRUE,"50+")</f>
        <v>36-50</v>
      </c>
      <c r="Q1260" t="str">
        <f t="shared" si="133"/>
        <v>new</v>
      </c>
      <c r="R1260" t="str">
        <f t="shared" si="134"/>
        <v>high value</v>
      </c>
      <c r="S1260" t="str">
        <f t="shared" si="135"/>
        <v>medium</v>
      </c>
      <c r="T1260" t="str">
        <f t="shared" si="136"/>
        <v>Apr</v>
      </c>
      <c r="U1260">
        <f t="shared" si="137"/>
        <v>2024</v>
      </c>
      <c r="V1260" t="str">
        <f t="shared" si="138"/>
        <v>0-5</v>
      </c>
      <c r="W1260" t="str">
        <f t="shared" si="139"/>
        <v>Slow</v>
      </c>
    </row>
    <row r="1261" spans="1:23" x14ac:dyDescent="0.3">
      <c r="A1261">
        <v>601260</v>
      </c>
      <c r="B1261">
        <v>97694</v>
      </c>
      <c r="C1261">
        <v>47</v>
      </c>
      <c r="D1261" t="s">
        <v>7</v>
      </c>
      <c r="E1261" t="s">
        <v>11</v>
      </c>
      <c r="F1261" t="s">
        <v>22</v>
      </c>
      <c r="G1261" t="s">
        <v>21</v>
      </c>
      <c r="H1261" s="1">
        <v>44995</v>
      </c>
      <c r="I1261" t="s">
        <v>33</v>
      </c>
      <c r="J1261">
        <v>52</v>
      </c>
      <c r="K1261">
        <v>3.3</v>
      </c>
      <c r="L1261">
        <v>468.65</v>
      </c>
      <c r="M1261">
        <v>33.28</v>
      </c>
      <c r="N1261" t="s">
        <v>47</v>
      </c>
      <c r="O1261">
        <v>5</v>
      </c>
      <c r="P1261" t="str" cm="1">
        <f t="array" ref="P1261">_xlfn.IFS(C1261&lt;25,"18-24", C1261&lt;=35,"25-35", C1261&lt;=50,"36-50",TRUE,"50+")</f>
        <v>36-50</v>
      </c>
      <c r="Q1261" t="str">
        <f t="shared" si="133"/>
        <v>repeat</v>
      </c>
      <c r="R1261" t="str">
        <f t="shared" si="134"/>
        <v>medium</v>
      </c>
      <c r="S1261" t="str">
        <f t="shared" si="135"/>
        <v>High</v>
      </c>
      <c r="T1261" t="str">
        <f t="shared" si="136"/>
        <v>Mar</v>
      </c>
      <c r="U1261">
        <f t="shared" si="137"/>
        <v>2023</v>
      </c>
      <c r="V1261" t="str">
        <f t="shared" si="138"/>
        <v>0-5</v>
      </c>
      <c r="W1261" t="str">
        <f t="shared" si="139"/>
        <v>Slow</v>
      </c>
    </row>
    <row r="1262" spans="1:23" x14ac:dyDescent="0.3">
      <c r="A1262">
        <v>601261</v>
      </c>
      <c r="B1262">
        <v>97244</v>
      </c>
      <c r="C1262">
        <v>37</v>
      </c>
      <c r="D1262" t="s">
        <v>4</v>
      </c>
      <c r="E1262" t="s">
        <v>15</v>
      </c>
      <c r="F1262" t="s">
        <v>28</v>
      </c>
      <c r="G1262" t="s">
        <v>29</v>
      </c>
      <c r="H1262" s="1">
        <v>45481</v>
      </c>
      <c r="I1262" t="s">
        <v>33</v>
      </c>
      <c r="J1262">
        <v>85</v>
      </c>
      <c r="K1262">
        <v>1.6</v>
      </c>
      <c r="L1262">
        <v>548.78</v>
      </c>
      <c r="M1262">
        <v>105.6</v>
      </c>
      <c r="N1262" t="s">
        <v>47</v>
      </c>
      <c r="O1262">
        <v>4</v>
      </c>
      <c r="P1262" t="str" cm="1">
        <f t="array" ref="P1262">_xlfn.IFS(C1262&lt;25,"18-24", C1262&lt;=35,"25-35", C1262&lt;=50,"36-50",TRUE,"50+")</f>
        <v>36-50</v>
      </c>
      <c r="Q1262" t="str">
        <f t="shared" si="133"/>
        <v>new</v>
      </c>
      <c r="R1262" t="str">
        <f t="shared" si="134"/>
        <v>high value</v>
      </c>
      <c r="S1262" t="str">
        <f t="shared" si="135"/>
        <v>medium</v>
      </c>
      <c r="T1262" t="str">
        <f t="shared" si="136"/>
        <v>Jul</v>
      </c>
      <c r="U1262">
        <f t="shared" si="137"/>
        <v>2024</v>
      </c>
      <c r="V1262" t="str">
        <f t="shared" si="138"/>
        <v>0-5</v>
      </c>
      <c r="W1262" t="str">
        <f t="shared" si="139"/>
        <v>Slow</v>
      </c>
    </row>
    <row r="1263" spans="1:23" x14ac:dyDescent="0.3">
      <c r="A1263">
        <v>601262</v>
      </c>
      <c r="B1263">
        <v>49751</v>
      </c>
      <c r="C1263">
        <v>36</v>
      </c>
      <c r="D1263" t="s">
        <v>7</v>
      </c>
      <c r="E1263" t="s">
        <v>13</v>
      </c>
      <c r="F1263" t="s">
        <v>30</v>
      </c>
      <c r="G1263" t="s">
        <v>23</v>
      </c>
      <c r="H1263" s="1">
        <v>45374</v>
      </c>
      <c r="I1263" t="s">
        <v>33</v>
      </c>
      <c r="J1263">
        <v>63</v>
      </c>
      <c r="K1263">
        <v>4.5</v>
      </c>
      <c r="L1263">
        <v>977.09</v>
      </c>
      <c r="M1263">
        <v>101.58</v>
      </c>
      <c r="N1263" t="s">
        <v>49</v>
      </c>
      <c r="O1263">
        <v>4</v>
      </c>
      <c r="P1263" t="str" cm="1">
        <f t="array" ref="P1263">_xlfn.IFS(C1263&lt;25,"18-24", C1263&lt;=35,"25-35", C1263&lt;=50,"36-50",TRUE,"50+")</f>
        <v>36-50</v>
      </c>
      <c r="Q1263" t="str">
        <f t="shared" si="133"/>
        <v>repeat</v>
      </c>
      <c r="R1263" t="str">
        <f t="shared" si="134"/>
        <v>high value</v>
      </c>
      <c r="S1263" t="str">
        <f t="shared" si="135"/>
        <v>medium</v>
      </c>
      <c r="T1263" t="str">
        <f t="shared" si="136"/>
        <v>Mar</v>
      </c>
      <c r="U1263">
        <f t="shared" si="137"/>
        <v>2024</v>
      </c>
      <c r="V1263" t="str">
        <f t="shared" si="138"/>
        <v>0-5</v>
      </c>
      <c r="W1263" t="str">
        <f t="shared" si="139"/>
        <v>Slow</v>
      </c>
    </row>
    <row r="1264" spans="1:23" x14ac:dyDescent="0.3">
      <c r="A1264">
        <v>601263</v>
      </c>
      <c r="B1264">
        <v>71552</v>
      </c>
      <c r="C1264">
        <v>40</v>
      </c>
      <c r="D1264" t="s">
        <v>4</v>
      </c>
      <c r="E1264" t="s">
        <v>8</v>
      </c>
      <c r="F1264" t="s">
        <v>32</v>
      </c>
      <c r="G1264" t="s">
        <v>31</v>
      </c>
      <c r="H1264" s="1">
        <v>45425</v>
      </c>
      <c r="I1264" t="s">
        <v>33</v>
      </c>
      <c r="J1264">
        <v>46</v>
      </c>
      <c r="K1264">
        <v>3</v>
      </c>
      <c r="L1264">
        <v>1042.48</v>
      </c>
      <c r="M1264">
        <v>30.37</v>
      </c>
      <c r="N1264" t="s">
        <v>48</v>
      </c>
      <c r="O1264">
        <v>3</v>
      </c>
      <c r="P1264" t="str" cm="1">
        <f t="array" ref="P1264">_xlfn.IFS(C1264&lt;25,"18-24", C1264&lt;=35,"25-35", C1264&lt;=50,"36-50",TRUE,"50+")</f>
        <v>36-50</v>
      </c>
      <c r="Q1264" t="str">
        <f t="shared" si="133"/>
        <v>new</v>
      </c>
      <c r="R1264" t="str">
        <f t="shared" si="134"/>
        <v>high value</v>
      </c>
      <c r="S1264" t="str">
        <f t="shared" si="135"/>
        <v>medium</v>
      </c>
      <c r="T1264" t="str">
        <f t="shared" si="136"/>
        <v>May</v>
      </c>
      <c r="U1264">
        <f t="shared" si="137"/>
        <v>2024</v>
      </c>
      <c r="V1264" t="str">
        <f t="shared" si="138"/>
        <v>0-5</v>
      </c>
      <c r="W1264" t="str">
        <f t="shared" si="139"/>
        <v>Slow</v>
      </c>
    </row>
    <row r="1265" spans="1:23" x14ac:dyDescent="0.3">
      <c r="A1265">
        <v>601264</v>
      </c>
      <c r="B1265">
        <v>39589</v>
      </c>
      <c r="C1265">
        <v>52</v>
      </c>
      <c r="D1265" t="s">
        <v>4</v>
      </c>
      <c r="E1265" t="s">
        <v>16</v>
      </c>
      <c r="F1265" t="s">
        <v>19</v>
      </c>
      <c r="G1265" t="s">
        <v>29</v>
      </c>
      <c r="H1265" s="1">
        <v>45166</v>
      </c>
      <c r="I1265" t="s">
        <v>34</v>
      </c>
      <c r="J1265">
        <v>33</v>
      </c>
      <c r="K1265">
        <v>11.1</v>
      </c>
      <c r="L1265">
        <v>363.69</v>
      </c>
      <c r="M1265">
        <v>109.81</v>
      </c>
      <c r="N1265" t="s">
        <v>49</v>
      </c>
      <c r="O1265">
        <v>1</v>
      </c>
      <c r="P1265" t="str" cm="1">
        <f t="array" ref="P1265">_xlfn.IFS(C1265&lt;25,"18-24", C1265&lt;=35,"25-35", C1265&lt;=50,"36-50",TRUE,"50+")</f>
        <v>50+</v>
      </c>
      <c r="Q1265" t="str">
        <f t="shared" si="133"/>
        <v>new</v>
      </c>
      <c r="R1265" t="str">
        <f t="shared" si="134"/>
        <v>medium</v>
      </c>
      <c r="S1265" t="str">
        <f t="shared" si="135"/>
        <v>Low</v>
      </c>
      <c r="T1265" t="str">
        <f t="shared" si="136"/>
        <v>Aug</v>
      </c>
      <c r="U1265">
        <f t="shared" si="137"/>
        <v>2023</v>
      </c>
      <c r="V1265" t="str">
        <f t="shared" si="138"/>
        <v>10-15</v>
      </c>
      <c r="W1265" t="str">
        <f t="shared" si="139"/>
        <v>Medium</v>
      </c>
    </row>
    <row r="1266" spans="1:23" x14ac:dyDescent="0.3">
      <c r="A1266">
        <v>601265</v>
      </c>
      <c r="B1266">
        <v>75723</v>
      </c>
      <c r="C1266">
        <v>20</v>
      </c>
      <c r="D1266" t="s">
        <v>4</v>
      </c>
      <c r="E1266" t="s">
        <v>13</v>
      </c>
      <c r="F1266" t="s">
        <v>22</v>
      </c>
      <c r="G1266" t="s">
        <v>21</v>
      </c>
      <c r="H1266" s="1">
        <v>44874</v>
      </c>
      <c r="I1266" t="s">
        <v>34</v>
      </c>
      <c r="J1266">
        <v>70</v>
      </c>
      <c r="K1266">
        <v>1.4</v>
      </c>
      <c r="L1266">
        <v>1386.64</v>
      </c>
      <c r="M1266">
        <v>41.87</v>
      </c>
      <c r="N1266" t="s">
        <v>49</v>
      </c>
      <c r="O1266">
        <v>5</v>
      </c>
      <c r="P1266" t="str" cm="1">
        <f t="array" ref="P1266">_xlfn.IFS(C1266&lt;25,"18-24", C1266&lt;=35,"25-35", C1266&lt;=50,"36-50",TRUE,"50+")</f>
        <v>18-24</v>
      </c>
      <c r="Q1266" t="str">
        <f t="shared" si="133"/>
        <v>new</v>
      </c>
      <c r="R1266" t="str">
        <f t="shared" si="134"/>
        <v>high value</v>
      </c>
      <c r="S1266" t="str">
        <f t="shared" si="135"/>
        <v>High</v>
      </c>
      <c r="T1266" t="str">
        <f t="shared" si="136"/>
        <v>Nov</v>
      </c>
      <c r="U1266">
        <f t="shared" si="137"/>
        <v>2022</v>
      </c>
      <c r="V1266" t="str">
        <f t="shared" si="138"/>
        <v>0-5</v>
      </c>
      <c r="W1266" t="str">
        <f t="shared" si="139"/>
        <v>Slow</v>
      </c>
    </row>
    <row r="1267" spans="1:23" x14ac:dyDescent="0.3">
      <c r="A1267">
        <v>601266</v>
      </c>
      <c r="B1267">
        <v>53293</v>
      </c>
      <c r="C1267">
        <v>37</v>
      </c>
      <c r="D1267" t="s">
        <v>4</v>
      </c>
      <c r="E1267" t="s">
        <v>11</v>
      </c>
      <c r="F1267" t="s">
        <v>30</v>
      </c>
      <c r="G1267" t="s">
        <v>31</v>
      </c>
      <c r="H1267" s="1">
        <v>44637</v>
      </c>
      <c r="I1267" t="s">
        <v>33</v>
      </c>
      <c r="J1267">
        <v>76</v>
      </c>
      <c r="K1267">
        <v>9.8000000000000007</v>
      </c>
      <c r="L1267">
        <v>1181.42</v>
      </c>
      <c r="M1267">
        <v>91.5</v>
      </c>
      <c r="N1267" t="s">
        <v>48</v>
      </c>
      <c r="O1267">
        <v>4</v>
      </c>
      <c r="P1267" t="str" cm="1">
        <f t="array" ref="P1267">_xlfn.IFS(C1267&lt;25,"18-24", C1267&lt;=35,"25-35", C1267&lt;=50,"36-50",TRUE,"50+")</f>
        <v>36-50</v>
      </c>
      <c r="Q1267" t="str">
        <f t="shared" si="133"/>
        <v>new</v>
      </c>
      <c r="R1267" t="str">
        <f t="shared" si="134"/>
        <v>high value</v>
      </c>
      <c r="S1267" t="str">
        <f t="shared" si="135"/>
        <v>medium</v>
      </c>
      <c r="T1267" t="str">
        <f t="shared" si="136"/>
        <v>Mar</v>
      </c>
      <c r="U1267">
        <f t="shared" si="137"/>
        <v>2022</v>
      </c>
      <c r="V1267" t="str">
        <f t="shared" si="138"/>
        <v>5-10</v>
      </c>
      <c r="W1267" t="str">
        <f t="shared" si="139"/>
        <v>Slow</v>
      </c>
    </row>
    <row r="1268" spans="1:23" x14ac:dyDescent="0.3">
      <c r="A1268">
        <v>601267</v>
      </c>
      <c r="B1268">
        <v>95128</v>
      </c>
      <c r="C1268">
        <v>39</v>
      </c>
      <c r="D1268" t="s">
        <v>4</v>
      </c>
      <c r="E1268" t="s">
        <v>15</v>
      </c>
      <c r="F1268" t="s">
        <v>24</v>
      </c>
      <c r="G1268" t="s">
        <v>31</v>
      </c>
      <c r="H1268" s="1">
        <v>45052</v>
      </c>
      <c r="I1268" t="s">
        <v>33</v>
      </c>
      <c r="J1268">
        <v>24</v>
      </c>
      <c r="K1268">
        <v>7.3</v>
      </c>
      <c r="L1268">
        <v>619.29</v>
      </c>
      <c r="M1268">
        <v>73.45</v>
      </c>
      <c r="N1268" t="s">
        <v>47</v>
      </c>
      <c r="O1268">
        <v>3</v>
      </c>
      <c r="P1268" t="str" cm="1">
        <f t="array" ref="P1268">_xlfn.IFS(C1268&lt;25,"18-24", C1268&lt;=35,"25-35", C1268&lt;=50,"36-50",TRUE,"50+")</f>
        <v>36-50</v>
      </c>
      <c r="Q1268" t="str">
        <f t="shared" si="133"/>
        <v>repeat</v>
      </c>
      <c r="R1268" t="str">
        <f t="shared" si="134"/>
        <v>high value</v>
      </c>
      <c r="S1268" t="str">
        <f t="shared" si="135"/>
        <v>medium</v>
      </c>
      <c r="T1268" t="str">
        <f t="shared" si="136"/>
        <v>May</v>
      </c>
      <c r="U1268">
        <f t="shared" si="137"/>
        <v>2023</v>
      </c>
      <c r="V1268" t="str">
        <f t="shared" si="138"/>
        <v>5-10</v>
      </c>
      <c r="W1268" t="str">
        <f t="shared" si="139"/>
        <v>Fast</v>
      </c>
    </row>
    <row r="1269" spans="1:23" x14ac:dyDescent="0.3">
      <c r="A1269">
        <v>601268</v>
      </c>
      <c r="B1269">
        <v>53783</v>
      </c>
      <c r="C1269">
        <v>41</v>
      </c>
      <c r="D1269" t="s">
        <v>4</v>
      </c>
      <c r="E1269" t="s">
        <v>11</v>
      </c>
      <c r="F1269" t="s">
        <v>24</v>
      </c>
      <c r="G1269" t="s">
        <v>27</v>
      </c>
      <c r="H1269" s="1">
        <v>44996</v>
      </c>
      <c r="I1269" t="s">
        <v>33</v>
      </c>
      <c r="J1269">
        <v>55</v>
      </c>
      <c r="K1269">
        <v>9.1999999999999993</v>
      </c>
      <c r="L1269">
        <v>833.15</v>
      </c>
      <c r="M1269">
        <v>46.59</v>
      </c>
      <c r="N1269" t="s">
        <v>47</v>
      </c>
      <c r="O1269">
        <v>1</v>
      </c>
      <c r="P1269" t="str" cm="1">
        <f t="array" ref="P1269">_xlfn.IFS(C1269&lt;25,"18-24", C1269&lt;=35,"25-35", C1269&lt;=50,"36-50",TRUE,"50+")</f>
        <v>36-50</v>
      </c>
      <c r="Q1269" t="str">
        <f t="shared" si="133"/>
        <v>new</v>
      </c>
      <c r="R1269" t="str">
        <f t="shared" si="134"/>
        <v>high value</v>
      </c>
      <c r="S1269" t="str">
        <f t="shared" si="135"/>
        <v>Low</v>
      </c>
      <c r="T1269" t="str">
        <f t="shared" si="136"/>
        <v>Mar</v>
      </c>
      <c r="U1269">
        <f t="shared" si="137"/>
        <v>2023</v>
      </c>
      <c r="V1269" t="str">
        <f t="shared" si="138"/>
        <v>5-10</v>
      </c>
      <c r="W1269" t="str">
        <f t="shared" si="139"/>
        <v>Slow</v>
      </c>
    </row>
    <row r="1270" spans="1:23" x14ac:dyDescent="0.3">
      <c r="A1270">
        <v>601269</v>
      </c>
      <c r="B1270">
        <v>38399</v>
      </c>
      <c r="C1270">
        <v>19</v>
      </c>
      <c r="D1270" t="s">
        <v>7</v>
      </c>
      <c r="E1270" t="s">
        <v>5</v>
      </c>
      <c r="F1270" t="s">
        <v>32</v>
      </c>
      <c r="G1270" t="s">
        <v>29</v>
      </c>
      <c r="H1270" s="1">
        <v>44817</v>
      </c>
      <c r="I1270" t="s">
        <v>33</v>
      </c>
      <c r="J1270">
        <v>64</v>
      </c>
      <c r="K1270">
        <v>13.7</v>
      </c>
      <c r="L1270">
        <v>702.94</v>
      </c>
      <c r="M1270">
        <v>96.99</v>
      </c>
      <c r="N1270" t="s">
        <v>50</v>
      </c>
      <c r="O1270">
        <v>3</v>
      </c>
      <c r="P1270" t="str" cm="1">
        <f t="array" ref="P1270">_xlfn.IFS(C1270&lt;25,"18-24", C1270&lt;=35,"25-35", C1270&lt;=50,"36-50",TRUE,"50+")</f>
        <v>18-24</v>
      </c>
      <c r="Q1270" t="str">
        <f t="shared" si="133"/>
        <v>new</v>
      </c>
      <c r="R1270" t="str">
        <f t="shared" si="134"/>
        <v>high value</v>
      </c>
      <c r="S1270" t="str">
        <f t="shared" si="135"/>
        <v>medium</v>
      </c>
      <c r="T1270" t="str">
        <f t="shared" si="136"/>
        <v>Sep</v>
      </c>
      <c r="U1270">
        <f t="shared" si="137"/>
        <v>2022</v>
      </c>
      <c r="V1270" t="str">
        <f t="shared" si="138"/>
        <v>10-15</v>
      </c>
      <c r="W1270" t="str">
        <f t="shared" si="139"/>
        <v>Slow</v>
      </c>
    </row>
    <row r="1271" spans="1:23" x14ac:dyDescent="0.3">
      <c r="A1271">
        <v>601270</v>
      </c>
      <c r="B1271">
        <v>52544</v>
      </c>
      <c r="C1271">
        <v>38</v>
      </c>
      <c r="D1271" t="s">
        <v>7</v>
      </c>
      <c r="E1271" t="s">
        <v>8</v>
      </c>
      <c r="F1271" t="s">
        <v>26</v>
      </c>
      <c r="G1271" t="s">
        <v>25</v>
      </c>
      <c r="H1271" s="1">
        <v>45100</v>
      </c>
      <c r="I1271" t="s">
        <v>33</v>
      </c>
      <c r="J1271">
        <v>58</v>
      </c>
      <c r="K1271">
        <v>9.1999999999999993</v>
      </c>
      <c r="L1271">
        <v>590.97</v>
      </c>
      <c r="M1271">
        <v>67.34</v>
      </c>
      <c r="N1271" t="s">
        <v>48</v>
      </c>
      <c r="O1271">
        <v>4</v>
      </c>
      <c r="P1271" t="str" cm="1">
        <f t="array" ref="P1271">_xlfn.IFS(C1271&lt;25,"18-24", C1271&lt;=35,"25-35", C1271&lt;=50,"36-50",TRUE,"50+")</f>
        <v>36-50</v>
      </c>
      <c r="Q1271" t="str">
        <f t="shared" si="133"/>
        <v>new</v>
      </c>
      <c r="R1271" t="str">
        <f t="shared" si="134"/>
        <v>high value</v>
      </c>
      <c r="S1271" t="str">
        <f t="shared" si="135"/>
        <v>medium</v>
      </c>
      <c r="T1271" t="str">
        <f t="shared" si="136"/>
        <v>Jun</v>
      </c>
      <c r="U1271">
        <f t="shared" si="137"/>
        <v>2023</v>
      </c>
      <c r="V1271" t="str">
        <f t="shared" si="138"/>
        <v>5-10</v>
      </c>
      <c r="W1271" t="str">
        <f t="shared" si="139"/>
        <v>Slow</v>
      </c>
    </row>
    <row r="1272" spans="1:23" x14ac:dyDescent="0.3">
      <c r="A1272">
        <v>601271</v>
      </c>
      <c r="B1272">
        <v>68197</v>
      </c>
      <c r="C1272">
        <v>58</v>
      </c>
      <c r="D1272" t="s">
        <v>7</v>
      </c>
      <c r="E1272" t="s">
        <v>16</v>
      </c>
      <c r="F1272" t="s">
        <v>32</v>
      </c>
      <c r="G1272" t="s">
        <v>23</v>
      </c>
      <c r="H1272" s="1">
        <v>45248</v>
      </c>
      <c r="I1272" t="s">
        <v>34</v>
      </c>
      <c r="J1272">
        <v>58</v>
      </c>
      <c r="K1272">
        <v>9.5</v>
      </c>
      <c r="L1272">
        <v>394.15</v>
      </c>
      <c r="M1272">
        <v>97.13</v>
      </c>
      <c r="N1272" t="s">
        <v>47</v>
      </c>
      <c r="O1272">
        <v>1</v>
      </c>
      <c r="P1272" t="str" cm="1">
        <f t="array" ref="P1272">_xlfn.IFS(C1272&lt;25,"18-24", C1272&lt;=35,"25-35", C1272&lt;=50,"36-50",TRUE,"50+")</f>
        <v>50+</v>
      </c>
      <c r="Q1272" t="str">
        <f t="shared" si="133"/>
        <v>new</v>
      </c>
      <c r="R1272" t="str">
        <f t="shared" si="134"/>
        <v>medium</v>
      </c>
      <c r="S1272" t="str">
        <f t="shared" si="135"/>
        <v>Low</v>
      </c>
      <c r="T1272" t="str">
        <f t="shared" si="136"/>
        <v>Nov</v>
      </c>
      <c r="U1272">
        <f t="shared" si="137"/>
        <v>2023</v>
      </c>
      <c r="V1272" t="str">
        <f t="shared" si="138"/>
        <v>5-10</v>
      </c>
      <c r="W1272" t="str">
        <f t="shared" si="139"/>
        <v>Slow</v>
      </c>
    </row>
    <row r="1273" spans="1:23" x14ac:dyDescent="0.3">
      <c r="A1273">
        <v>601272</v>
      </c>
      <c r="B1273">
        <v>19818</v>
      </c>
      <c r="C1273">
        <v>46</v>
      </c>
      <c r="D1273" t="s">
        <v>4</v>
      </c>
      <c r="E1273" t="s">
        <v>8</v>
      </c>
      <c r="F1273" t="s">
        <v>24</v>
      </c>
      <c r="G1273" t="s">
        <v>25</v>
      </c>
      <c r="H1273" s="1">
        <v>45474</v>
      </c>
      <c r="I1273" t="s">
        <v>34</v>
      </c>
      <c r="J1273">
        <v>39</v>
      </c>
      <c r="K1273">
        <v>8.9</v>
      </c>
      <c r="L1273">
        <v>699.69</v>
      </c>
      <c r="M1273">
        <v>53.63</v>
      </c>
      <c r="N1273" t="s">
        <v>47</v>
      </c>
      <c r="O1273">
        <v>4</v>
      </c>
      <c r="P1273" t="str" cm="1">
        <f t="array" ref="P1273">_xlfn.IFS(C1273&lt;25,"18-24", C1273&lt;=35,"25-35", C1273&lt;=50,"36-50",TRUE,"50+")</f>
        <v>36-50</v>
      </c>
      <c r="Q1273" t="str">
        <f t="shared" si="133"/>
        <v>repeat</v>
      </c>
      <c r="R1273" t="str">
        <f t="shared" si="134"/>
        <v>high value</v>
      </c>
      <c r="S1273" t="str">
        <f t="shared" si="135"/>
        <v>medium</v>
      </c>
      <c r="T1273" t="str">
        <f t="shared" si="136"/>
        <v>Jul</v>
      </c>
      <c r="U1273">
        <f t="shared" si="137"/>
        <v>2024</v>
      </c>
      <c r="V1273" t="str">
        <f t="shared" si="138"/>
        <v>5-10</v>
      </c>
      <c r="W1273" t="str">
        <f t="shared" si="139"/>
        <v>Medium</v>
      </c>
    </row>
    <row r="1274" spans="1:23" x14ac:dyDescent="0.3">
      <c r="A1274">
        <v>601273</v>
      </c>
      <c r="B1274">
        <v>15836</v>
      </c>
      <c r="C1274">
        <v>23</v>
      </c>
      <c r="D1274" t="s">
        <v>7</v>
      </c>
      <c r="E1274" t="s">
        <v>8</v>
      </c>
      <c r="F1274" t="s">
        <v>28</v>
      </c>
      <c r="G1274" t="s">
        <v>27</v>
      </c>
      <c r="H1274" s="1">
        <v>44575</v>
      </c>
      <c r="I1274" t="s">
        <v>34</v>
      </c>
      <c r="J1274">
        <v>66</v>
      </c>
      <c r="K1274">
        <v>9.9</v>
      </c>
      <c r="L1274">
        <v>198.69</v>
      </c>
      <c r="M1274">
        <v>60.05</v>
      </c>
      <c r="N1274" t="s">
        <v>48</v>
      </c>
      <c r="O1274">
        <v>4</v>
      </c>
      <c r="P1274" t="str" cm="1">
        <f t="array" ref="P1274">_xlfn.IFS(C1274&lt;25,"18-24", C1274&lt;=35,"25-35", C1274&lt;=50,"36-50",TRUE,"50+")</f>
        <v>18-24</v>
      </c>
      <c r="Q1274" t="str">
        <f t="shared" si="133"/>
        <v>new</v>
      </c>
      <c r="R1274" t="str">
        <f t="shared" si="134"/>
        <v>low</v>
      </c>
      <c r="S1274" t="str">
        <f t="shared" si="135"/>
        <v>medium</v>
      </c>
      <c r="T1274" t="str">
        <f t="shared" si="136"/>
        <v>Jan</v>
      </c>
      <c r="U1274">
        <f t="shared" si="137"/>
        <v>2022</v>
      </c>
      <c r="V1274" t="str">
        <f t="shared" si="138"/>
        <v>5-10</v>
      </c>
      <c r="W1274" t="str">
        <f t="shared" si="139"/>
        <v>Slow</v>
      </c>
    </row>
    <row r="1275" spans="1:23" x14ac:dyDescent="0.3">
      <c r="A1275">
        <v>601274</v>
      </c>
      <c r="B1275">
        <v>18886</v>
      </c>
      <c r="C1275">
        <v>26</v>
      </c>
      <c r="D1275" t="s">
        <v>7</v>
      </c>
      <c r="E1275" t="s">
        <v>5</v>
      </c>
      <c r="F1275" t="s">
        <v>32</v>
      </c>
      <c r="G1275" t="s">
        <v>21</v>
      </c>
      <c r="H1275" s="1">
        <v>45221</v>
      </c>
      <c r="I1275" t="s">
        <v>34</v>
      </c>
      <c r="J1275">
        <v>44</v>
      </c>
      <c r="K1275">
        <v>14.5</v>
      </c>
      <c r="L1275">
        <v>556.47</v>
      </c>
      <c r="M1275">
        <v>28.44</v>
      </c>
      <c r="N1275" t="s">
        <v>49</v>
      </c>
      <c r="O1275">
        <v>2</v>
      </c>
      <c r="P1275" t="str" cm="1">
        <f t="array" ref="P1275">_xlfn.IFS(C1275&lt;25,"18-24", C1275&lt;=35,"25-35", C1275&lt;=50,"36-50",TRUE,"50+")</f>
        <v>25-35</v>
      </c>
      <c r="Q1275" t="str">
        <f t="shared" si="133"/>
        <v>new</v>
      </c>
      <c r="R1275" t="str">
        <f t="shared" si="134"/>
        <v>high value</v>
      </c>
      <c r="S1275" t="str">
        <f t="shared" si="135"/>
        <v>Low</v>
      </c>
      <c r="T1275" t="str">
        <f t="shared" si="136"/>
        <v>Oct</v>
      </c>
      <c r="U1275">
        <f t="shared" si="137"/>
        <v>2023</v>
      </c>
      <c r="V1275" t="str">
        <f t="shared" si="138"/>
        <v>10-15</v>
      </c>
      <c r="W1275" t="str">
        <f t="shared" si="139"/>
        <v>Medium</v>
      </c>
    </row>
    <row r="1276" spans="1:23" x14ac:dyDescent="0.3">
      <c r="A1276">
        <v>601275</v>
      </c>
      <c r="B1276">
        <v>40684</v>
      </c>
      <c r="C1276">
        <v>59</v>
      </c>
      <c r="D1276" t="s">
        <v>4</v>
      </c>
      <c r="E1276" t="s">
        <v>16</v>
      </c>
      <c r="F1276" t="s">
        <v>19</v>
      </c>
      <c r="G1276" t="s">
        <v>29</v>
      </c>
      <c r="H1276" s="1">
        <v>44671</v>
      </c>
      <c r="I1276" t="s">
        <v>33</v>
      </c>
      <c r="J1276">
        <v>56</v>
      </c>
      <c r="K1276">
        <v>8</v>
      </c>
      <c r="L1276">
        <v>1327.73</v>
      </c>
      <c r="M1276">
        <v>79.7</v>
      </c>
      <c r="N1276" t="s">
        <v>50</v>
      </c>
      <c r="O1276">
        <v>3</v>
      </c>
      <c r="P1276" t="str" cm="1">
        <f t="array" ref="P1276">_xlfn.IFS(C1276&lt;25,"18-24", C1276&lt;=35,"25-35", C1276&lt;=50,"36-50",TRUE,"50+")</f>
        <v>50+</v>
      </c>
      <c r="Q1276" t="str">
        <f t="shared" si="133"/>
        <v>new</v>
      </c>
      <c r="R1276" t="str">
        <f t="shared" si="134"/>
        <v>high value</v>
      </c>
      <c r="S1276" t="str">
        <f t="shared" si="135"/>
        <v>medium</v>
      </c>
      <c r="T1276" t="str">
        <f t="shared" si="136"/>
        <v>Apr</v>
      </c>
      <c r="U1276">
        <f t="shared" si="137"/>
        <v>2022</v>
      </c>
      <c r="V1276" t="str">
        <f t="shared" si="138"/>
        <v>5-10</v>
      </c>
      <c r="W1276" t="str">
        <f t="shared" si="139"/>
        <v>Slow</v>
      </c>
    </row>
    <row r="1277" spans="1:23" x14ac:dyDescent="0.3">
      <c r="A1277">
        <v>601276</v>
      </c>
      <c r="B1277">
        <v>34962</v>
      </c>
      <c r="C1277">
        <v>54</v>
      </c>
      <c r="D1277" t="s">
        <v>7</v>
      </c>
      <c r="E1277" t="s">
        <v>16</v>
      </c>
      <c r="F1277" t="s">
        <v>18</v>
      </c>
      <c r="G1277" t="s">
        <v>25</v>
      </c>
      <c r="H1277" s="1">
        <v>45239</v>
      </c>
      <c r="I1277" t="s">
        <v>33</v>
      </c>
      <c r="J1277">
        <v>47</v>
      </c>
      <c r="K1277">
        <v>8.3000000000000007</v>
      </c>
      <c r="L1277">
        <v>644.59</v>
      </c>
      <c r="M1277">
        <v>87.42</v>
      </c>
      <c r="N1277" t="s">
        <v>47</v>
      </c>
      <c r="O1277">
        <v>3</v>
      </c>
      <c r="P1277" t="str" cm="1">
        <f t="array" ref="P1277">_xlfn.IFS(C1277&lt;25,"18-24", C1277&lt;=35,"25-35", C1277&lt;=50,"36-50",TRUE,"50+")</f>
        <v>50+</v>
      </c>
      <c r="Q1277" t="str">
        <f t="shared" si="133"/>
        <v>new</v>
      </c>
      <c r="R1277" t="str">
        <f t="shared" si="134"/>
        <v>high value</v>
      </c>
      <c r="S1277" t="str">
        <f t="shared" si="135"/>
        <v>medium</v>
      </c>
      <c r="T1277" t="str">
        <f t="shared" si="136"/>
        <v>Nov</v>
      </c>
      <c r="U1277">
        <f t="shared" si="137"/>
        <v>2023</v>
      </c>
      <c r="V1277" t="str">
        <f t="shared" si="138"/>
        <v>5-10</v>
      </c>
      <c r="W1277" t="str">
        <f t="shared" si="139"/>
        <v>Slow</v>
      </c>
    </row>
    <row r="1278" spans="1:23" x14ac:dyDescent="0.3">
      <c r="A1278">
        <v>601277</v>
      </c>
      <c r="B1278">
        <v>70940</v>
      </c>
      <c r="C1278">
        <v>56</v>
      </c>
      <c r="D1278" t="s">
        <v>7</v>
      </c>
      <c r="E1278" t="s">
        <v>11</v>
      </c>
      <c r="F1278" t="s">
        <v>22</v>
      </c>
      <c r="G1278" t="s">
        <v>25</v>
      </c>
      <c r="H1278" s="1">
        <v>45217</v>
      </c>
      <c r="I1278" t="s">
        <v>34</v>
      </c>
      <c r="J1278">
        <v>48</v>
      </c>
      <c r="K1278">
        <v>7.8</v>
      </c>
      <c r="L1278">
        <v>489.59</v>
      </c>
      <c r="M1278">
        <v>41.27</v>
      </c>
      <c r="N1278" t="s">
        <v>50</v>
      </c>
      <c r="O1278">
        <v>1</v>
      </c>
      <c r="P1278" t="str" cm="1">
        <f t="array" ref="P1278">_xlfn.IFS(C1278&lt;25,"18-24", C1278&lt;=35,"25-35", C1278&lt;=50,"36-50",TRUE,"50+")</f>
        <v>50+</v>
      </c>
      <c r="Q1278" t="str">
        <f t="shared" si="133"/>
        <v>repeat</v>
      </c>
      <c r="R1278" t="str">
        <f t="shared" si="134"/>
        <v>medium</v>
      </c>
      <c r="S1278" t="str">
        <f t="shared" si="135"/>
        <v>Low</v>
      </c>
      <c r="T1278" t="str">
        <f t="shared" si="136"/>
        <v>Oct</v>
      </c>
      <c r="U1278">
        <f t="shared" si="137"/>
        <v>2023</v>
      </c>
      <c r="V1278" t="str">
        <f t="shared" si="138"/>
        <v>5-10</v>
      </c>
      <c r="W1278" t="str">
        <f t="shared" si="139"/>
        <v>Slow</v>
      </c>
    </row>
    <row r="1279" spans="1:23" x14ac:dyDescent="0.3">
      <c r="A1279">
        <v>601278</v>
      </c>
      <c r="B1279">
        <v>77119</v>
      </c>
      <c r="C1279">
        <v>29</v>
      </c>
      <c r="D1279" t="s">
        <v>7</v>
      </c>
      <c r="E1279" t="s">
        <v>8</v>
      </c>
      <c r="F1279" t="s">
        <v>22</v>
      </c>
      <c r="G1279" t="s">
        <v>29</v>
      </c>
      <c r="H1279" s="1">
        <v>45106</v>
      </c>
      <c r="I1279" t="s">
        <v>34</v>
      </c>
      <c r="J1279">
        <v>82</v>
      </c>
      <c r="K1279">
        <v>12.8</v>
      </c>
      <c r="L1279">
        <v>1110.69</v>
      </c>
      <c r="M1279">
        <v>105.64</v>
      </c>
      <c r="N1279" t="s">
        <v>47</v>
      </c>
      <c r="O1279">
        <v>4</v>
      </c>
      <c r="P1279" t="str" cm="1">
        <f t="array" ref="P1279">_xlfn.IFS(C1279&lt;25,"18-24", C1279&lt;=35,"25-35", C1279&lt;=50,"36-50",TRUE,"50+")</f>
        <v>25-35</v>
      </c>
      <c r="Q1279" t="str">
        <f t="shared" si="133"/>
        <v>new</v>
      </c>
      <c r="R1279" t="str">
        <f t="shared" si="134"/>
        <v>high value</v>
      </c>
      <c r="S1279" t="str">
        <f t="shared" si="135"/>
        <v>medium</v>
      </c>
      <c r="T1279" t="str">
        <f t="shared" si="136"/>
        <v>Jun</v>
      </c>
      <c r="U1279">
        <f t="shared" si="137"/>
        <v>2023</v>
      </c>
      <c r="V1279" t="str">
        <f t="shared" si="138"/>
        <v>10-15</v>
      </c>
      <c r="W1279" t="str">
        <f t="shared" si="139"/>
        <v>Slow</v>
      </c>
    </row>
    <row r="1280" spans="1:23" x14ac:dyDescent="0.3">
      <c r="A1280">
        <v>601279</v>
      </c>
      <c r="B1280">
        <v>47974</v>
      </c>
      <c r="C1280">
        <v>25</v>
      </c>
      <c r="D1280" t="s">
        <v>4</v>
      </c>
      <c r="E1280" t="s">
        <v>13</v>
      </c>
      <c r="F1280" t="s">
        <v>32</v>
      </c>
      <c r="G1280" t="s">
        <v>25</v>
      </c>
      <c r="H1280" s="1">
        <v>44580</v>
      </c>
      <c r="I1280" t="s">
        <v>33</v>
      </c>
      <c r="J1280">
        <v>77</v>
      </c>
      <c r="K1280">
        <v>6.9</v>
      </c>
      <c r="L1280">
        <v>1407.52</v>
      </c>
      <c r="M1280">
        <v>102.67</v>
      </c>
      <c r="N1280" t="s">
        <v>50</v>
      </c>
      <c r="O1280">
        <v>4</v>
      </c>
      <c r="P1280" t="str" cm="1">
        <f t="array" ref="P1280">_xlfn.IFS(C1280&lt;25,"18-24", C1280&lt;=35,"25-35", C1280&lt;=50,"36-50",TRUE,"50+")</f>
        <v>25-35</v>
      </c>
      <c r="Q1280" t="str">
        <f t="shared" si="133"/>
        <v>new</v>
      </c>
      <c r="R1280" t="str">
        <f t="shared" si="134"/>
        <v>high value</v>
      </c>
      <c r="S1280" t="str">
        <f t="shared" si="135"/>
        <v>medium</v>
      </c>
      <c r="T1280" t="str">
        <f t="shared" si="136"/>
        <v>Jan</v>
      </c>
      <c r="U1280">
        <f t="shared" si="137"/>
        <v>2022</v>
      </c>
      <c r="V1280" t="str">
        <f t="shared" si="138"/>
        <v>5-10</v>
      </c>
      <c r="W1280" t="str">
        <f t="shared" si="139"/>
        <v>Slow</v>
      </c>
    </row>
    <row r="1281" spans="1:23" x14ac:dyDescent="0.3">
      <c r="A1281">
        <v>601280</v>
      </c>
      <c r="B1281">
        <v>39866</v>
      </c>
      <c r="C1281">
        <v>35</v>
      </c>
      <c r="D1281" t="s">
        <v>4</v>
      </c>
      <c r="E1281" t="s">
        <v>5</v>
      </c>
      <c r="F1281" t="s">
        <v>22</v>
      </c>
      <c r="G1281" t="s">
        <v>27</v>
      </c>
      <c r="H1281" s="1">
        <v>44830</v>
      </c>
      <c r="I1281" t="s">
        <v>34</v>
      </c>
      <c r="J1281">
        <v>64</v>
      </c>
      <c r="K1281">
        <v>14.9</v>
      </c>
      <c r="L1281">
        <v>887.36</v>
      </c>
      <c r="M1281">
        <v>22.54</v>
      </c>
      <c r="N1281" t="s">
        <v>49</v>
      </c>
      <c r="O1281">
        <v>4</v>
      </c>
      <c r="P1281" t="str" cm="1">
        <f t="array" ref="P1281">_xlfn.IFS(C1281&lt;25,"18-24", C1281&lt;=35,"25-35", C1281&lt;=50,"36-50",TRUE,"50+")</f>
        <v>25-35</v>
      </c>
      <c r="Q1281" t="str">
        <f t="shared" si="133"/>
        <v>new</v>
      </c>
      <c r="R1281" t="str">
        <f t="shared" si="134"/>
        <v>high value</v>
      </c>
      <c r="S1281" t="str">
        <f t="shared" si="135"/>
        <v>medium</v>
      </c>
      <c r="T1281" t="str">
        <f t="shared" si="136"/>
        <v>Sep</v>
      </c>
      <c r="U1281">
        <f t="shared" si="137"/>
        <v>2022</v>
      </c>
      <c r="V1281" t="str">
        <f t="shared" si="138"/>
        <v>10-15</v>
      </c>
      <c r="W1281" t="str">
        <f t="shared" si="139"/>
        <v>Slow</v>
      </c>
    </row>
    <row r="1282" spans="1:23" x14ac:dyDescent="0.3">
      <c r="A1282">
        <v>601281</v>
      </c>
      <c r="B1282">
        <v>26083</v>
      </c>
      <c r="C1282">
        <v>30</v>
      </c>
      <c r="D1282" t="s">
        <v>7</v>
      </c>
      <c r="E1282" t="s">
        <v>8</v>
      </c>
      <c r="F1282" t="s">
        <v>18</v>
      </c>
      <c r="G1282" t="s">
        <v>27</v>
      </c>
      <c r="H1282" s="1">
        <v>45192</v>
      </c>
      <c r="I1282" t="s">
        <v>33</v>
      </c>
      <c r="J1282">
        <v>57</v>
      </c>
      <c r="K1282">
        <v>9.1999999999999993</v>
      </c>
      <c r="L1282">
        <v>658.31</v>
      </c>
      <c r="M1282">
        <v>82.26</v>
      </c>
      <c r="N1282" t="s">
        <v>50</v>
      </c>
      <c r="O1282">
        <v>2</v>
      </c>
      <c r="P1282" t="str" cm="1">
        <f t="array" ref="P1282">_xlfn.IFS(C1282&lt;25,"18-24", C1282&lt;=35,"25-35", C1282&lt;=50,"36-50",TRUE,"50+")</f>
        <v>25-35</v>
      </c>
      <c r="Q1282" t="str">
        <f t="shared" si="133"/>
        <v>new</v>
      </c>
      <c r="R1282" t="str">
        <f t="shared" si="134"/>
        <v>high value</v>
      </c>
      <c r="S1282" t="str">
        <f t="shared" si="135"/>
        <v>Low</v>
      </c>
      <c r="T1282" t="str">
        <f t="shared" si="136"/>
        <v>Sep</v>
      </c>
      <c r="U1282">
        <f t="shared" si="137"/>
        <v>2023</v>
      </c>
      <c r="V1282" t="str">
        <f t="shared" si="138"/>
        <v>5-10</v>
      </c>
      <c r="W1282" t="str">
        <f t="shared" si="139"/>
        <v>Slow</v>
      </c>
    </row>
    <row r="1283" spans="1:23" x14ac:dyDescent="0.3">
      <c r="A1283">
        <v>601282</v>
      </c>
      <c r="B1283">
        <v>69188</v>
      </c>
      <c r="C1283">
        <v>60</v>
      </c>
      <c r="D1283" t="s">
        <v>4</v>
      </c>
      <c r="E1283" t="s">
        <v>16</v>
      </c>
      <c r="F1283" t="s">
        <v>22</v>
      </c>
      <c r="G1283" t="s">
        <v>21</v>
      </c>
      <c r="H1283" s="1">
        <v>45338</v>
      </c>
      <c r="I1283" t="s">
        <v>34</v>
      </c>
      <c r="J1283">
        <v>26</v>
      </c>
      <c r="K1283">
        <v>3.7</v>
      </c>
      <c r="L1283">
        <v>935.9</v>
      </c>
      <c r="M1283">
        <v>108.77</v>
      </c>
      <c r="N1283" t="s">
        <v>50</v>
      </c>
      <c r="O1283">
        <v>1</v>
      </c>
      <c r="P1283" t="str" cm="1">
        <f t="array" ref="P1283">_xlfn.IFS(C1283&lt;25,"18-24", C1283&lt;=35,"25-35", C1283&lt;=50,"36-50",TRUE,"50+")</f>
        <v>50+</v>
      </c>
      <c r="Q1283" t="str">
        <f t="shared" ref="Q1283:Q1346" si="140">IF(COUNTIF($B:$B,B1283)&gt;1,"repeat","new")</f>
        <v>new</v>
      </c>
      <c r="R1283" t="str">
        <f t="shared" ref="R1283:R1346" si="141">IF(L1283&gt;500,"high value",IF( L1283&gt;250,"medium","low"))</f>
        <v>high value</v>
      </c>
      <c r="S1283" t="str">
        <f t="shared" ref="S1283:S1346" si="142">IF(O1283&lt;=2,"Low",IF(O1283&lt;=4,"medium","High"))</f>
        <v>Low</v>
      </c>
      <c r="T1283" t="str">
        <f t="shared" ref="T1283:T1346" si="143">TEXT(H1283,"MMM")</f>
        <v>Feb</v>
      </c>
      <c r="U1283">
        <f t="shared" ref="U1283:U1346" si="144">YEAR(H1283)</f>
        <v>2024</v>
      </c>
      <c r="V1283" t="str">
        <f t="shared" ref="V1283:V1346" si="145">IF(K1283&lt;=5,"0-5",IF(K1283&lt;=10,"5-10",IF(K1283&lt;=15,"10-15","15+")))</f>
        <v>0-5</v>
      </c>
      <c r="W1283" t="str">
        <f t="shared" ref="W1283:W1346" si="146">IF(J1283&lt;=30,"Fast",IF(J1283&lt;=45,"Medium","Slow"))</f>
        <v>Fast</v>
      </c>
    </row>
    <row r="1284" spans="1:23" x14ac:dyDescent="0.3">
      <c r="A1284">
        <v>601283</v>
      </c>
      <c r="B1284">
        <v>68110</v>
      </c>
      <c r="C1284">
        <v>35</v>
      </c>
      <c r="D1284" t="s">
        <v>7</v>
      </c>
      <c r="E1284" t="s">
        <v>5</v>
      </c>
      <c r="F1284" t="s">
        <v>32</v>
      </c>
      <c r="G1284" t="s">
        <v>23</v>
      </c>
      <c r="H1284" s="1">
        <v>45493</v>
      </c>
      <c r="I1284" t="s">
        <v>34</v>
      </c>
      <c r="J1284">
        <v>49</v>
      </c>
      <c r="K1284">
        <v>13.4</v>
      </c>
      <c r="L1284">
        <v>1384.77</v>
      </c>
      <c r="M1284">
        <v>95.28</v>
      </c>
      <c r="N1284" t="s">
        <v>49</v>
      </c>
      <c r="O1284">
        <v>5</v>
      </c>
      <c r="P1284" t="str" cm="1">
        <f t="array" ref="P1284">_xlfn.IFS(C1284&lt;25,"18-24", C1284&lt;=35,"25-35", C1284&lt;=50,"36-50",TRUE,"50+")</f>
        <v>25-35</v>
      </c>
      <c r="Q1284" t="str">
        <f t="shared" si="140"/>
        <v>new</v>
      </c>
      <c r="R1284" t="str">
        <f t="shared" si="141"/>
        <v>high value</v>
      </c>
      <c r="S1284" t="str">
        <f t="shared" si="142"/>
        <v>High</v>
      </c>
      <c r="T1284" t="str">
        <f t="shared" si="143"/>
        <v>Jul</v>
      </c>
      <c r="U1284">
        <f t="shared" si="144"/>
        <v>2024</v>
      </c>
      <c r="V1284" t="str">
        <f t="shared" si="145"/>
        <v>10-15</v>
      </c>
      <c r="W1284" t="str">
        <f t="shared" si="146"/>
        <v>Slow</v>
      </c>
    </row>
    <row r="1285" spans="1:23" x14ac:dyDescent="0.3">
      <c r="A1285">
        <v>601284</v>
      </c>
      <c r="B1285">
        <v>95792</v>
      </c>
      <c r="C1285">
        <v>35</v>
      </c>
      <c r="D1285" t="s">
        <v>7</v>
      </c>
      <c r="E1285" t="s">
        <v>8</v>
      </c>
      <c r="F1285" t="s">
        <v>24</v>
      </c>
      <c r="G1285" t="s">
        <v>21</v>
      </c>
      <c r="H1285" s="1">
        <v>44851</v>
      </c>
      <c r="I1285" t="s">
        <v>34</v>
      </c>
      <c r="J1285">
        <v>28</v>
      </c>
      <c r="K1285">
        <v>4.8</v>
      </c>
      <c r="L1285">
        <v>1056.96</v>
      </c>
      <c r="M1285">
        <v>105.82</v>
      </c>
      <c r="N1285" t="s">
        <v>47</v>
      </c>
      <c r="O1285">
        <v>5</v>
      </c>
      <c r="P1285" t="str" cm="1">
        <f t="array" ref="P1285">_xlfn.IFS(C1285&lt;25,"18-24", C1285&lt;=35,"25-35", C1285&lt;=50,"36-50",TRUE,"50+")</f>
        <v>25-35</v>
      </c>
      <c r="Q1285" t="str">
        <f t="shared" si="140"/>
        <v>new</v>
      </c>
      <c r="R1285" t="str">
        <f t="shared" si="141"/>
        <v>high value</v>
      </c>
      <c r="S1285" t="str">
        <f t="shared" si="142"/>
        <v>High</v>
      </c>
      <c r="T1285" t="str">
        <f t="shared" si="143"/>
        <v>Oct</v>
      </c>
      <c r="U1285">
        <f t="shared" si="144"/>
        <v>2022</v>
      </c>
      <c r="V1285" t="str">
        <f t="shared" si="145"/>
        <v>0-5</v>
      </c>
      <c r="W1285" t="str">
        <f t="shared" si="146"/>
        <v>Fast</v>
      </c>
    </row>
    <row r="1286" spans="1:23" x14ac:dyDescent="0.3">
      <c r="A1286">
        <v>601285</v>
      </c>
      <c r="B1286">
        <v>28110</v>
      </c>
      <c r="C1286">
        <v>20</v>
      </c>
      <c r="D1286" t="s">
        <v>4</v>
      </c>
      <c r="E1286" t="s">
        <v>13</v>
      </c>
      <c r="F1286" t="s">
        <v>32</v>
      </c>
      <c r="G1286" t="s">
        <v>25</v>
      </c>
      <c r="H1286" s="1">
        <v>45138</v>
      </c>
      <c r="I1286" t="s">
        <v>33</v>
      </c>
      <c r="J1286">
        <v>35</v>
      </c>
      <c r="K1286">
        <v>13.8</v>
      </c>
      <c r="L1286">
        <v>965.05</v>
      </c>
      <c r="M1286">
        <v>82.34</v>
      </c>
      <c r="N1286" t="s">
        <v>49</v>
      </c>
      <c r="O1286">
        <v>5</v>
      </c>
      <c r="P1286" t="str" cm="1">
        <f t="array" ref="P1286">_xlfn.IFS(C1286&lt;25,"18-24", C1286&lt;=35,"25-35", C1286&lt;=50,"36-50",TRUE,"50+")</f>
        <v>18-24</v>
      </c>
      <c r="Q1286" t="str">
        <f t="shared" si="140"/>
        <v>new</v>
      </c>
      <c r="R1286" t="str">
        <f t="shared" si="141"/>
        <v>high value</v>
      </c>
      <c r="S1286" t="str">
        <f t="shared" si="142"/>
        <v>High</v>
      </c>
      <c r="T1286" t="str">
        <f t="shared" si="143"/>
        <v>Jul</v>
      </c>
      <c r="U1286">
        <f t="shared" si="144"/>
        <v>2023</v>
      </c>
      <c r="V1286" t="str">
        <f t="shared" si="145"/>
        <v>10-15</v>
      </c>
      <c r="W1286" t="str">
        <f t="shared" si="146"/>
        <v>Medium</v>
      </c>
    </row>
    <row r="1287" spans="1:23" x14ac:dyDescent="0.3">
      <c r="A1287">
        <v>601286</v>
      </c>
      <c r="B1287">
        <v>39644</v>
      </c>
      <c r="C1287">
        <v>27</v>
      </c>
      <c r="D1287" t="s">
        <v>7</v>
      </c>
      <c r="E1287" t="s">
        <v>8</v>
      </c>
      <c r="F1287" t="s">
        <v>30</v>
      </c>
      <c r="G1287" t="s">
        <v>25</v>
      </c>
      <c r="H1287" s="1">
        <v>45653</v>
      </c>
      <c r="I1287" t="s">
        <v>33</v>
      </c>
      <c r="J1287">
        <v>46</v>
      </c>
      <c r="K1287">
        <v>12.2</v>
      </c>
      <c r="L1287">
        <v>515.24</v>
      </c>
      <c r="M1287">
        <v>78.94</v>
      </c>
      <c r="N1287" t="s">
        <v>50</v>
      </c>
      <c r="O1287">
        <v>5</v>
      </c>
      <c r="P1287" t="str" cm="1">
        <f t="array" ref="P1287">_xlfn.IFS(C1287&lt;25,"18-24", C1287&lt;=35,"25-35", C1287&lt;=50,"36-50",TRUE,"50+")</f>
        <v>25-35</v>
      </c>
      <c r="Q1287" t="str">
        <f t="shared" si="140"/>
        <v>new</v>
      </c>
      <c r="R1287" t="str">
        <f t="shared" si="141"/>
        <v>high value</v>
      </c>
      <c r="S1287" t="str">
        <f t="shared" si="142"/>
        <v>High</v>
      </c>
      <c r="T1287" t="str">
        <f t="shared" si="143"/>
        <v>Dec</v>
      </c>
      <c r="U1287">
        <f t="shared" si="144"/>
        <v>2024</v>
      </c>
      <c r="V1287" t="str">
        <f t="shared" si="145"/>
        <v>10-15</v>
      </c>
      <c r="W1287" t="str">
        <f t="shared" si="146"/>
        <v>Slow</v>
      </c>
    </row>
    <row r="1288" spans="1:23" x14ac:dyDescent="0.3">
      <c r="A1288">
        <v>601287</v>
      </c>
      <c r="B1288">
        <v>14286</v>
      </c>
      <c r="C1288">
        <v>26</v>
      </c>
      <c r="D1288" t="s">
        <v>7</v>
      </c>
      <c r="E1288" t="s">
        <v>16</v>
      </c>
      <c r="F1288" t="s">
        <v>28</v>
      </c>
      <c r="G1288" t="s">
        <v>29</v>
      </c>
      <c r="H1288" s="1">
        <v>44614</v>
      </c>
      <c r="I1288" t="s">
        <v>34</v>
      </c>
      <c r="J1288">
        <v>86</v>
      </c>
      <c r="K1288">
        <v>8.1</v>
      </c>
      <c r="L1288">
        <v>1106.05</v>
      </c>
      <c r="M1288">
        <v>38.659999999999997</v>
      </c>
      <c r="N1288" t="s">
        <v>49</v>
      </c>
      <c r="O1288">
        <v>5</v>
      </c>
      <c r="P1288" t="str" cm="1">
        <f t="array" ref="P1288">_xlfn.IFS(C1288&lt;25,"18-24", C1288&lt;=35,"25-35", C1288&lt;=50,"36-50",TRUE,"50+")</f>
        <v>25-35</v>
      </c>
      <c r="Q1288" t="str">
        <f t="shared" si="140"/>
        <v>repeat</v>
      </c>
      <c r="R1288" t="str">
        <f t="shared" si="141"/>
        <v>high value</v>
      </c>
      <c r="S1288" t="str">
        <f t="shared" si="142"/>
        <v>High</v>
      </c>
      <c r="T1288" t="str">
        <f t="shared" si="143"/>
        <v>Feb</v>
      </c>
      <c r="U1288">
        <f t="shared" si="144"/>
        <v>2022</v>
      </c>
      <c r="V1288" t="str">
        <f t="shared" si="145"/>
        <v>5-10</v>
      </c>
      <c r="W1288" t="str">
        <f t="shared" si="146"/>
        <v>Slow</v>
      </c>
    </row>
    <row r="1289" spans="1:23" x14ac:dyDescent="0.3">
      <c r="A1289">
        <v>601288</v>
      </c>
      <c r="B1289">
        <v>47399</v>
      </c>
      <c r="C1289">
        <v>21</v>
      </c>
      <c r="D1289" t="s">
        <v>4</v>
      </c>
      <c r="E1289" t="s">
        <v>11</v>
      </c>
      <c r="F1289" t="s">
        <v>18</v>
      </c>
      <c r="G1289" t="s">
        <v>21</v>
      </c>
      <c r="H1289" s="1">
        <v>45306</v>
      </c>
      <c r="I1289" t="s">
        <v>33</v>
      </c>
      <c r="J1289">
        <v>83</v>
      </c>
      <c r="K1289">
        <v>2.2000000000000002</v>
      </c>
      <c r="L1289">
        <v>268.31</v>
      </c>
      <c r="M1289">
        <v>33.79</v>
      </c>
      <c r="N1289" t="s">
        <v>49</v>
      </c>
      <c r="O1289">
        <v>5</v>
      </c>
      <c r="P1289" t="str" cm="1">
        <f t="array" ref="P1289">_xlfn.IFS(C1289&lt;25,"18-24", C1289&lt;=35,"25-35", C1289&lt;=50,"36-50",TRUE,"50+")</f>
        <v>18-24</v>
      </c>
      <c r="Q1289" t="str">
        <f t="shared" si="140"/>
        <v>new</v>
      </c>
      <c r="R1289" t="str">
        <f t="shared" si="141"/>
        <v>medium</v>
      </c>
      <c r="S1289" t="str">
        <f t="shared" si="142"/>
        <v>High</v>
      </c>
      <c r="T1289" t="str">
        <f t="shared" si="143"/>
        <v>Jan</v>
      </c>
      <c r="U1289">
        <f t="shared" si="144"/>
        <v>2024</v>
      </c>
      <c r="V1289" t="str">
        <f t="shared" si="145"/>
        <v>0-5</v>
      </c>
      <c r="W1289" t="str">
        <f t="shared" si="146"/>
        <v>Slow</v>
      </c>
    </row>
    <row r="1290" spans="1:23" x14ac:dyDescent="0.3">
      <c r="A1290">
        <v>601289</v>
      </c>
      <c r="B1290">
        <v>56714</v>
      </c>
      <c r="C1290">
        <v>36</v>
      </c>
      <c r="D1290" t="s">
        <v>7</v>
      </c>
      <c r="E1290" t="s">
        <v>11</v>
      </c>
      <c r="F1290" t="s">
        <v>26</v>
      </c>
      <c r="G1290" t="s">
        <v>25</v>
      </c>
      <c r="H1290" s="1">
        <v>45331</v>
      </c>
      <c r="I1290" t="s">
        <v>34</v>
      </c>
      <c r="J1290">
        <v>23</v>
      </c>
      <c r="K1290">
        <v>2.2999999999999998</v>
      </c>
      <c r="L1290">
        <v>579.6</v>
      </c>
      <c r="M1290">
        <v>88.01</v>
      </c>
      <c r="N1290" t="s">
        <v>47</v>
      </c>
      <c r="O1290">
        <v>3</v>
      </c>
      <c r="P1290" t="str" cm="1">
        <f t="array" ref="P1290">_xlfn.IFS(C1290&lt;25,"18-24", C1290&lt;=35,"25-35", C1290&lt;=50,"36-50",TRUE,"50+")</f>
        <v>36-50</v>
      </c>
      <c r="Q1290" t="str">
        <f t="shared" si="140"/>
        <v>repeat</v>
      </c>
      <c r="R1290" t="str">
        <f t="shared" si="141"/>
        <v>high value</v>
      </c>
      <c r="S1290" t="str">
        <f t="shared" si="142"/>
        <v>medium</v>
      </c>
      <c r="T1290" t="str">
        <f t="shared" si="143"/>
        <v>Feb</v>
      </c>
      <c r="U1290">
        <f t="shared" si="144"/>
        <v>2024</v>
      </c>
      <c r="V1290" t="str">
        <f t="shared" si="145"/>
        <v>0-5</v>
      </c>
      <c r="W1290" t="str">
        <f t="shared" si="146"/>
        <v>Fast</v>
      </c>
    </row>
    <row r="1291" spans="1:23" x14ac:dyDescent="0.3">
      <c r="A1291">
        <v>601290</v>
      </c>
      <c r="B1291">
        <v>45468</v>
      </c>
      <c r="C1291">
        <v>39</v>
      </c>
      <c r="D1291" t="s">
        <v>7</v>
      </c>
      <c r="E1291" t="s">
        <v>8</v>
      </c>
      <c r="F1291" t="s">
        <v>22</v>
      </c>
      <c r="G1291" t="s">
        <v>31</v>
      </c>
      <c r="H1291" s="1">
        <v>45055</v>
      </c>
      <c r="I1291" t="s">
        <v>33</v>
      </c>
      <c r="J1291">
        <v>69</v>
      </c>
      <c r="K1291">
        <v>1</v>
      </c>
      <c r="L1291">
        <v>762.61</v>
      </c>
      <c r="M1291">
        <v>75.92</v>
      </c>
      <c r="N1291" t="s">
        <v>48</v>
      </c>
      <c r="O1291">
        <v>4</v>
      </c>
      <c r="P1291" t="str" cm="1">
        <f t="array" ref="P1291">_xlfn.IFS(C1291&lt;25,"18-24", C1291&lt;=35,"25-35", C1291&lt;=50,"36-50",TRUE,"50+")</f>
        <v>36-50</v>
      </c>
      <c r="Q1291" t="str">
        <f t="shared" si="140"/>
        <v>new</v>
      </c>
      <c r="R1291" t="str">
        <f t="shared" si="141"/>
        <v>high value</v>
      </c>
      <c r="S1291" t="str">
        <f t="shared" si="142"/>
        <v>medium</v>
      </c>
      <c r="T1291" t="str">
        <f t="shared" si="143"/>
        <v>May</v>
      </c>
      <c r="U1291">
        <f t="shared" si="144"/>
        <v>2023</v>
      </c>
      <c r="V1291" t="str">
        <f t="shared" si="145"/>
        <v>0-5</v>
      </c>
      <c r="W1291" t="str">
        <f t="shared" si="146"/>
        <v>Slow</v>
      </c>
    </row>
    <row r="1292" spans="1:23" x14ac:dyDescent="0.3">
      <c r="A1292">
        <v>601291</v>
      </c>
      <c r="B1292">
        <v>98534</v>
      </c>
      <c r="C1292">
        <v>59</v>
      </c>
      <c r="D1292" t="s">
        <v>4</v>
      </c>
      <c r="E1292" t="s">
        <v>5</v>
      </c>
      <c r="F1292" t="s">
        <v>22</v>
      </c>
      <c r="G1292" t="s">
        <v>31</v>
      </c>
      <c r="H1292" s="1">
        <v>45594</v>
      </c>
      <c r="I1292" t="s">
        <v>34</v>
      </c>
      <c r="J1292">
        <v>38</v>
      </c>
      <c r="K1292">
        <v>7.2</v>
      </c>
      <c r="L1292">
        <v>928.59</v>
      </c>
      <c r="M1292">
        <v>39.520000000000003</v>
      </c>
      <c r="N1292" t="s">
        <v>48</v>
      </c>
      <c r="O1292">
        <v>2</v>
      </c>
      <c r="P1292" t="str" cm="1">
        <f t="array" ref="P1292">_xlfn.IFS(C1292&lt;25,"18-24", C1292&lt;=35,"25-35", C1292&lt;=50,"36-50",TRUE,"50+")</f>
        <v>50+</v>
      </c>
      <c r="Q1292" t="str">
        <f t="shared" si="140"/>
        <v>new</v>
      </c>
      <c r="R1292" t="str">
        <f t="shared" si="141"/>
        <v>high value</v>
      </c>
      <c r="S1292" t="str">
        <f t="shared" si="142"/>
        <v>Low</v>
      </c>
      <c r="T1292" t="str">
        <f t="shared" si="143"/>
        <v>Oct</v>
      </c>
      <c r="U1292">
        <f t="shared" si="144"/>
        <v>2024</v>
      </c>
      <c r="V1292" t="str">
        <f t="shared" si="145"/>
        <v>5-10</v>
      </c>
      <c r="W1292" t="str">
        <f t="shared" si="146"/>
        <v>Medium</v>
      </c>
    </row>
    <row r="1293" spans="1:23" x14ac:dyDescent="0.3">
      <c r="A1293">
        <v>601292</v>
      </c>
      <c r="B1293">
        <v>98874</v>
      </c>
      <c r="C1293">
        <v>64</v>
      </c>
      <c r="D1293" t="s">
        <v>7</v>
      </c>
      <c r="E1293" t="s">
        <v>5</v>
      </c>
      <c r="F1293" t="s">
        <v>19</v>
      </c>
      <c r="G1293" t="s">
        <v>29</v>
      </c>
      <c r="H1293" s="1">
        <v>45151</v>
      </c>
      <c r="I1293" t="s">
        <v>34</v>
      </c>
      <c r="J1293">
        <v>41</v>
      </c>
      <c r="K1293">
        <v>14.8</v>
      </c>
      <c r="L1293">
        <v>664.11</v>
      </c>
      <c r="M1293">
        <v>51.18</v>
      </c>
      <c r="N1293" t="s">
        <v>49</v>
      </c>
      <c r="O1293">
        <v>2</v>
      </c>
      <c r="P1293" t="str" cm="1">
        <f t="array" ref="P1293">_xlfn.IFS(C1293&lt;25,"18-24", C1293&lt;=35,"25-35", C1293&lt;=50,"36-50",TRUE,"50+")</f>
        <v>50+</v>
      </c>
      <c r="Q1293" t="str">
        <f t="shared" si="140"/>
        <v>new</v>
      </c>
      <c r="R1293" t="str">
        <f t="shared" si="141"/>
        <v>high value</v>
      </c>
      <c r="S1293" t="str">
        <f t="shared" si="142"/>
        <v>Low</v>
      </c>
      <c r="T1293" t="str">
        <f t="shared" si="143"/>
        <v>Aug</v>
      </c>
      <c r="U1293">
        <f t="shared" si="144"/>
        <v>2023</v>
      </c>
      <c r="V1293" t="str">
        <f t="shared" si="145"/>
        <v>10-15</v>
      </c>
      <c r="W1293" t="str">
        <f t="shared" si="146"/>
        <v>Medium</v>
      </c>
    </row>
    <row r="1294" spans="1:23" x14ac:dyDescent="0.3">
      <c r="A1294">
        <v>601293</v>
      </c>
      <c r="B1294">
        <v>51003</v>
      </c>
      <c r="C1294">
        <v>31</v>
      </c>
      <c r="D1294" t="s">
        <v>4</v>
      </c>
      <c r="E1294" t="s">
        <v>16</v>
      </c>
      <c r="F1294" t="s">
        <v>32</v>
      </c>
      <c r="G1294" t="s">
        <v>27</v>
      </c>
      <c r="H1294" s="1">
        <v>45359</v>
      </c>
      <c r="I1294" t="s">
        <v>33</v>
      </c>
      <c r="J1294">
        <v>71</v>
      </c>
      <c r="K1294">
        <v>5.7</v>
      </c>
      <c r="L1294">
        <v>1280.08</v>
      </c>
      <c r="M1294">
        <v>59.36</v>
      </c>
      <c r="N1294" t="s">
        <v>49</v>
      </c>
      <c r="O1294">
        <v>2</v>
      </c>
      <c r="P1294" t="str" cm="1">
        <f t="array" ref="P1294">_xlfn.IFS(C1294&lt;25,"18-24", C1294&lt;=35,"25-35", C1294&lt;=50,"36-50",TRUE,"50+")</f>
        <v>25-35</v>
      </c>
      <c r="Q1294" t="str">
        <f t="shared" si="140"/>
        <v>new</v>
      </c>
      <c r="R1294" t="str">
        <f t="shared" si="141"/>
        <v>high value</v>
      </c>
      <c r="S1294" t="str">
        <f t="shared" si="142"/>
        <v>Low</v>
      </c>
      <c r="T1294" t="str">
        <f t="shared" si="143"/>
        <v>Mar</v>
      </c>
      <c r="U1294">
        <f t="shared" si="144"/>
        <v>2024</v>
      </c>
      <c r="V1294" t="str">
        <f t="shared" si="145"/>
        <v>5-10</v>
      </c>
      <c r="W1294" t="str">
        <f t="shared" si="146"/>
        <v>Slow</v>
      </c>
    </row>
    <row r="1295" spans="1:23" x14ac:dyDescent="0.3">
      <c r="A1295">
        <v>601294</v>
      </c>
      <c r="B1295">
        <v>52433</v>
      </c>
      <c r="C1295">
        <v>18</v>
      </c>
      <c r="D1295" t="s">
        <v>7</v>
      </c>
      <c r="E1295" t="s">
        <v>15</v>
      </c>
      <c r="F1295" t="s">
        <v>22</v>
      </c>
      <c r="G1295" t="s">
        <v>29</v>
      </c>
      <c r="H1295" s="1">
        <v>45432</v>
      </c>
      <c r="I1295" t="s">
        <v>33</v>
      </c>
      <c r="J1295">
        <v>75</v>
      </c>
      <c r="K1295">
        <v>4.2</v>
      </c>
      <c r="L1295">
        <v>1086.94</v>
      </c>
      <c r="M1295">
        <v>87.27</v>
      </c>
      <c r="N1295" t="s">
        <v>48</v>
      </c>
      <c r="O1295">
        <v>3</v>
      </c>
      <c r="P1295" t="str" cm="1">
        <f t="array" ref="P1295">_xlfn.IFS(C1295&lt;25,"18-24", C1295&lt;=35,"25-35", C1295&lt;=50,"36-50",TRUE,"50+")</f>
        <v>18-24</v>
      </c>
      <c r="Q1295" t="str">
        <f t="shared" si="140"/>
        <v>new</v>
      </c>
      <c r="R1295" t="str">
        <f t="shared" si="141"/>
        <v>high value</v>
      </c>
      <c r="S1295" t="str">
        <f t="shared" si="142"/>
        <v>medium</v>
      </c>
      <c r="T1295" t="str">
        <f t="shared" si="143"/>
        <v>May</v>
      </c>
      <c r="U1295">
        <f t="shared" si="144"/>
        <v>2024</v>
      </c>
      <c r="V1295" t="str">
        <f t="shared" si="145"/>
        <v>0-5</v>
      </c>
      <c r="W1295" t="str">
        <f t="shared" si="146"/>
        <v>Slow</v>
      </c>
    </row>
    <row r="1296" spans="1:23" x14ac:dyDescent="0.3">
      <c r="A1296">
        <v>601295</v>
      </c>
      <c r="B1296">
        <v>95833</v>
      </c>
      <c r="C1296">
        <v>46</v>
      </c>
      <c r="D1296" t="s">
        <v>7</v>
      </c>
      <c r="E1296" t="s">
        <v>5</v>
      </c>
      <c r="F1296" t="s">
        <v>32</v>
      </c>
      <c r="G1296" t="s">
        <v>31</v>
      </c>
      <c r="H1296" s="1">
        <v>45483</v>
      </c>
      <c r="I1296" t="s">
        <v>34</v>
      </c>
      <c r="J1296">
        <v>74</v>
      </c>
      <c r="K1296">
        <v>10</v>
      </c>
      <c r="L1296">
        <v>1004.08</v>
      </c>
      <c r="M1296">
        <v>61.37</v>
      </c>
      <c r="N1296" t="s">
        <v>47</v>
      </c>
      <c r="O1296">
        <v>1</v>
      </c>
      <c r="P1296" t="str" cm="1">
        <f t="array" ref="P1296">_xlfn.IFS(C1296&lt;25,"18-24", C1296&lt;=35,"25-35", C1296&lt;=50,"36-50",TRUE,"50+")</f>
        <v>36-50</v>
      </c>
      <c r="Q1296" t="str">
        <f t="shared" si="140"/>
        <v>repeat</v>
      </c>
      <c r="R1296" t="str">
        <f t="shared" si="141"/>
        <v>high value</v>
      </c>
      <c r="S1296" t="str">
        <f t="shared" si="142"/>
        <v>Low</v>
      </c>
      <c r="T1296" t="str">
        <f t="shared" si="143"/>
        <v>Jul</v>
      </c>
      <c r="U1296">
        <f t="shared" si="144"/>
        <v>2024</v>
      </c>
      <c r="V1296" t="str">
        <f t="shared" si="145"/>
        <v>5-10</v>
      </c>
      <c r="W1296" t="str">
        <f t="shared" si="146"/>
        <v>Slow</v>
      </c>
    </row>
    <row r="1297" spans="1:23" x14ac:dyDescent="0.3">
      <c r="A1297">
        <v>601296</v>
      </c>
      <c r="B1297">
        <v>18720</v>
      </c>
      <c r="C1297">
        <v>19</v>
      </c>
      <c r="D1297" t="s">
        <v>7</v>
      </c>
      <c r="E1297" t="s">
        <v>11</v>
      </c>
      <c r="F1297" t="s">
        <v>18</v>
      </c>
      <c r="G1297" t="s">
        <v>23</v>
      </c>
      <c r="H1297" s="1">
        <v>44797</v>
      </c>
      <c r="I1297" t="s">
        <v>34</v>
      </c>
      <c r="J1297">
        <v>80</v>
      </c>
      <c r="K1297">
        <v>6.5</v>
      </c>
      <c r="L1297">
        <v>377.71</v>
      </c>
      <c r="M1297">
        <v>47.48</v>
      </c>
      <c r="N1297" t="s">
        <v>48</v>
      </c>
      <c r="O1297">
        <v>1</v>
      </c>
      <c r="P1297" t="str" cm="1">
        <f t="array" ref="P1297">_xlfn.IFS(C1297&lt;25,"18-24", C1297&lt;=35,"25-35", C1297&lt;=50,"36-50",TRUE,"50+")</f>
        <v>18-24</v>
      </c>
      <c r="Q1297" t="str">
        <f t="shared" si="140"/>
        <v>new</v>
      </c>
      <c r="R1297" t="str">
        <f t="shared" si="141"/>
        <v>medium</v>
      </c>
      <c r="S1297" t="str">
        <f t="shared" si="142"/>
        <v>Low</v>
      </c>
      <c r="T1297" t="str">
        <f t="shared" si="143"/>
        <v>Aug</v>
      </c>
      <c r="U1297">
        <f t="shared" si="144"/>
        <v>2022</v>
      </c>
      <c r="V1297" t="str">
        <f t="shared" si="145"/>
        <v>5-10</v>
      </c>
      <c r="W1297" t="str">
        <f t="shared" si="146"/>
        <v>Slow</v>
      </c>
    </row>
    <row r="1298" spans="1:23" x14ac:dyDescent="0.3">
      <c r="A1298">
        <v>601297</v>
      </c>
      <c r="B1298">
        <v>19401</v>
      </c>
      <c r="C1298">
        <v>36</v>
      </c>
      <c r="D1298" t="s">
        <v>7</v>
      </c>
      <c r="E1298" t="s">
        <v>11</v>
      </c>
      <c r="F1298" t="s">
        <v>19</v>
      </c>
      <c r="G1298" t="s">
        <v>31</v>
      </c>
      <c r="H1298" s="1">
        <v>44866</v>
      </c>
      <c r="I1298" t="s">
        <v>33</v>
      </c>
      <c r="J1298">
        <v>38</v>
      </c>
      <c r="K1298">
        <v>5.0999999999999996</v>
      </c>
      <c r="L1298">
        <v>415.48</v>
      </c>
      <c r="M1298">
        <v>81.17</v>
      </c>
      <c r="N1298" t="s">
        <v>49</v>
      </c>
      <c r="O1298">
        <v>3</v>
      </c>
      <c r="P1298" t="str" cm="1">
        <f t="array" ref="P1298">_xlfn.IFS(C1298&lt;25,"18-24", C1298&lt;=35,"25-35", C1298&lt;=50,"36-50",TRUE,"50+")</f>
        <v>36-50</v>
      </c>
      <c r="Q1298" t="str">
        <f t="shared" si="140"/>
        <v>new</v>
      </c>
      <c r="R1298" t="str">
        <f t="shared" si="141"/>
        <v>medium</v>
      </c>
      <c r="S1298" t="str">
        <f t="shared" si="142"/>
        <v>medium</v>
      </c>
      <c r="T1298" t="str">
        <f t="shared" si="143"/>
        <v>Nov</v>
      </c>
      <c r="U1298">
        <f t="shared" si="144"/>
        <v>2022</v>
      </c>
      <c r="V1298" t="str">
        <f t="shared" si="145"/>
        <v>5-10</v>
      </c>
      <c r="W1298" t="str">
        <f t="shared" si="146"/>
        <v>Medium</v>
      </c>
    </row>
    <row r="1299" spans="1:23" x14ac:dyDescent="0.3">
      <c r="A1299">
        <v>601298</v>
      </c>
      <c r="B1299">
        <v>19868</v>
      </c>
      <c r="C1299">
        <v>31</v>
      </c>
      <c r="D1299" t="s">
        <v>7</v>
      </c>
      <c r="E1299" t="s">
        <v>5</v>
      </c>
      <c r="F1299" t="s">
        <v>30</v>
      </c>
      <c r="G1299" t="s">
        <v>31</v>
      </c>
      <c r="H1299" s="1">
        <v>45134</v>
      </c>
      <c r="I1299" t="s">
        <v>33</v>
      </c>
      <c r="J1299">
        <v>68</v>
      </c>
      <c r="K1299">
        <v>3.4</v>
      </c>
      <c r="L1299">
        <v>663.97</v>
      </c>
      <c r="M1299">
        <v>59.1</v>
      </c>
      <c r="N1299" t="s">
        <v>49</v>
      </c>
      <c r="O1299">
        <v>2</v>
      </c>
      <c r="P1299" t="str" cm="1">
        <f t="array" ref="P1299">_xlfn.IFS(C1299&lt;25,"18-24", C1299&lt;=35,"25-35", C1299&lt;=50,"36-50",TRUE,"50+")</f>
        <v>25-35</v>
      </c>
      <c r="Q1299" t="str">
        <f t="shared" si="140"/>
        <v>new</v>
      </c>
      <c r="R1299" t="str">
        <f t="shared" si="141"/>
        <v>high value</v>
      </c>
      <c r="S1299" t="str">
        <f t="shared" si="142"/>
        <v>Low</v>
      </c>
      <c r="T1299" t="str">
        <f t="shared" si="143"/>
        <v>Jul</v>
      </c>
      <c r="U1299">
        <f t="shared" si="144"/>
        <v>2023</v>
      </c>
      <c r="V1299" t="str">
        <f t="shared" si="145"/>
        <v>0-5</v>
      </c>
      <c r="W1299" t="str">
        <f t="shared" si="146"/>
        <v>Slow</v>
      </c>
    </row>
    <row r="1300" spans="1:23" x14ac:dyDescent="0.3">
      <c r="A1300">
        <v>601299</v>
      </c>
      <c r="B1300">
        <v>38728</v>
      </c>
      <c r="C1300">
        <v>36</v>
      </c>
      <c r="D1300" t="s">
        <v>7</v>
      </c>
      <c r="E1300" t="s">
        <v>13</v>
      </c>
      <c r="F1300" t="s">
        <v>24</v>
      </c>
      <c r="G1300" t="s">
        <v>25</v>
      </c>
      <c r="H1300" s="1">
        <v>44745</v>
      </c>
      <c r="I1300" t="s">
        <v>33</v>
      </c>
      <c r="J1300">
        <v>20</v>
      </c>
      <c r="K1300">
        <v>13.1</v>
      </c>
      <c r="L1300">
        <v>381.6</v>
      </c>
      <c r="M1300">
        <v>49.86</v>
      </c>
      <c r="N1300" t="s">
        <v>47</v>
      </c>
      <c r="O1300">
        <v>1</v>
      </c>
      <c r="P1300" t="str" cm="1">
        <f t="array" ref="P1300">_xlfn.IFS(C1300&lt;25,"18-24", C1300&lt;=35,"25-35", C1300&lt;=50,"36-50",TRUE,"50+")</f>
        <v>36-50</v>
      </c>
      <c r="Q1300" t="str">
        <f t="shared" si="140"/>
        <v>new</v>
      </c>
      <c r="R1300" t="str">
        <f t="shared" si="141"/>
        <v>medium</v>
      </c>
      <c r="S1300" t="str">
        <f t="shared" si="142"/>
        <v>Low</v>
      </c>
      <c r="T1300" t="str">
        <f t="shared" si="143"/>
        <v>Jul</v>
      </c>
      <c r="U1300">
        <f t="shared" si="144"/>
        <v>2022</v>
      </c>
      <c r="V1300" t="str">
        <f t="shared" si="145"/>
        <v>10-15</v>
      </c>
      <c r="W1300" t="str">
        <f t="shared" si="146"/>
        <v>Fast</v>
      </c>
    </row>
    <row r="1301" spans="1:23" x14ac:dyDescent="0.3">
      <c r="A1301">
        <v>601300</v>
      </c>
      <c r="B1301">
        <v>70286</v>
      </c>
      <c r="C1301">
        <v>57</v>
      </c>
      <c r="D1301" t="s">
        <v>4</v>
      </c>
      <c r="E1301" t="s">
        <v>5</v>
      </c>
      <c r="F1301" t="s">
        <v>30</v>
      </c>
      <c r="G1301" t="s">
        <v>25</v>
      </c>
      <c r="H1301" s="1">
        <v>45612</v>
      </c>
      <c r="I1301" t="s">
        <v>33</v>
      </c>
      <c r="J1301">
        <v>85</v>
      </c>
      <c r="K1301">
        <v>12.6</v>
      </c>
      <c r="L1301">
        <v>374.36</v>
      </c>
      <c r="M1301">
        <v>55.07</v>
      </c>
      <c r="N1301" t="s">
        <v>48</v>
      </c>
      <c r="O1301">
        <v>5</v>
      </c>
      <c r="P1301" t="str" cm="1">
        <f t="array" ref="P1301">_xlfn.IFS(C1301&lt;25,"18-24", C1301&lt;=35,"25-35", C1301&lt;=50,"36-50",TRUE,"50+")</f>
        <v>50+</v>
      </c>
      <c r="Q1301" t="str">
        <f t="shared" si="140"/>
        <v>new</v>
      </c>
      <c r="R1301" t="str">
        <f t="shared" si="141"/>
        <v>medium</v>
      </c>
      <c r="S1301" t="str">
        <f t="shared" si="142"/>
        <v>High</v>
      </c>
      <c r="T1301" t="str">
        <f t="shared" si="143"/>
        <v>Nov</v>
      </c>
      <c r="U1301">
        <f t="shared" si="144"/>
        <v>2024</v>
      </c>
      <c r="V1301" t="str">
        <f t="shared" si="145"/>
        <v>10-15</v>
      </c>
      <c r="W1301" t="str">
        <f t="shared" si="146"/>
        <v>Slow</v>
      </c>
    </row>
    <row r="1302" spans="1:23" x14ac:dyDescent="0.3">
      <c r="A1302">
        <v>601301</v>
      </c>
      <c r="B1302">
        <v>67679</v>
      </c>
      <c r="C1302">
        <v>39</v>
      </c>
      <c r="D1302" t="s">
        <v>4</v>
      </c>
      <c r="E1302" t="s">
        <v>8</v>
      </c>
      <c r="F1302" t="s">
        <v>19</v>
      </c>
      <c r="G1302" t="s">
        <v>25</v>
      </c>
      <c r="H1302" s="1">
        <v>44639</v>
      </c>
      <c r="I1302" t="s">
        <v>33</v>
      </c>
      <c r="J1302">
        <v>66</v>
      </c>
      <c r="K1302">
        <v>13.8</v>
      </c>
      <c r="L1302">
        <v>235.87</v>
      </c>
      <c r="M1302">
        <v>41.34</v>
      </c>
      <c r="N1302" t="s">
        <v>48</v>
      </c>
      <c r="O1302">
        <v>4</v>
      </c>
      <c r="P1302" t="str" cm="1">
        <f t="array" ref="P1302">_xlfn.IFS(C1302&lt;25,"18-24", C1302&lt;=35,"25-35", C1302&lt;=50,"36-50",TRUE,"50+")</f>
        <v>36-50</v>
      </c>
      <c r="Q1302" t="str">
        <f t="shared" si="140"/>
        <v>new</v>
      </c>
      <c r="R1302" t="str">
        <f t="shared" si="141"/>
        <v>low</v>
      </c>
      <c r="S1302" t="str">
        <f t="shared" si="142"/>
        <v>medium</v>
      </c>
      <c r="T1302" t="str">
        <f t="shared" si="143"/>
        <v>Mar</v>
      </c>
      <c r="U1302">
        <f t="shared" si="144"/>
        <v>2022</v>
      </c>
      <c r="V1302" t="str">
        <f t="shared" si="145"/>
        <v>10-15</v>
      </c>
      <c r="W1302" t="str">
        <f t="shared" si="146"/>
        <v>Slow</v>
      </c>
    </row>
    <row r="1303" spans="1:23" x14ac:dyDescent="0.3">
      <c r="A1303">
        <v>601302</v>
      </c>
      <c r="B1303">
        <v>69271</v>
      </c>
      <c r="C1303">
        <v>60</v>
      </c>
      <c r="D1303" t="s">
        <v>7</v>
      </c>
      <c r="E1303" t="s">
        <v>16</v>
      </c>
      <c r="F1303" t="s">
        <v>24</v>
      </c>
      <c r="G1303" t="s">
        <v>23</v>
      </c>
      <c r="H1303" s="1">
        <v>45564</v>
      </c>
      <c r="I1303" t="s">
        <v>34</v>
      </c>
      <c r="J1303">
        <v>66</v>
      </c>
      <c r="K1303">
        <v>5.8</v>
      </c>
      <c r="L1303">
        <v>982.48</v>
      </c>
      <c r="M1303">
        <v>29.15</v>
      </c>
      <c r="N1303" t="s">
        <v>48</v>
      </c>
      <c r="O1303">
        <v>2</v>
      </c>
      <c r="P1303" t="str" cm="1">
        <f t="array" ref="P1303">_xlfn.IFS(C1303&lt;25,"18-24", C1303&lt;=35,"25-35", C1303&lt;=50,"36-50",TRUE,"50+")</f>
        <v>50+</v>
      </c>
      <c r="Q1303" t="str">
        <f t="shared" si="140"/>
        <v>new</v>
      </c>
      <c r="R1303" t="str">
        <f t="shared" si="141"/>
        <v>high value</v>
      </c>
      <c r="S1303" t="str">
        <f t="shared" si="142"/>
        <v>Low</v>
      </c>
      <c r="T1303" t="str">
        <f t="shared" si="143"/>
        <v>Sep</v>
      </c>
      <c r="U1303">
        <f t="shared" si="144"/>
        <v>2024</v>
      </c>
      <c r="V1303" t="str">
        <f t="shared" si="145"/>
        <v>5-10</v>
      </c>
      <c r="W1303" t="str">
        <f t="shared" si="146"/>
        <v>Slow</v>
      </c>
    </row>
    <row r="1304" spans="1:23" x14ac:dyDescent="0.3">
      <c r="A1304">
        <v>601303</v>
      </c>
      <c r="B1304">
        <v>15907</v>
      </c>
      <c r="C1304">
        <v>50</v>
      </c>
      <c r="D1304" t="s">
        <v>4</v>
      </c>
      <c r="E1304" t="s">
        <v>13</v>
      </c>
      <c r="F1304" t="s">
        <v>26</v>
      </c>
      <c r="G1304" t="s">
        <v>31</v>
      </c>
      <c r="H1304" s="1">
        <v>45467</v>
      </c>
      <c r="I1304" t="s">
        <v>33</v>
      </c>
      <c r="J1304">
        <v>88</v>
      </c>
      <c r="K1304">
        <v>11.8</v>
      </c>
      <c r="L1304">
        <v>370.53</v>
      </c>
      <c r="M1304">
        <v>57.53</v>
      </c>
      <c r="N1304" t="s">
        <v>47</v>
      </c>
      <c r="O1304">
        <v>3</v>
      </c>
      <c r="P1304" t="str" cm="1">
        <f t="array" ref="P1304">_xlfn.IFS(C1304&lt;25,"18-24", C1304&lt;=35,"25-35", C1304&lt;=50,"36-50",TRUE,"50+")</f>
        <v>36-50</v>
      </c>
      <c r="Q1304" t="str">
        <f t="shared" si="140"/>
        <v>new</v>
      </c>
      <c r="R1304" t="str">
        <f t="shared" si="141"/>
        <v>medium</v>
      </c>
      <c r="S1304" t="str">
        <f t="shared" si="142"/>
        <v>medium</v>
      </c>
      <c r="T1304" t="str">
        <f t="shared" si="143"/>
        <v>Jun</v>
      </c>
      <c r="U1304">
        <f t="shared" si="144"/>
        <v>2024</v>
      </c>
      <c r="V1304" t="str">
        <f t="shared" si="145"/>
        <v>10-15</v>
      </c>
      <c r="W1304" t="str">
        <f t="shared" si="146"/>
        <v>Slow</v>
      </c>
    </row>
    <row r="1305" spans="1:23" x14ac:dyDescent="0.3">
      <c r="A1305">
        <v>601304</v>
      </c>
      <c r="B1305">
        <v>92981</v>
      </c>
      <c r="C1305">
        <v>42</v>
      </c>
      <c r="D1305" t="s">
        <v>7</v>
      </c>
      <c r="E1305" t="s">
        <v>8</v>
      </c>
      <c r="F1305" t="s">
        <v>28</v>
      </c>
      <c r="G1305" t="s">
        <v>27</v>
      </c>
      <c r="H1305" s="1">
        <v>45195</v>
      </c>
      <c r="I1305" t="s">
        <v>34</v>
      </c>
      <c r="J1305">
        <v>49</v>
      </c>
      <c r="K1305">
        <v>5.0999999999999996</v>
      </c>
      <c r="L1305">
        <v>935.54</v>
      </c>
      <c r="M1305">
        <v>109.34</v>
      </c>
      <c r="N1305" t="s">
        <v>48</v>
      </c>
      <c r="O1305">
        <v>2</v>
      </c>
      <c r="P1305" t="str" cm="1">
        <f t="array" ref="P1305">_xlfn.IFS(C1305&lt;25,"18-24", C1305&lt;=35,"25-35", C1305&lt;=50,"36-50",TRUE,"50+")</f>
        <v>36-50</v>
      </c>
      <c r="Q1305" t="str">
        <f t="shared" si="140"/>
        <v>new</v>
      </c>
      <c r="R1305" t="str">
        <f t="shared" si="141"/>
        <v>high value</v>
      </c>
      <c r="S1305" t="str">
        <f t="shared" si="142"/>
        <v>Low</v>
      </c>
      <c r="T1305" t="str">
        <f t="shared" si="143"/>
        <v>Sep</v>
      </c>
      <c r="U1305">
        <f t="shared" si="144"/>
        <v>2023</v>
      </c>
      <c r="V1305" t="str">
        <f t="shared" si="145"/>
        <v>5-10</v>
      </c>
      <c r="W1305" t="str">
        <f t="shared" si="146"/>
        <v>Slow</v>
      </c>
    </row>
    <row r="1306" spans="1:23" x14ac:dyDescent="0.3">
      <c r="A1306">
        <v>601305</v>
      </c>
      <c r="B1306">
        <v>52918</v>
      </c>
      <c r="C1306">
        <v>18</v>
      </c>
      <c r="D1306" t="s">
        <v>7</v>
      </c>
      <c r="E1306" t="s">
        <v>11</v>
      </c>
      <c r="F1306" t="s">
        <v>18</v>
      </c>
      <c r="G1306" t="s">
        <v>27</v>
      </c>
      <c r="H1306" s="1">
        <v>45273</v>
      </c>
      <c r="I1306" t="s">
        <v>33</v>
      </c>
      <c r="J1306">
        <v>53</v>
      </c>
      <c r="K1306">
        <v>12.4</v>
      </c>
      <c r="L1306">
        <v>537.03</v>
      </c>
      <c r="M1306">
        <v>86.18</v>
      </c>
      <c r="N1306" t="s">
        <v>48</v>
      </c>
      <c r="O1306">
        <v>5</v>
      </c>
      <c r="P1306" t="str" cm="1">
        <f t="array" ref="P1306">_xlfn.IFS(C1306&lt;25,"18-24", C1306&lt;=35,"25-35", C1306&lt;=50,"36-50",TRUE,"50+")</f>
        <v>18-24</v>
      </c>
      <c r="Q1306" t="str">
        <f t="shared" si="140"/>
        <v>new</v>
      </c>
      <c r="R1306" t="str">
        <f t="shared" si="141"/>
        <v>high value</v>
      </c>
      <c r="S1306" t="str">
        <f t="shared" si="142"/>
        <v>High</v>
      </c>
      <c r="T1306" t="str">
        <f t="shared" si="143"/>
        <v>Dec</v>
      </c>
      <c r="U1306">
        <f t="shared" si="144"/>
        <v>2023</v>
      </c>
      <c r="V1306" t="str">
        <f t="shared" si="145"/>
        <v>10-15</v>
      </c>
      <c r="W1306" t="str">
        <f t="shared" si="146"/>
        <v>Slow</v>
      </c>
    </row>
    <row r="1307" spans="1:23" x14ac:dyDescent="0.3">
      <c r="A1307">
        <v>601306</v>
      </c>
      <c r="B1307">
        <v>27914</v>
      </c>
      <c r="C1307">
        <v>61</v>
      </c>
      <c r="D1307" t="s">
        <v>4</v>
      </c>
      <c r="E1307" t="s">
        <v>13</v>
      </c>
      <c r="F1307" t="s">
        <v>18</v>
      </c>
      <c r="G1307" t="s">
        <v>27</v>
      </c>
      <c r="H1307" s="1">
        <v>44579</v>
      </c>
      <c r="I1307" t="s">
        <v>34</v>
      </c>
      <c r="J1307">
        <v>26</v>
      </c>
      <c r="K1307">
        <v>8.9</v>
      </c>
      <c r="L1307">
        <v>1410.32</v>
      </c>
      <c r="M1307">
        <v>57.5</v>
      </c>
      <c r="N1307" t="s">
        <v>47</v>
      </c>
      <c r="O1307">
        <v>5</v>
      </c>
      <c r="P1307" t="str" cm="1">
        <f t="array" ref="P1307">_xlfn.IFS(C1307&lt;25,"18-24", C1307&lt;=35,"25-35", C1307&lt;=50,"36-50",TRUE,"50+")</f>
        <v>50+</v>
      </c>
      <c r="Q1307" t="str">
        <f t="shared" si="140"/>
        <v>new</v>
      </c>
      <c r="R1307" t="str">
        <f t="shared" si="141"/>
        <v>high value</v>
      </c>
      <c r="S1307" t="str">
        <f t="shared" si="142"/>
        <v>High</v>
      </c>
      <c r="T1307" t="str">
        <f t="shared" si="143"/>
        <v>Jan</v>
      </c>
      <c r="U1307">
        <f t="shared" si="144"/>
        <v>2022</v>
      </c>
      <c r="V1307" t="str">
        <f t="shared" si="145"/>
        <v>5-10</v>
      </c>
      <c r="W1307" t="str">
        <f t="shared" si="146"/>
        <v>Fast</v>
      </c>
    </row>
    <row r="1308" spans="1:23" x14ac:dyDescent="0.3">
      <c r="A1308">
        <v>601307</v>
      </c>
      <c r="B1308">
        <v>82424</v>
      </c>
      <c r="C1308">
        <v>53</v>
      </c>
      <c r="D1308" t="s">
        <v>4</v>
      </c>
      <c r="E1308" t="s">
        <v>13</v>
      </c>
      <c r="F1308" t="s">
        <v>18</v>
      </c>
      <c r="G1308" t="s">
        <v>31</v>
      </c>
      <c r="H1308" s="1">
        <v>44719</v>
      </c>
      <c r="I1308" t="s">
        <v>33</v>
      </c>
      <c r="J1308">
        <v>75</v>
      </c>
      <c r="K1308">
        <v>13.7</v>
      </c>
      <c r="L1308">
        <v>609.07000000000005</v>
      </c>
      <c r="M1308">
        <v>48.61</v>
      </c>
      <c r="N1308" t="s">
        <v>49</v>
      </c>
      <c r="O1308">
        <v>1</v>
      </c>
      <c r="P1308" t="str" cm="1">
        <f t="array" ref="P1308">_xlfn.IFS(C1308&lt;25,"18-24", C1308&lt;=35,"25-35", C1308&lt;=50,"36-50",TRUE,"50+")</f>
        <v>50+</v>
      </c>
      <c r="Q1308" t="str">
        <f t="shared" si="140"/>
        <v>new</v>
      </c>
      <c r="R1308" t="str">
        <f t="shared" si="141"/>
        <v>high value</v>
      </c>
      <c r="S1308" t="str">
        <f t="shared" si="142"/>
        <v>Low</v>
      </c>
      <c r="T1308" t="str">
        <f t="shared" si="143"/>
        <v>Jun</v>
      </c>
      <c r="U1308">
        <f t="shared" si="144"/>
        <v>2022</v>
      </c>
      <c r="V1308" t="str">
        <f t="shared" si="145"/>
        <v>10-15</v>
      </c>
      <c r="W1308" t="str">
        <f t="shared" si="146"/>
        <v>Slow</v>
      </c>
    </row>
    <row r="1309" spans="1:23" x14ac:dyDescent="0.3">
      <c r="A1309">
        <v>601308</v>
      </c>
      <c r="B1309">
        <v>69599</v>
      </c>
      <c r="C1309">
        <v>36</v>
      </c>
      <c r="D1309" t="s">
        <v>4</v>
      </c>
      <c r="E1309" t="s">
        <v>8</v>
      </c>
      <c r="F1309" t="s">
        <v>28</v>
      </c>
      <c r="G1309" t="s">
        <v>23</v>
      </c>
      <c r="H1309" s="1">
        <v>45593</v>
      </c>
      <c r="I1309" t="s">
        <v>33</v>
      </c>
      <c r="J1309">
        <v>81</v>
      </c>
      <c r="K1309">
        <v>9.1</v>
      </c>
      <c r="L1309">
        <v>1026.96</v>
      </c>
      <c r="M1309">
        <v>101.47</v>
      </c>
      <c r="N1309" t="s">
        <v>48</v>
      </c>
      <c r="O1309">
        <v>5</v>
      </c>
      <c r="P1309" t="str" cm="1">
        <f t="array" ref="P1309">_xlfn.IFS(C1309&lt;25,"18-24", C1309&lt;=35,"25-35", C1309&lt;=50,"36-50",TRUE,"50+")</f>
        <v>36-50</v>
      </c>
      <c r="Q1309" t="str">
        <f t="shared" si="140"/>
        <v>new</v>
      </c>
      <c r="R1309" t="str">
        <f t="shared" si="141"/>
        <v>high value</v>
      </c>
      <c r="S1309" t="str">
        <f t="shared" si="142"/>
        <v>High</v>
      </c>
      <c r="T1309" t="str">
        <f t="shared" si="143"/>
        <v>Oct</v>
      </c>
      <c r="U1309">
        <f t="shared" si="144"/>
        <v>2024</v>
      </c>
      <c r="V1309" t="str">
        <f t="shared" si="145"/>
        <v>5-10</v>
      </c>
      <c r="W1309" t="str">
        <f t="shared" si="146"/>
        <v>Slow</v>
      </c>
    </row>
    <row r="1310" spans="1:23" x14ac:dyDescent="0.3">
      <c r="A1310">
        <v>601309</v>
      </c>
      <c r="B1310">
        <v>93460</v>
      </c>
      <c r="C1310">
        <v>30</v>
      </c>
      <c r="D1310" t="s">
        <v>7</v>
      </c>
      <c r="E1310" t="s">
        <v>13</v>
      </c>
      <c r="F1310" t="s">
        <v>32</v>
      </c>
      <c r="G1310" t="s">
        <v>25</v>
      </c>
      <c r="H1310" s="1">
        <v>44886</v>
      </c>
      <c r="I1310" t="s">
        <v>33</v>
      </c>
      <c r="J1310">
        <v>76</v>
      </c>
      <c r="K1310">
        <v>3.1</v>
      </c>
      <c r="L1310">
        <v>1449.99</v>
      </c>
      <c r="M1310">
        <v>40.119999999999997</v>
      </c>
      <c r="N1310" t="s">
        <v>47</v>
      </c>
      <c r="O1310">
        <v>4</v>
      </c>
      <c r="P1310" t="str" cm="1">
        <f t="array" ref="P1310">_xlfn.IFS(C1310&lt;25,"18-24", C1310&lt;=35,"25-35", C1310&lt;=50,"36-50",TRUE,"50+")</f>
        <v>25-35</v>
      </c>
      <c r="Q1310" t="str">
        <f t="shared" si="140"/>
        <v>new</v>
      </c>
      <c r="R1310" t="str">
        <f t="shared" si="141"/>
        <v>high value</v>
      </c>
      <c r="S1310" t="str">
        <f t="shared" si="142"/>
        <v>medium</v>
      </c>
      <c r="T1310" t="str">
        <f t="shared" si="143"/>
        <v>Nov</v>
      </c>
      <c r="U1310">
        <f t="shared" si="144"/>
        <v>2022</v>
      </c>
      <c r="V1310" t="str">
        <f t="shared" si="145"/>
        <v>0-5</v>
      </c>
      <c r="W1310" t="str">
        <f t="shared" si="146"/>
        <v>Slow</v>
      </c>
    </row>
    <row r="1311" spans="1:23" x14ac:dyDescent="0.3">
      <c r="A1311">
        <v>601310</v>
      </c>
      <c r="B1311">
        <v>84837</v>
      </c>
      <c r="C1311">
        <v>39</v>
      </c>
      <c r="D1311" t="s">
        <v>7</v>
      </c>
      <c r="E1311" t="s">
        <v>8</v>
      </c>
      <c r="F1311" t="s">
        <v>28</v>
      </c>
      <c r="G1311" t="s">
        <v>25</v>
      </c>
      <c r="H1311" s="1">
        <v>45294</v>
      </c>
      <c r="I1311" t="s">
        <v>33</v>
      </c>
      <c r="J1311">
        <v>40</v>
      </c>
      <c r="K1311">
        <v>6.4</v>
      </c>
      <c r="L1311">
        <v>1426.36</v>
      </c>
      <c r="M1311">
        <v>27.67</v>
      </c>
      <c r="N1311" t="s">
        <v>48</v>
      </c>
      <c r="O1311">
        <v>2</v>
      </c>
      <c r="P1311" t="str" cm="1">
        <f t="array" ref="P1311">_xlfn.IFS(C1311&lt;25,"18-24", C1311&lt;=35,"25-35", C1311&lt;=50,"36-50",TRUE,"50+")</f>
        <v>36-50</v>
      </c>
      <c r="Q1311" t="str">
        <f t="shared" si="140"/>
        <v>new</v>
      </c>
      <c r="R1311" t="str">
        <f t="shared" si="141"/>
        <v>high value</v>
      </c>
      <c r="S1311" t="str">
        <f t="shared" si="142"/>
        <v>Low</v>
      </c>
      <c r="T1311" t="str">
        <f t="shared" si="143"/>
        <v>Jan</v>
      </c>
      <c r="U1311">
        <f t="shared" si="144"/>
        <v>2024</v>
      </c>
      <c r="V1311" t="str">
        <f t="shared" si="145"/>
        <v>5-10</v>
      </c>
      <c r="W1311" t="str">
        <f t="shared" si="146"/>
        <v>Medium</v>
      </c>
    </row>
    <row r="1312" spans="1:23" x14ac:dyDescent="0.3">
      <c r="A1312">
        <v>601311</v>
      </c>
      <c r="B1312">
        <v>88575</v>
      </c>
      <c r="C1312">
        <v>49</v>
      </c>
      <c r="D1312" t="s">
        <v>7</v>
      </c>
      <c r="E1312" t="s">
        <v>16</v>
      </c>
      <c r="F1312" t="s">
        <v>28</v>
      </c>
      <c r="G1312" t="s">
        <v>29</v>
      </c>
      <c r="H1312" s="1">
        <v>45220</v>
      </c>
      <c r="I1312" t="s">
        <v>33</v>
      </c>
      <c r="J1312">
        <v>38</v>
      </c>
      <c r="K1312">
        <v>10.1</v>
      </c>
      <c r="L1312">
        <v>1267.1500000000001</v>
      </c>
      <c r="M1312">
        <v>46.8</v>
      </c>
      <c r="N1312" t="s">
        <v>49</v>
      </c>
      <c r="O1312">
        <v>5</v>
      </c>
      <c r="P1312" t="str" cm="1">
        <f t="array" ref="P1312">_xlfn.IFS(C1312&lt;25,"18-24", C1312&lt;=35,"25-35", C1312&lt;=50,"36-50",TRUE,"50+")</f>
        <v>36-50</v>
      </c>
      <c r="Q1312" t="str">
        <f t="shared" si="140"/>
        <v>new</v>
      </c>
      <c r="R1312" t="str">
        <f t="shared" si="141"/>
        <v>high value</v>
      </c>
      <c r="S1312" t="str">
        <f t="shared" si="142"/>
        <v>High</v>
      </c>
      <c r="T1312" t="str">
        <f t="shared" si="143"/>
        <v>Oct</v>
      </c>
      <c r="U1312">
        <f t="shared" si="144"/>
        <v>2023</v>
      </c>
      <c r="V1312" t="str">
        <f t="shared" si="145"/>
        <v>10-15</v>
      </c>
      <c r="W1312" t="str">
        <f t="shared" si="146"/>
        <v>Medium</v>
      </c>
    </row>
    <row r="1313" spans="1:23" x14ac:dyDescent="0.3">
      <c r="A1313">
        <v>601312</v>
      </c>
      <c r="B1313">
        <v>90992</v>
      </c>
      <c r="C1313">
        <v>45</v>
      </c>
      <c r="D1313" t="s">
        <v>4</v>
      </c>
      <c r="E1313" t="s">
        <v>15</v>
      </c>
      <c r="F1313" t="s">
        <v>30</v>
      </c>
      <c r="G1313" t="s">
        <v>29</v>
      </c>
      <c r="H1313" s="1">
        <v>44625</v>
      </c>
      <c r="I1313" t="s">
        <v>33</v>
      </c>
      <c r="J1313">
        <v>58</v>
      </c>
      <c r="K1313">
        <v>6</v>
      </c>
      <c r="L1313">
        <v>674.49</v>
      </c>
      <c r="M1313">
        <v>24.52</v>
      </c>
      <c r="N1313" t="s">
        <v>47</v>
      </c>
      <c r="O1313">
        <v>3</v>
      </c>
      <c r="P1313" t="str" cm="1">
        <f t="array" ref="P1313">_xlfn.IFS(C1313&lt;25,"18-24", C1313&lt;=35,"25-35", C1313&lt;=50,"36-50",TRUE,"50+")</f>
        <v>36-50</v>
      </c>
      <c r="Q1313" t="str">
        <f t="shared" si="140"/>
        <v>new</v>
      </c>
      <c r="R1313" t="str">
        <f t="shared" si="141"/>
        <v>high value</v>
      </c>
      <c r="S1313" t="str">
        <f t="shared" si="142"/>
        <v>medium</v>
      </c>
      <c r="T1313" t="str">
        <f t="shared" si="143"/>
        <v>Mar</v>
      </c>
      <c r="U1313">
        <f t="shared" si="144"/>
        <v>2022</v>
      </c>
      <c r="V1313" t="str">
        <f t="shared" si="145"/>
        <v>5-10</v>
      </c>
      <c r="W1313" t="str">
        <f t="shared" si="146"/>
        <v>Slow</v>
      </c>
    </row>
    <row r="1314" spans="1:23" x14ac:dyDescent="0.3">
      <c r="A1314">
        <v>601313</v>
      </c>
      <c r="B1314">
        <v>98928</v>
      </c>
      <c r="C1314">
        <v>47</v>
      </c>
      <c r="D1314" t="s">
        <v>4</v>
      </c>
      <c r="E1314" t="s">
        <v>13</v>
      </c>
      <c r="F1314" t="s">
        <v>22</v>
      </c>
      <c r="G1314" t="s">
        <v>27</v>
      </c>
      <c r="H1314" s="1">
        <v>45010</v>
      </c>
      <c r="I1314" t="s">
        <v>34</v>
      </c>
      <c r="J1314">
        <v>53</v>
      </c>
      <c r="K1314">
        <v>6.7</v>
      </c>
      <c r="L1314">
        <v>1302.3599999999999</v>
      </c>
      <c r="M1314">
        <v>30.51</v>
      </c>
      <c r="N1314" t="s">
        <v>47</v>
      </c>
      <c r="O1314">
        <v>4</v>
      </c>
      <c r="P1314" t="str" cm="1">
        <f t="array" ref="P1314">_xlfn.IFS(C1314&lt;25,"18-24", C1314&lt;=35,"25-35", C1314&lt;=50,"36-50",TRUE,"50+")</f>
        <v>36-50</v>
      </c>
      <c r="Q1314" t="str">
        <f t="shared" si="140"/>
        <v>new</v>
      </c>
      <c r="R1314" t="str">
        <f t="shared" si="141"/>
        <v>high value</v>
      </c>
      <c r="S1314" t="str">
        <f t="shared" si="142"/>
        <v>medium</v>
      </c>
      <c r="T1314" t="str">
        <f t="shared" si="143"/>
        <v>Mar</v>
      </c>
      <c r="U1314">
        <f t="shared" si="144"/>
        <v>2023</v>
      </c>
      <c r="V1314" t="str">
        <f t="shared" si="145"/>
        <v>5-10</v>
      </c>
      <c r="W1314" t="str">
        <f t="shared" si="146"/>
        <v>Slow</v>
      </c>
    </row>
    <row r="1315" spans="1:23" x14ac:dyDescent="0.3">
      <c r="A1315">
        <v>601314</v>
      </c>
      <c r="B1315">
        <v>37329</v>
      </c>
      <c r="C1315">
        <v>40</v>
      </c>
      <c r="D1315" t="s">
        <v>4</v>
      </c>
      <c r="E1315" t="s">
        <v>16</v>
      </c>
      <c r="F1315" t="s">
        <v>30</v>
      </c>
      <c r="G1315" t="s">
        <v>21</v>
      </c>
      <c r="H1315" s="1">
        <v>44637</v>
      </c>
      <c r="I1315" t="s">
        <v>34</v>
      </c>
      <c r="J1315">
        <v>63</v>
      </c>
      <c r="K1315">
        <v>5.5</v>
      </c>
      <c r="L1315">
        <v>494</v>
      </c>
      <c r="M1315">
        <v>39.049999999999997</v>
      </c>
      <c r="N1315" t="s">
        <v>50</v>
      </c>
      <c r="O1315">
        <v>1</v>
      </c>
      <c r="P1315" t="str" cm="1">
        <f t="array" ref="P1315">_xlfn.IFS(C1315&lt;25,"18-24", C1315&lt;=35,"25-35", C1315&lt;=50,"36-50",TRUE,"50+")</f>
        <v>36-50</v>
      </c>
      <c r="Q1315" t="str">
        <f t="shared" si="140"/>
        <v>new</v>
      </c>
      <c r="R1315" t="str">
        <f t="shared" si="141"/>
        <v>medium</v>
      </c>
      <c r="S1315" t="str">
        <f t="shared" si="142"/>
        <v>Low</v>
      </c>
      <c r="T1315" t="str">
        <f t="shared" si="143"/>
        <v>Mar</v>
      </c>
      <c r="U1315">
        <f t="shared" si="144"/>
        <v>2022</v>
      </c>
      <c r="V1315" t="str">
        <f t="shared" si="145"/>
        <v>5-10</v>
      </c>
      <c r="W1315" t="str">
        <f t="shared" si="146"/>
        <v>Slow</v>
      </c>
    </row>
    <row r="1316" spans="1:23" x14ac:dyDescent="0.3">
      <c r="A1316">
        <v>601315</v>
      </c>
      <c r="B1316">
        <v>74065</v>
      </c>
      <c r="C1316">
        <v>42</v>
      </c>
      <c r="D1316" t="s">
        <v>7</v>
      </c>
      <c r="E1316" t="s">
        <v>8</v>
      </c>
      <c r="F1316" t="s">
        <v>24</v>
      </c>
      <c r="G1316" t="s">
        <v>29</v>
      </c>
      <c r="H1316" s="1">
        <v>44576</v>
      </c>
      <c r="I1316" t="s">
        <v>34</v>
      </c>
      <c r="J1316">
        <v>46</v>
      </c>
      <c r="K1316">
        <v>10.9</v>
      </c>
      <c r="L1316">
        <v>615.13</v>
      </c>
      <c r="M1316">
        <v>38.97</v>
      </c>
      <c r="N1316" t="s">
        <v>49</v>
      </c>
      <c r="O1316">
        <v>5</v>
      </c>
      <c r="P1316" t="str" cm="1">
        <f t="array" ref="P1316">_xlfn.IFS(C1316&lt;25,"18-24", C1316&lt;=35,"25-35", C1316&lt;=50,"36-50",TRUE,"50+")</f>
        <v>36-50</v>
      </c>
      <c r="Q1316" t="str">
        <f t="shared" si="140"/>
        <v>new</v>
      </c>
      <c r="R1316" t="str">
        <f t="shared" si="141"/>
        <v>high value</v>
      </c>
      <c r="S1316" t="str">
        <f t="shared" si="142"/>
        <v>High</v>
      </c>
      <c r="T1316" t="str">
        <f t="shared" si="143"/>
        <v>Jan</v>
      </c>
      <c r="U1316">
        <f t="shared" si="144"/>
        <v>2022</v>
      </c>
      <c r="V1316" t="str">
        <f t="shared" si="145"/>
        <v>10-15</v>
      </c>
      <c r="W1316" t="str">
        <f t="shared" si="146"/>
        <v>Slow</v>
      </c>
    </row>
    <row r="1317" spans="1:23" x14ac:dyDescent="0.3">
      <c r="A1317">
        <v>601316</v>
      </c>
      <c r="B1317">
        <v>29764</v>
      </c>
      <c r="C1317">
        <v>46</v>
      </c>
      <c r="D1317" t="s">
        <v>4</v>
      </c>
      <c r="E1317" t="s">
        <v>11</v>
      </c>
      <c r="F1317" t="s">
        <v>19</v>
      </c>
      <c r="G1317" t="s">
        <v>25</v>
      </c>
      <c r="H1317" s="1">
        <v>45318</v>
      </c>
      <c r="I1317" t="s">
        <v>33</v>
      </c>
      <c r="J1317">
        <v>33</v>
      </c>
      <c r="K1317">
        <v>4.5</v>
      </c>
      <c r="L1317">
        <v>744.57</v>
      </c>
      <c r="M1317">
        <v>61.41</v>
      </c>
      <c r="N1317" t="s">
        <v>49</v>
      </c>
      <c r="O1317">
        <v>2</v>
      </c>
      <c r="P1317" t="str" cm="1">
        <f t="array" ref="P1317">_xlfn.IFS(C1317&lt;25,"18-24", C1317&lt;=35,"25-35", C1317&lt;=50,"36-50",TRUE,"50+")</f>
        <v>36-50</v>
      </c>
      <c r="Q1317" t="str">
        <f t="shared" si="140"/>
        <v>new</v>
      </c>
      <c r="R1317" t="str">
        <f t="shared" si="141"/>
        <v>high value</v>
      </c>
      <c r="S1317" t="str">
        <f t="shared" si="142"/>
        <v>Low</v>
      </c>
      <c r="T1317" t="str">
        <f t="shared" si="143"/>
        <v>Jan</v>
      </c>
      <c r="U1317">
        <f t="shared" si="144"/>
        <v>2024</v>
      </c>
      <c r="V1317" t="str">
        <f t="shared" si="145"/>
        <v>0-5</v>
      </c>
      <c r="W1317" t="str">
        <f t="shared" si="146"/>
        <v>Medium</v>
      </c>
    </row>
    <row r="1318" spans="1:23" x14ac:dyDescent="0.3">
      <c r="A1318">
        <v>601317</v>
      </c>
      <c r="B1318">
        <v>17715</v>
      </c>
      <c r="C1318">
        <v>24</v>
      </c>
      <c r="D1318" t="s">
        <v>4</v>
      </c>
      <c r="E1318" t="s">
        <v>11</v>
      </c>
      <c r="F1318" t="s">
        <v>22</v>
      </c>
      <c r="G1318" t="s">
        <v>31</v>
      </c>
      <c r="H1318" s="1">
        <v>44728</v>
      </c>
      <c r="I1318" t="s">
        <v>33</v>
      </c>
      <c r="J1318">
        <v>75</v>
      </c>
      <c r="K1318">
        <v>14.7</v>
      </c>
      <c r="L1318">
        <v>352.09</v>
      </c>
      <c r="M1318">
        <v>21.83</v>
      </c>
      <c r="N1318" t="s">
        <v>49</v>
      </c>
      <c r="O1318">
        <v>5</v>
      </c>
      <c r="P1318" t="str" cm="1">
        <f t="array" ref="P1318">_xlfn.IFS(C1318&lt;25,"18-24", C1318&lt;=35,"25-35", C1318&lt;=50,"36-50",TRUE,"50+")</f>
        <v>18-24</v>
      </c>
      <c r="Q1318" t="str">
        <f t="shared" si="140"/>
        <v>new</v>
      </c>
      <c r="R1318" t="str">
        <f t="shared" si="141"/>
        <v>medium</v>
      </c>
      <c r="S1318" t="str">
        <f t="shared" si="142"/>
        <v>High</v>
      </c>
      <c r="T1318" t="str">
        <f t="shared" si="143"/>
        <v>Jun</v>
      </c>
      <c r="U1318">
        <f t="shared" si="144"/>
        <v>2022</v>
      </c>
      <c r="V1318" t="str">
        <f t="shared" si="145"/>
        <v>10-15</v>
      </c>
      <c r="W1318" t="str">
        <f t="shared" si="146"/>
        <v>Slow</v>
      </c>
    </row>
    <row r="1319" spans="1:23" x14ac:dyDescent="0.3">
      <c r="A1319">
        <v>601318</v>
      </c>
      <c r="B1319">
        <v>34047</v>
      </c>
      <c r="C1319">
        <v>60</v>
      </c>
      <c r="D1319" t="s">
        <v>7</v>
      </c>
      <c r="E1319" t="s">
        <v>16</v>
      </c>
      <c r="F1319" t="s">
        <v>30</v>
      </c>
      <c r="G1319" t="s">
        <v>27</v>
      </c>
      <c r="H1319" s="1">
        <v>44630</v>
      </c>
      <c r="I1319" t="s">
        <v>34</v>
      </c>
      <c r="J1319">
        <v>60</v>
      </c>
      <c r="K1319">
        <v>2.7</v>
      </c>
      <c r="L1319">
        <v>378.46</v>
      </c>
      <c r="M1319">
        <v>95.48</v>
      </c>
      <c r="N1319" t="s">
        <v>50</v>
      </c>
      <c r="O1319">
        <v>4</v>
      </c>
      <c r="P1319" t="str" cm="1">
        <f t="array" ref="P1319">_xlfn.IFS(C1319&lt;25,"18-24", C1319&lt;=35,"25-35", C1319&lt;=50,"36-50",TRUE,"50+")</f>
        <v>50+</v>
      </c>
      <c r="Q1319" t="str">
        <f t="shared" si="140"/>
        <v>new</v>
      </c>
      <c r="R1319" t="str">
        <f t="shared" si="141"/>
        <v>medium</v>
      </c>
      <c r="S1319" t="str">
        <f t="shared" si="142"/>
        <v>medium</v>
      </c>
      <c r="T1319" t="str">
        <f t="shared" si="143"/>
        <v>Mar</v>
      </c>
      <c r="U1319">
        <f t="shared" si="144"/>
        <v>2022</v>
      </c>
      <c r="V1319" t="str">
        <f t="shared" si="145"/>
        <v>0-5</v>
      </c>
      <c r="W1319" t="str">
        <f t="shared" si="146"/>
        <v>Slow</v>
      </c>
    </row>
    <row r="1320" spans="1:23" x14ac:dyDescent="0.3">
      <c r="A1320">
        <v>601319</v>
      </c>
      <c r="B1320">
        <v>96085</v>
      </c>
      <c r="C1320">
        <v>31</v>
      </c>
      <c r="D1320" t="s">
        <v>7</v>
      </c>
      <c r="E1320" t="s">
        <v>16</v>
      </c>
      <c r="F1320" t="s">
        <v>26</v>
      </c>
      <c r="G1320" t="s">
        <v>27</v>
      </c>
      <c r="H1320" s="1">
        <v>45496</v>
      </c>
      <c r="I1320" t="s">
        <v>34</v>
      </c>
      <c r="J1320">
        <v>27</v>
      </c>
      <c r="K1320">
        <v>14.1</v>
      </c>
      <c r="L1320">
        <v>309.36</v>
      </c>
      <c r="M1320">
        <v>35.130000000000003</v>
      </c>
      <c r="N1320" t="s">
        <v>48</v>
      </c>
      <c r="O1320">
        <v>4</v>
      </c>
      <c r="P1320" t="str" cm="1">
        <f t="array" ref="P1320">_xlfn.IFS(C1320&lt;25,"18-24", C1320&lt;=35,"25-35", C1320&lt;=50,"36-50",TRUE,"50+")</f>
        <v>25-35</v>
      </c>
      <c r="Q1320" t="str">
        <f t="shared" si="140"/>
        <v>new</v>
      </c>
      <c r="R1320" t="str">
        <f t="shared" si="141"/>
        <v>medium</v>
      </c>
      <c r="S1320" t="str">
        <f t="shared" si="142"/>
        <v>medium</v>
      </c>
      <c r="T1320" t="str">
        <f t="shared" si="143"/>
        <v>Jul</v>
      </c>
      <c r="U1320">
        <f t="shared" si="144"/>
        <v>2024</v>
      </c>
      <c r="V1320" t="str">
        <f t="shared" si="145"/>
        <v>10-15</v>
      </c>
      <c r="W1320" t="str">
        <f t="shared" si="146"/>
        <v>Fast</v>
      </c>
    </row>
    <row r="1321" spans="1:23" x14ac:dyDescent="0.3">
      <c r="A1321">
        <v>601320</v>
      </c>
      <c r="B1321">
        <v>76191</v>
      </c>
      <c r="C1321">
        <v>43</v>
      </c>
      <c r="D1321" t="s">
        <v>7</v>
      </c>
      <c r="E1321" t="s">
        <v>5</v>
      </c>
      <c r="F1321" t="s">
        <v>22</v>
      </c>
      <c r="G1321" t="s">
        <v>27</v>
      </c>
      <c r="H1321" s="1">
        <v>44577</v>
      </c>
      <c r="I1321" t="s">
        <v>34</v>
      </c>
      <c r="J1321">
        <v>20</v>
      </c>
      <c r="K1321">
        <v>11.5</v>
      </c>
      <c r="L1321">
        <v>1348.94</v>
      </c>
      <c r="M1321">
        <v>65.31</v>
      </c>
      <c r="N1321" t="s">
        <v>49</v>
      </c>
      <c r="O1321">
        <v>1</v>
      </c>
      <c r="P1321" t="str" cm="1">
        <f t="array" ref="P1321">_xlfn.IFS(C1321&lt;25,"18-24", C1321&lt;=35,"25-35", C1321&lt;=50,"36-50",TRUE,"50+")</f>
        <v>36-50</v>
      </c>
      <c r="Q1321" t="str">
        <f t="shared" si="140"/>
        <v>new</v>
      </c>
      <c r="R1321" t="str">
        <f t="shared" si="141"/>
        <v>high value</v>
      </c>
      <c r="S1321" t="str">
        <f t="shared" si="142"/>
        <v>Low</v>
      </c>
      <c r="T1321" t="str">
        <f t="shared" si="143"/>
        <v>Jan</v>
      </c>
      <c r="U1321">
        <f t="shared" si="144"/>
        <v>2022</v>
      </c>
      <c r="V1321" t="str">
        <f t="shared" si="145"/>
        <v>10-15</v>
      </c>
      <c r="W1321" t="str">
        <f t="shared" si="146"/>
        <v>Fast</v>
      </c>
    </row>
    <row r="1322" spans="1:23" x14ac:dyDescent="0.3">
      <c r="A1322">
        <v>601321</v>
      </c>
      <c r="B1322">
        <v>24974</v>
      </c>
      <c r="C1322">
        <v>19</v>
      </c>
      <c r="D1322" t="s">
        <v>7</v>
      </c>
      <c r="E1322" t="s">
        <v>11</v>
      </c>
      <c r="F1322" t="s">
        <v>24</v>
      </c>
      <c r="G1322" t="s">
        <v>21</v>
      </c>
      <c r="H1322" s="1">
        <v>45178</v>
      </c>
      <c r="I1322" t="s">
        <v>33</v>
      </c>
      <c r="J1322">
        <v>43</v>
      </c>
      <c r="K1322">
        <v>6.6</v>
      </c>
      <c r="L1322">
        <v>1374.75</v>
      </c>
      <c r="M1322">
        <v>38.74</v>
      </c>
      <c r="N1322" t="s">
        <v>47</v>
      </c>
      <c r="O1322">
        <v>5</v>
      </c>
      <c r="P1322" t="str" cm="1">
        <f t="array" ref="P1322">_xlfn.IFS(C1322&lt;25,"18-24", C1322&lt;=35,"25-35", C1322&lt;=50,"36-50",TRUE,"50+")</f>
        <v>18-24</v>
      </c>
      <c r="Q1322" t="str">
        <f t="shared" si="140"/>
        <v>new</v>
      </c>
      <c r="R1322" t="str">
        <f t="shared" si="141"/>
        <v>high value</v>
      </c>
      <c r="S1322" t="str">
        <f t="shared" si="142"/>
        <v>High</v>
      </c>
      <c r="T1322" t="str">
        <f t="shared" si="143"/>
        <v>Sep</v>
      </c>
      <c r="U1322">
        <f t="shared" si="144"/>
        <v>2023</v>
      </c>
      <c r="V1322" t="str">
        <f t="shared" si="145"/>
        <v>5-10</v>
      </c>
      <c r="W1322" t="str">
        <f t="shared" si="146"/>
        <v>Medium</v>
      </c>
    </row>
    <row r="1323" spans="1:23" x14ac:dyDescent="0.3">
      <c r="A1323">
        <v>601322</v>
      </c>
      <c r="B1323">
        <v>95649</v>
      </c>
      <c r="C1323">
        <v>59</v>
      </c>
      <c r="D1323" t="s">
        <v>4</v>
      </c>
      <c r="E1323" t="s">
        <v>15</v>
      </c>
      <c r="F1323" t="s">
        <v>18</v>
      </c>
      <c r="G1323" t="s">
        <v>29</v>
      </c>
      <c r="H1323" s="1">
        <v>44809</v>
      </c>
      <c r="I1323" t="s">
        <v>34</v>
      </c>
      <c r="J1323">
        <v>81</v>
      </c>
      <c r="K1323">
        <v>2.6</v>
      </c>
      <c r="L1323">
        <v>646.28</v>
      </c>
      <c r="M1323">
        <v>65.47</v>
      </c>
      <c r="N1323" t="s">
        <v>50</v>
      </c>
      <c r="O1323">
        <v>1</v>
      </c>
      <c r="P1323" t="str" cm="1">
        <f t="array" ref="P1323">_xlfn.IFS(C1323&lt;25,"18-24", C1323&lt;=35,"25-35", C1323&lt;=50,"36-50",TRUE,"50+")</f>
        <v>50+</v>
      </c>
      <c r="Q1323" t="str">
        <f t="shared" si="140"/>
        <v>new</v>
      </c>
      <c r="R1323" t="str">
        <f t="shared" si="141"/>
        <v>high value</v>
      </c>
      <c r="S1323" t="str">
        <f t="shared" si="142"/>
        <v>Low</v>
      </c>
      <c r="T1323" t="str">
        <f t="shared" si="143"/>
        <v>Sep</v>
      </c>
      <c r="U1323">
        <f t="shared" si="144"/>
        <v>2022</v>
      </c>
      <c r="V1323" t="str">
        <f t="shared" si="145"/>
        <v>0-5</v>
      </c>
      <c r="W1323" t="str">
        <f t="shared" si="146"/>
        <v>Slow</v>
      </c>
    </row>
    <row r="1324" spans="1:23" x14ac:dyDescent="0.3">
      <c r="A1324">
        <v>601323</v>
      </c>
      <c r="B1324">
        <v>13944</v>
      </c>
      <c r="C1324">
        <v>58</v>
      </c>
      <c r="D1324" t="s">
        <v>7</v>
      </c>
      <c r="E1324" t="s">
        <v>13</v>
      </c>
      <c r="F1324" t="s">
        <v>30</v>
      </c>
      <c r="G1324" t="s">
        <v>29</v>
      </c>
      <c r="H1324" s="1">
        <v>45272</v>
      </c>
      <c r="I1324" t="s">
        <v>33</v>
      </c>
      <c r="J1324">
        <v>68</v>
      </c>
      <c r="K1324">
        <v>6.4</v>
      </c>
      <c r="L1324">
        <v>281.56</v>
      </c>
      <c r="M1324">
        <v>63.55</v>
      </c>
      <c r="N1324" t="s">
        <v>47</v>
      </c>
      <c r="O1324">
        <v>1</v>
      </c>
      <c r="P1324" t="str" cm="1">
        <f t="array" ref="P1324">_xlfn.IFS(C1324&lt;25,"18-24", C1324&lt;=35,"25-35", C1324&lt;=50,"36-50",TRUE,"50+")</f>
        <v>50+</v>
      </c>
      <c r="Q1324" t="str">
        <f t="shared" si="140"/>
        <v>new</v>
      </c>
      <c r="R1324" t="str">
        <f t="shared" si="141"/>
        <v>medium</v>
      </c>
      <c r="S1324" t="str">
        <f t="shared" si="142"/>
        <v>Low</v>
      </c>
      <c r="T1324" t="str">
        <f t="shared" si="143"/>
        <v>Dec</v>
      </c>
      <c r="U1324">
        <f t="shared" si="144"/>
        <v>2023</v>
      </c>
      <c r="V1324" t="str">
        <f t="shared" si="145"/>
        <v>5-10</v>
      </c>
      <c r="W1324" t="str">
        <f t="shared" si="146"/>
        <v>Slow</v>
      </c>
    </row>
    <row r="1325" spans="1:23" x14ac:dyDescent="0.3">
      <c r="A1325">
        <v>601324</v>
      </c>
      <c r="B1325">
        <v>53106</v>
      </c>
      <c r="C1325">
        <v>26</v>
      </c>
      <c r="D1325" t="s">
        <v>7</v>
      </c>
      <c r="E1325" t="s">
        <v>15</v>
      </c>
      <c r="F1325" t="s">
        <v>18</v>
      </c>
      <c r="G1325" t="s">
        <v>25</v>
      </c>
      <c r="H1325" s="1">
        <v>44995</v>
      </c>
      <c r="I1325" t="s">
        <v>33</v>
      </c>
      <c r="J1325">
        <v>38</v>
      </c>
      <c r="K1325">
        <v>5.2</v>
      </c>
      <c r="L1325">
        <v>336.46</v>
      </c>
      <c r="M1325">
        <v>115.15</v>
      </c>
      <c r="N1325" t="s">
        <v>48</v>
      </c>
      <c r="O1325">
        <v>5</v>
      </c>
      <c r="P1325" t="str" cm="1">
        <f t="array" ref="P1325">_xlfn.IFS(C1325&lt;25,"18-24", C1325&lt;=35,"25-35", C1325&lt;=50,"36-50",TRUE,"50+")</f>
        <v>25-35</v>
      </c>
      <c r="Q1325" t="str">
        <f t="shared" si="140"/>
        <v>new</v>
      </c>
      <c r="R1325" t="str">
        <f t="shared" si="141"/>
        <v>medium</v>
      </c>
      <c r="S1325" t="str">
        <f t="shared" si="142"/>
        <v>High</v>
      </c>
      <c r="T1325" t="str">
        <f t="shared" si="143"/>
        <v>Mar</v>
      </c>
      <c r="U1325">
        <f t="shared" si="144"/>
        <v>2023</v>
      </c>
      <c r="V1325" t="str">
        <f t="shared" si="145"/>
        <v>5-10</v>
      </c>
      <c r="W1325" t="str">
        <f t="shared" si="146"/>
        <v>Medium</v>
      </c>
    </row>
    <row r="1326" spans="1:23" x14ac:dyDescent="0.3">
      <c r="A1326">
        <v>601325</v>
      </c>
      <c r="B1326">
        <v>27720</v>
      </c>
      <c r="C1326">
        <v>36</v>
      </c>
      <c r="D1326" t="s">
        <v>7</v>
      </c>
      <c r="E1326" t="s">
        <v>13</v>
      </c>
      <c r="F1326" t="s">
        <v>32</v>
      </c>
      <c r="G1326" t="s">
        <v>21</v>
      </c>
      <c r="H1326" s="1">
        <v>44723</v>
      </c>
      <c r="I1326" t="s">
        <v>34</v>
      </c>
      <c r="J1326">
        <v>77</v>
      </c>
      <c r="K1326">
        <v>5.9</v>
      </c>
      <c r="L1326">
        <v>859.81</v>
      </c>
      <c r="M1326">
        <v>38.32</v>
      </c>
      <c r="N1326" t="s">
        <v>49</v>
      </c>
      <c r="O1326">
        <v>2</v>
      </c>
      <c r="P1326" t="str" cm="1">
        <f t="array" ref="P1326">_xlfn.IFS(C1326&lt;25,"18-24", C1326&lt;=35,"25-35", C1326&lt;=50,"36-50",TRUE,"50+")</f>
        <v>36-50</v>
      </c>
      <c r="Q1326" t="str">
        <f t="shared" si="140"/>
        <v>new</v>
      </c>
      <c r="R1326" t="str">
        <f t="shared" si="141"/>
        <v>high value</v>
      </c>
      <c r="S1326" t="str">
        <f t="shared" si="142"/>
        <v>Low</v>
      </c>
      <c r="T1326" t="str">
        <f t="shared" si="143"/>
        <v>Jun</v>
      </c>
      <c r="U1326">
        <f t="shared" si="144"/>
        <v>2022</v>
      </c>
      <c r="V1326" t="str">
        <f t="shared" si="145"/>
        <v>5-10</v>
      </c>
      <c r="W1326" t="str">
        <f t="shared" si="146"/>
        <v>Slow</v>
      </c>
    </row>
    <row r="1327" spans="1:23" x14ac:dyDescent="0.3">
      <c r="A1327">
        <v>601326</v>
      </c>
      <c r="B1327">
        <v>30974</v>
      </c>
      <c r="C1327">
        <v>23</v>
      </c>
      <c r="D1327" t="s">
        <v>4</v>
      </c>
      <c r="E1327" t="s">
        <v>5</v>
      </c>
      <c r="F1327" t="s">
        <v>32</v>
      </c>
      <c r="G1327" t="s">
        <v>27</v>
      </c>
      <c r="H1327" s="1">
        <v>45151</v>
      </c>
      <c r="I1327" t="s">
        <v>33</v>
      </c>
      <c r="J1327">
        <v>29</v>
      </c>
      <c r="K1327">
        <v>4.3</v>
      </c>
      <c r="L1327">
        <v>1435.72</v>
      </c>
      <c r="M1327">
        <v>99.63</v>
      </c>
      <c r="N1327" t="s">
        <v>50</v>
      </c>
      <c r="O1327">
        <v>3</v>
      </c>
      <c r="P1327" t="str" cm="1">
        <f t="array" ref="P1327">_xlfn.IFS(C1327&lt;25,"18-24", C1327&lt;=35,"25-35", C1327&lt;=50,"36-50",TRUE,"50+")</f>
        <v>18-24</v>
      </c>
      <c r="Q1327" t="str">
        <f t="shared" si="140"/>
        <v>new</v>
      </c>
      <c r="R1327" t="str">
        <f t="shared" si="141"/>
        <v>high value</v>
      </c>
      <c r="S1327" t="str">
        <f t="shared" si="142"/>
        <v>medium</v>
      </c>
      <c r="T1327" t="str">
        <f t="shared" si="143"/>
        <v>Aug</v>
      </c>
      <c r="U1327">
        <f t="shared" si="144"/>
        <v>2023</v>
      </c>
      <c r="V1327" t="str">
        <f t="shared" si="145"/>
        <v>0-5</v>
      </c>
      <c r="W1327" t="str">
        <f t="shared" si="146"/>
        <v>Fast</v>
      </c>
    </row>
    <row r="1328" spans="1:23" x14ac:dyDescent="0.3">
      <c r="A1328">
        <v>601327</v>
      </c>
      <c r="B1328">
        <v>24842</v>
      </c>
      <c r="C1328">
        <v>25</v>
      </c>
      <c r="D1328" t="s">
        <v>7</v>
      </c>
      <c r="E1328" t="s">
        <v>16</v>
      </c>
      <c r="F1328" t="s">
        <v>18</v>
      </c>
      <c r="G1328" t="s">
        <v>27</v>
      </c>
      <c r="H1328" s="1">
        <v>45015</v>
      </c>
      <c r="I1328" t="s">
        <v>33</v>
      </c>
      <c r="J1328">
        <v>29</v>
      </c>
      <c r="K1328">
        <v>14.8</v>
      </c>
      <c r="L1328">
        <v>736.34</v>
      </c>
      <c r="M1328">
        <v>48.07</v>
      </c>
      <c r="N1328" t="s">
        <v>49</v>
      </c>
      <c r="O1328">
        <v>3</v>
      </c>
      <c r="P1328" t="str" cm="1">
        <f t="array" ref="P1328">_xlfn.IFS(C1328&lt;25,"18-24", C1328&lt;=35,"25-35", C1328&lt;=50,"36-50",TRUE,"50+")</f>
        <v>25-35</v>
      </c>
      <c r="Q1328" t="str">
        <f t="shared" si="140"/>
        <v>new</v>
      </c>
      <c r="R1328" t="str">
        <f t="shared" si="141"/>
        <v>high value</v>
      </c>
      <c r="S1328" t="str">
        <f t="shared" si="142"/>
        <v>medium</v>
      </c>
      <c r="T1328" t="str">
        <f t="shared" si="143"/>
        <v>Mar</v>
      </c>
      <c r="U1328">
        <f t="shared" si="144"/>
        <v>2023</v>
      </c>
      <c r="V1328" t="str">
        <f t="shared" si="145"/>
        <v>10-15</v>
      </c>
      <c r="W1328" t="str">
        <f t="shared" si="146"/>
        <v>Fast</v>
      </c>
    </row>
    <row r="1329" spans="1:23" x14ac:dyDescent="0.3">
      <c r="A1329">
        <v>601328</v>
      </c>
      <c r="B1329">
        <v>91027</v>
      </c>
      <c r="C1329">
        <v>32</v>
      </c>
      <c r="D1329" t="s">
        <v>4</v>
      </c>
      <c r="E1329" t="s">
        <v>15</v>
      </c>
      <c r="F1329" t="s">
        <v>28</v>
      </c>
      <c r="G1329" t="s">
        <v>23</v>
      </c>
      <c r="H1329" s="1">
        <v>45298</v>
      </c>
      <c r="I1329" t="s">
        <v>33</v>
      </c>
      <c r="J1329">
        <v>49</v>
      </c>
      <c r="K1329">
        <v>9.1</v>
      </c>
      <c r="L1329">
        <v>636.13</v>
      </c>
      <c r="M1329">
        <v>75.2</v>
      </c>
      <c r="N1329" t="s">
        <v>49</v>
      </c>
      <c r="O1329">
        <v>1</v>
      </c>
      <c r="P1329" t="str" cm="1">
        <f t="array" ref="P1329">_xlfn.IFS(C1329&lt;25,"18-24", C1329&lt;=35,"25-35", C1329&lt;=50,"36-50",TRUE,"50+")</f>
        <v>25-35</v>
      </c>
      <c r="Q1329" t="str">
        <f t="shared" si="140"/>
        <v>new</v>
      </c>
      <c r="R1329" t="str">
        <f t="shared" si="141"/>
        <v>high value</v>
      </c>
      <c r="S1329" t="str">
        <f t="shared" si="142"/>
        <v>Low</v>
      </c>
      <c r="T1329" t="str">
        <f t="shared" si="143"/>
        <v>Jan</v>
      </c>
      <c r="U1329">
        <f t="shared" si="144"/>
        <v>2024</v>
      </c>
      <c r="V1329" t="str">
        <f t="shared" si="145"/>
        <v>5-10</v>
      </c>
      <c r="W1329" t="str">
        <f t="shared" si="146"/>
        <v>Slow</v>
      </c>
    </row>
    <row r="1330" spans="1:23" x14ac:dyDescent="0.3">
      <c r="A1330">
        <v>601329</v>
      </c>
      <c r="B1330">
        <v>73556</v>
      </c>
      <c r="C1330">
        <v>45</v>
      </c>
      <c r="D1330" t="s">
        <v>7</v>
      </c>
      <c r="E1330" t="s">
        <v>13</v>
      </c>
      <c r="F1330" t="s">
        <v>18</v>
      </c>
      <c r="G1330" t="s">
        <v>29</v>
      </c>
      <c r="H1330" s="1">
        <v>44806</v>
      </c>
      <c r="I1330" t="s">
        <v>34</v>
      </c>
      <c r="J1330">
        <v>89</v>
      </c>
      <c r="K1330">
        <v>12.7</v>
      </c>
      <c r="L1330">
        <v>689.89</v>
      </c>
      <c r="M1330">
        <v>41.97</v>
      </c>
      <c r="N1330" t="s">
        <v>48</v>
      </c>
      <c r="O1330">
        <v>2</v>
      </c>
      <c r="P1330" t="str" cm="1">
        <f t="array" ref="P1330">_xlfn.IFS(C1330&lt;25,"18-24", C1330&lt;=35,"25-35", C1330&lt;=50,"36-50",TRUE,"50+")</f>
        <v>36-50</v>
      </c>
      <c r="Q1330" t="str">
        <f t="shared" si="140"/>
        <v>new</v>
      </c>
      <c r="R1330" t="str">
        <f t="shared" si="141"/>
        <v>high value</v>
      </c>
      <c r="S1330" t="str">
        <f t="shared" si="142"/>
        <v>Low</v>
      </c>
      <c r="T1330" t="str">
        <f t="shared" si="143"/>
        <v>Sep</v>
      </c>
      <c r="U1330">
        <f t="shared" si="144"/>
        <v>2022</v>
      </c>
      <c r="V1330" t="str">
        <f t="shared" si="145"/>
        <v>10-15</v>
      </c>
      <c r="W1330" t="str">
        <f t="shared" si="146"/>
        <v>Slow</v>
      </c>
    </row>
    <row r="1331" spans="1:23" x14ac:dyDescent="0.3">
      <c r="A1331">
        <v>601330</v>
      </c>
      <c r="B1331">
        <v>69428</v>
      </c>
      <c r="C1331">
        <v>46</v>
      </c>
      <c r="D1331" t="s">
        <v>4</v>
      </c>
      <c r="E1331" t="s">
        <v>11</v>
      </c>
      <c r="F1331" t="s">
        <v>18</v>
      </c>
      <c r="G1331" t="s">
        <v>27</v>
      </c>
      <c r="H1331" s="1">
        <v>45082</v>
      </c>
      <c r="I1331" t="s">
        <v>34</v>
      </c>
      <c r="J1331">
        <v>86</v>
      </c>
      <c r="K1331">
        <v>7.7</v>
      </c>
      <c r="L1331">
        <v>1357.88</v>
      </c>
      <c r="M1331">
        <v>104.2</v>
      </c>
      <c r="N1331" t="s">
        <v>48</v>
      </c>
      <c r="O1331">
        <v>5</v>
      </c>
      <c r="P1331" t="str" cm="1">
        <f t="array" ref="P1331">_xlfn.IFS(C1331&lt;25,"18-24", C1331&lt;=35,"25-35", C1331&lt;=50,"36-50",TRUE,"50+")</f>
        <v>36-50</v>
      </c>
      <c r="Q1331" t="str">
        <f t="shared" si="140"/>
        <v>new</v>
      </c>
      <c r="R1331" t="str">
        <f t="shared" si="141"/>
        <v>high value</v>
      </c>
      <c r="S1331" t="str">
        <f t="shared" si="142"/>
        <v>High</v>
      </c>
      <c r="T1331" t="str">
        <f t="shared" si="143"/>
        <v>Jun</v>
      </c>
      <c r="U1331">
        <f t="shared" si="144"/>
        <v>2023</v>
      </c>
      <c r="V1331" t="str">
        <f t="shared" si="145"/>
        <v>5-10</v>
      </c>
      <c r="W1331" t="str">
        <f t="shared" si="146"/>
        <v>Slow</v>
      </c>
    </row>
    <row r="1332" spans="1:23" x14ac:dyDescent="0.3">
      <c r="A1332">
        <v>601331</v>
      </c>
      <c r="B1332">
        <v>34479</v>
      </c>
      <c r="C1332">
        <v>46</v>
      </c>
      <c r="D1332" t="s">
        <v>4</v>
      </c>
      <c r="E1332" t="s">
        <v>5</v>
      </c>
      <c r="F1332" t="s">
        <v>26</v>
      </c>
      <c r="G1332" t="s">
        <v>23</v>
      </c>
      <c r="H1332" s="1">
        <v>45270</v>
      </c>
      <c r="I1332" t="s">
        <v>33</v>
      </c>
      <c r="J1332">
        <v>74</v>
      </c>
      <c r="K1332">
        <v>5.2</v>
      </c>
      <c r="L1332">
        <v>1152.02</v>
      </c>
      <c r="M1332">
        <v>24.51</v>
      </c>
      <c r="N1332" t="s">
        <v>49</v>
      </c>
      <c r="O1332">
        <v>4</v>
      </c>
      <c r="P1332" t="str" cm="1">
        <f t="array" ref="P1332">_xlfn.IFS(C1332&lt;25,"18-24", C1332&lt;=35,"25-35", C1332&lt;=50,"36-50",TRUE,"50+")</f>
        <v>36-50</v>
      </c>
      <c r="Q1332" t="str">
        <f t="shared" si="140"/>
        <v>new</v>
      </c>
      <c r="R1332" t="str">
        <f t="shared" si="141"/>
        <v>high value</v>
      </c>
      <c r="S1332" t="str">
        <f t="shared" si="142"/>
        <v>medium</v>
      </c>
      <c r="T1332" t="str">
        <f t="shared" si="143"/>
        <v>Dec</v>
      </c>
      <c r="U1332">
        <f t="shared" si="144"/>
        <v>2023</v>
      </c>
      <c r="V1332" t="str">
        <f t="shared" si="145"/>
        <v>5-10</v>
      </c>
      <c r="W1332" t="str">
        <f t="shared" si="146"/>
        <v>Slow</v>
      </c>
    </row>
    <row r="1333" spans="1:23" x14ac:dyDescent="0.3">
      <c r="A1333">
        <v>601332</v>
      </c>
      <c r="B1333">
        <v>93598</v>
      </c>
      <c r="C1333">
        <v>33</v>
      </c>
      <c r="D1333" t="s">
        <v>7</v>
      </c>
      <c r="E1333" t="s">
        <v>16</v>
      </c>
      <c r="F1333" t="s">
        <v>18</v>
      </c>
      <c r="G1333" t="s">
        <v>27</v>
      </c>
      <c r="H1333" s="1">
        <v>44991</v>
      </c>
      <c r="I1333" t="s">
        <v>34</v>
      </c>
      <c r="J1333">
        <v>59</v>
      </c>
      <c r="K1333">
        <v>10.4</v>
      </c>
      <c r="L1333">
        <v>153.94999999999999</v>
      </c>
      <c r="M1333">
        <v>59.73</v>
      </c>
      <c r="N1333" t="s">
        <v>49</v>
      </c>
      <c r="O1333">
        <v>5</v>
      </c>
      <c r="P1333" t="str" cm="1">
        <f t="array" ref="P1333">_xlfn.IFS(C1333&lt;25,"18-24", C1333&lt;=35,"25-35", C1333&lt;=50,"36-50",TRUE,"50+")</f>
        <v>25-35</v>
      </c>
      <c r="Q1333" t="str">
        <f t="shared" si="140"/>
        <v>new</v>
      </c>
      <c r="R1333" t="str">
        <f t="shared" si="141"/>
        <v>low</v>
      </c>
      <c r="S1333" t="str">
        <f t="shared" si="142"/>
        <v>High</v>
      </c>
      <c r="T1333" t="str">
        <f t="shared" si="143"/>
        <v>Mar</v>
      </c>
      <c r="U1333">
        <f t="shared" si="144"/>
        <v>2023</v>
      </c>
      <c r="V1333" t="str">
        <f t="shared" si="145"/>
        <v>10-15</v>
      </c>
      <c r="W1333" t="str">
        <f t="shared" si="146"/>
        <v>Slow</v>
      </c>
    </row>
    <row r="1334" spans="1:23" x14ac:dyDescent="0.3">
      <c r="A1334">
        <v>601333</v>
      </c>
      <c r="B1334">
        <v>95359</v>
      </c>
      <c r="C1334">
        <v>40</v>
      </c>
      <c r="D1334" t="s">
        <v>7</v>
      </c>
      <c r="E1334" t="s">
        <v>13</v>
      </c>
      <c r="F1334" t="s">
        <v>19</v>
      </c>
      <c r="G1334" t="s">
        <v>23</v>
      </c>
      <c r="H1334" s="1">
        <v>45206</v>
      </c>
      <c r="I1334" t="s">
        <v>34</v>
      </c>
      <c r="J1334">
        <v>26</v>
      </c>
      <c r="K1334">
        <v>2.8</v>
      </c>
      <c r="L1334">
        <v>1054.55</v>
      </c>
      <c r="M1334">
        <v>70.62</v>
      </c>
      <c r="N1334" t="s">
        <v>47</v>
      </c>
      <c r="O1334">
        <v>4</v>
      </c>
      <c r="P1334" t="str" cm="1">
        <f t="array" ref="P1334">_xlfn.IFS(C1334&lt;25,"18-24", C1334&lt;=35,"25-35", C1334&lt;=50,"36-50",TRUE,"50+")</f>
        <v>36-50</v>
      </c>
      <c r="Q1334" t="str">
        <f t="shared" si="140"/>
        <v>new</v>
      </c>
      <c r="R1334" t="str">
        <f t="shared" si="141"/>
        <v>high value</v>
      </c>
      <c r="S1334" t="str">
        <f t="shared" si="142"/>
        <v>medium</v>
      </c>
      <c r="T1334" t="str">
        <f t="shared" si="143"/>
        <v>Oct</v>
      </c>
      <c r="U1334">
        <f t="shared" si="144"/>
        <v>2023</v>
      </c>
      <c r="V1334" t="str">
        <f t="shared" si="145"/>
        <v>0-5</v>
      </c>
      <c r="W1334" t="str">
        <f t="shared" si="146"/>
        <v>Fast</v>
      </c>
    </row>
    <row r="1335" spans="1:23" x14ac:dyDescent="0.3">
      <c r="A1335">
        <v>601334</v>
      </c>
      <c r="B1335">
        <v>43028</v>
      </c>
      <c r="C1335">
        <v>56</v>
      </c>
      <c r="D1335" t="s">
        <v>7</v>
      </c>
      <c r="E1335" t="s">
        <v>8</v>
      </c>
      <c r="F1335" t="s">
        <v>28</v>
      </c>
      <c r="G1335" t="s">
        <v>27</v>
      </c>
      <c r="H1335" s="1">
        <v>44810</v>
      </c>
      <c r="I1335" t="s">
        <v>33</v>
      </c>
      <c r="J1335">
        <v>62</v>
      </c>
      <c r="K1335">
        <v>13</v>
      </c>
      <c r="L1335">
        <v>798.19</v>
      </c>
      <c r="M1335">
        <v>64.95</v>
      </c>
      <c r="N1335" t="s">
        <v>47</v>
      </c>
      <c r="O1335">
        <v>3</v>
      </c>
      <c r="P1335" t="str" cm="1">
        <f t="array" ref="P1335">_xlfn.IFS(C1335&lt;25,"18-24", C1335&lt;=35,"25-35", C1335&lt;=50,"36-50",TRUE,"50+")</f>
        <v>50+</v>
      </c>
      <c r="Q1335" t="str">
        <f t="shared" si="140"/>
        <v>new</v>
      </c>
      <c r="R1335" t="str">
        <f t="shared" si="141"/>
        <v>high value</v>
      </c>
      <c r="S1335" t="str">
        <f t="shared" si="142"/>
        <v>medium</v>
      </c>
      <c r="T1335" t="str">
        <f t="shared" si="143"/>
        <v>Sep</v>
      </c>
      <c r="U1335">
        <f t="shared" si="144"/>
        <v>2022</v>
      </c>
      <c r="V1335" t="str">
        <f t="shared" si="145"/>
        <v>10-15</v>
      </c>
      <c r="W1335" t="str">
        <f t="shared" si="146"/>
        <v>Slow</v>
      </c>
    </row>
    <row r="1336" spans="1:23" x14ac:dyDescent="0.3">
      <c r="A1336">
        <v>601335</v>
      </c>
      <c r="B1336">
        <v>54626</v>
      </c>
      <c r="C1336">
        <v>37</v>
      </c>
      <c r="D1336" t="s">
        <v>4</v>
      </c>
      <c r="E1336" t="s">
        <v>13</v>
      </c>
      <c r="F1336" t="s">
        <v>24</v>
      </c>
      <c r="G1336" t="s">
        <v>21</v>
      </c>
      <c r="H1336" s="1">
        <v>45261</v>
      </c>
      <c r="I1336" t="s">
        <v>33</v>
      </c>
      <c r="J1336">
        <v>33</v>
      </c>
      <c r="K1336">
        <v>7.8</v>
      </c>
      <c r="L1336">
        <v>643.35</v>
      </c>
      <c r="M1336">
        <v>81.34</v>
      </c>
      <c r="N1336" t="s">
        <v>48</v>
      </c>
      <c r="O1336">
        <v>1</v>
      </c>
      <c r="P1336" t="str" cm="1">
        <f t="array" ref="P1336">_xlfn.IFS(C1336&lt;25,"18-24", C1336&lt;=35,"25-35", C1336&lt;=50,"36-50",TRUE,"50+")</f>
        <v>36-50</v>
      </c>
      <c r="Q1336" t="str">
        <f t="shared" si="140"/>
        <v>new</v>
      </c>
      <c r="R1336" t="str">
        <f t="shared" si="141"/>
        <v>high value</v>
      </c>
      <c r="S1336" t="str">
        <f t="shared" si="142"/>
        <v>Low</v>
      </c>
      <c r="T1336" t="str">
        <f t="shared" si="143"/>
        <v>Dec</v>
      </c>
      <c r="U1336">
        <f t="shared" si="144"/>
        <v>2023</v>
      </c>
      <c r="V1336" t="str">
        <f t="shared" si="145"/>
        <v>5-10</v>
      </c>
      <c r="W1336" t="str">
        <f t="shared" si="146"/>
        <v>Medium</v>
      </c>
    </row>
    <row r="1337" spans="1:23" x14ac:dyDescent="0.3">
      <c r="A1337">
        <v>601336</v>
      </c>
      <c r="B1337">
        <v>71843</v>
      </c>
      <c r="C1337">
        <v>34</v>
      </c>
      <c r="D1337" t="s">
        <v>7</v>
      </c>
      <c r="E1337" t="s">
        <v>16</v>
      </c>
      <c r="F1337" t="s">
        <v>32</v>
      </c>
      <c r="G1337" t="s">
        <v>25</v>
      </c>
      <c r="H1337" s="1">
        <v>45456</v>
      </c>
      <c r="I1337" t="s">
        <v>33</v>
      </c>
      <c r="J1337">
        <v>60</v>
      </c>
      <c r="K1337">
        <v>12.7</v>
      </c>
      <c r="L1337">
        <v>294.42</v>
      </c>
      <c r="M1337">
        <v>52.54</v>
      </c>
      <c r="N1337" t="s">
        <v>50</v>
      </c>
      <c r="O1337">
        <v>4</v>
      </c>
      <c r="P1337" t="str" cm="1">
        <f t="array" ref="P1337">_xlfn.IFS(C1337&lt;25,"18-24", C1337&lt;=35,"25-35", C1337&lt;=50,"36-50",TRUE,"50+")</f>
        <v>25-35</v>
      </c>
      <c r="Q1337" t="str">
        <f t="shared" si="140"/>
        <v>new</v>
      </c>
      <c r="R1337" t="str">
        <f t="shared" si="141"/>
        <v>medium</v>
      </c>
      <c r="S1337" t="str">
        <f t="shared" si="142"/>
        <v>medium</v>
      </c>
      <c r="T1337" t="str">
        <f t="shared" si="143"/>
        <v>Jun</v>
      </c>
      <c r="U1337">
        <f t="shared" si="144"/>
        <v>2024</v>
      </c>
      <c r="V1337" t="str">
        <f t="shared" si="145"/>
        <v>10-15</v>
      </c>
      <c r="W1337" t="str">
        <f t="shared" si="146"/>
        <v>Slow</v>
      </c>
    </row>
    <row r="1338" spans="1:23" x14ac:dyDescent="0.3">
      <c r="A1338">
        <v>601337</v>
      </c>
      <c r="B1338">
        <v>99949</v>
      </c>
      <c r="C1338">
        <v>64</v>
      </c>
      <c r="D1338" t="s">
        <v>4</v>
      </c>
      <c r="E1338" t="s">
        <v>11</v>
      </c>
      <c r="F1338" t="s">
        <v>30</v>
      </c>
      <c r="G1338" t="s">
        <v>27</v>
      </c>
      <c r="H1338" s="1">
        <v>45260</v>
      </c>
      <c r="I1338" t="s">
        <v>33</v>
      </c>
      <c r="J1338">
        <v>88</v>
      </c>
      <c r="K1338">
        <v>1.7</v>
      </c>
      <c r="L1338">
        <v>655.73</v>
      </c>
      <c r="M1338">
        <v>63.35</v>
      </c>
      <c r="N1338" t="s">
        <v>49</v>
      </c>
      <c r="O1338">
        <v>3</v>
      </c>
      <c r="P1338" t="str" cm="1">
        <f t="array" ref="P1338">_xlfn.IFS(C1338&lt;25,"18-24", C1338&lt;=35,"25-35", C1338&lt;=50,"36-50",TRUE,"50+")</f>
        <v>50+</v>
      </c>
      <c r="Q1338" t="str">
        <f t="shared" si="140"/>
        <v>new</v>
      </c>
      <c r="R1338" t="str">
        <f t="shared" si="141"/>
        <v>high value</v>
      </c>
      <c r="S1338" t="str">
        <f t="shared" si="142"/>
        <v>medium</v>
      </c>
      <c r="T1338" t="str">
        <f t="shared" si="143"/>
        <v>Nov</v>
      </c>
      <c r="U1338">
        <f t="shared" si="144"/>
        <v>2023</v>
      </c>
      <c r="V1338" t="str">
        <f t="shared" si="145"/>
        <v>0-5</v>
      </c>
      <c r="W1338" t="str">
        <f t="shared" si="146"/>
        <v>Slow</v>
      </c>
    </row>
    <row r="1339" spans="1:23" x14ac:dyDescent="0.3">
      <c r="A1339">
        <v>601338</v>
      </c>
      <c r="B1339">
        <v>53803</v>
      </c>
      <c r="C1339">
        <v>38</v>
      </c>
      <c r="D1339" t="s">
        <v>7</v>
      </c>
      <c r="E1339" t="s">
        <v>11</v>
      </c>
      <c r="F1339" t="s">
        <v>18</v>
      </c>
      <c r="G1339" t="s">
        <v>31</v>
      </c>
      <c r="H1339" s="1">
        <v>45169</v>
      </c>
      <c r="I1339" t="s">
        <v>33</v>
      </c>
      <c r="J1339">
        <v>24</v>
      </c>
      <c r="K1339">
        <v>9.9</v>
      </c>
      <c r="L1339">
        <v>812.12</v>
      </c>
      <c r="M1339">
        <v>62.8</v>
      </c>
      <c r="N1339" t="s">
        <v>50</v>
      </c>
      <c r="O1339">
        <v>5</v>
      </c>
      <c r="P1339" t="str" cm="1">
        <f t="array" ref="P1339">_xlfn.IFS(C1339&lt;25,"18-24", C1339&lt;=35,"25-35", C1339&lt;=50,"36-50",TRUE,"50+")</f>
        <v>36-50</v>
      </c>
      <c r="Q1339" t="str">
        <f t="shared" si="140"/>
        <v>new</v>
      </c>
      <c r="R1339" t="str">
        <f t="shared" si="141"/>
        <v>high value</v>
      </c>
      <c r="S1339" t="str">
        <f t="shared" si="142"/>
        <v>High</v>
      </c>
      <c r="T1339" t="str">
        <f t="shared" si="143"/>
        <v>Aug</v>
      </c>
      <c r="U1339">
        <f t="shared" si="144"/>
        <v>2023</v>
      </c>
      <c r="V1339" t="str">
        <f t="shared" si="145"/>
        <v>5-10</v>
      </c>
      <c r="W1339" t="str">
        <f t="shared" si="146"/>
        <v>Fast</v>
      </c>
    </row>
    <row r="1340" spans="1:23" x14ac:dyDescent="0.3">
      <c r="A1340">
        <v>601339</v>
      </c>
      <c r="B1340">
        <v>60910</v>
      </c>
      <c r="C1340">
        <v>35</v>
      </c>
      <c r="D1340" t="s">
        <v>7</v>
      </c>
      <c r="E1340" t="s">
        <v>11</v>
      </c>
      <c r="F1340" t="s">
        <v>30</v>
      </c>
      <c r="G1340" t="s">
        <v>29</v>
      </c>
      <c r="H1340" s="1">
        <v>44793</v>
      </c>
      <c r="I1340" t="s">
        <v>33</v>
      </c>
      <c r="J1340">
        <v>24</v>
      </c>
      <c r="K1340">
        <v>7.6</v>
      </c>
      <c r="L1340">
        <v>902.05</v>
      </c>
      <c r="M1340">
        <v>57.36</v>
      </c>
      <c r="N1340" t="s">
        <v>47</v>
      </c>
      <c r="O1340">
        <v>3</v>
      </c>
      <c r="P1340" t="str" cm="1">
        <f t="array" ref="P1340">_xlfn.IFS(C1340&lt;25,"18-24", C1340&lt;=35,"25-35", C1340&lt;=50,"36-50",TRUE,"50+")</f>
        <v>25-35</v>
      </c>
      <c r="Q1340" t="str">
        <f t="shared" si="140"/>
        <v>repeat</v>
      </c>
      <c r="R1340" t="str">
        <f t="shared" si="141"/>
        <v>high value</v>
      </c>
      <c r="S1340" t="str">
        <f t="shared" si="142"/>
        <v>medium</v>
      </c>
      <c r="T1340" t="str">
        <f t="shared" si="143"/>
        <v>Aug</v>
      </c>
      <c r="U1340">
        <f t="shared" si="144"/>
        <v>2022</v>
      </c>
      <c r="V1340" t="str">
        <f t="shared" si="145"/>
        <v>5-10</v>
      </c>
      <c r="W1340" t="str">
        <f t="shared" si="146"/>
        <v>Fast</v>
      </c>
    </row>
    <row r="1341" spans="1:23" x14ac:dyDescent="0.3">
      <c r="A1341">
        <v>601340</v>
      </c>
      <c r="B1341">
        <v>22698</v>
      </c>
      <c r="C1341">
        <v>61</v>
      </c>
      <c r="D1341" t="s">
        <v>4</v>
      </c>
      <c r="E1341" t="s">
        <v>11</v>
      </c>
      <c r="F1341" t="s">
        <v>32</v>
      </c>
      <c r="G1341" t="s">
        <v>31</v>
      </c>
      <c r="H1341" s="1">
        <v>45147</v>
      </c>
      <c r="I1341" t="s">
        <v>34</v>
      </c>
      <c r="J1341">
        <v>40</v>
      </c>
      <c r="K1341">
        <v>4</v>
      </c>
      <c r="L1341">
        <v>448.93</v>
      </c>
      <c r="M1341">
        <v>22.91</v>
      </c>
      <c r="N1341" t="s">
        <v>48</v>
      </c>
      <c r="O1341">
        <v>1</v>
      </c>
      <c r="P1341" t="str" cm="1">
        <f t="array" ref="P1341">_xlfn.IFS(C1341&lt;25,"18-24", C1341&lt;=35,"25-35", C1341&lt;=50,"36-50",TRUE,"50+")</f>
        <v>50+</v>
      </c>
      <c r="Q1341" t="str">
        <f t="shared" si="140"/>
        <v>new</v>
      </c>
      <c r="R1341" t="str">
        <f t="shared" si="141"/>
        <v>medium</v>
      </c>
      <c r="S1341" t="str">
        <f t="shared" si="142"/>
        <v>Low</v>
      </c>
      <c r="T1341" t="str">
        <f t="shared" si="143"/>
        <v>Aug</v>
      </c>
      <c r="U1341">
        <f t="shared" si="144"/>
        <v>2023</v>
      </c>
      <c r="V1341" t="str">
        <f t="shared" si="145"/>
        <v>0-5</v>
      </c>
      <c r="W1341" t="str">
        <f t="shared" si="146"/>
        <v>Medium</v>
      </c>
    </row>
    <row r="1342" spans="1:23" x14ac:dyDescent="0.3">
      <c r="A1342">
        <v>601341</v>
      </c>
      <c r="B1342">
        <v>35006</v>
      </c>
      <c r="C1342">
        <v>64</v>
      </c>
      <c r="D1342" t="s">
        <v>4</v>
      </c>
      <c r="E1342" t="s">
        <v>16</v>
      </c>
      <c r="F1342" t="s">
        <v>32</v>
      </c>
      <c r="G1342" t="s">
        <v>25</v>
      </c>
      <c r="H1342" s="1">
        <v>45353</v>
      </c>
      <c r="I1342" t="s">
        <v>33</v>
      </c>
      <c r="J1342">
        <v>81</v>
      </c>
      <c r="K1342">
        <v>11.9</v>
      </c>
      <c r="L1342">
        <v>1165.97</v>
      </c>
      <c r="M1342">
        <v>96.74</v>
      </c>
      <c r="N1342" t="s">
        <v>49</v>
      </c>
      <c r="O1342">
        <v>4</v>
      </c>
      <c r="P1342" t="str" cm="1">
        <f t="array" ref="P1342">_xlfn.IFS(C1342&lt;25,"18-24", C1342&lt;=35,"25-35", C1342&lt;=50,"36-50",TRUE,"50+")</f>
        <v>50+</v>
      </c>
      <c r="Q1342" t="str">
        <f t="shared" si="140"/>
        <v>new</v>
      </c>
      <c r="R1342" t="str">
        <f t="shared" si="141"/>
        <v>high value</v>
      </c>
      <c r="S1342" t="str">
        <f t="shared" si="142"/>
        <v>medium</v>
      </c>
      <c r="T1342" t="str">
        <f t="shared" si="143"/>
        <v>Mar</v>
      </c>
      <c r="U1342">
        <f t="shared" si="144"/>
        <v>2024</v>
      </c>
      <c r="V1342" t="str">
        <f t="shared" si="145"/>
        <v>10-15</v>
      </c>
      <c r="W1342" t="str">
        <f t="shared" si="146"/>
        <v>Slow</v>
      </c>
    </row>
    <row r="1343" spans="1:23" x14ac:dyDescent="0.3">
      <c r="A1343">
        <v>601342</v>
      </c>
      <c r="B1343">
        <v>64817</v>
      </c>
      <c r="C1343">
        <v>35</v>
      </c>
      <c r="D1343" t="s">
        <v>7</v>
      </c>
      <c r="E1343" t="s">
        <v>5</v>
      </c>
      <c r="F1343" t="s">
        <v>30</v>
      </c>
      <c r="G1343" t="s">
        <v>29</v>
      </c>
      <c r="H1343" s="1">
        <v>45603</v>
      </c>
      <c r="I1343" t="s">
        <v>34</v>
      </c>
      <c r="J1343">
        <v>66</v>
      </c>
      <c r="K1343">
        <v>7.2</v>
      </c>
      <c r="L1343">
        <v>741.15</v>
      </c>
      <c r="M1343">
        <v>99.24</v>
      </c>
      <c r="N1343" t="s">
        <v>50</v>
      </c>
      <c r="O1343">
        <v>2</v>
      </c>
      <c r="P1343" t="str" cm="1">
        <f t="array" ref="P1343">_xlfn.IFS(C1343&lt;25,"18-24", C1343&lt;=35,"25-35", C1343&lt;=50,"36-50",TRUE,"50+")</f>
        <v>25-35</v>
      </c>
      <c r="Q1343" t="str">
        <f t="shared" si="140"/>
        <v>new</v>
      </c>
      <c r="R1343" t="str">
        <f t="shared" si="141"/>
        <v>high value</v>
      </c>
      <c r="S1343" t="str">
        <f t="shared" si="142"/>
        <v>Low</v>
      </c>
      <c r="T1343" t="str">
        <f t="shared" si="143"/>
        <v>Nov</v>
      </c>
      <c r="U1343">
        <f t="shared" si="144"/>
        <v>2024</v>
      </c>
      <c r="V1343" t="str">
        <f t="shared" si="145"/>
        <v>5-10</v>
      </c>
      <c r="W1343" t="str">
        <f t="shared" si="146"/>
        <v>Slow</v>
      </c>
    </row>
    <row r="1344" spans="1:23" x14ac:dyDescent="0.3">
      <c r="A1344">
        <v>601343</v>
      </c>
      <c r="B1344">
        <v>85557</v>
      </c>
      <c r="C1344">
        <v>38</v>
      </c>
      <c r="D1344" t="s">
        <v>4</v>
      </c>
      <c r="E1344" t="s">
        <v>15</v>
      </c>
      <c r="F1344" t="s">
        <v>19</v>
      </c>
      <c r="G1344" t="s">
        <v>31</v>
      </c>
      <c r="H1344" s="1">
        <v>45026</v>
      </c>
      <c r="I1344" t="s">
        <v>33</v>
      </c>
      <c r="J1344">
        <v>50</v>
      </c>
      <c r="K1344">
        <v>5.7</v>
      </c>
      <c r="L1344">
        <v>893.57</v>
      </c>
      <c r="M1344">
        <v>117.74</v>
      </c>
      <c r="N1344" t="s">
        <v>47</v>
      </c>
      <c r="O1344">
        <v>2</v>
      </c>
      <c r="P1344" t="str" cm="1">
        <f t="array" ref="P1344">_xlfn.IFS(C1344&lt;25,"18-24", C1344&lt;=35,"25-35", C1344&lt;=50,"36-50",TRUE,"50+")</f>
        <v>36-50</v>
      </c>
      <c r="Q1344" t="str">
        <f t="shared" si="140"/>
        <v>new</v>
      </c>
      <c r="R1344" t="str">
        <f t="shared" si="141"/>
        <v>high value</v>
      </c>
      <c r="S1344" t="str">
        <f t="shared" si="142"/>
        <v>Low</v>
      </c>
      <c r="T1344" t="str">
        <f t="shared" si="143"/>
        <v>Apr</v>
      </c>
      <c r="U1344">
        <f t="shared" si="144"/>
        <v>2023</v>
      </c>
      <c r="V1344" t="str">
        <f t="shared" si="145"/>
        <v>5-10</v>
      </c>
      <c r="W1344" t="str">
        <f t="shared" si="146"/>
        <v>Slow</v>
      </c>
    </row>
    <row r="1345" spans="1:23" x14ac:dyDescent="0.3">
      <c r="A1345">
        <v>601344</v>
      </c>
      <c r="B1345">
        <v>44628</v>
      </c>
      <c r="C1345">
        <v>42</v>
      </c>
      <c r="D1345" t="s">
        <v>4</v>
      </c>
      <c r="E1345" t="s">
        <v>8</v>
      </c>
      <c r="F1345" t="s">
        <v>18</v>
      </c>
      <c r="G1345" t="s">
        <v>25</v>
      </c>
      <c r="H1345" s="1">
        <v>45290</v>
      </c>
      <c r="I1345" t="s">
        <v>33</v>
      </c>
      <c r="J1345">
        <v>34</v>
      </c>
      <c r="K1345">
        <v>4.7</v>
      </c>
      <c r="L1345">
        <v>1084.24</v>
      </c>
      <c r="M1345">
        <v>76.16</v>
      </c>
      <c r="N1345" t="s">
        <v>48</v>
      </c>
      <c r="O1345">
        <v>5</v>
      </c>
      <c r="P1345" t="str" cm="1">
        <f t="array" ref="P1345">_xlfn.IFS(C1345&lt;25,"18-24", C1345&lt;=35,"25-35", C1345&lt;=50,"36-50",TRUE,"50+")</f>
        <v>36-50</v>
      </c>
      <c r="Q1345" t="str">
        <f t="shared" si="140"/>
        <v>new</v>
      </c>
      <c r="R1345" t="str">
        <f t="shared" si="141"/>
        <v>high value</v>
      </c>
      <c r="S1345" t="str">
        <f t="shared" si="142"/>
        <v>High</v>
      </c>
      <c r="T1345" t="str">
        <f t="shared" si="143"/>
        <v>Dec</v>
      </c>
      <c r="U1345">
        <f t="shared" si="144"/>
        <v>2023</v>
      </c>
      <c r="V1345" t="str">
        <f t="shared" si="145"/>
        <v>0-5</v>
      </c>
      <c r="W1345" t="str">
        <f t="shared" si="146"/>
        <v>Medium</v>
      </c>
    </row>
    <row r="1346" spans="1:23" x14ac:dyDescent="0.3">
      <c r="A1346">
        <v>601345</v>
      </c>
      <c r="B1346">
        <v>80155</v>
      </c>
      <c r="C1346">
        <v>36</v>
      </c>
      <c r="D1346" t="s">
        <v>7</v>
      </c>
      <c r="E1346" t="s">
        <v>5</v>
      </c>
      <c r="F1346" t="s">
        <v>28</v>
      </c>
      <c r="G1346" t="s">
        <v>29</v>
      </c>
      <c r="H1346" s="1">
        <v>45021</v>
      </c>
      <c r="I1346" t="s">
        <v>34</v>
      </c>
      <c r="J1346">
        <v>81</v>
      </c>
      <c r="K1346">
        <v>6.4</v>
      </c>
      <c r="L1346">
        <v>1384.57</v>
      </c>
      <c r="M1346">
        <v>21.35</v>
      </c>
      <c r="N1346" t="s">
        <v>47</v>
      </c>
      <c r="O1346">
        <v>4</v>
      </c>
      <c r="P1346" t="str" cm="1">
        <f t="array" ref="P1346">_xlfn.IFS(C1346&lt;25,"18-24", C1346&lt;=35,"25-35", C1346&lt;=50,"36-50",TRUE,"50+")</f>
        <v>36-50</v>
      </c>
      <c r="Q1346" t="str">
        <f t="shared" si="140"/>
        <v>new</v>
      </c>
      <c r="R1346" t="str">
        <f t="shared" si="141"/>
        <v>high value</v>
      </c>
      <c r="S1346" t="str">
        <f t="shared" si="142"/>
        <v>medium</v>
      </c>
      <c r="T1346" t="str">
        <f t="shared" si="143"/>
        <v>Apr</v>
      </c>
      <c r="U1346">
        <f t="shared" si="144"/>
        <v>2023</v>
      </c>
      <c r="V1346" t="str">
        <f t="shared" si="145"/>
        <v>5-10</v>
      </c>
      <c r="W1346" t="str">
        <f t="shared" si="146"/>
        <v>Slow</v>
      </c>
    </row>
    <row r="1347" spans="1:23" x14ac:dyDescent="0.3">
      <c r="A1347">
        <v>601346</v>
      </c>
      <c r="B1347">
        <v>22515</v>
      </c>
      <c r="C1347">
        <v>48</v>
      </c>
      <c r="D1347" t="s">
        <v>7</v>
      </c>
      <c r="E1347" t="s">
        <v>13</v>
      </c>
      <c r="F1347" t="s">
        <v>19</v>
      </c>
      <c r="G1347" t="s">
        <v>29</v>
      </c>
      <c r="H1347" s="1">
        <v>44818</v>
      </c>
      <c r="I1347" t="s">
        <v>34</v>
      </c>
      <c r="J1347">
        <v>40</v>
      </c>
      <c r="K1347">
        <v>4.9000000000000004</v>
      </c>
      <c r="L1347">
        <v>912</v>
      </c>
      <c r="M1347">
        <v>38.17</v>
      </c>
      <c r="N1347" t="s">
        <v>47</v>
      </c>
      <c r="O1347">
        <v>2</v>
      </c>
      <c r="P1347" t="str" cm="1">
        <f t="array" ref="P1347">_xlfn.IFS(C1347&lt;25,"18-24", C1347&lt;=35,"25-35", C1347&lt;=50,"36-50",TRUE,"50+")</f>
        <v>36-50</v>
      </c>
      <c r="Q1347" t="str">
        <f t="shared" ref="Q1347:Q1410" si="147">IF(COUNTIF($B:$B,B1347)&gt;1,"repeat","new")</f>
        <v>new</v>
      </c>
      <c r="R1347" t="str">
        <f t="shared" ref="R1347:R1410" si="148">IF(L1347&gt;500,"high value",IF( L1347&gt;250,"medium","low"))</f>
        <v>high value</v>
      </c>
      <c r="S1347" t="str">
        <f t="shared" ref="S1347:S1410" si="149">IF(O1347&lt;=2,"Low",IF(O1347&lt;=4,"medium","High"))</f>
        <v>Low</v>
      </c>
      <c r="T1347" t="str">
        <f t="shared" ref="T1347:T1410" si="150">TEXT(H1347,"MMM")</f>
        <v>Sep</v>
      </c>
      <c r="U1347">
        <f t="shared" ref="U1347:U1410" si="151">YEAR(H1347)</f>
        <v>2022</v>
      </c>
      <c r="V1347" t="str">
        <f t="shared" ref="V1347:V1410" si="152">IF(K1347&lt;=5,"0-5",IF(K1347&lt;=10,"5-10",IF(K1347&lt;=15,"10-15","15+")))</f>
        <v>0-5</v>
      </c>
      <c r="W1347" t="str">
        <f t="shared" ref="W1347:W1410" si="153">IF(J1347&lt;=30,"Fast",IF(J1347&lt;=45,"Medium","Slow"))</f>
        <v>Medium</v>
      </c>
    </row>
    <row r="1348" spans="1:23" x14ac:dyDescent="0.3">
      <c r="A1348">
        <v>601347</v>
      </c>
      <c r="B1348">
        <v>35300</v>
      </c>
      <c r="C1348">
        <v>46</v>
      </c>
      <c r="D1348" t="s">
        <v>7</v>
      </c>
      <c r="E1348" t="s">
        <v>11</v>
      </c>
      <c r="F1348" t="s">
        <v>22</v>
      </c>
      <c r="G1348" t="s">
        <v>25</v>
      </c>
      <c r="H1348" s="1">
        <v>44716</v>
      </c>
      <c r="I1348" t="s">
        <v>33</v>
      </c>
      <c r="J1348">
        <v>48</v>
      </c>
      <c r="K1348">
        <v>13</v>
      </c>
      <c r="L1348">
        <v>874.24</v>
      </c>
      <c r="M1348">
        <v>115.56</v>
      </c>
      <c r="N1348" t="s">
        <v>49</v>
      </c>
      <c r="O1348">
        <v>1</v>
      </c>
      <c r="P1348" t="str" cm="1">
        <f t="array" ref="P1348">_xlfn.IFS(C1348&lt;25,"18-24", C1348&lt;=35,"25-35", C1348&lt;=50,"36-50",TRUE,"50+")</f>
        <v>36-50</v>
      </c>
      <c r="Q1348" t="str">
        <f t="shared" si="147"/>
        <v>new</v>
      </c>
      <c r="R1348" t="str">
        <f t="shared" si="148"/>
        <v>high value</v>
      </c>
      <c r="S1348" t="str">
        <f t="shared" si="149"/>
        <v>Low</v>
      </c>
      <c r="T1348" t="str">
        <f t="shared" si="150"/>
        <v>Jun</v>
      </c>
      <c r="U1348">
        <f t="shared" si="151"/>
        <v>2022</v>
      </c>
      <c r="V1348" t="str">
        <f t="shared" si="152"/>
        <v>10-15</v>
      </c>
      <c r="W1348" t="str">
        <f t="shared" si="153"/>
        <v>Slow</v>
      </c>
    </row>
    <row r="1349" spans="1:23" x14ac:dyDescent="0.3">
      <c r="A1349">
        <v>601348</v>
      </c>
      <c r="B1349">
        <v>65941</v>
      </c>
      <c r="C1349">
        <v>57</v>
      </c>
      <c r="D1349" t="s">
        <v>4</v>
      </c>
      <c r="E1349" t="s">
        <v>15</v>
      </c>
      <c r="F1349" t="s">
        <v>30</v>
      </c>
      <c r="G1349" t="s">
        <v>29</v>
      </c>
      <c r="H1349" s="1">
        <v>45062</v>
      </c>
      <c r="I1349" t="s">
        <v>33</v>
      </c>
      <c r="J1349">
        <v>75</v>
      </c>
      <c r="K1349">
        <v>5.7</v>
      </c>
      <c r="L1349">
        <v>629.83000000000004</v>
      </c>
      <c r="M1349">
        <v>28.19</v>
      </c>
      <c r="N1349" t="s">
        <v>49</v>
      </c>
      <c r="O1349">
        <v>5</v>
      </c>
      <c r="P1349" t="str" cm="1">
        <f t="array" ref="P1349">_xlfn.IFS(C1349&lt;25,"18-24", C1349&lt;=35,"25-35", C1349&lt;=50,"36-50",TRUE,"50+")</f>
        <v>50+</v>
      </c>
      <c r="Q1349" t="str">
        <f t="shared" si="147"/>
        <v>new</v>
      </c>
      <c r="R1349" t="str">
        <f t="shared" si="148"/>
        <v>high value</v>
      </c>
      <c r="S1349" t="str">
        <f t="shared" si="149"/>
        <v>High</v>
      </c>
      <c r="T1349" t="str">
        <f t="shared" si="150"/>
        <v>May</v>
      </c>
      <c r="U1349">
        <f t="shared" si="151"/>
        <v>2023</v>
      </c>
      <c r="V1349" t="str">
        <f t="shared" si="152"/>
        <v>5-10</v>
      </c>
      <c r="W1349" t="str">
        <f t="shared" si="153"/>
        <v>Slow</v>
      </c>
    </row>
    <row r="1350" spans="1:23" x14ac:dyDescent="0.3">
      <c r="A1350">
        <v>601349</v>
      </c>
      <c r="B1350">
        <v>66183</v>
      </c>
      <c r="C1350">
        <v>34</v>
      </c>
      <c r="D1350" t="s">
        <v>7</v>
      </c>
      <c r="E1350" t="s">
        <v>13</v>
      </c>
      <c r="F1350" t="s">
        <v>32</v>
      </c>
      <c r="G1350" t="s">
        <v>21</v>
      </c>
      <c r="H1350" s="1">
        <v>45091</v>
      </c>
      <c r="I1350" t="s">
        <v>34</v>
      </c>
      <c r="J1350">
        <v>36</v>
      </c>
      <c r="K1350">
        <v>8.5</v>
      </c>
      <c r="L1350">
        <v>1392.55</v>
      </c>
      <c r="M1350">
        <v>26.43</v>
      </c>
      <c r="N1350" t="s">
        <v>47</v>
      </c>
      <c r="O1350">
        <v>3</v>
      </c>
      <c r="P1350" t="str" cm="1">
        <f t="array" ref="P1350">_xlfn.IFS(C1350&lt;25,"18-24", C1350&lt;=35,"25-35", C1350&lt;=50,"36-50",TRUE,"50+")</f>
        <v>25-35</v>
      </c>
      <c r="Q1350" t="str">
        <f t="shared" si="147"/>
        <v>new</v>
      </c>
      <c r="R1350" t="str">
        <f t="shared" si="148"/>
        <v>high value</v>
      </c>
      <c r="S1350" t="str">
        <f t="shared" si="149"/>
        <v>medium</v>
      </c>
      <c r="T1350" t="str">
        <f t="shared" si="150"/>
        <v>Jun</v>
      </c>
      <c r="U1350">
        <f t="shared" si="151"/>
        <v>2023</v>
      </c>
      <c r="V1350" t="str">
        <f t="shared" si="152"/>
        <v>5-10</v>
      </c>
      <c r="W1350" t="str">
        <f t="shared" si="153"/>
        <v>Medium</v>
      </c>
    </row>
    <row r="1351" spans="1:23" x14ac:dyDescent="0.3">
      <c r="A1351">
        <v>601350</v>
      </c>
      <c r="B1351">
        <v>41349</v>
      </c>
      <c r="C1351">
        <v>22</v>
      </c>
      <c r="D1351" t="s">
        <v>7</v>
      </c>
      <c r="E1351" t="s">
        <v>16</v>
      </c>
      <c r="F1351" t="s">
        <v>22</v>
      </c>
      <c r="G1351" t="s">
        <v>25</v>
      </c>
      <c r="H1351" s="1">
        <v>45474</v>
      </c>
      <c r="I1351" t="s">
        <v>34</v>
      </c>
      <c r="J1351">
        <v>54</v>
      </c>
      <c r="K1351">
        <v>9.1</v>
      </c>
      <c r="L1351">
        <v>274.32</v>
      </c>
      <c r="M1351">
        <v>27.4</v>
      </c>
      <c r="N1351" t="s">
        <v>50</v>
      </c>
      <c r="O1351">
        <v>2</v>
      </c>
      <c r="P1351" t="str" cm="1">
        <f t="array" ref="P1351">_xlfn.IFS(C1351&lt;25,"18-24", C1351&lt;=35,"25-35", C1351&lt;=50,"36-50",TRUE,"50+")</f>
        <v>18-24</v>
      </c>
      <c r="Q1351" t="str">
        <f t="shared" si="147"/>
        <v>new</v>
      </c>
      <c r="R1351" t="str">
        <f t="shared" si="148"/>
        <v>medium</v>
      </c>
      <c r="S1351" t="str">
        <f t="shared" si="149"/>
        <v>Low</v>
      </c>
      <c r="T1351" t="str">
        <f t="shared" si="150"/>
        <v>Jul</v>
      </c>
      <c r="U1351">
        <f t="shared" si="151"/>
        <v>2024</v>
      </c>
      <c r="V1351" t="str">
        <f t="shared" si="152"/>
        <v>5-10</v>
      </c>
      <c r="W1351" t="str">
        <f t="shared" si="153"/>
        <v>Slow</v>
      </c>
    </row>
    <row r="1352" spans="1:23" x14ac:dyDescent="0.3">
      <c r="A1352">
        <v>601351</v>
      </c>
      <c r="B1352">
        <v>42514</v>
      </c>
      <c r="C1352">
        <v>52</v>
      </c>
      <c r="D1352" t="s">
        <v>7</v>
      </c>
      <c r="E1352" t="s">
        <v>8</v>
      </c>
      <c r="F1352" t="s">
        <v>32</v>
      </c>
      <c r="G1352" t="s">
        <v>27</v>
      </c>
      <c r="H1352" s="1">
        <v>45095</v>
      </c>
      <c r="I1352" t="s">
        <v>34</v>
      </c>
      <c r="J1352">
        <v>72</v>
      </c>
      <c r="K1352">
        <v>1</v>
      </c>
      <c r="L1352">
        <v>736.85</v>
      </c>
      <c r="M1352">
        <v>48.63</v>
      </c>
      <c r="N1352" t="s">
        <v>47</v>
      </c>
      <c r="O1352">
        <v>5</v>
      </c>
      <c r="P1352" t="str" cm="1">
        <f t="array" ref="P1352">_xlfn.IFS(C1352&lt;25,"18-24", C1352&lt;=35,"25-35", C1352&lt;=50,"36-50",TRUE,"50+")</f>
        <v>50+</v>
      </c>
      <c r="Q1352" t="str">
        <f t="shared" si="147"/>
        <v>new</v>
      </c>
      <c r="R1352" t="str">
        <f t="shared" si="148"/>
        <v>high value</v>
      </c>
      <c r="S1352" t="str">
        <f t="shared" si="149"/>
        <v>High</v>
      </c>
      <c r="T1352" t="str">
        <f t="shared" si="150"/>
        <v>Jun</v>
      </c>
      <c r="U1352">
        <f t="shared" si="151"/>
        <v>2023</v>
      </c>
      <c r="V1352" t="str">
        <f t="shared" si="152"/>
        <v>0-5</v>
      </c>
      <c r="W1352" t="str">
        <f t="shared" si="153"/>
        <v>Slow</v>
      </c>
    </row>
    <row r="1353" spans="1:23" x14ac:dyDescent="0.3">
      <c r="A1353">
        <v>601352</v>
      </c>
      <c r="B1353">
        <v>75031</v>
      </c>
      <c r="C1353">
        <v>60</v>
      </c>
      <c r="D1353" t="s">
        <v>4</v>
      </c>
      <c r="E1353" t="s">
        <v>16</v>
      </c>
      <c r="F1353" t="s">
        <v>24</v>
      </c>
      <c r="G1353" t="s">
        <v>27</v>
      </c>
      <c r="H1353" s="1">
        <v>45070</v>
      </c>
      <c r="I1353" t="s">
        <v>34</v>
      </c>
      <c r="J1353">
        <v>23</v>
      </c>
      <c r="K1353">
        <v>13.9</v>
      </c>
      <c r="L1353">
        <v>327.05</v>
      </c>
      <c r="M1353">
        <v>98.15</v>
      </c>
      <c r="N1353" t="s">
        <v>48</v>
      </c>
      <c r="O1353">
        <v>2</v>
      </c>
      <c r="P1353" t="str" cm="1">
        <f t="array" ref="P1353">_xlfn.IFS(C1353&lt;25,"18-24", C1353&lt;=35,"25-35", C1353&lt;=50,"36-50",TRUE,"50+")</f>
        <v>50+</v>
      </c>
      <c r="Q1353" t="str">
        <f t="shared" si="147"/>
        <v>new</v>
      </c>
      <c r="R1353" t="str">
        <f t="shared" si="148"/>
        <v>medium</v>
      </c>
      <c r="S1353" t="str">
        <f t="shared" si="149"/>
        <v>Low</v>
      </c>
      <c r="T1353" t="str">
        <f t="shared" si="150"/>
        <v>May</v>
      </c>
      <c r="U1353">
        <f t="shared" si="151"/>
        <v>2023</v>
      </c>
      <c r="V1353" t="str">
        <f t="shared" si="152"/>
        <v>10-15</v>
      </c>
      <c r="W1353" t="str">
        <f t="shared" si="153"/>
        <v>Fast</v>
      </c>
    </row>
    <row r="1354" spans="1:23" x14ac:dyDescent="0.3">
      <c r="A1354">
        <v>601353</v>
      </c>
      <c r="B1354">
        <v>37427</v>
      </c>
      <c r="C1354">
        <v>48</v>
      </c>
      <c r="D1354" t="s">
        <v>4</v>
      </c>
      <c r="E1354" t="s">
        <v>13</v>
      </c>
      <c r="F1354" t="s">
        <v>30</v>
      </c>
      <c r="G1354" t="s">
        <v>27</v>
      </c>
      <c r="H1354" s="1">
        <v>45420</v>
      </c>
      <c r="I1354" t="s">
        <v>33</v>
      </c>
      <c r="J1354">
        <v>81</v>
      </c>
      <c r="K1354">
        <v>10.9</v>
      </c>
      <c r="L1354">
        <v>1175.17</v>
      </c>
      <c r="M1354">
        <v>29.8</v>
      </c>
      <c r="N1354" t="s">
        <v>49</v>
      </c>
      <c r="O1354">
        <v>2</v>
      </c>
      <c r="P1354" t="str" cm="1">
        <f t="array" ref="P1354">_xlfn.IFS(C1354&lt;25,"18-24", C1354&lt;=35,"25-35", C1354&lt;=50,"36-50",TRUE,"50+")</f>
        <v>36-50</v>
      </c>
      <c r="Q1354" t="str">
        <f t="shared" si="147"/>
        <v>repeat</v>
      </c>
      <c r="R1354" t="str">
        <f t="shared" si="148"/>
        <v>high value</v>
      </c>
      <c r="S1354" t="str">
        <f t="shared" si="149"/>
        <v>Low</v>
      </c>
      <c r="T1354" t="str">
        <f t="shared" si="150"/>
        <v>May</v>
      </c>
      <c r="U1354">
        <f t="shared" si="151"/>
        <v>2024</v>
      </c>
      <c r="V1354" t="str">
        <f t="shared" si="152"/>
        <v>10-15</v>
      </c>
      <c r="W1354" t="str">
        <f t="shared" si="153"/>
        <v>Slow</v>
      </c>
    </row>
    <row r="1355" spans="1:23" x14ac:dyDescent="0.3">
      <c r="A1355">
        <v>601354</v>
      </c>
      <c r="B1355">
        <v>36051</v>
      </c>
      <c r="C1355">
        <v>37</v>
      </c>
      <c r="D1355" t="s">
        <v>4</v>
      </c>
      <c r="E1355" t="s">
        <v>5</v>
      </c>
      <c r="F1355" t="s">
        <v>18</v>
      </c>
      <c r="G1355" t="s">
        <v>27</v>
      </c>
      <c r="H1355" s="1">
        <v>45499</v>
      </c>
      <c r="I1355" t="s">
        <v>33</v>
      </c>
      <c r="J1355">
        <v>20</v>
      </c>
      <c r="K1355">
        <v>4.8</v>
      </c>
      <c r="L1355">
        <v>732.1</v>
      </c>
      <c r="M1355">
        <v>103.58</v>
      </c>
      <c r="N1355" t="s">
        <v>48</v>
      </c>
      <c r="O1355">
        <v>2</v>
      </c>
      <c r="P1355" t="str" cm="1">
        <f t="array" ref="P1355">_xlfn.IFS(C1355&lt;25,"18-24", C1355&lt;=35,"25-35", C1355&lt;=50,"36-50",TRUE,"50+")</f>
        <v>36-50</v>
      </c>
      <c r="Q1355" t="str">
        <f t="shared" si="147"/>
        <v>new</v>
      </c>
      <c r="R1355" t="str">
        <f t="shared" si="148"/>
        <v>high value</v>
      </c>
      <c r="S1355" t="str">
        <f t="shared" si="149"/>
        <v>Low</v>
      </c>
      <c r="T1355" t="str">
        <f t="shared" si="150"/>
        <v>Jul</v>
      </c>
      <c r="U1355">
        <f t="shared" si="151"/>
        <v>2024</v>
      </c>
      <c r="V1355" t="str">
        <f t="shared" si="152"/>
        <v>0-5</v>
      </c>
      <c r="W1355" t="str">
        <f t="shared" si="153"/>
        <v>Fast</v>
      </c>
    </row>
    <row r="1356" spans="1:23" x14ac:dyDescent="0.3">
      <c r="A1356">
        <v>601355</v>
      </c>
      <c r="B1356">
        <v>44572</v>
      </c>
      <c r="C1356">
        <v>56</v>
      </c>
      <c r="D1356" t="s">
        <v>4</v>
      </c>
      <c r="E1356" t="s">
        <v>5</v>
      </c>
      <c r="F1356" t="s">
        <v>28</v>
      </c>
      <c r="G1356" t="s">
        <v>25</v>
      </c>
      <c r="H1356" s="1">
        <v>45555</v>
      </c>
      <c r="I1356" t="s">
        <v>34</v>
      </c>
      <c r="J1356">
        <v>39</v>
      </c>
      <c r="K1356">
        <v>6.7</v>
      </c>
      <c r="L1356">
        <v>819.65</v>
      </c>
      <c r="M1356">
        <v>46.19</v>
      </c>
      <c r="N1356" t="s">
        <v>48</v>
      </c>
      <c r="O1356">
        <v>2</v>
      </c>
      <c r="P1356" t="str" cm="1">
        <f t="array" ref="P1356">_xlfn.IFS(C1356&lt;25,"18-24", C1356&lt;=35,"25-35", C1356&lt;=50,"36-50",TRUE,"50+")</f>
        <v>50+</v>
      </c>
      <c r="Q1356" t="str">
        <f t="shared" si="147"/>
        <v>repeat</v>
      </c>
      <c r="R1356" t="str">
        <f t="shared" si="148"/>
        <v>high value</v>
      </c>
      <c r="S1356" t="str">
        <f t="shared" si="149"/>
        <v>Low</v>
      </c>
      <c r="T1356" t="str">
        <f t="shared" si="150"/>
        <v>Sep</v>
      </c>
      <c r="U1356">
        <f t="shared" si="151"/>
        <v>2024</v>
      </c>
      <c r="V1356" t="str">
        <f t="shared" si="152"/>
        <v>5-10</v>
      </c>
      <c r="W1356" t="str">
        <f t="shared" si="153"/>
        <v>Medium</v>
      </c>
    </row>
    <row r="1357" spans="1:23" x14ac:dyDescent="0.3">
      <c r="A1357">
        <v>601356</v>
      </c>
      <c r="B1357">
        <v>76311</v>
      </c>
      <c r="C1357">
        <v>30</v>
      </c>
      <c r="D1357" t="s">
        <v>7</v>
      </c>
      <c r="E1357" t="s">
        <v>8</v>
      </c>
      <c r="F1357" t="s">
        <v>18</v>
      </c>
      <c r="G1357" t="s">
        <v>23</v>
      </c>
      <c r="H1357" s="1">
        <v>45397</v>
      </c>
      <c r="I1357" t="s">
        <v>33</v>
      </c>
      <c r="J1357">
        <v>56</v>
      </c>
      <c r="K1357">
        <v>1.3</v>
      </c>
      <c r="L1357">
        <v>673.14</v>
      </c>
      <c r="M1357">
        <v>48.34</v>
      </c>
      <c r="N1357" t="s">
        <v>47</v>
      </c>
      <c r="O1357">
        <v>1</v>
      </c>
      <c r="P1357" t="str" cm="1">
        <f t="array" ref="P1357">_xlfn.IFS(C1357&lt;25,"18-24", C1357&lt;=35,"25-35", C1357&lt;=50,"36-50",TRUE,"50+")</f>
        <v>25-35</v>
      </c>
      <c r="Q1357" t="str">
        <f t="shared" si="147"/>
        <v>new</v>
      </c>
      <c r="R1357" t="str">
        <f t="shared" si="148"/>
        <v>high value</v>
      </c>
      <c r="S1357" t="str">
        <f t="shared" si="149"/>
        <v>Low</v>
      </c>
      <c r="T1357" t="str">
        <f t="shared" si="150"/>
        <v>Apr</v>
      </c>
      <c r="U1357">
        <f t="shared" si="151"/>
        <v>2024</v>
      </c>
      <c r="V1357" t="str">
        <f t="shared" si="152"/>
        <v>0-5</v>
      </c>
      <c r="W1357" t="str">
        <f t="shared" si="153"/>
        <v>Slow</v>
      </c>
    </row>
    <row r="1358" spans="1:23" x14ac:dyDescent="0.3">
      <c r="A1358">
        <v>601357</v>
      </c>
      <c r="B1358">
        <v>22786</v>
      </c>
      <c r="C1358">
        <v>27</v>
      </c>
      <c r="D1358" t="s">
        <v>4</v>
      </c>
      <c r="E1358" t="s">
        <v>15</v>
      </c>
      <c r="F1358" t="s">
        <v>28</v>
      </c>
      <c r="G1358" t="s">
        <v>31</v>
      </c>
      <c r="H1358" s="1">
        <v>45249</v>
      </c>
      <c r="I1358" t="s">
        <v>33</v>
      </c>
      <c r="J1358">
        <v>34</v>
      </c>
      <c r="K1358">
        <v>12.3</v>
      </c>
      <c r="L1358">
        <v>919.97</v>
      </c>
      <c r="M1358">
        <v>27.88</v>
      </c>
      <c r="N1358" t="s">
        <v>48</v>
      </c>
      <c r="O1358">
        <v>3</v>
      </c>
      <c r="P1358" t="str" cm="1">
        <f t="array" ref="P1358">_xlfn.IFS(C1358&lt;25,"18-24", C1358&lt;=35,"25-35", C1358&lt;=50,"36-50",TRUE,"50+")</f>
        <v>25-35</v>
      </c>
      <c r="Q1358" t="str">
        <f t="shared" si="147"/>
        <v>new</v>
      </c>
      <c r="R1358" t="str">
        <f t="shared" si="148"/>
        <v>high value</v>
      </c>
      <c r="S1358" t="str">
        <f t="shared" si="149"/>
        <v>medium</v>
      </c>
      <c r="T1358" t="str">
        <f t="shared" si="150"/>
        <v>Nov</v>
      </c>
      <c r="U1358">
        <f t="shared" si="151"/>
        <v>2023</v>
      </c>
      <c r="V1358" t="str">
        <f t="shared" si="152"/>
        <v>10-15</v>
      </c>
      <c r="W1358" t="str">
        <f t="shared" si="153"/>
        <v>Medium</v>
      </c>
    </row>
    <row r="1359" spans="1:23" x14ac:dyDescent="0.3">
      <c r="A1359">
        <v>601358</v>
      </c>
      <c r="B1359">
        <v>85875</v>
      </c>
      <c r="C1359">
        <v>43</v>
      </c>
      <c r="D1359" t="s">
        <v>7</v>
      </c>
      <c r="E1359" t="s">
        <v>11</v>
      </c>
      <c r="F1359" t="s">
        <v>24</v>
      </c>
      <c r="G1359" t="s">
        <v>25</v>
      </c>
      <c r="H1359" s="1">
        <v>45468</v>
      </c>
      <c r="I1359" t="s">
        <v>33</v>
      </c>
      <c r="J1359">
        <v>58</v>
      </c>
      <c r="K1359">
        <v>14.9</v>
      </c>
      <c r="L1359">
        <v>579.54</v>
      </c>
      <c r="M1359">
        <v>32.5</v>
      </c>
      <c r="N1359" t="s">
        <v>47</v>
      </c>
      <c r="O1359">
        <v>1</v>
      </c>
      <c r="P1359" t="str" cm="1">
        <f t="array" ref="P1359">_xlfn.IFS(C1359&lt;25,"18-24", C1359&lt;=35,"25-35", C1359&lt;=50,"36-50",TRUE,"50+")</f>
        <v>36-50</v>
      </c>
      <c r="Q1359" t="str">
        <f t="shared" si="147"/>
        <v>new</v>
      </c>
      <c r="R1359" t="str">
        <f t="shared" si="148"/>
        <v>high value</v>
      </c>
      <c r="S1359" t="str">
        <f t="shared" si="149"/>
        <v>Low</v>
      </c>
      <c r="T1359" t="str">
        <f t="shared" si="150"/>
        <v>Jun</v>
      </c>
      <c r="U1359">
        <f t="shared" si="151"/>
        <v>2024</v>
      </c>
      <c r="V1359" t="str">
        <f t="shared" si="152"/>
        <v>10-15</v>
      </c>
      <c r="W1359" t="str">
        <f t="shared" si="153"/>
        <v>Slow</v>
      </c>
    </row>
    <row r="1360" spans="1:23" x14ac:dyDescent="0.3">
      <c r="A1360">
        <v>601359</v>
      </c>
      <c r="B1360">
        <v>55997</v>
      </c>
      <c r="C1360">
        <v>45</v>
      </c>
      <c r="D1360" t="s">
        <v>4</v>
      </c>
      <c r="E1360" t="s">
        <v>16</v>
      </c>
      <c r="F1360" t="s">
        <v>30</v>
      </c>
      <c r="G1360" t="s">
        <v>21</v>
      </c>
      <c r="H1360" s="1">
        <v>44565</v>
      </c>
      <c r="I1360" t="s">
        <v>33</v>
      </c>
      <c r="J1360">
        <v>60</v>
      </c>
      <c r="K1360">
        <v>2.9</v>
      </c>
      <c r="L1360">
        <v>1059.28</v>
      </c>
      <c r="M1360">
        <v>28.45</v>
      </c>
      <c r="N1360" t="s">
        <v>50</v>
      </c>
      <c r="O1360">
        <v>5</v>
      </c>
      <c r="P1360" t="str" cm="1">
        <f t="array" ref="P1360">_xlfn.IFS(C1360&lt;25,"18-24", C1360&lt;=35,"25-35", C1360&lt;=50,"36-50",TRUE,"50+")</f>
        <v>36-50</v>
      </c>
      <c r="Q1360" t="str">
        <f t="shared" si="147"/>
        <v>new</v>
      </c>
      <c r="R1360" t="str">
        <f t="shared" si="148"/>
        <v>high value</v>
      </c>
      <c r="S1360" t="str">
        <f t="shared" si="149"/>
        <v>High</v>
      </c>
      <c r="T1360" t="str">
        <f t="shared" si="150"/>
        <v>Jan</v>
      </c>
      <c r="U1360">
        <f t="shared" si="151"/>
        <v>2022</v>
      </c>
      <c r="V1360" t="str">
        <f t="shared" si="152"/>
        <v>0-5</v>
      </c>
      <c r="W1360" t="str">
        <f t="shared" si="153"/>
        <v>Slow</v>
      </c>
    </row>
    <row r="1361" spans="1:23" x14ac:dyDescent="0.3">
      <c r="A1361">
        <v>601360</v>
      </c>
      <c r="B1361">
        <v>74300</v>
      </c>
      <c r="C1361">
        <v>54</v>
      </c>
      <c r="D1361" t="s">
        <v>7</v>
      </c>
      <c r="E1361" t="s">
        <v>16</v>
      </c>
      <c r="F1361" t="s">
        <v>32</v>
      </c>
      <c r="G1361" t="s">
        <v>25</v>
      </c>
      <c r="H1361" s="1">
        <v>45311</v>
      </c>
      <c r="I1361" t="s">
        <v>33</v>
      </c>
      <c r="J1361">
        <v>32</v>
      </c>
      <c r="K1361">
        <v>7.5</v>
      </c>
      <c r="L1361">
        <v>1035.3399999999999</v>
      </c>
      <c r="M1361">
        <v>61</v>
      </c>
      <c r="N1361" t="s">
        <v>50</v>
      </c>
      <c r="O1361">
        <v>2</v>
      </c>
      <c r="P1361" t="str" cm="1">
        <f t="array" ref="P1361">_xlfn.IFS(C1361&lt;25,"18-24", C1361&lt;=35,"25-35", C1361&lt;=50,"36-50",TRUE,"50+")</f>
        <v>50+</v>
      </c>
      <c r="Q1361" t="str">
        <f t="shared" si="147"/>
        <v>new</v>
      </c>
      <c r="R1361" t="str">
        <f t="shared" si="148"/>
        <v>high value</v>
      </c>
      <c r="S1361" t="str">
        <f t="shared" si="149"/>
        <v>Low</v>
      </c>
      <c r="T1361" t="str">
        <f t="shared" si="150"/>
        <v>Jan</v>
      </c>
      <c r="U1361">
        <f t="shared" si="151"/>
        <v>2024</v>
      </c>
      <c r="V1361" t="str">
        <f t="shared" si="152"/>
        <v>5-10</v>
      </c>
      <c r="W1361" t="str">
        <f t="shared" si="153"/>
        <v>Medium</v>
      </c>
    </row>
    <row r="1362" spans="1:23" x14ac:dyDescent="0.3">
      <c r="A1362">
        <v>601361</v>
      </c>
      <c r="B1362">
        <v>82088</v>
      </c>
      <c r="C1362">
        <v>46</v>
      </c>
      <c r="D1362" t="s">
        <v>4</v>
      </c>
      <c r="E1362" t="s">
        <v>5</v>
      </c>
      <c r="F1362" t="s">
        <v>28</v>
      </c>
      <c r="G1362" t="s">
        <v>21</v>
      </c>
      <c r="H1362" s="1">
        <v>44573</v>
      </c>
      <c r="I1362" t="s">
        <v>34</v>
      </c>
      <c r="J1362">
        <v>82</v>
      </c>
      <c r="K1362">
        <v>2.7</v>
      </c>
      <c r="L1362">
        <v>613.22</v>
      </c>
      <c r="M1362">
        <v>37.479999999999997</v>
      </c>
      <c r="N1362" t="s">
        <v>49</v>
      </c>
      <c r="O1362">
        <v>3</v>
      </c>
      <c r="P1362" t="str" cm="1">
        <f t="array" ref="P1362">_xlfn.IFS(C1362&lt;25,"18-24", C1362&lt;=35,"25-35", C1362&lt;=50,"36-50",TRUE,"50+")</f>
        <v>36-50</v>
      </c>
      <c r="Q1362" t="str">
        <f t="shared" si="147"/>
        <v>new</v>
      </c>
      <c r="R1362" t="str">
        <f t="shared" si="148"/>
        <v>high value</v>
      </c>
      <c r="S1362" t="str">
        <f t="shared" si="149"/>
        <v>medium</v>
      </c>
      <c r="T1362" t="str">
        <f t="shared" si="150"/>
        <v>Jan</v>
      </c>
      <c r="U1362">
        <f t="shared" si="151"/>
        <v>2022</v>
      </c>
      <c r="V1362" t="str">
        <f t="shared" si="152"/>
        <v>0-5</v>
      </c>
      <c r="W1362" t="str">
        <f t="shared" si="153"/>
        <v>Slow</v>
      </c>
    </row>
    <row r="1363" spans="1:23" x14ac:dyDescent="0.3">
      <c r="A1363">
        <v>601362</v>
      </c>
      <c r="B1363">
        <v>16566</v>
      </c>
      <c r="C1363">
        <v>55</v>
      </c>
      <c r="D1363" t="s">
        <v>7</v>
      </c>
      <c r="E1363" t="s">
        <v>15</v>
      </c>
      <c r="F1363" t="s">
        <v>32</v>
      </c>
      <c r="G1363" t="s">
        <v>23</v>
      </c>
      <c r="H1363" s="1">
        <v>45362</v>
      </c>
      <c r="I1363" t="s">
        <v>34</v>
      </c>
      <c r="J1363">
        <v>67</v>
      </c>
      <c r="K1363">
        <v>3.5</v>
      </c>
      <c r="L1363">
        <v>864.54</v>
      </c>
      <c r="M1363">
        <v>74.739999999999995</v>
      </c>
      <c r="N1363" t="s">
        <v>48</v>
      </c>
      <c r="O1363">
        <v>4</v>
      </c>
      <c r="P1363" t="str" cm="1">
        <f t="array" ref="P1363">_xlfn.IFS(C1363&lt;25,"18-24", C1363&lt;=35,"25-35", C1363&lt;=50,"36-50",TRUE,"50+")</f>
        <v>50+</v>
      </c>
      <c r="Q1363" t="str">
        <f t="shared" si="147"/>
        <v>new</v>
      </c>
      <c r="R1363" t="str">
        <f t="shared" si="148"/>
        <v>high value</v>
      </c>
      <c r="S1363" t="str">
        <f t="shared" si="149"/>
        <v>medium</v>
      </c>
      <c r="T1363" t="str">
        <f t="shared" si="150"/>
        <v>Mar</v>
      </c>
      <c r="U1363">
        <f t="shared" si="151"/>
        <v>2024</v>
      </c>
      <c r="V1363" t="str">
        <f t="shared" si="152"/>
        <v>0-5</v>
      </c>
      <c r="W1363" t="str">
        <f t="shared" si="153"/>
        <v>Slow</v>
      </c>
    </row>
    <row r="1364" spans="1:23" x14ac:dyDescent="0.3">
      <c r="A1364">
        <v>601363</v>
      </c>
      <c r="B1364">
        <v>41342</v>
      </c>
      <c r="C1364">
        <v>46</v>
      </c>
      <c r="D1364" t="s">
        <v>7</v>
      </c>
      <c r="E1364" t="s">
        <v>11</v>
      </c>
      <c r="F1364" t="s">
        <v>24</v>
      </c>
      <c r="G1364" t="s">
        <v>21</v>
      </c>
      <c r="H1364" s="1">
        <v>45035</v>
      </c>
      <c r="I1364" t="s">
        <v>33</v>
      </c>
      <c r="J1364">
        <v>42</v>
      </c>
      <c r="K1364">
        <v>3.7</v>
      </c>
      <c r="L1364">
        <v>435.3</v>
      </c>
      <c r="M1364">
        <v>98.97</v>
      </c>
      <c r="N1364" t="s">
        <v>47</v>
      </c>
      <c r="O1364">
        <v>1</v>
      </c>
      <c r="P1364" t="str" cm="1">
        <f t="array" ref="P1364">_xlfn.IFS(C1364&lt;25,"18-24", C1364&lt;=35,"25-35", C1364&lt;=50,"36-50",TRUE,"50+")</f>
        <v>36-50</v>
      </c>
      <c r="Q1364" t="str">
        <f t="shared" si="147"/>
        <v>new</v>
      </c>
      <c r="R1364" t="str">
        <f t="shared" si="148"/>
        <v>medium</v>
      </c>
      <c r="S1364" t="str">
        <f t="shared" si="149"/>
        <v>Low</v>
      </c>
      <c r="T1364" t="str">
        <f t="shared" si="150"/>
        <v>Apr</v>
      </c>
      <c r="U1364">
        <f t="shared" si="151"/>
        <v>2023</v>
      </c>
      <c r="V1364" t="str">
        <f t="shared" si="152"/>
        <v>0-5</v>
      </c>
      <c r="W1364" t="str">
        <f t="shared" si="153"/>
        <v>Medium</v>
      </c>
    </row>
    <row r="1365" spans="1:23" x14ac:dyDescent="0.3">
      <c r="A1365">
        <v>601364</v>
      </c>
      <c r="B1365">
        <v>71466</v>
      </c>
      <c r="C1365">
        <v>22</v>
      </c>
      <c r="D1365" t="s">
        <v>4</v>
      </c>
      <c r="E1365" t="s">
        <v>16</v>
      </c>
      <c r="F1365" t="s">
        <v>18</v>
      </c>
      <c r="G1365" t="s">
        <v>29</v>
      </c>
      <c r="H1365" s="1">
        <v>44881</v>
      </c>
      <c r="I1365" t="s">
        <v>34</v>
      </c>
      <c r="J1365">
        <v>86</v>
      </c>
      <c r="K1365">
        <v>6.4</v>
      </c>
      <c r="L1365">
        <v>1396.71</v>
      </c>
      <c r="M1365">
        <v>57.61</v>
      </c>
      <c r="N1365" t="s">
        <v>48</v>
      </c>
      <c r="O1365">
        <v>4</v>
      </c>
      <c r="P1365" t="str" cm="1">
        <f t="array" ref="P1365">_xlfn.IFS(C1365&lt;25,"18-24", C1365&lt;=35,"25-35", C1365&lt;=50,"36-50",TRUE,"50+")</f>
        <v>18-24</v>
      </c>
      <c r="Q1365" t="str">
        <f t="shared" si="147"/>
        <v>new</v>
      </c>
      <c r="R1365" t="str">
        <f t="shared" si="148"/>
        <v>high value</v>
      </c>
      <c r="S1365" t="str">
        <f t="shared" si="149"/>
        <v>medium</v>
      </c>
      <c r="T1365" t="str">
        <f t="shared" si="150"/>
        <v>Nov</v>
      </c>
      <c r="U1365">
        <f t="shared" si="151"/>
        <v>2022</v>
      </c>
      <c r="V1365" t="str">
        <f t="shared" si="152"/>
        <v>5-10</v>
      </c>
      <c r="W1365" t="str">
        <f t="shared" si="153"/>
        <v>Slow</v>
      </c>
    </row>
    <row r="1366" spans="1:23" x14ac:dyDescent="0.3">
      <c r="A1366">
        <v>601365</v>
      </c>
      <c r="B1366">
        <v>74115</v>
      </c>
      <c r="C1366">
        <v>33</v>
      </c>
      <c r="D1366" t="s">
        <v>7</v>
      </c>
      <c r="E1366" t="s">
        <v>5</v>
      </c>
      <c r="F1366" t="s">
        <v>26</v>
      </c>
      <c r="G1366" t="s">
        <v>21</v>
      </c>
      <c r="H1366" s="1">
        <v>45525</v>
      </c>
      <c r="I1366" t="s">
        <v>34</v>
      </c>
      <c r="J1366">
        <v>21</v>
      </c>
      <c r="K1366">
        <v>9.6</v>
      </c>
      <c r="L1366">
        <v>438.54</v>
      </c>
      <c r="M1366">
        <v>63.56</v>
      </c>
      <c r="N1366" t="s">
        <v>48</v>
      </c>
      <c r="O1366">
        <v>4</v>
      </c>
      <c r="P1366" t="str" cm="1">
        <f t="array" ref="P1366">_xlfn.IFS(C1366&lt;25,"18-24", C1366&lt;=35,"25-35", C1366&lt;=50,"36-50",TRUE,"50+")</f>
        <v>25-35</v>
      </c>
      <c r="Q1366" t="str">
        <f t="shared" si="147"/>
        <v>new</v>
      </c>
      <c r="R1366" t="str">
        <f t="shared" si="148"/>
        <v>medium</v>
      </c>
      <c r="S1366" t="str">
        <f t="shared" si="149"/>
        <v>medium</v>
      </c>
      <c r="T1366" t="str">
        <f t="shared" si="150"/>
        <v>Aug</v>
      </c>
      <c r="U1366">
        <f t="shared" si="151"/>
        <v>2024</v>
      </c>
      <c r="V1366" t="str">
        <f t="shared" si="152"/>
        <v>5-10</v>
      </c>
      <c r="W1366" t="str">
        <f t="shared" si="153"/>
        <v>Fast</v>
      </c>
    </row>
    <row r="1367" spans="1:23" x14ac:dyDescent="0.3">
      <c r="A1367">
        <v>601366</v>
      </c>
      <c r="B1367">
        <v>22401</v>
      </c>
      <c r="C1367">
        <v>33</v>
      </c>
      <c r="D1367" t="s">
        <v>7</v>
      </c>
      <c r="E1367" t="s">
        <v>8</v>
      </c>
      <c r="F1367" t="s">
        <v>26</v>
      </c>
      <c r="G1367" t="s">
        <v>21</v>
      </c>
      <c r="H1367" s="1">
        <v>45304</v>
      </c>
      <c r="I1367" t="s">
        <v>34</v>
      </c>
      <c r="J1367">
        <v>70</v>
      </c>
      <c r="K1367">
        <v>10.7</v>
      </c>
      <c r="L1367">
        <v>1481.74</v>
      </c>
      <c r="M1367">
        <v>89.41</v>
      </c>
      <c r="N1367" t="s">
        <v>47</v>
      </c>
      <c r="O1367">
        <v>5</v>
      </c>
      <c r="P1367" t="str" cm="1">
        <f t="array" ref="P1367">_xlfn.IFS(C1367&lt;25,"18-24", C1367&lt;=35,"25-35", C1367&lt;=50,"36-50",TRUE,"50+")</f>
        <v>25-35</v>
      </c>
      <c r="Q1367" t="str">
        <f t="shared" si="147"/>
        <v>new</v>
      </c>
      <c r="R1367" t="str">
        <f t="shared" si="148"/>
        <v>high value</v>
      </c>
      <c r="S1367" t="str">
        <f t="shared" si="149"/>
        <v>High</v>
      </c>
      <c r="T1367" t="str">
        <f t="shared" si="150"/>
        <v>Jan</v>
      </c>
      <c r="U1367">
        <f t="shared" si="151"/>
        <v>2024</v>
      </c>
      <c r="V1367" t="str">
        <f t="shared" si="152"/>
        <v>10-15</v>
      </c>
      <c r="W1367" t="str">
        <f t="shared" si="153"/>
        <v>Slow</v>
      </c>
    </row>
    <row r="1368" spans="1:23" x14ac:dyDescent="0.3">
      <c r="A1368">
        <v>601367</v>
      </c>
      <c r="B1368">
        <v>68069</v>
      </c>
      <c r="C1368">
        <v>23</v>
      </c>
      <c r="D1368" t="s">
        <v>7</v>
      </c>
      <c r="E1368" t="s">
        <v>15</v>
      </c>
      <c r="F1368" t="s">
        <v>22</v>
      </c>
      <c r="G1368" t="s">
        <v>25</v>
      </c>
      <c r="H1368" s="1">
        <v>44579</v>
      </c>
      <c r="I1368" t="s">
        <v>34</v>
      </c>
      <c r="J1368">
        <v>72</v>
      </c>
      <c r="K1368">
        <v>13.1</v>
      </c>
      <c r="L1368">
        <v>855.79</v>
      </c>
      <c r="M1368">
        <v>93.74</v>
      </c>
      <c r="N1368" t="s">
        <v>49</v>
      </c>
      <c r="O1368">
        <v>2</v>
      </c>
      <c r="P1368" t="str" cm="1">
        <f t="array" ref="P1368">_xlfn.IFS(C1368&lt;25,"18-24", C1368&lt;=35,"25-35", C1368&lt;=50,"36-50",TRUE,"50+")</f>
        <v>18-24</v>
      </c>
      <c r="Q1368" t="str">
        <f t="shared" si="147"/>
        <v>new</v>
      </c>
      <c r="R1368" t="str">
        <f t="shared" si="148"/>
        <v>high value</v>
      </c>
      <c r="S1368" t="str">
        <f t="shared" si="149"/>
        <v>Low</v>
      </c>
      <c r="T1368" t="str">
        <f t="shared" si="150"/>
        <v>Jan</v>
      </c>
      <c r="U1368">
        <f t="shared" si="151"/>
        <v>2022</v>
      </c>
      <c r="V1368" t="str">
        <f t="shared" si="152"/>
        <v>10-15</v>
      </c>
      <c r="W1368" t="str">
        <f t="shared" si="153"/>
        <v>Slow</v>
      </c>
    </row>
    <row r="1369" spans="1:23" x14ac:dyDescent="0.3">
      <c r="A1369">
        <v>601368</v>
      </c>
      <c r="B1369">
        <v>58619</v>
      </c>
      <c r="C1369">
        <v>59</v>
      </c>
      <c r="D1369" t="s">
        <v>7</v>
      </c>
      <c r="E1369" t="s">
        <v>15</v>
      </c>
      <c r="F1369" t="s">
        <v>19</v>
      </c>
      <c r="G1369" t="s">
        <v>29</v>
      </c>
      <c r="H1369" s="1">
        <v>44951</v>
      </c>
      <c r="I1369" t="s">
        <v>33</v>
      </c>
      <c r="J1369">
        <v>77</v>
      </c>
      <c r="K1369">
        <v>14.5</v>
      </c>
      <c r="L1369">
        <v>1167.8</v>
      </c>
      <c r="M1369">
        <v>58.27</v>
      </c>
      <c r="N1369" t="s">
        <v>50</v>
      </c>
      <c r="O1369">
        <v>3</v>
      </c>
      <c r="P1369" t="str" cm="1">
        <f t="array" ref="P1369">_xlfn.IFS(C1369&lt;25,"18-24", C1369&lt;=35,"25-35", C1369&lt;=50,"36-50",TRUE,"50+")</f>
        <v>50+</v>
      </c>
      <c r="Q1369" t="str">
        <f t="shared" si="147"/>
        <v>new</v>
      </c>
      <c r="R1369" t="str">
        <f t="shared" si="148"/>
        <v>high value</v>
      </c>
      <c r="S1369" t="str">
        <f t="shared" si="149"/>
        <v>medium</v>
      </c>
      <c r="T1369" t="str">
        <f t="shared" si="150"/>
        <v>Jan</v>
      </c>
      <c r="U1369">
        <f t="shared" si="151"/>
        <v>2023</v>
      </c>
      <c r="V1369" t="str">
        <f t="shared" si="152"/>
        <v>10-15</v>
      </c>
      <c r="W1369" t="str">
        <f t="shared" si="153"/>
        <v>Slow</v>
      </c>
    </row>
    <row r="1370" spans="1:23" x14ac:dyDescent="0.3">
      <c r="A1370">
        <v>601369</v>
      </c>
      <c r="B1370">
        <v>74655</v>
      </c>
      <c r="C1370">
        <v>25</v>
      </c>
      <c r="D1370" t="s">
        <v>7</v>
      </c>
      <c r="E1370" t="s">
        <v>16</v>
      </c>
      <c r="F1370" t="s">
        <v>32</v>
      </c>
      <c r="G1370" t="s">
        <v>27</v>
      </c>
      <c r="H1370" s="1">
        <v>45484</v>
      </c>
      <c r="I1370" t="s">
        <v>33</v>
      </c>
      <c r="J1370">
        <v>33</v>
      </c>
      <c r="K1370">
        <v>5</v>
      </c>
      <c r="L1370">
        <v>1280.31</v>
      </c>
      <c r="M1370">
        <v>75.98</v>
      </c>
      <c r="N1370" t="s">
        <v>50</v>
      </c>
      <c r="O1370">
        <v>2</v>
      </c>
      <c r="P1370" t="str" cm="1">
        <f t="array" ref="P1370">_xlfn.IFS(C1370&lt;25,"18-24", C1370&lt;=35,"25-35", C1370&lt;=50,"36-50",TRUE,"50+")</f>
        <v>25-35</v>
      </c>
      <c r="Q1370" t="str">
        <f t="shared" si="147"/>
        <v>repeat</v>
      </c>
      <c r="R1370" t="str">
        <f t="shared" si="148"/>
        <v>high value</v>
      </c>
      <c r="S1370" t="str">
        <f t="shared" si="149"/>
        <v>Low</v>
      </c>
      <c r="T1370" t="str">
        <f t="shared" si="150"/>
        <v>Jul</v>
      </c>
      <c r="U1370">
        <f t="shared" si="151"/>
        <v>2024</v>
      </c>
      <c r="V1370" t="str">
        <f t="shared" si="152"/>
        <v>0-5</v>
      </c>
      <c r="W1370" t="str">
        <f t="shared" si="153"/>
        <v>Medium</v>
      </c>
    </row>
    <row r="1371" spans="1:23" x14ac:dyDescent="0.3">
      <c r="A1371">
        <v>601370</v>
      </c>
      <c r="B1371">
        <v>26620</v>
      </c>
      <c r="C1371">
        <v>40</v>
      </c>
      <c r="D1371" t="s">
        <v>4</v>
      </c>
      <c r="E1371" t="s">
        <v>13</v>
      </c>
      <c r="F1371" t="s">
        <v>19</v>
      </c>
      <c r="G1371" t="s">
        <v>21</v>
      </c>
      <c r="H1371" s="1">
        <v>45478</v>
      </c>
      <c r="I1371" t="s">
        <v>33</v>
      </c>
      <c r="J1371">
        <v>52</v>
      </c>
      <c r="K1371">
        <v>9.1</v>
      </c>
      <c r="L1371">
        <v>1370.43</v>
      </c>
      <c r="M1371">
        <v>68.8</v>
      </c>
      <c r="N1371" t="s">
        <v>47</v>
      </c>
      <c r="O1371">
        <v>2</v>
      </c>
      <c r="P1371" t="str" cm="1">
        <f t="array" ref="P1371">_xlfn.IFS(C1371&lt;25,"18-24", C1371&lt;=35,"25-35", C1371&lt;=50,"36-50",TRUE,"50+")</f>
        <v>36-50</v>
      </c>
      <c r="Q1371" t="str">
        <f t="shared" si="147"/>
        <v>new</v>
      </c>
      <c r="R1371" t="str">
        <f t="shared" si="148"/>
        <v>high value</v>
      </c>
      <c r="S1371" t="str">
        <f t="shared" si="149"/>
        <v>Low</v>
      </c>
      <c r="T1371" t="str">
        <f t="shared" si="150"/>
        <v>Jul</v>
      </c>
      <c r="U1371">
        <f t="shared" si="151"/>
        <v>2024</v>
      </c>
      <c r="V1371" t="str">
        <f t="shared" si="152"/>
        <v>5-10</v>
      </c>
      <c r="W1371" t="str">
        <f t="shared" si="153"/>
        <v>Slow</v>
      </c>
    </row>
    <row r="1372" spans="1:23" x14ac:dyDescent="0.3">
      <c r="A1372">
        <v>601371</v>
      </c>
      <c r="B1372">
        <v>75393</v>
      </c>
      <c r="C1372">
        <v>48</v>
      </c>
      <c r="D1372" t="s">
        <v>4</v>
      </c>
      <c r="E1372" t="s">
        <v>16</v>
      </c>
      <c r="F1372" t="s">
        <v>32</v>
      </c>
      <c r="G1372" t="s">
        <v>21</v>
      </c>
      <c r="H1372" s="1">
        <v>44837</v>
      </c>
      <c r="I1372" t="s">
        <v>33</v>
      </c>
      <c r="J1372">
        <v>39</v>
      </c>
      <c r="K1372">
        <v>2.6</v>
      </c>
      <c r="L1372">
        <v>382.99</v>
      </c>
      <c r="M1372">
        <v>77.86</v>
      </c>
      <c r="N1372" t="s">
        <v>48</v>
      </c>
      <c r="O1372">
        <v>1</v>
      </c>
      <c r="P1372" t="str" cm="1">
        <f t="array" ref="P1372">_xlfn.IFS(C1372&lt;25,"18-24", C1372&lt;=35,"25-35", C1372&lt;=50,"36-50",TRUE,"50+")</f>
        <v>36-50</v>
      </c>
      <c r="Q1372" t="str">
        <f t="shared" si="147"/>
        <v>new</v>
      </c>
      <c r="R1372" t="str">
        <f t="shared" si="148"/>
        <v>medium</v>
      </c>
      <c r="S1372" t="str">
        <f t="shared" si="149"/>
        <v>Low</v>
      </c>
      <c r="T1372" t="str">
        <f t="shared" si="150"/>
        <v>Oct</v>
      </c>
      <c r="U1372">
        <f t="shared" si="151"/>
        <v>2022</v>
      </c>
      <c r="V1372" t="str">
        <f t="shared" si="152"/>
        <v>0-5</v>
      </c>
      <c r="W1372" t="str">
        <f t="shared" si="153"/>
        <v>Medium</v>
      </c>
    </row>
    <row r="1373" spans="1:23" x14ac:dyDescent="0.3">
      <c r="A1373">
        <v>601372</v>
      </c>
      <c r="B1373">
        <v>56919</v>
      </c>
      <c r="C1373">
        <v>28</v>
      </c>
      <c r="D1373" t="s">
        <v>4</v>
      </c>
      <c r="E1373" t="s">
        <v>16</v>
      </c>
      <c r="F1373" t="s">
        <v>19</v>
      </c>
      <c r="G1373" t="s">
        <v>25</v>
      </c>
      <c r="H1373" s="1">
        <v>45563</v>
      </c>
      <c r="I1373" t="s">
        <v>34</v>
      </c>
      <c r="J1373">
        <v>77</v>
      </c>
      <c r="K1373">
        <v>6.9</v>
      </c>
      <c r="L1373">
        <v>859.18</v>
      </c>
      <c r="M1373">
        <v>110.87</v>
      </c>
      <c r="N1373" t="s">
        <v>49</v>
      </c>
      <c r="O1373">
        <v>4</v>
      </c>
      <c r="P1373" t="str" cm="1">
        <f t="array" ref="P1373">_xlfn.IFS(C1373&lt;25,"18-24", C1373&lt;=35,"25-35", C1373&lt;=50,"36-50",TRUE,"50+")</f>
        <v>25-35</v>
      </c>
      <c r="Q1373" t="str">
        <f t="shared" si="147"/>
        <v>repeat</v>
      </c>
      <c r="R1373" t="str">
        <f t="shared" si="148"/>
        <v>high value</v>
      </c>
      <c r="S1373" t="str">
        <f t="shared" si="149"/>
        <v>medium</v>
      </c>
      <c r="T1373" t="str">
        <f t="shared" si="150"/>
        <v>Sep</v>
      </c>
      <c r="U1373">
        <f t="shared" si="151"/>
        <v>2024</v>
      </c>
      <c r="V1373" t="str">
        <f t="shared" si="152"/>
        <v>5-10</v>
      </c>
      <c r="W1373" t="str">
        <f t="shared" si="153"/>
        <v>Slow</v>
      </c>
    </row>
    <row r="1374" spans="1:23" x14ac:dyDescent="0.3">
      <c r="A1374">
        <v>601373</v>
      </c>
      <c r="B1374">
        <v>46543</v>
      </c>
      <c r="C1374">
        <v>49</v>
      </c>
      <c r="D1374" t="s">
        <v>7</v>
      </c>
      <c r="E1374" t="s">
        <v>5</v>
      </c>
      <c r="F1374" t="s">
        <v>28</v>
      </c>
      <c r="G1374" t="s">
        <v>31</v>
      </c>
      <c r="H1374" s="1">
        <v>45035</v>
      </c>
      <c r="I1374" t="s">
        <v>34</v>
      </c>
      <c r="J1374">
        <v>68</v>
      </c>
      <c r="K1374">
        <v>9.1999999999999993</v>
      </c>
      <c r="L1374">
        <v>556.12</v>
      </c>
      <c r="M1374">
        <v>91.82</v>
      </c>
      <c r="N1374" t="s">
        <v>48</v>
      </c>
      <c r="O1374">
        <v>5</v>
      </c>
      <c r="P1374" t="str" cm="1">
        <f t="array" ref="P1374">_xlfn.IFS(C1374&lt;25,"18-24", C1374&lt;=35,"25-35", C1374&lt;=50,"36-50",TRUE,"50+")</f>
        <v>36-50</v>
      </c>
      <c r="Q1374" t="str">
        <f t="shared" si="147"/>
        <v>new</v>
      </c>
      <c r="R1374" t="str">
        <f t="shared" si="148"/>
        <v>high value</v>
      </c>
      <c r="S1374" t="str">
        <f t="shared" si="149"/>
        <v>High</v>
      </c>
      <c r="T1374" t="str">
        <f t="shared" si="150"/>
        <v>Apr</v>
      </c>
      <c r="U1374">
        <f t="shared" si="151"/>
        <v>2023</v>
      </c>
      <c r="V1374" t="str">
        <f t="shared" si="152"/>
        <v>5-10</v>
      </c>
      <c r="W1374" t="str">
        <f t="shared" si="153"/>
        <v>Slow</v>
      </c>
    </row>
    <row r="1375" spans="1:23" x14ac:dyDescent="0.3">
      <c r="A1375">
        <v>601374</v>
      </c>
      <c r="B1375">
        <v>31345</v>
      </c>
      <c r="C1375">
        <v>55</v>
      </c>
      <c r="D1375" t="s">
        <v>7</v>
      </c>
      <c r="E1375" t="s">
        <v>15</v>
      </c>
      <c r="F1375" t="s">
        <v>30</v>
      </c>
      <c r="G1375" t="s">
        <v>23</v>
      </c>
      <c r="H1375" s="1">
        <v>45029</v>
      </c>
      <c r="I1375" t="s">
        <v>33</v>
      </c>
      <c r="J1375">
        <v>54</v>
      </c>
      <c r="K1375">
        <v>11.4</v>
      </c>
      <c r="L1375">
        <v>249.44</v>
      </c>
      <c r="M1375">
        <v>100.58</v>
      </c>
      <c r="N1375" t="s">
        <v>47</v>
      </c>
      <c r="O1375">
        <v>4</v>
      </c>
      <c r="P1375" t="str" cm="1">
        <f t="array" ref="P1375">_xlfn.IFS(C1375&lt;25,"18-24", C1375&lt;=35,"25-35", C1375&lt;=50,"36-50",TRUE,"50+")</f>
        <v>50+</v>
      </c>
      <c r="Q1375" t="str">
        <f t="shared" si="147"/>
        <v>new</v>
      </c>
      <c r="R1375" t="str">
        <f t="shared" si="148"/>
        <v>low</v>
      </c>
      <c r="S1375" t="str">
        <f t="shared" si="149"/>
        <v>medium</v>
      </c>
      <c r="T1375" t="str">
        <f t="shared" si="150"/>
        <v>Apr</v>
      </c>
      <c r="U1375">
        <f t="shared" si="151"/>
        <v>2023</v>
      </c>
      <c r="V1375" t="str">
        <f t="shared" si="152"/>
        <v>10-15</v>
      </c>
      <c r="W1375" t="str">
        <f t="shared" si="153"/>
        <v>Slow</v>
      </c>
    </row>
    <row r="1376" spans="1:23" x14ac:dyDescent="0.3">
      <c r="A1376">
        <v>601375</v>
      </c>
      <c r="B1376">
        <v>92900</v>
      </c>
      <c r="C1376">
        <v>62</v>
      </c>
      <c r="D1376" t="s">
        <v>7</v>
      </c>
      <c r="E1376" t="s">
        <v>8</v>
      </c>
      <c r="F1376" t="s">
        <v>19</v>
      </c>
      <c r="G1376" t="s">
        <v>25</v>
      </c>
      <c r="H1376" s="1">
        <v>45638</v>
      </c>
      <c r="I1376" t="s">
        <v>33</v>
      </c>
      <c r="J1376">
        <v>70</v>
      </c>
      <c r="K1376">
        <v>10.8</v>
      </c>
      <c r="L1376">
        <v>1274.3</v>
      </c>
      <c r="M1376">
        <v>114.59</v>
      </c>
      <c r="N1376" t="s">
        <v>47</v>
      </c>
      <c r="O1376">
        <v>1</v>
      </c>
      <c r="P1376" t="str" cm="1">
        <f t="array" ref="P1376">_xlfn.IFS(C1376&lt;25,"18-24", C1376&lt;=35,"25-35", C1376&lt;=50,"36-50",TRUE,"50+")</f>
        <v>50+</v>
      </c>
      <c r="Q1376" t="str">
        <f t="shared" si="147"/>
        <v>new</v>
      </c>
      <c r="R1376" t="str">
        <f t="shared" si="148"/>
        <v>high value</v>
      </c>
      <c r="S1376" t="str">
        <f t="shared" si="149"/>
        <v>Low</v>
      </c>
      <c r="T1376" t="str">
        <f t="shared" si="150"/>
        <v>Dec</v>
      </c>
      <c r="U1376">
        <f t="shared" si="151"/>
        <v>2024</v>
      </c>
      <c r="V1376" t="str">
        <f t="shared" si="152"/>
        <v>10-15</v>
      </c>
      <c r="W1376" t="str">
        <f t="shared" si="153"/>
        <v>Slow</v>
      </c>
    </row>
    <row r="1377" spans="1:23" x14ac:dyDescent="0.3">
      <c r="A1377">
        <v>601376</v>
      </c>
      <c r="B1377">
        <v>66761</v>
      </c>
      <c r="C1377">
        <v>20</v>
      </c>
      <c r="D1377" t="s">
        <v>4</v>
      </c>
      <c r="E1377" t="s">
        <v>15</v>
      </c>
      <c r="F1377" t="s">
        <v>28</v>
      </c>
      <c r="G1377" t="s">
        <v>25</v>
      </c>
      <c r="H1377" s="1">
        <v>45119</v>
      </c>
      <c r="I1377" t="s">
        <v>34</v>
      </c>
      <c r="J1377">
        <v>21</v>
      </c>
      <c r="K1377">
        <v>14.6</v>
      </c>
      <c r="L1377">
        <v>324.74</v>
      </c>
      <c r="M1377">
        <v>76.430000000000007</v>
      </c>
      <c r="N1377" t="s">
        <v>47</v>
      </c>
      <c r="O1377">
        <v>4</v>
      </c>
      <c r="P1377" t="str" cm="1">
        <f t="array" ref="P1377">_xlfn.IFS(C1377&lt;25,"18-24", C1377&lt;=35,"25-35", C1377&lt;=50,"36-50",TRUE,"50+")</f>
        <v>18-24</v>
      </c>
      <c r="Q1377" t="str">
        <f t="shared" si="147"/>
        <v>new</v>
      </c>
      <c r="R1377" t="str">
        <f t="shared" si="148"/>
        <v>medium</v>
      </c>
      <c r="S1377" t="str">
        <f t="shared" si="149"/>
        <v>medium</v>
      </c>
      <c r="T1377" t="str">
        <f t="shared" si="150"/>
        <v>Jul</v>
      </c>
      <c r="U1377">
        <f t="shared" si="151"/>
        <v>2023</v>
      </c>
      <c r="V1377" t="str">
        <f t="shared" si="152"/>
        <v>10-15</v>
      </c>
      <c r="W1377" t="str">
        <f t="shared" si="153"/>
        <v>Fast</v>
      </c>
    </row>
    <row r="1378" spans="1:23" x14ac:dyDescent="0.3">
      <c r="A1378">
        <v>601377</v>
      </c>
      <c r="B1378">
        <v>15331</v>
      </c>
      <c r="C1378">
        <v>49</v>
      </c>
      <c r="D1378" t="s">
        <v>7</v>
      </c>
      <c r="E1378" t="s">
        <v>15</v>
      </c>
      <c r="F1378" t="s">
        <v>18</v>
      </c>
      <c r="G1378" t="s">
        <v>23</v>
      </c>
      <c r="H1378" s="1">
        <v>44781</v>
      </c>
      <c r="I1378" t="s">
        <v>33</v>
      </c>
      <c r="J1378">
        <v>36</v>
      </c>
      <c r="K1378">
        <v>13.2</v>
      </c>
      <c r="L1378">
        <v>978.23</v>
      </c>
      <c r="M1378">
        <v>100.55</v>
      </c>
      <c r="N1378" t="s">
        <v>47</v>
      </c>
      <c r="O1378">
        <v>3</v>
      </c>
      <c r="P1378" t="str" cm="1">
        <f t="array" ref="P1378">_xlfn.IFS(C1378&lt;25,"18-24", C1378&lt;=35,"25-35", C1378&lt;=50,"36-50",TRUE,"50+")</f>
        <v>36-50</v>
      </c>
      <c r="Q1378" t="str">
        <f t="shared" si="147"/>
        <v>new</v>
      </c>
      <c r="R1378" t="str">
        <f t="shared" si="148"/>
        <v>high value</v>
      </c>
      <c r="S1378" t="str">
        <f t="shared" si="149"/>
        <v>medium</v>
      </c>
      <c r="T1378" t="str">
        <f t="shared" si="150"/>
        <v>Aug</v>
      </c>
      <c r="U1378">
        <f t="shared" si="151"/>
        <v>2022</v>
      </c>
      <c r="V1378" t="str">
        <f t="shared" si="152"/>
        <v>10-15</v>
      </c>
      <c r="W1378" t="str">
        <f t="shared" si="153"/>
        <v>Medium</v>
      </c>
    </row>
    <row r="1379" spans="1:23" x14ac:dyDescent="0.3">
      <c r="A1379">
        <v>601378</v>
      </c>
      <c r="B1379">
        <v>97893</v>
      </c>
      <c r="C1379">
        <v>58</v>
      </c>
      <c r="D1379" t="s">
        <v>4</v>
      </c>
      <c r="E1379" t="s">
        <v>16</v>
      </c>
      <c r="F1379" t="s">
        <v>22</v>
      </c>
      <c r="G1379" t="s">
        <v>29</v>
      </c>
      <c r="H1379" s="1">
        <v>45455</v>
      </c>
      <c r="I1379" t="s">
        <v>33</v>
      </c>
      <c r="J1379">
        <v>58</v>
      </c>
      <c r="K1379">
        <v>8.6999999999999993</v>
      </c>
      <c r="L1379">
        <v>1490.74</v>
      </c>
      <c r="M1379">
        <v>67.34</v>
      </c>
      <c r="N1379" t="s">
        <v>48</v>
      </c>
      <c r="O1379">
        <v>2</v>
      </c>
      <c r="P1379" t="str" cm="1">
        <f t="array" ref="P1379">_xlfn.IFS(C1379&lt;25,"18-24", C1379&lt;=35,"25-35", C1379&lt;=50,"36-50",TRUE,"50+")</f>
        <v>50+</v>
      </c>
      <c r="Q1379" t="str">
        <f t="shared" si="147"/>
        <v>new</v>
      </c>
      <c r="R1379" t="str">
        <f t="shared" si="148"/>
        <v>high value</v>
      </c>
      <c r="S1379" t="str">
        <f t="shared" si="149"/>
        <v>Low</v>
      </c>
      <c r="T1379" t="str">
        <f t="shared" si="150"/>
        <v>Jun</v>
      </c>
      <c r="U1379">
        <f t="shared" si="151"/>
        <v>2024</v>
      </c>
      <c r="V1379" t="str">
        <f t="shared" si="152"/>
        <v>5-10</v>
      </c>
      <c r="W1379" t="str">
        <f t="shared" si="153"/>
        <v>Slow</v>
      </c>
    </row>
    <row r="1380" spans="1:23" x14ac:dyDescent="0.3">
      <c r="A1380">
        <v>601379</v>
      </c>
      <c r="B1380">
        <v>53751</v>
      </c>
      <c r="C1380">
        <v>26</v>
      </c>
      <c r="D1380" t="s">
        <v>7</v>
      </c>
      <c r="E1380" t="s">
        <v>16</v>
      </c>
      <c r="F1380" t="s">
        <v>22</v>
      </c>
      <c r="G1380" t="s">
        <v>23</v>
      </c>
      <c r="H1380" s="1">
        <v>45033</v>
      </c>
      <c r="I1380" t="s">
        <v>34</v>
      </c>
      <c r="J1380">
        <v>54</v>
      </c>
      <c r="K1380">
        <v>10.9</v>
      </c>
      <c r="L1380">
        <v>1422.84</v>
      </c>
      <c r="M1380">
        <v>22.52</v>
      </c>
      <c r="N1380" t="s">
        <v>48</v>
      </c>
      <c r="O1380">
        <v>1</v>
      </c>
      <c r="P1380" t="str" cm="1">
        <f t="array" ref="P1380">_xlfn.IFS(C1380&lt;25,"18-24", C1380&lt;=35,"25-35", C1380&lt;=50,"36-50",TRUE,"50+")</f>
        <v>25-35</v>
      </c>
      <c r="Q1380" t="str">
        <f t="shared" si="147"/>
        <v>repeat</v>
      </c>
      <c r="R1380" t="str">
        <f t="shared" si="148"/>
        <v>high value</v>
      </c>
      <c r="S1380" t="str">
        <f t="shared" si="149"/>
        <v>Low</v>
      </c>
      <c r="T1380" t="str">
        <f t="shared" si="150"/>
        <v>Apr</v>
      </c>
      <c r="U1380">
        <f t="shared" si="151"/>
        <v>2023</v>
      </c>
      <c r="V1380" t="str">
        <f t="shared" si="152"/>
        <v>10-15</v>
      </c>
      <c r="W1380" t="str">
        <f t="shared" si="153"/>
        <v>Slow</v>
      </c>
    </row>
    <row r="1381" spans="1:23" x14ac:dyDescent="0.3">
      <c r="A1381">
        <v>601380</v>
      </c>
      <c r="B1381">
        <v>71519</v>
      </c>
      <c r="C1381">
        <v>53</v>
      </c>
      <c r="D1381" t="s">
        <v>7</v>
      </c>
      <c r="E1381" t="s">
        <v>8</v>
      </c>
      <c r="F1381" t="s">
        <v>28</v>
      </c>
      <c r="G1381" t="s">
        <v>21</v>
      </c>
      <c r="H1381" s="1">
        <v>44897</v>
      </c>
      <c r="I1381" t="s">
        <v>34</v>
      </c>
      <c r="J1381">
        <v>35</v>
      </c>
      <c r="K1381">
        <v>2</v>
      </c>
      <c r="L1381">
        <v>875.29</v>
      </c>
      <c r="M1381">
        <v>64.319999999999993</v>
      </c>
      <c r="N1381" t="s">
        <v>50</v>
      </c>
      <c r="O1381">
        <v>2</v>
      </c>
      <c r="P1381" t="str" cm="1">
        <f t="array" ref="P1381">_xlfn.IFS(C1381&lt;25,"18-24", C1381&lt;=35,"25-35", C1381&lt;=50,"36-50",TRUE,"50+")</f>
        <v>50+</v>
      </c>
      <c r="Q1381" t="str">
        <f t="shared" si="147"/>
        <v>new</v>
      </c>
      <c r="R1381" t="str">
        <f t="shared" si="148"/>
        <v>high value</v>
      </c>
      <c r="S1381" t="str">
        <f t="shared" si="149"/>
        <v>Low</v>
      </c>
      <c r="T1381" t="str">
        <f t="shared" si="150"/>
        <v>Dec</v>
      </c>
      <c r="U1381">
        <f t="shared" si="151"/>
        <v>2022</v>
      </c>
      <c r="V1381" t="str">
        <f t="shared" si="152"/>
        <v>0-5</v>
      </c>
      <c r="W1381" t="str">
        <f t="shared" si="153"/>
        <v>Medium</v>
      </c>
    </row>
    <row r="1382" spans="1:23" x14ac:dyDescent="0.3">
      <c r="A1382">
        <v>601381</v>
      </c>
      <c r="B1382">
        <v>86202</v>
      </c>
      <c r="C1382">
        <v>38</v>
      </c>
      <c r="D1382" t="s">
        <v>4</v>
      </c>
      <c r="E1382" t="s">
        <v>13</v>
      </c>
      <c r="F1382" t="s">
        <v>19</v>
      </c>
      <c r="G1382" t="s">
        <v>25</v>
      </c>
      <c r="H1382" s="1">
        <v>45313</v>
      </c>
      <c r="I1382" t="s">
        <v>33</v>
      </c>
      <c r="J1382">
        <v>47</v>
      </c>
      <c r="K1382">
        <v>1.7</v>
      </c>
      <c r="L1382">
        <v>787.65</v>
      </c>
      <c r="M1382">
        <v>70.88</v>
      </c>
      <c r="N1382" t="s">
        <v>50</v>
      </c>
      <c r="O1382">
        <v>4</v>
      </c>
      <c r="P1382" t="str" cm="1">
        <f t="array" ref="P1382">_xlfn.IFS(C1382&lt;25,"18-24", C1382&lt;=35,"25-35", C1382&lt;=50,"36-50",TRUE,"50+")</f>
        <v>36-50</v>
      </c>
      <c r="Q1382" t="str">
        <f t="shared" si="147"/>
        <v>new</v>
      </c>
      <c r="R1382" t="str">
        <f t="shared" si="148"/>
        <v>high value</v>
      </c>
      <c r="S1382" t="str">
        <f t="shared" si="149"/>
        <v>medium</v>
      </c>
      <c r="T1382" t="str">
        <f t="shared" si="150"/>
        <v>Jan</v>
      </c>
      <c r="U1382">
        <f t="shared" si="151"/>
        <v>2024</v>
      </c>
      <c r="V1382" t="str">
        <f t="shared" si="152"/>
        <v>0-5</v>
      </c>
      <c r="W1382" t="str">
        <f t="shared" si="153"/>
        <v>Slow</v>
      </c>
    </row>
    <row r="1383" spans="1:23" x14ac:dyDescent="0.3">
      <c r="A1383">
        <v>601382</v>
      </c>
      <c r="B1383">
        <v>32854</v>
      </c>
      <c r="C1383">
        <v>31</v>
      </c>
      <c r="D1383" t="s">
        <v>4</v>
      </c>
      <c r="E1383" t="s">
        <v>11</v>
      </c>
      <c r="F1383" t="s">
        <v>19</v>
      </c>
      <c r="G1383" t="s">
        <v>29</v>
      </c>
      <c r="H1383" s="1">
        <v>44912</v>
      </c>
      <c r="I1383" t="s">
        <v>34</v>
      </c>
      <c r="J1383">
        <v>53</v>
      </c>
      <c r="K1383">
        <v>12.4</v>
      </c>
      <c r="L1383">
        <v>428.6</v>
      </c>
      <c r="M1383">
        <v>61.02</v>
      </c>
      <c r="N1383" t="s">
        <v>47</v>
      </c>
      <c r="O1383">
        <v>3</v>
      </c>
      <c r="P1383" t="str" cm="1">
        <f t="array" ref="P1383">_xlfn.IFS(C1383&lt;25,"18-24", C1383&lt;=35,"25-35", C1383&lt;=50,"36-50",TRUE,"50+")</f>
        <v>25-35</v>
      </c>
      <c r="Q1383" t="str">
        <f t="shared" si="147"/>
        <v>new</v>
      </c>
      <c r="R1383" t="str">
        <f t="shared" si="148"/>
        <v>medium</v>
      </c>
      <c r="S1383" t="str">
        <f t="shared" si="149"/>
        <v>medium</v>
      </c>
      <c r="T1383" t="str">
        <f t="shared" si="150"/>
        <v>Dec</v>
      </c>
      <c r="U1383">
        <f t="shared" si="151"/>
        <v>2022</v>
      </c>
      <c r="V1383" t="str">
        <f t="shared" si="152"/>
        <v>10-15</v>
      </c>
      <c r="W1383" t="str">
        <f t="shared" si="153"/>
        <v>Slow</v>
      </c>
    </row>
    <row r="1384" spans="1:23" x14ac:dyDescent="0.3">
      <c r="A1384">
        <v>601383</v>
      </c>
      <c r="B1384">
        <v>48126</v>
      </c>
      <c r="C1384">
        <v>47</v>
      </c>
      <c r="D1384" t="s">
        <v>4</v>
      </c>
      <c r="E1384" t="s">
        <v>11</v>
      </c>
      <c r="F1384" t="s">
        <v>24</v>
      </c>
      <c r="G1384" t="s">
        <v>27</v>
      </c>
      <c r="H1384" s="1">
        <v>44988</v>
      </c>
      <c r="I1384" t="s">
        <v>33</v>
      </c>
      <c r="J1384">
        <v>26</v>
      </c>
      <c r="K1384">
        <v>4.9000000000000004</v>
      </c>
      <c r="L1384">
        <v>1057.67</v>
      </c>
      <c r="M1384">
        <v>116.97</v>
      </c>
      <c r="N1384" t="s">
        <v>47</v>
      </c>
      <c r="O1384">
        <v>2</v>
      </c>
      <c r="P1384" t="str" cm="1">
        <f t="array" ref="P1384">_xlfn.IFS(C1384&lt;25,"18-24", C1384&lt;=35,"25-35", C1384&lt;=50,"36-50",TRUE,"50+")</f>
        <v>36-50</v>
      </c>
      <c r="Q1384" t="str">
        <f t="shared" si="147"/>
        <v>new</v>
      </c>
      <c r="R1384" t="str">
        <f t="shared" si="148"/>
        <v>high value</v>
      </c>
      <c r="S1384" t="str">
        <f t="shared" si="149"/>
        <v>Low</v>
      </c>
      <c r="T1384" t="str">
        <f t="shared" si="150"/>
        <v>Mar</v>
      </c>
      <c r="U1384">
        <f t="shared" si="151"/>
        <v>2023</v>
      </c>
      <c r="V1384" t="str">
        <f t="shared" si="152"/>
        <v>0-5</v>
      </c>
      <c r="W1384" t="str">
        <f t="shared" si="153"/>
        <v>Fast</v>
      </c>
    </row>
    <row r="1385" spans="1:23" x14ac:dyDescent="0.3">
      <c r="A1385">
        <v>601384</v>
      </c>
      <c r="B1385">
        <v>95296</v>
      </c>
      <c r="C1385">
        <v>29</v>
      </c>
      <c r="D1385" t="s">
        <v>4</v>
      </c>
      <c r="E1385" t="s">
        <v>13</v>
      </c>
      <c r="F1385" t="s">
        <v>32</v>
      </c>
      <c r="G1385" t="s">
        <v>21</v>
      </c>
      <c r="H1385" s="1">
        <v>44842</v>
      </c>
      <c r="I1385" t="s">
        <v>34</v>
      </c>
      <c r="J1385">
        <v>22</v>
      </c>
      <c r="K1385">
        <v>12.9</v>
      </c>
      <c r="L1385">
        <v>1320.82</v>
      </c>
      <c r="M1385">
        <v>102.09</v>
      </c>
      <c r="N1385" t="s">
        <v>49</v>
      </c>
      <c r="O1385">
        <v>5</v>
      </c>
      <c r="P1385" t="str" cm="1">
        <f t="array" ref="P1385">_xlfn.IFS(C1385&lt;25,"18-24", C1385&lt;=35,"25-35", C1385&lt;=50,"36-50",TRUE,"50+")</f>
        <v>25-35</v>
      </c>
      <c r="Q1385" t="str">
        <f t="shared" si="147"/>
        <v>new</v>
      </c>
      <c r="R1385" t="str">
        <f t="shared" si="148"/>
        <v>high value</v>
      </c>
      <c r="S1385" t="str">
        <f t="shared" si="149"/>
        <v>High</v>
      </c>
      <c r="T1385" t="str">
        <f t="shared" si="150"/>
        <v>Oct</v>
      </c>
      <c r="U1385">
        <f t="shared" si="151"/>
        <v>2022</v>
      </c>
      <c r="V1385" t="str">
        <f t="shared" si="152"/>
        <v>10-15</v>
      </c>
      <c r="W1385" t="str">
        <f t="shared" si="153"/>
        <v>Fast</v>
      </c>
    </row>
    <row r="1386" spans="1:23" x14ac:dyDescent="0.3">
      <c r="A1386">
        <v>601385</v>
      </c>
      <c r="B1386">
        <v>74202</v>
      </c>
      <c r="C1386">
        <v>49</v>
      </c>
      <c r="D1386" t="s">
        <v>4</v>
      </c>
      <c r="E1386" t="s">
        <v>15</v>
      </c>
      <c r="F1386" t="s">
        <v>18</v>
      </c>
      <c r="G1386" t="s">
        <v>31</v>
      </c>
      <c r="H1386" s="1">
        <v>45367</v>
      </c>
      <c r="I1386" t="s">
        <v>33</v>
      </c>
      <c r="J1386">
        <v>67</v>
      </c>
      <c r="K1386">
        <v>9.1999999999999993</v>
      </c>
      <c r="L1386">
        <v>1215.4000000000001</v>
      </c>
      <c r="M1386">
        <v>40.479999999999997</v>
      </c>
      <c r="N1386" t="s">
        <v>48</v>
      </c>
      <c r="O1386">
        <v>1</v>
      </c>
      <c r="P1386" t="str" cm="1">
        <f t="array" ref="P1386">_xlfn.IFS(C1386&lt;25,"18-24", C1386&lt;=35,"25-35", C1386&lt;=50,"36-50",TRUE,"50+")</f>
        <v>36-50</v>
      </c>
      <c r="Q1386" t="str">
        <f t="shared" si="147"/>
        <v>new</v>
      </c>
      <c r="R1386" t="str">
        <f t="shared" si="148"/>
        <v>high value</v>
      </c>
      <c r="S1386" t="str">
        <f t="shared" si="149"/>
        <v>Low</v>
      </c>
      <c r="T1386" t="str">
        <f t="shared" si="150"/>
        <v>Mar</v>
      </c>
      <c r="U1386">
        <f t="shared" si="151"/>
        <v>2024</v>
      </c>
      <c r="V1386" t="str">
        <f t="shared" si="152"/>
        <v>5-10</v>
      </c>
      <c r="W1386" t="str">
        <f t="shared" si="153"/>
        <v>Slow</v>
      </c>
    </row>
    <row r="1387" spans="1:23" x14ac:dyDescent="0.3">
      <c r="A1387">
        <v>601386</v>
      </c>
      <c r="B1387">
        <v>56329</v>
      </c>
      <c r="C1387">
        <v>18</v>
      </c>
      <c r="D1387" t="s">
        <v>4</v>
      </c>
      <c r="E1387" t="s">
        <v>11</v>
      </c>
      <c r="F1387" t="s">
        <v>26</v>
      </c>
      <c r="G1387" t="s">
        <v>25</v>
      </c>
      <c r="H1387" s="1">
        <v>44610</v>
      </c>
      <c r="I1387" t="s">
        <v>33</v>
      </c>
      <c r="J1387">
        <v>53</v>
      </c>
      <c r="K1387">
        <v>13</v>
      </c>
      <c r="L1387">
        <v>572.96</v>
      </c>
      <c r="M1387">
        <v>110.67</v>
      </c>
      <c r="N1387" t="s">
        <v>49</v>
      </c>
      <c r="O1387">
        <v>4</v>
      </c>
      <c r="P1387" t="str" cm="1">
        <f t="array" ref="P1387">_xlfn.IFS(C1387&lt;25,"18-24", C1387&lt;=35,"25-35", C1387&lt;=50,"36-50",TRUE,"50+")</f>
        <v>18-24</v>
      </c>
      <c r="Q1387" t="str">
        <f t="shared" si="147"/>
        <v>new</v>
      </c>
      <c r="R1387" t="str">
        <f t="shared" si="148"/>
        <v>high value</v>
      </c>
      <c r="S1387" t="str">
        <f t="shared" si="149"/>
        <v>medium</v>
      </c>
      <c r="T1387" t="str">
        <f t="shared" si="150"/>
        <v>Feb</v>
      </c>
      <c r="U1387">
        <f t="shared" si="151"/>
        <v>2022</v>
      </c>
      <c r="V1387" t="str">
        <f t="shared" si="152"/>
        <v>10-15</v>
      </c>
      <c r="W1387" t="str">
        <f t="shared" si="153"/>
        <v>Slow</v>
      </c>
    </row>
    <row r="1388" spans="1:23" x14ac:dyDescent="0.3">
      <c r="A1388">
        <v>601387</v>
      </c>
      <c r="B1388">
        <v>78529</v>
      </c>
      <c r="C1388">
        <v>55</v>
      </c>
      <c r="D1388" t="s">
        <v>7</v>
      </c>
      <c r="E1388" t="s">
        <v>5</v>
      </c>
      <c r="F1388" t="s">
        <v>26</v>
      </c>
      <c r="G1388" t="s">
        <v>23</v>
      </c>
      <c r="H1388" s="1">
        <v>45247</v>
      </c>
      <c r="I1388" t="s">
        <v>34</v>
      </c>
      <c r="J1388">
        <v>52</v>
      </c>
      <c r="K1388">
        <v>7.3</v>
      </c>
      <c r="L1388">
        <v>1122</v>
      </c>
      <c r="M1388">
        <v>78.11</v>
      </c>
      <c r="N1388" t="s">
        <v>50</v>
      </c>
      <c r="O1388">
        <v>4</v>
      </c>
      <c r="P1388" t="str" cm="1">
        <f t="array" ref="P1388">_xlfn.IFS(C1388&lt;25,"18-24", C1388&lt;=35,"25-35", C1388&lt;=50,"36-50",TRUE,"50+")</f>
        <v>50+</v>
      </c>
      <c r="Q1388" t="str">
        <f t="shared" si="147"/>
        <v>new</v>
      </c>
      <c r="R1388" t="str">
        <f t="shared" si="148"/>
        <v>high value</v>
      </c>
      <c r="S1388" t="str">
        <f t="shared" si="149"/>
        <v>medium</v>
      </c>
      <c r="T1388" t="str">
        <f t="shared" si="150"/>
        <v>Nov</v>
      </c>
      <c r="U1388">
        <f t="shared" si="151"/>
        <v>2023</v>
      </c>
      <c r="V1388" t="str">
        <f t="shared" si="152"/>
        <v>5-10</v>
      </c>
      <c r="W1388" t="str">
        <f t="shared" si="153"/>
        <v>Slow</v>
      </c>
    </row>
    <row r="1389" spans="1:23" x14ac:dyDescent="0.3">
      <c r="A1389">
        <v>601388</v>
      </c>
      <c r="B1389">
        <v>59762</v>
      </c>
      <c r="C1389">
        <v>61</v>
      </c>
      <c r="D1389" t="s">
        <v>4</v>
      </c>
      <c r="E1389" t="s">
        <v>5</v>
      </c>
      <c r="F1389" t="s">
        <v>32</v>
      </c>
      <c r="G1389" t="s">
        <v>27</v>
      </c>
      <c r="H1389" s="1">
        <v>45040</v>
      </c>
      <c r="I1389" t="s">
        <v>33</v>
      </c>
      <c r="J1389">
        <v>48</v>
      </c>
      <c r="K1389">
        <v>11.2</v>
      </c>
      <c r="L1389">
        <v>277.85000000000002</v>
      </c>
      <c r="M1389">
        <v>26.88</v>
      </c>
      <c r="N1389" t="s">
        <v>48</v>
      </c>
      <c r="O1389">
        <v>4</v>
      </c>
      <c r="P1389" t="str" cm="1">
        <f t="array" ref="P1389">_xlfn.IFS(C1389&lt;25,"18-24", C1389&lt;=35,"25-35", C1389&lt;=50,"36-50",TRUE,"50+")</f>
        <v>50+</v>
      </c>
      <c r="Q1389" t="str">
        <f t="shared" si="147"/>
        <v>new</v>
      </c>
      <c r="R1389" t="str">
        <f t="shared" si="148"/>
        <v>medium</v>
      </c>
      <c r="S1389" t="str">
        <f t="shared" si="149"/>
        <v>medium</v>
      </c>
      <c r="T1389" t="str">
        <f t="shared" si="150"/>
        <v>Apr</v>
      </c>
      <c r="U1389">
        <f t="shared" si="151"/>
        <v>2023</v>
      </c>
      <c r="V1389" t="str">
        <f t="shared" si="152"/>
        <v>10-15</v>
      </c>
      <c r="W1389" t="str">
        <f t="shared" si="153"/>
        <v>Slow</v>
      </c>
    </row>
    <row r="1390" spans="1:23" x14ac:dyDescent="0.3">
      <c r="A1390">
        <v>601389</v>
      </c>
      <c r="B1390">
        <v>37314</v>
      </c>
      <c r="C1390">
        <v>26</v>
      </c>
      <c r="D1390" t="s">
        <v>4</v>
      </c>
      <c r="E1390" t="s">
        <v>11</v>
      </c>
      <c r="F1390" t="s">
        <v>32</v>
      </c>
      <c r="G1390" t="s">
        <v>29</v>
      </c>
      <c r="H1390" s="1">
        <v>44704</v>
      </c>
      <c r="I1390" t="s">
        <v>34</v>
      </c>
      <c r="J1390">
        <v>79</v>
      </c>
      <c r="K1390">
        <v>8.3000000000000007</v>
      </c>
      <c r="L1390">
        <v>555.33000000000004</v>
      </c>
      <c r="M1390">
        <v>110.96</v>
      </c>
      <c r="N1390" t="s">
        <v>49</v>
      </c>
      <c r="O1390">
        <v>3</v>
      </c>
      <c r="P1390" t="str" cm="1">
        <f t="array" ref="P1390">_xlfn.IFS(C1390&lt;25,"18-24", C1390&lt;=35,"25-35", C1390&lt;=50,"36-50",TRUE,"50+")</f>
        <v>25-35</v>
      </c>
      <c r="Q1390" t="str">
        <f t="shared" si="147"/>
        <v>new</v>
      </c>
      <c r="R1390" t="str">
        <f t="shared" si="148"/>
        <v>high value</v>
      </c>
      <c r="S1390" t="str">
        <f t="shared" si="149"/>
        <v>medium</v>
      </c>
      <c r="T1390" t="str">
        <f t="shared" si="150"/>
        <v>May</v>
      </c>
      <c r="U1390">
        <f t="shared" si="151"/>
        <v>2022</v>
      </c>
      <c r="V1390" t="str">
        <f t="shared" si="152"/>
        <v>5-10</v>
      </c>
      <c r="W1390" t="str">
        <f t="shared" si="153"/>
        <v>Slow</v>
      </c>
    </row>
    <row r="1391" spans="1:23" x14ac:dyDescent="0.3">
      <c r="A1391">
        <v>601390</v>
      </c>
      <c r="B1391">
        <v>11138</v>
      </c>
      <c r="C1391">
        <v>24</v>
      </c>
      <c r="D1391" t="s">
        <v>4</v>
      </c>
      <c r="E1391" t="s">
        <v>15</v>
      </c>
      <c r="F1391" t="s">
        <v>18</v>
      </c>
      <c r="G1391" t="s">
        <v>23</v>
      </c>
      <c r="H1391" s="1">
        <v>45355</v>
      </c>
      <c r="I1391" t="s">
        <v>33</v>
      </c>
      <c r="J1391">
        <v>43</v>
      </c>
      <c r="K1391">
        <v>2.1</v>
      </c>
      <c r="L1391">
        <v>375.36</v>
      </c>
      <c r="M1391">
        <v>22.39</v>
      </c>
      <c r="N1391" t="s">
        <v>47</v>
      </c>
      <c r="O1391">
        <v>3</v>
      </c>
      <c r="P1391" t="str" cm="1">
        <f t="array" ref="P1391">_xlfn.IFS(C1391&lt;25,"18-24", C1391&lt;=35,"25-35", C1391&lt;=50,"36-50",TRUE,"50+")</f>
        <v>18-24</v>
      </c>
      <c r="Q1391" t="str">
        <f t="shared" si="147"/>
        <v>new</v>
      </c>
      <c r="R1391" t="str">
        <f t="shared" si="148"/>
        <v>medium</v>
      </c>
      <c r="S1391" t="str">
        <f t="shared" si="149"/>
        <v>medium</v>
      </c>
      <c r="T1391" t="str">
        <f t="shared" si="150"/>
        <v>Mar</v>
      </c>
      <c r="U1391">
        <f t="shared" si="151"/>
        <v>2024</v>
      </c>
      <c r="V1391" t="str">
        <f t="shared" si="152"/>
        <v>0-5</v>
      </c>
      <c r="W1391" t="str">
        <f t="shared" si="153"/>
        <v>Medium</v>
      </c>
    </row>
    <row r="1392" spans="1:23" x14ac:dyDescent="0.3">
      <c r="A1392">
        <v>601391</v>
      </c>
      <c r="B1392">
        <v>10985</v>
      </c>
      <c r="C1392">
        <v>51</v>
      </c>
      <c r="D1392" t="s">
        <v>4</v>
      </c>
      <c r="E1392" t="s">
        <v>16</v>
      </c>
      <c r="F1392" t="s">
        <v>28</v>
      </c>
      <c r="G1392" t="s">
        <v>29</v>
      </c>
      <c r="H1392" s="1">
        <v>45383</v>
      </c>
      <c r="I1392" t="s">
        <v>33</v>
      </c>
      <c r="J1392">
        <v>69</v>
      </c>
      <c r="K1392">
        <v>14.8</v>
      </c>
      <c r="L1392">
        <v>219.26</v>
      </c>
      <c r="M1392">
        <v>63.93</v>
      </c>
      <c r="N1392" t="s">
        <v>49</v>
      </c>
      <c r="O1392">
        <v>1</v>
      </c>
      <c r="P1392" t="str" cm="1">
        <f t="array" ref="P1392">_xlfn.IFS(C1392&lt;25,"18-24", C1392&lt;=35,"25-35", C1392&lt;=50,"36-50",TRUE,"50+")</f>
        <v>50+</v>
      </c>
      <c r="Q1392" t="str">
        <f t="shared" si="147"/>
        <v>new</v>
      </c>
      <c r="R1392" t="str">
        <f t="shared" si="148"/>
        <v>low</v>
      </c>
      <c r="S1392" t="str">
        <f t="shared" si="149"/>
        <v>Low</v>
      </c>
      <c r="T1392" t="str">
        <f t="shared" si="150"/>
        <v>Apr</v>
      </c>
      <c r="U1392">
        <f t="shared" si="151"/>
        <v>2024</v>
      </c>
      <c r="V1392" t="str">
        <f t="shared" si="152"/>
        <v>10-15</v>
      </c>
      <c r="W1392" t="str">
        <f t="shared" si="153"/>
        <v>Slow</v>
      </c>
    </row>
    <row r="1393" spans="1:23" x14ac:dyDescent="0.3">
      <c r="A1393">
        <v>601392</v>
      </c>
      <c r="B1393">
        <v>61694</v>
      </c>
      <c r="C1393">
        <v>39</v>
      </c>
      <c r="D1393" t="s">
        <v>4</v>
      </c>
      <c r="E1393" t="s">
        <v>8</v>
      </c>
      <c r="F1393" t="s">
        <v>30</v>
      </c>
      <c r="G1393" t="s">
        <v>29</v>
      </c>
      <c r="H1393" s="1">
        <v>45333</v>
      </c>
      <c r="I1393" t="s">
        <v>34</v>
      </c>
      <c r="J1393">
        <v>69</v>
      </c>
      <c r="K1393">
        <v>11.9</v>
      </c>
      <c r="L1393">
        <v>593.75</v>
      </c>
      <c r="M1393">
        <v>118.16</v>
      </c>
      <c r="N1393" t="s">
        <v>47</v>
      </c>
      <c r="O1393">
        <v>5</v>
      </c>
      <c r="P1393" t="str" cm="1">
        <f t="array" ref="P1393">_xlfn.IFS(C1393&lt;25,"18-24", C1393&lt;=35,"25-35", C1393&lt;=50,"36-50",TRUE,"50+")</f>
        <v>36-50</v>
      </c>
      <c r="Q1393" t="str">
        <f t="shared" si="147"/>
        <v>new</v>
      </c>
      <c r="R1393" t="str">
        <f t="shared" si="148"/>
        <v>high value</v>
      </c>
      <c r="S1393" t="str">
        <f t="shared" si="149"/>
        <v>High</v>
      </c>
      <c r="T1393" t="str">
        <f t="shared" si="150"/>
        <v>Feb</v>
      </c>
      <c r="U1393">
        <f t="shared" si="151"/>
        <v>2024</v>
      </c>
      <c r="V1393" t="str">
        <f t="shared" si="152"/>
        <v>10-15</v>
      </c>
      <c r="W1393" t="str">
        <f t="shared" si="153"/>
        <v>Slow</v>
      </c>
    </row>
    <row r="1394" spans="1:23" x14ac:dyDescent="0.3">
      <c r="A1394">
        <v>601393</v>
      </c>
      <c r="B1394">
        <v>94039</v>
      </c>
      <c r="C1394">
        <v>35</v>
      </c>
      <c r="D1394" t="s">
        <v>4</v>
      </c>
      <c r="E1394" t="s">
        <v>11</v>
      </c>
      <c r="F1394" t="s">
        <v>32</v>
      </c>
      <c r="G1394" t="s">
        <v>29</v>
      </c>
      <c r="H1394" s="1">
        <v>44705</v>
      </c>
      <c r="I1394" t="s">
        <v>34</v>
      </c>
      <c r="J1394">
        <v>29</v>
      </c>
      <c r="K1394">
        <v>2.8</v>
      </c>
      <c r="L1394">
        <v>950.88</v>
      </c>
      <c r="M1394">
        <v>112.44</v>
      </c>
      <c r="N1394" t="s">
        <v>50</v>
      </c>
      <c r="O1394">
        <v>3</v>
      </c>
      <c r="P1394" t="str" cm="1">
        <f t="array" ref="P1394">_xlfn.IFS(C1394&lt;25,"18-24", C1394&lt;=35,"25-35", C1394&lt;=50,"36-50",TRUE,"50+")</f>
        <v>25-35</v>
      </c>
      <c r="Q1394" t="str">
        <f t="shared" si="147"/>
        <v>new</v>
      </c>
      <c r="R1394" t="str">
        <f t="shared" si="148"/>
        <v>high value</v>
      </c>
      <c r="S1394" t="str">
        <f t="shared" si="149"/>
        <v>medium</v>
      </c>
      <c r="T1394" t="str">
        <f t="shared" si="150"/>
        <v>May</v>
      </c>
      <c r="U1394">
        <f t="shared" si="151"/>
        <v>2022</v>
      </c>
      <c r="V1394" t="str">
        <f t="shared" si="152"/>
        <v>0-5</v>
      </c>
      <c r="W1394" t="str">
        <f t="shared" si="153"/>
        <v>Fast</v>
      </c>
    </row>
    <row r="1395" spans="1:23" x14ac:dyDescent="0.3">
      <c r="A1395">
        <v>601394</v>
      </c>
      <c r="B1395">
        <v>14455</v>
      </c>
      <c r="C1395">
        <v>33</v>
      </c>
      <c r="D1395" t="s">
        <v>4</v>
      </c>
      <c r="E1395" t="s">
        <v>8</v>
      </c>
      <c r="F1395" t="s">
        <v>18</v>
      </c>
      <c r="G1395" t="s">
        <v>21</v>
      </c>
      <c r="H1395" s="1">
        <v>44632</v>
      </c>
      <c r="I1395" t="s">
        <v>34</v>
      </c>
      <c r="J1395">
        <v>40</v>
      </c>
      <c r="K1395">
        <v>7.5</v>
      </c>
      <c r="L1395">
        <v>682.39</v>
      </c>
      <c r="M1395">
        <v>87.31</v>
      </c>
      <c r="N1395" t="s">
        <v>50</v>
      </c>
      <c r="O1395">
        <v>3</v>
      </c>
      <c r="P1395" t="str" cm="1">
        <f t="array" ref="P1395">_xlfn.IFS(C1395&lt;25,"18-24", C1395&lt;=35,"25-35", C1395&lt;=50,"36-50",TRUE,"50+")</f>
        <v>25-35</v>
      </c>
      <c r="Q1395" t="str">
        <f t="shared" si="147"/>
        <v>new</v>
      </c>
      <c r="R1395" t="str">
        <f t="shared" si="148"/>
        <v>high value</v>
      </c>
      <c r="S1395" t="str">
        <f t="shared" si="149"/>
        <v>medium</v>
      </c>
      <c r="T1395" t="str">
        <f t="shared" si="150"/>
        <v>Mar</v>
      </c>
      <c r="U1395">
        <f t="shared" si="151"/>
        <v>2022</v>
      </c>
      <c r="V1395" t="str">
        <f t="shared" si="152"/>
        <v>5-10</v>
      </c>
      <c r="W1395" t="str">
        <f t="shared" si="153"/>
        <v>Medium</v>
      </c>
    </row>
    <row r="1396" spans="1:23" x14ac:dyDescent="0.3">
      <c r="A1396">
        <v>601395</v>
      </c>
      <c r="B1396">
        <v>82436</v>
      </c>
      <c r="C1396">
        <v>61</v>
      </c>
      <c r="D1396" t="s">
        <v>4</v>
      </c>
      <c r="E1396" t="s">
        <v>5</v>
      </c>
      <c r="F1396" t="s">
        <v>19</v>
      </c>
      <c r="G1396" t="s">
        <v>31</v>
      </c>
      <c r="H1396" s="1">
        <v>45569</v>
      </c>
      <c r="I1396" t="s">
        <v>34</v>
      </c>
      <c r="J1396">
        <v>37</v>
      </c>
      <c r="K1396">
        <v>13</v>
      </c>
      <c r="L1396">
        <v>1434.94</v>
      </c>
      <c r="M1396">
        <v>78.069999999999993</v>
      </c>
      <c r="N1396" t="s">
        <v>49</v>
      </c>
      <c r="O1396">
        <v>2</v>
      </c>
      <c r="P1396" t="str" cm="1">
        <f t="array" ref="P1396">_xlfn.IFS(C1396&lt;25,"18-24", C1396&lt;=35,"25-35", C1396&lt;=50,"36-50",TRUE,"50+")</f>
        <v>50+</v>
      </c>
      <c r="Q1396" t="str">
        <f t="shared" si="147"/>
        <v>new</v>
      </c>
      <c r="R1396" t="str">
        <f t="shared" si="148"/>
        <v>high value</v>
      </c>
      <c r="S1396" t="str">
        <f t="shared" si="149"/>
        <v>Low</v>
      </c>
      <c r="T1396" t="str">
        <f t="shared" si="150"/>
        <v>Oct</v>
      </c>
      <c r="U1396">
        <f t="shared" si="151"/>
        <v>2024</v>
      </c>
      <c r="V1396" t="str">
        <f t="shared" si="152"/>
        <v>10-15</v>
      </c>
      <c r="W1396" t="str">
        <f t="shared" si="153"/>
        <v>Medium</v>
      </c>
    </row>
    <row r="1397" spans="1:23" x14ac:dyDescent="0.3">
      <c r="A1397">
        <v>601396</v>
      </c>
      <c r="B1397">
        <v>80300</v>
      </c>
      <c r="C1397">
        <v>37</v>
      </c>
      <c r="D1397" t="s">
        <v>4</v>
      </c>
      <c r="E1397" t="s">
        <v>8</v>
      </c>
      <c r="F1397" t="s">
        <v>24</v>
      </c>
      <c r="G1397" t="s">
        <v>27</v>
      </c>
      <c r="H1397" s="1">
        <v>44602</v>
      </c>
      <c r="I1397" t="s">
        <v>33</v>
      </c>
      <c r="J1397">
        <v>82</v>
      </c>
      <c r="K1397">
        <v>9.1999999999999993</v>
      </c>
      <c r="L1397">
        <v>744.58</v>
      </c>
      <c r="M1397">
        <v>103.37</v>
      </c>
      <c r="N1397" t="s">
        <v>50</v>
      </c>
      <c r="O1397">
        <v>4</v>
      </c>
      <c r="P1397" t="str" cm="1">
        <f t="array" ref="P1397">_xlfn.IFS(C1397&lt;25,"18-24", C1397&lt;=35,"25-35", C1397&lt;=50,"36-50",TRUE,"50+")</f>
        <v>36-50</v>
      </c>
      <c r="Q1397" t="str">
        <f t="shared" si="147"/>
        <v>repeat</v>
      </c>
      <c r="R1397" t="str">
        <f t="shared" si="148"/>
        <v>high value</v>
      </c>
      <c r="S1397" t="str">
        <f t="shared" si="149"/>
        <v>medium</v>
      </c>
      <c r="T1397" t="str">
        <f t="shared" si="150"/>
        <v>Feb</v>
      </c>
      <c r="U1397">
        <f t="shared" si="151"/>
        <v>2022</v>
      </c>
      <c r="V1397" t="str">
        <f t="shared" si="152"/>
        <v>5-10</v>
      </c>
      <c r="W1397" t="str">
        <f t="shared" si="153"/>
        <v>Slow</v>
      </c>
    </row>
    <row r="1398" spans="1:23" x14ac:dyDescent="0.3">
      <c r="A1398">
        <v>601397</v>
      </c>
      <c r="B1398">
        <v>54413</v>
      </c>
      <c r="C1398">
        <v>27</v>
      </c>
      <c r="D1398" t="s">
        <v>7</v>
      </c>
      <c r="E1398" t="s">
        <v>5</v>
      </c>
      <c r="F1398" t="s">
        <v>19</v>
      </c>
      <c r="G1398" t="s">
        <v>23</v>
      </c>
      <c r="H1398" s="1">
        <v>45332</v>
      </c>
      <c r="I1398" t="s">
        <v>33</v>
      </c>
      <c r="J1398">
        <v>24</v>
      </c>
      <c r="K1398">
        <v>2.2000000000000002</v>
      </c>
      <c r="L1398">
        <v>339.85</v>
      </c>
      <c r="M1398">
        <v>32.380000000000003</v>
      </c>
      <c r="N1398" t="s">
        <v>48</v>
      </c>
      <c r="O1398">
        <v>2</v>
      </c>
      <c r="P1398" t="str" cm="1">
        <f t="array" ref="P1398">_xlfn.IFS(C1398&lt;25,"18-24", C1398&lt;=35,"25-35", C1398&lt;=50,"36-50",TRUE,"50+")</f>
        <v>25-35</v>
      </c>
      <c r="Q1398" t="str">
        <f t="shared" si="147"/>
        <v>new</v>
      </c>
      <c r="R1398" t="str">
        <f t="shared" si="148"/>
        <v>medium</v>
      </c>
      <c r="S1398" t="str">
        <f t="shared" si="149"/>
        <v>Low</v>
      </c>
      <c r="T1398" t="str">
        <f t="shared" si="150"/>
        <v>Feb</v>
      </c>
      <c r="U1398">
        <f t="shared" si="151"/>
        <v>2024</v>
      </c>
      <c r="V1398" t="str">
        <f t="shared" si="152"/>
        <v>0-5</v>
      </c>
      <c r="W1398" t="str">
        <f t="shared" si="153"/>
        <v>Fast</v>
      </c>
    </row>
    <row r="1399" spans="1:23" x14ac:dyDescent="0.3">
      <c r="A1399">
        <v>601398</v>
      </c>
      <c r="B1399">
        <v>79268</v>
      </c>
      <c r="C1399">
        <v>27</v>
      </c>
      <c r="D1399" t="s">
        <v>4</v>
      </c>
      <c r="E1399" t="s">
        <v>5</v>
      </c>
      <c r="F1399" t="s">
        <v>24</v>
      </c>
      <c r="G1399" t="s">
        <v>27</v>
      </c>
      <c r="H1399" s="1">
        <v>45167</v>
      </c>
      <c r="I1399" t="s">
        <v>33</v>
      </c>
      <c r="J1399">
        <v>38</v>
      </c>
      <c r="K1399">
        <v>4.3</v>
      </c>
      <c r="L1399">
        <v>596.66</v>
      </c>
      <c r="M1399">
        <v>119.61</v>
      </c>
      <c r="N1399" t="s">
        <v>50</v>
      </c>
      <c r="O1399">
        <v>2</v>
      </c>
      <c r="P1399" t="str" cm="1">
        <f t="array" ref="P1399">_xlfn.IFS(C1399&lt;25,"18-24", C1399&lt;=35,"25-35", C1399&lt;=50,"36-50",TRUE,"50+")</f>
        <v>25-35</v>
      </c>
      <c r="Q1399" t="str">
        <f t="shared" si="147"/>
        <v>new</v>
      </c>
      <c r="R1399" t="str">
        <f t="shared" si="148"/>
        <v>high value</v>
      </c>
      <c r="S1399" t="str">
        <f t="shared" si="149"/>
        <v>Low</v>
      </c>
      <c r="T1399" t="str">
        <f t="shared" si="150"/>
        <v>Aug</v>
      </c>
      <c r="U1399">
        <f t="shared" si="151"/>
        <v>2023</v>
      </c>
      <c r="V1399" t="str">
        <f t="shared" si="152"/>
        <v>0-5</v>
      </c>
      <c r="W1399" t="str">
        <f t="shared" si="153"/>
        <v>Medium</v>
      </c>
    </row>
    <row r="1400" spans="1:23" x14ac:dyDescent="0.3">
      <c r="A1400">
        <v>601399</v>
      </c>
      <c r="B1400">
        <v>88573</v>
      </c>
      <c r="C1400">
        <v>46</v>
      </c>
      <c r="D1400" t="s">
        <v>7</v>
      </c>
      <c r="E1400" t="s">
        <v>16</v>
      </c>
      <c r="F1400" t="s">
        <v>18</v>
      </c>
      <c r="G1400" t="s">
        <v>27</v>
      </c>
      <c r="H1400" s="1">
        <v>45111</v>
      </c>
      <c r="I1400" t="s">
        <v>33</v>
      </c>
      <c r="J1400">
        <v>77</v>
      </c>
      <c r="K1400">
        <v>9</v>
      </c>
      <c r="L1400">
        <v>538.09</v>
      </c>
      <c r="M1400">
        <v>98.56</v>
      </c>
      <c r="N1400" t="s">
        <v>50</v>
      </c>
      <c r="O1400">
        <v>5</v>
      </c>
      <c r="P1400" t="str" cm="1">
        <f t="array" ref="P1400">_xlfn.IFS(C1400&lt;25,"18-24", C1400&lt;=35,"25-35", C1400&lt;=50,"36-50",TRUE,"50+")</f>
        <v>36-50</v>
      </c>
      <c r="Q1400" t="str">
        <f t="shared" si="147"/>
        <v>new</v>
      </c>
      <c r="R1400" t="str">
        <f t="shared" si="148"/>
        <v>high value</v>
      </c>
      <c r="S1400" t="str">
        <f t="shared" si="149"/>
        <v>High</v>
      </c>
      <c r="T1400" t="str">
        <f t="shared" si="150"/>
        <v>Jul</v>
      </c>
      <c r="U1400">
        <f t="shared" si="151"/>
        <v>2023</v>
      </c>
      <c r="V1400" t="str">
        <f t="shared" si="152"/>
        <v>5-10</v>
      </c>
      <c r="W1400" t="str">
        <f t="shared" si="153"/>
        <v>Slow</v>
      </c>
    </row>
    <row r="1401" spans="1:23" x14ac:dyDescent="0.3">
      <c r="A1401">
        <v>601400</v>
      </c>
      <c r="B1401">
        <v>26587</v>
      </c>
      <c r="C1401">
        <v>28</v>
      </c>
      <c r="D1401" t="s">
        <v>4</v>
      </c>
      <c r="E1401" t="s">
        <v>5</v>
      </c>
      <c r="F1401" t="s">
        <v>24</v>
      </c>
      <c r="G1401" t="s">
        <v>21</v>
      </c>
      <c r="H1401" s="1">
        <v>45568</v>
      </c>
      <c r="I1401" t="s">
        <v>34</v>
      </c>
      <c r="J1401">
        <v>43</v>
      </c>
      <c r="K1401">
        <v>3.8</v>
      </c>
      <c r="L1401">
        <v>526.49</v>
      </c>
      <c r="M1401">
        <v>119.78</v>
      </c>
      <c r="N1401" t="s">
        <v>49</v>
      </c>
      <c r="O1401">
        <v>2</v>
      </c>
      <c r="P1401" t="str" cm="1">
        <f t="array" ref="P1401">_xlfn.IFS(C1401&lt;25,"18-24", C1401&lt;=35,"25-35", C1401&lt;=50,"36-50",TRUE,"50+")</f>
        <v>25-35</v>
      </c>
      <c r="Q1401" t="str">
        <f t="shared" si="147"/>
        <v>new</v>
      </c>
      <c r="R1401" t="str">
        <f t="shared" si="148"/>
        <v>high value</v>
      </c>
      <c r="S1401" t="str">
        <f t="shared" si="149"/>
        <v>Low</v>
      </c>
      <c r="T1401" t="str">
        <f t="shared" si="150"/>
        <v>Oct</v>
      </c>
      <c r="U1401">
        <f t="shared" si="151"/>
        <v>2024</v>
      </c>
      <c r="V1401" t="str">
        <f t="shared" si="152"/>
        <v>0-5</v>
      </c>
      <c r="W1401" t="str">
        <f t="shared" si="153"/>
        <v>Medium</v>
      </c>
    </row>
    <row r="1402" spans="1:23" x14ac:dyDescent="0.3">
      <c r="A1402">
        <v>601401</v>
      </c>
      <c r="B1402">
        <v>64263</v>
      </c>
      <c r="C1402">
        <v>61</v>
      </c>
      <c r="D1402" t="s">
        <v>4</v>
      </c>
      <c r="E1402" t="s">
        <v>5</v>
      </c>
      <c r="F1402" t="s">
        <v>18</v>
      </c>
      <c r="G1402" t="s">
        <v>31</v>
      </c>
      <c r="H1402" s="1">
        <v>45525</v>
      </c>
      <c r="I1402" t="s">
        <v>34</v>
      </c>
      <c r="J1402">
        <v>27</v>
      </c>
      <c r="K1402">
        <v>9.9</v>
      </c>
      <c r="L1402">
        <v>251.24</v>
      </c>
      <c r="M1402">
        <v>114.73</v>
      </c>
      <c r="N1402" t="s">
        <v>49</v>
      </c>
      <c r="O1402">
        <v>1</v>
      </c>
      <c r="P1402" t="str" cm="1">
        <f t="array" ref="P1402">_xlfn.IFS(C1402&lt;25,"18-24", C1402&lt;=35,"25-35", C1402&lt;=50,"36-50",TRUE,"50+")</f>
        <v>50+</v>
      </c>
      <c r="Q1402" t="str">
        <f t="shared" si="147"/>
        <v>new</v>
      </c>
      <c r="R1402" t="str">
        <f t="shared" si="148"/>
        <v>medium</v>
      </c>
      <c r="S1402" t="str">
        <f t="shared" si="149"/>
        <v>Low</v>
      </c>
      <c r="T1402" t="str">
        <f t="shared" si="150"/>
        <v>Aug</v>
      </c>
      <c r="U1402">
        <f t="shared" si="151"/>
        <v>2024</v>
      </c>
      <c r="V1402" t="str">
        <f t="shared" si="152"/>
        <v>5-10</v>
      </c>
      <c r="W1402" t="str">
        <f t="shared" si="153"/>
        <v>Fast</v>
      </c>
    </row>
    <row r="1403" spans="1:23" x14ac:dyDescent="0.3">
      <c r="A1403">
        <v>601402</v>
      </c>
      <c r="B1403">
        <v>12233</v>
      </c>
      <c r="C1403">
        <v>43</v>
      </c>
      <c r="D1403" t="s">
        <v>4</v>
      </c>
      <c r="E1403" t="s">
        <v>15</v>
      </c>
      <c r="F1403" t="s">
        <v>24</v>
      </c>
      <c r="G1403" t="s">
        <v>21</v>
      </c>
      <c r="H1403" s="1">
        <v>44923</v>
      </c>
      <c r="I1403" t="s">
        <v>33</v>
      </c>
      <c r="J1403">
        <v>43</v>
      </c>
      <c r="K1403">
        <v>12.9</v>
      </c>
      <c r="L1403">
        <v>939.83</v>
      </c>
      <c r="M1403">
        <v>62.41</v>
      </c>
      <c r="N1403" t="s">
        <v>48</v>
      </c>
      <c r="O1403">
        <v>5</v>
      </c>
      <c r="P1403" t="str" cm="1">
        <f t="array" ref="P1403">_xlfn.IFS(C1403&lt;25,"18-24", C1403&lt;=35,"25-35", C1403&lt;=50,"36-50",TRUE,"50+")</f>
        <v>36-50</v>
      </c>
      <c r="Q1403" t="str">
        <f t="shared" si="147"/>
        <v>new</v>
      </c>
      <c r="R1403" t="str">
        <f t="shared" si="148"/>
        <v>high value</v>
      </c>
      <c r="S1403" t="str">
        <f t="shared" si="149"/>
        <v>High</v>
      </c>
      <c r="T1403" t="str">
        <f t="shared" si="150"/>
        <v>Dec</v>
      </c>
      <c r="U1403">
        <f t="shared" si="151"/>
        <v>2022</v>
      </c>
      <c r="V1403" t="str">
        <f t="shared" si="152"/>
        <v>10-15</v>
      </c>
      <c r="W1403" t="str">
        <f t="shared" si="153"/>
        <v>Medium</v>
      </c>
    </row>
    <row r="1404" spans="1:23" x14ac:dyDescent="0.3">
      <c r="A1404">
        <v>601403</v>
      </c>
      <c r="B1404">
        <v>56444</v>
      </c>
      <c r="C1404">
        <v>50</v>
      </c>
      <c r="D1404" t="s">
        <v>7</v>
      </c>
      <c r="E1404" t="s">
        <v>16</v>
      </c>
      <c r="F1404" t="s">
        <v>24</v>
      </c>
      <c r="G1404" t="s">
        <v>27</v>
      </c>
      <c r="H1404" s="1">
        <v>45072</v>
      </c>
      <c r="I1404" t="s">
        <v>34</v>
      </c>
      <c r="J1404">
        <v>53</v>
      </c>
      <c r="K1404">
        <v>3</v>
      </c>
      <c r="L1404">
        <v>331.39</v>
      </c>
      <c r="M1404">
        <v>118.06</v>
      </c>
      <c r="N1404" t="s">
        <v>50</v>
      </c>
      <c r="O1404">
        <v>3</v>
      </c>
      <c r="P1404" t="str" cm="1">
        <f t="array" ref="P1404">_xlfn.IFS(C1404&lt;25,"18-24", C1404&lt;=35,"25-35", C1404&lt;=50,"36-50",TRUE,"50+")</f>
        <v>36-50</v>
      </c>
      <c r="Q1404" t="str">
        <f t="shared" si="147"/>
        <v>new</v>
      </c>
      <c r="R1404" t="str">
        <f t="shared" si="148"/>
        <v>medium</v>
      </c>
      <c r="S1404" t="str">
        <f t="shared" si="149"/>
        <v>medium</v>
      </c>
      <c r="T1404" t="str">
        <f t="shared" si="150"/>
        <v>May</v>
      </c>
      <c r="U1404">
        <f t="shared" si="151"/>
        <v>2023</v>
      </c>
      <c r="V1404" t="str">
        <f t="shared" si="152"/>
        <v>0-5</v>
      </c>
      <c r="W1404" t="str">
        <f t="shared" si="153"/>
        <v>Slow</v>
      </c>
    </row>
    <row r="1405" spans="1:23" x14ac:dyDescent="0.3">
      <c r="A1405">
        <v>601404</v>
      </c>
      <c r="B1405">
        <v>46666</v>
      </c>
      <c r="C1405">
        <v>53</v>
      </c>
      <c r="D1405" t="s">
        <v>7</v>
      </c>
      <c r="E1405" t="s">
        <v>16</v>
      </c>
      <c r="F1405" t="s">
        <v>32</v>
      </c>
      <c r="G1405" t="s">
        <v>25</v>
      </c>
      <c r="H1405" s="1">
        <v>45013</v>
      </c>
      <c r="I1405" t="s">
        <v>34</v>
      </c>
      <c r="J1405">
        <v>27</v>
      </c>
      <c r="K1405">
        <v>3.6</v>
      </c>
      <c r="L1405">
        <v>1347.49</v>
      </c>
      <c r="M1405">
        <v>29.7</v>
      </c>
      <c r="N1405" t="s">
        <v>48</v>
      </c>
      <c r="O1405">
        <v>5</v>
      </c>
      <c r="P1405" t="str" cm="1">
        <f t="array" ref="P1405">_xlfn.IFS(C1405&lt;25,"18-24", C1405&lt;=35,"25-35", C1405&lt;=50,"36-50",TRUE,"50+")</f>
        <v>50+</v>
      </c>
      <c r="Q1405" t="str">
        <f t="shared" si="147"/>
        <v>new</v>
      </c>
      <c r="R1405" t="str">
        <f t="shared" si="148"/>
        <v>high value</v>
      </c>
      <c r="S1405" t="str">
        <f t="shared" si="149"/>
        <v>High</v>
      </c>
      <c r="T1405" t="str">
        <f t="shared" si="150"/>
        <v>Mar</v>
      </c>
      <c r="U1405">
        <f t="shared" si="151"/>
        <v>2023</v>
      </c>
      <c r="V1405" t="str">
        <f t="shared" si="152"/>
        <v>0-5</v>
      </c>
      <c r="W1405" t="str">
        <f t="shared" si="153"/>
        <v>Fast</v>
      </c>
    </row>
    <row r="1406" spans="1:23" x14ac:dyDescent="0.3">
      <c r="A1406">
        <v>601405</v>
      </c>
      <c r="B1406">
        <v>77942</v>
      </c>
      <c r="C1406">
        <v>21</v>
      </c>
      <c r="D1406" t="s">
        <v>7</v>
      </c>
      <c r="E1406" t="s">
        <v>11</v>
      </c>
      <c r="F1406" t="s">
        <v>30</v>
      </c>
      <c r="G1406" t="s">
        <v>27</v>
      </c>
      <c r="H1406" s="1">
        <v>45526</v>
      </c>
      <c r="I1406" t="s">
        <v>34</v>
      </c>
      <c r="J1406">
        <v>53</v>
      </c>
      <c r="K1406">
        <v>6</v>
      </c>
      <c r="L1406">
        <v>266.60000000000002</v>
      </c>
      <c r="M1406">
        <v>112.94</v>
      </c>
      <c r="N1406" t="s">
        <v>50</v>
      </c>
      <c r="O1406">
        <v>4</v>
      </c>
      <c r="P1406" t="str" cm="1">
        <f t="array" ref="P1406">_xlfn.IFS(C1406&lt;25,"18-24", C1406&lt;=35,"25-35", C1406&lt;=50,"36-50",TRUE,"50+")</f>
        <v>18-24</v>
      </c>
      <c r="Q1406" t="str">
        <f t="shared" si="147"/>
        <v>new</v>
      </c>
      <c r="R1406" t="str">
        <f t="shared" si="148"/>
        <v>medium</v>
      </c>
      <c r="S1406" t="str">
        <f t="shared" si="149"/>
        <v>medium</v>
      </c>
      <c r="T1406" t="str">
        <f t="shared" si="150"/>
        <v>Aug</v>
      </c>
      <c r="U1406">
        <f t="shared" si="151"/>
        <v>2024</v>
      </c>
      <c r="V1406" t="str">
        <f t="shared" si="152"/>
        <v>5-10</v>
      </c>
      <c r="W1406" t="str">
        <f t="shared" si="153"/>
        <v>Slow</v>
      </c>
    </row>
    <row r="1407" spans="1:23" x14ac:dyDescent="0.3">
      <c r="A1407">
        <v>601406</v>
      </c>
      <c r="B1407">
        <v>58737</v>
      </c>
      <c r="C1407">
        <v>21</v>
      </c>
      <c r="D1407" t="s">
        <v>4</v>
      </c>
      <c r="E1407" t="s">
        <v>5</v>
      </c>
      <c r="F1407" t="s">
        <v>32</v>
      </c>
      <c r="G1407" t="s">
        <v>21</v>
      </c>
      <c r="H1407" s="1">
        <v>45024</v>
      </c>
      <c r="I1407" t="s">
        <v>34</v>
      </c>
      <c r="J1407">
        <v>80</v>
      </c>
      <c r="K1407">
        <v>8.5</v>
      </c>
      <c r="L1407">
        <v>1448.09</v>
      </c>
      <c r="M1407">
        <v>49.63</v>
      </c>
      <c r="N1407" t="s">
        <v>50</v>
      </c>
      <c r="O1407">
        <v>1</v>
      </c>
      <c r="P1407" t="str" cm="1">
        <f t="array" ref="P1407">_xlfn.IFS(C1407&lt;25,"18-24", C1407&lt;=35,"25-35", C1407&lt;=50,"36-50",TRUE,"50+")</f>
        <v>18-24</v>
      </c>
      <c r="Q1407" t="str">
        <f t="shared" si="147"/>
        <v>new</v>
      </c>
      <c r="R1407" t="str">
        <f t="shared" si="148"/>
        <v>high value</v>
      </c>
      <c r="S1407" t="str">
        <f t="shared" si="149"/>
        <v>Low</v>
      </c>
      <c r="T1407" t="str">
        <f t="shared" si="150"/>
        <v>Apr</v>
      </c>
      <c r="U1407">
        <f t="shared" si="151"/>
        <v>2023</v>
      </c>
      <c r="V1407" t="str">
        <f t="shared" si="152"/>
        <v>5-10</v>
      </c>
      <c r="W1407" t="str">
        <f t="shared" si="153"/>
        <v>Slow</v>
      </c>
    </row>
    <row r="1408" spans="1:23" x14ac:dyDescent="0.3">
      <c r="A1408">
        <v>601407</v>
      </c>
      <c r="B1408">
        <v>29237</v>
      </c>
      <c r="C1408">
        <v>45</v>
      </c>
      <c r="D1408" t="s">
        <v>4</v>
      </c>
      <c r="E1408" t="s">
        <v>15</v>
      </c>
      <c r="F1408" t="s">
        <v>19</v>
      </c>
      <c r="G1408" t="s">
        <v>31</v>
      </c>
      <c r="H1408" s="1">
        <v>45149</v>
      </c>
      <c r="I1408" t="s">
        <v>33</v>
      </c>
      <c r="J1408">
        <v>78</v>
      </c>
      <c r="K1408">
        <v>1.2</v>
      </c>
      <c r="L1408">
        <v>565.49</v>
      </c>
      <c r="M1408">
        <v>94.01</v>
      </c>
      <c r="N1408" t="s">
        <v>50</v>
      </c>
      <c r="O1408">
        <v>4</v>
      </c>
      <c r="P1408" t="str" cm="1">
        <f t="array" ref="P1408">_xlfn.IFS(C1408&lt;25,"18-24", C1408&lt;=35,"25-35", C1408&lt;=50,"36-50",TRUE,"50+")</f>
        <v>36-50</v>
      </c>
      <c r="Q1408" t="str">
        <f t="shared" si="147"/>
        <v>new</v>
      </c>
      <c r="R1408" t="str">
        <f t="shared" si="148"/>
        <v>high value</v>
      </c>
      <c r="S1408" t="str">
        <f t="shared" si="149"/>
        <v>medium</v>
      </c>
      <c r="T1408" t="str">
        <f t="shared" si="150"/>
        <v>Aug</v>
      </c>
      <c r="U1408">
        <f t="shared" si="151"/>
        <v>2023</v>
      </c>
      <c r="V1408" t="str">
        <f t="shared" si="152"/>
        <v>0-5</v>
      </c>
      <c r="W1408" t="str">
        <f t="shared" si="153"/>
        <v>Slow</v>
      </c>
    </row>
    <row r="1409" spans="1:23" x14ac:dyDescent="0.3">
      <c r="A1409">
        <v>601408</v>
      </c>
      <c r="B1409">
        <v>92654</v>
      </c>
      <c r="C1409">
        <v>36</v>
      </c>
      <c r="D1409" t="s">
        <v>4</v>
      </c>
      <c r="E1409" t="s">
        <v>13</v>
      </c>
      <c r="F1409" t="s">
        <v>30</v>
      </c>
      <c r="G1409" t="s">
        <v>27</v>
      </c>
      <c r="H1409" s="1">
        <v>45522</v>
      </c>
      <c r="I1409" t="s">
        <v>34</v>
      </c>
      <c r="J1409">
        <v>62</v>
      </c>
      <c r="K1409">
        <v>2.1</v>
      </c>
      <c r="L1409">
        <v>1450.12</v>
      </c>
      <c r="M1409">
        <v>56.39</v>
      </c>
      <c r="N1409" t="s">
        <v>48</v>
      </c>
      <c r="O1409">
        <v>2</v>
      </c>
      <c r="P1409" t="str" cm="1">
        <f t="array" ref="P1409">_xlfn.IFS(C1409&lt;25,"18-24", C1409&lt;=35,"25-35", C1409&lt;=50,"36-50",TRUE,"50+")</f>
        <v>36-50</v>
      </c>
      <c r="Q1409" t="str">
        <f t="shared" si="147"/>
        <v>new</v>
      </c>
      <c r="R1409" t="str">
        <f t="shared" si="148"/>
        <v>high value</v>
      </c>
      <c r="S1409" t="str">
        <f t="shared" si="149"/>
        <v>Low</v>
      </c>
      <c r="T1409" t="str">
        <f t="shared" si="150"/>
        <v>Aug</v>
      </c>
      <c r="U1409">
        <f t="shared" si="151"/>
        <v>2024</v>
      </c>
      <c r="V1409" t="str">
        <f t="shared" si="152"/>
        <v>0-5</v>
      </c>
      <c r="W1409" t="str">
        <f t="shared" si="153"/>
        <v>Slow</v>
      </c>
    </row>
    <row r="1410" spans="1:23" x14ac:dyDescent="0.3">
      <c r="A1410">
        <v>601409</v>
      </c>
      <c r="B1410">
        <v>21250</v>
      </c>
      <c r="C1410">
        <v>35</v>
      </c>
      <c r="D1410" t="s">
        <v>4</v>
      </c>
      <c r="E1410" t="s">
        <v>5</v>
      </c>
      <c r="F1410" t="s">
        <v>32</v>
      </c>
      <c r="G1410" t="s">
        <v>23</v>
      </c>
      <c r="H1410" s="1">
        <v>45264</v>
      </c>
      <c r="I1410" t="s">
        <v>33</v>
      </c>
      <c r="J1410">
        <v>50</v>
      </c>
      <c r="K1410">
        <v>15</v>
      </c>
      <c r="L1410">
        <v>1173.3499999999999</v>
      </c>
      <c r="M1410">
        <v>48.96</v>
      </c>
      <c r="N1410" t="s">
        <v>49</v>
      </c>
      <c r="O1410">
        <v>2</v>
      </c>
      <c r="P1410" t="str" cm="1">
        <f t="array" ref="P1410">_xlfn.IFS(C1410&lt;25,"18-24", C1410&lt;=35,"25-35", C1410&lt;=50,"36-50",TRUE,"50+")</f>
        <v>25-35</v>
      </c>
      <c r="Q1410" t="str">
        <f t="shared" si="147"/>
        <v>new</v>
      </c>
      <c r="R1410" t="str">
        <f t="shared" si="148"/>
        <v>high value</v>
      </c>
      <c r="S1410" t="str">
        <f t="shared" si="149"/>
        <v>Low</v>
      </c>
      <c r="T1410" t="str">
        <f t="shared" si="150"/>
        <v>Dec</v>
      </c>
      <c r="U1410">
        <f t="shared" si="151"/>
        <v>2023</v>
      </c>
      <c r="V1410" t="str">
        <f t="shared" si="152"/>
        <v>10-15</v>
      </c>
      <c r="W1410" t="str">
        <f t="shared" si="153"/>
        <v>Slow</v>
      </c>
    </row>
    <row r="1411" spans="1:23" x14ac:dyDescent="0.3">
      <c r="A1411">
        <v>601410</v>
      </c>
      <c r="B1411">
        <v>40339</v>
      </c>
      <c r="C1411">
        <v>34</v>
      </c>
      <c r="D1411" t="s">
        <v>4</v>
      </c>
      <c r="E1411" t="s">
        <v>15</v>
      </c>
      <c r="F1411" t="s">
        <v>19</v>
      </c>
      <c r="G1411" t="s">
        <v>21</v>
      </c>
      <c r="H1411" s="1">
        <v>44974</v>
      </c>
      <c r="I1411" t="s">
        <v>33</v>
      </c>
      <c r="J1411">
        <v>26</v>
      </c>
      <c r="K1411">
        <v>7.9</v>
      </c>
      <c r="L1411">
        <v>1407.61</v>
      </c>
      <c r="M1411">
        <v>25.41</v>
      </c>
      <c r="N1411" t="s">
        <v>50</v>
      </c>
      <c r="O1411">
        <v>3</v>
      </c>
      <c r="P1411" t="str" cm="1">
        <f t="array" ref="P1411">_xlfn.IFS(C1411&lt;25,"18-24", C1411&lt;=35,"25-35", C1411&lt;=50,"36-50",TRUE,"50+")</f>
        <v>25-35</v>
      </c>
      <c r="Q1411" t="str">
        <f t="shared" ref="Q1411:Q1474" si="154">IF(COUNTIF($B:$B,B1411)&gt;1,"repeat","new")</f>
        <v>repeat</v>
      </c>
      <c r="R1411" t="str">
        <f t="shared" ref="R1411:R1474" si="155">IF(L1411&gt;500,"high value",IF( L1411&gt;250,"medium","low"))</f>
        <v>high value</v>
      </c>
      <c r="S1411" t="str">
        <f t="shared" ref="S1411:S1474" si="156">IF(O1411&lt;=2,"Low",IF(O1411&lt;=4,"medium","High"))</f>
        <v>medium</v>
      </c>
      <c r="T1411" t="str">
        <f t="shared" ref="T1411:T1474" si="157">TEXT(H1411,"MMM")</f>
        <v>Feb</v>
      </c>
      <c r="U1411">
        <f t="shared" ref="U1411:U1474" si="158">YEAR(H1411)</f>
        <v>2023</v>
      </c>
      <c r="V1411" t="str">
        <f t="shared" ref="V1411:V1474" si="159">IF(K1411&lt;=5,"0-5",IF(K1411&lt;=10,"5-10",IF(K1411&lt;=15,"10-15","15+")))</f>
        <v>5-10</v>
      </c>
      <c r="W1411" t="str">
        <f t="shared" ref="W1411:W1474" si="160">IF(J1411&lt;=30,"Fast",IF(J1411&lt;=45,"Medium","Slow"))</f>
        <v>Fast</v>
      </c>
    </row>
    <row r="1412" spans="1:23" x14ac:dyDescent="0.3">
      <c r="A1412">
        <v>601411</v>
      </c>
      <c r="B1412">
        <v>55058</v>
      </c>
      <c r="C1412">
        <v>47</v>
      </c>
      <c r="D1412" t="s">
        <v>7</v>
      </c>
      <c r="E1412" t="s">
        <v>16</v>
      </c>
      <c r="F1412" t="s">
        <v>30</v>
      </c>
      <c r="G1412" t="s">
        <v>23</v>
      </c>
      <c r="H1412" s="1">
        <v>45540</v>
      </c>
      <c r="I1412" t="s">
        <v>33</v>
      </c>
      <c r="J1412">
        <v>40</v>
      </c>
      <c r="K1412">
        <v>4.4000000000000004</v>
      </c>
      <c r="L1412">
        <v>870.03</v>
      </c>
      <c r="M1412">
        <v>48.82</v>
      </c>
      <c r="N1412" t="s">
        <v>50</v>
      </c>
      <c r="O1412">
        <v>2</v>
      </c>
      <c r="P1412" t="str" cm="1">
        <f t="array" ref="P1412">_xlfn.IFS(C1412&lt;25,"18-24", C1412&lt;=35,"25-35", C1412&lt;=50,"36-50",TRUE,"50+")</f>
        <v>36-50</v>
      </c>
      <c r="Q1412" t="str">
        <f t="shared" si="154"/>
        <v>new</v>
      </c>
      <c r="R1412" t="str">
        <f t="shared" si="155"/>
        <v>high value</v>
      </c>
      <c r="S1412" t="str">
        <f t="shared" si="156"/>
        <v>Low</v>
      </c>
      <c r="T1412" t="str">
        <f t="shared" si="157"/>
        <v>Sep</v>
      </c>
      <c r="U1412">
        <f t="shared" si="158"/>
        <v>2024</v>
      </c>
      <c r="V1412" t="str">
        <f t="shared" si="159"/>
        <v>0-5</v>
      </c>
      <c r="W1412" t="str">
        <f t="shared" si="160"/>
        <v>Medium</v>
      </c>
    </row>
    <row r="1413" spans="1:23" x14ac:dyDescent="0.3">
      <c r="A1413">
        <v>601412</v>
      </c>
      <c r="B1413">
        <v>87171</v>
      </c>
      <c r="C1413">
        <v>50</v>
      </c>
      <c r="D1413" t="s">
        <v>7</v>
      </c>
      <c r="E1413" t="s">
        <v>11</v>
      </c>
      <c r="F1413" t="s">
        <v>19</v>
      </c>
      <c r="G1413" t="s">
        <v>23</v>
      </c>
      <c r="H1413" s="1">
        <v>45387</v>
      </c>
      <c r="I1413" t="s">
        <v>33</v>
      </c>
      <c r="J1413">
        <v>20</v>
      </c>
      <c r="K1413">
        <v>1.6</v>
      </c>
      <c r="L1413">
        <v>1454.19</v>
      </c>
      <c r="M1413">
        <v>78.78</v>
      </c>
      <c r="N1413" t="s">
        <v>50</v>
      </c>
      <c r="O1413">
        <v>4</v>
      </c>
      <c r="P1413" t="str" cm="1">
        <f t="array" ref="P1413">_xlfn.IFS(C1413&lt;25,"18-24", C1413&lt;=35,"25-35", C1413&lt;=50,"36-50",TRUE,"50+")</f>
        <v>36-50</v>
      </c>
      <c r="Q1413" t="str">
        <f t="shared" si="154"/>
        <v>new</v>
      </c>
      <c r="R1413" t="str">
        <f t="shared" si="155"/>
        <v>high value</v>
      </c>
      <c r="S1413" t="str">
        <f t="shared" si="156"/>
        <v>medium</v>
      </c>
      <c r="T1413" t="str">
        <f t="shared" si="157"/>
        <v>Apr</v>
      </c>
      <c r="U1413">
        <f t="shared" si="158"/>
        <v>2024</v>
      </c>
      <c r="V1413" t="str">
        <f t="shared" si="159"/>
        <v>0-5</v>
      </c>
      <c r="W1413" t="str">
        <f t="shared" si="160"/>
        <v>Fast</v>
      </c>
    </row>
    <row r="1414" spans="1:23" x14ac:dyDescent="0.3">
      <c r="A1414">
        <v>601413</v>
      </c>
      <c r="B1414">
        <v>45267</v>
      </c>
      <c r="C1414">
        <v>26</v>
      </c>
      <c r="D1414" t="s">
        <v>4</v>
      </c>
      <c r="E1414" t="s">
        <v>11</v>
      </c>
      <c r="F1414" t="s">
        <v>24</v>
      </c>
      <c r="G1414" t="s">
        <v>27</v>
      </c>
      <c r="H1414" s="1">
        <v>44609</v>
      </c>
      <c r="I1414" t="s">
        <v>34</v>
      </c>
      <c r="J1414">
        <v>43</v>
      </c>
      <c r="K1414">
        <v>13.7</v>
      </c>
      <c r="L1414">
        <v>1093.53</v>
      </c>
      <c r="M1414">
        <v>29.85</v>
      </c>
      <c r="N1414" t="s">
        <v>50</v>
      </c>
      <c r="O1414">
        <v>4</v>
      </c>
      <c r="P1414" t="str" cm="1">
        <f t="array" ref="P1414">_xlfn.IFS(C1414&lt;25,"18-24", C1414&lt;=35,"25-35", C1414&lt;=50,"36-50",TRUE,"50+")</f>
        <v>25-35</v>
      </c>
      <c r="Q1414" t="str">
        <f t="shared" si="154"/>
        <v>new</v>
      </c>
      <c r="R1414" t="str">
        <f t="shared" si="155"/>
        <v>high value</v>
      </c>
      <c r="S1414" t="str">
        <f t="shared" si="156"/>
        <v>medium</v>
      </c>
      <c r="T1414" t="str">
        <f t="shared" si="157"/>
        <v>Feb</v>
      </c>
      <c r="U1414">
        <f t="shared" si="158"/>
        <v>2022</v>
      </c>
      <c r="V1414" t="str">
        <f t="shared" si="159"/>
        <v>10-15</v>
      </c>
      <c r="W1414" t="str">
        <f t="shared" si="160"/>
        <v>Medium</v>
      </c>
    </row>
    <row r="1415" spans="1:23" x14ac:dyDescent="0.3">
      <c r="A1415">
        <v>601414</v>
      </c>
      <c r="B1415">
        <v>77697</v>
      </c>
      <c r="C1415">
        <v>60</v>
      </c>
      <c r="D1415" t="s">
        <v>7</v>
      </c>
      <c r="E1415" t="s">
        <v>16</v>
      </c>
      <c r="F1415" t="s">
        <v>28</v>
      </c>
      <c r="G1415" t="s">
        <v>27</v>
      </c>
      <c r="H1415" s="1">
        <v>45276</v>
      </c>
      <c r="I1415" t="s">
        <v>33</v>
      </c>
      <c r="J1415">
        <v>58</v>
      </c>
      <c r="K1415">
        <v>11.9</v>
      </c>
      <c r="L1415">
        <v>1471.98</v>
      </c>
      <c r="M1415">
        <v>36.94</v>
      </c>
      <c r="N1415" t="s">
        <v>50</v>
      </c>
      <c r="O1415">
        <v>5</v>
      </c>
      <c r="P1415" t="str" cm="1">
        <f t="array" ref="P1415">_xlfn.IFS(C1415&lt;25,"18-24", C1415&lt;=35,"25-35", C1415&lt;=50,"36-50",TRUE,"50+")</f>
        <v>50+</v>
      </c>
      <c r="Q1415" t="str">
        <f t="shared" si="154"/>
        <v>new</v>
      </c>
      <c r="R1415" t="str">
        <f t="shared" si="155"/>
        <v>high value</v>
      </c>
      <c r="S1415" t="str">
        <f t="shared" si="156"/>
        <v>High</v>
      </c>
      <c r="T1415" t="str">
        <f t="shared" si="157"/>
        <v>Dec</v>
      </c>
      <c r="U1415">
        <f t="shared" si="158"/>
        <v>2023</v>
      </c>
      <c r="V1415" t="str">
        <f t="shared" si="159"/>
        <v>10-15</v>
      </c>
      <c r="W1415" t="str">
        <f t="shared" si="160"/>
        <v>Slow</v>
      </c>
    </row>
    <row r="1416" spans="1:23" x14ac:dyDescent="0.3">
      <c r="A1416">
        <v>601415</v>
      </c>
      <c r="B1416">
        <v>18633</v>
      </c>
      <c r="C1416">
        <v>35</v>
      </c>
      <c r="D1416" t="s">
        <v>7</v>
      </c>
      <c r="E1416" t="s">
        <v>16</v>
      </c>
      <c r="F1416" t="s">
        <v>22</v>
      </c>
      <c r="G1416" t="s">
        <v>23</v>
      </c>
      <c r="H1416" s="1">
        <v>45126</v>
      </c>
      <c r="I1416" t="s">
        <v>33</v>
      </c>
      <c r="J1416">
        <v>73</v>
      </c>
      <c r="K1416">
        <v>13.3</v>
      </c>
      <c r="L1416">
        <v>182.93</v>
      </c>
      <c r="M1416">
        <v>104.1</v>
      </c>
      <c r="N1416" t="s">
        <v>47</v>
      </c>
      <c r="O1416">
        <v>4</v>
      </c>
      <c r="P1416" t="str" cm="1">
        <f t="array" ref="P1416">_xlfn.IFS(C1416&lt;25,"18-24", C1416&lt;=35,"25-35", C1416&lt;=50,"36-50",TRUE,"50+")</f>
        <v>25-35</v>
      </c>
      <c r="Q1416" t="str">
        <f t="shared" si="154"/>
        <v>new</v>
      </c>
      <c r="R1416" t="str">
        <f t="shared" si="155"/>
        <v>low</v>
      </c>
      <c r="S1416" t="str">
        <f t="shared" si="156"/>
        <v>medium</v>
      </c>
      <c r="T1416" t="str">
        <f t="shared" si="157"/>
        <v>Jul</v>
      </c>
      <c r="U1416">
        <f t="shared" si="158"/>
        <v>2023</v>
      </c>
      <c r="V1416" t="str">
        <f t="shared" si="159"/>
        <v>10-15</v>
      </c>
      <c r="W1416" t="str">
        <f t="shared" si="160"/>
        <v>Slow</v>
      </c>
    </row>
    <row r="1417" spans="1:23" x14ac:dyDescent="0.3">
      <c r="A1417">
        <v>601416</v>
      </c>
      <c r="B1417">
        <v>57854</v>
      </c>
      <c r="C1417">
        <v>47</v>
      </c>
      <c r="D1417" t="s">
        <v>7</v>
      </c>
      <c r="E1417" t="s">
        <v>16</v>
      </c>
      <c r="F1417" t="s">
        <v>32</v>
      </c>
      <c r="G1417" t="s">
        <v>23</v>
      </c>
      <c r="H1417" s="1">
        <v>45246</v>
      </c>
      <c r="I1417" t="s">
        <v>34</v>
      </c>
      <c r="J1417">
        <v>58</v>
      </c>
      <c r="K1417">
        <v>5.3</v>
      </c>
      <c r="L1417">
        <v>374.31</v>
      </c>
      <c r="M1417">
        <v>63.54</v>
      </c>
      <c r="N1417" t="s">
        <v>50</v>
      </c>
      <c r="O1417">
        <v>1</v>
      </c>
      <c r="P1417" t="str" cm="1">
        <f t="array" ref="P1417">_xlfn.IFS(C1417&lt;25,"18-24", C1417&lt;=35,"25-35", C1417&lt;=50,"36-50",TRUE,"50+")</f>
        <v>36-50</v>
      </c>
      <c r="Q1417" t="str">
        <f t="shared" si="154"/>
        <v>new</v>
      </c>
      <c r="R1417" t="str">
        <f t="shared" si="155"/>
        <v>medium</v>
      </c>
      <c r="S1417" t="str">
        <f t="shared" si="156"/>
        <v>Low</v>
      </c>
      <c r="T1417" t="str">
        <f t="shared" si="157"/>
        <v>Nov</v>
      </c>
      <c r="U1417">
        <f t="shared" si="158"/>
        <v>2023</v>
      </c>
      <c r="V1417" t="str">
        <f t="shared" si="159"/>
        <v>5-10</v>
      </c>
      <c r="W1417" t="str">
        <f t="shared" si="160"/>
        <v>Slow</v>
      </c>
    </row>
    <row r="1418" spans="1:23" x14ac:dyDescent="0.3">
      <c r="A1418">
        <v>601417</v>
      </c>
      <c r="B1418">
        <v>57713</v>
      </c>
      <c r="C1418">
        <v>34</v>
      </c>
      <c r="D1418" t="s">
        <v>4</v>
      </c>
      <c r="E1418" t="s">
        <v>5</v>
      </c>
      <c r="F1418" t="s">
        <v>30</v>
      </c>
      <c r="G1418" t="s">
        <v>23</v>
      </c>
      <c r="H1418" s="1">
        <v>45626</v>
      </c>
      <c r="I1418" t="s">
        <v>34</v>
      </c>
      <c r="J1418">
        <v>45</v>
      </c>
      <c r="K1418">
        <v>9.1</v>
      </c>
      <c r="L1418">
        <v>779.58</v>
      </c>
      <c r="M1418">
        <v>77.099999999999994</v>
      </c>
      <c r="N1418" t="s">
        <v>50</v>
      </c>
      <c r="O1418">
        <v>4</v>
      </c>
      <c r="P1418" t="str" cm="1">
        <f t="array" ref="P1418">_xlfn.IFS(C1418&lt;25,"18-24", C1418&lt;=35,"25-35", C1418&lt;=50,"36-50",TRUE,"50+")</f>
        <v>25-35</v>
      </c>
      <c r="Q1418" t="str">
        <f t="shared" si="154"/>
        <v>repeat</v>
      </c>
      <c r="R1418" t="str">
        <f t="shared" si="155"/>
        <v>high value</v>
      </c>
      <c r="S1418" t="str">
        <f t="shared" si="156"/>
        <v>medium</v>
      </c>
      <c r="T1418" t="str">
        <f t="shared" si="157"/>
        <v>Nov</v>
      </c>
      <c r="U1418">
        <f t="shared" si="158"/>
        <v>2024</v>
      </c>
      <c r="V1418" t="str">
        <f t="shared" si="159"/>
        <v>5-10</v>
      </c>
      <c r="W1418" t="str">
        <f t="shared" si="160"/>
        <v>Medium</v>
      </c>
    </row>
    <row r="1419" spans="1:23" x14ac:dyDescent="0.3">
      <c r="A1419">
        <v>601418</v>
      </c>
      <c r="B1419">
        <v>86987</v>
      </c>
      <c r="C1419">
        <v>30</v>
      </c>
      <c r="D1419" t="s">
        <v>7</v>
      </c>
      <c r="E1419" t="s">
        <v>8</v>
      </c>
      <c r="F1419" t="s">
        <v>18</v>
      </c>
      <c r="G1419" t="s">
        <v>29</v>
      </c>
      <c r="H1419" s="1">
        <v>45183</v>
      </c>
      <c r="I1419" t="s">
        <v>34</v>
      </c>
      <c r="J1419">
        <v>35</v>
      </c>
      <c r="K1419">
        <v>3.5</v>
      </c>
      <c r="L1419">
        <v>1009.6</v>
      </c>
      <c r="M1419">
        <v>39.24</v>
      </c>
      <c r="N1419" t="s">
        <v>50</v>
      </c>
      <c r="O1419">
        <v>4</v>
      </c>
      <c r="P1419" t="str" cm="1">
        <f t="array" ref="P1419">_xlfn.IFS(C1419&lt;25,"18-24", C1419&lt;=35,"25-35", C1419&lt;=50,"36-50",TRUE,"50+")</f>
        <v>25-35</v>
      </c>
      <c r="Q1419" t="str">
        <f t="shared" si="154"/>
        <v>repeat</v>
      </c>
      <c r="R1419" t="str">
        <f t="shared" si="155"/>
        <v>high value</v>
      </c>
      <c r="S1419" t="str">
        <f t="shared" si="156"/>
        <v>medium</v>
      </c>
      <c r="T1419" t="str">
        <f t="shared" si="157"/>
        <v>Sep</v>
      </c>
      <c r="U1419">
        <f t="shared" si="158"/>
        <v>2023</v>
      </c>
      <c r="V1419" t="str">
        <f t="shared" si="159"/>
        <v>0-5</v>
      </c>
      <c r="W1419" t="str">
        <f t="shared" si="160"/>
        <v>Medium</v>
      </c>
    </row>
    <row r="1420" spans="1:23" x14ac:dyDescent="0.3">
      <c r="A1420">
        <v>601419</v>
      </c>
      <c r="B1420">
        <v>90483</v>
      </c>
      <c r="C1420">
        <v>52</v>
      </c>
      <c r="D1420" t="s">
        <v>4</v>
      </c>
      <c r="E1420" t="s">
        <v>5</v>
      </c>
      <c r="F1420" t="s">
        <v>26</v>
      </c>
      <c r="G1420" t="s">
        <v>29</v>
      </c>
      <c r="H1420" s="1">
        <v>45428</v>
      </c>
      <c r="I1420" t="s">
        <v>33</v>
      </c>
      <c r="J1420">
        <v>28</v>
      </c>
      <c r="K1420">
        <v>1</v>
      </c>
      <c r="L1420">
        <v>214.6</v>
      </c>
      <c r="M1420">
        <v>73.849999999999994</v>
      </c>
      <c r="N1420" t="s">
        <v>48</v>
      </c>
      <c r="O1420">
        <v>1</v>
      </c>
      <c r="P1420" t="str" cm="1">
        <f t="array" ref="P1420">_xlfn.IFS(C1420&lt;25,"18-24", C1420&lt;=35,"25-35", C1420&lt;=50,"36-50",TRUE,"50+")</f>
        <v>50+</v>
      </c>
      <c r="Q1420" t="str">
        <f t="shared" si="154"/>
        <v>new</v>
      </c>
      <c r="R1420" t="str">
        <f t="shared" si="155"/>
        <v>low</v>
      </c>
      <c r="S1420" t="str">
        <f t="shared" si="156"/>
        <v>Low</v>
      </c>
      <c r="T1420" t="str">
        <f t="shared" si="157"/>
        <v>May</v>
      </c>
      <c r="U1420">
        <f t="shared" si="158"/>
        <v>2024</v>
      </c>
      <c r="V1420" t="str">
        <f t="shared" si="159"/>
        <v>0-5</v>
      </c>
      <c r="W1420" t="str">
        <f t="shared" si="160"/>
        <v>Fast</v>
      </c>
    </row>
    <row r="1421" spans="1:23" x14ac:dyDescent="0.3">
      <c r="A1421">
        <v>601420</v>
      </c>
      <c r="B1421">
        <v>95712</v>
      </c>
      <c r="C1421">
        <v>51</v>
      </c>
      <c r="D1421" t="s">
        <v>4</v>
      </c>
      <c r="E1421" t="s">
        <v>15</v>
      </c>
      <c r="F1421" t="s">
        <v>32</v>
      </c>
      <c r="G1421" t="s">
        <v>23</v>
      </c>
      <c r="H1421" s="1">
        <v>44610</v>
      </c>
      <c r="I1421" t="s">
        <v>34</v>
      </c>
      <c r="J1421">
        <v>77</v>
      </c>
      <c r="K1421">
        <v>2</v>
      </c>
      <c r="L1421">
        <v>339.4</v>
      </c>
      <c r="M1421">
        <v>65.95</v>
      </c>
      <c r="N1421" t="s">
        <v>48</v>
      </c>
      <c r="O1421">
        <v>3</v>
      </c>
      <c r="P1421" t="str" cm="1">
        <f t="array" ref="P1421">_xlfn.IFS(C1421&lt;25,"18-24", C1421&lt;=35,"25-35", C1421&lt;=50,"36-50",TRUE,"50+")</f>
        <v>50+</v>
      </c>
      <c r="Q1421" t="str">
        <f t="shared" si="154"/>
        <v>new</v>
      </c>
      <c r="R1421" t="str">
        <f t="shared" si="155"/>
        <v>medium</v>
      </c>
      <c r="S1421" t="str">
        <f t="shared" si="156"/>
        <v>medium</v>
      </c>
      <c r="T1421" t="str">
        <f t="shared" si="157"/>
        <v>Feb</v>
      </c>
      <c r="U1421">
        <f t="shared" si="158"/>
        <v>2022</v>
      </c>
      <c r="V1421" t="str">
        <f t="shared" si="159"/>
        <v>0-5</v>
      </c>
      <c r="W1421" t="str">
        <f t="shared" si="160"/>
        <v>Slow</v>
      </c>
    </row>
    <row r="1422" spans="1:23" x14ac:dyDescent="0.3">
      <c r="A1422">
        <v>601421</v>
      </c>
      <c r="B1422">
        <v>16096</v>
      </c>
      <c r="C1422">
        <v>60</v>
      </c>
      <c r="D1422" t="s">
        <v>4</v>
      </c>
      <c r="E1422" t="s">
        <v>8</v>
      </c>
      <c r="F1422" t="s">
        <v>26</v>
      </c>
      <c r="G1422" t="s">
        <v>31</v>
      </c>
      <c r="H1422" s="1">
        <v>44982</v>
      </c>
      <c r="I1422" t="s">
        <v>33</v>
      </c>
      <c r="J1422">
        <v>52</v>
      </c>
      <c r="K1422">
        <v>4.7</v>
      </c>
      <c r="L1422">
        <v>952.04</v>
      </c>
      <c r="M1422">
        <v>101.95</v>
      </c>
      <c r="N1422" t="s">
        <v>48</v>
      </c>
      <c r="O1422">
        <v>4</v>
      </c>
      <c r="P1422" t="str" cm="1">
        <f t="array" ref="P1422">_xlfn.IFS(C1422&lt;25,"18-24", C1422&lt;=35,"25-35", C1422&lt;=50,"36-50",TRUE,"50+")</f>
        <v>50+</v>
      </c>
      <c r="Q1422" t="str">
        <f t="shared" si="154"/>
        <v>new</v>
      </c>
      <c r="R1422" t="str">
        <f t="shared" si="155"/>
        <v>high value</v>
      </c>
      <c r="S1422" t="str">
        <f t="shared" si="156"/>
        <v>medium</v>
      </c>
      <c r="T1422" t="str">
        <f t="shared" si="157"/>
        <v>Feb</v>
      </c>
      <c r="U1422">
        <f t="shared" si="158"/>
        <v>2023</v>
      </c>
      <c r="V1422" t="str">
        <f t="shared" si="159"/>
        <v>0-5</v>
      </c>
      <c r="W1422" t="str">
        <f t="shared" si="160"/>
        <v>Slow</v>
      </c>
    </row>
    <row r="1423" spans="1:23" x14ac:dyDescent="0.3">
      <c r="A1423">
        <v>601422</v>
      </c>
      <c r="B1423">
        <v>71274</v>
      </c>
      <c r="C1423">
        <v>52</v>
      </c>
      <c r="D1423" t="s">
        <v>7</v>
      </c>
      <c r="E1423" t="s">
        <v>8</v>
      </c>
      <c r="F1423" t="s">
        <v>30</v>
      </c>
      <c r="G1423" t="s">
        <v>23</v>
      </c>
      <c r="H1423" s="1">
        <v>44739</v>
      </c>
      <c r="I1423" t="s">
        <v>34</v>
      </c>
      <c r="J1423">
        <v>59</v>
      </c>
      <c r="K1423">
        <v>13.4</v>
      </c>
      <c r="L1423">
        <v>1069.1600000000001</v>
      </c>
      <c r="M1423">
        <v>94.52</v>
      </c>
      <c r="N1423" t="s">
        <v>47</v>
      </c>
      <c r="O1423">
        <v>1</v>
      </c>
      <c r="P1423" t="str" cm="1">
        <f t="array" ref="P1423">_xlfn.IFS(C1423&lt;25,"18-24", C1423&lt;=35,"25-35", C1423&lt;=50,"36-50",TRUE,"50+")</f>
        <v>50+</v>
      </c>
      <c r="Q1423" t="str">
        <f t="shared" si="154"/>
        <v>new</v>
      </c>
      <c r="R1423" t="str">
        <f t="shared" si="155"/>
        <v>high value</v>
      </c>
      <c r="S1423" t="str">
        <f t="shared" si="156"/>
        <v>Low</v>
      </c>
      <c r="T1423" t="str">
        <f t="shared" si="157"/>
        <v>Jun</v>
      </c>
      <c r="U1423">
        <f t="shared" si="158"/>
        <v>2022</v>
      </c>
      <c r="V1423" t="str">
        <f t="shared" si="159"/>
        <v>10-15</v>
      </c>
      <c r="W1423" t="str">
        <f t="shared" si="160"/>
        <v>Slow</v>
      </c>
    </row>
    <row r="1424" spans="1:23" x14ac:dyDescent="0.3">
      <c r="A1424">
        <v>601423</v>
      </c>
      <c r="B1424">
        <v>22043</v>
      </c>
      <c r="C1424">
        <v>39</v>
      </c>
      <c r="D1424" t="s">
        <v>7</v>
      </c>
      <c r="E1424" t="s">
        <v>13</v>
      </c>
      <c r="F1424" t="s">
        <v>22</v>
      </c>
      <c r="G1424" t="s">
        <v>31</v>
      </c>
      <c r="H1424" s="1">
        <v>45200</v>
      </c>
      <c r="I1424" t="s">
        <v>34</v>
      </c>
      <c r="J1424">
        <v>43</v>
      </c>
      <c r="K1424">
        <v>11.9</v>
      </c>
      <c r="L1424">
        <v>561.4</v>
      </c>
      <c r="M1424">
        <v>54.9</v>
      </c>
      <c r="N1424" t="s">
        <v>49</v>
      </c>
      <c r="O1424">
        <v>5</v>
      </c>
      <c r="P1424" t="str" cm="1">
        <f t="array" ref="P1424">_xlfn.IFS(C1424&lt;25,"18-24", C1424&lt;=35,"25-35", C1424&lt;=50,"36-50",TRUE,"50+")</f>
        <v>36-50</v>
      </c>
      <c r="Q1424" t="str">
        <f t="shared" si="154"/>
        <v>new</v>
      </c>
      <c r="R1424" t="str">
        <f t="shared" si="155"/>
        <v>high value</v>
      </c>
      <c r="S1424" t="str">
        <f t="shared" si="156"/>
        <v>High</v>
      </c>
      <c r="T1424" t="str">
        <f t="shared" si="157"/>
        <v>Oct</v>
      </c>
      <c r="U1424">
        <f t="shared" si="158"/>
        <v>2023</v>
      </c>
      <c r="V1424" t="str">
        <f t="shared" si="159"/>
        <v>10-15</v>
      </c>
      <c r="W1424" t="str">
        <f t="shared" si="160"/>
        <v>Medium</v>
      </c>
    </row>
    <row r="1425" spans="1:23" x14ac:dyDescent="0.3">
      <c r="A1425">
        <v>601424</v>
      </c>
      <c r="B1425">
        <v>17631</v>
      </c>
      <c r="C1425">
        <v>29</v>
      </c>
      <c r="D1425" t="s">
        <v>7</v>
      </c>
      <c r="E1425" t="s">
        <v>11</v>
      </c>
      <c r="F1425" t="s">
        <v>30</v>
      </c>
      <c r="G1425" t="s">
        <v>25</v>
      </c>
      <c r="H1425" s="1">
        <v>44813</v>
      </c>
      <c r="I1425" t="s">
        <v>33</v>
      </c>
      <c r="J1425">
        <v>86</v>
      </c>
      <c r="K1425">
        <v>1.9</v>
      </c>
      <c r="L1425">
        <v>1213.6600000000001</v>
      </c>
      <c r="M1425">
        <v>91.94</v>
      </c>
      <c r="N1425" t="s">
        <v>48</v>
      </c>
      <c r="O1425">
        <v>5</v>
      </c>
      <c r="P1425" t="str" cm="1">
        <f t="array" ref="P1425">_xlfn.IFS(C1425&lt;25,"18-24", C1425&lt;=35,"25-35", C1425&lt;=50,"36-50",TRUE,"50+")</f>
        <v>25-35</v>
      </c>
      <c r="Q1425" t="str">
        <f t="shared" si="154"/>
        <v>new</v>
      </c>
      <c r="R1425" t="str">
        <f t="shared" si="155"/>
        <v>high value</v>
      </c>
      <c r="S1425" t="str">
        <f t="shared" si="156"/>
        <v>High</v>
      </c>
      <c r="T1425" t="str">
        <f t="shared" si="157"/>
        <v>Sep</v>
      </c>
      <c r="U1425">
        <f t="shared" si="158"/>
        <v>2022</v>
      </c>
      <c r="V1425" t="str">
        <f t="shared" si="159"/>
        <v>0-5</v>
      </c>
      <c r="W1425" t="str">
        <f t="shared" si="160"/>
        <v>Slow</v>
      </c>
    </row>
    <row r="1426" spans="1:23" x14ac:dyDescent="0.3">
      <c r="A1426">
        <v>601425</v>
      </c>
      <c r="B1426">
        <v>40443</v>
      </c>
      <c r="C1426">
        <v>23</v>
      </c>
      <c r="D1426" t="s">
        <v>7</v>
      </c>
      <c r="E1426" t="s">
        <v>13</v>
      </c>
      <c r="F1426" t="s">
        <v>18</v>
      </c>
      <c r="G1426" t="s">
        <v>27</v>
      </c>
      <c r="H1426" s="1">
        <v>45494</v>
      </c>
      <c r="I1426" t="s">
        <v>34</v>
      </c>
      <c r="J1426">
        <v>68</v>
      </c>
      <c r="K1426">
        <v>5.7</v>
      </c>
      <c r="L1426">
        <v>446.26</v>
      </c>
      <c r="M1426">
        <v>117.97</v>
      </c>
      <c r="N1426" t="s">
        <v>49</v>
      </c>
      <c r="O1426">
        <v>2</v>
      </c>
      <c r="P1426" t="str" cm="1">
        <f t="array" ref="P1426">_xlfn.IFS(C1426&lt;25,"18-24", C1426&lt;=35,"25-35", C1426&lt;=50,"36-50",TRUE,"50+")</f>
        <v>18-24</v>
      </c>
      <c r="Q1426" t="str">
        <f t="shared" si="154"/>
        <v>new</v>
      </c>
      <c r="R1426" t="str">
        <f t="shared" si="155"/>
        <v>medium</v>
      </c>
      <c r="S1426" t="str">
        <f t="shared" si="156"/>
        <v>Low</v>
      </c>
      <c r="T1426" t="str">
        <f t="shared" si="157"/>
        <v>Jul</v>
      </c>
      <c r="U1426">
        <f t="shared" si="158"/>
        <v>2024</v>
      </c>
      <c r="V1426" t="str">
        <f t="shared" si="159"/>
        <v>5-10</v>
      </c>
      <c r="W1426" t="str">
        <f t="shared" si="160"/>
        <v>Slow</v>
      </c>
    </row>
    <row r="1427" spans="1:23" x14ac:dyDescent="0.3">
      <c r="A1427">
        <v>601426</v>
      </c>
      <c r="B1427">
        <v>13451</v>
      </c>
      <c r="C1427">
        <v>53</v>
      </c>
      <c r="D1427" t="s">
        <v>7</v>
      </c>
      <c r="E1427" t="s">
        <v>11</v>
      </c>
      <c r="F1427" t="s">
        <v>30</v>
      </c>
      <c r="G1427" t="s">
        <v>27</v>
      </c>
      <c r="H1427" s="1">
        <v>44969</v>
      </c>
      <c r="I1427" t="s">
        <v>34</v>
      </c>
      <c r="J1427">
        <v>27</v>
      </c>
      <c r="K1427">
        <v>3.8</v>
      </c>
      <c r="L1427">
        <v>1073.22</v>
      </c>
      <c r="M1427">
        <v>99.48</v>
      </c>
      <c r="N1427" t="s">
        <v>50</v>
      </c>
      <c r="O1427">
        <v>1</v>
      </c>
      <c r="P1427" t="str" cm="1">
        <f t="array" ref="P1427">_xlfn.IFS(C1427&lt;25,"18-24", C1427&lt;=35,"25-35", C1427&lt;=50,"36-50",TRUE,"50+")</f>
        <v>50+</v>
      </c>
      <c r="Q1427" t="str">
        <f t="shared" si="154"/>
        <v>new</v>
      </c>
      <c r="R1427" t="str">
        <f t="shared" si="155"/>
        <v>high value</v>
      </c>
      <c r="S1427" t="str">
        <f t="shared" si="156"/>
        <v>Low</v>
      </c>
      <c r="T1427" t="str">
        <f t="shared" si="157"/>
        <v>Feb</v>
      </c>
      <c r="U1427">
        <f t="shared" si="158"/>
        <v>2023</v>
      </c>
      <c r="V1427" t="str">
        <f t="shared" si="159"/>
        <v>0-5</v>
      </c>
      <c r="W1427" t="str">
        <f t="shared" si="160"/>
        <v>Fast</v>
      </c>
    </row>
    <row r="1428" spans="1:23" x14ac:dyDescent="0.3">
      <c r="A1428">
        <v>601427</v>
      </c>
      <c r="B1428">
        <v>19554</v>
      </c>
      <c r="C1428">
        <v>43</v>
      </c>
      <c r="D1428" t="s">
        <v>7</v>
      </c>
      <c r="E1428" t="s">
        <v>11</v>
      </c>
      <c r="F1428" t="s">
        <v>19</v>
      </c>
      <c r="G1428" t="s">
        <v>21</v>
      </c>
      <c r="H1428" s="1">
        <v>45058</v>
      </c>
      <c r="I1428" t="s">
        <v>33</v>
      </c>
      <c r="J1428">
        <v>32</v>
      </c>
      <c r="K1428">
        <v>6.6</v>
      </c>
      <c r="L1428">
        <v>295.42</v>
      </c>
      <c r="M1428">
        <v>109.81</v>
      </c>
      <c r="N1428" t="s">
        <v>49</v>
      </c>
      <c r="O1428">
        <v>5</v>
      </c>
      <c r="P1428" t="str" cm="1">
        <f t="array" ref="P1428">_xlfn.IFS(C1428&lt;25,"18-24", C1428&lt;=35,"25-35", C1428&lt;=50,"36-50",TRUE,"50+")</f>
        <v>36-50</v>
      </c>
      <c r="Q1428" t="str">
        <f t="shared" si="154"/>
        <v>new</v>
      </c>
      <c r="R1428" t="str">
        <f t="shared" si="155"/>
        <v>medium</v>
      </c>
      <c r="S1428" t="str">
        <f t="shared" si="156"/>
        <v>High</v>
      </c>
      <c r="T1428" t="str">
        <f t="shared" si="157"/>
        <v>May</v>
      </c>
      <c r="U1428">
        <f t="shared" si="158"/>
        <v>2023</v>
      </c>
      <c r="V1428" t="str">
        <f t="shared" si="159"/>
        <v>5-10</v>
      </c>
      <c r="W1428" t="str">
        <f t="shared" si="160"/>
        <v>Medium</v>
      </c>
    </row>
    <row r="1429" spans="1:23" x14ac:dyDescent="0.3">
      <c r="A1429">
        <v>601428</v>
      </c>
      <c r="B1429">
        <v>57667</v>
      </c>
      <c r="C1429">
        <v>24</v>
      </c>
      <c r="D1429" t="s">
        <v>7</v>
      </c>
      <c r="E1429" t="s">
        <v>11</v>
      </c>
      <c r="F1429" t="s">
        <v>28</v>
      </c>
      <c r="G1429" t="s">
        <v>25</v>
      </c>
      <c r="H1429" s="1">
        <v>45241</v>
      </c>
      <c r="I1429" t="s">
        <v>34</v>
      </c>
      <c r="J1429">
        <v>31</v>
      </c>
      <c r="K1429">
        <v>7.4</v>
      </c>
      <c r="L1429">
        <v>805.84</v>
      </c>
      <c r="M1429">
        <v>63.53</v>
      </c>
      <c r="N1429" t="s">
        <v>47</v>
      </c>
      <c r="O1429">
        <v>5</v>
      </c>
      <c r="P1429" t="str" cm="1">
        <f t="array" ref="P1429">_xlfn.IFS(C1429&lt;25,"18-24", C1429&lt;=35,"25-35", C1429&lt;=50,"36-50",TRUE,"50+")</f>
        <v>18-24</v>
      </c>
      <c r="Q1429" t="str">
        <f t="shared" si="154"/>
        <v>new</v>
      </c>
      <c r="R1429" t="str">
        <f t="shared" si="155"/>
        <v>high value</v>
      </c>
      <c r="S1429" t="str">
        <f t="shared" si="156"/>
        <v>High</v>
      </c>
      <c r="T1429" t="str">
        <f t="shared" si="157"/>
        <v>Nov</v>
      </c>
      <c r="U1429">
        <f t="shared" si="158"/>
        <v>2023</v>
      </c>
      <c r="V1429" t="str">
        <f t="shared" si="159"/>
        <v>5-10</v>
      </c>
      <c r="W1429" t="str">
        <f t="shared" si="160"/>
        <v>Medium</v>
      </c>
    </row>
    <row r="1430" spans="1:23" x14ac:dyDescent="0.3">
      <c r="A1430">
        <v>601429</v>
      </c>
      <c r="B1430">
        <v>42969</v>
      </c>
      <c r="C1430">
        <v>58</v>
      </c>
      <c r="D1430" t="s">
        <v>7</v>
      </c>
      <c r="E1430" t="s">
        <v>15</v>
      </c>
      <c r="F1430" t="s">
        <v>18</v>
      </c>
      <c r="G1430" t="s">
        <v>21</v>
      </c>
      <c r="H1430" s="1">
        <v>44762</v>
      </c>
      <c r="I1430" t="s">
        <v>34</v>
      </c>
      <c r="J1430">
        <v>46</v>
      </c>
      <c r="K1430">
        <v>8.1999999999999993</v>
      </c>
      <c r="L1430">
        <v>1139.72</v>
      </c>
      <c r="M1430">
        <v>104.41</v>
      </c>
      <c r="N1430" t="s">
        <v>50</v>
      </c>
      <c r="O1430">
        <v>5</v>
      </c>
      <c r="P1430" t="str" cm="1">
        <f t="array" ref="P1430">_xlfn.IFS(C1430&lt;25,"18-24", C1430&lt;=35,"25-35", C1430&lt;=50,"36-50",TRUE,"50+")</f>
        <v>50+</v>
      </c>
      <c r="Q1430" t="str">
        <f t="shared" si="154"/>
        <v>new</v>
      </c>
      <c r="R1430" t="str">
        <f t="shared" si="155"/>
        <v>high value</v>
      </c>
      <c r="S1430" t="str">
        <f t="shared" si="156"/>
        <v>High</v>
      </c>
      <c r="T1430" t="str">
        <f t="shared" si="157"/>
        <v>Jul</v>
      </c>
      <c r="U1430">
        <f t="shared" si="158"/>
        <v>2022</v>
      </c>
      <c r="V1430" t="str">
        <f t="shared" si="159"/>
        <v>5-10</v>
      </c>
      <c r="W1430" t="str">
        <f t="shared" si="160"/>
        <v>Slow</v>
      </c>
    </row>
    <row r="1431" spans="1:23" x14ac:dyDescent="0.3">
      <c r="A1431">
        <v>601430</v>
      </c>
      <c r="B1431">
        <v>24435</v>
      </c>
      <c r="C1431">
        <v>19</v>
      </c>
      <c r="D1431" t="s">
        <v>4</v>
      </c>
      <c r="E1431" t="s">
        <v>8</v>
      </c>
      <c r="F1431" t="s">
        <v>19</v>
      </c>
      <c r="G1431" t="s">
        <v>25</v>
      </c>
      <c r="H1431" s="1">
        <v>44956</v>
      </c>
      <c r="I1431" t="s">
        <v>34</v>
      </c>
      <c r="J1431">
        <v>66</v>
      </c>
      <c r="K1431">
        <v>11.5</v>
      </c>
      <c r="L1431">
        <v>555.49</v>
      </c>
      <c r="M1431">
        <v>65.34</v>
      </c>
      <c r="N1431" t="s">
        <v>47</v>
      </c>
      <c r="O1431">
        <v>5</v>
      </c>
      <c r="P1431" t="str" cm="1">
        <f t="array" ref="P1431">_xlfn.IFS(C1431&lt;25,"18-24", C1431&lt;=35,"25-35", C1431&lt;=50,"36-50",TRUE,"50+")</f>
        <v>18-24</v>
      </c>
      <c r="Q1431" t="str">
        <f t="shared" si="154"/>
        <v>new</v>
      </c>
      <c r="R1431" t="str">
        <f t="shared" si="155"/>
        <v>high value</v>
      </c>
      <c r="S1431" t="str">
        <f t="shared" si="156"/>
        <v>High</v>
      </c>
      <c r="T1431" t="str">
        <f t="shared" si="157"/>
        <v>Jan</v>
      </c>
      <c r="U1431">
        <f t="shared" si="158"/>
        <v>2023</v>
      </c>
      <c r="V1431" t="str">
        <f t="shared" si="159"/>
        <v>10-15</v>
      </c>
      <c r="W1431" t="str">
        <f t="shared" si="160"/>
        <v>Slow</v>
      </c>
    </row>
    <row r="1432" spans="1:23" x14ac:dyDescent="0.3">
      <c r="A1432">
        <v>601431</v>
      </c>
      <c r="B1432">
        <v>88072</v>
      </c>
      <c r="C1432">
        <v>42</v>
      </c>
      <c r="D1432" t="s">
        <v>7</v>
      </c>
      <c r="E1432" t="s">
        <v>16</v>
      </c>
      <c r="F1432" t="s">
        <v>19</v>
      </c>
      <c r="G1432" t="s">
        <v>25</v>
      </c>
      <c r="H1432" s="1">
        <v>45419</v>
      </c>
      <c r="I1432" t="s">
        <v>34</v>
      </c>
      <c r="J1432">
        <v>75</v>
      </c>
      <c r="K1432">
        <v>3.4</v>
      </c>
      <c r="L1432">
        <v>1341.95</v>
      </c>
      <c r="M1432">
        <v>68.13</v>
      </c>
      <c r="N1432" t="s">
        <v>49</v>
      </c>
      <c r="O1432">
        <v>4</v>
      </c>
      <c r="P1432" t="str" cm="1">
        <f t="array" ref="P1432">_xlfn.IFS(C1432&lt;25,"18-24", C1432&lt;=35,"25-35", C1432&lt;=50,"36-50",TRUE,"50+")</f>
        <v>36-50</v>
      </c>
      <c r="Q1432" t="str">
        <f t="shared" si="154"/>
        <v>new</v>
      </c>
      <c r="R1432" t="str">
        <f t="shared" si="155"/>
        <v>high value</v>
      </c>
      <c r="S1432" t="str">
        <f t="shared" si="156"/>
        <v>medium</v>
      </c>
      <c r="T1432" t="str">
        <f t="shared" si="157"/>
        <v>May</v>
      </c>
      <c r="U1432">
        <f t="shared" si="158"/>
        <v>2024</v>
      </c>
      <c r="V1432" t="str">
        <f t="shared" si="159"/>
        <v>0-5</v>
      </c>
      <c r="W1432" t="str">
        <f t="shared" si="160"/>
        <v>Slow</v>
      </c>
    </row>
    <row r="1433" spans="1:23" x14ac:dyDescent="0.3">
      <c r="A1433">
        <v>601432</v>
      </c>
      <c r="B1433">
        <v>43049</v>
      </c>
      <c r="C1433">
        <v>29</v>
      </c>
      <c r="D1433" t="s">
        <v>4</v>
      </c>
      <c r="E1433" t="s">
        <v>13</v>
      </c>
      <c r="F1433" t="s">
        <v>26</v>
      </c>
      <c r="G1433" t="s">
        <v>29</v>
      </c>
      <c r="H1433" s="1">
        <v>45431</v>
      </c>
      <c r="I1433" t="s">
        <v>34</v>
      </c>
      <c r="J1433">
        <v>31</v>
      </c>
      <c r="K1433">
        <v>6.9</v>
      </c>
      <c r="L1433">
        <v>729.43</v>
      </c>
      <c r="M1433">
        <v>28.62</v>
      </c>
      <c r="N1433" t="s">
        <v>49</v>
      </c>
      <c r="O1433">
        <v>5</v>
      </c>
      <c r="P1433" t="str" cm="1">
        <f t="array" ref="P1433">_xlfn.IFS(C1433&lt;25,"18-24", C1433&lt;=35,"25-35", C1433&lt;=50,"36-50",TRUE,"50+")</f>
        <v>25-35</v>
      </c>
      <c r="Q1433" t="str">
        <f t="shared" si="154"/>
        <v>new</v>
      </c>
      <c r="R1433" t="str">
        <f t="shared" si="155"/>
        <v>high value</v>
      </c>
      <c r="S1433" t="str">
        <f t="shared" si="156"/>
        <v>High</v>
      </c>
      <c r="T1433" t="str">
        <f t="shared" si="157"/>
        <v>May</v>
      </c>
      <c r="U1433">
        <f t="shared" si="158"/>
        <v>2024</v>
      </c>
      <c r="V1433" t="str">
        <f t="shared" si="159"/>
        <v>5-10</v>
      </c>
      <c r="W1433" t="str">
        <f t="shared" si="160"/>
        <v>Medium</v>
      </c>
    </row>
    <row r="1434" spans="1:23" x14ac:dyDescent="0.3">
      <c r="A1434">
        <v>601433</v>
      </c>
      <c r="B1434">
        <v>97097</v>
      </c>
      <c r="C1434">
        <v>28</v>
      </c>
      <c r="D1434" t="s">
        <v>7</v>
      </c>
      <c r="E1434" t="s">
        <v>11</v>
      </c>
      <c r="F1434" t="s">
        <v>32</v>
      </c>
      <c r="G1434" t="s">
        <v>29</v>
      </c>
      <c r="H1434" s="1">
        <v>45290</v>
      </c>
      <c r="I1434" t="s">
        <v>33</v>
      </c>
      <c r="J1434">
        <v>88</v>
      </c>
      <c r="K1434">
        <v>10.7</v>
      </c>
      <c r="L1434">
        <v>377.29</v>
      </c>
      <c r="M1434">
        <v>102.3</v>
      </c>
      <c r="N1434" t="s">
        <v>49</v>
      </c>
      <c r="O1434">
        <v>2</v>
      </c>
      <c r="P1434" t="str" cm="1">
        <f t="array" ref="P1434">_xlfn.IFS(C1434&lt;25,"18-24", C1434&lt;=35,"25-35", C1434&lt;=50,"36-50",TRUE,"50+")</f>
        <v>25-35</v>
      </c>
      <c r="Q1434" t="str">
        <f t="shared" si="154"/>
        <v>new</v>
      </c>
      <c r="R1434" t="str">
        <f t="shared" si="155"/>
        <v>medium</v>
      </c>
      <c r="S1434" t="str">
        <f t="shared" si="156"/>
        <v>Low</v>
      </c>
      <c r="T1434" t="str">
        <f t="shared" si="157"/>
        <v>Dec</v>
      </c>
      <c r="U1434">
        <f t="shared" si="158"/>
        <v>2023</v>
      </c>
      <c r="V1434" t="str">
        <f t="shared" si="159"/>
        <v>10-15</v>
      </c>
      <c r="W1434" t="str">
        <f t="shared" si="160"/>
        <v>Slow</v>
      </c>
    </row>
    <row r="1435" spans="1:23" x14ac:dyDescent="0.3">
      <c r="A1435">
        <v>601434</v>
      </c>
      <c r="B1435">
        <v>99070</v>
      </c>
      <c r="C1435">
        <v>57</v>
      </c>
      <c r="D1435" t="s">
        <v>7</v>
      </c>
      <c r="E1435" t="s">
        <v>5</v>
      </c>
      <c r="F1435" t="s">
        <v>19</v>
      </c>
      <c r="G1435" t="s">
        <v>23</v>
      </c>
      <c r="H1435" s="1">
        <v>45448</v>
      </c>
      <c r="I1435" t="s">
        <v>33</v>
      </c>
      <c r="J1435">
        <v>40</v>
      </c>
      <c r="K1435">
        <v>3.8</v>
      </c>
      <c r="L1435">
        <v>150.72</v>
      </c>
      <c r="M1435">
        <v>26.21</v>
      </c>
      <c r="N1435" t="s">
        <v>49</v>
      </c>
      <c r="O1435">
        <v>2</v>
      </c>
      <c r="P1435" t="str" cm="1">
        <f t="array" ref="P1435">_xlfn.IFS(C1435&lt;25,"18-24", C1435&lt;=35,"25-35", C1435&lt;=50,"36-50",TRUE,"50+")</f>
        <v>50+</v>
      </c>
      <c r="Q1435" t="str">
        <f t="shared" si="154"/>
        <v>repeat</v>
      </c>
      <c r="R1435" t="str">
        <f t="shared" si="155"/>
        <v>low</v>
      </c>
      <c r="S1435" t="str">
        <f t="shared" si="156"/>
        <v>Low</v>
      </c>
      <c r="T1435" t="str">
        <f t="shared" si="157"/>
        <v>Jun</v>
      </c>
      <c r="U1435">
        <f t="shared" si="158"/>
        <v>2024</v>
      </c>
      <c r="V1435" t="str">
        <f t="shared" si="159"/>
        <v>0-5</v>
      </c>
      <c r="W1435" t="str">
        <f t="shared" si="160"/>
        <v>Medium</v>
      </c>
    </row>
    <row r="1436" spans="1:23" x14ac:dyDescent="0.3">
      <c r="A1436">
        <v>601435</v>
      </c>
      <c r="B1436">
        <v>98679</v>
      </c>
      <c r="C1436">
        <v>28</v>
      </c>
      <c r="D1436" t="s">
        <v>4</v>
      </c>
      <c r="E1436" t="s">
        <v>8</v>
      </c>
      <c r="F1436" t="s">
        <v>30</v>
      </c>
      <c r="G1436" t="s">
        <v>21</v>
      </c>
      <c r="H1436" s="1">
        <v>45326</v>
      </c>
      <c r="I1436" t="s">
        <v>34</v>
      </c>
      <c r="J1436">
        <v>84</v>
      </c>
      <c r="K1436">
        <v>3.8</v>
      </c>
      <c r="L1436">
        <v>1492.18</v>
      </c>
      <c r="M1436">
        <v>33.200000000000003</v>
      </c>
      <c r="N1436" t="s">
        <v>48</v>
      </c>
      <c r="O1436">
        <v>3</v>
      </c>
      <c r="P1436" t="str" cm="1">
        <f t="array" ref="P1436">_xlfn.IFS(C1436&lt;25,"18-24", C1436&lt;=35,"25-35", C1436&lt;=50,"36-50",TRUE,"50+")</f>
        <v>25-35</v>
      </c>
      <c r="Q1436" t="str">
        <f t="shared" si="154"/>
        <v>new</v>
      </c>
      <c r="R1436" t="str">
        <f t="shared" si="155"/>
        <v>high value</v>
      </c>
      <c r="S1436" t="str">
        <f t="shared" si="156"/>
        <v>medium</v>
      </c>
      <c r="T1436" t="str">
        <f t="shared" si="157"/>
        <v>Feb</v>
      </c>
      <c r="U1436">
        <f t="shared" si="158"/>
        <v>2024</v>
      </c>
      <c r="V1436" t="str">
        <f t="shared" si="159"/>
        <v>0-5</v>
      </c>
      <c r="W1436" t="str">
        <f t="shared" si="160"/>
        <v>Slow</v>
      </c>
    </row>
    <row r="1437" spans="1:23" x14ac:dyDescent="0.3">
      <c r="A1437">
        <v>601436</v>
      </c>
      <c r="B1437">
        <v>95849</v>
      </c>
      <c r="C1437">
        <v>31</v>
      </c>
      <c r="D1437" t="s">
        <v>4</v>
      </c>
      <c r="E1437" t="s">
        <v>11</v>
      </c>
      <c r="F1437" t="s">
        <v>30</v>
      </c>
      <c r="G1437" t="s">
        <v>29</v>
      </c>
      <c r="H1437" s="1">
        <v>45434</v>
      </c>
      <c r="I1437" t="s">
        <v>34</v>
      </c>
      <c r="J1437">
        <v>79</v>
      </c>
      <c r="K1437">
        <v>7.1</v>
      </c>
      <c r="L1437">
        <v>1247.9100000000001</v>
      </c>
      <c r="M1437">
        <v>51.9</v>
      </c>
      <c r="N1437" t="s">
        <v>47</v>
      </c>
      <c r="O1437">
        <v>5</v>
      </c>
      <c r="P1437" t="str" cm="1">
        <f t="array" ref="P1437">_xlfn.IFS(C1437&lt;25,"18-24", C1437&lt;=35,"25-35", C1437&lt;=50,"36-50",TRUE,"50+")</f>
        <v>25-35</v>
      </c>
      <c r="Q1437" t="str">
        <f t="shared" si="154"/>
        <v>new</v>
      </c>
      <c r="R1437" t="str">
        <f t="shared" si="155"/>
        <v>high value</v>
      </c>
      <c r="S1437" t="str">
        <f t="shared" si="156"/>
        <v>High</v>
      </c>
      <c r="T1437" t="str">
        <f t="shared" si="157"/>
        <v>May</v>
      </c>
      <c r="U1437">
        <f t="shared" si="158"/>
        <v>2024</v>
      </c>
      <c r="V1437" t="str">
        <f t="shared" si="159"/>
        <v>5-10</v>
      </c>
      <c r="W1437" t="str">
        <f t="shared" si="160"/>
        <v>Slow</v>
      </c>
    </row>
    <row r="1438" spans="1:23" x14ac:dyDescent="0.3">
      <c r="A1438">
        <v>601437</v>
      </c>
      <c r="B1438">
        <v>50682</v>
      </c>
      <c r="C1438">
        <v>36</v>
      </c>
      <c r="D1438" t="s">
        <v>4</v>
      </c>
      <c r="E1438" t="s">
        <v>15</v>
      </c>
      <c r="F1438" t="s">
        <v>24</v>
      </c>
      <c r="G1438" t="s">
        <v>21</v>
      </c>
      <c r="H1438" s="1">
        <v>44979</v>
      </c>
      <c r="I1438" t="s">
        <v>34</v>
      </c>
      <c r="J1438">
        <v>60</v>
      </c>
      <c r="K1438">
        <v>1.4</v>
      </c>
      <c r="L1438">
        <v>973.61</v>
      </c>
      <c r="M1438">
        <v>84.41</v>
      </c>
      <c r="N1438" t="s">
        <v>50</v>
      </c>
      <c r="O1438">
        <v>1</v>
      </c>
      <c r="P1438" t="str" cm="1">
        <f t="array" ref="P1438">_xlfn.IFS(C1438&lt;25,"18-24", C1438&lt;=35,"25-35", C1438&lt;=50,"36-50",TRUE,"50+")</f>
        <v>36-50</v>
      </c>
      <c r="Q1438" t="str">
        <f t="shared" si="154"/>
        <v>new</v>
      </c>
      <c r="R1438" t="str">
        <f t="shared" si="155"/>
        <v>high value</v>
      </c>
      <c r="S1438" t="str">
        <f t="shared" si="156"/>
        <v>Low</v>
      </c>
      <c r="T1438" t="str">
        <f t="shared" si="157"/>
        <v>Feb</v>
      </c>
      <c r="U1438">
        <f t="shared" si="158"/>
        <v>2023</v>
      </c>
      <c r="V1438" t="str">
        <f t="shared" si="159"/>
        <v>0-5</v>
      </c>
      <c r="W1438" t="str">
        <f t="shared" si="160"/>
        <v>Slow</v>
      </c>
    </row>
    <row r="1439" spans="1:23" x14ac:dyDescent="0.3">
      <c r="A1439">
        <v>601438</v>
      </c>
      <c r="B1439">
        <v>21391</v>
      </c>
      <c r="C1439">
        <v>54</v>
      </c>
      <c r="D1439" t="s">
        <v>7</v>
      </c>
      <c r="E1439" t="s">
        <v>11</v>
      </c>
      <c r="F1439" t="s">
        <v>28</v>
      </c>
      <c r="G1439" t="s">
        <v>25</v>
      </c>
      <c r="H1439" s="1">
        <v>44902</v>
      </c>
      <c r="I1439" t="s">
        <v>33</v>
      </c>
      <c r="J1439">
        <v>65</v>
      </c>
      <c r="K1439">
        <v>9</v>
      </c>
      <c r="L1439">
        <v>585.72</v>
      </c>
      <c r="M1439">
        <v>47.05</v>
      </c>
      <c r="N1439" t="s">
        <v>50</v>
      </c>
      <c r="O1439">
        <v>4</v>
      </c>
      <c r="P1439" t="str" cm="1">
        <f t="array" ref="P1439">_xlfn.IFS(C1439&lt;25,"18-24", C1439&lt;=35,"25-35", C1439&lt;=50,"36-50",TRUE,"50+")</f>
        <v>50+</v>
      </c>
      <c r="Q1439" t="str">
        <f t="shared" si="154"/>
        <v>new</v>
      </c>
      <c r="R1439" t="str">
        <f t="shared" si="155"/>
        <v>high value</v>
      </c>
      <c r="S1439" t="str">
        <f t="shared" si="156"/>
        <v>medium</v>
      </c>
      <c r="T1439" t="str">
        <f t="shared" si="157"/>
        <v>Dec</v>
      </c>
      <c r="U1439">
        <f t="shared" si="158"/>
        <v>2022</v>
      </c>
      <c r="V1439" t="str">
        <f t="shared" si="159"/>
        <v>5-10</v>
      </c>
      <c r="W1439" t="str">
        <f t="shared" si="160"/>
        <v>Slow</v>
      </c>
    </row>
    <row r="1440" spans="1:23" x14ac:dyDescent="0.3">
      <c r="A1440">
        <v>601439</v>
      </c>
      <c r="B1440">
        <v>35208</v>
      </c>
      <c r="C1440">
        <v>34</v>
      </c>
      <c r="D1440" t="s">
        <v>7</v>
      </c>
      <c r="E1440" t="s">
        <v>16</v>
      </c>
      <c r="F1440" t="s">
        <v>32</v>
      </c>
      <c r="G1440" t="s">
        <v>25</v>
      </c>
      <c r="H1440" s="1">
        <v>44860</v>
      </c>
      <c r="I1440" t="s">
        <v>33</v>
      </c>
      <c r="J1440">
        <v>87</v>
      </c>
      <c r="K1440">
        <v>12.1</v>
      </c>
      <c r="L1440">
        <v>989.83</v>
      </c>
      <c r="M1440">
        <v>73.53</v>
      </c>
      <c r="N1440" t="s">
        <v>49</v>
      </c>
      <c r="O1440">
        <v>3</v>
      </c>
      <c r="P1440" t="str" cm="1">
        <f t="array" ref="P1440">_xlfn.IFS(C1440&lt;25,"18-24", C1440&lt;=35,"25-35", C1440&lt;=50,"36-50",TRUE,"50+")</f>
        <v>25-35</v>
      </c>
      <c r="Q1440" t="str">
        <f t="shared" si="154"/>
        <v>new</v>
      </c>
      <c r="R1440" t="str">
        <f t="shared" si="155"/>
        <v>high value</v>
      </c>
      <c r="S1440" t="str">
        <f t="shared" si="156"/>
        <v>medium</v>
      </c>
      <c r="T1440" t="str">
        <f t="shared" si="157"/>
        <v>Oct</v>
      </c>
      <c r="U1440">
        <f t="shared" si="158"/>
        <v>2022</v>
      </c>
      <c r="V1440" t="str">
        <f t="shared" si="159"/>
        <v>10-15</v>
      </c>
      <c r="W1440" t="str">
        <f t="shared" si="160"/>
        <v>Slow</v>
      </c>
    </row>
    <row r="1441" spans="1:23" x14ac:dyDescent="0.3">
      <c r="A1441">
        <v>601440</v>
      </c>
      <c r="B1441">
        <v>32428</v>
      </c>
      <c r="C1441">
        <v>51</v>
      </c>
      <c r="D1441" t="s">
        <v>7</v>
      </c>
      <c r="E1441" t="s">
        <v>15</v>
      </c>
      <c r="F1441" t="s">
        <v>26</v>
      </c>
      <c r="G1441" t="s">
        <v>21</v>
      </c>
      <c r="H1441" s="1">
        <v>45648</v>
      </c>
      <c r="I1441" t="s">
        <v>34</v>
      </c>
      <c r="J1441">
        <v>45</v>
      </c>
      <c r="K1441">
        <v>1.5</v>
      </c>
      <c r="L1441">
        <v>156.22999999999999</v>
      </c>
      <c r="M1441">
        <v>97.34</v>
      </c>
      <c r="N1441" t="s">
        <v>50</v>
      </c>
      <c r="O1441">
        <v>1</v>
      </c>
      <c r="P1441" t="str" cm="1">
        <f t="array" ref="P1441">_xlfn.IFS(C1441&lt;25,"18-24", C1441&lt;=35,"25-35", C1441&lt;=50,"36-50",TRUE,"50+")</f>
        <v>50+</v>
      </c>
      <c r="Q1441" t="str">
        <f t="shared" si="154"/>
        <v>new</v>
      </c>
      <c r="R1441" t="str">
        <f t="shared" si="155"/>
        <v>low</v>
      </c>
      <c r="S1441" t="str">
        <f t="shared" si="156"/>
        <v>Low</v>
      </c>
      <c r="T1441" t="str">
        <f t="shared" si="157"/>
        <v>Dec</v>
      </c>
      <c r="U1441">
        <f t="shared" si="158"/>
        <v>2024</v>
      </c>
      <c r="V1441" t="str">
        <f t="shared" si="159"/>
        <v>0-5</v>
      </c>
      <c r="W1441" t="str">
        <f t="shared" si="160"/>
        <v>Medium</v>
      </c>
    </row>
    <row r="1442" spans="1:23" x14ac:dyDescent="0.3">
      <c r="A1442">
        <v>601441</v>
      </c>
      <c r="B1442">
        <v>89571</v>
      </c>
      <c r="C1442">
        <v>39</v>
      </c>
      <c r="D1442" t="s">
        <v>4</v>
      </c>
      <c r="E1442" t="s">
        <v>11</v>
      </c>
      <c r="F1442" t="s">
        <v>30</v>
      </c>
      <c r="G1442" t="s">
        <v>23</v>
      </c>
      <c r="H1442" s="1">
        <v>45093</v>
      </c>
      <c r="I1442" t="s">
        <v>33</v>
      </c>
      <c r="J1442">
        <v>85</v>
      </c>
      <c r="K1442">
        <v>10.3</v>
      </c>
      <c r="L1442">
        <v>941.65</v>
      </c>
      <c r="M1442">
        <v>88.79</v>
      </c>
      <c r="N1442" t="s">
        <v>49</v>
      </c>
      <c r="O1442">
        <v>4</v>
      </c>
      <c r="P1442" t="str" cm="1">
        <f t="array" ref="P1442">_xlfn.IFS(C1442&lt;25,"18-24", C1442&lt;=35,"25-35", C1442&lt;=50,"36-50",TRUE,"50+")</f>
        <v>36-50</v>
      </c>
      <c r="Q1442" t="str">
        <f t="shared" si="154"/>
        <v>new</v>
      </c>
      <c r="R1442" t="str">
        <f t="shared" si="155"/>
        <v>high value</v>
      </c>
      <c r="S1442" t="str">
        <f t="shared" si="156"/>
        <v>medium</v>
      </c>
      <c r="T1442" t="str">
        <f t="shared" si="157"/>
        <v>Jun</v>
      </c>
      <c r="U1442">
        <f t="shared" si="158"/>
        <v>2023</v>
      </c>
      <c r="V1442" t="str">
        <f t="shared" si="159"/>
        <v>10-15</v>
      </c>
      <c r="W1442" t="str">
        <f t="shared" si="160"/>
        <v>Slow</v>
      </c>
    </row>
    <row r="1443" spans="1:23" x14ac:dyDescent="0.3">
      <c r="A1443">
        <v>601442</v>
      </c>
      <c r="B1443">
        <v>93940</v>
      </c>
      <c r="C1443">
        <v>42</v>
      </c>
      <c r="D1443" t="s">
        <v>7</v>
      </c>
      <c r="E1443" t="s">
        <v>15</v>
      </c>
      <c r="F1443" t="s">
        <v>18</v>
      </c>
      <c r="G1443" t="s">
        <v>27</v>
      </c>
      <c r="H1443" s="1">
        <v>45095</v>
      </c>
      <c r="I1443" t="s">
        <v>33</v>
      </c>
      <c r="J1443">
        <v>79</v>
      </c>
      <c r="K1443">
        <v>1.1000000000000001</v>
      </c>
      <c r="L1443">
        <v>1285.99</v>
      </c>
      <c r="M1443">
        <v>47.99</v>
      </c>
      <c r="N1443" t="s">
        <v>49</v>
      </c>
      <c r="O1443">
        <v>2</v>
      </c>
      <c r="P1443" t="str" cm="1">
        <f t="array" ref="P1443">_xlfn.IFS(C1443&lt;25,"18-24", C1443&lt;=35,"25-35", C1443&lt;=50,"36-50",TRUE,"50+")</f>
        <v>36-50</v>
      </c>
      <c r="Q1443" t="str">
        <f t="shared" si="154"/>
        <v>new</v>
      </c>
      <c r="R1443" t="str">
        <f t="shared" si="155"/>
        <v>high value</v>
      </c>
      <c r="S1443" t="str">
        <f t="shared" si="156"/>
        <v>Low</v>
      </c>
      <c r="T1443" t="str">
        <f t="shared" si="157"/>
        <v>Jun</v>
      </c>
      <c r="U1443">
        <f t="shared" si="158"/>
        <v>2023</v>
      </c>
      <c r="V1443" t="str">
        <f t="shared" si="159"/>
        <v>0-5</v>
      </c>
      <c r="W1443" t="str">
        <f t="shared" si="160"/>
        <v>Slow</v>
      </c>
    </row>
    <row r="1444" spans="1:23" x14ac:dyDescent="0.3">
      <c r="A1444">
        <v>601443</v>
      </c>
      <c r="B1444">
        <v>96835</v>
      </c>
      <c r="C1444">
        <v>30</v>
      </c>
      <c r="D1444" t="s">
        <v>7</v>
      </c>
      <c r="E1444" t="s">
        <v>16</v>
      </c>
      <c r="F1444" t="s">
        <v>26</v>
      </c>
      <c r="G1444" t="s">
        <v>27</v>
      </c>
      <c r="H1444" s="1">
        <v>45397</v>
      </c>
      <c r="I1444" t="s">
        <v>33</v>
      </c>
      <c r="J1444">
        <v>68</v>
      </c>
      <c r="K1444">
        <v>13.6</v>
      </c>
      <c r="L1444">
        <v>880.46</v>
      </c>
      <c r="M1444">
        <v>72.16</v>
      </c>
      <c r="N1444" t="s">
        <v>47</v>
      </c>
      <c r="O1444">
        <v>5</v>
      </c>
      <c r="P1444" t="str" cm="1">
        <f t="array" ref="P1444">_xlfn.IFS(C1444&lt;25,"18-24", C1444&lt;=35,"25-35", C1444&lt;=50,"36-50",TRUE,"50+")</f>
        <v>25-35</v>
      </c>
      <c r="Q1444" t="str">
        <f t="shared" si="154"/>
        <v>new</v>
      </c>
      <c r="R1444" t="str">
        <f t="shared" si="155"/>
        <v>high value</v>
      </c>
      <c r="S1444" t="str">
        <f t="shared" si="156"/>
        <v>High</v>
      </c>
      <c r="T1444" t="str">
        <f t="shared" si="157"/>
        <v>Apr</v>
      </c>
      <c r="U1444">
        <f t="shared" si="158"/>
        <v>2024</v>
      </c>
      <c r="V1444" t="str">
        <f t="shared" si="159"/>
        <v>10-15</v>
      </c>
      <c r="W1444" t="str">
        <f t="shared" si="160"/>
        <v>Slow</v>
      </c>
    </row>
    <row r="1445" spans="1:23" x14ac:dyDescent="0.3">
      <c r="A1445">
        <v>601444</v>
      </c>
      <c r="B1445">
        <v>82659</v>
      </c>
      <c r="C1445">
        <v>34</v>
      </c>
      <c r="D1445" t="s">
        <v>7</v>
      </c>
      <c r="E1445" t="s">
        <v>16</v>
      </c>
      <c r="F1445" t="s">
        <v>18</v>
      </c>
      <c r="G1445" t="s">
        <v>25</v>
      </c>
      <c r="H1445" s="1">
        <v>45618</v>
      </c>
      <c r="I1445" t="s">
        <v>33</v>
      </c>
      <c r="J1445">
        <v>30</v>
      </c>
      <c r="K1445">
        <v>9.5</v>
      </c>
      <c r="L1445">
        <v>963.9</v>
      </c>
      <c r="M1445">
        <v>89.74</v>
      </c>
      <c r="N1445" t="s">
        <v>49</v>
      </c>
      <c r="O1445">
        <v>4</v>
      </c>
      <c r="P1445" t="str" cm="1">
        <f t="array" ref="P1445">_xlfn.IFS(C1445&lt;25,"18-24", C1445&lt;=35,"25-35", C1445&lt;=50,"36-50",TRUE,"50+")</f>
        <v>25-35</v>
      </c>
      <c r="Q1445" t="str">
        <f t="shared" si="154"/>
        <v>new</v>
      </c>
      <c r="R1445" t="str">
        <f t="shared" si="155"/>
        <v>high value</v>
      </c>
      <c r="S1445" t="str">
        <f t="shared" si="156"/>
        <v>medium</v>
      </c>
      <c r="T1445" t="str">
        <f t="shared" si="157"/>
        <v>Nov</v>
      </c>
      <c r="U1445">
        <f t="shared" si="158"/>
        <v>2024</v>
      </c>
      <c r="V1445" t="str">
        <f t="shared" si="159"/>
        <v>5-10</v>
      </c>
      <c r="W1445" t="str">
        <f t="shared" si="160"/>
        <v>Fast</v>
      </c>
    </row>
    <row r="1446" spans="1:23" x14ac:dyDescent="0.3">
      <c r="A1446">
        <v>601445</v>
      </c>
      <c r="B1446">
        <v>86143</v>
      </c>
      <c r="C1446">
        <v>42</v>
      </c>
      <c r="D1446" t="s">
        <v>7</v>
      </c>
      <c r="E1446" t="s">
        <v>13</v>
      </c>
      <c r="F1446" t="s">
        <v>24</v>
      </c>
      <c r="G1446" t="s">
        <v>27</v>
      </c>
      <c r="H1446" s="1">
        <v>45384</v>
      </c>
      <c r="I1446" t="s">
        <v>33</v>
      </c>
      <c r="J1446">
        <v>32</v>
      </c>
      <c r="K1446">
        <v>12.3</v>
      </c>
      <c r="L1446">
        <v>1038.5899999999999</v>
      </c>
      <c r="M1446">
        <v>23.96</v>
      </c>
      <c r="N1446" t="s">
        <v>49</v>
      </c>
      <c r="O1446">
        <v>5</v>
      </c>
      <c r="P1446" t="str" cm="1">
        <f t="array" ref="P1446">_xlfn.IFS(C1446&lt;25,"18-24", C1446&lt;=35,"25-35", C1446&lt;=50,"36-50",TRUE,"50+")</f>
        <v>36-50</v>
      </c>
      <c r="Q1446" t="str">
        <f t="shared" si="154"/>
        <v>new</v>
      </c>
      <c r="R1446" t="str">
        <f t="shared" si="155"/>
        <v>high value</v>
      </c>
      <c r="S1446" t="str">
        <f t="shared" si="156"/>
        <v>High</v>
      </c>
      <c r="T1446" t="str">
        <f t="shared" si="157"/>
        <v>Apr</v>
      </c>
      <c r="U1446">
        <f t="shared" si="158"/>
        <v>2024</v>
      </c>
      <c r="V1446" t="str">
        <f t="shared" si="159"/>
        <v>10-15</v>
      </c>
      <c r="W1446" t="str">
        <f t="shared" si="160"/>
        <v>Medium</v>
      </c>
    </row>
    <row r="1447" spans="1:23" x14ac:dyDescent="0.3">
      <c r="A1447">
        <v>601446</v>
      </c>
      <c r="B1447">
        <v>44826</v>
      </c>
      <c r="C1447">
        <v>22</v>
      </c>
      <c r="D1447" t="s">
        <v>4</v>
      </c>
      <c r="E1447" t="s">
        <v>5</v>
      </c>
      <c r="F1447" t="s">
        <v>28</v>
      </c>
      <c r="G1447" t="s">
        <v>21</v>
      </c>
      <c r="H1447" s="1">
        <v>44687</v>
      </c>
      <c r="I1447" t="s">
        <v>33</v>
      </c>
      <c r="J1447">
        <v>23</v>
      </c>
      <c r="K1447">
        <v>14.4</v>
      </c>
      <c r="L1447">
        <v>1078.6300000000001</v>
      </c>
      <c r="M1447">
        <v>79.59</v>
      </c>
      <c r="N1447" t="s">
        <v>48</v>
      </c>
      <c r="O1447">
        <v>1</v>
      </c>
      <c r="P1447" t="str" cm="1">
        <f t="array" ref="P1447">_xlfn.IFS(C1447&lt;25,"18-24", C1447&lt;=35,"25-35", C1447&lt;=50,"36-50",TRUE,"50+")</f>
        <v>18-24</v>
      </c>
      <c r="Q1447" t="str">
        <f t="shared" si="154"/>
        <v>new</v>
      </c>
      <c r="R1447" t="str">
        <f t="shared" si="155"/>
        <v>high value</v>
      </c>
      <c r="S1447" t="str">
        <f t="shared" si="156"/>
        <v>Low</v>
      </c>
      <c r="T1447" t="str">
        <f t="shared" si="157"/>
        <v>May</v>
      </c>
      <c r="U1447">
        <f t="shared" si="158"/>
        <v>2022</v>
      </c>
      <c r="V1447" t="str">
        <f t="shared" si="159"/>
        <v>10-15</v>
      </c>
      <c r="W1447" t="str">
        <f t="shared" si="160"/>
        <v>Fast</v>
      </c>
    </row>
    <row r="1448" spans="1:23" x14ac:dyDescent="0.3">
      <c r="A1448">
        <v>601447</v>
      </c>
      <c r="B1448">
        <v>29951</v>
      </c>
      <c r="C1448">
        <v>63</v>
      </c>
      <c r="D1448" t="s">
        <v>7</v>
      </c>
      <c r="E1448" t="s">
        <v>16</v>
      </c>
      <c r="F1448" t="s">
        <v>30</v>
      </c>
      <c r="G1448" t="s">
        <v>27</v>
      </c>
      <c r="H1448" s="1">
        <v>45484</v>
      </c>
      <c r="I1448" t="s">
        <v>33</v>
      </c>
      <c r="J1448">
        <v>24</v>
      </c>
      <c r="K1448">
        <v>14</v>
      </c>
      <c r="L1448">
        <v>496.65</v>
      </c>
      <c r="M1448">
        <v>35.36</v>
      </c>
      <c r="N1448" t="s">
        <v>50</v>
      </c>
      <c r="O1448">
        <v>2</v>
      </c>
      <c r="P1448" t="str" cm="1">
        <f t="array" ref="P1448">_xlfn.IFS(C1448&lt;25,"18-24", C1448&lt;=35,"25-35", C1448&lt;=50,"36-50",TRUE,"50+")</f>
        <v>50+</v>
      </c>
      <c r="Q1448" t="str">
        <f t="shared" si="154"/>
        <v>new</v>
      </c>
      <c r="R1448" t="str">
        <f t="shared" si="155"/>
        <v>medium</v>
      </c>
      <c r="S1448" t="str">
        <f t="shared" si="156"/>
        <v>Low</v>
      </c>
      <c r="T1448" t="str">
        <f t="shared" si="157"/>
        <v>Jul</v>
      </c>
      <c r="U1448">
        <f t="shared" si="158"/>
        <v>2024</v>
      </c>
      <c r="V1448" t="str">
        <f t="shared" si="159"/>
        <v>10-15</v>
      </c>
      <c r="W1448" t="str">
        <f t="shared" si="160"/>
        <v>Fast</v>
      </c>
    </row>
    <row r="1449" spans="1:23" x14ac:dyDescent="0.3">
      <c r="A1449">
        <v>601448</v>
      </c>
      <c r="B1449">
        <v>41793</v>
      </c>
      <c r="C1449">
        <v>56</v>
      </c>
      <c r="D1449" t="s">
        <v>4</v>
      </c>
      <c r="E1449" t="s">
        <v>11</v>
      </c>
      <c r="F1449" t="s">
        <v>32</v>
      </c>
      <c r="G1449" t="s">
        <v>27</v>
      </c>
      <c r="H1449" s="1">
        <v>44750</v>
      </c>
      <c r="I1449" t="s">
        <v>33</v>
      </c>
      <c r="J1449">
        <v>59</v>
      </c>
      <c r="K1449">
        <v>3.6</v>
      </c>
      <c r="L1449">
        <v>988.12</v>
      </c>
      <c r="M1449">
        <v>23.27</v>
      </c>
      <c r="N1449" t="s">
        <v>47</v>
      </c>
      <c r="O1449">
        <v>4</v>
      </c>
      <c r="P1449" t="str" cm="1">
        <f t="array" ref="P1449">_xlfn.IFS(C1449&lt;25,"18-24", C1449&lt;=35,"25-35", C1449&lt;=50,"36-50",TRUE,"50+")</f>
        <v>50+</v>
      </c>
      <c r="Q1449" t="str">
        <f t="shared" si="154"/>
        <v>new</v>
      </c>
      <c r="R1449" t="str">
        <f t="shared" si="155"/>
        <v>high value</v>
      </c>
      <c r="S1449" t="str">
        <f t="shared" si="156"/>
        <v>medium</v>
      </c>
      <c r="T1449" t="str">
        <f t="shared" si="157"/>
        <v>Jul</v>
      </c>
      <c r="U1449">
        <f t="shared" si="158"/>
        <v>2022</v>
      </c>
      <c r="V1449" t="str">
        <f t="shared" si="159"/>
        <v>0-5</v>
      </c>
      <c r="W1449" t="str">
        <f t="shared" si="160"/>
        <v>Slow</v>
      </c>
    </row>
    <row r="1450" spans="1:23" x14ac:dyDescent="0.3">
      <c r="A1450">
        <v>601449</v>
      </c>
      <c r="B1450">
        <v>90571</v>
      </c>
      <c r="C1450">
        <v>27</v>
      </c>
      <c r="D1450" t="s">
        <v>7</v>
      </c>
      <c r="E1450" t="s">
        <v>8</v>
      </c>
      <c r="F1450" t="s">
        <v>26</v>
      </c>
      <c r="G1450" t="s">
        <v>27</v>
      </c>
      <c r="H1450" s="1">
        <v>44939</v>
      </c>
      <c r="I1450" t="s">
        <v>34</v>
      </c>
      <c r="J1450">
        <v>53</v>
      </c>
      <c r="K1450">
        <v>12.9</v>
      </c>
      <c r="L1450">
        <v>1126.6099999999999</v>
      </c>
      <c r="M1450">
        <v>32.299999999999997</v>
      </c>
      <c r="N1450" t="s">
        <v>50</v>
      </c>
      <c r="O1450">
        <v>3</v>
      </c>
      <c r="P1450" t="str" cm="1">
        <f t="array" ref="P1450">_xlfn.IFS(C1450&lt;25,"18-24", C1450&lt;=35,"25-35", C1450&lt;=50,"36-50",TRUE,"50+")</f>
        <v>25-35</v>
      </c>
      <c r="Q1450" t="str">
        <f t="shared" si="154"/>
        <v>repeat</v>
      </c>
      <c r="R1450" t="str">
        <f t="shared" si="155"/>
        <v>high value</v>
      </c>
      <c r="S1450" t="str">
        <f t="shared" si="156"/>
        <v>medium</v>
      </c>
      <c r="T1450" t="str">
        <f t="shared" si="157"/>
        <v>Jan</v>
      </c>
      <c r="U1450">
        <f t="shared" si="158"/>
        <v>2023</v>
      </c>
      <c r="V1450" t="str">
        <f t="shared" si="159"/>
        <v>10-15</v>
      </c>
      <c r="W1450" t="str">
        <f t="shared" si="160"/>
        <v>Slow</v>
      </c>
    </row>
    <row r="1451" spans="1:23" x14ac:dyDescent="0.3">
      <c r="A1451">
        <v>601450</v>
      </c>
      <c r="B1451">
        <v>18617</v>
      </c>
      <c r="C1451">
        <v>39</v>
      </c>
      <c r="D1451" t="s">
        <v>7</v>
      </c>
      <c r="E1451" t="s">
        <v>8</v>
      </c>
      <c r="F1451" t="s">
        <v>32</v>
      </c>
      <c r="G1451" t="s">
        <v>23</v>
      </c>
      <c r="H1451" s="1">
        <v>45531</v>
      </c>
      <c r="I1451" t="s">
        <v>33</v>
      </c>
      <c r="J1451">
        <v>78</v>
      </c>
      <c r="K1451">
        <v>6.3</v>
      </c>
      <c r="L1451">
        <v>1317.07</v>
      </c>
      <c r="M1451">
        <v>23.67</v>
      </c>
      <c r="N1451" t="s">
        <v>48</v>
      </c>
      <c r="O1451">
        <v>5</v>
      </c>
      <c r="P1451" t="str" cm="1">
        <f t="array" ref="P1451">_xlfn.IFS(C1451&lt;25,"18-24", C1451&lt;=35,"25-35", C1451&lt;=50,"36-50",TRUE,"50+")</f>
        <v>36-50</v>
      </c>
      <c r="Q1451" t="str">
        <f t="shared" si="154"/>
        <v>new</v>
      </c>
      <c r="R1451" t="str">
        <f t="shared" si="155"/>
        <v>high value</v>
      </c>
      <c r="S1451" t="str">
        <f t="shared" si="156"/>
        <v>High</v>
      </c>
      <c r="T1451" t="str">
        <f t="shared" si="157"/>
        <v>Aug</v>
      </c>
      <c r="U1451">
        <f t="shared" si="158"/>
        <v>2024</v>
      </c>
      <c r="V1451" t="str">
        <f t="shared" si="159"/>
        <v>5-10</v>
      </c>
      <c r="W1451" t="str">
        <f t="shared" si="160"/>
        <v>Slow</v>
      </c>
    </row>
    <row r="1452" spans="1:23" x14ac:dyDescent="0.3">
      <c r="A1452">
        <v>601451</v>
      </c>
      <c r="B1452">
        <v>32600</v>
      </c>
      <c r="C1452">
        <v>25</v>
      </c>
      <c r="D1452" t="s">
        <v>7</v>
      </c>
      <c r="E1452" t="s">
        <v>15</v>
      </c>
      <c r="F1452" t="s">
        <v>30</v>
      </c>
      <c r="G1452" t="s">
        <v>23</v>
      </c>
      <c r="H1452" s="1">
        <v>45418</v>
      </c>
      <c r="I1452" t="s">
        <v>34</v>
      </c>
      <c r="J1452">
        <v>58</v>
      </c>
      <c r="K1452">
        <v>2.1</v>
      </c>
      <c r="L1452">
        <v>718.49</v>
      </c>
      <c r="M1452">
        <v>62.41</v>
      </c>
      <c r="N1452" t="s">
        <v>48</v>
      </c>
      <c r="O1452">
        <v>4</v>
      </c>
      <c r="P1452" t="str" cm="1">
        <f t="array" ref="P1452">_xlfn.IFS(C1452&lt;25,"18-24", C1452&lt;=35,"25-35", C1452&lt;=50,"36-50",TRUE,"50+")</f>
        <v>25-35</v>
      </c>
      <c r="Q1452" t="str">
        <f t="shared" si="154"/>
        <v>new</v>
      </c>
      <c r="R1452" t="str">
        <f t="shared" si="155"/>
        <v>high value</v>
      </c>
      <c r="S1452" t="str">
        <f t="shared" si="156"/>
        <v>medium</v>
      </c>
      <c r="T1452" t="str">
        <f t="shared" si="157"/>
        <v>May</v>
      </c>
      <c r="U1452">
        <f t="shared" si="158"/>
        <v>2024</v>
      </c>
      <c r="V1452" t="str">
        <f t="shared" si="159"/>
        <v>0-5</v>
      </c>
      <c r="W1452" t="str">
        <f t="shared" si="160"/>
        <v>Slow</v>
      </c>
    </row>
    <row r="1453" spans="1:23" x14ac:dyDescent="0.3">
      <c r="A1453">
        <v>601452</v>
      </c>
      <c r="B1453">
        <v>43990</v>
      </c>
      <c r="C1453">
        <v>19</v>
      </c>
      <c r="D1453" t="s">
        <v>4</v>
      </c>
      <c r="E1453" t="s">
        <v>11</v>
      </c>
      <c r="F1453" t="s">
        <v>28</v>
      </c>
      <c r="G1453" t="s">
        <v>29</v>
      </c>
      <c r="H1453" s="1">
        <v>45210</v>
      </c>
      <c r="I1453" t="s">
        <v>34</v>
      </c>
      <c r="J1453">
        <v>32</v>
      </c>
      <c r="K1453">
        <v>12.9</v>
      </c>
      <c r="L1453">
        <v>1174.51</v>
      </c>
      <c r="M1453">
        <v>43.32</v>
      </c>
      <c r="N1453" t="s">
        <v>49</v>
      </c>
      <c r="O1453">
        <v>5</v>
      </c>
      <c r="P1453" t="str" cm="1">
        <f t="array" ref="P1453">_xlfn.IFS(C1453&lt;25,"18-24", C1453&lt;=35,"25-35", C1453&lt;=50,"36-50",TRUE,"50+")</f>
        <v>18-24</v>
      </c>
      <c r="Q1453" t="str">
        <f t="shared" si="154"/>
        <v>new</v>
      </c>
      <c r="R1453" t="str">
        <f t="shared" si="155"/>
        <v>high value</v>
      </c>
      <c r="S1453" t="str">
        <f t="shared" si="156"/>
        <v>High</v>
      </c>
      <c r="T1453" t="str">
        <f t="shared" si="157"/>
        <v>Oct</v>
      </c>
      <c r="U1453">
        <f t="shared" si="158"/>
        <v>2023</v>
      </c>
      <c r="V1453" t="str">
        <f t="shared" si="159"/>
        <v>10-15</v>
      </c>
      <c r="W1453" t="str">
        <f t="shared" si="160"/>
        <v>Medium</v>
      </c>
    </row>
    <row r="1454" spans="1:23" x14ac:dyDescent="0.3">
      <c r="A1454">
        <v>601453</v>
      </c>
      <c r="B1454">
        <v>92979</v>
      </c>
      <c r="C1454">
        <v>40</v>
      </c>
      <c r="D1454" t="s">
        <v>4</v>
      </c>
      <c r="E1454" t="s">
        <v>5</v>
      </c>
      <c r="F1454" t="s">
        <v>24</v>
      </c>
      <c r="G1454" t="s">
        <v>29</v>
      </c>
      <c r="H1454" s="1">
        <v>45287</v>
      </c>
      <c r="I1454" t="s">
        <v>33</v>
      </c>
      <c r="J1454">
        <v>41</v>
      </c>
      <c r="K1454">
        <v>11.3</v>
      </c>
      <c r="L1454">
        <v>315.27</v>
      </c>
      <c r="M1454">
        <v>20.85</v>
      </c>
      <c r="N1454" t="s">
        <v>50</v>
      </c>
      <c r="O1454">
        <v>4</v>
      </c>
      <c r="P1454" t="str" cm="1">
        <f t="array" ref="P1454">_xlfn.IFS(C1454&lt;25,"18-24", C1454&lt;=35,"25-35", C1454&lt;=50,"36-50",TRUE,"50+")</f>
        <v>36-50</v>
      </c>
      <c r="Q1454" t="str">
        <f t="shared" si="154"/>
        <v>new</v>
      </c>
      <c r="R1454" t="str">
        <f t="shared" si="155"/>
        <v>medium</v>
      </c>
      <c r="S1454" t="str">
        <f t="shared" si="156"/>
        <v>medium</v>
      </c>
      <c r="T1454" t="str">
        <f t="shared" si="157"/>
        <v>Dec</v>
      </c>
      <c r="U1454">
        <f t="shared" si="158"/>
        <v>2023</v>
      </c>
      <c r="V1454" t="str">
        <f t="shared" si="159"/>
        <v>10-15</v>
      </c>
      <c r="W1454" t="str">
        <f t="shared" si="160"/>
        <v>Medium</v>
      </c>
    </row>
    <row r="1455" spans="1:23" x14ac:dyDescent="0.3">
      <c r="A1455">
        <v>601454</v>
      </c>
      <c r="B1455">
        <v>88313</v>
      </c>
      <c r="C1455">
        <v>49</v>
      </c>
      <c r="D1455" t="s">
        <v>4</v>
      </c>
      <c r="E1455" t="s">
        <v>8</v>
      </c>
      <c r="F1455" t="s">
        <v>28</v>
      </c>
      <c r="G1455" t="s">
        <v>23</v>
      </c>
      <c r="H1455" s="1">
        <v>45448</v>
      </c>
      <c r="I1455" t="s">
        <v>33</v>
      </c>
      <c r="J1455">
        <v>84</v>
      </c>
      <c r="K1455">
        <v>12.8</v>
      </c>
      <c r="L1455">
        <v>368.48</v>
      </c>
      <c r="M1455">
        <v>31.64</v>
      </c>
      <c r="N1455" t="s">
        <v>50</v>
      </c>
      <c r="O1455">
        <v>4</v>
      </c>
      <c r="P1455" t="str" cm="1">
        <f t="array" ref="P1455">_xlfn.IFS(C1455&lt;25,"18-24", C1455&lt;=35,"25-35", C1455&lt;=50,"36-50",TRUE,"50+")</f>
        <v>36-50</v>
      </c>
      <c r="Q1455" t="str">
        <f t="shared" si="154"/>
        <v>new</v>
      </c>
      <c r="R1455" t="str">
        <f t="shared" si="155"/>
        <v>medium</v>
      </c>
      <c r="S1455" t="str">
        <f t="shared" si="156"/>
        <v>medium</v>
      </c>
      <c r="T1455" t="str">
        <f t="shared" si="157"/>
        <v>Jun</v>
      </c>
      <c r="U1455">
        <f t="shared" si="158"/>
        <v>2024</v>
      </c>
      <c r="V1455" t="str">
        <f t="shared" si="159"/>
        <v>10-15</v>
      </c>
      <c r="W1455" t="str">
        <f t="shared" si="160"/>
        <v>Slow</v>
      </c>
    </row>
    <row r="1456" spans="1:23" x14ac:dyDescent="0.3">
      <c r="A1456">
        <v>601455</v>
      </c>
      <c r="B1456">
        <v>44524</v>
      </c>
      <c r="C1456">
        <v>56</v>
      </c>
      <c r="D1456" t="s">
        <v>4</v>
      </c>
      <c r="E1456" t="s">
        <v>15</v>
      </c>
      <c r="F1456" t="s">
        <v>22</v>
      </c>
      <c r="G1456" t="s">
        <v>31</v>
      </c>
      <c r="H1456" s="1">
        <v>45331</v>
      </c>
      <c r="I1456" t="s">
        <v>33</v>
      </c>
      <c r="J1456">
        <v>36</v>
      </c>
      <c r="K1456">
        <v>3</v>
      </c>
      <c r="L1456">
        <v>906.06</v>
      </c>
      <c r="M1456">
        <v>51.46</v>
      </c>
      <c r="N1456" t="s">
        <v>47</v>
      </c>
      <c r="O1456">
        <v>5</v>
      </c>
      <c r="P1456" t="str" cm="1">
        <f t="array" ref="P1456">_xlfn.IFS(C1456&lt;25,"18-24", C1456&lt;=35,"25-35", C1456&lt;=50,"36-50",TRUE,"50+")</f>
        <v>50+</v>
      </c>
      <c r="Q1456" t="str">
        <f t="shared" si="154"/>
        <v>new</v>
      </c>
      <c r="R1456" t="str">
        <f t="shared" si="155"/>
        <v>high value</v>
      </c>
      <c r="S1456" t="str">
        <f t="shared" si="156"/>
        <v>High</v>
      </c>
      <c r="T1456" t="str">
        <f t="shared" si="157"/>
        <v>Feb</v>
      </c>
      <c r="U1456">
        <f t="shared" si="158"/>
        <v>2024</v>
      </c>
      <c r="V1456" t="str">
        <f t="shared" si="159"/>
        <v>0-5</v>
      </c>
      <c r="W1456" t="str">
        <f t="shared" si="160"/>
        <v>Medium</v>
      </c>
    </row>
    <row r="1457" spans="1:23" x14ac:dyDescent="0.3">
      <c r="A1457">
        <v>601456</v>
      </c>
      <c r="B1457">
        <v>26609</v>
      </c>
      <c r="C1457">
        <v>49</v>
      </c>
      <c r="D1457" t="s">
        <v>7</v>
      </c>
      <c r="E1457" t="s">
        <v>15</v>
      </c>
      <c r="F1457" t="s">
        <v>18</v>
      </c>
      <c r="G1457" t="s">
        <v>21</v>
      </c>
      <c r="H1457" s="1">
        <v>45587</v>
      </c>
      <c r="I1457" t="s">
        <v>34</v>
      </c>
      <c r="J1457">
        <v>51</v>
      </c>
      <c r="K1457">
        <v>3.2</v>
      </c>
      <c r="L1457">
        <v>478.27</v>
      </c>
      <c r="M1457">
        <v>119.74</v>
      </c>
      <c r="N1457" t="s">
        <v>49</v>
      </c>
      <c r="O1457">
        <v>3</v>
      </c>
      <c r="P1457" t="str" cm="1">
        <f t="array" ref="P1457">_xlfn.IFS(C1457&lt;25,"18-24", C1457&lt;=35,"25-35", C1457&lt;=50,"36-50",TRUE,"50+")</f>
        <v>36-50</v>
      </c>
      <c r="Q1457" t="str">
        <f t="shared" si="154"/>
        <v>new</v>
      </c>
      <c r="R1457" t="str">
        <f t="shared" si="155"/>
        <v>medium</v>
      </c>
      <c r="S1457" t="str">
        <f t="shared" si="156"/>
        <v>medium</v>
      </c>
      <c r="T1457" t="str">
        <f t="shared" si="157"/>
        <v>Oct</v>
      </c>
      <c r="U1457">
        <f t="shared" si="158"/>
        <v>2024</v>
      </c>
      <c r="V1457" t="str">
        <f t="shared" si="159"/>
        <v>0-5</v>
      </c>
      <c r="W1457" t="str">
        <f t="shared" si="160"/>
        <v>Slow</v>
      </c>
    </row>
    <row r="1458" spans="1:23" x14ac:dyDescent="0.3">
      <c r="A1458">
        <v>601457</v>
      </c>
      <c r="B1458">
        <v>81863</v>
      </c>
      <c r="C1458">
        <v>59</v>
      </c>
      <c r="D1458" t="s">
        <v>7</v>
      </c>
      <c r="E1458" t="s">
        <v>15</v>
      </c>
      <c r="F1458" t="s">
        <v>28</v>
      </c>
      <c r="G1458" t="s">
        <v>29</v>
      </c>
      <c r="H1458" s="1">
        <v>45444</v>
      </c>
      <c r="I1458" t="s">
        <v>33</v>
      </c>
      <c r="J1458">
        <v>61</v>
      </c>
      <c r="K1458">
        <v>13.3</v>
      </c>
      <c r="L1458">
        <v>954.44</v>
      </c>
      <c r="M1458">
        <v>27.86</v>
      </c>
      <c r="N1458" t="s">
        <v>48</v>
      </c>
      <c r="O1458">
        <v>4</v>
      </c>
      <c r="P1458" t="str" cm="1">
        <f t="array" ref="P1458">_xlfn.IFS(C1458&lt;25,"18-24", C1458&lt;=35,"25-35", C1458&lt;=50,"36-50",TRUE,"50+")</f>
        <v>50+</v>
      </c>
      <c r="Q1458" t="str">
        <f t="shared" si="154"/>
        <v>new</v>
      </c>
      <c r="R1458" t="str">
        <f t="shared" si="155"/>
        <v>high value</v>
      </c>
      <c r="S1458" t="str">
        <f t="shared" si="156"/>
        <v>medium</v>
      </c>
      <c r="T1458" t="str">
        <f t="shared" si="157"/>
        <v>Jun</v>
      </c>
      <c r="U1458">
        <f t="shared" si="158"/>
        <v>2024</v>
      </c>
      <c r="V1458" t="str">
        <f t="shared" si="159"/>
        <v>10-15</v>
      </c>
      <c r="W1458" t="str">
        <f t="shared" si="160"/>
        <v>Slow</v>
      </c>
    </row>
    <row r="1459" spans="1:23" x14ac:dyDescent="0.3">
      <c r="A1459">
        <v>601458</v>
      </c>
      <c r="B1459">
        <v>27532</v>
      </c>
      <c r="C1459">
        <v>62</v>
      </c>
      <c r="D1459" t="s">
        <v>7</v>
      </c>
      <c r="E1459" t="s">
        <v>5</v>
      </c>
      <c r="F1459" t="s">
        <v>22</v>
      </c>
      <c r="G1459" t="s">
        <v>27</v>
      </c>
      <c r="H1459" s="1">
        <v>44667</v>
      </c>
      <c r="I1459" t="s">
        <v>34</v>
      </c>
      <c r="J1459">
        <v>32</v>
      </c>
      <c r="K1459">
        <v>7.8</v>
      </c>
      <c r="L1459">
        <v>1053.94</v>
      </c>
      <c r="M1459">
        <v>48.15</v>
      </c>
      <c r="N1459" t="s">
        <v>47</v>
      </c>
      <c r="O1459">
        <v>1</v>
      </c>
      <c r="P1459" t="str" cm="1">
        <f t="array" ref="P1459">_xlfn.IFS(C1459&lt;25,"18-24", C1459&lt;=35,"25-35", C1459&lt;=50,"36-50",TRUE,"50+")</f>
        <v>50+</v>
      </c>
      <c r="Q1459" t="str">
        <f t="shared" si="154"/>
        <v>new</v>
      </c>
      <c r="R1459" t="str">
        <f t="shared" si="155"/>
        <v>high value</v>
      </c>
      <c r="S1459" t="str">
        <f t="shared" si="156"/>
        <v>Low</v>
      </c>
      <c r="T1459" t="str">
        <f t="shared" si="157"/>
        <v>Apr</v>
      </c>
      <c r="U1459">
        <f t="shared" si="158"/>
        <v>2022</v>
      </c>
      <c r="V1459" t="str">
        <f t="shared" si="159"/>
        <v>5-10</v>
      </c>
      <c r="W1459" t="str">
        <f t="shared" si="160"/>
        <v>Medium</v>
      </c>
    </row>
    <row r="1460" spans="1:23" x14ac:dyDescent="0.3">
      <c r="A1460">
        <v>601459</v>
      </c>
      <c r="B1460">
        <v>12786</v>
      </c>
      <c r="C1460">
        <v>32</v>
      </c>
      <c r="D1460" t="s">
        <v>4</v>
      </c>
      <c r="E1460" t="s">
        <v>5</v>
      </c>
      <c r="F1460" t="s">
        <v>32</v>
      </c>
      <c r="G1460" t="s">
        <v>21</v>
      </c>
      <c r="H1460" s="1">
        <v>44590</v>
      </c>
      <c r="I1460" t="s">
        <v>33</v>
      </c>
      <c r="J1460">
        <v>56</v>
      </c>
      <c r="K1460">
        <v>13</v>
      </c>
      <c r="L1460">
        <v>1111.1199999999999</v>
      </c>
      <c r="M1460">
        <v>87.53</v>
      </c>
      <c r="N1460" t="s">
        <v>49</v>
      </c>
      <c r="O1460">
        <v>1</v>
      </c>
      <c r="P1460" t="str" cm="1">
        <f t="array" ref="P1460">_xlfn.IFS(C1460&lt;25,"18-24", C1460&lt;=35,"25-35", C1460&lt;=50,"36-50",TRUE,"50+")</f>
        <v>25-35</v>
      </c>
      <c r="Q1460" t="str">
        <f t="shared" si="154"/>
        <v>new</v>
      </c>
      <c r="R1460" t="str">
        <f t="shared" si="155"/>
        <v>high value</v>
      </c>
      <c r="S1460" t="str">
        <f t="shared" si="156"/>
        <v>Low</v>
      </c>
      <c r="T1460" t="str">
        <f t="shared" si="157"/>
        <v>Jan</v>
      </c>
      <c r="U1460">
        <f t="shared" si="158"/>
        <v>2022</v>
      </c>
      <c r="V1460" t="str">
        <f t="shared" si="159"/>
        <v>10-15</v>
      </c>
      <c r="W1460" t="str">
        <f t="shared" si="160"/>
        <v>Slow</v>
      </c>
    </row>
    <row r="1461" spans="1:23" x14ac:dyDescent="0.3">
      <c r="A1461">
        <v>601460</v>
      </c>
      <c r="B1461">
        <v>64845</v>
      </c>
      <c r="C1461">
        <v>44</v>
      </c>
      <c r="D1461" t="s">
        <v>7</v>
      </c>
      <c r="E1461" t="s">
        <v>13</v>
      </c>
      <c r="F1461" t="s">
        <v>32</v>
      </c>
      <c r="G1461" t="s">
        <v>27</v>
      </c>
      <c r="H1461" s="1">
        <v>45537</v>
      </c>
      <c r="I1461" t="s">
        <v>33</v>
      </c>
      <c r="J1461">
        <v>52</v>
      </c>
      <c r="K1461">
        <v>1.7</v>
      </c>
      <c r="L1461">
        <v>1032.67</v>
      </c>
      <c r="M1461">
        <v>35.840000000000003</v>
      </c>
      <c r="N1461" t="s">
        <v>50</v>
      </c>
      <c r="O1461">
        <v>3</v>
      </c>
      <c r="P1461" t="str" cm="1">
        <f t="array" ref="P1461">_xlfn.IFS(C1461&lt;25,"18-24", C1461&lt;=35,"25-35", C1461&lt;=50,"36-50",TRUE,"50+")</f>
        <v>36-50</v>
      </c>
      <c r="Q1461" t="str">
        <f t="shared" si="154"/>
        <v>new</v>
      </c>
      <c r="R1461" t="str">
        <f t="shared" si="155"/>
        <v>high value</v>
      </c>
      <c r="S1461" t="str">
        <f t="shared" si="156"/>
        <v>medium</v>
      </c>
      <c r="T1461" t="str">
        <f t="shared" si="157"/>
        <v>Sep</v>
      </c>
      <c r="U1461">
        <f t="shared" si="158"/>
        <v>2024</v>
      </c>
      <c r="V1461" t="str">
        <f t="shared" si="159"/>
        <v>0-5</v>
      </c>
      <c r="W1461" t="str">
        <f t="shared" si="160"/>
        <v>Slow</v>
      </c>
    </row>
    <row r="1462" spans="1:23" x14ac:dyDescent="0.3">
      <c r="A1462">
        <v>601461</v>
      </c>
      <c r="B1462">
        <v>18557</v>
      </c>
      <c r="C1462">
        <v>22</v>
      </c>
      <c r="D1462" t="s">
        <v>7</v>
      </c>
      <c r="E1462" t="s">
        <v>5</v>
      </c>
      <c r="F1462" t="s">
        <v>24</v>
      </c>
      <c r="G1462" t="s">
        <v>29</v>
      </c>
      <c r="H1462" s="1">
        <v>44707</v>
      </c>
      <c r="I1462" t="s">
        <v>34</v>
      </c>
      <c r="J1462">
        <v>63</v>
      </c>
      <c r="K1462">
        <v>2.2000000000000002</v>
      </c>
      <c r="L1462">
        <v>430.51</v>
      </c>
      <c r="M1462">
        <v>90.46</v>
      </c>
      <c r="N1462" t="s">
        <v>50</v>
      </c>
      <c r="O1462">
        <v>5</v>
      </c>
      <c r="P1462" t="str" cm="1">
        <f t="array" ref="P1462">_xlfn.IFS(C1462&lt;25,"18-24", C1462&lt;=35,"25-35", C1462&lt;=50,"36-50",TRUE,"50+")</f>
        <v>18-24</v>
      </c>
      <c r="Q1462" t="str">
        <f t="shared" si="154"/>
        <v>new</v>
      </c>
      <c r="R1462" t="str">
        <f t="shared" si="155"/>
        <v>medium</v>
      </c>
      <c r="S1462" t="str">
        <f t="shared" si="156"/>
        <v>High</v>
      </c>
      <c r="T1462" t="str">
        <f t="shared" si="157"/>
        <v>May</v>
      </c>
      <c r="U1462">
        <f t="shared" si="158"/>
        <v>2022</v>
      </c>
      <c r="V1462" t="str">
        <f t="shared" si="159"/>
        <v>0-5</v>
      </c>
      <c r="W1462" t="str">
        <f t="shared" si="160"/>
        <v>Slow</v>
      </c>
    </row>
    <row r="1463" spans="1:23" x14ac:dyDescent="0.3">
      <c r="A1463">
        <v>601462</v>
      </c>
      <c r="B1463">
        <v>71116</v>
      </c>
      <c r="C1463">
        <v>49</v>
      </c>
      <c r="D1463" t="s">
        <v>7</v>
      </c>
      <c r="E1463" t="s">
        <v>13</v>
      </c>
      <c r="F1463" t="s">
        <v>18</v>
      </c>
      <c r="G1463" t="s">
        <v>27</v>
      </c>
      <c r="H1463" s="1">
        <v>44827</v>
      </c>
      <c r="I1463" t="s">
        <v>33</v>
      </c>
      <c r="J1463">
        <v>82</v>
      </c>
      <c r="K1463">
        <v>3.7</v>
      </c>
      <c r="L1463">
        <v>1157.2</v>
      </c>
      <c r="M1463">
        <v>72.040000000000006</v>
      </c>
      <c r="N1463" t="s">
        <v>49</v>
      </c>
      <c r="O1463">
        <v>5</v>
      </c>
      <c r="P1463" t="str" cm="1">
        <f t="array" ref="P1463">_xlfn.IFS(C1463&lt;25,"18-24", C1463&lt;=35,"25-35", C1463&lt;=50,"36-50",TRUE,"50+")</f>
        <v>36-50</v>
      </c>
      <c r="Q1463" t="str">
        <f t="shared" si="154"/>
        <v>new</v>
      </c>
      <c r="R1463" t="str">
        <f t="shared" si="155"/>
        <v>high value</v>
      </c>
      <c r="S1463" t="str">
        <f t="shared" si="156"/>
        <v>High</v>
      </c>
      <c r="T1463" t="str">
        <f t="shared" si="157"/>
        <v>Sep</v>
      </c>
      <c r="U1463">
        <f t="shared" si="158"/>
        <v>2022</v>
      </c>
      <c r="V1463" t="str">
        <f t="shared" si="159"/>
        <v>0-5</v>
      </c>
      <c r="W1463" t="str">
        <f t="shared" si="160"/>
        <v>Slow</v>
      </c>
    </row>
    <row r="1464" spans="1:23" x14ac:dyDescent="0.3">
      <c r="A1464">
        <v>601463</v>
      </c>
      <c r="B1464">
        <v>47774</v>
      </c>
      <c r="C1464">
        <v>63</v>
      </c>
      <c r="D1464" t="s">
        <v>4</v>
      </c>
      <c r="E1464" t="s">
        <v>8</v>
      </c>
      <c r="F1464" t="s">
        <v>18</v>
      </c>
      <c r="G1464" t="s">
        <v>21</v>
      </c>
      <c r="H1464" s="1">
        <v>45514</v>
      </c>
      <c r="I1464" t="s">
        <v>33</v>
      </c>
      <c r="J1464">
        <v>22</v>
      </c>
      <c r="K1464">
        <v>1.9</v>
      </c>
      <c r="L1464">
        <v>571.67999999999995</v>
      </c>
      <c r="M1464">
        <v>35</v>
      </c>
      <c r="N1464" t="s">
        <v>50</v>
      </c>
      <c r="O1464">
        <v>4</v>
      </c>
      <c r="P1464" t="str" cm="1">
        <f t="array" ref="P1464">_xlfn.IFS(C1464&lt;25,"18-24", C1464&lt;=35,"25-35", C1464&lt;=50,"36-50",TRUE,"50+")</f>
        <v>50+</v>
      </c>
      <c r="Q1464" t="str">
        <f t="shared" si="154"/>
        <v>new</v>
      </c>
      <c r="R1464" t="str">
        <f t="shared" si="155"/>
        <v>high value</v>
      </c>
      <c r="S1464" t="str">
        <f t="shared" si="156"/>
        <v>medium</v>
      </c>
      <c r="T1464" t="str">
        <f t="shared" si="157"/>
        <v>Aug</v>
      </c>
      <c r="U1464">
        <f t="shared" si="158"/>
        <v>2024</v>
      </c>
      <c r="V1464" t="str">
        <f t="shared" si="159"/>
        <v>0-5</v>
      </c>
      <c r="W1464" t="str">
        <f t="shared" si="160"/>
        <v>Fast</v>
      </c>
    </row>
    <row r="1465" spans="1:23" x14ac:dyDescent="0.3">
      <c r="A1465">
        <v>601464</v>
      </c>
      <c r="B1465">
        <v>34100</v>
      </c>
      <c r="C1465">
        <v>41</v>
      </c>
      <c r="D1465" t="s">
        <v>7</v>
      </c>
      <c r="E1465" t="s">
        <v>15</v>
      </c>
      <c r="F1465" t="s">
        <v>26</v>
      </c>
      <c r="G1465" t="s">
        <v>23</v>
      </c>
      <c r="H1465" s="1">
        <v>44569</v>
      </c>
      <c r="I1465" t="s">
        <v>34</v>
      </c>
      <c r="J1465">
        <v>86</v>
      </c>
      <c r="K1465">
        <v>9.6999999999999993</v>
      </c>
      <c r="L1465">
        <v>1470.89</v>
      </c>
      <c r="M1465">
        <v>109.77</v>
      </c>
      <c r="N1465" t="s">
        <v>48</v>
      </c>
      <c r="O1465">
        <v>4</v>
      </c>
      <c r="P1465" t="str" cm="1">
        <f t="array" ref="P1465">_xlfn.IFS(C1465&lt;25,"18-24", C1465&lt;=35,"25-35", C1465&lt;=50,"36-50",TRUE,"50+")</f>
        <v>36-50</v>
      </c>
      <c r="Q1465" t="str">
        <f t="shared" si="154"/>
        <v>new</v>
      </c>
      <c r="R1465" t="str">
        <f t="shared" si="155"/>
        <v>high value</v>
      </c>
      <c r="S1465" t="str">
        <f t="shared" si="156"/>
        <v>medium</v>
      </c>
      <c r="T1465" t="str">
        <f t="shared" si="157"/>
        <v>Jan</v>
      </c>
      <c r="U1465">
        <f t="shared" si="158"/>
        <v>2022</v>
      </c>
      <c r="V1465" t="str">
        <f t="shared" si="159"/>
        <v>5-10</v>
      </c>
      <c r="W1465" t="str">
        <f t="shared" si="160"/>
        <v>Slow</v>
      </c>
    </row>
    <row r="1466" spans="1:23" x14ac:dyDescent="0.3">
      <c r="A1466">
        <v>601465</v>
      </c>
      <c r="B1466">
        <v>35967</v>
      </c>
      <c r="C1466">
        <v>60</v>
      </c>
      <c r="D1466" t="s">
        <v>4</v>
      </c>
      <c r="E1466" t="s">
        <v>13</v>
      </c>
      <c r="F1466" t="s">
        <v>19</v>
      </c>
      <c r="G1466" t="s">
        <v>31</v>
      </c>
      <c r="H1466" s="1">
        <v>44799</v>
      </c>
      <c r="I1466" t="s">
        <v>33</v>
      </c>
      <c r="J1466">
        <v>73</v>
      </c>
      <c r="K1466">
        <v>2</v>
      </c>
      <c r="L1466">
        <v>229.77</v>
      </c>
      <c r="M1466">
        <v>116.13</v>
      </c>
      <c r="N1466" t="s">
        <v>47</v>
      </c>
      <c r="O1466">
        <v>2</v>
      </c>
      <c r="P1466" t="str" cm="1">
        <f t="array" ref="P1466">_xlfn.IFS(C1466&lt;25,"18-24", C1466&lt;=35,"25-35", C1466&lt;=50,"36-50",TRUE,"50+")</f>
        <v>50+</v>
      </c>
      <c r="Q1466" t="str">
        <f t="shared" si="154"/>
        <v>repeat</v>
      </c>
      <c r="R1466" t="str">
        <f t="shared" si="155"/>
        <v>low</v>
      </c>
      <c r="S1466" t="str">
        <f t="shared" si="156"/>
        <v>Low</v>
      </c>
      <c r="T1466" t="str">
        <f t="shared" si="157"/>
        <v>Aug</v>
      </c>
      <c r="U1466">
        <f t="shared" si="158"/>
        <v>2022</v>
      </c>
      <c r="V1466" t="str">
        <f t="shared" si="159"/>
        <v>0-5</v>
      </c>
      <c r="W1466" t="str">
        <f t="shared" si="160"/>
        <v>Slow</v>
      </c>
    </row>
    <row r="1467" spans="1:23" x14ac:dyDescent="0.3">
      <c r="A1467">
        <v>601466</v>
      </c>
      <c r="B1467">
        <v>48975</v>
      </c>
      <c r="C1467">
        <v>42</v>
      </c>
      <c r="D1467" t="s">
        <v>4</v>
      </c>
      <c r="E1467" t="s">
        <v>11</v>
      </c>
      <c r="F1467" t="s">
        <v>24</v>
      </c>
      <c r="G1467" t="s">
        <v>27</v>
      </c>
      <c r="H1467" s="1">
        <v>45623</v>
      </c>
      <c r="I1467" t="s">
        <v>34</v>
      </c>
      <c r="J1467">
        <v>75</v>
      </c>
      <c r="K1467">
        <v>13.7</v>
      </c>
      <c r="L1467">
        <v>596.21</v>
      </c>
      <c r="M1467">
        <v>78.66</v>
      </c>
      <c r="N1467" t="s">
        <v>47</v>
      </c>
      <c r="O1467">
        <v>5</v>
      </c>
      <c r="P1467" t="str" cm="1">
        <f t="array" ref="P1467">_xlfn.IFS(C1467&lt;25,"18-24", C1467&lt;=35,"25-35", C1467&lt;=50,"36-50",TRUE,"50+")</f>
        <v>36-50</v>
      </c>
      <c r="Q1467" t="str">
        <f t="shared" si="154"/>
        <v>new</v>
      </c>
      <c r="R1467" t="str">
        <f t="shared" si="155"/>
        <v>high value</v>
      </c>
      <c r="S1467" t="str">
        <f t="shared" si="156"/>
        <v>High</v>
      </c>
      <c r="T1467" t="str">
        <f t="shared" si="157"/>
        <v>Nov</v>
      </c>
      <c r="U1467">
        <f t="shared" si="158"/>
        <v>2024</v>
      </c>
      <c r="V1467" t="str">
        <f t="shared" si="159"/>
        <v>10-15</v>
      </c>
      <c r="W1467" t="str">
        <f t="shared" si="160"/>
        <v>Slow</v>
      </c>
    </row>
    <row r="1468" spans="1:23" x14ac:dyDescent="0.3">
      <c r="A1468">
        <v>601467</v>
      </c>
      <c r="B1468">
        <v>21216</v>
      </c>
      <c r="C1468">
        <v>31</v>
      </c>
      <c r="D1468" t="s">
        <v>7</v>
      </c>
      <c r="E1468" t="s">
        <v>11</v>
      </c>
      <c r="F1468" t="s">
        <v>32</v>
      </c>
      <c r="G1468" t="s">
        <v>21</v>
      </c>
      <c r="H1468" s="1">
        <v>45029</v>
      </c>
      <c r="I1468" t="s">
        <v>34</v>
      </c>
      <c r="J1468">
        <v>62</v>
      </c>
      <c r="K1468">
        <v>3.8</v>
      </c>
      <c r="L1468">
        <v>1242.1199999999999</v>
      </c>
      <c r="M1468">
        <v>53.58</v>
      </c>
      <c r="N1468" t="s">
        <v>49</v>
      </c>
      <c r="O1468">
        <v>5</v>
      </c>
      <c r="P1468" t="str" cm="1">
        <f t="array" ref="P1468">_xlfn.IFS(C1468&lt;25,"18-24", C1468&lt;=35,"25-35", C1468&lt;=50,"36-50",TRUE,"50+")</f>
        <v>25-35</v>
      </c>
      <c r="Q1468" t="str">
        <f t="shared" si="154"/>
        <v>repeat</v>
      </c>
      <c r="R1468" t="str">
        <f t="shared" si="155"/>
        <v>high value</v>
      </c>
      <c r="S1468" t="str">
        <f t="shared" si="156"/>
        <v>High</v>
      </c>
      <c r="T1468" t="str">
        <f t="shared" si="157"/>
        <v>Apr</v>
      </c>
      <c r="U1468">
        <f t="shared" si="158"/>
        <v>2023</v>
      </c>
      <c r="V1468" t="str">
        <f t="shared" si="159"/>
        <v>0-5</v>
      </c>
      <c r="W1468" t="str">
        <f t="shared" si="160"/>
        <v>Slow</v>
      </c>
    </row>
    <row r="1469" spans="1:23" x14ac:dyDescent="0.3">
      <c r="A1469">
        <v>601468</v>
      </c>
      <c r="B1469">
        <v>67907</v>
      </c>
      <c r="C1469">
        <v>30</v>
      </c>
      <c r="D1469" t="s">
        <v>7</v>
      </c>
      <c r="E1469" t="s">
        <v>16</v>
      </c>
      <c r="F1469" t="s">
        <v>28</v>
      </c>
      <c r="G1469" t="s">
        <v>25</v>
      </c>
      <c r="H1469" s="1">
        <v>45616</v>
      </c>
      <c r="I1469" t="s">
        <v>34</v>
      </c>
      <c r="J1469">
        <v>75</v>
      </c>
      <c r="K1469">
        <v>1.1000000000000001</v>
      </c>
      <c r="L1469">
        <v>1414.44</v>
      </c>
      <c r="M1469">
        <v>86.82</v>
      </c>
      <c r="N1469" t="s">
        <v>47</v>
      </c>
      <c r="O1469">
        <v>1</v>
      </c>
      <c r="P1469" t="str" cm="1">
        <f t="array" ref="P1469">_xlfn.IFS(C1469&lt;25,"18-24", C1469&lt;=35,"25-35", C1469&lt;=50,"36-50",TRUE,"50+")</f>
        <v>25-35</v>
      </c>
      <c r="Q1469" t="str">
        <f t="shared" si="154"/>
        <v>repeat</v>
      </c>
      <c r="R1469" t="str">
        <f t="shared" si="155"/>
        <v>high value</v>
      </c>
      <c r="S1469" t="str">
        <f t="shared" si="156"/>
        <v>Low</v>
      </c>
      <c r="T1469" t="str">
        <f t="shared" si="157"/>
        <v>Nov</v>
      </c>
      <c r="U1469">
        <f t="shared" si="158"/>
        <v>2024</v>
      </c>
      <c r="V1469" t="str">
        <f t="shared" si="159"/>
        <v>0-5</v>
      </c>
      <c r="W1469" t="str">
        <f t="shared" si="160"/>
        <v>Slow</v>
      </c>
    </row>
    <row r="1470" spans="1:23" x14ac:dyDescent="0.3">
      <c r="A1470">
        <v>601469</v>
      </c>
      <c r="B1470">
        <v>13529</v>
      </c>
      <c r="C1470">
        <v>28</v>
      </c>
      <c r="D1470" t="s">
        <v>4</v>
      </c>
      <c r="E1470" t="s">
        <v>5</v>
      </c>
      <c r="F1470" t="s">
        <v>28</v>
      </c>
      <c r="G1470" t="s">
        <v>23</v>
      </c>
      <c r="H1470" s="1">
        <v>45395</v>
      </c>
      <c r="I1470" t="s">
        <v>33</v>
      </c>
      <c r="J1470">
        <v>22</v>
      </c>
      <c r="K1470">
        <v>11.4</v>
      </c>
      <c r="L1470">
        <v>357.53</v>
      </c>
      <c r="M1470">
        <v>114.07</v>
      </c>
      <c r="N1470" t="s">
        <v>50</v>
      </c>
      <c r="O1470">
        <v>3</v>
      </c>
      <c r="P1470" t="str" cm="1">
        <f t="array" ref="P1470">_xlfn.IFS(C1470&lt;25,"18-24", C1470&lt;=35,"25-35", C1470&lt;=50,"36-50",TRUE,"50+")</f>
        <v>25-35</v>
      </c>
      <c r="Q1470" t="str">
        <f t="shared" si="154"/>
        <v>new</v>
      </c>
      <c r="R1470" t="str">
        <f t="shared" si="155"/>
        <v>medium</v>
      </c>
      <c r="S1470" t="str">
        <f t="shared" si="156"/>
        <v>medium</v>
      </c>
      <c r="T1470" t="str">
        <f t="shared" si="157"/>
        <v>Apr</v>
      </c>
      <c r="U1470">
        <f t="shared" si="158"/>
        <v>2024</v>
      </c>
      <c r="V1470" t="str">
        <f t="shared" si="159"/>
        <v>10-15</v>
      </c>
      <c r="W1470" t="str">
        <f t="shared" si="160"/>
        <v>Fast</v>
      </c>
    </row>
    <row r="1471" spans="1:23" x14ac:dyDescent="0.3">
      <c r="A1471">
        <v>601470</v>
      </c>
      <c r="B1471">
        <v>48166</v>
      </c>
      <c r="C1471">
        <v>64</v>
      </c>
      <c r="D1471" t="s">
        <v>7</v>
      </c>
      <c r="E1471" t="s">
        <v>16</v>
      </c>
      <c r="F1471" t="s">
        <v>28</v>
      </c>
      <c r="G1471" t="s">
        <v>23</v>
      </c>
      <c r="H1471" s="1">
        <v>45549</v>
      </c>
      <c r="I1471" t="s">
        <v>34</v>
      </c>
      <c r="J1471">
        <v>87</v>
      </c>
      <c r="K1471">
        <v>5.0999999999999996</v>
      </c>
      <c r="L1471">
        <v>1014.32</v>
      </c>
      <c r="M1471">
        <v>21.09</v>
      </c>
      <c r="N1471" t="s">
        <v>48</v>
      </c>
      <c r="O1471">
        <v>3</v>
      </c>
      <c r="P1471" t="str" cm="1">
        <f t="array" ref="P1471">_xlfn.IFS(C1471&lt;25,"18-24", C1471&lt;=35,"25-35", C1471&lt;=50,"36-50",TRUE,"50+")</f>
        <v>50+</v>
      </c>
      <c r="Q1471" t="str">
        <f t="shared" si="154"/>
        <v>new</v>
      </c>
      <c r="R1471" t="str">
        <f t="shared" si="155"/>
        <v>high value</v>
      </c>
      <c r="S1471" t="str">
        <f t="shared" si="156"/>
        <v>medium</v>
      </c>
      <c r="T1471" t="str">
        <f t="shared" si="157"/>
        <v>Sep</v>
      </c>
      <c r="U1471">
        <f t="shared" si="158"/>
        <v>2024</v>
      </c>
      <c r="V1471" t="str">
        <f t="shared" si="159"/>
        <v>5-10</v>
      </c>
      <c r="W1471" t="str">
        <f t="shared" si="160"/>
        <v>Slow</v>
      </c>
    </row>
    <row r="1472" spans="1:23" x14ac:dyDescent="0.3">
      <c r="A1472">
        <v>601471</v>
      </c>
      <c r="B1472">
        <v>77014</v>
      </c>
      <c r="C1472">
        <v>44</v>
      </c>
      <c r="D1472" t="s">
        <v>7</v>
      </c>
      <c r="E1472" t="s">
        <v>15</v>
      </c>
      <c r="F1472" t="s">
        <v>32</v>
      </c>
      <c r="G1472" t="s">
        <v>25</v>
      </c>
      <c r="H1472" s="1">
        <v>44870</v>
      </c>
      <c r="I1472" t="s">
        <v>34</v>
      </c>
      <c r="J1472">
        <v>28</v>
      </c>
      <c r="K1472">
        <v>7.4</v>
      </c>
      <c r="L1472">
        <v>564.04999999999995</v>
      </c>
      <c r="M1472">
        <v>45.87</v>
      </c>
      <c r="N1472" t="s">
        <v>50</v>
      </c>
      <c r="O1472">
        <v>3</v>
      </c>
      <c r="P1472" t="str" cm="1">
        <f t="array" ref="P1472">_xlfn.IFS(C1472&lt;25,"18-24", C1472&lt;=35,"25-35", C1472&lt;=50,"36-50",TRUE,"50+")</f>
        <v>36-50</v>
      </c>
      <c r="Q1472" t="str">
        <f t="shared" si="154"/>
        <v>new</v>
      </c>
      <c r="R1472" t="str">
        <f t="shared" si="155"/>
        <v>high value</v>
      </c>
      <c r="S1472" t="str">
        <f t="shared" si="156"/>
        <v>medium</v>
      </c>
      <c r="T1472" t="str">
        <f t="shared" si="157"/>
        <v>Nov</v>
      </c>
      <c r="U1472">
        <f t="shared" si="158"/>
        <v>2022</v>
      </c>
      <c r="V1472" t="str">
        <f t="shared" si="159"/>
        <v>5-10</v>
      </c>
      <c r="W1472" t="str">
        <f t="shared" si="160"/>
        <v>Fast</v>
      </c>
    </row>
    <row r="1473" spans="1:23" x14ac:dyDescent="0.3">
      <c r="A1473">
        <v>601472</v>
      </c>
      <c r="B1473">
        <v>85358</v>
      </c>
      <c r="C1473">
        <v>43</v>
      </c>
      <c r="D1473" t="s">
        <v>7</v>
      </c>
      <c r="E1473" t="s">
        <v>5</v>
      </c>
      <c r="F1473" t="s">
        <v>22</v>
      </c>
      <c r="G1473" t="s">
        <v>27</v>
      </c>
      <c r="H1473" s="1">
        <v>45344</v>
      </c>
      <c r="I1473" t="s">
        <v>34</v>
      </c>
      <c r="J1473">
        <v>57</v>
      </c>
      <c r="K1473">
        <v>12.5</v>
      </c>
      <c r="L1473">
        <v>204.1</v>
      </c>
      <c r="M1473">
        <v>47.13</v>
      </c>
      <c r="N1473" t="s">
        <v>49</v>
      </c>
      <c r="O1473">
        <v>4</v>
      </c>
      <c r="P1473" t="str" cm="1">
        <f t="array" ref="P1473">_xlfn.IFS(C1473&lt;25,"18-24", C1473&lt;=35,"25-35", C1473&lt;=50,"36-50",TRUE,"50+")</f>
        <v>36-50</v>
      </c>
      <c r="Q1473" t="str">
        <f t="shared" si="154"/>
        <v>new</v>
      </c>
      <c r="R1473" t="str">
        <f t="shared" si="155"/>
        <v>low</v>
      </c>
      <c r="S1473" t="str">
        <f t="shared" si="156"/>
        <v>medium</v>
      </c>
      <c r="T1473" t="str">
        <f t="shared" si="157"/>
        <v>Feb</v>
      </c>
      <c r="U1473">
        <f t="shared" si="158"/>
        <v>2024</v>
      </c>
      <c r="V1473" t="str">
        <f t="shared" si="159"/>
        <v>10-15</v>
      </c>
      <c r="W1473" t="str">
        <f t="shared" si="160"/>
        <v>Slow</v>
      </c>
    </row>
    <row r="1474" spans="1:23" x14ac:dyDescent="0.3">
      <c r="A1474">
        <v>601473</v>
      </c>
      <c r="B1474">
        <v>97156</v>
      </c>
      <c r="C1474">
        <v>40</v>
      </c>
      <c r="D1474" t="s">
        <v>4</v>
      </c>
      <c r="E1474" t="s">
        <v>5</v>
      </c>
      <c r="F1474" t="s">
        <v>28</v>
      </c>
      <c r="G1474" t="s">
        <v>21</v>
      </c>
      <c r="H1474" s="1">
        <v>44600</v>
      </c>
      <c r="I1474" t="s">
        <v>34</v>
      </c>
      <c r="J1474">
        <v>52</v>
      </c>
      <c r="K1474">
        <v>2.5</v>
      </c>
      <c r="L1474">
        <v>307.45</v>
      </c>
      <c r="M1474">
        <v>34.090000000000003</v>
      </c>
      <c r="N1474" t="s">
        <v>49</v>
      </c>
      <c r="O1474">
        <v>5</v>
      </c>
      <c r="P1474" t="str" cm="1">
        <f t="array" ref="P1474">_xlfn.IFS(C1474&lt;25,"18-24", C1474&lt;=35,"25-35", C1474&lt;=50,"36-50",TRUE,"50+")</f>
        <v>36-50</v>
      </c>
      <c r="Q1474" t="str">
        <f t="shared" si="154"/>
        <v>new</v>
      </c>
      <c r="R1474" t="str">
        <f t="shared" si="155"/>
        <v>medium</v>
      </c>
      <c r="S1474" t="str">
        <f t="shared" si="156"/>
        <v>High</v>
      </c>
      <c r="T1474" t="str">
        <f t="shared" si="157"/>
        <v>Feb</v>
      </c>
      <c r="U1474">
        <f t="shared" si="158"/>
        <v>2022</v>
      </c>
      <c r="V1474" t="str">
        <f t="shared" si="159"/>
        <v>0-5</v>
      </c>
      <c r="W1474" t="str">
        <f t="shared" si="160"/>
        <v>Slow</v>
      </c>
    </row>
    <row r="1475" spans="1:23" x14ac:dyDescent="0.3">
      <c r="A1475">
        <v>601474</v>
      </c>
      <c r="B1475">
        <v>82894</v>
      </c>
      <c r="C1475">
        <v>32</v>
      </c>
      <c r="D1475" t="s">
        <v>4</v>
      </c>
      <c r="E1475" t="s">
        <v>16</v>
      </c>
      <c r="F1475" t="s">
        <v>19</v>
      </c>
      <c r="G1475" t="s">
        <v>29</v>
      </c>
      <c r="H1475" s="1">
        <v>44697</v>
      </c>
      <c r="I1475" t="s">
        <v>34</v>
      </c>
      <c r="J1475">
        <v>32</v>
      </c>
      <c r="K1475">
        <v>9.5</v>
      </c>
      <c r="L1475">
        <v>527.6</v>
      </c>
      <c r="M1475">
        <v>107.77</v>
      </c>
      <c r="N1475" t="s">
        <v>50</v>
      </c>
      <c r="O1475">
        <v>4</v>
      </c>
      <c r="P1475" t="str" cm="1">
        <f t="array" ref="P1475">_xlfn.IFS(C1475&lt;25,"18-24", C1475&lt;=35,"25-35", C1475&lt;=50,"36-50",TRUE,"50+")</f>
        <v>25-35</v>
      </c>
      <c r="Q1475" t="str">
        <f t="shared" ref="Q1475:Q1538" si="161">IF(COUNTIF($B:$B,B1475)&gt;1,"repeat","new")</f>
        <v>new</v>
      </c>
      <c r="R1475" t="str">
        <f t="shared" ref="R1475:R1538" si="162">IF(L1475&gt;500,"high value",IF( L1475&gt;250,"medium","low"))</f>
        <v>high value</v>
      </c>
      <c r="S1475" t="str">
        <f t="shared" ref="S1475:S1538" si="163">IF(O1475&lt;=2,"Low",IF(O1475&lt;=4,"medium","High"))</f>
        <v>medium</v>
      </c>
      <c r="T1475" t="str">
        <f t="shared" ref="T1475:T1538" si="164">TEXT(H1475,"MMM")</f>
        <v>May</v>
      </c>
      <c r="U1475">
        <f t="shared" ref="U1475:U1538" si="165">YEAR(H1475)</f>
        <v>2022</v>
      </c>
      <c r="V1475" t="str">
        <f t="shared" ref="V1475:V1538" si="166">IF(K1475&lt;=5,"0-5",IF(K1475&lt;=10,"5-10",IF(K1475&lt;=15,"10-15","15+")))</f>
        <v>5-10</v>
      </c>
      <c r="W1475" t="str">
        <f t="shared" ref="W1475:W1538" si="167">IF(J1475&lt;=30,"Fast",IF(J1475&lt;=45,"Medium","Slow"))</f>
        <v>Medium</v>
      </c>
    </row>
    <row r="1476" spans="1:23" x14ac:dyDescent="0.3">
      <c r="A1476">
        <v>601475</v>
      </c>
      <c r="B1476">
        <v>19567</v>
      </c>
      <c r="C1476">
        <v>46</v>
      </c>
      <c r="D1476" t="s">
        <v>7</v>
      </c>
      <c r="E1476" t="s">
        <v>13</v>
      </c>
      <c r="F1476" t="s">
        <v>26</v>
      </c>
      <c r="G1476" t="s">
        <v>31</v>
      </c>
      <c r="H1476" s="1">
        <v>45652</v>
      </c>
      <c r="I1476" t="s">
        <v>34</v>
      </c>
      <c r="J1476">
        <v>57</v>
      </c>
      <c r="K1476">
        <v>1.9</v>
      </c>
      <c r="L1476">
        <v>229.3</v>
      </c>
      <c r="M1476">
        <v>26.02</v>
      </c>
      <c r="N1476" t="s">
        <v>49</v>
      </c>
      <c r="O1476">
        <v>3</v>
      </c>
      <c r="P1476" t="str" cm="1">
        <f t="array" ref="P1476">_xlfn.IFS(C1476&lt;25,"18-24", C1476&lt;=35,"25-35", C1476&lt;=50,"36-50",TRUE,"50+")</f>
        <v>36-50</v>
      </c>
      <c r="Q1476" t="str">
        <f t="shared" si="161"/>
        <v>new</v>
      </c>
      <c r="R1476" t="str">
        <f t="shared" si="162"/>
        <v>low</v>
      </c>
      <c r="S1476" t="str">
        <f t="shared" si="163"/>
        <v>medium</v>
      </c>
      <c r="T1476" t="str">
        <f t="shared" si="164"/>
        <v>Dec</v>
      </c>
      <c r="U1476">
        <f t="shared" si="165"/>
        <v>2024</v>
      </c>
      <c r="V1476" t="str">
        <f t="shared" si="166"/>
        <v>0-5</v>
      </c>
      <c r="W1476" t="str">
        <f t="shared" si="167"/>
        <v>Slow</v>
      </c>
    </row>
    <row r="1477" spans="1:23" x14ac:dyDescent="0.3">
      <c r="A1477">
        <v>601476</v>
      </c>
      <c r="B1477">
        <v>32512</v>
      </c>
      <c r="C1477">
        <v>56</v>
      </c>
      <c r="D1477" t="s">
        <v>7</v>
      </c>
      <c r="E1477" t="s">
        <v>11</v>
      </c>
      <c r="F1477" t="s">
        <v>30</v>
      </c>
      <c r="G1477" t="s">
        <v>29</v>
      </c>
      <c r="H1477" s="1">
        <v>45562</v>
      </c>
      <c r="I1477" t="s">
        <v>33</v>
      </c>
      <c r="J1477">
        <v>65</v>
      </c>
      <c r="K1477">
        <v>6.8</v>
      </c>
      <c r="L1477">
        <v>1098.7</v>
      </c>
      <c r="M1477">
        <v>95.65</v>
      </c>
      <c r="N1477" t="s">
        <v>48</v>
      </c>
      <c r="O1477">
        <v>1</v>
      </c>
      <c r="P1477" t="str" cm="1">
        <f t="array" ref="P1477">_xlfn.IFS(C1477&lt;25,"18-24", C1477&lt;=35,"25-35", C1477&lt;=50,"36-50",TRUE,"50+")</f>
        <v>50+</v>
      </c>
      <c r="Q1477" t="str">
        <f t="shared" si="161"/>
        <v>new</v>
      </c>
      <c r="R1477" t="str">
        <f t="shared" si="162"/>
        <v>high value</v>
      </c>
      <c r="S1477" t="str">
        <f t="shared" si="163"/>
        <v>Low</v>
      </c>
      <c r="T1477" t="str">
        <f t="shared" si="164"/>
        <v>Sep</v>
      </c>
      <c r="U1477">
        <f t="shared" si="165"/>
        <v>2024</v>
      </c>
      <c r="V1477" t="str">
        <f t="shared" si="166"/>
        <v>5-10</v>
      </c>
      <c r="W1477" t="str">
        <f t="shared" si="167"/>
        <v>Slow</v>
      </c>
    </row>
    <row r="1478" spans="1:23" x14ac:dyDescent="0.3">
      <c r="A1478">
        <v>601477</v>
      </c>
      <c r="B1478">
        <v>51734</v>
      </c>
      <c r="C1478">
        <v>34</v>
      </c>
      <c r="D1478" t="s">
        <v>4</v>
      </c>
      <c r="E1478" t="s">
        <v>15</v>
      </c>
      <c r="F1478" t="s">
        <v>24</v>
      </c>
      <c r="G1478" t="s">
        <v>31</v>
      </c>
      <c r="H1478" s="1">
        <v>45310</v>
      </c>
      <c r="I1478" t="s">
        <v>34</v>
      </c>
      <c r="J1478">
        <v>39</v>
      </c>
      <c r="K1478">
        <v>5.7</v>
      </c>
      <c r="L1478">
        <v>686.9</v>
      </c>
      <c r="M1478">
        <v>81.84</v>
      </c>
      <c r="N1478" t="s">
        <v>47</v>
      </c>
      <c r="O1478">
        <v>5</v>
      </c>
      <c r="P1478" t="str" cm="1">
        <f t="array" ref="P1478">_xlfn.IFS(C1478&lt;25,"18-24", C1478&lt;=35,"25-35", C1478&lt;=50,"36-50",TRUE,"50+")</f>
        <v>25-35</v>
      </c>
      <c r="Q1478" t="str">
        <f t="shared" si="161"/>
        <v>repeat</v>
      </c>
      <c r="R1478" t="str">
        <f t="shared" si="162"/>
        <v>high value</v>
      </c>
      <c r="S1478" t="str">
        <f t="shared" si="163"/>
        <v>High</v>
      </c>
      <c r="T1478" t="str">
        <f t="shared" si="164"/>
        <v>Jan</v>
      </c>
      <c r="U1478">
        <f t="shared" si="165"/>
        <v>2024</v>
      </c>
      <c r="V1478" t="str">
        <f t="shared" si="166"/>
        <v>5-10</v>
      </c>
      <c r="W1478" t="str">
        <f t="shared" si="167"/>
        <v>Medium</v>
      </c>
    </row>
    <row r="1479" spans="1:23" x14ac:dyDescent="0.3">
      <c r="A1479">
        <v>601478</v>
      </c>
      <c r="B1479">
        <v>15626</v>
      </c>
      <c r="C1479">
        <v>43</v>
      </c>
      <c r="D1479" t="s">
        <v>7</v>
      </c>
      <c r="E1479" t="s">
        <v>8</v>
      </c>
      <c r="F1479" t="s">
        <v>28</v>
      </c>
      <c r="G1479" t="s">
        <v>25</v>
      </c>
      <c r="H1479" s="1">
        <v>45301</v>
      </c>
      <c r="I1479" t="s">
        <v>33</v>
      </c>
      <c r="J1479">
        <v>62</v>
      </c>
      <c r="K1479">
        <v>5.3</v>
      </c>
      <c r="L1479">
        <v>789.69</v>
      </c>
      <c r="M1479">
        <v>101.64</v>
      </c>
      <c r="N1479" t="s">
        <v>50</v>
      </c>
      <c r="O1479">
        <v>5</v>
      </c>
      <c r="P1479" t="str" cm="1">
        <f t="array" ref="P1479">_xlfn.IFS(C1479&lt;25,"18-24", C1479&lt;=35,"25-35", C1479&lt;=50,"36-50",TRUE,"50+")</f>
        <v>36-50</v>
      </c>
      <c r="Q1479" t="str">
        <f t="shared" si="161"/>
        <v>new</v>
      </c>
      <c r="R1479" t="str">
        <f t="shared" si="162"/>
        <v>high value</v>
      </c>
      <c r="S1479" t="str">
        <f t="shared" si="163"/>
        <v>High</v>
      </c>
      <c r="T1479" t="str">
        <f t="shared" si="164"/>
        <v>Jan</v>
      </c>
      <c r="U1479">
        <f t="shared" si="165"/>
        <v>2024</v>
      </c>
      <c r="V1479" t="str">
        <f t="shared" si="166"/>
        <v>5-10</v>
      </c>
      <c r="W1479" t="str">
        <f t="shared" si="167"/>
        <v>Slow</v>
      </c>
    </row>
    <row r="1480" spans="1:23" x14ac:dyDescent="0.3">
      <c r="A1480">
        <v>601479</v>
      </c>
      <c r="B1480">
        <v>90526</v>
      </c>
      <c r="C1480">
        <v>33</v>
      </c>
      <c r="D1480" t="s">
        <v>7</v>
      </c>
      <c r="E1480" t="s">
        <v>8</v>
      </c>
      <c r="F1480" t="s">
        <v>19</v>
      </c>
      <c r="G1480" t="s">
        <v>29</v>
      </c>
      <c r="H1480" s="1">
        <v>45192</v>
      </c>
      <c r="I1480" t="s">
        <v>33</v>
      </c>
      <c r="J1480">
        <v>33</v>
      </c>
      <c r="K1480">
        <v>14.2</v>
      </c>
      <c r="L1480">
        <v>1104.29</v>
      </c>
      <c r="M1480">
        <v>29.81</v>
      </c>
      <c r="N1480" t="s">
        <v>50</v>
      </c>
      <c r="O1480">
        <v>3</v>
      </c>
      <c r="P1480" t="str" cm="1">
        <f t="array" ref="P1480">_xlfn.IFS(C1480&lt;25,"18-24", C1480&lt;=35,"25-35", C1480&lt;=50,"36-50",TRUE,"50+")</f>
        <v>25-35</v>
      </c>
      <c r="Q1480" t="str">
        <f t="shared" si="161"/>
        <v>new</v>
      </c>
      <c r="R1480" t="str">
        <f t="shared" si="162"/>
        <v>high value</v>
      </c>
      <c r="S1480" t="str">
        <f t="shared" si="163"/>
        <v>medium</v>
      </c>
      <c r="T1480" t="str">
        <f t="shared" si="164"/>
        <v>Sep</v>
      </c>
      <c r="U1480">
        <f t="shared" si="165"/>
        <v>2023</v>
      </c>
      <c r="V1480" t="str">
        <f t="shared" si="166"/>
        <v>10-15</v>
      </c>
      <c r="W1480" t="str">
        <f t="shared" si="167"/>
        <v>Medium</v>
      </c>
    </row>
    <row r="1481" spans="1:23" x14ac:dyDescent="0.3">
      <c r="A1481">
        <v>601480</v>
      </c>
      <c r="B1481">
        <v>21558</v>
      </c>
      <c r="C1481">
        <v>44</v>
      </c>
      <c r="D1481" t="s">
        <v>4</v>
      </c>
      <c r="E1481" t="s">
        <v>16</v>
      </c>
      <c r="F1481" t="s">
        <v>26</v>
      </c>
      <c r="G1481" t="s">
        <v>21</v>
      </c>
      <c r="H1481" s="1">
        <v>45349</v>
      </c>
      <c r="I1481" t="s">
        <v>33</v>
      </c>
      <c r="J1481">
        <v>23</v>
      </c>
      <c r="K1481">
        <v>4.8</v>
      </c>
      <c r="L1481">
        <v>1320.66</v>
      </c>
      <c r="M1481">
        <v>72.72</v>
      </c>
      <c r="N1481" t="s">
        <v>48</v>
      </c>
      <c r="O1481">
        <v>2</v>
      </c>
      <c r="P1481" t="str" cm="1">
        <f t="array" ref="P1481">_xlfn.IFS(C1481&lt;25,"18-24", C1481&lt;=35,"25-35", C1481&lt;=50,"36-50",TRUE,"50+")</f>
        <v>36-50</v>
      </c>
      <c r="Q1481" t="str">
        <f t="shared" si="161"/>
        <v>new</v>
      </c>
      <c r="R1481" t="str">
        <f t="shared" si="162"/>
        <v>high value</v>
      </c>
      <c r="S1481" t="str">
        <f t="shared" si="163"/>
        <v>Low</v>
      </c>
      <c r="T1481" t="str">
        <f t="shared" si="164"/>
        <v>Feb</v>
      </c>
      <c r="U1481">
        <f t="shared" si="165"/>
        <v>2024</v>
      </c>
      <c r="V1481" t="str">
        <f t="shared" si="166"/>
        <v>0-5</v>
      </c>
      <c r="W1481" t="str">
        <f t="shared" si="167"/>
        <v>Fast</v>
      </c>
    </row>
    <row r="1482" spans="1:23" x14ac:dyDescent="0.3">
      <c r="A1482">
        <v>601481</v>
      </c>
      <c r="B1482">
        <v>16860</v>
      </c>
      <c r="C1482">
        <v>29</v>
      </c>
      <c r="D1482" t="s">
        <v>4</v>
      </c>
      <c r="E1482" t="s">
        <v>15</v>
      </c>
      <c r="F1482" t="s">
        <v>18</v>
      </c>
      <c r="G1482" t="s">
        <v>23</v>
      </c>
      <c r="H1482" s="1">
        <v>45377</v>
      </c>
      <c r="I1482" t="s">
        <v>34</v>
      </c>
      <c r="J1482">
        <v>55</v>
      </c>
      <c r="K1482">
        <v>13.8</v>
      </c>
      <c r="L1482">
        <v>1446.69</v>
      </c>
      <c r="M1482">
        <v>22.97</v>
      </c>
      <c r="N1482" t="s">
        <v>49</v>
      </c>
      <c r="O1482">
        <v>5</v>
      </c>
      <c r="P1482" t="str" cm="1">
        <f t="array" ref="P1482">_xlfn.IFS(C1482&lt;25,"18-24", C1482&lt;=35,"25-35", C1482&lt;=50,"36-50",TRUE,"50+")</f>
        <v>25-35</v>
      </c>
      <c r="Q1482" t="str">
        <f t="shared" si="161"/>
        <v>new</v>
      </c>
      <c r="R1482" t="str">
        <f t="shared" si="162"/>
        <v>high value</v>
      </c>
      <c r="S1482" t="str">
        <f t="shared" si="163"/>
        <v>High</v>
      </c>
      <c r="T1482" t="str">
        <f t="shared" si="164"/>
        <v>Mar</v>
      </c>
      <c r="U1482">
        <f t="shared" si="165"/>
        <v>2024</v>
      </c>
      <c r="V1482" t="str">
        <f t="shared" si="166"/>
        <v>10-15</v>
      </c>
      <c r="W1482" t="str">
        <f t="shared" si="167"/>
        <v>Slow</v>
      </c>
    </row>
    <row r="1483" spans="1:23" x14ac:dyDescent="0.3">
      <c r="A1483">
        <v>601482</v>
      </c>
      <c r="B1483">
        <v>88806</v>
      </c>
      <c r="C1483">
        <v>54</v>
      </c>
      <c r="D1483" t="s">
        <v>4</v>
      </c>
      <c r="E1483" t="s">
        <v>15</v>
      </c>
      <c r="F1483" t="s">
        <v>22</v>
      </c>
      <c r="G1483" t="s">
        <v>25</v>
      </c>
      <c r="H1483" s="1">
        <v>44662</v>
      </c>
      <c r="I1483" t="s">
        <v>33</v>
      </c>
      <c r="J1483">
        <v>24</v>
      </c>
      <c r="K1483">
        <v>11.6</v>
      </c>
      <c r="L1483">
        <v>1327.35</v>
      </c>
      <c r="M1483">
        <v>78.81</v>
      </c>
      <c r="N1483" t="s">
        <v>47</v>
      </c>
      <c r="O1483">
        <v>4</v>
      </c>
      <c r="P1483" t="str" cm="1">
        <f t="array" ref="P1483">_xlfn.IFS(C1483&lt;25,"18-24", C1483&lt;=35,"25-35", C1483&lt;=50,"36-50",TRUE,"50+")</f>
        <v>50+</v>
      </c>
      <c r="Q1483" t="str">
        <f t="shared" si="161"/>
        <v>new</v>
      </c>
      <c r="R1483" t="str">
        <f t="shared" si="162"/>
        <v>high value</v>
      </c>
      <c r="S1483" t="str">
        <f t="shared" si="163"/>
        <v>medium</v>
      </c>
      <c r="T1483" t="str">
        <f t="shared" si="164"/>
        <v>Apr</v>
      </c>
      <c r="U1483">
        <f t="shared" si="165"/>
        <v>2022</v>
      </c>
      <c r="V1483" t="str">
        <f t="shared" si="166"/>
        <v>10-15</v>
      </c>
      <c r="W1483" t="str">
        <f t="shared" si="167"/>
        <v>Fast</v>
      </c>
    </row>
    <row r="1484" spans="1:23" x14ac:dyDescent="0.3">
      <c r="A1484">
        <v>601483</v>
      </c>
      <c r="B1484">
        <v>70911</v>
      </c>
      <c r="C1484">
        <v>42</v>
      </c>
      <c r="D1484" t="s">
        <v>4</v>
      </c>
      <c r="E1484" t="s">
        <v>11</v>
      </c>
      <c r="F1484" t="s">
        <v>24</v>
      </c>
      <c r="G1484" t="s">
        <v>29</v>
      </c>
      <c r="H1484" s="1">
        <v>45393</v>
      </c>
      <c r="I1484" t="s">
        <v>34</v>
      </c>
      <c r="J1484">
        <v>48</v>
      </c>
      <c r="K1484">
        <v>14.3</v>
      </c>
      <c r="L1484">
        <v>805.72</v>
      </c>
      <c r="M1484">
        <v>51.37</v>
      </c>
      <c r="N1484" t="s">
        <v>50</v>
      </c>
      <c r="O1484">
        <v>5</v>
      </c>
      <c r="P1484" t="str" cm="1">
        <f t="array" ref="P1484">_xlfn.IFS(C1484&lt;25,"18-24", C1484&lt;=35,"25-35", C1484&lt;=50,"36-50",TRUE,"50+")</f>
        <v>36-50</v>
      </c>
      <c r="Q1484" t="str">
        <f t="shared" si="161"/>
        <v>new</v>
      </c>
      <c r="R1484" t="str">
        <f t="shared" si="162"/>
        <v>high value</v>
      </c>
      <c r="S1484" t="str">
        <f t="shared" si="163"/>
        <v>High</v>
      </c>
      <c r="T1484" t="str">
        <f t="shared" si="164"/>
        <v>Apr</v>
      </c>
      <c r="U1484">
        <f t="shared" si="165"/>
        <v>2024</v>
      </c>
      <c r="V1484" t="str">
        <f t="shared" si="166"/>
        <v>10-15</v>
      </c>
      <c r="W1484" t="str">
        <f t="shared" si="167"/>
        <v>Slow</v>
      </c>
    </row>
    <row r="1485" spans="1:23" x14ac:dyDescent="0.3">
      <c r="A1485">
        <v>601484</v>
      </c>
      <c r="B1485">
        <v>60922</v>
      </c>
      <c r="C1485">
        <v>50</v>
      </c>
      <c r="D1485" t="s">
        <v>4</v>
      </c>
      <c r="E1485" t="s">
        <v>8</v>
      </c>
      <c r="F1485" t="s">
        <v>18</v>
      </c>
      <c r="G1485" t="s">
        <v>31</v>
      </c>
      <c r="H1485" s="1">
        <v>44709</v>
      </c>
      <c r="I1485" t="s">
        <v>34</v>
      </c>
      <c r="J1485">
        <v>45</v>
      </c>
      <c r="K1485">
        <v>8.1999999999999993</v>
      </c>
      <c r="L1485">
        <v>440.13</v>
      </c>
      <c r="M1485">
        <v>87.73</v>
      </c>
      <c r="N1485" t="s">
        <v>50</v>
      </c>
      <c r="O1485">
        <v>2</v>
      </c>
      <c r="P1485" t="str" cm="1">
        <f t="array" ref="P1485">_xlfn.IFS(C1485&lt;25,"18-24", C1485&lt;=35,"25-35", C1485&lt;=50,"36-50",TRUE,"50+")</f>
        <v>36-50</v>
      </c>
      <c r="Q1485" t="str">
        <f t="shared" si="161"/>
        <v>new</v>
      </c>
      <c r="R1485" t="str">
        <f t="shared" si="162"/>
        <v>medium</v>
      </c>
      <c r="S1485" t="str">
        <f t="shared" si="163"/>
        <v>Low</v>
      </c>
      <c r="T1485" t="str">
        <f t="shared" si="164"/>
        <v>May</v>
      </c>
      <c r="U1485">
        <f t="shared" si="165"/>
        <v>2022</v>
      </c>
      <c r="V1485" t="str">
        <f t="shared" si="166"/>
        <v>5-10</v>
      </c>
      <c r="W1485" t="str">
        <f t="shared" si="167"/>
        <v>Medium</v>
      </c>
    </row>
    <row r="1486" spans="1:23" x14ac:dyDescent="0.3">
      <c r="A1486">
        <v>601485</v>
      </c>
      <c r="B1486">
        <v>79594</v>
      </c>
      <c r="C1486">
        <v>50</v>
      </c>
      <c r="D1486" t="s">
        <v>4</v>
      </c>
      <c r="E1486" t="s">
        <v>16</v>
      </c>
      <c r="F1486" t="s">
        <v>32</v>
      </c>
      <c r="G1486" t="s">
        <v>31</v>
      </c>
      <c r="H1486" s="1">
        <v>45162</v>
      </c>
      <c r="I1486" t="s">
        <v>34</v>
      </c>
      <c r="J1486">
        <v>36</v>
      </c>
      <c r="K1486">
        <v>11.7</v>
      </c>
      <c r="L1486">
        <v>932.7</v>
      </c>
      <c r="M1486">
        <v>103.23</v>
      </c>
      <c r="N1486" t="s">
        <v>49</v>
      </c>
      <c r="O1486">
        <v>5</v>
      </c>
      <c r="P1486" t="str" cm="1">
        <f t="array" ref="P1486">_xlfn.IFS(C1486&lt;25,"18-24", C1486&lt;=35,"25-35", C1486&lt;=50,"36-50",TRUE,"50+")</f>
        <v>36-50</v>
      </c>
      <c r="Q1486" t="str">
        <f t="shared" si="161"/>
        <v>new</v>
      </c>
      <c r="R1486" t="str">
        <f t="shared" si="162"/>
        <v>high value</v>
      </c>
      <c r="S1486" t="str">
        <f t="shared" si="163"/>
        <v>High</v>
      </c>
      <c r="T1486" t="str">
        <f t="shared" si="164"/>
        <v>Aug</v>
      </c>
      <c r="U1486">
        <f t="shared" si="165"/>
        <v>2023</v>
      </c>
      <c r="V1486" t="str">
        <f t="shared" si="166"/>
        <v>10-15</v>
      </c>
      <c r="W1486" t="str">
        <f t="shared" si="167"/>
        <v>Medium</v>
      </c>
    </row>
    <row r="1487" spans="1:23" x14ac:dyDescent="0.3">
      <c r="A1487">
        <v>601486</v>
      </c>
      <c r="B1487">
        <v>31037</v>
      </c>
      <c r="C1487">
        <v>28</v>
      </c>
      <c r="D1487" t="s">
        <v>7</v>
      </c>
      <c r="E1487" t="s">
        <v>11</v>
      </c>
      <c r="F1487" t="s">
        <v>19</v>
      </c>
      <c r="G1487" t="s">
        <v>31</v>
      </c>
      <c r="H1487" s="1">
        <v>45188</v>
      </c>
      <c r="I1487" t="s">
        <v>33</v>
      </c>
      <c r="J1487">
        <v>54</v>
      </c>
      <c r="K1487">
        <v>2.5</v>
      </c>
      <c r="L1487">
        <v>1034.26</v>
      </c>
      <c r="M1487">
        <v>50.21</v>
      </c>
      <c r="N1487" t="s">
        <v>48</v>
      </c>
      <c r="O1487">
        <v>5</v>
      </c>
      <c r="P1487" t="str" cm="1">
        <f t="array" ref="P1487">_xlfn.IFS(C1487&lt;25,"18-24", C1487&lt;=35,"25-35", C1487&lt;=50,"36-50",TRUE,"50+")</f>
        <v>25-35</v>
      </c>
      <c r="Q1487" t="str">
        <f t="shared" si="161"/>
        <v>new</v>
      </c>
      <c r="R1487" t="str">
        <f t="shared" si="162"/>
        <v>high value</v>
      </c>
      <c r="S1487" t="str">
        <f t="shared" si="163"/>
        <v>High</v>
      </c>
      <c r="T1487" t="str">
        <f t="shared" si="164"/>
        <v>Sep</v>
      </c>
      <c r="U1487">
        <f t="shared" si="165"/>
        <v>2023</v>
      </c>
      <c r="V1487" t="str">
        <f t="shared" si="166"/>
        <v>0-5</v>
      </c>
      <c r="W1487" t="str">
        <f t="shared" si="167"/>
        <v>Slow</v>
      </c>
    </row>
    <row r="1488" spans="1:23" x14ac:dyDescent="0.3">
      <c r="A1488">
        <v>601487</v>
      </c>
      <c r="B1488">
        <v>52043</v>
      </c>
      <c r="C1488">
        <v>59</v>
      </c>
      <c r="D1488" t="s">
        <v>4</v>
      </c>
      <c r="E1488" t="s">
        <v>13</v>
      </c>
      <c r="F1488" t="s">
        <v>30</v>
      </c>
      <c r="G1488" t="s">
        <v>29</v>
      </c>
      <c r="H1488" s="1">
        <v>45541</v>
      </c>
      <c r="I1488" t="s">
        <v>33</v>
      </c>
      <c r="J1488">
        <v>63</v>
      </c>
      <c r="K1488">
        <v>7.8</v>
      </c>
      <c r="L1488">
        <v>745.86</v>
      </c>
      <c r="M1488">
        <v>65.58</v>
      </c>
      <c r="N1488" t="s">
        <v>49</v>
      </c>
      <c r="O1488">
        <v>1</v>
      </c>
      <c r="P1488" t="str" cm="1">
        <f t="array" ref="P1488">_xlfn.IFS(C1488&lt;25,"18-24", C1488&lt;=35,"25-35", C1488&lt;=50,"36-50",TRUE,"50+")</f>
        <v>50+</v>
      </c>
      <c r="Q1488" t="str">
        <f t="shared" si="161"/>
        <v>new</v>
      </c>
      <c r="R1488" t="str">
        <f t="shared" si="162"/>
        <v>high value</v>
      </c>
      <c r="S1488" t="str">
        <f t="shared" si="163"/>
        <v>Low</v>
      </c>
      <c r="T1488" t="str">
        <f t="shared" si="164"/>
        <v>Sep</v>
      </c>
      <c r="U1488">
        <f t="shared" si="165"/>
        <v>2024</v>
      </c>
      <c r="V1488" t="str">
        <f t="shared" si="166"/>
        <v>5-10</v>
      </c>
      <c r="W1488" t="str">
        <f t="shared" si="167"/>
        <v>Slow</v>
      </c>
    </row>
    <row r="1489" spans="1:23" x14ac:dyDescent="0.3">
      <c r="A1489">
        <v>601488</v>
      </c>
      <c r="B1489">
        <v>97810</v>
      </c>
      <c r="C1489">
        <v>60</v>
      </c>
      <c r="D1489" t="s">
        <v>4</v>
      </c>
      <c r="E1489" t="s">
        <v>16</v>
      </c>
      <c r="F1489" t="s">
        <v>24</v>
      </c>
      <c r="G1489" t="s">
        <v>31</v>
      </c>
      <c r="H1489" s="1">
        <v>45184</v>
      </c>
      <c r="I1489" t="s">
        <v>34</v>
      </c>
      <c r="J1489">
        <v>48</v>
      </c>
      <c r="K1489">
        <v>9.1999999999999993</v>
      </c>
      <c r="L1489">
        <v>1057.77</v>
      </c>
      <c r="M1489">
        <v>78.760000000000005</v>
      </c>
      <c r="N1489" t="s">
        <v>49</v>
      </c>
      <c r="O1489">
        <v>1</v>
      </c>
      <c r="P1489" t="str" cm="1">
        <f t="array" ref="P1489">_xlfn.IFS(C1489&lt;25,"18-24", C1489&lt;=35,"25-35", C1489&lt;=50,"36-50",TRUE,"50+")</f>
        <v>50+</v>
      </c>
      <c r="Q1489" t="str">
        <f t="shared" si="161"/>
        <v>new</v>
      </c>
      <c r="R1489" t="str">
        <f t="shared" si="162"/>
        <v>high value</v>
      </c>
      <c r="S1489" t="str">
        <f t="shared" si="163"/>
        <v>Low</v>
      </c>
      <c r="T1489" t="str">
        <f t="shared" si="164"/>
        <v>Sep</v>
      </c>
      <c r="U1489">
        <f t="shared" si="165"/>
        <v>2023</v>
      </c>
      <c r="V1489" t="str">
        <f t="shared" si="166"/>
        <v>5-10</v>
      </c>
      <c r="W1489" t="str">
        <f t="shared" si="167"/>
        <v>Slow</v>
      </c>
    </row>
    <row r="1490" spans="1:23" x14ac:dyDescent="0.3">
      <c r="A1490">
        <v>601489</v>
      </c>
      <c r="B1490">
        <v>13280</v>
      </c>
      <c r="C1490">
        <v>28</v>
      </c>
      <c r="D1490" t="s">
        <v>4</v>
      </c>
      <c r="E1490" t="s">
        <v>13</v>
      </c>
      <c r="F1490" t="s">
        <v>18</v>
      </c>
      <c r="G1490" t="s">
        <v>27</v>
      </c>
      <c r="H1490" s="1">
        <v>45526</v>
      </c>
      <c r="I1490" t="s">
        <v>33</v>
      </c>
      <c r="J1490">
        <v>34</v>
      </c>
      <c r="K1490">
        <v>5.2</v>
      </c>
      <c r="L1490">
        <v>733.77</v>
      </c>
      <c r="M1490">
        <v>64.48</v>
      </c>
      <c r="N1490" t="s">
        <v>49</v>
      </c>
      <c r="O1490">
        <v>5</v>
      </c>
      <c r="P1490" t="str" cm="1">
        <f t="array" ref="P1490">_xlfn.IFS(C1490&lt;25,"18-24", C1490&lt;=35,"25-35", C1490&lt;=50,"36-50",TRUE,"50+")</f>
        <v>25-35</v>
      </c>
      <c r="Q1490" t="str">
        <f t="shared" si="161"/>
        <v>new</v>
      </c>
      <c r="R1490" t="str">
        <f t="shared" si="162"/>
        <v>high value</v>
      </c>
      <c r="S1490" t="str">
        <f t="shared" si="163"/>
        <v>High</v>
      </c>
      <c r="T1490" t="str">
        <f t="shared" si="164"/>
        <v>Aug</v>
      </c>
      <c r="U1490">
        <f t="shared" si="165"/>
        <v>2024</v>
      </c>
      <c r="V1490" t="str">
        <f t="shared" si="166"/>
        <v>5-10</v>
      </c>
      <c r="W1490" t="str">
        <f t="shared" si="167"/>
        <v>Medium</v>
      </c>
    </row>
    <row r="1491" spans="1:23" x14ac:dyDescent="0.3">
      <c r="A1491">
        <v>601490</v>
      </c>
      <c r="B1491">
        <v>58269</v>
      </c>
      <c r="C1491">
        <v>47</v>
      </c>
      <c r="D1491" t="s">
        <v>7</v>
      </c>
      <c r="E1491" t="s">
        <v>16</v>
      </c>
      <c r="F1491" t="s">
        <v>24</v>
      </c>
      <c r="G1491" t="s">
        <v>27</v>
      </c>
      <c r="H1491" s="1">
        <v>45143</v>
      </c>
      <c r="I1491" t="s">
        <v>33</v>
      </c>
      <c r="J1491">
        <v>78</v>
      </c>
      <c r="K1491">
        <v>9.9</v>
      </c>
      <c r="L1491">
        <v>1271.26</v>
      </c>
      <c r="M1491">
        <v>110.1</v>
      </c>
      <c r="N1491" t="s">
        <v>48</v>
      </c>
      <c r="O1491">
        <v>3</v>
      </c>
      <c r="P1491" t="str" cm="1">
        <f t="array" ref="P1491">_xlfn.IFS(C1491&lt;25,"18-24", C1491&lt;=35,"25-35", C1491&lt;=50,"36-50",TRUE,"50+")</f>
        <v>36-50</v>
      </c>
      <c r="Q1491" t="str">
        <f t="shared" si="161"/>
        <v>new</v>
      </c>
      <c r="R1491" t="str">
        <f t="shared" si="162"/>
        <v>high value</v>
      </c>
      <c r="S1491" t="str">
        <f t="shared" si="163"/>
        <v>medium</v>
      </c>
      <c r="T1491" t="str">
        <f t="shared" si="164"/>
        <v>Aug</v>
      </c>
      <c r="U1491">
        <f t="shared" si="165"/>
        <v>2023</v>
      </c>
      <c r="V1491" t="str">
        <f t="shared" si="166"/>
        <v>5-10</v>
      </c>
      <c r="W1491" t="str">
        <f t="shared" si="167"/>
        <v>Slow</v>
      </c>
    </row>
    <row r="1492" spans="1:23" x14ac:dyDescent="0.3">
      <c r="A1492">
        <v>601491</v>
      </c>
      <c r="B1492">
        <v>62811</v>
      </c>
      <c r="C1492">
        <v>54</v>
      </c>
      <c r="D1492" t="s">
        <v>4</v>
      </c>
      <c r="E1492" t="s">
        <v>5</v>
      </c>
      <c r="F1492" t="s">
        <v>19</v>
      </c>
      <c r="G1492" t="s">
        <v>27</v>
      </c>
      <c r="H1492" s="1">
        <v>44588</v>
      </c>
      <c r="I1492" t="s">
        <v>34</v>
      </c>
      <c r="J1492">
        <v>56</v>
      </c>
      <c r="K1492">
        <v>1.7</v>
      </c>
      <c r="L1492">
        <v>189.84</v>
      </c>
      <c r="M1492">
        <v>102.55</v>
      </c>
      <c r="N1492" t="s">
        <v>49</v>
      </c>
      <c r="O1492">
        <v>4</v>
      </c>
      <c r="P1492" t="str" cm="1">
        <f t="array" ref="P1492">_xlfn.IFS(C1492&lt;25,"18-24", C1492&lt;=35,"25-35", C1492&lt;=50,"36-50",TRUE,"50+")</f>
        <v>50+</v>
      </c>
      <c r="Q1492" t="str">
        <f t="shared" si="161"/>
        <v>repeat</v>
      </c>
      <c r="R1492" t="str">
        <f t="shared" si="162"/>
        <v>low</v>
      </c>
      <c r="S1492" t="str">
        <f t="shared" si="163"/>
        <v>medium</v>
      </c>
      <c r="T1492" t="str">
        <f t="shared" si="164"/>
        <v>Jan</v>
      </c>
      <c r="U1492">
        <f t="shared" si="165"/>
        <v>2022</v>
      </c>
      <c r="V1492" t="str">
        <f t="shared" si="166"/>
        <v>0-5</v>
      </c>
      <c r="W1492" t="str">
        <f t="shared" si="167"/>
        <v>Slow</v>
      </c>
    </row>
    <row r="1493" spans="1:23" x14ac:dyDescent="0.3">
      <c r="A1493">
        <v>601492</v>
      </c>
      <c r="B1493">
        <v>63583</v>
      </c>
      <c r="C1493">
        <v>26</v>
      </c>
      <c r="D1493" t="s">
        <v>7</v>
      </c>
      <c r="E1493" t="s">
        <v>5</v>
      </c>
      <c r="F1493" t="s">
        <v>32</v>
      </c>
      <c r="G1493" t="s">
        <v>27</v>
      </c>
      <c r="H1493" s="1">
        <v>44632</v>
      </c>
      <c r="I1493" t="s">
        <v>33</v>
      </c>
      <c r="J1493">
        <v>64</v>
      </c>
      <c r="K1493">
        <v>14.8</v>
      </c>
      <c r="L1493">
        <v>1036.47</v>
      </c>
      <c r="M1493">
        <v>74.489999999999995</v>
      </c>
      <c r="N1493" t="s">
        <v>50</v>
      </c>
      <c r="O1493">
        <v>2</v>
      </c>
      <c r="P1493" t="str" cm="1">
        <f t="array" ref="P1493">_xlfn.IFS(C1493&lt;25,"18-24", C1493&lt;=35,"25-35", C1493&lt;=50,"36-50",TRUE,"50+")</f>
        <v>25-35</v>
      </c>
      <c r="Q1493" t="str">
        <f t="shared" si="161"/>
        <v>new</v>
      </c>
      <c r="R1493" t="str">
        <f t="shared" si="162"/>
        <v>high value</v>
      </c>
      <c r="S1493" t="str">
        <f t="shared" si="163"/>
        <v>Low</v>
      </c>
      <c r="T1493" t="str">
        <f t="shared" si="164"/>
        <v>Mar</v>
      </c>
      <c r="U1493">
        <f t="shared" si="165"/>
        <v>2022</v>
      </c>
      <c r="V1493" t="str">
        <f t="shared" si="166"/>
        <v>10-15</v>
      </c>
      <c r="W1493" t="str">
        <f t="shared" si="167"/>
        <v>Slow</v>
      </c>
    </row>
    <row r="1494" spans="1:23" x14ac:dyDescent="0.3">
      <c r="A1494">
        <v>601493</v>
      </c>
      <c r="B1494">
        <v>61032</v>
      </c>
      <c r="C1494">
        <v>32</v>
      </c>
      <c r="D1494" t="s">
        <v>7</v>
      </c>
      <c r="E1494" t="s">
        <v>5</v>
      </c>
      <c r="F1494" t="s">
        <v>18</v>
      </c>
      <c r="G1494" t="s">
        <v>27</v>
      </c>
      <c r="H1494" s="1">
        <v>45343</v>
      </c>
      <c r="I1494" t="s">
        <v>34</v>
      </c>
      <c r="J1494">
        <v>76</v>
      </c>
      <c r="K1494">
        <v>14.3</v>
      </c>
      <c r="L1494">
        <v>341.94</v>
      </c>
      <c r="M1494">
        <v>67.459999999999994</v>
      </c>
      <c r="N1494" t="s">
        <v>49</v>
      </c>
      <c r="O1494">
        <v>3</v>
      </c>
      <c r="P1494" t="str" cm="1">
        <f t="array" ref="P1494">_xlfn.IFS(C1494&lt;25,"18-24", C1494&lt;=35,"25-35", C1494&lt;=50,"36-50",TRUE,"50+")</f>
        <v>25-35</v>
      </c>
      <c r="Q1494" t="str">
        <f t="shared" si="161"/>
        <v>new</v>
      </c>
      <c r="R1494" t="str">
        <f t="shared" si="162"/>
        <v>medium</v>
      </c>
      <c r="S1494" t="str">
        <f t="shared" si="163"/>
        <v>medium</v>
      </c>
      <c r="T1494" t="str">
        <f t="shared" si="164"/>
        <v>Feb</v>
      </c>
      <c r="U1494">
        <f t="shared" si="165"/>
        <v>2024</v>
      </c>
      <c r="V1494" t="str">
        <f t="shared" si="166"/>
        <v>10-15</v>
      </c>
      <c r="W1494" t="str">
        <f t="shared" si="167"/>
        <v>Slow</v>
      </c>
    </row>
    <row r="1495" spans="1:23" x14ac:dyDescent="0.3">
      <c r="A1495">
        <v>601494</v>
      </c>
      <c r="B1495">
        <v>90758</v>
      </c>
      <c r="C1495">
        <v>20</v>
      </c>
      <c r="D1495" t="s">
        <v>7</v>
      </c>
      <c r="E1495" t="s">
        <v>13</v>
      </c>
      <c r="F1495" t="s">
        <v>28</v>
      </c>
      <c r="G1495" t="s">
        <v>25</v>
      </c>
      <c r="H1495" s="1">
        <v>45244</v>
      </c>
      <c r="I1495" t="s">
        <v>34</v>
      </c>
      <c r="J1495">
        <v>73</v>
      </c>
      <c r="K1495">
        <v>14.4</v>
      </c>
      <c r="L1495">
        <v>797.93</v>
      </c>
      <c r="M1495">
        <v>29.05</v>
      </c>
      <c r="N1495" t="s">
        <v>49</v>
      </c>
      <c r="O1495">
        <v>3</v>
      </c>
      <c r="P1495" t="str" cm="1">
        <f t="array" ref="P1495">_xlfn.IFS(C1495&lt;25,"18-24", C1495&lt;=35,"25-35", C1495&lt;=50,"36-50",TRUE,"50+")</f>
        <v>18-24</v>
      </c>
      <c r="Q1495" t="str">
        <f t="shared" si="161"/>
        <v>new</v>
      </c>
      <c r="R1495" t="str">
        <f t="shared" si="162"/>
        <v>high value</v>
      </c>
      <c r="S1495" t="str">
        <f t="shared" si="163"/>
        <v>medium</v>
      </c>
      <c r="T1495" t="str">
        <f t="shared" si="164"/>
        <v>Nov</v>
      </c>
      <c r="U1495">
        <f t="shared" si="165"/>
        <v>2023</v>
      </c>
      <c r="V1495" t="str">
        <f t="shared" si="166"/>
        <v>10-15</v>
      </c>
      <c r="W1495" t="str">
        <f t="shared" si="167"/>
        <v>Slow</v>
      </c>
    </row>
    <row r="1496" spans="1:23" x14ac:dyDescent="0.3">
      <c r="A1496">
        <v>601495</v>
      </c>
      <c r="B1496">
        <v>71107</v>
      </c>
      <c r="C1496">
        <v>51</v>
      </c>
      <c r="D1496" t="s">
        <v>4</v>
      </c>
      <c r="E1496" t="s">
        <v>5</v>
      </c>
      <c r="F1496" t="s">
        <v>28</v>
      </c>
      <c r="G1496" t="s">
        <v>29</v>
      </c>
      <c r="H1496" s="1">
        <v>45478</v>
      </c>
      <c r="I1496" t="s">
        <v>34</v>
      </c>
      <c r="J1496">
        <v>30</v>
      </c>
      <c r="K1496">
        <v>8.1999999999999993</v>
      </c>
      <c r="L1496">
        <v>1068.3599999999999</v>
      </c>
      <c r="M1496">
        <v>46.34</v>
      </c>
      <c r="N1496" t="s">
        <v>49</v>
      </c>
      <c r="O1496">
        <v>1</v>
      </c>
      <c r="P1496" t="str" cm="1">
        <f t="array" ref="P1496">_xlfn.IFS(C1496&lt;25,"18-24", C1496&lt;=35,"25-35", C1496&lt;=50,"36-50",TRUE,"50+")</f>
        <v>50+</v>
      </c>
      <c r="Q1496" t="str">
        <f t="shared" si="161"/>
        <v>new</v>
      </c>
      <c r="R1496" t="str">
        <f t="shared" si="162"/>
        <v>high value</v>
      </c>
      <c r="S1496" t="str">
        <f t="shared" si="163"/>
        <v>Low</v>
      </c>
      <c r="T1496" t="str">
        <f t="shared" si="164"/>
        <v>Jul</v>
      </c>
      <c r="U1496">
        <f t="shared" si="165"/>
        <v>2024</v>
      </c>
      <c r="V1496" t="str">
        <f t="shared" si="166"/>
        <v>5-10</v>
      </c>
      <c r="W1496" t="str">
        <f t="shared" si="167"/>
        <v>Fast</v>
      </c>
    </row>
    <row r="1497" spans="1:23" x14ac:dyDescent="0.3">
      <c r="A1497">
        <v>601496</v>
      </c>
      <c r="B1497">
        <v>72718</v>
      </c>
      <c r="C1497">
        <v>19</v>
      </c>
      <c r="D1497" t="s">
        <v>7</v>
      </c>
      <c r="E1497" t="s">
        <v>11</v>
      </c>
      <c r="F1497" t="s">
        <v>18</v>
      </c>
      <c r="G1497" t="s">
        <v>29</v>
      </c>
      <c r="H1497" s="1">
        <v>45368</v>
      </c>
      <c r="I1497" t="s">
        <v>34</v>
      </c>
      <c r="J1497">
        <v>22</v>
      </c>
      <c r="K1497">
        <v>11.5</v>
      </c>
      <c r="L1497">
        <v>920.6</v>
      </c>
      <c r="M1497">
        <v>80.42</v>
      </c>
      <c r="N1497" t="s">
        <v>49</v>
      </c>
      <c r="O1497">
        <v>1</v>
      </c>
      <c r="P1497" t="str" cm="1">
        <f t="array" ref="P1497">_xlfn.IFS(C1497&lt;25,"18-24", C1497&lt;=35,"25-35", C1497&lt;=50,"36-50",TRUE,"50+")</f>
        <v>18-24</v>
      </c>
      <c r="Q1497" t="str">
        <f t="shared" si="161"/>
        <v>new</v>
      </c>
      <c r="R1497" t="str">
        <f t="shared" si="162"/>
        <v>high value</v>
      </c>
      <c r="S1497" t="str">
        <f t="shared" si="163"/>
        <v>Low</v>
      </c>
      <c r="T1497" t="str">
        <f t="shared" si="164"/>
        <v>Mar</v>
      </c>
      <c r="U1497">
        <f t="shared" si="165"/>
        <v>2024</v>
      </c>
      <c r="V1497" t="str">
        <f t="shared" si="166"/>
        <v>10-15</v>
      </c>
      <c r="W1497" t="str">
        <f t="shared" si="167"/>
        <v>Fast</v>
      </c>
    </row>
    <row r="1498" spans="1:23" x14ac:dyDescent="0.3">
      <c r="A1498">
        <v>601497</v>
      </c>
      <c r="B1498">
        <v>15700</v>
      </c>
      <c r="C1498">
        <v>25</v>
      </c>
      <c r="D1498" t="s">
        <v>4</v>
      </c>
      <c r="E1498" t="s">
        <v>15</v>
      </c>
      <c r="F1498" t="s">
        <v>19</v>
      </c>
      <c r="G1498" t="s">
        <v>29</v>
      </c>
      <c r="H1498" s="1">
        <v>44741</v>
      </c>
      <c r="I1498" t="s">
        <v>33</v>
      </c>
      <c r="J1498">
        <v>42</v>
      </c>
      <c r="K1498">
        <v>11.4</v>
      </c>
      <c r="L1498">
        <v>1235.56</v>
      </c>
      <c r="M1498">
        <v>92.66</v>
      </c>
      <c r="N1498" t="s">
        <v>49</v>
      </c>
      <c r="O1498">
        <v>1</v>
      </c>
      <c r="P1498" t="str" cm="1">
        <f t="array" ref="P1498">_xlfn.IFS(C1498&lt;25,"18-24", C1498&lt;=35,"25-35", C1498&lt;=50,"36-50",TRUE,"50+")</f>
        <v>25-35</v>
      </c>
      <c r="Q1498" t="str">
        <f t="shared" si="161"/>
        <v>new</v>
      </c>
      <c r="R1498" t="str">
        <f t="shared" si="162"/>
        <v>high value</v>
      </c>
      <c r="S1498" t="str">
        <f t="shared" si="163"/>
        <v>Low</v>
      </c>
      <c r="T1498" t="str">
        <f t="shared" si="164"/>
        <v>Jun</v>
      </c>
      <c r="U1498">
        <f t="shared" si="165"/>
        <v>2022</v>
      </c>
      <c r="V1498" t="str">
        <f t="shared" si="166"/>
        <v>10-15</v>
      </c>
      <c r="W1498" t="str">
        <f t="shared" si="167"/>
        <v>Medium</v>
      </c>
    </row>
    <row r="1499" spans="1:23" x14ac:dyDescent="0.3">
      <c r="A1499">
        <v>601498</v>
      </c>
      <c r="B1499">
        <v>16988</v>
      </c>
      <c r="C1499">
        <v>54</v>
      </c>
      <c r="D1499" t="s">
        <v>4</v>
      </c>
      <c r="E1499" t="s">
        <v>13</v>
      </c>
      <c r="F1499" t="s">
        <v>19</v>
      </c>
      <c r="G1499" t="s">
        <v>29</v>
      </c>
      <c r="H1499" s="1">
        <v>45179</v>
      </c>
      <c r="I1499" t="s">
        <v>34</v>
      </c>
      <c r="J1499">
        <v>57</v>
      </c>
      <c r="K1499">
        <v>1.3</v>
      </c>
      <c r="L1499">
        <v>1062.83</v>
      </c>
      <c r="M1499">
        <v>45.74</v>
      </c>
      <c r="N1499" t="s">
        <v>50</v>
      </c>
      <c r="O1499">
        <v>2</v>
      </c>
      <c r="P1499" t="str" cm="1">
        <f t="array" ref="P1499">_xlfn.IFS(C1499&lt;25,"18-24", C1499&lt;=35,"25-35", C1499&lt;=50,"36-50",TRUE,"50+")</f>
        <v>50+</v>
      </c>
      <c r="Q1499" t="str">
        <f t="shared" si="161"/>
        <v>new</v>
      </c>
      <c r="R1499" t="str">
        <f t="shared" si="162"/>
        <v>high value</v>
      </c>
      <c r="S1499" t="str">
        <f t="shared" si="163"/>
        <v>Low</v>
      </c>
      <c r="T1499" t="str">
        <f t="shared" si="164"/>
        <v>Sep</v>
      </c>
      <c r="U1499">
        <f t="shared" si="165"/>
        <v>2023</v>
      </c>
      <c r="V1499" t="str">
        <f t="shared" si="166"/>
        <v>0-5</v>
      </c>
      <c r="W1499" t="str">
        <f t="shared" si="167"/>
        <v>Slow</v>
      </c>
    </row>
    <row r="1500" spans="1:23" x14ac:dyDescent="0.3">
      <c r="A1500">
        <v>601499</v>
      </c>
      <c r="B1500">
        <v>13005</v>
      </c>
      <c r="C1500">
        <v>45</v>
      </c>
      <c r="D1500" t="s">
        <v>7</v>
      </c>
      <c r="E1500" t="s">
        <v>15</v>
      </c>
      <c r="F1500" t="s">
        <v>24</v>
      </c>
      <c r="G1500" t="s">
        <v>23</v>
      </c>
      <c r="H1500" s="1">
        <v>45483</v>
      </c>
      <c r="I1500" t="s">
        <v>33</v>
      </c>
      <c r="J1500">
        <v>36</v>
      </c>
      <c r="K1500">
        <v>14.6</v>
      </c>
      <c r="L1500">
        <v>741.55</v>
      </c>
      <c r="M1500">
        <v>106.52</v>
      </c>
      <c r="N1500" t="s">
        <v>50</v>
      </c>
      <c r="O1500">
        <v>1</v>
      </c>
      <c r="P1500" t="str" cm="1">
        <f t="array" ref="P1500">_xlfn.IFS(C1500&lt;25,"18-24", C1500&lt;=35,"25-35", C1500&lt;=50,"36-50",TRUE,"50+")</f>
        <v>36-50</v>
      </c>
      <c r="Q1500" t="str">
        <f t="shared" si="161"/>
        <v>new</v>
      </c>
      <c r="R1500" t="str">
        <f t="shared" si="162"/>
        <v>high value</v>
      </c>
      <c r="S1500" t="str">
        <f t="shared" si="163"/>
        <v>Low</v>
      </c>
      <c r="T1500" t="str">
        <f t="shared" si="164"/>
        <v>Jul</v>
      </c>
      <c r="U1500">
        <f t="shared" si="165"/>
        <v>2024</v>
      </c>
      <c r="V1500" t="str">
        <f t="shared" si="166"/>
        <v>10-15</v>
      </c>
      <c r="W1500" t="str">
        <f t="shared" si="167"/>
        <v>Medium</v>
      </c>
    </row>
    <row r="1501" spans="1:23" x14ac:dyDescent="0.3">
      <c r="A1501">
        <v>601500</v>
      </c>
      <c r="B1501">
        <v>63875</v>
      </c>
      <c r="C1501">
        <v>45</v>
      </c>
      <c r="D1501" t="s">
        <v>4</v>
      </c>
      <c r="E1501" t="s">
        <v>16</v>
      </c>
      <c r="F1501" t="s">
        <v>18</v>
      </c>
      <c r="G1501" t="s">
        <v>31</v>
      </c>
      <c r="H1501" s="1">
        <v>44940</v>
      </c>
      <c r="I1501" t="s">
        <v>33</v>
      </c>
      <c r="J1501">
        <v>51</v>
      </c>
      <c r="K1501">
        <v>2.5</v>
      </c>
      <c r="L1501">
        <v>1440.84</v>
      </c>
      <c r="M1501">
        <v>97.48</v>
      </c>
      <c r="N1501" t="s">
        <v>48</v>
      </c>
      <c r="O1501">
        <v>1</v>
      </c>
      <c r="P1501" t="str" cm="1">
        <f t="array" ref="P1501">_xlfn.IFS(C1501&lt;25,"18-24", C1501&lt;=35,"25-35", C1501&lt;=50,"36-50",TRUE,"50+")</f>
        <v>36-50</v>
      </c>
      <c r="Q1501" t="str">
        <f t="shared" si="161"/>
        <v>repeat</v>
      </c>
      <c r="R1501" t="str">
        <f t="shared" si="162"/>
        <v>high value</v>
      </c>
      <c r="S1501" t="str">
        <f t="shared" si="163"/>
        <v>Low</v>
      </c>
      <c r="T1501" t="str">
        <f t="shared" si="164"/>
        <v>Jan</v>
      </c>
      <c r="U1501">
        <f t="shared" si="165"/>
        <v>2023</v>
      </c>
      <c r="V1501" t="str">
        <f t="shared" si="166"/>
        <v>0-5</v>
      </c>
      <c r="W1501" t="str">
        <f t="shared" si="167"/>
        <v>Slow</v>
      </c>
    </row>
    <row r="1502" spans="1:23" x14ac:dyDescent="0.3">
      <c r="A1502">
        <v>601501</v>
      </c>
      <c r="B1502">
        <v>58750</v>
      </c>
      <c r="C1502">
        <v>54</v>
      </c>
      <c r="D1502" t="s">
        <v>7</v>
      </c>
      <c r="E1502" t="s">
        <v>8</v>
      </c>
      <c r="F1502" t="s">
        <v>18</v>
      </c>
      <c r="G1502" t="s">
        <v>23</v>
      </c>
      <c r="H1502" s="1">
        <v>45141</v>
      </c>
      <c r="I1502" t="s">
        <v>33</v>
      </c>
      <c r="J1502">
        <v>83</v>
      </c>
      <c r="K1502">
        <v>9.5</v>
      </c>
      <c r="L1502">
        <v>490.53</v>
      </c>
      <c r="M1502">
        <v>63.02</v>
      </c>
      <c r="N1502" t="s">
        <v>50</v>
      </c>
      <c r="O1502">
        <v>2</v>
      </c>
      <c r="P1502" t="str" cm="1">
        <f t="array" ref="P1502">_xlfn.IFS(C1502&lt;25,"18-24", C1502&lt;=35,"25-35", C1502&lt;=50,"36-50",TRUE,"50+")</f>
        <v>50+</v>
      </c>
      <c r="Q1502" t="str">
        <f t="shared" si="161"/>
        <v>new</v>
      </c>
      <c r="R1502" t="str">
        <f t="shared" si="162"/>
        <v>medium</v>
      </c>
      <c r="S1502" t="str">
        <f t="shared" si="163"/>
        <v>Low</v>
      </c>
      <c r="T1502" t="str">
        <f t="shared" si="164"/>
        <v>Aug</v>
      </c>
      <c r="U1502">
        <f t="shared" si="165"/>
        <v>2023</v>
      </c>
      <c r="V1502" t="str">
        <f t="shared" si="166"/>
        <v>5-10</v>
      </c>
      <c r="W1502" t="str">
        <f t="shared" si="167"/>
        <v>Slow</v>
      </c>
    </row>
    <row r="1503" spans="1:23" x14ac:dyDescent="0.3">
      <c r="A1503">
        <v>601502</v>
      </c>
      <c r="B1503">
        <v>62154</v>
      </c>
      <c r="C1503">
        <v>23</v>
      </c>
      <c r="D1503" t="s">
        <v>7</v>
      </c>
      <c r="E1503" t="s">
        <v>15</v>
      </c>
      <c r="F1503" t="s">
        <v>22</v>
      </c>
      <c r="G1503" t="s">
        <v>31</v>
      </c>
      <c r="H1503" s="1">
        <v>45065</v>
      </c>
      <c r="I1503" t="s">
        <v>33</v>
      </c>
      <c r="J1503">
        <v>37</v>
      </c>
      <c r="K1503">
        <v>3.3</v>
      </c>
      <c r="L1503">
        <v>397.07</v>
      </c>
      <c r="M1503">
        <v>57.63</v>
      </c>
      <c r="N1503" t="s">
        <v>47</v>
      </c>
      <c r="O1503">
        <v>3</v>
      </c>
      <c r="P1503" t="str" cm="1">
        <f t="array" ref="P1503">_xlfn.IFS(C1503&lt;25,"18-24", C1503&lt;=35,"25-35", C1503&lt;=50,"36-50",TRUE,"50+")</f>
        <v>18-24</v>
      </c>
      <c r="Q1503" t="str">
        <f t="shared" si="161"/>
        <v>new</v>
      </c>
      <c r="R1503" t="str">
        <f t="shared" si="162"/>
        <v>medium</v>
      </c>
      <c r="S1503" t="str">
        <f t="shared" si="163"/>
        <v>medium</v>
      </c>
      <c r="T1503" t="str">
        <f t="shared" si="164"/>
        <v>May</v>
      </c>
      <c r="U1503">
        <f t="shared" si="165"/>
        <v>2023</v>
      </c>
      <c r="V1503" t="str">
        <f t="shared" si="166"/>
        <v>0-5</v>
      </c>
      <c r="W1503" t="str">
        <f t="shared" si="167"/>
        <v>Medium</v>
      </c>
    </row>
    <row r="1504" spans="1:23" x14ac:dyDescent="0.3">
      <c r="A1504">
        <v>601503</v>
      </c>
      <c r="B1504">
        <v>10555</v>
      </c>
      <c r="C1504">
        <v>20</v>
      </c>
      <c r="D1504" t="s">
        <v>7</v>
      </c>
      <c r="E1504" t="s">
        <v>5</v>
      </c>
      <c r="F1504" t="s">
        <v>19</v>
      </c>
      <c r="G1504" t="s">
        <v>25</v>
      </c>
      <c r="H1504" s="1">
        <v>45324</v>
      </c>
      <c r="I1504" t="s">
        <v>33</v>
      </c>
      <c r="J1504">
        <v>42</v>
      </c>
      <c r="K1504">
        <v>6.4</v>
      </c>
      <c r="L1504">
        <v>1472.56</v>
      </c>
      <c r="M1504">
        <v>35.369999999999997</v>
      </c>
      <c r="N1504" t="s">
        <v>48</v>
      </c>
      <c r="O1504">
        <v>2</v>
      </c>
      <c r="P1504" t="str" cm="1">
        <f t="array" ref="P1504">_xlfn.IFS(C1504&lt;25,"18-24", C1504&lt;=35,"25-35", C1504&lt;=50,"36-50",TRUE,"50+")</f>
        <v>18-24</v>
      </c>
      <c r="Q1504" t="str">
        <f t="shared" si="161"/>
        <v>new</v>
      </c>
      <c r="R1504" t="str">
        <f t="shared" si="162"/>
        <v>high value</v>
      </c>
      <c r="S1504" t="str">
        <f t="shared" si="163"/>
        <v>Low</v>
      </c>
      <c r="T1504" t="str">
        <f t="shared" si="164"/>
        <v>Feb</v>
      </c>
      <c r="U1504">
        <f t="shared" si="165"/>
        <v>2024</v>
      </c>
      <c r="V1504" t="str">
        <f t="shared" si="166"/>
        <v>5-10</v>
      </c>
      <c r="W1504" t="str">
        <f t="shared" si="167"/>
        <v>Medium</v>
      </c>
    </row>
    <row r="1505" spans="1:23" x14ac:dyDescent="0.3">
      <c r="A1505">
        <v>601504</v>
      </c>
      <c r="B1505">
        <v>83278</v>
      </c>
      <c r="C1505">
        <v>27</v>
      </c>
      <c r="D1505" t="s">
        <v>7</v>
      </c>
      <c r="E1505" t="s">
        <v>8</v>
      </c>
      <c r="F1505" t="s">
        <v>18</v>
      </c>
      <c r="G1505" t="s">
        <v>27</v>
      </c>
      <c r="H1505" s="1">
        <v>45288</v>
      </c>
      <c r="I1505" t="s">
        <v>33</v>
      </c>
      <c r="J1505">
        <v>43</v>
      </c>
      <c r="K1505">
        <v>1.8</v>
      </c>
      <c r="L1505">
        <v>1221.32</v>
      </c>
      <c r="M1505">
        <v>77.08</v>
      </c>
      <c r="N1505" t="s">
        <v>49</v>
      </c>
      <c r="O1505">
        <v>4</v>
      </c>
      <c r="P1505" t="str" cm="1">
        <f t="array" ref="P1505">_xlfn.IFS(C1505&lt;25,"18-24", C1505&lt;=35,"25-35", C1505&lt;=50,"36-50",TRUE,"50+")</f>
        <v>25-35</v>
      </c>
      <c r="Q1505" t="str">
        <f t="shared" si="161"/>
        <v>new</v>
      </c>
      <c r="R1505" t="str">
        <f t="shared" si="162"/>
        <v>high value</v>
      </c>
      <c r="S1505" t="str">
        <f t="shared" si="163"/>
        <v>medium</v>
      </c>
      <c r="T1505" t="str">
        <f t="shared" si="164"/>
        <v>Dec</v>
      </c>
      <c r="U1505">
        <f t="shared" si="165"/>
        <v>2023</v>
      </c>
      <c r="V1505" t="str">
        <f t="shared" si="166"/>
        <v>0-5</v>
      </c>
      <c r="W1505" t="str">
        <f t="shared" si="167"/>
        <v>Medium</v>
      </c>
    </row>
    <row r="1506" spans="1:23" x14ac:dyDescent="0.3">
      <c r="A1506">
        <v>601505</v>
      </c>
      <c r="B1506">
        <v>29489</v>
      </c>
      <c r="C1506">
        <v>38</v>
      </c>
      <c r="D1506" t="s">
        <v>4</v>
      </c>
      <c r="E1506" t="s">
        <v>8</v>
      </c>
      <c r="F1506" t="s">
        <v>24</v>
      </c>
      <c r="G1506" t="s">
        <v>31</v>
      </c>
      <c r="H1506" s="1">
        <v>44661</v>
      </c>
      <c r="I1506" t="s">
        <v>34</v>
      </c>
      <c r="J1506">
        <v>76</v>
      </c>
      <c r="K1506">
        <v>13.9</v>
      </c>
      <c r="L1506">
        <v>1031.56</v>
      </c>
      <c r="M1506">
        <v>52.6</v>
      </c>
      <c r="N1506" t="s">
        <v>49</v>
      </c>
      <c r="O1506">
        <v>5</v>
      </c>
      <c r="P1506" t="str" cm="1">
        <f t="array" ref="P1506">_xlfn.IFS(C1506&lt;25,"18-24", C1506&lt;=35,"25-35", C1506&lt;=50,"36-50",TRUE,"50+")</f>
        <v>36-50</v>
      </c>
      <c r="Q1506" t="str">
        <f t="shared" si="161"/>
        <v>new</v>
      </c>
      <c r="R1506" t="str">
        <f t="shared" si="162"/>
        <v>high value</v>
      </c>
      <c r="S1506" t="str">
        <f t="shared" si="163"/>
        <v>High</v>
      </c>
      <c r="T1506" t="str">
        <f t="shared" si="164"/>
        <v>Apr</v>
      </c>
      <c r="U1506">
        <f t="shared" si="165"/>
        <v>2022</v>
      </c>
      <c r="V1506" t="str">
        <f t="shared" si="166"/>
        <v>10-15</v>
      </c>
      <c r="W1506" t="str">
        <f t="shared" si="167"/>
        <v>Slow</v>
      </c>
    </row>
    <row r="1507" spans="1:23" x14ac:dyDescent="0.3">
      <c r="A1507">
        <v>601506</v>
      </c>
      <c r="B1507">
        <v>97813</v>
      </c>
      <c r="C1507">
        <v>64</v>
      </c>
      <c r="D1507" t="s">
        <v>7</v>
      </c>
      <c r="E1507" t="s">
        <v>8</v>
      </c>
      <c r="F1507" t="s">
        <v>18</v>
      </c>
      <c r="G1507" t="s">
        <v>29</v>
      </c>
      <c r="H1507" s="1">
        <v>44718</v>
      </c>
      <c r="I1507" t="s">
        <v>33</v>
      </c>
      <c r="J1507">
        <v>51</v>
      </c>
      <c r="K1507">
        <v>5.2</v>
      </c>
      <c r="L1507">
        <v>337.07</v>
      </c>
      <c r="M1507">
        <v>74.78</v>
      </c>
      <c r="N1507" t="s">
        <v>50</v>
      </c>
      <c r="O1507">
        <v>4</v>
      </c>
      <c r="P1507" t="str" cm="1">
        <f t="array" ref="P1507">_xlfn.IFS(C1507&lt;25,"18-24", C1507&lt;=35,"25-35", C1507&lt;=50,"36-50",TRUE,"50+")</f>
        <v>50+</v>
      </c>
      <c r="Q1507" t="str">
        <f t="shared" si="161"/>
        <v>new</v>
      </c>
      <c r="R1507" t="str">
        <f t="shared" si="162"/>
        <v>medium</v>
      </c>
      <c r="S1507" t="str">
        <f t="shared" si="163"/>
        <v>medium</v>
      </c>
      <c r="T1507" t="str">
        <f t="shared" si="164"/>
        <v>Jun</v>
      </c>
      <c r="U1507">
        <f t="shared" si="165"/>
        <v>2022</v>
      </c>
      <c r="V1507" t="str">
        <f t="shared" si="166"/>
        <v>5-10</v>
      </c>
      <c r="W1507" t="str">
        <f t="shared" si="167"/>
        <v>Slow</v>
      </c>
    </row>
    <row r="1508" spans="1:23" x14ac:dyDescent="0.3">
      <c r="A1508">
        <v>601507</v>
      </c>
      <c r="B1508">
        <v>64958</v>
      </c>
      <c r="C1508">
        <v>41</v>
      </c>
      <c r="D1508" t="s">
        <v>7</v>
      </c>
      <c r="E1508" t="s">
        <v>5</v>
      </c>
      <c r="F1508" t="s">
        <v>32</v>
      </c>
      <c r="G1508" t="s">
        <v>31</v>
      </c>
      <c r="H1508" s="1">
        <v>45425</v>
      </c>
      <c r="I1508" t="s">
        <v>34</v>
      </c>
      <c r="J1508">
        <v>52</v>
      </c>
      <c r="K1508">
        <v>6.6</v>
      </c>
      <c r="L1508">
        <v>955.42</v>
      </c>
      <c r="M1508">
        <v>62.38</v>
      </c>
      <c r="N1508" t="s">
        <v>48</v>
      </c>
      <c r="O1508">
        <v>2</v>
      </c>
      <c r="P1508" t="str" cm="1">
        <f t="array" ref="P1508">_xlfn.IFS(C1508&lt;25,"18-24", C1508&lt;=35,"25-35", C1508&lt;=50,"36-50",TRUE,"50+")</f>
        <v>36-50</v>
      </c>
      <c r="Q1508" t="str">
        <f t="shared" si="161"/>
        <v>new</v>
      </c>
      <c r="R1508" t="str">
        <f t="shared" si="162"/>
        <v>high value</v>
      </c>
      <c r="S1508" t="str">
        <f t="shared" si="163"/>
        <v>Low</v>
      </c>
      <c r="T1508" t="str">
        <f t="shared" si="164"/>
        <v>May</v>
      </c>
      <c r="U1508">
        <f t="shared" si="165"/>
        <v>2024</v>
      </c>
      <c r="V1508" t="str">
        <f t="shared" si="166"/>
        <v>5-10</v>
      </c>
      <c r="W1508" t="str">
        <f t="shared" si="167"/>
        <v>Slow</v>
      </c>
    </row>
    <row r="1509" spans="1:23" x14ac:dyDescent="0.3">
      <c r="A1509">
        <v>601508</v>
      </c>
      <c r="B1509">
        <v>94732</v>
      </c>
      <c r="C1509">
        <v>21</v>
      </c>
      <c r="D1509" t="s">
        <v>7</v>
      </c>
      <c r="E1509" t="s">
        <v>16</v>
      </c>
      <c r="F1509" t="s">
        <v>26</v>
      </c>
      <c r="G1509" t="s">
        <v>29</v>
      </c>
      <c r="H1509" s="1">
        <v>44982</v>
      </c>
      <c r="I1509" t="s">
        <v>34</v>
      </c>
      <c r="J1509">
        <v>51</v>
      </c>
      <c r="K1509">
        <v>11.2</v>
      </c>
      <c r="L1509">
        <v>1201.26</v>
      </c>
      <c r="M1509">
        <v>107.35</v>
      </c>
      <c r="N1509" t="s">
        <v>48</v>
      </c>
      <c r="O1509">
        <v>3</v>
      </c>
      <c r="P1509" t="str" cm="1">
        <f t="array" ref="P1509">_xlfn.IFS(C1509&lt;25,"18-24", C1509&lt;=35,"25-35", C1509&lt;=50,"36-50",TRUE,"50+")</f>
        <v>18-24</v>
      </c>
      <c r="Q1509" t="str">
        <f t="shared" si="161"/>
        <v>new</v>
      </c>
      <c r="R1509" t="str">
        <f t="shared" si="162"/>
        <v>high value</v>
      </c>
      <c r="S1509" t="str">
        <f t="shared" si="163"/>
        <v>medium</v>
      </c>
      <c r="T1509" t="str">
        <f t="shared" si="164"/>
        <v>Feb</v>
      </c>
      <c r="U1509">
        <f t="shared" si="165"/>
        <v>2023</v>
      </c>
      <c r="V1509" t="str">
        <f t="shared" si="166"/>
        <v>10-15</v>
      </c>
      <c r="W1509" t="str">
        <f t="shared" si="167"/>
        <v>Slow</v>
      </c>
    </row>
    <row r="1510" spans="1:23" x14ac:dyDescent="0.3">
      <c r="A1510">
        <v>601509</v>
      </c>
      <c r="B1510">
        <v>35587</v>
      </c>
      <c r="C1510">
        <v>60</v>
      </c>
      <c r="D1510" t="s">
        <v>7</v>
      </c>
      <c r="E1510" t="s">
        <v>13</v>
      </c>
      <c r="F1510" t="s">
        <v>28</v>
      </c>
      <c r="G1510" t="s">
        <v>21</v>
      </c>
      <c r="H1510" s="1">
        <v>45630</v>
      </c>
      <c r="I1510" t="s">
        <v>33</v>
      </c>
      <c r="J1510">
        <v>24</v>
      </c>
      <c r="K1510">
        <v>6.7</v>
      </c>
      <c r="L1510">
        <v>790.22</v>
      </c>
      <c r="M1510">
        <v>26.36</v>
      </c>
      <c r="N1510" t="s">
        <v>50</v>
      </c>
      <c r="O1510">
        <v>5</v>
      </c>
      <c r="P1510" t="str" cm="1">
        <f t="array" ref="P1510">_xlfn.IFS(C1510&lt;25,"18-24", C1510&lt;=35,"25-35", C1510&lt;=50,"36-50",TRUE,"50+")</f>
        <v>50+</v>
      </c>
      <c r="Q1510" t="str">
        <f t="shared" si="161"/>
        <v>new</v>
      </c>
      <c r="R1510" t="str">
        <f t="shared" si="162"/>
        <v>high value</v>
      </c>
      <c r="S1510" t="str">
        <f t="shared" si="163"/>
        <v>High</v>
      </c>
      <c r="T1510" t="str">
        <f t="shared" si="164"/>
        <v>Dec</v>
      </c>
      <c r="U1510">
        <f t="shared" si="165"/>
        <v>2024</v>
      </c>
      <c r="V1510" t="str">
        <f t="shared" si="166"/>
        <v>5-10</v>
      </c>
      <c r="W1510" t="str">
        <f t="shared" si="167"/>
        <v>Fast</v>
      </c>
    </row>
    <row r="1511" spans="1:23" x14ac:dyDescent="0.3">
      <c r="A1511">
        <v>601510</v>
      </c>
      <c r="B1511">
        <v>68163</v>
      </c>
      <c r="C1511">
        <v>28</v>
      </c>
      <c r="D1511" t="s">
        <v>7</v>
      </c>
      <c r="E1511" t="s">
        <v>8</v>
      </c>
      <c r="F1511" t="s">
        <v>26</v>
      </c>
      <c r="G1511" t="s">
        <v>31</v>
      </c>
      <c r="H1511" s="1">
        <v>45335</v>
      </c>
      <c r="I1511" t="s">
        <v>34</v>
      </c>
      <c r="J1511">
        <v>28</v>
      </c>
      <c r="K1511">
        <v>5.4</v>
      </c>
      <c r="L1511">
        <v>1361.61</v>
      </c>
      <c r="M1511">
        <v>115.47</v>
      </c>
      <c r="N1511" t="s">
        <v>49</v>
      </c>
      <c r="O1511">
        <v>3</v>
      </c>
      <c r="P1511" t="str" cm="1">
        <f t="array" ref="P1511">_xlfn.IFS(C1511&lt;25,"18-24", C1511&lt;=35,"25-35", C1511&lt;=50,"36-50",TRUE,"50+")</f>
        <v>25-35</v>
      </c>
      <c r="Q1511" t="str">
        <f t="shared" si="161"/>
        <v>new</v>
      </c>
      <c r="R1511" t="str">
        <f t="shared" si="162"/>
        <v>high value</v>
      </c>
      <c r="S1511" t="str">
        <f t="shared" si="163"/>
        <v>medium</v>
      </c>
      <c r="T1511" t="str">
        <f t="shared" si="164"/>
        <v>Feb</v>
      </c>
      <c r="U1511">
        <f t="shared" si="165"/>
        <v>2024</v>
      </c>
      <c r="V1511" t="str">
        <f t="shared" si="166"/>
        <v>5-10</v>
      </c>
      <c r="W1511" t="str">
        <f t="shared" si="167"/>
        <v>Fast</v>
      </c>
    </row>
    <row r="1512" spans="1:23" x14ac:dyDescent="0.3">
      <c r="A1512">
        <v>601511</v>
      </c>
      <c r="B1512">
        <v>73692</v>
      </c>
      <c r="C1512">
        <v>33</v>
      </c>
      <c r="D1512" t="s">
        <v>4</v>
      </c>
      <c r="E1512" t="s">
        <v>13</v>
      </c>
      <c r="F1512" t="s">
        <v>24</v>
      </c>
      <c r="G1512" t="s">
        <v>27</v>
      </c>
      <c r="H1512" s="1">
        <v>45521</v>
      </c>
      <c r="I1512" t="s">
        <v>34</v>
      </c>
      <c r="J1512">
        <v>58</v>
      </c>
      <c r="K1512">
        <v>8.6999999999999993</v>
      </c>
      <c r="L1512">
        <v>468.14</v>
      </c>
      <c r="M1512">
        <v>100.48</v>
      </c>
      <c r="N1512" t="s">
        <v>48</v>
      </c>
      <c r="O1512">
        <v>5</v>
      </c>
      <c r="P1512" t="str" cm="1">
        <f t="array" ref="P1512">_xlfn.IFS(C1512&lt;25,"18-24", C1512&lt;=35,"25-35", C1512&lt;=50,"36-50",TRUE,"50+")</f>
        <v>25-35</v>
      </c>
      <c r="Q1512" t="str">
        <f t="shared" si="161"/>
        <v>new</v>
      </c>
      <c r="R1512" t="str">
        <f t="shared" si="162"/>
        <v>medium</v>
      </c>
      <c r="S1512" t="str">
        <f t="shared" si="163"/>
        <v>High</v>
      </c>
      <c r="T1512" t="str">
        <f t="shared" si="164"/>
        <v>Aug</v>
      </c>
      <c r="U1512">
        <f t="shared" si="165"/>
        <v>2024</v>
      </c>
      <c r="V1512" t="str">
        <f t="shared" si="166"/>
        <v>5-10</v>
      </c>
      <c r="W1512" t="str">
        <f t="shared" si="167"/>
        <v>Slow</v>
      </c>
    </row>
    <row r="1513" spans="1:23" x14ac:dyDescent="0.3">
      <c r="A1513">
        <v>601512</v>
      </c>
      <c r="B1513">
        <v>49703</v>
      </c>
      <c r="C1513">
        <v>52</v>
      </c>
      <c r="D1513" t="s">
        <v>4</v>
      </c>
      <c r="E1513" t="s">
        <v>8</v>
      </c>
      <c r="F1513" t="s">
        <v>22</v>
      </c>
      <c r="G1513" t="s">
        <v>31</v>
      </c>
      <c r="H1513" s="1">
        <v>44600</v>
      </c>
      <c r="I1513" t="s">
        <v>34</v>
      </c>
      <c r="J1513">
        <v>48</v>
      </c>
      <c r="K1513">
        <v>1.3</v>
      </c>
      <c r="L1513">
        <v>280.17</v>
      </c>
      <c r="M1513">
        <v>30.6</v>
      </c>
      <c r="N1513" t="s">
        <v>50</v>
      </c>
      <c r="O1513">
        <v>1</v>
      </c>
      <c r="P1513" t="str" cm="1">
        <f t="array" ref="P1513">_xlfn.IFS(C1513&lt;25,"18-24", C1513&lt;=35,"25-35", C1513&lt;=50,"36-50",TRUE,"50+")</f>
        <v>50+</v>
      </c>
      <c r="Q1513" t="str">
        <f t="shared" si="161"/>
        <v>new</v>
      </c>
      <c r="R1513" t="str">
        <f t="shared" si="162"/>
        <v>medium</v>
      </c>
      <c r="S1513" t="str">
        <f t="shared" si="163"/>
        <v>Low</v>
      </c>
      <c r="T1513" t="str">
        <f t="shared" si="164"/>
        <v>Feb</v>
      </c>
      <c r="U1513">
        <f t="shared" si="165"/>
        <v>2022</v>
      </c>
      <c r="V1513" t="str">
        <f t="shared" si="166"/>
        <v>0-5</v>
      </c>
      <c r="W1513" t="str">
        <f t="shared" si="167"/>
        <v>Slow</v>
      </c>
    </row>
    <row r="1514" spans="1:23" x14ac:dyDescent="0.3">
      <c r="A1514">
        <v>601513</v>
      </c>
      <c r="B1514">
        <v>49867</v>
      </c>
      <c r="C1514">
        <v>52</v>
      </c>
      <c r="D1514" t="s">
        <v>4</v>
      </c>
      <c r="E1514" t="s">
        <v>11</v>
      </c>
      <c r="F1514" t="s">
        <v>22</v>
      </c>
      <c r="G1514" t="s">
        <v>27</v>
      </c>
      <c r="H1514" s="1">
        <v>45383</v>
      </c>
      <c r="I1514" t="s">
        <v>34</v>
      </c>
      <c r="J1514">
        <v>31</v>
      </c>
      <c r="K1514">
        <v>5.0999999999999996</v>
      </c>
      <c r="L1514">
        <v>349.51</v>
      </c>
      <c r="M1514">
        <v>38.340000000000003</v>
      </c>
      <c r="N1514" t="s">
        <v>50</v>
      </c>
      <c r="O1514">
        <v>3</v>
      </c>
      <c r="P1514" t="str" cm="1">
        <f t="array" ref="P1514">_xlfn.IFS(C1514&lt;25,"18-24", C1514&lt;=35,"25-35", C1514&lt;=50,"36-50",TRUE,"50+")</f>
        <v>50+</v>
      </c>
      <c r="Q1514" t="str">
        <f t="shared" si="161"/>
        <v>new</v>
      </c>
      <c r="R1514" t="str">
        <f t="shared" si="162"/>
        <v>medium</v>
      </c>
      <c r="S1514" t="str">
        <f t="shared" si="163"/>
        <v>medium</v>
      </c>
      <c r="T1514" t="str">
        <f t="shared" si="164"/>
        <v>Apr</v>
      </c>
      <c r="U1514">
        <f t="shared" si="165"/>
        <v>2024</v>
      </c>
      <c r="V1514" t="str">
        <f t="shared" si="166"/>
        <v>5-10</v>
      </c>
      <c r="W1514" t="str">
        <f t="shared" si="167"/>
        <v>Medium</v>
      </c>
    </row>
    <row r="1515" spans="1:23" x14ac:dyDescent="0.3">
      <c r="A1515">
        <v>601514</v>
      </c>
      <c r="B1515">
        <v>50581</v>
      </c>
      <c r="C1515">
        <v>52</v>
      </c>
      <c r="D1515" t="s">
        <v>7</v>
      </c>
      <c r="E1515" t="s">
        <v>15</v>
      </c>
      <c r="F1515" t="s">
        <v>32</v>
      </c>
      <c r="G1515" t="s">
        <v>27</v>
      </c>
      <c r="H1515" s="1">
        <v>44870</v>
      </c>
      <c r="I1515" t="s">
        <v>33</v>
      </c>
      <c r="J1515">
        <v>33</v>
      </c>
      <c r="K1515">
        <v>8.1</v>
      </c>
      <c r="L1515">
        <v>1333.25</v>
      </c>
      <c r="M1515">
        <v>104.65</v>
      </c>
      <c r="N1515" t="s">
        <v>48</v>
      </c>
      <c r="O1515">
        <v>5</v>
      </c>
      <c r="P1515" t="str" cm="1">
        <f t="array" ref="P1515">_xlfn.IFS(C1515&lt;25,"18-24", C1515&lt;=35,"25-35", C1515&lt;=50,"36-50",TRUE,"50+")</f>
        <v>50+</v>
      </c>
      <c r="Q1515" t="str">
        <f t="shared" si="161"/>
        <v>new</v>
      </c>
      <c r="R1515" t="str">
        <f t="shared" si="162"/>
        <v>high value</v>
      </c>
      <c r="S1515" t="str">
        <f t="shared" si="163"/>
        <v>High</v>
      </c>
      <c r="T1515" t="str">
        <f t="shared" si="164"/>
        <v>Nov</v>
      </c>
      <c r="U1515">
        <f t="shared" si="165"/>
        <v>2022</v>
      </c>
      <c r="V1515" t="str">
        <f t="shared" si="166"/>
        <v>5-10</v>
      </c>
      <c r="W1515" t="str">
        <f t="shared" si="167"/>
        <v>Medium</v>
      </c>
    </row>
    <row r="1516" spans="1:23" x14ac:dyDescent="0.3">
      <c r="A1516">
        <v>601515</v>
      </c>
      <c r="B1516">
        <v>73701</v>
      </c>
      <c r="C1516">
        <v>56</v>
      </c>
      <c r="D1516" t="s">
        <v>7</v>
      </c>
      <c r="E1516" t="s">
        <v>15</v>
      </c>
      <c r="F1516" t="s">
        <v>32</v>
      </c>
      <c r="G1516" t="s">
        <v>23</v>
      </c>
      <c r="H1516" s="1">
        <v>44763</v>
      </c>
      <c r="I1516" t="s">
        <v>33</v>
      </c>
      <c r="J1516">
        <v>53</v>
      </c>
      <c r="K1516">
        <v>13.2</v>
      </c>
      <c r="L1516">
        <v>519.34</v>
      </c>
      <c r="M1516">
        <v>74.98</v>
      </c>
      <c r="N1516" t="s">
        <v>50</v>
      </c>
      <c r="O1516">
        <v>4</v>
      </c>
      <c r="P1516" t="str" cm="1">
        <f t="array" ref="P1516">_xlfn.IFS(C1516&lt;25,"18-24", C1516&lt;=35,"25-35", C1516&lt;=50,"36-50",TRUE,"50+")</f>
        <v>50+</v>
      </c>
      <c r="Q1516" t="str">
        <f t="shared" si="161"/>
        <v>new</v>
      </c>
      <c r="R1516" t="str">
        <f t="shared" si="162"/>
        <v>high value</v>
      </c>
      <c r="S1516" t="str">
        <f t="shared" si="163"/>
        <v>medium</v>
      </c>
      <c r="T1516" t="str">
        <f t="shared" si="164"/>
        <v>Jul</v>
      </c>
      <c r="U1516">
        <f t="shared" si="165"/>
        <v>2022</v>
      </c>
      <c r="V1516" t="str">
        <f t="shared" si="166"/>
        <v>10-15</v>
      </c>
      <c r="W1516" t="str">
        <f t="shared" si="167"/>
        <v>Slow</v>
      </c>
    </row>
    <row r="1517" spans="1:23" x14ac:dyDescent="0.3">
      <c r="A1517">
        <v>601516</v>
      </c>
      <c r="B1517">
        <v>48533</v>
      </c>
      <c r="C1517">
        <v>29</v>
      </c>
      <c r="D1517" t="s">
        <v>4</v>
      </c>
      <c r="E1517" t="s">
        <v>5</v>
      </c>
      <c r="F1517" t="s">
        <v>30</v>
      </c>
      <c r="G1517" t="s">
        <v>27</v>
      </c>
      <c r="H1517" s="1">
        <v>44826</v>
      </c>
      <c r="I1517" t="s">
        <v>33</v>
      </c>
      <c r="J1517">
        <v>22</v>
      </c>
      <c r="K1517">
        <v>3.6</v>
      </c>
      <c r="L1517">
        <v>866.8</v>
      </c>
      <c r="M1517">
        <v>90.69</v>
      </c>
      <c r="N1517" t="s">
        <v>47</v>
      </c>
      <c r="O1517">
        <v>1</v>
      </c>
      <c r="P1517" t="str" cm="1">
        <f t="array" ref="P1517">_xlfn.IFS(C1517&lt;25,"18-24", C1517&lt;=35,"25-35", C1517&lt;=50,"36-50",TRUE,"50+")</f>
        <v>25-35</v>
      </c>
      <c r="Q1517" t="str">
        <f t="shared" si="161"/>
        <v>new</v>
      </c>
      <c r="R1517" t="str">
        <f t="shared" si="162"/>
        <v>high value</v>
      </c>
      <c r="S1517" t="str">
        <f t="shared" si="163"/>
        <v>Low</v>
      </c>
      <c r="T1517" t="str">
        <f t="shared" si="164"/>
        <v>Sep</v>
      </c>
      <c r="U1517">
        <f t="shared" si="165"/>
        <v>2022</v>
      </c>
      <c r="V1517" t="str">
        <f t="shared" si="166"/>
        <v>0-5</v>
      </c>
      <c r="W1517" t="str">
        <f t="shared" si="167"/>
        <v>Fast</v>
      </c>
    </row>
    <row r="1518" spans="1:23" x14ac:dyDescent="0.3">
      <c r="A1518">
        <v>601517</v>
      </c>
      <c r="B1518">
        <v>58744</v>
      </c>
      <c r="C1518">
        <v>24</v>
      </c>
      <c r="D1518" t="s">
        <v>7</v>
      </c>
      <c r="E1518" t="s">
        <v>15</v>
      </c>
      <c r="F1518" t="s">
        <v>19</v>
      </c>
      <c r="G1518" t="s">
        <v>31</v>
      </c>
      <c r="H1518" s="1">
        <v>45144</v>
      </c>
      <c r="I1518" t="s">
        <v>33</v>
      </c>
      <c r="J1518">
        <v>81</v>
      </c>
      <c r="K1518">
        <v>10.199999999999999</v>
      </c>
      <c r="L1518">
        <v>552.12</v>
      </c>
      <c r="M1518">
        <v>72.94</v>
      </c>
      <c r="N1518" t="s">
        <v>49</v>
      </c>
      <c r="O1518">
        <v>1</v>
      </c>
      <c r="P1518" t="str" cm="1">
        <f t="array" ref="P1518">_xlfn.IFS(C1518&lt;25,"18-24", C1518&lt;=35,"25-35", C1518&lt;=50,"36-50",TRUE,"50+")</f>
        <v>18-24</v>
      </c>
      <c r="Q1518" t="str">
        <f t="shared" si="161"/>
        <v>new</v>
      </c>
      <c r="R1518" t="str">
        <f t="shared" si="162"/>
        <v>high value</v>
      </c>
      <c r="S1518" t="str">
        <f t="shared" si="163"/>
        <v>Low</v>
      </c>
      <c r="T1518" t="str">
        <f t="shared" si="164"/>
        <v>Aug</v>
      </c>
      <c r="U1518">
        <f t="shared" si="165"/>
        <v>2023</v>
      </c>
      <c r="V1518" t="str">
        <f t="shared" si="166"/>
        <v>10-15</v>
      </c>
      <c r="W1518" t="str">
        <f t="shared" si="167"/>
        <v>Slow</v>
      </c>
    </row>
    <row r="1519" spans="1:23" x14ac:dyDescent="0.3">
      <c r="A1519">
        <v>601518</v>
      </c>
      <c r="B1519">
        <v>56373</v>
      </c>
      <c r="C1519">
        <v>24</v>
      </c>
      <c r="D1519" t="s">
        <v>4</v>
      </c>
      <c r="E1519" t="s">
        <v>5</v>
      </c>
      <c r="F1519" t="s">
        <v>19</v>
      </c>
      <c r="G1519" t="s">
        <v>29</v>
      </c>
      <c r="H1519" s="1">
        <v>45300</v>
      </c>
      <c r="I1519" t="s">
        <v>33</v>
      </c>
      <c r="J1519">
        <v>47</v>
      </c>
      <c r="K1519">
        <v>3.8</v>
      </c>
      <c r="L1519">
        <v>779.51</v>
      </c>
      <c r="M1519">
        <v>103.48</v>
      </c>
      <c r="N1519" t="s">
        <v>48</v>
      </c>
      <c r="O1519">
        <v>2</v>
      </c>
      <c r="P1519" t="str" cm="1">
        <f t="array" ref="P1519">_xlfn.IFS(C1519&lt;25,"18-24", C1519&lt;=35,"25-35", C1519&lt;=50,"36-50",TRUE,"50+")</f>
        <v>18-24</v>
      </c>
      <c r="Q1519" t="str">
        <f t="shared" si="161"/>
        <v>new</v>
      </c>
      <c r="R1519" t="str">
        <f t="shared" si="162"/>
        <v>high value</v>
      </c>
      <c r="S1519" t="str">
        <f t="shared" si="163"/>
        <v>Low</v>
      </c>
      <c r="T1519" t="str">
        <f t="shared" si="164"/>
        <v>Jan</v>
      </c>
      <c r="U1519">
        <f t="shared" si="165"/>
        <v>2024</v>
      </c>
      <c r="V1519" t="str">
        <f t="shared" si="166"/>
        <v>0-5</v>
      </c>
      <c r="W1519" t="str">
        <f t="shared" si="167"/>
        <v>Slow</v>
      </c>
    </row>
    <row r="1520" spans="1:23" x14ac:dyDescent="0.3">
      <c r="A1520">
        <v>601519</v>
      </c>
      <c r="B1520">
        <v>78583</v>
      </c>
      <c r="C1520">
        <v>64</v>
      </c>
      <c r="D1520" t="s">
        <v>7</v>
      </c>
      <c r="E1520" t="s">
        <v>8</v>
      </c>
      <c r="F1520" t="s">
        <v>19</v>
      </c>
      <c r="G1520" t="s">
        <v>29</v>
      </c>
      <c r="H1520" s="1">
        <v>45580</v>
      </c>
      <c r="I1520" t="s">
        <v>34</v>
      </c>
      <c r="J1520">
        <v>53</v>
      </c>
      <c r="K1520">
        <v>13.7</v>
      </c>
      <c r="L1520">
        <v>602.29999999999995</v>
      </c>
      <c r="M1520">
        <v>70.709999999999994</v>
      </c>
      <c r="N1520" t="s">
        <v>49</v>
      </c>
      <c r="O1520">
        <v>2</v>
      </c>
      <c r="P1520" t="str" cm="1">
        <f t="array" ref="P1520">_xlfn.IFS(C1520&lt;25,"18-24", C1520&lt;=35,"25-35", C1520&lt;=50,"36-50",TRUE,"50+")</f>
        <v>50+</v>
      </c>
      <c r="Q1520" t="str">
        <f t="shared" si="161"/>
        <v>new</v>
      </c>
      <c r="R1520" t="str">
        <f t="shared" si="162"/>
        <v>high value</v>
      </c>
      <c r="S1520" t="str">
        <f t="shared" si="163"/>
        <v>Low</v>
      </c>
      <c r="T1520" t="str">
        <f t="shared" si="164"/>
        <v>Oct</v>
      </c>
      <c r="U1520">
        <f t="shared" si="165"/>
        <v>2024</v>
      </c>
      <c r="V1520" t="str">
        <f t="shared" si="166"/>
        <v>10-15</v>
      </c>
      <c r="W1520" t="str">
        <f t="shared" si="167"/>
        <v>Slow</v>
      </c>
    </row>
    <row r="1521" spans="1:23" x14ac:dyDescent="0.3">
      <c r="A1521">
        <v>601520</v>
      </c>
      <c r="B1521">
        <v>44500</v>
      </c>
      <c r="C1521">
        <v>24</v>
      </c>
      <c r="D1521" t="s">
        <v>7</v>
      </c>
      <c r="E1521" t="s">
        <v>11</v>
      </c>
      <c r="F1521" t="s">
        <v>19</v>
      </c>
      <c r="G1521" t="s">
        <v>25</v>
      </c>
      <c r="H1521" s="1">
        <v>45395</v>
      </c>
      <c r="I1521" t="s">
        <v>33</v>
      </c>
      <c r="J1521">
        <v>48</v>
      </c>
      <c r="K1521">
        <v>10.4</v>
      </c>
      <c r="L1521">
        <v>1341.05</v>
      </c>
      <c r="M1521">
        <v>66.78</v>
      </c>
      <c r="N1521" t="s">
        <v>49</v>
      </c>
      <c r="O1521">
        <v>4</v>
      </c>
      <c r="P1521" t="str" cm="1">
        <f t="array" ref="P1521">_xlfn.IFS(C1521&lt;25,"18-24", C1521&lt;=35,"25-35", C1521&lt;=50,"36-50",TRUE,"50+")</f>
        <v>18-24</v>
      </c>
      <c r="Q1521" t="str">
        <f t="shared" si="161"/>
        <v>repeat</v>
      </c>
      <c r="R1521" t="str">
        <f t="shared" si="162"/>
        <v>high value</v>
      </c>
      <c r="S1521" t="str">
        <f t="shared" si="163"/>
        <v>medium</v>
      </c>
      <c r="T1521" t="str">
        <f t="shared" si="164"/>
        <v>Apr</v>
      </c>
      <c r="U1521">
        <f t="shared" si="165"/>
        <v>2024</v>
      </c>
      <c r="V1521" t="str">
        <f t="shared" si="166"/>
        <v>10-15</v>
      </c>
      <c r="W1521" t="str">
        <f t="shared" si="167"/>
        <v>Slow</v>
      </c>
    </row>
    <row r="1522" spans="1:23" x14ac:dyDescent="0.3">
      <c r="A1522">
        <v>601521</v>
      </c>
      <c r="B1522">
        <v>16783</v>
      </c>
      <c r="C1522">
        <v>35</v>
      </c>
      <c r="D1522" t="s">
        <v>7</v>
      </c>
      <c r="E1522" t="s">
        <v>15</v>
      </c>
      <c r="F1522" t="s">
        <v>32</v>
      </c>
      <c r="G1522" t="s">
        <v>31</v>
      </c>
      <c r="H1522" s="1">
        <v>45173</v>
      </c>
      <c r="I1522" t="s">
        <v>34</v>
      </c>
      <c r="J1522">
        <v>42</v>
      </c>
      <c r="K1522">
        <v>7.1</v>
      </c>
      <c r="L1522">
        <v>974.35</v>
      </c>
      <c r="M1522">
        <v>108.55</v>
      </c>
      <c r="N1522" t="s">
        <v>48</v>
      </c>
      <c r="O1522">
        <v>4</v>
      </c>
      <c r="P1522" t="str" cm="1">
        <f t="array" ref="P1522">_xlfn.IFS(C1522&lt;25,"18-24", C1522&lt;=35,"25-35", C1522&lt;=50,"36-50",TRUE,"50+")</f>
        <v>25-35</v>
      </c>
      <c r="Q1522" t="str">
        <f t="shared" si="161"/>
        <v>repeat</v>
      </c>
      <c r="R1522" t="str">
        <f t="shared" si="162"/>
        <v>high value</v>
      </c>
      <c r="S1522" t="str">
        <f t="shared" si="163"/>
        <v>medium</v>
      </c>
      <c r="T1522" t="str">
        <f t="shared" si="164"/>
        <v>Sep</v>
      </c>
      <c r="U1522">
        <f t="shared" si="165"/>
        <v>2023</v>
      </c>
      <c r="V1522" t="str">
        <f t="shared" si="166"/>
        <v>5-10</v>
      </c>
      <c r="W1522" t="str">
        <f t="shared" si="167"/>
        <v>Medium</v>
      </c>
    </row>
    <row r="1523" spans="1:23" x14ac:dyDescent="0.3">
      <c r="A1523">
        <v>601522</v>
      </c>
      <c r="B1523">
        <v>24172</v>
      </c>
      <c r="C1523">
        <v>63</v>
      </c>
      <c r="D1523" t="s">
        <v>7</v>
      </c>
      <c r="E1523" t="s">
        <v>8</v>
      </c>
      <c r="F1523" t="s">
        <v>28</v>
      </c>
      <c r="G1523" t="s">
        <v>25</v>
      </c>
      <c r="H1523" s="1">
        <v>44990</v>
      </c>
      <c r="I1523" t="s">
        <v>34</v>
      </c>
      <c r="J1523">
        <v>66</v>
      </c>
      <c r="K1523">
        <v>13.3</v>
      </c>
      <c r="L1523">
        <v>231.15</v>
      </c>
      <c r="M1523">
        <v>40.450000000000003</v>
      </c>
      <c r="N1523" t="s">
        <v>49</v>
      </c>
      <c r="O1523">
        <v>2</v>
      </c>
      <c r="P1523" t="str" cm="1">
        <f t="array" ref="P1523">_xlfn.IFS(C1523&lt;25,"18-24", C1523&lt;=35,"25-35", C1523&lt;=50,"36-50",TRUE,"50+")</f>
        <v>50+</v>
      </c>
      <c r="Q1523" t="str">
        <f t="shared" si="161"/>
        <v>new</v>
      </c>
      <c r="R1523" t="str">
        <f t="shared" si="162"/>
        <v>low</v>
      </c>
      <c r="S1523" t="str">
        <f t="shared" si="163"/>
        <v>Low</v>
      </c>
      <c r="T1523" t="str">
        <f t="shared" si="164"/>
        <v>Mar</v>
      </c>
      <c r="U1523">
        <f t="shared" si="165"/>
        <v>2023</v>
      </c>
      <c r="V1523" t="str">
        <f t="shared" si="166"/>
        <v>10-15</v>
      </c>
      <c r="W1523" t="str">
        <f t="shared" si="167"/>
        <v>Slow</v>
      </c>
    </row>
    <row r="1524" spans="1:23" x14ac:dyDescent="0.3">
      <c r="A1524">
        <v>601523</v>
      </c>
      <c r="B1524">
        <v>38733</v>
      </c>
      <c r="C1524">
        <v>25</v>
      </c>
      <c r="D1524" t="s">
        <v>4</v>
      </c>
      <c r="E1524" t="s">
        <v>5</v>
      </c>
      <c r="F1524" t="s">
        <v>28</v>
      </c>
      <c r="G1524" t="s">
        <v>21</v>
      </c>
      <c r="H1524" s="1">
        <v>45164</v>
      </c>
      <c r="I1524" t="s">
        <v>34</v>
      </c>
      <c r="J1524">
        <v>70</v>
      </c>
      <c r="K1524">
        <v>15</v>
      </c>
      <c r="L1524">
        <v>930.55</v>
      </c>
      <c r="M1524">
        <v>36.97</v>
      </c>
      <c r="N1524" t="s">
        <v>48</v>
      </c>
      <c r="O1524">
        <v>1</v>
      </c>
      <c r="P1524" t="str" cm="1">
        <f t="array" ref="P1524">_xlfn.IFS(C1524&lt;25,"18-24", C1524&lt;=35,"25-35", C1524&lt;=50,"36-50",TRUE,"50+")</f>
        <v>25-35</v>
      </c>
      <c r="Q1524" t="str">
        <f t="shared" si="161"/>
        <v>new</v>
      </c>
      <c r="R1524" t="str">
        <f t="shared" si="162"/>
        <v>high value</v>
      </c>
      <c r="S1524" t="str">
        <f t="shared" si="163"/>
        <v>Low</v>
      </c>
      <c r="T1524" t="str">
        <f t="shared" si="164"/>
        <v>Aug</v>
      </c>
      <c r="U1524">
        <f t="shared" si="165"/>
        <v>2023</v>
      </c>
      <c r="V1524" t="str">
        <f t="shared" si="166"/>
        <v>10-15</v>
      </c>
      <c r="W1524" t="str">
        <f t="shared" si="167"/>
        <v>Slow</v>
      </c>
    </row>
    <row r="1525" spans="1:23" x14ac:dyDescent="0.3">
      <c r="A1525">
        <v>601524</v>
      </c>
      <c r="B1525">
        <v>33988</v>
      </c>
      <c r="C1525">
        <v>57</v>
      </c>
      <c r="D1525" t="s">
        <v>7</v>
      </c>
      <c r="E1525" t="s">
        <v>5</v>
      </c>
      <c r="F1525" t="s">
        <v>30</v>
      </c>
      <c r="G1525" t="s">
        <v>23</v>
      </c>
      <c r="H1525" s="1">
        <v>45398</v>
      </c>
      <c r="I1525" t="s">
        <v>33</v>
      </c>
      <c r="J1525">
        <v>22</v>
      </c>
      <c r="K1525">
        <v>8.3000000000000007</v>
      </c>
      <c r="L1525">
        <v>874.86</v>
      </c>
      <c r="M1525">
        <v>70.010000000000005</v>
      </c>
      <c r="N1525" t="s">
        <v>49</v>
      </c>
      <c r="O1525">
        <v>1</v>
      </c>
      <c r="P1525" t="str" cm="1">
        <f t="array" ref="P1525">_xlfn.IFS(C1525&lt;25,"18-24", C1525&lt;=35,"25-35", C1525&lt;=50,"36-50",TRUE,"50+")</f>
        <v>50+</v>
      </c>
      <c r="Q1525" t="str">
        <f t="shared" si="161"/>
        <v>new</v>
      </c>
      <c r="R1525" t="str">
        <f t="shared" si="162"/>
        <v>high value</v>
      </c>
      <c r="S1525" t="str">
        <f t="shared" si="163"/>
        <v>Low</v>
      </c>
      <c r="T1525" t="str">
        <f t="shared" si="164"/>
        <v>Apr</v>
      </c>
      <c r="U1525">
        <f t="shared" si="165"/>
        <v>2024</v>
      </c>
      <c r="V1525" t="str">
        <f t="shared" si="166"/>
        <v>5-10</v>
      </c>
      <c r="W1525" t="str">
        <f t="shared" si="167"/>
        <v>Fast</v>
      </c>
    </row>
    <row r="1526" spans="1:23" x14ac:dyDescent="0.3">
      <c r="A1526">
        <v>601525</v>
      </c>
      <c r="B1526">
        <v>30089</v>
      </c>
      <c r="C1526">
        <v>31</v>
      </c>
      <c r="D1526" t="s">
        <v>4</v>
      </c>
      <c r="E1526" t="s">
        <v>5</v>
      </c>
      <c r="F1526" t="s">
        <v>28</v>
      </c>
      <c r="G1526" t="s">
        <v>25</v>
      </c>
      <c r="H1526" s="1">
        <v>44956</v>
      </c>
      <c r="I1526" t="s">
        <v>33</v>
      </c>
      <c r="J1526">
        <v>55</v>
      </c>
      <c r="K1526">
        <v>12.9</v>
      </c>
      <c r="L1526">
        <v>437.82</v>
      </c>
      <c r="M1526">
        <v>35.020000000000003</v>
      </c>
      <c r="N1526" t="s">
        <v>47</v>
      </c>
      <c r="O1526">
        <v>1</v>
      </c>
      <c r="P1526" t="str" cm="1">
        <f t="array" ref="P1526">_xlfn.IFS(C1526&lt;25,"18-24", C1526&lt;=35,"25-35", C1526&lt;=50,"36-50",TRUE,"50+")</f>
        <v>25-35</v>
      </c>
      <c r="Q1526" t="str">
        <f t="shared" si="161"/>
        <v>repeat</v>
      </c>
      <c r="R1526" t="str">
        <f t="shared" si="162"/>
        <v>medium</v>
      </c>
      <c r="S1526" t="str">
        <f t="shared" si="163"/>
        <v>Low</v>
      </c>
      <c r="T1526" t="str">
        <f t="shared" si="164"/>
        <v>Jan</v>
      </c>
      <c r="U1526">
        <f t="shared" si="165"/>
        <v>2023</v>
      </c>
      <c r="V1526" t="str">
        <f t="shared" si="166"/>
        <v>10-15</v>
      </c>
      <c r="W1526" t="str">
        <f t="shared" si="167"/>
        <v>Slow</v>
      </c>
    </row>
    <row r="1527" spans="1:23" x14ac:dyDescent="0.3">
      <c r="A1527">
        <v>601526</v>
      </c>
      <c r="B1527">
        <v>97121</v>
      </c>
      <c r="C1527">
        <v>28</v>
      </c>
      <c r="D1527" t="s">
        <v>4</v>
      </c>
      <c r="E1527" t="s">
        <v>13</v>
      </c>
      <c r="F1527" t="s">
        <v>22</v>
      </c>
      <c r="G1527" t="s">
        <v>25</v>
      </c>
      <c r="H1527" s="1">
        <v>44691</v>
      </c>
      <c r="I1527" t="s">
        <v>34</v>
      </c>
      <c r="J1527">
        <v>32</v>
      </c>
      <c r="K1527">
        <v>8.6</v>
      </c>
      <c r="L1527">
        <v>592.39</v>
      </c>
      <c r="M1527">
        <v>108.04</v>
      </c>
      <c r="N1527" t="s">
        <v>50</v>
      </c>
      <c r="O1527">
        <v>1</v>
      </c>
      <c r="P1527" t="str" cm="1">
        <f t="array" ref="P1527">_xlfn.IFS(C1527&lt;25,"18-24", C1527&lt;=35,"25-35", C1527&lt;=50,"36-50",TRUE,"50+")</f>
        <v>25-35</v>
      </c>
      <c r="Q1527" t="str">
        <f t="shared" si="161"/>
        <v>new</v>
      </c>
      <c r="R1527" t="str">
        <f t="shared" si="162"/>
        <v>high value</v>
      </c>
      <c r="S1527" t="str">
        <f t="shared" si="163"/>
        <v>Low</v>
      </c>
      <c r="T1527" t="str">
        <f t="shared" si="164"/>
        <v>May</v>
      </c>
      <c r="U1527">
        <f t="shared" si="165"/>
        <v>2022</v>
      </c>
      <c r="V1527" t="str">
        <f t="shared" si="166"/>
        <v>5-10</v>
      </c>
      <c r="W1527" t="str">
        <f t="shared" si="167"/>
        <v>Medium</v>
      </c>
    </row>
    <row r="1528" spans="1:23" x14ac:dyDescent="0.3">
      <c r="A1528">
        <v>601527</v>
      </c>
      <c r="B1528">
        <v>39318</v>
      </c>
      <c r="C1528">
        <v>39</v>
      </c>
      <c r="D1528" t="s">
        <v>4</v>
      </c>
      <c r="E1528" t="s">
        <v>13</v>
      </c>
      <c r="F1528" t="s">
        <v>18</v>
      </c>
      <c r="G1528" t="s">
        <v>29</v>
      </c>
      <c r="H1528" s="1">
        <v>45046</v>
      </c>
      <c r="I1528" t="s">
        <v>34</v>
      </c>
      <c r="J1528">
        <v>37</v>
      </c>
      <c r="K1528">
        <v>2</v>
      </c>
      <c r="L1528">
        <v>1205.83</v>
      </c>
      <c r="M1528">
        <v>45.51</v>
      </c>
      <c r="N1528" t="s">
        <v>48</v>
      </c>
      <c r="O1528">
        <v>3</v>
      </c>
      <c r="P1528" t="str" cm="1">
        <f t="array" ref="P1528">_xlfn.IFS(C1528&lt;25,"18-24", C1528&lt;=35,"25-35", C1528&lt;=50,"36-50",TRUE,"50+")</f>
        <v>36-50</v>
      </c>
      <c r="Q1528" t="str">
        <f t="shared" si="161"/>
        <v>new</v>
      </c>
      <c r="R1528" t="str">
        <f t="shared" si="162"/>
        <v>high value</v>
      </c>
      <c r="S1528" t="str">
        <f t="shared" si="163"/>
        <v>medium</v>
      </c>
      <c r="T1528" t="str">
        <f t="shared" si="164"/>
        <v>Apr</v>
      </c>
      <c r="U1528">
        <f t="shared" si="165"/>
        <v>2023</v>
      </c>
      <c r="V1528" t="str">
        <f t="shared" si="166"/>
        <v>0-5</v>
      </c>
      <c r="W1528" t="str">
        <f t="shared" si="167"/>
        <v>Medium</v>
      </c>
    </row>
    <row r="1529" spans="1:23" x14ac:dyDescent="0.3">
      <c r="A1529">
        <v>601528</v>
      </c>
      <c r="B1529">
        <v>32900</v>
      </c>
      <c r="C1529">
        <v>28</v>
      </c>
      <c r="D1529" t="s">
        <v>4</v>
      </c>
      <c r="E1529" t="s">
        <v>8</v>
      </c>
      <c r="F1529" t="s">
        <v>19</v>
      </c>
      <c r="G1529" t="s">
        <v>29</v>
      </c>
      <c r="H1529" s="1">
        <v>45021</v>
      </c>
      <c r="I1529" t="s">
        <v>33</v>
      </c>
      <c r="J1529">
        <v>73</v>
      </c>
      <c r="K1529">
        <v>1.6</v>
      </c>
      <c r="L1529">
        <v>506.86</v>
      </c>
      <c r="M1529">
        <v>50.16</v>
      </c>
      <c r="N1529" t="s">
        <v>50</v>
      </c>
      <c r="O1529">
        <v>3</v>
      </c>
      <c r="P1529" t="str" cm="1">
        <f t="array" ref="P1529">_xlfn.IFS(C1529&lt;25,"18-24", C1529&lt;=35,"25-35", C1529&lt;=50,"36-50",TRUE,"50+")</f>
        <v>25-35</v>
      </c>
      <c r="Q1529" t="str">
        <f t="shared" si="161"/>
        <v>new</v>
      </c>
      <c r="R1529" t="str">
        <f t="shared" si="162"/>
        <v>high value</v>
      </c>
      <c r="S1529" t="str">
        <f t="shared" si="163"/>
        <v>medium</v>
      </c>
      <c r="T1529" t="str">
        <f t="shared" si="164"/>
        <v>Apr</v>
      </c>
      <c r="U1529">
        <f t="shared" si="165"/>
        <v>2023</v>
      </c>
      <c r="V1529" t="str">
        <f t="shared" si="166"/>
        <v>0-5</v>
      </c>
      <c r="W1529" t="str">
        <f t="shared" si="167"/>
        <v>Slow</v>
      </c>
    </row>
    <row r="1530" spans="1:23" x14ac:dyDescent="0.3">
      <c r="A1530">
        <v>601529</v>
      </c>
      <c r="B1530">
        <v>65159</v>
      </c>
      <c r="C1530">
        <v>63</v>
      </c>
      <c r="D1530" t="s">
        <v>4</v>
      </c>
      <c r="E1530" t="s">
        <v>5</v>
      </c>
      <c r="F1530" t="s">
        <v>28</v>
      </c>
      <c r="G1530" t="s">
        <v>27</v>
      </c>
      <c r="H1530" s="1">
        <v>45195</v>
      </c>
      <c r="I1530" t="s">
        <v>34</v>
      </c>
      <c r="J1530">
        <v>34</v>
      </c>
      <c r="K1530">
        <v>10.6</v>
      </c>
      <c r="L1530">
        <v>1220.1600000000001</v>
      </c>
      <c r="M1530">
        <v>107.86</v>
      </c>
      <c r="N1530" t="s">
        <v>49</v>
      </c>
      <c r="O1530">
        <v>5</v>
      </c>
      <c r="P1530" t="str" cm="1">
        <f t="array" ref="P1530">_xlfn.IFS(C1530&lt;25,"18-24", C1530&lt;=35,"25-35", C1530&lt;=50,"36-50",TRUE,"50+")</f>
        <v>50+</v>
      </c>
      <c r="Q1530" t="str">
        <f t="shared" si="161"/>
        <v>new</v>
      </c>
      <c r="R1530" t="str">
        <f t="shared" si="162"/>
        <v>high value</v>
      </c>
      <c r="S1530" t="str">
        <f t="shared" si="163"/>
        <v>High</v>
      </c>
      <c r="T1530" t="str">
        <f t="shared" si="164"/>
        <v>Sep</v>
      </c>
      <c r="U1530">
        <f t="shared" si="165"/>
        <v>2023</v>
      </c>
      <c r="V1530" t="str">
        <f t="shared" si="166"/>
        <v>10-15</v>
      </c>
      <c r="W1530" t="str">
        <f t="shared" si="167"/>
        <v>Medium</v>
      </c>
    </row>
    <row r="1531" spans="1:23" x14ac:dyDescent="0.3">
      <c r="A1531">
        <v>601530</v>
      </c>
      <c r="B1531">
        <v>96417</v>
      </c>
      <c r="C1531">
        <v>59</v>
      </c>
      <c r="D1531" t="s">
        <v>7</v>
      </c>
      <c r="E1531" t="s">
        <v>8</v>
      </c>
      <c r="F1531" t="s">
        <v>19</v>
      </c>
      <c r="G1531" t="s">
        <v>25</v>
      </c>
      <c r="H1531" s="1">
        <v>45051</v>
      </c>
      <c r="I1531" t="s">
        <v>33</v>
      </c>
      <c r="J1531">
        <v>76</v>
      </c>
      <c r="K1531">
        <v>1.9</v>
      </c>
      <c r="L1531">
        <v>549.74</v>
      </c>
      <c r="M1531">
        <v>88.06</v>
      </c>
      <c r="N1531" t="s">
        <v>47</v>
      </c>
      <c r="O1531">
        <v>3</v>
      </c>
      <c r="P1531" t="str" cm="1">
        <f t="array" ref="P1531">_xlfn.IFS(C1531&lt;25,"18-24", C1531&lt;=35,"25-35", C1531&lt;=50,"36-50",TRUE,"50+")</f>
        <v>50+</v>
      </c>
      <c r="Q1531" t="str">
        <f t="shared" si="161"/>
        <v>new</v>
      </c>
      <c r="R1531" t="str">
        <f t="shared" si="162"/>
        <v>high value</v>
      </c>
      <c r="S1531" t="str">
        <f t="shared" si="163"/>
        <v>medium</v>
      </c>
      <c r="T1531" t="str">
        <f t="shared" si="164"/>
        <v>May</v>
      </c>
      <c r="U1531">
        <f t="shared" si="165"/>
        <v>2023</v>
      </c>
      <c r="V1531" t="str">
        <f t="shared" si="166"/>
        <v>0-5</v>
      </c>
      <c r="W1531" t="str">
        <f t="shared" si="167"/>
        <v>Slow</v>
      </c>
    </row>
    <row r="1532" spans="1:23" x14ac:dyDescent="0.3">
      <c r="A1532">
        <v>601531</v>
      </c>
      <c r="B1532">
        <v>38432</v>
      </c>
      <c r="C1532">
        <v>31</v>
      </c>
      <c r="D1532" t="s">
        <v>7</v>
      </c>
      <c r="E1532" t="s">
        <v>11</v>
      </c>
      <c r="F1532" t="s">
        <v>19</v>
      </c>
      <c r="G1532" t="s">
        <v>31</v>
      </c>
      <c r="H1532" s="1">
        <v>44598</v>
      </c>
      <c r="I1532" t="s">
        <v>33</v>
      </c>
      <c r="J1532">
        <v>55</v>
      </c>
      <c r="K1532">
        <v>3.7</v>
      </c>
      <c r="L1532">
        <v>878.71</v>
      </c>
      <c r="M1532">
        <v>49.08</v>
      </c>
      <c r="N1532" t="s">
        <v>47</v>
      </c>
      <c r="O1532">
        <v>3</v>
      </c>
      <c r="P1532" t="str" cm="1">
        <f t="array" ref="P1532">_xlfn.IFS(C1532&lt;25,"18-24", C1532&lt;=35,"25-35", C1532&lt;=50,"36-50",TRUE,"50+")</f>
        <v>25-35</v>
      </c>
      <c r="Q1532" t="str">
        <f t="shared" si="161"/>
        <v>new</v>
      </c>
      <c r="R1532" t="str">
        <f t="shared" si="162"/>
        <v>high value</v>
      </c>
      <c r="S1532" t="str">
        <f t="shared" si="163"/>
        <v>medium</v>
      </c>
      <c r="T1532" t="str">
        <f t="shared" si="164"/>
        <v>Feb</v>
      </c>
      <c r="U1532">
        <f t="shared" si="165"/>
        <v>2022</v>
      </c>
      <c r="V1532" t="str">
        <f t="shared" si="166"/>
        <v>0-5</v>
      </c>
      <c r="W1532" t="str">
        <f t="shared" si="167"/>
        <v>Slow</v>
      </c>
    </row>
    <row r="1533" spans="1:23" x14ac:dyDescent="0.3">
      <c r="A1533">
        <v>601532</v>
      </c>
      <c r="B1533">
        <v>18719</v>
      </c>
      <c r="C1533">
        <v>43</v>
      </c>
      <c r="D1533" t="s">
        <v>4</v>
      </c>
      <c r="E1533" t="s">
        <v>13</v>
      </c>
      <c r="F1533" t="s">
        <v>22</v>
      </c>
      <c r="G1533" t="s">
        <v>21</v>
      </c>
      <c r="H1533" s="1">
        <v>44790</v>
      </c>
      <c r="I1533" t="s">
        <v>34</v>
      </c>
      <c r="J1533">
        <v>87</v>
      </c>
      <c r="K1533">
        <v>8.6</v>
      </c>
      <c r="L1533">
        <v>451.12</v>
      </c>
      <c r="M1533">
        <v>101.85</v>
      </c>
      <c r="N1533" t="s">
        <v>50</v>
      </c>
      <c r="O1533">
        <v>2</v>
      </c>
      <c r="P1533" t="str" cm="1">
        <f t="array" ref="P1533">_xlfn.IFS(C1533&lt;25,"18-24", C1533&lt;=35,"25-35", C1533&lt;=50,"36-50",TRUE,"50+")</f>
        <v>36-50</v>
      </c>
      <c r="Q1533" t="str">
        <f t="shared" si="161"/>
        <v>new</v>
      </c>
      <c r="R1533" t="str">
        <f t="shared" si="162"/>
        <v>medium</v>
      </c>
      <c r="S1533" t="str">
        <f t="shared" si="163"/>
        <v>Low</v>
      </c>
      <c r="T1533" t="str">
        <f t="shared" si="164"/>
        <v>Aug</v>
      </c>
      <c r="U1533">
        <f t="shared" si="165"/>
        <v>2022</v>
      </c>
      <c r="V1533" t="str">
        <f t="shared" si="166"/>
        <v>5-10</v>
      </c>
      <c r="W1533" t="str">
        <f t="shared" si="167"/>
        <v>Slow</v>
      </c>
    </row>
    <row r="1534" spans="1:23" x14ac:dyDescent="0.3">
      <c r="A1534">
        <v>601533</v>
      </c>
      <c r="B1534">
        <v>79762</v>
      </c>
      <c r="C1534">
        <v>46</v>
      </c>
      <c r="D1534" t="s">
        <v>7</v>
      </c>
      <c r="E1534" t="s">
        <v>15</v>
      </c>
      <c r="F1534" t="s">
        <v>26</v>
      </c>
      <c r="G1534" t="s">
        <v>25</v>
      </c>
      <c r="H1534" s="1">
        <v>45300</v>
      </c>
      <c r="I1534" t="s">
        <v>33</v>
      </c>
      <c r="J1534">
        <v>41</v>
      </c>
      <c r="K1534">
        <v>13.7</v>
      </c>
      <c r="L1534">
        <v>407.38</v>
      </c>
      <c r="M1534">
        <v>118.85</v>
      </c>
      <c r="N1534" t="s">
        <v>48</v>
      </c>
      <c r="O1534">
        <v>2</v>
      </c>
      <c r="P1534" t="str" cm="1">
        <f t="array" ref="P1534">_xlfn.IFS(C1534&lt;25,"18-24", C1534&lt;=35,"25-35", C1534&lt;=50,"36-50",TRUE,"50+")</f>
        <v>36-50</v>
      </c>
      <c r="Q1534" t="str">
        <f t="shared" si="161"/>
        <v>new</v>
      </c>
      <c r="R1534" t="str">
        <f t="shared" si="162"/>
        <v>medium</v>
      </c>
      <c r="S1534" t="str">
        <f t="shared" si="163"/>
        <v>Low</v>
      </c>
      <c r="T1534" t="str">
        <f t="shared" si="164"/>
        <v>Jan</v>
      </c>
      <c r="U1534">
        <f t="shared" si="165"/>
        <v>2024</v>
      </c>
      <c r="V1534" t="str">
        <f t="shared" si="166"/>
        <v>10-15</v>
      </c>
      <c r="W1534" t="str">
        <f t="shared" si="167"/>
        <v>Medium</v>
      </c>
    </row>
    <row r="1535" spans="1:23" x14ac:dyDescent="0.3">
      <c r="A1535">
        <v>601534</v>
      </c>
      <c r="B1535">
        <v>95837</v>
      </c>
      <c r="C1535">
        <v>37</v>
      </c>
      <c r="D1535" t="s">
        <v>7</v>
      </c>
      <c r="E1535" t="s">
        <v>15</v>
      </c>
      <c r="F1535" t="s">
        <v>26</v>
      </c>
      <c r="G1535" t="s">
        <v>31</v>
      </c>
      <c r="H1535" s="1">
        <v>45166</v>
      </c>
      <c r="I1535" t="s">
        <v>34</v>
      </c>
      <c r="J1535">
        <v>43</v>
      </c>
      <c r="K1535">
        <v>2.9</v>
      </c>
      <c r="L1535">
        <v>1378.74</v>
      </c>
      <c r="M1535">
        <v>75.790000000000006</v>
      </c>
      <c r="N1535" t="s">
        <v>48</v>
      </c>
      <c r="O1535">
        <v>5</v>
      </c>
      <c r="P1535" t="str" cm="1">
        <f t="array" ref="P1535">_xlfn.IFS(C1535&lt;25,"18-24", C1535&lt;=35,"25-35", C1535&lt;=50,"36-50",TRUE,"50+")</f>
        <v>36-50</v>
      </c>
      <c r="Q1535" t="str">
        <f t="shared" si="161"/>
        <v>new</v>
      </c>
      <c r="R1535" t="str">
        <f t="shared" si="162"/>
        <v>high value</v>
      </c>
      <c r="S1535" t="str">
        <f t="shared" si="163"/>
        <v>High</v>
      </c>
      <c r="T1535" t="str">
        <f t="shared" si="164"/>
        <v>Aug</v>
      </c>
      <c r="U1535">
        <f t="shared" si="165"/>
        <v>2023</v>
      </c>
      <c r="V1535" t="str">
        <f t="shared" si="166"/>
        <v>0-5</v>
      </c>
      <c r="W1535" t="str">
        <f t="shared" si="167"/>
        <v>Medium</v>
      </c>
    </row>
    <row r="1536" spans="1:23" x14ac:dyDescent="0.3">
      <c r="A1536">
        <v>601535</v>
      </c>
      <c r="B1536">
        <v>50376</v>
      </c>
      <c r="C1536">
        <v>43</v>
      </c>
      <c r="D1536" t="s">
        <v>7</v>
      </c>
      <c r="E1536" t="s">
        <v>5</v>
      </c>
      <c r="F1536" t="s">
        <v>30</v>
      </c>
      <c r="G1536" t="s">
        <v>23</v>
      </c>
      <c r="H1536" s="1">
        <v>45004</v>
      </c>
      <c r="I1536" t="s">
        <v>34</v>
      </c>
      <c r="J1536">
        <v>28</v>
      </c>
      <c r="K1536">
        <v>7.5</v>
      </c>
      <c r="L1536">
        <v>293.73</v>
      </c>
      <c r="M1536">
        <v>80.239999999999995</v>
      </c>
      <c r="N1536" t="s">
        <v>50</v>
      </c>
      <c r="O1536">
        <v>4</v>
      </c>
      <c r="P1536" t="str" cm="1">
        <f t="array" ref="P1536">_xlfn.IFS(C1536&lt;25,"18-24", C1536&lt;=35,"25-35", C1536&lt;=50,"36-50",TRUE,"50+")</f>
        <v>36-50</v>
      </c>
      <c r="Q1536" t="str">
        <f t="shared" si="161"/>
        <v>repeat</v>
      </c>
      <c r="R1536" t="str">
        <f t="shared" si="162"/>
        <v>medium</v>
      </c>
      <c r="S1536" t="str">
        <f t="shared" si="163"/>
        <v>medium</v>
      </c>
      <c r="T1536" t="str">
        <f t="shared" si="164"/>
        <v>Mar</v>
      </c>
      <c r="U1536">
        <f t="shared" si="165"/>
        <v>2023</v>
      </c>
      <c r="V1536" t="str">
        <f t="shared" si="166"/>
        <v>5-10</v>
      </c>
      <c r="W1536" t="str">
        <f t="shared" si="167"/>
        <v>Fast</v>
      </c>
    </row>
    <row r="1537" spans="1:23" x14ac:dyDescent="0.3">
      <c r="A1537">
        <v>601536</v>
      </c>
      <c r="B1537">
        <v>47400</v>
      </c>
      <c r="C1537">
        <v>57</v>
      </c>
      <c r="D1537" t="s">
        <v>4</v>
      </c>
      <c r="E1537" t="s">
        <v>13</v>
      </c>
      <c r="F1537" t="s">
        <v>22</v>
      </c>
      <c r="G1537" t="s">
        <v>27</v>
      </c>
      <c r="H1537" s="1">
        <v>45241</v>
      </c>
      <c r="I1537" t="s">
        <v>34</v>
      </c>
      <c r="J1537">
        <v>24</v>
      </c>
      <c r="K1537">
        <v>2.5</v>
      </c>
      <c r="L1537">
        <v>1095.4000000000001</v>
      </c>
      <c r="M1537">
        <v>34.33</v>
      </c>
      <c r="N1537" t="s">
        <v>47</v>
      </c>
      <c r="O1537">
        <v>3</v>
      </c>
      <c r="P1537" t="str" cm="1">
        <f t="array" ref="P1537">_xlfn.IFS(C1537&lt;25,"18-24", C1537&lt;=35,"25-35", C1537&lt;=50,"36-50",TRUE,"50+")</f>
        <v>50+</v>
      </c>
      <c r="Q1537" t="str">
        <f t="shared" si="161"/>
        <v>new</v>
      </c>
      <c r="R1537" t="str">
        <f t="shared" si="162"/>
        <v>high value</v>
      </c>
      <c r="S1537" t="str">
        <f t="shared" si="163"/>
        <v>medium</v>
      </c>
      <c r="T1537" t="str">
        <f t="shared" si="164"/>
        <v>Nov</v>
      </c>
      <c r="U1537">
        <f t="shared" si="165"/>
        <v>2023</v>
      </c>
      <c r="V1537" t="str">
        <f t="shared" si="166"/>
        <v>0-5</v>
      </c>
      <c r="W1537" t="str">
        <f t="shared" si="167"/>
        <v>Fast</v>
      </c>
    </row>
    <row r="1538" spans="1:23" x14ac:dyDescent="0.3">
      <c r="A1538">
        <v>601537</v>
      </c>
      <c r="B1538">
        <v>23102</v>
      </c>
      <c r="C1538">
        <v>62</v>
      </c>
      <c r="D1538" t="s">
        <v>7</v>
      </c>
      <c r="E1538" t="s">
        <v>16</v>
      </c>
      <c r="F1538" t="s">
        <v>19</v>
      </c>
      <c r="G1538" t="s">
        <v>27</v>
      </c>
      <c r="H1538" s="1">
        <v>45171</v>
      </c>
      <c r="I1538" t="s">
        <v>34</v>
      </c>
      <c r="J1538">
        <v>60</v>
      </c>
      <c r="K1538">
        <v>12</v>
      </c>
      <c r="L1538">
        <v>1066.8499999999999</v>
      </c>
      <c r="M1538">
        <v>111.97</v>
      </c>
      <c r="N1538" t="s">
        <v>47</v>
      </c>
      <c r="O1538">
        <v>5</v>
      </c>
      <c r="P1538" t="str" cm="1">
        <f t="array" ref="P1538">_xlfn.IFS(C1538&lt;25,"18-24", C1538&lt;=35,"25-35", C1538&lt;=50,"36-50",TRUE,"50+")</f>
        <v>50+</v>
      </c>
      <c r="Q1538" t="str">
        <f t="shared" si="161"/>
        <v>repeat</v>
      </c>
      <c r="R1538" t="str">
        <f t="shared" si="162"/>
        <v>high value</v>
      </c>
      <c r="S1538" t="str">
        <f t="shared" si="163"/>
        <v>High</v>
      </c>
      <c r="T1538" t="str">
        <f t="shared" si="164"/>
        <v>Sep</v>
      </c>
      <c r="U1538">
        <f t="shared" si="165"/>
        <v>2023</v>
      </c>
      <c r="V1538" t="str">
        <f t="shared" si="166"/>
        <v>10-15</v>
      </c>
      <c r="W1538" t="str">
        <f t="shared" si="167"/>
        <v>Slow</v>
      </c>
    </row>
    <row r="1539" spans="1:23" x14ac:dyDescent="0.3">
      <c r="A1539">
        <v>601538</v>
      </c>
      <c r="B1539">
        <v>14780</v>
      </c>
      <c r="C1539">
        <v>44</v>
      </c>
      <c r="D1539" t="s">
        <v>4</v>
      </c>
      <c r="E1539" t="s">
        <v>8</v>
      </c>
      <c r="F1539" t="s">
        <v>19</v>
      </c>
      <c r="G1539" t="s">
        <v>25</v>
      </c>
      <c r="H1539" s="1">
        <v>45636</v>
      </c>
      <c r="I1539" t="s">
        <v>34</v>
      </c>
      <c r="J1539">
        <v>21</v>
      </c>
      <c r="K1539">
        <v>13.4</v>
      </c>
      <c r="L1539">
        <v>1264.19</v>
      </c>
      <c r="M1539">
        <v>30.67</v>
      </c>
      <c r="N1539" t="s">
        <v>47</v>
      </c>
      <c r="O1539">
        <v>4</v>
      </c>
      <c r="P1539" t="str" cm="1">
        <f t="array" ref="P1539">_xlfn.IFS(C1539&lt;25,"18-24", C1539&lt;=35,"25-35", C1539&lt;=50,"36-50",TRUE,"50+")</f>
        <v>36-50</v>
      </c>
      <c r="Q1539" t="str">
        <f t="shared" ref="Q1539:Q1602" si="168">IF(COUNTIF($B:$B,B1539)&gt;1,"repeat","new")</f>
        <v>new</v>
      </c>
      <c r="R1539" t="str">
        <f t="shared" ref="R1539:R1602" si="169">IF(L1539&gt;500,"high value",IF( L1539&gt;250,"medium","low"))</f>
        <v>high value</v>
      </c>
      <c r="S1539" t="str">
        <f t="shared" ref="S1539:S1602" si="170">IF(O1539&lt;=2,"Low",IF(O1539&lt;=4,"medium","High"))</f>
        <v>medium</v>
      </c>
      <c r="T1539" t="str">
        <f t="shared" ref="T1539:T1602" si="171">TEXT(H1539,"MMM")</f>
        <v>Dec</v>
      </c>
      <c r="U1539">
        <f t="shared" ref="U1539:U1602" si="172">YEAR(H1539)</f>
        <v>2024</v>
      </c>
      <c r="V1539" t="str">
        <f t="shared" ref="V1539:V1602" si="173">IF(K1539&lt;=5,"0-5",IF(K1539&lt;=10,"5-10",IF(K1539&lt;=15,"10-15","15+")))</f>
        <v>10-15</v>
      </c>
      <c r="W1539" t="str">
        <f t="shared" ref="W1539:W1602" si="174">IF(J1539&lt;=30,"Fast",IF(J1539&lt;=45,"Medium","Slow"))</f>
        <v>Fast</v>
      </c>
    </row>
    <row r="1540" spans="1:23" x14ac:dyDescent="0.3">
      <c r="A1540">
        <v>601539</v>
      </c>
      <c r="B1540">
        <v>38210</v>
      </c>
      <c r="C1540">
        <v>38</v>
      </c>
      <c r="D1540" t="s">
        <v>7</v>
      </c>
      <c r="E1540" t="s">
        <v>16</v>
      </c>
      <c r="F1540" t="s">
        <v>32</v>
      </c>
      <c r="G1540" t="s">
        <v>31</v>
      </c>
      <c r="H1540" s="1">
        <v>44778</v>
      </c>
      <c r="I1540" t="s">
        <v>33</v>
      </c>
      <c r="J1540">
        <v>84</v>
      </c>
      <c r="K1540">
        <v>12.8</v>
      </c>
      <c r="L1540">
        <v>758.58</v>
      </c>
      <c r="M1540">
        <v>74.959999999999994</v>
      </c>
      <c r="N1540" t="s">
        <v>48</v>
      </c>
      <c r="O1540">
        <v>4</v>
      </c>
      <c r="P1540" t="str" cm="1">
        <f t="array" ref="P1540">_xlfn.IFS(C1540&lt;25,"18-24", C1540&lt;=35,"25-35", C1540&lt;=50,"36-50",TRUE,"50+")</f>
        <v>36-50</v>
      </c>
      <c r="Q1540" t="str">
        <f t="shared" si="168"/>
        <v>repeat</v>
      </c>
      <c r="R1540" t="str">
        <f t="shared" si="169"/>
        <v>high value</v>
      </c>
      <c r="S1540" t="str">
        <f t="shared" si="170"/>
        <v>medium</v>
      </c>
      <c r="T1540" t="str">
        <f t="shared" si="171"/>
        <v>Aug</v>
      </c>
      <c r="U1540">
        <f t="shared" si="172"/>
        <v>2022</v>
      </c>
      <c r="V1540" t="str">
        <f t="shared" si="173"/>
        <v>10-15</v>
      </c>
      <c r="W1540" t="str">
        <f t="shared" si="174"/>
        <v>Slow</v>
      </c>
    </row>
    <row r="1541" spans="1:23" x14ac:dyDescent="0.3">
      <c r="A1541">
        <v>601540</v>
      </c>
      <c r="B1541">
        <v>75800</v>
      </c>
      <c r="C1541">
        <v>26</v>
      </c>
      <c r="D1541" t="s">
        <v>7</v>
      </c>
      <c r="E1541" t="s">
        <v>13</v>
      </c>
      <c r="F1541" t="s">
        <v>30</v>
      </c>
      <c r="G1541" t="s">
        <v>25</v>
      </c>
      <c r="H1541" s="1">
        <v>45550</v>
      </c>
      <c r="I1541" t="s">
        <v>34</v>
      </c>
      <c r="J1541">
        <v>28</v>
      </c>
      <c r="K1541">
        <v>1.6</v>
      </c>
      <c r="L1541">
        <v>1095.24</v>
      </c>
      <c r="M1541">
        <v>107.77</v>
      </c>
      <c r="N1541" t="s">
        <v>50</v>
      </c>
      <c r="O1541">
        <v>3</v>
      </c>
      <c r="P1541" t="str" cm="1">
        <f t="array" ref="P1541">_xlfn.IFS(C1541&lt;25,"18-24", C1541&lt;=35,"25-35", C1541&lt;=50,"36-50",TRUE,"50+")</f>
        <v>25-35</v>
      </c>
      <c r="Q1541" t="str">
        <f t="shared" si="168"/>
        <v>new</v>
      </c>
      <c r="R1541" t="str">
        <f t="shared" si="169"/>
        <v>high value</v>
      </c>
      <c r="S1541" t="str">
        <f t="shared" si="170"/>
        <v>medium</v>
      </c>
      <c r="T1541" t="str">
        <f t="shared" si="171"/>
        <v>Sep</v>
      </c>
      <c r="U1541">
        <f t="shared" si="172"/>
        <v>2024</v>
      </c>
      <c r="V1541" t="str">
        <f t="shared" si="173"/>
        <v>0-5</v>
      </c>
      <c r="W1541" t="str">
        <f t="shared" si="174"/>
        <v>Fast</v>
      </c>
    </row>
    <row r="1542" spans="1:23" x14ac:dyDescent="0.3">
      <c r="A1542">
        <v>601541</v>
      </c>
      <c r="B1542">
        <v>17686</v>
      </c>
      <c r="C1542">
        <v>45</v>
      </c>
      <c r="D1542" t="s">
        <v>4</v>
      </c>
      <c r="E1542" t="s">
        <v>13</v>
      </c>
      <c r="F1542" t="s">
        <v>26</v>
      </c>
      <c r="G1542" t="s">
        <v>31</v>
      </c>
      <c r="H1542" s="1">
        <v>45569</v>
      </c>
      <c r="I1542" t="s">
        <v>34</v>
      </c>
      <c r="J1542">
        <v>83</v>
      </c>
      <c r="K1542">
        <v>6.8</v>
      </c>
      <c r="L1542">
        <v>333.34</v>
      </c>
      <c r="M1542">
        <v>23.3</v>
      </c>
      <c r="N1542" t="s">
        <v>49</v>
      </c>
      <c r="O1542">
        <v>2</v>
      </c>
      <c r="P1542" t="str" cm="1">
        <f t="array" ref="P1542">_xlfn.IFS(C1542&lt;25,"18-24", C1542&lt;=35,"25-35", C1542&lt;=50,"36-50",TRUE,"50+")</f>
        <v>36-50</v>
      </c>
      <c r="Q1542" t="str">
        <f t="shared" si="168"/>
        <v>new</v>
      </c>
      <c r="R1542" t="str">
        <f t="shared" si="169"/>
        <v>medium</v>
      </c>
      <c r="S1542" t="str">
        <f t="shared" si="170"/>
        <v>Low</v>
      </c>
      <c r="T1542" t="str">
        <f t="shared" si="171"/>
        <v>Oct</v>
      </c>
      <c r="U1542">
        <f t="shared" si="172"/>
        <v>2024</v>
      </c>
      <c r="V1542" t="str">
        <f t="shared" si="173"/>
        <v>5-10</v>
      </c>
      <c r="W1542" t="str">
        <f t="shared" si="174"/>
        <v>Slow</v>
      </c>
    </row>
    <row r="1543" spans="1:23" x14ac:dyDescent="0.3">
      <c r="A1543">
        <v>601542</v>
      </c>
      <c r="B1543">
        <v>57073</v>
      </c>
      <c r="C1543">
        <v>38</v>
      </c>
      <c r="D1543" t="s">
        <v>4</v>
      </c>
      <c r="E1543" t="s">
        <v>5</v>
      </c>
      <c r="F1543" t="s">
        <v>19</v>
      </c>
      <c r="G1543" t="s">
        <v>29</v>
      </c>
      <c r="H1543" s="1">
        <v>45046</v>
      </c>
      <c r="I1543" t="s">
        <v>33</v>
      </c>
      <c r="J1543">
        <v>81</v>
      </c>
      <c r="K1543">
        <v>5.6</v>
      </c>
      <c r="L1543">
        <v>923.26</v>
      </c>
      <c r="M1543">
        <v>22.68</v>
      </c>
      <c r="N1543" t="s">
        <v>49</v>
      </c>
      <c r="O1543">
        <v>1</v>
      </c>
      <c r="P1543" t="str" cm="1">
        <f t="array" ref="P1543">_xlfn.IFS(C1543&lt;25,"18-24", C1543&lt;=35,"25-35", C1543&lt;=50,"36-50",TRUE,"50+")</f>
        <v>36-50</v>
      </c>
      <c r="Q1543" t="str">
        <f t="shared" si="168"/>
        <v>new</v>
      </c>
      <c r="R1543" t="str">
        <f t="shared" si="169"/>
        <v>high value</v>
      </c>
      <c r="S1543" t="str">
        <f t="shared" si="170"/>
        <v>Low</v>
      </c>
      <c r="T1543" t="str">
        <f t="shared" si="171"/>
        <v>Apr</v>
      </c>
      <c r="U1543">
        <f t="shared" si="172"/>
        <v>2023</v>
      </c>
      <c r="V1543" t="str">
        <f t="shared" si="173"/>
        <v>5-10</v>
      </c>
      <c r="W1543" t="str">
        <f t="shared" si="174"/>
        <v>Slow</v>
      </c>
    </row>
    <row r="1544" spans="1:23" x14ac:dyDescent="0.3">
      <c r="A1544">
        <v>601543</v>
      </c>
      <c r="B1544">
        <v>56792</v>
      </c>
      <c r="C1544">
        <v>18</v>
      </c>
      <c r="D1544" t="s">
        <v>7</v>
      </c>
      <c r="E1544" t="s">
        <v>16</v>
      </c>
      <c r="F1544" t="s">
        <v>22</v>
      </c>
      <c r="G1544" t="s">
        <v>29</v>
      </c>
      <c r="H1544" s="1">
        <v>44727</v>
      </c>
      <c r="I1544" t="s">
        <v>33</v>
      </c>
      <c r="J1544">
        <v>67</v>
      </c>
      <c r="K1544">
        <v>10.9</v>
      </c>
      <c r="L1544">
        <v>1285.17</v>
      </c>
      <c r="M1544">
        <v>45.5</v>
      </c>
      <c r="N1544" t="s">
        <v>49</v>
      </c>
      <c r="O1544">
        <v>1</v>
      </c>
      <c r="P1544" t="str" cm="1">
        <f t="array" ref="P1544">_xlfn.IFS(C1544&lt;25,"18-24", C1544&lt;=35,"25-35", C1544&lt;=50,"36-50",TRUE,"50+")</f>
        <v>18-24</v>
      </c>
      <c r="Q1544" t="str">
        <f t="shared" si="168"/>
        <v>new</v>
      </c>
      <c r="R1544" t="str">
        <f t="shared" si="169"/>
        <v>high value</v>
      </c>
      <c r="S1544" t="str">
        <f t="shared" si="170"/>
        <v>Low</v>
      </c>
      <c r="T1544" t="str">
        <f t="shared" si="171"/>
        <v>Jun</v>
      </c>
      <c r="U1544">
        <f t="shared" si="172"/>
        <v>2022</v>
      </c>
      <c r="V1544" t="str">
        <f t="shared" si="173"/>
        <v>10-15</v>
      </c>
      <c r="W1544" t="str">
        <f t="shared" si="174"/>
        <v>Slow</v>
      </c>
    </row>
    <row r="1545" spans="1:23" x14ac:dyDescent="0.3">
      <c r="A1545">
        <v>601544</v>
      </c>
      <c r="B1545">
        <v>42403</v>
      </c>
      <c r="C1545">
        <v>63</v>
      </c>
      <c r="D1545" t="s">
        <v>4</v>
      </c>
      <c r="E1545" t="s">
        <v>13</v>
      </c>
      <c r="F1545" t="s">
        <v>32</v>
      </c>
      <c r="G1545" t="s">
        <v>25</v>
      </c>
      <c r="H1545" s="1">
        <v>45629</v>
      </c>
      <c r="I1545" t="s">
        <v>34</v>
      </c>
      <c r="J1545">
        <v>63</v>
      </c>
      <c r="K1545">
        <v>8.6</v>
      </c>
      <c r="L1545">
        <v>1435.42</v>
      </c>
      <c r="M1545">
        <v>24.61</v>
      </c>
      <c r="N1545" t="s">
        <v>50</v>
      </c>
      <c r="O1545">
        <v>3</v>
      </c>
      <c r="P1545" t="str" cm="1">
        <f t="array" ref="P1545">_xlfn.IFS(C1545&lt;25,"18-24", C1545&lt;=35,"25-35", C1545&lt;=50,"36-50",TRUE,"50+")</f>
        <v>50+</v>
      </c>
      <c r="Q1545" t="str">
        <f t="shared" si="168"/>
        <v>new</v>
      </c>
      <c r="R1545" t="str">
        <f t="shared" si="169"/>
        <v>high value</v>
      </c>
      <c r="S1545" t="str">
        <f t="shared" si="170"/>
        <v>medium</v>
      </c>
      <c r="T1545" t="str">
        <f t="shared" si="171"/>
        <v>Dec</v>
      </c>
      <c r="U1545">
        <f t="shared" si="172"/>
        <v>2024</v>
      </c>
      <c r="V1545" t="str">
        <f t="shared" si="173"/>
        <v>5-10</v>
      </c>
      <c r="W1545" t="str">
        <f t="shared" si="174"/>
        <v>Slow</v>
      </c>
    </row>
    <row r="1546" spans="1:23" x14ac:dyDescent="0.3">
      <c r="A1546">
        <v>601545</v>
      </c>
      <c r="B1546">
        <v>28681</v>
      </c>
      <c r="C1546">
        <v>62</v>
      </c>
      <c r="D1546" t="s">
        <v>7</v>
      </c>
      <c r="E1546" t="s">
        <v>16</v>
      </c>
      <c r="F1546" t="s">
        <v>22</v>
      </c>
      <c r="G1546" t="s">
        <v>31</v>
      </c>
      <c r="H1546" s="1">
        <v>45196</v>
      </c>
      <c r="I1546" t="s">
        <v>34</v>
      </c>
      <c r="J1546">
        <v>21</v>
      </c>
      <c r="K1546">
        <v>4.5999999999999996</v>
      </c>
      <c r="L1546">
        <v>487.78</v>
      </c>
      <c r="M1546">
        <v>49.1</v>
      </c>
      <c r="N1546" t="s">
        <v>48</v>
      </c>
      <c r="O1546">
        <v>5</v>
      </c>
      <c r="P1546" t="str" cm="1">
        <f t="array" ref="P1546">_xlfn.IFS(C1546&lt;25,"18-24", C1546&lt;=35,"25-35", C1546&lt;=50,"36-50",TRUE,"50+")</f>
        <v>50+</v>
      </c>
      <c r="Q1546" t="str">
        <f t="shared" si="168"/>
        <v>new</v>
      </c>
      <c r="R1546" t="str">
        <f t="shared" si="169"/>
        <v>medium</v>
      </c>
      <c r="S1546" t="str">
        <f t="shared" si="170"/>
        <v>High</v>
      </c>
      <c r="T1546" t="str">
        <f t="shared" si="171"/>
        <v>Sep</v>
      </c>
      <c r="U1546">
        <f t="shared" si="172"/>
        <v>2023</v>
      </c>
      <c r="V1546" t="str">
        <f t="shared" si="173"/>
        <v>0-5</v>
      </c>
      <c r="W1546" t="str">
        <f t="shared" si="174"/>
        <v>Fast</v>
      </c>
    </row>
    <row r="1547" spans="1:23" x14ac:dyDescent="0.3">
      <c r="A1547">
        <v>601546</v>
      </c>
      <c r="B1547">
        <v>45119</v>
      </c>
      <c r="C1547">
        <v>46</v>
      </c>
      <c r="D1547" t="s">
        <v>7</v>
      </c>
      <c r="E1547" t="s">
        <v>11</v>
      </c>
      <c r="F1547" t="s">
        <v>18</v>
      </c>
      <c r="G1547" t="s">
        <v>31</v>
      </c>
      <c r="H1547" s="1">
        <v>45243</v>
      </c>
      <c r="I1547" t="s">
        <v>34</v>
      </c>
      <c r="J1547">
        <v>84</v>
      </c>
      <c r="K1547">
        <v>7.9</v>
      </c>
      <c r="L1547">
        <v>333.59</v>
      </c>
      <c r="M1547">
        <v>102.77</v>
      </c>
      <c r="N1547" t="s">
        <v>50</v>
      </c>
      <c r="O1547">
        <v>1</v>
      </c>
      <c r="P1547" t="str" cm="1">
        <f t="array" ref="P1547">_xlfn.IFS(C1547&lt;25,"18-24", C1547&lt;=35,"25-35", C1547&lt;=50,"36-50",TRUE,"50+")</f>
        <v>36-50</v>
      </c>
      <c r="Q1547" t="str">
        <f t="shared" si="168"/>
        <v>new</v>
      </c>
      <c r="R1547" t="str">
        <f t="shared" si="169"/>
        <v>medium</v>
      </c>
      <c r="S1547" t="str">
        <f t="shared" si="170"/>
        <v>Low</v>
      </c>
      <c r="T1547" t="str">
        <f t="shared" si="171"/>
        <v>Nov</v>
      </c>
      <c r="U1547">
        <f t="shared" si="172"/>
        <v>2023</v>
      </c>
      <c r="V1547" t="str">
        <f t="shared" si="173"/>
        <v>5-10</v>
      </c>
      <c r="W1547" t="str">
        <f t="shared" si="174"/>
        <v>Slow</v>
      </c>
    </row>
    <row r="1548" spans="1:23" x14ac:dyDescent="0.3">
      <c r="A1548">
        <v>601547</v>
      </c>
      <c r="B1548">
        <v>50138</v>
      </c>
      <c r="C1548">
        <v>31</v>
      </c>
      <c r="D1548" t="s">
        <v>7</v>
      </c>
      <c r="E1548" t="s">
        <v>16</v>
      </c>
      <c r="F1548" t="s">
        <v>24</v>
      </c>
      <c r="G1548" t="s">
        <v>23</v>
      </c>
      <c r="H1548" s="1">
        <v>44828</v>
      </c>
      <c r="I1548" t="s">
        <v>34</v>
      </c>
      <c r="J1548">
        <v>56</v>
      </c>
      <c r="K1548">
        <v>4.0999999999999996</v>
      </c>
      <c r="L1548">
        <v>1478.76</v>
      </c>
      <c r="M1548">
        <v>92.34</v>
      </c>
      <c r="N1548" t="s">
        <v>48</v>
      </c>
      <c r="O1548">
        <v>2</v>
      </c>
      <c r="P1548" t="str" cm="1">
        <f t="array" ref="P1548">_xlfn.IFS(C1548&lt;25,"18-24", C1548&lt;=35,"25-35", C1548&lt;=50,"36-50",TRUE,"50+")</f>
        <v>25-35</v>
      </c>
      <c r="Q1548" t="str">
        <f t="shared" si="168"/>
        <v>new</v>
      </c>
      <c r="R1548" t="str">
        <f t="shared" si="169"/>
        <v>high value</v>
      </c>
      <c r="S1548" t="str">
        <f t="shared" si="170"/>
        <v>Low</v>
      </c>
      <c r="T1548" t="str">
        <f t="shared" si="171"/>
        <v>Sep</v>
      </c>
      <c r="U1548">
        <f t="shared" si="172"/>
        <v>2022</v>
      </c>
      <c r="V1548" t="str">
        <f t="shared" si="173"/>
        <v>0-5</v>
      </c>
      <c r="W1548" t="str">
        <f t="shared" si="174"/>
        <v>Slow</v>
      </c>
    </row>
    <row r="1549" spans="1:23" x14ac:dyDescent="0.3">
      <c r="A1549">
        <v>601548</v>
      </c>
      <c r="B1549">
        <v>77483</v>
      </c>
      <c r="C1549">
        <v>19</v>
      </c>
      <c r="D1549" t="s">
        <v>7</v>
      </c>
      <c r="E1549" t="s">
        <v>13</v>
      </c>
      <c r="F1549" t="s">
        <v>32</v>
      </c>
      <c r="G1549" t="s">
        <v>25</v>
      </c>
      <c r="H1549" s="1">
        <v>45301</v>
      </c>
      <c r="I1549" t="s">
        <v>33</v>
      </c>
      <c r="J1549">
        <v>87</v>
      </c>
      <c r="K1549">
        <v>8.6999999999999993</v>
      </c>
      <c r="L1549">
        <v>1086.8499999999999</v>
      </c>
      <c r="M1549">
        <v>99.85</v>
      </c>
      <c r="N1549" t="s">
        <v>49</v>
      </c>
      <c r="O1549">
        <v>5</v>
      </c>
      <c r="P1549" t="str" cm="1">
        <f t="array" ref="P1549">_xlfn.IFS(C1549&lt;25,"18-24", C1549&lt;=35,"25-35", C1549&lt;=50,"36-50",TRUE,"50+")</f>
        <v>18-24</v>
      </c>
      <c r="Q1549" t="str">
        <f t="shared" si="168"/>
        <v>new</v>
      </c>
      <c r="R1549" t="str">
        <f t="shared" si="169"/>
        <v>high value</v>
      </c>
      <c r="S1549" t="str">
        <f t="shared" si="170"/>
        <v>High</v>
      </c>
      <c r="T1549" t="str">
        <f t="shared" si="171"/>
        <v>Jan</v>
      </c>
      <c r="U1549">
        <f t="shared" si="172"/>
        <v>2024</v>
      </c>
      <c r="V1549" t="str">
        <f t="shared" si="173"/>
        <v>5-10</v>
      </c>
      <c r="W1549" t="str">
        <f t="shared" si="174"/>
        <v>Slow</v>
      </c>
    </row>
    <row r="1550" spans="1:23" x14ac:dyDescent="0.3">
      <c r="A1550">
        <v>601549</v>
      </c>
      <c r="B1550">
        <v>39465</v>
      </c>
      <c r="C1550">
        <v>38</v>
      </c>
      <c r="D1550" t="s">
        <v>7</v>
      </c>
      <c r="E1550" t="s">
        <v>13</v>
      </c>
      <c r="F1550" t="s">
        <v>19</v>
      </c>
      <c r="G1550" t="s">
        <v>21</v>
      </c>
      <c r="H1550" s="1">
        <v>44810</v>
      </c>
      <c r="I1550" t="s">
        <v>33</v>
      </c>
      <c r="J1550">
        <v>61</v>
      </c>
      <c r="K1550">
        <v>11.6</v>
      </c>
      <c r="L1550">
        <v>841.33</v>
      </c>
      <c r="M1550">
        <v>73.69</v>
      </c>
      <c r="N1550" t="s">
        <v>48</v>
      </c>
      <c r="O1550">
        <v>1</v>
      </c>
      <c r="P1550" t="str" cm="1">
        <f t="array" ref="P1550">_xlfn.IFS(C1550&lt;25,"18-24", C1550&lt;=35,"25-35", C1550&lt;=50,"36-50",TRUE,"50+")</f>
        <v>36-50</v>
      </c>
      <c r="Q1550" t="str">
        <f t="shared" si="168"/>
        <v>new</v>
      </c>
      <c r="R1550" t="str">
        <f t="shared" si="169"/>
        <v>high value</v>
      </c>
      <c r="S1550" t="str">
        <f t="shared" si="170"/>
        <v>Low</v>
      </c>
      <c r="T1550" t="str">
        <f t="shared" si="171"/>
        <v>Sep</v>
      </c>
      <c r="U1550">
        <f t="shared" si="172"/>
        <v>2022</v>
      </c>
      <c r="V1550" t="str">
        <f t="shared" si="173"/>
        <v>10-15</v>
      </c>
      <c r="W1550" t="str">
        <f t="shared" si="174"/>
        <v>Slow</v>
      </c>
    </row>
    <row r="1551" spans="1:23" x14ac:dyDescent="0.3">
      <c r="A1551">
        <v>601550</v>
      </c>
      <c r="B1551">
        <v>64414</v>
      </c>
      <c r="C1551">
        <v>55</v>
      </c>
      <c r="D1551" t="s">
        <v>7</v>
      </c>
      <c r="E1551" t="s">
        <v>5</v>
      </c>
      <c r="F1551" t="s">
        <v>30</v>
      </c>
      <c r="G1551" t="s">
        <v>25</v>
      </c>
      <c r="H1551" s="1">
        <v>45257</v>
      </c>
      <c r="I1551" t="s">
        <v>34</v>
      </c>
      <c r="J1551">
        <v>23</v>
      </c>
      <c r="K1551">
        <v>5.3</v>
      </c>
      <c r="L1551">
        <v>1270.53</v>
      </c>
      <c r="M1551">
        <v>115.66</v>
      </c>
      <c r="N1551" t="s">
        <v>50</v>
      </c>
      <c r="O1551">
        <v>4</v>
      </c>
      <c r="P1551" t="str" cm="1">
        <f t="array" ref="P1551">_xlfn.IFS(C1551&lt;25,"18-24", C1551&lt;=35,"25-35", C1551&lt;=50,"36-50",TRUE,"50+")</f>
        <v>50+</v>
      </c>
      <c r="Q1551" t="str">
        <f t="shared" si="168"/>
        <v>new</v>
      </c>
      <c r="R1551" t="str">
        <f t="shared" si="169"/>
        <v>high value</v>
      </c>
      <c r="S1551" t="str">
        <f t="shared" si="170"/>
        <v>medium</v>
      </c>
      <c r="T1551" t="str">
        <f t="shared" si="171"/>
        <v>Nov</v>
      </c>
      <c r="U1551">
        <f t="shared" si="172"/>
        <v>2023</v>
      </c>
      <c r="V1551" t="str">
        <f t="shared" si="173"/>
        <v>5-10</v>
      </c>
      <c r="W1551" t="str">
        <f t="shared" si="174"/>
        <v>Fast</v>
      </c>
    </row>
    <row r="1552" spans="1:23" x14ac:dyDescent="0.3">
      <c r="A1552">
        <v>601551</v>
      </c>
      <c r="B1552">
        <v>34815</v>
      </c>
      <c r="C1552">
        <v>62</v>
      </c>
      <c r="D1552" t="s">
        <v>4</v>
      </c>
      <c r="E1552" t="s">
        <v>16</v>
      </c>
      <c r="F1552" t="s">
        <v>32</v>
      </c>
      <c r="G1552" t="s">
        <v>23</v>
      </c>
      <c r="H1552" s="1">
        <v>45652</v>
      </c>
      <c r="I1552" t="s">
        <v>33</v>
      </c>
      <c r="J1552">
        <v>35</v>
      </c>
      <c r="K1552">
        <v>7.6</v>
      </c>
      <c r="L1552">
        <v>1335.84</v>
      </c>
      <c r="M1552">
        <v>47.4</v>
      </c>
      <c r="N1552" t="s">
        <v>47</v>
      </c>
      <c r="O1552">
        <v>1</v>
      </c>
      <c r="P1552" t="str" cm="1">
        <f t="array" ref="P1552">_xlfn.IFS(C1552&lt;25,"18-24", C1552&lt;=35,"25-35", C1552&lt;=50,"36-50",TRUE,"50+")</f>
        <v>50+</v>
      </c>
      <c r="Q1552" t="str">
        <f t="shared" si="168"/>
        <v>new</v>
      </c>
      <c r="R1552" t="str">
        <f t="shared" si="169"/>
        <v>high value</v>
      </c>
      <c r="S1552" t="str">
        <f t="shared" si="170"/>
        <v>Low</v>
      </c>
      <c r="T1552" t="str">
        <f t="shared" si="171"/>
        <v>Dec</v>
      </c>
      <c r="U1552">
        <f t="shared" si="172"/>
        <v>2024</v>
      </c>
      <c r="V1552" t="str">
        <f t="shared" si="173"/>
        <v>5-10</v>
      </c>
      <c r="W1552" t="str">
        <f t="shared" si="174"/>
        <v>Medium</v>
      </c>
    </row>
    <row r="1553" spans="1:23" x14ac:dyDescent="0.3">
      <c r="A1553">
        <v>601552</v>
      </c>
      <c r="B1553">
        <v>19658</v>
      </c>
      <c r="C1553">
        <v>64</v>
      </c>
      <c r="D1553" t="s">
        <v>7</v>
      </c>
      <c r="E1553" t="s">
        <v>5</v>
      </c>
      <c r="F1553" t="s">
        <v>32</v>
      </c>
      <c r="G1553" t="s">
        <v>23</v>
      </c>
      <c r="H1553" s="1">
        <v>45218</v>
      </c>
      <c r="I1553" t="s">
        <v>34</v>
      </c>
      <c r="J1553">
        <v>79</v>
      </c>
      <c r="K1553">
        <v>4.0999999999999996</v>
      </c>
      <c r="L1553">
        <v>798.82</v>
      </c>
      <c r="M1553">
        <v>85.28</v>
      </c>
      <c r="N1553" t="s">
        <v>47</v>
      </c>
      <c r="O1553">
        <v>4</v>
      </c>
      <c r="P1553" t="str" cm="1">
        <f t="array" ref="P1553">_xlfn.IFS(C1553&lt;25,"18-24", C1553&lt;=35,"25-35", C1553&lt;=50,"36-50",TRUE,"50+")</f>
        <v>50+</v>
      </c>
      <c r="Q1553" t="str">
        <f t="shared" si="168"/>
        <v>new</v>
      </c>
      <c r="R1553" t="str">
        <f t="shared" si="169"/>
        <v>high value</v>
      </c>
      <c r="S1553" t="str">
        <f t="shared" si="170"/>
        <v>medium</v>
      </c>
      <c r="T1553" t="str">
        <f t="shared" si="171"/>
        <v>Oct</v>
      </c>
      <c r="U1553">
        <f t="shared" si="172"/>
        <v>2023</v>
      </c>
      <c r="V1553" t="str">
        <f t="shared" si="173"/>
        <v>0-5</v>
      </c>
      <c r="W1553" t="str">
        <f t="shared" si="174"/>
        <v>Slow</v>
      </c>
    </row>
    <row r="1554" spans="1:23" x14ac:dyDescent="0.3">
      <c r="A1554">
        <v>601553</v>
      </c>
      <c r="B1554">
        <v>40080</v>
      </c>
      <c r="C1554">
        <v>33</v>
      </c>
      <c r="D1554" t="s">
        <v>7</v>
      </c>
      <c r="E1554" t="s">
        <v>5</v>
      </c>
      <c r="F1554" t="s">
        <v>22</v>
      </c>
      <c r="G1554" t="s">
        <v>31</v>
      </c>
      <c r="H1554" s="1">
        <v>45468</v>
      </c>
      <c r="I1554" t="s">
        <v>34</v>
      </c>
      <c r="J1554">
        <v>35</v>
      </c>
      <c r="K1554">
        <v>5.7</v>
      </c>
      <c r="L1554">
        <v>747.92</v>
      </c>
      <c r="M1554">
        <v>63.59</v>
      </c>
      <c r="N1554" t="s">
        <v>49</v>
      </c>
      <c r="O1554">
        <v>4</v>
      </c>
      <c r="P1554" t="str" cm="1">
        <f t="array" ref="P1554">_xlfn.IFS(C1554&lt;25,"18-24", C1554&lt;=35,"25-35", C1554&lt;=50,"36-50",TRUE,"50+")</f>
        <v>25-35</v>
      </c>
      <c r="Q1554" t="str">
        <f t="shared" si="168"/>
        <v>new</v>
      </c>
      <c r="R1554" t="str">
        <f t="shared" si="169"/>
        <v>high value</v>
      </c>
      <c r="S1554" t="str">
        <f t="shared" si="170"/>
        <v>medium</v>
      </c>
      <c r="T1554" t="str">
        <f t="shared" si="171"/>
        <v>Jun</v>
      </c>
      <c r="U1554">
        <f t="shared" si="172"/>
        <v>2024</v>
      </c>
      <c r="V1554" t="str">
        <f t="shared" si="173"/>
        <v>5-10</v>
      </c>
      <c r="W1554" t="str">
        <f t="shared" si="174"/>
        <v>Medium</v>
      </c>
    </row>
    <row r="1555" spans="1:23" x14ac:dyDescent="0.3">
      <c r="A1555">
        <v>601554</v>
      </c>
      <c r="B1555">
        <v>39438</v>
      </c>
      <c r="C1555">
        <v>49</v>
      </c>
      <c r="D1555" t="s">
        <v>7</v>
      </c>
      <c r="E1555" t="s">
        <v>15</v>
      </c>
      <c r="F1555" t="s">
        <v>30</v>
      </c>
      <c r="G1555" t="s">
        <v>27</v>
      </c>
      <c r="H1555" s="1">
        <v>44751</v>
      </c>
      <c r="I1555" t="s">
        <v>34</v>
      </c>
      <c r="J1555">
        <v>62</v>
      </c>
      <c r="K1555">
        <v>14.5</v>
      </c>
      <c r="L1555">
        <v>1036.77</v>
      </c>
      <c r="M1555">
        <v>99.35</v>
      </c>
      <c r="N1555" t="s">
        <v>49</v>
      </c>
      <c r="O1555">
        <v>4</v>
      </c>
      <c r="P1555" t="str" cm="1">
        <f t="array" ref="P1555">_xlfn.IFS(C1555&lt;25,"18-24", C1555&lt;=35,"25-35", C1555&lt;=50,"36-50",TRUE,"50+")</f>
        <v>36-50</v>
      </c>
      <c r="Q1555" t="str">
        <f t="shared" si="168"/>
        <v>new</v>
      </c>
      <c r="R1555" t="str">
        <f t="shared" si="169"/>
        <v>high value</v>
      </c>
      <c r="S1555" t="str">
        <f t="shared" si="170"/>
        <v>medium</v>
      </c>
      <c r="T1555" t="str">
        <f t="shared" si="171"/>
        <v>Jul</v>
      </c>
      <c r="U1555">
        <f t="shared" si="172"/>
        <v>2022</v>
      </c>
      <c r="V1555" t="str">
        <f t="shared" si="173"/>
        <v>10-15</v>
      </c>
      <c r="W1555" t="str">
        <f t="shared" si="174"/>
        <v>Slow</v>
      </c>
    </row>
    <row r="1556" spans="1:23" x14ac:dyDescent="0.3">
      <c r="A1556">
        <v>601555</v>
      </c>
      <c r="B1556">
        <v>64105</v>
      </c>
      <c r="C1556">
        <v>24</v>
      </c>
      <c r="D1556" t="s">
        <v>4</v>
      </c>
      <c r="E1556" t="s">
        <v>15</v>
      </c>
      <c r="F1556" t="s">
        <v>32</v>
      </c>
      <c r="G1556" t="s">
        <v>23</v>
      </c>
      <c r="H1556" s="1">
        <v>45209</v>
      </c>
      <c r="I1556" t="s">
        <v>34</v>
      </c>
      <c r="J1556">
        <v>87</v>
      </c>
      <c r="K1556">
        <v>5.7</v>
      </c>
      <c r="L1556">
        <v>1259.4000000000001</v>
      </c>
      <c r="M1556">
        <v>88.7</v>
      </c>
      <c r="N1556" t="s">
        <v>49</v>
      </c>
      <c r="O1556">
        <v>5</v>
      </c>
      <c r="P1556" t="str" cm="1">
        <f t="array" ref="P1556">_xlfn.IFS(C1556&lt;25,"18-24", C1556&lt;=35,"25-35", C1556&lt;=50,"36-50",TRUE,"50+")</f>
        <v>18-24</v>
      </c>
      <c r="Q1556" t="str">
        <f t="shared" si="168"/>
        <v>new</v>
      </c>
      <c r="R1556" t="str">
        <f t="shared" si="169"/>
        <v>high value</v>
      </c>
      <c r="S1556" t="str">
        <f t="shared" si="170"/>
        <v>High</v>
      </c>
      <c r="T1556" t="str">
        <f t="shared" si="171"/>
        <v>Oct</v>
      </c>
      <c r="U1556">
        <f t="shared" si="172"/>
        <v>2023</v>
      </c>
      <c r="V1556" t="str">
        <f t="shared" si="173"/>
        <v>5-10</v>
      </c>
      <c r="W1556" t="str">
        <f t="shared" si="174"/>
        <v>Slow</v>
      </c>
    </row>
    <row r="1557" spans="1:23" x14ac:dyDescent="0.3">
      <c r="A1557">
        <v>601556</v>
      </c>
      <c r="B1557">
        <v>44606</v>
      </c>
      <c r="C1557">
        <v>24</v>
      </c>
      <c r="D1557" t="s">
        <v>7</v>
      </c>
      <c r="E1557" t="s">
        <v>13</v>
      </c>
      <c r="F1557" t="s">
        <v>26</v>
      </c>
      <c r="G1557" t="s">
        <v>23</v>
      </c>
      <c r="H1557" s="1">
        <v>44902</v>
      </c>
      <c r="I1557" t="s">
        <v>33</v>
      </c>
      <c r="J1557">
        <v>37</v>
      </c>
      <c r="K1557">
        <v>4.8</v>
      </c>
      <c r="L1557">
        <v>1273.03</v>
      </c>
      <c r="M1557">
        <v>105.52</v>
      </c>
      <c r="N1557" t="s">
        <v>50</v>
      </c>
      <c r="O1557">
        <v>3</v>
      </c>
      <c r="P1557" t="str" cm="1">
        <f t="array" ref="P1557">_xlfn.IFS(C1557&lt;25,"18-24", C1557&lt;=35,"25-35", C1557&lt;=50,"36-50",TRUE,"50+")</f>
        <v>18-24</v>
      </c>
      <c r="Q1557" t="str">
        <f t="shared" si="168"/>
        <v>new</v>
      </c>
      <c r="R1557" t="str">
        <f t="shared" si="169"/>
        <v>high value</v>
      </c>
      <c r="S1557" t="str">
        <f t="shared" si="170"/>
        <v>medium</v>
      </c>
      <c r="T1557" t="str">
        <f t="shared" si="171"/>
        <v>Dec</v>
      </c>
      <c r="U1557">
        <f t="shared" si="172"/>
        <v>2022</v>
      </c>
      <c r="V1557" t="str">
        <f t="shared" si="173"/>
        <v>0-5</v>
      </c>
      <c r="W1557" t="str">
        <f t="shared" si="174"/>
        <v>Medium</v>
      </c>
    </row>
    <row r="1558" spans="1:23" x14ac:dyDescent="0.3">
      <c r="A1558">
        <v>601557</v>
      </c>
      <c r="B1558">
        <v>18178</v>
      </c>
      <c r="C1558">
        <v>54</v>
      </c>
      <c r="D1558" t="s">
        <v>7</v>
      </c>
      <c r="E1558" t="s">
        <v>8</v>
      </c>
      <c r="F1558" t="s">
        <v>22</v>
      </c>
      <c r="G1558" t="s">
        <v>23</v>
      </c>
      <c r="H1558" s="1">
        <v>44771</v>
      </c>
      <c r="I1558" t="s">
        <v>33</v>
      </c>
      <c r="J1558">
        <v>27</v>
      </c>
      <c r="K1558">
        <v>5.7</v>
      </c>
      <c r="L1558">
        <v>797.08</v>
      </c>
      <c r="M1558">
        <v>29.45</v>
      </c>
      <c r="N1558" t="s">
        <v>48</v>
      </c>
      <c r="O1558">
        <v>5</v>
      </c>
      <c r="P1558" t="str" cm="1">
        <f t="array" ref="P1558">_xlfn.IFS(C1558&lt;25,"18-24", C1558&lt;=35,"25-35", C1558&lt;=50,"36-50",TRUE,"50+")</f>
        <v>50+</v>
      </c>
      <c r="Q1558" t="str">
        <f t="shared" si="168"/>
        <v>new</v>
      </c>
      <c r="R1558" t="str">
        <f t="shared" si="169"/>
        <v>high value</v>
      </c>
      <c r="S1558" t="str">
        <f t="shared" si="170"/>
        <v>High</v>
      </c>
      <c r="T1558" t="str">
        <f t="shared" si="171"/>
        <v>Jul</v>
      </c>
      <c r="U1558">
        <f t="shared" si="172"/>
        <v>2022</v>
      </c>
      <c r="V1558" t="str">
        <f t="shared" si="173"/>
        <v>5-10</v>
      </c>
      <c r="W1558" t="str">
        <f t="shared" si="174"/>
        <v>Fast</v>
      </c>
    </row>
    <row r="1559" spans="1:23" x14ac:dyDescent="0.3">
      <c r="A1559">
        <v>601558</v>
      </c>
      <c r="B1559">
        <v>50189</v>
      </c>
      <c r="C1559">
        <v>64</v>
      </c>
      <c r="D1559" t="s">
        <v>4</v>
      </c>
      <c r="E1559" t="s">
        <v>5</v>
      </c>
      <c r="F1559" t="s">
        <v>19</v>
      </c>
      <c r="G1559" t="s">
        <v>21</v>
      </c>
      <c r="H1559" s="1">
        <v>45493</v>
      </c>
      <c r="I1559" t="s">
        <v>34</v>
      </c>
      <c r="J1559">
        <v>77</v>
      </c>
      <c r="K1559">
        <v>9.6</v>
      </c>
      <c r="L1559">
        <v>391.24</v>
      </c>
      <c r="M1559">
        <v>112.37</v>
      </c>
      <c r="N1559" t="s">
        <v>48</v>
      </c>
      <c r="O1559">
        <v>3</v>
      </c>
      <c r="P1559" t="str" cm="1">
        <f t="array" ref="P1559">_xlfn.IFS(C1559&lt;25,"18-24", C1559&lt;=35,"25-35", C1559&lt;=50,"36-50",TRUE,"50+")</f>
        <v>50+</v>
      </c>
      <c r="Q1559" t="str">
        <f t="shared" si="168"/>
        <v>new</v>
      </c>
      <c r="R1559" t="str">
        <f t="shared" si="169"/>
        <v>medium</v>
      </c>
      <c r="S1559" t="str">
        <f t="shared" si="170"/>
        <v>medium</v>
      </c>
      <c r="T1559" t="str">
        <f t="shared" si="171"/>
        <v>Jul</v>
      </c>
      <c r="U1559">
        <f t="shared" si="172"/>
        <v>2024</v>
      </c>
      <c r="V1559" t="str">
        <f t="shared" si="173"/>
        <v>5-10</v>
      </c>
      <c r="W1559" t="str">
        <f t="shared" si="174"/>
        <v>Slow</v>
      </c>
    </row>
    <row r="1560" spans="1:23" x14ac:dyDescent="0.3">
      <c r="A1560">
        <v>601559</v>
      </c>
      <c r="B1560">
        <v>83015</v>
      </c>
      <c r="C1560">
        <v>24</v>
      </c>
      <c r="D1560" t="s">
        <v>7</v>
      </c>
      <c r="E1560" t="s">
        <v>8</v>
      </c>
      <c r="F1560" t="s">
        <v>24</v>
      </c>
      <c r="G1560" t="s">
        <v>29</v>
      </c>
      <c r="H1560" s="1">
        <v>45221</v>
      </c>
      <c r="I1560" t="s">
        <v>33</v>
      </c>
      <c r="J1560">
        <v>69</v>
      </c>
      <c r="K1560">
        <v>2</v>
      </c>
      <c r="L1560">
        <v>502.6</v>
      </c>
      <c r="M1560">
        <v>60.46</v>
      </c>
      <c r="N1560" t="s">
        <v>50</v>
      </c>
      <c r="O1560">
        <v>3</v>
      </c>
      <c r="P1560" t="str" cm="1">
        <f t="array" ref="P1560">_xlfn.IFS(C1560&lt;25,"18-24", C1560&lt;=35,"25-35", C1560&lt;=50,"36-50",TRUE,"50+")</f>
        <v>18-24</v>
      </c>
      <c r="Q1560" t="str">
        <f t="shared" si="168"/>
        <v>new</v>
      </c>
      <c r="R1560" t="str">
        <f t="shared" si="169"/>
        <v>high value</v>
      </c>
      <c r="S1560" t="str">
        <f t="shared" si="170"/>
        <v>medium</v>
      </c>
      <c r="T1560" t="str">
        <f t="shared" si="171"/>
        <v>Oct</v>
      </c>
      <c r="U1560">
        <f t="shared" si="172"/>
        <v>2023</v>
      </c>
      <c r="V1560" t="str">
        <f t="shared" si="173"/>
        <v>0-5</v>
      </c>
      <c r="W1560" t="str">
        <f t="shared" si="174"/>
        <v>Slow</v>
      </c>
    </row>
    <row r="1561" spans="1:23" x14ac:dyDescent="0.3">
      <c r="A1561">
        <v>601560</v>
      </c>
      <c r="B1561">
        <v>17720</v>
      </c>
      <c r="C1561">
        <v>53</v>
      </c>
      <c r="D1561" t="s">
        <v>4</v>
      </c>
      <c r="E1561" t="s">
        <v>11</v>
      </c>
      <c r="F1561" t="s">
        <v>30</v>
      </c>
      <c r="G1561" t="s">
        <v>23</v>
      </c>
      <c r="H1561" s="1">
        <v>44684</v>
      </c>
      <c r="I1561" t="s">
        <v>34</v>
      </c>
      <c r="J1561">
        <v>62</v>
      </c>
      <c r="K1561">
        <v>8.4</v>
      </c>
      <c r="L1561">
        <v>155.11000000000001</v>
      </c>
      <c r="M1561">
        <v>84.96</v>
      </c>
      <c r="N1561" t="s">
        <v>47</v>
      </c>
      <c r="O1561">
        <v>2</v>
      </c>
      <c r="P1561" t="str" cm="1">
        <f t="array" ref="P1561">_xlfn.IFS(C1561&lt;25,"18-24", C1561&lt;=35,"25-35", C1561&lt;=50,"36-50",TRUE,"50+")</f>
        <v>50+</v>
      </c>
      <c r="Q1561" t="str">
        <f t="shared" si="168"/>
        <v>new</v>
      </c>
      <c r="R1561" t="str">
        <f t="shared" si="169"/>
        <v>low</v>
      </c>
      <c r="S1561" t="str">
        <f t="shared" si="170"/>
        <v>Low</v>
      </c>
      <c r="T1561" t="str">
        <f t="shared" si="171"/>
        <v>May</v>
      </c>
      <c r="U1561">
        <f t="shared" si="172"/>
        <v>2022</v>
      </c>
      <c r="V1561" t="str">
        <f t="shared" si="173"/>
        <v>5-10</v>
      </c>
      <c r="W1561" t="str">
        <f t="shared" si="174"/>
        <v>Slow</v>
      </c>
    </row>
    <row r="1562" spans="1:23" x14ac:dyDescent="0.3">
      <c r="A1562">
        <v>601561</v>
      </c>
      <c r="B1562">
        <v>93821</v>
      </c>
      <c r="C1562">
        <v>42</v>
      </c>
      <c r="D1562" t="s">
        <v>4</v>
      </c>
      <c r="E1562" t="s">
        <v>8</v>
      </c>
      <c r="F1562" t="s">
        <v>32</v>
      </c>
      <c r="G1562" t="s">
        <v>25</v>
      </c>
      <c r="H1562" s="1">
        <v>45454</v>
      </c>
      <c r="I1562" t="s">
        <v>34</v>
      </c>
      <c r="J1562">
        <v>81</v>
      </c>
      <c r="K1562">
        <v>7.7</v>
      </c>
      <c r="L1562">
        <v>1413.74</v>
      </c>
      <c r="M1562">
        <v>38.979999999999997</v>
      </c>
      <c r="N1562" t="s">
        <v>50</v>
      </c>
      <c r="O1562">
        <v>4</v>
      </c>
      <c r="P1562" t="str" cm="1">
        <f t="array" ref="P1562">_xlfn.IFS(C1562&lt;25,"18-24", C1562&lt;=35,"25-35", C1562&lt;=50,"36-50",TRUE,"50+")</f>
        <v>36-50</v>
      </c>
      <c r="Q1562" t="str">
        <f t="shared" si="168"/>
        <v>new</v>
      </c>
      <c r="R1562" t="str">
        <f t="shared" si="169"/>
        <v>high value</v>
      </c>
      <c r="S1562" t="str">
        <f t="shared" si="170"/>
        <v>medium</v>
      </c>
      <c r="T1562" t="str">
        <f t="shared" si="171"/>
        <v>Jun</v>
      </c>
      <c r="U1562">
        <f t="shared" si="172"/>
        <v>2024</v>
      </c>
      <c r="V1562" t="str">
        <f t="shared" si="173"/>
        <v>5-10</v>
      </c>
      <c r="W1562" t="str">
        <f t="shared" si="174"/>
        <v>Slow</v>
      </c>
    </row>
    <row r="1563" spans="1:23" x14ac:dyDescent="0.3">
      <c r="A1563">
        <v>601562</v>
      </c>
      <c r="B1563">
        <v>61465</v>
      </c>
      <c r="C1563">
        <v>24</v>
      </c>
      <c r="D1563" t="s">
        <v>4</v>
      </c>
      <c r="E1563" t="s">
        <v>8</v>
      </c>
      <c r="F1563" t="s">
        <v>19</v>
      </c>
      <c r="G1563" t="s">
        <v>25</v>
      </c>
      <c r="H1563" s="1">
        <v>45009</v>
      </c>
      <c r="I1563" t="s">
        <v>33</v>
      </c>
      <c r="J1563">
        <v>61</v>
      </c>
      <c r="K1563">
        <v>7.4</v>
      </c>
      <c r="L1563">
        <v>849.5</v>
      </c>
      <c r="M1563">
        <v>55.01</v>
      </c>
      <c r="N1563" t="s">
        <v>47</v>
      </c>
      <c r="O1563">
        <v>1</v>
      </c>
      <c r="P1563" t="str" cm="1">
        <f t="array" ref="P1563">_xlfn.IFS(C1563&lt;25,"18-24", C1563&lt;=35,"25-35", C1563&lt;=50,"36-50",TRUE,"50+")</f>
        <v>18-24</v>
      </c>
      <c r="Q1563" t="str">
        <f t="shared" si="168"/>
        <v>new</v>
      </c>
      <c r="R1563" t="str">
        <f t="shared" si="169"/>
        <v>high value</v>
      </c>
      <c r="S1563" t="str">
        <f t="shared" si="170"/>
        <v>Low</v>
      </c>
      <c r="T1563" t="str">
        <f t="shared" si="171"/>
        <v>Mar</v>
      </c>
      <c r="U1563">
        <f t="shared" si="172"/>
        <v>2023</v>
      </c>
      <c r="V1563" t="str">
        <f t="shared" si="173"/>
        <v>5-10</v>
      </c>
      <c r="W1563" t="str">
        <f t="shared" si="174"/>
        <v>Slow</v>
      </c>
    </row>
    <row r="1564" spans="1:23" x14ac:dyDescent="0.3">
      <c r="A1564">
        <v>601563</v>
      </c>
      <c r="B1564">
        <v>62724</v>
      </c>
      <c r="C1564">
        <v>41</v>
      </c>
      <c r="D1564" t="s">
        <v>7</v>
      </c>
      <c r="E1564" t="s">
        <v>5</v>
      </c>
      <c r="F1564" t="s">
        <v>30</v>
      </c>
      <c r="G1564" t="s">
        <v>29</v>
      </c>
      <c r="H1564" s="1">
        <v>45560</v>
      </c>
      <c r="I1564" t="s">
        <v>33</v>
      </c>
      <c r="J1564">
        <v>63</v>
      </c>
      <c r="K1564">
        <v>3.7</v>
      </c>
      <c r="L1564">
        <v>1362.9</v>
      </c>
      <c r="M1564">
        <v>28.88</v>
      </c>
      <c r="N1564" t="s">
        <v>50</v>
      </c>
      <c r="O1564">
        <v>5</v>
      </c>
      <c r="P1564" t="str" cm="1">
        <f t="array" ref="P1564">_xlfn.IFS(C1564&lt;25,"18-24", C1564&lt;=35,"25-35", C1564&lt;=50,"36-50",TRUE,"50+")</f>
        <v>36-50</v>
      </c>
      <c r="Q1564" t="str">
        <f t="shared" si="168"/>
        <v>new</v>
      </c>
      <c r="R1564" t="str">
        <f t="shared" si="169"/>
        <v>high value</v>
      </c>
      <c r="S1564" t="str">
        <f t="shared" si="170"/>
        <v>High</v>
      </c>
      <c r="T1564" t="str">
        <f t="shared" si="171"/>
        <v>Sep</v>
      </c>
      <c r="U1564">
        <f t="shared" si="172"/>
        <v>2024</v>
      </c>
      <c r="V1564" t="str">
        <f t="shared" si="173"/>
        <v>0-5</v>
      </c>
      <c r="W1564" t="str">
        <f t="shared" si="174"/>
        <v>Slow</v>
      </c>
    </row>
    <row r="1565" spans="1:23" x14ac:dyDescent="0.3">
      <c r="A1565">
        <v>601564</v>
      </c>
      <c r="B1565">
        <v>70500</v>
      </c>
      <c r="C1565">
        <v>23</v>
      </c>
      <c r="D1565" t="s">
        <v>4</v>
      </c>
      <c r="E1565" t="s">
        <v>8</v>
      </c>
      <c r="F1565" t="s">
        <v>18</v>
      </c>
      <c r="G1565" t="s">
        <v>23</v>
      </c>
      <c r="H1565" s="1">
        <v>44895</v>
      </c>
      <c r="I1565" t="s">
        <v>33</v>
      </c>
      <c r="J1565">
        <v>74</v>
      </c>
      <c r="K1565">
        <v>4.8</v>
      </c>
      <c r="L1565">
        <v>1476.28</v>
      </c>
      <c r="M1565">
        <v>102.04</v>
      </c>
      <c r="N1565" t="s">
        <v>49</v>
      </c>
      <c r="O1565">
        <v>3</v>
      </c>
      <c r="P1565" t="str" cm="1">
        <f t="array" ref="P1565">_xlfn.IFS(C1565&lt;25,"18-24", C1565&lt;=35,"25-35", C1565&lt;=50,"36-50",TRUE,"50+")</f>
        <v>18-24</v>
      </c>
      <c r="Q1565" t="str">
        <f t="shared" si="168"/>
        <v>new</v>
      </c>
      <c r="R1565" t="str">
        <f t="shared" si="169"/>
        <v>high value</v>
      </c>
      <c r="S1565" t="str">
        <f t="shared" si="170"/>
        <v>medium</v>
      </c>
      <c r="T1565" t="str">
        <f t="shared" si="171"/>
        <v>Nov</v>
      </c>
      <c r="U1565">
        <f t="shared" si="172"/>
        <v>2022</v>
      </c>
      <c r="V1565" t="str">
        <f t="shared" si="173"/>
        <v>0-5</v>
      </c>
      <c r="W1565" t="str">
        <f t="shared" si="174"/>
        <v>Slow</v>
      </c>
    </row>
    <row r="1566" spans="1:23" x14ac:dyDescent="0.3">
      <c r="A1566">
        <v>601565</v>
      </c>
      <c r="B1566">
        <v>57515</v>
      </c>
      <c r="C1566">
        <v>43</v>
      </c>
      <c r="D1566" t="s">
        <v>4</v>
      </c>
      <c r="E1566" t="s">
        <v>15</v>
      </c>
      <c r="F1566" t="s">
        <v>30</v>
      </c>
      <c r="G1566" t="s">
        <v>31</v>
      </c>
      <c r="H1566" s="1">
        <v>45134</v>
      </c>
      <c r="I1566" t="s">
        <v>34</v>
      </c>
      <c r="J1566">
        <v>80</v>
      </c>
      <c r="K1566">
        <v>10.199999999999999</v>
      </c>
      <c r="L1566">
        <v>312.32</v>
      </c>
      <c r="M1566">
        <v>114.37</v>
      </c>
      <c r="N1566" t="s">
        <v>50</v>
      </c>
      <c r="O1566">
        <v>1</v>
      </c>
      <c r="P1566" t="str" cm="1">
        <f t="array" ref="P1566">_xlfn.IFS(C1566&lt;25,"18-24", C1566&lt;=35,"25-35", C1566&lt;=50,"36-50",TRUE,"50+")</f>
        <v>36-50</v>
      </c>
      <c r="Q1566" t="str">
        <f t="shared" si="168"/>
        <v>repeat</v>
      </c>
      <c r="R1566" t="str">
        <f t="shared" si="169"/>
        <v>medium</v>
      </c>
      <c r="S1566" t="str">
        <f t="shared" si="170"/>
        <v>Low</v>
      </c>
      <c r="T1566" t="str">
        <f t="shared" si="171"/>
        <v>Jul</v>
      </c>
      <c r="U1566">
        <f t="shared" si="172"/>
        <v>2023</v>
      </c>
      <c r="V1566" t="str">
        <f t="shared" si="173"/>
        <v>10-15</v>
      </c>
      <c r="W1566" t="str">
        <f t="shared" si="174"/>
        <v>Slow</v>
      </c>
    </row>
    <row r="1567" spans="1:23" x14ac:dyDescent="0.3">
      <c r="A1567">
        <v>601566</v>
      </c>
      <c r="B1567">
        <v>85417</v>
      </c>
      <c r="C1567">
        <v>26</v>
      </c>
      <c r="D1567" t="s">
        <v>4</v>
      </c>
      <c r="E1567" t="s">
        <v>11</v>
      </c>
      <c r="F1567" t="s">
        <v>19</v>
      </c>
      <c r="G1567" t="s">
        <v>29</v>
      </c>
      <c r="H1567" s="1">
        <v>45410</v>
      </c>
      <c r="I1567" t="s">
        <v>34</v>
      </c>
      <c r="J1567">
        <v>87</v>
      </c>
      <c r="K1567">
        <v>10.7</v>
      </c>
      <c r="L1567">
        <v>1186.21</v>
      </c>
      <c r="M1567">
        <v>98.13</v>
      </c>
      <c r="N1567" t="s">
        <v>47</v>
      </c>
      <c r="O1567">
        <v>5</v>
      </c>
      <c r="P1567" t="str" cm="1">
        <f t="array" ref="P1567">_xlfn.IFS(C1567&lt;25,"18-24", C1567&lt;=35,"25-35", C1567&lt;=50,"36-50",TRUE,"50+")</f>
        <v>25-35</v>
      </c>
      <c r="Q1567" t="str">
        <f t="shared" si="168"/>
        <v>repeat</v>
      </c>
      <c r="R1567" t="str">
        <f t="shared" si="169"/>
        <v>high value</v>
      </c>
      <c r="S1567" t="str">
        <f t="shared" si="170"/>
        <v>High</v>
      </c>
      <c r="T1567" t="str">
        <f t="shared" si="171"/>
        <v>Apr</v>
      </c>
      <c r="U1567">
        <f t="shared" si="172"/>
        <v>2024</v>
      </c>
      <c r="V1567" t="str">
        <f t="shared" si="173"/>
        <v>10-15</v>
      </c>
      <c r="W1567" t="str">
        <f t="shared" si="174"/>
        <v>Slow</v>
      </c>
    </row>
    <row r="1568" spans="1:23" x14ac:dyDescent="0.3">
      <c r="A1568">
        <v>601567</v>
      </c>
      <c r="B1568">
        <v>64979</v>
      </c>
      <c r="C1568">
        <v>35</v>
      </c>
      <c r="D1568" t="s">
        <v>7</v>
      </c>
      <c r="E1568" t="s">
        <v>15</v>
      </c>
      <c r="F1568" t="s">
        <v>26</v>
      </c>
      <c r="G1568" t="s">
        <v>25</v>
      </c>
      <c r="H1568" s="1">
        <v>44997</v>
      </c>
      <c r="I1568" t="s">
        <v>33</v>
      </c>
      <c r="J1568">
        <v>21</v>
      </c>
      <c r="K1568">
        <v>14.4</v>
      </c>
      <c r="L1568">
        <v>184.97</v>
      </c>
      <c r="M1568">
        <v>84.89</v>
      </c>
      <c r="N1568" t="s">
        <v>48</v>
      </c>
      <c r="O1568">
        <v>4</v>
      </c>
      <c r="P1568" t="str" cm="1">
        <f t="array" ref="P1568">_xlfn.IFS(C1568&lt;25,"18-24", C1568&lt;=35,"25-35", C1568&lt;=50,"36-50",TRUE,"50+")</f>
        <v>25-35</v>
      </c>
      <c r="Q1568" t="str">
        <f t="shared" si="168"/>
        <v>new</v>
      </c>
      <c r="R1568" t="str">
        <f t="shared" si="169"/>
        <v>low</v>
      </c>
      <c r="S1568" t="str">
        <f t="shared" si="170"/>
        <v>medium</v>
      </c>
      <c r="T1568" t="str">
        <f t="shared" si="171"/>
        <v>Mar</v>
      </c>
      <c r="U1568">
        <f t="shared" si="172"/>
        <v>2023</v>
      </c>
      <c r="V1568" t="str">
        <f t="shared" si="173"/>
        <v>10-15</v>
      </c>
      <c r="W1568" t="str">
        <f t="shared" si="174"/>
        <v>Fast</v>
      </c>
    </row>
    <row r="1569" spans="1:23" x14ac:dyDescent="0.3">
      <c r="A1569">
        <v>601568</v>
      </c>
      <c r="B1569">
        <v>94867</v>
      </c>
      <c r="C1569">
        <v>24</v>
      </c>
      <c r="D1569" t="s">
        <v>7</v>
      </c>
      <c r="E1569" t="s">
        <v>5</v>
      </c>
      <c r="F1569" t="s">
        <v>18</v>
      </c>
      <c r="G1569" t="s">
        <v>29</v>
      </c>
      <c r="H1569" s="1">
        <v>44586</v>
      </c>
      <c r="I1569" t="s">
        <v>33</v>
      </c>
      <c r="J1569">
        <v>82</v>
      </c>
      <c r="K1569">
        <v>11.1</v>
      </c>
      <c r="L1569">
        <v>615.94000000000005</v>
      </c>
      <c r="M1569">
        <v>86.52</v>
      </c>
      <c r="N1569" t="s">
        <v>50</v>
      </c>
      <c r="O1569">
        <v>5</v>
      </c>
      <c r="P1569" t="str" cm="1">
        <f t="array" ref="P1569">_xlfn.IFS(C1569&lt;25,"18-24", C1569&lt;=35,"25-35", C1569&lt;=50,"36-50",TRUE,"50+")</f>
        <v>18-24</v>
      </c>
      <c r="Q1569" t="str">
        <f t="shared" si="168"/>
        <v>new</v>
      </c>
      <c r="R1569" t="str">
        <f t="shared" si="169"/>
        <v>high value</v>
      </c>
      <c r="S1569" t="str">
        <f t="shared" si="170"/>
        <v>High</v>
      </c>
      <c r="T1569" t="str">
        <f t="shared" si="171"/>
        <v>Jan</v>
      </c>
      <c r="U1569">
        <f t="shared" si="172"/>
        <v>2022</v>
      </c>
      <c r="V1569" t="str">
        <f t="shared" si="173"/>
        <v>10-15</v>
      </c>
      <c r="W1569" t="str">
        <f t="shared" si="174"/>
        <v>Slow</v>
      </c>
    </row>
    <row r="1570" spans="1:23" x14ac:dyDescent="0.3">
      <c r="A1570">
        <v>601569</v>
      </c>
      <c r="B1570">
        <v>14410</v>
      </c>
      <c r="C1570">
        <v>53</v>
      </c>
      <c r="D1570" t="s">
        <v>4</v>
      </c>
      <c r="E1570" t="s">
        <v>16</v>
      </c>
      <c r="F1570" t="s">
        <v>19</v>
      </c>
      <c r="G1570" t="s">
        <v>21</v>
      </c>
      <c r="H1570" s="1">
        <v>44604</v>
      </c>
      <c r="I1570" t="s">
        <v>33</v>
      </c>
      <c r="J1570">
        <v>35</v>
      </c>
      <c r="K1570">
        <v>10.1</v>
      </c>
      <c r="L1570">
        <v>780.71</v>
      </c>
      <c r="M1570">
        <v>71.95</v>
      </c>
      <c r="N1570" t="s">
        <v>49</v>
      </c>
      <c r="O1570">
        <v>1</v>
      </c>
      <c r="P1570" t="str" cm="1">
        <f t="array" ref="P1570">_xlfn.IFS(C1570&lt;25,"18-24", C1570&lt;=35,"25-35", C1570&lt;=50,"36-50",TRUE,"50+")</f>
        <v>50+</v>
      </c>
      <c r="Q1570" t="str">
        <f t="shared" si="168"/>
        <v>repeat</v>
      </c>
      <c r="R1570" t="str">
        <f t="shared" si="169"/>
        <v>high value</v>
      </c>
      <c r="S1570" t="str">
        <f t="shared" si="170"/>
        <v>Low</v>
      </c>
      <c r="T1570" t="str">
        <f t="shared" si="171"/>
        <v>Feb</v>
      </c>
      <c r="U1570">
        <f t="shared" si="172"/>
        <v>2022</v>
      </c>
      <c r="V1570" t="str">
        <f t="shared" si="173"/>
        <v>10-15</v>
      </c>
      <c r="W1570" t="str">
        <f t="shared" si="174"/>
        <v>Medium</v>
      </c>
    </row>
    <row r="1571" spans="1:23" x14ac:dyDescent="0.3">
      <c r="A1571">
        <v>601570</v>
      </c>
      <c r="B1571">
        <v>49407</v>
      </c>
      <c r="C1571">
        <v>50</v>
      </c>
      <c r="D1571" t="s">
        <v>4</v>
      </c>
      <c r="E1571" t="s">
        <v>11</v>
      </c>
      <c r="F1571" t="s">
        <v>22</v>
      </c>
      <c r="G1571" t="s">
        <v>23</v>
      </c>
      <c r="H1571" s="1">
        <v>45220</v>
      </c>
      <c r="I1571" t="s">
        <v>33</v>
      </c>
      <c r="J1571">
        <v>23</v>
      </c>
      <c r="K1571">
        <v>2.6</v>
      </c>
      <c r="L1571">
        <v>580.48</v>
      </c>
      <c r="M1571">
        <v>93.66</v>
      </c>
      <c r="N1571" t="s">
        <v>49</v>
      </c>
      <c r="O1571">
        <v>5</v>
      </c>
      <c r="P1571" t="str" cm="1">
        <f t="array" ref="P1571">_xlfn.IFS(C1571&lt;25,"18-24", C1571&lt;=35,"25-35", C1571&lt;=50,"36-50",TRUE,"50+")</f>
        <v>36-50</v>
      </c>
      <c r="Q1571" t="str">
        <f t="shared" si="168"/>
        <v>new</v>
      </c>
      <c r="R1571" t="str">
        <f t="shared" si="169"/>
        <v>high value</v>
      </c>
      <c r="S1571" t="str">
        <f t="shared" si="170"/>
        <v>High</v>
      </c>
      <c r="T1571" t="str">
        <f t="shared" si="171"/>
        <v>Oct</v>
      </c>
      <c r="U1571">
        <f t="shared" si="172"/>
        <v>2023</v>
      </c>
      <c r="V1571" t="str">
        <f t="shared" si="173"/>
        <v>0-5</v>
      </c>
      <c r="W1571" t="str">
        <f t="shared" si="174"/>
        <v>Fast</v>
      </c>
    </row>
    <row r="1572" spans="1:23" x14ac:dyDescent="0.3">
      <c r="A1572">
        <v>601571</v>
      </c>
      <c r="B1572">
        <v>57797</v>
      </c>
      <c r="C1572">
        <v>44</v>
      </c>
      <c r="D1572" t="s">
        <v>4</v>
      </c>
      <c r="E1572" t="s">
        <v>15</v>
      </c>
      <c r="F1572" t="s">
        <v>22</v>
      </c>
      <c r="G1572" t="s">
        <v>29</v>
      </c>
      <c r="H1572" s="1">
        <v>45570</v>
      </c>
      <c r="I1572" t="s">
        <v>34</v>
      </c>
      <c r="J1572">
        <v>52</v>
      </c>
      <c r="K1572">
        <v>7.1</v>
      </c>
      <c r="L1572">
        <v>1406.86</v>
      </c>
      <c r="M1572">
        <v>23.11</v>
      </c>
      <c r="N1572" t="s">
        <v>49</v>
      </c>
      <c r="O1572">
        <v>5</v>
      </c>
      <c r="P1572" t="str" cm="1">
        <f t="array" ref="P1572">_xlfn.IFS(C1572&lt;25,"18-24", C1572&lt;=35,"25-35", C1572&lt;=50,"36-50",TRUE,"50+")</f>
        <v>36-50</v>
      </c>
      <c r="Q1572" t="str">
        <f t="shared" si="168"/>
        <v>new</v>
      </c>
      <c r="R1572" t="str">
        <f t="shared" si="169"/>
        <v>high value</v>
      </c>
      <c r="S1572" t="str">
        <f t="shared" si="170"/>
        <v>High</v>
      </c>
      <c r="T1572" t="str">
        <f t="shared" si="171"/>
        <v>Oct</v>
      </c>
      <c r="U1572">
        <f t="shared" si="172"/>
        <v>2024</v>
      </c>
      <c r="V1572" t="str">
        <f t="shared" si="173"/>
        <v>5-10</v>
      </c>
      <c r="W1572" t="str">
        <f t="shared" si="174"/>
        <v>Slow</v>
      </c>
    </row>
    <row r="1573" spans="1:23" x14ac:dyDescent="0.3">
      <c r="A1573">
        <v>601572</v>
      </c>
      <c r="B1573">
        <v>33252</v>
      </c>
      <c r="C1573">
        <v>29</v>
      </c>
      <c r="D1573" t="s">
        <v>7</v>
      </c>
      <c r="E1573" t="s">
        <v>11</v>
      </c>
      <c r="F1573" t="s">
        <v>28</v>
      </c>
      <c r="G1573" t="s">
        <v>25</v>
      </c>
      <c r="H1573" s="1">
        <v>44793</v>
      </c>
      <c r="I1573" t="s">
        <v>34</v>
      </c>
      <c r="J1573">
        <v>47</v>
      </c>
      <c r="K1573">
        <v>10.6</v>
      </c>
      <c r="L1573">
        <v>1122.08</v>
      </c>
      <c r="M1573">
        <v>114.86</v>
      </c>
      <c r="N1573" t="s">
        <v>49</v>
      </c>
      <c r="O1573">
        <v>2</v>
      </c>
      <c r="P1573" t="str" cm="1">
        <f t="array" ref="P1573">_xlfn.IFS(C1573&lt;25,"18-24", C1573&lt;=35,"25-35", C1573&lt;=50,"36-50",TRUE,"50+")</f>
        <v>25-35</v>
      </c>
      <c r="Q1573" t="str">
        <f t="shared" si="168"/>
        <v>new</v>
      </c>
      <c r="R1573" t="str">
        <f t="shared" si="169"/>
        <v>high value</v>
      </c>
      <c r="S1573" t="str">
        <f t="shared" si="170"/>
        <v>Low</v>
      </c>
      <c r="T1573" t="str">
        <f t="shared" si="171"/>
        <v>Aug</v>
      </c>
      <c r="U1573">
        <f t="shared" si="172"/>
        <v>2022</v>
      </c>
      <c r="V1573" t="str">
        <f t="shared" si="173"/>
        <v>10-15</v>
      </c>
      <c r="W1573" t="str">
        <f t="shared" si="174"/>
        <v>Slow</v>
      </c>
    </row>
    <row r="1574" spans="1:23" x14ac:dyDescent="0.3">
      <c r="A1574">
        <v>601573</v>
      </c>
      <c r="B1574">
        <v>96977</v>
      </c>
      <c r="C1574">
        <v>38</v>
      </c>
      <c r="D1574" t="s">
        <v>7</v>
      </c>
      <c r="E1574" t="s">
        <v>16</v>
      </c>
      <c r="F1574" t="s">
        <v>32</v>
      </c>
      <c r="G1574" t="s">
        <v>27</v>
      </c>
      <c r="H1574" s="1">
        <v>45240</v>
      </c>
      <c r="I1574" t="s">
        <v>34</v>
      </c>
      <c r="J1574">
        <v>26</v>
      </c>
      <c r="K1574">
        <v>14.2</v>
      </c>
      <c r="L1574">
        <v>461.07</v>
      </c>
      <c r="M1574">
        <v>37.299999999999997</v>
      </c>
      <c r="N1574" t="s">
        <v>48</v>
      </c>
      <c r="O1574">
        <v>4</v>
      </c>
      <c r="P1574" t="str" cm="1">
        <f t="array" ref="P1574">_xlfn.IFS(C1574&lt;25,"18-24", C1574&lt;=35,"25-35", C1574&lt;=50,"36-50",TRUE,"50+")</f>
        <v>36-50</v>
      </c>
      <c r="Q1574" t="str">
        <f t="shared" si="168"/>
        <v>new</v>
      </c>
      <c r="R1574" t="str">
        <f t="shared" si="169"/>
        <v>medium</v>
      </c>
      <c r="S1574" t="str">
        <f t="shared" si="170"/>
        <v>medium</v>
      </c>
      <c r="T1574" t="str">
        <f t="shared" si="171"/>
        <v>Nov</v>
      </c>
      <c r="U1574">
        <f t="shared" si="172"/>
        <v>2023</v>
      </c>
      <c r="V1574" t="str">
        <f t="shared" si="173"/>
        <v>10-15</v>
      </c>
      <c r="W1574" t="str">
        <f t="shared" si="174"/>
        <v>Fast</v>
      </c>
    </row>
    <row r="1575" spans="1:23" x14ac:dyDescent="0.3">
      <c r="A1575">
        <v>601574</v>
      </c>
      <c r="B1575">
        <v>73564</v>
      </c>
      <c r="C1575">
        <v>40</v>
      </c>
      <c r="D1575" t="s">
        <v>4</v>
      </c>
      <c r="E1575" t="s">
        <v>5</v>
      </c>
      <c r="F1575" t="s">
        <v>32</v>
      </c>
      <c r="G1575" t="s">
        <v>29</v>
      </c>
      <c r="H1575" s="1">
        <v>44913</v>
      </c>
      <c r="I1575" t="s">
        <v>34</v>
      </c>
      <c r="J1575">
        <v>40</v>
      </c>
      <c r="K1575">
        <v>1</v>
      </c>
      <c r="L1575">
        <v>802.66</v>
      </c>
      <c r="M1575">
        <v>53.84</v>
      </c>
      <c r="N1575" t="s">
        <v>47</v>
      </c>
      <c r="O1575">
        <v>3</v>
      </c>
      <c r="P1575" t="str" cm="1">
        <f t="array" ref="P1575">_xlfn.IFS(C1575&lt;25,"18-24", C1575&lt;=35,"25-35", C1575&lt;=50,"36-50",TRUE,"50+")</f>
        <v>36-50</v>
      </c>
      <c r="Q1575" t="str">
        <f t="shared" si="168"/>
        <v>new</v>
      </c>
      <c r="R1575" t="str">
        <f t="shared" si="169"/>
        <v>high value</v>
      </c>
      <c r="S1575" t="str">
        <f t="shared" si="170"/>
        <v>medium</v>
      </c>
      <c r="T1575" t="str">
        <f t="shared" si="171"/>
        <v>Dec</v>
      </c>
      <c r="U1575">
        <f t="shared" si="172"/>
        <v>2022</v>
      </c>
      <c r="V1575" t="str">
        <f t="shared" si="173"/>
        <v>0-5</v>
      </c>
      <c r="W1575" t="str">
        <f t="shared" si="174"/>
        <v>Medium</v>
      </c>
    </row>
    <row r="1576" spans="1:23" x14ac:dyDescent="0.3">
      <c r="A1576">
        <v>601575</v>
      </c>
      <c r="B1576">
        <v>60053</v>
      </c>
      <c r="C1576">
        <v>50</v>
      </c>
      <c r="D1576" t="s">
        <v>4</v>
      </c>
      <c r="E1576" t="s">
        <v>5</v>
      </c>
      <c r="F1576" t="s">
        <v>30</v>
      </c>
      <c r="G1576" t="s">
        <v>27</v>
      </c>
      <c r="H1576" s="1">
        <v>44771</v>
      </c>
      <c r="I1576" t="s">
        <v>33</v>
      </c>
      <c r="J1576">
        <v>65</v>
      </c>
      <c r="K1576">
        <v>12.1</v>
      </c>
      <c r="L1576">
        <v>342.59</v>
      </c>
      <c r="M1576">
        <v>41.79</v>
      </c>
      <c r="N1576" t="s">
        <v>48</v>
      </c>
      <c r="O1576">
        <v>2</v>
      </c>
      <c r="P1576" t="str" cm="1">
        <f t="array" ref="P1576">_xlfn.IFS(C1576&lt;25,"18-24", C1576&lt;=35,"25-35", C1576&lt;=50,"36-50",TRUE,"50+")</f>
        <v>36-50</v>
      </c>
      <c r="Q1576" t="str">
        <f t="shared" si="168"/>
        <v>new</v>
      </c>
      <c r="R1576" t="str">
        <f t="shared" si="169"/>
        <v>medium</v>
      </c>
      <c r="S1576" t="str">
        <f t="shared" si="170"/>
        <v>Low</v>
      </c>
      <c r="T1576" t="str">
        <f t="shared" si="171"/>
        <v>Jul</v>
      </c>
      <c r="U1576">
        <f t="shared" si="172"/>
        <v>2022</v>
      </c>
      <c r="V1576" t="str">
        <f t="shared" si="173"/>
        <v>10-15</v>
      </c>
      <c r="W1576" t="str">
        <f t="shared" si="174"/>
        <v>Slow</v>
      </c>
    </row>
    <row r="1577" spans="1:23" x14ac:dyDescent="0.3">
      <c r="A1577">
        <v>601576</v>
      </c>
      <c r="B1577">
        <v>38840</v>
      </c>
      <c r="C1577">
        <v>52</v>
      </c>
      <c r="D1577" t="s">
        <v>7</v>
      </c>
      <c r="E1577" t="s">
        <v>16</v>
      </c>
      <c r="F1577" t="s">
        <v>18</v>
      </c>
      <c r="G1577" t="s">
        <v>29</v>
      </c>
      <c r="H1577" s="1">
        <v>45407</v>
      </c>
      <c r="I1577" t="s">
        <v>33</v>
      </c>
      <c r="J1577">
        <v>43</v>
      </c>
      <c r="K1577">
        <v>2.1</v>
      </c>
      <c r="L1577">
        <v>1337.38</v>
      </c>
      <c r="M1577">
        <v>50.89</v>
      </c>
      <c r="N1577" t="s">
        <v>48</v>
      </c>
      <c r="O1577">
        <v>1</v>
      </c>
      <c r="P1577" t="str" cm="1">
        <f t="array" ref="P1577">_xlfn.IFS(C1577&lt;25,"18-24", C1577&lt;=35,"25-35", C1577&lt;=50,"36-50",TRUE,"50+")</f>
        <v>50+</v>
      </c>
      <c r="Q1577" t="str">
        <f t="shared" si="168"/>
        <v>new</v>
      </c>
      <c r="R1577" t="str">
        <f t="shared" si="169"/>
        <v>high value</v>
      </c>
      <c r="S1577" t="str">
        <f t="shared" si="170"/>
        <v>Low</v>
      </c>
      <c r="T1577" t="str">
        <f t="shared" si="171"/>
        <v>Apr</v>
      </c>
      <c r="U1577">
        <f t="shared" si="172"/>
        <v>2024</v>
      </c>
      <c r="V1577" t="str">
        <f t="shared" si="173"/>
        <v>0-5</v>
      </c>
      <c r="W1577" t="str">
        <f t="shared" si="174"/>
        <v>Medium</v>
      </c>
    </row>
    <row r="1578" spans="1:23" x14ac:dyDescent="0.3">
      <c r="A1578">
        <v>601577</v>
      </c>
      <c r="B1578">
        <v>92094</v>
      </c>
      <c r="C1578">
        <v>27</v>
      </c>
      <c r="D1578" t="s">
        <v>7</v>
      </c>
      <c r="E1578" t="s">
        <v>11</v>
      </c>
      <c r="F1578" t="s">
        <v>18</v>
      </c>
      <c r="G1578" t="s">
        <v>29</v>
      </c>
      <c r="H1578" s="1">
        <v>45389</v>
      </c>
      <c r="I1578" t="s">
        <v>34</v>
      </c>
      <c r="J1578">
        <v>33</v>
      </c>
      <c r="K1578">
        <v>2.9</v>
      </c>
      <c r="L1578">
        <v>1058.29</v>
      </c>
      <c r="M1578">
        <v>109.31</v>
      </c>
      <c r="N1578" t="s">
        <v>48</v>
      </c>
      <c r="O1578">
        <v>4</v>
      </c>
      <c r="P1578" t="str" cm="1">
        <f t="array" ref="P1578">_xlfn.IFS(C1578&lt;25,"18-24", C1578&lt;=35,"25-35", C1578&lt;=50,"36-50",TRUE,"50+")</f>
        <v>25-35</v>
      </c>
      <c r="Q1578" t="str">
        <f t="shared" si="168"/>
        <v>new</v>
      </c>
      <c r="R1578" t="str">
        <f t="shared" si="169"/>
        <v>high value</v>
      </c>
      <c r="S1578" t="str">
        <f t="shared" si="170"/>
        <v>medium</v>
      </c>
      <c r="T1578" t="str">
        <f t="shared" si="171"/>
        <v>Apr</v>
      </c>
      <c r="U1578">
        <f t="shared" si="172"/>
        <v>2024</v>
      </c>
      <c r="V1578" t="str">
        <f t="shared" si="173"/>
        <v>0-5</v>
      </c>
      <c r="W1578" t="str">
        <f t="shared" si="174"/>
        <v>Medium</v>
      </c>
    </row>
    <row r="1579" spans="1:23" x14ac:dyDescent="0.3">
      <c r="A1579">
        <v>601578</v>
      </c>
      <c r="B1579">
        <v>73186</v>
      </c>
      <c r="C1579">
        <v>47</v>
      </c>
      <c r="D1579" t="s">
        <v>7</v>
      </c>
      <c r="E1579" t="s">
        <v>16</v>
      </c>
      <c r="F1579" t="s">
        <v>26</v>
      </c>
      <c r="G1579" t="s">
        <v>27</v>
      </c>
      <c r="H1579" s="1">
        <v>45426</v>
      </c>
      <c r="I1579" t="s">
        <v>33</v>
      </c>
      <c r="J1579">
        <v>50</v>
      </c>
      <c r="K1579">
        <v>8.1999999999999993</v>
      </c>
      <c r="L1579">
        <v>1153.78</v>
      </c>
      <c r="M1579">
        <v>44.95</v>
      </c>
      <c r="N1579" t="s">
        <v>50</v>
      </c>
      <c r="O1579">
        <v>3</v>
      </c>
      <c r="P1579" t="str" cm="1">
        <f t="array" ref="P1579">_xlfn.IFS(C1579&lt;25,"18-24", C1579&lt;=35,"25-35", C1579&lt;=50,"36-50",TRUE,"50+")</f>
        <v>36-50</v>
      </c>
      <c r="Q1579" t="str">
        <f t="shared" si="168"/>
        <v>new</v>
      </c>
      <c r="R1579" t="str">
        <f t="shared" si="169"/>
        <v>high value</v>
      </c>
      <c r="S1579" t="str">
        <f t="shared" si="170"/>
        <v>medium</v>
      </c>
      <c r="T1579" t="str">
        <f t="shared" si="171"/>
        <v>May</v>
      </c>
      <c r="U1579">
        <f t="shared" si="172"/>
        <v>2024</v>
      </c>
      <c r="V1579" t="str">
        <f t="shared" si="173"/>
        <v>5-10</v>
      </c>
      <c r="W1579" t="str">
        <f t="shared" si="174"/>
        <v>Slow</v>
      </c>
    </row>
    <row r="1580" spans="1:23" x14ac:dyDescent="0.3">
      <c r="A1580">
        <v>601579</v>
      </c>
      <c r="B1580">
        <v>17766</v>
      </c>
      <c r="C1580">
        <v>27</v>
      </c>
      <c r="D1580" t="s">
        <v>4</v>
      </c>
      <c r="E1580" t="s">
        <v>16</v>
      </c>
      <c r="F1580" t="s">
        <v>30</v>
      </c>
      <c r="G1580" t="s">
        <v>29</v>
      </c>
      <c r="H1580" s="1">
        <v>45445</v>
      </c>
      <c r="I1580" t="s">
        <v>33</v>
      </c>
      <c r="J1580">
        <v>37</v>
      </c>
      <c r="K1580">
        <v>5.8</v>
      </c>
      <c r="L1580">
        <v>326.95999999999998</v>
      </c>
      <c r="M1580">
        <v>112.81</v>
      </c>
      <c r="N1580" t="s">
        <v>50</v>
      </c>
      <c r="O1580">
        <v>5</v>
      </c>
      <c r="P1580" t="str" cm="1">
        <f t="array" ref="P1580">_xlfn.IFS(C1580&lt;25,"18-24", C1580&lt;=35,"25-35", C1580&lt;=50,"36-50",TRUE,"50+")</f>
        <v>25-35</v>
      </c>
      <c r="Q1580" t="str">
        <f t="shared" si="168"/>
        <v>new</v>
      </c>
      <c r="R1580" t="str">
        <f t="shared" si="169"/>
        <v>medium</v>
      </c>
      <c r="S1580" t="str">
        <f t="shared" si="170"/>
        <v>High</v>
      </c>
      <c r="T1580" t="str">
        <f t="shared" si="171"/>
        <v>Jun</v>
      </c>
      <c r="U1580">
        <f t="shared" si="172"/>
        <v>2024</v>
      </c>
      <c r="V1580" t="str">
        <f t="shared" si="173"/>
        <v>5-10</v>
      </c>
      <c r="W1580" t="str">
        <f t="shared" si="174"/>
        <v>Medium</v>
      </c>
    </row>
    <row r="1581" spans="1:23" x14ac:dyDescent="0.3">
      <c r="A1581">
        <v>601580</v>
      </c>
      <c r="B1581">
        <v>95691</v>
      </c>
      <c r="C1581">
        <v>53</v>
      </c>
      <c r="D1581" t="s">
        <v>4</v>
      </c>
      <c r="E1581" t="s">
        <v>15</v>
      </c>
      <c r="F1581" t="s">
        <v>30</v>
      </c>
      <c r="G1581" t="s">
        <v>23</v>
      </c>
      <c r="H1581" s="1">
        <v>45447</v>
      </c>
      <c r="I1581" t="s">
        <v>33</v>
      </c>
      <c r="J1581">
        <v>74</v>
      </c>
      <c r="K1581">
        <v>11.2</v>
      </c>
      <c r="L1581">
        <v>827.39</v>
      </c>
      <c r="M1581">
        <v>61.06</v>
      </c>
      <c r="N1581" t="s">
        <v>50</v>
      </c>
      <c r="O1581">
        <v>3</v>
      </c>
      <c r="P1581" t="str" cm="1">
        <f t="array" ref="P1581">_xlfn.IFS(C1581&lt;25,"18-24", C1581&lt;=35,"25-35", C1581&lt;=50,"36-50",TRUE,"50+")</f>
        <v>50+</v>
      </c>
      <c r="Q1581" t="str">
        <f t="shared" si="168"/>
        <v>new</v>
      </c>
      <c r="R1581" t="str">
        <f t="shared" si="169"/>
        <v>high value</v>
      </c>
      <c r="S1581" t="str">
        <f t="shared" si="170"/>
        <v>medium</v>
      </c>
      <c r="T1581" t="str">
        <f t="shared" si="171"/>
        <v>Jun</v>
      </c>
      <c r="U1581">
        <f t="shared" si="172"/>
        <v>2024</v>
      </c>
      <c r="V1581" t="str">
        <f t="shared" si="173"/>
        <v>10-15</v>
      </c>
      <c r="W1581" t="str">
        <f t="shared" si="174"/>
        <v>Slow</v>
      </c>
    </row>
    <row r="1582" spans="1:23" x14ac:dyDescent="0.3">
      <c r="A1582">
        <v>601581</v>
      </c>
      <c r="B1582">
        <v>19103</v>
      </c>
      <c r="C1582">
        <v>27</v>
      </c>
      <c r="D1582" t="s">
        <v>4</v>
      </c>
      <c r="E1582" t="s">
        <v>8</v>
      </c>
      <c r="F1582" t="s">
        <v>26</v>
      </c>
      <c r="G1582" t="s">
        <v>27</v>
      </c>
      <c r="H1582" s="1">
        <v>45594</v>
      </c>
      <c r="I1582" t="s">
        <v>33</v>
      </c>
      <c r="J1582">
        <v>62</v>
      </c>
      <c r="K1582">
        <v>1.5</v>
      </c>
      <c r="L1582">
        <v>721.95</v>
      </c>
      <c r="M1582">
        <v>32.25</v>
      </c>
      <c r="N1582" t="s">
        <v>49</v>
      </c>
      <c r="O1582">
        <v>5</v>
      </c>
      <c r="P1582" t="str" cm="1">
        <f t="array" ref="P1582">_xlfn.IFS(C1582&lt;25,"18-24", C1582&lt;=35,"25-35", C1582&lt;=50,"36-50",TRUE,"50+")</f>
        <v>25-35</v>
      </c>
      <c r="Q1582" t="str">
        <f t="shared" si="168"/>
        <v>new</v>
      </c>
      <c r="R1582" t="str">
        <f t="shared" si="169"/>
        <v>high value</v>
      </c>
      <c r="S1582" t="str">
        <f t="shared" si="170"/>
        <v>High</v>
      </c>
      <c r="T1582" t="str">
        <f t="shared" si="171"/>
        <v>Oct</v>
      </c>
      <c r="U1582">
        <f t="shared" si="172"/>
        <v>2024</v>
      </c>
      <c r="V1582" t="str">
        <f t="shared" si="173"/>
        <v>0-5</v>
      </c>
      <c r="W1582" t="str">
        <f t="shared" si="174"/>
        <v>Slow</v>
      </c>
    </row>
    <row r="1583" spans="1:23" x14ac:dyDescent="0.3">
      <c r="A1583">
        <v>601582</v>
      </c>
      <c r="B1583">
        <v>49458</v>
      </c>
      <c r="C1583">
        <v>29</v>
      </c>
      <c r="D1583" t="s">
        <v>7</v>
      </c>
      <c r="E1583" t="s">
        <v>16</v>
      </c>
      <c r="F1583" t="s">
        <v>30</v>
      </c>
      <c r="G1583" t="s">
        <v>23</v>
      </c>
      <c r="H1583" s="1">
        <v>45282</v>
      </c>
      <c r="I1583" t="s">
        <v>33</v>
      </c>
      <c r="J1583">
        <v>80</v>
      </c>
      <c r="K1583">
        <v>12.9</v>
      </c>
      <c r="L1583">
        <v>931.14</v>
      </c>
      <c r="M1583">
        <v>82.47</v>
      </c>
      <c r="N1583" t="s">
        <v>50</v>
      </c>
      <c r="O1583">
        <v>3</v>
      </c>
      <c r="P1583" t="str" cm="1">
        <f t="array" ref="P1583">_xlfn.IFS(C1583&lt;25,"18-24", C1583&lt;=35,"25-35", C1583&lt;=50,"36-50",TRUE,"50+")</f>
        <v>25-35</v>
      </c>
      <c r="Q1583" t="str">
        <f t="shared" si="168"/>
        <v>new</v>
      </c>
      <c r="R1583" t="str">
        <f t="shared" si="169"/>
        <v>high value</v>
      </c>
      <c r="S1583" t="str">
        <f t="shared" si="170"/>
        <v>medium</v>
      </c>
      <c r="T1583" t="str">
        <f t="shared" si="171"/>
        <v>Dec</v>
      </c>
      <c r="U1583">
        <f t="shared" si="172"/>
        <v>2023</v>
      </c>
      <c r="V1583" t="str">
        <f t="shared" si="173"/>
        <v>10-15</v>
      </c>
      <c r="W1583" t="str">
        <f t="shared" si="174"/>
        <v>Slow</v>
      </c>
    </row>
    <row r="1584" spans="1:23" x14ac:dyDescent="0.3">
      <c r="A1584">
        <v>601583</v>
      </c>
      <c r="B1584">
        <v>93424</v>
      </c>
      <c r="C1584">
        <v>48</v>
      </c>
      <c r="D1584" t="s">
        <v>7</v>
      </c>
      <c r="E1584" t="s">
        <v>11</v>
      </c>
      <c r="F1584" t="s">
        <v>28</v>
      </c>
      <c r="G1584" t="s">
        <v>27</v>
      </c>
      <c r="H1584" s="1">
        <v>44912</v>
      </c>
      <c r="I1584" t="s">
        <v>34</v>
      </c>
      <c r="J1584">
        <v>43</v>
      </c>
      <c r="K1584">
        <v>13.6</v>
      </c>
      <c r="L1584">
        <v>1328.82</v>
      </c>
      <c r="M1584">
        <v>86.12</v>
      </c>
      <c r="N1584" t="s">
        <v>49</v>
      </c>
      <c r="O1584">
        <v>5</v>
      </c>
      <c r="P1584" t="str" cm="1">
        <f t="array" ref="P1584">_xlfn.IFS(C1584&lt;25,"18-24", C1584&lt;=35,"25-35", C1584&lt;=50,"36-50",TRUE,"50+")</f>
        <v>36-50</v>
      </c>
      <c r="Q1584" t="str">
        <f t="shared" si="168"/>
        <v>new</v>
      </c>
      <c r="R1584" t="str">
        <f t="shared" si="169"/>
        <v>high value</v>
      </c>
      <c r="S1584" t="str">
        <f t="shared" si="170"/>
        <v>High</v>
      </c>
      <c r="T1584" t="str">
        <f t="shared" si="171"/>
        <v>Dec</v>
      </c>
      <c r="U1584">
        <f t="shared" si="172"/>
        <v>2022</v>
      </c>
      <c r="V1584" t="str">
        <f t="shared" si="173"/>
        <v>10-15</v>
      </c>
      <c r="W1584" t="str">
        <f t="shared" si="174"/>
        <v>Medium</v>
      </c>
    </row>
    <row r="1585" spans="1:23" x14ac:dyDescent="0.3">
      <c r="A1585">
        <v>601584</v>
      </c>
      <c r="B1585">
        <v>27102</v>
      </c>
      <c r="C1585">
        <v>53</v>
      </c>
      <c r="D1585" t="s">
        <v>7</v>
      </c>
      <c r="E1585" t="s">
        <v>5</v>
      </c>
      <c r="F1585" t="s">
        <v>18</v>
      </c>
      <c r="G1585" t="s">
        <v>31</v>
      </c>
      <c r="H1585" s="1">
        <v>44884</v>
      </c>
      <c r="I1585" t="s">
        <v>33</v>
      </c>
      <c r="J1585">
        <v>44</v>
      </c>
      <c r="K1585">
        <v>10.7</v>
      </c>
      <c r="L1585">
        <v>874.39</v>
      </c>
      <c r="M1585">
        <v>107.2</v>
      </c>
      <c r="N1585" t="s">
        <v>49</v>
      </c>
      <c r="O1585">
        <v>1</v>
      </c>
      <c r="P1585" t="str" cm="1">
        <f t="array" ref="P1585">_xlfn.IFS(C1585&lt;25,"18-24", C1585&lt;=35,"25-35", C1585&lt;=50,"36-50",TRUE,"50+")</f>
        <v>50+</v>
      </c>
      <c r="Q1585" t="str">
        <f t="shared" si="168"/>
        <v>new</v>
      </c>
      <c r="R1585" t="str">
        <f t="shared" si="169"/>
        <v>high value</v>
      </c>
      <c r="S1585" t="str">
        <f t="shared" si="170"/>
        <v>Low</v>
      </c>
      <c r="T1585" t="str">
        <f t="shared" si="171"/>
        <v>Nov</v>
      </c>
      <c r="U1585">
        <f t="shared" si="172"/>
        <v>2022</v>
      </c>
      <c r="V1585" t="str">
        <f t="shared" si="173"/>
        <v>10-15</v>
      </c>
      <c r="W1585" t="str">
        <f t="shared" si="174"/>
        <v>Medium</v>
      </c>
    </row>
    <row r="1586" spans="1:23" x14ac:dyDescent="0.3">
      <c r="A1586">
        <v>601585</v>
      </c>
      <c r="B1586">
        <v>25514</v>
      </c>
      <c r="C1586">
        <v>33</v>
      </c>
      <c r="D1586" t="s">
        <v>4</v>
      </c>
      <c r="E1586" t="s">
        <v>16</v>
      </c>
      <c r="F1586" t="s">
        <v>26</v>
      </c>
      <c r="G1586" t="s">
        <v>23</v>
      </c>
      <c r="H1586" s="1">
        <v>45143</v>
      </c>
      <c r="I1586" t="s">
        <v>33</v>
      </c>
      <c r="J1586">
        <v>26</v>
      </c>
      <c r="K1586">
        <v>9.5</v>
      </c>
      <c r="L1586">
        <v>1253.01</v>
      </c>
      <c r="M1586">
        <v>113.73</v>
      </c>
      <c r="N1586" t="s">
        <v>47</v>
      </c>
      <c r="O1586">
        <v>4</v>
      </c>
      <c r="P1586" t="str" cm="1">
        <f t="array" ref="P1586">_xlfn.IFS(C1586&lt;25,"18-24", C1586&lt;=35,"25-35", C1586&lt;=50,"36-50",TRUE,"50+")</f>
        <v>25-35</v>
      </c>
      <c r="Q1586" t="str">
        <f t="shared" si="168"/>
        <v>new</v>
      </c>
      <c r="R1586" t="str">
        <f t="shared" si="169"/>
        <v>high value</v>
      </c>
      <c r="S1586" t="str">
        <f t="shared" si="170"/>
        <v>medium</v>
      </c>
      <c r="T1586" t="str">
        <f t="shared" si="171"/>
        <v>Aug</v>
      </c>
      <c r="U1586">
        <f t="shared" si="172"/>
        <v>2023</v>
      </c>
      <c r="V1586" t="str">
        <f t="shared" si="173"/>
        <v>5-10</v>
      </c>
      <c r="W1586" t="str">
        <f t="shared" si="174"/>
        <v>Fast</v>
      </c>
    </row>
    <row r="1587" spans="1:23" x14ac:dyDescent="0.3">
      <c r="A1587">
        <v>601586</v>
      </c>
      <c r="B1587">
        <v>48766</v>
      </c>
      <c r="C1587">
        <v>27</v>
      </c>
      <c r="D1587" t="s">
        <v>4</v>
      </c>
      <c r="E1587" t="s">
        <v>5</v>
      </c>
      <c r="F1587" t="s">
        <v>32</v>
      </c>
      <c r="G1587" t="s">
        <v>21</v>
      </c>
      <c r="H1587" s="1">
        <v>44852</v>
      </c>
      <c r="I1587" t="s">
        <v>33</v>
      </c>
      <c r="J1587">
        <v>25</v>
      </c>
      <c r="K1587">
        <v>6.5</v>
      </c>
      <c r="L1587">
        <v>941.99</v>
      </c>
      <c r="M1587">
        <v>55.98</v>
      </c>
      <c r="N1587" t="s">
        <v>49</v>
      </c>
      <c r="O1587">
        <v>3</v>
      </c>
      <c r="P1587" t="str" cm="1">
        <f t="array" ref="P1587">_xlfn.IFS(C1587&lt;25,"18-24", C1587&lt;=35,"25-35", C1587&lt;=50,"36-50",TRUE,"50+")</f>
        <v>25-35</v>
      </c>
      <c r="Q1587" t="str">
        <f t="shared" si="168"/>
        <v>new</v>
      </c>
      <c r="R1587" t="str">
        <f t="shared" si="169"/>
        <v>high value</v>
      </c>
      <c r="S1587" t="str">
        <f t="shared" si="170"/>
        <v>medium</v>
      </c>
      <c r="T1587" t="str">
        <f t="shared" si="171"/>
        <v>Oct</v>
      </c>
      <c r="U1587">
        <f t="shared" si="172"/>
        <v>2022</v>
      </c>
      <c r="V1587" t="str">
        <f t="shared" si="173"/>
        <v>5-10</v>
      </c>
      <c r="W1587" t="str">
        <f t="shared" si="174"/>
        <v>Fast</v>
      </c>
    </row>
    <row r="1588" spans="1:23" x14ac:dyDescent="0.3">
      <c r="A1588">
        <v>601587</v>
      </c>
      <c r="B1588">
        <v>74457</v>
      </c>
      <c r="C1588">
        <v>47</v>
      </c>
      <c r="D1588" t="s">
        <v>4</v>
      </c>
      <c r="E1588" t="s">
        <v>15</v>
      </c>
      <c r="F1588" t="s">
        <v>24</v>
      </c>
      <c r="G1588" t="s">
        <v>27</v>
      </c>
      <c r="H1588" s="1">
        <v>44762</v>
      </c>
      <c r="I1588" t="s">
        <v>34</v>
      </c>
      <c r="J1588">
        <v>40</v>
      </c>
      <c r="K1588">
        <v>14.6</v>
      </c>
      <c r="L1588">
        <v>997.21</v>
      </c>
      <c r="M1588">
        <v>67.040000000000006</v>
      </c>
      <c r="N1588" t="s">
        <v>50</v>
      </c>
      <c r="O1588">
        <v>3</v>
      </c>
      <c r="P1588" t="str" cm="1">
        <f t="array" ref="P1588">_xlfn.IFS(C1588&lt;25,"18-24", C1588&lt;=35,"25-35", C1588&lt;=50,"36-50",TRUE,"50+")</f>
        <v>36-50</v>
      </c>
      <c r="Q1588" t="str">
        <f t="shared" si="168"/>
        <v>new</v>
      </c>
      <c r="R1588" t="str">
        <f t="shared" si="169"/>
        <v>high value</v>
      </c>
      <c r="S1588" t="str">
        <f t="shared" si="170"/>
        <v>medium</v>
      </c>
      <c r="T1588" t="str">
        <f t="shared" si="171"/>
        <v>Jul</v>
      </c>
      <c r="U1588">
        <f t="shared" si="172"/>
        <v>2022</v>
      </c>
      <c r="V1588" t="str">
        <f t="shared" si="173"/>
        <v>10-15</v>
      </c>
      <c r="W1588" t="str">
        <f t="shared" si="174"/>
        <v>Medium</v>
      </c>
    </row>
    <row r="1589" spans="1:23" x14ac:dyDescent="0.3">
      <c r="A1589">
        <v>601588</v>
      </c>
      <c r="B1589">
        <v>60166</v>
      </c>
      <c r="C1589">
        <v>45</v>
      </c>
      <c r="D1589" t="s">
        <v>7</v>
      </c>
      <c r="E1589" t="s">
        <v>5</v>
      </c>
      <c r="F1589" t="s">
        <v>32</v>
      </c>
      <c r="G1589" t="s">
        <v>23</v>
      </c>
      <c r="H1589" s="1">
        <v>44787</v>
      </c>
      <c r="I1589" t="s">
        <v>33</v>
      </c>
      <c r="J1589">
        <v>68</v>
      </c>
      <c r="K1589">
        <v>2.7</v>
      </c>
      <c r="L1589">
        <v>755.39</v>
      </c>
      <c r="M1589">
        <v>62.4</v>
      </c>
      <c r="N1589" t="s">
        <v>49</v>
      </c>
      <c r="O1589">
        <v>5</v>
      </c>
      <c r="P1589" t="str" cm="1">
        <f t="array" ref="P1589">_xlfn.IFS(C1589&lt;25,"18-24", C1589&lt;=35,"25-35", C1589&lt;=50,"36-50",TRUE,"50+")</f>
        <v>36-50</v>
      </c>
      <c r="Q1589" t="str">
        <f t="shared" si="168"/>
        <v>new</v>
      </c>
      <c r="R1589" t="str">
        <f t="shared" si="169"/>
        <v>high value</v>
      </c>
      <c r="S1589" t="str">
        <f t="shared" si="170"/>
        <v>High</v>
      </c>
      <c r="T1589" t="str">
        <f t="shared" si="171"/>
        <v>Aug</v>
      </c>
      <c r="U1589">
        <f t="shared" si="172"/>
        <v>2022</v>
      </c>
      <c r="V1589" t="str">
        <f t="shared" si="173"/>
        <v>0-5</v>
      </c>
      <c r="W1589" t="str">
        <f t="shared" si="174"/>
        <v>Slow</v>
      </c>
    </row>
    <row r="1590" spans="1:23" x14ac:dyDescent="0.3">
      <c r="A1590">
        <v>601589</v>
      </c>
      <c r="B1590">
        <v>16720</v>
      </c>
      <c r="C1590">
        <v>52</v>
      </c>
      <c r="D1590" t="s">
        <v>7</v>
      </c>
      <c r="E1590" t="s">
        <v>5</v>
      </c>
      <c r="F1590" t="s">
        <v>26</v>
      </c>
      <c r="G1590" t="s">
        <v>21</v>
      </c>
      <c r="H1590" s="1">
        <v>44872</v>
      </c>
      <c r="I1590" t="s">
        <v>33</v>
      </c>
      <c r="J1590">
        <v>55</v>
      </c>
      <c r="K1590">
        <v>7.3</v>
      </c>
      <c r="L1590">
        <v>1088.26</v>
      </c>
      <c r="M1590">
        <v>31.35</v>
      </c>
      <c r="N1590" t="s">
        <v>49</v>
      </c>
      <c r="O1590">
        <v>4</v>
      </c>
      <c r="P1590" t="str" cm="1">
        <f t="array" ref="P1590">_xlfn.IFS(C1590&lt;25,"18-24", C1590&lt;=35,"25-35", C1590&lt;=50,"36-50",TRUE,"50+")</f>
        <v>50+</v>
      </c>
      <c r="Q1590" t="str">
        <f t="shared" si="168"/>
        <v>new</v>
      </c>
      <c r="R1590" t="str">
        <f t="shared" si="169"/>
        <v>high value</v>
      </c>
      <c r="S1590" t="str">
        <f t="shared" si="170"/>
        <v>medium</v>
      </c>
      <c r="T1590" t="str">
        <f t="shared" si="171"/>
        <v>Nov</v>
      </c>
      <c r="U1590">
        <f t="shared" si="172"/>
        <v>2022</v>
      </c>
      <c r="V1590" t="str">
        <f t="shared" si="173"/>
        <v>5-10</v>
      </c>
      <c r="W1590" t="str">
        <f t="shared" si="174"/>
        <v>Slow</v>
      </c>
    </row>
    <row r="1591" spans="1:23" x14ac:dyDescent="0.3">
      <c r="A1591">
        <v>601590</v>
      </c>
      <c r="B1591">
        <v>10565</v>
      </c>
      <c r="C1591">
        <v>46</v>
      </c>
      <c r="D1591" t="s">
        <v>7</v>
      </c>
      <c r="E1591" t="s">
        <v>11</v>
      </c>
      <c r="F1591" t="s">
        <v>18</v>
      </c>
      <c r="G1591" t="s">
        <v>25</v>
      </c>
      <c r="H1591" s="1">
        <v>45524</v>
      </c>
      <c r="I1591" t="s">
        <v>34</v>
      </c>
      <c r="J1591">
        <v>41</v>
      </c>
      <c r="K1591">
        <v>13.1</v>
      </c>
      <c r="L1591">
        <v>893.3</v>
      </c>
      <c r="M1591">
        <v>32.86</v>
      </c>
      <c r="N1591" t="s">
        <v>47</v>
      </c>
      <c r="O1591">
        <v>3</v>
      </c>
      <c r="P1591" t="str" cm="1">
        <f t="array" ref="P1591">_xlfn.IFS(C1591&lt;25,"18-24", C1591&lt;=35,"25-35", C1591&lt;=50,"36-50",TRUE,"50+")</f>
        <v>36-50</v>
      </c>
      <c r="Q1591" t="str">
        <f t="shared" si="168"/>
        <v>new</v>
      </c>
      <c r="R1591" t="str">
        <f t="shared" si="169"/>
        <v>high value</v>
      </c>
      <c r="S1591" t="str">
        <f t="shared" si="170"/>
        <v>medium</v>
      </c>
      <c r="T1591" t="str">
        <f t="shared" si="171"/>
        <v>Aug</v>
      </c>
      <c r="U1591">
        <f t="shared" si="172"/>
        <v>2024</v>
      </c>
      <c r="V1591" t="str">
        <f t="shared" si="173"/>
        <v>10-15</v>
      </c>
      <c r="W1591" t="str">
        <f t="shared" si="174"/>
        <v>Medium</v>
      </c>
    </row>
    <row r="1592" spans="1:23" x14ac:dyDescent="0.3">
      <c r="A1592">
        <v>601591</v>
      </c>
      <c r="B1592">
        <v>43078</v>
      </c>
      <c r="C1592">
        <v>39</v>
      </c>
      <c r="D1592" t="s">
        <v>7</v>
      </c>
      <c r="E1592" t="s">
        <v>13</v>
      </c>
      <c r="F1592" t="s">
        <v>28</v>
      </c>
      <c r="G1592" t="s">
        <v>29</v>
      </c>
      <c r="H1592" s="1">
        <v>45609</v>
      </c>
      <c r="I1592" t="s">
        <v>34</v>
      </c>
      <c r="J1592">
        <v>52</v>
      </c>
      <c r="K1592">
        <v>9.3000000000000007</v>
      </c>
      <c r="L1592">
        <v>1010.95</v>
      </c>
      <c r="M1592">
        <v>38.619999999999997</v>
      </c>
      <c r="N1592" t="s">
        <v>50</v>
      </c>
      <c r="O1592">
        <v>5</v>
      </c>
      <c r="P1592" t="str" cm="1">
        <f t="array" ref="P1592">_xlfn.IFS(C1592&lt;25,"18-24", C1592&lt;=35,"25-35", C1592&lt;=50,"36-50",TRUE,"50+")</f>
        <v>36-50</v>
      </c>
      <c r="Q1592" t="str">
        <f t="shared" si="168"/>
        <v>new</v>
      </c>
      <c r="R1592" t="str">
        <f t="shared" si="169"/>
        <v>high value</v>
      </c>
      <c r="S1592" t="str">
        <f t="shared" si="170"/>
        <v>High</v>
      </c>
      <c r="T1592" t="str">
        <f t="shared" si="171"/>
        <v>Nov</v>
      </c>
      <c r="U1592">
        <f t="shared" si="172"/>
        <v>2024</v>
      </c>
      <c r="V1592" t="str">
        <f t="shared" si="173"/>
        <v>5-10</v>
      </c>
      <c r="W1592" t="str">
        <f t="shared" si="174"/>
        <v>Slow</v>
      </c>
    </row>
    <row r="1593" spans="1:23" x14ac:dyDescent="0.3">
      <c r="A1593">
        <v>601592</v>
      </c>
      <c r="B1593">
        <v>17052</v>
      </c>
      <c r="C1593">
        <v>18</v>
      </c>
      <c r="D1593" t="s">
        <v>4</v>
      </c>
      <c r="E1593" t="s">
        <v>5</v>
      </c>
      <c r="F1593" t="s">
        <v>18</v>
      </c>
      <c r="G1593" t="s">
        <v>21</v>
      </c>
      <c r="H1593" s="1">
        <v>45042</v>
      </c>
      <c r="I1593" t="s">
        <v>34</v>
      </c>
      <c r="J1593">
        <v>87</v>
      </c>
      <c r="K1593">
        <v>4.4000000000000004</v>
      </c>
      <c r="L1593">
        <v>383.92</v>
      </c>
      <c r="M1593">
        <v>21.96</v>
      </c>
      <c r="N1593" t="s">
        <v>47</v>
      </c>
      <c r="O1593">
        <v>1</v>
      </c>
      <c r="P1593" t="str" cm="1">
        <f t="array" ref="P1593">_xlfn.IFS(C1593&lt;25,"18-24", C1593&lt;=35,"25-35", C1593&lt;=50,"36-50",TRUE,"50+")</f>
        <v>18-24</v>
      </c>
      <c r="Q1593" t="str">
        <f t="shared" si="168"/>
        <v>new</v>
      </c>
      <c r="R1593" t="str">
        <f t="shared" si="169"/>
        <v>medium</v>
      </c>
      <c r="S1593" t="str">
        <f t="shared" si="170"/>
        <v>Low</v>
      </c>
      <c r="T1593" t="str">
        <f t="shared" si="171"/>
        <v>Apr</v>
      </c>
      <c r="U1593">
        <f t="shared" si="172"/>
        <v>2023</v>
      </c>
      <c r="V1593" t="str">
        <f t="shared" si="173"/>
        <v>0-5</v>
      </c>
      <c r="W1593" t="str">
        <f t="shared" si="174"/>
        <v>Slow</v>
      </c>
    </row>
    <row r="1594" spans="1:23" x14ac:dyDescent="0.3">
      <c r="A1594">
        <v>601593</v>
      </c>
      <c r="B1594">
        <v>82323</v>
      </c>
      <c r="C1594">
        <v>63</v>
      </c>
      <c r="D1594" t="s">
        <v>4</v>
      </c>
      <c r="E1594" t="s">
        <v>13</v>
      </c>
      <c r="F1594" t="s">
        <v>26</v>
      </c>
      <c r="G1594" t="s">
        <v>25</v>
      </c>
      <c r="H1594" s="1">
        <v>45314</v>
      </c>
      <c r="I1594" t="s">
        <v>33</v>
      </c>
      <c r="J1594">
        <v>27</v>
      </c>
      <c r="K1594">
        <v>7.5</v>
      </c>
      <c r="L1594">
        <v>531.12</v>
      </c>
      <c r="M1594">
        <v>69.42</v>
      </c>
      <c r="N1594" t="s">
        <v>47</v>
      </c>
      <c r="O1594">
        <v>3</v>
      </c>
      <c r="P1594" t="str" cm="1">
        <f t="array" ref="P1594">_xlfn.IFS(C1594&lt;25,"18-24", C1594&lt;=35,"25-35", C1594&lt;=50,"36-50",TRUE,"50+")</f>
        <v>50+</v>
      </c>
      <c r="Q1594" t="str">
        <f t="shared" si="168"/>
        <v>repeat</v>
      </c>
      <c r="R1594" t="str">
        <f t="shared" si="169"/>
        <v>high value</v>
      </c>
      <c r="S1594" t="str">
        <f t="shared" si="170"/>
        <v>medium</v>
      </c>
      <c r="T1594" t="str">
        <f t="shared" si="171"/>
        <v>Jan</v>
      </c>
      <c r="U1594">
        <f t="shared" si="172"/>
        <v>2024</v>
      </c>
      <c r="V1594" t="str">
        <f t="shared" si="173"/>
        <v>5-10</v>
      </c>
      <c r="W1594" t="str">
        <f t="shared" si="174"/>
        <v>Fast</v>
      </c>
    </row>
    <row r="1595" spans="1:23" x14ac:dyDescent="0.3">
      <c r="A1595">
        <v>601594</v>
      </c>
      <c r="B1595">
        <v>69774</v>
      </c>
      <c r="C1595">
        <v>38</v>
      </c>
      <c r="D1595" t="s">
        <v>7</v>
      </c>
      <c r="E1595" t="s">
        <v>15</v>
      </c>
      <c r="F1595" t="s">
        <v>32</v>
      </c>
      <c r="G1595" t="s">
        <v>25</v>
      </c>
      <c r="H1595" s="1">
        <v>44873</v>
      </c>
      <c r="I1595" t="s">
        <v>34</v>
      </c>
      <c r="J1595">
        <v>57</v>
      </c>
      <c r="K1595">
        <v>2.6</v>
      </c>
      <c r="L1595">
        <v>1167.0999999999999</v>
      </c>
      <c r="M1595">
        <v>27.25</v>
      </c>
      <c r="N1595" t="s">
        <v>50</v>
      </c>
      <c r="O1595">
        <v>4</v>
      </c>
      <c r="P1595" t="str" cm="1">
        <f t="array" ref="P1595">_xlfn.IFS(C1595&lt;25,"18-24", C1595&lt;=35,"25-35", C1595&lt;=50,"36-50",TRUE,"50+")</f>
        <v>36-50</v>
      </c>
      <c r="Q1595" t="str">
        <f t="shared" si="168"/>
        <v>new</v>
      </c>
      <c r="R1595" t="str">
        <f t="shared" si="169"/>
        <v>high value</v>
      </c>
      <c r="S1595" t="str">
        <f t="shared" si="170"/>
        <v>medium</v>
      </c>
      <c r="T1595" t="str">
        <f t="shared" si="171"/>
        <v>Nov</v>
      </c>
      <c r="U1595">
        <f t="shared" si="172"/>
        <v>2022</v>
      </c>
      <c r="V1595" t="str">
        <f t="shared" si="173"/>
        <v>0-5</v>
      </c>
      <c r="W1595" t="str">
        <f t="shared" si="174"/>
        <v>Slow</v>
      </c>
    </row>
    <row r="1596" spans="1:23" x14ac:dyDescent="0.3">
      <c r="A1596">
        <v>601595</v>
      </c>
      <c r="B1596">
        <v>86335</v>
      </c>
      <c r="C1596">
        <v>63</v>
      </c>
      <c r="D1596" t="s">
        <v>7</v>
      </c>
      <c r="E1596" t="s">
        <v>8</v>
      </c>
      <c r="F1596" t="s">
        <v>30</v>
      </c>
      <c r="G1596" t="s">
        <v>23</v>
      </c>
      <c r="H1596" s="1">
        <v>45291</v>
      </c>
      <c r="I1596" t="s">
        <v>34</v>
      </c>
      <c r="J1596">
        <v>62</v>
      </c>
      <c r="K1596">
        <v>4.9000000000000004</v>
      </c>
      <c r="L1596">
        <v>1157.29</v>
      </c>
      <c r="M1596">
        <v>66.53</v>
      </c>
      <c r="N1596" t="s">
        <v>49</v>
      </c>
      <c r="O1596">
        <v>2</v>
      </c>
      <c r="P1596" t="str" cm="1">
        <f t="array" ref="P1596">_xlfn.IFS(C1596&lt;25,"18-24", C1596&lt;=35,"25-35", C1596&lt;=50,"36-50",TRUE,"50+")</f>
        <v>50+</v>
      </c>
      <c r="Q1596" t="str">
        <f t="shared" si="168"/>
        <v>new</v>
      </c>
      <c r="R1596" t="str">
        <f t="shared" si="169"/>
        <v>high value</v>
      </c>
      <c r="S1596" t="str">
        <f t="shared" si="170"/>
        <v>Low</v>
      </c>
      <c r="T1596" t="str">
        <f t="shared" si="171"/>
        <v>Dec</v>
      </c>
      <c r="U1596">
        <f t="shared" si="172"/>
        <v>2023</v>
      </c>
      <c r="V1596" t="str">
        <f t="shared" si="173"/>
        <v>0-5</v>
      </c>
      <c r="W1596" t="str">
        <f t="shared" si="174"/>
        <v>Slow</v>
      </c>
    </row>
    <row r="1597" spans="1:23" x14ac:dyDescent="0.3">
      <c r="A1597">
        <v>601596</v>
      </c>
      <c r="B1597">
        <v>54304</v>
      </c>
      <c r="C1597">
        <v>54</v>
      </c>
      <c r="D1597" t="s">
        <v>7</v>
      </c>
      <c r="E1597" t="s">
        <v>8</v>
      </c>
      <c r="F1597" t="s">
        <v>26</v>
      </c>
      <c r="G1597" t="s">
        <v>27</v>
      </c>
      <c r="H1597" s="1">
        <v>45608</v>
      </c>
      <c r="I1597" t="s">
        <v>33</v>
      </c>
      <c r="J1597">
        <v>51</v>
      </c>
      <c r="K1597">
        <v>4.4000000000000004</v>
      </c>
      <c r="L1597">
        <v>949.84</v>
      </c>
      <c r="M1597">
        <v>114.23</v>
      </c>
      <c r="N1597" t="s">
        <v>50</v>
      </c>
      <c r="O1597">
        <v>3</v>
      </c>
      <c r="P1597" t="str" cm="1">
        <f t="array" ref="P1597">_xlfn.IFS(C1597&lt;25,"18-24", C1597&lt;=35,"25-35", C1597&lt;=50,"36-50",TRUE,"50+")</f>
        <v>50+</v>
      </c>
      <c r="Q1597" t="str">
        <f t="shared" si="168"/>
        <v>new</v>
      </c>
      <c r="R1597" t="str">
        <f t="shared" si="169"/>
        <v>high value</v>
      </c>
      <c r="S1597" t="str">
        <f t="shared" si="170"/>
        <v>medium</v>
      </c>
      <c r="T1597" t="str">
        <f t="shared" si="171"/>
        <v>Nov</v>
      </c>
      <c r="U1597">
        <f t="shared" si="172"/>
        <v>2024</v>
      </c>
      <c r="V1597" t="str">
        <f t="shared" si="173"/>
        <v>0-5</v>
      </c>
      <c r="W1597" t="str">
        <f t="shared" si="174"/>
        <v>Slow</v>
      </c>
    </row>
    <row r="1598" spans="1:23" x14ac:dyDescent="0.3">
      <c r="A1598">
        <v>601597</v>
      </c>
      <c r="B1598">
        <v>64485</v>
      </c>
      <c r="C1598">
        <v>39</v>
      </c>
      <c r="D1598" t="s">
        <v>4</v>
      </c>
      <c r="E1598" t="s">
        <v>13</v>
      </c>
      <c r="F1598" t="s">
        <v>26</v>
      </c>
      <c r="G1598" t="s">
        <v>21</v>
      </c>
      <c r="H1598" s="1">
        <v>45246</v>
      </c>
      <c r="I1598" t="s">
        <v>34</v>
      </c>
      <c r="J1598">
        <v>86</v>
      </c>
      <c r="K1598">
        <v>14.2</v>
      </c>
      <c r="L1598">
        <v>1139.8499999999999</v>
      </c>
      <c r="M1598">
        <v>103.56</v>
      </c>
      <c r="N1598" t="s">
        <v>50</v>
      </c>
      <c r="O1598">
        <v>3</v>
      </c>
      <c r="P1598" t="str" cm="1">
        <f t="array" ref="P1598">_xlfn.IFS(C1598&lt;25,"18-24", C1598&lt;=35,"25-35", C1598&lt;=50,"36-50",TRUE,"50+")</f>
        <v>36-50</v>
      </c>
      <c r="Q1598" t="str">
        <f t="shared" si="168"/>
        <v>new</v>
      </c>
      <c r="R1598" t="str">
        <f t="shared" si="169"/>
        <v>high value</v>
      </c>
      <c r="S1598" t="str">
        <f t="shared" si="170"/>
        <v>medium</v>
      </c>
      <c r="T1598" t="str">
        <f t="shared" si="171"/>
        <v>Nov</v>
      </c>
      <c r="U1598">
        <f t="shared" si="172"/>
        <v>2023</v>
      </c>
      <c r="V1598" t="str">
        <f t="shared" si="173"/>
        <v>10-15</v>
      </c>
      <c r="W1598" t="str">
        <f t="shared" si="174"/>
        <v>Slow</v>
      </c>
    </row>
    <row r="1599" spans="1:23" x14ac:dyDescent="0.3">
      <c r="A1599">
        <v>601598</v>
      </c>
      <c r="B1599">
        <v>91417</v>
      </c>
      <c r="C1599">
        <v>59</v>
      </c>
      <c r="D1599" t="s">
        <v>4</v>
      </c>
      <c r="E1599" t="s">
        <v>16</v>
      </c>
      <c r="F1599" t="s">
        <v>18</v>
      </c>
      <c r="G1599" t="s">
        <v>29</v>
      </c>
      <c r="H1599" s="1">
        <v>45002</v>
      </c>
      <c r="I1599" t="s">
        <v>34</v>
      </c>
      <c r="J1599">
        <v>28</v>
      </c>
      <c r="K1599">
        <v>2.6</v>
      </c>
      <c r="L1599">
        <v>1308.0999999999999</v>
      </c>
      <c r="M1599">
        <v>50.87</v>
      </c>
      <c r="N1599" t="s">
        <v>50</v>
      </c>
      <c r="O1599">
        <v>3</v>
      </c>
      <c r="P1599" t="str" cm="1">
        <f t="array" ref="P1599">_xlfn.IFS(C1599&lt;25,"18-24", C1599&lt;=35,"25-35", C1599&lt;=50,"36-50",TRUE,"50+")</f>
        <v>50+</v>
      </c>
      <c r="Q1599" t="str">
        <f t="shared" si="168"/>
        <v>repeat</v>
      </c>
      <c r="R1599" t="str">
        <f t="shared" si="169"/>
        <v>high value</v>
      </c>
      <c r="S1599" t="str">
        <f t="shared" si="170"/>
        <v>medium</v>
      </c>
      <c r="T1599" t="str">
        <f t="shared" si="171"/>
        <v>Mar</v>
      </c>
      <c r="U1599">
        <f t="shared" si="172"/>
        <v>2023</v>
      </c>
      <c r="V1599" t="str">
        <f t="shared" si="173"/>
        <v>0-5</v>
      </c>
      <c r="W1599" t="str">
        <f t="shared" si="174"/>
        <v>Fast</v>
      </c>
    </row>
    <row r="1600" spans="1:23" x14ac:dyDescent="0.3">
      <c r="A1600">
        <v>601599</v>
      </c>
      <c r="B1600">
        <v>80384</v>
      </c>
      <c r="C1600">
        <v>35</v>
      </c>
      <c r="D1600" t="s">
        <v>7</v>
      </c>
      <c r="E1600" t="s">
        <v>15</v>
      </c>
      <c r="F1600" t="s">
        <v>22</v>
      </c>
      <c r="G1600" t="s">
        <v>23</v>
      </c>
      <c r="H1600" s="1">
        <v>45458</v>
      </c>
      <c r="I1600" t="s">
        <v>33</v>
      </c>
      <c r="J1600">
        <v>78</v>
      </c>
      <c r="K1600">
        <v>10.8</v>
      </c>
      <c r="L1600">
        <v>824.28</v>
      </c>
      <c r="M1600">
        <v>44.35</v>
      </c>
      <c r="N1600" t="s">
        <v>49</v>
      </c>
      <c r="O1600">
        <v>2</v>
      </c>
      <c r="P1600" t="str" cm="1">
        <f t="array" ref="P1600">_xlfn.IFS(C1600&lt;25,"18-24", C1600&lt;=35,"25-35", C1600&lt;=50,"36-50",TRUE,"50+")</f>
        <v>25-35</v>
      </c>
      <c r="Q1600" t="str">
        <f t="shared" si="168"/>
        <v>new</v>
      </c>
      <c r="R1600" t="str">
        <f t="shared" si="169"/>
        <v>high value</v>
      </c>
      <c r="S1600" t="str">
        <f t="shared" si="170"/>
        <v>Low</v>
      </c>
      <c r="T1600" t="str">
        <f t="shared" si="171"/>
        <v>Jun</v>
      </c>
      <c r="U1600">
        <f t="shared" si="172"/>
        <v>2024</v>
      </c>
      <c r="V1600" t="str">
        <f t="shared" si="173"/>
        <v>10-15</v>
      </c>
      <c r="W1600" t="str">
        <f t="shared" si="174"/>
        <v>Slow</v>
      </c>
    </row>
    <row r="1601" spans="1:23" x14ac:dyDescent="0.3">
      <c r="A1601">
        <v>601600</v>
      </c>
      <c r="B1601">
        <v>87584</v>
      </c>
      <c r="C1601">
        <v>26</v>
      </c>
      <c r="D1601" t="s">
        <v>4</v>
      </c>
      <c r="E1601" t="s">
        <v>5</v>
      </c>
      <c r="F1601" t="s">
        <v>32</v>
      </c>
      <c r="G1601" t="s">
        <v>27</v>
      </c>
      <c r="H1601" s="1">
        <v>45268</v>
      </c>
      <c r="I1601" t="s">
        <v>34</v>
      </c>
      <c r="J1601">
        <v>42</v>
      </c>
      <c r="K1601">
        <v>8</v>
      </c>
      <c r="L1601">
        <v>400.65</v>
      </c>
      <c r="M1601">
        <v>87.33</v>
      </c>
      <c r="N1601" t="s">
        <v>47</v>
      </c>
      <c r="O1601">
        <v>1</v>
      </c>
      <c r="P1601" t="str" cm="1">
        <f t="array" ref="P1601">_xlfn.IFS(C1601&lt;25,"18-24", C1601&lt;=35,"25-35", C1601&lt;=50,"36-50",TRUE,"50+")</f>
        <v>25-35</v>
      </c>
      <c r="Q1601" t="str">
        <f t="shared" si="168"/>
        <v>new</v>
      </c>
      <c r="R1601" t="str">
        <f t="shared" si="169"/>
        <v>medium</v>
      </c>
      <c r="S1601" t="str">
        <f t="shared" si="170"/>
        <v>Low</v>
      </c>
      <c r="T1601" t="str">
        <f t="shared" si="171"/>
        <v>Dec</v>
      </c>
      <c r="U1601">
        <f t="shared" si="172"/>
        <v>2023</v>
      </c>
      <c r="V1601" t="str">
        <f t="shared" si="173"/>
        <v>5-10</v>
      </c>
      <c r="W1601" t="str">
        <f t="shared" si="174"/>
        <v>Medium</v>
      </c>
    </row>
    <row r="1602" spans="1:23" x14ac:dyDescent="0.3">
      <c r="A1602">
        <v>601601</v>
      </c>
      <c r="B1602">
        <v>69113</v>
      </c>
      <c r="C1602">
        <v>22</v>
      </c>
      <c r="D1602" t="s">
        <v>7</v>
      </c>
      <c r="E1602" t="s">
        <v>11</v>
      </c>
      <c r="F1602" t="s">
        <v>22</v>
      </c>
      <c r="G1602" t="s">
        <v>29</v>
      </c>
      <c r="H1602" s="1">
        <v>44906</v>
      </c>
      <c r="I1602" t="s">
        <v>33</v>
      </c>
      <c r="J1602">
        <v>81</v>
      </c>
      <c r="K1602">
        <v>5.6</v>
      </c>
      <c r="L1602">
        <v>340.92</v>
      </c>
      <c r="M1602">
        <v>66.95</v>
      </c>
      <c r="N1602" t="s">
        <v>48</v>
      </c>
      <c r="O1602">
        <v>4</v>
      </c>
      <c r="P1602" t="str" cm="1">
        <f t="array" ref="P1602">_xlfn.IFS(C1602&lt;25,"18-24", C1602&lt;=35,"25-35", C1602&lt;=50,"36-50",TRUE,"50+")</f>
        <v>18-24</v>
      </c>
      <c r="Q1602" t="str">
        <f t="shared" si="168"/>
        <v>new</v>
      </c>
      <c r="R1602" t="str">
        <f t="shared" si="169"/>
        <v>medium</v>
      </c>
      <c r="S1602" t="str">
        <f t="shared" si="170"/>
        <v>medium</v>
      </c>
      <c r="T1602" t="str">
        <f t="shared" si="171"/>
        <v>Dec</v>
      </c>
      <c r="U1602">
        <f t="shared" si="172"/>
        <v>2022</v>
      </c>
      <c r="V1602" t="str">
        <f t="shared" si="173"/>
        <v>5-10</v>
      </c>
      <c r="W1602" t="str">
        <f t="shared" si="174"/>
        <v>Slow</v>
      </c>
    </row>
    <row r="1603" spans="1:23" x14ac:dyDescent="0.3">
      <c r="A1603">
        <v>601602</v>
      </c>
      <c r="B1603">
        <v>92141</v>
      </c>
      <c r="C1603">
        <v>61</v>
      </c>
      <c r="D1603" t="s">
        <v>4</v>
      </c>
      <c r="E1603" t="s">
        <v>13</v>
      </c>
      <c r="F1603" t="s">
        <v>24</v>
      </c>
      <c r="G1603" t="s">
        <v>23</v>
      </c>
      <c r="H1603" s="1">
        <v>45057</v>
      </c>
      <c r="I1603" t="s">
        <v>34</v>
      </c>
      <c r="J1603">
        <v>86</v>
      </c>
      <c r="K1603">
        <v>5.2</v>
      </c>
      <c r="L1603">
        <v>1147.46</v>
      </c>
      <c r="M1603">
        <v>52.54</v>
      </c>
      <c r="N1603" t="s">
        <v>48</v>
      </c>
      <c r="O1603">
        <v>2</v>
      </c>
      <c r="P1603" t="str" cm="1">
        <f t="array" ref="P1603">_xlfn.IFS(C1603&lt;25,"18-24", C1603&lt;=35,"25-35", C1603&lt;=50,"36-50",TRUE,"50+")</f>
        <v>50+</v>
      </c>
      <c r="Q1603" t="str">
        <f t="shared" ref="Q1603:Q1666" si="175">IF(COUNTIF($B:$B,B1603)&gt;1,"repeat","new")</f>
        <v>new</v>
      </c>
      <c r="R1603" t="str">
        <f t="shared" ref="R1603:R1666" si="176">IF(L1603&gt;500,"high value",IF( L1603&gt;250,"medium","low"))</f>
        <v>high value</v>
      </c>
      <c r="S1603" t="str">
        <f t="shared" ref="S1603:S1666" si="177">IF(O1603&lt;=2,"Low",IF(O1603&lt;=4,"medium","High"))</f>
        <v>Low</v>
      </c>
      <c r="T1603" t="str">
        <f t="shared" ref="T1603:T1666" si="178">TEXT(H1603,"MMM")</f>
        <v>May</v>
      </c>
      <c r="U1603">
        <f t="shared" ref="U1603:U1666" si="179">YEAR(H1603)</f>
        <v>2023</v>
      </c>
      <c r="V1603" t="str">
        <f t="shared" ref="V1603:V1666" si="180">IF(K1603&lt;=5,"0-5",IF(K1603&lt;=10,"5-10",IF(K1603&lt;=15,"10-15","15+")))</f>
        <v>5-10</v>
      </c>
      <c r="W1603" t="str">
        <f t="shared" ref="W1603:W1666" si="181">IF(J1603&lt;=30,"Fast",IF(J1603&lt;=45,"Medium","Slow"))</f>
        <v>Slow</v>
      </c>
    </row>
    <row r="1604" spans="1:23" x14ac:dyDescent="0.3">
      <c r="A1604">
        <v>601603</v>
      </c>
      <c r="B1604">
        <v>28112</v>
      </c>
      <c r="C1604">
        <v>26</v>
      </c>
      <c r="D1604" t="s">
        <v>7</v>
      </c>
      <c r="E1604" t="s">
        <v>8</v>
      </c>
      <c r="F1604" t="s">
        <v>19</v>
      </c>
      <c r="G1604" t="s">
        <v>27</v>
      </c>
      <c r="H1604" s="1">
        <v>45500</v>
      </c>
      <c r="I1604" t="s">
        <v>34</v>
      </c>
      <c r="J1604">
        <v>23</v>
      </c>
      <c r="K1604">
        <v>2.4</v>
      </c>
      <c r="L1604">
        <v>772.86</v>
      </c>
      <c r="M1604">
        <v>93.32</v>
      </c>
      <c r="N1604" t="s">
        <v>49</v>
      </c>
      <c r="O1604">
        <v>1</v>
      </c>
      <c r="P1604" t="str" cm="1">
        <f t="array" ref="P1604">_xlfn.IFS(C1604&lt;25,"18-24", C1604&lt;=35,"25-35", C1604&lt;=50,"36-50",TRUE,"50+")</f>
        <v>25-35</v>
      </c>
      <c r="Q1604" t="str">
        <f t="shared" si="175"/>
        <v>new</v>
      </c>
      <c r="R1604" t="str">
        <f t="shared" si="176"/>
        <v>high value</v>
      </c>
      <c r="S1604" t="str">
        <f t="shared" si="177"/>
        <v>Low</v>
      </c>
      <c r="T1604" t="str">
        <f t="shared" si="178"/>
        <v>Jul</v>
      </c>
      <c r="U1604">
        <f t="shared" si="179"/>
        <v>2024</v>
      </c>
      <c r="V1604" t="str">
        <f t="shared" si="180"/>
        <v>0-5</v>
      </c>
      <c r="W1604" t="str">
        <f t="shared" si="181"/>
        <v>Fast</v>
      </c>
    </row>
    <row r="1605" spans="1:23" x14ac:dyDescent="0.3">
      <c r="A1605">
        <v>601604</v>
      </c>
      <c r="B1605">
        <v>57132</v>
      </c>
      <c r="C1605">
        <v>23</v>
      </c>
      <c r="D1605" t="s">
        <v>4</v>
      </c>
      <c r="E1605" t="s">
        <v>16</v>
      </c>
      <c r="F1605" t="s">
        <v>32</v>
      </c>
      <c r="G1605" t="s">
        <v>25</v>
      </c>
      <c r="H1605" s="1">
        <v>45102</v>
      </c>
      <c r="I1605" t="s">
        <v>33</v>
      </c>
      <c r="J1605">
        <v>29</v>
      </c>
      <c r="K1605">
        <v>10.199999999999999</v>
      </c>
      <c r="L1605">
        <v>1491.37</v>
      </c>
      <c r="M1605">
        <v>118.65</v>
      </c>
      <c r="N1605" t="s">
        <v>47</v>
      </c>
      <c r="O1605">
        <v>5</v>
      </c>
      <c r="P1605" t="str" cm="1">
        <f t="array" ref="P1605">_xlfn.IFS(C1605&lt;25,"18-24", C1605&lt;=35,"25-35", C1605&lt;=50,"36-50",TRUE,"50+")</f>
        <v>18-24</v>
      </c>
      <c r="Q1605" t="str">
        <f t="shared" si="175"/>
        <v>new</v>
      </c>
      <c r="R1605" t="str">
        <f t="shared" si="176"/>
        <v>high value</v>
      </c>
      <c r="S1605" t="str">
        <f t="shared" si="177"/>
        <v>High</v>
      </c>
      <c r="T1605" t="str">
        <f t="shared" si="178"/>
        <v>Jun</v>
      </c>
      <c r="U1605">
        <f t="shared" si="179"/>
        <v>2023</v>
      </c>
      <c r="V1605" t="str">
        <f t="shared" si="180"/>
        <v>10-15</v>
      </c>
      <c r="W1605" t="str">
        <f t="shared" si="181"/>
        <v>Fast</v>
      </c>
    </row>
    <row r="1606" spans="1:23" x14ac:dyDescent="0.3">
      <c r="A1606">
        <v>601605</v>
      </c>
      <c r="B1606">
        <v>12967</v>
      </c>
      <c r="C1606">
        <v>56</v>
      </c>
      <c r="D1606" t="s">
        <v>4</v>
      </c>
      <c r="E1606" t="s">
        <v>8</v>
      </c>
      <c r="F1606" t="s">
        <v>30</v>
      </c>
      <c r="G1606" t="s">
        <v>23</v>
      </c>
      <c r="H1606" s="1">
        <v>45591</v>
      </c>
      <c r="I1606" t="s">
        <v>33</v>
      </c>
      <c r="J1606">
        <v>72</v>
      </c>
      <c r="K1606">
        <v>4.9000000000000004</v>
      </c>
      <c r="L1606">
        <v>316.62</v>
      </c>
      <c r="M1606">
        <v>23.43</v>
      </c>
      <c r="N1606" t="s">
        <v>48</v>
      </c>
      <c r="O1606">
        <v>2</v>
      </c>
      <c r="P1606" t="str" cm="1">
        <f t="array" ref="P1606">_xlfn.IFS(C1606&lt;25,"18-24", C1606&lt;=35,"25-35", C1606&lt;=50,"36-50",TRUE,"50+")</f>
        <v>50+</v>
      </c>
      <c r="Q1606" t="str">
        <f t="shared" si="175"/>
        <v>new</v>
      </c>
      <c r="R1606" t="str">
        <f t="shared" si="176"/>
        <v>medium</v>
      </c>
      <c r="S1606" t="str">
        <f t="shared" si="177"/>
        <v>Low</v>
      </c>
      <c r="T1606" t="str">
        <f t="shared" si="178"/>
        <v>Oct</v>
      </c>
      <c r="U1606">
        <f t="shared" si="179"/>
        <v>2024</v>
      </c>
      <c r="V1606" t="str">
        <f t="shared" si="180"/>
        <v>0-5</v>
      </c>
      <c r="W1606" t="str">
        <f t="shared" si="181"/>
        <v>Slow</v>
      </c>
    </row>
    <row r="1607" spans="1:23" x14ac:dyDescent="0.3">
      <c r="A1607">
        <v>601606</v>
      </c>
      <c r="B1607">
        <v>86766</v>
      </c>
      <c r="C1607">
        <v>40</v>
      </c>
      <c r="D1607" t="s">
        <v>7</v>
      </c>
      <c r="E1607" t="s">
        <v>13</v>
      </c>
      <c r="F1607" t="s">
        <v>22</v>
      </c>
      <c r="G1607" t="s">
        <v>27</v>
      </c>
      <c r="H1607" s="1">
        <v>45200</v>
      </c>
      <c r="I1607" t="s">
        <v>34</v>
      </c>
      <c r="J1607">
        <v>56</v>
      </c>
      <c r="K1607">
        <v>10</v>
      </c>
      <c r="L1607">
        <v>284.74</v>
      </c>
      <c r="M1607">
        <v>66.89</v>
      </c>
      <c r="N1607" t="s">
        <v>49</v>
      </c>
      <c r="O1607">
        <v>4</v>
      </c>
      <c r="P1607" t="str" cm="1">
        <f t="array" ref="P1607">_xlfn.IFS(C1607&lt;25,"18-24", C1607&lt;=35,"25-35", C1607&lt;=50,"36-50",TRUE,"50+")</f>
        <v>36-50</v>
      </c>
      <c r="Q1607" t="str">
        <f t="shared" si="175"/>
        <v>new</v>
      </c>
      <c r="R1607" t="str">
        <f t="shared" si="176"/>
        <v>medium</v>
      </c>
      <c r="S1607" t="str">
        <f t="shared" si="177"/>
        <v>medium</v>
      </c>
      <c r="T1607" t="str">
        <f t="shared" si="178"/>
        <v>Oct</v>
      </c>
      <c r="U1607">
        <f t="shared" si="179"/>
        <v>2023</v>
      </c>
      <c r="V1607" t="str">
        <f t="shared" si="180"/>
        <v>5-10</v>
      </c>
      <c r="W1607" t="str">
        <f t="shared" si="181"/>
        <v>Slow</v>
      </c>
    </row>
    <row r="1608" spans="1:23" x14ac:dyDescent="0.3">
      <c r="A1608">
        <v>601607</v>
      </c>
      <c r="B1608">
        <v>49263</v>
      </c>
      <c r="C1608">
        <v>51</v>
      </c>
      <c r="D1608" t="s">
        <v>4</v>
      </c>
      <c r="E1608" t="s">
        <v>8</v>
      </c>
      <c r="F1608" t="s">
        <v>24</v>
      </c>
      <c r="G1608" t="s">
        <v>27</v>
      </c>
      <c r="H1608" s="1">
        <v>45252</v>
      </c>
      <c r="I1608" t="s">
        <v>34</v>
      </c>
      <c r="J1608">
        <v>23</v>
      </c>
      <c r="K1608">
        <v>9.6999999999999993</v>
      </c>
      <c r="L1608">
        <v>484.06</v>
      </c>
      <c r="M1608">
        <v>23.29</v>
      </c>
      <c r="N1608" t="s">
        <v>47</v>
      </c>
      <c r="O1608">
        <v>2</v>
      </c>
      <c r="P1608" t="str" cm="1">
        <f t="array" ref="P1608">_xlfn.IFS(C1608&lt;25,"18-24", C1608&lt;=35,"25-35", C1608&lt;=50,"36-50",TRUE,"50+")</f>
        <v>50+</v>
      </c>
      <c r="Q1608" t="str">
        <f t="shared" si="175"/>
        <v>new</v>
      </c>
      <c r="R1608" t="str">
        <f t="shared" si="176"/>
        <v>medium</v>
      </c>
      <c r="S1608" t="str">
        <f t="shared" si="177"/>
        <v>Low</v>
      </c>
      <c r="T1608" t="str">
        <f t="shared" si="178"/>
        <v>Nov</v>
      </c>
      <c r="U1608">
        <f t="shared" si="179"/>
        <v>2023</v>
      </c>
      <c r="V1608" t="str">
        <f t="shared" si="180"/>
        <v>5-10</v>
      </c>
      <c r="W1608" t="str">
        <f t="shared" si="181"/>
        <v>Fast</v>
      </c>
    </row>
    <row r="1609" spans="1:23" x14ac:dyDescent="0.3">
      <c r="A1609">
        <v>601608</v>
      </c>
      <c r="B1609">
        <v>91751</v>
      </c>
      <c r="C1609">
        <v>53</v>
      </c>
      <c r="D1609" t="s">
        <v>7</v>
      </c>
      <c r="E1609" t="s">
        <v>5</v>
      </c>
      <c r="F1609" t="s">
        <v>22</v>
      </c>
      <c r="G1609" t="s">
        <v>29</v>
      </c>
      <c r="H1609" s="1">
        <v>45209</v>
      </c>
      <c r="I1609" t="s">
        <v>34</v>
      </c>
      <c r="J1609">
        <v>59</v>
      </c>
      <c r="K1609">
        <v>3.8</v>
      </c>
      <c r="L1609">
        <v>1186.4100000000001</v>
      </c>
      <c r="M1609">
        <v>38.76</v>
      </c>
      <c r="N1609" t="s">
        <v>49</v>
      </c>
      <c r="O1609">
        <v>3</v>
      </c>
      <c r="P1609" t="str" cm="1">
        <f t="array" ref="P1609">_xlfn.IFS(C1609&lt;25,"18-24", C1609&lt;=35,"25-35", C1609&lt;=50,"36-50",TRUE,"50+")</f>
        <v>50+</v>
      </c>
      <c r="Q1609" t="str">
        <f t="shared" si="175"/>
        <v>new</v>
      </c>
      <c r="R1609" t="str">
        <f t="shared" si="176"/>
        <v>high value</v>
      </c>
      <c r="S1609" t="str">
        <f t="shared" si="177"/>
        <v>medium</v>
      </c>
      <c r="T1609" t="str">
        <f t="shared" si="178"/>
        <v>Oct</v>
      </c>
      <c r="U1609">
        <f t="shared" si="179"/>
        <v>2023</v>
      </c>
      <c r="V1609" t="str">
        <f t="shared" si="180"/>
        <v>0-5</v>
      </c>
      <c r="W1609" t="str">
        <f t="shared" si="181"/>
        <v>Slow</v>
      </c>
    </row>
    <row r="1610" spans="1:23" x14ac:dyDescent="0.3">
      <c r="A1610">
        <v>601609</v>
      </c>
      <c r="B1610">
        <v>40622</v>
      </c>
      <c r="C1610">
        <v>54</v>
      </c>
      <c r="D1610" t="s">
        <v>7</v>
      </c>
      <c r="E1610" t="s">
        <v>15</v>
      </c>
      <c r="F1610" t="s">
        <v>24</v>
      </c>
      <c r="G1610" t="s">
        <v>31</v>
      </c>
      <c r="H1610" s="1">
        <v>44925</v>
      </c>
      <c r="I1610" t="s">
        <v>33</v>
      </c>
      <c r="J1610">
        <v>85</v>
      </c>
      <c r="K1610">
        <v>8.4</v>
      </c>
      <c r="L1610">
        <v>720.52</v>
      </c>
      <c r="M1610">
        <v>97.15</v>
      </c>
      <c r="N1610" t="s">
        <v>48</v>
      </c>
      <c r="O1610">
        <v>5</v>
      </c>
      <c r="P1610" t="str" cm="1">
        <f t="array" ref="P1610">_xlfn.IFS(C1610&lt;25,"18-24", C1610&lt;=35,"25-35", C1610&lt;=50,"36-50",TRUE,"50+")</f>
        <v>50+</v>
      </c>
      <c r="Q1610" t="str">
        <f t="shared" si="175"/>
        <v>new</v>
      </c>
      <c r="R1610" t="str">
        <f t="shared" si="176"/>
        <v>high value</v>
      </c>
      <c r="S1610" t="str">
        <f t="shared" si="177"/>
        <v>High</v>
      </c>
      <c r="T1610" t="str">
        <f t="shared" si="178"/>
        <v>Dec</v>
      </c>
      <c r="U1610">
        <f t="shared" si="179"/>
        <v>2022</v>
      </c>
      <c r="V1610" t="str">
        <f t="shared" si="180"/>
        <v>5-10</v>
      </c>
      <c r="W1610" t="str">
        <f t="shared" si="181"/>
        <v>Slow</v>
      </c>
    </row>
    <row r="1611" spans="1:23" x14ac:dyDescent="0.3">
      <c r="A1611">
        <v>601610</v>
      </c>
      <c r="B1611">
        <v>78767</v>
      </c>
      <c r="C1611">
        <v>39</v>
      </c>
      <c r="D1611" t="s">
        <v>4</v>
      </c>
      <c r="E1611" t="s">
        <v>11</v>
      </c>
      <c r="F1611" t="s">
        <v>32</v>
      </c>
      <c r="G1611" t="s">
        <v>21</v>
      </c>
      <c r="H1611" s="1">
        <v>45047</v>
      </c>
      <c r="I1611" t="s">
        <v>33</v>
      </c>
      <c r="J1611">
        <v>74</v>
      </c>
      <c r="K1611">
        <v>11.1</v>
      </c>
      <c r="L1611">
        <v>421.2</v>
      </c>
      <c r="M1611">
        <v>54.93</v>
      </c>
      <c r="N1611" t="s">
        <v>49</v>
      </c>
      <c r="O1611">
        <v>1</v>
      </c>
      <c r="P1611" t="str" cm="1">
        <f t="array" ref="P1611">_xlfn.IFS(C1611&lt;25,"18-24", C1611&lt;=35,"25-35", C1611&lt;=50,"36-50",TRUE,"50+")</f>
        <v>36-50</v>
      </c>
      <c r="Q1611" t="str">
        <f t="shared" si="175"/>
        <v>new</v>
      </c>
      <c r="R1611" t="str">
        <f t="shared" si="176"/>
        <v>medium</v>
      </c>
      <c r="S1611" t="str">
        <f t="shared" si="177"/>
        <v>Low</v>
      </c>
      <c r="T1611" t="str">
        <f t="shared" si="178"/>
        <v>May</v>
      </c>
      <c r="U1611">
        <f t="shared" si="179"/>
        <v>2023</v>
      </c>
      <c r="V1611" t="str">
        <f t="shared" si="180"/>
        <v>10-15</v>
      </c>
      <c r="W1611" t="str">
        <f t="shared" si="181"/>
        <v>Slow</v>
      </c>
    </row>
    <row r="1612" spans="1:23" x14ac:dyDescent="0.3">
      <c r="A1612">
        <v>601611</v>
      </c>
      <c r="B1612">
        <v>67162</v>
      </c>
      <c r="C1612">
        <v>18</v>
      </c>
      <c r="D1612" t="s">
        <v>4</v>
      </c>
      <c r="E1612" t="s">
        <v>13</v>
      </c>
      <c r="F1612" t="s">
        <v>28</v>
      </c>
      <c r="G1612" t="s">
        <v>21</v>
      </c>
      <c r="H1612" s="1">
        <v>45513</v>
      </c>
      <c r="I1612" t="s">
        <v>34</v>
      </c>
      <c r="J1612">
        <v>69</v>
      </c>
      <c r="K1612">
        <v>8.8000000000000007</v>
      </c>
      <c r="L1612">
        <v>1137.56</v>
      </c>
      <c r="M1612">
        <v>99.85</v>
      </c>
      <c r="N1612" t="s">
        <v>50</v>
      </c>
      <c r="O1612">
        <v>5</v>
      </c>
      <c r="P1612" t="str" cm="1">
        <f t="array" ref="P1612">_xlfn.IFS(C1612&lt;25,"18-24", C1612&lt;=35,"25-35", C1612&lt;=50,"36-50",TRUE,"50+")</f>
        <v>18-24</v>
      </c>
      <c r="Q1612" t="str">
        <f t="shared" si="175"/>
        <v>new</v>
      </c>
      <c r="R1612" t="str">
        <f t="shared" si="176"/>
        <v>high value</v>
      </c>
      <c r="S1612" t="str">
        <f t="shared" si="177"/>
        <v>High</v>
      </c>
      <c r="T1612" t="str">
        <f t="shared" si="178"/>
        <v>Aug</v>
      </c>
      <c r="U1612">
        <f t="shared" si="179"/>
        <v>2024</v>
      </c>
      <c r="V1612" t="str">
        <f t="shared" si="180"/>
        <v>5-10</v>
      </c>
      <c r="W1612" t="str">
        <f t="shared" si="181"/>
        <v>Slow</v>
      </c>
    </row>
    <row r="1613" spans="1:23" x14ac:dyDescent="0.3">
      <c r="A1613">
        <v>601612</v>
      </c>
      <c r="B1613">
        <v>56799</v>
      </c>
      <c r="C1613">
        <v>22</v>
      </c>
      <c r="D1613" t="s">
        <v>7</v>
      </c>
      <c r="E1613" t="s">
        <v>11</v>
      </c>
      <c r="F1613" t="s">
        <v>28</v>
      </c>
      <c r="G1613" t="s">
        <v>21</v>
      </c>
      <c r="H1613" s="1">
        <v>44778</v>
      </c>
      <c r="I1613" t="s">
        <v>34</v>
      </c>
      <c r="J1613">
        <v>86</v>
      </c>
      <c r="K1613">
        <v>5.3</v>
      </c>
      <c r="L1613">
        <v>1424.28</v>
      </c>
      <c r="M1613">
        <v>58.99</v>
      </c>
      <c r="N1613" t="s">
        <v>50</v>
      </c>
      <c r="O1613">
        <v>1</v>
      </c>
      <c r="P1613" t="str" cm="1">
        <f t="array" ref="P1613">_xlfn.IFS(C1613&lt;25,"18-24", C1613&lt;=35,"25-35", C1613&lt;=50,"36-50",TRUE,"50+")</f>
        <v>18-24</v>
      </c>
      <c r="Q1613" t="str">
        <f t="shared" si="175"/>
        <v>new</v>
      </c>
      <c r="R1613" t="str">
        <f t="shared" si="176"/>
        <v>high value</v>
      </c>
      <c r="S1613" t="str">
        <f t="shared" si="177"/>
        <v>Low</v>
      </c>
      <c r="T1613" t="str">
        <f t="shared" si="178"/>
        <v>Aug</v>
      </c>
      <c r="U1613">
        <f t="shared" si="179"/>
        <v>2022</v>
      </c>
      <c r="V1613" t="str">
        <f t="shared" si="180"/>
        <v>5-10</v>
      </c>
      <c r="W1613" t="str">
        <f t="shared" si="181"/>
        <v>Slow</v>
      </c>
    </row>
    <row r="1614" spans="1:23" x14ac:dyDescent="0.3">
      <c r="A1614">
        <v>601613</v>
      </c>
      <c r="B1614">
        <v>42586</v>
      </c>
      <c r="C1614">
        <v>60</v>
      </c>
      <c r="D1614" t="s">
        <v>7</v>
      </c>
      <c r="E1614" t="s">
        <v>15</v>
      </c>
      <c r="F1614" t="s">
        <v>18</v>
      </c>
      <c r="G1614" t="s">
        <v>21</v>
      </c>
      <c r="H1614" s="1">
        <v>44920</v>
      </c>
      <c r="I1614" t="s">
        <v>34</v>
      </c>
      <c r="J1614">
        <v>24</v>
      </c>
      <c r="K1614">
        <v>8.4</v>
      </c>
      <c r="L1614">
        <v>1302.6400000000001</v>
      </c>
      <c r="M1614">
        <v>100.29</v>
      </c>
      <c r="N1614" t="s">
        <v>49</v>
      </c>
      <c r="O1614">
        <v>5</v>
      </c>
      <c r="P1614" t="str" cm="1">
        <f t="array" ref="P1614">_xlfn.IFS(C1614&lt;25,"18-24", C1614&lt;=35,"25-35", C1614&lt;=50,"36-50",TRUE,"50+")</f>
        <v>50+</v>
      </c>
      <c r="Q1614" t="str">
        <f t="shared" si="175"/>
        <v>new</v>
      </c>
      <c r="R1614" t="str">
        <f t="shared" si="176"/>
        <v>high value</v>
      </c>
      <c r="S1614" t="str">
        <f t="shared" si="177"/>
        <v>High</v>
      </c>
      <c r="T1614" t="str">
        <f t="shared" si="178"/>
        <v>Dec</v>
      </c>
      <c r="U1614">
        <f t="shared" si="179"/>
        <v>2022</v>
      </c>
      <c r="V1614" t="str">
        <f t="shared" si="180"/>
        <v>5-10</v>
      </c>
      <c r="W1614" t="str">
        <f t="shared" si="181"/>
        <v>Fast</v>
      </c>
    </row>
    <row r="1615" spans="1:23" x14ac:dyDescent="0.3">
      <c r="A1615">
        <v>601614</v>
      </c>
      <c r="B1615">
        <v>37198</v>
      </c>
      <c r="C1615">
        <v>42</v>
      </c>
      <c r="D1615" t="s">
        <v>4</v>
      </c>
      <c r="E1615" t="s">
        <v>11</v>
      </c>
      <c r="F1615" t="s">
        <v>30</v>
      </c>
      <c r="G1615" t="s">
        <v>27</v>
      </c>
      <c r="H1615" s="1">
        <v>45515</v>
      </c>
      <c r="I1615" t="s">
        <v>33</v>
      </c>
      <c r="J1615">
        <v>74</v>
      </c>
      <c r="K1615">
        <v>9.8000000000000007</v>
      </c>
      <c r="L1615">
        <v>738.75</v>
      </c>
      <c r="M1615">
        <v>119.84</v>
      </c>
      <c r="N1615" t="s">
        <v>49</v>
      </c>
      <c r="O1615">
        <v>2</v>
      </c>
      <c r="P1615" t="str" cm="1">
        <f t="array" ref="P1615">_xlfn.IFS(C1615&lt;25,"18-24", C1615&lt;=35,"25-35", C1615&lt;=50,"36-50",TRUE,"50+")</f>
        <v>36-50</v>
      </c>
      <c r="Q1615" t="str">
        <f t="shared" si="175"/>
        <v>new</v>
      </c>
      <c r="R1615" t="str">
        <f t="shared" si="176"/>
        <v>high value</v>
      </c>
      <c r="S1615" t="str">
        <f t="shared" si="177"/>
        <v>Low</v>
      </c>
      <c r="T1615" t="str">
        <f t="shared" si="178"/>
        <v>Aug</v>
      </c>
      <c r="U1615">
        <f t="shared" si="179"/>
        <v>2024</v>
      </c>
      <c r="V1615" t="str">
        <f t="shared" si="180"/>
        <v>5-10</v>
      </c>
      <c r="W1615" t="str">
        <f t="shared" si="181"/>
        <v>Slow</v>
      </c>
    </row>
    <row r="1616" spans="1:23" x14ac:dyDescent="0.3">
      <c r="A1616">
        <v>601615</v>
      </c>
      <c r="B1616">
        <v>15189</v>
      </c>
      <c r="C1616">
        <v>44</v>
      </c>
      <c r="D1616" t="s">
        <v>7</v>
      </c>
      <c r="E1616" t="s">
        <v>16</v>
      </c>
      <c r="F1616" t="s">
        <v>18</v>
      </c>
      <c r="G1616" t="s">
        <v>31</v>
      </c>
      <c r="H1616" s="1">
        <v>44902</v>
      </c>
      <c r="I1616" t="s">
        <v>33</v>
      </c>
      <c r="J1616">
        <v>68</v>
      </c>
      <c r="K1616">
        <v>12.6</v>
      </c>
      <c r="L1616">
        <v>250.7</v>
      </c>
      <c r="M1616">
        <v>114.04</v>
      </c>
      <c r="N1616" t="s">
        <v>49</v>
      </c>
      <c r="O1616">
        <v>3</v>
      </c>
      <c r="P1616" t="str" cm="1">
        <f t="array" ref="P1616">_xlfn.IFS(C1616&lt;25,"18-24", C1616&lt;=35,"25-35", C1616&lt;=50,"36-50",TRUE,"50+")</f>
        <v>36-50</v>
      </c>
      <c r="Q1616" t="str">
        <f t="shared" si="175"/>
        <v>new</v>
      </c>
      <c r="R1616" t="str">
        <f t="shared" si="176"/>
        <v>medium</v>
      </c>
      <c r="S1616" t="str">
        <f t="shared" si="177"/>
        <v>medium</v>
      </c>
      <c r="T1616" t="str">
        <f t="shared" si="178"/>
        <v>Dec</v>
      </c>
      <c r="U1616">
        <f t="shared" si="179"/>
        <v>2022</v>
      </c>
      <c r="V1616" t="str">
        <f t="shared" si="180"/>
        <v>10-15</v>
      </c>
      <c r="W1616" t="str">
        <f t="shared" si="181"/>
        <v>Slow</v>
      </c>
    </row>
    <row r="1617" spans="1:23" x14ac:dyDescent="0.3">
      <c r="A1617">
        <v>601616</v>
      </c>
      <c r="B1617">
        <v>67539</v>
      </c>
      <c r="C1617">
        <v>63</v>
      </c>
      <c r="D1617" t="s">
        <v>4</v>
      </c>
      <c r="E1617" t="s">
        <v>5</v>
      </c>
      <c r="F1617" t="s">
        <v>22</v>
      </c>
      <c r="G1617" t="s">
        <v>31</v>
      </c>
      <c r="H1617" s="1">
        <v>44734</v>
      </c>
      <c r="I1617" t="s">
        <v>33</v>
      </c>
      <c r="J1617">
        <v>64</v>
      </c>
      <c r="K1617">
        <v>2.5</v>
      </c>
      <c r="L1617">
        <v>837.52</v>
      </c>
      <c r="M1617">
        <v>55.28</v>
      </c>
      <c r="N1617" t="s">
        <v>48</v>
      </c>
      <c r="O1617">
        <v>3</v>
      </c>
      <c r="P1617" t="str" cm="1">
        <f t="array" ref="P1617">_xlfn.IFS(C1617&lt;25,"18-24", C1617&lt;=35,"25-35", C1617&lt;=50,"36-50",TRUE,"50+")</f>
        <v>50+</v>
      </c>
      <c r="Q1617" t="str">
        <f t="shared" si="175"/>
        <v>new</v>
      </c>
      <c r="R1617" t="str">
        <f t="shared" si="176"/>
        <v>high value</v>
      </c>
      <c r="S1617" t="str">
        <f t="shared" si="177"/>
        <v>medium</v>
      </c>
      <c r="T1617" t="str">
        <f t="shared" si="178"/>
        <v>Jun</v>
      </c>
      <c r="U1617">
        <f t="shared" si="179"/>
        <v>2022</v>
      </c>
      <c r="V1617" t="str">
        <f t="shared" si="180"/>
        <v>0-5</v>
      </c>
      <c r="W1617" t="str">
        <f t="shared" si="181"/>
        <v>Slow</v>
      </c>
    </row>
    <row r="1618" spans="1:23" x14ac:dyDescent="0.3">
      <c r="A1618">
        <v>601617</v>
      </c>
      <c r="B1618">
        <v>69738</v>
      </c>
      <c r="C1618">
        <v>47</v>
      </c>
      <c r="D1618" t="s">
        <v>7</v>
      </c>
      <c r="E1618" t="s">
        <v>15</v>
      </c>
      <c r="F1618" t="s">
        <v>19</v>
      </c>
      <c r="G1618" t="s">
        <v>31</v>
      </c>
      <c r="H1618" s="1">
        <v>45450</v>
      </c>
      <c r="I1618" t="s">
        <v>34</v>
      </c>
      <c r="J1618">
        <v>57</v>
      </c>
      <c r="K1618">
        <v>14</v>
      </c>
      <c r="L1618">
        <v>771.57</v>
      </c>
      <c r="M1618">
        <v>63.11</v>
      </c>
      <c r="N1618" t="s">
        <v>49</v>
      </c>
      <c r="O1618">
        <v>1</v>
      </c>
      <c r="P1618" t="str" cm="1">
        <f t="array" ref="P1618">_xlfn.IFS(C1618&lt;25,"18-24", C1618&lt;=35,"25-35", C1618&lt;=50,"36-50",TRUE,"50+")</f>
        <v>36-50</v>
      </c>
      <c r="Q1618" t="str">
        <f t="shared" si="175"/>
        <v>new</v>
      </c>
      <c r="R1618" t="str">
        <f t="shared" si="176"/>
        <v>high value</v>
      </c>
      <c r="S1618" t="str">
        <f t="shared" si="177"/>
        <v>Low</v>
      </c>
      <c r="T1618" t="str">
        <f t="shared" si="178"/>
        <v>Jun</v>
      </c>
      <c r="U1618">
        <f t="shared" si="179"/>
        <v>2024</v>
      </c>
      <c r="V1618" t="str">
        <f t="shared" si="180"/>
        <v>10-15</v>
      </c>
      <c r="W1618" t="str">
        <f t="shared" si="181"/>
        <v>Slow</v>
      </c>
    </row>
    <row r="1619" spans="1:23" x14ac:dyDescent="0.3">
      <c r="A1619">
        <v>601618</v>
      </c>
      <c r="B1619">
        <v>19818</v>
      </c>
      <c r="C1619">
        <v>52</v>
      </c>
      <c r="D1619" t="s">
        <v>4</v>
      </c>
      <c r="E1619" t="s">
        <v>11</v>
      </c>
      <c r="F1619" t="s">
        <v>18</v>
      </c>
      <c r="G1619" t="s">
        <v>23</v>
      </c>
      <c r="H1619" s="1">
        <v>44622</v>
      </c>
      <c r="I1619" t="s">
        <v>33</v>
      </c>
      <c r="J1619">
        <v>23</v>
      </c>
      <c r="K1619">
        <v>9.6999999999999993</v>
      </c>
      <c r="L1619">
        <v>1231.67</v>
      </c>
      <c r="M1619">
        <v>23.05</v>
      </c>
      <c r="N1619" t="s">
        <v>49</v>
      </c>
      <c r="O1619">
        <v>5</v>
      </c>
      <c r="P1619" t="str" cm="1">
        <f t="array" ref="P1619">_xlfn.IFS(C1619&lt;25,"18-24", C1619&lt;=35,"25-35", C1619&lt;=50,"36-50",TRUE,"50+")</f>
        <v>50+</v>
      </c>
      <c r="Q1619" t="str">
        <f t="shared" si="175"/>
        <v>repeat</v>
      </c>
      <c r="R1619" t="str">
        <f t="shared" si="176"/>
        <v>high value</v>
      </c>
      <c r="S1619" t="str">
        <f t="shared" si="177"/>
        <v>High</v>
      </c>
      <c r="T1619" t="str">
        <f t="shared" si="178"/>
        <v>Mar</v>
      </c>
      <c r="U1619">
        <f t="shared" si="179"/>
        <v>2022</v>
      </c>
      <c r="V1619" t="str">
        <f t="shared" si="180"/>
        <v>5-10</v>
      </c>
      <c r="W1619" t="str">
        <f t="shared" si="181"/>
        <v>Fast</v>
      </c>
    </row>
    <row r="1620" spans="1:23" x14ac:dyDescent="0.3">
      <c r="A1620">
        <v>601619</v>
      </c>
      <c r="B1620">
        <v>24520</v>
      </c>
      <c r="C1620">
        <v>41</v>
      </c>
      <c r="D1620" t="s">
        <v>7</v>
      </c>
      <c r="E1620" t="s">
        <v>5</v>
      </c>
      <c r="F1620" t="s">
        <v>18</v>
      </c>
      <c r="G1620" t="s">
        <v>27</v>
      </c>
      <c r="H1620" s="1">
        <v>45162</v>
      </c>
      <c r="I1620" t="s">
        <v>34</v>
      </c>
      <c r="J1620">
        <v>57</v>
      </c>
      <c r="K1620">
        <v>1</v>
      </c>
      <c r="L1620">
        <v>1418.69</v>
      </c>
      <c r="M1620">
        <v>20.079999999999998</v>
      </c>
      <c r="N1620" t="s">
        <v>50</v>
      </c>
      <c r="O1620">
        <v>5</v>
      </c>
      <c r="P1620" t="str" cm="1">
        <f t="array" ref="P1620">_xlfn.IFS(C1620&lt;25,"18-24", C1620&lt;=35,"25-35", C1620&lt;=50,"36-50",TRUE,"50+")</f>
        <v>36-50</v>
      </c>
      <c r="Q1620" t="str">
        <f t="shared" si="175"/>
        <v>new</v>
      </c>
      <c r="R1620" t="str">
        <f t="shared" si="176"/>
        <v>high value</v>
      </c>
      <c r="S1620" t="str">
        <f t="shared" si="177"/>
        <v>High</v>
      </c>
      <c r="T1620" t="str">
        <f t="shared" si="178"/>
        <v>Aug</v>
      </c>
      <c r="U1620">
        <f t="shared" si="179"/>
        <v>2023</v>
      </c>
      <c r="V1620" t="str">
        <f t="shared" si="180"/>
        <v>0-5</v>
      </c>
      <c r="W1620" t="str">
        <f t="shared" si="181"/>
        <v>Slow</v>
      </c>
    </row>
    <row r="1621" spans="1:23" x14ac:dyDescent="0.3">
      <c r="A1621">
        <v>601620</v>
      </c>
      <c r="B1621">
        <v>60614</v>
      </c>
      <c r="C1621">
        <v>44</v>
      </c>
      <c r="D1621" t="s">
        <v>7</v>
      </c>
      <c r="E1621" t="s">
        <v>5</v>
      </c>
      <c r="F1621" t="s">
        <v>28</v>
      </c>
      <c r="G1621" t="s">
        <v>23</v>
      </c>
      <c r="H1621" s="1">
        <v>44569</v>
      </c>
      <c r="I1621" t="s">
        <v>34</v>
      </c>
      <c r="J1621">
        <v>75</v>
      </c>
      <c r="K1621">
        <v>1.8</v>
      </c>
      <c r="L1621">
        <v>1197.76</v>
      </c>
      <c r="M1621">
        <v>113.87</v>
      </c>
      <c r="N1621" t="s">
        <v>47</v>
      </c>
      <c r="O1621">
        <v>4</v>
      </c>
      <c r="P1621" t="str" cm="1">
        <f t="array" ref="P1621">_xlfn.IFS(C1621&lt;25,"18-24", C1621&lt;=35,"25-35", C1621&lt;=50,"36-50",TRUE,"50+")</f>
        <v>36-50</v>
      </c>
      <c r="Q1621" t="str">
        <f t="shared" si="175"/>
        <v>new</v>
      </c>
      <c r="R1621" t="str">
        <f t="shared" si="176"/>
        <v>high value</v>
      </c>
      <c r="S1621" t="str">
        <f t="shared" si="177"/>
        <v>medium</v>
      </c>
      <c r="T1621" t="str">
        <f t="shared" si="178"/>
        <v>Jan</v>
      </c>
      <c r="U1621">
        <f t="shared" si="179"/>
        <v>2022</v>
      </c>
      <c r="V1621" t="str">
        <f t="shared" si="180"/>
        <v>0-5</v>
      </c>
      <c r="W1621" t="str">
        <f t="shared" si="181"/>
        <v>Slow</v>
      </c>
    </row>
    <row r="1622" spans="1:23" x14ac:dyDescent="0.3">
      <c r="A1622">
        <v>601621</v>
      </c>
      <c r="B1622">
        <v>48878</v>
      </c>
      <c r="C1622">
        <v>45</v>
      </c>
      <c r="D1622" t="s">
        <v>7</v>
      </c>
      <c r="E1622" t="s">
        <v>5</v>
      </c>
      <c r="F1622" t="s">
        <v>28</v>
      </c>
      <c r="G1622" t="s">
        <v>27</v>
      </c>
      <c r="H1622" s="1">
        <v>45139</v>
      </c>
      <c r="I1622" t="s">
        <v>34</v>
      </c>
      <c r="J1622">
        <v>39</v>
      </c>
      <c r="K1622">
        <v>12.9</v>
      </c>
      <c r="L1622">
        <v>1100.6099999999999</v>
      </c>
      <c r="M1622">
        <v>56.25</v>
      </c>
      <c r="N1622" t="s">
        <v>50</v>
      </c>
      <c r="O1622">
        <v>1</v>
      </c>
      <c r="P1622" t="str" cm="1">
        <f t="array" ref="P1622">_xlfn.IFS(C1622&lt;25,"18-24", C1622&lt;=35,"25-35", C1622&lt;=50,"36-50",TRUE,"50+")</f>
        <v>36-50</v>
      </c>
      <c r="Q1622" t="str">
        <f t="shared" si="175"/>
        <v>new</v>
      </c>
      <c r="R1622" t="str">
        <f t="shared" si="176"/>
        <v>high value</v>
      </c>
      <c r="S1622" t="str">
        <f t="shared" si="177"/>
        <v>Low</v>
      </c>
      <c r="T1622" t="str">
        <f t="shared" si="178"/>
        <v>Aug</v>
      </c>
      <c r="U1622">
        <f t="shared" si="179"/>
        <v>2023</v>
      </c>
      <c r="V1622" t="str">
        <f t="shared" si="180"/>
        <v>10-15</v>
      </c>
      <c r="W1622" t="str">
        <f t="shared" si="181"/>
        <v>Medium</v>
      </c>
    </row>
    <row r="1623" spans="1:23" x14ac:dyDescent="0.3">
      <c r="A1623">
        <v>601622</v>
      </c>
      <c r="B1623">
        <v>77242</v>
      </c>
      <c r="C1623">
        <v>35</v>
      </c>
      <c r="D1623" t="s">
        <v>4</v>
      </c>
      <c r="E1623" t="s">
        <v>13</v>
      </c>
      <c r="F1623" t="s">
        <v>30</v>
      </c>
      <c r="G1623" t="s">
        <v>27</v>
      </c>
      <c r="H1623" s="1">
        <v>45573</v>
      </c>
      <c r="I1623" t="s">
        <v>34</v>
      </c>
      <c r="J1623">
        <v>26</v>
      </c>
      <c r="K1623">
        <v>11.1</v>
      </c>
      <c r="L1623">
        <v>509.64</v>
      </c>
      <c r="M1623">
        <v>54.48</v>
      </c>
      <c r="N1623" t="s">
        <v>48</v>
      </c>
      <c r="O1623">
        <v>2</v>
      </c>
      <c r="P1623" t="str" cm="1">
        <f t="array" ref="P1623">_xlfn.IFS(C1623&lt;25,"18-24", C1623&lt;=35,"25-35", C1623&lt;=50,"36-50",TRUE,"50+")</f>
        <v>25-35</v>
      </c>
      <c r="Q1623" t="str">
        <f t="shared" si="175"/>
        <v>new</v>
      </c>
      <c r="R1623" t="str">
        <f t="shared" si="176"/>
        <v>high value</v>
      </c>
      <c r="S1623" t="str">
        <f t="shared" si="177"/>
        <v>Low</v>
      </c>
      <c r="T1623" t="str">
        <f t="shared" si="178"/>
        <v>Oct</v>
      </c>
      <c r="U1623">
        <f t="shared" si="179"/>
        <v>2024</v>
      </c>
      <c r="V1623" t="str">
        <f t="shared" si="180"/>
        <v>10-15</v>
      </c>
      <c r="W1623" t="str">
        <f t="shared" si="181"/>
        <v>Fast</v>
      </c>
    </row>
    <row r="1624" spans="1:23" x14ac:dyDescent="0.3">
      <c r="A1624">
        <v>601623</v>
      </c>
      <c r="B1624">
        <v>62811</v>
      </c>
      <c r="C1624">
        <v>58</v>
      </c>
      <c r="D1624" t="s">
        <v>7</v>
      </c>
      <c r="E1624" t="s">
        <v>11</v>
      </c>
      <c r="F1624" t="s">
        <v>30</v>
      </c>
      <c r="G1624" t="s">
        <v>23</v>
      </c>
      <c r="H1624" s="1">
        <v>45115</v>
      </c>
      <c r="I1624" t="s">
        <v>34</v>
      </c>
      <c r="J1624">
        <v>78</v>
      </c>
      <c r="K1624">
        <v>12.9</v>
      </c>
      <c r="L1624">
        <v>341.23</v>
      </c>
      <c r="M1624">
        <v>85</v>
      </c>
      <c r="N1624" t="s">
        <v>48</v>
      </c>
      <c r="O1624">
        <v>1</v>
      </c>
      <c r="P1624" t="str" cm="1">
        <f t="array" ref="P1624">_xlfn.IFS(C1624&lt;25,"18-24", C1624&lt;=35,"25-35", C1624&lt;=50,"36-50",TRUE,"50+")</f>
        <v>50+</v>
      </c>
      <c r="Q1624" t="str">
        <f t="shared" si="175"/>
        <v>repeat</v>
      </c>
      <c r="R1624" t="str">
        <f t="shared" si="176"/>
        <v>medium</v>
      </c>
      <c r="S1624" t="str">
        <f t="shared" si="177"/>
        <v>Low</v>
      </c>
      <c r="T1624" t="str">
        <f t="shared" si="178"/>
        <v>Jul</v>
      </c>
      <c r="U1624">
        <f t="shared" si="179"/>
        <v>2023</v>
      </c>
      <c r="V1624" t="str">
        <f t="shared" si="180"/>
        <v>10-15</v>
      </c>
      <c r="W1624" t="str">
        <f t="shared" si="181"/>
        <v>Slow</v>
      </c>
    </row>
    <row r="1625" spans="1:23" x14ac:dyDescent="0.3">
      <c r="A1625">
        <v>601624</v>
      </c>
      <c r="B1625">
        <v>29495</v>
      </c>
      <c r="C1625">
        <v>57</v>
      </c>
      <c r="D1625" t="s">
        <v>7</v>
      </c>
      <c r="E1625" t="s">
        <v>5</v>
      </c>
      <c r="F1625" t="s">
        <v>24</v>
      </c>
      <c r="G1625" t="s">
        <v>21</v>
      </c>
      <c r="H1625" s="1">
        <v>45287</v>
      </c>
      <c r="I1625" t="s">
        <v>33</v>
      </c>
      <c r="J1625">
        <v>70</v>
      </c>
      <c r="K1625">
        <v>12.6</v>
      </c>
      <c r="L1625">
        <v>1199.3399999999999</v>
      </c>
      <c r="M1625">
        <v>110.35</v>
      </c>
      <c r="N1625" t="s">
        <v>50</v>
      </c>
      <c r="O1625">
        <v>1</v>
      </c>
      <c r="P1625" t="str" cm="1">
        <f t="array" ref="P1625">_xlfn.IFS(C1625&lt;25,"18-24", C1625&lt;=35,"25-35", C1625&lt;=50,"36-50",TRUE,"50+")</f>
        <v>50+</v>
      </c>
      <c r="Q1625" t="str">
        <f t="shared" si="175"/>
        <v>new</v>
      </c>
      <c r="R1625" t="str">
        <f t="shared" si="176"/>
        <v>high value</v>
      </c>
      <c r="S1625" t="str">
        <f t="shared" si="177"/>
        <v>Low</v>
      </c>
      <c r="T1625" t="str">
        <f t="shared" si="178"/>
        <v>Dec</v>
      </c>
      <c r="U1625">
        <f t="shared" si="179"/>
        <v>2023</v>
      </c>
      <c r="V1625" t="str">
        <f t="shared" si="180"/>
        <v>10-15</v>
      </c>
      <c r="W1625" t="str">
        <f t="shared" si="181"/>
        <v>Slow</v>
      </c>
    </row>
    <row r="1626" spans="1:23" x14ac:dyDescent="0.3">
      <c r="A1626">
        <v>601625</v>
      </c>
      <c r="B1626">
        <v>33724</v>
      </c>
      <c r="C1626">
        <v>28</v>
      </c>
      <c r="D1626" t="s">
        <v>7</v>
      </c>
      <c r="E1626" t="s">
        <v>13</v>
      </c>
      <c r="F1626" t="s">
        <v>32</v>
      </c>
      <c r="G1626" t="s">
        <v>21</v>
      </c>
      <c r="H1626" s="1">
        <v>45494</v>
      </c>
      <c r="I1626" t="s">
        <v>33</v>
      </c>
      <c r="J1626">
        <v>71</v>
      </c>
      <c r="K1626">
        <v>1.7</v>
      </c>
      <c r="L1626">
        <v>1064.8</v>
      </c>
      <c r="M1626">
        <v>40.29</v>
      </c>
      <c r="N1626" t="s">
        <v>47</v>
      </c>
      <c r="O1626">
        <v>4</v>
      </c>
      <c r="P1626" t="str" cm="1">
        <f t="array" ref="P1626">_xlfn.IFS(C1626&lt;25,"18-24", C1626&lt;=35,"25-35", C1626&lt;=50,"36-50",TRUE,"50+")</f>
        <v>25-35</v>
      </c>
      <c r="Q1626" t="str">
        <f t="shared" si="175"/>
        <v>new</v>
      </c>
      <c r="R1626" t="str">
        <f t="shared" si="176"/>
        <v>high value</v>
      </c>
      <c r="S1626" t="str">
        <f t="shared" si="177"/>
        <v>medium</v>
      </c>
      <c r="T1626" t="str">
        <f t="shared" si="178"/>
        <v>Jul</v>
      </c>
      <c r="U1626">
        <f t="shared" si="179"/>
        <v>2024</v>
      </c>
      <c r="V1626" t="str">
        <f t="shared" si="180"/>
        <v>0-5</v>
      </c>
      <c r="W1626" t="str">
        <f t="shared" si="181"/>
        <v>Slow</v>
      </c>
    </row>
    <row r="1627" spans="1:23" x14ac:dyDescent="0.3">
      <c r="A1627">
        <v>601626</v>
      </c>
      <c r="B1627">
        <v>68868</v>
      </c>
      <c r="C1627">
        <v>47</v>
      </c>
      <c r="D1627" t="s">
        <v>4</v>
      </c>
      <c r="E1627" t="s">
        <v>5</v>
      </c>
      <c r="F1627" t="s">
        <v>28</v>
      </c>
      <c r="G1627" t="s">
        <v>23</v>
      </c>
      <c r="H1627" s="1">
        <v>45458</v>
      </c>
      <c r="I1627" t="s">
        <v>33</v>
      </c>
      <c r="J1627">
        <v>47</v>
      </c>
      <c r="K1627">
        <v>5.5</v>
      </c>
      <c r="L1627">
        <v>1240.92</v>
      </c>
      <c r="M1627">
        <v>39.31</v>
      </c>
      <c r="N1627" t="s">
        <v>49</v>
      </c>
      <c r="O1627">
        <v>2</v>
      </c>
      <c r="P1627" t="str" cm="1">
        <f t="array" ref="P1627">_xlfn.IFS(C1627&lt;25,"18-24", C1627&lt;=35,"25-35", C1627&lt;=50,"36-50",TRUE,"50+")</f>
        <v>36-50</v>
      </c>
      <c r="Q1627" t="str">
        <f t="shared" si="175"/>
        <v>new</v>
      </c>
      <c r="R1627" t="str">
        <f t="shared" si="176"/>
        <v>high value</v>
      </c>
      <c r="S1627" t="str">
        <f t="shared" si="177"/>
        <v>Low</v>
      </c>
      <c r="T1627" t="str">
        <f t="shared" si="178"/>
        <v>Jun</v>
      </c>
      <c r="U1627">
        <f t="shared" si="179"/>
        <v>2024</v>
      </c>
      <c r="V1627" t="str">
        <f t="shared" si="180"/>
        <v>5-10</v>
      </c>
      <c r="W1627" t="str">
        <f t="shared" si="181"/>
        <v>Slow</v>
      </c>
    </row>
    <row r="1628" spans="1:23" x14ac:dyDescent="0.3">
      <c r="A1628">
        <v>601627</v>
      </c>
      <c r="B1628">
        <v>97847</v>
      </c>
      <c r="C1628">
        <v>46</v>
      </c>
      <c r="D1628" t="s">
        <v>7</v>
      </c>
      <c r="E1628" t="s">
        <v>13</v>
      </c>
      <c r="F1628" t="s">
        <v>32</v>
      </c>
      <c r="G1628" t="s">
        <v>25</v>
      </c>
      <c r="H1628" s="1">
        <v>44815</v>
      </c>
      <c r="I1628" t="s">
        <v>34</v>
      </c>
      <c r="J1628">
        <v>51</v>
      </c>
      <c r="K1628">
        <v>14.8</v>
      </c>
      <c r="L1628">
        <v>1237.8499999999999</v>
      </c>
      <c r="M1628">
        <v>77.150000000000006</v>
      </c>
      <c r="N1628" t="s">
        <v>49</v>
      </c>
      <c r="O1628">
        <v>2</v>
      </c>
      <c r="P1628" t="str" cm="1">
        <f t="array" ref="P1628">_xlfn.IFS(C1628&lt;25,"18-24", C1628&lt;=35,"25-35", C1628&lt;=50,"36-50",TRUE,"50+")</f>
        <v>36-50</v>
      </c>
      <c r="Q1628" t="str">
        <f t="shared" si="175"/>
        <v>new</v>
      </c>
      <c r="R1628" t="str">
        <f t="shared" si="176"/>
        <v>high value</v>
      </c>
      <c r="S1628" t="str">
        <f t="shared" si="177"/>
        <v>Low</v>
      </c>
      <c r="T1628" t="str">
        <f t="shared" si="178"/>
        <v>Sep</v>
      </c>
      <c r="U1628">
        <f t="shared" si="179"/>
        <v>2022</v>
      </c>
      <c r="V1628" t="str">
        <f t="shared" si="180"/>
        <v>10-15</v>
      </c>
      <c r="W1628" t="str">
        <f t="shared" si="181"/>
        <v>Slow</v>
      </c>
    </row>
    <row r="1629" spans="1:23" x14ac:dyDescent="0.3">
      <c r="A1629">
        <v>601628</v>
      </c>
      <c r="B1629">
        <v>92703</v>
      </c>
      <c r="C1629">
        <v>46</v>
      </c>
      <c r="D1629" t="s">
        <v>7</v>
      </c>
      <c r="E1629" t="s">
        <v>11</v>
      </c>
      <c r="F1629" t="s">
        <v>28</v>
      </c>
      <c r="G1629" t="s">
        <v>27</v>
      </c>
      <c r="H1629" s="1">
        <v>45597</v>
      </c>
      <c r="I1629" t="s">
        <v>34</v>
      </c>
      <c r="J1629">
        <v>38</v>
      </c>
      <c r="K1629">
        <v>11.4</v>
      </c>
      <c r="L1629">
        <v>485.56</v>
      </c>
      <c r="M1629">
        <v>33.56</v>
      </c>
      <c r="N1629" t="s">
        <v>47</v>
      </c>
      <c r="O1629">
        <v>4</v>
      </c>
      <c r="P1629" t="str" cm="1">
        <f t="array" ref="P1629">_xlfn.IFS(C1629&lt;25,"18-24", C1629&lt;=35,"25-35", C1629&lt;=50,"36-50",TRUE,"50+")</f>
        <v>36-50</v>
      </c>
      <c r="Q1629" t="str">
        <f t="shared" si="175"/>
        <v>new</v>
      </c>
      <c r="R1629" t="str">
        <f t="shared" si="176"/>
        <v>medium</v>
      </c>
      <c r="S1629" t="str">
        <f t="shared" si="177"/>
        <v>medium</v>
      </c>
      <c r="T1629" t="str">
        <f t="shared" si="178"/>
        <v>Nov</v>
      </c>
      <c r="U1629">
        <f t="shared" si="179"/>
        <v>2024</v>
      </c>
      <c r="V1629" t="str">
        <f t="shared" si="180"/>
        <v>10-15</v>
      </c>
      <c r="W1629" t="str">
        <f t="shared" si="181"/>
        <v>Medium</v>
      </c>
    </row>
    <row r="1630" spans="1:23" x14ac:dyDescent="0.3">
      <c r="A1630">
        <v>601629</v>
      </c>
      <c r="B1630">
        <v>81695</v>
      </c>
      <c r="C1630">
        <v>36</v>
      </c>
      <c r="D1630" t="s">
        <v>7</v>
      </c>
      <c r="E1630" t="s">
        <v>13</v>
      </c>
      <c r="F1630" t="s">
        <v>30</v>
      </c>
      <c r="G1630" t="s">
        <v>31</v>
      </c>
      <c r="H1630" s="1">
        <v>44946</v>
      </c>
      <c r="I1630" t="s">
        <v>34</v>
      </c>
      <c r="J1630">
        <v>88</v>
      </c>
      <c r="K1630">
        <v>5.5</v>
      </c>
      <c r="L1630">
        <v>1468.62</v>
      </c>
      <c r="M1630">
        <v>108.97</v>
      </c>
      <c r="N1630" t="s">
        <v>50</v>
      </c>
      <c r="O1630">
        <v>5</v>
      </c>
      <c r="P1630" t="str" cm="1">
        <f t="array" ref="P1630">_xlfn.IFS(C1630&lt;25,"18-24", C1630&lt;=35,"25-35", C1630&lt;=50,"36-50",TRUE,"50+")</f>
        <v>36-50</v>
      </c>
      <c r="Q1630" t="str">
        <f t="shared" si="175"/>
        <v>new</v>
      </c>
      <c r="R1630" t="str">
        <f t="shared" si="176"/>
        <v>high value</v>
      </c>
      <c r="S1630" t="str">
        <f t="shared" si="177"/>
        <v>High</v>
      </c>
      <c r="T1630" t="str">
        <f t="shared" si="178"/>
        <v>Jan</v>
      </c>
      <c r="U1630">
        <f t="shared" si="179"/>
        <v>2023</v>
      </c>
      <c r="V1630" t="str">
        <f t="shared" si="180"/>
        <v>5-10</v>
      </c>
      <c r="W1630" t="str">
        <f t="shared" si="181"/>
        <v>Slow</v>
      </c>
    </row>
    <row r="1631" spans="1:23" x14ac:dyDescent="0.3">
      <c r="A1631">
        <v>601630</v>
      </c>
      <c r="B1631">
        <v>11388</v>
      </c>
      <c r="C1631">
        <v>24</v>
      </c>
      <c r="D1631" t="s">
        <v>7</v>
      </c>
      <c r="E1631" t="s">
        <v>13</v>
      </c>
      <c r="F1631" t="s">
        <v>26</v>
      </c>
      <c r="G1631" t="s">
        <v>29</v>
      </c>
      <c r="H1631" s="1">
        <v>44998</v>
      </c>
      <c r="I1631" t="s">
        <v>34</v>
      </c>
      <c r="J1631">
        <v>81</v>
      </c>
      <c r="K1631">
        <v>1.3</v>
      </c>
      <c r="L1631">
        <v>282.01</v>
      </c>
      <c r="M1631">
        <v>102.22</v>
      </c>
      <c r="N1631" t="s">
        <v>48</v>
      </c>
      <c r="O1631">
        <v>5</v>
      </c>
      <c r="P1631" t="str" cm="1">
        <f t="array" ref="P1631">_xlfn.IFS(C1631&lt;25,"18-24", C1631&lt;=35,"25-35", C1631&lt;=50,"36-50",TRUE,"50+")</f>
        <v>18-24</v>
      </c>
      <c r="Q1631" t="str">
        <f t="shared" si="175"/>
        <v>new</v>
      </c>
      <c r="R1631" t="str">
        <f t="shared" si="176"/>
        <v>medium</v>
      </c>
      <c r="S1631" t="str">
        <f t="shared" si="177"/>
        <v>High</v>
      </c>
      <c r="T1631" t="str">
        <f t="shared" si="178"/>
        <v>Mar</v>
      </c>
      <c r="U1631">
        <f t="shared" si="179"/>
        <v>2023</v>
      </c>
      <c r="V1631" t="str">
        <f t="shared" si="180"/>
        <v>0-5</v>
      </c>
      <c r="W1631" t="str">
        <f t="shared" si="181"/>
        <v>Slow</v>
      </c>
    </row>
    <row r="1632" spans="1:23" x14ac:dyDescent="0.3">
      <c r="A1632">
        <v>601631</v>
      </c>
      <c r="B1632">
        <v>32464</v>
      </c>
      <c r="C1632">
        <v>61</v>
      </c>
      <c r="D1632" t="s">
        <v>7</v>
      </c>
      <c r="E1632" t="s">
        <v>8</v>
      </c>
      <c r="F1632" t="s">
        <v>18</v>
      </c>
      <c r="G1632" t="s">
        <v>25</v>
      </c>
      <c r="H1632" s="1">
        <v>45430</v>
      </c>
      <c r="I1632" t="s">
        <v>34</v>
      </c>
      <c r="J1632">
        <v>21</v>
      </c>
      <c r="K1632">
        <v>12.3</v>
      </c>
      <c r="L1632">
        <v>1077.08</v>
      </c>
      <c r="M1632">
        <v>104.96</v>
      </c>
      <c r="N1632" t="s">
        <v>48</v>
      </c>
      <c r="O1632">
        <v>5</v>
      </c>
      <c r="P1632" t="str" cm="1">
        <f t="array" ref="P1632">_xlfn.IFS(C1632&lt;25,"18-24", C1632&lt;=35,"25-35", C1632&lt;=50,"36-50",TRUE,"50+")</f>
        <v>50+</v>
      </c>
      <c r="Q1632" t="str">
        <f t="shared" si="175"/>
        <v>new</v>
      </c>
      <c r="R1632" t="str">
        <f t="shared" si="176"/>
        <v>high value</v>
      </c>
      <c r="S1632" t="str">
        <f t="shared" si="177"/>
        <v>High</v>
      </c>
      <c r="T1632" t="str">
        <f t="shared" si="178"/>
        <v>May</v>
      </c>
      <c r="U1632">
        <f t="shared" si="179"/>
        <v>2024</v>
      </c>
      <c r="V1632" t="str">
        <f t="shared" si="180"/>
        <v>10-15</v>
      </c>
      <c r="W1632" t="str">
        <f t="shared" si="181"/>
        <v>Fast</v>
      </c>
    </row>
    <row r="1633" spans="1:23" x14ac:dyDescent="0.3">
      <c r="A1633">
        <v>601632</v>
      </c>
      <c r="B1633">
        <v>10917</v>
      </c>
      <c r="C1633">
        <v>34</v>
      </c>
      <c r="D1633" t="s">
        <v>4</v>
      </c>
      <c r="E1633" t="s">
        <v>13</v>
      </c>
      <c r="F1633" t="s">
        <v>30</v>
      </c>
      <c r="G1633" t="s">
        <v>31</v>
      </c>
      <c r="H1633" s="1">
        <v>45369</v>
      </c>
      <c r="I1633" t="s">
        <v>34</v>
      </c>
      <c r="J1633">
        <v>58</v>
      </c>
      <c r="K1633">
        <v>7.3</v>
      </c>
      <c r="L1633">
        <v>203.16</v>
      </c>
      <c r="M1633">
        <v>30.02</v>
      </c>
      <c r="N1633" t="s">
        <v>50</v>
      </c>
      <c r="O1633">
        <v>1</v>
      </c>
      <c r="P1633" t="str" cm="1">
        <f t="array" ref="P1633">_xlfn.IFS(C1633&lt;25,"18-24", C1633&lt;=35,"25-35", C1633&lt;=50,"36-50",TRUE,"50+")</f>
        <v>25-35</v>
      </c>
      <c r="Q1633" t="str">
        <f t="shared" si="175"/>
        <v>new</v>
      </c>
      <c r="R1633" t="str">
        <f t="shared" si="176"/>
        <v>low</v>
      </c>
      <c r="S1633" t="str">
        <f t="shared" si="177"/>
        <v>Low</v>
      </c>
      <c r="T1633" t="str">
        <f t="shared" si="178"/>
        <v>Mar</v>
      </c>
      <c r="U1633">
        <f t="shared" si="179"/>
        <v>2024</v>
      </c>
      <c r="V1633" t="str">
        <f t="shared" si="180"/>
        <v>5-10</v>
      </c>
      <c r="W1633" t="str">
        <f t="shared" si="181"/>
        <v>Slow</v>
      </c>
    </row>
    <row r="1634" spans="1:23" x14ac:dyDescent="0.3">
      <c r="A1634">
        <v>601633</v>
      </c>
      <c r="B1634">
        <v>18362</v>
      </c>
      <c r="C1634">
        <v>48</v>
      </c>
      <c r="D1634" t="s">
        <v>4</v>
      </c>
      <c r="E1634" t="s">
        <v>5</v>
      </c>
      <c r="F1634" t="s">
        <v>30</v>
      </c>
      <c r="G1634" t="s">
        <v>31</v>
      </c>
      <c r="H1634" s="1">
        <v>44688</v>
      </c>
      <c r="I1634" t="s">
        <v>34</v>
      </c>
      <c r="J1634">
        <v>30</v>
      </c>
      <c r="K1634">
        <v>10</v>
      </c>
      <c r="L1634">
        <v>968.14</v>
      </c>
      <c r="M1634">
        <v>70.08</v>
      </c>
      <c r="N1634" t="s">
        <v>50</v>
      </c>
      <c r="O1634">
        <v>1</v>
      </c>
      <c r="P1634" t="str" cm="1">
        <f t="array" ref="P1634">_xlfn.IFS(C1634&lt;25,"18-24", C1634&lt;=35,"25-35", C1634&lt;=50,"36-50",TRUE,"50+")</f>
        <v>36-50</v>
      </c>
      <c r="Q1634" t="str">
        <f t="shared" si="175"/>
        <v>new</v>
      </c>
      <c r="R1634" t="str">
        <f t="shared" si="176"/>
        <v>high value</v>
      </c>
      <c r="S1634" t="str">
        <f t="shared" si="177"/>
        <v>Low</v>
      </c>
      <c r="T1634" t="str">
        <f t="shared" si="178"/>
        <v>May</v>
      </c>
      <c r="U1634">
        <f t="shared" si="179"/>
        <v>2022</v>
      </c>
      <c r="V1634" t="str">
        <f t="shared" si="180"/>
        <v>5-10</v>
      </c>
      <c r="W1634" t="str">
        <f t="shared" si="181"/>
        <v>Fast</v>
      </c>
    </row>
    <row r="1635" spans="1:23" x14ac:dyDescent="0.3">
      <c r="A1635">
        <v>601634</v>
      </c>
      <c r="B1635">
        <v>83289</v>
      </c>
      <c r="C1635">
        <v>38</v>
      </c>
      <c r="D1635" t="s">
        <v>4</v>
      </c>
      <c r="E1635" t="s">
        <v>11</v>
      </c>
      <c r="F1635" t="s">
        <v>28</v>
      </c>
      <c r="G1635" t="s">
        <v>21</v>
      </c>
      <c r="H1635" s="1">
        <v>45292</v>
      </c>
      <c r="I1635" t="s">
        <v>33</v>
      </c>
      <c r="J1635">
        <v>48</v>
      </c>
      <c r="K1635">
        <v>6.6</v>
      </c>
      <c r="L1635">
        <v>1472.68</v>
      </c>
      <c r="M1635">
        <v>25.3</v>
      </c>
      <c r="N1635" t="s">
        <v>49</v>
      </c>
      <c r="O1635">
        <v>2</v>
      </c>
      <c r="P1635" t="str" cm="1">
        <f t="array" ref="P1635">_xlfn.IFS(C1635&lt;25,"18-24", C1635&lt;=35,"25-35", C1635&lt;=50,"36-50",TRUE,"50+")</f>
        <v>36-50</v>
      </c>
      <c r="Q1635" t="str">
        <f t="shared" si="175"/>
        <v>new</v>
      </c>
      <c r="R1635" t="str">
        <f t="shared" si="176"/>
        <v>high value</v>
      </c>
      <c r="S1635" t="str">
        <f t="shared" si="177"/>
        <v>Low</v>
      </c>
      <c r="T1635" t="str">
        <f t="shared" si="178"/>
        <v>Jan</v>
      </c>
      <c r="U1635">
        <f t="shared" si="179"/>
        <v>2024</v>
      </c>
      <c r="V1635" t="str">
        <f t="shared" si="180"/>
        <v>5-10</v>
      </c>
      <c r="W1635" t="str">
        <f t="shared" si="181"/>
        <v>Slow</v>
      </c>
    </row>
    <row r="1636" spans="1:23" x14ac:dyDescent="0.3">
      <c r="A1636">
        <v>601635</v>
      </c>
      <c r="B1636">
        <v>96455</v>
      </c>
      <c r="C1636">
        <v>31</v>
      </c>
      <c r="D1636" t="s">
        <v>7</v>
      </c>
      <c r="E1636" t="s">
        <v>5</v>
      </c>
      <c r="F1636" t="s">
        <v>28</v>
      </c>
      <c r="G1636" t="s">
        <v>29</v>
      </c>
      <c r="H1636" s="1">
        <v>44661</v>
      </c>
      <c r="I1636" t="s">
        <v>33</v>
      </c>
      <c r="J1636">
        <v>59</v>
      </c>
      <c r="K1636">
        <v>1.4</v>
      </c>
      <c r="L1636">
        <v>654.85</v>
      </c>
      <c r="M1636">
        <v>67.489999999999995</v>
      </c>
      <c r="N1636" t="s">
        <v>48</v>
      </c>
      <c r="O1636">
        <v>1</v>
      </c>
      <c r="P1636" t="str" cm="1">
        <f t="array" ref="P1636">_xlfn.IFS(C1636&lt;25,"18-24", C1636&lt;=35,"25-35", C1636&lt;=50,"36-50",TRUE,"50+")</f>
        <v>25-35</v>
      </c>
      <c r="Q1636" t="str">
        <f t="shared" si="175"/>
        <v>repeat</v>
      </c>
      <c r="R1636" t="str">
        <f t="shared" si="176"/>
        <v>high value</v>
      </c>
      <c r="S1636" t="str">
        <f t="shared" si="177"/>
        <v>Low</v>
      </c>
      <c r="T1636" t="str">
        <f t="shared" si="178"/>
        <v>Apr</v>
      </c>
      <c r="U1636">
        <f t="shared" si="179"/>
        <v>2022</v>
      </c>
      <c r="V1636" t="str">
        <f t="shared" si="180"/>
        <v>0-5</v>
      </c>
      <c r="W1636" t="str">
        <f t="shared" si="181"/>
        <v>Slow</v>
      </c>
    </row>
    <row r="1637" spans="1:23" x14ac:dyDescent="0.3">
      <c r="A1637">
        <v>601636</v>
      </c>
      <c r="B1637">
        <v>21172</v>
      </c>
      <c r="C1637">
        <v>32</v>
      </c>
      <c r="D1637" t="s">
        <v>4</v>
      </c>
      <c r="E1637" t="s">
        <v>16</v>
      </c>
      <c r="F1637" t="s">
        <v>30</v>
      </c>
      <c r="G1637" t="s">
        <v>25</v>
      </c>
      <c r="H1637" s="1">
        <v>44939</v>
      </c>
      <c r="I1637" t="s">
        <v>33</v>
      </c>
      <c r="J1637">
        <v>27</v>
      </c>
      <c r="K1637">
        <v>1.2</v>
      </c>
      <c r="L1637">
        <v>699.36</v>
      </c>
      <c r="M1637">
        <v>104.7</v>
      </c>
      <c r="N1637" t="s">
        <v>50</v>
      </c>
      <c r="O1637">
        <v>1</v>
      </c>
      <c r="P1637" t="str" cm="1">
        <f t="array" ref="P1637">_xlfn.IFS(C1637&lt;25,"18-24", C1637&lt;=35,"25-35", C1637&lt;=50,"36-50",TRUE,"50+")</f>
        <v>25-35</v>
      </c>
      <c r="Q1637" t="str">
        <f t="shared" si="175"/>
        <v>new</v>
      </c>
      <c r="R1637" t="str">
        <f t="shared" si="176"/>
        <v>high value</v>
      </c>
      <c r="S1637" t="str">
        <f t="shared" si="177"/>
        <v>Low</v>
      </c>
      <c r="T1637" t="str">
        <f t="shared" si="178"/>
        <v>Jan</v>
      </c>
      <c r="U1637">
        <f t="shared" si="179"/>
        <v>2023</v>
      </c>
      <c r="V1637" t="str">
        <f t="shared" si="180"/>
        <v>0-5</v>
      </c>
      <c r="W1637" t="str">
        <f t="shared" si="181"/>
        <v>Fast</v>
      </c>
    </row>
    <row r="1638" spans="1:23" x14ac:dyDescent="0.3">
      <c r="A1638">
        <v>601637</v>
      </c>
      <c r="B1638">
        <v>17588</v>
      </c>
      <c r="C1638">
        <v>59</v>
      </c>
      <c r="D1638" t="s">
        <v>4</v>
      </c>
      <c r="E1638" t="s">
        <v>15</v>
      </c>
      <c r="F1638" t="s">
        <v>32</v>
      </c>
      <c r="G1638" t="s">
        <v>27</v>
      </c>
      <c r="H1638" s="1">
        <v>45604</v>
      </c>
      <c r="I1638" t="s">
        <v>33</v>
      </c>
      <c r="J1638">
        <v>26</v>
      </c>
      <c r="K1638">
        <v>10.7</v>
      </c>
      <c r="L1638">
        <v>1308.9100000000001</v>
      </c>
      <c r="M1638">
        <v>77.510000000000005</v>
      </c>
      <c r="N1638" t="s">
        <v>48</v>
      </c>
      <c r="O1638">
        <v>4</v>
      </c>
      <c r="P1638" t="str" cm="1">
        <f t="array" ref="P1638">_xlfn.IFS(C1638&lt;25,"18-24", C1638&lt;=35,"25-35", C1638&lt;=50,"36-50",TRUE,"50+")</f>
        <v>50+</v>
      </c>
      <c r="Q1638" t="str">
        <f t="shared" si="175"/>
        <v>new</v>
      </c>
      <c r="R1638" t="str">
        <f t="shared" si="176"/>
        <v>high value</v>
      </c>
      <c r="S1638" t="str">
        <f t="shared" si="177"/>
        <v>medium</v>
      </c>
      <c r="T1638" t="str">
        <f t="shared" si="178"/>
        <v>Nov</v>
      </c>
      <c r="U1638">
        <f t="shared" si="179"/>
        <v>2024</v>
      </c>
      <c r="V1638" t="str">
        <f t="shared" si="180"/>
        <v>10-15</v>
      </c>
      <c r="W1638" t="str">
        <f t="shared" si="181"/>
        <v>Fast</v>
      </c>
    </row>
    <row r="1639" spans="1:23" x14ac:dyDescent="0.3">
      <c r="A1639">
        <v>601638</v>
      </c>
      <c r="B1639">
        <v>98176</v>
      </c>
      <c r="C1639">
        <v>46</v>
      </c>
      <c r="D1639" t="s">
        <v>7</v>
      </c>
      <c r="E1639" t="s">
        <v>15</v>
      </c>
      <c r="F1639" t="s">
        <v>28</v>
      </c>
      <c r="G1639" t="s">
        <v>21</v>
      </c>
      <c r="H1639" s="1">
        <v>45120</v>
      </c>
      <c r="I1639" t="s">
        <v>34</v>
      </c>
      <c r="J1639">
        <v>77</v>
      </c>
      <c r="K1639">
        <v>11.5</v>
      </c>
      <c r="L1639">
        <v>1227.93</v>
      </c>
      <c r="M1639">
        <v>75.709999999999994</v>
      </c>
      <c r="N1639" t="s">
        <v>50</v>
      </c>
      <c r="O1639">
        <v>4</v>
      </c>
      <c r="P1639" t="str" cm="1">
        <f t="array" ref="P1639">_xlfn.IFS(C1639&lt;25,"18-24", C1639&lt;=35,"25-35", C1639&lt;=50,"36-50",TRUE,"50+")</f>
        <v>36-50</v>
      </c>
      <c r="Q1639" t="str">
        <f t="shared" si="175"/>
        <v>new</v>
      </c>
      <c r="R1639" t="str">
        <f t="shared" si="176"/>
        <v>high value</v>
      </c>
      <c r="S1639" t="str">
        <f t="shared" si="177"/>
        <v>medium</v>
      </c>
      <c r="T1639" t="str">
        <f t="shared" si="178"/>
        <v>Jul</v>
      </c>
      <c r="U1639">
        <f t="shared" si="179"/>
        <v>2023</v>
      </c>
      <c r="V1639" t="str">
        <f t="shared" si="180"/>
        <v>10-15</v>
      </c>
      <c r="W1639" t="str">
        <f t="shared" si="181"/>
        <v>Slow</v>
      </c>
    </row>
    <row r="1640" spans="1:23" x14ac:dyDescent="0.3">
      <c r="A1640">
        <v>601639</v>
      </c>
      <c r="B1640">
        <v>54485</v>
      </c>
      <c r="C1640">
        <v>50</v>
      </c>
      <c r="D1640" t="s">
        <v>7</v>
      </c>
      <c r="E1640" t="s">
        <v>16</v>
      </c>
      <c r="F1640" t="s">
        <v>30</v>
      </c>
      <c r="G1640" t="s">
        <v>23</v>
      </c>
      <c r="H1640" s="1">
        <v>45078</v>
      </c>
      <c r="I1640" t="s">
        <v>33</v>
      </c>
      <c r="J1640">
        <v>72</v>
      </c>
      <c r="K1640">
        <v>11.5</v>
      </c>
      <c r="L1640">
        <v>305.08999999999997</v>
      </c>
      <c r="M1640">
        <v>74.72</v>
      </c>
      <c r="N1640" t="s">
        <v>47</v>
      </c>
      <c r="O1640">
        <v>1</v>
      </c>
      <c r="P1640" t="str" cm="1">
        <f t="array" ref="P1640">_xlfn.IFS(C1640&lt;25,"18-24", C1640&lt;=35,"25-35", C1640&lt;=50,"36-50",TRUE,"50+")</f>
        <v>36-50</v>
      </c>
      <c r="Q1640" t="str">
        <f t="shared" si="175"/>
        <v>new</v>
      </c>
      <c r="R1640" t="str">
        <f t="shared" si="176"/>
        <v>medium</v>
      </c>
      <c r="S1640" t="str">
        <f t="shared" si="177"/>
        <v>Low</v>
      </c>
      <c r="T1640" t="str">
        <f t="shared" si="178"/>
        <v>Jun</v>
      </c>
      <c r="U1640">
        <f t="shared" si="179"/>
        <v>2023</v>
      </c>
      <c r="V1640" t="str">
        <f t="shared" si="180"/>
        <v>10-15</v>
      </c>
      <c r="W1640" t="str">
        <f t="shared" si="181"/>
        <v>Slow</v>
      </c>
    </row>
    <row r="1641" spans="1:23" x14ac:dyDescent="0.3">
      <c r="A1641">
        <v>601640</v>
      </c>
      <c r="B1641">
        <v>58866</v>
      </c>
      <c r="C1641">
        <v>24</v>
      </c>
      <c r="D1641" t="s">
        <v>4</v>
      </c>
      <c r="E1641" t="s">
        <v>8</v>
      </c>
      <c r="F1641" t="s">
        <v>18</v>
      </c>
      <c r="G1641" t="s">
        <v>27</v>
      </c>
      <c r="H1641" s="1">
        <v>45367</v>
      </c>
      <c r="I1641" t="s">
        <v>34</v>
      </c>
      <c r="J1641">
        <v>58</v>
      </c>
      <c r="K1641">
        <v>8.4</v>
      </c>
      <c r="L1641">
        <v>908.11</v>
      </c>
      <c r="M1641">
        <v>45.78</v>
      </c>
      <c r="N1641" t="s">
        <v>48</v>
      </c>
      <c r="O1641">
        <v>1</v>
      </c>
      <c r="P1641" t="str" cm="1">
        <f t="array" ref="P1641">_xlfn.IFS(C1641&lt;25,"18-24", C1641&lt;=35,"25-35", C1641&lt;=50,"36-50",TRUE,"50+")</f>
        <v>18-24</v>
      </c>
      <c r="Q1641" t="str">
        <f t="shared" si="175"/>
        <v>new</v>
      </c>
      <c r="R1641" t="str">
        <f t="shared" si="176"/>
        <v>high value</v>
      </c>
      <c r="S1641" t="str">
        <f t="shared" si="177"/>
        <v>Low</v>
      </c>
      <c r="T1641" t="str">
        <f t="shared" si="178"/>
        <v>Mar</v>
      </c>
      <c r="U1641">
        <f t="shared" si="179"/>
        <v>2024</v>
      </c>
      <c r="V1641" t="str">
        <f t="shared" si="180"/>
        <v>5-10</v>
      </c>
      <c r="W1641" t="str">
        <f t="shared" si="181"/>
        <v>Slow</v>
      </c>
    </row>
    <row r="1642" spans="1:23" x14ac:dyDescent="0.3">
      <c r="A1642">
        <v>601641</v>
      </c>
      <c r="B1642">
        <v>92755</v>
      </c>
      <c r="C1642">
        <v>25</v>
      </c>
      <c r="D1642" t="s">
        <v>7</v>
      </c>
      <c r="E1642" t="s">
        <v>16</v>
      </c>
      <c r="F1642" t="s">
        <v>26</v>
      </c>
      <c r="G1642" t="s">
        <v>25</v>
      </c>
      <c r="H1642" s="1">
        <v>44657</v>
      </c>
      <c r="I1642" t="s">
        <v>34</v>
      </c>
      <c r="J1642">
        <v>65</v>
      </c>
      <c r="K1642">
        <v>4.2</v>
      </c>
      <c r="L1642">
        <v>601.55999999999995</v>
      </c>
      <c r="M1642">
        <v>70.58</v>
      </c>
      <c r="N1642" t="s">
        <v>48</v>
      </c>
      <c r="O1642">
        <v>3</v>
      </c>
      <c r="P1642" t="str" cm="1">
        <f t="array" ref="P1642">_xlfn.IFS(C1642&lt;25,"18-24", C1642&lt;=35,"25-35", C1642&lt;=50,"36-50",TRUE,"50+")</f>
        <v>25-35</v>
      </c>
      <c r="Q1642" t="str">
        <f t="shared" si="175"/>
        <v>new</v>
      </c>
      <c r="R1642" t="str">
        <f t="shared" si="176"/>
        <v>high value</v>
      </c>
      <c r="S1642" t="str">
        <f t="shared" si="177"/>
        <v>medium</v>
      </c>
      <c r="T1642" t="str">
        <f t="shared" si="178"/>
        <v>Apr</v>
      </c>
      <c r="U1642">
        <f t="shared" si="179"/>
        <v>2022</v>
      </c>
      <c r="V1642" t="str">
        <f t="shared" si="180"/>
        <v>0-5</v>
      </c>
      <c r="W1642" t="str">
        <f t="shared" si="181"/>
        <v>Slow</v>
      </c>
    </row>
    <row r="1643" spans="1:23" x14ac:dyDescent="0.3">
      <c r="A1643">
        <v>601642</v>
      </c>
      <c r="B1643">
        <v>91084</v>
      </c>
      <c r="C1643">
        <v>41</v>
      </c>
      <c r="D1643" t="s">
        <v>4</v>
      </c>
      <c r="E1643" t="s">
        <v>5</v>
      </c>
      <c r="F1643" t="s">
        <v>26</v>
      </c>
      <c r="G1643" t="s">
        <v>21</v>
      </c>
      <c r="H1643" s="1">
        <v>45513</v>
      </c>
      <c r="I1643" t="s">
        <v>34</v>
      </c>
      <c r="J1643">
        <v>89</v>
      </c>
      <c r="K1643">
        <v>6.9</v>
      </c>
      <c r="L1643">
        <v>785.48</v>
      </c>
      <c r="M1643">
        <v>21.64</v>
      </c>
      <c r="N1643" t="s">
        <v>49</v>
      </c>
      <c r="O1643">
        <v>5</v>
      </c>
      <c r="P1643" t="str" cm="1">
        <f t="array" ref="P1643">_xlfn.IFS(C1643&lt;25,"18-24", C1643&lt;=35,"25-35", C1643&lt;=50,"36-50",TRUE,"50+")</f>
        <v>36-50</v>
      </c>
      <c r="Q1643" t="str">
        <f t="shared" si="175"/>
        <v>new</v>
      </c>
      <c r="R1643" t="str">
        <f t="shared" si="176"/>
        <v>high value</v>
      </c>
      <c r="S1643" t="str">
        <f t="shared" si="177"/>
        <v>High</v>
      </c>
      <c r="T1643" t="str">
        <f t="shared" si="178"/>
        <v>Aug</v>
      </c>
      <c r="U1643">
        <f t="shared" si="179"/>
        <v>2024</v>
      </c>
      <c r="V1643" t="str">
        <f t="shared" si="180"/>
        <v>5-10</v>
      </c>
      <c r="W1643" t="str">
        <f t="shared" si="181"/>
        <v>Slow</v>
      </c>
    </row>
    <row r="1644" spans="1:23" x14ac:dyDescent="0.3">
      <c r="A1644">
        <v>601643</v>
      </c>
      <c r="B1644">
        <v>92276</v>
      </c>
      <c r="C1644">
        <v>33</v>
      </c>
      <c r="D1644" t="s">
        <v>7</v>
      </c>
      <c r="E1644" t="s">
        <v>13</v>
      </c>
      <c r="F1644" t="s">
        <v>22</v>
      </c>
      <c r="G1644" t="s">
        <v>29</v>
      </c>
      <c r="H1644" s="1">
        <v>44622</v>
      </c>
      <c r="I1644" t="s">
        <v>33</v>
      </c>
      <c r="J1644">
        <v>54</v>
      </c>
      <c r="K1644">
        <v>13.3</v>
      </c>
      <c r="L1644">
        <v>418.21</v>
      </c>
      <c r="M1644">
        <v>20.61</v>
      </c>
      <c r="N1644" t="s">
        <v>49</v>
      </c>
      <c r="O1644">
        <v>4</v>
      </c>
      <c r="P1644" t="str" cm="1">
        <f t="array" ref="P1644">_xlfn.IFS(C1644&lt;25,"18-24", C1644&lt;=35,"25-35", C1644&lt;=50,"36-50",TRUE,"50+")</f>
        <v>25-35</v>
      </c>
      <c r="Q1644" t="str">
        <f t="shared" si="175"/>
        <v>new</v>
      </c>
      <c r="R1644" t="str">
        <f t="shared" si="176"/>
        <v>medium</v>
      </c>
      <c r="S1644" t="str">
        <f t="shared" si="177"/>
        <v>medium</v>
      </c>
      <c r="T1644" t="str">
        <f t="shared" si="178"/>
        <v>Mar</v>
      </c>
      <c r="U1644">
        <f t="shared" si="179"/>
        <v>2022</v>
      </c>
      <c r="V1644" t="str">
        <f t="shared" si="180"/>
        <v>10-15</v>
      </c>
      <c r="W1644" t="str">
        <f t="shared" si="181"/>
        <v>Slow</v>
      </c>
    </row>
    <row r="1645" spans="1:23" x14ac:dyDescent="0.3">
      <c r="A1645">
        <v>601644</v>
      </c>
      <c r="B1645">
        <v>29030</v>
      </c>
      <c r="C1645">
        <v>49</v>
      </c>
      <c r="D1645" t="s">
        <v>7</v>
      </c>
      <c r="E1645" t="s">
        <v>16</v>
      </c>
      <c r="F1645" t="s">
        <v>32</v>
      </c>
      <c r="G1645" t="s">
        <v>25</v>
      </c>
      <c r="H1645" s="1">
        <v>45387</v>
      </c>
      <c r="I1645" t="s">
        <v>33</v>
      </c>
      <c r="J1645">
        <v>20</v>
      </c>
      <c r="K1645">
        <v>11.6</v>
      </c>
      <c r="L1645">
        <v>846.68</v>
      </c>
      <c r="M1645">
        <v>45.31</v>
      </c>
      <c r="N1645" t="s">
        <v>48</v>
      </c>
      <c r="O1645">
        <v>4</v>
      </c>
      <c r="P1645" t="str" cm="1">
        <f t="array" ref="P1645">_xlfn.IFS(C1645&lt;25,"18-24", C1645&lt;=35,"25-35", C1645&lt;=50,"36-50",TRUE,"50+")</f>
        <v>36-50</v>
      </c>
      <c r="Q1645" t="str">
        <f t="shared" si="175"/>
        <v>repeat</v>
      </c>
      <c r="R1645" t="str">
        <f t="shared" si="176"/>
        <v>high value</v>
      </c>
      <c r="S1645" t="str">
        <f t="shared" si="177"/>
        <v>medium</v>
      </c>
      <c r="T1645" t="str">
        <f t="shared" si="178"/>
        <v>Apr</v>
      </c>
      <c r="U1645">
        <f t="shared" si="179"/>
        <v>2024</v>
      </c>
      <c r="V1645" t="str">
        <f t="shared" si="180"/>
        <v>10-15</v>
      </c>
      <c r="W1645" t="str">
        <f t="shared" si="181"/>
        <v>Fast</v>
      </c>
    </row>
    <row r="1646" spans="1:23" x14ac:dyDescent="0.3">
      <c r="A1646">
        <v>601645</v>
      </c>
      <c r="B1646">
        <v>36859</v>
      </c>
      <c r="C1646">
        <v>45</v>
      </c>
      <c r="D1646" t="s">
        <v>7</v>
      </c>
      <c r="E1646" t="s">
        <v>11</v>
      </c>
      <c r="F1646" t="s">
        <v>24</v>
      </c>
      <c r="G1646" t="s">
        <v>31</v>
      </c>
      <c r="H1646" s="1">
        <v>45046</v>
      </c>
      <c r="I1646" t="s">
        <v>33</v>
      </c>
      <c r="J1646">
        <v>73</v>
      </c>
      <c r="K1646">
        <v>4.5</v>
      </c>
      <c r="L1646">
        <v>1323.73</v>
      </c>
      <c r="M1646">
        <v>118.72</v>
      </c>
      <c r="N1646" t="s">
        <v>48</v>
      </c>
      <c r="O1646">
        <v>1</v>
      </c>
      <c r="P1646" t="str" cm="1">
        <f t="array" ref="P1646">_xlfn.IFS(C1646&lt;25,"18-24", C1646&lt;=35,"25-35", C1646&lt;=50,"36-50",TRUE,"50+")</f>
        <v>36-50</v>
      </c>
      <c r="Q1646" t="str">
        <f t="shared" si="175"/>
        <v>new</v>
      </c>
      <c r="R1646" t="str">
        <f t="shared" si="176"/>
        <v>high value</v>
      </c>
      <c r="S1646" t="str">
        <f t="shared" si="177"/>
        <v>Low</v>
      </c>
      <c r="T1646" t="str">
        <f t="shared" si="178"/>
        <v>Apr</v>
      </c>
      <c r="U1646">
        <f t="shared" si="179"/>
        <v>2023</v>
      </c>
      <c r="V1646" t="str">
        <f t="shared" si="180"/>
        <v>0-5</v>
      </c>
      <c r="W1646" t="str">
        <f t="shared" si="181"/>
        <v>Slow</v>
      </c>
    </row>
    <row r="1647" spans="1:23" x14ac:dyDescent="0.3">
      <c r="A1647">
        <v>601646</v>
      </c>
      <c r="B1647">
        <v>48957</v>
      </c>
      <c r="C1647">
        <v>38</v>
      </c>
      <c r="D1647" t="s">
        <v>7</v>
      </c>
      <c r="E1647" t="s">
        <v>13</v>
      </c>
      <c r="F1647" t="s">
        <v>18</v>
      </c>
      <c r="G1647" t="s">
        <v>31</v>
      </c>
      <c r="H1647" s="1">
        <v>45190</v>
      </c>
      <c r="I1647" t="s">
        <v>33</v>
      </c>
      <c r="J1647">
        <v>66</v>
      </c>
      <c r="K1647">
        <v>9.1</v>
      </c>
      <c r="L1647">
        <v>164.14</v>
      </c>
      <c r="M1647">
        <v>43.19</v>
      </c>
      <c r="N1647" t="s">
        <v>48</v>
      </c>
      <c r="O1647">
        <v>1</v>
      </c>
      <c r="P1647" t="str" cm="1">
        <f t="array" ref="P1647">_xlfn.IFS(C1647&lt;25,"18-24", C1647&lt;=35,"25-35", C1647&lt;=50,"36-50",TRUE,"50+")</f>
        <v>36-50</v>
      </c>
      <c r="Q1647" t="str">
        <f t="shared" si="175"/>
        <v>new</v>
      </c>
      <c r="R1647" t="str">
        <f t="shared" si="176"/>
        <v>low</v>
      </c>
      <c r="S1647" t="str">
        <f t="shared" si="177"/>
        <v>Low</v>
      </c>
      <c r="T1647" t="str">
        <f t="shared" si="178"/>
        <v>Sep</v>
      </c>
      <c r="U1647">
        <f t="shared" si="179"/>
        <v>2023</v>
      </c>
      <c r="V1647" t="str">
        <f t="shared" si="180"/>
        <v>5-10</v>
      </c>
      <c r="W1647" t="str">
        <f t="shared" si="181"/>
        <v>Slow</v>
      </c>
    </row>
    <row r="1648" spans="1:23" x14ac:dyDescent="0.3">
      <c r="A1648">
        <v>601647</v>
      </c>
      <c r="B1648">
        <v>85913</v>
      </c>
      <c r="C1648">
        <v>47</v>
      </c>
      <c r="D1648" t="s">
        <v>7</v>
      </c>
      <c r="E1648" t="s">
        <v>15</v>
      </c>
      <c r="F1648" t="s">
        <v>18</v>
      </c>
      <c r="G1648" t="s">
        <v>25</v>
      </c>
      <c r="H1648" s="1">
        <v>44864</v>
      </c>
      <c r="I1648" t="s">
        <v>33</v>
      </c>
      <c r="J1648">
        <v>41</v>
      </c>
      <c r="K1648">
        <v>12.2</v>
      </c>
      <c r="L1648">
        <v>212.14</v>
      </c>
      <c r="M1648">
        <v>87.88</v>
      </c>
      <c r="N1648" t="s">
        <v>47</v>
      </c>
      <c r="O1648">
        <v>2</v>
      </c>
      <c r="P1648" t="str" cm="1">
        <f t="array" ref="P1648">_xlfn.IFS(C1648&lt;25,"18-24", C1648&lt;=35,"25-35", C1648&lt;=50,"36-50",TRUE,"50+")</f>
        <v>36-50</v>
      </c>
      <c r="Q1648" t="str">
        <f t="shared" si="175"/>
        <v>new</v>
      </c>
      <c r="R1648" t="str">
        <f t="shared" si="176"/>
        <v>low</v>
      </c>
      <c r="S1648" t="str">
        <f t="shared" si="177"/>
        <v>Low</v>
      </c>
      <c r="T1648" t="str">
        <f t="shared" si="178"/>
        <v>Oct</v>
      </c>
      <c r="U1648">
        <f t="shared" si="179"/>
        <v>2022</v>
      </c>
      <c r="V1648" t="str">
        <f t="shared" si="180"/>
        <v>10-15</v>
      </c>
      <c r="W1648" t="str">
        <f t="shared" si="181"/>
        <v>Medium</v>
      </c>
    </row>
    <row r="1649" spans="1:23" x14ac:dyDescent="0.3">
      <c r="A1649">
        <v>601648</v>
      </c>
      <c r="B1649">
        <v>37940</v>
      </c>
      <c r="C1649">
        <v>42</v>
      </c>
      <c r="D1649" t="s">
        <v>7</v>
      </c>
      <c r="E1649" t="s">
        <v>8</v>
      </c>
      <c r="F1649" t="s">
        <v>26</v>
      </c>
      <c r="G1649" t="s">
        <v>27</v>
      </c>
      <c r="H1649" s="1">
        <v>44759</v>
      </c>
      <c r="I1649" t="s">
        <v>33</v>
      </c>
      <c r="J1649">
        <v>28</v>
      </c>
      <c r="K1649">
        <v>6.8</v>
      </c>
      <c r="L1649">
        <v>161.03</v>
      </c>
      <c r="M1649">
        <v>95.99</v>
      </c>
      <c r="N1649" t="s">
        <v>47</v>
      </c>
      <c r="O1649">
        <v>4</v>
      </c>
      <c r="P1649" t="str" cm="1">
        <f t="array" ref="P1649">_xlfn.IFS(C1649&lt;25,"18-24", C1649&lt;=35,"25-35", C1649&lt;=50,"36-50",TRUE,"50+")</f>
        <v>36-50</v>
      </c>
      <c r="Q1649" t="str">
        <f t="shared" si="175"/>
        <v>new</v>
      </c>
      <c r="R1649" t="str">
        <f t="shared" si="176"/>
        <v>low</v>
      </c>
      <c r="S1649" t="str">
        <f t="shared" si="177"/>
        <v>medium</v>
      </c>
      <c r="T1649" t="str">
        <f t="shared" si="178"/>
        <v>Jul</v>
      </c>
      <c r="U1649">
        <f t="shared" si="179"/>
        <v>2022</v>
      </c>
      <c r="V1649" t="str">
        <f t="shared" si="180"/>
        <v>5-10</v>
      </c>
      <c r="W1649" t="str">
        <f t="shared" si="181"/>
        <v>Fast</v>
      </c>
    </row>
    <row r="1650" spans="1:23" x14ac:dyDescent="0.3">
      <c r="A1650">
        <v>601649</v>
      </c>
      <c r="B1650">
        <v>74827</v>
      </c>
      <c r="C1650">
        <v>57</v>
      </c>
      <c r="D1650" t="s">
        <v>4</v>
      </c>
      <c r="E1650" t="s">
        <v>13</v>
      </c>
      <c r="F1650" t="s">
        <v>26</v>
      </c>
      <c r="G1650" t="s">
        <v>31</v>
      </c>
      <c r="H1650" s="1">
        <v>44956</v>
      </c>
      <c r="I1650" t="s">
        <v>33</v>
      </c>
      <c r="J1650">
        <v>26</v>
      </c>
      <c r="K1650">
        <v>13.8</v>
      </c>
      <c r="L1650">
        <v>309.02</v>
      </c>
      <c r="M1650">
        <v>72.38</v>
      </c>
      <c r="N1650" t="s">
        <v>49</v>
      </c>
      <c r="O1650">
        <v>3</v>
      </c>
      <c r="P1650" t="str" cm="1">
        <f t="array" ref="P1650">_xlfn.IFS(C1650&lt;25,"18-24", C1650&lt;=35,"25-35", C1650&lt;=50,"36-50",TRUE,"50+")</f>
        <v>50+</v>
      </c>
      <c r="Q1650" t="str">
        <f t="shared" si="175"/>
        <v>new</v>
      </c>
      <c r="R1650" t="str">
        <f t="shared" si="176"/>
        <v>medium</v>
      </c>
      <c r="S1650" t="str">
        <f t="shared" si="177"/>
        <v>medium</v>
      </c>
      <c r="T1650" t="str">
        <f t="shared" si="178"/>
        <v>Jan</v>
      </c>
      <c r="U1650">
        <f t="shared" si="179"/>
        <v>2023</v>
      </c>
      <c r="V1650" t="str">
        <f t="shared" si="180"/>
        <v>10-15</v>
      </c>
      <c r="W1650" t="str">
        <f t="shared" si="181"/>
        <v>Fast</v>
      </c>
    </row>
    <row r="1651" spans="1:23" x14ac:dyDescent="0.3">
      <c r="A1651">
        <v>601650</v>
      </c>
      <c r="B1651">
        <v>32565</v>
      </c>
      <c r="C1651">
        <v>28</v>
      </c>
      <c r="D1651" t="s">
        <v>7</v>
      </c>
      <c r="E1651" t="s">
        <v>13</v>
      </c>
      <c r="F1651" t="s">
        <v>22</v>
      </c>
      <c r="G1651" t="s">
        <v>31</v>
      </c>
      <c r="H1651" s="1">
        <v>44637</v>
      </c>
      <c r="I1651" t="s">
        <v>34</v>
      </c>
      <c r="J1651">
        <v>69</v>
      </c>
      <c r="K1651">
        <v>4.3</v>
      </c>
      <c r="L1651">
        <v>558.58000000000004</v>
      </c>
      <c r="M1651">
        <v>96.13</v>
      </c>
      <c r="N1651" t="s">
        <v>49</v>
      </c>
      <c r="O1651">
        <v>2</v>
      </c>
      <c r="P1651" t="str" cm="1">
        <f t="array" ref="P1651">_xlfn.IFS(C1651&lt;25,"18-24", C1651&lt;=35,"25-35", C1651&lt;=50,"36-50",TRUE,"50+")</f>
        <v>25-35</v>
      </c>
      <c r="Q1651" t="str">
        <f t="shared" si="175"/>
        <v>new</v>
      </c>
      <c r="R1651" t="str">
        <f t="shared" si="176"/>
        <v>high value</v>
      </c>
      <c r="S1651" t="str">
        <f t="shared" si="177"/>
        <v>Low</v>
      </c>
      <c r="T1651" t="str">
        <f t="shared" si="178"/>
        <v>Mar</v>
      </c>
      <c r="U1651">
        <f t="shared" si="179"/>
        <v>2022</v>
      </c>
      <c r="V1651" t="str">
        <f t="shared" si="180"/>
        <v>0-5</v>
      </c>
      <c r="W1651" t="str">
        <f t="shared" si="181"/>
        <v>Slow</v>
      </c>
    </row>
    <row r="1652" spans="1:23" x14ac:dyDescent="0.3">
      <c r="A1652">
        <v>601651</v>
      </c>
      <c r="B1652">
        <v>64486</v>
      </c>
      <c r="C1652">
        <v>51</v>
      </c>
      <c r="D1652" t="s">
        <v>4</v>
      </c>
      <c r="E1652" t="s">
        <v>15</v>
      </c>
      <c r="F1652" t="s">
        <v>26</v>
      </c>
      <c r="G1652" t="s">
        <v>23</v>
      </c>
      <c r="H1652" s="1">
        <v>44945</v>
      </c>
      <c r="I1652" t="s">
        <v>33</v>
      </c>
      <c r="J1652">
        <v>72</v>
      </c>
      <c r="K1652">
        <v>6.3</v>
      </c>
      <c r="L1652">
        <v>518.79999999999995</v>
      </c>
      <c r="M1652">
        <v>41.21</v>
      </c>
      <c r="N1652" t="s">
        <v>49</v>
      </c>
      <c r="O1652">
        <v>2</v>
      </c>
      <c r="P1652" t="str" cm="1">
        <f t="array" ref="P1652">_xlfn.IFS(C1652&lt;25,"18-24", C1652&lt;=35,"25-35", C1652&lt;=50,"36-50",TRUE,"50+")</f>
        <v>50+</v>
      </c>
      <c r="Q1652" t="str">
        <f t="shared" si="175"/>
        <v>new</v>
      </c>
      <c r="R1652" t="str">
        <f t="shared" si="176"/>
        <v>high value</v>
      </c>
      <c r="S1652" t="str">
        <f t="shared" si="177"/>
        <v>Low</v>
      </c>
      <c r="T1652" t="str">
        <f t="shared" si="178"/>
        <v>Jan</v>
      </c>
      <c r="U1652">
        <f t="shared" si="179"/>
        <v>2023</v>
      </c>
      <c r="V1652" t="str">
        <f t="shared" si="180"/>
        <v>5-10</v>
      </c>
      <c r="W1652" t="str">
        <f t="shared" si="181"/>
        <v>Slow</v>
      </c>
    </row>
    <row r="1653" spans="1:23" x14ac:dyDescent="0.3">
      <c r="A1653">
        <v>601652</v>
      </c>
      <c r="B1653">
        <v>85503</v>
      </c>
      <c r="C1653">
        <v>49</v>
      </c>
      <c r="D1653" t="s">
        <v>7</v>
      </c>
      <c r="E1653" t="s">
        <v>11</v>
      </c>
      <c r="F1653" t="s">
        <v>32</v>
      </c>
      <c r="G1653" t="s">
        <v>29</v>
      </c>
      <c r="H1653" s="1">
        <v>45394</v>
      </c>
      <c r="I1653" t="s">
        <v>34</v>
      </c>
      <c r="J1653">
        <v>42</v>
      </c>
      <c r="K1653">
        <v>9.5</v>
      </c>
      <c r="L1653">
        <v>381.14</v>
      </c>
      <c r="M1653">
        <v>114.16</v>
      </c>
      <c r="N1653" t="s">
        <v>48</v>
      </c>
      <c r="O1653">
        <v>2</v>
      </c>
      <c r="P1653" t="str" cm="1">
        <f t="array" ref="P1653">_xlfn.IFS(C1653&lt;25,"18-24", C1653&lt;=35,"25-35", C1653&lt;=50,"36-50",TRUE,"50+")</f>
        <v>36-50</v>
      </c>
      <c r="Q1653" t="str">
        <f t="shared" si="175"/>
        <v>new</v>
      </c>
      <c r="R1653" t="str">
        <f t="shared" si="176"/>
        <v>medium</v>
      </c>
      <c r="S1653" t="str">
        <f t="shared" si="177"/>
        <v>Low</v>
      </c>
      <c r="T1653" t="str">
        <f t="shared" si="178"/>
        <v>Apr</v>
      </c>
      <c r="U1653">
        <f t="shared" si="179"/>
        <v>2024</v>
      </c>
      <c r="V1653" t="str">
        <f t="shared" si="180"/>
        <v>5-10</v>
      </c>
      <c r="W1653" t="str">
        <f t="shared" si="181"/>
        <v>Medium</v>
      </c>
    </row>
    <row r="1654" spans="1:23" x14ac:dyDescent="0.3">
      <c r="A1654">
        <v>601653</v>
      </c>
      <c r="B1654">
        <v>70835</v>
      </c>
      <c r="C1654">
        <v>59</v>
      </c>
      <c r="D1654" t="s">
        <v>4</v>
      </c>
      <c r="E1654" t="s">
        <v>11</v>
      </c>
      <c r="F1654" t="s">
        <v>24</v>
      </c>
      <c r="G1654" t="s">
        <v>31</v>
      </c>
      <c r="H1654" s="1">
        <v>45554</v>
      </c>
      <c r="I1654" t="s">
        <v>33</v>
      </c>
      <c r="J1654">
        <v>75</v>
      </c>
      <c r="K1654">
        <v>10.4</v>
      </c>
      <c r="L1654">
        <v>1057.01</v>
      </c>
      <c r="M1654">
        <v>22.35</v>
      </c>
      <c r="N1654" t="s">
        <v>49</v>
      </c>
      <c r="O1654">
        <v>2</v>
      </c>
      <c r="P1654" t="str" cm="1">
        <f t="array" ref="P1654">_xlfn.IFS(C1654&lt;25,"18-24", C1654&lt;=35,"25-35", C1654&lt;=50,"36-50",TRUE,"50+")</f>
        <v>50+</v>
      </c>
      <c r="Q1654" t="str">
        <f t="shared" si="175"/>
        <v>new</v>
      </c>
      <c r="R1654" t="str">
        <f t="shared" si="176"/>
        <v>high value</v>
      </c>
      <c r="S1654" t="str">
        <f t="shared" si="177"/>
        <v>Low</v>
      </c>
      <c r="T1654" t="str">
        <f t="shared" si="178"/>
        <v>Sep</v>
      </c>
      <c r="U1654">
        <f t="shared" si="179"/>
        <v>2024</v>
      </c>
      <c r="V1654" t="str">
        <f t="shared" si="180"/>
        <v>10-15</v>
      </c>
      <c r="W1654" t="str">
        <f t="shared" si="181"/>
        <v>Slow</v>
      </c>
    </row>
    <row r="1655" spans="1:23" x14ac:dyDescent="0.3">
      <c r="A1655">
        <v>601654</v>
      </c>
      <c r="B1655">
        <v>26488</v>
      </c>
      <c r="C1655">
        <v>22</v>
      </c>
      <c r="D1655" t="s">
        <v>7</v>
      </c>
      <c r="E1655" t="s">
        <v>8</v>
      </c>
      <c r="F1655" t="s">
        <v>24</v>
      </c>
      <c r="G1655" t="s">
        <v>31</v>
      </c>
      <c r="H1655" s="1">
        <v>45296</v>
      </c>
      <c r="I1655" t="s">
        <v>33</v>
      </c>
      <c r="J1655">
        <v>64</v>
      </c>
      <c r="K1655">
        <v>7.6</v>
      </c>
      <c r="L1655">
        <v>960.45</v>
      </c>
      <c r="M1655">
        <v>67.67</v>
      </c>
      <c r="N1655" t="s">
        <v>47</v>
      </c>
      <c r="O1655">
        <v>3</v>
      </c>
      <c r="P1655" t="str" cm="1">
        <f t="array" ref="P1655">_xlfn.IFS(C1655&lt;25,"18-24", C1655&lt;=35,"25-35", C1655&lt;=50,"36-50",TRUE,"50+")</f>
        <v>18-24</v>
      </c>
      <c r="Q1655" t="str">
        <f t="shared" si="175"/>
        <v>new</v>
      </c>
      <c r="R1655" t="str">
        <f t="shared" si="176"/>
        <v>high value</v>
      </c>
      <c r="S1655" t="str">
        <f t="shared" si="177"/>
        <v>medium</v>
      </c>
      <c r="T1655" t="str">
        <f t="shared" si="178"/>
        <v>Jan</v>
      </c>
      <c r="U1655">
        <f t="shared" si="179"/>
        <v>2024</v>
      </c>
      <c r="V1655" t="str">
        <f t="shared" si="180"/>
        <v>5-10</v>
      </c>
      <c r="W1655" t="str">
        <f t="shared" si="181"/>
        <v>Slow</v>
      </c>
    </row>
    <row r="1656" spans="1:23" x14ac:dyDescent="0.3">
      <c r="A1656">
        <v>601655</v>
      </c>
      <c r="B1656">
        <v>78521</v>
      </c>
      <c r="C1656">
        <v>26</v>
      </c>
      <c r="D1656" t="s">
        <v>7</v>
      </c>
      <c r="E1656" t="s">
        <v>5</v>
      </c>
      <c r="F1656" t="s">
        <v>26</v>
      </c>
      <c r="G1656" t="s">
        <v>31</v>
      </c>
      <c r="H1656" s="1">
        <v>44898</v>
      </c>
      <c r="I1656" t="s">
        <v>33</v>
      </c>
      <c r="J1656">
        <v>88</v>
      </c>
      <c r="K1656">
        <v>11.1</v>
      </c>
      <c r="L1656">
        <v>1241.8900000000001</v>
      </c>
      <c r="M1656">
        <v>91.65</v>
      </c>
      <c r="N1656" t="s">
        <v>48</v>
      </c>
      <c r="O1656">
        <v>2</v>
      </c>
      <c r="P1656" t="str" cm="1">
        <f t="array" ref="P1656">_xlfn.IFS(C1656&lt;25,"18-24", C1656&lt;=35,"25-35", C1656&lt;=50,"36-50",TRUE,"50+")</f>
        <v>25-35</v>
      </c>
      <c r="Q1656" t="str">
        <f t="shared" si="175"/>
        <v>new</v>
      </c>
      <c r="R1656" t="str">
        <f t="shared" si="176"/>
        <v>high value</v>
      </c>
      <c r="S1656" t="str">
        <f t="shared" si="177"/>
        <v>Low</v>
      </c>
      <c r="T1656" t="str">
        <f t="shared" si="178"/>
        <v>Dec</v>
      </c>
      <c r="U1656">
        <f t="shared" si="179"/>
        <v>2022</v>
      </c>
      <c r="V1656" t="str">
        <f t="shared" si="180"/>
        <v>10-15</v>
      </c>
      <c r="W1656" t="str">
        <f t="shared" si="181"/>
        <v>Slow</v>
      </c>
    </row>
    <row r="1657" spans="1:23" x14ac:dyDescent="0.3">
      <c r="A1657">
        <v>601656</v>
      </c>
      <c r="B1657">
        <v>49297</v>
      </c>
      <c r="C1657">
        <v>52</v>
      </c>
      <c r="D1657" t="s">
        <v>7</v>
      </c>
      <c r="E1657" t="s">
        <v>11</v>
      </c>
      <c r="F1657" t="s">
        <v>18</v>
      </c>
      <c r="G1657" t="s">
        <v>23</v>
      </c>
      <c r="H1657" s="1">
        <v>44745</v>
      </c>
      <c r="I1657" t="s">
        <v>34</v>
      </c>
      <c r="J1657">
        <v>26</v>
      </c>
      <c r="K1657">
        <v>5.5</v>
      </c>
      <c r="L1657">
        <v>984</v>
      </c>
      <c r="M1657">
        <v>25.49</v>
      </c>
      <c r="N1657" t="s">
        <v>50</v>
      </c>
      <c r="O1657">
        <v>1</v>
      </c>
      <c r="P1657" t="str" cm="1">
        <f t="array" ref="P1657">_xlfn.IFS(C1657&lt;25,"18-24", C1657&lt;=35,"25-35", C1657&lt;=50,"36-50",TRUE,"50+")</f>
        <v>50+</v>
      </c>
      <c r="Q1657" t="str">
        <f t="shared" si="175"/>
        <v>new</v>
      </c>
      <c r="R1657" t="str">
        <f t="shared" si="176"/>
        <v>high value</v>
      </c>
      <c r="S1657" t="str">
        <f t="shared" si="177"/>
        <v>Low</v>
      </c>
      <c r="T1657" t="str">
        <f t="shared" si="178"/>
        <v>Jul</v>
      </c>
      <c r="U1657">
        <f t="shared" si="179"/>
        <v>2022</v>
      </c>
      <c r="V1657" t="str">
        <f t="shared" si="180"/>
        <v>5-10</v>
      </c>
      <c r="W1657" t="str">
        <f t="shared" si="181"/>
        <v>Fast</v>
      </c>
    </row>
    <row r="1658" spans="1:23" x14ac:dyDescent="0.3">
      <c r="A1658">
        <v>601657</v>
      </c>
      <c r="B1658">
        <v>36695</v>
      </c>
      <c r="C1658">
        <v>47</v>
      </c>
      <c r="D1658" t="s">
        <v>4</v>
      </c>
      <c r="E1658" t="s">
        <v>13</v>
      </c>
      <c r="F1658" t="s">
        <v>19</v>
      </c>
      <c r="G1658" t="s">
        <v>27</v>
      </c>
      <c r="H1658" s="1">
        <v>45600</v>
      </c>
      <c r="I1658" t="s">
        <v>34</v>
      </c>
      <c r="J1658">
        <v>42</v>
      </c>
      <c r="K1658">
        <v>8.6999999999999993</v>
      </c>
      <c r="L1658">
        <v>1422.16</v>
      </c>
      <c r="M1658">
        <v>82.56</v>
      </c>
      <c r="N1658" t="s">
        <v>49</v>
      </c>
      <c r="O1658">
        <v>5</v>
      </c>
      <c r="P1658" t="str" cm="1">
        <f t="array" ref="P1658">_xlfn.IFS(C1658&lt;25,"18-24", C1658&lt;=35,"25-35", C1658&lt;=50,"36-50",TRUE,"50+")</f>
        <v>36-50</v>
      </c>
      <c r="Q1658" t="str">
        <f t="shared" si="175"/>
        <v>new</v>
      </c>
      <c r="R1658" t="str">
        <f t="shared" si="176"/>
        <v>high value</v>
      </c>
      <c r="S1658" t="str">
        <f t="shared" si="177"/>
        <v>High</v>
      </c>
      <c r="T1658" t="str">
        <f t="shared" si="178"/>
        <v>Nov</v>
      </c>
      <c r="U1658">
        <f t="shared" si="179"/>
        <v>2024</v>
      </c>
      <c r="V1658" t="str">
        <f t="shared" si="180"/>
        <v>5-10</v>
      </c>
      <c r="W1658" t="str">
        <f t="shared" si="181"/>
        <v>Medium</v>
      </c>
    </row>
    <row r="1659" spans="1:23" x14ac:dyDescent="0.3">
      <c r="A1659">
        <v>601658</v>
      </c>
      <c r="B1659">
        <v>33218</v>
      </c>
      <c r="C1659">
        <v>19</v>
      </c>
      <c r="D1659" t="s">
        <v>7</v>
      </c>
      <c r="E1659" t="s">
        <v>15</v>
      </c>
      <c r="F1659" t="s">
        <v>24</v>
      </c>
      <c r="G1659" t="s">
        <v>29</v>
      </c>
      <c r="H1659" s="1">
        <v>45470</v>
      </c>
      <c r="I1659" t="s">
        <v>34</v>
      </c>
      <c r="J1659">
        <v>43</v>
      </c>
      <c r="K1659">
        <v>12.2</v>
      </c>
      <c r="L1659">
        <v>165.17</v>
      </c>
      <c r="M1659">
        <v>75.06</v>
      </c>
      <c r="N1659" t="s">
        <v>49</v>
      </c>
      <c r="O1659">
        <v>1</v>
      </c>
      <c r="P1659" t="str" cm="1">
        <f t="array" ref="P1659">_xlfn.IFS(C1659&lt;25,"18-24", C1659&lt;=35,"25-35", C1659&lt;=50,"36-50",TRUE,"50+")</f>
        <v>18-24</v>
      </c>
      <c r="Q1659" t="str">
        <f t="shared" si="175"/>
        <v>new</v>
      </c>
      <c r="R1659" t="str">
        <f t="shared" si="176"/>
        <v>low</v>
      </c>
      <c r="S1659" t="str">
        <f t="shared" si="177"/>
        <v>Low</v>
      </c>
      <c r="T1659" t="str">
        <f t="shared" si="178"/>
        <v>Jun</v>
      </c>
      <c r="U1659">
        <f t="shared" si="179"/>
        <v>2024</v>
      </c>
      <c r="V1659" t="str">
        <f t="shared" si="180"/>
        <v>10-15</v>
      </c>
      <c r="W1659" t="str">
        <f t="shared" si="181"/>
        <v>Medium</v>
      </c>
    </row>
    <row r="1660" spans="1:23" x14ac:dyDescent="0.3">
      <c r="A1660">
        <v>601659</v>
      </c>
      <c r="B1660">
        <v>86402</v>
      </c>
      <c r="C1660">
        <v>28</v>
      </c>
      <c r="D1660" t="s">
        <v>4</v>
      </c>
      <c r="E1660" t="s">
        <v>15</v>
      </c>
      <c r="F1660" t="s">
        <v>30</v>
      </c>
      <c r="G1660" t="s">
        <v>31</v>
      </c>
      <c r="H1660" s="1">
        <v>45626</v>
      </c>
      <c r="I1660" t="s">
        <v>34</v>
      </c>
      <c r="J1660">
        <v>32</v>
      </c>
      <c r="K1660">
        <v>3.1</v>
      </c>
      <c r="L1660">
        <v>341.18</v>
      </c>
      <c r="M1660">
        <v>56.19</v>
      </c>
      <c r="N1660" t="s">
        <v>48</v>
      </c>
      <c r="O1660">
        <v>1</v>
      </c>
      <c r="P1660" t="str" cm="1">
        <f t="array" ref="P1660">_xlfn.IFS(C1660&lt;25,"18-24", C1660&lt;=35,"25-35", C1660&lt;=50,"36-50",TRUE,"50+")</f>
        <v>25-35</v>
      </c>
      <c r="Q1660" t="str">
        <f t="shared" si="175"/>
        <v>new</v>
      </c>
      <c r="R1660" t="str">
        <f t="shared" si="176"/>
        <v>medium</v>
      </c>
      <c r="S1660" t="str">
        <f t="shared" si="177"/>
        <v>Low</v>
      </c>
      <c r="T1660" t="str">
        <f t="shared" si="178"/>
        <v>Nov</v>
      </c>
      <c r="U1660">
        <f t="shared" si="179"/>
        <v>2024</v>
      </c>
      <c r="V1660" t="str">
        <f t="shared" si="180"/>
        <v>0-5</v>
      </c>
      <c r="W1660" t="str">
        <f t="shared" si="181"/>
        <v>Medium</v>
      </c>
    </row>
    <row r="1661" spans="1:23" x14ac:dyDescent="0.3">
      <c r="A1661">
        <v>601660</v>
      </c>
      <c r="B1661">
        <v>82332</v>
      </c>
      <c r="C1661">
        <v>51</v>
      </c>
      <c r="D1661" t="s">
        <v>4</v>
      </c>
      <c r="E1661" t="s">
        <v>11</v>
      </c>
      <c r="F1661" t="s">
        <v>30</v>
      </c>
      <c r="G1661" t="s">
        <v>27</v>
      </c>
      <c r="H1661" s="1">
        <v>45157</v>
      </c>
      <c r="I1661" t="s">
        <v>33</v>
      </c>
      <c r="J1661">
        <v>58</v>
      </c>
      <c r="K1661">
        <v>2.9</v>
      </c>
      <c r="L1661">
        <v>1325.72</v>
      </c>
      <c r="M1661">
        <v>49.8</v>
      </c>
      <c r="N1661" t="s">
        <v>47</v>
      </c>
      <c r="O1661">
        <v>3</v>
      </c>
      <c r="P1661" t="str" cm="1">
        <f t="array" ref="P1661">_xlfn.IFS(C1661&lt;25,"18-24", C1661&lt;=35,"25-35", C1661&lt;=50,"36-50",TRUE,"50+")</f>
        <v>50+</v>
      </c>
      <c r="Q1661" t="str">
        <f t="shared" si="175"/>
        <v>new</v>
      </c>
      <c r="R1661" t="str">
        <f t="shared" si="176"/>
        <v>high value</v>
      </c>
      <c r="S1661" t="str">
        <f t="shared" si="177"/>
        <v>medium</v>
      </c>
      <c r="T1661" t="str">
        <f t="shared" si="178"/>
        <v>Aug</v>
      </c>
      <c r="U1661">
        <f t="shared" si="179"/>
        <v>2023</v>
      </c>
      <c r="V1661" t="str">
        <f t="shared" si="180"/>
        <v>0-5</v>
      </c>
      <c r="W1661" t="str">
        <f t="shared" si="181"/>
        <v>Slow</v>
      </c>
    </row>
    <row r="1662" spans="1:23" x14ac:dyDescent="0.3">
      <c r="A1662">
        <v>601661</v>
      </c>
      <c r="B1662">
        <v>45760</v>
      </c>
      <c r="C1662">
        <v>19</v>
      </c>
      <c r="D1662" t="s">
        <v>7</v>
      </c>
      <c r="E1662" t="s">
        <v>16</v>
      </c>
      <c r="F1662" t="s">
        <v>22</v>
      </c>
      <c r="G1662" t="s">
        <v>27</v>
      </c>
      <c r="H1662" s="1">
        <v>45621</v>
      </c>
      <c r="I1662" t="s">
        <v>34</v>
      </c>
      <c r="J1662">
        <v>78</v>
      </c>
      <c r="K1662">
        <v>8.1999999999999993</v>
      </c>
      <c r="L1662">
        <v>805.68</v>
      </c>
      <c r="M1662">
        <v>38.96</v>
      </c>
      <c r="N1662" t="s">
        <v>49</v>
      </c>
      <c r="O1662">
        <v>3</v>
      </c>
      <c r="P1662" t="str" cm="1">
        <f t="array" ref="P1662">_xlfn.IFS(C1662&lt;25,"18-24", C1662&lt;=35,"25-35", C1662&lt;=50,"36-50",TRUE,"50+")</f>
        <v>18-24</v>
      </c>
      <c r="Q1662" t="str">
        <f t="shared" si="175"/>
        <v>new</v>
      </c>
      <c r="R1662" t="str">
        <f t="shared" si="176"/>
        <v>high value</v>
      </c>
      <c r="S1662" t="str">
        <f t="shared" si="177"/>
        <v>medium</v>
      </c>
      <c r="T1662" t="str">
        <f t="shared" si="178"/>
        <v>Nov</v>
      </c>
      <c r="U1662">
        <f t="shared" si="179"/>
        <v>2024</v>
      </c>
      <c r="V1662" t="str">
        <f t="shared" si="180"/>
        <v>5-10</v>
      </c>
      <c r="W1662" t="str">
        <f t="shared" si="181"/>
        <v>Slow</v>
      </c>
    </row>
    <row r="1663" spans="1:23" x14ac:dyDescent="0.3">
      <c r="A1663">
        <v>601662</v>
      </c>
      <c r="B1663">
        <v>81066</v>
      </c>
      <c r="C1663">
        <v>37</v>
      </c>
      <c r="D1663" t="s">
        <v>7</v>
      </c>
      <c r="E1663" t="s">
        <v>8</v>
      </c>
      <c r="F1663" t="s">
        <v>24</v>
      </c>
      <c r="G1663" t="s">
        <v>27</v>
      </c>
      <c r="H1663" s="1">
        <v>44688</v>
      </c>
      <c r="I1663" t="s">
        <v>34</v>
      </c>
      <c r="J1663">
        <v>89</v>
      </c>
      <c r="K1663">
        <v>11.7</v>
      </c>
      <c r="L1663">
        <v>1003.43</v>
      </c>
      <c r="M1663">
        <v>42.57</v>
      </c>
      <c r="N1663" t="s">
        <v>47</v>
      </c>
      <c r="O1663">
        <v>1</v>
      </c>
      <c r="P1663" t="str" cm="1">
        <f t="array" ref="P1663">_xlfn.IFS(C1663&lt;25,"18-24", C1663&lt;=35,"25-35", C1663&lt;=50,"36-50",TRUE,"50+")</f>
        <v>36-50</v>
      </c>
      <c r="Q1663" t="str">
        <f t="shared" si="175"/>
        <v>new</v>
      </c>
      <c r="R1663" t="str">
        <f t="shared" si="176"/>
        <v>high value</v>
      </c>
      <c r="S1663" t="str">
        <f t="shared" si="177"/>
        <v>Low</v>
      </c>
      <c r="T1663" t="str">
        <f t="shared" si="178"/>
        <v>May</v>
      </c>
      <c r="U1663">
        <f t="shared" si="179"/>
        <v>2022</v>
      </c>
      <c r="V1663" t="str">
        <f t="shared" si="180"/>
        <v>10-15</v>
      </c>
      <c r="W1663" t="str">
        <f t="shared" si="181"/>
        <v>Slow</v>
      </c>
    </row>
    <row r="1664" spans="1:23" x14ac:dyDescent="0.3">
      <c r="A1664">
        <v>601663</v>
      </c>
      <c r="B1664">
        <v>29517</v>
      </c>
      <c r="C1664">
        <v>49</v>
      </c>
      <c r="D1664" t="s">
        <v>4</v>
      </c>
      <c r="E1664" t="s">
        <v>13</v>
      </c>
      <c r="F1664" t="s">
        <v>26</v>
      </c>
      <c r="G1664" t="s">
        <v>27</v>
      </c>
      <c r="H1664" s="1">
        <v>44878</v>
      </c>
      <c r="I1664" t="s">
        <v>34</v>
      </c>
      <c r="J1664">
        <v>45</v>
      </c>
      <c r="K1664">
        <v>8</v>
      </c>
      <c r="L1664">
        <v>623.21</v>
      </c>
      <c r="M1664">
        <v>115.98</v>
      </c>
      <c r="N1664" t="s">
        <v>48</v>
      </c>
      <c r="O1664">
        <v>5</v>
      </c>
      <c r="P1664" t="str" cm="1">
        <f t="array" ref="P1664">_xlfn.IFS(C1664&lt;25,"18-24", C1664&lt;=35,"25-35", C1664&lt;=50,"36-50",TRUE,"50+")</f>
        <v>36-50</v>
      </c>
      <c r="Q1664" t="str">
        <f t="shared" si="175"/>
        <v>repeat</v>
      </c>
      <c r="R1664" t="str">
        <f t="shared" si="176"/>
        <v>high value</v>
      </c>
      <c r="S1664" t="str">
        <f t="shared" si="177"/>
        <v>High</v>
      </c>
      <c r="T1664" t="str">
        <f t="shared" si="178"/>
        <v>Nov</v>
      </c>
      <c r="U1664">
        <f t="shared" si="179"/>
        <v>2022</v>
      </c>
      <c r="V1664" t="str">
        <f t="shared" si="180"/>
        <v>5-10</v>
      </c>
      <c r="W1664" t="str">
        <f t="shared" si="181"/>
        <v>Medium</v>
      </c>
    </row>
    <row r="1665" spans="1:23" x14ac:dyDescent="0.3">
      <c r="A1665">
        <v>601664</v>
      </c>
      <c r="B1665">
        <v>88356</v>
      </c>
      <c r="C1665">
        <v>53</v>
      </c>
      <c r="D1665" t="s">
        <v>4</v>
      </c>
      <c r="E1665" t="s">
        <v>15</v>
      </c>
      <c r="F1665" t="s">
        <v>18</v>
      </c>
      <c r="G1665" t="s">
        <v>31</v>
      </c>
      <c r="H1665" s="1">
        <v>44720</v>
      </c>
      <c r="I1665" t="s">
        <v>34</v>
      </c>
      <c r="J1665">
        <v>58</v>
      </c>
      <c r="K1665">
        <v>12.7</v>
      </c>
      <c r="L1665">
        <v>1210.26</v>
      </c>
      <c r="M1665">
        <v>118.92</v>
      </c>
      <c r="N1665" t="s">
        <v>47</v>
      </c>
      <c r="O1665">
        <v>3</v>
      </c>
      <c r="P1665" t="str" cm="1">
        <f t="array" ref="P1665">_xlfn.IFS(C1665&lt;25,"18-24", C1665&lt;=35,"25-35", C1665&lt;=50,"36-50",TRUE,"50+")</f>
        <v>50+</v>
      </c>
      <c r="Q1665" t="str">
        <f t="shared" si="175"/>
        <v>new</v>
      </c>
      <c r="R1665" t="str">
        <f t="shared" si="176"/>
        <v>high value</v>
      </c>
      <c r="S1665" t="str">
        <f t="shared" si="177"/>
        <v>medium</v>
      </c>
      <c r="T1665" t="str">
        <f t="shared" si="178"/>
        <v>Jun</v>
      </c>
      <c r="U1665">
        <f t="shared" si="179"/>
        <v>2022</v>
      </c>
      <c r="V1665" t="str">
        <f t="shared" si="180"/>
        <v>10-15</v>
      </c>
      <c r="W1665" t="str">
        <f t="shared" si="181"/>
        <v>Slow</v>
      </c>
    </row>
    <row r="1666" spans="1:23" x14ac:dyDescent="0.3">
      <c r="A1666">
        <v>601665</v>
      </c>
      <c r="B1666">
        <v>78517</v>
      </c>
      <c r="C1666">
        <v>35</v>
      </c>
      <c r="D1666" t="s">
        <v>7</v>
      </c>
      <c r="E1666" t="s">
        <v>11</v>
      </c>
      <c r="F1666" t="s">
        <v>26</v>
      </c>
      <c r="G1666" t="s">
        <v>23</v>
      </c>
      <c r="H1666" s="1">
        <v>45591</v>
      </c>
      <c r="I1666" t="s">
        <v>34</v>
      </c>
      <c r="J1666">
        <v>71</v>
      </c>
      <c r="K1666">
        <v>8.3000000000000007</v>
      </c>
      <c r="L1666">
        <v>190.26</v>
      </c>
      <c r="M1666">
        <v>105.34</v>
      </c>
      <c r="N1666" t="s">
        <v>49</v>
      </c>
      <c r="O1666">
        <v>2</v>
      </c>
      <c r="P1666" t="str" cm="1">
        <f t="array" ref="P1666">_xlfn.IFS(C1666&lt;25,"18-24", C1666&lt;=35,"25-35", C1666&lt;=50,"36-50",TRUE,"50+")</f>
        <v>25-35</v>
      </c>
      <c r="Q1666" t="str">
        <f t="shared" si="175"/>
        <v>new</v>
      </c>
      <c r="R1666" t="str">
        <f t="shared" si="176"/>
        <v>low</v>
      </c>
      <c r="S1666" t="str">
        <f t="shared" si="177"/>
        <v>Low</v>
      </c>
      <c r="T1666" t="str">
        <f t="shared" si="178"/>
        <v>Oct</v>
      </c>
      <c r="U1666">
        <f t="shared" si="179"/>
        <v>2024</v>
      </c>
      <c r="V1666" t="str">
        <f t="shared" si="180"/>
        <v>5-10</v>
      </c>
      <c r="W1666" t="str">
        <f t="shared" si="181"/>
        <v>Slow</v>
      </c>
    </row>
    <row r="1667" spans="1:23" x14ac:dyDescent="0.3">
      <c r="A1667">
        <v>601666</v>
      </c>
      <c r="B1667">
        <v>92087</v>
      </c>
      <c r="C1667">
        <v>48</v>
      </c>
      <c r="D1667" t="s">
        <v>7</v>
      </c>
      <c r="E1667" t="s">
        <v>11</v>
      </c>
      <c r="F1667" t="s">
        <v>26</v>
      </c>
      <c r="G1667" t="s">
        <v>27</v>
      </c>
      <c r="H1667" s="1">
        <v>45388</v>
      </c>
      <c r="I1667" t="s">
        <v>34</v>
      </c>
      <c r="J1667">
        <v>87</v>
      </c>
      <c r="K1667">
        <v>9.1999999999999993</v>
      </c>
      <c r="L1667">
        <v>639.45000000000005</v>
      </c>
      <c r="M1667">
        <v>25.22</v>
      </c>
      <c r="N1667" t="s">
        <v>49</v>
      </c>
      <c r="O1667">
        <v>1</v>
      </c>
      <c r="P1667" t="str" cm="1">
        <f t="array" ref="P1667">_xlfn.IFS(C1667&lt;25,"18-24", C1667&lt;=35,"25-35", C1667&lt;=50,"36-50",TRUE,"50+")</f>
        <v>36-50</v>
      </c>
      <c r="Q1667" t="str">
        <f t="shared" ref="Q1667:Q1730" si="182">IF(COUNTIF($B:$B,B1667)&gt;1,"repeat","new")</f>
        <v>new</v>
      </c>
      <c r="R1667" t="str">
        <f t="shared" ref="R1667:R1730" si="183">IF(L1667&gt;500,"high value",IF( L1667&gt;250,"medium","low"))</f>
        <v>high value</v>
      </c>
      <c r="S1667" t="str">
        <f t="shared" ref="S1667:S1730" si="184">IF(O1667&lt;=2,"Low",IF(O1667&lt;=4,"medium","High"))</f>
        <v>Low</v>
      </c>
      <c r="T1667" t="str">
        <f t="shared" ref="T1667:T1730" si="185">TEXT(H1667,"MMM")</f>
        <v>Apr</v>
      </c>
      <c r="U1667">
        <f t="shared" ref="U1667:U1730" si="186">YEAR(H1667)</f>
        <v>2024</v>
      </c>
      <c r="V1667" t="str">
        <f t="shared" ref="V1667:V1730" si="187">IF(K1667&lt;=5,"0-5",IF(K1667&lt;=10,"5-10",IF(K1667&lt;=15,"10-15","15+")))</f>
        <v>5-10</v>
      </c>
      <c r="W1667" t="str">
        <f t="shared" ref="W1667:W1730" si="188">IF(J1667&lt;=30,"Fast",IF(J1667&lt;=45,"Medium","Slow"))</f>
        <v>Slow</v>
      </c>
    </row>
    <row r="1668" spans="1:23" x14ac:dyDescent="0.3">
      <c r="A1668">
        <v>601667</v>
      </c>
      <c r="B1668">
        <v>76002</v>
      </c>
      <c r="C1668">
        <v>54</v>
      </c>
      <c r="D1668" t="s">
        <v>7</v>
      </c>
      <c r="E1668" t="s">
        <v>8</v>
      </c>
      <c r="F1668" t="s">
        <v>22</v>
      </c>
      <c r="G1668" t="s">
        <v>21</v>
      </c>
      <c r="H1668" s="1">
        <v>45011</v>
      </c>
      <c r="I1668" t="s">
        <v>34</v>
      </c>
      <c r="J1668">
        <v>85</v>
      </c>
      <c r="K1668">
        <v>2.5</v>
      </c>
      <c r="L1668">
        <v>275.89999999999998</v>
      </c>
      <c r="M1668">
        <v>88.94</v>
      </c>
      <c r="N1668" t="s">
        <v>47</v>
      </c>
      <c r="O1668">
        <v>2</v>
      </c>
      <c r="P1668" t="str" cm="1">
        <f t="array" ref="P1668">_xlfn.IFS(C1668&lt;25,"18-24", C1668&lt;=35,"25-35", C1668&lt;=50,"36-50",TRUE,"50+")</f>
        <v>50+</v>
      </c>
      <c r="Q1668" t="str">
        <f t="shared" si="182"/>
        <v>new</v>
      </c>
      <c r="R1668" t="str">
        <f t="shared" si="183"/>
        <v>medium</v>
      </c>
      <c r="S1668" t="str">
        <f t="shared" si="184"/>
        <v>Low</v>
      </c>
      <c r="T1668" t="str">
        <f t="shared" si="185"/>
        <v>Mar</v>
      </c>
      <c r="U1668">
        <f t="shared" si="186"/>
        <v>2023</v>
      </c>
      <c r="V1668" t="str">
        <f t="shared" si="187"/>
        <v>0-5</v>
      </c>
      <c r="W1668" t="str">
        <f t="shared" si="188"/>
        <v>Slow</v>
      </c>
    </row>
    <row r="1669" spans="1:23" x14ac:dyDescent="0.3">
      <c r="A1669">
        <v>601668</v>
      </c>
      <c r="B1669">
        <v>29761</v>
      </c>
      <c r="C1669">
        <v>42</v>
      </c>
      <c r="D1669" t="s">
        <v>4</v>
      </c>
      <c r="E1669" t="s">
        <v>15</v>
      </c>
      <c r="F1669" t="s">
        <v>19</v>
      </c>
      <c r="G1669" t="s">
        <v>21</v>
      </c>
      <c r="H1669" s="1">
        <v>45364</v>
      </c>
      <c r="I1669" t="s">
        <v>34</v>
      </c>
      <c r="J1669">
        <v>86</v>
      </c>
      <c r="K1669">
        <v>2.9</v>
      </c>
      <c r="L1669">
        <v>1083.0899999999999</v>
      </c>
      <c r="M1669">
        <v>41.74</v>
      </c>
      <c r="N1669" t="s">
        <v>50</v>
      </c>
      <c r="O1669">
        <v>5</v>
      </c>
      <c r="P1669" t="str" cm="1">
        <f t="array" ref="P1669">_xlfn.IFS(C1669&lt;25,"18-24", C1669&lt;=35,"25-35", C1669&lt;=50,"36-50",TRUE,"50+")</f>
        <v>36-50</v>
      </c>
      <c r="Q1669" t="str">
        <f t="shared" si="182"/>
        <v>new</v>
      </c>
      <c r="R1669" t="str">
        <f t="shared" si="183"/>
        <v>high value</v>
      </c>
      <c r="S1669" t="str">
        <f t="shared" si="184"/>
        <v>High</v>
      </c>
      <c r="T1669" t="str">
        <f t="shared" si="185"/>
        <v>Mar</v>
      </c>
      <c r="U1669">
        <f t="shared" si="186"/>
        <v>2024</v>
      </c>
      <c r="V1669" t="str">
        <f t="shared" si="187"/>
        <v>0-5</v>
      </c>
      <c r="W1669" t="str">
        <f t="shared" si="188"/>
        <v>Slow</v>
      </c>
    </row>
    <row r="1670" spans="1:23" x14ac:dyDescent="0.3">
      <c r="A1670">
        <v>601669</v>
      </c>
      <c r="B1670">
        <v>65318</v>
      </c>
      <c r="C1670">
        <v>31</v>
      </c>
      <c r="D1670" t="s">
        <v>4</v>
      </c>
      <c r="E1670" t="s">
        <v>11</v>
      </c>
      <c r="F1670" t="s">
        <v>26</v>
      </c>
      <c r="G1670" t="s">
        <v>31</v>
      </c>
      <c r="H1670" s="1">
        <v>45558</v>
      </c>
      <c r="I1670" t="s">
        <v>33</v>
      </c>
      <c r="J1670">
        <v>29</v>
      </c>
      <c r="K1670">
        <v>13.6</v>
      </c>
      <c r="L1670">
        <v>202</v>
      </c>
      <c r="M1670">
        <v>49.65</v>
      </c>
      <c r="N1670" t="s">
        <v>48</v>
      </c>
      <c r="O1670">
        <v>4</v>
      </c>
      <c r="P1670" t="str" cm="1">
        <f t="array" ref="P1670">_xlfn.IFS(C1670&lt;25,"18-24", C1670&lt;=35,"25-35", C1670&lt;=50,"36-50",TRUE,"50+")</f>
        <v>25-35</v>
      </c>
      <c r="Q1670" t="str">
        <f t="shared" si="182"/>
        <v>new</v>
      </c>
      <c r="R1670" t="str">
        <f t="shared" si="183"/>
        <v>low</v>
      </c>
      <c r="S1670" t="str">
        <f t="shared" si="184"/>
        <v>medium</v>
      </c>
      <c r="T1670" t="str">
        <f t="shared" si="185"/>
        <v>Sep</v>
      </c>
      <c r="U1670">
        <f t="shared" si="186"/>
        <v>2024</v>
      </c>
      <c r="V1670" t="str">
        <f t="shared" si="187"/>
        <v>10-15</v>
      </c>
      <c r="W1670" t="str">
        <f t="shared" si="188"/>
        <v>Fast</v>
      </c>
    </row>
    <row r="1671" spans="1:23" x14ac:dyDescent="0.3">
      <c r="A1671">
        <v>601670</v>
      </c>
      <c r="B1671">
        <v>98141</v>
      </c>
      <c r="C1671">
        <v>51</v>
      </c>
      <c r="D1671" t="s">
        <v>7</v>
      </c>
      <c r="E1671" t="s">
        <v>13</v>
      </c>
      <c r="F1671" t="s">
        <v>24</v>
      </c>
      <c r="G1671" t="s">
        <v>27</v>
      </c>
      <c r="H1671" s="1">
        <v>45447</v>
      </c>
      <c r="I1671" t="s">
        <v>34</v>
      </c>
      <c r="J1671">
        <v>27</v>
      </c>
      <c r="K1671">
        <v>7.1</v>
      </c>
      <c r="L1671">
        <v>974.2</v>
      </c>
      <c r="M1671">
        <v>102.05</v>
      </c>
      <c r="N1671" t="s">
        <v>47</v>
      </c>
      <c r="O1671">
        <v>2</v>
      </c>
      <c r="P1671" t="str" cm="1">
        <f t="array" ref="P1671">_xlfn.IFS(C1671&lt;25,"18-24", C1671&lt;=35,"25-35", C1671&lt;=50,"36-50",TRUE,"50+")</f>
        <v>50+</v>
      </c>
      <c r="Q1671" t="str">
        <f t="shared" si="182"/>
        <v>new</v>
      </c>
      <c r="R1671" t="str">
        <f t="shared" si="183"/>
        <v>high value</v>
      </c>
      <c r="S1671" t="str">
        <f t="shared" si="184"/>
        <v>Low</v>
      </c>
      <c r="T1671" t="str">
        <f t="shared" si="185"/>
        <v>Jun</v>
      </c>
      <c r="U1671">
        <f t="shared" si="186"/>
        <v>2024</v>
      </c>
      <c r="V1671" t="str">
        <f t="shared" si="187"/>
        <v>5-10</v>
      </c>
      <c r="W1671" t="str">
        <f t="shared" si="188"/>
        <v>Fast</v>
      </c>
    </row>
    <row r="1672" spans="1:23" x14ac:dyDescent="0.3">
      <c r="A1672">
        <v>601671</v>
      </c>
      <c r="B1672">
        <v>61332</v>
      </c>
      <c r="C1672">
        <v>20</v>
      </c>
      <c r="D1672" t="s">
        <v>4</v>
      </c>
      <c r="E1672" t="s">
        <v>5</v>
      </c>
      <c r="F1672" t="s">
        <v>32</v>
      </c>
      <c r="G1672" t="s">
        <v>29</v>
      </c>
      <c r="H1672" s="1">
        <v>44599</v>
      </c>
      <c r="I1672" t="s">
        <v>33</v>
      </c>
      <c r="J1672">
        <v>58</v>
      </c>
      <c r="K1672">
        <v>7.1</v>
      </c>
      <c r="L1672">
        <v>611.47</v>
      </c>
      <c r="M1672">
        <v>80.41</v>
      </c>
      <c r="N1672" t="s">
        <v>49</v>
      </c>
      <c r="O1672">
        <v>3</v>
      </c>
      <c r="P1672" t="str" cm="1">
        <f t="array" ref="P1672">_xlfn.IFS(C1672&lt;25,"18-24", C1672&lt;=35,"25-35", C1672&lt;=50,"36-50",TRUE,"50+")</f>
        <v>18-24</v>
      </c>
      <c r="Q1672" t="str">
        <f t="shared" si="182"/>
        <v>new</v>
      </c>
      <c r="R1672" t="str">
        <f t="shared" si="183"/>
        <v>high value</v>
      </c>
      <c r="S1672" t="str">
        <f t="shared" si="184"/>
        <v>medium</v>
      </c>
      <c r="T1672" t="str">
        <f t="shared" si="185"/>
        <v>Feb</v>
      </c>
      <c r="U1672">
        <f t="shared" si="186"/>
        <v>2022</v>
      </c>
      <c r="V1672" t="str">
        <f t="shared" si="187"/>
        <v>5-10</v>
      </c>
      <c r="W1672" t="str">
        <f t="shared" si="188"/>
        <v>Slow</v>
      </c>
    </row>
    <row r="1673" spans="1:23" x14ac:dyDescent="0.3">
      <c r="A1673">
        <v>601672</v>
      </c>
      <c r="B1673">
        <v>24218</v>
      </c>
      <c r="C1673">
        <v>51</v>
      </c>
      <c r="D1673" t="s">
        <v>7</v>
      </c>
      <c r="E1673" t="s">
        <v>13</v>
      </c>
      <c r="F1673" t="s">
        <v>30</v>
      </c>
      <c r="G1673" t="s">
        <v>27</v>
      </c>
      <c r="H1673" s="1">
        <v>45336</v>
      </c>
      <c r="I1673" t="s">
        <v>34</v>
      </c>
      <c r="J1673">
        <v>45</v>
      </c>
      <c r="K1673">
        <v>14.6</v>
      </c>
      <c r="L1673">
        <v>1152.83</v>
      </c>
      <c r="M1673">
        <v>92.55</v>
      </c>
      <c r="N1673" t="s">
        <v>47</v>
      </c>
      <c r="O1673">
        <v>3</v>
      </c>
      <c r="P1673" t="str" cm="1">
        <f t="array" ref="P1673">_xlfn.IFS(C1673&lt;25,"18-24", C1673&lt;=35,"25-35", C1673&lt;=50,"36-50",TRUE,"50+")</f>
        <v>50+</v>
      </c>
      <c r="Q1673" t="str">
        <f t="shared" si="182"/>
        <v>repeat</v>
      </c>
      <c r="R1673" t="str">
        <f t="shared" si="183"/>
        <v>high value</v>
      </c>
      <c r="S1673" t="str">
        <f t="shared" si="184"/>
        <v>medium</v>
      </c>
      <c r="T1673" t="str">
        <f t="shared" si="185"/>
        <v>Feb</v>
      </c>
      <c r="U1673">
        <f t="shared" si="186"/>
        <v>2024</v>
      </c>
      <c r="V1673" t="str">
        <f t="shared" si="187"/>
        <v>10-15</v>
      </c>
      <c r="W1673" t="str">
        <f t="shared" si="188"/>
        <v>Medium</v>
      </c>
    </row>
    <row r="1674" spans="1:23" x14ac:dyDescent="0.3">
      <c r="A1674">
        <v>601673</v>
      </c>
      <c r="B1674">
        <v>34828</v>
      </c>
      <c r="C1674">
        <v>60</v>
      </c>
      <c r="D1674" t="s">
        <v>7</v>
      </c>
      <c r="E1674" t="s">
        <v>8</v>
      </c>
      <c r="F1674" t="s">
        <v>32</v>
      </c>
      <c r="G1674" t="s">
        <v>31</v>
      </c>
      <c r="H1674" s="1">
        <v>45421</v>
      </c>
      <c r="I1674" t="s">
        <v>34</v>
      </c>
      <c r="J1674">
        <v>41</v>
      </c>
      <c r="K1674">
        <v>11.1</v>
      </c>
      <c r="L1674">
        <v>383.34</v>
      </c>
      <c r="M1674">
        <v>25.59</v>
      </c>
      <c r="N1674" t="s">
        <v>50</v>
      </c>
      <c r="O1674">
        <v>4</v>
      </c>
      <c r="P1674" t="str" cm="1">
        <f t="array" ref="P1674">_xlfn.IFS(C1674&lt;25,"18-24", C1674&lt;=35,"25-35", C1674&lt;=50,"36-50",TRUE,"50+")</f>
        <v>50+</v>
      </c>
      <c r="Q1674" t="str">
        <f t="shared" si="182"/>
        <v>new</v>
      </c>
      <c r="R1674" t="str">
        <f t="shared" si="183"/>
        <v>medium</v>
      </c>
      <c r="S1674" t="str">
        <f t="shared" si="184"/>
        <v>medium</v>
      </c>
      <c r="T1674" t="str">
        <f t="shared" si="185"/>
        <v>May</v>
      </c>
      <c r="U1674">
        <f t="shared" si="186"/>
        <v>2024</v>
      </c>
      <c r="V1674" t="str">
        <f t="shared" si="187"/>
        <v>10-15</v>
      </c>
      <c r="W1674" t="str">
        <f t="shared" si="188"/>
        <v>Medium</v>
      </c>
    </row>
    <row r="1675" spans="1:23" x14ac:dyDescent="0.3">
      <c r="A1675">
        <v>601674</v>
      </c>
      <c r="B1675">
        <v>62348</v>
      </c>
      <c r="C1675">
        <v>44</v>
      </c>
      <c r="D1675" t="s">
        <v>4</v>
      </c>
      <c r="E1675" t="s">
        <v>8</v>
      </c>
      <c r="F1675" t="s">
        <v>19</v>
      </c>
      <c r="G1675" t="s">
        <v>29</v>
      </c>
      <c r="H1675" s="1">
        <v>44802</v>
      </c>
      <c r="I1675" t="s">
        <v>33</v>
      </c>
      <c r="J1675">
        <v>40</v>
      </c>
      <c r="K1675">
        <v>3.6</v>
      </c>
      <c r="L1675">
        <v>826.32</v>
      </c>
      <c r="M1675">
        <v>91.16</v>
      </c>
      <c r="N1675" t="s">
        <v>49</v>
      </c>
      <c r="O1675">
        <v>4</v>
      </c>
      <c r="P1675" t="str" cm="1">
        <f t="array" ref="P1675">_xlfn.IFS(C1675&lt;25,"18-24", C1675&lt;=35,"25-35", C1675&lt;=50,"36-50",TRUE,"50+")</f>
        <v>36-50</v>
      </c>
      <c r="Q1675" t="str">
        <f t="shared" si="182"/>
        <v>new</v>
      </c>
      <c r="R1675" t="str">
        <f t="shared" si="183"/>
        <v>high value</v>
      </c>
      <c r="S1675" t="str">
        <f t="shared" si="184"/>
        <v>medium</v>
      </c>
      <c r="T1675" t="str">
        <f t="shared" si="185"/>
        <v>Aug</v>
      </c>
      <c r="U1675">
        <f t="shared" si="186"/>
        <v>2022</v>
      </c>
      <c r="V1675" t="str">
        <f t="shared" si="187"/>
        <v>0-5</v>
      </c>
      <c r="W1675" t="str">
        <f t="shared" si="188"/>
        <v>Medium</v>
      </c>
    </row>
    <row r="1676" spans="1:23" x14ac:dyDescent="0.3">
      <c r="A1676">
        <v>601675</v>
      </c>
      <c r="B1676">
        <v>75528</v>
      </c>
      <c r="C1676">
        <v>41</v>
      </c>
      <c r="D1676" t="s">
        <v>7</v>
      </c>
      <c r="E1676" t="s">
        <v>11</v>
      </c>
      <c r="F1676" t="s">
        <v>30</v>
      </c>
      <c r="G1676" t="s">
        <v>31</v>
      </c>
      <c r="H1676" s="1">
        <v>44761</v>
      </c>
      <c r="I1676" t="s">
        <v>34</v>
      </c>
      <c r="J1676">
        <v>45</v>
      </c>
      <c r="K1676">
        <v>12.9</v>
      </c>
      <c r="L1676">
        <v>479.37</v>
      </c>
      <c r="M1676">
        <v>97.07</v>
      </c>
      <c r="N1676" t="s">
        <v>48</v>
      </c>
      <c r="O1676">
        <v>4</v>
      </c>
      <c r="P1676" t="str" cm="1">
        <f t="array" ref="P1676">_xlfn.IFS(C1676&lt;25,"18-24", C1676&lt;=35,"25-35", C1676&lt;=50,"36-50",TRUE,"50+")</f>
        <v>36-50</v>
      </c>
      <c r="Q1676" t="str">
        <f t="shared" si="182"/>
        <v>new</v>
      </c>
      <c r="R1676" t="str">
        <f t="shared" si="183"/>
        <v>medium</v>
      </c>
      <c r="S1676" t="str">
        <f t="shared" si="184"/>
        <v>medium</v>
      </c>
      <c r="T1676" t="str">
        <f t="shared" si="185"/>
        <v>Jul</v>
      </c>
      <c r="U1676">
        <f t="shared" si="186"/>
        <v>2022</v>
      </c>
      <c r="V1676" t="str">
        <f t="shared" si="187"/>
        <v>10-15</v>
      </c>
      <c r="W1676" t="str">
        <f t="shared" si="188"/>
        <v>Medium</v>
      </c>
    </row>
    <row r="1677" spans="1:23" x14ac:dyDescent="0.3">
      <c r="A1677">
        <v>601676</v>
      </c>
      <c r="B1677">
        <v>60637</v>
      </c>
      <c r="C1677">
        <v>20</v>
      </c>
      <c r="D1677" t="s">
        <v>4</v>
      </c>
      <c r="E1677" t="s">
        <v>16</v>
      </c>
      <c r="F1677" t="s">
        <v>24</v>
      </c>
      <c r="G1677" t="s">
        <v>27</v>
      </c>
      <c r="H1677" s="1">
        <v>44614</v>
      </c>
      <c r="I1677" t="s">
        <v>33</v>
      </c>
      <c r="J1677">
        <v>64</v>
      </c>
      <c r="K1677">
        <v>11.6</v>
      </c>
      <c r="L1677">
        <v>867.37</v>
      </c>
      <c r="M1677">
        <v>107.26</v>
      </c>
      <c r="N1677" t="s">
        <v>48</v>
      </c>
      <c r="O1677">
        <v>1</v>
      </c>
      <c r="P1677" t="str" cm="1">
        <f t="array" ref="P1677">_xlfn.IFS(C1677&lt;25,"18-24", C1677&lt;=35,"25-35", C1677&lt;=50,"36-50",TRUE,"50+")</f>
        <v>18-24</v>
      </c>
      <c r="Q1677" t="str">
        <f t="shared" si="182"/>
        <v>new</v>
      </c>
      <c r="R1677" t="str">
        <f t="shared" si="183"/>
        <v>high value</v>
      </c>
      <c r="S1677" t="str">
        <f t="shared" si="184"/>
        <v>Low</v>
      </c>
      <c r="T1677" t="str">
        <f t="shared" si="185"/>
        <v>Feb</v>
      </c>
      <c r="U1677">
        <f t="shared" si="186"/>
        <v>2022</v>
      </c>
      <c r="V1677" t="str">
        <f t="shared" si="187"/>
        <v>10-15</v>
      </c>
      <c r="W1677" t="str">
        <f t="shared" si="188"/>
        <v>Slow</v>
      </c>
    </row>
    <row r="1678" spans="1:23" x14ac:dyDescent="0.3">
      <c r="A1678">
        <v>601677</v>
      </c>
      <c r="B1678">
        <v>16764</v>
      </c>
      <c r="C1678">
        <v>29</v>
      </c>
      <c r="D1678" t="s">
        <v>7</v>
      </c>
      <c r="E1678" t="s">
        <v>16</v>
      </c>
      <c r="F1678" t="s">
        <v>22</v>
      </c>
      <c r="G1678" t="s">
        <v>21</v>
      </c>
      <c r="H1678" s="1">
        <v>44995</v>
      </c>
      <c r="I1678" t="s">
        <v>34</v>
      </c>
      <c r="J1678">
        <v>71</v>
      </c>
      <c r="K1678">
        <v>8.6</v>
      </c>
      <c r="L1678">
        <v>1071</v>
      </c>
      <c r="M1678">
        <v>85.07</v>
      </c>
      <c r="N1678" t="s">
        <v>50</v>
      </c>
      <c r="O1678">
        <v>4</v>
      </c>
      <c r="P1678" t="str" cm="1">
        <f t="array" ref="P1678">_xlfn.IFS(C1678&lt;25,"18-24", C1678&lt;=35,"25-35", C1678&lt;=50,"36-50",TRUE,"50+")</f>
        <v>25-35</v>
      </c>
      <c r="Q1678" t="str">
        <f t="shared" si="182"/>
        <v>new</v>
      </c>
      <c r="R1678" t="str">
        <f t="shared" si="183"/>
        <v>high value</v>
      </c>
      <c r="S1678" t="str">
        <f t="shared" si="184"/>
        <v>medium</v>
      </c>
      <c r="T1678" t="str">
        <f t="shared" si="185"/>
        <v>Mar</v>
      </c>
      <c r="U1678">
        <f t="shared" si="186"/>
        <v>2023</v>
      </c>
      <c r="V1678" t="str">
        <f t="shared" si="187"/>
        <v>5-10</v>
      </c>
      <c r="W1678" t="str">
        <f t="shared" si="188"/>
        <v>Slow</v>
      </c>
    </row>
    <row r="1679" spans="1:23" x14ac:dyDescent="0.3">
      <c r="A1679">
        <v>601678</v>
      </c>
      <c r="B1679">
        <v>67919</v>
      </c>
      <c r="C1679">
        <v>42</v>
      </c>
      <c r="D1679" t="s">
        <v>7</v>
      </c>
      <c r="E1679" t="s">
        <v>16</v>
      </c>
      <c r="F1679" t="s">
        <v>24</v>
      </c>
      <c r="G1679" t="s">
        <v>25</v>
      </c>
      <c r="H1679" s="1">
        <v>44953</v>
      </c>
      <c r="I1679" t="s">
        <v>33</v>
      </c>
      <c r="J1679">
        <v>22</v>
      </c>
      <c r="K1679">
        <v>3.3</v>
      </c>
      <c r="L1679">
        <v>1099.8800000000001</v>
      </c>
      <c r="M1679">
        <v>21.97</v>
      </c>
      <c r="N1679" t="s">
        <v>50</v>
      </c>
      <c r="O1679">
        <v>4</v>
      </c>
      <c r="P1679" t="str" cm="1">
        <f t="array" ref="P1679">_xlfn.IFS(C1679&lt;25,"18-24", C1679&lt;=35,"25-35", C1679&lt;=50,"36-50",TRUE,"50+")</f>
        <v>36-50</v>
      </c>
      <c r="Q1679" t="str">
        <f t="shared" si="182"/>
        <v>repeat</v>
      </c>
      <c r="R1679" t="str">
        <f t="shared" si="183"/>
        <v>high value</v>
      </c>
      <c r="S1679" t="str">
        <f t="shared" si="184"/>
        <v>medium</v>
      </c>
      <c r="T1679" t="str">
        <f t="shared" si="185"/>
        <v>Jan</v>
      </c>
      <c r="U1679">
        <f t="shared" si="186"/>
        <v>2023</v>
      </c>
      <c r="V1679" t="str">
        <f t="shared" si="187"/>
        <v>0-5</v>
      </c>
      <c r="W1679" t="str">
        <f t="shared" si="188"/>
        <v>Fast</v>
      </c>
    </row>
    <row r="1680" spans="1:23" x14ac:dyDescent="0.3">
      <c r="A1680">
        <v>601679</v>
      </c>
      <c r="B1680">
        <v>18791</v>
      </c>
      <c r="C1680">
        <v>33</v>
      </c>
      <c r="D1680" t="s">
        <v>4</v>
      </c>
      <c r="E1680" t="s">
        <v>15</v>
      </c>
      <c r="F1680" t="s">
        <v>24</v>
      </c>
      <c r="G1680" t="s">
        <v>21</v>
      </c>
      <c r="H1680" s="1">
        <v>45606</v>
      </c>
      <c r="I1680" t="s">
        <v>34</v>
      </c>
      <c r="J1680">
        <v>21</v>
      </c>
      <c r="K1680">
        <v>7.4</v>
      </c>
      <c r="L1680">
        <v>843.64</v>
      </c>
      <c r="M1680">
        <v>104.52</v>
      </c>
      <c r="N1680" t="s">
        <v>47</v>
      </c>
      <c r="O1680">
        <v>5</v>
      </c>
      <c r="P1680" t="str" cm="1">
        <f t="array" ref="P1680">_xlfn.IFS(C1680&lt;25,"18-24", C1680&lt;=35,"25-35", C1680&lt;=50,"36-50",TRUE,"50+")</f>
        <v>25-35</v>
      </c>
      <c r="Q1680" t="str">
        <f t="shared" si="182"/>
        <v>new</v>
      </c>
      <c r="R1680" t="str">
        <f t="shared" si="183"/>
        <v>high value</v>
      </c>
      <c r="S1680" t="str">
        <f t="shared" si="184"/>
        <v>High</v>
      </c>
      <c r="T1680" t="str">
        <f t="shared" si="185"/>
        <v>Nov</v>
      </c>
      <c r="U1680">
        <f t="shared" si="186"/>
        <v>2024</v>
      </c>
      <c r="V1680" t="str">
        <f t="shared" si="187"/>
        <v>5-10</v>
      </c>
      <c r="W1680" t="str">
        <f t="shared" si="188"/>
        <v>Fast</v>
      </c>
    </row>
    <row r="1681" spans="1:23" x14ac:dyDescent="0.3">
      <c r="A1681">
        <v>601680</v>
      </c>
      <c r="B1681">
        <v>18116</v>
      </c>
      <c r="C1681">
        <v>62</v>
      </c>
      <c r="D1681" t="s">
        <v>4</v>
      </c>
      <c r="E1681" t="s">
        <v>11</v>
      </c>
      <c r="F1681" t="s">
        <v>22</v>
      </c>
      <c r="G1681" t="s">
        <v>31</v>
      </c>
      <c r="H1681" s="1">
        <v>45083</v>
      </c>
      <c r="I1681" t="s">
        <v>33</v>
      </c>
      <c r="J1681">
        <v>58</v>
      </c>
      <c r="K1681">
        <v>12.1</v>
      </c>
      <c r="L1681">
        <v>481.6</v>
      </c>
      <c r="M1681">
        <v>38.82</v>
      </c>
      <c r="N1681" t="s">
        <v>50</v>
      </c>
      <c r="O1681">
        <v>3</v>
      </c>
      <c r="P1681" t="str" cm="1">
        <f t="array" ref="P1681">_xlfn.IFS(C1681&lt;25,"18-24", C1681&lt;=35,"25-35", C1681&lt;=50,"36-50",TRUE,"50+")</f>
        <v>50+</v>
      </c>
      <c r="Q1681" t="str">
        <f t="shared" si="182"/>
        <v>repeat</v>
      </c>
      <c r="R1681" t="str">
        <f t="shared" si="183"/>
        <v>medium</v>
      </c>
      <c r="S1681" t="str">
        <f t="shared" si="184"/>
        <v>medium</v>
      </c>
      <c r="T1681" t="str">
        <f t="shared" si="185"/>
        <v>Jun</v>
      </c>
      <c r="U1681">
        <f t="shared" si="186"/>
        <v>2023</v>
      </c>
      <c r="V1681" t="str">
        <f t="shared" si="187"/>
        <v>10-15</v>
      </c>
      <c r="W1681" t="str">
        <f t="shared" si="188"/>
        <v>Slow</v>
      </c>
    </row>
    <row r="1682" spans="1:23" x14ac:dyDescent="0.3">
      <c r="A1682">
        <v>601681</v>
      </c>
      <c r="B1682">
        <v>48778</v>
      </c>
      <c r="C1682">
        <v>50</v>
      </c>
      <c r="D1682" t="s">
        <v>4</v>
      </c>
      <c r="E1682" t="s">
        <v>16</v>
      </c>
      <c r="F1682" t="s">
        <v>32</v>
      </c>
      <c r="G1682" t="s">
        <v>21</v>
      </c>
      <c r="H1682" s="1">
        <v>45110</v>
      </c>
      <c r="I1682" t="s">
        <v>33</v>
      </c>
      <c r="J1682">
        <v>52</v>
      </c>
      <c r="K1682">
        <v>5.3</v>
      </c>
      <c r="L1682">
        <v>672.74</v>
      </c>
      <c r="M1682">
        <v>31.37</v>
      </c>
      <c r="N1682" t="s">
        <v>48</v>
      </c>
      <c r="O1682">
        <v>1</v>
      </c>
      <c r="P1682" t="str" cm="1">
        <f t="array" ref="P1682">_xlfn.IFS(C1682&lt;25,"18-24", C1682&lt;=35,"25-35", C1682&lt;=50,"36-50",TRUE,"50+")</f>
        <v>36-50</v>
      </c>
      <c r="Q1682" t="str">
        <f t="shared" si="182"/>
        <v>new</v>
      </c>
      <c r="R1682" t="str">
        <f t="shared" si="183"/>
        <v>high value</v>
      </c>
      <c r="S1682" t="str">
        <f t="shared" si="184"/>
        <v>Low</v>
      </c>
      <c r="T1682" t="str">
        <f t="shared" si="185"/>
        <v>Jul</v>
      </c>
      <c r="U1682">
        <f t="shared" si="186"/>
        <v>2023</v>
      </c>
      <c r="V1682" t="str">
        <f t="shared" si="187"/>
        <v>5-10</v>
      </c>
      <c r="W1682" t="str">
        <f t="shared" si="188"/>
        <v>Slow</v>
      </c>
    </row>
    <row r="1683" spans="1:23" x14ac:dyDescent="0.3">
      <c r="A1683">
        <v>601682</v>
      </c>
      <c r="B1683">
        <v>39987</v>
      </c>
      <c r="C1683">
        <v>41</v>
      </c>
      <c r="D1683" t="s">
        <v>7</v>
      </c>
      <c r="E1683" t="s">
        <v>13</v>
      </c>
      <c r="F1683" t="s">
        <v>32</v>
      </c>
      <c r="G1683" t="s">
        <v>21</v>
      </c>
      <c r="H1683" s="1">
        <v>44887</v>
      </c>
      <c r="I1683" t="s">
        <v>33</v>
      </c>
      <c r="J1683">
        <v>33</v>
      </c>
      <c r="K1683">
        <v>4.4000000000000004</v>
      </c>
      <c r="L1683">
        <v>792.58</v>
      </c>
      <c r="M1683">
        <v>118.21</v>
      </c>
      <c r="N1683" t="s">
        <v>50</v>
      </c>
      <c r="O1683">
        <v>1</v>
      </c>
      <c r="P1683" t="str" cm="1">
        <f t="array" ref="P1683">_xlfn.IFS(C1683&lt;25,"18-24", C1683&lt;=35,"25-35", C1683&lt;=50,"36-50",TRUE,"50+")</f>
        <v>36-50</v>
      </c>
      <c r="Q1683" t="str">
        <f t="shared" si="182"/>
        <v>new</v>
      </c>
      <c r="R1683" t="str">
        <f t="shared" si="183"/>
        <v>high value</v>
      </c>
      <c r="S1683" t="str">
        <f t="shared" si="184"/>
        <v>Low</v>
      </c>
      <c r="T1683" t="str">
        <f t="shared" si="185"/>
        <v>Nov</v>
      </c>
      <c r="U1683">
        <f t="shared" si="186"/>
        <v>2022</v>
      </c>
      <c r="V1683" t="str">
        <f t="shared" si="187"/>
        <v>0-5</v>
      </c>
      <c r="W1683" t="str">
        <f t="shared" si="188"/>
        <v>Medium</v>
      </c>
    </row>
    <row r="1684" spans="1:23" x14ac:dyDescent="0.3">
      <c r="A1684">
        <v>601683</v>
      </c>
      <c r="B1684">
        <v>87266</v>
      </c>
      <c r="C1684">
        <v>60</v>
      </c>
      <c r="D1684" t="s">
        <v>4</v>
      </c>
      <c r="E1684" t="s">
        <v>15</v>
      </c>
      <c r="F1684" t="s">
        <v>24</v>
      </c>
      <c r="G1684" t="s">
        <v>23</v>
      </c>
      <c r="H1684" s="1">
        <v>44908</v>
      </c>
      <c r="I1684" t="s">
        <v>34</v>
      </c>
      <c r="J1684">
        <v>40</v>
      </c>
      <c r="K1684">
        <v>10.8</v>
      </c>
      <c r="L1684">
        <v>898.84</v>
      </c>
      <c r="M1684">
        <v>65.98</v>
      </c>
      <c r="N1684" t="s">
        <v>49</v>
      </c>
      <c r="O1684">
        <v>4</v>
      </c>
      <c r="P1684" t="str" cm="1">
        <f t="array" ref="P1684">_xlfn.IFS(C1684&lt;25,"18-24", C1684&lt;=35,"25-35", C1684&lt;=50,"36-50",TRUE,"50+")</f>
        <v>50+</v>
      </c>
      <c r="Q1684" t="str">
        <f t="shared" si="182"/>
        <v>new</v>
      </c>
      <c r="R1684" t="str">
        <f t="shared" si="183"/>
        <v>high value</v>
      </c>
      <c r="S1684" t="str">
        <f t="shared" si="184"/>
        <v>medium</v>
      </c>
      <c r="T1684" t="str">
        <f t="shared" si="185"/>
        <v>Dec</v>
      </c>
      <c r="U1684">
        <f t="shared" si="186"/>
        <v>2022</v>
      </c>
      <c r="V1684" t="str">
        <f t="shared" si="187"/>
        <v>10-15</v>
      </c>
      <c r="W1684" t="str">
        <f t="shared" si="188"/>
        <v>Medium</v>
      </c>
    </row>
    <row r="1685" spans="1:23" x14ac:dyDescent="0.3">
      <c r="A1685">
        <v>601684</v>
      </c>
      <c r="B1685">
        <v>36617</v>
      </c>
      <c r="C1685">
        <v>40</v>
      </c>
      <c r="D1685" t="s">
        <v>7</v>
      </c>
      <c r="E1685" t="s">
        <v>5</v>
      </c>
      <c r="F1685" t="s">
        <v>19</v>
      </c>
      <c r="G1685" t="s">
        <v>29</v>
      </c>
      <c r="H1685" s="1">
        <v>44667</v>
      </c>
      <c r="I1685" t="s">
        <v>34</v>
      </c>
      <c r="J1685">
        <v>84</v>
      </c>
      <c r="K1685">
        <v>3.3</v>
      </c>
      <c r="L1685">
        <v>1486.94</v>
      </c>
      <c r="M1685">
        <v>67.22</v>
      </c>
      <c r="N1685" t="s">
        <v>47</v>
      </c>
      <c r="O1685">
        <v>5</v>
      </c>
      <c r="P1685" t="str" cm="1">
        <f t="array" ref="P1685">_xlfn.IFS(C1685&lt;25,"18-24", C1685&lt;=35,"25-35", C1685&lt;=50,"36-50",TRUE,"50+")</f>
        <v>36-50</v>
      </c>
      <c r="Q1685" t="str">
        <f t="shared" si="182"/>
        <v>new</v>
      </c>
      <c r="R1685" t="str">
        <f t="shared" si="183"/>
        <v>high value</v>
      </c>
      <c r="S1685" t="str">
        <f t="shared" si="184"/>
        <v>High</v>
      </c>
      <c r="T1685" t="str">
        <f t="shared" si="185"/>
        <v>Apr</v>
      </c>
      <c r="U1685">
        <f t="shared" si="186"/>
        <v>2022</v>
      </c>
      <c r="V1685" t="str">
        <f t="shared" si="187"/>
        <v>0-5</v>
      </c>
      <c r="W1685" t="str">
        <f t="shared" si="188"/>
        <v>Slow</v>
      </c>
    </row>
    <row r="1686" spans="1:23" x14ac:dyDescent="0.3">
      <c r="A1686">
        <v>601685</v>
      </c>
      <c r="B1686">
        <v>56674</v>
      </c>
      <c r="C1686">
        <v>55</v>
      </c>
      <c r="D1686" t="s">
        <v>7</v>
      </c>
      <c r="E1686" t="s">
        <v>5</v>
      </c>
      <c r="F1686" t="s">
        <v>28</v>
      </c>
      <c r="G1686" t="s">
        <v>31</v>
      </c>
      <c r="H1686" s="1">
        <v>45404</v>
      </c>
      <c r="I1686" t="s">
        <v>33</v>
      </c>
      <c r="J1686">
        <v>55</v>
      </c>
      <c r="K1686">
        <v>9.9</v>
      </c>
      <c r="L1686">
        <v>238.99</v>
      </c>
      <c r="M1686">
        <v>25.98</v>
      </c>
      <c r="N1686" t="s">
        <v>47</v>
      </c>
      <c r="O1686">
        <v>1</v>
      </c>
      <c r="P1686" t="str" cm="1">
        <f t="array" ref="P1686">_xlfn.IFS(C1686&lt;25,"18-24", C1686&lt;=35,"25-35", C1686&lt;=50,"36-50",TRUE,"50+")</f>
        <v>50+</v>
      </c>
      <c r="Q1686" t="str">
        <f t="shared" si="182"/>
        <v>new</v>
      </c>
      <c r="R1686" t="str">
        <f t="shared" si="183"/>
        <v>low</v>
      </c>
      <c r="S1686" t="str">
        <f t="shared" si="184"/>
        <v>Low</v>
      </c>
      <c r="T1686" t="str">
        <f t="shared" si="185"/>
        <v>Apr</v>
      </c>
      <c r="U1686">
        <f t="shared" si="186"/>
        <v>2024</v>
      </c>
      <c r="V1686" t="str">
        <f t="shared" si="187"/>
        <v>5-10</v>
      </c>
      <c r="W1686" t="str">
        <f t="shared" si="188"/>
        <v>Slow</v>
      </c>
    </row>
    <row r="1687" spans="1:23" x14ac:dyDescent="0.3">
      <c r="A1687">
        <v>601686</v>
      </c>
      <c r="B1687">
        <v>52412</v>
      </c>
      <c r="C1687">
        <v>27</v>
      </c>
      <c r="D1687" t="s">
        <v>4</v>
      </c>
      <c r="E1687" t="s">
        <v>13</v>
      </c>
      <c r="F1687" t="s">
        <v>28</v>
      </c>
      <c r="G1687" t="s">
        <v>23</v>
      </c>
      <c r="H1687" s="1">
        <v>44590</v>
      </c>
      <c r="I1687" t="s">
        <v>34</v>
      </c>
      <c r="J1687">
        <v>55</v>
      </c>
      <c r="K1687">
        <v>15</v>
      </c>
      <c r="L1687">
        <v>293.55</v>
      </c>
      <c r="M1687">
        <v>26.08</v>
      </c>
      <c r="N1687" t="s">
        <v>48</v>
      </c>
      <c r="O1687">
        <v>4</v>
      </c>
      <c r="P1687" t="str" cm="1">
        <f t="array" ref="P1687">_xlfn.IFS(C1687&lt;25,"18-24", C1687&lt;=35,"25-35", C1687&lt;=50,"36-50",TRUE,"50+")</f>
        <v>25-35</v>
      </c>
      <c r="Q1687" t="str">
        <f t="shared" si="182"/>
        <v>new</v>
      </c>
      <c r="R1687" t="str">
        <f t="shared" si="183"/>
        <v>medium</v>
      </c>
      <c r="S1687" t="str">
        <f t="shared" si="184"/>
        <v>medium</v>
      </c>
      <c r="T1687" t="str">
        <f t="shared" si="185"/>
        <v>Jan</v>
      </c>
      <c r="U1687">
        <f t="shared" si="186"/>
        <v>2022</v>
      </c>
      <c r="V1687" t="str">
        <f t="shared" si="187"/>
        <v>10-15</v>
      </c>
      <c r="W1687" t="str">
        <f t="shared" si="188"/>
        <v>Slow</v>
      </c>
    </row>
    <row r="1688" spans="1:23" x14ac:dyDescent="0.3">
      <c r="A1688">
        <v>601687</v>
      </c>
      <c r="B1688">
        <v>21253</v>
      </c>
      <c r="C1688">
        <v>59</v>
      </c>
      <c r="D1688" t="s">
        <v>4</v>
      </c>
      <c r="E1688" t="s">
        <v>5</v>
      </c>
      <c r="F1688" t="s">
        <v>32</v>
      </c>
      <c r="G1688" t="s">
        <v>27</v>
      </c>
      <c r="H1688" s="1">
        <v>45317</v>
      </c>
      <c r="I1688" t="s">
        <v>33</v>
      </c>
      <c r="J1688">
        <v>71</v>
      </c>
      <c r="K1688">
        <v>5.6</v>
      </c>
      <c r="L1688">
        <v>166.28</v>
      </c>
      <c r="M1688">
        <v>74.680000000000007</v>
      </c>
      <c r="N1688" t="s">
        <v>50</v>
      </c>
      <c r="O1688">
        <v>2</v>
      </c>
      <c r="P1688" t="str" cm="1">
        <f t="array" ref="P1688">_xlfn.IFS(C1688&lt;25,"18-24", C1688&lt;=35,"25-35", C1688&lt;=50,"36-50",TRUE,"50+")</f>
        <v>50+</v>
      </c>
      <c r="Q1688" t="str">
        <f t="shared" si="182"/>
        <v>new</v>
      </c>
      <c r="R1688" t="str">
        <f t="shared" si="183"/>
        <v>low</v>
      </c>
      <c r="S1688" t="str">
        <f t="shared" si="184"/>
        <v>Low</v>
      </c>
      <c r="T1688" t="str">
        <f t="shared" si="185"/>
        <v>Jan</v>
      </c>
      <c r="U1688">
        <f t="shared" si="186"/>
        <v>2024</v>
      </c>
      <c r="V1688" t="str">
        <f t="shared" si="187"/>
        <v>5-10</v>
      </c>
      <c r="W1688" t="str">
        <f t="shared" si="188"/>
        <v>Slow</v>
      </c>
    </row>
    <row r="1689" spans="1:23" x14ac:dyDescent="0.3">
      <c r="A1689">
        <v>601688</v>
      </c>
      <c r="B1689">
        <v>74976</v>
      </c>
      <c r="C1689">
        <v>33</v>
      </c>
      <c r="D1689" t="s">
        <v>7</v>
      </c>
      <c r="E1689" t="s">
        <v>5</v>
      </c>
      <c r="F1689" t="s">
        <v>19</v>
      </c>
      <c r="G1689" t="s">
        <v>29</v>
      </c>
      <c r="H1689" s="1">
        <v>45540</v>
      </c>
      <c r="I1689" t="s">
        <v>33</v>
      </c>
      <c r="J1689">
        <v>71</v>
      </c>
      <c r="K1689">
        <v>12.4</v>
      </c>
      <c r="L1689">
        <v>1280.76</v>
      </c>
      <c r="M1689">
        <v>98.47</v>
      </c>
      <c r="N1689" t="s">
        <v>50</v>
      </c>
      <c r="O1689">
        <v>4</v>
      </c>
      <c r="P1689" t="str" cm="1">
        <f t="array" ref="P1689">_xlfn.IFS(C1689&lt;25,"18-24", C1689&lt;=35,"25-35", C1689&lt;=50,"36-50",TRUE,"50+")</f>
        <v>25-35</v>
      </c>
      <c r="Q1689" t="str">
        <f t="shared" si="182"/>
        <v>new</v>
      </c>
      <c r="R1689" t="str">
        <f t="shared" si="183"/>
        <v>high value</v>
      </c>
      <c r="S1689" t="str">
        <f t="shared" si="184"/>
        <v>medium</v>
      </c>
      <c r="T1689" t="str">
        <f t="shared" si="185"/>
        <v>Sep</v>
      </c>
      <c r="U1689">
        <f t="shared" si="186"/>
        <v>2024</v>
      </c>
      <c r="V1689" t="str">
        <f t="shared" si="187"/>
        <v>10-15</v>
      </c>
      <c r="W1689" t="str">
        <f t="shared" si="188"/>
        <v>Slow</v>
      </c>
    </row>
    <row r="1690" spans="1:23" x14ac:dyDescent="0.3">
      <c r="A1690">
        <v>601689</v>
      </c>
      <c r="B1690">
        <v>15279</v>
      </c>
      <c r="C1690">
        <v>61</v>
      </c>
      <c r="D1690" t="s">
        <v>7</v>
      </c>
      <c r="E1690" t="s">
        <v>16</v>
      </c>
      <c r="F1690" t="s">
        <v>24</v>
      </c>
      <c r="G1690" t="s">
        <v>31</v>
      </c>
      <c r="H1690" s="1">
        <v>44895</v>
      </c>
      <c r="I1690" t="s">
        <v>33</v>
      </c>
      <c r="J1690">
        <v>79</v>
      </c>
      <c r="K1690">
        <v>14.2</v>
      </c>
      <c r="L1690">
        <v>521.76</v>
      </c>
      <c r="M1690">
        <v>58.68</v>
      </c>
      <c r="N1690" t="s">
        <v>49</v>
      </c>
      <c r="O1690">
        <v>4</v>
      </c>
      <c r="P1690" t="str" cm="1">
        <f t="array" ref="P1690">_xlfn.IFS(C1690&lt;25,"18-24", C1690&lt;=35,"25-35", C1690&lt;=50,"36-50",TRUE,"50+")</f>
        <v>50+</v>
      </c>
      <c r="Q1690" t="str">
        <f t="shared" si="182"/>
        <v>new</v>
      </c>
      <c r="R1690" t="str">
        <f t="shared" si="183"/>
        <v>high value</v>
      </c>
      <c r="S1690" t="str">
        <f t="shared" si="184"/>
        <v>medium</v>
      </c>
      <c r="T1690" t="str">
        <f t="shared" si="185"/>
        <v>Nov</v>
      </c>
      <c r="U1690">
        <f t="shared" si="186"/>
        <v>2022</v>
      </c>
      <c r="V1690" t="str">
        <f t="shared" si="187"/>
        <v>10-15</v>
      </c>
      <c r="W1690" t="str">
        <f t="shared" si="188"/>
        <v>Slow</v>
      </c>
    </row>
    <row r="1691" spans="1:23" x14ac:dyDescent="0.3">
      <c r="A1691">
        <v>601690</v>
      </c>
      <c r="B1691">
        <v>17222</v>
      </c>
      <c r="C1691">
        <v>41</v>
      </c>
      <c r="D1691" t="s">
        <v>7</v>
      </c>
      <c r="E1691" t="s">
        <v>5</v>
      </c>
      <c r="F1691" t="s">
        <v>22</v>
      </c>
      <c r="G1691" t="s">
        <v>25</v>
      </c>
      <c r="H1691" s="1">
        <v>44699</v>
      </c>
      <c r="I1691" t="s">
        <v>33</v>
      </c>
      <c r="J1691">
        <v>45</v>
      </c>
      <c r="K1691">
        <v>13.9</v>
      </c>
      <c r="L1691">
        <v>662.18</v>
      </c>
      <c r="M1691">
        <v>83.62</v>
      </c>
      <c r="N1691" t="s">
        <v>50</v>
      </c>
      <c r="O1691">
        <v>2</v>
      </c>
      <c r="P1691" t="str" cm="1">
        <f t="array" ref="P1691">_xlfn.IFS(C1691&lt;25,"18-24", C1691&lt;=35,"25-35", C1691&lt;=50,"36-50",TRUE,"50+")</f>
        <v>36-50</v>
      </c>
      <c r="Q1691" t="str">
        <f t="shared" si="182"/>
        <v>new</v>
      </c>
      <c r="R1691" t="str">
        <f t="shared" si="183"/>
        <v>high value</v>
      </c>
      <c r="S1691" t="str">
        <f t="shared" si="184"/>
        <v>Low</v>
      </c>
      <c r="T1691" t="str">
        <f t="shared" si="185"/>
        <v>May</v>
      </c>
      <c r="U1691">
        <f t="shared" si="186"/>
        <v>2022</v>
      </c>
      <c r="V1691" t="str">
        <f t="shared" si="187"/>
        <v>10-15</v>
      </c>
      <c r="W1691" t="str">
        <f t="shared" si="188"/>
        <v>Medium</v>
      </c>
    </row>
    <row r="1692" spans="1:23" x14ac:dyDescent="0.3">
      <c r="A1692">
        <v>601691</v>
      </c>
      <c r="B1692">
        <v>17390</v>
      </c>
      <c r="C1692">
        <v>48</v>
      </c>
      <c r="D1692" t="s">
        <v>7</v>
      </c>
      <c r="E1692" t="s">
        <v>15</v>
      </c>
      <c r="F1692" t="s">
        <v>22</v>
      </c>
      <c r="G1692" t="s">
        <v>27</v>
      </c>
      <c r="H1692" s="1">
        <v>44984</v>
      </c>
      <c r="I1692" t="s">
        <v>33</v>
      </c>
      <c r="J1692">
        <v>51</v>
      </c>
      <c r="K1692">
        <v>6.6</v>
      </c>
      <c r="L1692">
        <v>915.16</v>
      </c>
      <c r="M1692">
        <v>118.65</v>
      </c>
      <c r="N1692" t="s">
        <v>49</v>
      </c>
      <c r="O1692">
        <v>2</v>
      </c>
      <c r="P1692" t="str" cm="1">
        <f t="array" ref="P1692">_xlfn.IFS(C1692&lt;25,"18-24", C1692&lt;=35,"25-35", C1692&lt;=50,"36-50",TRUE,"50+")</f>
        <v>36-50</v>
      </c>
      <c r="Q1692" t="str">
        <f t="shared" si="182"/>
        <v>repeat</v>
      </c>
      <c r="R1692" t="str">
        <f t="shared" si="183"/>
        <v>high value</v>
      </c>
      <c r="S1692" t="str">
        <f t="shared" si="184"/>
        <v>Low</v>
      </c>
      <c r="T1692" t="str">
        <f t="shared" si="185"/>
        <v>Feb</v>
      </c>
      <c r="U1692">
        <f t="shared" si="186"/>
        <v>2023</v>
      </c>
      <c r="V1692" t="str">
        <f t="shared" si="187"/>
        <v>5-10</v>
      </c>
      <c r="W1692" t="str">
        <f t="shared" si="188"/>
        <v>Slow</v>
      </c>
    </row>
    <row r="1693" spans="1:23" x14ac:dyDescent="0.3">
      <c r="A1693">
        <v>601692</v>
      </c>
      <c r="B1693">
        <v>58419</v>
      </c>
      <c r="C1693">
        <v>57</v>
      </c>
      <c r="D1693" t="s">
        <v>4</v>
      </c>
      <c r="E1693" t="s">
        <v>16</v>
      </c>
      <c r="F1693" t="s">
        <v>22</v>
      </c>
      <c r="G1693" t="s">
        <v>23</v>
      </c>
      <c r="H1693" s="1">
        <v>44869</v>
      </c>
      <c r="I1693" t="s">
        <v>34</v>
      </c>
      <c r="J1693">
        <v>41</v>
      </c>
      <c r="K1693">
        <v>6.7</v>
      </c>
      <c r="L1693">
        <v>218.64</v>
      </c>
      <c r="M1693">
        <v>44.6</v>
      </c>
      <c r="N1693" t="s">
        <v>50</v>
      </c>
      <c r="O1693">
        <v>3</v>
      </c>
      <c r="P1693" t="str" cm="1">
        <f t="array" ref="P1693">_xlfn.IFS(C1693&lt;25,"18-24", C1693&lt;=35,"25-35", C1693&lt;=50,"36-50",TRUE,"50+")</f>
        <v>50+</v>
      </c>
      <c r="Q1693" t="str">
        <f t="shared" si="182"/>
        <v>new</v>
      </c>
      <c r="R1693" t="str">
        <f t="shared" si="183"/>
        <v>low</v>
      </c>
      <c r="S1693" t="str">
        <f t="shared" si="184"/>
        <v>medium</v>
      </c>
      <c r="T1693" t="str">
        <f t="shared" si="185"/>
        <v>Nov</v>
      </c>
      <c r="U1693">
        <f t="shared" si="186"/>
        <v>2022</v>
      </c>
      <c r="V1693" t="str">
        <f t="shared" si="187"/>
        <v>5-10</v>
      </c>
      <c r="W1693" t="str">
        <f t="shared" si="188"/>
        <v>Medium</v>
      </c>
    </row>
    <row r="1694" spans="1:23" x14ac:dyDescent="0.3">
      <c r="A1694">
        <v>601693</v>
      </c>
      <c r="B1694">
        <v>89489</v>
      </c>
      <c r="C1694">
        <v>28</v>
      </c>
      <c r="D1694" t="s">
        <v>4</v>
      </c>
      <c r="E1694" t="s">
        <v>8</v>
      </c>
      <c r="F1694" t="s">
        <v>19</v>
      </c>
      <c r="G1694" t="s">
        <v>23</v>
      </c>
      <c r="H1694" s="1">
        <v>45001</v>
      </c>
      <c r="I1694" t="s">
        <v>34</v>
      </c>
      <c r="J1694">
        <v>29</v>
      </c>
      <c r="K1694">
        <v>6.3</v>
      </c>
      <c r="L1694">
        <v>210.38</v>
      </c>
      <c r="M1694">
        <v>22.21</v>
      </c>
      <c r="N1694" t="s">
        <v>48</v>
      </c>
      <c r="O1694">
        <v>2</v>
      </c>
      <c r="P1694" t="str" cm="1">
        <f t="array" ref="P1694">_xlfn.IFS(C1694&lt;25,"18-24", C1694&lt;=35,"25-35", C1694&lt;=50,"36-50",TRUE,"50+")</f>
        <v>25-35</v>
      </c>
      <c r="Q1694" t="str">
        <f t="shared" si="182"/>
        <v>new</v>
      </c>
      <c r="R1694" t="str">
        <f t="shared" si="183"/>
        <v>low</v>
      </c>
      <c r="S1694" t="str">
        <f t="shared" si="184"/>
        <v>Low</v>
      </c>
      <c r="T1694" t="str">
        <f t="shared" si="185"/>
        <v>Mar</v>
      </c>
      <c r="U1694">
        <f t="shared" si="186"/>
        <v>2023</v>
      </c>
      <c r="V1694" t="str">
        <f t="shared" si="187"/>
        <v>5-10</v>
      </c>
      <c r="W1694" t="str">
        <f t="shared" si="188"/>
        <v>Fast</v>
      </c>
    </row>
    <row r="1695" spans="1:23" x14ac:dyDescent="0.3">
      <c r="A1695">
        <v>601694</v>
      </c>
      <c r="B1695">
        <v>10772</v>
      </c>
      <c r="C1695">
        <v>60</v>
      </c>
      <c r="D1695" t="s">
        <v>7</v>
      </c>
      <c r="E1695" t="s">
        <v>15</v>
      </c>
      <c r="F1695" t="s">
        <v>26</v>
      </c>
      <c r="G1695" t="s">
        <v>23</v>
      </c>
      <c r="H1695" s="1">
        <v>45018</v>
      </c>
      <c r="I1695" t="s">
        <v>34</v>
      </c>
      <c r="J1695">
        <v>58</v>
      </c>
      <c r="K1695">
        <v>13.1</v>
      </c>
      <c r="L1695">
        <v>1369.97</v>
      </c>
      <c r="M1695">
        <v>87.96</v>
      </c>
      <c r="N1695" t="s">
        <v>50</v>
      </c>
      <c r="O1695">
        <v>3</v>
      </c>
      <c r="P1695" t="str" cm="1">
        <f t="array" ref="P1695">_xlfn.IFS(C1695&lt;25,"18-24", C1695&lt;=35,"25-35", C1695&lt;=50,"36-50",TRUE,"50+")</f>
        <v>50+</v>
      </c>
      <c r="Q1695" t="str">
        <f t="shared" si="182"/>
        <v>new</v>
      </c>
      <c r="R1695" t="str">
        <f t="shared" si="183"/>
        <v>high value</v>
      </c>
      <c r="S1695" t="str">
        <f t="shared" si="184"/>
        <v>medium</v>
      </c>
      <c r="T1695" t="str">
        <f t="shared" si="185"/>
        <v>Apr</v>
      </c>
      <c r="U1695">
        <f t="shared" si="186"/>
        <v>2023</v>
      </c>
      <c r="V1695" t="str">
        <f t="shared" si="187"/>
        <v>10-15</v>
      </c>
      <c r="W1695" t="str">
        <f t="shared" si="188"/>
        <v>Slow</v>
      </c>
    </row>
    <row r="1696" spans="1:23" x14ac:dyDescent="0.3">
      <c r="A1696">
        <v>601695</v>
      </c>
      <c r="B1696">
        <v>18677</v>
      </c>
      <c r="C1696">
        <v>48</v>
      </c>
      <c r="D1696" t="s">
        <v>4</v>
      </c>
      <c r="E1696" t="s">
        <v>16</v>
      </c>
      <c r="F1696" t="s">
        <v>24</v>
      </c>
      <c r="G1696" t="s">
        <v>31</v>
      </c>
      <c r="H1696" s="1">
        <v>45557</v>
      </c>
      <c r="I1696" t="s">
        <v>33</v>
      </c>
      <c r="J1696">
        <v>80</v>
      </c>
      <c r="K1696">
        <v>14.1</v>
      </c>
      <c r="L1696">
        <v>1314.41</v>
      </c>
      <c r="M1696">
        <v>57.84</v>
      </c>
      <c r="N1696" t="s">
        <v>48</v>
      </c>
      <c r="O1696">
        <v>2</v>
      </c>
      <c r="P1696" t="str" cm="1">
        <f t="array" ref="P1696">_xlfn.IFS(C1696&lt;25,"18-24", C1696&lt;=35,"25-35", C1696&lt;=50,"36-50",TRUE,"50+")</f>
        <v>36-50</v>
      </c>
      <c r="Q1696" t="str">
        <f t="shared" si="182"/>
        <v>new</v>
      </c>
      <c r="R1696" t="str">
        <f t="shared" si="183"/>
        <v>high value</v>
      </c>
      <c r="S1696" t="str">
        <f t="shared" si="184"/>
        <v>Low</v>
      </c>
      <c r="T1696" t="str">
        <f t="shared" si="185"/>
        <v>Sep</v>
      </c>
      <c r="U1696">
        <f t="shared" si="186"/>
        <v>2024</v>
      </c>
      <c r="V1696" t="str">
        <f t="shared" si="187"/>
        <v>10-15</v>
      </c>
      <c r="W1696" t="str">
        <f t="shared" si="188"/>
        <v>Slow</v>
      </c>
    </row>
    <row r="1697" spans="1:23" x14ac:dyDescent="0.3">
      <c r="A1697">
        <v>601696</v>
      </c>
      <c r="B1697">
        <v>89028</v>
      </c>
      <c r="C1697">
        <v>54</v>
      </c>
      <c r="D1697" t="s">
        <v>4</v>
      </c>
      <c r="E1697" t="s">
        <v>15</v>
      </c>
      <c r="F1697" t="s">
        <v>18</v>
      </c>
      <c r="G1697" t="s">
        <v>29</v>
      </c>
      <c r="H1697" s="1">
        <v>44989</v>
      </c>
      <c r="I1697" t="s">
        <v>34</v>
      </c>
      <c r="J1697">
        <v>51</v>
      </c>
      <c r="K1697">
        <v>8.1999999999999993</v>
      </c>
      <c r="L1697">
        <v>220.48</v>
      </c>
      <c r="M1697">
        <v>39.68</v>
      </c>
      <c r="N1697" t="s">
        <v>47</v>
      </c>
      <c r="O1697">
        <v>2</v>
      </c>
      <c r="P1697" t="str" cm="1">
        <f t="array" ref="P1697">_xlfn.IFS(C1697&lt;25,"18-24", C1697&lt;=35,"25-35", C1697&lt;=50,"36-50",TRUE,"50+")</f>
        <v>50+</v>
      </c>
      <c r="Q1697" t="str">
        <f t="shared" si="182"/>
        <v>new</v>
      </c>
      <c r="R1697" t="str">
        <f t="shared" si="183"/>
        <v>low</v>
      </c>
      <c r="S1697" t="str">
        <f t="shared" si="184"/>
        <v>Low</v>
      </c>
      <c r="T1697" t="str">
        <f t="shared" si="185"/>
        <v>Mar</v>
      </c>
      <c r="U1697">
        <f t="shared" si="186"/>
        <v>2023</v>
      </c>
      <c r="V1697" t="str">
        <f t="shared" si="187"/>
        <v>5-10</v>
      </c>
      <c r="W1697" t="str">
        <f t="shared" si="188"/>
        <v>Slow</v>
      </c>
    </row>
    <row r="1698" spans="1:23" x14ac:dyDescent="0.3">
      <c r="A1698">
        <v>601697</v>
      </c>
      <c r="B1698">
        <v>12124</v>
      </c>
      <c r="C1698">
        <v>22</v>
      </c>
      <c r="D1698" t="s">
        <v>7</v>
      </c>
      <c r="E1698" t="s">
        <v>5</v>
      </c>
      <c r="F1698" t="s">
        <v>22</v>
      </c>
      <c r="G1698" t="s">
        <v>29</v>
      </c>
      <c r="H1698" s="1">
        <v>45604</v>
      </c>
      <c r="I1698" t="s">
        <v>33</v>
      </c>
      <c r="J1698">
        <v>38</v>
      </c>
      <c r="K1698">
        <v>12.2</v>
      </c>
      <c r="L1698">
        <v>445.19</v>
      </c>
      <c r="M1698">
        <v>117.19</v>
      </c>
      <c r="N1698" t="s">
        <v>48</v>
      </c>
      <c r="O1698">
        <v>1</v>
      </c>
      <c r="P1698" t="str" cm="1">
        <f t="array" ref="P1698">_xlfn.IFS(C1698&lt;25,"18-24", C1698&lt;=35,"25-35", C1698&lt;=50,"36-50",TRUE,"50+")</f>
        <v>18-24</v>
      </c>
      <c r="Q1698" t="str">
        <f t="shared" si="182"/>
        <v>new</v>
      </c>
      <c r="R1698" t="str">
        <f t="shared" si="183"/>
        <v>medium</v>
      </c>
      <c r="S1698" t="str">
        <f t="shared" si="184"/>
        <v>Low</v>
      </c>
      <c r="T1698" t="str">
        <f t="shared" si="185"/>
        <v>Nov</v>
      </c>
      <c r="U1698">
        <f t="shared" si="186"/>
        <v>2024</v>
      </c>
      <c r="V1698" t="str">
        <f t="shared" si="187"/>
        <v>10-15</v>
      </c>
      <c r="W1698" t="str">
        <f t="shared" si="188"/>
        <v>Medium</v>
      </c>
    </row>
    <row r="1699" spans="1:23" x14ac:dyDescent="0.3">
      <c r="A1699">
        <v>601698</v>
      </c>
      <c r="B1699">
        <v>55540</v>
      </c>
      <c r="C1699">
        <v>60</v>
      </c>
      <c r="D1699" t="s">
        <v>7</v>
      </c>
      <c r="E1699" t="s">
        <v>8</v>
      </c>
      <c r="F1699" t="s">
        <v>24</v>
      </c>
      <c r="G1699" t="s">
        <v>25</v>
      </c>
      <c r="H1699" s="1">
        <v>45480</v>
      </c>
      <c r="I1699" t="s">
        <v>34</v>
      </c>
      <c r="J1699">
        <v>65</v>
      </c>
      <c r="K1699">
        <v>3.4</v>
      </c>
      <c r="L1699">
        <v>837.9</v>
      </c>
      <c r="M1699">
        <v>37.21</v>
      </c>
      <c r="N1699" t="s">
        <v>47</v>
      </c>
      <c r="O1699">
        <v>1</v>
      </c>
      <c r="P1699" t="str" cm="1">
        <f t="array" ref="P1699">_xlfn.IFS(C1699&lt;25,"18-24", C1699&lt;=35,"25-35", C1699&lt;=50,"36-50",TRUE,"50+")</f>
        <v>50+</v>
      </c>
      <c r="Q1699" t="str">
        <f t="shared" si="182"/>
        <v>new</v>
      </c>
      <c r="R1699" t="str">
        <f t="shared" si="183"/>
        <v>high value</v>
      </c>
      <c r="S1699" t="str">
        <f t="shared" si="184"/>
        <v>Low</v>
      </c>
      <c r="T1699" t="str">
        <f t="shared" si="185"/>
        <v>Jul</v>
      </c>
      <c r="U1699">
        <f t="shared" si="186"/>
        <v>2024</v>
      </c>
      <c r="V1699" t="str">
        <f t="shared" si="187"/>
        <v>0-5</v>
      </c>
      <c r="W1699" t="str">
        <f t="shared" si="188"/>
        <v>Slow</v>
      </c>
    </row>
    <row r="1700" spans="1:23" x14ac:dyDescent="0.3">
      <c r="A1700">
        <v>601699</v>
      </c>
      <c r="B1700">
        <v>95789</v>
      </c>
      <c r="C1700">
        <v>44</v>
      </c>
      <c r="D1700" t="s">
        <v>4</v>
      </c>
      <c r="E1700" t="s">
        <v>8</v>
      </c>
      <c r="F1700" t="s">
        <v>26</v>
      </c>
      <c r="G1700" t="s">
        <v>29</v>
      </c>
      <c r="H1700" s="1">
        <v>45045</v>
      </c>
      <c r="I1700" t="s">
        <v>34</v>
      </c>
      <c r="J1700">
        <v>55</v>
      </c>
      <c r="K1700">
        <v>6.5</v>
      </c>
      <c r="L1700">
        <v>363.64</v>
      </c>
      <c r="M1700">
        <v>42.03</v>
      </c>
      <c r="N1700" t="s">
        <v>49</v>
      </c>
      <c r="O1700">
        <v>4</v>
      </c>
      <c r="P1700" t="str" cm="1">
        <f t="array" ref="P1700">_xlfn.IFS(C1700&lt;25,"18-24", C1700&lt;=35,"25-35", C1700&lt;=50,"36-50",TRUE,"50+")</f>
        <v>36-50</v>
      </c>
      <c r="Q1700" t="str">
        <f t="shared" si="182"/>
        <v>new</v>
      </c>
      <c r="R1700" t="str">
        <f t="shared" si="183"/>
        <v>medium</v>
      </c>
      <c r="S1700" t="str">
        <f t="shared" si="184"/>
        <v>medium</v>
      </c>
      <c r="T1700" t="str">
        <f t="shared" si="185"/>
        <v>Apr</v>
      </c>
      <c r="U1700">
        <f t="shared" si="186"/>
        <v>2023</v>
      </c>
      <c r="V1700" t="str">
        <f t="shared" si="187"/>
        <v>5-10</v>
      </c>
      <c r="W1700" t="str">
        <f t="shared" si="188"/>
        <v>Slow</v>
      </c>
    </row>
    <row r="1701" spans="1:23" x14ac:dyDescent="0.3">
      <c r="A1701">
        <v>601700</v>
      </c>
      <c r="B1701">
        <v>41606</v>
      </c>
      <c r="C1701">
        <v>43</v>
      </c>
      <c r="D1701" t="s">
        <v>7</v>
      </c>
      <c r="E1701" t="s">
        <v>16</v>
      </c>
      <c r="F1701" t="s">
        <v>18</v>
      </c>
      <c r="G1701" t="s">
        <v>21</v>
      </c>
      <c r="H1701" s="1">
        <v>45576</v>
      </c>
      <c r="I1701" t="s">
        <v>33</v>
      </c>
      <c r="J1701">
        <v>35</v>
      </c>
      <c r="K1701">
        <v>4.4000000000000004</v>
      </c>
      <c r="L1701">
        <v>1230.55</v>
      </c>
      <c r="M1701">
        <v>93.59</v>
      </c>
      <c r="N1701" t="s">
        <v>48</v>
      </c>
      <c r="O1701">
        <v>4</v>
      </c>
      <c r="P1701" t="str" cm="1">
        <f t="array" ref="P1701">_xlfn.IFS(C1701&lt;25,"18-24", C1701&lt;=35,"25-35", C1701&lt;=50,"36-50",TRUE,"50+")</f>
        <v>36-50</v>
      </c>
      <c r="Q1701" t="str">
        <f t="shared" si="182"/>
        <v>new</v>
      </c>
      <c r="R1701" t="str">
        <f t="shared" si="183"/>
        <v>high value</v>
      </c>
      <c r="S1701" t="str">
        <f t="shared" si="184"/>
        <v>medium</v>
      </c>
      <c r="T1701" t="str">
        <f t="shared" si="185"/>
        <v>Oct</v>
      </c>
      <c r="U1701">
        <f t="shared" si="186"/>
        <v>2024</v>
      </c>
      <c r="V1701" t="str">
        <f t="shared" si="187"/>
        <v>0-5</v>
      </c>
      <c r="W1701" t="str">
        <f t="shared" si="188"/>
        <v>Medium</v>
      </c>
    </row>
    <row r="1702" spans="1:23" x14ac:dyDescent="0.3">
      <c r="A1702">
        <v>601701</v>
      </c>
      <c r="B1702">
        <v>30287</v>
      </c>
      <c r="C1702">
        <v>44</v>
      </c>
      <c r="D1702" t="s">
        <v>7</v>
      </c>
      <c r="E1702" t="s">
        <v>15</v>
      </c>
      <c r="F1702" t="s">
        <v>24</v>
      </c>
      <c r="G1702" t="s">
        <v>23</v>
      </c>
      <c r="H1702" s="1">
        <v>45015</v>
      </c>
      <c r="I1702" t="s">
        <v>34</v>
      </c>
      <c r="J1702">
        <v>60</v>
      </c>
      <c r="K1702">
        <v>13</v>
      </c>
      <c r="L1702">
        <v>1157.45</v>
      </c>
      <c r="M1702">
        <v>79.56</v>
      </c>
      <c r="N1702" t="s">
        <v>49</v>
      </c>
      <c r="O1702">
        <v>3</v>
      </c>
      <c r="P1702" t="str" cm="1">
        <f t="array" ref="P1702">_xlfn.IFS(C1702&lt;25,"18-24", C1702&lt;=35,"25-35", C1702&lt;=50,"36-50",TRUE,"50+")</f>
        <v>36-50</v>
      </c>
      <c r="Q1702" t="str">
        <f t="shared" si="182"/>
        <v>repeat</v>
      </c>
      <c r="R1702" t="str">
        <f t="shared" si="183"/>
        <v>high value</v>
      </c>
      <c r="S1702" t="str">
        <f t="shared" si="184"/>
        <v>medium</v>
      </c>
      <c r="T1702" t="str">
        <f t="shared" si="185"/>
        <v>Mar</v>
      </c>
      <c r="U1702">
        <f t="shared" si="186"/>
        <v>2023</v>
      </c>
      <c r="V1702" t="str">
        <f t="shared" si="187"/>
        <v>10-15</v>
      </c>
      <c r="W1702" t="str">
        <f t="shared" si="188"/>
        <v>Slow</v>
      </c>
    </row>
    <row r="1703" spans="1:23" x14ac:dyDescent="0.3">
      <c r="A1703">
        <v>601702</v>
      </c>
      <c r="B1703">
        <v>67834</v>
      </c>
      <c r="C1703">
        <v>55</v>
      </c>
      <c r="D1703" t="s">
        <v>4</v>
      </c>
      <c r="E1703" t="s">
        <v>16</v>
      </c>
      <c r="F1703" t="s">
        <v>18</v>
      </c>
      <c r="G1703" t="s">
        <v>31</v>
      </c>
      <c r="H1703" s="1">
        <v>44724</v>
      </c>
      <c r="I1703" t="s">
        <v>34</v>
      </c>
      <c r="J1703">
        <v>28</v>
      </c>
      <c r="K1703">
        <v>2</v>
      </c>
      <c r="L1703">
        <v>206.14</v>
      </c>
      <c r="M1703">
        <v>63.76</v>
      </c>
      <c r="N1703" t="s">
        <v>48</v>
      </c>
      <c r="O1703">
        <v>2</v>
      </c>
      <c r="P1703" t="str" cm="1">
        <f t="array" ref="P1703">_xlfn.IFS(C1703&lt;25,"18-24", C1703&lt;=35,"25-35", C1703&lt;=50,"36-50",TRUE,"50+")</f>
        <v>50+</v>
      </c>
      <c r="Q1703" t="str">
        <f t="shared" si="182"/>
        <v>new</v>
      </c>
      <c r="R1703" t="str">
        <f t="shared" si="183"/>
        <v>low</v>
      </c>
      <c r="S1703" t="str">
        <f t="shared" si="184"/>
        <v>Low</v>
      </c>
      <c r="T1703" t="str">
        <f t="shared" si="185"/>
        <v>Jun</v>
      </c>
      <c r="U1703">
        <f t="shared" si="186"/>
        <v>2022</v>
      </c>
      <c r="V1703" t="str">
        <f t="shared" si="187"/>
        <v>0-5</v>
      </c>
      <c r="W1703" t="str">
        <f t="shared" si="188"/>
        <v>Fast</v>
      </c>
    </row>
    <row r="1704" spans="1:23" x14ac:dyDescent="0.3">
      <c r="A1704">
        <v>601703</v>
      </c>
      <c r="B1704">
        <v>58684</v>
      </c>
      <c r="C1704">
        <v>48</v>
      </c>
      <c r="D1704" t="s">
        <v>7</v>
      </c>
      <c r="E1704" t="s">
        <v>13</v>
      </c>
      <c r="F1704" t="s">
        <v>26</v>
      </c>
      <c r="G1704" t="s">
        <v>27</v>
      </c>
      <c r="H1704" s="1">
        <v>45494</v>
      </c>
      <c r="I1704" t="s">
        <v>33</v>
      </c>
      <c r="J1704">
        <v>62</v>
      </c>
      <c r="K1704">
        <v>5.0999999999999996</v>
      </c>
      <c r="L1704">
        <v>393.08</v>
      </c>
      <c r="M1704">
        <v>94.77</v>
      </c>
      <c r="N1704" t="s">
        <v>49</v>
      </c>
      <c r="O1704">
        <v>3</v>
      </c>
      <c r="P1704" t="str" cm="1">
        <f t="array" ref="P1704">_xlfn.IFS(C1704&lt;25,"18-24", C1704&lt;=35,"25-35", C1704&lt;=50,"36-50",TRUE,"50+")</f>
        <v>36-50</v>
      </c>
      <c r="Q1704" t="str">
        <f t="shared" si="182"/>
        <v>new</v>
      </c>
      <c r="R1704" t="str">
        <f t="shared" si="183"/>
        <v>medium</v>
      </c>
      <c r="S1704" t="str">
        <f t="shared" si="184"/>
        <v>medium</v>
      </c>
      <c r="T1704" t="str">
        <f t="shared" si="185"/>
        <v>Jul</v>
      </c>
      <c r="U1704">
        <f t="shared" si="186"/>
        <v>2024</v>
      </c>
      <c r="V1704" t="str">
        <f t="shared" si="187"/>
        <v>5-10</v>
      </c>
      <c r="W1704" t="str">
        <f t="shared" si="188"/>
        <v>Slow</v>
      </c>
    </row>
    <row r="1705" spans="1:23" x14ac:dyDescent="0.3">
      <c r="A1705">
        <v>601704</v>
      </c>
      <c r="B1705">
        <v>25839</v>
      </c>
      <c r="C1705">
        <v>22</v>
      </c>
      <c r="D1705" t="s">
        <v>4</v>
      </c>
      <c r="E1705" t="s">
        <v>13</v>
      </c>
      <c r="F1705" t="s">
        <v>32</v>
      </c>
      <c r="G1705" t="s">
        <v>29</v>
      </c>
      <c r="H1705" s="1">
        <v>44804</v>
      </c>
      <c r="I1705" t="s">
        <v>34</v>
      </c>
      <c r="J1705">
        <v>72</v>
      </c>
      <c r="K1705">
        <v>12.7</v>
      </c>
      <c r="L1705">
        <v>1170.1099999999999</v>
      </c>
      <c r="M1705">
        <v>86.47</v>
      </c>
      <c r="N1705" t="s">
        <v>47</v>
      </c>
      <c r="O1705">
        <v>4</v>
      </c>
      <c r="P1705" t="str" cm="1">
        <f t="array" ref="P1705">_xlfn.IFS(C1705&lt;25,"18-24", C1705&lt;=35,"25-35", C1705&lt;=50,"36-50",TRUE,"50+")</f>
        <v>18-24</v>
      </c>
      <c r="Q1705" t="str">
        <f t="shared" si="182"/>
        <v>new</v>
      </c>
      <c r="R1705" t="str">
        <f t="shared" si="183"/>
        <v>high value</v>
      </c>
      <c r="S1705" t="str">
        <f t="shared" si="184"/>
        <v>medium</v>
      </c>
      <c r="T1705" t="str">
        <f t="shared" si="185"/>
        <v>Aug</v>
      </c>
      <c r="U1705">
        <f t="shared" si="186"/>
        <v>2022</v>
      </c>
      <c r="V1705" t="str">
        <f t="shared" si="187"/>
        <v>10-15</v>
      </c>
      <c r="W1705" t="str">
        <f t="shared" si="188"/>
        <v>Slow</v>
      </c>
    </row>
    <row r="1706" spans="1:23" x14ac:dyDescent="0.3">
      <c r="A1706">
        <v>601705</v>
      </c>
      <c r="B1706">
        <v>70737</v>
      </c>
      <c r="C1706">
        <v>33</v>
      </c>
      <c r="D1706" t="s">
        <v>4</v>
      </c>
      <c r="E1706" t="s">
        <v>15</v>
      </c>
      <c r="F1706" t="s">
        <v>28</v>
      </c>
      <c r="G1706" t="s">
        <v>21</v>
      </c>
      <c r="H1706" s="1">
        <v>45324</v>
      </c>
      <c r="I1706" t="s">
        <v>34</v>
      </c>
      <c r="J1706">
        <v>32</v>
      </c>
      <c r="K1706">
        <v>5.3</v>
      </c>
      <c r="L1706">
        <v>419.55</v>
      </c>
      <c r="M1706">
        <v>30.92</v>
      </c>
      <c r="N1706" t="s">
        <v>50</v>
      </c>
      <c r="O1706">
        <v>3</v>
      </c>
      <c r="P1706" t="str" cm="1">
        <f t="array" ref="P1706">_xlfn.IFS(C1706&lt;25,"18-24", C1706&lt;=35,"25-35", C1706&lt;=50,"36-50",TRUE,"50+")</f>
        <v>25-35</v>
      </c>
      <c r="Q1706" t="str">
        <f t="shared" si="182"/>
        <v>new</v>
      </c>
      <c r="R1706" t="str">
        <f t="shared" si="183"/>
        <v>medium</v>
      </c>
      <c r="S1706" t="str">
        <f t="shared" si="184"/>
        <v>medium</v>
      </c>
      <c r="T1706" t="str">
        <f t="shared" si="185"/>
        <v>Feb</v>
      </c>
      <c r="U1706">
        <f t="shared" si="186"/>
        <v>2024</v>
      </c>
      <c r="V1706" t="str">
        <f t="shared" si="187"/>
        <v>5-10</v>
      </c>
      <c r="W1706" t="str">
        <f t="shared" si="188"/>
        <v>Medium</v>
      </c>
    </row>
    <row r="1707" spans="1:23" x14ac:dyDescent="0.3">
      <c r="A1707">
        <v>601706</v>
      </c>
      <c r="B1707">
        <v>30412</v>
      </c>
      <c r="C1707">
        <v>33</v>
      </c>
      <c r="D1707" t="s">
        <v>4</v>
      </c>
      <c r="E1707" t="s">
        <v>5</v>
      </c>
      <c r="F1707" t="s">
        <v>28</v>
      </c>
      <c r="G1707" t="s">
        <v>21</v>
      </c>
      <c r="H1707" s="1">
        <v>45608</v>
      </c>
      <c r="I1707" t="s">
        <v>34</v>
      </c>
      <c r="J1707">
        <v>66</v>
      </c>
      <c r="K1707">
        <v>9.6</v>
      </c>
      <c r="L1707">
        <v>749.57</v>
      </c>
      <c r="M1707">
        <v>48.5</v>
      </c>
      <c r="N1707" t="s">
        <v>48</v>
      </c>
      <c r="O1707">
        <v>3</v>
      </c>
      <c r="P1707" t="str" cm="1">
        <f t="array" ref="P1707">_xlfn.IFS(C1707&lt;25,"18-24", C1707&lt;=35,"25-35", C1707&lt;=50,"36-50",TRUE,"50+")</f>
        <v>25-35</v>
      </c>
      <c r="Q1707" t="str">
        <f t="shared" si="182"/>
        <v>new</v>
      </c>
      <c r="R1707" t="str">
        <f t="shared" si="183"/>
        <v>high value</v>
      </c>
      <c r="S1707" t="str">
        <f t="shared" si="184"/>
        <v>medium</v>
      </c>
      <c r="T1707" t="str">
        <f t="shared" si="185"/>
        <v>Nov</v>
      </c>
      <c r="U1707">
        <f t="shared" si="186"/>
        <v>2024</v>
      </c>
      <c r="V1707" t="str">
        <f t="shared" si="187"/>
        <v>5-10</v>
      </c>
      <c r="W1707" t="str">
        <f t="shared" si="188"/>
        <v>Slow</v>
      </c>
    </row>
    <row r="1708" spans="1:23" x14ac:dyDescent="0.3">
      <c r="A1708">
        <v>601707</v>
      </c>
      <c r="B1708">
        <v>49908</v>
      </c>
      <c r="C1708">
        <v>25</v>
      </c>
      <c r="D1708" t="s">
        <v>4</v>
      </c>
      <c r="E1708" t="s">
        <v>16</v>
      </c>
      <c r="F1708" t="s">
        <v>24</v>
      </c>
      <c r="G1708" t="s">
        <v>21</v>
      </c>
      <c r="H1708" s="1">
        <v>45528</v>
      </c>
      <c r="I1708" t="s">
        <v>34</v>
      </c>
      <c r="J1708">
        <v>61</v>
      </c>
      <c r="K1708">
        <v>13.2</v>
      </c>
      <c r="L1708">
        <v>513.28</v>
      </c>
      <c r="M1708">
        <v>45.43</v>
      </c>
      <c r="N1708" t="s">
        <v>49</v>
      </c>
      <c r="O1708">
        <v>2</v>
      </c>
      <c r="P1708" t="str" cm="1">
        <f t="array" ref="P1708">_xlfn.IFS(C1708&lt;25,"18-24", C1708&lt;=35,"25-35", C1708&lt;=50,"36-50",TRUE,"50+")</f>
        <v>25-35</v>
      </c>
      <c r="Q1708" t="str">
        <f t="shared" si="182"/>
        <v>new</v>
      </c>
      <c r="R1708" t="str">
        <f t="shared" si="183"/>
        <v>high value</v>
      </c>
      <c r="S1708" t="str">
        <f t="shared" si="184"/>
        <v>Low</v>
      </c>
      <c r="T1708" t="str">
        <f t="shared" si="185"/>
        <v>Aug</v>
      </c>
      <c r="U1708">
        <f t="shared" si="186"/>
        <v>2024</v>
      </c>
      <c r="V1708" t="str">
        <f t="shared" si="187"/>
        <v>10-15</v>
      </c>
      <c r="W1708" t="str">
        <f t="shared" si="188"/>
        <v>Slow</v>
      </c>
    </row>
    <row r="1709" spans="1:23" x14ac:dyDescent="0.3">
      <c r="A1709">
        <v>601708</v>
      </c>
      <c r="B1709">
        <v>87174</v>
      </c>
      <c r="C1709">
        <v>41</v>
      </c>
      <c r="D1709" t="s">
        <v>4</v>
      </c>
      <c r="E1709" t="s">
        <v>5</v>
      </c>
      <c r="F1709" t="s">
        <v>22</v>
      </c>
      <c r="G1709" t="s">
        <v>29</v>
      </c>
      <c r="H1709" s="1">
        <v>45481</v>
      </c>
      <c r="I1709" t="s">
        <v>33</v>
      </c>
      <c r="J1709">
        <v>85</v>
      </c>
      <c r="K1709">
        <v>6.4</v>
      </c>
      <c r="L1709">
        <v>222.6</v>
      </c>
      <c r="M1709">
        <v>50.46</v>
      </c>
      <c r="N1709" t="s">
        <v>48</v>
      </c>
      <c r="O1709">
        <v>2</v>
      </c>
      <c r="P1709" t="str" cm="1">
        <f t="array" ref="P1709">_xlfn.IFS(C1709&lt;25,"18-24", C1709&lt;=35,"25-35", C1709&lt;=50,"36-50",TRUE,"50+")</f>
        <v>36-50</v>
      </c>
      <c r="Q1709" t="str">
        <f t="shared" si="182"/>
        <v>new</v>
      </c>
      <c r="R1709" t="str">
        <f t="shared" si="183"/>
        <v>low</v>
      </c>
      <c r="S1709" t="str">
        <f t="shared" si="184"/>
        <v>Low</v>
      </c>
      <c r="T1709" t="str">
        <f t="shared" si="185"/>
        <v>Jul</v>
      </c>
      <c r="U1709">
        <f t="shared" si="186"/>
        <v>2024</v>
      </c>
      <c r="V1709" t="str">
        <f t="shared" si="187"/>
        <v>5-10</v>
      </c>
      <c r="W1709" t="str">
        <f t="shared" si="188"/>
        <v>Slow</v>
      </c>
    </row>
    <row r="1710" spans="1:23" x14ac:dyDescent="0.3">
      <c r="A1710">
        <v>601709</v>
      </c>
      <c r="B1710">
        <v>69141</v>
      </c>
      <c r="C1710">
        <v>53</v>
      </c>
      <c r="D1710" t="s">
        <v>4</v>
      </c>
      <c r="E1710" t="s">
        <v>11</v>
      </c>
      <c r="F1710" t="s">
        <v>30</v>
      </c>
      <c r="G1710" t="s">
        <v>29</v>
      </c>
      <c r="H1710" s="1">
        <v>45204</v>
      </c>
      <c r="I1710" t="s">
        <v>34</v>
      </c>
      <c r="J1710">
        <v>46</v>
      </c>
      <c r="K1710">
        <v>8.8000000000000007</v>
      </c>
      <c r="L1710">
        <v>1159.42</v>
      </c>
      <c r="M1710">
        <v>66.64</v>
      </c>
      <c r="N1710" t="s">
        <v>47</v>
      </c>
      <c r="O1710">
        <v>4</v>
      </c>
      <c r="P1710" t="str" cm="1">
        <f t="array" ref="P1710">_xlfn.IFS(C1710&lt;25,"18-24", C1710&lt;=35,"25-35", C1710&lt;=50,"36-50",TRUE,"50+")</f>
        <v>50+</v>
      </c>
      <c r="Q1710" t="str">
        <f t="shared" si="182"/>
        <v>new</v>
      </c>
      <c r="R1710" t="str">
        <f t="shared" si="183"/>
        <v>high value</v>
      </c>
      <c r="S1710" t="str">
        <f t="shared" si="184"/>
        <v>medium</v>
      </c>
      <c r="T1710" t="str">
        <f t="shared" si="185"/>
        <v>Oct</v>
      </c>
      <c r="U1710">
        <f t="shared" si="186"/>
        <v>2023</v>
      </c>
      <c r="V1710" t="str">
        <f t="shared" si="187"/>
        <v>5-10</v>
      </c>
      <c r="W1710" t="str">
        <f t="shared" si="188"/>
        <v>Slow</v>
      </c>
    </row>
    <row r="1711" spans="1:23" x14ac:dyDescent="0.3">
      <c r="A1711">
        <v>601710</v>
      </c>
      <c r="B1711">
        <v>97380</v>
      </c>
      <c r="C1711">
        <v>48</v>
      </c>
      <c r="D1711" t="s">
        <v>7</v>
      </c>
      <c r="E1711" t="s">
        <v>5</v>
      </c>
      <c r="F1711" t="s">
        <v>18</v>
      </c>
      <c r="G1711" t="s">
        <v>29</v>
      </c>
      <c r="H1711" s="1">
        <v>45328</v>
      </c>
      <c r="I1711" t="s">
        <v>34</v>
      </c>
      <c r="J1711">
        <v>51</v>
      </c>
      <c r="K1711">
        <v>12.4</v>
      </c>
      <c r="L1711">
        <v>1110.68</v>
      </c>
      <c r="M1711">
        <v>34.74</v>
      </c>
      <c r="N1711" t="s">
        <v>49</v>
      </c>
      <c r="O1711">
        <v>4</v>
      </c>
      <c r="P1711" t="str" cm="1">
        <f t="array" ref="P1711">_xlfn.IFS(C1711&lt;25,"18-24", C1711&lt;=35,"25-35", C1711&lt;=50,"36-50",TRUE,"50+")</f>
        <v>36-50</v>
      </c>
      <c r="Q1711" t="str">
        <f t="shared" si="182"/>
        <v>new</v>
      </c>
      <c r="R1711" t="str">
        <f t="shared" si="183"/>
        <v>high value</v>
      </c>
      <c r="S1711" t="str">
        <f t="shared" si="184"/>
        <v>medium</v>
      </c>
      <c r="T1711" t="str">
        <f t="shared" si="185"/>
        <v>Feb</v>
      </c>
      <c r="U1711">
        <f t="shared" si="186"/>
        <v>2024</v>
      </c>
      <c r="V1711" t="str">
        <f t="shared" si="187"/>
        <v>10-15</v>
      </c>
      <c r="W1711" t="str">
        <f t="shared" si="188"/>
        <v>Slow</v>
      </c>
    </row>
    <row r="1712" spans="1:23" x14ac:dyDescent="0.3">
      <c r="A1712">
        <v>601711</v>
      </c>
      <c r="B1712">
        <v>74350</v>
      </c>
      <c r="C1712">
        <v>54</v>
      </c>
      <c r="D1712" t="s">
        <v>7</v>
      </c>
      <c r="E1712" t="s">
        <v>8</v>
      </c>
      <c r="F1712" t="s">
        <v>24</v>
      </c>
      <c r="G1712" t="s">
        <v>31</v>
      </c>
      <c r="H1712" s="1">
        <v>45473</v>
      </c>
      <c r="I1712" t="s">
        <v>34</v>
      </c>
      <c r="J1712">
        <v>24</v>
      </c>
      <c r="K1712">
        <v>8.4</v>
      </c>
      <c r="L1712">
        <v>562.37</v>
      </c>
      <c r="M1712">
        <v>77.13</v>
      </c>
      <c r="N1712" t="s">
        <v>47</v>
      </c>
      <c r="O1712">
        <v>2</v>
      </c>
      <c r="P1712" t="str" cm="1">
        <f t="array" ref="P1712">_xlfn.IFS(C1712&lt;25,"18-24", C1712&lt;=35,"25-35", C1712&lt;=50,"36-50",TRUE,"50+")</f>
        <v>50+</v>
      </c>
      <c r="Q1712" t="str">
        <f t="shared" si="182"/>
        <v>new</v>
      </c>
      <c r="R1712" t="str">
        <f t="shared" si="183"/>
        <v>high value</v>
      </c>
      <c r="S1712" t="str">
        <f t="shared" si="184"/>
        <v>Low</v>
      </c>
      <c r="T1712" t="str">
        <f t="shared" si="185"/>
        <v>Jun</v>
      </c>
      <c r="U1712">
        <f t="shared" si="186"/>
        <v>2024</v>
      </c>
      <c r="V1712" t="str">
        <f t="shared" si="187"/>
        <v>5-10</v>
      </c>
      <c r="W1712" t="str">
        <f t="shared" si="188"/>
        <v>Fast</v>
      </c>
    </row>
    <row r="1713" spans="1:23" x14ac:dyDescent="0.3">
      <c r="A1713">
        <v>601712</v>
      </c>
      <c r="B1713">
        <v>78117</v>
      </c>
      <c r="C1713">
        <v>46</v>
      </c>
      <c r="D1713" t="s">
        <v>7</v>
      </c>
      <c r="E1713" t="s">
        <v>15</v>
      </c>
      <c r="F1713" t="s">
        <v>19</v>
      </c>
      <c r="G1713" t="s">
        <v>31</v>
      </c>
      <c r="H1713" s="1">
        <v>45123</v>
      </c>
      <c r="I1713" t="s">
        <v>33</v>
      </c>
      <c r="J1713">
        <v>59</v>
      </c>
      <c r="K1713">
        <v>14.9</v>
      </c>
      <c r="L1713">
        <v>169.44</v>
      </c>
      <c r="M1713">
        <v>118.17</v>
      </c>
      <c r="N1713" t="s">
        <v>48</v>
      </c>
      <c r="O1713">
        <v>5</v>
      </c>
      <c r="P1713" t="str" cm="1">
        <f t="array" ref="P1713">_xlfn.IFS(C1713&lt;25,"18-24", C1713&lt;=35,"25-35", C1713&lt;=50,"36-50",TRUE,"50+")</f>
        <v>36-50</v>
      </c>
      <c r="Q1713" t="str">
        <f t="shared" si="182"/>
        <v>new</v>
      </c>
      <c r="R1713" t="str">
        <f t="shared" si="183"/>
        <v>low</v>
      </c>
      <c r="S1713" t="str">
        <f t="shared" si="184"/>
        <v>High</v>
      </c>
      <c r="T1713" t="str">
        <f t="shared" si="185"/>
        <v>Jul</v>
      </c>
      <c r="U1713">
        <f t="shared" si="186"/>
        <v>2023</v>
      </c>
      <c r="V1713" t="str">
        <f t="shared" si="187"/>
        <v>10-15</v>
      </c>
      <c r="W1713" t="str">
        <f t="shared" si="188"/>
        <v>Slow</v>
      </c>
    </row>
    <row r="1714" spans="1:23" x14ac:dyDescent="0.3">
      <c r="A1714">
        <v>601713</v>
      </c>
      <c r="B1714">
        <v>58247</v>
      </c>
      <c r="C1714">
        <v>23</v>
      </c>
      <c r="D1714" t="s">
        <v>4</v>
      </c>
      <c r="E1714" t="s">
        <v>8</v>
      </c>
      <c r="F1714" t="s">
        <v>30</v>
      </c>
      <c r="G1714" t="s">
        <v>27</v>
      </c>
      <c r="H1714" s="1">
        <v>44731</v>
      </c>
      <c r="I1714" t="s">
        <v>33</v>
      </c>
      <c r="J1714">
        <v>50</v>
      </c>
      <c r="K1714">
        <v>4.7</v>
      </c>
      <c r="L1714">
        <v>306.12</v>
      </c>
      <c r="M1714">
        <v>93.46</v>
      </c>
      <c r="N1714" t="s">
        <v>49</v>
      </c>
      <c r="O1714">
        <v>3</v>
      </c>
      <c r="P1714" t="str" cm="1">
        <f t="array" ref="P1714">_xlfn.IFS(C1714&lt;25,"18-24", C1714&lt;=35,"25-35", C1714&lt;=50,"36-50",TRUE,"50+")</f>
        <v>18-24</v>
      </c>
      <c r="Q1714" t="str">
        <f t="shared" si="182"/>
        <v>new</v>
      </c>
      <c r="R1714" t="str">
        <f t="shared" si="183"/>
        <v>medium</v>
      </c>
      <c r="S1714" t="str">
        <f t="shared" si="184"/>
        <v>medium</v>
      </c>
      <c r="T1714" t="str">
        <f t="shared" si="185"/>
        <v>Jun</v>
      </c>
      <c r="U1714">
        <f t="shared" si="186"/>
        <v>2022</v>
      </c>
      <c r="V1714" t="str">
        <f t="shared" si="187"/>
        <v>0-5</v>
      </c>
      <c r="W1714" t="str">
        <f t="shared" si="188"/>
        <v>Slow</v>
      </c>
    </row>
    <row r="1715" spans="1:23" x14ac:dyDescent="0.3">
      <c r="A1715">
        <v>601714</v>
      </c>
      <c r="B1715">
        <v>38715</v>
      </c>
      <c r="C1715">
        <v>60</v>
      </c>
      <c r="D1715" t="s">
        <v>4</v>
      </c>
      <c r="E1715" t="s">
        <v>15</v>
      </c>
      <c r="F1715" t="s">
        <v>19</v>
      </c>
      <c r="G1715" t="s">
        <v>31</v>
      </c>
      <c r="H1715" s="1">
        <v>45109</v>
      </c>
      <c r="I1715" t="s">
        <v>33</v>
      </c>
      <c r="J1715">
        <v>62</v>
      </c>
      <c r="K1715">
        <v>2.4</v>
      </c>
      <c r="L1715">
        <v>556.12</v>
      </c>
      <c r="M1715">
        <v>44.49</v>
      </c>
      <c r="N1715" t="s">
        <v>50</v>
      </c>
      <c r="O1715">
        <v>4</v>
      </c>
      <c r="P1715" t="str" cm="1">
        <f t="array" ref="P1715">_xlfn.IFS(C1715&lt;25,"18-24", C1715&lt;=35,"25-35", C1715&lt;=50,"36-50",TRUE,"50+")</f>
        <v>50+</v>
      </c>
      <c r="Q1715" t="str">
        <f t="shared" si="182"/>
        <v>new</v>
      </c>
      <c r="R1715" t="str">
        <f t="shared" si="183"/>
        <v>high value</v>
      </c>
      <c r="S1715" t="str">
        <f t="shared" si="184"/>
        <v>medium</v>
      </c>
      <c r="T1715" t="str">
        <f t="shared" si="185"/>
        <v>Jul</v>
      </c>
      <c r="U1715">
        <f t="shared" si="186"/>
        <v>2023</v>
      </c>
      <c r="V1715" t="str">
        <f t="shared" si="187"/>
        <v>0-5</v>
      </c>
      <c r="W1715" t="str">
        <f t="shared" si="188"/>
        <v>Slow</v>
      </c>
    </row>
    <row r="1716" spans="1:23" x14ac:dyDescent="0.3">
      <c r="A1716">
        <v>601715</v>
      </c>
      <c r="B1716">
        <v>63824</v>
      </c>
      <c r="C1716">
        <v>24</v>
      </c>
      <c r="D1716" t="s">
        <v>7</v>
      </c>
      <c r="E1716" t="s">
        <v>5</v>
      </c>
      <c r="F1716" t="s">
        <v>30</v>
      </c>
      <c r="G1716" t="s">
        <v>21</v>
      </c>
      <c r="H1716" s="1">
        <v>45335</v>
      </c>
      <c r="I1716" t="s">
        <v>33</v>
      </c>
      <c r="J1716">
        <v>33</v>
      </c>
      <c r="K1716">
        <v>7</v>
      </c>
      <c r="L1716">
        <v>1201.08</v>
      </c>
      <c r="M1716">
        <v>34.9</v>
      </c>
      <c r="N1716" t="s">
        <v>49</v>
      </c>
      <c r="O1716">
        <v>3</v>
      </c>
      <c r="P1716" t="str" cm="1">
        <f t="array" ref="P1716">_xlfn.IFS(C1716&lt;25,"18-24", C1716&lt;=35,"25-35", C1716&lt;=50,"36-50",TRUE,"50+")</f>
        <v>18-24</v>
      </c>
      <c r="Q1716" t="str">
        <f t="shared" si="182"/>
        <v>new</v>
      </c>
      <c r="R1716" t="str">
        <f t="shared" si="183"/>
        <v>high value</v>
      </c>
      <c r="S1716" t="str">
        <f t="shared" si="184"/>
        <v>medium</v>
      </c>
      <c r="T1716" t="str">
        <f t="shared" si="185"/>
        <v>Feb</v>
      </c>
      <c r="U1716">
        <f t="shared" si="186"/>
        <v>2024</v>
      </c>
      <c r="V1716" t="str">
        <f t="shared" si="187"/>
        <v>5-10</v>
      </c>
      <c r="W1716" t="str">
        <f t="shared" si="188"/>
        <v>Medium</v>
      </c>
    </row>
    <row r="1717" spans="1:23" x14ac:dyDescent="0.3">
      <c r="A1717">
        <v>601716</v>
      </c>
      <c r="B1717">
        <v>81967</v>
      </c>
      <c r="C1717">
        <v>22</v>
      </c>
      <c r="D1717" t="s">
        <v>7</v>
      </c>
      <c r="E1717" t="s">
        <v>5</v>
      </c>
      <c r="F1717" t="s">
        <v>28</v>
      </c>
      <c r="G1717" t="s">
        <v>21</v>
      </c>
      <c r="H1717" s="1">
        <v>45597</v>
      </c>
      <c r="I1717" t="s">
        <v>34</v>
      </c>
      <c r="J1717">
        <v>65</v>
      </c>
      <c r="K1717">
        <v>1.5</v>
      </c>
      <c r="L1717">
        <v>1084.05</v>
      </c>
      <c r="M1717">
        <v>87.6</v>
      </c>
      <c r="N1717" t="s">
        <v>48</v>
      </c>
      <c r="O1717">
        <v>1</v>
      </c>
      <c r="P1717" t="str" cm="1">
        <f t="array" ref="P1717">_xlfn.IFS(C1717&lt;25,"18-24", C1717&lt;=35,"25-35", C1717&lt;=50,"36-50",TRUE,"50+")</f>
        <v>18-24</v>
      </c>
      <c r="Q1717" t="str">
        <f t="shared" si="182"/>
        <v>new</v>
      </c>
      <c r="R1717" t="str">
        <f t="shared" si="183"/>
        <v>high value</v>
      </c>
      <c r="S1717" t="str">
        <f t="shared" si="184"/>
        <v>Low</v>
      </c>
      <c r="T1717" t="str">
        <f t="shared" si="185"/>
        <v>Nov</v>
      </c>
      <c r="U1717">
        <f t="shared" si="186"/>
        <v>2024</v>
      </c>
      <c r="V1717" t="str">
        <f t="shared" si="187"/>
        <v>0-5</v>
      </c>
      <c r="W1717" t="str">
        <f t="shared" si="188"/>
        <v>Slow</v>
      </c>
    </row>
    <row r="1718" spans="1:23" x14ac:dyDescent="0.3">
      <c r="A1718">
        <v>601717</v>
      </c>
      <c r="B1718">
        <v>78278</v>
      </c>
      <c r="C1718">
        <v>57</v>
      </c>
      <c r="D1718" t="s">
        <v>7</v>
      </c>
      <c r="E1718" t="s">
        <v>5</v>
      </c>
      <c r="F1718" t="s">
        <v>30</v>
      </c>
      <c r="G1718" t="s">
        <v>25</v>
      </c>
      <c r="H1718" s="1">
        <v>44756</v>
      </c>
      <c r="I1718" t="s">
        <v>33</v>
      </c>
      <c r="J1718">
        <v>78</v>
      </c>
      <c r="K1718">
        <v>14</v>
      </c>
      <c r="L1718">
        <v>1096.67</v>
      </c>
      <c r="M1718">
        <v>87.74</v>
      </c>
      <c r="N1718" t="s">
        <v>49</v>
      </c>
      <c r="O1718">
        <v>5</v>
      </c>
      <c r="P1718" t="str" cm="1">
        <f t="array" ref="P1718">_xlfn.IFS(C1718&lt;25,"18-24", C1718&lt;=35,"25-35", C1718&lt;=50,"36-50",TRUE,"50+")</f>
        <v>50+</v>
      </c>
      <c r="Q1718" t="str">
        <f t="shared" si="182"/>
        <v>new</v>
      </c>
      <c r="R1718" t="str">
        <f t="shared" si="183"/>
        <v>high value</v>
      </c>
      <c r="S1718" t="str">
        <f t="shared" si="184"/>
        <v>High</v>
      </c>
      <c r="T1718" t="str">
        <f t="shared" si="185"/>
        <v>Jul</v>
      </c>
      <c r="U1718">
        <f t="shared" si="186"/>
        <v>2022</v>
      </c>
      <c r="V1718" t="str">
        <f t="shared" si="187"/>
        <v>10-15</v>
      </c>
      <c r="W1718" t="str">
        <f t="shared" si="188"/>
        <v>Slow</v>
      </c>
    </row>
    <row r="1719" spans="1:23" x14ac:dyDescent="0.3">
      <c r="A1719">
        <v>601718</v>
      </c>
      <c r="B1719">
        <v>46909</v>
      </c>
      <c r="C1719">
        <v>26</v>
      </c>
      <c r="D1719" t="s">
        <v>7</v>
      </c>
      <c r="E1719" t="s">
        <v>11</v>
      </c>
      <c r="F1719" t="s">
        <v>22</v>
      </c>
      <c r="G1719" t="s">
        <v>29</v>
      </c>
      <c r="H1719" s="1">
        <v>45580</v>
      </c>
      <c r="I1719" t="s">
        <v>34</v>
      </c>
      <c r="J1719">
        <v>42</v>
      </c>
      <c r="K1719">
        <v>14.3</v>
      </c>
      <c r="L1719">
        <v>1453.83</v>
      </c>
      <c r="M1719">
        <v>84.04</v>
      </c>
      <c r="N1719" t="s">
        <v>47</v>
      </c>
      <c r="O1719">
        <v>1</v>
      </c>
      <c r="P1719" t="str" cm="1">
        <f t="array" ref="P1719">_xlfn.IFS(C1719&lt;25,"18-24", C1719&lt;=35,"25-35", C1719&lt;=50,"36-50",TRUE,"50+")</f>
        <v>25-35</v>
      </c>
      <c r="Q1719" t="str">
        <f t="shared" si="182"/>
        <v>new</v>
      </c>
      <c r="R1719" t="str">
        <f t="shared" si="183"/>
        <v>high value</v>
      </c>
      <c r="S1719" t="str">
        <f t="shared" si="184"/>
        <v>Low</v>
      </c>
      <c r="T1719" t="str">
        <f t="shared" si="185"/>
        <v>Oct</v>
      </c>
      <c r="U1719">
        <f t="shared" si="186"/>
        <v>2024</v>
      </c>
      <c r="V1719" t="str">
        <f t="shared" si="187"/>
        <v>10-15</v>
      </c>
      <c r="W1719" t="str">
        <f t="shared" si="188"/>
        <v>Medium</v>
      </c>
    </row>
    <row r="1720" spans="1:23" x14ac:dyDescent="0.3">
      <c r="A1720">
        <v>601719</v>
      </c>
      <c r="B1720">
        <v>31060</v>
      </c>
      <c r="C1720">
        <v>48</v>
      </c>
      <c r="D1720" t="s">
        <v>4</v>
      </c>
      <c r="E1720" t="s">
        <v>5</v>
      </c>
      <c r="F1720" t="s">
        <v>28</v>
      </c>
      <c r="G1720" t="s">
        <v>23</v>
      </c>
      <c r="H1720" s="1">
        <v>44655</v>
      </c>
      <c r="I1720" t="s">
        <v>34</v>
      </c>
      <c r="J1720">
        <v>56</v>
      </c>
      <c r="K1720">
        <v>9.8000000000000007</v>
      </c>
      <c r="L1720">
        <v>569.58000000000004</v>
      </c>
      <c r="M1720">
        <v>72.92</v>
      </c>
      <c r="N1720" t="s">
        <v>50</v>
      </c>
      <c r="O1720">
        <v>3</v>
      </c>
      <c r="P1720" t="str" cm="1">
        <f t="array" ref="P1720">_xlfn.IFS(C1720&lt;25,"18-24", C1720&lt;=35,"25-35", C1720&lt;=50,"36-50",TRUE,"50+")</f>
        <v>36-50</v>
      </c>
      <c r="Q1720" t="str">
        <f t="shared" si="182"/>
        <v>new</v>
      </c>
      <c r="R1720" t="str">
        <f t="shared" si="183"/>
        <v>high value</v>
      </c>
      <c r="S1720" t="str">
        <f t="shared" si="184"/>
        <v>medium</v>
      </c>
      <c r="T1720" t="str">
        <f t="shared" si="185"/>
        <v>Apr</v>
      </c>
      <c r="U1720">
        <f t="shared" si="186"/>
        <v>2022</v>
      </c>
      <c r="V1720" t="str">
        <f t="shared" si="187"/>
        <v>5-10</v>
      </c>
      <c r="W1720" t="str">
        <f t="shared" si="188"/>
        <v>Slow</v>
      </c>
    </row>
    <row r="1721" spans="1:23" x14ac:dyDescent="0.3">
      <c r="A1721">
        <v>601720</v>
      </c>
      <c r="B1721">
        <v>57237</v>
      </c>
      <c r="C1721">
        <v>56</v>
      </c>
      <c r="D1721" t="s">
        <v>4</v>
      </c>
      <c r="E1721" t="s">
        <v>8</v>
      </c>
      <c r="F1721" t="s">
        <v>30</v>
      </c>
      <c r="G1721" t="s">
        <v>25</v>
      </c>
      <c r="H1721" s="1">
        <v>45342</v>
      </c>
      <c r="I1721" t="s">
        <v>34</v>
      </c>
      <c r="J1721">
        <v>67</v>
      </c>
      <c r="K1721">
        <v>5</v>
      </c>
      <c r="L1721">
        <v>683.8</v>
      </c>
      <c r="M1721">
        <v>102.65</v>
      </c>
      <c r="N1721" t="s">
        <v>47</v>
      </c>
      <c r="O1721">
        <v>5</v>
      </c>
      <c r="P1721" t="str" cm="1">
        <f t="array" ref="P1721">_xlfn.IFS(C1721&lt;25,"18-24", C1721&lt;=35,"25-35", C1721&lt;=50,"36-50",TRUE,"50+")</f>
        <v>50+</v>
      </c>
      <c r="Q1721" t="str">
        <f t="shared" si="182"/>
        <v>new</v>
      </c>
      <c r="R1721" t="str">
        <f t="shared" si="183"/>
        <v>high value</v>
      </c>
      <c r="S1721" t="str">
        <f t="shared" si="184"/>
        <v>High</v>
      </c>
      <c r="T1721" t="str">
        <f t="shared" si="185"/>
        <v>Feb</v>
      </c>
      <c r="U1721">
        <f t="shared" si="186"/>
        <v>2024</v>
      </c>
      <c r="V1721" t="str">
        <f t="shared" si="187"/>
        <v>0-5</v>
      </c>
      <c r="W1721" t="str">
        <f t="shared" si="188"/>
        <v>Slow</v>
      </c>
    </row>
    <row r="1722" spans="1:23" x14ac:dyDescent="0.3">
      <c r="A1722">
        <v>601721</v>
      </c>
      <c r="B1722">
        <v>65974</v>
      </c>
      <c r="C1722">
        <v>58</v>
      </c>
      <c r="D1722" t="s">
        <v>4</v>
      </c>
      <c r="E1722" t="s">
        <v>13</v>
      </c>
      <c r="F1722" t="s">
        <v>19</v>
      </c>
      <c r="G1722" t="s">
        <v>31</v>
      </c>
      <c r="H1722" s="1">
        <v>45542</v>
      </c>
      <c r="I1722" t="s">
        <v>34</v>
      </c>
      <c r="J1722">
        <v>20</v>
      </c>
      <c r="K1722">
        <v>8</v>
      </c>
      <c r="L1722">
        <v>1125.9000000000001</v>
      </c>
      <c r="M1722">
        <v>34.869999999999997</v>
      </c>
      <c r="N1722" t="s">
        <v>50</v>
      </c>
      <c r="O1722">
        <v>1</v>
      </c>
      <c r="P1722" t="str" cm="1">
        <f t="array" ref="P1722">_xlfn.IFS(C1722&lt;25,"18-24", C1722&lt;=35,"25-35", C1722&lt;=50,"36-50",TRUE,"50+")</f>
        <v>50+</v>
      </c>
      <c r="Q1722" t="str">
        <f t="shared" si="182"/>
        <v>new</v>
      </c>
      <c r="R1722" t="str">
        <f t="shared" si="183"/>
        <v>high value</v>
      </c>
      <c r="S1722" t="str">
        <f t="shared" si="184"/>
        <v>Low</v>
      </c>
      <c r="T1722" t="str">
        <f t="shared" si="185"/>
        <v>Sep</v>
      </c>
      <c r="U1722">
        <f t="shared" si="186"/>
        <v>2024</v>
      </c>
      <c r="V1722" t="str">
        <f t="shared" si="187"/>
        <v>5-10</v>
      </c>
      <c r="W1722" t="str">
        <f t="shared" si="188"/>
        <v>Fast</v>
      </c>
    </row>
    <row r="1723" spans="1:23" x14ac:dyDescent="0.3">
      <c r="A1723">
        <v>601722</v>
      </c>
      <c r="B1723">
        <v>64037</v>
      </c>
      <c r="C1723">
        <v>38</v>
      </c>
      <c r="D1723" t="s">
        <v>7</v>
      </c>
      <c r="E1723" t="s">
        <v>16</v>
      </c>
      <c r="F1723" t="s">
        <v>30</v>
      </c>
      <c r="G1723" t="s">
        <v>31</v>
      </c>
      <c r="H1723" s="1">
        <v>45635</v>
      </c>
      <c r="I1723" t="s">
        <v>34</v>
      </c>
      <c r="J1723">
        <v>60</v>
      </c>
      <c r="K1723">
        <v>1.8</v>
      </c>
      <c r="L1723">
        <v>1496.21</v>
      </c>
      <c r="M1723">
        <v>93.31</v>
      </c>
      <c r="N1723" t="s">
        <v>50</v>
      </c>
      <c r="O1723">
        <v>5</v>
      </c>
      <c r="P1723" t="str" cm="1">
        <f t="array" ref="P1723">_xlfn.IFS(C1723&lt;25,"18-24", C1723&lt;=35,"25-35", C1723&lt;=50,"36-50",TRUE,"50+")</f>
        <v>36-50</v>
      </c>
      <c r="Q1723" t="str">
        <f t="shared" si="182"/>
        <v>new</v>
      </c>
      <c r="R1723" t="str">
        <f t="shared" si="183"/>
        <v>high value</v>
      </c>
      <c r="S1723" t="str">
        <f t="shared" si="184"/>
        <v>High</v>
      </c>
      <c r="T1723" t="str">
        <f t="shared" si="185"/>
        <v>Dec</v>
      </c>
      <c r="U1723">
        <f t="shared" si="186"/>
        <v>2024</v>
      </c>
      <c r="V1723" t="str">
        <f t="shared" si="187"/>
        <v>0-5</v>
      </c>
      <c r="W1723" t="str">
        <f t="shared" si="188"/>
        <v>Slow</v>
      </c>
    </row>
    <row r="1724" spans="1:23" x14ac:dyDescent="0.3">
      <c r="A1724">
        <v>601723</v>
      </c>
      <c r="B1724">
        <v>43402</v>
      </c>
      <c r="C1724">
        <v>39</v>
      </c>
      <c r="D1724" t="s">
        <v>7</v>
      </c>
      <c r="E1724" t="s">
        <v>16</v>
      </c>
      <c r="F1724" t="s">
        <v>19</v>
      </c>
      <c r="G1724" t="s">
        <v>31</v>
      </c>
      <c r="H1724" s="1">
        <v>44742</v>
      </c>
      <c r="I1724" t="s">
        <v>34</v>
      </c>
      <c r="J1724">
        <v>47</v>
      </c>
      <c r="K1724">
        <v>3.9</v>
      </c>
      <c r="L1724">
        <v>775.31</v>
      </c>
      <c r="M1724">
        <v>107.54</v>
      </c>
      <c r="N1724" t="s">
        <v>48</v>
      </c>
      <c r="O1724">
        <v>5</v>
      </c>
      <c r="P1724" t="str" cm="1">
        <f t="array" ref="P1724">_xlfn.IFS(C1724&lt;25,"18-24", C1724&lt;=35,"25-35", C1724&lt;=50,"36-50",TRUE,"50+")</f>
        <v>36-50</v>
      </c>
      <c r="Q1724" t="str">
        <f t="shared" si="182"/>
        <v>new</v>
      </c>
      <c r="R1724" t="str">
        <f t="shared" si="183"/>
        <v>high value</v>
      </c>
      <c r="S1724" t="str">
        <f t="shared" si="184"/>
        <v>High</v>
      </c>
      <c r="T1724" t="str">
        <f t="shared" si="185"/>
        <v>Jun</v>
      </c>
      <c r="U1724">
        <f t="shared" si="186"/>
        <v>2022</v>
      </c>
      <c r="V1724" t="str">
        <f t="shared" si="187"/>
        <v>0-5</v>
      </c>
      <c r="W1724" t="str">
        <f t="shared" si="188"/>
        <v>Slow</v>
      </c>
    </row>
    <row r="1725" spans="1:23" x14ac:dyDescent="0.3">
      <c r="A1725">
        <v>601724</v>
      </c>
      <c r="B1725">
        <v>58144</v>
      </c>
      <c r="C1725">
        <v>18</v>
      </c>
      <c r="D1725" t="s">
        <v>4</v>
      </c>
      <c r="E1725" t="s">
        <v>16</v>
      </c>
      <c r="F1725" t="s">
        <v>24</v>
      </c>
      <c r="G1725" t="s">
        <v>25</v>
      </c>
      <c r="H1725" s="1">
        <v>44621</v>
      </c>
      <c r="I1725" t="s">
        <v>33</v>
      </c>
      <c r="J1725">
        <v>61</v>
      </c>
      <c r="K1725">
        <v>4.5</v>
      </c>
      <c r="L1725">
        <v>193.33</v>
      </c>
      <c r="M1725">
        <v>56.86</v>
      </c>
      <c r="N1725" t="s">
        <v>47</v>
      </c>
      <c r="O1725">
        <v>5</v>
      </c>
      <c r="P1725" t="str" cm="1">
        <f t="array" ref="P1725">_xlfn.IFS(C1725&lt;25,"18-24", C1725&lt;=35,"25-35", C1725&lt;=50,"36-50",TRUE,"50+")</f>
        <v>18-24</v>
      </c>
      <c r="Q1725" t="str">
        <f t="shared" si="182"/>
        <v>new</v>
      </c>
      <c r="R1725" t="str">
        <f t="shared" si="183"/>
        <v>low</v>
      </c>
      <c r="S1725" t="str">
        <f t="shared" si="184"/>
        <v>High</v>
      </c>
      <c r="T1725" t="str">
        <f t="shared" si="185"/>
        <v>Mar</v>
      </c>
      <c r="U1725">
        <f t="shared" si="186"/>
        <v>2022</v>
      </c>
      <c r="V1725" t="str">
        <f t="shared" si="187"/>
        <v>0-5</v>
      </c>
      <c r="W1725" t="str">
        <f t="shared" si="188"/>
        <v>Slow</v>
      </c>
    </row>
    <row r="1726" spans="1:23" x14ac:dyDescent="0.3">
      <c r="A1726">
        <v>601725</v>
      </c>
      <c r="B1726">
        <v>72981</v>
      </c>
      <c r="C1726">
        <v>62</v>
      </c>
      <c r="D1726" t="s">
        <v>4</v>
      </c>
      <c r="E1726" t="s">
        <v>8</v>
      </c>
      <c r="F1726" t="s">
        <v>24</v>
      </c>
      <c r="G1726" t="s">
        <v>29</v>
      </c>
      <c r="H1726" s="1">
        <v>44834</v>
      </c>
      <c r="I1726" t="s">
        <v>34</v>
      </c>
      <c r="J1726">
        <v>44</v>
      </c>
      <c r="K1726">
        <v>7.2</v>
      </c>
      <c r="L1726">
        <v>1344.03</v>
      </c>
      <c r="M1726">
        <v>65.44</v>
      </c>
      <c r="N1726" t="s">
        <v>48</v>
      </c>
      <c r="O1726">
        <v>5</v>
      </c>
      <c r="P1726" t="str" cm="1">
        <f t="array" ref="P1726">_xlfn.IFS(C1726&lt;25,"18-24", C1726&lt;=35,"25-35", C1726&lt;=50,"36-50",TRUE,"50+")</f>
        <v>50+</v>
      </c>
      <c r="Q1726" t="str">
        <f t="shared" si="182"/>
        <v>new</v>
      </c>
      <c r="R1726" t="str">
        <f t="shared" si="183"/>
        <v>high value</v>
      </c>
      <c r="S1726" t="str">
        <f t="shared" si="184"/>
        <v>High</v>
      </c>
      <c r="T1726" t="str">
        <f t="shared" si="185"/>
        <v>Sep</v>
      </c>
      <c r="U1726">
        <f t="shared" si="186"/>
        <v>2022</v>
      </c>
      <c r="V1726" t="str">
        <f t="shared" si="187"/>
        <v>5-10</v>
      </c>
      <c r="W1726" t="str">
        <f t="shared" si="188"/>
        <v>Medium</v>
      </c>
    </row>
    <row r="1727" spans="1:23" x14ac:dyDescent="0.3">
      <c r="A1727">
        <v>601726</v>
      </c>
      <c r="B1727">
        <v>67113</v>
      </c>
      <c r="C1727">
        <v>39</v>
      </c>
      <c r="D1727" t="s">
        <v>7</v>
      </c>
      <c r="E1727" t="s">
        <v>13</v>
      </c>
      <c r="F1727" t="s">
        <v>18</v>
      </c>
      <c r="G1727" t="s">
        <v>29</v>
      </c>
      <c r="H1727" s="1">
        <v>44936</v>
      </c>
      <c r="I1727" t="s">
        <v>34</v>
      </c>
      <c r="J1727">
        <v>33</v>
      </c>
      <c r="K1727">
        <v>8</v>
      </c>
      <c r="L1727">
        <v>877.86</v>
      </c>
      <c r="M1727">
        <v>24.89</v>
      </c>
      <c r="N1727" t="s">
        <v>48</v>
      </c>
      <c r="O1727">
        <v>1</v>
      </c>
      <c r="P1727" t="str" cm="1">
        <f t="array" ref="P1727">_xlfn.IFS(C1727&lt;25,"18-24", C1727&lt;=35,"25-35", C1727&lt;=50,"36-50",TRUE,"50+")</f>
        <v>36-50</v>
      </c>
      <c r="Q1727" t="str">
        <f t="shared" si="182"/>
        <v>new</v>
      </c>
      <c r="R1727" t="str">
        <f t="shared" si="183"/>
        <v>high value</v>
      </c>
      <c r="S1727" t="str">
        <f t="shared" si="184"/>
        <v>Low</v>
      </c>
      <c r="T1727" t="str">
        <f t="shared" si="185"/>
        <v>Jan</v>
      </c>
      <c r="U1727">
        <f t="shared" si="186"/>
        <v>2023</v>
      </c>
      <c r="V1727" t="str">
        <f t="shared" si="187"/>
        <v>5-10</v>
      </c>
      <c r="W1727" t="str">
        <f t="shared" si="188"/>
        <v>Medium</v>
      </c>
    </row>
    <row r="1728" spans="1:23" x14ac:dyDescent="0.3">
      <c r="A1728">
        <v>601727</v>
      </c>
      <c r="B1728">
        <v>12699</v>
      </c>
      <c r="C1728">
        <v>27</v>
      </c>
      <c r="D1728" t="s">
        <v>7</v>
      </c>
      <c r="E1728" t="s">
        <v>8</v>
      </c>
      <c r="F1728" t="s">
        <v>22</v>
      </c>
      <c r="G1728" t="s">
        <v>31</v>
      </c>
      <c r="H1728" s="1">
        <v>45053</v>
      </c>
      <c r="I1728" t="s">
        <v>34</v>
      </c>
      <c r="J1728">
        <v>38</v>
      </c>
      <c r="K1728">
        <v>14.8</v>
      </c>
      <c r="L1728">
        <v>666.38</v>
      </c>
      <c r="M1728">
        <v>95.12</v>
      </c>
      <c r="N1728" t="s">
        <v>50</v>
      </c>
      <c r="O1728">
        <v>5</v>
      </c>
      <c r="P1728" t="str" cm="1">
        <f t="array" ref="P1728">_xlfn.IFS(C1728&lt;25,"18-24", C1728&lt;=35,"25-35", C1728&lt;=50,"36-50",TRUE,"50+")</f>
        <v>25-35</v>
      </c>
      <c r="Q1728" t="str">
        <f t="shared" si="182"/>
        <v>new</v>
      </c>
      <c r="R1728" t="str">
        <f t="shared" si="183"/>
        <v>high value</v>
      </c>
      <c r="S1728" t="str">
        <f t="shared" si="184"/>
        <v>High</v>
      </c>
      <c r="T1728" t="str">
        <f t="shared" si="185"/>
        <v>May</v>
      </c>
      <c r="U1728">
        <f t="shared" si="186"/>
        <v>2023</v>
      </c>
      <c r="V1728" t="str">
        <f t="shared" si="187"/>
        <v>10-15</v>
      </c>
      <c r="W1728" t="str">
        <f t="shared" si="188"/>
        <v>Medium</v>
      </c>
    </row>
    <row r="1729" spans="1:23" x14ac:dyDescent="0.3">
      <c r="A1729">
        <v>601728</v>
      </c>
      <c r="B1729">
        <v>35276</v>
      </c>
      <c r="C1729">
        <v>47</v>
      </c>
      <c r="D1729" t="s">
        <v>4</v>
      </c>
      <c r="E1729" t="s">
        <v>11</v>
      </c>
      <c r="F1729" t="s">
        <v>22</v>
      </c>
      <c r="G1729" t="s">
        <v>27</v>
      </c>
      <c r="H1729" s="1">
        <v>44842</v>
      </c>
      <c r="I1729" t="s">
        <v>34</v>
      </c>
      <c r="J1729">
        <v>32</v>
      </c>
      <c r="K1729">
        <v>12.9</v>
      </c>
      <c r="L1729">
        <v>1113.1400000000001</v>
      </c>
      <c r="M1729">
        <v>117.75</v>
      </c>
      <c r="N1729" t="s">
        <v>47</v>
      </c>
      <c r="O1729">
        <v>1</v>
      </c>
      <c r="P1729" t="str" cm="1">
        <f t="array" ref="P1729">_xlfn.IFS(C1729&lt;25,"18-24", C1729&lt;=35,"25-35", C1729&lt;=50,"36-50",TRUE,"50+")</f>
        <v>36-50</v>
      </c>
      <c r="Q1729" t="str">
        <f t="shared" si="182"/>
        <v>new</v>
      </c>
      <c r="R1729" t="str">
        <f t="shared" si="183"/>
        <v>high value</v>
      </c>
      <c r="S1729" t="str">
        <f t="shared" si="184"/>
        <v>Low</v>
      </c>
      <c r="T1729" t="str">
        <f t="shared" si="185"/>
        <v>Oct</v>
      </c>
      <c r="U1729">
        <f t="shared" si="186"/>
        <v>2022</v>
      </c>
      <c r="V1729" t="str">
        <f t="shared" si="187"/>
        <v>10-15</v>
      </c>
      <c r="W1729" t="str">
        <f t="shared" si="188"/>
        <v>Medium</v>
      </c>
    </row>
    <row r="1730" spans="1:23" x14ac:dyDescent="0.3">
      <c r="A1730">
        <v>601729</v>
      </c>
      <c r="B1730">
        <v>33961</v>
      </c>
      <c r="C1730">
        <v>37</v>
      </c>
      <c r="D1730" t="s">
        <v>7</v>
      </c>
      <c r="E1730" t="s">
        <v>15</v>
      </c>
      <c r="F1730" t="s">
        <v>22</v>
      </c>
      <c r="G1730" t="s">
        <v>27</v>
      </c>
      <c r="H1730" s="1">
        <v>45514</v>
      </c>
      <c r="I1730" t="s">
        <v>34</v>
      </c>
      <c r="J1730">
        <v>58</v>
      </c>
      <c r="K1730">
        <v>6.1</v>
      </c>
      <c r="L1730">
        <v>591.71</v>
      </c>
      <c r="M1730">
        <v>43.07</v>
      </c>
      <c r="N1730" t="s">
        <v>47</v>
      </c>
      <c r="O1730">
        <v>1</v>
      </c>
      <c r="P1730" t="str" cm="1">
        <f t="array" ref="P1730">_xlfn.IFS(C1730&lt;25,"18-24", C1730&lt;=35,"25-35", C1730&lt;=50,"36-50",TRUE,"50+")</f>
        <v>36-50</v>
      </c>
      <c r="Q1730" t="str">
        <f t="shared" si="182"/>
        <v>new</v>
      </c>
      <c r="R1730" t="str">
        <f t="shared" si="183"/>
        <v>high value</v>
      </c>
      <c r="S1730" t="str">
        <f t="shared" si="184"/>
        <v>Low</v>
      </c>
      <c r="T1730" t="str">
        <f t="shared" si="185"/>
        <v>Aug</v>
      </c>
      <c r="U1730">
        <f t="shared" si="186"/>
        <v>2024</v>
      </c>
      <c r="V1730" t="str">
        <f t="shared" si="187"/>
        <v>5-10</v>
      </c>
      <c r="W1730" t="str">
        <f t="shared" si="188"/>
        <v>Slow</v>
      </c>
    </row>
    <row r="1731" spans="1:23" x14ac:dyDescent="0.3">
      <c r="A1731">
        <v>601730</v>
      </c>
      <c r="B1731">
        <v>40481</v>
      </c>
      <c r="C1731">
        <v>54</v>
      </c>
      <c r="D1731" t="s">
        <v>4</v>
      </c>
      <c r="E1731" t="s">
        <v>16</v>
      </c>
      <c r="F1731" t="s">
        <v>26</v>
      </c>
      <c r="G1731" t="s">
        <v>21</v>
      </c>
      <c r="H1731" s="1">
        <v>45468</v>
      </c>
      <c r="I1731" t="s">
        <v>33</v>
      </c>
      <c r="J1731">
        <v>58</v>
      </c>
      <c r="K1731">
        <v>2.2000000000000002</v>
      </c>
      <c r="L1731">
        <v>1457.23</v>
      </c>
      <c r="M1731">
        <v>32.56</v>
      </c>
      <c r="N1731" t="s">
        <v>50</v>
      </c>
      <c r="O1731">
        <v>5</v>
      </c>
      <c r="P1731" t="str" cm="1">
        <f t="array" ref="P1731">_xlfn.IFS(C1731&lt;25,"18-24", C1731&lt;=35,"25-35", C1731&lt;=50,"36-50",TRUE,"50+")</f>
        <v>50+</v>
      </c>
      <c r="Q1731" t="str">
        <f t="shared" ref="Q1731:Q1794" si="189">IF(COUNTIF($B:$B,B1731)&gt;1,"repeat","new")</f>
        <v>new</v>
      </c>
      <c r="R1731" t="str">
        <f t="shared" ref="R1731:R1794" si="190">IF(L1731&gt;500,"high value",IF( L1731&gt;250,"medium","low"))</f>
        <v>high value</v>
      </c>
      <c r="S1731" t="str">
        <f t="shared" ref="S1731:S1794" si="191">IF(O1731&lt;=2,"Low",IF(O1731&lt;=4,"medium","High"))</f>
        <v>High</v>
      </c>
      <c r="T1731" t="str">
        <f t="shared" ref="T1731:T1794" si="192">TEXT(H1731,"MMM")</f>
        <v>Jun</v>
      </c>
      <c r="U1731">
        <f t="shared" ref="U1731:U1794" si="193">YEAR(H1731)</f>
        <v>2024</v>
      </c>
      <c r="V1731" t="str">
        <f t="shared" ref="V1731:V1794" si="194">IF(K1731&lt;=5,"0-5",IF(K1731&lt;=10,"5-10",IF(K1731&lt;=15,"10-15","15+")))</f>
        <v>0-5</v>
      </c>
      <c r="W1731" t="str">
        <f t="shared" ref="W1731:W1794" si="195">IF(J1731&lt;=30,"Fast",IF(J1731&lt;=45,"Medium","Slow"))</f>
        <v>Slow</v>
      </c>
    </row>
    <row r="1732" spans="1:23" x14ac:dyDescent="0.3">
      <c r="A1732">
        <v>601731</v>
      </c>
      <c r="B1732">
        <v>25377</v>
      </c>
      <c r="C1732">
        <v>30</v>
      </c>
      <c r="D1732" t="s">
        <v>7</v>
      </c>
      <c r="E1732" t="s">
        <v>5</v>
      </c>
      <c r="F1732" t="s">
        <v>24</v>
      </c>
      <c r="G1732" t="s">
        <v>29</v>
      </c>
      <c r="H1732" s="1">
        <v>44710</v>
      </c>
      <c r="I1732" t="s">
        <v>34</v>
      </c>
      <c r="J1732">
        <v>64</v>
      </c>
      <c r="K1732">
        <v>10.8</v>
      </c>
      <c r="L1732">
        <v>1270.55</v>
      </c>
      <c r="M1732">
        <v>77.64</v>
      </c>
      <c r="N1732" t="s">
        <v>49</v>
      </c>
      <c r="O1732">
        <v>4</v>
      </c>
      <c r="P1732" t="str" cm="1">
        <f t="array" ref="P1732">_xlfn.IFS(C1732&lt;25,"18-24", C1732&lt;=35,"25-35", C1732&lt;=50,"36-50",TRUE,"50+")</f>
        <v>25-35</v>
      </c>
      <c r="Q1732" t="str">
        <f t="shared" si="189"/>
        <v>new</v>
      </c>
      <c r="R1732" t="str">
        <f t="shared" si="190"/>
        <v>high value</v>
      </c>
      <c r="S1732" t="str">
        <f t="shared" si="191"/>
        <v>medium</v>
      </c>
      <c r="T1732" t="str">
        <f t="shared" si="192"/>
        <v>May</v>
      </c>
      <c r="U1732">
        <f t="shared" si="193"/>
        <v>2022</v>
      </c>
      <c r="V1732" t="str">
        <f t="shared" si="194"/>
        <v>10-15</v>
      </c>
      <c r="W1732" t="str">
        <f t="shared" si="195"/>
        <v>Slow</v>
      </c>
    </row>
    <row r="1733" spans="1:23" x14ac:dyDescent="0.3">
      <c r="A1733">
        <v>601732</v>
      </c>
      <c r="B1733">
        <v>82263</v>
      </c>
      <c r="C1733">
        <v>59</v>
      </c>
      <c r="D1733" t="s">
        <v>7</v>
      </c>
      <c r="E1733" t="s">
        <v>16</v>
      </c>
      <c r="F1733" t="s">
        <v>26</v>
      </c>
      <c r="G1733" t="s">
        <v>31</v>
      </c>
      <c r="H1733" s="1">
        <v>44772</v>
      </c>
      <c r="I1733" t="s">
        <v>33</v>
      </c>
      <c r="J1733">
        <v>69</v>
      </c>
      <c r="K1733">
        <v>4.0999999999999996</v>
      </c>
      <c r="L1733">
        <v>454.61</v>
      </c>
      <c r="M1733">
        <v>107.31</v>
      </c>
      <c r="N1733" t="s">
        <v>50</v>
      </c>
      <c r="O1733">
        <v>4</v>
      </c>
      <c r="P1733" t="str" cm="1">
        <f t="array" ref="P1733">_xlfn.IFS(C1733&lt;25,"18-24", C1733&lt;=35,"25-35", C1733&lt;=50,"36-50",TRUE,"50+")</f>
        <v>50+</v>
      </c>
      <c r="Q1733" t="str">
        <f t="shared" si="189"/>
        <v>new</v>
      </c>
      <c r="R1733" t="str">
        <f t="shared" si="190"/>
        <v>medium</v>
      </c>
      <c r="S1733" t="str">
        <f t="shared" si="191"/>
        <v>medium</v>
      </c>
      <c r="T1733" t="str">
        <f t="shared" si="192"/>
        <v>Jul</v>
      </c>
      <c r="U1733">
        <f t="shared" si="193"/>
        <v>2022</v>
      </c>
      <c r="V1733" t="str">
        <f t="shared" si="194"/>
        <v>0-5</v>
      </c>
      <c r="W1733" t="str">
        <f t="shared" si="195"/>
        <v>Slow</v>
      </c>
    </row>
    <row r="1734" spans="1:23" x14ac:dyDescent="0.3">
      <c r="A1734">
        <v>601733</v>
      </c>
      <c r="B1734">
        <v>33976</v>
      </c>
      <c r="C1734">
        <v>64</v>
      </c>
      <c r="D1734" t="s">
        <v>4</v>
      </c>
      <c r="E1734" t="s">
        <v>16</v>
      </c>
      <c r="F1734" t="s">
        <v>18</v>
      </c>
      <c r="G1734" t="s">
        <v>31</v>
      </c>
      <c r="H1734" s="1">
        <v>45225</v>
      </c>
      <c r="I1734" t="s">
        <v>34</v>
      </c>
      <c r="J1734">
        <v>73</v>
      </c>
      <c r="K1734">
        <v>7.6</v>
      </c>
      <c r="L1734">
        <v>1442.68</v>
      </c>
      <c r="M1734">
        <v>114.38</v>
      </c>
      <c r="N1734" t="s">
        <v>50</v>
      </c>
      <c r="O1734">
        <v>1</v>
      </c>
      <c r="P1734" t="str" cm="1">
        <f t="array" ref="P1734">_xlfn.IFS(C1734&lt;25,"18-24", C1734&lt;=35,"25-35", C1734&lt;=50,"36-50",TRUE,"50+")</f>
        <v>50+</v>
      </c>
      <c r="Q1734" t="str">
        <f t="shared" si="189"/>
        <v>new</v>
      </c>
      <c r="R1734" t="str">
        <f t="shared" si="190"/>
        <v>high value</v>
      </c>
      <c r="S1734" t="str">
        <f t="shared" si="191"/>
        <v>Low</v>
      </c>
      <c r="T1734" t="str">
        <f t="shared" si="192"/>
        <v>Oct</v>
      </c>
      <c r="U1734">
        <f t="shared" si="193"/>
        <v>2023</v>
      </c>
      <c r="V1734" t="str">
        <f t="shared" si="194"/>
        <v>5-10</v>
      </c>
      <c r="W1734" t="str">
        <f t="shared" si="195"/>
        <v>Slow</v>
      </c>
    </row>
    <row r="1735" spans="1:23" x14ac:dyDescent="0.3">
      <c r="A1735">
        <v>601734</v>
      </c>
      <c r="B1735">
        <v>46195</v>
      </c>
      <c r="C1735">
        <v>52</v>
      </c>
      <c r="D1735" t="s">
        <v>4</v>
      </c>
      <c r="E1735" t="s">
        <v>11</v>
      </c>
      <c r="F1735" t="s">
        <v>28</v>
      </c>
      <c r="G1735" t="s">
        <v>27</v>
      </c>
      <c r="H1735" s="1">
        <v>44854</v>
      </c>
      <c r="I1735" t="s">
        <v>34</v>
      </c>
      <c r="J1735">
        <v>35</v>
      </c>
      <c r="K1735">
        <v>8.5</v>
      </c>
      <c r="L1735">
        <v>1166.26</v>
      </c>
      <c r="M1735">
        <v>55.26</v>
      </c>
      <c r="N1735" t="s">
        <v>50</v>
      </c>
      <c r="O1735">
        <v>1</v>
      </c>
      <c r="P1735" t="str" cm="1">
        <f t="array" ref="P1735">_xlfn.IFS(C1735&lt;25,"18-24", C1735&lt;=35,"25-35", C1735&lt;=50,"36-50",TRUE,"50+")</f>
        <v>50+</v>
      </c>
      <c r="Q1735" t="str">
        <f t="shared" si="189"/>
        <v>new</v>
      </c>
      <c r="R1735" t="str">
        <f t="shared" si="190"/>
        <v>high value</v>
      </c>
      <c r="S1735" t="str">
        <f t="shared" si="191"/>
        <v>Low</v>
      </c>
      <c r="T1735" t="str">
        <f t="shared" si="192"/>
        <v>Oct</v>
      </c>
      <c r="U1735">
        <f t="shared" si="193"/>
        <v>2022</v>
      </c>
      <c r="V1735" t="str">
        <f t="shared" si="194"/>
        <v>5-10</v>
      </c>
      <c r="W1735" t="str">
        <f t="shared" si="195"/>
        <v>Medium</v>
      </c>
    </row>
    <row r="1736" spans="1:23" x14ac:dyDescent="0.3">
      <c r="A1736">
        <v>601735</v>
      </c>
      <c r="B1736">
        <v>84554</v>
      </c>
      <c r="C1736">
        <v>40</v>
      </c>
      <c r="D1736" t="s">
        <v>7</v>
      </c>
      <c r="E1736" t="s">
        <v>15</v>
      </c>
      <c r="F1736" t="s">
        <v>18</v>
      </c>
      <c r="G1736" t="s">
        <v>29</v>
      </c>
      <c r="H1736" s="1">
        <v>44815</v>
      </c>
      <c r="I1736" t="s">
        <v>34</v>
      </c>
      <c r="J1736">
        <v>70</v>
      </c>
      <c r="K1736">
        <v>13.8</v>
      </c>
      <c r="L1736">
        <v>1051.44</v>
      </c>
      <c r="M1736">
        <v>31.08</v>
      </c>
      <c r="N1736" t="s">
        <v>49</v>
      </c>
      <c r="O1736">
        <v>1</v>
      </c>
      <c r="P1736" t="str" cm="1">
        <f t="array" ref="P1736">_xlfn.IFS(C1736&lt;25,"18-24", C1736&lt;=35,"25-35", C1736&lt;=50,"36-50",TRUE,"50+")</f>
        <v>36-50</v>
      </c>
      <c r="Q1736" t="str">
        <f t="shared" si="189"/>
        <v>repeat</v>
      </c>
      <c r="R1736" t="str">
        <f t="shared" si="190"/>
        <v>high value</v>
      </c>
      <c r="S1736" t="str">
        <f t="shared" si="191"/>
        <v>Low</v>
      </c>
      <c r="T1736" t="str">
        <f t="shared" si="192"/>
        <v>Sep</v>
      </c>
      <c r="U1736">
        <f t="shared" si="193"/>
        <v>2022</v>
      </c>
      <c r="V1736" t="str">
        <f t="shared" si="194"/>
        <v>10-15</v>
      </c>
      <c r="W1736" t="str">
        <f t="shared" si="195"/>
        <v>Slow</v>
      </c>
    </row>
    <row r="1737" spans="1:23" x14ac:dyDescent="0.3">
      <c r="A1737">
        <v>601736</v>
      </c>
      <c r="B1737">
        <v>20110</v>
      </c>
      <c r="C1737">
        <v>35</v>
      </c>
      <c r="D1737" t="s">
        <v>7</v>
      </c>
      <c r="E1737" t="s">
        <v>8</v>
      </c>
      <c r="F1737" t="s">
        <v>30</v>
      </c>
      <c r="G1737" t="s">
        <v>31</v>
      </c>
      <c r="H1737" s="1">
        <v>45515</v>
      </c>
      <c r="I1737" t="s">
        <v>34</v>
      </c>
      <c r="J1737">
        <v>66</v>
      </c>
      <c r="K1737">
        <v>7.8</v>
      </c>
      <c r="L1737">
        <v>1116.46</v>
      </c>
      <c r="M1737">
        <v>65.59</v>
      </c>
      <c r="N1737" t="s">
        <v>47</v>
      </c>
      <c r="O1737">
        <v>4</v>
      </c>
      <c r="P1737" t="str" cm="1">
        <f t="array" ref="P1737">_xlfn.IFS(C1737&lt;25,"18-24", C1737&lt;=35,"25-35", C1737&lt;=50,"36-50",TRUE,"50+")</f>
        <v>25-35</v>
      </c>
      <c r="Q1737" t="str">
        <f t="shared" si="189"/>
        <v>new</v>
      </c>
      <c r="R1737" t="str">
        <f t="shared" si="190"/>
        <v>high value</v>
      </c>
      <c r="S1737" t="str">
        <f t="shared" si="191"/>
        <v>medium</v>
      </c>
      <c r="T1737" t="str">
        <f t="shared" si="192"/>
        <v>Aug</v>
      </c>
      <c r="U1737">
        <f t="shared" si="193"/>
        <v>2024</v>
      </c>
      <c r="V1737" t="str">
        <f t="shared" si="194"/>
        <v>5-10</v>
      </c>
      <c r="W1737" t="str">
        <f t="shared" si="195"/>
        <v>Slow</v>
      </c>
    </row>
    <row r="1738" spans="1:23" x14ac:dyDescent="0.3">
      <c r="A1738">
        <v>601737</v>
      </c>
      <c r="B1738">
        <v>24147</v>
      </c>
      <c r="C1738">
        <v>45</v>
      </c>
      <c r="D1738" t="s">
        <v>4</v>
      </c>
      <c r="E1738" t="s">
        <v>5</v>
      </c>
      <c r="F1738" t="s">
        <v>24</v>
      </c>
      <c r="G1738" t="s">
        <v>29</v>
      </c>
      <c r="H1738" s="1">
        <v>45256</v>
      </c>
      <c r="I1738" t="s">
        <v>33</v>
      </c>
      <c r="J1738">
        <v>48</v>
      </c>
      <c r="K1738">
        <v>13.1</v>
      </c>
      <c r="L1738">
        <v>1119.06</v>
      </c>
      <c r="M1738">
        <v>96.63</v>
      </c>
      <c r="N1738" t="s">
        <v>48</v>
      </c>
      <c r="O1738">
        <v>5</v>
      </c>
      <c r="P1738" t="str" cm="1">
        <f t="array" ref="P1738">_xlfn.IFS(C1738&lt;25,"18-24", C1738&lt;=35,"25-35", C1738&lt;=50,"36-50",TRUE,"50+")</f>
        <v>36-50</v>
      </c>
      <c r="Q1738" t="str">
        <f t="shared" si="189"/>
        <v>new</v>
      </c>
      <c r="R1738" t="str">
        <f t="shared" si="190"/>
        <v>high value</v>
      </c>
      <c r="S1738" t="str">
        <f t="shared" si="191"/>
        <v>High</v>
      </c>
      <c r="T1738" t="str">
        <f t="shared" si="192"/>
        <v>Nov</v>
      </c>
      <c r="U1738">
        <f t="shared" si="193"/>
        <v>2023</v>
      </c>
      <c r="V1738" t="str">
        <f t="shared" si="194"/>
        <v>10-15</v>
      </c>
      <c r="W1738" t="str">
        <f t="shared" si="195"/>
        <v>Slow</v>
      </c>
    </row>
    <row r="1739" spans="1:23" x14ac:dyDescent="0.3">
      <c r="A1739">
        <v>601738</v>
      </c>
      <c r="B1739">
        <v>51937</v>
      </c>
      <c r="C1739">
        <v>18</v>
      </c>
      <c r="D1739" t="s">
        <v>7</v>
      </c>
      <c r="E1739" t="s">
        <v>15</v>
      </c>
      <c r="F1739" t="s">
        <v>28</v>
      </c>
      <c r="G1739" t="s">
        <v>27</v>
      </c>
      <c r="H1739" s="1">
        <v>45101</v>
      </c>
      <c r="I1739" t="s">
        <v>33</v>
      </c>
      <c r="J1739">
        <v>24</v>
      </c>
      <c r="K1739">
        <v>7.7</v>
      </c>
      <c r="L1739">
        <v>1122.18</v>
      </c>
      <c r="M1739">
        <v>103.36</v>
      </c>
      <c r="N1739" t="s">
        <v>47</v>
      </c>
      <c r="O1739">
        <v>3</v>
      </c>
      <c r="P1739" t="str" cm="1">
        <f t="array" ref="P1739">_xlfn.IFS(C1739&lt;25,"18-24", C1739&lt;=35,"25-35", C1739&lt;=50,"36-50",TRUE,"50+")</f>
        <v>18-24</v>
      </c>
      <c r="Q1739" t="str">
        <f t="shared" si="189"/>
        <v>new</v>
      </c>
      <c r="R1739" t="str">
        <f t="shared" si="190"/>
        <v>high value</v>
      </c>
      <c r="S1739" t="str">
        <f t="shared" si="191"/>
        <v>medium</v>
      </c>
      <c r="T1739" t="str">
        <f t="shared" si="192"/>
        <v>Jun</v>
      </c>
      <c r="U1739">
        <f t="shared" si="193"/>
        <v>2023</v>
      </c>
      <c r="V1739" t="str">
        <f t="shared" si="194"/>
        <v>5-10</v>
      </c>
      <c r="W1739" t="str">
        <f t="shared" si="195"/>
        <v>Fast</v>
      </c>
    </row>
    <row r="1740" spans="1:23" x14ac:dyDescent="0.3">
      <c r="A1740">
        <v>601739</v>
      </c>
      <c r="B1740">
        <v>17100</v>
      </c>
      <c r="C1740">
        <v>63</v>
      </c>
      <c r="D1740" t="s">
        <v>7</v>
      </c>
      <c r="E1740" t="s">
        <v>15</v>
      </c>
      <c r="F1740" t="s">
        <v>24</v>
      </c>
      <c r="G1740" t="s">
        <v>29</v>
      </c>
      <c r="H1740" s="1">
        <v>45051</v>
      </c>
      <c r="I1740" t="s">
        <v>34</v>
      </c>
      <c r="J1740">
        <v>67</v>
      </c>
      <c r="K1740">
        <v>10.9</v>
      </c>
      <c r="L1740">
        <v>490.56</v>
      </c>
      <c r="M1740">
        <v>92.97</v>
      </c>
      <c r="N1740" t="s">
        <v>48</v>
      </c>
      <c r="O1740">
        <v>2</v>
      </c>
      <c r="P1740" t="str" cm="1">
        <f t="array" ref="P1740">_xlfn.IFS(C1740&lt;25,"18-24", C1740&lt;=35,"25-35", C1740&lt;=50,"36-50",TRUE,"50+")</f>
        <v>50+</v>
      </c>
      <c r="Q1740" t="str">
        <f t="shared" si="189"/>
        <v>new</v>
      </c>
      <c r="R1740" t="str">
        <f t="shared" si="190"/>
        <v>medium</v>
      </c>
      <c r="S1740" t="str">
        <f t="shared" si="191"/>
        <v>Low</v>
      </c>
      <c r="T1740" t="str">
        <f t="shared" si="192"/>
        <v>May</v>
      </c>
      <c r="U1740">
        <f t="shared" si="193"/>
        <v>2023</v>
      </c>
      <c r="V1740" t="str">
        <f t="shared" si="194"/>
        <v>10-15</v>
      </c>
      <c r="W1740" t="str">
        <f t="shared" si="195"/>
        <v>Slow</v>
      </c>
    </row>
    <row r="1741" spans="1:23" x14ac:dyDescent="0.3">
      <c r="A1741">
        <v>601740</v>
      </c>
      <c r="B1741">
        <v>90077</v>
      </c>
      <c r="C1741">
        <v>63</v>
      </c>
      <c r="D1741" t="s">
        <v>7</v>
      </c>
      <c r="E1741" t="s">
        <v>8</v>
      </c>
      <c r="F1741" t="s">
        <v>26</v>
      </c>
      <c r="G1741" t="s">
        <v>31</v>
      </c>
      <c r="H1741" s="1">
        <v>45612</v>
      </c>
      <c r="I1741" t="s">
        <v>33</v>
      </c>
      <c r="J1741">
        <v>89</v>
      </c>
      <c r="K1741">
        <v>11.8</v>
      </c>
      <c r="L1741">
        <v>1349.46</v>
      </c>
      <c r="M1741">
        <v>96.25</v>
      </c>
      <c r="N1741" t="s">
        <v>49</v>
      </c>
      <c r="O1741">
        <v>3</v>
      </c>
      <c r="P1741" t="str" cm="1">
        <f t="array" ref="P1741">_xlfn.IFS(C1741&lt;25,"18-24", C1741&lt;=35,"25-35", C1741&lt;=50,"36-50",TRUE,"50+")</f>
        <v>50+</v>
      </c>
      <c r="Q1741" t="str">
        <f t="shared" si="189"/>
        <v>new</v>
      </c>
      <c r="R1741" t="str">
        <f t="shared" si="190"/>
        <v>high value</v>
      </c>
      <c r="S1741" t="str">
        <f t="shared" si="191"/>
        <v>medium</v>
      </c>
      <c r="T1741" t="str">
        <f t="shared" si="192"/>
        <v>Nov</v>
      </c>
      <c r="U1741">
        <f t="shared" si="193"/>
        <v>2024</v>
      </c>
      <c r="V1741" t="str">
        <f t="shared" si="194"/>
        <v>10-15</v>
      </c>
      <c r="W1741" t="str">
        <f t="shared" si="195"/>
        <v>Slow</v>
      </c>
    </row>
    <row r="1742" spans="1:23" x14ac:dyDescent="0.3">
      <c r="A1742">
        <v>601741</v>
      </c>
      <c r="B1742">
        <v>11501</v>
      </c>
      <c r="C1742">
        <v>60</v>
      </c>
      <c r="D1742" t="s">
        <v>4</v>
      </c>
      <c r="E1742" t="s">
        <v>16</v>
      </c>
      <c r="F1742" t="s">
        <v>18</v>
      </c>
      <c r="G1742" t="s">
        <v>29</v>
      </c>
      <c r="H1742" s="1">
        <v>44715</v>
      </c>
      <c r="I1742" t="s">
        <v>34</v>
      </c>
      <c r="J1742">
        <v>50</v>
      </c>
      <c r="K1742">
        <v>9.6999999999999993</v>
      </c>
      <c r="L1742">
        <v>1157.42</v>
      </c>
      <c r="M1742">
        <v>26.65</v>
      </c>
      <c r="N1742" t="s">
        <v>48</v>
      </c>
      <c r="O1742">
        <v>1</v>
      </c>
      <c r="P1742" t="str" cm="1">
        <f t="array" ref="P1742">_xlfn.IFS(C1742&lt;25,"18-24", C1742&lt;=35,"25-35", C1742&lt;=50,"36-50",TRUE,"50+")</f>
        <v>50+</v>
      </c>
      <c r="Q1742" t="str">
        <f t="shared" si="189"/>
        <v>new</v>
      </c>
      <c r="R1742" t="str">
        <f t="shared" si="190"/>
        <v>high value</v>
      </c>
      <c r="S1742" t="str">
        <f t="shared" si="191"/>
        <v>Low</v>
      </c>
      <c r="T1742" t="str">
        <f t="shared" si="192"/>
        <v>Jun</v>
      </c>
      <c r="U1742">
        <f t="shared" si="193"/>
        <v>2022</v>
      </c>
      <c r="V1742" t="str">
        <f t="shared" si="194"/>
        <v>5-10</v>
      </c>
      <c r="W1742" t="str">
        <f t="shared" si="195"/>
        <v>Slow</v>
      </c>
    </row>
    <row r="1743" spans="1:23" x14ac:dyDescent="0.3">
      <c r="A1743">
        <v>601742</v>
      </c>
      <c r="B1743">
        <v>86910</v>
      </c>
      <c r="C1743">
        <v>45</v>
      </c>
      <c r="D1743" t="s">
        <v>7</v>
      </c>
      <c r="E1743" t="s">
        <v>15</v>
      </c>
      <c r="F1743" t="s">
        <v>26</v>
      </c>
      <c r="G1743" t="s">
        <v>27</v>
      </c>
      <c r="H1743" s="1">
        <v>45062</v>
      </c>
      <c r="I1743" t="s">
        <v>34</v>
      </c>
      <c r="J1743">
        <v>21</v>
      </c>
      <c r="K1743">
        <v>1.2</v>
      </c>
      <c r="L1743">
        <v>284.69</v>
      </c>
      <c r="M1743">
        <v>38</v>
      </c>
      <c r="N1743" t="s">
        <v>48</v>
      </c>
      <c r="O1743">
        <v>3</v>
      </c>
      <c r="P1743" t="str" cm="1">
        <f t="array" ref="P1743">_xlfn.IFS(C1743&lt;25,"18-24", C1743&lt;=35,"25-35", C1743&lt;=50,"36-50",TRUE,"50+")</f>
        <v>36-50</v>
      </c>
      <c r="Q1743" t="str">
        <f t="shared" si="189"/>
        <v>new</v>
      </c>
      <c r="R1743" t="str">
        <f t="shared" si="190"/>
        <v>medium</v>
      </c>
      <c r="S1743" t="str">
        <f t="shared" si="191"/>
        <v>medium</v>
      </c>
      <c r="T1743" t="str">
        <f t="shared" si="192"/>
        <v>May</v>
      </c>
      <c r="U1743">
        <f t="shared" si="193"/>
        <v>2023</v>
      </c>
      <c r="V1743" t="str">
        <f t="shared" si="194"/>
        <v>0-5</v>
      </c>
      <c r="W1743" t="str">
        <f t="shared" si="195"/>
        <v>Fast</v>
      </c>
    </row>
    <row r="1744" spans="1:23" x14ac:dyDescent="0.3">
      <c r="A1744">
        <v>601743</v>
      </c>
      <c r="B1744">
        <v>37936</v>
      </c>
      <c r="C1744">
        <v>55</v>
      </c>
      <c r="D1744" t="s">
        <v>7</v>
      </c>
      <c r="E1744" t="s">
        <v>13</v>
      </c>
      <c r="F1744" t="s">
        <v>22</v>
      </c>
      <c r="G1744" t="s">
        <v>23</v>
      </c>
      <c r="H1744" s="1">
        <v>44993</v>
      </c>
      <c r="I1744" t="s">
        <v>34</v>
      </c>
      <c r="J1744">
        <v>45</v>
      </c>
      <c r="K1744">
        <v>13.9</v>
      </c>
      <c r="L1744">
        <v>312.39999999999998</v>
      </c>
      <c r="M1744">
        <v>113.8</v>
      </c>
      <c r="N1744" t="s">
        <v>47</v>
      </c>
      <c r="O1744">
        <v>4</v>
      </c>
      <c r="P1744" t="str" cm="1">
        <f t="array" ref="P1744">_xlfn.IFS(C1744&lt;25,"18-24", C1744&lt;=35,"25-35", C1744&lt;=50,"36-50",TRUE,"50+")</f>
        <v>50+</v>
      </c>
      <c r="Q1744" t="str">
        <f t="shared" si="189"/>
        <v>new</v>
      </c>
      <c r="R1744" t="str">
        <f t="shared" si="190"/>
        <v>medium</v>
      </c>
      <c r="S1744" t="str">
        <f t="shared" si="191"/>
        <v>medium</v>
      </c>
      <c r="T1744" t="str">
        <f t="shared" si="192"/>
        <v>Mar</v>
      </c>
      <c r="U1744">
        <f t="shared" si="193"/>
        <v>2023</v>
      </c>
      <c r="V1744" t="str">
        <f t="shared" si="194"/>
        <v>10-15</v>
      </c>
      <c r="W1744" t="str">
        <f t="shared" si="195"/>
        <v>Medium</v>
      </c>
    </row>
    <row r="1745" spans="1:23" x14ac:dyDescent="0.3">
      <c r="A1745">
        <v>601744</v>
      </c>
      <c r="B1745">
        <v>48851</v>
      </c>
      <c r="C1745">
        <v>44</v>
      </c>
      <c r="D1745" t="s">
        <v>7</v>
      </c>
      <c r="E1745" t="s">
        <v>11</v>
      </c>
      <c r="F1745" t="s">
        <v>32</v>
      </c>
      <c r="G1745" t="s">
        <v>31</v>
      </c>
      <c r="H1745" s="1">
        <v>45557</v>
      </c>
      <c r="I1745" t="s">
        <v>33</v>
      </c>
      <c r="J1745">
        <v>71</v>
      </c>
      <c r="K1745">
        <v>10</v>
      </c>
      <c r="L1745">
        <v>1451.32</v>
      </c>
      <c r="M1745">
        <v>109.53</v>
      </c>
      <c r="N1745" t="s">
        <v>50</v>
      </c>
      <c r="O1745">
        <v>5</v>
      </c>
      <c r="P1745" t="str" cm="1">
        <f t="array" ref="P1745">_xlfn.IFS(C1745&lt;25,"18-24", C1745&lt;=35,"25-35", C1745&lt;=50,"36-50",TRUE,"50+")</f>
        <v>36-50</v>
      </c>
      <c r="Q1745" t="str">
        <f t="shared" si="189"/>
        <v>new</v>
      </c>
      <c r="R1745" t="str">
        <f t="shared" si="190"/>
        <v>high value</v>
      </c>
      <c r="S1745" t="str">
        <f t="shared" si="191"/>
        <v>High</v>
      </c>
      <c r="T1745" t="str">
        <f t="shared" si="192"/>
        <v>Sep</v>
      </c>
      <c r="U1745">
        <f t="shared" si="193"/>
        <v>2024</v>
      </c>
      <c r="V1745" t="str">
        <f t="shared" si="194"/>
        <v>5-10</v>
      </c>
      <c r="W1745" t="str">
        <f t="shared" si="195"/>
        <v>Slow</v>
      </c>
    </row>
    <row r="1746" spans="1:23" x14ac:dyDescent="0.3">
      <c r="A1746">
        <v>601745</v>
      </c>
      <c r="B1746">
        <v>62470</v>
      </c>
      <c r="C1746">
        <v>31</v>
      </c>
      <c r="D1746" t="s">
        <v>4</v>
      </c>
      <c r="E1746" t="s">
        <v>16</v>
      </c>
      <c r="F1746" t="s">
        <v>19</v>
      </c>
      <c r="G1746" t="s">
        <v>21</v>
      </c>
      <c r="H1746" s="1">
        <v>44878</v>
      </c>
      <c r="I1746" t="s">
        <v>33</v>
      </c>
      <c r="J1746">
        <v>85</v>
      </c>
      <c r="K1746">
        <v>13.4</v>
      </c>
      <c r="L1746">
        <v>1114.1099999999999</v>
      </c>
      <c r="M1746">
        <v>117.31</v>
      </c>
      <c r="N1746" t="s">
        <v>50</v>
      </c>
      <c r="O1746">
        <v>4</v>
      </c>
      <c r="P1746" t="str" cm="1">
        <f t="array" ref="P1746">_xlfn.IFS(C1746&lt;25,"18-24", C1746&lt;=35,"25-35", C1746&lt;=50,"36-50",TRUE,"50+")</f>
        <v>25-35</v>
      </c>
      <c r="Q1746" t="str">
        <f t="shared" si="189"/>
        <v>new</v>
      </c>
      <c r="R1746" t="str">
        <f t="shared" si="190"/>
        <v>high value</v>
      </c>
      <c r="S1746" t="str">
        <f t="shared" si="191"/>
        <v>medium</v>
      </c>
      <c r="T1746" t="str">
        <f t="shared" si="192"/>
        <v>Nov</v>
      </c>
      <c r="U1746">
        <f t="shared" si="193"/>
        <v>2022</v>
      </c>
      <c r="V1746" t="str">
        <f t="shared" si="194"/>
        <v>10-15</v>
      </c>
      <c r="W1746" t="str">
        <f t="shared" si="195"/>
        <v>Slow</v>
      </c>
    </row>
    <row r="1747" spans="1:23" x14ac:dyDescent="0.3">
      <c r="A1747">
        <v>601746</v>
      </c>
      <c r="B1747">
        <v>53731</v>
      </c>
      <c r="C1747">
        <v>60</v>
      </c>
      <c r="D1747" t="s">
        <v>7</v>
      </c>
      <c r="E1747" t="s">
        <v>15</v>
      </c>
      <c r="F1747" t="s">
        <v>18</v>
      </c>
      <c r="G1747" t="s">
        <v>29</v>
      </c>
      <c r="H1747" s="1">
        <v>45318</v>
      </c>
      <c r="I1747" t="s">
        <v>34</v>
      </c>
      <c r="J1747">
        <v>44</v>
      </c>
      <c r="K1747">
        <v>9</v>
      </c>
      <c r="L1747">
        <v>1191.79</v>
      </c>
      <c r="M1747">
        <v>102.31</v>
      </c>
      <c r="N1747" t="s">
        <v>48</v>
      </c>
      <c r="O1747">
        <v>4</v>
      </c>
      <c r="P1747" t="str" cm="1">
        <f t="array" ref="P1747">_xlfn.IFS(C1747&lt;25,"18-24", C1747&lt;=35,"25-35", C1747&lt;=50,"36-50",TRUE,"50+")</f>
        <v>50+</v>
      </c>
      <c r="Q1747" t="str">
        <f t="shared" si="189"/>
        <v>new</v>
      </c>
      <c r="R1747" t="str">
        <f t="shared" si="190"/>
        <v>high value</v>
      </c>
      <c r="S1747" t="str">
        <f t="shared" si="191"/>
        <v>medium</v>
      </c>
      <c r="T1747" t="str">
        <f t="shared" si="192"/>
        <v>Jan</v>
      </c>
      <c r="U1747">
        <f t="shared" si="193"/>
        <v>2024</v>
      </c>
      <c r="V1747" t="str">
        <f t="shared" si="194"/>
        <v>5-10</v>
      </c>
      <c r="W1747" t="str">
        <f t="shared" si="195"/>
        <v>Medium</v>
      </c>
    </row>
    <row r="1748" spans="1:23" x14ac:dyDescent="0.3">
      <c r="A1748">
        <v>601747</v>
      </c>
      <c r="B1748">
        <v>43977</v>
      </c>
      <c r="C1748">
        <v>24</v>
      </c>
      <c r="D1748" t="s">
        <v>4</v>
      </c>
      <c r="E1748" t="s">
        <v>13</v>
      </c>
      <c r="F1748" t="s">
        <v>30</v>
      </c>
      <c r="G1748" t="s">
        <v>25</v>
      </c>
      <c r="H1748" s="1">
        <v>45423</v>
      </c>
      <c r="I1748" t="s">
        <v>33</v>
      </c>
      <c r="J1748">
        <v>86</v>
      </c>
      <c r="K1748">
        <v>13.2</v>
      </c>
      <c r="L1748">
        <v>1045.76</v>
      </c>
      <c r="M1748">
        <v>40.58</v>
      </c>
      <c r="N1748" t="s">
        <v>50</v>
      </c>
      <c r="O1748">
        <v>5</v>
      </c>
      <c r="P1748" t="str" cm="1">
        <f t="array" ref="P1748">_xlfn.IFS(C1748&lt;25,"18-24", C1748&lt;=35,"25-35", C1748&lt;=50,"36-50",TRUE,"50+")</f>
        <v>18-24</v>
      </c>
      <c r="Q1748" t="str">
        <f t="shared" si="189"/>
        <v>repeat</v>
      </c>
      <c r="R1748" t="str">
        <f t="shared" si="190"/>
        <v>high value</v>
      </c>
      <c r="S1748" t="str">
        <f t="shared" si="191"/>
        <v>High</v>
      </c>
      <c r="T1748" t="str">
        <f t="shared" si="192"/>
        <v>May</v>
      </c>
      <c r="U1748">
        <f t="shared" si="193"/>
        <v>2024</v>
      </c>
      <c r="V1748" t="str">
        <f t="shared" si="194"/>
        <v>10-15</v>
      </c>
      <c r="W1748" t="str">
        <f t="shared" si="195"/>
        <v>Slow</v>
      </c>
    </row>
    <row r="1749" spans="1:23" x14ac:dyDescent="0.3">
      <c r="A1749">
        <v>601748</v>
      </c>
      <c r="B1749">
        <v>48350</v>
      </c>
      <c r="C1749">
        <v>61</v>
      </c>
      <c r="D1749" t="s">
        <v>4</v>
      </c>
      <c r="E1749" t="s">
        <v>8</v>
      </c>
      <c r="F1749" t="s">
        <v>24</v>
      </c>
      <c r="G1749" t="s">
        <v>21</v>
      </c>
      <c r="H1749" s="1">
        <v>44881</v>
      </c>
      <c r="I1749" t="s">
        <v>34</v>
      </c>
      <c r="J1749">
        <v>38</v>
      </c>
      <c r="K1749">
        <v>3.7</v>
      </c>
      <c r="L1749">
        <v>287.70999999999998</v>
      </c>
      <c r="M1749">
        <v>111.03</v>
      </c>
      <c r="N1749" t="s">
        <v>49</v>
      </c>
      <c r="O1749">
        <v>4</v>
      </c>
      <c r="P1749" t="str" cm="1">
        <f t="array" ref="P1749">_xlfn.IFS(C1749&lt;25,"18-24", C1749&lt;=35,"25-35", C1749&lt;=50,"36-50",TRUE,"50+")</f>
        <v>50+</v>
      </c>
      <c r="Q1749" t="str">
        <f t="shared" si="189"/>
        <v>new</v>
      </c>
      <c r="R1749" t="str">
        <f t="shared" si="190"/>
        <v>medium</v>
      </c>
      <c r="S1749" t="str">
        <f t="shared" si="191"/>
        <v>medium</v>
      </c>
      <c r="T1749" t="str">
        <f t="shared" si="192"/>
        <v>Nov</v>
      </c>
      <c r="U1749">
        <f t="shared" si="193"/>
        <v>2022</v>
      </c>
      <c r="V1749" t="str">
        <f t="shared" si="194"/>
        <v>0-5</v>
      </c>
      <c r="W1749" t="str">
        <f t="shared" si="195"/>
        <v>Medium</v>
      </c>
    </row>
    <row r="1750" spans="1:23" x14ac:dyDescent="0.3">
      <c r="A1750">
        <v>601749</v>
      </c>
      <c r="B1750">
        <v>28452</v>
      </c>
      <c r="C1750">
        <v>26</v>
      </c>
      <c r="D1750" t="s">
        <v>7</v>
      </c>
      <c r="E1750" t="s">
        <v>13</v>
      </c>
      <c r="F1750" t="s">
        <v>24</v>
      </c>
      <c r="G1750" t="s">
        <v>21</v>
      </c>
      <c r="H1750" s="1">
        <v>44963</v>
      </c>
      <c r="I1750" t="s">
        <v>34</v>
      </c>
      <c r="J1750">
        <v>58</v>
      </c>
      <c r="K1750">
        <v>9.3000000000000007</v>
      </c>
      <c r="L1750">
        <v>582.71</v>
      </c>
      <c r="M1750">
        <v>45.46</v>
      </c>
      <c r="N1750" t="s">
        <v>49</v>
      </c>
      <c r="O1750">
        <v>5</v>
      </c>
      <c r="P1750" t="str" cm="1">
        <f t="array" ref="P1750">_xlfn.IFS(C1750&lt;25,"18-24", C1750&lt;=35,"25-35", C1750&lt;=50,"36-50",TRUE,"50+")</f>
        <v>25-35</v>
      </c>
      <c r="Q1750" t="str">
        <f t="shared" si="189"/>
        <v>new</v>
      </c>
      <c r="R1750" t="str">
        <f t="shared" si="190"/>
        <v>high value</v>
      </c>
      <c r="S1750" t="str">
        <f t="shared" si="191"/>
        <v>High</v>
      </c>
      <c r="T1750" t="str">
        <f t="shared" si="192"/>
        <v>Feb</v>
      </c>
      <c r="U1750">
        <f t="shared" si="193"/>
        <v>2023</v>
      </c>
      <c r="V1750" t="str">
        <f t="shared" si="194"/>
        <v>5-10</v>
      </c>
      <c r="W1750" t="str">
        <f t="shared" si="195"/>
        <v>Slow</v>
      </c>
    </row>
    <row r="1751" spans="1:23" x14ac:dyDescent="0.3">
      <c r="A1751">
        <v>601750</v>
      </c>
      <c r="B1751">
        <v>96458</v>
      </c>
      <c r="C1751">
        <v>30</v>
      </c>
      <c r="D1751" t="s">
        <v>7</v>
      </c>
      <c r="E1751" t="s">
        <v>13</v>
      </c>
      <c r="F1751" t="s">
        <v>26</v>
      </c>
      <c r="G1751" t="s">
        <v>23</v>
      </c>
      <c r="H1751" s="1">
        <v>44835</v>
      </c>
      <c r="I1751" t="s">
        <v>34</v>
      </c>
      <c r="J1751">
        <v>83</v>
      </c>
      <c r="K1751">
        <v>11.5</v>
      </c>
      <c r="L1751">
        <v>530.72</v>
      </c>
      <c r="M1751">
        <v>63.17</v>
      </c>
      <c r="N1751" t="s">
        <v>47</v>
      </c>
      <c r="O1751">
        <v>2</v>
      </c>
      <c r="P1751" t="str" cm="1">
        <f t="array" ref="P1751">_xlfn.IFS(C1751&lt;25,"18-24", C1751&lt;=35,"25-35", C1751&lt;=50,"36-50",TRUE,"50+")</f>
        <v>25-35</v>
      </c>
      <c r="Q1751" t="str">
        <f t="shared" si="189"/>
        <v>new</v>
      </c>
      <c r="R1751" t="str">
        <f t="shared" si="190"/>
        <v>high value</v>
      </c>
      <c r="S1751" t="str">
        <f t="shared" si="191"/>
        <v>Low</v>
      </c>
      <c r="T1751" t="str">
        <f t="shared" si="192"/>
        <v>Oct</v>
      </c>
      <c r="U1751">
        <f t="shared" si="193"/>
        <v>2022</v>
      </c>
      <c r="V1751" t="str">
        <f t="shared" si="194"/>
        <v>10-15</v>
      </c>
      <c r="W1751" t="str">
        <f t="shared" si="195"/>
        <v>Slow</v>
      </c>
    </row>
    <row r="1752" spans="1:23" x14ac:dyDescent="0.3">
      <c r="A1752">
        <v>601751</v>
      </c>
      <c r="B1752">
        <v>86777</v>
      </c>
      <c r="C1752">
        <v>55</v>
      </c>
      <c r="D1752" t="s">
        <v>4</v>
      </c>
      <c r="E1752" t="s">
        <v>5</v>
      </c>
      <c r="F1752" t="s">
        <v>32</v>
      </c>
      <c r="G1752" t="s">
        <v>31</v>
      </c>
      <c r="H1752" s="1">
        <v>44839</v>
      </c>
      <c r="I1752" t="s">
        <v>33</v>
      </c>
      <c r="J1752">
        <v>52</v>
      </c>
      <c r="K1752">
        <v>5.0999999999999996</v>
      </c>
      <c r="L1752">
        <v>1488.44</v>
      </c>
      <c r="M1752">
        <v>41.1</v>
      </c>
      <c r="N1752" t="s">
        <v>50</v>
      </c>
      <c r="O1752">
        <v>3</v>
      </c>
      <c r="P1752" t="str" cm="1">
        <f t="array" ref="P1752">_xlfn.IFS(C1752&lt;25,"18-24", C1752&lt;=35,"25-35", C1752&lt;=50,"36-50",TRUE,"50+")</f>
        <v>50+</v>
      </c>
      <c r="Q1752" t="str">
        <f t="shared" si="189"/>
        <v>new</v>
      </c>
      <c r="R1752" t="str">
        <f t="shared" si="190"/>
        <v>high value</v>
      </c>
      <c r="S1752" t="str">
        <f t="shared" si="191"/>
        <v>medium</v>
      </c>
      <c r="T1752" t="str">
        <f t="shared" si="192"/>
        <v>Oct</v>
      </c>
      <c r="U1752">
        <f t="shared" si="193"/>
        <v>2022</v>
      </c>
      <c r="V1752" t="str">
        <f t="shared" si="194"/>
        <v>5-10</v>
      </c>
      <c r="W1752" t="str">
        <f t="shared" si="195"/>
        <v>Slow</v>
      </c>
    </row>
    <row r="1753" spans="1:23" x14ac:dyDescent="0.3">
      <c r="A1753">
        <v>601752</v>
      </c>
      <c r="B1753">
        <v>34307</v>
      </c>
      <c r="C1753">
        <v>29</v>
      </c>
      <c r="D1753" t="s">
        <v>4</v>
      </c>
      <c r="E1753" t="s">
        <v>8</v>
      </c>
      <c r="F1753" t="s">
        <v>30</v>
      </c>
      <c r="G1753" t="s">
        <v>29</v>
      </c>
      <c r="H1753" s="1">
        <v>44740</v>
      </c>
      <c r="I1753" t="s">
        <v>33</v>
      </c>
      <c r="J1753">
        <v>33</v>
      </c>
      <c r="K1753">
        <v>8.9</v>
      </c>
      <c r="L1753">
        <v>896.79</v>
      </c>
      <c r="M1753">
        <v>22.14</v>
      </c>
      <c r="N1753" t="s">
        <v>47</v>
      </c>
      <c r="O1753">
        <v>5</v>
      </c>
      <c r="P1753" t="str" cm="1">
        <f t="array" ref="P1753">_xlfn.IFS(C1753&lt;25,"18-24", C1753&lt;=35,"25-35", C1753&lt;=50,"36-50",TRUE,"50+")</f>
        <v>25-35</v>
      </c>
      <c r="Q1753" t="str">
        <f t="shared" si="189"/>
        <v>new</v>
      </c>
      <c r="R1753" t="str">
        <f t="shared" si="190"/>
        <v>high value</v>
      </c>
      <c r="S1753" t="str">
        <f t="shared" si="191"/>
        <v>High</v>
      </c>
      <c r="T1753" t="str">
        <f t="shared" si="192"/>
        <v>Jun</v>
      </c>
      <c r="U1753">
        <f t="shared" si="193"/>
        <v>2022</v>
      </c>
      <c r="V1753" t="str">
        <f t="shared" si="194"/>
        <v>5-10</v>
      </c>
      <c r="W1753" t="str">
        <f t="shared" si="195"/>
        <v>Medium</v>
      </c>
    </row>
    <row r="1754" spans="1:23" x14ac:dyDescent="0.3">
      <c r="A1754">
        <v>601753</v>
      </c>
      <c r="B1754">
        <v>91635</v>
      </c>
      <c r="C1754">
        <v>26</v>
      </c>
      <c r="D1754" t="s">
        <v>4</v>
      </c>
      <c r="E1754" t="s">
        <v>8</v>
      </c>
      <c r="F1754" t="s">
        <v>26</v>
      </c>
      <c r="G1754" t="s">
        <v>23</v>
      </c>
      <c r="H1754" s="1">
        <v>45070</v>
      </c>
      <c r="I1754" t="s">
        <v>33</v>
      </c>
      <c r="J1754">
        <v>79</v>
      </c>
      <c r="K1754">
        <v>1.1000000000000001</v>
      </c>
      <c r="L1754">
        <v>856.02</v>
      </c>
      <c r="M1754">
        <v>114.97</v>
      </c>
      <c r="N1754" t="s">
        <v>48</v>
      </c>
      <c r="O1754">
        <v>5</v>
      </c>
      <c r="P1754" t="str" cm="1">
        <f t="array" ref="P1754">_xlfn.IFS(C1754&lt;25,"18-24", C1754&lt;=35,"25-35", C1754&lt;=50,"36-50",TRUE,"50+")</f>
        <v>25-35</v>
      </c>
      <c r="Q1754" t="str">
        <f t="shared" si="189"/>
        <v>new</v>
      </c>
      <c r="R1754" t="str">
        <f t="shared" si="190"/>
        <v>high value</v>
      </c>
      <c r="S1754" t="str">
        <f t="shared" si="191"/>
        <v>High</v>
      </c>
      <c r="T1754" t="str">
        <f t="shared" si="192"/>
        <v>May</v>
      </c>
      <c r="U1754">
        <f t="shared" si="193"/>
        <v>2023</v>
      </c>
      <c r="V1754" t="str">
        <f t="shared" si="194"/>
        <v>0-5</v>
      </c>
      <c r="W1754" t="str">
        <f t="shared" si="195"/>
        <v>Slow</v>
      </c>
    </row>
    <row r="1755" spans="1:23" x14ac:dyDescent="0.3">
      <c r="A1755">
        <v>601754</v>
      </c>
      <c r="B1755">
        <v>46632</v>
      </c>
      <c r="C1755">
        <v>53</v>
      </c>
      <c r="D1755" t="s">
        <v>4</v>
      </c>
      <c r="E1755" t="s">
        <v>11</v>
      </c>
      <c r="F1755" t="s">
        <v>32</v>
      </c>
      <c r="G1755" t="s">
        <v>23</v>
      </c>
      <c r="H1755" s="1">
        <v>44824</v>
      </c>
      <c r="I1755" t="s">
        <v>34</v>
      </c>
      <c r="J1755">
        <v>66</v>
      </c>
      <c r="K1755">
        <v>12.8</v>
      </c>
      <c r="L1755">
        <v>793.02</v>
      </c>
      <c r="M1755">
        <v>93.12</v>
      </c>
      <c r="N1755" t="s">
        <v>49</v>
      </c>
      <c r="O1755">
        <v>5</v>
      </c>
      <c r="P1755" t="str" cm="1">
        <f t="array" ref="P1755">_xlfn.IFS(C1755&lt;25,"18-24", C1755&lt;=35,"25-35", C1755&lt;=50,"36-50",TRUE,"50+")</f>
        <v>50+</v>
      </c>
      <c r="Q1755" t="str">
        <f t="shared" si="189"/>
        <v>new</v>
      </c>
      <c r="R1755" t="str">
        <f t="shared" si="190"/>
        <v>high value</v>
      </c>
      <c r="S1755" t="str">
        <f t="shared" si="191"/>
        <v>High</v>
      </c>
      <c r="T1755" t="str">
        <f t="shared" si="192"/>
        <v>Sep</v>
      </c>
      <c r="U1755">
        <f t="shared" si="193"/>
        <v>2022</v>
      </c>
      <c r="V1755" t="str">
        <f t="shared" si="194"/>
        <v>10-15</v>
      </c>
      <c r="W1755" t="str">
        <f t="shared" si="195"/>
        <v>Slow</v>
      </c>
    </row>
    <row r="1756" spans="1:23" x14ac:dyDescent="0.3">
      <c r="A1756">
        <v>601755</v>
      </c>
      <c r="B1756">
        <v>49273</v>
      </c>
      <c r="C1756">
        <v>21</v>
      </c>
      <c r="D1756" t="s">
        <v>7</v>
      </c>
      <c r="E1756" t="s">
        <v>16</v>
      </c>
      <c r="F1756" t="s">
        <v>18</v>
      </c>
      <c r="G1756" t="s">
        <v>29</v>
      </c>
      <c r="H1756" s="1">
        <v>45128</v>
      </c>
      <c r="I1756" t="s">
        <v>34</v>
      </c>
      <c r="J1756">
        <v>75</v>
      </c>
      <c r="K1756">
        <v>3.4</v>
      </c>
      <c r="L1756">
        <v>531.27</v>
      </c>
      <c r="M1756">
        <v>84.88</v>
      </c>
      <c r="N1756" t="s">
        <v>50</v>
      </c>
      <c r="O1756">
        <v>2</v>
      </c>
      <c r="P1756" t="str" cm="1">
        <f t="array" ref="P1756">_xlfn.IFS(C1756&lt;25,"18-24", C1756&lt;=35,"25-35", C1756&lt;=50,"36-50",TRUE,"50+")</f>
        <v>18-24</v>
      </c>
      <c r="Q1756" t="str">
        <f t="shared" si="189"/>
        <v>repeat</v>
      </c>
      <c r="R1756" t="str">
        <f t="shared" si="190"/>
        <v>high value</v>
      </c>
      <c r="S1756" t="str">
        <f t="shared" si="191"/>
        <v>Low</v>
      </c>
      <c r="T1756" t="str">
        <f t="shared" si="192"/>
        <v>Jul</v>
      </c>
      <c r="U1756">
        <f t="shared" si="193"/>
        <v>2023</v>
      </c>
      <c r="V1756" t="str">
        <f t="shared" si="194"/>
        <v>0-5</v>
      </c>
      <c r="W1756" t="str">
        <f t="shared" si="195"/>
        <v>Slow</v>
      </c>
    </row>
    <row r="1757" spans="1:23" x14ac:dyDescent="0.3">
      <c r="A1757">
        <v>601756</v>
      </c>
      <c r="B1757">
        <v>92764</v>
      </c>
      <c r="C1757">
        <v>62</v>
      </c>
      <c r="D1757" t="s">
        <v>4</v>
      </c>
      <c r="E1757" t="s">
        <v>8</v>
      </c>
      <c r="F1757" t="s">
        <v>30</v>
      </c>
      <c r="G1757" t="s">
        <v>31</v>
      </c>
      <c r="H1757" s="1">
        <v>45594</v>
      </c>
      <c r="I1757" t="s">
        <v>34</v>
      </c>
      <c r="J1757">
        <v>85</v>
      </c>
      <c r="K1757">
        <v>7.6</v>
      </c>
      <c r="L1757">
        <v>910.31</v>
      </c>
      <c r="M1757">
        <v>98.89</v>
      </c>
      <c r="N1757" t="s">
        <v>49</v>
      </c>
      <c r="O1757">
        <v>1</v>
      </c>
      <c r="P1757" t="str" cm="1">
        <f t="array" ref="P1757">_xlfn.IFS(C1757&lt;25,"18-24", C1757&lt;=35,"25-35", C1757&lt;=50,"36-50",TRUE,"50+")</f>
        <v>50+</v>
      </c>
      <c r="Q1757" t="str">
        <f t="shared" si="189"/>
        <v>new</v>
      </c>
      <c r="R1757" t="str">
        <f t="shared" si="190"/>
        <v>high value</v>
      </c>
      <c r="S1757" t="str">
        <f t="shared" si="191"/>
        <v>Low</v>
      </c>
      <c r="T1757" t="str">
        <f t="shared" si="192"/>
        <v>Oct</v>
      </c>
      <c r="U1757">
        <f t="shared" si="193"/>
        <v>2024</v>
      </c>
      <c r="V1757" t="str">
        <f t="shared" si="194"/>
        <v>5-10</v>
      </c>
      <c r="W1757" t="str">
        <f t="shared" si="195"/>
        <v>Slow</v>
      </c>
    </row>
    <row r="1758" spans="1:23" x14ac:dyDescent="0.3">
      <c r="A1758">
        <v>601757</v>
      </c>
      <c r="B1758">
        <v>28811</v>
      </c>
      <c r="C1758">
        <v>37</v>
      </c>
      <c r="D1758" t="s">
        <v>7</v>
      </c>
      <c r="E1758" t="s">
        <v>11</v>
      </c>
      <c r="F1758" t="s">
        <v>28</v>
      </c>
      <c r="G1758" t="s">
        <v>21</v>
      </c>
      <c r="H1758" s="1">
        <v>44742</v>
      </c>
      <c r="I1758" t="s">
        <v>34</v>
      </c>
      <c r="J1758">
        <v>40</v>
      </c>
      <c r="K1758">
        <v>15</v>
      </c>
      <c r="L1758">
        <v>886.37</v>
      </c>
      <c r="M1758">
        <v>91.8</v>
      </c>
      <c r="N1758" t="s">
        <v>47</v>
      </c>
      <c r="O1758">
        <v>3</v>
      </c>
      <c r="P1758" t="str" cm="1">
        <f t="array" ref="P1758">_xlfn.IFS(C1758&lt;25,"18-24", C1758&lt;=35,"25-35", C1758&lt;=50,"36-50",TRUE,"50+")</f>
        <v>36-50</v>
      </c>
      <c r="Q1758" t="str">
        <f t="shared" si="189"/>
        <v>new</v>
      </c>
      <c r="R1758" t="str">
        <f t="shared" si="190"/>
        <v>high value</v>
      </c>
      <c r="S1758" t="str">
        <f t="shared" si="191"/>
        <v>medium</v>
      </c>
      <c r="T1758" t="str">
        <f t="shared" si="192"/>
        <v>Jun</v>
      </c>
      <c r="U1758">
        <f t="shared" si="193"/>
        <v>2022</v>
      </c>
      <c r="V1758" t="str">
        <f t="shared" si="194"/>
        <v>10-15</v>
      </c>
      <c r="W1758" t="str">
        <f t="shared" si="195"/>
        <v>Medium</v>
      </c>
    </row>
    <row r="1759" spans="1:23" x14ac:dyDescent="0.3">
      <c r="A1759">
        <v>601758</v>
      </c>
      <c r="B1759">
        <v>43325</v>
      </c>
      <c r="C1759">
        <v>19</v>
      </c>
      <c r="D1759" t="s">
        <v>7</v>
      </c>
      <c r="E1759" t="s">
        <v>13</v>
      </c>
      <c r="F1759" t="s">
        <v>28</v>
      </c>
      <c r="G1759" t="s">
        <v>27</v>
      </c>
      <c r="H1759" s="1">
        <v>44589</v>
      </c>
      <c r="I1759" t="s">
        <v>33</v>
      </c>
      <c r="J1759">
        <v>37</v>
      </c>
      <c r="K1759">
        <v>4</v>
      </c>
      <c r="L1759">
        <v>1370.01</v>
      </c>
      <c r="M1759">
        <v>64.41</v>
      </c>
      <c r="N1759" t="s">
        <v>48</v>
      </c>
      <c r="O1759">
        <v>5</v>
      </c>
      <c r="P1759" t="str" cm="1">
        <f t="array" ref="P1759">_xlfn.IFS(C1759&lt;25,"18-24", C1759&lt;=35,"25-35", C1759&lt;=50,"36-50",TRUE,"50+")</f>
        <v>18-24</v>
      </c>
      <c r="Q1759" t="str">
        <f t="shared" si="189"/>
        <v>repeat</v>
      </c>
      <c r="R1759" t="str">
        <f t="shared" si="190"/>
        <v>high value</v>
      </c>
      <c r="S1759" t="str">
        <f t="shared" si="191"/>
        <v>High</v>
      </c>
      <c r="T1759" t="str">
        <f t="shared" si="192"/>
        <v>Jan</v>
      </c>
      <c r="U1759">
        <f t="shared" si="193"/>
        <v>2022</v>
      </c>
      <c r="V1759" t="str">
        <f t="shared" si="194"/>
        <v>0-5</v>
      </c>
      <c r="W1759" t="str">
        <f t="shared" si="195"/>
        <v>Medium</v>
      </c>
    </row>
    <row r="1760" spans="1:23" x14ac:dyDescent="0.3">
      <c r="A1760">
        <v>601759</v>
      </c>
      <c r="B1760">
        <v>88002</v>
      </c>
      <c r="C1760">
        <v>58</v>
      </c>
      <c r="D1760" t="s">
        <v>7</v>
      </c>
      <c r="E1760" t="s">
        <v>13</v>
      </c>
      <c r="F1760" t="s">
        <v>26</v>
      </c>
      <c r="G1760" t="s">
        <v>25</v>
      </c>
      <c r="H1760" s="1">
        <v>45127</v>
      </c>
      <c r="I1760" t="s">
        <v>33</v>
      </c>
      <c r="J1760">
        <v>51</v>
      </c>
      <c r="K1760">
        <v>10.8</v>
      </c>
      <c r="L1760">
        <v>873.38</v>
      </c>
      <c r="M1760">
        <v>58.31</v>
      </c>
      <c r="N1760" t="s">
        <v>47</v>
      </c>
      <c r="O1760">
        <v>4</v>
      </c>
      <c r="P1760" t="str" cm="1">
        <f t="array" ref="P1760">_xlfn.IFS(C1760&lt;25,"18-24", C1760&lt;=35,"25-35", C1760&lt;=50,"36-50",TRUE,"50+")</f>
        <v>50+</v>
      </c>
      <c r="Q1760" t="str">
        <f t="shared" si="189"/>
        <v>new</v>
      </c>
      <c r="R1760" t="str">
        <f t="shared" si="190"/>
        <v>high value</v>
      </c>
      <c r="S1760" t="str">
        <f t="shared" si="191"/>
        <v>medium</v>
      </c>
      <c r="T1760" t="str">
        <f t="shared" si="192"/>
        <v>Jul</v>
      </c>
      <c r="U1760">
        <f t="shared" si="193"/>
        <v>2023</v>
      </c>
      <c r="V1760" t="str">
        <f t="shared" si="194"/>
        <v>10-15</v>
      </c>
      <c r="W1760" t="str">
        <f t="shared" si="195"/>
        <v>Slow</v>
      </c>
    </row>
    <row r="1761" spans="1:23" x14ac:dyDescent="0.3">
      <c r="A1761">
        <v>601760</v>
      </c>
      <c r="B1761">
        <v>12309</v>
      </c>
      <c r="C1761">
        <v>26</v>
      </c>
      <c r="D1761" t="s">
        <v>7</v>
      </c>
      <c r="E1761" t="s">
        <v>13</v>
      </c>
      <c r="F1761" t="s">
        <v>28</v>
      </c>
      <c r="G1761" t="s">
        <v>25</v>
      </c>
      <c r="H1761" s="1">
        <v>45323</v>
      </c>
      <c r="I1761" t="s">
        <v>33</v>
      </c>
      <c r="J1761">
        <v>46</v>
      </c>
      <c r="K1761">
        <v>5</v>
      </c>
      <c r="L1761">
        <v>1088.95</v>
      </c>
      <c r="M1761">
        <v>34.81</v>
      </c>
      <c r="N1761" t="s">
        <v>47</v>
      </c>
      <c r="O1761">
        <v>3</v>
      </c>
      <c r="P1761" t="str" cm="1">
        <f t="array" ref="P1761">_xlfn.IFS(C1761&lt;25,"18-24", C1761&lt;=35,"25-35", C1761&lt;=50,"36-50",TRUE,"50+")</f>
        <v>25-35</v>
      </c>
      <c r="Q1761" t="str">
        <f t="shared" si="189"/>
        <v>new</v>
      </c>
      <c r="R1761" t="str">
        <f t="shared" si="190"/>
        <v>high value</v>
      </c>
      <c r="S1761" t="str">
        <f t="shared" si="191"/>
        <v>medium</v>
      </c>
      <c r="T1761" t="str">
        <f t="shared" si="192"/>
        <v>Feb</v>
      </c>
      <c r="U1761">
        <f t="shared" si="193"/>
        <v>2024</v>
      </c>
      <c r="V1761" t="str">
        <f t="shared" si="194"/>
        <v>0-5</v>
      </c>
      <c r="W1761" t="str">
        <f t="shared" si="195"/>
        <v>Slow</v>
      </c>
    </row>
    <row r="1762" spans="1:23" x14ac:dyDescent="0.3">
      <c r="A1762">
        <v>601761</v>
      </c>
      <c r="B1762">
        <v>99569</v>
      </c>
      <c r="C1762">
        <v>45</v>
      </c>
      <c r="D1762" t="s">
        <v>7</v>
      </c>
      <c r="E1762" t="s">
        <v>16</v>
      </c>
      <c r="F1762" t="s">
        <v>18</v>
      </c>
      <c r="G1762" t="s">
        <v>23</v>
      </c>
      <c r="H1762" s="1">
        <v>45583</v>
      </c>
      <c r="I1762" t="s">
        <v>33</v>
      </c>
      <c r="J1762">
        <v>45</v>
      </c>
      <c r="K1762">
        <v>12.2</v>
      </c>
      <c r="L1762">
        <v>1057.08</v>
      </c>
      <c r="M1762">
        <v>67.78</v>
      </c>
      <c r="N1762" t="s">
        <v>50</v>
      </c>
      <c r="O1762">
        <v>5</v>
      </c>
      <c r="P1762" t="str" cm="1">
        <f t="array" ref="P1762">_xlfn.IFS(C1762&lt;25,"18-24", C1762&lt;=35,"25-35", C1762&lt;=50,"36-50",TRUE,"50+")</f>
        <v>36-50</v>
      </c>
      <c r="Q1762" t="str">
        <f t="shared" si="189"/>
        <v>new</v>
      </c>
      <c r="R1762" t="str">
        <f t="shared" si="190"/>
        <v>high value</v>
      </c>
      <c r="S1762" t="str">
        <f t="shared" si="191"/>
        <v>High</v>
      </c>
      <c r="T1762" t="str">
        <f t="shared" si="192"/>
        <v>Oct</v>
      </c>
      <c r="U1762">
        <f t="shared" si="193"/>
        <v>2024</v>
      </c>
      <c r="V1762" t="str">
        <f t="shared" si="194"/>
        <v>10-15</v>
      </c>
      <c r="W1762" t="str">
        <f t="shared" si="195"/>
        <v>Medium</v>
      </c>
    </row>
    <row r="1763" spans="1:23" x14ac:dyDescent="0.3">
      <c r="A1763">
        <v>601762</v>
      </c>
      <c r="B1763">
        <v>35255</v>
      </c>
      <c r="C1763">
        <v>58</v>
      </c>
      <c r="D1763" t="s">
        <v>4</v>
      </c>
      <c r="E1763" t="s">
        <v>8</v>
      </c>
      <c r="F1763" t="s">
        <v>19</v>
      </c>
      <c r="G1763" t="s">
        <v>23</v>
      </c>
      <c r="H1763" s="1">
        <v>45573</v>
      </c>
      <c r="I1763" t="s">
        <v>33</v>
      </c>
      <c r="J1763">
        <v>43</v>
      </c>
      <c r="K1763">
        <v>7.6</v>
      </c>
      <c r="L1763">
        <v>1009.48</v>
      </c>
      <c r="M1763">
        <v>62.45</v>
      </c>
      <c r="N1763" t="s">
        <v>47</v>
      </c>
      <c r="O1763">
        <v>4</v>
      </c>
      <c r="P1763" t="str" cm="1">
        <f t="array" ref="P1763">_xlfn.IFS(C1763&lt;25,"18-24", C1763&lt;=35,"25-35", C1763&lt;=50,"36-50",TRUE,"50+")</f>
        <v>50+</v>
      </c>
      <c r="Q1763" t="str">
        <f t="shared" si="189"/>
        <v>repeat</v>
      </c>
      <c r="R1763" t="str">
        <f t="shared" si="190"/>
        <v>high value</v>
      </c>
      <c r="S1763" t="str">
        <f t="shared" si="191"/>
        <v>medium</v>
      </c>
      <c r="T1763" t="str">
        <f t="shared" si="192"/>
        <v>Oct</v>
      </c>
      <c r="U1763">
        <f t="shared" si="193"/>
        <v>2024</v>
      </c>
      <c r="V1763" t="str">
        <f t="shared" si="194"/>
        <v>5-10</v>
      </c>
      <c r="W1763" t="str">
        <f t="shared" si="195"/>
        <v>Medium</v>
      </c>
    </row>
    <row r="1764" spans="1:23" x14ac:dyDescent="0.3">
      <c r="A1764">
        <v>601763</v>
      </c>
      <c r="B1764">
        <v>33689</v>
      </c>
      <c r="C1764">
        <v>42</v>
      </c>
      <c r="D1764" t="s">
        <v>4</v>
      </c>
      <c r="E1764" t="s">
        <v>11</v>
      </c>
      <c r="F1764" t="s">
        <v>30</v>
      </c>
      <c r="G1764" t="s">
        <v>27</v>
      </c>
      <c r="H1764" s="1">
        <v>44784</v>
      </c>
      <c r="I1764" t="s">
        <v>34</v>
      </c>
      <c r="J1764">
        <v>52</v>
      </c>
      <c r="K1764">
        <v>4.4000000000000004</v>
      </c>
      <c r="L1764">
        <v>1301.1400000000001</v>
      </c>
      <c r="M1764">
        <v>107.19</v>
      </c>
      <c r="N1764" t="s">
        <v>49</v>
      </c>
      <c r="O1764">
        <v>3</v>
      </c>
      <c r="P1764" t="str" cm="1">
        <f t="array" ref="P1764">_xlfn.IFS(C1764&lt;25,"18-24", C1764&lt;=35,"25-35", C1764&lt;=50,"36-50",TRUE,"50+")</f>
        <v>36-50</v>
      </c>
      <c r="Q1764" t="str">
        <f t="shared" si="189"/>
        <v>new</v>
      </c>
      <c r="R1764" t="str">
        <f t="shared" si="190"/>
        <v>high value</v>
      </c>
      <c r="S1764" t="str">
        <f t="shared" si="191"/>
        <v>medium</v>
      </c>
      <c r="T1764" t="str">
        <f t="shared" si="192"/>
        <v>Aug</v>
      </c>
      <c r="U1764">
        <f t="shared" si="193"/>
        <v>2022</v>
      </c>
      <c r="V1764" t="str">
        <f t="shared" si="194"/>
        <v>0-5</v>
      </c>
      <c r="W1764" t="str">
        <f t="shared" si="195"/>
        <v>Slow</v>
      </c>
    </row>
    <row r="1765" spans="1:23" x14ac:dyDescent="0.3">
      <c r="A1765">
        <v>601764</v>
      </c>
      <c r="B1765">
        <v>87899</v>
      </c>
      <c r="C1765">
        <v>58</v>
      </c>
      <c r="D1765" t="s">
        <v>4</v>
      </c>
      <c r="E1765" t="s">
        <v>16</v>
      </c>
      <c r="F1765" t="s">
        <v>32</v>
      </c>
      <c r="G1765" t="s">
        <v>29</v>
      </c>
      <c r="H1765" s="1">
        <v>45130</v>
      </c>
      <c r="I1765" t="s">
        <v>34</v>
      </c>
      <c r="J1765">
        <v>24</v>
      </c>
      <c r="K1765">
        <v>8.9</v>
      </c>
      <c r="L1765">
        <v>1260.92</v>
      </c>
      <c r="M1765">
        <v>112.97</v>
      </c>
      <c r="N1765" t="s">
        <v>49</v>
      </c>
      <c r="O1765">
        <v>1</v>
      </c>
      <c r="P1765" t="str" cm="1">
        <f t="array" ref="P1765">_xlfn.IFS(C1765&lt;25,"18-24", C1765&lt;=35,"25-35", C1765&lt;=50,"36-50",TRUE,"50+")</f>
        <v>50+</v>
      </c>
      <c r="Q1765" t="str">
        <f t="shared" si="189"/>
        <v>new</v>
      </c>
      <c r="R1765" t="str">
        <f t="shared" si="190"/>
        <v>high value</v>
      </c>
      <c r="S1765" t="str">
        <f t="shared" si="191"/>
        <v>Low</v>
      </c>
      <c r="T1765" t="str">
        <f t="shared" si="192"/>
        <v>Jul</v>
      </c>
      <c r="U1765">
        <f t="shared" si="193"/>
        <v>2023</v>
      </c>
      <c r="V1765" t="str">
        <f t="shared" si="194"/>
        <v>5-10</v>
      </c>
      <c r="W1765" t="str">
        <f t="shared" si="195"/>
        <v>Fast</v>
      </c>
    </row>
    <row r="1766" spans="1:23" x14ac:dyDescent="0.3">
      <c r="A1766">
        <v>601765</v>
      </c>
      <c r="B1766">
        <v>89746</v>
      </c>
      <c r="C1766">
        <v>21</v>
      </c>
      <c r="D1766" t="s">
        <v>4</v>
      </c>
      <c r="E1766" t="s">
        <v>8</v>
      </c>
      <c r="F1766" t="s">
        <v>19</v>
      </c>
      <c r="G1766" t="s">
        <v>27</v>
      </c>
      <c r="H1766" s="1">
        <v>45181</v>
      </c>
      <c r="I1766" t="s">
        <v>33</v>
      </c>
      <c r="J1766">
        <v>45</v>
      </c>
      <c r="K1766">
        <v>14.1</v>
      </c>
      <c r="L1766">
        <v>306.89999999999998</v>
      </c>
      <c r="M1766">
        <v>34.700000000000003</v>
      </c>
      <c r="N1766" t="s">
        <v>47</v>
      </c>
      <c r="O1766">
        <v>5</v>
      </c>
      <c r="P1766" t="str" cm="1">
        <f t="array" ref="P1766">_xlfn.IFS(C1766&lt;25,"18-24", C1766&lt;=35,"25-35", C1766&lt;=50,"36-50",TRUE,"50+")</f>
        <v>18-24</v>
      </c>
      <c r="Q1766" t="str">
        <f t="shared" si="189"/>
        <v>repeat</v>
      </c>
      <c r="R1766" t="str">
        <f t="shared" si="190"/>
        <v>medium</v>
      </c>
      <c r="S1766" t="str">
        <f t="shared" si="191"/>
        <v>High</v>
      </c>
      <c r="T1766" t="str">
        <f t="shared" si="192"/>
        <v>Sep</v>
      </c>
      <c r="U1766">
        <f t="shared" si="193"/>
        <v>2023</v>
      </c>
      <c r="V1766" t="str">
        <f t="shared" si="194"/>
        <v>10-15</v>
      </c>
      <c r="W1766" t="str">
        <f t="shared" si="195"/>
        <v>Medium</v>
      </c>
    </row>
    <row r="1767" spans="1:23" x14ac:dyDescent="0.3">
      <c r="A1767">
        <v>601766</v>
      </c>
      <c r="B1767">
        <v>97106</v>
      </c>
      <c r="C1767">
        <v>40</v>
      </c>
      <c r="D1767" t="s">
        <v>4</v>
      </c>
      <c r="E1767" t="s">
        <v>16</v>
      </c>
      <c r="F1767" t="s">
        <v>19</v>
      </c>
      <c r="G1767" t="s">
        <v>21</v>
      </c>
      <c r="H1767" s="1">
        <v>45215</v>
      </c>
      <c r="I1767" t="s">
        <v>34</v>
      </c>
      <c r="J1767">
        <v>59</v>
      </c>
      <c r="K1767">
        <v>10.8</v>
      </c>
      <c r="L1767">
        <v>209.48</v>
      </c>
      <c r="M1767">
        <v>107.82</v>
      </c>
      <c r="N1767" t="s">
        <v>48</v>
      </c>
      <c r="O1767">
        <v>1</v>
      </c>
      <c r="P1767" t="str" cm="1">
        <f t="array" ref="P1767">_xlfn.IFS(C1767&lt;25,"18-24", C1767&lt;=35,"25-35", C1767&lt;=50,"36-50",TRUE,"50+")</f>
        <v>36-50</v>
      </c>
      <c r="Q1767" t="str">
        <f t="shared" si="189"/>
        <v>new</v>
      </c>
      <c r="R1767" t="str">
        <f t="shared" si="190"/>
        <v>low</v>
      </c>
      <c r="S1767" t="str">
        <f t="shared" si="191"/>
        <v>Low</v>
      </c>
      <c r="T1767" t="str">
        <f t="shared" si="192"/>
        <v>Oct</v>
      </c>
      <c r="U1767">
        <f t="shared" si="193"/>
        <v>2023</v>
      </c>
      <c r="V1767" t="str">
        <f t="shared" si="194"/>
        <v>10-15</v>
      </c>
      <c r="W1767" t="str">
        <f t="shared" si="195"/>
        <v>Slow</v>
      </c>
    </row>
    <row r="1768" spans="1:23" x14ac:dyDescent="0.3">
      <c r="A1768">
        <v>601767</v>
      </c>
      <c r="B1768">
        <v>74379</v>
      </c>
      <c r="C1768">
        <v>28</v>
      </c>
      <c r="D1768" t="s">
        <v>7</v>
      </c>
      <c r="E1768" t="s">
        <v>16</v>
      </c>
      <c r="F1768" t="s">
        <v>24</v>
      </c>
      <c r="G1768" t="s">
        <v>21</v>
      </c>
      <c r="H1768" s="1">
        <v>44670</v>
      </c>
      <c r="I1768" t="s">
        <v>34</v>
      </c>
      <c r="J1768">
        <v>83</v>
      </c>
      <c r="K1768">
        <v>6.1</v>
      </c>
      <c r="L1768">
        <v>1440.6</v>
      </c>
      <c r="M1768">
        <v>24.52</v>
      </c>
      <c r="N1768" t="s">
        <v>48</v>
      </c>
      <c r="O1768">
        <v>3</v>
      </c>
      <c r="P1768" t="str" cm="1">
        <f t="array" ref="P1768">_xlfn.IFS(C1768&lt;25,"18-24", C1768&lt;=35,"25-35", C1768&lt;=50,"36-50",TRUE,"50+")</f>
        <v>25-35</v>
      </c>
      <c r="Q1768" t="str">
        <f t="shared" si="189"/>
        <v>repeat</v>
      </c>
      <c r="R1768" t="str">
        <f t="shared" si="190"/>
        <v>high value</v>
      </c>
      <c r="S1768" t="str">
        <f t="shared" si="191"/>
        <v>medium</v>
      </c>
      <c r="T1768" t="str">
        <f t="shared" si="192"/>
        <v>Apr</v>
      </c>
      <c r="U1768">
        <f t="shared" si="193"/>
        <v>2022</v>
      </c>
      <c r="V1768" t="str">
        <f t="shared" si="194"/>
        <v>5-10</v>
      </c>
      <c r="W1768" t="str">
        <f t="shared" si="195"/>
        <v>Slow</v>
      </c>
    </row>
    <row r="1769" spans="1:23" x14ac:dyDescent="0.3">
      <c r="A1769">
        <v>601768</v>
      </c>
      <c r="B1769">
        <v>19045</v>
      </c>
      <c r="C1769">
        <v>52</v>
      </c>
      <c r="D1769" t="s">
        <v>7</v>
      </c>
      <c r="E1769" t="s">
        <v>8</v>
      </c>
      <c r="F1769" t="s">
        <v>30</v>
      </c>
      <c r="G1769" t="s">
        <v>25</v>
      </c>
      <c r="H1769" s="1">
        <v>44730</v>
      </c>
      <c r="I1769" t="s">
        <v>33</v>
      </c>
      <c r="J1769">
        <v>83</v>
      </c>
      <c r="K1769">
        <v>3.2</v>
      </c>
      <c r="L1769">
        <v>1265.05</v>
      </c>
      <c r="M1769">
        <v>85.56</v>
      </c>
      <c r="N1769" t="s">
        <v>50</v>
      </c>
      <c r="O1769">
        <v>1</v>
      </c>
      <c r="P1769" t="str" cm="1">
        <f t="array" ref="P1769">_xlfn.IFS(C1769&lt;25,"18-24", C1769&lt;=35,"25-35", C1769&lt;=50,"36-50",TRUE,"50+")</f>
        <v>50+</v>
      </c>
      <c r="Q1769" t="str">
        <f t="shared" si="189"/>
        <v>new</v>
      </c>
      <c r="R1769" t="str">
        <f t="shared" si="190"/>
        <v>high value</v>
      </c>
      <c r="S1769" t="str">
        <f t="shared" si="191"/>
        <v>Low</v>
      </c>
      <c r="T1769" t="str">
        <f t="shared" si="192"/>
        <v>Jun</v>
      </c>
      <c r="U1769">
        <f t="shared" si="193"/>
        <v>2022</v>
      </c>
      <c r="V1769" t="str">
        <f t="shared" si="194"/>
        <v>0-5</v>
      </c>
      <c r="W1769" t="str">
        <f t="shared" si="195"/>
        <v>Slow</v>
      </c>
    </row>
    <row r="1770" spans="1:23" x14ac:dyDescent="0.3">
      <c r="A1770">
        <v>601769</v>
      </c>
      <c r="B1770">
        <v>21369</v>
      </c>
      <c r="C1770">
        <v>52</v>
      </c>
      <c r="D1770" t="s">
        <v>4</v>
      </c>
      <c r="E1770" t="s">
        <v>11</v>
      </c>
      <c r="F1770" t="s">
        <v>18</v>
      </c>
      <c r="G1770" t="s">
        <v>23</v>
      </c>
      <c r="H1770" s="1">
        <v>45023</v>
      </c>
      <c r="I1770" t="s">
        <v>33</v>
      </c>
      <c r="J1770">
        <v>74</v>
      </c>
      <c r="K1770">
        <v>2.7</v>
      </c>
      <c r="L1770">
        <v>1339.7</v>
      </c>
      <c r="M1770">
        <v>80.64</v>
      </c>
      <c r="N1770" t="s">
        <v>50</v>
      </c>
      <c r="O1770">
        <v>2</v>
      </c>
      <c r="P1770" t="str" cm="1">
        <f t="array" ref="P1770">_xlfn.IFS(C1770&lt;25,"18-24", C1770&lt;=35,"25-35", C1770&lt;=50,"36-50",TRUE,"50+")</f>
        <v>50+</v>
      </c>
      <c r="Q1770" t="str">
        <f t="shared" si="189"/>
        <v>new</v>
      </c>
      <c r="R1770" t="str">
        <f t="shared" si="190"/>
        <v>high value</v>
      </c>
      <c r="S1770" t="str">
        <f t="shared" si="191"/>
        <v>Low</v>
      </c>
      <c r="T1770" t="str">
        <f t="shared" si="192"/>
        <v>Apr</v>
      </c>
      <c r="U1770">
        <f t="shared" si="193"/>
        <v>2023</v>
      </c>
      <c r="V1770" t="str">
        <f t="shared" si="194"/>
        <v>0-5</v>
      </c>
      <c r="W1770" t="str">
        <f t="shared" si="195"/>
        <v>Slow</v>
      </c>
    </row>
    <row r="1771" spans="1:23" x14ac:dyDescent="0.3">
      <c r="A1771">
        <v>601770</v>
      </c>
      <c r="B1771">
        <v>83391</v>
      </c>
      <c r="C1771">
        <v>50</v>
      </c>
      <c r="D1771" t="s">
        <v>7</v>
      </c>
      <c r="E1771" t="s">
        <v>13</v>
      </c>
      <c r="F1771" t="s">
        <v>26</v>
      </c>
      <c r="G1771" t="s">
        <v>27</v>
      </c>
      <c r="H1771" s="1">
        <v>44816</v>
      </c>
      <c r="I1771" t="s">
        <v>34</v>
      </c>
      <c r="J1771">
        <v>47</v>
      </c>
      <c r="K1771">
        <v>13.9</v>
      </c>
      <c r="L1771">
        <v>382.22</v>
      </c>
      <c r="M1771">
        <v>54.5</v>
      </c>
      <c r="N1771" t="s">
        <v>48</v>
      </c>
      <c r="O1771">
        <v>1</v>
      </c>
      <c r="P1771" t="str" cm="1">
        <f t="array" ref="P1771">_xlfn.IFS(C1771&lt;25,"18-24", C1771&lt;=35,"25-35", C1771&lt;=50,"36-50",TRUE,"50+")</f>
        <v>36-50</v>
      </c>
      <c r="Q1771" t="str">
        <f t="shared" si="189"/>
        <v>repeat</v>
      </c>
      <c r="R1771" t="str">
        <f t="shared" si="190"/>
        <v>medium</v>
      </c>
      <c r="S1771" t="str">
        <f t="shared" si="191"/>
        <v>Low</v>
      </c>
      <c r="T1771" t="str">
        <f t="shared" si="192"/>
        <v>Sep</v>
      </c>
      <c r="U1771">
        <f t="shared" si="193"/>
        <v>2022</v>
      </c>
      <c r="V1771" t="str">
        <f t="shared" si="194"/>
        <v>10-15</v>
      </c>
      <c r="W1771" t="str">
        <f t="shared" si="195"/>
        <v>Slow</v>
      </c>
    </row>
    <row r="1772" spans="1:23" x14ac:dyDescent="0.3">
      <c r="A1772">
        <v>601771</v>
      </c>
      <c r="B1772">
        <v>95646</v>
      </c>
      <c r="C1772">
        <v>27</v>
      </c>
      <c r="D1772" t="s">
        <v>7</v>
      </c>
      <c r="E1772" t="s">
        <v>15</v>
      </c>
      <c r="F1772" t="s">
        <v>18</v>
      </c>
      <c r="G1772" t="s">
        <v>31</v>
      </c>
      <c r="H1772" s="1">
        <v>45437</v>
      </c>
      <c r="I1772" t="s">
        <v>33</v>
      </c>
      <c r="J1772">
        <v>32</v>
      </c>
      <c r="K1772">
        <v>3.8</v>
      </c>
      <c r="L1772">
        <v>1156.3699999999999</v>
      </c>
      <c r="M1772">
        <v>118.44</v>
      </c>
      <c r="N1772" t="s">
        <v>47</v>
      </c>
      <c r="O1772">
        <v>3</v>
      </c>
      <c r="P1772" t="str" cm="1">
        <f t="array" ref="P1772">_xlfn.IFS(C1772&lt;25,"18-24", C1772&lt;=35,"25-35", C1772&lt;=50,"36-50",TRUE,"50+")</f>
        <v>25-35</v>
      </c>
      <c r="Q1772" t="str">
        <f t="shared" si="189"/>
        <v>new</v>
      </c>
      <c r="R1772" t="str">
        <f t="shared" si="190"/>
        <v>high value</v>
      </c>
      <c r="S1772" t="str">
        <f t="shared" si="191"/>
        <v>medium</v>
      </c>
      <c r="T1772" t="str">
        <f t="shared" si="192"/>
        <v>May</v>
      </c>
      <c r="U1772">
        <f t="shared" si="193"/>
        <v>2024</v>
      </c>
      <c r="V1772" t="str">
        <f t="shared" si="194"/>
        <v>0-5</v>
      </c>
      <c r="W1772" t="str">
        <f t="shared" si="195"/>
        <v>Medium</v>
      </c>
    </row>
    <row r="1773" spans="1:23" x14ac:dyDescent="0.3">
      <c r="A1773">
        <v>601772</v>
      </c>
      <c r="B1773">
        <v>29272</v>
      </c>
      <c r="C1773">
        <v>58</v>
      </c>
      <c r="D1773" t="s">
        <v>4</v>
      </c>
      <c r="E1773" t="s">
        <v>11</v>
      </c>
      <c r="F1773" t="s">
        <v>26</v>
      </c>
      <c r="G1773" t="s">
        <v>25</v>
      </c>
      <c r="H1773" s="1">
        <v>45165</v>
      </c>
      <c r="I1773" t="s">
        <v>33</v>
      </c>
      <c r="J1773">
        <v>36</v>
      </c>
      <c r="K1773">
        <v>10.3</v>
      </c>
      <c r="L1773">
        <v>785.94</v>
      </c>
      <c r="M1773">
        <v>77.38</v>
      </c>
      <c r="N1773" t="s">
        <v>48</v>
      </c>
      <c r="O1773">
        <v>1</v>
      </c>
      <c r="P1773" t="str" cm="1">
        <f t="array" ref="P1773">_xlfn.IFS(C1773&lt;25,"18-24", C1773&lt;=35,"25-35", C1773&lt;=50,"36-50",TRUE,"50+")</f>
        <v>50+</v>
      </c>
      <c r="Q1773" t="str">
        <f t="shared" si="189"/>
        <v>new</v>
      </c>
      <c r="R1773" t="str">
        <f t="shared" si="190"/>
        <v>high value</v>
      </c>
      <c r="S1773" t="str">
        <f t="shared" si="191"/>
        <v>Low</v>
      </c>
      <c r="T1773" t="str">
        <f t="shared" si="192"/>
        <v>Aug</v>
      </c>
      <c r="U1773">
        <f t="shared" si="193"/>
        <v>2023</v>
      </c>
      <c r="V1773" t="str">
        <f t="shared" si="194"/>
        <v>10-15</v>
      </c>
      <c r="W1773" t="str">
        <f t="shared" si="195"/>
        <v>Medium</v>
      </c>
    </row>
    <row r="1774" spans="1:23" x14ac:dyDescent="0.3">
      <c r="A1774">
        <v>601773</v>
      </c>
      <c r="B1774">
        <v>83198</v>
      </c>
      <c r="C1774">
        <v>44</v>
      </c>
      <c r="D1774" t="s">
        <v>4</v>
      </c>
      <c r="E1774" t="s">
        <v>8</v>
      </c>
      <c r="F1774" t="s">
        <v>24</v>
      </c>
      <c r="G1774" t="s">
        <v>27</v>
      </c>
      <c r="H1774" s="1">
        <v>45265</v>
      </c>
      <c r="I1774" t="s">
        <v>34</v>
      </c>
      <c r="J1774">
        <v>60</v>
      </c>
      <c r="K1774">
        <v>5.5</v>
      </c>
      <c r="L1774">
        <v>1287.42</v>
      </c>
      <c r="M1774">
        <v>64.81</v>
      </c>
      <c r="N1774" t="s">
        <v>47</v>
      </c>
      <c r="O1774">
        <v>1</v>
      </c>
      <c r="P1774" t="str" cm="1">
        <f t="array" ref="P1774">_xlfn.IFS(C1774&lt;25,"18-24", C1774&lt;=35,"25-35", C1774&lt;=50,"36-50",TRUE,"50+")</f>
        <v>36-50</v>
      </c>
      <c r="Q1774" t="str">
        <f t="shared" si="189"/>
        <v>new</v>
      </c>
      <c r="R1774" t="str">
        <f t="shared" si="190"/>
        <v>high value</v>
      </c>
      <c r="S1774" t="str">
        <f t="shared" si="191"/>
        <v>Low</v>
      </c>
      <c r="T1774" t="str">
        <f t="shared" si="192"/>
        <v>Dec</v>
      </c>
      <c r="U1774">
        <f t="shared" si="193"/>
        <v>2023</v>
      </c>
      <c r="V1774" t="str">
        <f t="shared" si="194"/>
        <v>5-10</v>
      </c>
      <c r="W1774" t="str">
        <f t="shared" si="195"/>
        <v>Slow</v>
      </c>
    </row>
    <row r="1775" spans="1:23" x14ac:dyDescent="0.3">
      <c r="A1775">
        <v>601774</v>
      </c>
      <c r="B1775">
        <v>36231</v>
      </c>
      <c r="C1775">
        <v>28</v>
      </c>
      <c r="D1775" t="s">
        <v>4</v>
      </c>
      <c r="E1775" t="s">
        <v>11</v>
      </c>
      <c r="F1775" t="s">
        <v>28</v>
      </c>
      <c r="G1775" t="s">
        <v>23</v>
      </c>
      <c r="H1775" s="1">
        <v>44705</v>
      </c>
      <c r="I1775" t="s">
        <v>33</v>
      </c>
      <c r="J1775">
        <v>80</v>
      </c>
      <c r="K1775">
        <v>7.9</v>
      </c>
      <c r="L1775">
        <v>915.49</v>
      </c>
      <c r="M1775">
        <v>59.3</v>
      </c>
      <c r="N1775" t="s">
        <v>47</v>
      </c>
      <c r="O1775">
        <v>4</v>
      </c>
      <c r="P1775" t="str" cm="1">
        <f t="array" ref="P1775">_xlfn.IFS(C1775&lt;25,"18-24", C1775&lt;=35,"25-35", C1775&lt;=50,"36-50",TRUE,"50+")</f>
        <v>25-35</v>
      </c>
      <c r="Q1775" t="str">
        <f t="shared" si="189"/>
        <v>new</v>
      </c>
      <c r="R1775" t="str">
        <f t="shared" si="190"/>
        <v>high value</v>
      </c>
      <c r="S1775" t="str">
        <f t="shared" si="191"/>
        <v>medium</v>
      </c>
      <c r="T1775" t="str">
        <f t="shared" si="192"/>
        <v>May</v>
      </c>
      <c r="U1775">
        <f t="shared" si="193"/>
        <v>2022</v>
      </c>
      <c r="V1775" t="str">
        <f t="shared" si="194"/>
        <v>5-10</v>
      </c>
      <c r="W1775" t="str">
        <f t="shared" si="195"/>
        <v>Slow</v>
      </c>
    </row>
    <row r="1776" spans="1:23" x14ac:dyDescent="0.3">
      <c r="A1776">
        <v>601775</v>
      </c>
      <c r="B1776">
        <v>24047</v>
      </c>
      <c r="C1776">
        <v>56</v>
      </c>
      <c r="D1776" t="s">
        <v>4</v>
      </c>
      <c r="E1776" t="s">
        <v>13</v>
      </c>
      <c r="F1776" t="s">
        <v>32</v>
      </c>
      <c r="G1776" t="s">
        <v>25</v>
      </c>
      <c r="H1776" s="1">
        <v>45111</v>
      </c>
      <c r="I1776" t="s">
        <v>33</v>
      </c>
      <c r="J1776">
        <v>58</v>
      </c>
      <c r="K1776">
        <v>13.2</v>
      </c>
      <c r="L1776">
        <v>1448.08</v>
      </c>
      <c r="M1776">
        <v>55.87</v>
      </c>
      <c r="N1776" t="s">
        <v>49</v>
      </c>
      <c r="O1776">
        <v>5</v>
      </c>
      <c r="P1776" t="str" cm="1">
        <f t="array" ref="P1776">_xlfn.IFS(C1776&lt;25,"18-24", C1776&lt;=35,"25-35", C1776&lt;=50,"36-50",TRUE,"50+")</f>
        <v>50+</v>
      </c>
      <c r="Q1776" t="str">
        <f t="shared" si="189"/>
        <v>new</v>
      </c>
      <c r="R1776" t="str">
        <f t="shared" si="190"/>
        <v>high value</v>
      </c>
      <c r="S1776" t="str">
        <f t="shared" si="191"/>
        <v>High</v>
      </c>
      <c r="T1776" t="str">
        <f t="shared" si="192"/>
        <v>Jul</v>
      </c>
      <c r="U1776">
        <f t="shared" si="193"/>
        <v>2023</v>
      </c>
      <c r="V1776" t="str">
        <f t="shared" si="194"/>
        <v>10-15</v>
      </c>
      <c r="W1776" t="str">
        <f t="shared" si="195"/>
        <v>Slow</v>
      </c>
    </row>
    <row r="1777" spans="1:23" x14ac:dyDescent="0.3">
      <c r="A1777">
        <v>601776</v>
      </c>
      <c r="B1777">
        <v>67882</v>
      </c>
      <c r="C1777">
        <v>60</v>
      </c>
      <c r="D1777" t="s">
        <v>7</v>
      </c>
      <c r="E1777" t="s">
        <v>13</v>
      </c>
      <c r="F1777" t="s">
        <v>18</v>
      </c>
      <c r="G1777" t="s">
        <v>23</v>
      </c>
      <c r="H1777" s="1">
        <v>44895</v>
      </c>
      <c r="I1777" t="s">
        <v>33</v>
      </c>
      <c r="J1777">
        <v>73</v>
      </c>
      <c r="K1777">
        <v>13.8</v>
      </c>
      <c r="L1777">
        <v>817.28</v>
      </c>
      <c r="M1777">
        <v>112.37</v>
      </c>
      <c r="N1777" t="s">
        <v>50</v>
      </c>
      <c r="O1777">
        <v>5</v>
      </c>
      <c r="P1777" t="str" cm="1">
        <f t="array" ref="P1777">_xlfn.IFS(C1777&lt;25,"18-24", C1777&lt;=35,"25-35", C1777&lt;=50,"36-50",TRUE,"50+")</f>
        <v>50+</v>
      </c>
      <c r="Q1777" t="str">
        <f t="shared" si="189"/>
        <v>new</v>
      </c>
      <c r="R1777" t="str">
        <f t="shared" si="190"/>
        <v>high value</v>
      </c>
      <c r="S1777" t="str">
        <f t="shared" si="191"/>
        <v>High</v>
      </c>
      <c r="T1777" t="str">
        <f t="shared" si="192"/>
        <v>Nov</v>
      </c>
      <c r="U1777">
        <f t="shared" si="193"/>
        <v>2022</v>
      </c>
      <c r="V1777" t="str">
        <f t="shared" si="194"/>
        <v>10-15</v>
      </c>
      <c r="W1777" t="str">
        <f t="shared" si="195"/>
        <v>Slow</v>
      </c>
    </row>
    <row r="1778" spans="1:23" x14ac:dyDescent="0.3">
      <c r="A1778">
        <v>601777</v>
      </c>
      <c r="B1778">
        <v>18753</v>
      </c>
      <c r="C1778">
        <v>59</v>
      </c>
      <c r="D1778" t="s">
        <v>4</v>
      </c>
      <c r="E1778" t="s">
        <v>5</v>
      </c>
      <c r="F1778" t="s">
        <v>24</v>
      </c>
      <c r="G1778" t="s">
        <v>31</v>
      </c>
      <c r="H1778" s="1">
        <v>45335</v>
      </c>
      <c r="I1778" t="s">
        <v>33</v>
      </c>
      <c r="J1778">
        <v>70</v>
      </c>
      <c r="K1778">
        <v>8.6999999999999993</v>
      </c>
      <c r="L1778">
        <v>652.63</v>
      </c>
      <c r="M1778">
        <v>89.62</v>
      </c>
      <c r="N1778" t="s">
        <v>48</v>
      </c>
      <c r="O1778">
        <v>1</v>
      </c>
      <c r="P1778" t="str" cm="1">
        <f t="array" ref="P1778">_xlfn.IFS(C1778&lt;25,"18-24", C1778&lt;=35,"25-35", C1778&lt;=50,"36-50",TRUE,"50+")</f>
        <v>50+</v>
      </c>
      <c r="Q1778" t="str">
        <f t="shared" si="189"/>
        <v>new</v>
      </c>
      <c r="R1778" t="str">
        <f t="shared" si="190"/>
        <v>high value</v>
      </c>
      <c r="S1778" t="str">
        <f t="shared" si="191"/>
        <v>Low</v>
      </c>
      <c r="T1778" t="str">
        <f t="shared" si="192"/>
        <v>Feb</v>
      </c>
      <c r="U1778">
        <f t="shared" si="193"/>
        <v>2024</v>
      </c>
      <c r="V1778" t="str">
        <f t="shared" si="194"/>
        <v>5-10</v>
      </c>
      <c r="W1778" t="str">
        <f t="shared" si="195"/>
        <v>Slow</v>
      </c>
    </row>
    <row r="1779" spans="1:23" x14ac:dyDescent="0.3">
      <c r="A1779">
        <v>601778</v>
      </c>
      <c r="B1779">
        <v>82233</v>
      </c>
      <c r="C1779">
        <v>47</v>
      </c>
      <c r="D1779" t="s">
        <v>7</v>
      </c>
      <c r="E1779" t="s">
        <v>15</v>
      </c>
      <c r="F1779" t="s">
        <v>19</v>
      </c>
      <c r="G1779" t="s">
        <v>23</v>
      </c>
      <c r="H1779" s="1">
        <v>45615</v>
      </c>
      <c r="I1779" t="s">
        <v>33</v>
      </c>
      <c r="J1779">
        <v>46</v>
      </c>
      <c r="K1779">
        <v>2</v>
      </c>
      <c r="L1779">
        <v>484.69</v>
      </c>
      <c r="M1779">
        <v>87.41</v>
      </c>
      <c r="N1779" t="s">
        <v>48</v>
      </c>
      <c r="O1779">
        <v>1</v>
      </c>
      <c r="P1779" t="str" cm="1">
        <f t="array" ref="P1779">_xlfn.IFS(C1779&lt;25,"18-24", C1779&lt;=35,"25-35", C1779&lt;=50,"36-50",TRUE,"50+")</f>
        <v>36-50</v>
      </c>
      <c r="Q1779" t="str">
        <f t="shared" si="189"/>
        <v>new</v>
      </c>
      <c r="R1779" t="str">
        <f t="shared" si="190"/>
        <v>medium</v>
      </c>
      <c r="S1779" t="str">
        <f t="shared" si="191"/>
        <v>Low</v>
      </c>
      <c r="T1779" t="str">
        <f t="shared" si="192"/>
        <v>Nov</v>
      </c>
      <c r="U1779">
        <f t="shared" si="193"/>
        <v>2024</v>
      </c>
      <c r="V1779" t="str">
        <f t="shared" si="194"/>
        <v>0-5</v>
      </c>
      <c r="W1779" t="str">
        <f t="shared" si="195"/>
        <v>Slow</v>
      </c>
    </row>
    <row r="1780" spans="1:23" x14ac:dyDescent="0.3">
      <c r="A1780">
        <v>601779</v>
      </c>
      <c r="B1780">
        <v>55606</v>
      </c>
      <c r="C1780">
        <v>47</v>
      </c>
      <c r="D1780" t="s">
        <v>7</v>
      </c>
      <c r="E1780" t="s">
        <v>13</v>
      </c>
      <c r="F1780" t="s">
        <v>24</v>
      </c>
      <c r="G1780" t="s">
        <v>27</v>
      </c>
      <c r="H1780" s="1">
        <v>45230</v>
      </c>
      <c r="I1780" t="s">
        <v>34</v>
      </c>
      <c r="J1780">
        <v>50</v>
      </c>
      <c r="K1780">
        <v>6</v>
      </c>
      <c r="L1780">
        <v>453.77</v>
      </c>
      <c r="M1780">
        <v>69.81</v>
      </c>
      <c r="N1780" t="s">
        <v>49</v>
      </c>
      <c r="O1780">
        <v>5</v>
      </c>
      <c r="P1780" t="str" cm="1">
        <f t="array" ref="P1780">_xlfn.IFS(C1780&lt;25,"18-24", C1780&lt;=35,"25-35", C1780&lt;=50,"36-50",TRUE,"50+")</f>
        <v>36-50</v>
      </c>
      <c r="Q1780" t="str">
        <f t="shared" si="189"/>
        <v>new</v>
      </c>
      <c r="R1780" t="str">
        <f t="shared" si="190"/>
        <v>medium</v>
      </c>
      <c r="S1780" t="str">
        <f t="shared" si="191"/>
        <v>High</v>
      </c>
      <c r="T1780" t="str">
        <f t="shared" si="192"/>
        <v>Oct</v>
      </c>
      <c r="U1780">
        <f t="shared" si="193"/>
        <v>2023</v>
      </c>
      <c r="V1780" t="str">
        <f t="shared" si="194"/>
        <v>5-10</v>
      </c>
      <c r="W1780" t="str">
        <f t="shared" si="195"/>
        <v>Slow</v>
      </c>
    </row>
    <row r="1781" spans="1:23" x14ac:dyDescent="0.3">
      <c r="A1781">
        <v>601780</v>
      </c>
      <c r="B1781">
        <v>65890</v>
      </c>
      <c r="C1781">
        <v>35</v>
      </c>
      <c r="D1781" t="s">
        <v>4</v>
      </c>
      <c r="E1781" t="s">
        <v>16</v>
      </c>
      <c r="F1781" t="s">
        <v>32</v>
      </c>
      <c r="G1781" t="s">
        <v>29</v>
      </c>
      <c r="H1781" s="1">
        <v>45102</v>
      </c>
      <c r="I1781" t="s">
        <v>34</v>
      </c>
      <c r="J1781">
        <v>67</v>
      </c>
      <c r="K1781">
        <v>8.6999999999999993</v>
      </c>
      <c r="L1781">
        <v>797.81</v>
      </c>
      <c r="M1781">
        <v>101.75</v>
      </c>
      <c r="N1781" t="s">
        <v>50</v>
      </c>
      <c r="O1781">
        <v>3</v>
      </c>
      <c r="P1781" t="str" cm="1">
        <f t="array" ref="P1781">_xlfn.IFS(C1781&lt;25,"18-24", C1781&lt;=35,"25-35", C1781&lt;=50,"36-50",TRUE,"50+")</f>
        <v>25-35</v>
      </c>
      <c r="Q1781" t="str">
        <f t="shared" si="189"/>
        <v>new</v>
      </c>
      <c r="R1781" t="str">
        <f t="shared" si="190"/>
        <v>high value</v>
      </c>
      <c r="S1781" t="str">
        <f t="shared" si="191"/>
        <v>medium</v>
      </c>
      <c r="T1781" t="str">
        <f t="shared" si="192"/>
        <v>Jun</v>
      </c>
      <c r="U1781">
        <f t="shared" si="193"/>
        <v>2023</v>
      </c>
      <c r="V1781" t="str">
        <f t="shared" si="194"/>
        <v>5-10</v>
      </c>
      <c r="W1781" t="str">
        <f t="shared" si="195"/>
        <v>Slow</v>
      </c>
    </row>
    <row r="1782" spans="1:23" x14ac:dyDescent="0.3">
      <c r="A1782">
        <v>601781</v>
      </c>
      <c r="B1782">
        <v>66427</v>
      </c>
      <c r="C1782">
        <v>39</v>
      </c>
      <c r="D1782" t="s">
        <v>4</v>
      </c>
      <c r="E1782" t="s">
        <v>8</v>
      </c>
      <c r="F1782" t="s">
        <v>30</v>
      </c>
      <c r="G1782" t="s">
        <v>29</v>
      </c>
      <c r="H1782" s="1">
        <v>44828</v>
      </c>
      <c r="I1782" t="s">
        <v>34</v>
      </c>
      <c r="J1782">
        <v>60</v>
      </c>
      <c r="K1782">
        <v>8.9</v>
      </c>
      <c r="L1782">
        <v>392.17</v>
      </c>
      <c r="M1782">
        <v>40.22</v>
      </c>
      <c r="N1782" t="s">
        <v>49</v>
      </c>
      <c r="O1782">
        <v>3</v>
      </c>
      <c r="P1782" t="str" cm="1">
        <f t="array" ref="P1782">_xlfn.IFS(C1782&lt;25,"18-24", C1782&lt;=35,"25-35", C1782&lt;=50,"36-50",TRUE,"50+")</f>
        <v>36-50</v>
      </c>
      <c r="Q1782" t="str">
        <f t="shared" si="189"/>
        <v>new</v>
      </c>
      <c r="R1782" t="str">
        <f t="shared" si="190"/>
        <v>medium</v>
      </c>
      <c r="S1782" t="str">
        <f t="shared" si="191"/>
        <v>medium</v>
      </c>
      <c r="T1782" t="str">
        <f t="shared" si="192"/>
        <v>Sep</v>
      </c>
      <c r="U1782">
        <f t="shared" si="193"/>
        <v>2022</v>
      </c>
      <c r="V1782" t="str">
        <f t="shared" si="194"/>
        <v>5-10</v>
      </c>
      <c r="W1782" t="str">
        <f t="shared" si="195"/>
        <v>Slow</v>
      </c>
    </row>
    <row r="1783" spans="1:23" x14ac:dyDescent="0.3">
      <c r="A1783">
        <v>601782</v>
      </c>
      <c r="B1783">
        <v>89402</v>
      </c>
      <c r="C1783">
        <v>58</v>
      </c>
      <c r="D1783" t="s">
        <v>7</v>
      </c>
      <c r="E1783" t="s">
        <v>13</v>
      </c>
      <c r="F1783" t="s">
        <v>24</v>
      </c>
      <c r="G1783" t="s">
        <v>27</v>
      </c>
      <c r="H1783" s="1">
        <v>44792</v>
      </c>
      <c r="I1783" t="s">
        <v>33</v>
      </c>
      <c r="J1783">
        <v>71</v>
      </c>
      <c r="K1783">
        <v>7.9</v>
      </c>
      <c r="L1783">
        <v>1144.3</v>
      </c>
      <c r="M1783">
        <v>66.040000000000006</v>
      </c>
      <c r="N1783" t="s">
        <v>48</v>
      </c>
      <c r="O1783">
        <v>4</v>
      </c>
      <c r="P1783" t="str" cm="1">
        <f t="array" ref="P1783">_xlfn.IFS(C1783&lt;25,"18-24", C1783&lt;=35,"25-35", C1783&lt;=50,"36-50",TRUE,"50+")</f>
        <v>50+</v>
      </c>
      <c r="Q1783" t="str">
        <f t="shared" si="189"/>
        <v>new</v>
      </c>
      <c r="R1783" t="str">
        <f t="shared" si="190"/>
        <v>high value</v>
      </c>
      <c r="S1783" t="str">
        <f t="shared" si="191"/>
        <v>medium</v>
      </c>
      <c r="T1783" t="str">
        <f t="shared" si="192"/>
        <v>Aug</v>
      </c>
      <c r="U1783">
        <f t="shared" si="193"/>
        <v>2022</v>
      </c>
      <c r="V1783" t="str">
        <f t="shared" si="194"/>
        <v>5-10</v>
      </c>
      <c r="W1783" t="str">
        <f t="shared" si="195"/>
        <v>Slow</v>
      </c>
    </row>
    <row r="1784" spans="1:23" x14ac:dyDescent="0.3">
      <c r="A1784">
        <v>601783</v>
      </c>
      <c r="B1784">
        <v>23845</v>
      </c>
      <c r="C1784">
        <v>44</v>
      </c>
      <c r="D1784" t="s">
        <v>4</v>
      </c>
      <c r="E1784" t="s">
        <v>8</v>
      </c>
      <c r="F1784" t="s">
        <v>32</v>
      </c>
      <c r="G1784" t="s">
        <v>21</v>
      </c>
      <c r="H1784" s="1">
        <v>44764</v>
      </c>
      <c r="I1784" t="s">
        <v>34</v>
      </c>
      <c r="J1784">
        <v>24</v>
      </c>
      <c r="K1784">
        <v>5.5</v>
      </c>
      <c r="L1784">
        <v>1029.02</v>
      </c>
      <c r="M1784">
        <v>75.23</v>
      </c>
      <c r="N1784" t="s">
        <v>47</v>
      </c>
      <c r="O1784">
        <v>4</v>
      </c>
      <c r="P1784" t="str" cm="1">
        <f t="array" ref="P1784">_xlfn.IFS(C1784&lt;25,"18-24", C1784&lt;=35,"25-35", C1784&lt;=50,"36-50",TRUE,"50+")</f>
        <v>36-50</v>
      </c>
      <c r="Q1784" t="str">
        <f t="shared" si="189"/>
        <v>new</v>
      </c>
      <c r="R1784" t="str">
        <f t="shared" si="190"/>
        <v>high value</v>
      </c>
      <c r="S1784" t="str">
        <f t="shared" si="191"/>
        <v>medium</v>
      </c>
      <c r="T1784" t="str">
        <f t="shared" si="192"/>
        <v>Jul</v>
      </c>
      <c r="U1784">
        <f t="shared" si="193"/>
        <v>2022</v>
      </c>
      <c r="V1784" t="str">
        <f t="shared" si="194"/>
        <v>5-10</v>
      </c>
      <c r="W1784" t="str">
        <f t="shared" si="195"/>
        <v>Fast</v>
      </c>
    </row>
    <row r="1785" spans="1:23" x14ac:dyDescent="0.3">
      <c r="A1785">
        <v>601784</v>
      </c>
      <c r="B1785">
        <v>93981</v>
      </c>
      <c r="C1785">
        <v>36</v>
      </c>
      <c r="D1785" t="s">
        <v>7</v>
      </c>
      <c r="E1785" t="s">
        <v>15</v>
      </c>
      <c r="F1785" t="s">
        <v>18</v>
      </c>
      <c r="G1785" t="s">
        <v>31</v>
      </c>
      <c r="H1785" s="1">
        <v>45123</v>
      </c>
      <c r="I1785" t="s">
        <v>33</v>
      </c>
      <c r="J1785">
        <v>37</v>
      </c>
      <c r="K1785">
        <v>8.6999999999999993</v>
      </c>
      <c r="L1785">
        <v>1318.62</v>
      </c>
      <c r="M1785">
        <v>94.77</v>
      </c>
      <c r="N1785" t="s">
        <v>47</v>
      </c>
      <c r="O1785">
        <v>1</v>
      </c>
      <c r="P1785" t="str" cm="1">
        <f t="array" ref="P1785">_xlfn.IFS(C1785&lt;25,"18-24", C1785&lt;=35,"25-35", C1785&lt;=50,"36-50",TRUE,"50+")</f>
        <v>36-50</v>
      </c>
      <c r="Q1785" t="str">
        <f t="shared" si="189"/>
        <v>new</v>
      </c>
      <c r="R1785" t="str">
        <f t="shared" si="190"/>
        <v>high value</v>
      </c>
      <c r="S1785" t="str">
        <f t="shared" si="191"/>
        <v>Low</v>
      </c>
      <c r="T1785" t="str">
        <f t="shared" si="192"/>
        <v>Jul</v>
      </c>
      <c r="U1785">
        <f t="shared" si="193"/>
        <v>2023</v>
      </c>
      <c r="V1785" t="str">
        <f t="shared" si="194"/>
        <v>5-10</v>
      </c>
      <c r="W1785" t="str">
        <f t="shared" si="195"/>
        <v>Medium</v>
      </c>
    </row>
    <row r="1786" spans="1:23" x14ac:dyDescent="0.3">
      <c r="A1786">
        <v>601785</v>
      </c>
      <c r="B1786">
        <v>13489</v>
      </c>
      <c r="C1786">
        <v>27</v>
      </c>
      <c r="D1786" t="s">
        <v>4</v>
      </c>
      <c r="E1786" t="s">
        <v>11</v>
      </c>
      <c r="F1786" t="s">
        <v>30</v>
      </c>
      <c r="G1786" t="s">
        <v>21</v>
      </c>
      <c r="H1786" s="1">
        <v>44734</v>
      </c>
      <c r="I1786" t="s">
        <v>34</v>
      </c>
      <c r="J1786">
        <v>44</v>
      </c>
      <c r="K1786">
        <v>10</v>
      </c>
      <c r="L1786">
        <v>820.4</v>
      </c>
      <c r="M1786">
        <v>92.31</v>
      </c>
      <c r="N1786" t="s">
        <v>48</v>
      </c>
      <c r="O1786">
        <v>1</v>
      </c>
      <c r="P1786" t="str" cm="1">
        <f t="array" ref="P1786">_xlfn.IFS(C1786&lt;25,"18-24", C1786&lt;=35,"25-35", C1786&lt;=50,"36-50",TRUE,"50+")</f>
        <v>25-35</v>
      </c>
      <c r="Q1786" t="str">
        <f t="shared" si="189"/>
        <v>new</v>
      </c>
      <c r="R1786" t="str">
        <f t="shared" si="190"/>
        <v>high value</v>
      </c>
      <c r="S1786" t="str">
        <f t="shared" si="191"/>
        <v>Low</v>
      </c>
      <c r="T1786" t="str">
        <f t="shared" si="192"/>
        <v>Jun</v>
      </c>
      <c r="U1786">
        <f t="shared" si="193"/>
        <v>2022</v>
      </c>
      <c r="V1786" t="str">
        <f t="shared" si="194"/>
        <v>5-10</v>
      </c>
      <c r="W1786" t="str">
        <f t="shared" si="195"/>
        <v>Medium</v>
      </c>
    </row>
    <row r="1787" spans="1:23" x14ac:dyDescent="0.3">
      <c r="A1787">
        <v>601786</v>
      </c>
      <c r="B1787">
        <v>50236</v>
      </c>
      <c r="C1787">
        <v>42</v>
      </c>
      <c r="D1787" t="s">
        <v>4</v>
      </c>
      <c r="E1787" t="s">
        <v>15</v>
      </c>
      <c r="F1787" t="s">
        <v>18</v>
      </c>
      <c r="G1787" t="s">
        <v>21</v>
      </c>
      <c r="H1787" s="1">
        <v>44949</v>
      </c>
      <c r="I1787" t="s">
        <v>34</v>
      </c>
      <c r="J1787">
        <v>24</v>
      </c>
      <c r="K1787">
        <v>11.6</v>
      </c>
      <c r="L1787">
        <v>950.49</v>
      </c>
      <c r="M1787">
        <v>117.8</v>
      </c>
      <c r="N1787" t="s">
        <v>47</v>
      </c>
      <c r="O1787">
        <v>1</v>
      </c>
      <c r="P1787" t="str" cm="1">
        <f t="array" ref="P1787">_xlfn.IFS(C1787&lt;25,"18-24", C1787&lt;=35,"25-35", C1787&lt;=50,"36-50",TRUE,"50+")</f>
        <v>36-50</v>
      </c>
      <c r="Q1787" t="str">
        <f t="shared" si="189"/>
        <v>new</v>
      </c>
      <c r="R1787" t="str">
        <f t="shared" si="190"/>
        <v>high value</v>
      </c>
      <c r="S1787" t="str">
        <f t="shared" si="191"/>
        <v>Low</v>
      </c>
      <c r="T1787" t="str">
        <f t="shared" si="192"/>
        <v>Jan</v>
      </c>
      <c r="U1787">
        <f t="shared" si="193"/>
        <v>2023</v>
      </c>
      <c r="V1787" t="str">
        <f t="shared" si="194"/>
        <v>10-15</v>
      </c>
      <c r="W1787" t="str">
        <f t="shared" si="195"/>
        <v>Fast</v>
      </c>
    </row>
    <row r="1788" spans="1:23" x14ac:dyDescent="0.3">
      <c r="A1788">
        <v>601787</v>
      </c>
      <c r="B1788">
        <v>43711</v>
      </c>
      <c r="C1788">
        <v>44</v>
      </c>
      <c r="D1788" t="s">
        <v>4</v>
      </c>
      <c r="E1788" t="s">
        <v>5</v>
      </c>
      <c r="F1788" t="s">
        <v>18</v>
      </c>
      <c r="G1788" t="s">
        <v>21</v>
      </c>
      <c r="H1788" s="1">
        <v>45176</v>
      </c>
      <c r="I1788" t="s">
        <v>33</v>
      </c>
      <c r="J1788">
        <v>32</v>
      </c>
      <c r="K1788">
        <v>7.9</v>
      </c>
      <c r="L1788">
        <v>1499.01</v>
      </c>
      <c r="M1788">
        <v>60.19</v>
      </c>
      <c r="N1788" t="s">
        <v>50</v>
      </c>
      <c r="O1788">
        <v>4</v>
      </c>
      <c r="P1788" t="str" cm="1">
        <f t="array" ref="P1788">_xlfn.IFS(C1788&lt;25,"18-24", C1788&lt;=35,"25-35", C1788&lt;=50,"36-50",TRUE,"50+")</f>
        <v>36-50</v>
      </c>
      <c r="Q1788" t="str">
        <f t="shared" si="189"/>
        <v>new</v>
      </c>
      <c r="R1788" t="str">
        <f t="shared" si="190"/>
        <v>high value</v>
      </c>
      <c r="S1788" t="str">
        <f t="shared" si="191"/>
        <v>medium</v>
      </c>
      <c r="T1788" t="str">
        <f t="shared" si="192"/>
        <v>Sep</v>
      </c>
      <c r="U1788">
        <f t="shared" si="193"/>
        <v>2023</v>
      </c>
      <c r="V1788" t="str">
        <f t="shared" si="194"/>
        <v>5-10</v>
      </c>
      <c r="W1788" t="str">
        <f t="shared" si="195"/>
        <v>Medium</v>
      </c>
    </row>
    <row r="1789" spans="1:23" x14ac:dyDescent="0.3">
      <c r="A1789">
        <v>601788</v>
      </c>
      <c r="B1789">
        <v>91147</v>
      </c>
      <c r="C1789">
        <v>35</v>
      </c>
      <c r="D1789" t="s">
        <v>4</v>
      </c>
      <c r="E1789" t="s">
        <v>13</v>
      </c>
      <c r="F1789" t="s">
        <v>30</v>
      </c>
      <c r="G1789" t="s">
        <v>29</v>
      </c>
      <c r="H1789" s="1">
        <v>44780</v>
      </c>
      <c r="I1789" t="s">
        <v>33</v>
      </c>
      <c r="J1789">
        <v>45</v>
      </c>
      <c r="K1789">
        <v>9.8000000000000007</v>
      </c>
      <c r="L1789">
        <v>596.26</v>
      </c>
      <c r="M1789">
        <v>40.229999999999997</v>
      </c>
      <c r="N1789" t="s">
        <v>50</v>
      </c>
      <c r="O1789">
        <v>1</v>
      </c>
      <c r="P1789" t="str" cm="1">
        <f t="array" ref="P1789">_xlfn.IFS(C1789&lt;25,"18-24", C1789&lt;=35,"25-35", C1789&lt;=50,"36-50",TRUE,"50+")</f>
        <v>25-35</v>
      </c>
      <c r="Q1789" t="str">
        <f t="shared" si="189"/>
        <v>new</v>
      </c>
      <c r="R1789" t="str">
        <f t="shared" si="190"/>
        <v>high value</v>
      </c>
      <c r="S1789" t="str">
        <f t="shared" si="191"/>
        <v>Low</v>
      </c>
      <c r="T1789" t="str">
        <f t="shared" si="192"/>
        <v>Aug</v>
      </c>
      <c r="U1789">
        <f t="shared" si="193"/>
        <v>2022</v>
      </c>
      <c r="V1789" t="str">
        <f t="shared" si="194"/>
        <v>5-10</v>
      </c>
      <c r="W1789" t="str">
        <f t="shared" si="195"/>
        <v>Medium</v>
      </c>
    </row>
    <row r="1790" spans="1:23" x14ac:dyDescent="0.3">
      <c r="A1790">
        <v>601789</v>
      </c>
      <c r="B1790">
        <v>43739</v>
      </c>
      <c r="C1790">
        <v>33</v>
      </c>
      <c r="D1790" t="s">
        <v>4</v>
      </c>
      <c r="E1790" t="s">
        <v>16</v>
      </c>
      <c r="F1790" t="s">
        <v>30</v>
      </c>
      <c r="G1790" t="s">
        <v>31</v>
      </c>
      <c r="H1790" s="1">
        <v>44790</v>
      </c>
      <c r="I1790" t="s">
        <v>33</v>
      </c>
      <c r="J1790">
        <v>49</v>
      </c>
      <c r="K1790">
        <v>13.8</v>
      </c>
      <c r="L1790">
        <v>1027.99</v>
      </c>
      <c r="M1790">
        <v>114.46</v>
      </c>
      <c r="N1790" t="s">
        <v>49</v>
      </c>
      <c r="O1790">
        <v>1</v>
      </c>
      <c r="P1790" t="str" cm="1">
        <f t="array" ref="P1790">_xlfn.IFS(C1790&lt;25,"18-24", C1790&lt;=35,"25-35", C1790&lt;=50,"36-50",TRUE,"50+")</f>
        <v>25-35</v>
      </c>
      <c r="Q1790" t="str">
        <f t="shared" si="189"/>
        <v>new</v>
      </c>
      <c r="R1790" t="str">
        <f t="shared" si="190"/>
        <v>high value</v>
      </c>
      <c r="S1790" t="str">
        <f t="shared" si="191"/>
        <v>Low</v>
      </c>
      <c r="T1790" t="str">
        <f t="shared" si="192"/>
        <v>Aug</v>
      </c>
      <c r="U1790">
        <f t="shared" si="193"/>
        <v>2022</v>
      </c>
      <c r="V1790" t="str">
        <f t="shared" si="194"/>
        <v>10-15</v>
      </c>
      <c r="W1790" t="str">
        <f t="shared" si="195"/>
        <v>Slow</v>
      </c>
    </row>
    <row r="1791" spans="1:23" x14ac:dyDescent="0.3">
      <c r="A1791">
        <v>601790</v>
      </c>
      <c r="B1791">
        <v>26309</v>
      </c>
      <c r="C1791">
        <v>57</v>
      </c>
      <c r="D1791" t="s">
        <v>7</v>
      </c>
      <c r="E1791" t="s">
        <v>13</v>
      </c>
      <c r="F1791" t="s">
        <v>22</v>
      </c>
      <c r="G1791" t="s">
        <v>23</v>
      </c>
      <c r="H1791" s="1">
        <v>45389</v>
      </c>
      <c r="I1791" t="s">
        <v>34</v>
      </c>
      <c r="J1791">
        <v>85</v>
      </c>
      <c r="K1791">
        <v>3.5</v>
      </c>
      <c r="L1791">
        <v>986.85</v>
      </c>
      <c r="M1791">
        <v>30.34</v>
      </c>
      <c r="N1791" t="s">
        <v>49</v>
      </c>
      <c r="O1791">
        <v>4</v>
      </c>
      <c r="P1791" t="str" cm="1">
        <f t="array" ref="P1791">_xlfn.IFS(C1791&lt;25,"18-24", C1791&lt;=35,"25-35", C1791&lt;=50,"36-50",TRUE,"50+")</f>
        <v>50+</v>
      </c>
      <c r="Q1791" t="str">
        <f t="shared" si="189"/>
        <v>new</v>
      </c>
      <c r="R1791" t="str">
        <f t="shared" si="190"/>
        <v>high value</v>
      </c>
      <c r="S1791" t="str">
        <f t="shared" si="191"/>
        <v>medium</v>
      </c>
      <c r="T1791" t="str">
        <f t="shared" si="192"/>
        <v>Apr</v>
      </c>
      <c r="U1791">
        <f t="shared" si="193"/>
        <v>2024</v>
      </c>
      <c r="V1791" t="str">
        <f t="shared" si="194"/>
        <v>0-5</v>
      </c>
      <c r="W1791" t="str">
        <f t="shared" si="195"/>
        <v>Slow</v>
      </c>
    </row>
    <row r="1792" spans="1:23" x14ac:dyDescent="0.3">
      <c r="A1792">
        <v>601791</v>
      </c>
      <c r="B1792">
        <v>63229</v>
      </c>
      <c r="C1792">
        <v>55</v>
      </c>
      <c r="D1792" t="s">
        <v>7</v>
      </c>
      <c r="E1792" t="s">
        <v>13</v>
      </c>
      <c r="F1792" t="s">
        <v>30</v>
      </c>
      <c r="G1792" t="s">
        <v>31</v>
      </c>
      <c r="H1792" s="1">
        <v>45344</v>
      </c>
      <c r="I1792" t="s">
        <v>34</v>
      </c>
      <c r="J1792">
        <v>58</v>
      </c>
      <c r="K1792">
        <v>6.3</v>
      </c>
      <c r="L1792">
        <v>709.16</v>
      </c>
      <c r="M1792">
        <v>23.69</v>
      </c>
      <c r="N1792" t="s">
        <v>49</v>
      </c>
      <c r="O1792">
        <v>4</v>
      </c>
      <c r="P1792" t="str" cm="1">
        <f t="array" ref="P1792">_xlfn.IFS(C1792&lt;25,"18-24", C1792&lt;=35,"25-35", C1792&lt;=50,"36-50",TRUE,"50+")</f>
        <v>50+</v>
      </c>
      <c r="Q1792" t="str">
        <f t="shared" si="189"/>
        <v>new</v>
      </c>
      <c r="R1792" t="str">
        <f t="shared" si="190"/>
        <v>high value</v>
      </c>
      <c r="S1792" t="str">
        <f t="shared" si="191"/>
        <v>medium</v>
      </c>
      <c r="T1792" t="str">
        <f t="shared" si="192"/>
        <v>Feb</v>
      </c>
      <c r="U1792">
        <f t="shared" si="193"/>
        <v>2024</v>
      </c>
      <c r="V1792" t="str">
        <f t="shared" si="194"/>
        <v>5-10</v>
      </c>
      <c r="W1792" t="str">
        <f t="shared" si="195"/>
        <v>Slow</v>
      </c>
    </row>
    <row r="1793" spans="1:23" x14ac:dyDescent="0.3">
      <c r="A1793">
        <v>601792</v>
      </c>
      <c r="B1793">
        <v>28042</v>
      </c>
      <c r="C1793">
        <v>28</v>
      </c>
      <c r="D1793" t="s">
        <v>4</v>
      </c>
      <c r="E1793" t="s">
        <v>15</v>
      </c>
      <c r="F1793" t="s">
        <v>24</v>
      </c>
      <c r="G1793" t="s">
        <v>21</v>
      </c>
      <c r="H1793" s="1">
        <v>45634</v>
      </c>
      <c r="I1793" t="s">
        <v>34</v>
      </c>
      <c r="J1793">
        <v>82</v>
      </c>
      <c r="K1793">
        <v>1.2</v>
      </c>
      <c r="L1793">
        <v>342.66</v>
      </c>
      <c r="M1793">
        <v>89.47</v>
      </c>
      <c r="N1793" t="s">
        <v>47</v>
      </c>
      <c r="O1793">
        <v>4</v>
      </c>
      <c r="P1793" t="str" cm="1">
        <f t="array" ref="P1793">_xlfn.IFS(C1793&lt;25,"18-24", C1793&lt;=35,"25-35", C1793&lt;=50,"36-50",TRUE,"50+")</f>
        <v>25-35</v>
      </c>
      <c r="Q1793" t="str">
        <f t="shared" si="189"/>
        <v>new</v>
      </c>
      <c r="R1793" t="str">
        <f t="shared" si="190"/>
        <v>medium</v>
      </c>
      <c r="S1793" t="str">
        <f t="shared" si="191"/>
        <v>medium</v>
      </c>
      <c r="T1793" t="str">
        <f t="shared" si="192"/>
        <v>Dec</v>
      </c>
      <c r="U1793">
        <f t="shared" si="193"/>
        <v>2024</v>
      </c>
      <c r="V1793" t="str">
        <f t="shared" si="194"/>
        <v>0-5</v>
      </c>
      <c r="W1793" t="str">
        <f t="shared" si="195"/>
        <v>Slow</v>
      </c>
    </row>
    <row r="1794" spans="1:23" x14ac:dyDescent="0.3">
      <c r="A1794">
        <v>601793</v>
      </c>
      <c r="B1794">
        <v>48587</v>
      </c>
      <c r="C1794">
        <v>41</v>
      </c>
      <c r="D1794" t="s">
        <v>4</v>
      </c>
      <c r="E1794" t="s">
        <v>16</v>
      </c>
      <c r="F1794" t="s">
        <v>22</v>
      </c>
      <c r="G1794" t="s">
        <v>23</v>
      </c>
      <c r="H1794" s="1">
        <v>45229</v>
      </c>
      <c r="I1794" t="s">
        <v>33</v>
      </c>
      <c r="J1794">
        <v>86</v>
      </c>
      <c r="K1794">
        <v>1.4</v>
      </c>
      <c r="L1794">
        <v>884.33</v>
      </c>
      <c r="M1794">
        <v>66.61</v>
      </c>
      <c r="N1794" t="s">
        <v>50</v>
      </c>
      <c r="O1794">
        <v>2</v>
      </c>
      <c r="P1794" t="str" cm="1">
        <f t="array" ref="P1794">_xlfn.IFS(C1794&lt;25,"18-24", C1794&lt;=35,"25-35", C1794&lt;=50,"36-50",TRUE,"50+")</f>
        <v>36-50</v>
      </c>
      <c r="Q1794" t="str">
        <f t="shared" si="189"/>
        <v>new</v>
      </c>
      <c r="R1794" t="str">
        <f t="shared" si="190"/>
        <v>high value</v>
      </c>
      <c r="S1794" t="str">
        <f t="shared" si="191"/>
        <v>Low</v>
      </c>
      <c r="T1794" t="str">
        <f t="shared" si="192"/>
        <v>Oct</v>
      </c>
      <c r="U1794">
        <f t="shared" si="193"/>
        <v>2023</v>
      </c>
      <c r="V1794" t="str">
        <f t="shared" si="194"/>
        <v>0-5</v>
      </c>
      <c r="W1794" t="str">
        <f t="shared" si="195"/>
        <v>Slow</v>
      </c>
    </row>
    <row r="1795" spans="1:23" x14ac:dyDescent="0.3">
      <c r="A1795">
        <v>601794</v>
      </c>
      <c r="B1795">
        <v>49415</v>
      </c>
      <c r="C1795">
        <v>60</v>
      </c>
      <c r="D1795" t="s">
        <v>4</v>
      </c>
      <c r="E1795" t="s">
        <v>13</v>
      </c>
      <c r="F1795" t="s">
        <v>32</v>
      </c>
      <c r="G1795" t="s">
        <v>23</v>
      </c>
      <c r="H1795" s="1">
        <v>45525</v>
      </c>
      <c r="I1795" t="s">
        <v>33</v>
      </c>
      <c r="J1795">
        <v>71</v>
      </c>
      <c r="K1795">
        <v>9.6</v>
      </c>
      <c r="L1795">
        <v>711.06</v>
      </c>
      <c r="M1795">
        <v>25.31</v>
      </c>
      <c r="N1795" t="s">
        <v>47</v>
      </c>
      <c r="O1795">
        <v>5</v>
      </c>
      <c r="P1795" t="str" cm="1">
        <f t="array" ref="P1795">_xlfn.IFS(C1795&lt;25,"18-24", C1795&lt;=35,"25-35", C1795&lt;=50,"36-50",TRUE,"50+")</f>
        <v>50+</v>
      </c>
      <c r="Q1795" t="str">
        <f t="shared" ref="Q1795:Q1858" si="196">IF(COUNTIF($B:$B,B1795)&gt;1,"repeat","new")</f>
        <v>repeat</v>
      </c>
      <c r="R1795" t="str">
        <f t="shared" ref="R1795:R1858" si="197">IF(L1795&gt;500,"high value",IF( L1795&gt;250,"medium","low"))</f>
        <v>high value</v>
      </c>
      <c r="S1795" t="str">
        <f t="shared" ref="S1795:S1858" si="198">IF(O1795&lt;=2,"Low",IF(O1795&lt;=4,"medium","High"))</f>
        <v>High</v>
      </c>
      <c r="T1795" t="str">
        <f t="shared" ref="T1795:T1858" si="199">TEXT(H1795,"MMM")</f>
        <v>Aug</v>
      </c>
      <c r="U1795">
        <f t="shared" ref="U1795:U1858" si="200">YEAR(H1795)</f>
        <v>2024</v>
      </c>
      <c r="V1795" t="str">
        <f t="shared" ref="V1795:V1858" si="201">IF(K1795&lt;=5,"0-5",IF(K1795&lt;=10,"5-10",IF(K1795&lt;=15,"10-15","15+")))</f>
        <v>5-10</v>
      </c>
      <c r="W1795" t="str">
        <f t="shared" ref="W1795:W1858" si="202">IF(J1795&lt;=30,"Fast",IF(J1795&lt;=45,"Medium","Slow"))</f>
        <v>Slow</v>
      </c>
    </row>
    <row r="1796" spans="1:23" x14ac:dyDescent="0.3">
      <c r="A1796">
        <v>601795</v>
      </c>
      <c r="B1796">
        <v>54364</v>
      </c>
      <c r="C1796">
        <v>44</v>
      </c>
      <c r="D1796" t="s">
        <v>7</v>
      </c>
      <c r="E1796" t="s">
        <v>11</v>
      </c>
      <c r="F1796" t="s">
        <v>30</v>
      </c>
      <c r="G1796" t="s">
        <v>29</v>
      </c>
      <c r="H1796" s="1">
        <v>44634</v>
      </c>
      <c r="I1796" t="s">
        <v>34</v>
      </c>
      <c r="J1796">
        <v>28</v>
      </c>
      <c r="K1796">
        <v>4.0999999999999996</v>
      </c>
      <c r="L1796">
        <v>461.98</v>
      </c>
      <c r="M1796">
        <v>101.29</v>
      </c>
      <c r="N1796" t="s">
        <v>49</v>
      </c>
      <c r="O1796">
        <v>2</v>
      </c>
      <c r="P1796" t="str" cm="1">
        <f t="array" ref="P1796">_xlfn.IFS(C1796&lt;25,"18-24", C1796&lt;=35,"25-35", C1796&lt;=50,"36-50",TRUE,"50+")</f>
        <v>36-50</v>
      </c>
      <c r="Q1796" t="str">
        <f t="shared" si="196"/>
        <v>new</v>
      </c>
      <c r="R1796" t="str">
        <f t="shared" si="197"/>
        <v>medium</v>
      </c>
      <c r="S1796" t="str">
        <f t="shared" si="198"/>
        <v>Low</v>
      </c>
      <c r="T1796" t="str">
        <f t="shared" si="199"/>
        <v>Mar</v>
      </c>
      <c r="U1796">
        <f t="shared" si="200"/>
        <v>2022</v>
      </c>
      <c r="V1796" t="str">
        <f t="shared" si="201"/>
        <v>0-5</v>
      </c>
      <c r="W1796" t="str">
        <f t="shared" si="202"/>
        <v>Fast</v>
      </c>
    </row>
    <row r="1797" spans="1:23" x14ac:dyDescent="0.3">
      <c r="A1797">
        <v>601796</v>
      </c>
      <c r="B1797">
        <v>68049</v>
      </c>
      <c r="C1797">
        <v>48</v>
      </c>
      <c r="D1797" t="s">
        <v>7</v>
      </c>
      <c r="E1797" t="s">
        <v>16</v>
      </c>
      <c r="F1797" t="s">
        <v>26</v>
      </c>
      <c r="G1797" t="s">
        <v>31</v>
      </c>
      <c r="H1797" s="1">
        <v>45029</v>
      </c>
      <c r="I1797" t="s">
        <v>33</v>
      </c>
      <c r="J1797">
        <v>42</v>
      </c>
      <c r="K1797">
        <v>6.6</v>
      </c>
      <c r="L1797">
        <v>1125.51</v>
      </c>
      <c r="M1797">
        <v>25.6</v>
      </c>
      <c r="N1797" t="s">
        <v>50</v>
      </c>
      <c r="O1797">
        <v>1</v>
      </c>
      <c r="P1797" t="str" cm="1">
        <f t="array" ref="P1797">_xlfn.IFS(C1797&lt;25,"18-24", C1797&lt;=35,"25-35", C1797&lt;=50,"36-50",TRUE,"50+")</f>
        <v>36-50</v>
      </c>
      <c r="Q1797" t="str">
        <f t="shared" si="196"/>
        <v>new</v>
      </c>
      <c r="R1797" t="str">
        <f t="shared" si="197"/>
        <v>high value</v>
      </c>
      <c r="S1797" t="str">
        <f t="shared" si="198"/>
        <v>Low</v>
      </c>
      <c r="T1797" t="str">
        <f t="shared" si="199"/>
        <v>Apr</v>
      </c>
      <c r="U1797">
        <f t="shared" si="200"/>
        <v>2023</v>
      </c>
      <c r="V1797" t="str">
        <f t="shared" si="201"/>
        <v>5-10</v>
      </c>
      <c r="W1797" t="str">
        <f t="shared" si="202"/>
        <v>Medium</v>
      </c>
    </row>
    <row r="1798" spans="1:23" x14ac:dyDescent="0.3">
      <c r="A1798">
        <v>601797</v>
      </c>
      <c r="B1798">
        <v>79746</v>
      </c>
      <c r="C1798">
        <v>46</v>
      </c>
      <c r="D1798" t="s">
        <v>7</v>
      </c>
      <c r="E1798" t="s">
        <v>11</v>
      </c>
      <c r="F1798" t="s">
        <v>22</v>
      </c>
      <c r="G1798" t="s">
        <v>29</v>
      </c>
      <c r="H1798" s="1">
        <v>45390</v>
      </c>
      <c r="I1798" t="s">
        <v>34</v>
      </c>
      <c r="J1798">
        <v>22</v>
      </c>
      <c r="K1798">
        <v>7.2</v>
      </c>
      <c r="L1798">
        <v>360.63</v>
      </c>
      <c r="M1798">
        <v>65.12</v>
      </c>
      <c r="N1798" t="s">
        <v>50</v>
      </c>
      <c r="O1798">
        <v>4</v>
      </c>
      <c r="P1798" t="str" cm="1">
        <f t="array" ref="P1798">_xlfn.IFS(C1798&lt;25,"18-24", C1798&lt;=35,"25-35", C1798&lt;=50,"36-50",TRUE,"50+")</f>
        <v>36-50</v>
      </c>
      <c r="Q1798" t="str">
        <f t="shared" si="196"/>
        <v>new</v>
      </c>
      <c r="R1798" t="str">
        <f t="shared" si="197"/>
        <v>medium</v>
      </c>
      <c r="S1798" t="str">
        <f t="shared" si="198"/>
        <v>medium</v>
      </c>
      <c r="T1798" t="str">
        <f t="shared" si="199"/>
        <v>Apr</v>
      </c>
      <c r="U1798">
        <f t="shared" si="200"/>
        <v>2024</v>
      </c>
      <c r="V1798" t="str">
        <f t="shared" si="201"/>
        <v>5-10</v>
      </c>
      <c r="W1798" t="str">
        <f t="shared" si="202"/>
        <v>Fast</v>
      </c>
    </row>
    <row r="1799" spans="1:23" x14ac:dyDescent="0.3">
      <c r="A1799">
        <v>601798</v>
      </c>
      <c r="B1799">
        <v>89314</v>
      </c>
      <c r="C1799">
        <v>57</v>
      </c>
      <c r="D1799" t="s">
        <v>7</v>
      </c>
      <c r="E1799" t="s">
        <v>5</v>
      </c>
      <c r="F1799" t="s">
        <v>28</v>
      </c>
      <c r="G1799" t="s">
        <v>21</v>
      </c>
      <c r="H1799" s="1">
        <v>44714</v>
      </c>
      <c r="I1799" t="s">
        <v>33</v>
      </c>
      <c r="J1799">
        <v>88</v>
      </c>
      <c r="K1799">
        <v>2.2999999999999998</v>
      </c>
      <c r="L1799">
        <v>1307.42</v>
      </c>
      <c r="M1799">
        <v>21.57</v>
      </c>
      <c r="N1799" t="s">
        <v>48</v>
      </c>
      <c r="O1799">
        <v>4</v>
      </c>
      <c r="P1799" t="str" cm="1">
        <f t="array" ref="P1799">_xlfn.IFS(C1799&lt;25,"18-24", C1799&lt;=35,"25-35", C1799&lt;=50,"36-50",TRUE,"50+")</f>
        <v>50+</v>
      </c>
      <c r="Q1799" t="str">
        <f t="shared" si="196"/>
        <v>new</v>
      </c>
      <c r="R1799" t="str">
        <f t="shared" si="197"/>
        <v>high value</v>
      </c>
      <c r="S1799" t="str">
        <f t="shared" si="198"/>
        <v>medium</v>
      </c>
      <c r="T1799" t="str">
        <f t="shared" si="199"/>
        <v>Jun</v>
      </c>
      <c r="U1799">
        <f t="shared" si="200"/>
        <v>2022</v>
      </c>
      <c r="V1799" t="str">
        <f t="shared" si="201"/>
        <v>0-5</v>
      </c>
      <c r="W1799" t="str">
        <f t="shared" si="202"/>
        <v>Slow</v>
      </c>
    </row>
    <row r="1800" spans="1:23" x14ac:dyDescent="0.3">
      <c r="A1800">
        <v>601799</v>
      </c>
      <c r="B1800">
        <v>75468</v>
      </c>
      <c r="C1800">
        <v>22</v>
      </c>
      <c r="D1800" t="s">
        <v>4</v>
      </c>
      <c r="E1800" t="s">
        <v>11</v>
      </c>
      <c r="F1800" t="s">
        <v>24</v>
      </c>
      <c r="G1800" t="s">
        <v>25</v>
      </c>
      <c r="H1800" s="1">
        <v>45586</v>
      </c>
      <c r="I1800" t="s">
        <v>33</v>
      </c>
      <c r="J1800">
        <v>25</v>
      </c>
      <c r="K1800">
        <v>7.1</v>
      </c>
      <c r="L1800">
        <v>320.36</v>
      </c>
      <c r="M1800">
        <v>71.650000000000006</v>
      </c>
      <c r="N1800" t="s">
        <v>50</v>
      </c>
      <c r="O1800">
        <v>4</v>
      </c>
      <c r="P1800" t="str" cm="1">
        <f t="array" ref="P1800">_xlfn.IFS(C1800&lt;25,"18-24", C1800&lt;=35,"25-35", C1800&lt;=50,"36-50",TRUE,"50+")</f>
        <v>18-24</v>
      </c>
      <c r="Q1800" t="str">
        <f t="shared" si="196"/>
        <v>new</v>
      </c>
      <c r="R1800" t="str">
        <f t="shared" si="197"/>
        <v>medium</v>
      </c>
      <c r="S1800" t="str">
        <f t="shared" si="198"/>
        <v>medium</v>
      </c>
      <c r="T1800" t="str">
        <f t="shared" si="199"/>
        <v>Oct</v>
      </c>
      <c r="U1800">
        <f t="shared" si="200"/>
        <v>2024</v>
      </c>
      <c r="V1800" t="str">
        <f t="shared" si="201"/>
        <v>5-10</v>
      </c>
      <c r="W1800" t="str">
        <f t="shared" si="202"/>
        <v>Fast</v>
      </c>
    </row>
    <row r="1801" spans="1:23" x14ac:dyDescent="0.3">
      <c r="A1801">
        <v>601800</v>
      </c>
      <c r="B1801">
        <v>78874</v>
      </c>
      <c r="C1801">
        <v>34</v>
      </c>
      <c r="D1801" t="s">
        <v>4</v>
      </c>
      <c r="E1801" t="s">
        <v>5</v>
      </c>
      <c r="F1801" t="s">
        <v>26</v>
      </c>
      <c r="G1801" t="s">
        <v>31</v>
      </c>
      <c r="H1801" s="1">
        <v>44985</v>
      </c>
      <c r="I1801" t="s">
        <v>33</v>
      </c>
      <c r="J1801">
        <v>77</v>
      </c>
      <c r="K1801">
        <v>6.9</v>
      </c>
      <c r="L1801">
        <v>945.85</v>
      </c>
      <c r="M1801">
        <v>63.6</v>
      </c>
      <c r="N1801" t="s">
        <v>47</v>
      </c>
      <c r="O1801">
        <v>4</v>
      </c>
      <c r="P1801" t="str" cm="1">
        <f t="array" ref="P1801">_xlfn.IFS(C1801&lt;25,"18-24", C1801&lt;=35,"25-35", C1801&lt;=50,"36-50",TRUE,"50+")</f>
        <v>25-35</v>
      </c>
      <c r="Q1801" t="str">
        <f t="shared" si="196"/>
        <v>new</v>
      </c>
      <c r="R1801" t="str">
        <f t="shared" si="197"/>
        <v>high value</v>
      </c>
      <c r="S1801" t="str">
        <f t="shared" si="198"/>
        <v>medium</v>
      </c>
      <c r="T1801" t="str">
        <f t="shared" si="199"/>
        <v>Feb</v>
      </c>
      <c r="U1801">
        <f t="shared" si="200"/>
        <v>2023</v>
      </c>
      <c r="V1801" t="str">
        <f t="shared" si="201"/>
        <v>5-10</v>
      </c>
      <c r="W1801" t="str">
        <f t="shared" si="202"/>
        <v>Slow</v>
      </c>
    </row>
    <row r="1802" spans="1:23" x14ac:dyDescent="0.3">
      <c r="A1802">
        <v>601801</v>
      </c>
      <c r="B1802">
        <v>84931</v>
      </c>
      <c r="C1802">
        <v>63</v>
      </c>
      <c r="D1802" t="s">
        <v>7</v>
      </c>
      <c r="E1802" t="s">
        <v>16</v>
      </c>
      <c r="F1802" t="s">
        <v>24</v>
      </c>
      <c r="G1802" t="s">
        <v>23</v>
      </c>
      <c r="H1802" s="1">
        <v>45315</v>
      </c>
      <c r="I1802" t="s">
        <v>34</v>
      </c>
      <c r="J1802">
        <v>55</v>
      </c>
      <c r="K1802">
        <v>7.8</v>
      </c>
      <c r="L1802">
        <v>1299.3</v>
      </c>
      <c r="M1802">
        <v>72.09</v>
      </c>
      <c r="N1802" t="s">
        <v>49</v>
      </c>
      <c r="O1802">
        <v>4</v>
      </c>
      <c r="P1802" t="str" cm="1">
        <f t="array" ref="P1802">_xlfn.IFS(C1802&lt;25,"18-24", C1802&lt;=35,"25-35", C1802&lt;=50,"36-50",TRUE,"50+")</f>
        <v>50+</v>
      </c>
      <c r="Q1802" t="str">
        <f t="shared" si="196"/>
        <v>new</v>
      </c>
      <c r="R1802" t="str">
        <f t="shared" si="197"/>
        <v>high value</v>
      </c>
      <c r="S1802" t="str">
        <f t="shared" si="198"/>
        <v>medium</v>
      </c>
      <c r="T1802" t="str">
        <f t="shared" si="199"/>
        <v>Jan</v>
      </c>
      <c r="U1802">
        <f t="shared" si="200"/>
        <v>2024</v>
      </c>
      <c r="V1802" t="str">
        <f t="shared" si="201"/>
        <v>5-10</v>
      </c>
      <c r="W1802" t="str">
        <f t="shared" si="202"/>
        <v>Slow</v>
      </c>
    </row>
    <row r="1803" spans="1:23" x14ac:dyDescent="0.3">
      <c r="A1803">
        <v>601802</v>
      </c>
      <c r="B1803">
        <v>22017</v>
      </c>
      <c r="C1803">
        <v>32</v>
      </c>
      <c r="D1803" t="s">
        <v>4</v>
      </c>
      <c r="E1803" t="s">
        <v>15</v>
      </c>
      <c r="F1803" t="s">
        <v>26</v>
      </c>
      <c r="G1803" t="s">
        <v>21</v>
      </c>
      <c r="H1803" s="1">
        <v>45070</v>
      </c>
      <c r="I1803" t="s">
        <v>33</v>
      </c>
      <c r="J1803">
        <v>78</v>
      </c>
      <c r="K1803">
        <v>6.4</v>
      </c>
      <c r="L1803">
        <v>606.84</v>
      </c>
      <c r="M1803">
        <v>32.659999999999997</v>
      </c>
      <c r="N1803" t="s">
        <v>47</v>
      </c>
      <c r="O1803">
        <v>3</v>
      </c>
      <c r="P1803" t="str" cm="1">
        <f t="array" ref="P1803">_xlfn.IFS(C1803&lt;25,"18-24", C1803&lt;=35,"25-35", C1803&lt;=50,"36-50",TRUE,"50+")</f>
        <v>25-35</v>
      </c>
      <c r="Q1803" t="str">
        <f t="shared" si="196"/>
        <v>new</v>
      </c>
      <c r="R1803" t="str">
        <f t="shared" si="197"/>
        <v>high value</v>
      </c>
      <c r="S1803" t="str">
        <f t="shared" si="198"/>
        <v>medium</v>
      </c>
      <c r="T1803" t="str">
        <f t="shared" si="199"/>
        <v>May</v>
      </c>
      <c r="U1803">
        <f t="shared" si="200"/>
        <v>2023</v>
      </c>
      <c r="V1803" t="str">
        <f t="shared" si="201"/>
        <v>5-10</v>
      </c>
      <c r="W1803" t="str">
        <f t="shared" si="202"/>
        <v>Slow</v>
      </c>
    </row>
    <row r="1804" spans="1:23" x14ac:dyDescent="0.3">
      <c r="A1804">
        <v>601803</v>
      </c>
      <c r="B1804">
        <v>84065</v>
      </c>
      <c r="C1804">
        <v>63</v>
      </c>
      <c r="D1804" t="s">
        <v>4</v>
      </c>
      <c r="E1804" t="s">
        <v>13</v>
      </c>
      <c r="F1804" t="s">
        <v>30</v>
      </c>
      <c r="G1804" t="s">
        <v>29</v>
      </c>
      <c r="H1804" s="1">
        <v>45587</v>
      </c>
      <c r="I1804" t="s">
        <v>33</v>
      </c>
      <c r="J1804">
        <v>66</v>
      </c>
      <c r="K1804">
        <v>7.5</v>
      </c>
      <c r="L1804">
        <v>535.34</v>
      </c>
      <c r="M1804">
        <v>95.4</v>
      </c>
      <c r="N1804" t="s">
        <v>50</v>
      </c>
      <c r="O1804">
        <v>1</v>
      </c>
      <c r="P1804" t="str" cm="1">
        <f t="array" ref="P1804">_xlfn.IFS(C1804&lt;25,"18-24", C1804&lt;=35,"25-35", C1804&lt;=50,"36-50",TRUE,"50+")</f>
        <v>50+</v>
      </c>
      <c r="Q1804" t="str">
        <f t="shared" si="196"/>
        <v>new</v>
      </c>
      <c r="R1804" t="str">
        <f t="shared" si="197"/>
        <v>high value</v>
      </c>
      <c r="S1804" t="str">
        <f t="shared" si="198"/>
        <v>Low</v>
      </c>
      <c r="T1804" t="str">
        <f t="shared" si="199"/>
        <v>Oct</v>
      </c>
      <c r="U1804">
        <f t="shared" si="200"/>
        <v>2024</v>
      </c>
      <c r="V1804" t="str">
        <f t="shared" si="201"/>
        <v>5-10</v>
      </c>
      <c r="W1804" t="str">
        <f t="shared" si="202"/>
        <v>Slow</v>
      </c>
    </row>
    <row r="1805" spans="1:23" x14ac:dyDescent="0.3">
      <c r="A1805">
        <v>601804</v>
      </c>
      <c r="B1805">
        <v>55084</v>
      </c>
      <c r="C1805">
        <v>45</v>
      </c>
      <c r="D1805" t="s">
        <v>4</v>
      </c>
      <c r="E1805" t="s">
        <v>8</v>
      </c>
      <c r="F1805" t="s">
        <v>28</v>
      </c>
      <c r="G1805" t="s">
        <v>21</v>
      </c>
      <c r="H1805" s="1">
        <v>45254</v>
      </c>
      <c r="I1805" t="s">
        <v>33</v>
      </c>
      <c r="J1805">
        <v>83</v>
      </c>
      <c r="K1805">
        <v>12.5</v>
      </c>
      <c r="L1805">
        <v>1385.43</v>
      </c>
      <c r="M1805">
        <v>115.99</v>
      </c>
      <c r="N1805" t="s">
        <v>47</v>
      </c>
      <c r="O1805">
        <v>1</v>
      </c>
      <c r="P1805" t="str" cm="1">
        <f t="array" ref="P1805">_xlfn.IFS(C1805&lt;25,"18-24", C1805&lt;=35,"25-35", C1805&lt;=50,"36-50",TRUE,"50+")</f>
        <v>36-50</v>
      </c>
      <c r="Q1805" t="str">
        <f t="shared" si="196"/>
        <v>new</v>
      </c>
      <c r="R1805" t="str">
        <f t="shared" si="197"/>
        <v>high value</v>
      </c>
      <c r="S1805" t="str">
        <f t="shared" si="198"/>
        <v>Low</v>
      </c>
      <c r="T1805" t="str">
        <f t="shared" si="199"/>
        <v>Nov</v>
      </c>
      <c r="U1805">
        <f t="shared" si="200"/>
        <v>2023</v>
      </c>
      <c r="V1805" t="str">
        <f t="shared" si="201"/>
        <v>10-15</v>
      </c>
      <c r="W1805" t="str">
        <f t="shared" si="202"/>
        <v>Slow</v>
      </c>
    </row>
    <row r="1806" spans="1:23" x14ac:dyDescent="0.3">
      <c r="A1806">
        <v>601805</v>
      </c>
      <c r="B1806">
        <v>84386</v>
      </c>
      <c r="C1806">
        <v>18</v>
      </c>
      <c r="D1806" t="s">
        <v>7</v>
      </c>
      <c r="E1806" t="s">
        <v>15</v>
      </c>
      <c r="F1806" t="s">
        <v>24</v>
      </c>
      <c r="G1806" t="s">
        <v>29</v>
      </c>
      <c r="H1806" s="1">
        <v>44881</v>
      </c>
      <c r="I1806" t="s">
        <v>34</v>
      </c>
      <c r="J1806">
        <v>42</v>
      </c>
      <c r="K1806">
        <v>10.1</v>
      </c>
      <c r="L1806">
        <v>990.16</v>
      </c>
      <c r="M1806">
        <v>97.74</v>
      </c>
      <c r="N1806" t="s">
        <v>49</v>
      </c>
      <c r="O1806">
        <v>1</v>
      </c>
      <c r="P1806" t="str" cm="1">
        <f t="array" ref="P1806">_xlfn.IFS(C1806&lt;25,"18-24", C1806&lt;=35,"25-35", C1806&lt;=50,"36-50",TRUE,"50+")</f>
        <v>18-24</v>
      </c>
      <c r="Q1806" t="str">
        <f t="shared" si="196"/>
        <v>new</v>
      </c>
      <c r="R1806" t="str">
        <f t="shared" si="197"/>
        <v>high value</v>
      </c>
      <c r="S1806" t="str">
        <f t="shared" si="198"/>
        <v>Low</v>
      </c>
      <c r="T1806" t="str">
        <f t="shared" si="199"/>
        <v>Nov</v>
      </c>
      <c r="U1806">
        <f t="shared" si="200"/>
        <v>2022</v>
      </c>
      <c r="V1806" t="str">
        <f t="shared" si="201"/>
        <v>10-15</v>
      </c>
      <c r="W1806" t="str">
        <f t="shared" si="202"/>
        <v>Medium</v>
      </c>
    </row>
    <row r="1807" spans="1:23" x14ac:dyDescent="0.3">
      <c r="A1807">
        <v>601806</v>
      </c>
      <c r="B1807">
        <v>36214</v>
      </c>
      <c r="C1807">
        <v>59</v>
      </c>
      <c r="D1807" t="s">
        <v>4</v>
      </c>
      <c r="E1807" t="s">
        <v>13</v>
      </c>
      <c r="F1807" t="s">
        <v>26</v>
      </c>
      <c r="G1807" t="s">
        <v>23</v>
      </c>
      <c r="H1807" s="1">
        <v>45087</v>
      </c>
      <c r="I1807" t="s">
        <v>33</v>
      </c>
      <c r="J1807">
        <v>74</v>
      </c>
      <c r="K1807">
        <v>1.2</v>
      </c>
      <c r="L1807">
        <v>245.19</v>
      </c>
      <c r="M1807">
        <v>26.58</v>
      </c>
      <c r="N1807" t="s">
        <v>50</v>
      </c>
      <c r="O1807">
        <v>5</v>
      </c>
      <c r="P1807" t="str" cm="1">
        <f t="array" ref="P1807">_xlfn.IFS(C1807&lt;25,"18-24", C1807&lt;=35,"25-35", C1807&lt;=50,"36-50",TRUE,"50+")</f>
        <v>50+</v>
      </c>
      <c r="Q1807" t="str">
        <f t="shared" si="196"/>
        <v>new</v>
      </c>
      <c r="R1807" t="str">
        <f t="shared" si="197"/>
        <v>low</v>
      </c>
      <c r="S1807" t="str">
        <f t="shared" si="198"/>
        <v>High</v>
      </c>
      <c r="T1807" t="str">
        <f t="shared" si="199"/>
        <v>Jun</v>
      </c>
      <c r="U1807">
        <f t="shared" si="200"/>
        <v>2023</v>
      </c>
      <c r="V1807" t="str">
        <f t="shared" si="201"/>
        <v>0-5</v>
      </c>
      <c r="W1807" t="str">
        <f t="shared" si="202"/>
        <v>Slow</v>
      </c>
    </row>
    <row r="1808" spans="1:23" x14ac:dyDescent="0.3">
      <c r="A1808">
        <v>601807</v>
      </c>
      <c r="B1808">
        <v>62963</v>
      </c>
      <c r="C1808">
        <v>32</v>
      </c>
      <c r="D1808" t="s">
        <v>4</v>
      </c>
      <c r="E1808" t="s">
        <v>8</v>
      </c>
      <c r="F1808" t="s">
        <v>18</v>
      </c>
      <c r="G1808" t="s">
        <v>21</v>
      </c>
      <c r="H1808" s="1">
        <v>45597</v>
      </c>
      <c r="I1808" t="s">
        <v>34</v>
      </c>
      <c r="J1808">
        <v>30</v>
      </c>
      <c r="K1808">
        <v>12.4</v>
      </c>
      <c r="L1808">
        <v>441.31</v>
      </c>
      <c r="M1808">
        <v>47.58</v>
      </c>
      <c r="N1808" t="s">
        <v>50</v>
      </c>
      <c r="O1808">
        <v>1</v>
      </c>
      <c r="P1808" t="str" cm="1">
        <f t="array" ref="P1808">_xlfn.IFS(C1808&lt;25,"18-24", C1808&lt;=35,"25-35", C1808&lt;=50,"36-50",TRUE,"50+")</f>
        <v>25-35</v>
      </c>
      <c r="Q1808" t="str">
        <f t="shared" si="196"/>
        <v>new</v>
      </c>
      <c r="R1808" t="str">
        <f t="shared" si="197"/>
        <v>medium</v>
      </c>
      <c r="S1808" t="str">
        <f t="shared" si="198"/>
        <v>Low</v>
      </c>
      <c r="T1808" t="str">
        <f t="shared" si="199"/>
        <v>Nov</v>
      </c>
      <c r="U1808">
        <f t="shared" si="200"/>
        <v>2024</v>
      </c>
      <c r="V1808" t="str">
        <f t="shared" si="201"/>
        <v>10-15</v>
      </c>
      <c r="W1808" t="str">
        <f t="shared" si="202"/>
        <v>Fast</v>
      </c>
    </row>
    <row r="1809" spans="1:23" x14ac:dyDescent="0.3">
      <c r="A1809">
        <v>601808</v>
      </c>
      <c r="B1809">
        <v>45795</v>
      </c>
      <c r="C1809">
        <v>21</v>
      </c>
      <c r="D1809" t="s">
        <v>4</v>
      </c>
      <c r="E1809" t="s">
        <v>13</v>
      </c>
      <c r="F1809" t="s">
        <v>28</v>
      </c>
      <c r="G1809" t="s">
        <v>27</v>
      </c>
      <c r="H1809" s="1">
        <v>44802</v>
      </c>
      <c r="I1809" t="s">
        <v>33</v>
      </c>
      <c r="J1809">
        <v>26</v>
      </c>
      <c r="K1809">
        <v>9.3000000000000007</v>
      </c>
      <c r="L1809">
        <v>1465.49</v>
      </c>
      <c r="M1809">
        <v>33.65</v>
      </c>
      <c r="N1809" t="s">
        <v>50</v>
      </c>
      <c r="O1809">
        <v>5</v>
      </c>
      <c r="P1809" t="str" cm="1">
        <f t="array" ref="P1809">_xlfn.IFS(C1809&lt;25,"18-24", C1809&lt;=35,"25-35", C1809&lt;=50,"36-50",TRUE,"50+")</f>
        <v>18-24</v>
      </c>
      <c r="Q1809" t="str">
        <f t="shared" si="196"/>
        <v>new</v>
      </c>
      <c r="R1809" t="str">
        <f t="shared" si="197"/>
        <v>high value</v>
      </c>
      <c r="S1809" t="str">
        <f t="shared" si="198"/>
        <v>High</v>
      </c>
      <c r="T1809" t="str">
        <f t="shared" si="199"/>
        <v>Aug</v>
      </c>
      <c r="U1809">
        <f t="shared" si="200"/>
        <v>2022</v>
      </c>
      <c r="V1809" t="str">
        <f t="shared" si="201"/>
        <v>5-10</v>
      </c>
      <c r="W1809" t="str">
        <f t="shared" si="202"/>
        <v>Fast</v>
      </c>
    </row>
    <row r="1810" spans="1:23" x14ac:dyDescent="0.3">
      <c r="A1810">
        <v>601809</v>
      </c>
      <c r="B1810">
        <v>63063</v>
      </c>
      <c r="C1810">
        <v>39</v>
      </c>
      <c r="D1810" t="s">
        <v>7</v>
      </c>
      <c r="E1810" t="s">
        <v>16</v>
      </c>
      <c r="F1810" t="s">
        <v>22</v>
      </c>
      <c r="G1810" t="s">
        <v>29</v>
      </c>
      <c r="H1810" s="1">
        <v>45277</v>
      </c>
      <c r="I1810" t="s">
        <v>34</v>
      </c>
      <c r="J1810">
        <v>24</v>
      </c>
      <c r="K1810">
        <v>11.2</v>
      </c>
      <c r="L1810">
        <v>781.95</v>
      </c>
      <c r="M1810">
        <v>36.06</v>
      </c>
      <c r="N1810" t="s">
        <v>50</v>
      </c>
      <c r="O1810">
        <v>2</v>
      </c>
      <c r="P1810" t="str" cm="1">
        <f t="array" ref="P1810">_xlfn.IFS(C1810&lt;25,"18-24", C1810&lt;=35,"25-35", C1810&lt;=50,"36-50",TRUE,"50+")</f>
        <v>36-50</v>
      </c>
      <c r="Q1810" t="str">
        <f t="shared" si="196"/>
        <v>new</v>
      </c>
      <c r="R1810" t="str">
        <f t="shared" si="197"/>
        <v>high value</v>
      </c>
      <c r="S1810" t="str">
        <f t="shared" si="198"/>
        <v>Low</v>
      </c>
      <c r="T1810" t="str">
        <f t="shared" si="199"/>
        <v>Dec</v>
      </c>
      <c r="U1810">
        <f t="shared" si="200"/>
        <v>2023</v>
      </c>
      <c r="V1810" t="str">
        <f t="shared" si="201"/>
        <v>10-15</v>
      </c>
      <c r="W1810" t="str">
        <f t="shared" si="202"/>
        <v>Fast</v>
      </c>
    </row>
    <row r="1811" spans="1:23" x14ac:dyDescent="0.3">
      <c r="A1811">
        <v>601810</v>
      </c>
      <c r="B1811">
        <v>95475</v>
      </c>
      <c r="C1811">
        <v>32</v>
      </c>
      <c r="D1811" t="s">
        <v>4</v>
      </c>
      <c r="E1811" t="s">
        <v>15</v>
      </c>
      <c r="F1811" t="s">
        <v>22</v>
      </c>
      <c r="G1811" t="s">
        <v>25</v>
      </c>
      <c r="H1811" s="1">
        <v>45203</v>
      </c>
      <c r="I1811" t="s">
        <v>33</v>
      </c>
      <c r="J1811">
        <v>39</v>
      </c>
      <c r="K1811">
        <v>3.6</v>
      </c>
      <c r="L1811">
        <v>797.59</v>
      </c>
      <c r="M1811">
        <v>44.38</v>
      </c>
      <c r="N1811" t="s">
        <v>47</v>
      </c>
      <c r="O1811">
        <v>2</v>
      </c>
      <c r="P1811" t="str" cm="1">
        <f t="array" ref="P1811">_xlfn.IFS(C1811&lt;25,"18-24", C1811&lt;=35,"25-35", C1811&lt;=50,"36-50",TRUE,"50+")</f>
        <v>25-35</v>
      </c>
      <c r="Q1811" t="str">
        <f t="shared" si="196"/>
        <v>new</v>
      </c>
      <c r="R1811" t="str">
        <f t="shared" si="197"/>
        <v>high value</v>
      </c>
      <c r="S1811" t="str">
        <f t="shared" si="198"/>
        <v>Low</v>
      </c>
      <c r="T1811" t="str">
        <f t="shared" si="199"/>
        <v>Oct</v>
      </c>
      <c r="U1811">
        <f t="shared" si="200"/>
        <v>2023</v>
      </c>
      <c r="V1811" t="str">
        <f t="shared" si="201"/>
        <v>0-5</v>
      </c>
      <c r="W1811" t="str">
        <f t="shared" si="202"/>
        <v>Medium</v>
      </c>
    </row>
    <row r="1812" spans="1:23" x14ac:dyDescent="0.3">
      <c r="A1812">
        <v>601811</v>
      </c>
      <c r="B1812">
        <v>95165</v>
      </c>
      <c r="C1812">
        <v>24</v>
      </c>
      <c r="D1812" t="s">
        <v>4</v>
      </c>
      <c r="E1812" t="s">
        <v>15</v>
      </c>
      <c r="F1812" t="s">
        <v>28</v>
      </c>
      <c r="G1812" t="s">
        <v>29</v>
      </c>
      <c r="H1812" s="1">
        <v>45629</v>
      </c>
      <c r="I1812" t="s">
        <v>34</v>
      </c>
      <c r="J1812">
        <v>59</v>
      </c>
      <c r="K1812">
        <v>8.1999999999999993</v>
      </c>
      <c r="L1812">
        <v>1442.62</v>
      </c>
      <c r="M1812">
        <v>55.19</v>
      </c>
      <c r="N1812" t="s">
        <v>49</v>
      </c>
      <c r="O1812">
        <v>5</v>
      </c>
      <c r="P1812" t="str" cm="1">
        <f t="array" ref="P1812">_xlfn.IFS(C1812&lt;25,"18-24", C1812&lt;=35,"25-35", C1812&lt;=50,"36-50",TRUE,"50+")</f>
        <v>18-24</v>
      </c>
      <c r="Q1812" t="str">
        <f t="shared" si="196"/>
        <v>new</v>
      </c>
      <c r="R1812" t="str">
        <f t="shared" si="197"/>
        <v>high value</v>
      </c>
      <c r="S1812" t="str">
        <f t="shared" si="198"/>
        <v>High</v>
      </c>
      <c r="T1812" t="str">
        <f t="shared" si="199"/>
        <v>Dec</v>
      </c>
      <c r="U1812">
        <f t="shared" si="200"/>
        <v>2024</v>
      </c>
      <c r="V1812" t="str">
        <f t="shared" si="201"/>
        <v>5-10</v>
      </c>
      <c r="W1812" t="str">
        <f t="shared" si="202"/>
        <v>Slow</v>
      </c>
    </row>
    <row r="1813" spans="1:23" x14ac:dyDescent="0.3">
      <c r="A1813">
        <v>601812</v>
      </c>
      <c r="B1813">
        <v>66709</v>
      </c>
      <c r="C1813">
        <v>32</v>
      </c>
      <c r="D1813" t="s">
        <v>7</v>
      </c>
      <c r="E1813" t="s">
        <v>5</v>
      </c>
      <c r="F1813" t="s">
        <v>26</v>
      </c>
      <c r="G1813" t="s">
        <v>23</v>
      </c>
      <c r="H1813" s="1">
        <v>45016</v>
      </c>
      <c r="I1813" t="s">
        <v>34</v>
      </c>
      <c r="J1813">
        <v>87</v>
      </c>
      <c r="K1813">
        <v>12.7</v>
      </c>
      <c r="L1813">
        <v>187.91</v>
      </c>
      <c r="M1813">
        <v>92.5</v>
      </c>
      <c r="N1813" t="s">
        <v>48</v>
      </c>
      <c r="O1813">
        <v>3</v>
      </c>
      <c r="P1813" t="str" cm="1">
        <f t="array" ref="P1813">_xlfn.IFS(C1813&lt;25,"18-24", C1813&lt;=35,"25-35", C1813&lt;=50,"36-50",TRUE,"50+")</f>
        <v>25-35</v>
      </c>
      <c r="Q1813" t="str">
        <f t="shared" si="196"/>
        <v>new</v>
      </c>
      <c r="R1813" t="str">
        <f t="shared" si="197"/>
        <v>low</v>
      </c>
      <c r="S1813" t="str">
        <f t="shared" si="198"/>
        <v>medium</v>
      </c>
      <c r="T1813" t="str">
        <f t="shared" si="199"/>
        <v>Mar</v>
      </c>
      <c r="U1813">
        <f t="shared" si="200"/>
        <v>2023</v>
      </c>
      <c r="V1813" t="str">
        <f t="shared" si="201"/>
        <v>10-15</v>
      </c>
      <c r="W1813" t="str">
        <f t="shared" si="202"/>
        <v>Slow</v>
      </c>
    </row>
    <row r="1814" spans="1:23" x14ac:dyDescent="0.3">
      <c r="A1814">
        <v>601813</v>
      </c>
      <c r="B1814">
        <v>94056</v>
      </c>
      <c r="C1814">
        <v>42</v>
      </c>
      <c r="D1814" t="s">
        <v>4</v>
      </c>
      <c r="E1814" t="s">
        <v>15</v>
      </c>
      <c r="F1814" t="s">
        <v>22</v>
      </c>
      <c r="G1814" t="s">
        <v>31</v>
      </c>
      <c r="H1814" s="1">
        <v>44796</v>
      </c>
      <c r="I1814" t="s">
        <v>34</v>
      </c>
      <c r="J1814">
        <v>74</v>
      </c>
      <c r="K1814">
        <v>8.6</v>
      </c>
      <c r="L1814">
        <v>404.29</v>
      </c>
      <c r="M1814">
        <v>29.02</v>
      </c>
      <c r="N1814" t="s">
        <v>50</v>
      </c>
      <c r="O1814">
        <v>4</v>
      </c>
      <c r="P1814" t="str" cm="1">
        <f t="array" ref="P1814">_xlfn.IFS(C1814&lt;25,"18-24", C1814&lt;=35,"25-35", C1814&lt;=50,"36-50",TRUE,"50+")</f>
        <v>36-50</v>
      </c>
      <c r="Q1814" t="str">
        <f t="shared" si="196"/>
        <v>repeat</v>
      </c>
      <c r="R1814" t="str">
        <f t="shared" si="197"/>
        <v>medium</v>
      </c>
      <c r="S1814" t="str">
        <f t="shared" si="198"/>
        <v>medium</v>
      </c>
      <c r="T1814" t="str">
        <f t="shared" si="199"/>
        <v>Aug</v>
      </c>
      <c r="U1814">
        <f t="shared" si="200"/>
        <v>2022</v>
      </c>
      <c r="V1814" t="str">
        <f t="shared" si="201"/>
        <v>5-10</v>
      </c>
      <c r="W1814" t="str">
        <f t="shared" si="202"/>
        <v>Slow</v>
      </c>
    </row>
    <row r="1815" spans="1:23" x14ac:dyDescent="0.3">
      <c r="A1815">
        <v>601814</v>
      </c>
      <c r="B1815">
        <v>97834</v>
      </c>
      <c r="C1815">
        <v>51</v>
      </c>
      <c r="D1815" t="s">
        <v>4</v>
      </c>
      <c r="E1815" t="s">
        <v>11</v>
      </c>
      <c r="F1815" t="s">
        <v>18</v>
      </c>
      <c r="G1815" t="s">
        <v>23</v>
      </c>
      <c r="H1815" s="1">
        <v>45277</v>
      </c>
      <c r="I1815" t="s">
        <v>33</v>
      </c>
      <c r="J1815">
        <v>37</v>
      </c>
      <c r="K1815">
        <v>3.7</v>
      </c>
      <c r="L1815">
        <v>752.11</v>
      </c>
      <c r="M1815">
        <v>34.71</v>
      </c>
      <c r="N1815" t="s">
        <v>50</v>
      </c>
      <c r="O1815">
        <v>2</v>
      </c>
      <c r="P1815" t="str" cm="1">
        <f t="array" ref="P1815">_xlfn.IFS(C1815&lt;25,"18-24", C1815&lt;=35,"25-35", C1815&lt;=50,"36-50",TRUE,"50+")</f>
        <v>50+</v>
      </c>
      <c r="Q1815" t="str">
        <f t="shared" si="196"/>
        <v>new</v>
      </c>
      <c r="R1815" t="str">
        <f t="shared" si="197"/>
        <v>high value</v>
      </c>
      <c r="S1815" t="str">
        <f t="shared" si="198"/>
        <v>Low</v>
      </c>
      <c r="T1815" t="str">
        <f t="shared" si="199"/>
        <v>Dec</v>
      </c>
      <c r="U1815">
        <f t="shared" si="200"/>
        <v>2023</v>
      </c>
      <c r="V1815" t="str">
        <f t="shared" si="201"/>
        <v>0-5</v>
      </c>
      <c r="W1815" t="str">
        <f t="shared" si="202"/>
        <v>Medium</v>
      </c>
    </row>
    <row r="1816" spans="1:23" x14ac:dyDescent="0.3">
      <c r="A1816">
        <v>601815</v>
      </c>
      <c r="B1816">
        <v>20596</v>
      </c>
      <c r="C1816">
        <v>61</v>
      </c>
      <c r="D1816" t="s">
        <v>4</v>
      </c>
      <c r="E1816" t="s">
        <v>8</v>
      </c>
      <c r="F1816" t="s">
        <v>24</v>
      </c>
      <c r="G1816" t="s">
        <v>31</v>
      </c>
      <c r="H1816" s="1">
        <v>44631</v>
      </c>
      <c r="I1816" t="s">
        <v>33</v>
      </c>
      <c r="J1816">
        <v>64</v>
      </c>
      <c r="K1816">
        <v>2.2999999999999998</v>
      </c>
      <c r="L1816">
        <v>897.65</v>
      </c>
      <c r="M1816">
        <v>108.02</v>
      </c>
      <c r="N1816" t="s">
        <v>49</v>
      </c>
      <c r="O1816">
        <v>5</v>
      </c>
      <c r="P1816" t="str" cm="1">
        <f t="array" ref="P1816">_xlfn.IFS(C1816&lt;25,"18-24", C1816&lt;=35,"25-35", C1816&lt;=50,"36-50",TRUE,"50+")</f>
        <v>50+</v>
      </c>
      <c r="Q1816" t="str">
        <f t="shared" si="196"/>
        <v>new</v>
      </c>
      <c r="R1816" t="str">
        <f t="shared" si="197"/>
        <v>high value</v>
      </c>
      <c r="S1816" t="str">
        <f t="shared" si="198"/>
        <v>High</v>
      </c>
      <c r="T1816" t="str">
        <f t="shared" si="199"/>
        <v>Mar</v>
      </c>
      <c r="U1816">
        <f t="shared" si="200"/>
        <v>2022</v>
      </c>
      <c r="V1816" t="str">
        <f t="shared" si="201"/>
        <v>0-5</v>
      </c>
      <c r="W1816" t="str">
        <f t="shared" si="202"/>
        <v>Slow</v>
      </c>
    </row>
    <row r="1817" spans="1:23" x14ac:dyDescent="0.3">
      <c r="A1817">
        <v>601816</v>
      </c>
      <c r="B1817">
        <v>75779</v>
      </c>
      <c r="C1817">
        <v>57</v>
      </c>
      <c r="D1817" t="s">
        <v>7</v>
      </c>
      <c r="E1817" t="s">
        <v>16</v>
      </c>
      <c r="F1817" t="s">
        <v>26</v>
      </c>
      <c r="G1817" t="s">
        <v>29</v>
      </c>
      <c r="H1817" s="1">
        <v>45519</v>
      </c>
      <c r="I1817" t="s">
        <v>34</v>
      </c>
      <c r="J1817">
        <v>20</v>
      </c>
      <c r="K1817">
        <v>15</v>
      </c>
      <c r="L1817">
        <v>576.12</v>
      </c>
      <c r="M1817">
        <v>112.97</v>
      </c>
      <c r="N1817" t="s">
        <v>47</v>
      </c>
      <c r="O1817">
        <v>4</v>
      </c>
      <c r="P1817" t="str" cm="1">
        <f t="array" ref="P1817">_xlfn.IFS(C1817&lt;25,"18-24", C1817&lt;=35,"25-35", C1817&lt;=50,"36-50",TRUE,"50+")</f>
        <v>50+</v>
      </c>
      <c r="Q1817" t="str">
        <f t="shared" si="196"/>
        <v>new</v>
      </c>
      <c r="R1817" t="str">
        <f t="shared" si="197"/>
        <v>high value</v>
      </c>
      <c r="S1817" t="str">
        <f t="shared" si="198"/>
        <v>medium</v>
      </c>
      <c r="T1817" t="str">
        <f t="shared" si="199"/>
        <v>Aug</v>
      </c>
      <c r="U1817">
        <f t="shared" si="200"/>
        <v>2024</v>
      </c>
      <c r="V1817" t="str">
        <f t="shared" si="201"/>
        <v>10-15</v>
      </c>
      <c r="W1817" t="str">
        <f t="shared" si="202"/>
        <v>Fast</v>
      </c>
    </row>
    <row r="1818" spans="1:23" x14ac:dyDescent="0.3">
      <c r="A1818">
        <v>601817</v>
      </c>
      <c r="B1818">
        <v>41435</v>
      </c>
      <c r="C1818">
        <v>34</v>
      </c>
      <c r="D1818" t="s">
        <v>7</v>
      </c>
      <c r="E1818" t="s">
        <v>13</v>
      </c>
      <c r="F1818" t="s">
        <v>18</v>
      </c>
      <c r="G1818" t="s">
        <v>31</v>
      </c>
      <c r="H1818" s="1">
        <v>44843</v>
      </c>
      <c r="I1818" t="s">
        <v>34</v>
      </c>
      <c r="J1818">
        <v>77</v>
      </c>
      <c r="K1818">
        <v>6.9</v>
      </c>
      <c r="L1818">
        <v>1216.9100000000001</v>
      </c>
      <c r="M1818">
        <v>45.28</v>
      </c>
      <c r="N1818" t="s">
        <v>49</v>
      </c>
      <c r="O1818">
        <v>2</v>
      </c>
      <c r="P1818" t="str" cm="1">
        <f t="array" ref="P1818">_xlfn.IFS(C1818&lt;25,"18-24", C1818&lt;=35,"25-35", C1818&lt;=50,"36-50",TRUE,"50+")</f>
        <v>25-35</v>
      </c>
      <c r="Q1818" t="str">
        <f t="shared" si="196"/>
        <v>new</v>
      </c>
      <c r="R1818" t="str">
        <f t="shared" si="197"/>
        <v>high value</v>
      </c>
      <c r="S1818" t="str">
        <f t="shared" si="198"/>
        <v>Low</v>
      </c>
      <c r="T1818" t="str">
        <f t="shared" si="199"/>
        <v>Oct</v>
      </c>
      <c r="U1818">
        <f t="shared" si="200"/>
        <v>2022</v>
      </c>
      <c r="V1818" t="str">
        <f t="shared" si="201"/>
        <v>5-10</v>
      </c>
      <c r="W1818" t="str">
        <f t="shared" si="202"/>
        <v>Slow</v>
      </c>
    </row>
    <row r="1819" spans="1:23" x14ac:dyDescent="0.3">
      <c r="A1819">
        <v>601818</v>
      </c>
      <c r="B1819">
        <v>82796</v>
      </c>
      <c r="C1819">
        <v>30</v>
      </c>
      <c r="D1819" t="s">
        <v>7</v>
      </c>
      <c r="E1819" t="s">
        <v>8</v>
      </c>
      <c r="F1819" t="s">
        <v>22</v>
      </c>
      <c r="G1819" t="s">
        <v>29</v>
      </c>
      <c r="H1819" s="1">
        <v>45351</v>
      </c>
      <c r="I1819" t="s">
        <v>34</v>
      </c>
      <c r="J1819">
        <v>42</v>
      </c>
      <c r="K1819">
        <v>10.1</v>
      </c>
      <c r="L1819">
        <v>416.78</v>
      </c>
      <c r="M1819">
        <v>67.3</v>
      </c>
      <c r="N1819" t="s">
        <v>47</v>
      </c>
      <c r="O1819">
        <v>2</v>
      </c>
      <c r="P1819" t="str" cm="1">
        <f t="array" ref="P1819">_xlfn.IFS(C1819&lt;25,"18-24", C1819&lt;=35,"25-35", C1819&lt;=50,"36-50",TRUE,"50+")</f>
        <v>25-35</v>
      </c>
      <c r="Q1819" t="str">
        <f t="shared" si="196"/>
        <v>new</v>
      </c>
      <c r="R1819" t="str">
        <f t="shared" si="197"/>
        <v>medium</v>
      </c>
      <c r="S1819" t="str">
        <f t="shared" si="198"/>
        <v>Low</v>
      </c>
      <c r="T1819" t="str">
        <f t="shared" si="199"/>
        <v>Feb</v>
      </c>
      <c r="U1819">
        <f t="shared" si="200"/>
        <v>2024</v>
      </c>
      <c r="V1819" t="str">
        <f t="shared" si="201"/>
        <v>10-15</v>
      </c>
      <c r="W1819" t="str">
        <f t="shared" si="202"/>
        <v>Medium</v>
      </c>
    </row>
    <row r="1820" spans="1:23" x14ac:dyDescent="0.3">
      <c r="A1820">
        <v>601819</v>
      </c>
      <c r="B1820">
        <v>89042</v>
      </c>
      <c r="C1820">
        <v>36</v>
      </c>
      <c r="D1820" t="s">
        <v>4</v>
      </c>
      <c r="E1820" t="s">
        <v>13</v>
      </c>
      <c r="F1820" t="s">
        <v>18</v>
      </c>
      <c r="G1820" t="s">
        <v>31</v>
      </c>
      <c r="H1820" s="1">
        <v>45096</v>
      </c>
      <c r="I1820" t="s">
        <v>34</v>
      </c>
      <c r="J1820">
        <v>45</v>
      </c>
      <c r="K1820">
        <v>10.4</v>
      </c>
      <c r="L1820">
        <v>1335.43</v>
      </c>
      <c r="M1820">
        <v>48.3</v>
      </c>
      <c r="N1820" t="s">
        <v>48</v>
      </c>
      <c r="O1820">
        <v>2</v>
      </c>
      <c r="P1820" t="str" cm="1">
        <f t="array" ref="P1820">_xlfn.IFS(C1820&lt;25,"18-24", C1820&lt;=35,"25-35", C1820&lt;=50,"36-50",TRUE,"50+")</f>
        <v>36-50</v>
      </c>
      <c r="Q1820" t="str">
        <f t="shared" si="196"/>
        <v>repeat</v>
      </c>
      <c r="R1820" t="str">
        <f t="shared" si="197"/>
        <v>high value</v>
      </c>
      <c r="S1820" t="str">
        <f t="shared" si="198"/>
        <v>Low</v>
      </c>
      <c r="T1820" t="str">
        <f t="shared" si="199"/>
        <v>Jun</v>
      </c>
      <c r="U1820">
        <f t="shared" si="200"/>
        <v>2023</v>
      </c>
      <c r="V1820" t="str">
        <f t="shared" si="201"/>
        <v>10-15</v>
      </c>
      <c r="W1820" t="str">
        <f t="shared" si="202"/>
        <v>Medium</v>
      </c>
    </row>
    <row r="1821" spans="1:23" x14ac:dyDescent="0.3">
      <c r="A1821">
        <v>601820</v>
      </c>
      <c r="B1821">
        <v>82389</v>
      </c>
      <c r="C1821">
        <v>23</v>
      </c>
      <c r="D1821" t="s">
        <v>4</v>
      </c>
      <c r="E1821" t="s">
        <v>8</v>
      </c>
      <c r="F1821" t="s">
        <v>24</v>
      </c>
      <c r="G1821" t="s">
        <v>21</v>
      </c>
      <c r="H1821" s="1">
        <v>45586</v>
      </c>
      <c r="I1821" t="s">
        <v>34</v>
      </c>
      <c r="J1821">
        <v>23</v>
      </c>
      <c r="K1821">
        <v>14.7</v>
      </c>
      <c r="L1821">
        <v>1491.56</v>
      </c>
      <c r="M1821">
        <v>91.86</v>
      </c>
      <c r="N1821" t="s">
        <v>50</v>
      </c>
      <c r="O1821">
        <v>1</v>
      </c>
      <c r="P1821" t="str" cm="1">
        <f t="array" ref="P1821">_xlfn.IFS(C1821&lt;25,"18-24", C1821&lt;=35,"25-35", C1821&lt;=50,"36-50",TRUE,"50+")</f>
        <v>18-24</v>
      </c>
      <c r="Q1821" t="str">
        <f t="shared" si="196"/>
        <v>new</v>
      </c>
      <c r="R1821" t="str">
        <f t="shared" si="197"/>
        <v>high value</v>
      </c>
      <c r="S1821" t="str">
        <f t="shared" si="198"/>
        <v>Low</v>
      </c>
      <c r="T1821" t="str">
        <f t="shared" si="199"/>
        <v>Oct</v>
      </c>
      <c r="U1821">
        <f t="shared" si="200"/>
        <v>2024</v>
      </c>
      <c r="V1821" t="str">
        <f t="shared" si="201"/>
        <v>10-15</v>
      </c>
      <c r="W1821" t="str">
        <f t="shared" si="202"/>
        <v>Fast</v>
      </c>
    </row>
    <row r="1822" spans="1:23" x14ac:dyDescent="0.3">
      <c r="A1822">
        <v>601821</v>
      </c>
      <c r="B1822">
        <v>86341</v>
      </c>
      <c r="C1822">
        <v>26</v>
      </c>
      <c r="D1822" t="s">
        <v>7</v>
      </c>
      <c r="E1822" t="s">
        <v>5</v>
      </c>
      <c r="F1822" t="s">
        <v>26</v>
      </c>
      <c r="G1822" t="s">
        <v>25</v>
      </c>
      <c r="H1822" s="1">
        <v>45336</v>
      </c>
      <c r="I1822" t="s">
        <v>34</v>
      </c>
      <c r="J1822">
        <v>59</v>
      </c>
      <c r="K1822">
        <v>13.7</v>
      </c>
      <c r="L1822">
        <v>1296.1300000000001</v>
      </c>
      <c r="M1822">
        <v>87.43</v>
      </c>
      <c r="N1822" t="s">
        <v>47</v>
      </c>
      <c r="O1822">
        <v>2</v>
      </c>
      <c r="P1822" t="str" cm="1">
        <f t="array" ref="P1822">_xlfn.IFS(C1822&lt;25,"18-24", C1822&lt;=35,"25-35", C1822&lt;=50,"36-50",TRUE,"50+")</f>
        <v>25-35</v>
      </c>
      <c r="Q1822" t="str">
        <f t="shared" si="196"/>
        <v>new</v>
      </c>
      <c r="R1822" t="str">
        <f t="shared" si="197"/>
        <v>high value</v>
      </c>
      <c r="S1822" t="str">
        <f t="shared" si="198"/>
        <v>Low</v>
      </c>
      <c r="T1822" t="str">
        <f t="shared" si="199"/>
        <v>Feb</v>
      </c>
      <c r="U1822">
        <f t="shared" si="200"/>
        <v>2024</v>
      </c>
      <c r="V1822" t="str">
        <f t="shared" si="201"/>
        <v>10-15</v>
      </c>
      <c r="W1822" t="str">
        <f t="shared" si="202"/>
        <v>Slow</v>
      </c>
    </row>
    <row r="1823" spans="1:23" x14ac:dyDescent="0.3">
      <c r="A1823">
        <v>601822</v>
      </c>
      <c r="B1823">
        <v>72239</v>
      </c>
      <c r="C1823">
        <v>53</v>
      </c>
      <c r="D1823" t="s">
        <v>7</v>
      </c>
      <c r="E1823" t="s">
        <v>16</v>
      </c>
      <c r="F1823" t="s">
        <v>18</v>
      </c>
      <c r="G1823" t="s">
        <v>29</v>
      </c>
      <c r="H1823" s="1">
        <v>45298</v>
      </c>
      <c r="I1823" t="s">
        <v>34</v>
      </c>
      <c r="J1823">
        <v>75</v>
      </c>
      <c r="K1823">
        <v>12.4</v>
      </c>
      <c r="L1823">
        <v>635.21</v>
      </c>
      <c r="M1823">
        <v>51.22</v>
      </c>
      <c r="N1823" t="s">
        <v>50</v>
      </c>
      <c r="O1823">
        <v>3</v>
      </c>
      <c r="P1823" t="str" cm="1">
        <f t="array" ref="P1823">_xlfn.IFS(C1823&lt;25,"18-24", C1823&lt;=35,"25-35", C1823&lt;=50,"36-50",TRUE,"50+")</f>
        <v>50+</v>
      </c>
      <c r="Q1823" t="str">
        <f t="shared" si="196"/>
        <v>new</v>
      </c>
      <c r="R1823" t="str">
        <f t="shared" si="197"/>
        <v>high value</v>
      </c>
      <c r="S1823" t="str">
        <f t="shared" si="198"/>
        <v>medium</v>
      </c>
      <c r="T1823" t="str">
        <f t="shared" si="199"/>
        <v>Jan</v>
      </c>
      <c r="U1823">
        <f t="shared" si="200"/>
        <v>2024</v>
      </c>
      <c r="V1823" t="str">
        <f t="shared" si="201"/>
        <v>10-15</v>
      </c>
      <c r="W1823" t="str">
        <f t="shared" si="202"/>
        <v>Slow</v>
      </c>
    </row>
    <row r="1824" spans="1:23" x14ac:dyDescent="0.3">
      <c r="A1824">
        <v>601823</v>
      </c>
      <c r="B1824">
        <v>60980</v>
      </c>
      <c r="C1824">
        <v>45</v>
      </c>
      <c r="D1824" t="s">
        <v>4</v>
      </c>
      <c r="E1824" t="s">
        <v>15</v>
      </c>
      <c r="F1824" t="s">
        <v>24</v>
      </c>
      <c r="G1824" t="s">
        <v>29</v>
      </c>
      <c r="H1824" s="1">
        <v>45646</v>
      </c>
      <c r="I1824" t="s">
        <v>33</v>
      </c>
      <c r="J1824">
        <v>40</v>
      </c>
      <c r="K1824">
        <v>13.8</v>
      </c>
      <c r="L1824">
        <v>211.13</v>
      </c>
      <c r="M1824">
        <v>47.67</v>
      </c>
      <c r="N1824" t="s">
        <v>50</v>
      </c>
      <c r="O1824">
        <v>3</v>
      </c>
      <c r="P1824" t="str" cm="1">
        <f t="array" ref="P1824">_xlfn.IFS(C1824&lt;25,"18-24", C1824&lt;=35,"25-35", C1824&lt;=50,"36-50",TRUE,"50+")</f>
        <v>36-50</v>
      </c>
      <c r="Q1824" t="str">
        <f t="shared" si="196"/>
        <v>new</v>
      </c>
      <c r="R1824" t="str">
        <f t="shared" si="197"/>
        <v>low</v>
      </c>
      <c r="S1824" t="str">
        <f t="shared" si="198"/>
        <v>medium</v>
      </c>
      <c r="T1824" t="str">
        <f t="shared" si="199"/>
        <v>Dec</v>
      </c>
      <c r="U1824">
        <f t="shared" si="200"/>
        <v>2024</v>
      </c>
      <c r="V1824" t="str">
        <f t="shared" si="201"/>
        <v>10-15</v>
      </c>
      <c r="W1824" t="str">
        <f t="shared" si="202"/>
        <v>Medium</v>
      </c>
    </row>
    <row r="1825" spans="1:23" x14ac:dyDescent="0.3">
      <c r="A1825">
        <v>601824</v>
      </c>
      <c r="B1825">
        <v>98535</v>
      </c>
      <c r="C1825">
        <v>21</v>
      </c>
      <c r="D1825" t="s">
        <v>4</v>
      </c>
      <c r="E1825" t="s">
        <v>11</v>
      </c>
      <c r="F1825" t="s">
        <v>26</v>
      </c>
      <c r="G1825" t="s">
        <v>25</v>
      </c>
      <c r="H1825" s="1">
        <v>45260</v>
      </c>
      <c r="I1825" t="s">
        <v>34</v>
      </c>
      <c r="J1825">
        <v>62</v>
      </c>
      <c r="K1825">
        <v>5.9</v>
      </c>
      <c r="L1825">
        <v>1293.48</v>
      </c>
      <c r="M1825">
        <v>68.42</v>
      </c>
      <c r="N1825" t="s">
        <v>50</v>
      </c>
      <c r="O1825">
        <v>4</v>
      </c>
      <c r="P1825" t="str" cm="1">
        <f t="array" ref="P1825">_xlfn.IFS(C1825&lt;25,"18-24", C1825&lt;=35,"25-35", C1825&lt;=50,"36-50",TRUE,"50+")</f>
        <v>18-24</v>
      </c>
      <c r="Q1825" t="str">
        <f t="shared" si="196"/>
        <v>new</v>
      </c>
      <c r="R1825" t="str">
        <f t="shared" si="197"/>
        <v>high value</v>
      </c>
      <c r="S1825" t="str">
        <f t="shared" si="198"/>
        <v>medium</v>
      </c>
      <c r="T1825" t="str">
        <f t="shared" si="199"/>
        <v>Nov</v>
      </c>
      <c r="U1825">
        <f t="shared" si="200"/>
        <v>2023</v>
      </c>
      <c r="V1825" t="str">
        <f t="shared" si="201"/>
        <v>5-10</v>
      </c>
      <c r="W1825" t="str">
        <f t="shared" si="202"/>
        <v>Slow</v>
      </c>
    </row>
    <row r="1826" spans="1:23" x14ac:dyDescent="0.3">
      <c r="A1826">
        <v>601825</v>
      </c>
      <c r="B1826">
        <v>54550</v>
      </c>
      <c r="C1826">
        <v>18</v>
      </c>
      <c r="D1826" t="s">
        <v>4</v>
      </c>
      <c r="E1826" t="s">
        <v>16</v>
      </c>
      <c r="F1826" t="s">
        <v>22</v>
      </c>
      <c r="G1826" t="s">
        <v>27</v>
      </c>
      <c r="H1826" s="1">
        <v>45265</v>
      </c>
      <c r="I1826" t="s">
        <v>34</v>
      </c>
      <c r="J1826">
        <v>32</v>
      </c>
      <c r="K1826">
        <v>8.1999999999999993</v>
      </c>
      <c r="L1826">
        <v>329.52</v>
      </c>
      <c r="M1826">
        <v>47.02</v>
      </c>
      <c r="N1826" t="s">
        <v>47</v>
      </c>
      <c r="O1826">
        <v>5</v>
      </c>
      <c r="P1826" t="str" cm="1">
        <f t="array" ref="P1826">_xlfn.IFS(C1826&lt;25,"18-24", C1826&lt;=35,"25-35", C1826&lt;=50,"36-50",TRUE,"50+")</f>
        <v>18-24</v>
      </c>
      <c r="Q1826" t="str">
        <f t="shared" si="196"/>
        <v>new</v>
      </c>
      <c r="R1826" t="str">
        <f t="shared" si="197"/>
        <v>medium</v>
      </c>
      <c r="S1826" t="str">
        <f t="shared" si="198"/>
        <v>High</v>
      </c>
      <c r="T1826" t="str">
        <f t="shared" si="199"/>
        <v>Dec</v>
      </c>
      <c r="U1826">
        <f t="shared" si="200"/>
        <v>2023</v>
      </c>
      <c r="V1826" t="str">
        <f t="shared" si="201"/>
        <v>5-10</v>
      </c>
      <c r="W1826" t="str">
        <f t="shared" si="202"/>
        <v>Medium</v>
      </c>
    </row>
    <row r="1827" spans="1:23" x14ac:dyDescent="0.3">
      <c r="A1827">
        <v>601826</v>
      </c>
      <c r="B1827">
        <v>13883</v>
      </c>
      <c r="C1827">
        <v>30</v>
      </c>
      <c r="D1827" t="s">
        <v>7</v>
      </c>
      <c r="E1827" t="s">
        <v>5</v>
      </c>
      <c r="F1827" t="s">
        <v>24</v>
      </c>
      <c r="G1827" t="s">
        <v>29</v>
      </c>
      <c r="H1827" s="1">
        <v>45610</v>
      </c>
      <c r="I1827" t="s">
        <v>34</v>
      </c>
      <c r="J1827">
        <v>49</v>
      </c>
      <c r="K1827">
        <v>5.9</v>
      </c>
      <c r="L1827">
        <v>1458.05</v>
      </c>
      <c r="M1827">
        <v>103.85</v>
      </c>
      <c r="N1827" t="s">
        <v>47</v>
      </c>
      <c r="O1827">
        <v>2</v>
      </c>
      <c r="P1827" t="str" cm="1">
        <f t="array" ref="P1827">_xlfn.IFS(C1827&lt;25,"18-24", C1827&lt;=35,"25-35", C1827&lt;=50,"36-50",TRUE,"50+")</f>
        <v>25-35</v>
      </c>
      <c r="Q1827" t="str">
        <f t="shared" si="196"/>
        <v>new</v>
      </c>
      <c r="R1827" t="str">
        <f t="shared" si="197"/>
        <v>high value</v>
      </c>
      <c r="S1827" t="str">
        <f t="shared" si="198"/>
        <v>Low</v>
      </c>
      <c r="T1827" t="str">
        <f t="shared" si="199"/>
        <v>Nov</v>
      </c>
      <c r="U1827">
        <f t="shared" si="200"/>
        <v>2024</v>
      </c>
      <c r="V1827" t="str">
        <f t="shared" si="201"/>
        <v>5-10</v>
      </c>
      <c r="W1827" t="str">
        <f t="shared" si="202"/>
        <v>Slow</v>
      </c>
    </row>
    <row r="1828" spans="1:23" x14ac:dyDescent="0.3">
      <c r="A1828">
        <v>601827</v>
      </c>
      <c r="B1828">
        <v>21168</v>
      </c>
      <c r="C1828">
        <v>35</v>
      </c>
      <c r="D1828" t="s">
        <v>4</v>
      </c>
      <c r="E1828" t="s">
        <v>15</v>
      </c>
      <c r="F1828" t="s">
        <v>22</v>
      </c>
      <c r="G1828" t="s">
        <v>21</v>
      </c>
      <c r="H1828" s="1">
        <v>44579</v>
      </c>
      <c r="I1828" t="s">
        <v>34</v>
      </c>
      <c r="J1828">
        <v>87</v>
      </c>
      <c r="K1828">
        <v>1.3</v>
      </c>
      <c r="L1828">
        <v>1317.45</v>
      </c>
      <c r="M1828">
        <v>109.86</v>
      </c>
      <c r="N1828" t="s">
        <v>48</v>
      </c>
      <c r="O1828">
        <v>3</v>
      </c>
      <c r="P1828" t="str" cm="1">
        <f t="array" ref="P1828">_xlfn.IFS(C1828&lt;25,"18-24", C1828&lt;=35,"25-35", C1828&lt;=50,"36-50",TRUE,"50+")</f>
        <v>25-35</v>
      </c>
      <c r="Q1828" t="str">
        <f t="shared" si="196"/>
        <v>new</v>
      </c>
      <c r="R1828" t="str">
        <f t="shared" si="197"/>
        <v>high value</v>
      </c>
      <c r="S1828" t="str">
        <f t="shared" si="198"/>
        <v>medium</v>
      </c>
      <c r="T1828" t="str">
        <f t="shared" si="199"/>
        <v>Jan</v>
      </c>
      <c r="U1828">
        <f t="shared" si="200"/>
        <v>2022</v>
      </c>
      <c r="V1828" t="str">
        <f t="shared" si="201"/>
        <v>0-5</v>
      </c>
      <c r="W1828" t="str">
        <f t="shared" si="202"/>
        <v>Slow</v>
      </c>
    </row>
    <row r="1829" spans="1:23" x14ac:dyDescent="0.3">
      <c r="A1829">
        <v>601828</v>
      </c>
      <c r="B1829">
        <v>55612</v>
      </c>
      <c r="C1829">
        <v>44</v>
      </c>
      <c r="D1829" t="s">
        <v>4</v>
      </c>
      <c r="E1829" t="s">
        <v>15</v>
      </c>
      <c r="F1829" t="s">
        <v>22</v>
      </c>
      <c r="G1829" t="s">
        <v>25</v>
      </c>
      <c r="H1829" s="1">
        <v>44563</v>
      </c>
      <c r="I1829" t="s">
        <v>34</v>
      </c>
      <c r="J1829">
        <v>32</v>
      </c>
      <c r="K1829">
        <v>5.6</v>
      </c>
      <c r="L1829">
        <v>1421.4</v>
      </c>
      <c r="M1829">
        <v>90.6</v>
      </c>
      <c r="N1829" t="s">
        <v>48</v>
      </c>
      <c r="O1829">
        <v>3</v>
      </c>
      <c r="P1829" t="str" cm="1">
        <f t="array" ref="P1829">_xlfn.IFS(C1829&lt;25,"18-24", C1829&lt;=35,"25-35", C1829&lt;=50,"36-50",TRUE,"50+")</f>
        <v>36-50</v>
      </c>
      <c r="Q1829" t="str">
        <f t="shared" si="196"/>
        <v>new</v>
      </c>
      <c r="R1829" t="str">
        <f t="shared" si="197"/>
        <v>high value</v>
      </c>
      <c r="S1829" t="str">
        <f t="shared" si="198"/>
        <v>medium</v>
      </c>
      <c r="T1829" t="str">
        <f t="shared" si="199"/>
        <v>Jan</v>
      </c>
      <c r="U1829">
        <f t="shared" si="200"/>
        <v>2022</v>
      </c>
      <c r="V1829" t="str">
        <f t="shared" si="201"/>
        <v>5-10</v>
      </c>
      <c r="W1829" t="str">
        <f t="shared" si="202"/>
        <v>Medium</v>
      </c>
    </row>
    <row r="1830" spans="1:23" x14ac:dyDescent="0.3">
      <c r="A1830">
        <v>601829</v>
      </c>
      <c r="B1830">
        <v>33832</v>
      </c>
      <c r="C1830">
        <v>38</v>
      </c>
      <c r="D1830" t="s">
        <v>7</v>
      </c>
      <c r="E1830" t="s">
        <v>11</v>
      </c>
      <c r="F1830" t="s">
        <v>26</v>
      </c>
      <c r="G1830" t="s">
        <v>21</v>
      </c>
      <c r="H1830" s="1">
        <v>44588</v>
      </c>
      <c r="I1830" t="s">
        <v>34</v>
      </c>
      <c r="J1830">
        <v>36</v>
      </c>
      <c r="K1830">
        <v>5.2</v>
      </c>
      <c r="L1830">
        <v>1295.97</v>
      </c>
      <c r="M1830">
        <v>26.44</v>
      </c>
      <c r="N1830" t="s">
        <v>49</v>
      </c>
      <c r="O1830">
        <v>3</v>
      </c>
      <c r="P1830" t="str" cm="1">
        <f t="array" ref="P1830">_xlfn.IFS(C1830&lt;25,"18-24", C1830&lt;=35,"25-35", C1830&lt;=50,"36-50",TRUE,"50+")</f>
        <v>36-50</v>
      </c>
      <c r="Q1830" t="str">
        <f t="shared" si="196"/>
        <v>new</v>
      </c>
      <c r="R1830" t="str">
        <f t="shared" si="197"/>
        <v>high value</v>
      </c>
      <c r="S1830" t="str">
        <f t="shared" si="198"/>
        <v>medium</v>
      </c>
      <c r="T1830" t="str">
        <f t="shared" si="199"/>
        <v>Jan</v>
      </c>
      <c r="U1830">
        <f t="shared" si="200"/>
        <v>2022</v>
      </c>
      <c r="V1830" t="str">
        <f t="shared" si="201"/>
        <v>5-10</v>
      </c>
      <c r="W1830" t="str">
        <f t="shared" si="202"/>
        <v>Medium</v>
      </c>
    </row>
    <row r="1831" spans="1:23" x14ac:dyDescent="0.3">
      <c r="A1831">
        <v>601830</v>
      </c>
      <c r="B1831">
        <v>11327</v>
      </c>
      <c r="C1831">
        <v>24</v>
      </c>
      <c r="D1831" t="s">
        <v>4</v>
      </c>
      <c r="E1831" t="s">
        <v>16</v>
      </c>
      <c r="F1831" t="s">
        <v>28</v>
      </c>
      <c r="G1831" t="s">
        <v>31</v>
      </c>
      <c r="H1831" s="1">
        <v>44767</v>
      </c>
      <c r="I1831" t="s">
        <v>34</v>
      </c>
      <c r="J1831">
        <v>74</v>
      </c>
      <c r="K1831">
        <v>3.9</v>
      </c>
      <c r="L1831">
        <v>347.25</v>
      </c>
      <c r="M1831">
        <v>35.090000000000003</v>
      </c>
      <c r="N1831" t="s">
        <v>49</v>
      </c>
      <c r="O1831">
        <v>1</v>
      </c>
      <c r="P1831" t="str" cm="1">
        <f t="array" ref="P1831">_xlfn.IFS(C1831&lt;25,"18-24", C1831&lt;=35,"25-35", C1831&lt;=50,"36-50",TRUE,"50+")</f>
        <v>18-24</v>
      </c>
      <c r="Q1831" t="str">
        <f t="shared" si="196"/>
        <v>new</v>
      </c>
      <c r="R1831" t="str">
        <f t="shared" si="197"/>
        <v>medium</v>
      </c>
      <c r="S1831" t="str">
        <f t="shared" si="198"/>
        <v>Low</v>
      </c>
      <c r="T1831" t="str">
        <f t="shared" si="199"/>
        <v>Jul</v>
      </c>
      <c r="U1831">
        <f t="shared" si="200"/>
        <v>2022</v>
      </c>
      <c r="V1831" t="str">
        <f t="shared" si="201"/>
        <v>0-5</v>
      </c>
      <c r="W1831" t="str">
        <f t="shared" si="202"/>
        <v>Slow</v>
      </c>
    </row>
    <row r="1832" spans="1:23" x14ac:dyDescent="0.3">
      <c r="A1832">
        <v>601831</v>
      </c>
      <c r="B1832">
        <v>40317</v>
      </c>
      <c r="C1832">
        <v>46</v>
      </c>
      <c r="D1832" t="s">
        <v>4</v>
      </c>
      <c r="E1832" t="s">
        <v>8</v>
      </c>
      <c r="F1832" t="s">
        <v>30</v>
      </c>
      <c r="G1832" t="s">
        <v>27</v>
      </c>
      <c r="H1832" s="1">
        <v>44939</v>
      </c>
      <c r="I1832" t="s">
        <v>33</v>
      </c>
      <c r="J1832">
        <v>89</v>
      </c>
      <c r="K1832">
        <v>12.1</v>
      </c>
      <c r="L1832">
        <v>1000.7</v>
      </c>
      <c r="M1832">
        <v>90.7</v>
      </c>
      <c r="N1832" t="s">
        <v>48</v>
      </c>
      <c r="O1832">
        <v>1</v>
      </c>
      <c r="P1832" t="str" cm="1">
        <f t="array" ref="P1832">_xlfn.IFS(C1832&lt;25,"18-24", C1832&lt;=35,"25-35", C1832&lt;=50,"36-50",TRUE,"50+")</f>
        <v>36-50</v>
      </c>
      <c r="Q1832" t="str">
        <f t="shared" si="196"/>
        <v>new</v>
      </c>
      <c r="R1832" t="str">
        <f t="shared" si="197"/>
        <v>high value</v>
      </c>
      <c r="S1832" t="str">
        <f t="shared" si="198"/>
        <v>Low</v>
      </c>
      <c r="T1832" t="str">
        <f t="shared" si="199"/>
        <v>Jan</v>
      </c>
      <c r="U1832">
        <f t="shared" si="200"/>
        <v>2023</v>
      </c>
      <c r="V1832" t="str">
        <f t="shared" si="201"/>
        <v>10-15</v>
      </c>
      <c r="W1832" t="str">
        <f t="shared" si="202"/>
        <v>Slow</v>
      </c>
    </row>
    <row r="1833" spans="1:23" x14ac:dyDescent="0.3">
      <c r="A1833">
        <v>601832</v>
      </c>
      <c r="B1833">
        <v>35041</v>
      </c>
      <c r="C1833">
        <v>60</v>
      </c>
      <c r="D1833" t="s">
        <v>7</v>
      </c>
      <c r="E1833" t="s">
        <v>11</v>
      </c>
      <c r="F1833" t="s">
        <v>19</v>
      </c>
      <c r="G1833" t="s">
        <v>25</v>
      </c>
      <c r="H1833" s="1">
        <v>44796</v>
      </c>
      <c r="I1833" t="s">
        <v>33</v>
      </c>
      <c r="J1833">
        <v>66</v>
      </c>
      <c r="K1833">
        <v>12.9</v>
      </c>
      <c r="L1833">
        <v>632.79</v>
      </c>
      <c r="M1833">
        <v>72.239999999999995</v>
      </c>
      <c r="N1833" t="s">
        <v>49</v>
      </c>
      <c r="O1833">
        <v>5</v>
      </c>
      <c r="P1833" t="str" cm="1">
        <f t="array" ref="P1833">_xlfn.IFS(C1833&lt;25,"18-24", C1833&lt;=35,"25-35", C1833&lt;=50,"36-50",TRUE,"50+")</f>
        <v>50+</v>
      </c>
      <c r="Q1833" t="str">
        <f t="shared" si="196"/>
        <v>new</v>
      </c>
      <c r="R1833" t="str">
        <f t="shared" si="197"/>
        <v>high value</v>
      </c>
      <c r="S1833" t="str">
        <f t="shared" si="198"/>
        <v>High</v>
      </c>
      <c r="T1833" t="str">
        <f t="shared" si="199"/>
        <v>Aug</v>
      </c>
      <c r="U1833">
        <f t="shared" si="200"/>
        <v>2022</v>
      </c>
      <c r="V1833" t="str">
        <f t="shared" si="201"/>
        <v>10-15</v>
      </c>
      <c r="W1833" t="str">
        <f t="shared" si="202"/>
        <v>Slow</v>
      </c>
    </row>
    <row r="1834" spans="1:23" x14ac:dyDescent="0.3">
      <c r="A1834">
        <v>601833</v>
      </c>
      <c r="B1834">
        <v>44844</v>
      </c>
      <c r="C1834">
        <v>58</v>
      </c>
      <c r="D1834" t="s">
        <v>4</v>
      </c>
      <c r="E1834" t="s">
        <v>11</v>
      </c>
      <c r="F1834" t="s">
        <v>19</v>
      </c>
      <c r="G1834" t="s">
        <v>27</v>
      </c>
      <c r="H1834" s="1">
        <v>45110</v>
      </c>
      <c r="I1834" t="s">
        <v>33</v>
      </c>
      <c r="J1834">
        <v>40</v>
      </c>
      <c r="K1834">
        <v>13.1</v>
      </c>
      <c r="L1834">
        <v>1391.15</v>
      </c>
      <c r="M1834">
        <v>99.74</v>
      </c>
      <c r="N1834" t="s">
        <v>49</v>
      </c>
      <c r="O1834">
        <v>1</v>
      </c>
      <c r="P1834" t="str" cm="1">
        <f t="array" ref="P1834">_xlfn.IFS(C1834&lt;25,"18-24", C1834&lt;=35,"25-35", C1834&lt;=50,"36-50",TRUE,"50+")</f>
        <v>50+</v>
      </c>
      <c r="Q1834" t="str">
        <f t="shared" si="196"/>
        <v>new</v>
      </c>
      <c r="R1834" t="str">
        <f t="shared" si="197"/>
        <v>high value</v>
      </c>
      <c r="S1834" t="str">
        <f t="shared" si="198"/>
        <v>Low</v>
      </c>
      <c r="T1834" t="str">
        <f t="shared" si="199"/>
        <v>Jul</v>
      </c>
      <c r="U1834">
        <f t="shared" si="200"/>
        <v>2023</v>
      </c>
      <c r="V1834" t="str">
        <f t="shared" si="201"/>
        <v>10-15</v>
      </c>
      <c r="W1834" t="str">
        <f t="shared" si="202"/>
        <v>Medium</v>
      </c>
    </row>
    <row r="1835" spans="1:23" x14ac:dyDescent="0.3">
      <c r="A1835">
        <v>601834</v>
      </c>
      <c r="B1835">
        <v>96238</v>
      </c>
      <c r="C1835">
        <v>58</v>
      </c>
      <c r="D1835" t="s">
        <v>7</v>
      </c>
      <c r="E1835" t="s">
        <v>5</v>
      </c>
      <c r="F1835" t="s">
        <v>22</v>
      </c>
      <c r="G1835" t="s">
        <v>27</v>
      </c>
      <c r="H1835" s="1">
        <v>44713</v>
      </c>
      <c r="I1835" t="s">
        <v>33</v>
      </c>
      <c r="J1835">
        <v>25</v>
      </c>
      <c r="K1835">
        <v>4.8</v>
      </c>
      <c r="L1835">
        <v>375.23</v>
      </c>
      <c r="M1835">
        <v>30.11</v>
      </c>
      <c r="N1835" t="s">
        <v>49</v>
      </c>
      <c r="O1835">
        <v>5</v>
      </c>
      <c r="P1835" t="str" cm="1">
        <f t="array" ref="P1835">_xlfn.IFS(C1835&lt;25,"18-24", C1835&lt;=35,"25-35", C1835&lt;=50,"36-50",TRUE,"50+")</f>
        <v>50+</v>
      </c>
      <c r="Q1835" t="str">
        <f t="shared" si="196"/>
        <v>new</v>
      </c>
      <c r="R1835" t="str">
        <f t="shared" si="197"/>
        <v>medium</v>
      </c>
      <c r="S1835" t="str">
        <f t="shared" si="198"/>
        <v>High</v>
      </c>
      <c r="T1835" t="str">
        <f t="shared" si="199"/>
        <v>Jun</v>
      </c>
      <c r="U1835">
        <f t="shared" si="200"/>
        <v>2022</v>
      </c>
      <c r="V1835" t="str">
        <f t="shared" si="201"/>
        <v>0-5</v>
      </c>
      <c r="W1835" t="str">
        <f t="shared" si="202"/>
        <v>Fast</v>
      </c>
    </row>
    <row r="1836" spans="1:23" x14ac:dyDescent="0.3">
      <c r="A1836">
        <v>601835</v>
      </c>
      <c r="B1836">
        <v>61954</v>
      </c>
      <c r="C1836">
        <v>53</v>
      </c>
      <c r="D1836" t="s">
        <v>4</v>
      </c>
      <c r="E1836" t="s">
        <v>16</v>
      </c>
      <c r="F1836" t="s">
        <v>26</v>
      </c>
      <c r="G1836" t="s">
        <v>29</v>
      </c>
      <c r="H1836" s="1">
        <v>44827</v>
      </c>
      <c r="I1836" t="s">
        <v>34</v>
      </c>
      <c r="J1836">
        <v>44</v>
      </c>
      <c r="K1836">
        <v>8.6</v>
      </c>
      <c r="L1836">
        <v>1365.14</v>
      </c>
      <c r="M1836">
        <v>43.06</v>
      </c>
      <c r="N1836" t="s">
        <v>49</v>
      </c>
      <c r="O1836">
        <v>5</v>
      </c>
      <c r="P1836" t="str" cm="1">
        <f t="array" ref="P1836">_xlfn.IFS(C1836&lt;25,"18-24", C1836&lt;=35,"25-35", C1836&lt;=50,"36-50",TRUE,"50+")</f>
        <v>50+</v>
      </c>
      <c r="Q1836" t="str">
        <f t="shared" si="196"/>
        <v>new</v>
      </c>
      <c r="R1836" t="str">
        <f t="shared" si="197"/>
        <v>high value</v>
      </c>
      <c r="S1836" t="str">
        <f t="shared" si="198"/>
        <v>High</v>
      </c>
      <c r="T1836" t="str">
        <f t="shared" si="199"/>
        <v>Sep</v>
      </c>
      <c r="U1836">
        <f t="shared" si="200"/>
        <v>2022</v>
      </c>
      <c r="V1836" t="str">
        <f t="shared" si="201"/>
        <v>5-10</v>
      </c>
      <c r="W1836" t="str">
        <f t="shared" si="202"/>
        <v>Medium</v>
      </c>
    </row>
    <row r="1837" spans="1:23" x14ac:dyDescent="0.3">
      <c r="A1837">
        <v>601836</v>
      </c>
      <c r="B1837">
        <v>45007</v>
      </c>
      <c r="C1837">
        <v>56</v>
      </c>
      <c r="D1837" t="s">
        <v>4</v>
      </c>
      <c r="E1837" t="s">
        <v>11</v>
      </c>
      <c r="F1837" t="s">
        <v>26</v>
      </c>
      <c r="G1837" t="s">
        <v>23</v>
      </c>
      <c r="H1837" s="1">
        <v>45639</v>
      </c>
      <c r="I1837" t="s">
        <v>33</v>
      </c>
      <c r="J1837">
        <v>44</v>
      </c>
      <c r="K1837">
        <v>7.5</v>
      </c>
      <c r="L1837">
        <v>798.64</v>
      </c>
      <c r="M1837">
        <v>100.09</v>
      </c>
      <c r="N1837" t="s">
        <v>49</v>
      </c>
      <c r="O1837">
        <v>1</v>
      </c>
      <c r="P1837" t="str" cm="1">
        <f t="array" ref="P1837">_xlfn.IFS(C1837&lt;25,"18-24", C1837&lt;=35,"25-35", C1837&lt;=50,"36-50",TRUE,"50+")</f>
        <v>50+</v>
      </c>
      <c r="Q1837" t="str">
        <f t="shared" si="196"/>
        <v>new</v>
      </c>
      <c r="R1837" t="str">
        <f t="shared" si="197"/>
        <v>high value</v>
      </c>
      <c r="S1837" t="str">
        <f t="shared" si="198"/>
        <v>Low</v>
      </c>
      <c r="T1837" t="str">
        <f t="shared" si="199"/>
        <v>Dec</v>
      </c>
      <c r="U1837">
        <f t="shared" si="200"/>
        <v>2024</v>
      </c>
      <c r="V1837" t="str">
        <f t="shared" si="201"/>
        <v>5-10</v>
      </c>
      <c r="W1837" t="str">
        <f t="shared" si="202"/>
        <v>Medium</v>
      </c>
    </row>
    <row r="1838" spans="1:23" x14ac:dyDescent="0.3">
      <c r="A1838">
        <v>601837</v>
      </c>
      <c r="B1838">
        <v>68601</v>
      </c>
      <c r="C1838">
        <v>41</v>
      </c>
      <c r="D1838" t="s">
        <v>4</v>
      </c>
      <c r="E1838" t="s">
        <v>16</v>
      </c>
      <c r="F1838" t="s">
        <v>22</v>
      </c>
      <c r="G1838" t="s">
        <v>27</v>
      </c>
      <c r="H1838" s="1">
        <v>45292</v>
      </c>
      <c r="I1838" t="s">
        <v>33</v>
      </c>
      <c r="J1838">
        <v>73</v>
      </c>
      <c r="K1838">
        <v>6.4</v>
      </c>
      <c r="L1838">
        <v>225.99</v>
      </c>
      <c r="M1838">
        <v>89.21</v>
      </c>
      <c r="N1838" t="s">
        <v>47</v>
      </c>
      <c r="O1838">
        <v>4</v>
      </c>
      <c r="P1838" t="str" cm="1">
        <f t="array" ref="P1838">_xlfn.IFS(C1838&lt;25,"18-24", C1838&lt;=35,"25-35", C1838&lt;=50,"36-50",TRUE,"50+")</f>
        <v>36-50</v>
      </c>
      <c r="Q1838" t="str">
        <f t="shared" si="196"/>
        <v>new</v>
      </c>
      <c r="R1838" t="str">
        <f t="shared" si="197"/>
        <v>low</v>
      </c>
      <c r="S1838" t="str">
        <f t="shared" si="198"/>
        <v>medium</v>
      </c>
      <c r="T1838" t="str">
        <f t="shared" si="199"/>
        <v>Jan</v>
      </c>
      <c r="U1838">
        <f t="shared" si="200"/>
        <v>2024</v>
      </c>
      <c r="V1838" t="str">
        <f t="shared" si="201"/>
        <v>5-10</v>
      </c>
      <c r="W1838" t="str">
        <f t="shared" si="202"/>
        <v>Slow</v>
      </c>
    </row>
    <row r="1839" spans="1:23" x14ac:dyDescent="0.3">
      <c r="A1839">
        <v>601838</v>
      </c>
      <c r="B1839">
        <v>16290</v>
      </c>
      <c r="C1839">
        <v>53</v>
      </c>
      <c r="D1839" t="s">
        <v>7</v>
      </c>
      <c r="E1839" t="s">
        <v>11</v>
      </c>
      <c r="F1839" t="s">
        <v>32</v>
      </c>
      <c r="G1839" t="s">
        <v>23</v>
      </c>
      <c r="H1839" s="1">
        <v>44874</v>
      </c>
      <c r="I1839" t="s">
        <v>34</v>
      </c>
      <c r="J1839">
        <v>66</v>
      </c>
      <c r="K1839">
        <v>1.5</v>
      </c>
      <c r="L1839">
        <v>875.16</v>
      </c>
      <c r="M1839">
        <v>94.4</v>
      </c>
      <c r="N1839" t="s">
        <v>49</v>
      </c>
      <c r="O1839">
        <v>3</v>
      </c>
      <c r="P1839" t="str" cm="1">
        <f t="array" ref="P1839">_xlfn.IFS(C1839&lt;25,"18-24", C1839&lt;=35,"25-35", C1839&lt;=50,"36-50",TRUE,"50+")</f>
        <v>50+</v>
      </c>
      <c r="Q1839" t="str">
        <f t="shared" si="196"/>
        <v>repeat</v>
      </c>
      <c r="R1839" t="str">
        <f t="shared" si="197"/>
        <v>high value</v>
      </c>
      <c r="S1839" t="str">
        <f t="shared" si="198"/>
        <v>medium</v>
      </c>
      <c r="T1839" t="str">
        <f t="shared" si="199"/>
        <v>Nov</v>
      </c>
      <c r="U1839">
        <f t="shared" si="200"/>
        <v>2022</v>
      </c>
      <c r="V1839" t="str">
        <f t="shared" si="201"/>
        <v>0-5</v>
      </c>
      <c r="W1839" t="str">
        <f t="shared" si="202"/>
        <v>Slow</v>
      </c>
    </row>
    <row r="1840" spans="1:23" x14ac:dyDescent="0.3">
      <c r="A1840">
        <v>601839</v>
      </c>
      <c r="B1840">
        <v>86331</v>
      </c>
      <c r="C1840">
        <v>38</v>
      </c>
      <c r="D1840" t="s">
        <v>4</v>
      </c>
      <c r="E1840" t="s">
        <v>5</v>
      </c>
      <c r="F1840" t="s">
        <v>18</v>
      </c>
      <c r="G1840" t="s">
        <v>27</v>
      </c>
      <c r="H1840" s="1">
        <v>44857</v>
      </c>
      <c r="I1840" t="s">
        <v>33</v>
      </c>
      <c r="J1840">
        <v>44</v>
      </c>
      <c r="K1840">
        <v>3.2</v>
      </c>
      <c r="L1840">
        <v>820.67</v>
      </c>
      <c r="M1840">
        <v>101.01</v>
      </c>
      <c r="N1840" t="s">
        <v>50</v>
      </c>
      <c r="O1840">
        <v>2</v>
      </c>
      <c r="P1840" t="str" cm="1">
        <f t="array" ref="P1840">_xlfn.IFS(C1840&lt;25,"18-24", C1840&lt;=35,"25-35", C1840&lt;=50,"36-50",TRUE,"50+")</f>
        <v>36-50</v>
      </c>
      <c r="Q1840" t="str">
        <f t="shared" si="196"/>
        <v>new</v>
      </c>
      <c r="R1840" t="str">
        <f t="shared" si="197"/>
        <v>high value</v>
      </c>
      <c r="S1840" t="str">
        <f t="shared" si="198"/>
        <v>Low</v>
      </c>
      <c r="T1840" t="str">
        <f t="shared" si="199"/>
        <v>Oct</v>
      </c>
      <c r="U1840">
        <f t="shared" si="200"/>
        <v>2022</v>
      </c>
      <c r="V1840" t="str">
        <f t="shared" si="201"/>
        <v>0-5</v>
      </c>
      <c r="W1840" t="str">
        <f t="shared" si="202"/>
        <v>Medium</v>
      </c>
    </row>
    <row r="1841" spans="1:23" x14ac:dyDescent="0.3">
      <c r="A1841">
        <v>601840</v>
      </c>
      <c r="B1841">
        <v>15082</v>
      </c>
      <c r="C1841">
        <v>46</v>
      </c>
      <c r="D1841" t="s">
        <v>7</v>
      </c>
      <c r="E1841" t="s">
        <v>8</v>
      </c>
      <c r="F1841" t="s">
        <v>24</v>
      </c>
      <c r="G1841" t="s">
        <v>27</v>
      </c>
      <c r="H1841" s="1">
        <v>45144</v>
      </c>
      <c r="I1841" t="s">
        <v>34</v>
      </c>
      <c r="J1841">
        <v>74</v>
      </c>
      <c r="K1841">
        <v>6</v>
      </c>
      <c r="L1841">
        <v>1441.62</v>
      </c>
      <c r="M1841">
        <v>101.37</v>
      </c>
      <c r="N1841" t="s">
        <v>47</v>
      </c>
      <c r="O1841">
        <v>2</v>
      </c>
      <c r="P1841" t="str" cm="1">
        <f t="array" ref="P1841">_xlfn.IFS(C1841&lt;25,"18-24", C1841&lt;=35,"25-35", C1841&lt;=50,"36-50",TRUE,"50+")</f>
        <v>36-50</v>
      </c>
      <c r="Q1841" t="str">
        <f t="shared" si="196"/>
        <v>new</v>
      </c>
      <c r="R1841" t="str">
        <f t="shared" si="197"/>
        <v>high value</v>
      </c>
      <c r="S1841" t="str">
        <f t="shared" si="198"/>
        <v>Low</v>
      </c>
      <c r="T1841" t="str">
        <f t="shared" si="199"/>
        <v>Aug</v>
      </c>
      <c r="U1841">
        <f t="shared" si="200"/>
        <v>2023</v>
      </c>
      <c r="V1841" t="str">
        <f t="shared" si="201"/>
        <v>5-10</v>
      </c>
      <c r="W1841" t="str">
        <f t="shared" si="202"/>
        <v>Slow</v>
      </c>
    </row>
    <row r="1842" spans="1:23" x14ac:dyDescent="0.3">
      <c r="A1842">
        <v>601841</v>
      </c>
      <c r="B1842">
        <v>86136</v>
      </c>
      <c r="C1842">
        <v>64</v>
      </c>
      <c r="D1842" t="s">
        <v>4</v>
      </c>
      <c r="E1842" t="s">
        <v>13</v>
      </c>
      <c r="F1842" t="s">
        <v>19</v>
      </c>
      <c r="G1842" t="s">
        <v>31</v>
      </c>
      <c r="H1842" s="1">
        <v>45478</v>
      </c>
      <c r="I1842" t="s">
        <v>34</v>
      </c>
      <c r="J1842">
        <v>24</v>
      </c>
      <c r="K1842">
        <v>12.8</v>
      </c>
      <c r="L1842">
        <v>291.81</v>
      </c>
      <c r="M1842">
        <v>116.49</v>
      </c>
      <c r="N1842" t="s">
        <v>50</v>
      </c>
      <c r="O1842">
        <v>3</v>
      </c>
      <c r="P1842" t="str" cm="1">
        <f t="array" ref="P1842">_xlfn.IFS(C1842&lt;25,"18-24", C1842&lt;=35,"25-35", C1842&lt;=50,"36-50",TRUE,"50+")</f>
        <v>50+</v>
      </c>
      <c r="Q1842" t="str">
        <f t="shared" si="196"/>
        <v>repeat</v>
      </c>
      <c r="R1842" t="str">
        <f t="shared" si="197"/>
        <v>medium</v>
      </c>
      <c r="S1842" t="str">
        <f t="shared" si="198"/>
        <v>medium</v>
      </c>
      <c r="T1842" t="str">
        <f t="shared" si="199"/>
        <v>Jul</v>
      </c>
      <c r="U1842">
        <f t="shared" si="200"/>
        <v>2024</v>
      </c>
      <c r="V1842" t="str">
        <f t="shared" si="201"/>
        <v>10-15</v>
      </c>
      <c r="W1842" t="str">
        <f t="shared" si="202"/>
        <v>Fast</v>
      </c>
    </row>
    <row r="1843" spans="1:23" x14ac:dyDescent="0.3">
      <c r="A1843">
        <v>601842</v>
      </c>
      <c r="B1843">
        <v>30200</v>
      </c>
      <c r="C1843">
        <v>41</v>
      </c>
      <c r="D1843" t="s">
        <v>7</v>
      </c>
      <c r="E1843" t="s">
        <v>13</v>
      </c>
      <c r="F1843" t="s">
        <v>24</v>
      </c>
      <c r="G1843" t="s">
        <v>29</v>
      </c>
      <c r="H1843" s="1">
        <v>44888</v>
      </c>
      <c r="I1843" t="s">
        <v>33</v>
      </c>
      <c r="J1843">
        <v>89</v>
      </c>
      <c r="K1843">
        <v>14.4</v>
      </c>
      <c r="L1843">
        <v>268.52</v>
      </c>
      <c r="M1843">
        <v>43.54</v>
      </c>
      <c r="N1843" t="s">
        <v>50</v>
      </c>
      <c r="O1843">
        <v>1</v>
      </c>
      <c r="P1843" t="str" cm="1">
        <f t="array" ref="P1843">_xlfn.IFS(C1843&lt;25,"18-24", C1843&lt;=35,"25-35", C1843&lt;=50,"36-50",TRUE,"50+")</f>
        <v>36-50</v>
      </c>
      <c r="Q1843" t="str">
        <f t="shared" si="196"/>
        <v>new</v>
      </c>
      <c r="R1843" t="str">
        <f t="shared" si="197"/>
        <v>medium</v>
      </c>
      <c r="S1843" t="str">
        <f t="shared" si="198"/>
        <v>Low</v>
      </c>
      <c r="T1843" t="str">
        <f t="shared" si="199"/>
        <v>Nov</v>
      </c>
      <c r="U1843">
        <f t="shared" si="200"/>
        <v>2022</v>
      </c>
      <c r="V1843" t="str">
        <f t="shared" si="201"/>
        <v>10-15</v>
      </c>
      <c r="W1843" t="str">
        <f t="shared" si="202"/>
        <v>Slow</v>
      </c>
    </row>
    <row r="1844" spans="1:23" x14ac:dyDescent="0.3">
      <c r="A1844">
        <v>601843</v>
      </c>
      <c r="B1844">
        <v>56202</v>
      </c>
      <c r="C1844">
        <v>58</v>
      </c>
      <c r="D1844" t="s">
        <v>4</v>
      </c>
      <c r="E1844" t="s">
        <v>13</v>
      </c>
      <c r="F1844" t="s">
        <v>22</v>
      </c>
      <c r="G1844" t="s">
        <v>29</v>
      </c>
      <c r="H1844" s="1">
        <v>45406</v>
      </c>
      <c r="I1844" t="s">
        <v>34</v>
      </c>
      <c r="J1844">
        <v>51</v>
      </c>
      <c r="K1844">
        <v>5.7</v>
      </c>
      <c r="L1844">
        <v>937.26</v>
      </c>
      <c r="M1844">
        <v>86.21</v>
      </c>
      <c r="N1844" t="s">
        <v>50</v>
      </c>
      <c r="O1844">
        <v>5</v>
      </c>
      <c r="P1844" t="str" cm="1">
        <f t="array" ref="P1844">_xlfn.IFS(C1844&lt;25,"18-24", C1844&lt;=35,"25-35", C1844&lt;=50,"36-50",TRUE,"50+")</f>
        <v>50+</v>
      </c>
      <c r="Q1844" t="str">
        <f t="shared" si="196"/>
        <v>new</v>
      </c>
      <c r="R1844" t="str">
        <f t="shared" si="197"/>
        <v>high value</v>
      </c>
      <c r="S1844" t="str">
        <f t="shared" si="198"/>
        <v>High</v>
      </c>
      <c r="T1844" t="str">
        <f t="shared" si="199"/>
        <v>Apr</v>
      </c>
      <c r="U1844">
        <f t="shared" si="200"/>
        <v>2024</v>
      </c>
      <c r="V1844" t="str">
        <f t="shared" si="201"/>
        <v>5-10</v>
      </c>
      <c r="W1844" t="str">
        <f t="shared" si="202"/>
        <v>Slow</v>
      </c>
    </row>
    <row r="1845" spans="1:23" x14ac:dyDescent="0.3">
      <c r="A1845">
        <v>601844</v>
      </c>
      <c r="B1845">
        <v>67950</v>
      </c>
      <c r="C1845">
        <v>52</v>
      </c>
      <c r="D1845" t="s">
        <v>7</v>
      </c>
      <c r="E1845" t="s">
        <v>5</v>
      </c>
      <c r="F1845" t="s">
        <v>28</v>
      </c>
      <c r="G1845" t="s">
        <v>21</v>
      </c>
      <c r="H1845" s="1">
        <v>44985</v>
      </c>
      <c r="I1845" t="s">
        <v>33</v>
      </c>
      <c r="J1845">
        <v>43</v>
      </c>
      <c r="K1845">
        <v>6.5</v>
      </c>
      <c r="L1845">
        <v>1058.05</v>
      </c>
      <c r="M1845">
        <v>80.42</v>
      </c>
      <c r="N1845" t="s">
        <v>47</v>
      </c>
      <c r="O1845">
        <v>5</v>
      </c>
      <c r="P1845" t="str" cm="1">
        <f t="array" ref="P1845">_xlfn.IFS(C1845&lt;25,"18-24", C1845&lt;=35,"25-35", C1845&lt;=50,"36-50",TRUE,"50+")</f>
        <v>50+</v>
      </c>
      <c r="Q1845" t="str">
        <f t="shared" si="196"/>
        <v>new</v>
      </c>
      <c r="R1845" t="str">
        <f t="shared" si="197"/>
        <v>high value</v>
      </c>
      <c r="S1845" t="str">
        <f t="shared" si="198"/>
        <v>High</v>
      </c>
      <c r="T1845" t="str">
        <f t="shared" si="199"/>
        <v>Feb</v>
      </c>
      <c r="U1845">
        <f t="shared" si="200"/>
        <v>2023</v>
      </c>
      <c r="V1845" t="str">
        <f t="shared" si="201"/>
        <v>5-10</v>
      </c>
      <c r="W1845" t="str">
        <f t="shared" si="202"/>
        <v>Medium</v>
      </c>
    </row>
    <row r="1846" spans="1:23" x14ac:dyDescent="0.3">
      <c r="A1846">
        <v>601845</v>
      </c>
      <c r="B1846">
        <v>93884</v>
      </c>
      <c r="C1846">
        <v>62</v>
      </c>
      <c r="D1846" t="s">
        <v>4</v>
      </c>
      <c r="E1846" t="s">
        <v>11</v>
      </c>
      <c r="F1846" t="s">
        <v>22</v>
      </c>
      <c r="G1846" t="s">
        <v>31</v>
      </c>
      <c r="H1846" s="1">
        <v>45493</v>
      </c>
      <c r="I1846" t="s">
        <v>34</v>
      </c>
      <c r="J1846">
        <v>58</v>
      </c>
      <c r="K1846">
        <v>8.6</v>
      </c>
      <c r="L1846">
        <v>1267.8399999999999</v>
      </c>
      <c r="M1846">
        <v>21.38</v>
      </c>
      <c r="N1846" t="s">
        <v>48</v>
      </c>
      <c r="O1846">
        <v>2</v>
      </c>
      <c r="P1846" t="str" cm="1">
        <f t="array" ref="P1846">_xlfn.IFS(C1846&lt;25,"18-24", C1846&lt;=35,"25-35", C1846&lt;=50,"36-50",TRUE,"50+")</f>
        <v>50+</v>
      </c>
      <c r="Q1846" t="str">
        <f t="shared" si="196"/>
        <v>new</v>
      </c>
      <c r="R1846" t="str">
        <f t="shared" si="197"/>
        <v>high value</v>
      </c>
      <c r="S1846" t="str">
        <f t="shared" si="198"/>
        <v>Low</v>
      </c>
      <c r="T1846" t="str">
        <f t="shared" si="199"/>
        <v>Jul</v>
      </c>
      <c r="U1846">
        <f t="shared" si="200"/>
        <v>2024</v>
      </c>
      <c r="V1846" t="str">
        <f t="shared" si="201"/>
        <v>5-10</v>
      </c>
      <c r="W1846" t="str">
        <f t="shared" si="202"/>
        <v>Slow</v>
      </c>
    </row>
    <row r="1847" spans="1:23" x14ac:dyDescent="0.3">
      <c r="A1847">
        <v>601846</v>
      </c>
      <c r="B1847">
        <v>88625</v>
      </c>
      <c r="C1847">
        <v>51</v>
      </c>
      <c r="D1847" t="s">
        <v>7</v>
      </c>
      <c r="E1847" t="s">
        <v>8</v>
      </c>
      <c r="F1847" t="s">
        <v>26</v>
      </c>
      <c r="G1847" t="s">
        <v>25</v>
      </c>
      <c r="H1847" s="1">
        <v>44782</v>
      </c>
      <c r="I1847" t="s">
        <v>34</v>
      </c>
      <c r="J1847">
        <v>53</v>
      </c>
      <c r="K1847">
        <v>13.5</v>
      </c>
      <c r="L1847">
        <v>1382.14</v>
      </c>
      <c r="M1847">
        <v>72.05</v>
      </c>
      <c r="N1847" t="s">
        <v>49</v>
      </c>
      <c r="O1847">
        <v>2</v>
      </c>
      <c r="P1847" t="str" cm="1">
        <f t="array" ref="P1847">_xlfn.IFS(C1847&lt;25,"18-24", C1847&lt;=35,"25-35", C1847&lt;=50,"36-50",TRUE,"50+")</f>
        <v>50+</v>
      </c>
      <c r="Q1847" t="str">
        <f t="shared" si="196"/>
        <v>new</v>
      </c>
      <c r="R1847" t="str">
        <f t="shared" si="197"/>
        <v>high value</v>
      </c>
      <c r="S1847" t="str">
        <f t="shared" si="198"/>
        <v>Low</v>
      </c>
      <c r="T1847" t="str">
        <f t="shared" si="199"/>
        <v>Aug</v>
      </c>
      <c r="U1847">
        <f t="shared" si="200"/>
        <v>2022</v>
      </c>
      <c r="V1847" t="str">
        <f t="shared" si="201"/>
        <v>10-15</v>
      </c>
      <c r="W1847" t="str">
        <f t="shared" si="202"/>
        <v>Slow</v>
      </c>
    </row>
    <row r="1848" spans="1:23" x14ac:dyDescent="0.3">
      <c r="A1848">
        <v>601847</v>
      </c>
      <c r="B1848">
        <v>81239</v>
      </c>
      <c r="C1848">
        <v>59</v>
      </c>
      <c r="D1848" t="s">
        <v>4</v>
      </c>
      <c r="E1848" t="s">
        <v>5</v>
      </c>
      <c r="F1848" t="s">
        <v>22</v>
      </c>
      <c r="G1848" t="s">
        <v>21</v>
      </c>
      <c r="H1848" s="1">
        <v>45106</v>
      </c>
      <c r="I1848" t="s">
        <v>34</v>
      </c>
      <c r="J1848">
        <v>89</v>
      </c>
      <c r="K1848">
        <v>10.5</v>
      </c>
      <c r="L1848">
        <v>612.37</v>
      </c>
      <c r="M1848">
        <v>112.23</v>
      </c>
      <c r="N1848" t="s">
        <v>48</v>
      </c>
      <c r="O1848">
        <v>1</v>
      </c>
      <c r="P1848" t="str" cm="1">
        <f t="array" ref="P1848">_xlfn.IFS(C1848&lt;25,"18-24", C1848&lt;=35,"25-35", C1848&lt;=50,"36-50",TRUE,"50+")</f>
        <v>50+</v>
      </c>
      <c r="Q1848" t="str">
        <f t="shared" si="196"/>
        <v>new</v>
      </c>
      <c r="R1848" t="str">
        <f t="shared" si="197"/>
        <v>high value</v>
      </c>
      <c r="S1848" t="str">
        <f t="shared" si="198"/>
        <v>Low</v>
      </c>
      <c r="T1848" t="str">
        <f t="shared" si="199"/>
        <v>Jun</v>
      </c>
      <c r="U1848">
        <f t="shared" si="200"/>
        <v>2023</v>
      </c>
      <c r="V1848" t="str">
        <f t="shared" si="201"/>
        <v>10-15</v>
      </c>
      <c r="W1848" t="str">
        <f t="shared" si="202"/>
        <v>Slow</v>
      </c>
    </row>
    <row r="1849" spans="1:23" x14ac:dyDescent="0.3">
      <c r="A1849">
        <v>601848</v>
      </c>
      <c r="B1849">
        <v>15446</v>
      </c>
      <c r="C1849">
        <v>18</v>
      </c>
      <c r="D1849" t="s">
        <v>7</v>
      </c>
      <c r="E1849" t="s">
        <v>15</v>
      </c>
      <c r="F1849" t="s">
        <v>32</v>
      </c>
      <c r="G1849" t="s">
        <v>23</v>
      </c>
      <c r="H1849" s="1">
        <v>45446</v>
      </c>
      <c r="I1849" t="s">
        <v>33</v>
      </c>
      <c r="J1849">
        <v>40</v>
      </c>
      <c r="K1849">
        <v>6.5</v>
      </c>
      <c r="L1849">
        <v>949.13</v>
      </c>
      <c r="M1849">
        <v>26.49</v>
      </c>
      <c r="N1849" t="s">
        <v>50</v>
      </c>
      <c r="O1849">
        <v>5</v>
      </c>
      <c r="P1849" t="str" cm="1">
        <f t="array" ref="P1849">_xlfn.IFS(C1849&lt;25,"18-24", C1849&lt;=35,"25-35", C1849&lt;=50,"36-50",TRUE,"50+")</f>
        <v>18-24</v>
      </c>
      <c r="Q1849" t="str">
        <f t="shared" si="196"/>
        <v>new</v>
      </c>
      <c r="R1849" t="str">
        <f t="shared" si="197"/>
        <v>high value</v>
      </c>
      <c r="S1849" t="str">
        <f t="shared" si="198"/>
        <v>High</v>
      </c>
      <c r="T1849" t="str">
        <f t="shared" si="199"/>
        <v>Jun</v>
      </c>
      <c r="U1849">
        <f t="shared" si="200"/>
        <v>2024</v>
      </c>
      <c r="V1849" t="str">
        <f t="shared" si="201"/>
        <v>5-10</v>
      </c>
      <c r="W1849" t="str">
        <f t="shared" si="202"/>
        <v>Medium</v>
      </c>
    </row>
    <row r="1850" spans="1:23" x14ac:dyDescent="0.3">
      <c r="A1850">
        <v>601849</v>
      </c>
      <c r="B1850">
        <v>62698</v>
      </c>
      <c r="C1850">
        <v>63</v>
      </c>
      <c r="D1850" t="s">
        <v>7</v>
      </c>
      <c r="E1850" t="s">
        <v>16</v>
      </c>
      <c r="F1850" t="s">
        <v>30</v>
      </c>
      <c r="G1850" t="s">
        <v>21</v>
      </c>
      <c r="H1850" s="1">
        <v>44771</v>
      </c>
      <c r="I1850" t="s">
        <v>33</v>
      </c>
      <c r="J1850">
        <v>63</v>
      </c>
      <c r="K1850">
        <v>9.9</v>
      </c>
      <c r="L1850">
        <v>1423.56</v>
      </c>
      <c r="M1850">
        <v>50.11</v>
      </c>
      <c r="N1850" t="s">
        <v>47</v>
      </c>
      <c r="O1850">
        <v>2</v>
      </c>
      <c r="P1850" t="str" cm="1">
        <f t="array" ref="P1850">_xlfn.IFS(C1850&lt;25,"18-24", C1850&lt;=35,"25-35", C1850&lt;=50,"36-50",TRUE,"50+")</f>
        <v>50+</v>
      </c>
      <c r="Q1850" t="str">
        <f t="shared" si="196"/>
        <v>new</v>
      </c>
      <c r="R1850" t="str">
        <f t="shared" si="197"/>
        <v>high value</v>
      </c>
      <c r="S1850" t="str">
        <f t="shared" si="198"/>
        <v>Low</v>
      </c>
      <c r="T1850" t="str">
        <f t="shared" si="199"/>
        <v>Jul</v>
      </c>
      <c r="U1850">
        <f t="shared" si="200"/>
        <v>2022</v>
      </c>
      <c r="V1850" t="str">
        <f t="shared" si="201"/>
        <v>5-10</v>
      </c>
      <c r="W1850" t="str">
        <f t="shared" si="202"/>
        <v>Slow</v>
      </c>
    </row>
    <row r="1851" spans="1:23" x14ac:dyDescent="0.3">
      <c r="A1851">
        <v>601850</v>
      </c>
      <c r="B1851">
        <v>82231</v>
      </c>
      <c r="C1851">
        <v>30</v>
      </c>
      <c r="D1851" t="s">
        <v>7</v>
      </c>
      <c r="E1851" t="s">
        <v>16</v>
      </c>
      <c r="F1851" t="s">
        <v>32</v>
      </c>
      <c r="G1851" t="s">
        <v>29</v>
      </c>
      <c r="H1851" s="1">
        <v>45347</v>
      </c>
      <c r="I1851" t="s">
        <v>34</v>
      </c>
      <c r="J1851">
        <v>86</v>
      </c>
      <c r="K1851">
        <v>2.8</v>
      </c>
      <c r="L1851">
        <v>1121.3599999999999</v>
      </c>
      <c r="M1851">
        <v>48.28</v>
      </c>
      <c r="N1851" t="s">
        <v>48</v>
      </c>
      <c r="O1851">
        <v>1</v>
      </c>
      <c r="P1851" t="str" cm="1">
        <f t="array" ref="P1851">_xlfn.IFS(C1851&lt;25,"18-24", C1851&lt;=35,"25-35", C1851&lt;=50,"36-50",TRUE,"50+")</f>
        <v>25-35</v>
      </c>
      <c r="Q1851" t="str">
        <f t="shared" si="196"/>
        <v>new</v>
      </c>
      <c r="R1851" t="str">
        <f t="shared" si="197"/>
        <v>high value</v>
      </c>
      <c r="S1851" t="str">
        <f t="shared" si="198"/>
        <v>Low</v>
      </c>
      <c r="T1851" t="str">
        <f t="shared" si="199"/>
        <v>Feb</v>
      </c>
      <c r="U1851">
        <f t="shared" si="200"/>
        <v>2024</v>
      </c>
      <c r="V1851" t="str">
        <f t="shared" si="201"/>
        <v>0-5</v>
      </c>
      <c r="W1851" t="str">
        <f t="shared" si="202"/>
        <v>Slow</v>
      </c>
    </row>
    <row r="1852" spans="1:23" x14ac:dyDescent="0.3">
      <c r="A1852">
        <v>601851</v>
      </c>
      <c r="B1852">
        <v>20101</v>
      </c>
      <c r="C1852">
        <v>24</v>
      </c>
      <c r="D1852" t="s">
        <v>7</v>
      </c>
      <c r="E1852" t="s">
        <v>11</v>
      </c>
      <c r="F1852" t="s">
        <v>28</v>
      </c>
      <c r="G1852" t="s">
        <v>27</v>
      </c>
      <c r="H1852" s="1">
        <v>44618</v>
      </c>
      <c r="I1852" t="s">
        <v>33</v>
      </c>
      <c r="J1852">
        <v>22</v>
      </c>
      <c r="K1852">
        <v>13.1</v>
      </c>
      <c r="L1852">
        <v>1297.1500000000001</v>
      </c>
      <c r="M1852">
        <v>66.63</v>
      </c>
      <c r="N1852" t="s">
        <v>47</v>
      </c>
      <c r="O1852">
        <v>2</v>
      </c>
      <c r="P1852" t="str" cm="1">
        <f t="array" ref="P1852">_xlfn.IFS(C1852&lt;25,"18-24", C1852&lt;=35,"25-35", C1852&lt;=50,"36-50",TRUE,"50+")</f>
        <v>18-24</v>
      </c>
      <c r="Q1852" t="str">
        <f t="shared" si="196"/>
        <v>new</v>
      </c>
      <c r="R1852" t="str">
        <f t="shared" si="197"/>
        <v>high value</v>
      </c>
      <c r="S1852" t="str">
        <f t="shared" si="198"/>
        <v>Low</v>
      </c>
      <c r="T1852" t="str">
        <f t="shared" si="199"/>
        <v>Feb</v>
      </c>
      <c r="U1852">
        <f t="shared" si="200"/>
        <v>2022</v>
      </c>
      <c r="V1852" t="str">
        <f t="shared" si="201"/>
        <v>10-15</v>
      </c>
      <c r="W1852" t="str">
        <f t="shared" si="202"/>
        <v>Fast</v>
      </c>
    </row>
    <row r="1853" spans="1:23" x14ac:dyDescent="0.3">
      <c r="A1853">
        <v>601852</v>
      </c>
      <c r="B1853">
        <v>25736</v>
      </c>
      <c r="C1853">
        <v>46</v>
      </c>
      <c r="D1853" t="s">
        <v>7</v>
      </c>
      <c r="E1853" t="s">
        <v>8</v>
      </c>
      <c r="F1853" t="s">
        <v>22</v>
      </c>
      <c r="G1853" t="s">
        <v>23</v>
      </c>
      <c r="H1853" s="1">
        <v>44809</v>
      </c>
      <c r="I1853" t="s">
        <v>33</v>
      </c>
      <c r="J1853">
        <v>81</v>
      </c>
      <c r="K1853">
        <v>13.3</v>
      </c>
      <c r="L1853">
        <v>158.94999999999999</v>
      </c>
      <c r="M1853">
        <v>83.33</v>
      </c>
      <c r="N1853" t="s">
        <v>48</v>
      </c>
      <c r="O1853">
        <v>4</v>
      </c>
      <c r="P1853" t="str" cm="1">
        <f t="array" ref="P1853">_xlfn.IFS(C1853&lt;25,"18-24", C1853&lt;=35,"25-35", C1853&lt;=50,"36-50",TRUE,"50+")</f>
        <v>36-50</v>
      </c>
      <c r="Q1853" t="str">
        <f t="shared" si="196"/>
        <v>new</v>
      </c>
      <c r="R1853" t="str">
        <f t="shared" si="197"/>
        <v>low</v>
      </c>
      <c r="S1853" t="str">
        <f t="shared" si="198"/>
        <v>medium</v>
      </c>
      <c r="T1853" t="str">
        <f t="shared" si="199"/>
        <v>Sep</v>
      </c>
      <c r="U1853">
        <f t="shared" si="200"/>
        <v>2022</v>
      </c>
      <c r="V1853" t="str">
        <f t="shared" si="201"/>
        <v>10-15</v>
      </c>
      <c r="W1853" t="str">
        <f t="shared" si="202"/>
        <v>Slow</v>
      </c>
    </row>
    <row r="1854" spans="1:23" x14ac:dyDescent="0.3">
      <c r="A1854">
        <v>601853</v>
      </c>
      <c r="B1854">
        <v>25492</v>
      </c>
      <c r="C1854">
        <v>58</v>
      </c>
      <c r="D1854" t="s">
        <v>4</v>
      </c>
      <c r="E1854" t="s">
        <v>15</v>
      </c>
      <c r="F1854" t="s">
        <v>19</v>
      </c>
      <c r="G1854" t="s">
        <v>27</v>
      </c>
      <c r="H1854" s="1">
        <v>45038</v>
      </c>
      <c r="I1854" t="s">
        <v>33</v>
      </c>
      <c r="J1854">
        <v>71</v>
      </c>
      <c r="K1854">
        <v>8.1999999999999993</v>
      </c>
      <c r="L1854">
        <v>220.71</v>
      </c>
      <c r="M1854">
        <v>109.09</v>
      </c>
      <c r="N1854" t="s">
        <v>47</v>
      </c>
      <c r="O1854">
        <v>5</v>
      </c>
      <c r="P1854" t="str" cm="1">
        <f t="array" ref="P1854">_xlfn.IFS(C1854&lt;25,"18-24", C1854&lt;=35,"25-35", C1854&lt;=50,"36-50",TRUE,"50+")</f>
        <v>50+</v>
      </c>
      <c r="Q1854" t="str">
        <f t="shared" si="196"/>
        <v>repeat</v>
      </c>
      <c r="R1854" t="str">
        <f t="shared" si="197"/>
        <v>low</v>
      </c>
      <c r="S1854" t="str">
        <f t="shared" si="198"/>
        <v>High</v>
      </c>
      <c r="T1854" t="str">
        <f t="shared" si="199"/>
        <v>Apr</v>
      </c>
      <c r="U1854">
        <f t="shared" si="200"/>
        <v>2023</v>
      </c>
      <c r="V1854" t="str">
        <f t="shared" si="201"/>
        <v>5-10</v>
      </c>
      <c r="W1854" t="str">
        <f t="shared" si="202"/>
        <v>Slow</v>
      </c>
    </row>
    <row r="1855" spans="1:23" x14ac:dyDescent="0.3">
      <c r="A1855">
        <v>601854</v>
      </c>
      <c r="B1855">
        <v>79870</v>
      </c>
      <c r="C1855">
        <v>60</v>
      </c>
      <c r="D1855" t="s">
        <v>4</v>
      </c>
      <c r="E1855" t="s">
        <v>15</v>
      </c>
      <c r="F1855" t="s">
        <v>30</v>
      </c>
      <c r="G1855" t="s">
        <v>31</v>
      </c>
      <c r="H1855" s="1">
        <v>45554</v>
      </c>
      <c r="I1855" t="s">
        <v>34</v>
      </c>
      <c r="J1855">
        <v>45</v>
      </c>
      <c r="K1855">
        <v>10.199999999999999</v>
      </c>
      <c r="L1855">
        <v>767.88</v>
      </c>
      <c r="M1855">
        <v>92.33</v>
      </c>
      <c r="N1855" t="s">
        <v>48</v>
      </c>
      <c r="O1855">
        <v>3</v>
      </c>
      <c r="P1855" t="str" cm="1">
        <f t="array" ref="P1855">_xlfn.IFS(C1855&lt;25,"18-24", C1855&lt;=35,"25-35", C1855&lt;=50,"36-50",TRUE,"50+")</f>
        <v>50+</v>
      </c>
      <c r="Q1855" t="str">
        <f t="shared" si="196"/>
        <v>new</v>
      </c>
      <c r="R1855" t="str">
        <f t="shared" si="197"/>
        <v>high value</v>
      </c>
      <c r="S1855" t="str">
        <f t="shared" si="198"/>
        <v>medium</v>
      </c>
      <c r="T1855" t="str">
        <f t="shared" si="199"/>
        <v>Sep</v>
      </c>
      <c r="U1855">
        <f t="shared" si="200"/>
        <v>2024</v>
      </c>
      <c r="V1855" t="str">
        <f t="shared" si="201"/>
        <v>10-15</v>
      </c>
      <c r="W1855" t="str">
        <f t="shared" si="202"/>
        <v>Medium</v>
      </c>
    </row>
    <row r="1856" spans="1:23" x14ac:dyDescent="0.3">
      <c r="A1856">
        <v>601855</v>
      </c>
      <c r="B1856">
        <v>33540</v>
      </c>
      <c r="C1856">
        <v>33</v>
      </c>
      <c r="D1856" t="s">
        <v>4</v>
      </c>
      <c r="E1856" t="s">
        <v>15</v>
      </c>
      <c r="F1856" t="s">
        <v>22</v>
      </c>
      <c r="G1856" t="s">
        <v>27</v>
      </c>
      <c r="H1856" s="1">
        <v>45435</v>
      </c>
      <c r="I1856" t="s">
        <v>33</v>
      </c>
      <c r="J1856">
        <v>76</v>
      </c>
      <c r="K1856">
        <v>14.3</v>
      </c>
      <c r="L1856">
        <v>637.23</v>
      </c>
      <c r="M1856">
        <v>93.15</v>
      </c>
      <c r="N1856" t="s">
        <v>50</v>
      </c>
      <c r="O1856">
        <v>3</v>
      </c>
      <c r="P1856" t="str" cm="1">
        <f t="array" ref="P1856">_xlfn.IFS(C1856&lt;25,"18-24", C1856&lt;=35,"25-35", C1856&lt;=50,"36-50",TRUE,"50+")</f>
        <v>25-35</v>
      </c>
      <c r="Q1856" t="str">
        <f t="shared" si="196"/>
        <v>new</v>
      </c>
      <c r="R1856" t="str">
        <f t="shared" si="197"/>
        <v>high value</v>
      </c>
      <c r="S1856" t="str">
        <f t="shared" si="198"/>
        <v>medium</v>
      </c>
      <c r="T1856" t="str">
        <f t="shared" si="199"/>
        <v>May</v>
      </c>
      <c r="U1856">
        <f t="shared" si="200"/>
        <v>2024</v>
      </c>
      <c r="V1856" t="str">
        <f t="shared" si="201"/>
        <v>10-15</v>
      </c>
      <c r="W1856" t="str">
        <f t="shared" si="202"/>
        <v>Slow</v>
      </c>
    </row>
    <row r="1857" spans="1:23" x14ac:dyDescent="0.3">
      <c r="A1857">
        <v>601856</v>
      </c>
      <c r="B1857">
        <v>32798</v>
      </c>
      <c r="C1857">
        <v>25</v>
      </c>
      <c r="D1857" t="s">
        <v>7</v>
      </c>
      <c r="E1857" t="s">
        <v>15</v>
      </c>
      <c r="F1857" t="s">
        <v>22</v>
      </c>
      <c r="G1857" t="s">
        <v>31</v>
      </c>
      <c r="H1857" s="1">
        <v>44713</v>
      </c>
      <c r="I1857" t="s">
        <v>34</v>
      </c>
      <c r="J1857">
        <v>74</v>
      </c>
      <c r="K1857">
        <v>1.7</v>
      </c>
      <c r="L1857">
        <v>152.75</v>
      </c>
      <c r="M1857">
        <v>39.04</v>
      </c>
      <c r="N1857" t="s">
        <v>47</v>
      </c>
      <c r="O1857">
        <v>1</v>
      </c>
      <c r="P1857" t="str" cm="1">
        <f t="array" ref="P1857">_xlfn.IFS(C1857&lt;25,"18-24", C1857&lt;=35,"25-35", C1857&lt;=50,"36-50",TRUE,"50+")</f>
        <v>25-35</v>
      </c>
      <c r="Q1857" t="str">
        <f t="shared" si="196"/>
        <v>new</v>
      </c>
      <c r="R1857" t="str">
        <f t="shared" si="197"/>
        <v>low</v>
      </c>
      <c r="S1857" t="str">
        <f t="shared" si="198"/>
        <v>Low</v>
      </c>
      <c r="T1857" t="str">
        <f t="shared" si="199"/>
        <v>Jun</v>
      </c>
      <c r="U1857">
        <f t="shared" si="200"/>
        <v>2022</v>
      </c>
      <c r="V1857" t="str">
        <f t="shared" si="201"/>
        <v>0-5</v>
      </c>
      <c r="W1857" t="str">
        <f t="shared" si="202"/>
        <v>Slow</v>
      </c>
    </row>
    <row r="1858" spans="1:23" x14ac:dyDescent="0.3">
      <c r="A1858">
        <v>601857</v>
      </c>
      <c r="B1858">
        <v>63660</v>
      </c>
      <c r="C1858">
        <v>46</v>
      </c>
      <c r="D1858" t="s">
        <v>7</v>
      </c>
      <c r="E1858" t="s">
        <v>5</v>
      </c>
      <c r="F1858" t="s">
        <v>24</v>
      </c>
      <c r="G1858" t="s">
        <v>25</v>
      </c>
      <c r="H1858" s="1">
        <v>45241</v>
      </c>
      <c r="I1858" t="s">
        <v>33</v>
      </c>
      <c r="J1858">
        <v>66</v>
      </c>
      <c r="K1858">
        <v>11.5</v>
      </c>
      <c r="L1858">
        <v>1259.68</v>
      </c>
      <c r="M1858">
        <v>73.73</v>
      </c>
      <c r="N1858" t="s">
        <v>48</v>
      </c>
      <c r="O1858">
        <v>1</v>
      </c>
      <c r="P1858" t="str" cm="1">
        <f t="array" ref="P1858">_xlfn.IFS(C1858&lt;25,"18-24", C1858&lt;=35,"25-35", C1858&lt;=50,"36-50",TRUE,"50+")</f>
        <v>36-50</v>
      </c>
      <c r="Q1858" t="str">
        <f t="shared" si="196"/>
        <v>new</v>
      </c>
      <c r="R1858" t="str">
        <f t="shared" si="197"/>
        <v>high value</v>
      </c>
      <c r="S1858" t="str">
        <f t="shared" si="198"/>
        <v>Low</v>
      </c>
      <c r="T1858" t="str">
        <f t="shared" si="199"/>
        <v>Nov</v>
      </c>
      <c r="U1858">
        <f t="shared" si="200"/>
        <v>2023</v>
      </c>
      <c r="V1858" t="str">
        <f t="shared" si="201"/>
        <v>10-15</v>
      </c>
      <c r="W1858" t="str">
        <f t="shared" si="202"/>
        <v>Slow</v>
      </c>
    </row>
    <row r="1859" spans="1:23" x14ac:dyDescent="0.3">
      <c r="A1859">
        <v>601858</v>
      </c>
      <c r="B1859">
        <v>12219</v>
      </c>
      <c r="C1859">
        <v>46</v>
      </c>
      <c r="D1859" t="s">
        <v>7</v>
      </c>
      <c r="E1859" t="s">
        <v>16</v>
      </c>
      <c r="F1859" t="s">
        <v>18</v>
      </c>
      <c r="G1859" t="s">
        <v>23</v>
      </c>
      <c r="H1859" s="1">
        <v>45149</v>
      </c>
      <c r="I1859" t="s">
        <v>33</v>
      </c>
      <c r="J1859">
        <v>87</v>
      </c>
      <c r="K1859">
        <v>11.7</v>
      </c>
      <c r="L1859">
        <v>748.35</v>
      </c>
      <c r="M1859">
        <v>25.35</v>
      </c>
      <c r="N1859" t="s">
        <v>49</v>
      </c>
      <c r="O1859">
        <v>5</v>
      </c>
      <c r="P1859" t="str" cm="1">
        <f t="array" ref="P1859">_xlfn.IFS(C1859&lt;25,"18-24", C1859&lt;=35,"25-35", C1859&lt;=50,"36-50",TRUE,"50+")</f>
        <v>36-50</v>
      </c>
      <c r="Q1859" t="str">
        <f t="shared" ref="Q1859:Q1922" si="203">IF(COUNTIF($B:$B,B1859)&gt;1,"repeat","new")</f>
        <v>new</v>
      </c>
      <c r="R1859" t="str">
        <f t="shared" ref="R1859:R1922" si="204">IF(L1859&gt;500,"high value",IF( L1859&gt;250,"medium","low"))</f>
        <v>high value</v>
      </c>
      <c r="S1859" t="str">
        <f t="shared" ref="S1859:S1922" si="205">IF(O1859&lt;=2,"Low",IF(O1859&lt;=4,"medium","High"))</f>
        <v>High</v>
      </c>
      <c r="T1859" t="str">
        <f t="shared" ref="T1859:T1922" si="206">TEXT(H1859,"MMM")</f>
        <v>Aug</v>
      </c>
      <c r="U1859">
        <f t="shared" ref="U1859:U1922" si="207">YEAR(H1859)</f>
        <v>2023</v>
      </c>
      <c r="V1859" t="str">
        <f t="shared" ref="V1859:V1922" si="208">IF(K1859&lt;=5,"0-5",IF(K1859&lt;=10,"5-10",IF(K1859&lt;=15,"10-15","15+")))</f>
        <v>10-15</v>
      </c>
      <c r="W1859" t="str">
        <f t="shared" ref="W1859:W1922" si="209">IF(J1859&lt;=30,"Fast",IF(J1859&lt;=45,"Medium","Slow"))</f>
        <v>Slow</v>
      </c>
    </row>
    <row r="1860" spans="1:23" x14ac:dyDescent="0.3">
      <c r="A1860">
        <v>601859</v>
      </c>
      <c r="B1860">
        <v>19749</v>
      </c>
      <c r="C1860">
        <v>52</v>
      </c>
      <c r="D1860" t="s">
        <v>4</v>
      </c>
      <c r="E1860" t="s">
        <v>15</v>
      </c>
      <c r="F1860" t="s">
        <v>30</v>
      </c>
      <c r="G1860" t="s">
        <v>21</v>
      </c>
      <c r="H1860" s="1">
        <v>45279</v>
      </c>
      <c r="I1860" t="s">
        <v>34</v>
      </c>
      <c r="J1860">
        <v>36</v>
      </c>
      <c r="K1860">
        <v>13.3</v>
      </c>
      <c r="L1860">
        <v>671.12</v>
      </c>
      <c r="M1860">
        <v>67.28</v>
      </c>
      <c r="N1860" t="s">
        <v>49</v>
      </c>
      <c r="O1860">
        <v>3</v>
      </c>
      <c r="P1860" t="str" cm="1">
        <f t="array" ref="P1860">_xlfn.IFS(C1860&lt;25,"18-24", C1860&lt;=35,"25-35", C1860&lt;=50,"36-50",TRUE,"50+")</f>
        <v>50+</v>
      </c>
      <c r="Q1860" t="str">
        <f t="shared" si="203"/>
        <v>new</v>
      </c>
      <c r="R1860" t="str">
        <f t="shared" si="204"/>
        <v>high value</v>
      </c>
      <c r="S1860" t="str">
        <f t="shared" si="205"/>
        <v>medium</v>
      </c>
      <c r="T1860" t="str">
        <f t="shared" si="206"/>
        <v>Dec</v>
      </c>
      <c r="U1860">
        <f t="shared" si="207"/>
        <v>2023</v>
      </c>
      <c r="V1860" t="str">
        <f t="shared" si="208"/>
        <v>10-15</v>
      </c>
      <c r="W1860" t="str">
        <f t="shared" si="209"/>
        <v>Medium</v>
      </c>
    </row>
    <row r="1861" spans="1:23" x14ac:dyDescent="0.3">
      <c r="A1861">
        <v>601860</v>
      </c>
      <c r="B1861">
        <v>50911</v>
      </c>
      <c r="C1861">
        <v>33</v>
      </c>
      <c r="D1861" t="s">
        <v>4</v>
      </c>
      <c r="E1861" t="s">
        <v>15</v>
      </c>
      <c r="F1861" t="s">
        <v>28</v>
      </c>
      <c r="G1861" t="s">
        <v>23</v>
      </c>
      <c r="H1861" s="1">
        <v>44562</v>
      </c>
      <c r="I1861" t="s">
        <v>34</v>
      </c>
      <c r="J1861">
        <v>65</v>
      </c>
      <c r="K1861">
        <v>5.7</v>
      </c>
      <c r="L1861">
        <v>1415.92</v>
      </c>
      <c r="M1861">
        <v>99.89</v>
      </c>
      <c r="N1861" t="s">
        <v>47</v>
      </c>
      <c r="O1861">
        <v>1</v>
      </c>
      <c r="P1861" t="str" cm="1">
        <f t="array" ref="P1861">_xlfn.IFS(C1861&lt;25,"18-24", C1861&lt;=35,"25-35", C1861&lt;=50,"36-50",TRUE,"50+")</f>
        <v>25-35</v>
      </c>
      <c r="Q1861" t="str">
        <f t="shared" si="203"/>
        <v>new</v>
      </c>
      <c r="R1861" t="str">
        <f t="shared" si="204"/>
        <v>high value</v>
      </c>
      <c r="S1861" t="str">
        <f t="shared" si="205"/>
        <v>Low</v>
      </c>
      <c r="T1861" t="str">
        <f t="shared" si="206"/>
        <v>Jan</v>
      </c>
      <c r="U1861">
        <f t="shared" si="207"/>
        <v>2022</v>
      </c>
      <c r="V1861" t="str">
        <f t="shared" si="208"/>
        <v>5-10</v>
      </c>
      <c r="W1861" t="str">
        <f t="shared" si="209"/>
        <v>Slow</v>
      </c>
    </row>
    <row r="1862" spans="1:23" x14ac:dyDescent="0.3">
      <c r="A1862">
        <v>601861</v>
      </c>
      <c r="B1862">
        <v>73222</v>
      </c>
      <c r="C1862">
        <v>54</v>
      </c>
      <c r="D1862" t="s">
        <v>7</v>
      </c>
      <c r="E1862" t="s">
        <v>13</v>
      </c>
      <c r="F1862" t="s">
        <v>32</v>
      </c>
      <c r="G1862" t="s">
        <v>31</v>
      </c>
      <c r="H1862" s="1">
        <v>45027</v>
      </c>
      <c r="I1862" t="s">
        <v>34</v>
      </c>
      <c r="J1862">
        <v>74</v>
      </c>
      <c r="K1862">
        <v>7.7</v>
      </c>
      <c r="L1862">
        <v>844.33</v>
      </c>
      <c r="M1862">
        <v>77.150000000000006</v>
      </c>
      <c r="N1862" t="s">
        <v>50</v>
      </c>
      <c r="O1862">
        <v>1</v>
      </c>
      <c r="P1862" t="str" cm="1">
        <f t="array" ref="P1862">_xlfn.IFS(C1862&lt;25,"18-24", C1862&lt;=35,"25-35", C1862&lt;=50,"36-50",TRUE,"50+")</f>
        <v>50+</v>
      </c>
      <c r="Q1862" t="str">
        <f t="shared" si="203"/>
        <v>new</v>
      </c>
      <c r="R1862" t="str">
        <f t="shared" si="204"/>
        <v>high value</v>
      </c>
      <c r="S1862" t="str">
        <f t="shared" si="205"/>
        <v>Low</v>
      </c>
      <c r="T1862" t="str">
        <f t="shared" si="206"/>
        <v>Apr</v>
      </c>
      <c r="U1862">
        <f t="shared" si="207"/>
        <v>2023</v>
      </c>
      <c r="V1862" t="str">
        <f t="shared" si="208"/>
        <v>5-10</v>
      </c>
      <c r="W1862" t="str">
        <f t="shared" si="209"/>
        <v>Slow</v>
      </c>
    </row>
    <row r="1863" spans="1:23" x14ac:dyDescent="0.3">
      <c r="A1863">
        <v>601862</v>
      </c>
      <c r="B1863">
        <v>88549</v>
      </c>
      <c r="C1863">
        <v>32</v>
      </c>
      <c r="D1863" t="s">
        <v>7</v>
      </c>
      <c r="E1863" t="s">
        <v>13</v>
      </c>
      <c r="F1863" t="s">
        <v>24</v>
      </c>
      <c r="G1863" t="s">
        <v>29</v>
      </c>
      <c r="H1863" s="1">
        <v>44729</v>
      </c>
      <c r="I1863" t="s">
        <v>33</v>
      </c>
      <c r="J1863">
        <v>40</v>
      </c>
      <c r="K1863">
        <v>5.0999999999999996</v>
      </c>
      <c r="L1863">
        <v>730.09</v>
      </c>
      <c r="M1863">
        <v>81.900000000000006</v>
      </c>
      <c r="N1863" t="s">
        <v>49</v>
      </c>
      <c r="O1863">
        <v>4</v>
      </c>
      <c r="P1863" t="str" cm="1">
        <f t="array" ref="P1863">_xlfn.IFS(C1863&lt;25,"18-24", C1863&lt;=35,"25-35", C1863&lt;=50,"36-50",TRUE,"50+")</f>
        <v>25-35</v>
      </c>
      <c r="Q1863" t="str">
        <f t="shared" si="203"/>
        <v>new</v>
      </c>
      <c r="R1863" t="str">
        <f t="shared" si="204"/>
        <v>high value</v>
      </c>
      <c r="S1863" t="str">
        <f t="shared" si="205"/>
        <v>medium</v>
      </c>
      <c r="T1863" t="str">
        <f t="shared" si="206"/>
        <v>Jun</v>
      </c>
      <c r="U1863">
        <f t="shared" si="207"/>
        <v>2022</v>
      </c>
      <c r="V1863" t="str">
        <f t="shared" si="208"/>
        <v>5-10</v>
      </c>
      <c r="W1863" t="str">
        <f t="shared" si="209"/>
        <v>Medium</v>
      </c>
    </row>
    <row r="1864" spans="1:23" x14ac:dyDescent="0.3">
      <c r="A1864">
        <v>601863</v>
      </c>
      <c r="B1864">
        <v>64698</v>
      </c>
      <c r="C1864">
        <v>34</v>
      </c>
      <c r="D1864" t="s">
        <v>7</v>
      </c>
      <c r="E1864" t="s">
        <v>11</v>
      </c>
      <c r="F1864" t="s">
        <v>19</v>
      </c>
      <c r="G1864" t="s">
        <v>31</v>
      </c>
      <c r="H1864" s="1">
        <v>44808</v>
      </c>
      <c r="I1864" t="s">
        <v>34</v>
      </c>
      <c r="J1864">
        <v>49</v>
      </c>
      <c r="K1864">
        <v>13.7</v>
      </c>
      <c r="L1864">
        <v>772.26</v>
      </c>
      <c r="M1864">
        <v>77.03</v>
      </c>
      <c r="N1864" t="s">
        <v>49</v>
      </c>
      <c r="O1864">
        <v>2</v>
      </c>
      <c r="P1864" t="str" cm="1">
        <f t="array" ref="P1864">_xlfn.IFS(C1864&lt;25,"18-24", C1864&lt;=35,"25-35", C1864&lt;=50,"36-50",TRUE,"50+")</f>
        <v>25-35</v>
      </c>
      <c r="Q1864" t="str">
        <f t="shared" si="203"/>
        <v>new</v>
      </c>
      <c r="R1864" t="str">
        <f t="shared" si="204"/>
        <v>high value</v>
      </c>
      <c r="S1864" t="str">
        <f t="shared" si="205"/>
        <v>Low</v>
      </c>
      <c r="T1864" t="str">
        <f t="shared" si="206"/>
        <v>Sep</v>
      </c>
      <c r="U1864">
        <f t="shared" si="207"/>
        <v>2022</v>
      </c>
      <c r="V1864" t="str">
        <f t="shared" si="208"/>
        <v>10-15</v>
      </c>
      <c r="W1864" t="str">
        <f t="shared" si="209"/>
        <v>Slow</v>
      </c>
    </row>
    <row r="1865" spans="1:23" x14ac:dyDescent="0.3">
      <c r="A1865">
        <v>601864</v>
      </c>
      <c r="B1865">
        <v>67744</v>
      </c>
      <c r="C1865">
        <v>62</v>
      </c>
      <c r="D1865" t="s">
        <v>7</v>
      </c>
      <c r="E1865" t="s">
        <v>5</v>
      </c>
      <c r="F1865" t="s">
        <v>19</v>
      </c>
      <c r="G1865" t="s">
        <v>31</v>
      </c>
      <c r="H1865" s="1">
        <v>45425</v>
      </c>
      <c r="I1865" t="s">
        <v>33</v>
      </c>
      <c r="J1865">
        <v>83</v>
      </c>
      <c r="K1865">
        <v>9.9</v>
      </c>
      <c r="L1865">
        <v>992.86</v>
      </c>
      <c r="M1865">
        <v>45.78</v>
      </c>
      <c r="N1865" t="s">
        <v>48</v>
      </c>
      <c r="O1865">
        <v>1</v>
      </c>
      <c r="P1865" t="str" cm="1">
        <f t="array" ref="P1865">_xlfn.IFS(C1865&lt;25,"18-24", C1865&lt;=35,"25-35", C1865&lt;=50,"36-50",TRUE,"50+")</f>
        <v>50+</v>
      </c>
      <c r="Q1865" t="str">
        <f t="shared" si="203"/>
        <v>new</v>
      </c>
      <c r="R1865" t="str">
        <f t="shared" si="204"/>
        <v>high value</v>
      </c>
      <c r="S1865" t="str">
        <f t="shared" si="205"/>
        <v>Low</v>
      </c>
      <c r="T1865" t="str">
        <f t="shared" si="206"/>
        <v>May</v>
      </c>
      <c r="U1865">
        <f t="shared" si="207"/>
        <v>2024</v>
      </c>
      <c r="V1865" t="str">
        <f t="shared" si="208"/>
        <v>5-10</v>
      </c>
      <c r="W1865" t="str">
        <f t="shared" si="209"/>
        <v>Slow</v>
      </c>
    </row>
    <row r="1866" spans="1:23" x14ac:dyDescent="0.3">
      <c r="A1866">
        <v>601865</v>
      </c>
      <c r="B1866">
        <v>97245</v>
      </c>
      <c r="C1866">
        <v>30</v>
      </c>
      <c r="D1866" t="s">
        <v>4</v>
      </c>
      <c r="E1866" t="s">
        <v>15</v>
      </c>
      <c r="F1866" t="s">
        <v>22</v>
      </c>
      <c r="G1866" t="s">
        <v>23</v>
      </c>
      <c r="H1866" s="1">
        <v>44674</v>
      </c>
      <c r="I1866" t="s">
        <v>34</v>
      </c>
      <c r="J1866">
        <v>61</v>
      </c>
      <c r="K1866">
        <v>14.8</v>
      </c>
      <c r="L1866">
        <v>185.38</v>
      </c>
      <c r="M1866">
        <v>27.4</v>
      </c>
      <c r="N1866" t="s">
        <v>50</v>
      </c>
      <c r="O1866">
        <v>2</v>
      </c>
      <c r="P1866" t="str" cm="1">
        <f t="array" ref="P1866">_xlfn.IFS(C1866&lt;25,"18-24", C1866&lt;=35,"25-35", C1866&lt;=50,"36-50",TRUE,"50+")</f>
        <v>25-35</v>
      </c>
      <c r="Q1866" t="str">
        <f t="shared" si="203"/>
        <v>new</v>
      </c>
      <c r="R1866" t="str">
        <f t="shared" si="204"/>
        <v>low</v>
      </c>
      <c r="S1866" t="str">
        <f t="shared" si="205"/>
        <v>Low</v>
      </c>
      <c r="T1866" t="str">
        <f t="shared" si="206"/>
        <v>Apr</v>
      </c>
      <c r="U1866">
        <f t="shared" si="207"/>
        <v>2022</v>
      </c>
      <c r="V1866" t="str">
        <f t="shared" si="208"/>
        <v>10-15</v>
      </c>
      <c r="W1866" t="str">
        <f t="shared" si="209"/>
        <v>Slow</v>
      </c>
    </row>
    <row r="1867" spans="1:23" x14ac:dyDescent="0.3">
      <c r="A1867">
        <v>601866</v>
      </c>
      <c r="B1867">
        <v>86299</v>
      </c>
      <c r="C1867">
        <v>20</v>
      </c>
      <c r="D1867" t="s">
        <v>7</v>
      </c>
      <c r="E1867" t="s">
        <v>15</v>
      </c>
      <c r="F1867" t="s">
        <v>26</v>
      </c>
      <c r="G1867" t="s">
        <v>29</v>
      </c>
      <c r="H1867" s="1">
        <v>44825</v>
      </c>
      <c r="I1867" t="s">
        <v>33</v>
      </c>
      <c r="J1867">
        <v>27</v>
      </c>
      <c r="K1867">
        <v>12.1</v>
      </c>
      <c r="L1867">
        <v>853.72</v>
      </c>
      <c r="M1867">
        <v>27.83</v>
      </c>
      <c r="N1867" t="s">
        <v>47</v>
      </c>
      <c r="O1867">
        <v>4</v>
      </c>
      <c r="P1867" t="str" cm="1">
        <f t="array" ref="P1867">_xlfn.IFS(C1867&lt;25,"18-24", C1867&lt;=35,"25-35", C1867&lt;=50,"36-50",TRUE,"50+")</f>
        <v>18-24</v>
      </c>
      <c r="Q1867" t="str">
        <f t="shared" si="203"/>
        <v>repeat</v>
      </c>
      <c r="R1867" t="str">
        <f t="shared" si="204"/>
        <v>high value</v>
      </c>
      <c r="S1867" t="str">
        <f t="shared" si="205"/>
        <v>medium</v>
      </c>
      <c r="T1867" t="str">
        <f t="shared" si="206"/>
        <v>Sep</v>
      </c>
      <c r="U1867">
        <f t="shared" si="207"/>
        <v>2022</v>
      </c>
      <c r="V1867" t="str">
        <f t="shared" si="208"/>
        <v>10-15</v>
      </c>
      <c r="W1867" t="str">
        <f t="shared" si="209"/>
        <v>Fast</v>
      </c>
    </row>
    <row r="1868" spans="1:23" x14ac:dyDescent="0.3">
      <c r="A1868">
        <v>601867</v>
      </c>
      <c r="B1868">
        <v>36828</v>
      </c>
      <c r="C1868">
        <v>62</v>
      </c>
      <c r="D1868" t="s">
        <v>4</v>
      </c>
      <c r="E1868" t="s">
        <v>5</v>
      </c>
      <c r="F1868" t="s">
        <v>28</v>
      </c>
      <c r="G1868" t="s">
        <v>25</v>
      </c>
      <c r="H1868" s="1">
        <v>44707</v>
      </c>
      <c r="I1868" t="s">
        <v>33</v>
      </c>
      <c r="J1868">
        <v>66</v>
      </c>
      <c r="K1868">
        <v>2.1</v>
      </c>
      <c r="L1868">
        <v>1467.25</v>
      </c>
      <c r="M1868">
        <v>55.7</v>
      </c>
      <c r="N1868" t="s">
        <v>50</v>
      </c>
      <c r="O1868">
        <v>4</v>
      </c>
      <c r="P1868" t="str" cm="1">
        <f t="array" ref="P1868">_xlfn.IFS(C1868&lt;25,"18-24", C1868&lt;=35,"25-35", C1868&lt;=50,"36-50",TRUE,"50+")</f>
        <v>50+</v>
      </c>
      <c r="Q1868" t="str">
        <f t="shared" si="203"/>
        <v>new</v>
      </c>
      <c r="R1868" t="str">
        <f t="shared" si="204"/>
        <v>high value</v>
      </c>
      <c r="S1868" t="str">
        <f t="shared" si="205"/>
        <v>medium</v>
      </c>
      <c r="T1868" t="str">
        <f t="shared" si="206"/>
        <v>May</v>
      </c>
      <c r="U1868">
        <f t="shared" si="207"/>
        <v>2022</v>
      </c>
      <c r="V1868" t="str">
        <f t="shared" si="208"/>
        <v>0-5</v>
      </c>
      <c r="W1868" t="str">
        <f t="shared" si="209"/>
        <v>Slow</v>
      </c>
    </row>
    <row r="1869" spans="1:23" x14ac:dyDescent="0.3">
      <c r="A1869">
        <v>601868</v>
      </c>
      <c r="B1869">
        <v>17645</v>
      </c>
      <c r="C1869">
        <v>43</v>
      </c>
      <c r="D1869" t="s">
        <v>4</v>
      </c>
      <c r="E1869" t="s">
        <v>5</v>
      </c>
      <c r="F1869" t="s">
        <v>19</v>
      </c>
      <c r="G1869" t="s">
        <v>31</v>
      </c>
      <c r="H1869" s="1">
        <v>44577</v>
      </c>
      <c r="I1869" t="s">
        <v>34</v>
      </c>
      <c r="J1869">
        <v>20</v>
      </c>
      <c r="K1869">
        <v>13.7</v>
      </c>
      <c r="L1869">
        <v>225.04</v>
      </c>
      <c r="M1869">
        <v>70.36</v>
      </c>
      <c r="N1869" t="s">
        <v>49</v>
      </c>
      <c r="O1869">
        <v>1</v>
      </c>
      <c r="P1869" t="str" cm="1">
        <f t="array" ref="P1869">_xlfn.IFS(C1869&lt;25,"18-24", C1869&lt;=35,"25-35", C1869&lt;=50,"36-50",TRUE,"50+")</f>
        <v>36-50</v>
      </c>
      <c r="Q1869" t="str">
        <f t="shared" si="203"/>
        <v>new</v>
      </c>
      <c r="R1869" t="str">
        <f t="shared" si="204"/>
        <v>low</v>
      </c>
      <c r="S1869" t="str">
        <f t="shared" si="205"/>
        <v>Low</v>
      </c>
      <c r="T1869" t="str">
        <f t="shared" si="206"/>
        <v>Jan</v>
      </c>
      <c r="U1869">
        <f t="shared" si="207"/>
        <v>2022</v>
      </c>
      <c r="V1869" t="str">
        <f t="shared" si="208"/>
        <v>10-15</v>
      </c>
      <c r="W1869" t="str">
        <f t="shared" si="209"/>
        <v>Fast</v>
      </c>
    </row>
    <row r="1870" spans="1:23" x14ac:dyDescent="0.3">
      <c r="A1870">
        <v>601869</v>
      </c>
      <c r="B1870">
        <v>47559</v>
      </c>
      <c r="C1870">
        <v>41</v>
      </c>
      <c r="D1870" t="s">
        <v>7</v>
      </c>
      <c r="E1870" t="s">
        <v>5</v>
      </c>
      <c r="F1870" t="s">
        <v>19</v>
      </c>
      <c r="G1870" t="s">
        <v>21</v>
      </c>
      <c r="H1870" s="1">
        <v>45404</v>
      </c>
      <c r="I1870" t="s">
        <v>34</v>
      </c>
      <c r="J1870">
        <v>58</v>
      </c>
      <c r="K1870">
        <v>7.1</v>
      </c>
      <c r="L1870">
        <v>369.78</v>
      </c>
      <c r="M1870">
        <v>111.64</v>
      </c>
      <c r="N1870" t="s">
        <v>50</v>
      </c>
      <c r="O1870">
        <v>2</v>
      </c>
      <c r="P1870" t="str" cm="1">
        <f t="array" ref="P1870">_xlfn.IFS(C1870&lt;25,"18-24", C1870&lt;=35,"25-35", C1870&lt;=50,"36-50",TRUE,"50+")</f>
        <v>36-50</v>
      </c>
      <c r="Q1870" t="str">
        <f t="shared" si="203"/>
        <v>new</v>
      </c>
      <c r="R1870" t="str">
        <f t="shared" si="204"/>
        <v>medium</v>
      </c>
      <c r="S1870" t="str">
        <f t="shared" si="205"/>
        <v>Low</v>
      </c>
      <c r="T1870" t="str">
        <f t="shared" si="206"/>
        <v>Apr</v>
      </c>
      <c r="U1870">
        <f t="shared" si="207"/>
        <v>2024</v>
      </c>
      <c r="V1870" t="str">
        <f t="shared" si="208"/>
        <v>5-10</v>
      </c>
      <c r="W1870" t="str">
        <f t="shared" si="209"/>
        <v>Slow</v>
      </c>
    </row>
    <row r="1871" spans="1:23" x14ac:dyDescent="0.3">
      <c r="A1871">
        <v>601870</v>
      </c>
      <c r="B1871">
        <v>19529</v>
      </c>
      <c r="C1871">
        <v>61</v>
      </c>
      <c r="D1871" t="s">
        <v>7</v>
      </c>
      <c r="E1871" t="s">
        <v>8</v>
      </c>
      <c r="F1871" t="s">
        <v>26</v>
      </c>
      <c r="G1871" t="s">
        <v>27</v>
      </c>
      <c r="H1871" s="1">
        <v>45310</v>
      </c>
      <c r="I1871" t="s">
        <v>34</v>
      </c>
      <c r="J1871">
        <v>20</v>
      </c>
      <c r="K1871">
        <v>12.5</v>
      </c>
      <c r="L1871">
        <v>1245.32</v>
      </c>
      <c r="M1871">
        <v>97.43</v>
      </c>
      <c r="N1871" t="s">
        <v>47</v>
      </c>
      <c r="O1871">
        <v>1</v>
      </c>
      <c r="P1871" t="str" cm="1">
        <f t="array" ref="P1871">_xlfn.IFS(C1871&lt;25,"18-24", C1871&lt;=35,"25-35", C1871&lt;=50,"36-50",TRUE,"50+")</f>
        <v>50+</v>
      </c>
      <c r="Q1871" t="str">
        <f t="shared" si="203"/>
        <v>new</v>
      </c>
      <c r="R1871" t="str">
        <f t="shared" si="204"/>
        <v>high value</v>
      </c>
      <c r="S1871" t="str">
        <f t="shared" si="205"/>
        <v>Low</v>
      </c>
      <c r="T1871" t="str">
        <f t="shared" si="206"/>
        <v>Jan</v>
      </c>
      <c r="U1871">
        <f t="shared" si="207"/>
        <v>2024</v>
      </c>
      <c r="V1871" t="str">
        <f t="shared" si="208"/>
        <v>10-15</v>
      </c>
      <c r="W1871" t="str">
        <f t="shared" si="209"/>
        <v>Fast</v>
      </c>
    </row>
    <row r="1872" spans="1:23" x14ac:dyDescent="0.3">
      <c r="A1872">
        <v>601871</v>
      </c>
      <c r="B1872">
        <v>39250</v>
      </c>
      <c r="C1872">
        <v>57</v>
      </c>
      <c r="D1872" t="s">
        <v>7</v>
      </c>
      <c r="E1872" t="s">
        <v>8</v>
      </c>
      <c r="F1872" t="s">
        <v>24</v>
      </c>
      <c r="G1872" t="s">
        <v>21</v>
      </c>
      <c r="H1872" s="1">
        <v>44854</v>
      </c>
      <c r="I1872" t="s">
        <v>34</v>
      </c>
      <c r="J1872">
        <v>30</v>
      </c>
      <c r="K1872">
        <v>10.199999999999999</v>
      </c>
      <c r="L1872">
        <v>644.46</v>
      </c>
      <c r="M1872">
        <v>108.31</v>
      </c>
      <c r="N1872" t="s">
        <v>48</v>
      </c>
      <c r="O1872">
        <v>4</v>
      </c>
      <c r="P1872" t="str" cm="1">
        <f t="array" ref="P1872">_xlfn.IFS(C1872&lt;25,"18-24", C1872&lt;=35,"25-35", C1872&lt;=50,"36-50",TRUE,"50+")</f>
        <v>50+</v>
      </c>
      <c r="Q1872" t="str">
        <f t="shared" si="203"/>
        <v>new</v>
      </c>
      <c r="R1872" t="str">
        <f t="shared" si="204"/>
        <v>high value</v>
      </c>
      <c r="S1872" t="str">
        <f t="shared" si="205"/>
        <v>medium</v>
      </c>
      <c r="T1872" t="str">
        <f t="shared" si="206"/>
        <v>Oct</v>
      </c>
      <c r="U1872">
        <f t="shared" si="207"/>
        <v>2022</v>
      </c>
      <c r="V1872" t="str">
        <f t="shared" si="208"/>
        <v>10-15</v>
      </c>
      <c r="W1872" t="str">
        <f t="shared" si="209"/>
        <v>Fast</v>
      </c>
    </row>
    <row r="1873" spans="1:23" x14ac:dyDescent="0.3">
      <c r="A1873">
        <v>601872</v>
      </c>
      <c r="B1873">
        <v>66990</v>
      </c>
      <c r="C1873">
        <v>45</v>
      </c>
      <c r="D1873" t="s">
        <v>7</v>
      </c>
      <c r="E1873" t="s">
        <v>5</v>
      </c>
      <c r="F1873" t="s">
        <v>26</v>
      </c>
      <c r="G1873" t="s">
        <v>23</v>
      </c>
      <c r="H1873" s="1">
        <v>45125</v>
      </c>
      <c r="I1873" t="s">
        <v>34</v>
      </c>
      <c r="J1873">
        <v>78</v>
      </c>
      <c r="K1873">
        <v>12.3</v>
      </c>
      <c r="L1873">
        <v>997.51</v>
      </c>
      <c r="M1873">
        <v>76.819999999999993</v>
      </c>
      <c r="N1873" t="s">
        <v>50</v>
      </c>
      <c r="O1873">
        <v>2</v>
      </c>
      <c r="P1873" t="str" cm="1">
        <f t="array" ref="P1873">_xlfn.IFS(C1873&lt;25,"18-24", C1873&lt;=35,"25-35", C1873&lt;=50,"36-50",TRUE,"50+")</f>
        <v>36-50</v>
      </c>
      <c r="Q1873" t="str">
        <f t="shared" si="203"/>
        <v>new</v>
      </c>
      <c r="R1873" t="str">
        <f t="shared" si="204"/>
        <v>high value</v>
      </c>
      <c r="S1873" t="str">
        <f t="shared" si="205"/>
        <v>Low</v>
      </c>
      <c r="T1873" t="str">
        <f t="shared" si="206"/>
        <v>Jul</v>
      </c>
      <c r="U1873">
        <f t="shared" si="207"/>
        <v>2023</v>
      </c>
      <c r="V1873" t="str">
        <f t="shared" si="208"/>
        <v>10-15</v>
      </c>
      <c r="W1873" t="str">
        <f t="shared" si="209"/>
        <v>Slow</v>
      </c>
    </row>
    <row r="1874" spans="1:23" x14ac:dyDescent="0.3">
      <c r="A1874">
        <v>601873</v>
      </c>
      <c r="B1874">
        <v>64096</v>
      </c>
      <c r="C1874">
        <v>57</v>
      </c>
      <c r="D1874" t="s">
        <v>7</v>
      </c>
      <c r="E1874" t="s">
        <v>5</v>
      </c>
      <c r="F1874" t="s">
        <v>32</v>
      </c>
      <c r="G1874" t="s">
        <v>25</v>
      </c>
      <c r="H1874" s="1">
        <v>44964</v>
      </c>
      <c r="I1874" t="s">
        <v>34</v>
      </c>
      <c r="J1874">
        <v>46</v>
      </c>
      <c r="K1874">
        <v>6.7</v>
      </c>
      <c r="L1874">
        <v>885.31</v>
      </c>
      <c r="M1874">
        <v>69.75</v>
      </c>
      <c r="N1874" t="s">
        <v>50</v>
      </c>
      <c r="O1874">
        <v>5</v>
      </c>
      <c r="P1874" t="str" cm="1">
        <f t="array" ref="P1874">_xlfn.IFS(C1874&lt;25,"18-24", C1874&lt;=35,"25-35", C1874&lt;=50,"36-50",TRUE,"50+")</f>
        <v>50+</v>
      </c>
      <c r="Q1874" t="str">
        <f t="shared" si="203"/>
        <v>new</v>
      </c>
      <c r="R1874" t="str">
        <f t="shared" si="204"/>
        <v>high value</v>
      </c>
      <c r="S1874" t="str">
        <f t="shared" si="205"/>
        <v>High</v>
      </c>
      <c r="T1874" t="str">
        <f t="shared" si="206"/>
        <v>Feb</v>
      </c>
      <c r="U1874">
        <f t="shared" si="207"/>
        <v>2023</v>
      </c>
      <c r="V1874" t="str">
        <f t="shared" si="208"/>
        <v>5-10</v>
      </c>
      <c r="W1874" t="str">
        <f t="shared" si="209"/>
        <v>Slow</v>
      </c>
    </row>
    <row r="1875" spans="1:23" x14ac:dyDescent="0.3">
      <c r="A1875">
        <v>601874</v>
      </c>
      <c r="B1875">
        <v>23742</v>
      </c>
      <c r="C1875">
        <v>23</v>
      </c>
      <c r="D1875" t="s">
        <v>4</v>
      </c>
      <c r="E1875" t="s">
        <v>11</v>
      </c>
      <c r="F1875" t="s">
        <v>24</v>
      </c>
      <c r="G1875" t="s">
        <v>21</v>
      </c>
      <c r="H1875" s="1">
        <v>45486</v>
      </c>
      <c r="I1875" t="s">
        <v>34</v>
      </c>
      <c r="J1875">
        <v>71</v>
      </c>
      <c r="K1875">
        <v>5.3</v>
      </c>
      <c r="L1875">
        <v>1061.79</v>
      </c>
      <c r="M1875">
        <v>26.6</v>
      </c>
      <c r="N1875" t="s">
        <v>49</v>
      </c>
      <c r="O1875">
        <v>1</v>
      </c>
      <c r="P1875" t="str" cm="1">
        <f t="array" ref="P1875">_xlfn.IFS(C1875&lt;25,"18-24", C1875&lt;=35,"25-35", C1875&lt;=50,"36-50",TRUE,"50+")</f>
        <v>18-24</v>
      </c>
      <c r="Q1875" t="str">
        <f t="shared" si="203"/>
        <v>new</v>
      </c>
      <c r="R1875" t="str">
        <f t="shared" si="204"/>
        <v>high value</v>
      </c>
      <c r="S1875" t="str">
        <f t="shared" si="205"/>
        <v>Low</v>
      </c>
      <c r="T1875" t="str">
        <f t="shared" si="206"/>
        <v>Jul</v>
      </c>
      <c r="U1875">
        <f t="shared" si="207"/>
        <v>2024</v>
      </c>
      <c r="V1875" t="str">
        <f t="shared" si="208"/>
        <v>5-10</v>
      </c>
      <c r="W1875" t="str">
        <f t="shared" si="209"/>
        <v>Slow</v>
      </c>
    </row>
    <row r="1876" spans="1:23" x14ac:dyDescent="0.3">
      <c r="A1876">
        <v>601875</v>
      </c>
      <c r="B1876">
        <v>89891</v>
      </c>
      <c r="C1876">
        <v>55</v>
      </c>
      <c r="D1876" t="s">
        <v>7</v>
      </c>
      <c r="E1876" t="s">
        <v>8</v>
      </c>
      <c r="F1876" t="s">
        <v>32</v>
      </c>
      <c r="G1876" t="s">
        <v>27</v>
      </c>
      <c r="H1876" s="1">
        <v>44903</v>
      </c>
      <c r="I1876" t="s">
        <v>34</v>
      </c>
      <c r="J1876">
        <v>29</v>
      </c>
      <c r="K1876">
        <v>12.2</v>
      </c>
      <c r="L1876">
        <v>479.56</v>
      </c>
      <c r="M1876">
        <v>78.83</v>
      </c>
      <c r="N1876" t="s">
        <v>47</v>
      </c>
      <c r="O1876">
        <v>5</v>
      </c>
      <c r="P1876" t="str" cm="1">
        <f t="array" ref="P1876">_xlfn.IFS(C1876&lt;25,"18-24", C1876&lt;=35,"25-35", C1876&lt;=50,"36-50",TRUE,"50+")</f>
        <v>50+</v>
      </c>
      <c r="Q1876" t="str">
        <f t="shared" si="203"/>
        <v>new</v>
      </c>
      <c r="R1876" t="str">
        <f t="shared" si="204"/>
        <v>medium</v>
      </c>
      <c r="S1876" t="str">
        <f t="shared" si="205"/>
        <v>High</v>
      </c>
      <c r="T1876" t="str">
        <f t="shared" si="206"/>
        <v>Dec</v>
      </c>
      <c r="U1876">
        <f t="shared" si="207"/>
        <v>2022</v>
      </c>
      <c r="V1876" t="str">
        <f t="shared" si="208"/>
        <v>10-15</v>
      </c>
      <c r="W1876" t="str">
        <f t="shared" si="209"/>
        <v>Fast</v>
      </c>
    </row>
    <row r="1877" spans="1:23" x14ac:dyDescent="0.3">
      <c r="A1877">
        <v>601876</v>
      </c>
      <c r="B1877">
        <v>40523</v>
      </c>
      <c r="C1877">
        <v>50</v>
      </c>
      <c r="D1877" t="s">
        <v>4</v>
      </c>
      <c r="E1877" t="s">
        <v>8</v>
      </c>
      <c r="F1877" t="s">
        <v>22</v>
      </c>
      <c r="G1877" t="s">
        <v>23</v>
      </c>
      <c r="H1877" s="1">
        <v>45426</v>
      </c>
      <c r="I1877" t="s">
        <v>34</v>
      </c>
      <c r="J1877">
        <v>46</v>
      </c>
      <c r="K1877">
        <v>8</v>
      </c>
      <c r="L1877">
        <v>848.32</v>
      </c>
      <c r="M1877">
        <v>118.62</v>
      </c>
      <c r="N1877" t="s">
        <v>48</v>
      </c>
      <c r="O1877">
        <v>4</v>
      </c>
      <c r="P1877" t="str" cm="1">
        <f t="array" ref="P1877">_xlfn.IFS(C1877&lt;25,"18-24", C1877&lt;=35,"25-35", C1877&lt;=50,"36-50",TRUE,"50+")</f>
        <v>36-50</v>
      </c>
      <c r="Q1877" t="str">
        <f t="shared" si="203"/>
        <v>new</v>
      </c>
      <c r="R1877" t="str">
        <f t="shared" si="204"/>
        <v>high value</v>
      </c>
      <c r="S1877" t="str">
        <f t="shared" si="205"/>
        <v>medium</v>
      </c>
      <c r="T1877" t="str">
        <f t="shared" si="206"/>
        <v>May</v>
      </c>
      <c r="U1877">
        <f t="shared" si="207"/>
        <v>2024</v>
      </c>
      <c r="V1877" t="str">
        <f t="shared" si="208"/>
        <v>5-10</v>
      </c>
      <c r="W1877" t="str">
        <f t="shared" si="209"/>
        <v>Slow</v>
      </c>
    </row>
    <row r="1878" spans="1:23" x14ac:dyDescent="0.3">
      <c r="A1878">
        <v>601877</v>
      </c>
      <c r="B1878">
        <v>78795</v>
      </c>
      <c r="C1878">
        <v>51</v>
      </c>
      <c r="D1878" t="s">
        <v>4</v>
      </c>
      <c r="E1878" t="s">
        <v>13</v>
      </c>
      <c r="F1878" t="s">
        <v>18</v>
      </c>
      <c r="G1878" t="s">
        <v>25</v>
      </c>
      <c r="H1878" s="1">
        <v>45625</v>
      </c>
      <c r="I1878" t="s">
        <v>33</v>
      </c>
      <c r="J1878">
        <v>51</v>
      </c>
      <c r="K1878">
        <v>8.9</v>
      </c>
      <c r="L1878">
        <v>909.79</v>
      </c>
      <c r="M1878">
        <v>113.63</v>
      </c>
      <c r="N1878" t="s">
        <v>47</v>
      </c>
      <c r="O1878">
        <v>3</v>
      </c>
      <c r="P1878" t="str" cm="1">
        <f t="array" ref="P1878">_xlfn.IFS(C1878&lt;25,"18-24", C1878&lt;=35,"25-35", C1878&lt;=50,"36-50",TRUE,"50+")</f>
        <v>50+</v>
      </c>
      <c r="Q1878" t="str">
        <f t="shared" si="203"/>
        <v>repeat</v>
      </c>
      <c r="R1878" t="str">
        <f t="shared" si="204"/>
        <v>high value</v>
      </c>
      <c r="S1878" t="str">
        <f t="shared" si="205"/>
        <v>medium</v>
      </c>
      <c r="T1878" t="str">
        <f t="shared" si="206"/>
        <v>Nov</v>
      </c>
      <c r="U1878">
        <f t="shared" si="207"/>
        <v>2024</v>
      </c>
      <c r="V1878" t="str">
        <f t="shared" si="208"/>
        <v>5-10</v>
      </c>
      <c r="W1878" t="str">
        <f t="shared" si="209"/>
        <v>Slow</v>
      </c>
    </row>
    <row r="1879" spans="1:23" x14ac:dyDescent="0.3">
      <c r="A1879">
        <v>601878</v>
      </c>
      <c r="B1879">
        <v>78090</v>
      </c>
      <c r="C1879">
        <v>29</v>
      </c>
      <c r="D1879" t="s">
        <v>7</v>
      </c>
      <c r="E1879" t="s">
        <v>8</v>
      </c>
      <c r="F1879" t="s">
        <v>26</v>
      </c>
      <c r="G1879" t="s">
        <v>21</v>
      </c>
      <c r="H1879" s="1">
        <v>45516</v>
      </c>
      <c r="I1879" t="s">
        <v>33</v>
      </c>
      <c r="J1879">
        <v>49</v>
      </c>
      <c r="K1879">
        <v>13.3</v>
      </c>
      <c r="L1879">
        <v>1279.68</v>
      </c>
      <c r="M1879">
        <v>62.24</v>
      </c>
      <c r="N1879" t="s">
        <v>47</v>
      </c>
      <c r="O1879">
        <v>3</v>
      </c>
      <c r="P1879" t="str" cm="1">
        <f t="array" ref="P1879">_xlfn.IFS(C1879&lt;25,"18-24", C1879&lt;=35,"25-35", C1879&lt;=50,"36-50",TRUE,"50+")</f>
        <v>25-35</v>
      </c>
      <c r="Q1879" t="str">
        <f t="shared" si="203"/>
        <v>new</v>
      </c>
      <c r="R1879" t="str">
        <f t="shared" si="204"/>
        <v>high value</v>
      </c>
      <c r="S1879" t="str">
        <f t="shared" si="205"/>
        <v>medium</v>
      </c>
      <c r="T1879" t="str">
        <f t="shared" si="206"/>
        <v>Aug</v>
      </c>
      <c r="U1879">
        <f t="shared" si="207"/>
        <v>2024</v>
      </c>
      <c r="V1879" t="str">
        <f t="shared" si="208"/>
        <v>10-15</v>
      </c>
      <c r="W1879" t="str">
        <f t="shared" si="209"/>
        <v>Slow</v>
      </c>
    </row>
    <row r="1880" spans="1:23" x14ac:dyDescent="0.3">
      <c r="A1880">
        <v>601879</v>
      </c>
      <c r="B1880">
        <v>69324</v>
      </c>
      <c r="C1880">
        <v>47</v>
      </c>
      <c r="D1880" t="s">
        <v>7</v>
      </c>
      <c r="E1880" t="s">
        <v>8</v>
      </c>
      <c r="F1880" t="s">
        <v>18</v>
      </c>
      <c r="G1880" t="s">
        <v>25</v>
      </c>
      <c r="H1880" s="1">
        <v>45001</v>
      </c>
      <c r="I1880" t="s">
        <v>33</v>
      </c>
      <c r="J1880">
        <v>75</v>
      </c>
      <c r="K1880">
        <v>13.9</v>
      </c>
      <c r="L1880">
        <v>454.5</v>
      </c>
      <c r="M1880">
        <v>110.85</v>
      </c>
      <c r="N1880" t="s">
        <v>50</v>
      </c>
      <c r="O1880">
        <v>5</v>
      </c>
      <c r="P1880" t="str" cm="1">
        <f t="array" ref="P1880">_xlfn.IFS(C1880&lt;25,"18-24", C1880&lt;=35,"25-35", C1880&lt;=50,"36-50",TRUE,"50+")</f>
        <v>36-50</v>
      </c>
      <c r="Q1880" t="str">
        <f t="shared" si="203"/>
        <v>repeat</v>
      </c>
      <c r="R1880" t="str">
        <f t="shared" si="204"/>
        <v>medium</v>
      </c>
      <c r="S1880" t="str">
        <f t="shared" si="205"/>
        <v>High</v>
      </c>
      <c r="T1880" t="str">
        <f t="shared" si="206"/>
        <v>Mar</v>
      </c>
      <c r="U1880">
        <f t="shared" si="207"/>
        <v>2023</v>
      </c>
      <c r="V1880" t="str">
        <f t="shared" si="208"/>
        <v>10-15</v>
      </c>
      <c r="W1880" t="str">
        <f t="shared" si="209"/>
        <v>Slow</v>
      </c>
    </row>
    <row r="1881" spans="1:23" x14ac:dyDescent="0.3">
      <c r="A1881">
        <v>601880</v>
      </c>
      <c r="B1881">
        <v>31320</v>
      </c>
      <c r="C1881">
        <v>28</v>
      </c>
      <c r="D1881" t="s">
        <v>4</v>
      </c>
      <c r="E1881" t="s">
        <v>13</v>
      </c>
      <c r="F1881" t="s">
        <v>26</v>
      </c>
      <c r="G1881" t="s">
        <v>27</v>
      </c>
      <c r="H1881" s="1">
        <v>45582</v>
      </c>
      <c r="I1881" t="s">
        <v>33</v>
      </c>
      <c r="J1881">
        <v>84</v>
      </c>
      <c r="K1881">
        <v>13.5</v>
      </c>
      <c r="L1881">
        <v>519.1</v>
      </c>
      <c r="M1881">
        <v>79.7</v>
      </c>
      <c r="N1881" t="s">
        <v>48</v>
      </c>
      <c r="O1881">
        <v>3</v>
      </c>
      <c r="P1881" t="str" cm="1">
        <f t="array" ref="P1881">_xlfn.IFS(C1881&lt;25,"18-24", C1881&lt;=35,"25-35", C1881&lt;=50,"36-50",TRUE,"50+")</f>
        <v>25-35</v>
      </c>
      <c r="Q1881" t="str">
        <f t="shared" si="203"/>
        <v>new</v>
      </c>
      <c r="R1881" t="str">
        <f t="shared" si="204"/>
        <v>high value</v>
      </c>
      <c r="S1881" t="str">
        <f t="shared" si="205"/>
        <v>medium</v>
      </c>
      <c r="T1881" t="str">
        <f t="shared" si="206"/>
        <v>Oct</v>
      </c>
      <c r="U1881">
        <f t="shared" si="207"/>
        <v>2024</v>
      </c>
      <c r="V1881" t="str">
        <f t="shared" si="208"/>
        <v>10-15</v>
      </c>
      <c r="W1881" t="str">
        <f t="shared" si="209"/>
        <v>Slow</v>
      </c>
    </row>
    <row r="1882" spans="1:23" x14ac:dyDescent="0.3">
      <c r="A1882">
        <v>601881</v>
      </c>
      <c r="B1882">
        <v>48080</v>
      </c>
      <c r="C1882">
        <v>64</v>
      </c>
      <c r="D1882" t="s">
        <v>7</v>
      </c>
      <c r="E1882" t="s">
        <v>8</v>
      </c>
      <c r="F1882" t="s">
        <v>24</v>
      </c>
      <c r="G1882" t="s">
        <v>25</v>
      </c>
      <c r="H1882" s="1">
        <v>45077</v>
      </c>
      <c r="I1882" t="s">
        <v>34</v>
      </c>
      <c r="J1882">
        <v>81</v>
      </c>
      <c r="K1882">
        <v>14.1</v>
      </c>
      <c r="L1882">
        <v>382.57</v>
      </c>
      <c r="M1882">
        <v>91.67</v>
      </c>
      <c r="N1882" t="s">
        <v>48</v>
      </c>
      <c r="O1882">
        <v>1</v>
      </c>
      <c r="P1882" t="str" cm="1">
        <f t="array" ref="P1882">_xlfn.IFS(C1882&lt;25,"18-24", C1882&lt;=35,"25-35", C1882&lt;=50,"36-50",TRUE,"50+")</f>
        <v>50+</v>
      </c>
      <c r="Q1882" t="str">
        <f t="shared" si="203"/>
        <v>new</v>
      </c>
      <c r="R1882" t="str">
        <f t="shared" si="204"/>
        <v>medium</v>
      </c>
      <c r="S1882" t="str">
        <f t="shared" si="205"/>
        <v>Low</v>
      </c>
      <c r="T1882" t="str">
        <f t="shared" si="206"/>
        <v>May</v>
      </c>
      <c r="U1882">
        <f t="shared" si="207"/>
        <v>2023</v>
      </c>
      <c r="V1882" t="str">
        <f t="shared" si="208"/>
        <v>10-15</v>
      </c>
      <c r="W1882" t="str">
        <f t="shared" si="209"/>
        <v>Slow</v>
      </c>
    </row>
    <row r="1883" spans="1:23" x14ac:dyDescent="0.3">
      <c r="A1883">
        <v>601882</v>
      </c>
      <c r="B1883">
        <v>84728</v>
      </c>
      <c r="C1883">
        <v>25</v>
      </c>
      <c r="D1883" t="s">
        <v>4</v>
      </c>
      <c r="E1883" t="s">
        <v>13</v>
      </c>
      <c r="F1883" t="s">
        <v>30</v>
      </c>
      <c r="G1883" t="s">
        <v>27</v>
      </c>
      <c r="H1883" s="1">
        <v>44578</v>
      </c>
      <c r="I1883" t="s">
        <v>33</v>
      </c>
      <c r="J1883">
        <v>56</v>
      </c>
      <c r="K1883">
        <v>2.2999999999999998</v>
      </c>
      <c r="L1883">
        <v>187.95</v>
      </c>
      <c r="M1883">
        <v>46.81</v>
      </c>
      <c r="N1883" t="s">
        <v>47</v>
      </c>
      <c r="O1883">
        <v>4</v>
      </c>
      <c r="P1883" t="str" cm="1">
        <f t="array" ref="P1883">_xlfn.IFS(C1883&lt;25,"18-24", C1883&lt;=35,"25-35", C1883&lt;=50,"36-50",TRUE,"50+")</f>
        <v>25-35</v>
      </c>
      <c r="Q1883" t="str">
        <f t="shared" si="203"/>
        <v>new</v>
      </c>
      <c r="R1883" t="str">
        <f t="shared" si="204"/>
        <v>low</v>
      </c>
      <c r="S1883" t="str">
        <f t="shared" si="205"/>
        <v>medium</v>
      </c>
      <c r="T1883" t="str">
        <f t="shared" si="206"/>
        <v>Jan</v>
      </c>
      <c r="U1883">
        <f t="shared" si="207"/>
        <v>2022</v>
      </c>
      <c r="V1883" t="str">
        <f t="shared" si="208"/>
        <v>0-5</v>
      </c>
      <c r="W1883" t="str">
        <f t="shared" si="209"/>
        <v>Slow</v>
      </c>
    </row>
    <row r="1884" spans="1:23" x14ac:dyDescent="0.3">
      <c r="A1884">
        <v>601883</v>
      </c>
      <c r="B1884">
        <v>80854</v>
      </c>
      <c r="C1884">
        <v>21</v>
      </c>
      <c r="D1884" t="s">
        <v>7</v>
      </c>
      <c r="E1884" t="s">
        <v>15</v>
      </c>
      <c r="F1884" t="s">
        <v>22</v>
      </c>
      <c r="G1884" t="s">
        <v>27</v>
      </c>
      <c r="H1884" s="1">
        <v>45411</v>
      </c>
      <c r="I1884" t="s">
        <v>34</v>
      </c>
      <c r="J1884">
        <v>23</v>
      </c>
      <c r="K1884">
        <v>13.4</v>
      </c>
      <c r="L1884">
        <v>1088.74</v>
      </c>
      <c r="M1884">
        <v>26.52</v>
      </c>
      <c r="N1884" t="s">
        <v>50</v>
      </c>
      <c r="O1884">
        <v>3</v>
      </c>
      <c r="P1884" t="str" cm="1">
        <f t="array" ref="P1884">_xlfn.IFS(C1884&lt;25,"18-24", C1884&lt;=35,"25-35", C1884&lt;=50,"36-50",TRUE,"50+")</f>
        <v>18-24</v>
      </c>
      <c r="Q1884" t="str">
        <f t="shared" si="203"/>
        <v>new</v>
      </c>
      <c r="R1884" t="str">
        <f t="shared" si="204"/>
        <v>high value</v>
      </c>
      <c r="S1884" t="str">
        <f t="shared" si="205"/>
        <v>medium</v>
      </c>
      <c r="T1884" t="str">
        <f t="shared" si="206"/>
        <v>Apr</v>
      </c>
      <c r="U1884">
        <f t="shared" si="207"/>
        <v>2024</v>
      </c>
      <c r="V1884" t="str">
        <f t="shared" si="208"/>
        <v>10-15</v>
      </c>
      <c r="W1884" t="str">
        <f t="shared" si="209"/>
        <v>Fast</v>
      </c>
    </row>
    <row r="1885" spans="1:23" x14ac:dyDescent="0.3">
      <c r="A1885">
        <v>601884</v>
      </c>
      <c r="B1885">
        <v>28793</v>
      </c>
      <c r="C1885">
        <v>48</v>
      </c>
      <c r="D1885" t="s">
        <v>7</v>
      </c>
      <c r="E1885" t="s">
        <v>16</v>
      </c>
      <c r="F1885" t="s">
        <v>30</v>
      </c>
      <c r="G1885" t="s">
        <v>31</v>
      </c>
      <c r="H1885" s="1">
        <v>45238</v>
      </c>
      <c r="I1885" t="s">
        <v>33</v>
      </c>
      <c r="J1885">
        <v>74</v>
      </c>
      <c r="K1885">
        <v>9.6999999999999993</v>
      </c>
      <c r="L1885">
        <v>1448.42</v>
      </c>
      <c r="M1885">
        <v>107.56</v>
      </c>
      <c r="N1885" t="s">
        <v>47</v>
      </c>
      <c r="O1885">
        <v>4</v>
      </c>
      <c r="P1885" t="str" cm="1">
        <f t="array" ref="P1885">_xlfn.IFS(C1885&lt;25,"18-24", C1885&lt;=35,"25-35", C1885&lt;=50,"36-50",TRUE,"50+")</f>
        <v>36-50</v>
      </c>
      <c r="Q1885" t="str">
        <f t="shared" si="203"/>
        <v>new</v>
      </c>
      <c r="R1885" t="str">
        <f t="shared" si="204"/>
        <v>high value</v>
      </c>
      <c r="S1885" t="str">
        <f t="shared" si="205"/>
        <v>medium</v>
      </c>
      <c r="T1885" t="str">
        <f t="shared" si="206"/>
        <v>Nov</v>
      </c>
      <c r="U1885">
        <f t="shared" si="207"/>
        <v>2023</v>
      </c>
      <c r="V1885" t="str">
        <f t="shared" si="208"/>
        <v>5-10</v>
      </c>
      <c r="W1885" t="str">
        <f t="shared" si="209"/>
        <v>Slow</v>
      </c>
    </row>
    <row r="1886" spans="1:23" x14ac:dyDescent="0.3">
      <c r="A1886">
        <v>601885</v>
      </c>
      <c r="B1886">
        <v>29506</v>
      </c>
      <c r="C1886">
        <v>35</v>
      </c>
      <c r="D1886" t="s">
        <v>7</v>
      </c>
      <c r="E1886" t="s">
        <v>5</v>
      </c>
      <c r="F1886" t="s">
        <v>22</v>
      </c>
      <c r="G1886" t="s">
        <v>21</v>
      </c>
      <c r="H1886" s="1">
        <v>44885</v>
      </c>
      <c r="I1886" t="s">
        <v>33</v>
      </c>
      <c r="J1886">
        <v>44</v>
      </c>
      <c r="K1886">
        <v>9.6</v>
      </c>
      <c r="L1886">
        <v>699.73</v>
      </c>
      <c r="M1886">
        <v>37.17</v>
      </c>
      <c r="N1886" t="s">
        <v>47</v>
      </c>
      <c r="O1886">
        <v>2</v>
      </c>
      <c r="P1886" t="str" cm="1">
        <f t="array" ref="P1886">_xlfn.IFS(C1886&lt;25,"18-24", C1886&lt;=35,"25-35", C1886&lt;=50,"36-50",TRUE,"50+")</f>
        <v>25-35</v>
      </c>
      <c r="Q1886" t="str">
        <f t="shared" si="203"/>
        <v>new</v>
      </c>
      <c r="R1886" t="str">
        <f t="shared" si="204"/>
        <v>high value</v>
      </c>
      <c r="S1886" t="str">
        <f t="shared" si="205"/>
        <v>Low</v>
      </c>
      <c r="T1886" t="str">
        <f t="shared" si="206"/>
        <v>Nov</v>
      </c>
      <c r="U1886">
        <f t="shared" si="207"/>
        <v>2022</v>
      </c>
      <c r="V1886" t="str">
        <f t="shared" si="208"/>
        <v>5-10</v>
      </c>
      <c r="W1886" t="str">
        <f t="shared" si="209"/>
        <v>Medium</v>
      </c>
    </row>
    <row r="1887" spans="1:23" x14ac:dyDescent="0.3">
      <c r="A1887">
        <v>601886</v>
      </c>
      <c r="B1887">
        <v>83466</v>
      </c>
      <c r="C1887">
        <v>33</v>
      </c>
      <c r="D1887" t="s">
        <v>4</v>
      </c>
      <c r="E1887" t="s">
        <v>5</v>
      </c>
      <c r="F1887" t="s">
        <v>26</v>
      </c>
      <c r="G1887" t="s">
        <v>21</v>
      </c>
      <c r="H1887" s="1">
        <v>45594</v>
      </c>
      <c r="I1887" t="s">
        <v>34</v>
      </c>
      <c r="J1887">
        <v>44</v>
      </c>
      <c r="K1887">
        <v>5.6</v>
      </c>
      <c r="L1887">
        <v>834.1</v>
      </c>
      <c r="M1887">
        <v>86.43</v>
      </c>
      <c r="N1887" t="s">
        <v>47</v>
      </c>
      <c r="O1887">
        <v>4</v>
      </c>
      <c r="P1887" t="str" cm="1">
        <f t="array" ref="P1887">_xlfn.IFS(C1887&lt;25,"18-24", C1887&lt;=35,"25-35", C1887&lt;=50,"36-50",TRUE,"50+")</f>
        <v>25-35</v>
      </c>
      <c r="Q1887" t="str">
        <f t="shared" si="203"/>
        <v>new</v>
      </c>
      <c r="R1887" t="str">
        <f t="shared" si="204"/>
        <v>high value</v>
      </c>
      <c r="S1887" t="str">
        <f t="shared" si="205"/>
        <v>medium</v>
      </c>
      <c r="T1887" t="str">
        <f t="shared" si="206"/>
        <v>Oct</v>
      </c>
      <c r="U1887">
        <f t="shared" si="207"/>
        <v>2024</v>
      </c>
      <c r="V1887" t="str">
        <f t="shared" si="208"/>
        <v>5-10</v>
      </c>
      <c r="W1887" t="str">
        <f t="shared" si="209"/>
        <v>Medium</v>
      </c>
    </row>
    <row r="1888" spans="1:23" x14ac:dyDescent="0.3">
      <c r="A1888">
        <v>601887</v>
      </c>
      <c r="B1888">
        <v>24924</v>
      </c>
      <c r="C1888">
        <v>37</v>
      </c>
      <c r="D1888" t="s">
        <v>4</v>
      </c>
      <c r="E1888" t="s">
        <v>16</v>
      </c>
      <c r="F1888" t="s">
        <v>22</v>
      </c>
      <c r="G1888" t="s">
        <v>31</v>
      </c>
      <c r="H1888" s="1">
        <v>45072</v>
      </c>
      <c r="I1888" t="s">
        <v>34</v>
      </c>
      <c r="J1888">
        <v>48</v>
      </c>
      <c r="K1888">
        <v>2.9</v>
      </c>
      <c r="L1888">
        <v>1206.72</v>
      </c>
      <c r="M1888">
        <v>92.79</v>
      </c>
      <c r="N1888" t="s">
        <v>49</v>
      </c>
      <c r="O1888">
        <v>1</v>
      </c>
      <c r="P1888" t="str" cm="1">
        <f t="array" ref="P1888">_xlfn.IFS(C1888&lt;25,"18-24", C1888&lt;=35,"25-35", C1888&lt;=50,"36-50",TRUE,"50+")</f>
        <v>36-50</v>
      </c>
      <c r="Q1888" t="str">
        <f t="shared" si="203"/>
        <v>new</v>
      </c>
      <c r="R1888" t="str">
        <f t="shared" si="204"/>
        <v>high value</v>
      </c>
      <c r="S1888" t="str">
        <f t="shared" si="205"/>
        <v>Low</v>
      </c>
      <c r="T1888" t="str">
        <f t="shared" si="206"/>
        <v>May</v>
      </c>
      <c r="U1888">
        <f t="shared" si="207"/>
        <v>2023</v>
      </c>
      <c r="V1888" t="str">
        <f t="shared" si="208"/>
        <v>0-5</v>
      </c>
      <c r="W1888" t="str">
        <f t="shared" si="209"/>
        <v>Slow</v>
      </c>
    </row>
    <row r="1889" spans="1:23" x14ac:dyDescent="0.3">
      <c r="A1889">
        <v>601888</v>
      </c>
      <c r="B1889">
        <v>45589</v>
      </c>
      <c r="C1889">
        <v>30</v>
      </c>
      <c r="D1889" t="s">
        <v>7</v>
      </c>
      <c r="E1889" t="s">
        <v>15</v>
      </c>
      <c r="F1889" t="s">
        <v>32</v>
      </c>
      <c r="G1889" t="s">
        <v>29</v>
      </c>
      <c r="H1889" s="1">
        <v>44887</v>
      </c>
      <c r="I1889" t="s">
        <v>33</v>
      </c>
      <c r="J1889">
        <v>39</v>
      </c>
      <c r="K1889">
        <v>5.9</v>
      </c>
      <c r="L1889">
        <v>1219.19</v>
      </c>
      <c r="M1889">
        <v>90.39</v>
      </c>
      <c r="N1889" t="s">
        <v>50</v>
      </c>
      <c r="O1889">
        <v>3</v>
      </c>
      <c r="P1889" t="str" cm="1">
        <f t="array" ref="P1889">_xlfn.IFS(C1889&lt;25,"18-24", C1889&lt;=35,"25-35", C1889&lt;=50,"36-50",TRUE,"50+")</f>
        <v>25-35</v>
      </c>
      <c r="Q1889" t="str">
        <f t="shared" si="203"/>
        <v>new</v>
      </c>
      <c r="R1889" t="str">
        <f t="shared" si="204"/>
        <v>high value</v>
      </c>
      <c r="S1889" t="str">
        <f t="shared" si="205"/>
        <v>medium</v>
      </c>
      <c r="T1889" t="str">
        <f t="shared" si="206"/>
        <v>Nov</v>
      </c>
      <c r="U1889">
        <f t="shared" si="207"/>
        <v>2022</v>
      </c>
      <c r="V1889" t="str">
        <f t="shared" si="208"/>
        <v>5-10</v>
      </c>
      <c r="W1889" t="str">
        <f t="shared" si="209"/>
        <v>Medium</v>
      </c>
    </row>
    <row r="1890" spans="1:23" x14ac:dyDescent="0.3">
      <c r="A1890">
        <v>601889</v>
      </c>
      <c r="B1890">
        <v>65844</v>
      </c>
      <c r="C1890">
        <v>58</v>
      </c>
      <c r="D1890" t="s">
        <v>4</v>
      </c>
      <c r="E1890" t="s">
        <v>13</v>
      </c>
      <c r="F1890" t="s">
        <v>24</v>
      </c>
      <c r="G1890" t="s">
        <v>25</v>
      </c>
      <c r="H1890" s="1">
        <v>44837</v>
      </c>
      <c r="I1890" t="s">
        <v>33</v>
      </c>
      <c r="J1890">
        <v>47</v>
      </c>
      <c r="K1890">
        <v>10.8</v>
      </c>
      <c r="L1890">
        <v>265.06</v>
      </c>
      <c r="M1890">
        <v>100.46</v>
      </c>
      <c r="N1890" t="s">
        <v>47</v>
      </c>
      <c r="O1890">
        <v>5</v>
      </c>
      <c r="P1890" t="str" cm="1">
        <f t="array" ref="P1890">_xlfn.IFS(C1890&lt;25,"18-24", C1890&lt;=35,"25-35", C1890&lt;=50,"36-50",TRUE,"50+")</f>
        <v>50+</v>
      </c>
      <c r="Q1890" t="str">
        <f t="shared" si="203"/>
        <v>new</v>
      </c>
      <c r="R1890" t="str">
        <f t="shared" si="204"/>
        <v>medium</v>
      </c>
      <c r="S1890" t="str">
        <f t="shared" si="205"/>
        <v>High</v>
      </c>
      <c r="T1890" t="str">
        <f t="shared" si="206"/>
        <v>Oct</v>
      </c>
      <c r="U1890">
        <f t="shared" si="207"/>
        <v>2022</v>
      </c>
      <c r="V1890" t="str">
        <f t="shared" si="208"/>
        <v>10-15</v>
      </c>
      <c r="W1890" t="str">
        <f t="shared" si="209"/>
        <v>Slow</v>
      </c>
    </row>
    <row r="1891" spans="1:23" x14ac:dyDescent="0.3">
      <c r="A1891">
        <v>601890</v>
      </c>
      <c r="B1891">
        <v>47768</v>
      </c>
      <c r="C1891">
        <v>19</v>
      </c>
      <c r="D1891" t="s">
        <v>4</v>
      </c>
      <c r="E1891" t="s">
        <v>15</v>
      </c>
      <c r="F1891" t="s">
        <v>24</v>
      </c>
      <c r="G1891" t="s">
        <v>27</v>
      </c>
      <c r="H1891" s="1">
        <v>44599</v>
      </c>
      <c r="I1891" t="s">
        <v>34</v>
      </c>
      <c r="J1891">
        <v>88</v>
      </c>
      <c r="K1891">
        <v>10.5</v>
      </c>
      <c r="L1891">
        <v>764.5</v>
      </c>
      <c r="M1891">
        <v>119.72</v>
      </c>
      <c r="N1891" t="s">
        <v>47</v>
      </c>
      <c r="O1891">
        <v>2</v>
      </c>
      <c r="P1891" t="str" cm="1">
        <f t="array" ref="P1891">_xlfn.IFS(C1891&lt;25,"18-24", C1891&lt;=35,"25-35", C1891&lt;=50,"36-50",TRUE,"50+")</f>
        <v>18-24</v>
      </c>
      <c r="Q1891" t="str">
        <f t="shared" si="203"/>
        <v>new</v>
      </c>
      <c r="R1891" t="str">
        <f t="shared" si="204"/>
        <v>high value</v>
      </c>
      <c r="S1891" t="str">
        <f t="shared" si="205"/>
        <v>Low</v>
      </c>
      <c r="T1891" t="str">
        <f t="shared" si="206"/>
        <v>Feb</v>
      </c>
      <c r="U1891">
        <f t="shared" si="207"/>
        <v>2022</v>
      </c>
      <c r="V1891" t="str">
        <f t="shared" si="208"/>
        <v>10-15</v>
      </c>
      <c r="W1891" t="str">
        <f t="shared" si="209"/>
        <v>Slow</v>
      </c>
    </row>
    <row r="1892" spans="1:23" x14ac:dyDescent="0.3">
      <c r="A1892">
        <v>601891</v>
      </c>
      <c r="B1892">
        <v>54948</v>
      </c>
      <c r="C1892">
        <v>56</v>
      </c>
      <c r="D1892" t="s">
        <v>4</v>
      </c>
      <c r="E1892" t="s">
        <v>16</v>
      </c>
      <c r="F1892" t="s">
        <v>26</v>
      </c>
      <c r="G1892" t="s">
        <v>23</v>
      </c>
      <c r="H1892" s="1">
        <v>45256</v>
      </c>
      <c r="I1892" t="s">
        <v>33</v>
      </c>
      <c r="J1892">
        <v>28</v>
      </c>
      <c r="K1892">
        <v>1.8</v>
      </c>
      <c r="L1892">
        <v>710.98</v>
      </c>
      <c r="M1892">
        <v>48.4</v>
      </c>
      <c r="N1892" t="s">
        <v>49</v>
      </c>
      <c r="O1892">
        <v>4</v>
      </c>
      <c r="P1892" t="str" cm="1">
        <f t="array" ref="P1892">_xlfn.IFS(C1892&lt;25,"18-24", C1892&lt;=35,"25-35", C1892&lt;=50,"36-50",TRUE,"50+")</f>
        <v>50+</v>
      </c>
      <c r="Q1892" t="str">
        <f t="shared" si="203"/>
        <v>new</v>
      </c>
      <c r="R1892" t="str">
        <f t="shared" si="204"/>
        <v>high value</v>
      </c>
      <c r="S1892" t="str">
        <f t="shared" si="205"/>
        <v>medium</v>
      </c>
      <c r="T1892" t="str">
        <f t="shared" si="206"/>
        <v>Nov</v>
      </c>
      <c r="U1892">
        <f t="shared" si="207"/>
        <v>2023</v>
      </c>
      <c r="V1892" t="str">
        <f t="shared" si="208"/>
        <v>0-5</v>
      </c>
      <c r="W1892" t="str">
        <f t="shared" si="209"/>
        <v>Fast</v>
      </c>
    </row>
    <row r="1893" spans="1:23" x14ac:dyDescent="0.3">
      <c r="A1893">
        <v>601892</v>
      </c>
      <c r="B1893">
        <v>25731</v>
      </c>
      <c r="C1893">
        <v>48</v>
      </c>
      <c r="D1893" t="s">
        <v>4</v>
      </c>
      <c r="E1893" t="s">
        <v>5</v>
      </c>
      <c r="F1893" t="s">
        <v>28</v>
      </c>
      <c r="G1893" t="s">
        <v>23</v>
      </c>
      <c r="H1893" s="1">
        <v>44686</v>
      </c>
      <c r="I1893" t="s">
        <v>33</v>
      </c>
      <c r="J1893">
        <v>47</v>
      </c>
      <c r="K1893">
        <v>1.8</v>
      </c>
      <c r="L1893">
        <v>793.57</v>
      </c>
      <c r="M1893">
        <v>117.15</v>
      </c>
      <c r="N1893" t="s">
        <v>49</v>
      </c>
      <c r="O1893">
        <v>3</v>
      </c>
      <c r="P1893" t="str" cm="1">
        <f t="array" ref="P1893">_xlfn.IFS(C1893&lt;25,"18-24", C1893&lt;=35,"25-35", C1893&lt;=50,"36-50",TRUE,"50+")</f>
        <v>36-50</v>
      </c>
      <c r="Q1893" t="str">
        <f t="shared" si="203"/>
        <v>new</v>
      </c>
      <c r="R1893" t="str">
        <f t="shared" si="204"/>
        <v>high value</v>
      </c>
      <c r="S1893" t="str">
        <f t="shared" si="205"/>
        <v>medium</v>
      </c>
      <c r="T1893" t="str">
        <f t="shared" si="206"/>
        <v>May</v>
      </c>
      <c r="U1893">
        <f t="shared" si="207"/>
        <v>2022</v>
      </c>
      <c r="V1893" t="str">
        <f t="shared" si="208"/>
        <v>0-5</v>
      </c>
      <c r="W1893" t="str">
        <f t="shared" si="209"/>
        <v>Slow</v>
      </c>
    </row>
    <row r="1894" spans="1:23" x14ac:dyDescent="0.3">
      <c r="A1894">
        <v>601893</v>
      </c>
      <c r="B1894">
        <v>25151</v>
      </c>
      <c r="C1894">
        <v>38</v>
      </c>
      <c r="D1894" t="s">
        <v>7</v>
      </c>
      <c r="E1894" t="s">
        <v>5</v>
      </c>
      <c r="F1894" t="s">
        <v>26</v>
      </c>
      <c r="G1894" t="s">
        <v>23</v>
      </c>
      <c r="H1894" s="1">
        <v>45453</v>
      </c>
      <c r="I1894" t="s">
        <v>34</v>
      </c>
      <c r="J1894">
        <v>69</v>
      </c>
      <c r="K1894">
        <v>12.2</v>
      </c>
      <c r="L1894">
        <v>1056.71</v>
      </c>
      <c r="M1894">
        <v>93.55</v>
      </c>
      <c r="N1894" t="s">
        <v>47</v>
      </c>
      <c r="O1894">
        <v>1</v>
      </c>
      <c r="P1894" t="str" cm="1">
        <f t="array" ref="P1894">_xlfn.IFS(C1894&lt;25,"18-24", C1894&lt;=35,"25-35", C1894&lt;=50,"36-50",TRUE,"50+")</f>
        <v>36-50</v>
      </c>
      <c r="Q1894" t="str">
        <f t="shared" si="203"/>
        <v>new</v>
      </c>
      <c r="R1894" t="str">
        <f t="shared" si="204"/>
        <v>high value</v>
      </c>
      <c r="S1894" t="str">
        <f t="shared" si="205"/>
        <v>Low</v>
      </c>
      <c r="T1894" t="str">
        <f t="shared" si="206"/>
        <v>Jun</v>
      </c>
      <c r="U1894">
        <f t="shared" si="207"/>
        <v>2024</v>
      </c>
      <c r="V1894" t="str">
        <f t="shared" si="208"/>
        <v>10-15</v>
      </c>
      <c r="W1894" t="str">
        <f t="shared" si="209"/>
        <v>Slow</v>
      </c>
    </row>
    <row r="1895" spans="1:23" x14ac:dyDescent="0.3">
      <c r="A1895">
        <v>601894</v>
      </c>
      <c r="B1895">
        <v>84686</v>
      </c>
      <c r="C1895">
        <v>28</v>
      </c>
      <c r="D1895" t="s">
        <v>4</v>
      </c>
      <c r="E1895" t="s">
        <v>11</v>
      </c>
      <c r="F1895" t="s">
        <v>19</v>
      </c>
      <c r="G1895" t="s">
        <v>29</v>
      </c>
      <c r="H1895" s="1">
        <v>45163</v>
      </c>
      <c r="I1895" t="s">
        <v>33</v>
      </c>
      <c r="J1895">
        <v>31</v>
      </c>
      <c r="K1895">
        <v>11.4</v>
      </c>
      <c r="L1895">
        <v>447.28</v>
      </c>
      <c r="M1895">
        <v>100.77</v>
      </c>
      <c r="N1895" t="s">
        <v>48</v>
      </c>
      <c r="O1895">
        <v>2</v>
      </c>
      <c r="P1895" t="str" cm="1">
        <f t="array" ref="P1895">_xlfn.IFS(C1895&lt;25,"18-24", C1895&lt;=35,"25-35", C1895&lt;=50,"36-50",TRUE,"50+")</f>
        <v>25-35</v>
      </c>
      <c r="Q1895" t="str">
        <f t="shared" si="203"/>
        <v>new</v>
      </c>
      <c r="R1895" t="str">
        <f t="shared" si="204"/>
        <v>medium</v>
      </c>
      <c r="S1895" t="str">
        <f t="shared" si="205"/>
        <v>Low</v>
      </c>
      <c r="T1895" t="str">
        <f t="shared" si="206"/>
        <v>Aug</v>
      </c>
      <c r="U1895">
        <f t="shared" si="207"/>
        <v>2023</v>
      </c>
      <c r="V1895" t="str">
        <f t="shared" si="208"/>
        <v>10-15</v>
      </c>
      <c r="W1895" t="str">
        <f t="shared" si="209"/>
        <v>Medium</v>
      </c>
    </row>
    <row r="1896" spans="1:23" x14ac:dyDescent="0.3">
      <c r="A1896">
        <v>601895</v>
      </c>
      <c r="B1896">
        <v>25057</v>
      </c>
      <c r="C1896">
        <v>47</v>
      </c>
      <c r="D1896" t="s">
        <v>7</v>
      </c>
      <c r="E1896" t="s">
        <v>16</v>
      </c>
      <c r="F1896" t="s">
        <v>32</v>
      </c>
      <c r="G1896" t="s">
        <v>23</v>
      </c>
      <c r="H1896" s="1">
        <v>45177</v>
      </c>
      <c r="I1896" t="s">
        <v>33</v>
      </c>
      <c r="J1896">
        <v>47</v>
      </c>
      <c r="K1896">
        <v>8.1999999999999993</v>
      </c>
      <c r="L1896">
        <v>913.55</v>
      </c>
      <c r="M1896">
        <v>75.36</v>
      </c>
      <c r="N1896" t="s">
        <v>49</v>
      </c>
      <c r="O1896">
        <v>3</v>
      </c>
      <c r="P1896" t="str" cm="1">
        <f t="array" ref="P1896">_xlfn.IFS(C1896&lt;25,"18-24", C1896&lt;=35,"25-35", C1896&lt;=50,"36-50",TRUE,"50+")</f>
        <v>36-50</v>
      </c>
      <c r="Q1896" t="str">
        <f t="shared" si="203"/>
        <v>new</v>
      </c>
      <c r="R1896" t="str">
        <f t="shared" si="204"/>
        <v>high value</v>
      </c>
      <c r="S1896" t="str">
        <f t="shared" si="205"/>
        <v>medium</v>
      </c>
      <c r="T1896" t="str">
        <f t="shared" si="206"/>
        <v>Sep</v>
      </c>
      <c r="U1896">
        <f t="shared" si="207"/>
        <v>2023</v>
      </c>
      <c r="V1896" t="str">
        <f t="shared" si="208"/>
        <v>5-10</v>
      </c>
      <c r="W1896" t="str">
        <f t="shared" si="209"/>
        <v>Slow</v>
      </c>
    </row>
    <row r="1897" spans="1:23" x14ac:dyDescent="0.3">
      <c r="A1897">
        <v>601896</v>
      </c>
      <c r="B1897">
        <v>16064</v>
      </c>
      <c r="C1897">
        <v>44</v>
      </c>
      <c r="D1897" t="s">
        <v>4</v>
      </c>
      <c r="E1897" t="s">
        <v>11</v>
      </c>
      <c r="F1897" t="s">
        <v>19</v>
      </c>
      <c r="G1897" t="s">
        <v>31</v>
      </c>
      <c r="H1897" s="1">
        <v>45572</v>
      </c>
      <c r="I1897" t="s">
        <v>34</v>
      </c>
      <c r="J1897">
        <v>33</v>
      </c>
      <c r="K1897">
        <v>9.9</v>
      </c>
      <c r="L1897">
        <v>1069.31</v>
      </c>
      <c r="M1897">
        <v>52.09</v>
      </c>
      <c r="N1897" t="s">
        <v>47</v>
      </c>
      <c r="O1897">
        <v>2</v>
      </c>
      <c r="P1897" t="str" cm="1">
        <f t="array" ref="P1897">_xlfn.IFS(C1897&lt;25,"18-24", C1897&lt;=35,"25-35", C1897&lt;=50,"36-50",TRUE,"50+")</f>
        <v>36-50</v>
      </c>
      <c r="Q1897" t="str">
        <f t="shared" si="203"/>
        <v>new</v>
      </c>
      <c r="R1897" t="str">
        <f t="shared" si="204"/>
        <v>high value</v>
      </c>
      <c r="S1897" t="str">
        <f t="shared" si="205"/>
        <v>Low</v>
      </c>
      <c r="T1897" t="str">
        <f t="shared" si="206"/>
        <v>Oct</v>
      </c>
      <c r="U1897">
        <f t="shared" si="207"/>
        <v>2024</v>
      </c>
      <c r="V1897" t="str">
        <f t="shared" si="208"/>
        <v>5-10</v>
      </c>
      <c r="W1897" t="str">
        <f t="shared" si="209"/>
        <v>Medium</v>
      </c>
    </row>
    <row r="1898" spans="1:23" x14ac:dyDescent="0.3">
      <c r="A1898">
        <v>601897</v>
      </c>
      <c r="B1898">
        <v>57001</v>
      </c>
      <c r="C1898">
        <v>47</v>
      </c>
      <c r="D1898" t="s">
        <v>4</v>
      </c>
      <c r="E1898" t="s">
        <v>15</v>
      </c>
      <c r="F1898" t="s">
        <v>32</v>
      </c>
      <c r="G1898" t="s">
        <v>25</v>
      </c>
      <c r="H1898" s="1">
        <v>44644</v>
      </c>
      <c r="I1898" t="s">
        <v>33</v>
      </c>
      <c r="J1898">
        <v>44</v>
      </c>
      <c r="K1898">
        <v>6.7</v>
      </c>
      <c r="L1898">
        <v>1016.58</v>
      </c>
      <c r="M1898">
        <v>75.2</v>
      </c>
      <c r="N1898" t="s">
        <v>50</v>
      </c>
      <c r="O1898">
        <v>2</v>
      </c>
      <c r="P1898" t="str" cm="1">
        <f t="array" ref="P1898">_xlfn.IFS(C1898&lt;25,"18-24", C1898&lt;=35,"25-35", C1898&lt;=50,"36-50",TRUE,"50+")</f>
        <v>36-50</v>
      </c>
      <c r="Q1898" t="str">
        <f t="shared" si="203"/>
        <v>new</v>
      </c>
      <c r="R1898" t="str">
        <f t="shared" si="204"/>
        <v>high value</v>
      </c>
      <c r="S1898" t="str">
        <f t="shared" si="205"/>
        <v>Low</v>
      </c>
      <c r="T1898" t="str">
        <f t="shared" si="206"/>
        <v>Mar</v>
      </c>
      <c r="U1898">
        <f t="shared" si="207"/>
        <v>2022</v>
      </c>
      <c r="V1898" t="str">
        <f t="shared" si="208"/>
        <v>5-10</v>
      </c>
      <c r="W1898" t="str">
        <f t="shared" si="209"/>
        <v>Medium</v>
      </c>
    </row>
    <row r="1899" spans="1:23" x14ac:dyDescent="0.3">
      <c r="A1899">
        <v>601898</v>
      </c>
      <c r="B1899">
        <v>53710</v>
      </c>
      <c r="C1899">
        <v>46</v>
      </c>
      <c r="D1899" t="s">
        <v>7</v>
      </c>
      <c r="E1899" t="s">
        <v>16</v>
      </c>
      <c r="F1899" t="s">
        <v>22</v>
      </c>
      <c r="G1899" t="s">
        <v>29</v>
      </c>
      <c r="H1899" s="1">
        <v>44822</v>
      </c>
      <c r="I1899" t="s">
        <v>33</v>
      </c>
      <c r="J1899">
        <v>70</v>
      </c>
      <c r="K1899">
        <v>2.4</v>
      </c>
      <c r="L1899">
        <v>1261.5</v>
      </c>
      <c r="M1899">
        <v>104.22</v>
      </c>
      <c r="N1899" t="s">
        <v>49</v>
      </c>
      <c r="O1899">
        <v>2</v>
      </c>
      <c r="P1899" t="str" cm="1">
        <f t="array" ref="P1899">_xlfn.IFS(C1899&lt;25,"18-24", C1899&lt;=35,"25-35", C1899&lt;=50,"36-50",TRUE,"50+")</f>
        <v>36-50</v>
      </c>
      <c r="Q1899" t="str">
        <f t="shared" si="203"/>
        <v>new</v>
      </c>
      <c r="R1899" t="str">
        <f t="shared" si="204"/>
        <v>high value</v>
      </c>
      <c r="S1899" t="str">
        <f t="shared" si="205"/>
        <v>Low</v>
      </c>
      <c r="T1899" t="str">
        <f t="shared" si="206"/>
        <v>Sep</v>
      </c>
      <c r="U1899">
        <f t="shared" si="207"/>
        <v>2022</v>
      </c>
      <c r="V1899" t="str">
        <f t="shared" si="208"/>
        <v>0-5</v>
      </c>
      <c r="W1899" t="str">
        <f t="shared" si="209"/>
        <v>Slow</v>
      </c>
    </row>
    <row r="1900" spans="1:23" x14ac:dyDescent="0.3">
      <c r="A1900">
        <v>601899</v>
      </c>
      <c r="B1900">
        <v>16618</v>
      </c>
      <c r="C1900">
        <v>37</v>
      </c>
      <c r="D1900" t="s">
        <v>7</v>
      </c>
      <c r="E1900" t="s">
        <v>5</v>
      </c>
      <c r="F1900" t="s">
        <v>26</v>
      </c>
      <c r="G1900" t="s">
        <v>25</v>
      </c>
      <c r="H1900" s="1">
        <v>45596</v>
      </c>
      <c r="I1900" t="s">
        <v>33</v>
      </c>
      <c r="J1900">
        <v>32</v>
      </c>
      <c r="K1900">
        <v>5.2</v>
      </c>
      <c r="L1900">
        <v>660.69</v>
      </c>
      <c r="M1900">
        <v>91.23</v>
      </c>
      <c r="N1900" t="s">
        <v>50</v>
      </c>
      <c r="O1900">
        <v>5</v>
      </c>
      <c r="P1900" t="str" cm="1">
        <f t="array" ref="P1900">_xlfn.IFS(C1900&lt;25,"18-24", C1900&lt;=35,"25-35", C1900&lt;=50,"36-50",TRUE,"50+")</f>
        <v>36-50</v>
      </c>
      <c r="Q1900" t="str">
        <f t="shared" si="203"/>
        <v>new</v>
      </c>
      <c r="R1900" t="str">
        <f t="shared" si="204"/>
        <v>high value</v>
      </c>
      <c r="S1900" t="str">
        <f t="shared" si="205"/>
        <v>High</v>
      </c>
      <c r="T1900" t="str">
        <f t="shared" si="206"/>
        <v>Oct</v>
      </c>
      <c r="U1900">
        <f t="shared" si="207"/>
        <v>2024</v>
      </c>
      <c r="V1900" t="str">
        <f t="shared" si="208"/>
        <v>5-10</v>
      </c>
      <c r="W1900" t="str">
        <f t="shared" si="209"/>
        <v>Medium</v>
      </c>
    </row>
    <row r="1901" spans="1:23" x14ac:dyDescent="0.3">
      <c r="A1901">
        <v>601900</v>
      </c>
      <c r="B1901">
        <v>26968</v>
      </c>
      <c r="C1901">
        <v>24</v>
      </c>
      <c r="D1901" t="s">
        <v>4</v>
      </c>
      <c r="E1901" t="s">
        <v>13</v>
      </c>
      <c r="F1901" t="s">
        <v>19</v>
      </c>
      <c r="G1901" t="s">
        <v>21</v>
      </c>
      <c r="H1901" s="1">
        <v>44692</v>
      </c>
      <c r="I1901" t="s">
        <v>34</v>
      </c>
      <c r="J1901">
        <v>42</v>
      </c>
      <c r="K1901">
        <v>4.5</v>
      </c>
      <c r="L1901">
        <v>480.09</v>
      </c>
      <c r="M1901">
        <v>31.94</v>
      </c>
      <c r="N1901" t="s">
        <v>50</v>
      </c>
      <c r="O1901">
        <v>5</v>
      </c>
      <c r="P1901" t="str" cm="1">
        <f t="array" ref="P1901">_xlfn.IFS(C1901&lt;25,"18-24", C1901&lt;=35,"25-35", C1901&lt;=50,"36-50",TRUE,"50+")</f>
        <v>18-24</v>
      </c>
      <c r="Q1901" t="str">
        <f t="shared" si="203"/>
        <v>new</v>
      </c>
      <c r="R1901" t="str">
        <f t="shared" si="204"/>
        <v>medium</v>
      </c>
      <c r="S1901" t="str">
        <f t="shared" si="205"/>
        <v>High</v>
      </c>
      <c r="T1901" t="str">
        <f t="shared" si="206"/>
        <v>May</v>
      </c>
      <c r="U1901">
        <f t="shared" si="207"/>
        <v>2022</v>
      </c>
      <c r="V1901" t="str">
        <f t="shared" si="208"/>
        <v>0-5</v>
      </c>
      <c r="W1901" t="str">
        <f t="shared" si="209"/>
        <v>Medium</v>
      </c>
    </row>
    <row r="1902" spans="1:23" x14ac:dyDescent="0.3">
      <c r="A1902">
        <v>601901</v>
      </c>
      <c r="B1902">
        <v>29853</v>
      </c>
      <c r="C1902">
        <v>48</v>
      </c>
      <c r="D1902" t="s">
        <v>4</v>
      </c>
      <c r="E1902" t="s">
        <v>8</v>
      </c>
      <c r="F1902" t="s">
        <v>22</v>
      </c>
      <c r="G1902" t="s">
        <v>25</v>
      </c>
      <c r="H1902" s="1">
        <v>45170</v>
      </c>
      <c r="I1902" t="s">
        <v>33</v>
      </c>
      <c r="J1902">
        <v>81</v>
      </c>
      <c r="K1902">
        <v>10.199999999999999</v>
      </c>
      <c r="L1902">
        <v>841.69</v>
      </c>
      <c r="M1902">
        <v>32.619999999999997</v>
      </c>
      <c r="N1902" t="s">
        <v>47</v>
      </c>
      <c r="O1902">
        <v>3</v>
      </c>
      <c r="P1902" t="str" cm="1">
        <f t="array" ref="P1902">_xlfn.IFS(C1902&lt;25,"18-24", C1902&lt;=35,"25-35", C1902&lt;=50,"36-50",TRUE,"50+")</f>
        <v>36-50</v>
      </c>
      <c r="Q1902" t="str">
        <f t="shared" si="203"/>
        <v>new</v>
      </c>
      <c r="R1902" t="str">
        <f t="shared" si="204"/>
        <v>high value</v>
      </c>
      <c r="S1902" t="str">
        <f t="shared" si="205"/>
        <v>medium</v>
      </c>
      <c r="T1902" t="str">
        <f t="shared" si="206"/>
        <v>Sep</v>
      </c>
      <c r="U1902">
        <f t="shared" si="207"/>
        <v>2023</v>
      </c>
      <c r="V1902" t="str">
        <f t="shared" si="208"/>
        <v>10-15</v>
      </c>
      <c r="W1902" t="str">
        <f t="shared" si="209"/>
        <v>Slow</v>
      </c>
    </row>
    <row r="1903" spans="1:23" x14ac:dyDescent="0.3">
      <c r="A1903">
        <v>601902</v>
      </c>
      <c r="B1903">
        <v>52012</v>
      </c>
      <c r="C1903">
        <v>60</v>
      </c>
      <c r="D1903" t="s">
        <v>7</v>
      </c>
      <c r="E1903" t="s">
        <v>15</v>
      </c>
      <c r="F1903" t="s">
        <v>24</v>
      </c>
      <c r="G1903" t="s">
        <v>29</v>
      </c>
      <c r="H1903" s="1">
        <v>44651</v>
      </c>
      <c r="I1903" t="s">
        <v>33</v>
      </c>
      <c r="J1903">
        <v>57</v>
      </c>
      <c r="K1903">
        <v>13.6</v>
      </c>
      <c r="L1903">
        <v>222.16</v>
      </c>
      <c r="M1903">
        <v>92.36</v>
      </c>
      <c r="N1903" t="s">
        <v>48</v>
      </c>
      <c r="O1903">
        <v>4</v>
      </c>
      <c r="P1903" t="str" cm="1">
        <f t="array" ref="P1903">_xlfn.IFS(C1903&lt;25,"18-24", C1903&lt;=35,"25-35", C1903&lt;=50,"36-50",TRUE,"50+")</f>
        <v>50+</v>
      </c>
      <c r="Q1903" t="str">
        <f t="shared" si="203"/>
        <v>new</v>
      </c>
      <c r="R1903" t="str">
        <f t="shared" si="204"/>
        <v>low</v>
      </c>
      <c r="S1903" t="str">
        <f t="shared" si="205"/>
        <v>medium</v>
      </c>
      <c r="T1903" t="str">
        <f t="shared" si="206"/>
        <v>Mar</v>
      </c>
      <c r="U1903">
        <f t="shared" si="207"/>
        <v>2022</v>
      </c>
      <c r="V1903" t="str">
        <f t="shared" si="208"/>
        <v>10-15</v>
      </c>
      <c r="W1903" t="str">
        <f t="shared" si="209"/>
        <v>Slow</v>
      </c>
    </row>
    <row r="1904" spans="1:23" x14ac:dyDescent="0.3">
      <c r="A1904">
        <v>601903</v>
      </c>
      <c r="B1904">
        <v>75170</v>
      </c>
      <c r="C1904">
        <v>35</v>
      </c>
      <c r="D1904" t="s">
        <v>4</v>
      </c>
      <c r="E1904" t="s">
        <v>5</v>
      </c>
      <c r="F1904" t="s">
        <v>32</v>
      </c>
      <c r="G1904" t="s">
        <v>21</v>
      </c>
      <c r="H1904" s="1">
        <v>45249</v>
      </c>
      <c r="I1904" t="s">
        <v>33</v>
      </c>
      <c r="J1904">
        <v>40</v>
      </c>
      <c r="K1904">
        <v>9.5</v>
      </c>
      <c r="L1904">
        <v>151.83000000000001</v>
      </c>
      <c r="M1904">
        <v>78.58</v>
      </c>
      <c r="N1904" t="s">
        <v>48</v>
      </c>
      <c r="O1904">
        <v>2</v>
      </c>
      <c r="P1904" t="str" cm="1">
        <f t="array" ref="P1904">_xlfn.IFS(C1904&lt;25,"18-24", C1904&lt;=35,"25-35", C1904&lt;=50,"36-50",TRUE,"50+")</f>
        <v>25-35</v>
      </c>
      <c r="Q1904" t="str">
        <f t="shared" si="203"/>
        <v>new</v>
      </c>
      <c r="R1904" t="str">
        <f t="shared" si="204"/>
        <v>low</v>
      </c>
      <c r="S1904" t="str">
        <f t="shared" si="205"/>
        <v>Low</v>
      </c>
      <c r="T1904" t="str">
        <f t="shared" si="206"/>
        <v>Nov</v>
      </c>
      <c r="U1904">
        <f t="shared" si="207"/>
        <v>2023</v>
      </c>
      <c r="V1904" t="str">
        <f t="shared" si="208"/>
        <v>5-10</v>
      </c>
      <c r="W1904" t="str">
        <f t="shared" si="209"/>
        <v>Medium</v>
      </c>
    </row>
    <row r="1905" spans="1:23" x14ac:dyDescent="0.3">
      <c r="A1905">
        <v>601904</v>
      </c>
      <c r="B1905">
        <v>32721</v>
      </c>
      <c r="C1905">
        <v>25</v>
      </c>
      <c r="D1905" t="s">
        <v>4</v>
      </c>
      <c r="E1905" t="s">
        <v>8</v>
      </c>
      <c r="F1905" t="s">
        <v>26</v>
      </c>
      <c r="G1905" t="s">
        <v>29</v>
      </c>
      <c r="H1905" s="1">
        <v>45124</v>
      </c>
      <c r="I1905" t="s">
        <v>34</v>
      </c>
      <c r="J1905">
        <v>80</v>
      </c>
      <c r="K1905">
        <v>10.4</v>
      </c>
      <c r="L1905">
        <v>483.4</v>
      </c>
      <c r="M1905">
        <v>83.45</v>
      </c>
      <c r="N1905" t="s">
        <v>50</v>
      </c>
      <c r="O1905">
        <v>2</v>
      </c>
      <c r="P1905" t="str" cm="1">
        <f t="array" ref="P1905">_xlfn.IFS(C1905&lt;25,"18-24", C1905&lt;=35,"25-35", C1905&lt;=50,"36-50",TRUE,"50+")</f>
        <v>25-35</v>
      </c>
      <c r="Q1905" t="str">
        <f t="shared" si="203"/>
        <v>new</v>
      </c>
      <c r="R1905" t="str">
        <f t="shared" si="204"/>
        <v>medium</v>
      </c>
      <c r="S1905" t="str">
        <f t="shared" si="205"/>
        <v>Low</v>
      </c>
      <c r="T1905" t="str">
        <f t="shared" si="206"/>
        <v>Jul</v>
      </c>
      <c r="U1905">
        <f t="shared" si="207"/>
        <v>2023</v>
      </c>
      <c r="V1905" t="str">
        <f t="shared" si="208"/>
        <v>10-15</v>
      </c>
      <c r="W1905" t="str">
        <f t="shared" si="209"/>
        <v>Slow</v>
      </c>
    </row>
    <row r="1906" spans="1:23" x14ac:dyDescent="0.3">
      <c r="A1906">
        <v>601905</v>
      </c>
      <c r="B1906">
        <v>55554</v>
      </c>
      <c r="C1906">
        <v>63</v>
      </c>
      <c r="D1906" t="s">
        <v>7</v>
      </c>
      <c r="E1906" t="s">
        <v>8</v>
      </c>
      <c r="F1906" t="s">
        <v>24</v>
      </c>
      <c r="G1906" t="s">
        <v>29</v>
      </c>
      <c r="H1906" s="1">
        <v>44667</v>
      </c>
      <c r="I1906" t="s">
        <v>33</v>
      </c>
      <c r="J1906">
        <v>40</v>
      </c>
      <c r="K1906">
        <v>11.8</v>
      </c>
      <c r="L1906">
        <v>763.87</v>
      </c>
      <c r="M1906">
        <v>26.67</v>
      </c>
      <c r="N1906" t="s">
        <v>48</v>
      </c>
      <c r="O1906">
        <v>5</v>
      </c>
      <c r="P1906" t="str" cm="1">
        <f t="array" ref="P1906">_xlfn.IFS(C1906&lt;25,"18-24", C1906&lt;=35,"25-35", C1906&lt;=50,"36-50",TRUE,"50+")</f>
        <v>50+</v>
      </c>
      <c r="Q1906" t="str">
        <f t="shared" si="203"/>
        <v>new</v>
      </c>
      <c r="R1906" t="str">
        <f t="shared" si="204"/>
        <v>high value</v>
      </c>
      <c r="S1906" t="str">
        <f t="shared" si="205"/>
        <v>High</v>
      </c>
      <c r="T1906" t="str">
        <f t="shared" si="206"/>
        <v>Apr</v>
      </c>
      <c r="U1906">
        <f t="shared" si="207"/>
        <v>2022</v>
      </c>
      <c r="V1906" t="str">
        <f t="shared" si="208"/>
        <v>10-15</v>
      </c>
      <c r="W1906" t="str">
        <f t="shared" si="209"/>
        <v>Medium</v>
      </c>
    </row>
    <row r="1907" spans="1:23" x14ac:dyDescent="0.3">
      <c r="A1907">
        <v>601906</v>
      </c>
      <c r="B1907">
        <v>63830</v>
      </c>
      <c r="C1907">
        <v>59</v>
      </c>
      <c r="D1907" t="s">
        <v>4</v>
      </c>
      <c r="E1907" t="s">
        <v>11</v>
      </c>
      <c r="F1907" t="s">
        <v>19</v>
      </c>
      <c r="G1907" t="s">
        <v>21</v>
      </c>
      <c r="H1907" s="1">
        <v>45584</v>
      </c>
      <c r="I1907" t="s">
        <v>33</v>
      </c>
      <c r="J1907">
        <v>67</v>
      </c>
      <c r="K1907">
        <v>7.4</v>
      </c>
      <c r="L1907">
        <v>805.35</v>
      </c>
      <c r="M1907">
        <v>119.86</v>
      </c>
      <c r="N1907" t="s">
        <v>48</v>
      </c>
      <c r="O1907">
        <v>3</v>
      </c>
      <c r="P1907" t="str" cm="1">
        <f t="array" ref="P1907">_xlfn.IFS(C1907&lt;25,"18-24", C1907&lt;=35,"25-35", C1907&lt;=50,"36-50",TRUE,"50+")</f>
        <v>50+</v>
      </c>
      <c r="Q1907" t="str">
        <f t="shared" si="203"/>
        <v>new</v>
      </c>
      <c r="R1907" t="str">
        <f t="shared" si="204"/>
        <v>high value</v>
      </c>
      <c r="S1907" t="str">
        <f t="shared" si="205"/>
        <v>medium</v>
      </c>
      <c r="T1907" t="str">
        <f t="shared" si="206"/>
        <v>Oct</v>
      </c>
      <c r="U1907">
        <f t="shared" si="207"/>
        <v>2024</v>
      </c>
      <c r="V1907" t="str">
        <f t="shared" si="208"/>
        <v>5-10</v>
      </c>
      <c r="W1907" t="str">
        <f t="shared" si="209"/>
        <v>Slow</v>
      </c>
    </row>
    <row r="1908" spans="1:23" x14ac:dyDescent="0.3">
      <c r="A1908">
        <v>601907</v>
      </c>
      <c r="B1908">
        <v>34029</v>
      </c>
      <c r="C1908">
        <v>63</v>
      </c>
      <c r="D1908" t="s">
        <v>7</v>
      </c>
      <c r="E1908" t="s">
        <v>8</v>
      </c>
      <c r="F1908" t="s">
        <v>30</v>
      </c>
      <c r="G1908" t="s">
        <v>31</v>
      </c>
      <c r="H1908" s="1">
        <v>44566</v>
      </c>
      <c r="I1908" t="s">
        <v>33</v>
      </c>
      <c r="J1908">
        <v>31</v>
      </c>
      <c r="K1908">
        <v>4.2</v>
      </c>
      <c r="L1908">
        <v>1167.95</v>
      </c>
      <c r="M1908">
        <v>70.94</v>
      </c>
      <c r="N1908" t="s">
        <v>50</v>
      </c>
      <c r="O1908">
        <v>5</v>
      </c>
      <c r="P1908" t="str" cm="1">
        <f t="array" ref="P1908">_xlfn.IFS(C1908&lt;25,"18-24", C1908&lt;=35,"25-35", C1908&lt;=50,"36-50",TRUE,"50+")</f>
        <v>50+</v>
      </c>
      <c r="Q1908" t="str">
        <f t="shared" si="203"/>
        <v>new</v>
      </c>
      <c r="R1908" t="str">
        <f t="shared" si="204"/>
        <v>high value</v>
      </c>
      <c r="S1908" t="str">
        <f t="shared" si="205"/>
        <v>High</v>
      </c>
      <c r="T1908" t="str">
        <f t="shared" si="206"/>
        <v>Jan</v>
      </c>
      <c r="U1908">
        <f t="shared" si="207"/>
        <v>2022</v>
      </c>
      <c r="V1908" t="str">
        <f t="shared" si="208"/>
        <v>0-5</v>
      </c>
      <c r="W1908" t="str">
        <f t="shared" si="209"/>
        <v>Medium</v>
      </c>
    </row>
    <row r="1909" spans="1:23" x14ac:dyDescent="0.3">
      <c r="A1909">
        <v>601908</v>
      </c>
      <c r="B1909">
        <v>17864</v>
      </c>
      <c r="C1909">
        <v>19</v>
      </c>
      <c r="D1909" t="s">
        <v>4</v>
      </c>
      <c r="E1909" t="s">
        <v>16</v>
      </c>
      <c r="F1909" t="s">
        <v>19</v>
      </c>
      <c r="G1909" t="s">
        <v>31</v>
      </c>
      <c r="H1909" s="1">
        <v>44851</v>
      </c>
      <c r="I1909" t="s">
        <v>34</v>
      </c>
      <c r="J1909">
        <v>49</v>
      </c>
      <c r="K1909">
        <v>14</v>
      </c>
      <c r="L1909">
        <v>1376.01</v>
      </c>
      <c r="M1909">
        <v>70.7</v>
      </c>
      <c r="N1909" t="s">
        <v>49</v>
      </c>
      <c r="O1909">
        <v>2</v>
      </c>
      <c r="P1909" t="str" cm="1">
        <f t="array" ref="P1909">_xlfn.IFS(C1909&lt;25,"18-24", C1909&lt;=35,"25-35", C1909&lt;=50,"36-50",TRUE,"50+")</f>
        <v>18-24</v>
      </c>
      <c r="Q1909" t="str">
        <f t="shared" si="203"/>
        <v>new</v>
      </c>
      <c r="R1909" t="str">
        <f t="shared" si="204"/>
        <v>high value</v>
      </c>
      <c r="S1909" t="str">
        <f t="shared" si="205"/>
        <v>Low</v>
      </c>
      <c r="T1909" t="str">
        <f t="shared" si="206"/>
        <v>Oct</v>
      </c>
      <c r="U1909">
        <f t="shared" si="207"/>
        <v>2022</v>
      </c>
      <c r="V1909" t="str">
        <f t="shared" si="208"/>
        <v>10-15</v>
      </c>
      <c r="W1909" t="str">
        <f t="shared" si="209"/>
        <v>Slow</v>
      </c>
    </row>
    <row r="1910" spans="1:23" x14ac:dyDescent="0.3">
      <c r="A1910">
        <v>601909</v>
      </c>
      <c r="B1910">
        <v>98228</v>
      </c>
      <c r="C1910">
        <v>60</v>
      </c>
      <c r="D1910" t="s">
        <v>7</v>
      </c>
      <c r="E1910" t="s">
        <v>8</v>
      </c>
      <c r="F1910" t="s">
        <v>28</v>
      </c>
      <c r="G1910" t="s">
        <v>27</v>
      </c>
      <c r="H1910" s="1">
        <v>45550</v>
      </c>
      <c r="I1910" t="s">
        <v>33</v>
      </c>
      <c r="J1910">
        <v>74</v>
      </c>
      <c r="K1910">
        <v>11.1</v>
      </c>
      <c r="L1910">
        <v>1226.3900000000001</v>
      </c>
      <c r="M1910">
        <v>55.22</v>
      </c>
      <c r="N1910" t="s">
        <v>48</v>
      </c>
      <c r="O1910">
        <v>1</v>
      </c>
      <c r="P1910" t="str" cm="1">
        <f t="array" ref="P1910">_xlfn.IFS(C1910&lt;25,"18-24", C1910&lt;=35,"25-35", C1910&lt;=50,"36-50",TRUE,"50+")</f>
        <v>50+</v>
      </c>
      <c r="Q1910" t="str">
        <f t="shared" si="203"/>
        <v>new</v>
      </c>
      <c r="R1910" t="str">
        <f t="shared" si="204"/>
        <v>high value</v>
      </c>
      <c r="S1910" t="str">
        <f t="shared" si="205"/>
        <v>Low</v>
      </c>
      <c r="T1910" t="str">
        <f t="shared" si="206"/>
        <v>Sep</v>
      </c>
      <c r="U1910">
        <f t="shared" si="207"/>
        <v>2024</v>
      </c>
      <c r="V1910" t="str">
        <f t="shared" si="208"/>
        <v>10-15</v>
      </c>
      <c r="W1910" t="str">
        <f t="shared" si="209"/>
        <v>Slow</v>
      </c>
    </row>
    <row r="1911" spans="1:23" x14ac:dyDescent="0.3">
      <c r="A1911">
        <v>601910</v>
      </c>
      <c r="B1911">
        <v>81785</v>
      </c>
      <c r="C1911">
        <v>33</v>
      </c>
      <c r="D1911" t="s">
        <v>4</v>
      </c>
      <c r="E1911" t="s">
        <v>8</v>
      </c>
      <c r="F1911" t="s">
        <v>24</v>
      </c>
      <c r="G1911" t="s">
        <v>29</v>
      </c>
      <c r="H1911" s="1">
        <v>45039</v>
      </c>
      <c r="I1911" t="s">
        <v>33</v>
      </c>
      <c r="J1911">
        <v>89</v>
      </c>
      <c r="K1911">
        <v>8.6</v>
      </c>
      <c r="L1911">
        <v>1455.21</v>
      </c>
      <c r="M1911">
        <v>47.27</v>
      </c>
      <c r="N1911" t="s">
        <v>50</v>
      </c>
      <c r="O1911">
        <v>4</v>
      </c>
      <c r="P1911" t="str" cm="1">
        <f t="array" ref="P1911">_xlfn.IFS(C1911&lt;25,"18-24", C1911&lt;=35,"25-35", C1911&lt;=50,"36-50",TRUE,"50+")</f>
        <v>25-35</v>
      </c>
      <c r="Q1911" t="str">
        <f t="shared" si="203"/>
        <v>repeat</v>
      </c>
      <c r="R1911" t="str">
        <f t="shared" si="204"/>
        <v>high value</v>
      </c>
      <c r="S1911" t="str">
        <f t="shared" si="205"/>
        <v>medium</v>
      </c>
      <c r="T1911" t="str">
        <f t="shared" si="206"/>
        <v>Apr</v>
      </c>
      <c r="U1911">
        <f t="shared" si="207"/>
        <v>2023</v>
      </c>
      <c r="V1911" t="str">
        <f t="shared" si="208"/>
        <v>5-10</v>
      </c>
      <c r="W1911" t="str">
        <f t="shared" si="209"/>
        <v>Slow</v>
      </c>
    </row>
    <row r="1912" spans="1:23" x14ac:dyDescent="0.3">
      <c r="A1912">
        <v>601911</v>
      </c>
      <c r="B1912">
        <v>63296</v>
      </c>
      <c r="C1912">
        <v>64</v>
      </c>
      <c r="D1912" t="s">
        <v>7</v>
      </c>
      <c r="E1912" t="s">
        <v>11</v>
      </c>
      <c r="F1912" t="s">
        <v>18</v>
      </c>
      <c r="G1912" t="s">
        <v>23</v>
      </c>
      <c r="H1912" s="1">
        <v>45149</v>
      </c>
      <c r="I1912" t="s">
        <v>33</v>
      </c>
      <c r="J1912">
        <v>20</v>
      </c>
      <c r="K1912">
        <v>8.6</v>
      </c>
      <c r="L1912">
        <v>234.85</v>
      </c>
      <c r="M1912">
        <v>57.89</v>
      </c>
      <c r="N1912" t="s">
        <v>49</v>
      </c>
      <c r="O1912">
        <v>2</v>
      </c>
      <c r="P1912" t="str" cm="1">
        <f t="array" ref="P1912">_xlfn.IFS(C1912&lt;25,"18-24", C1912&lt;=35,"25-35", C1912&lt;=50,"36-50",TRUE,"50+")</f>
        <v>50+</v>
      </c>
      <c r="Q1912" t="str">
        <f t="shared" si="203"/>
        <v>new</v>
      </c>
      <c r="R1912" t="str">
        <f t="shared" si="204"/>
        <v>low</v>
      </c>
      <c r="S1912" t="str">
        <f t="shared" si="205"/>
        <v>Low</v>
      </c>
      <c r="T1912" t="str">
        <f t="shared" si="206"/>
        <v>Aug</v>
      </c>
      <c r="U1912">
        <f t="shared" si="207"/>
        <v>2023</v>
      </c>
      <c r="V1912" t="str">
        <f t="shared" si="208"/>
        <v>5-10</v>
      </c>
      <c r="W1912" t="str">
        <f t="shared" si="209"/>
        <v>Fast</v>
      </c>
    </row>
    <row r="1913" spans="1:23" x14ac:dyDescent="0.3">
      <c r="A1913">
        <v>601912</v>
      </c>
      <c r="B1913">
        <v>43432</v>
      </c>
      <c r="C1913">
        <v>26</v>
      </c>
      <c r="D1913" t="s">
        <v>7</v>
      </c>
      <c r="E1913" t="s">
        <v>11</v>
      </c>
      <c r="F1913" t="s">
        <v>22</v>
      </c>
      <c r="G1913" t="s">
        <v>27</v>
      </c>
      <c r="H1913" s="1">
        <v>44691</v>
      </c>
      <c r="I1913" t="s">
        <v>33</v>
      </c>
      <c r="J1913">
        <v>44</v>
      </c>
      <c r="K1913">
        <v>9</v>
      </c>
      <c r="L1913">
        <v>1337.91</v>
      </c>
      <c r="M1913">
        <v>105.66</v>
      </c>
      <c r="N1913" t="s">
        <v>47</v>
      </c>
      <c r="O1913">
        <v>3</v>
      </c>
      <c r="P1913" t="str" cm="1">
        <f t="array" ref="P1913">_xlfn.IFS(C1913&lt;25,"18-24", C1913&lt;=35,"25-35", C1913&lt;=50,"36-50",TRUE,"50+")</f>
        <v>25-35</v>
      </c>
      <c r="Q1913" t="str">
        <f t="shared" si="203"/>
        <v>new</v>
      </c>
      <c r="R1913" t="str">
        <f t="shared" si="204"/>
        <v>high value</v>
      </c>
      <c r="S1913" t="str">
        <f t="shared" si="205"/>
        <v>medium</v>
      </c>
      <c r="T1913" t="str">
        <f t="shared" si="206"/>
        <v>May</v>
      </c>
      <c r="U1913">
        <f t="shared" si="207"/>
        <v>2022</v>
      </c>
      <c r="V1913" t="str">
        <f t="shared" si="208"/>
        <v>5-10</v>
      </c>
      <c r="W1913" t="str">
        <f t="shared" si="209"/>
        <v>Medium</v>
      </c>
    </row>
    <row r="1914" spans="1:23" x14ac:dyDescent="0.3">
      <c r="A1914">
        <v>601913</v>
      </c>
      <c r="B1914">
        <v>64575</v>
      </c>
      <c r="C1914">
        <v>49</v>
      </c>
      <c r="D1914" t="s">
        <v>4</v>
      </c>
      <c r="E1914" t="s">
        <v>11</v>
      </c>
      <c r="F1914" t="s">
        <v>22</v>
      </c>
      <c r="G1914" t="s">
        <v>27</v>
      </c>
      <c r="H1914" s="1">
        <v>45541</v>
      </c>
      <c r="I1914" t="s">
        <v>34</v>
      </c>
      <c r="J1914">
        <v>50</v>
      </c>
      <c r="K1914">
        <v>9.8000000000000007</v>
      </c>
      <c r="L1914">
        <v>319.94</v>
      </c>
      <c r="M1914">
        <v>88.45</v>
      </c>
      <c r="N1914" t="s">
        <v>48</v>
      </c>
      <c r="O1914">
        <v>5</v>
      </c>
      <c r="P1914" t="str" cm="1">
        <f t="array" ref="P1914">_xlfn.IFS(C1914&lt;25,"18-24", C1914&lt;=35,"25-35", C1914&lt;=50,"36-50",TRUE,"50+")</f>
        <v>36-50</v>
      </c>
      <c r="Q1914" t="str">
        <f t="shared" si="203"/>
        <v>new</v>
      </c>
      <c r="R1914" t="str">
        <f t="shared" si="204"/>
        <v>medium</v>
      </c>
      <c r="S1914" t="str">
        <f t="shared" si="205"/>
        <v>High</v>
      </c>
      <c r="T1914" t="str">
        <f t="shared" si="206"/>
        <v>Sep</v>
      </c>
      <c r="U1914">
        <f t="shared" si="207"/>
        <v>2024</v>
      </c>
      <c r="V1914" t="str">
        <f t="shared" si="208"/>
        <v>5-10</v>
      </c>
      <c r="W1914" t="str">
        <f t="shared" si="209"/>
        <v>Slow</v>
      </c>
    </row>
    <row r="1915" spans="1:23" x14ac:dyDescent="0.3">
      <c r="A1915">
        <v>601914</v>
      </c>
      <c r="B1915">
        <v>41541</v>
      </c>
      <c r="C1915">
        <v>44</v>
      </c>
      <c r="D1915" t="s">
        <v>4</v>
      </c>
      <c r="E1915" t="s">
        <v>16</v>
      </c>
      <c r="F1915" t="s">
        <v>22</v>
      </c>
      <c r="G1915" t="s">
        <v>21</v>
      </c>
      <c r="H1915" s="1">
        <v>45552</v>
      </c>
      <c r="I1915" t="s">
        <v>34</v>
      </c>
      <c r="J1915">
        <v>80</v>
      </c>
      <c r="K1915">
        <v>10.5</v>
      </c>
      <c r="L1915">
        <v>815.77</v>
      </c>
      <c r="M1915">
        <v>118.79</v>
      </c>
      <c r="N1915" t="s">
        <v>50</v>
      </c>
      <c r="O1915">
        <v>4</v>
      </c>
      <c r="P1915" t="str" cm="1">
        <f t="array" ref="P1915">_xlfn.IFS(C1915&lt;25,"18-24", C1915&lt;=35,"25-35", C1915&lt;=50,"36-50",TRUE,"50+")</f>
        <v>36-50</v>
      </c>
      <c r="Q1915" t="str">
        <f t="shared" si="203"/>
        <v>new</v>
      </c>
      <c r="R1915" t="str">
        <f t="shared" si="204"/>
        <v>high value</v>
      </c>
      <c r="S1915" t="str">
        <f t="shared" si="205"/>
        <v>medium</v>
      </c>
      <c r="T1915" t="str">
        <f t="shared" si="206"/>
        <v>Sep</v>
      </c>
      <c r="U1915">
        <f t="shared" si="207"/>
        <v>2024</v>
      </c>
      <c r="V1915" t="str">
        <f t="shared" si="208"/>
        <v>10-15</v>
      </c>
      <c r="W1915" t="str">
        <f t="shared" si="209"/>
        <v>Slow</v>
      </c>
    </row>
    <row r="1916" spans="1:23" x14ac:dyDescent="0.3">
      <c r="A1916">
        <v>601915</v>
      </c>
      <c r="B1916">
        <v>62552</v>
      </c>
      <c r="C1916">
        <v>62</v>
      </c>
      <c r="D1916" t="s">
        <v>4</v>
      </c>
      <c r="E1916" t="s">
        <v>11</v>
      </c>
      <c r="F1916" t="s">
        <v>32</v>
      </c>
      <c r="G1916" t="s">
        <v>21</v>
      </c>
      <c r="H1916" s="1">
        <v>45083</v>
      </c>
      <c r="I1916" t="s">
        <v>33</v>
      </c>
      <c r="J1916">
        <v>44</v>
      </c>
      <c r="K1916">
        <v>10.4</v>
      </c>
      <c r="L1916">
        <v>322.02999999999997</v>
      </c>
      <c r="M1916">
        <v>119.9</v>
      </c>
      <c r="N1916" t="s">
        <v>48</v>
      </c>
      <c r="O1916">
        <v>4</v>
      </c>
      <c r="P1916" t="str" cm="1">
        <f t="array" ref="P1916">_xlfn.IFS(C1916&lt;25,"18-24", C1916&lt;=35,"25-35", C1916&lt;=50,"36-50",TRUE,"50+")</f>
        <v>50+</v>
      </c>
      <c r="Q1916" t="str">
        <f t="shared" si="203"/>
        <v>new</v>
      </c>
      <c r="R1916" t="str">
        <f t="shared" si="204"/>
        <v>medium</v>
      </c>
      <c r="S1916" t="str">
        <f t="shared" si="205"/>
        <v>medium</v>
      </c>
      <c r="T1916" t="str">
        <f t="shared" si="206"/>
        <v>Jun</v>
      </c>
      <c r="U1916">
        <f t="shared" si="207"/>
        <v>2023</v>
      </c>
      <c r="V1916" t="str">
        <f t="shared" si="208"/>
        <v>10-15</v>
      </c>
      <c r="W1916" t="str">
        <f t="shared" si="209"/>
        <v>Medium</v>
      </c>
    </row>
    <row r="1917" spans="1:23" x14ac:dyDescent="0.3">
      <c r="A1917">
        <v>601916</v>
      </c>
      <c r="B1917">
        <v>52541</v>
      </c>
      <c r="C1917">
        <v>60</v>
      </c>
      <c r="D1917" t="s">
        <v>7</v>
      </c>
      <c r="E1917" t="s">
        <v>11</v>
      </c>
      <c r="F1917" t="s">
        <v>18</v>
      </c>
      <c r="G1917" t="s">
        <v>31</v>
      </c>
      <c r="H1917" s="1">
        <v>45240</v>
      </c>
      <c r="I1917" t="s">
        <v>33</v>
      </c>
      <c r="J1917">
        <v>62</v>
      </c>
      <c r="K1917">
        <v>12.5</v>
      </c>
      <c r="L1917">
        <v>359.97</v>
      </c>
      <c r="M1917">
        <v>81.87</v>
      </c>
      <c r="N1917" t="s">
        <v>49</v>
      </c>
      <c r="O1917">
        <v>5</v>
      </c>
      <c r="P1917" t="str" cm="1">
        <f t="array" ref="P1917">_xlfn.IFS(C1917&lt;25,"18-24", C1917&lt;=35,"25-35", C1917&lt;=50,"36-50",TRUE,"50+")</f>
        <v>50+</v>
      </c>
      <c r="Q1917" t="str">
        <f t="shared" si="203"/>
        <v>new</v>
      </c>
      <c r="R1917" t="str">
        <f t="shared" si="204"/>
        <v>medium</v>
      </c>
      <c r="S1917" t="str">
        <f t="shared" si="205"/>
        <v>High</v>
      </c>
      <c r="T1917" t="str">
        <f t="shared" si="206"/>
        <v>Nov</v>
      </c>
      <c r="U1917">
        <f t="shared" si="207"/>
        <v>2023</v>
      </c>
      <c r="V1917" t="str">
        <f t="shared" si="208"/>
        <v>10-15</v>
      </c>
      <c r="W1917" t="str">
        <f t="shared" si="209"/>
        <v>Slow</v>
      </c>
    </row>
    <row r="1918" spans="1:23" x14ac:dyDescent="0.3">
      <c r="A1918">
        <v>601917</v>
      </c>
      <c r="B1918">
        <v>75790</v>
      </c>
      <c r="C1918">
        <v>39</v>
      </c>
      <c r="D1918" t="s">
        <v>4</v>
      </c>
      <c r="E1918" t="s">
        <v>15</v>
      </c>
      <c r="F1918" t="s">
        <v>24</v>
      </c>
      <c r="G1918" t="s">
        <v>25</v>
      </c>
      <c r="H1918" s="1">
        <v>44588</v>
      </c>
      <c r="I1918" t="s">
        <v>34</v>
      </c>
      <c r="J1918">
        <v>77</v>
      </c>
      <c r="K1918">
        <v>13.8</v>
      </c>
      <c r="L1918">
        <v>341.01</v>
      </c>
      <c r="M1918">
        <v>26.3</v>
      </c>
      <c r="N1918" t="s">
        <v>48</v>
      </c>
      <c r="O1918">
        <v>1</v>
      </c>
      <c r="P1918" t="str" cm="1">
        <f t="array" ref="P1918">_xlfn.IFS(C1918&lt;25,"18-24", C1918&lt;=35,"25-35", C1918&lt;=50,"36-50",TRUE,"50+")</f>
        <v>36-50</v>
      </c>
      <c r="Q1918" t="str">
        <f t="shared" si="203"/>
        <v>new</v>
      </c>
      <c r="R1918" t="str">
        <f t="shared" si="204"/>
        <v>medium</v>
      </c>
      <c r="S1918" t="str">
        <f t="shared" si="205"/>
        <v>Low</v>
      </c>
      <c r="T1918" t="str">
        <f t="shared" si="206"/>
        <v>Jan</v>
      </c>
      <c r="U1918">
        <f t="shared" si="207"/>
        <v>2022</v>
      </c>
      <c r="V1918" t="str">
        <f t="shared" si="208"/>
        <v>10-15</v>
      </c>
      <c r="W1918" t="str">
        <f t="shared" si="209"/>
        <v>Slow</v>
      </c>
    </row>
    <row r="1919" spans="1:23" x14ac:dyDescent="0.3">
      <c r="A1919">
        <v>601918</v>
      </c>
      <c r="B1919">
        <v>56520</v>
      </c>
      <c r="C1919">
        <v>60</v>
      </c>
      <c r="D1919" t="s">
        <v>7</v>
      </c>
      <c r="E1919" t="s">
        <v>16</v>
      </c>
      <c r="F1919" t="s">
        <v>22</v>
      </c>
      <c r="G1919" t="s">
        <v>31</v>
      </c>
      <c r="H1919" s="1">
        <v>45491</v>
      </c>
      <c r="I1919" t="s">
        <v>33</v>
      </c>
      <c r="J1919">
        <v>34</v>
      </c>
      <c r="K1919">
        <v>12.4</v>
      </c>
      <c r="L1919">
        <v>924.02</v>
      </c>
      <c r="M1919">
        <v>64.31</v>
      </c>
      <c r="N1919" t="s">
        <v>50</v>
      </c>
      <c r="O1919">
        <v>2</v>
      </c>
      <c r="P1919" t="str" cm="1">
        <f t="array" ref="P1919">_xlfn.IFS(C1919&lt;25,"18-24", C1919&lt;=35,"25-35", C1919&lt;=50,"36-50",TRUE,"50+")</f>
        <v>50+</v>
      </c>
      <c r="Q1919" t="str">
        <f t="shared" si="203"/>
        <v>new</v>
      </c>
      <c r="R1919" t="str">
        <f t="shared" si="204"/>
        <v>high value</v>
      </c>
      <c r="S1919" t="str">
        <f t="shared" si="205"/>
        <v>Low</v>
      </c>
      <c r="T1919" t="str">
        <f t="shared" si="206"/>
        <v>Jul</v>
      </c>
      <c r="U1919">
        <f t="shared" si="207"/>
        <v>2024</v>
      </c>
      <c r="V1919" t="str">
        <f t="shared" si="208"/>
        <v>10-15</v>
      </c>
      <c r="W1919" t="str">
        <f t="shared" si="209"/>
        <v>Medium</v>
      </c>
    </row>
    <row r="1920" spans="1:23" x14ac:dyDescent="0.3">
      <c r="A1920">
        <v>601919</v>
      </c>
      <c r="B1920">
        <v>65152</v>
      </c>
      <c r="C1920">
        <v>38</v>
      </c>
      <c r="D1920" t="s">
        <v>4</v>
      </c>
      <c r="E1920" t="s">
        <v>15</v>
      </c>
      <c r="F1920" t="s">
        <v>28</v>
      </c>
      <c r="G1920" t="s">
        <v>25</v>
      </c>
      <c r="H1920" s="1">
        <v>44986</v>
      </c>
      <c r="I1920" t="s">
        <v>33</v>
      </c>
      <c r="J1920">
        <v>32</v>
      </c>
      <c r="K1920">
        <v>8.1999999999999993</v>
      </c>
      <c r="L1920">
        <v>995.79</v>
      </c>
      <c r="M1920">
        <v>43.77</v>
      </c>
      <c r="N1920" t="s">
        <v>49</v>
      </c>
      <c r="O1920">
        <v>5</v>
      </c>
      <c r="P1920" t="str" cm="1">
        <f t="array" ref="P1920">_xlfn.IFS(C1920&lt;25,"18-24", C1920&lt;=35,"25-35", C1920&lt;=50,"36-50",TRUE,"50+")</f>
        <v>36-50</v>
      </c>
      <c r="Q1920" t="str">
        <f t="shared" si="203"/>
        <v>new</v>
      </c>
      <c r="R1920" t="str">
        <f t="shared" si="204"/>
        <v>high value</v>
      </c>
      <c r="S1920" t="str">
        <f t="shared" si="205"/>
        <v>High</v>
      </c>
      <c r="T1920" t="str">
        <f t="shared" si="206"/>
        <v>Mar</v>
      </c>
      <c r="U1920">
        <f t="shared" si="207"/>
        <v>2023</v>
      </c>
      <c r="V1920" t="str">
        <f t="shared" si="208"/>
        <v>5-10</v>
      </c>
      <c r="W1920" t="str">
        <f t="shared" si="209"/>
        <v>Medium</v>
      </c>
    </row>
    <row r="1921" spans="1:23" x14ac:dyDescent="0.3">
      <c r="A1921">
        <v>601920</v>
      </c>
      <c r="B1921">
        <v>61466</v>
      </c>
      <c r="C1921">
        <v>41</v>
      </c>
      <c r="D1921" t="s">
        <v>7</v>
      </c>
      <c r="E1921" t="s">
        <v>11</v>
      </c>
      <c r="F1921" t="s">
        <v>24</v>
      </c>
      <c r="G1921" t="s">
        <v>27</v>
      </c>
      <c r="H1921" s="1">
        <v>44784</v>
      </c>
      <c r="I1921" t="s">
        <v>34</v>
      </c>
      <c r="J1921">
        <v>57</v>
      </c>
      <c r="K1921">
        <v>1.8</v>
      </c>
      <c r="L1921">
        <v>858.48</v>
      </c>
      <c r="M1921">
        <v>99.92</v>
      </c>
      <c r="N1921" t="s">
        <v>48</v>
      </c>
      <c r="O1921">
        <v>1</v>
      </c>
      <c r="P1921" t="str" cm="1">
        <f t="array" ref="P1921">_xlfn.IFS(C1921&lt;25,"18-24", C1921&lt;=35,"25-35", C1921&lt;=50,"36-50",TRUE,"50+")</f>
        <v>36-50</v>
      </c>
      <c r="Q1921" t="str">
        <f t="shared" si="203"/>
        <v>new</v>
      </c>
      <c r="R1921" t="str">
        <f t="shared" si="204"/>
        <v>high value</v>
      </c>
      <c r="S1921" t="str">
        <f t="shared" si="205"/>
        <v>Low</v>
      </c>
      <c r="T1921" t="str">
        <f t="shared" si="206"/>
        <v>Aug</v>
      </c>
      <c r="U1921">
        <f t="shared" si="207"/>
        <v>2022</v>
      </c>
      <c r="V1921" t="str">
        <f t="shared" si="208"/>
        <v>0-5</v>
      </c>
      <c r="W1921" t="str">
        <f t="shared" si="209"/>
        <v>Slow</v>
      </c>
    </row>
    <row r="1922" spans="1:23" x14ac:dyDescent="0.3">
      <c r="A1922">
        <v>601921</v>
      </c>
      <c r="B1922">
        <v>43149</v>
      </c>
      <c r="C1922">
        <v>39</v>
      </c>
      <c r="D1922" t="s">
        <v>4</v>
      </c>
      <c r="E1922" t="s">
        <v>16</v>
      </c>
      <c r="F1922" t="s">
        <v>28</v>
      </c>
      <c r="G1922" t="s">
        <v>27</v>
      </c>
      <c r="H1922" s="1">
        <v>44689</v>
      </c>
      <c r="I1922" t="s">
        <v>34</v>
      </c>
      <c r="J1922">
        <v>50</v>
      </c>
      <c r="K1922">
        <v>1.8</v>
      </c>
      <c r="L1922">
        <v>1083.43</v>
      </c>
      <c r="M1922">
        <v>78.25</v>
      </c>
      <c r="N1922" t="s">
        <v>49</v>
      </c>
      <c r="O1922">
        <v>1</v>
      </c>
      <c r="P1922" t="str" cm="1">
        <f t="array" ref="P1922">_xlfn.IFS(C1922&lt;25,"18-24", C1922&lt;=35,"25-35", C1922&lt;=50,"36-50",TRUE,"50+")</f>
        <v>36-50</v>
      </c>
      <c r="Q1922" t="str">
        <f t="shared" si="203"/>
        <v>new</v>
      </c>
      <c r="R1922" t="str">
        <f t="shared" si="204"/>
        <v>high value</v>
      </c>
      <c r="S1922" t="str">
        <f t="shared" si="205"/>
        <v>Low</v>
      </c>
      <c r="T1922" t="str">
        <f t="shared" si="206"/>
        <v>May</v>
      </c>
      <c r="U1922">
        <f t="shared" si="207"/>
        <v>2022</v>
      </c>
      <c r="V1922" t="str">
        <f t="shared" si="208"/>
        <v>0-5</v>
      </c>
      <c r="W1922" t="str">
        <f t="shared" si="209"/>
        <v>Slow</v>
      </c>
    </row>
    <row r="1923" spans="1:23" x14ac:dyDescent="0.3">
      <c r="A1923">
        <v>601922</v>
      </c>
      <c r="B1923">
        <v>72082</v>
      </c>
      <c r="C1923">
        <v>32</v>
      </c>
      <c r="D1923" t="s">
        <v>7</v>
      </c>
      <c r="E1923" t="s">
        <v>8</v>
      </c>
      <c r="F1923" t="s">
        <v>22</v>
      </c>
      <c r="G1923" t="s">
        <v>27</v>
      </c>
      <c r="H1923" s="1">
        <v>45576</v>
      </c>
      <c r="I1923" t="s">
        <v>33</v>
      </c>
      <c r="J1923">
        <v>33</v>
      </c>
      <c r="K1923">
        <v>7.9</v>
      </c>
      <c r="L1923">
        <v>833</v>
      </c>
      <c r="M1923">
        <v>117.82</v>
      </c>
      <c r="N1923" t="s">
        <v>50</v>
      </c>
      <c r="O1923">
        <v>4</v>
      </c>
      <c r="P1923" t="str" cm="1">
        <f t="array" ref="P1923">_xlfn.IFS(C1923&lt;25,"18-24", C1923&lt;=35,"25-35", C1923&lt;=50,"36-50",TRUE,"50+")</f>
        <v>25-35</v>
      </c>
      <c r="Q1923" t="str">
        <f t="shared" ref="Q1923:Q1986" si="210">IF(COUNTIF($B:$B,B1923)&gt;1,"repeat","new")</f>
        <v>new</v>
      </c>
      <c r="R1923" t="str">
        <f t="shared" ref="R1923:R1986" si="211">IF(L1923&gt;500,"high value",IF( L1923&gt;250,"medium","low"))</f>
        <v>high value</v>
      </c>
      <c r="S1923" t="str">
        <f t="shared" ref="S1923:S1986" si="212">IF(O1923&lt;=2,"Low",IF(O1923&lt;=4,"medium","High"))</f>
        <v>medium</v>
      </c>
      <c r="T1923" t="str">
        <f t="shared" ref="T1923:T1986" si="213">TEXT(H1923,"MMM")</f>
        <v>Oct</v>
      </c>
      <c r="U1923">
        <f t="shared" ref="U1923:U1986" si="214">YEAR(H1923)</f>
        <v>2024</v>
      </c>
      <c r="V1923" t="str">
        <f t="shared" ref="V1923:V1986" si="215">IF(K1923&lt;=5,"0-5",IF(K1923&lt;=10,"5-10",IF(K1923&lt;=15,"10-15","15+")))</f>
        <v>5-10</v>
      </c>
      <c r="W1923" t="str">
        <f t="shared" ref="W1923:W1986" si="216">IF(J1923&lt;=30,"Fast",IF(J1923&lt;=45,"Medium","Slow"))</f>
        <v>Medium</v>
      </c>
    </row>
    <row r="1924" spans="1:23" x14ac:dyDescent="0.3">
      <c r="A1924">
        <v>601923</v>
      </c>
      <c r="B1924">
        <v>71950</v>
      </c>
      <c r="C1924">
        <v>29</v>
      </c>
      <c r="D1924" t="s">
        <v>7</v>
      </c>
      <c r="E1924" t="s">
        <v>8</v>
      </c>
      <c r="F1924" t="s">
        <v>24</v>
      </c>
      <c r="G1924" t="s">
        <v>31</v>
      </c>
      <c r="H1924" s="1">
        <v>44804</v>
      </c>
      <c r="I1924" t="s">
        <v>34</v>
      </c>
      <c r="J1924">
        <v>80</v>
      </c>
      <c r="K1924">
        <v>7.3</v>
      </c>
      <c r="L1924">
        <v>1250.6400000000001</v>
      </c>
      <c r="M1924">
        <v>43.22</v>
      </c>
      <c r="N1924" t="s">
        <v>49</v>
      </c>
      <c r="O1924">
        <v>1</v>
      </c>
      <c r="P1924" t="str" cm="1">
        <f t="array" ref="P1924">_xlfn.IFS(C1924&lt;25,"18-24", C1924&lt;=35,"25-35", C1924&lt;=50,"36-50",TRUE,"50+")</f>
        <v>25-35</v>
      </c>
      <c r="Q1924" t="str">
        <f t="shared" si="210"/>
        <v>new</v>
      </c>
      <c r="R1924" t="str">
        <f t="shared" si="211"/>
        <v>high value</v>
      </c>
      <c r="S1924" t="str">
        <f t="shared" si="212"/>
        <v>Low</v>
      </c>
      <c r="T1924" t="str">
        <f t="shared" si="213"/>
        <v>Aug</v>
      </c>
      <c r="U1924">
        <f t="shared" si="214"/>
        <v>2022</v>
      </c>
      <c r="V1924" t="str">
        <f t="shared" si="215"/>
        <v>5-10</v>
      </c>
      <c r="W1924" t="str">
        <f t="shared" si="216"/>
        <v>Slow</v>
      </c>
    </row>
    <row r="1925" spans="1:23" x14ac:dyDescent="0.3">
      <c r="A1925">
        <v>601924</v>
      </c>
      <c r="B1925">
        <v>28431</v>
      </c>
      <c r="C1925">
        <v>47</v>
      </c>
      <c r="D1925" t="s">
        <v>4</v>
      </c>
      <c r="E1925" t="s">
        <v>5</v>
      </c>
      <c r="F1925" t="s">
        <v>18</v>
      </c>
      <c r="G1925" t="s">
        <v>25</v>
      </c>
      <c r="H1925" s="1">
        <v>44569</v>
      </c>
      <c r="I1925" t="s">
        <v>34</v>
      </c>
      <c r="J1925">
        <v>89</v>
      </c>
      <c r="K1925">
        <v>6.3</v>
      </c>
      <c r="L1925">
        <v>999.52</v>
      </c>
      <c r="M1925">
        <v>57.05</v>
      </c>
      <c r="N1925" t="s">
        <v>49</v>
      </c>
      <c r="O1925">
        <v>4</v>
      </c>
      <c r="P1925" t="str" cm="1">
        <f t="array" ref="P1925">_xlfn.IFS(C1925&lt;25,"18-24", C1925&lt;=35,"25-35", C1925&lt;=50,"36-50",TRUE,"50+")</f>
        <v>36-50</v>
      </c>
      <c r="Q1925" t="str">
        <f t="shared" si="210"/>
        <v>new</v>
      </c>
      <c r="R1925" t="str">
        <f t="shared" si="211"/>
        <v>high value</v>
      </c>
      <c r="S1925" t="str">
        <f t="shared" si="212"/>
        <v>medium</v>
      </c>
      <c r="T1925" t="str">
        <f t="shared" si="213"/>
        <v>Jan</v>
      </c>
      <c r="U1925">
        <f t="shared" si="214"/>
        <v>2022</v>
      </c>
      <c r="V1925" t="str">
        <f t="shared" si="215"/>
        <v>5-10</v>
      </c>
      <c r="W1925" t="str">
        <f t="shared" si="216"/>
        <v>Slow</v>
      </c>
    </row>
    <row r="1926" spans="1:23" x14ac:dyDescent="0.3">
      <c r="A1926">
        <v>601925</v>
      </c>
      <c r="B1926">
        <v>97209</v>
      </c>
      <c r="C1926">
        <v>21</v>
      </c>
      <c r="D1926" t="s">
        <v>7</v>
      </c>
      <c r="E1926" t="s">
        <v>11</v>
      </c>
      <c r="F1926" t="s">
        <v>18</v>
      </c>
      <c r="G1926" t="s">
        <v>23</v>
      </c>
      <c r="H1926" s="1">
        <v>45081</v>
      </c>
      <c r="I1926" t="s">
        <v>34</v>
      </c>
      <c r="J1926">
        <v>50</v>
      </c>
      <c r="K1926">
        <v>11.2</v>
      </c>
      <c r="L1926">
        <v>535.76</v>
      </c>
      <c r="M1926">
        <v>42.13</v>
      </c>
      <c r="N1926" t="s">
        <v>50</v>
      </c>
      <c r="O1926">
        <v>2</v>
      </c>
      <c r="P1926" t="str" cm="1">
        <f t="array" ref="P1926">_xlfn.IFS(C1926&lt;25,"18-24", C1926&lt;=35,"25-35", C1926&lt;=50,"36-50",TRUE,"50+")</f>
        <v>18-24</v>
      </c>
      <c r="Q1926" t="str">
        <f t="shared" si="210"/>
        <v>new</v>
      </c>
      <c r="R1926" t="str">
        <f t="shared" si="211"/>
        <v>high value</v>
      </c>
      <c r="S1926" t="str">
        <f t="shared" si="212"/>
        <v>Low</v>
      </c>
      <c r="T1926" t="str">
        <f t="shared" si="213"/>
        <v>Jun</v>
      </c>
      <c r="U1926">
        <f t="shared" si="214"/>
        <v>2023</v>
      </c>
      <c r="V1926" t="str">
        <f t="shared" si="215"/>
        <v>10-15</v>
      </c>
      <c r="W1926" t="str">
        <f t="shared" si="216"/>
        <v>Slow</v>
      </c>
    </row>
    <row r="1927" spans="1:23" x14ac:dyDescent="0.3">
      <c r="A1927">
        <v>601926</v>
      </c>
      <c r="B1927">
        <v>65954</v>
      </c>
      <c r="C1927">
        <v>25</v>
      </c>
      <c r="D1927" t="s">
        <v>7</v>
      </c>
      <c r="E1927" t="s">
        <v>16</v>
      </c>
      <c r="F1927" t="s">
        <v>18</v>
      </c>
      <c r="G1927" t="s">
        <v>31</v>
      </c>
      <c r="H1927" s="1">
        <v>45051</v>
      </c>
      <c r="I1927" t="s">
        <v>34</v>
      </c>
      <c r="J1927">
        <v>50</v>
      </c>
      <c r="K1927">
        <v>2.2000000000000002</v>
      </c>
      <c r="L1927">
        <v>160.69</v>
      </c>
      <c r="M1927">
        <v>94.06</v>
      </c>
      <c r="N1927" t="s">
        <v>47</v>
      </c>
      <c r="O1927">
        <v>4</v>
      </c>
      <c r="P1927" t="str" cm="1">
        <f t="array" ref="P1927">_xlfn.IFS(C1927&lt;25,"18-24", C1927&lt;=35,"25-35", C1927&lt;=50,"36-50",TRUE,"50+")</f>
        <v>25-35</v>
      </c>
      <c r="Q1927" t="str">
        <f t="shared" si="210"/>
        <v>new</v>
      </c>
      <c r="R1927" t="str">
        <f t="shared" si="211"/>
        <v>low</v>
      </c>
      <c r="S1927" t="str">
        <f t="shared" si="212"/>
        <v>medium</v>
      </c>
      <c r="T1927" t="str">
        <f t="shared" si="213"/>
        <v>May</v>
      </c>
      <c r="U1927">
        <f t="shared" si="214"/>
        <v>2023</v>
      </c>
      <c r="V1927" t="str">
        <f t="shared" si="215"/>
        <v>0-5</v>
      </c>
      <c r="W1927" t="str">
        <f t="shared" si="216"/>
        <v>Slow</v>
      </c>
    </row>
    <row r="1928" spans="1:23" x14ac:dyDescent="0.3">
      <c r="A1928">
        <v>601927</v>
      </c>
      <c r="B1928">
        <v>14600</v>
      </c>
      <c r="C1928">
        <v>62</v>
      </c>
      <c r="D1928" t="s">
        <v>7</v>
      </c>
      <c r="E1928" t="s">
        <v>15</v>
      </c>
      <c r="F1928" t="s">
        <v>18</v>
      </c>
      <c r="G1928" t="s">
        <v>29</v>
      </c>
      <c r="H1928" s="1">
        <v>44690</v>
      </c>
      <c r="I1928" t="s">
        <v>34</v>
      </c>
      <c r="J1928">
        <v>64</v>
      </c>
      <c r="K1928">
        <v>13.5</v>
      </c>
      <c r="L1928">
        <v>1463.96</v>
      </c>
      <c r="M1928">
        <v>23.21</v>
      </c>
      <c r="N1928" t="s">
        <v>49</v>
      </c>
      <c r="O1928">
        <v>3</v>
      </c>
      <c r="P1928" t="str" cm="1">
        <f t="array" ref="P1928">_xlfn.IFS(C1928&lt;25,"18-24", C1928&lt;=35,"25-35", C1928&lt;=50,"36-50",TRUE,"50+")</f>
        <v>50+</v>
      </c>
      <c r="Q1928" t="str">
        <f t="shared" si="210"/>
        <v>new</v>
      </c>
      <c r="R1928" t="str">
        <f t="shared" si="211"/>
        <v>high value</v>
      </c>
      <c r="S1928" t="str">
        <f t="shared" si="212"/>
        <v>medium</v>
      </c>
      <c r="T1928" t="str">
        <f t="shared" si="213"/>
        <v>May</v>
      </c>
      <c r="U1928">
        <f t="shared" si="214"/>
        <v>2022</v>
      </c>
      <c r="V1928" t="str">
        <f t="shared" si="215"/>
        <v>10-15</v>
      </c>
      <c r="W1928" t="str">
        <f t="shared" si="216"/>
        <v>Slow</v>
      </c>
    </row>
    <row r="1929" spans="1:23" x14ac:dyDescent="0.3">
      <c r="A1929">
        <v>601928</v>
      </c>
      <c r="B1929">
        <v>21627</v>
      </c>
      <c r="C1929">
        <v>48</v>
      </c>
      <c r="D1929" t="s">
        <v>4</v>
      </c>
      <c r="E1929" t="s">
        <v>11</v>
      </c>
      <c r="F1929" t="s">
        <v>30</v>
      </c>
      <c r="G1929" t="s">
        <v>27</v>
      </c>
      <c r="H1929" s="1">
        <v>44943</v>
      </c>
      <c r="I1929" t="s">
        <v>34</v>
      </c>
      <c r="J1929">
        <v>27</v>
      </c>
      <c r="K1929">
        <v>3.8</v>
      </c>
      <c r="L1929">
        <v>1303.1500000000001</v>
      </c>
      <c r="M1929">
        <v>47.87</v>
      </c>
      <c r="N1929" t="s">
        <v>47</v>
      </c>
      <c r="O1929">
        <v>2</v>
      </c>
      <c r="P1929" t="str" cm="1">
        <f t="array" ref="P1929">_xlfn.IFS(C1929&lt;25,"18-24", C1929&lt;=35,"25-35", C1929&lt;=50,"36-50",TRUE,"50+")</f>
        <v>36-50</v>
      </c>
      <c r="Q1929" t="str">
        <f t="shared" si="210"/>
        <v>new</v>
      </c>
      <c r="R1929" t="str">
        <f t="shared" si="211"/>
        <v>high value</v>
      </c>
      <c r="S1929" t="str">
        <f t="shared" si="212"/>
        <v>Low</v>
      </c>
      <c r="T1929" t="str">
        <f t="shared" si="213"/>
        <v>Jan</v>
      </c>
      <c r="U1929">
        <f t="shared" si="214"/>
        <v>2023</v>
      </c>
      <c r="V1929" t="str">
        <f t="shared" si="215"/>
        <v>0-5</v>
      </c>
      <c r="W1929" t="str">
        <f t="shared" si="216"/>
        <v>Fast</v>
      </c>
    </row>
    <row r="1930" spans="1:23" x14ac:dyDescent="0.3">
      <c r="A1930">
        <v>601929</v>
      </c>
      <c r="B1930">
        <v>65259</v>
      </c>
      <c r="C1930">
        <v>20</v>
      </c>
      <c r="D1930" t="s">
        <v>7</v>
      </c>
      <c r="E1930" t="s">
        <v>16</v>
      </c>
      <c r="F1930" t="s">
        <v>30</v>
      </c>
      <c r="G1930" t="s">
        <v>23</v>
      </c>
      <c r="H1930" s="1">
        <v>44765</v>
      </c>
      <c r="I1930" t="s">
        <v>33</v>
      </c>
      <c r="J1930">
        <v>52</v>
      </c>
      <c r="K1930">
        <v>1.6</v>
      </c>
      <c r="L1930">
        <v>1337.93</v>
      </c>
      <c r="M1930">
        <v>77.760000000000005</v>
      </c>
      <c r="N1930" t="s">
        <v>47</v>
      </c>
      <c r="O1930">
        <v>4</v>
      </c>
      <c r="P1930" t="str" cm="1">
        <f t="array" ref="P1930">_xlfn.IFS(C1930&lt;25,"18-24", C1930&lt;=35,"25-35", C1930&lt;=50,"36-50",TRUE,"50+")</f>
        <v>18-24</v>
      </c>
      <c r="Q1930" t="str">
        <f t="shared" si="210"/>
        <v>new</v>
      </c>
      <c r="R1930" t="str">
        <f t="shared" si="211"/>
        <v>high value</v>
      </c>
      <c r="S1930" t="str">
        <f t="shared" si="212"/>
        <v>medium</v>
      </c>
      <c r="T1930" t="str">
        <f t="shared" si="213"/>
        <v>Jul</v>
      </c>
      <c r="U1930">
        <f t="shared" si="214"/>
        <v>2022</v>
      </c>
      <c r="V1930" t="str">
        <f t="shared" si="215"/>
        <v>0-5</v>
      </c>
      <c r="W1930" t="str">
        <f t="shared" si="216"/>
        <v>Slow</v>
      </c>
    </row>
    <row r="1931" spans="1:23" x14ac:dyDescent="0.3">
      <c r="A1931">
        <v>601930</v>
      </c>
      <c r="B1931">
        <v>61209</v>
      </c>
      <c r="C1931">
        <v>39</v>
      </c>
      <c r="D1931" t="s">
        <v>7</v>
      </c>
      <c r="E1931" t="s">
        <v>16</v>
      </c>
      <c r="F1931" t="s">
        <v>24</v>
      </c>
      <c r="G1931" t="s">
        <v>29</v>
      </c>
      <c r="H1931" s="1">
        <v>44797</v>
      </c>
      <c r="I1931" t="s">
        <v>34</v>
      </c>
      <c r="J1931">
        <v>87</v>
      </c>
      <c r="K1931">
        <v>4.7</v>
      </c>
      <c r="L1931">
        <v>296.13</v>
      </c>
      <c r="M1931">
        <v>110.68</v>
      </c>
      <c r="N1931" t="s">
        <v>47</v>
      </c>
      <c r="O1931">
        <v>1</v>
      </c>
      <c r="P1931" t="str" cm="1">
        <f t="array" ref="P1931">_xlfn.IFS(C1931&lt;25,"18-24", C1931&lt;=35,"25-35", C1931&lt;=50,"36-50",TRUE,"50+")</f>
        <v>36-50</v>
      </c>
      <c r="Q1931" t="str">
        <f t="shared" si="210"/>
        <v>new</v>
      </c>
      <c r="R1931" t="str">
        <f t="shared" si="211"/>
        <v>medium</v>
      </c>
      <c r="S1931" t="str">
        <f t="shared" si="212"/>
        <v>Low</v>
      </c>
      <c r="T1931" t="str">
        <f t="shared" si="213"/>
        <v>Aug</v>
      </c>
      <c r="U1931">
        <f t="shared" si="214"/>
        <v>2022</v>
      </c>
      <c r="V1931" t="str">
        <f t="shared" si="215"/>
        <v>0-5</v>
      </c>
      <c r="W1931" t="str">
        <f t="shared" si="216"/>
        <v>Slow</v>
      </c>
    </row>
    <row r="1932" spans="1:23" x14ac:dyDescent="0.3">
      <c r="A1932">
        <v>601931</v>
      </c>
      <c r="B1932">
        <v>54446</v>
      </c>
      <c r="C1932">
        <v>34</v>
      </c>
      <c r="D1932" t="s">
        <v>7</v>
      </c>
      <c r="E1932" t="s">
        <v>16</v>
      </c>
      <c r="F1932" t="s">
        <v>32</v>
      </c>
      <c r="G1932" t="s">
        <v>23</v>
      </c>
      <c r="H1932" s="1">
        <v>44984</v>
      </c>
      <c r="I1932" t="s">
        <v>33</v>
      </c>
      <c r="J1932">
        <v>80</v>
      </c>
      <c r="K1932">
        <v>11.6</v>
      </c>
      <c r="L1932">
        <v>1449.97</v>
      </c>
      <c r="M1932">
        <v>104.69</v>
      </c>
      <c r="N1932" t="s">
        <v>49</v>
      </c>
      <c r="O1932">
        <v>3</v>
      </c>
      <c r="P1932" t="str" cm="1">
        <f t="array" ref="P1932">_xlfn.IFS(C1932&lt;25,"18-24", C1932&lt;=35,"25-35", C1932&lt;=50,"36-50",TRUE,"50+")</f>
        <v>25-35</v>
      </c>
      <c r="Q1932" t="str">
        <f t="shared" si="210"/>
        <v>repeat</v>
      </c>
      <c r="R1932" t="str">
        <f t="shared" si="211"/>
        <v>high value</v>
      </c>
      <c r="S1932" t="str">
        <f t="shared" si="212"/>
        <v>medium</v>
      </c>
      <c r="T1932" t="str">
        <f t="shared" si="213"/>
        <v>Feb</v>
      </c>
      <c r="U1932">
        <f t="shared" si="214"/>
        <v>2023</v>
      </c>
      <c r="V1932" t="str">
        <f t="shared" si="215"/>
        <v>10-15</v>
      </c>
      <c r="W1932" t="str">
        <f t="shared" si="216"/>
        <v>Slow</v>
      </c>
    </row>
    <row r="1933" spans="1:23" x14ac:dyDescent="0.3">
      <c r="A1933">
        <v>601932</v>
      </c>
      <c r="B1933">
        <v>66280</v>
      </c>
      <c r="C1933">
        <v>24</v>
      </c>
      <c r="D1933" t="s">
        <v>7</v>
      </c>
      <c r="E1933" t="s">
        <v>11</v>
      </c>
      <c r="F1933" t="s">
        <v>24</v>
      </c>
      <c r="G1933" t="s">
        <v>25</v>
      </c>
      <c r="H1933" s="1">
        <v>45359</v>
      </c>
      <c r="I1933" t="s">
        <v>34</v>
      </c>
      <c r="J1933">
        <v>38</v>
      </c>
      <c r="K1933">
        <v>6.1</v>
      </c>
      <c r="L1933">
        <v>1211.1300000000001</v>
      </c>
      <c r="M1933">
        <v>42.48</v>
      </c>
      <c r="N1933" t="s">
        <v>49</v>
      </c>
      <c r="O1933">
        <v>5</v>
      </c>
      <c r="P1933" t="str" cm="1">
        <f t="array" ref="P1933">_xlfn.IFS(C1933&lt;25,"18-24", C1933&lt;=35,"25-35", C1933&lt;=50,"36-50",TRUE,"50+")</f>
        <v>18-24</v>
      </c>
      <c r="Q1933" t="str">
        <f t="shared" si="210"/>
        <v>new</v>
      </c>
      <c r="R1933" t="str">
        <f t="shared" si="211"/>
        <v>high value</v>
      </c>
      <c r="S1933" t="str">
        <f t="shared" si="212"/>
        <v>High</v>
      </c>
      <c r="T1933" t="str">
        <f t="shared" si="213"/>
        <v>Mar</v>
      </c>
      <c r="U1933">
        <f t="shared" si="214"/>
        <v>2024</v>
      </c>
      <c r="V1933" t="str">
        <f t="shared" si="215"/>
        <v>5-10</v>
      </c>
      <c r="W1933" t="str">
        <f t="shared" si="216"/>
        <v>Medium</v>
      </c>
    </row>
    <row r="1934" spans="1:23" x14ac:dyDescent="0.3">
      <c r="A1934">
        <v>601933</v>
      </c>
      <c r="B1934">
        <v>64782</v>
      </c>
      <c r="C1934">
        <v>22</v>
      </c>
      <c r="D1934" t="s">
        <v>4</v>
      </c>
      <c r="E1934" t="s">
        <v>8</v>
      </c>
      <c r="F1934" t="s">
        <v>18</v>
      </c>
      <c r="G1934" t="s">
        <v>31</v>
      </c>
      <c r="H1934" s="1">
        <v>45039</v>
      </c>
      <c r="I1934" t="s">
        <v>34</v>
      </c>
      <c r="J1934">
        <v>52</v>
      </c>
      <c r="K1934">
        <v>2.7</v>
      </c>
      <c r="L1934">
        <v>906.04</v>
      </c>
      <c r="M1934">
        <v>101.86</v>
      </c>
      <c r="N1934" t="s">
        <v>47</v>
      </c>
      <c r="O1934">
        <v>3</v>
      </c>
      <c r="P1934" t="str" cm="1">
        <f t="array" ref="P1934">_xlfn.IFS(C1934&lt;25,"18-24", C1934&lt;=35,"25-35", C1934&lt;=50,"36-50",TRUE,"50+")</f>
        <v>18-24</v>
      </c>
      <c r="Q1934" t="str">
        <f t="shared" si="210"/>
        <v>new</v>
      </c>
      <c r="R1934" t="str">
        <f t="shared" si="211"/>
        <v>high value</v>
      </c>
      <c r="S1934" t="str">
        <f t="shared" si="212"/>
        <v>medium</v>
      </c>
      <c r="T1934" t="str">
        <f t="shared" si="213"/>
        <v>Apr</v>
      </c>
      <c r="U1934">
        <f t="shared" si="214"/>
        <v>2023</v>
      </c>
      <c r="V1934" t="str">
        <f t="shared" si="215"/>
        <v>0-5</v>
      </c>
      <c r="W1934" t="str">
        <f t="shared" si="216"/>
        <v>Slow</v>
      </c>
    </row>
    <row r="1935" spans="1:23" x14ac:dyDescent="0.3">
      <c r="A1935">
        <v>601934</v>
      </c>
      <c r="B1935">
        <v>18291</v>
      </c>
      <c r="C1935">
        <v>21</v>
      </c>
      <c r="D1935" t="s">
        <v>4</v>
      </c>
      <c r="E1935" t="s">
        <v>13</v>
      </c>
      <c r="F1935" t="s">
        <v>24</v>
      </c>
      <c r="G1935" t="s">
        <v>21</v>
      </c>
      <c r="H1935" s="1">
        <v>44784</v>
      </c>
      <c r="I1935" t="s">
        <v>33</v>
      </c>
      <c r="J1935">
        <v>59</v>
      </c>
      <c r="K1935">
        <v>1.6</v>
      </c>
      <c r="L1935">
        <v>169.91</v>
      </c>
      <c r="M1935">
        <v>44.17</v>
      </c>
      <c r="N1935" t="s">
        <v>47</v>
      </c>
      <c r="O1935">
        <v>5</v>
      </c>
      <c r="P1935" t="str" cm="1">
        <f t="array" ref="P1935">_xlfn.IFS(C1935&lt;25,"18-24", C1935&lt;=35,"25-35", C1935&lt;=50,"36-50",TRUE,"50+")</f>
        <v>18-24</v>
      </c>
      <c r="Q1935" t="str">
        <f t="shared" si="210"/>
        <v>repeat</v>
      </c>
      <c r="R1935" t="str">
        <f t="shared" si="211"/>
        <v>low</v>
      </c>
      <c r="S1935" t="str">
        <f t="shared" si="212"/>
        <v>High</v>
      </c>
      <c r="T1935" t="str">
        <f t="shared" si="213"/>
        <v>Aug</v>
      </c>
      <c r="U1935">
        <f t="shared" si="214"/>
        <v>2022</v>
      </c>
      <c r="V1935" t="str">
        <f t="shared" si="215"/>
        <v>0-5</v>
      </c>
      <c r="W1935" t="str">
        <f t="shared" si="216"/>
        <v>Slow</v>
      </c>
    </row>
    <row r="1936" spans="1:23" x14ac:dyDescent="0.3">
      <c r="A1936">
        <v>601935</v>
      </c>
      <c r="B1936">
        <v>34431</v>
      </c>
      <c r="C1936">
        <v>35</v>
      </c>
      <c r="D1936" t="s">
        <v>7</v>
      </c>
      <c r="E1936" t="s">
        <v>15</v>
      </c>
      <c r="F1936" t="s">
        <v>19</v>
      </c>
      <c r="G1936" t="s">
        <v>21</v>
      </c>
      <c r="H1936" s="1">
        <v>45129</v>
      </c>
      <c r="I1936" t="s">
        <v>34</v>
      </c>
      <c r="J1936">
        <v>33</v>
      </c>
      <c r="K1936">
        <v>1.9</v>
      </c>
      <c r="L1936">
        <v>651.39</v>
      </c>
      <c r="M1936">
        <v>103.12</v>
      </c>
      <c r="N1936" t="s">
        <v>47</v>
      </c>
      <c r="O1936">
        <v>2</v>
      </c>
      <c r="P1936" t="str" cm="1">
        <f t="array" ref="P1936">_xlfn.IFS(C1936&lt;25,"18-24", C1936&lt;=35,"25-35", C1936&lt;=50,"36-50",TRUE,"50+")</f>
        <v>25-35</v>
      </c>
      <c r="Q1936" t="str">
        <f t="shared" si="210"/>
        <v>repeat</v>
      </c>
      <c r="R1936" t="str">
        <f t="shared" si="211"/>
        <v>high value</v>
      </c>
      <c r="S1936" t="str">
        <f t="shared" si="212"/>
        <v>Low</v>
      </c>
      <c r="T1936" t="str">
        <f t="shared" si="213"/>
        <v>Jul</v>
      </c>
      <c r="U1936">
        <f t="shared" si="214"/>
        <v>2023</v>
      </c>
      <c r="V1936" t="str">
        <f t="shared" si="215"/>
        <v>0-5</v>
      </c>
      <c r="W1936" t="str">
        <f t="shared" si="216"/>
        <v>Medium</v>
      </c>
    </row>
    <row r="1937" spans="1:23" x14ac:dyDescent="0.3">
      <c r="A1937">
        <v>601936</v>
      </c>
      <c r="B1937">
        <v>99923</v>
      </c>
      <c r="C1937">
        <v>46</v>
      </c>
      <c r="D1937" t="s">
        <v>7</v>
      </c>
      <c r="E1937" t="s">
        <v>11</v>
      </c>
      <c r="F1937" t="s">
        <v>26</v>
      </c>
      <c r="G1937" t="s">
        <v>29</v>
      </c>
      <c r="H1937" s="1">
        <v>44916</v>
      </c>
      <c r="I1937" t="s">
        <v>33</v>
      </c>
      <c r="J1937">
        <v>48</v>
      </c>
      <c r="K1937">
        <v>2.6</v>
      </c>
      <c r="L1937">
        <v>968.81</v>
      </c>
      <c r="M1937">
        <v>36.299999999999997</v>
      </c>
      <c r="N1937" t="s">
        <v>47</v>
      </c>
      <c r="O1937">
        <v>2</v>
      </c>
      <c r="P1937" t="str" cm="1">
        <f t="array" ref="P1937">_xlfn.IFS(C1937&lt;25,"18-24", C1937&lt;=35,"25-35", C1937&lt;=50,"36-50",TRUE,"50+")</f>
        <v>36-50</v>
      </c>
      <c r="Q1937" t="str">
        <f t="shared" si="210"/>
        <v>new</v>
      </c>
      <c r="R1937" t="str">
        <f t="shared" si="211"/>
        <v>high value</v>
      </c>
      <c r="S1937" t="str">
        <f t="shared" si="212"/>
        <v>Low</v>
      </c>
      <c r="T1937" t="str">
        <f t="shared" si="213"/>
        <v>Dec</v>
      </c>
      <c r="U1937">
        <f t="shared" si="214"/>
        <v>2022</v>
      </c>
      <c r="V1937" t="str">
        <f t="shared" si="215"/>
        <v>0-5</v>
      </c>
      <c r="W1937" t="str">
        <f t="shared" si="216"/>
        <v>Slow</v>
      </c>
    </row>
    <row r="1938" spans="1:23" x14ac:dyDescent="0.3">
      <c r="A1938">
        <v>601937</v>
      </c>
      <c r="B1938">
        <v>21878</v>
      </c>
      <c r="C1938">
        <v>55</v>
      </c>
      <c r="D1938" t="s">
        <v>7</v>
      </c>
      <c r="E1938" t="s">
        <v>8</v>
      </c>
      <c r="F1938" t="s">
        <v>28</v>
      </c>
      <c r="G1938" t="s">
        <v>31</v>
      </c>
      <c r="H1938" s="1">
        <v>45014</v>
      </c>
      <c r="I1938" t="s">
        <v>34</v>
      </c>
      <c r="J1938">
        <v>44</v>
      </c>
      <c r="K1938">
        <v>1.6</v>
      </c>
      <c r="L1938">
        <v>494.26</v>
      </c>
      <c r="M1938">
        <v>78.16</v>
      </c>
      <c r="N1938" t="s">
        <v>48</v>
      </c>
      <c r="O1938">
        <v>3</v>
      </c>
      <c r="P1938" t="str" cm="1">
        <f t="array" ref="P1938">_xlfn.IFS(C1938&lt;25,"18-24", C1938&lt;=35,"25-35", C1938&lt;=50,"36-50",TRUE,"50+")</f>
        <v>50+</v>
      </c>
      <c r="Q1938" t="str">
        <f t="shared" si="210"/>
        <v>new</v>
      </c>
      <c r="R1938" t="str">
        <f t="shared" si="211"/>
        <v>medium</v>
      </c>
      <c r="S1938" t="str">
        <f t="shared" si="212"/>
        <v>medium</v>
      </c>
      <c r="T1938" t="str">
        <f t="shared" si="213"/>
        <v>Mar</v>
      </c>
      <c r="U1938">
        <f t="shared" si="214"/>
        <v>2023</v>
      </c>
      <c r="V1938" t="str">
        <f t="shared" si="215"/>
        <v>0-5</v>
      </c>
      <c r="W1938" t="str">
        <f t="shared" si="216"/>
        <v>Medium</v>
      </c>
    </row>
    <row r="1939" spans="1:23" x14ac:dyDescent="0.3">
      <c r="A1939">
        <v>601938</v>
      </c>
      <c r="B1939">
        <v>51223</v>
      </c>
      <c r="C1939">
        <v>47</v>
      </c>
      <c r="D1939" t="s">
        <v>4</v>
      </c>
      <c r="E1939" t="s">
        <v>16</v>
      </c>
      <c r="F1939" t="s">
        <v>24</v>
      </c>
      <c r="G1939" t="s">
        <v>27</v>
      </c>
      <c r="H1939" s="1">
        <v>45371</v>
      </c>
      <c r="I1939" t="s">
        <v>34</v>
      </c>
      <c r="J1939">
        <v>40</v>
      </c>
      <c r="K1939">
        <v>9.8000000000000007</v>
      </c>
      <c r="L1939">
        <v>1235.56</v>
      </c>
      <c r="M1939">
        <v>62.19</v>
      </c>
      <c r="N1939" t="s">
        <v>50</v>
      </c>
      <c r="O1939">
        <v>2</v>
      </c>
      <c r="P1939" t="str" cm="1">
        <f t="array" ref="P1939">_xlfn.IFS(C1939&lt;25,"18-24", C1939&lt;=35,"25-35", C1939&lt;=50,"36-50",TRUE,"50+")</f>
        <v>36-50</v>
      </c>
      <c r="Q1939" t="str">
        <f t="shared" si="210"/>
        <v>new</v>
      </c>
      <c r="R1939" t="str">
        <f t="shared" si="211"/>
        <v>high value</v>
      </c>
      <c r="S1939" t="str">
        <f t="shared" si="212"/>
        <v>Low</v>
      </c>
      <c r="T1939" t="str">
        <f t="shared" si="213"/>
        <v>Mar</v>
      </c>
      <c r="U1939">
        <f t="shared" si="214"/>
        <v>2024</v>
      </c>
      <c r="V1939" t="str">
        <f t="shared" si="215"/>
        <v>5-10</v>
      </c>
      <c r="W1939" t="str">
        <f t="shared" si="216"/>
        <v>Medium</v>
      </c>
    </row>
    <row r="1940" spans="1:23" x14ac:dyDescent="0.3">
      <c r="A1940">
        <v>601939</v>
      </c>
      <c r="B1940">
        <v>46925</v>
      </c>
      <c r="C1940">
        <v>28</v>
      </c>
      <c r="D1940" t="s">
        <v>4</v>
      </c>
      <c r="E1940" t="s">
        <v>5</v>
      </c>
      <c r="F1940" t="s">
        <v>26</v>
      </c>
      <c r="G1940" t="s">
        <v>25</v>
      </c>
      <c r="H1940" s="1">
        <v>44685</v>
      </c>
      <c r="I1940" t="s">
        <v>33</v>
      </c>
      <c r="J1940">
        <v>80</v>
      </c>
      <c r="K1940">
        <v>5.0999999999999996</v>
      </c>
      <c r="L1940">
        <v>1108.19</v>
      </c>
      <c r="M1940">
        <v>49.39</v>
      </c>
      <c r="N1940" t="s">
        <v>47</v>
      </c>
      <c r="O1940">
        <v>2</v>
      </c>
      <c r="P1940" t="str" cm="1">
        <f t="array" ref="P1940">_xlfn.IFS(C1940&lt;25,"18-24", C1940&lt;=35,"25-35", C1940&lt;=50,"36-50",TRUE,"50+")</f>
        <v>25-35</v>
      </c>
      <c r="Q1940" t="str">
        <f t="shared" si="210"/>
        <v>repeat</v>
      </c>
      <c r="R1940" t="str">
        <f t="shared" si="211"/>
        <v>high value</v>
      </c>
      <c r="S1940" t="str">
        <f t="shared" si="212"/>
        <v>Low</v>
      </c>
      <c r="T1940" t="str">
        <f t="shared" si="213"/>
        <v>May</v>
      </c>
      <c r="U1940">
        <f t="shared" si="214"/>
        <v>2022</v>
      </c>
      <c r="V1940" t="str">
        <f t="shared" si="215"/>
        <v>5-10</v>
      </c>
      <c r="W1940" t="str">
        <f t="shared" si="216"/>
        <v>Slow</v>
      </c>
    </row>
    <row r="1941" spans="1:23" x14ac:dyDescent="0.3">
      <c r="A1941">
        <v>601940</v>
      </c>
      <c r="B1941">
        <v>51106</v>
      </c>
      <c r="C1941">
        <v>53</v>
      </c>
      <c r="D1941" t="s">
        <v>4</v>
      </c>
      <c r="E1941" t="s">
        <v>13</v>
      </c>
      <c r="F1941" t="s">
        <v>24</v>
      </c>
      <c r="G1941" t="s">
        <v>23</v>
      </c>
      <c r="H1941" s="1">
        <v>45426</v>
      </c>
      <c r="I1941" t="s">
        <v>34</v>
      </c>
      <c r="J1941">
        <v>67</v>
      </c>
      <c r="K1941">
        <v>6.8</v>
      </c>
      <c r="L1941">
        <v>1190.1500000000001</v>
      </c>
      <c r="M1941">
        <v>96.31</v>
      </c>
      <c r="N1941" t="s">
        <v>47</v>
      </c>
      <c r="O1941">
        <v>4</v>
      </c>
      <c r="P1941" t="str" cm="1">
        <f t="array" ref="P1941">_xlfn.IFS(C1941&lt;25,"18-24", C1941&lt;=35,"25-35", C1941&lt;=50,"36-50",TRUE,"50+")</f>
        <v>50+</v>
      </c>
      <c r="Q1941" t="str">
        <f t="shared" si="210"/>
        <v>new</v>
      </c>
      <c r="R1941" t="str">
        <f t="shared" si="211"/>
        <v>high value</v>
      </c>
      <c r="S1941" t="str">
        <f t="shared" si="212"/>
        <v>medium</v>
      </c>
      <c r="T1941" t="str">
        <f t="shared" si="213"/>
        <v>May</v>
      </c>
      <c r="U1941">
        <f t="shared" si="214"/>
        <v>2024</v>
      </c>
      <c r="V1941" t="str">
        <f t="shared" si="215"/>
        <v>5-10</v>
      </c>
      <c r="W1941" t="str">
        <f t="shared" si="216"/>
        <v>Slow</v>
      </c>
    </row>
    <row r="1942" spans="1:23" x14ac:dyDescent="0.3">
      <c r="A1942">
        <v>601941</v>
      </c>
      <c r="B1942">
        <v>75280</v>
      </c>
      <c r="C1942">
        <v>43</v>
      </c>
      <c r="D1942" t="s">
        <v>4</v>
      </c>
      <c r="E1942" t="s">
        <v>11</v>
      </c>
      <c r="F1942" t="s">
        <v>22</v>
      </c>
      <c r="G1942" t="s">
        <v>25</v>
      </c>
      <c r="H1942" s="1">
        <v>45460</v>
      </c>
      <c r="I1942" t="s">
        <v>34</v>
      </c>
      <c r="J1942">
        <v>66</v>
      </c>
      <c r="K1942">
        <v>14.1</v>
      </c>
      <c r="L1942">
        <v>211.25</v>
      </c>
      <c r="M1942">
        <v>22.95</v>
      </c>
      <c r="N1942" t="s">
        <v>47</v>
      </c>
      <c r="O1942">
        <v>5</v>
      </c>
      <c r="P1942" t="str" cm="1">
        <f t="array" ref="P1942">_xlfn.IFS(C1942&lt;25,"18-24", C1942&lt;=35,"25-35", C1942&lt;=50,"36-50",TRUE,"50+")</f>
        <v>36-50</v>
      </c>
      <c r="Q1942" t="str">
        <f t="shared" si="210"/>
        <v>new</v>
      </c>
      <c r="R1942" t="str">
        <f t="shared" si="211"/>
        <v>low</v>
      </c>
      <c r="S1942" t="str">
        <f t="shared" si="212"/>
        <v>High</v>
      </c>
      <c r="T1942" t="str">
        <f t="shared" si="213"/>
        <v>Jun</v>
      </c>
      <c r="U1942">
        <f t="shared" si="214"/>
        <v>2024</v>
      </c>
      <c r="V1942" t="str">
        <f t="shared" si="215"/>
        <v>10-15</v>
      </c>
      <c r="W1942" t="str">
        <f t="shared" si="216"/>
        <v>Slow</v>
      </c>
    </row>
    <row r="1943" spans="1:23" x14ac:dyDescent="0.3">
      <c r="A1943">
        <v>601942</v>
      </c>
      <c r="B1943">
        <v>77153</v>
      </c>
      <c r="C1943">
        <v>41</v>
      </c>
      <c r="D1943" t="s">
        <v>7</v>
      </c>
      <c r="E1943" t="s">
        <v>5</v>
      </c>
      <c r="F1943" t="s">
        <v>28</v>
      </c>
      <c r="G1943" t="s">
        <v>23</v>
      </c>
      <c r="H1943" s="1">
        <v>44894</v>
      </c>
      <c r="I1943" t="s">
        <v>33</v>
      </c>
      <c r="J1943">
        <v>52</v>
      </c>
      <c r="K1943">
        <v>3.4</v>
      </c>
      <c r="L1943">
        <v>1053.1199999999999</v>
      </c>
      <c r="M1943">
        <v>100.87</v>
      </c>
      <c r="N1943" t="s">
        <v>47</v>
      </c>
      <c r="O1943">
        <v>5</v>
      </c>
      <c r="P1943" t="str" cm="1">
        <f t="array" ref="P1943">_xlfn.IFS(C1943&lt;25,"18-24", C1943&lt;=35,"25-35", C1943&lt;=50,"36-50",TRUE,"50+")</f>
        <v>36-50</v>
      </c>
      <c r="Q1943" t="str">
        <f t="shared" si="210"/>
        <v>new</v>
      </c>
      <c r="R1943" t="str">
        <f t="shared" si="211"/>
        <v>high value</v>
      </c>
      <c r="S1943" t="str">
        <f t="shared" si="212"/>
        <v>High</v>
      </c>
      <c r="T1943" t="str">
        <f t="shared" si="213"/>
        <v>Nov</v>
      </c>
      <c r="U1943">
        <f t="shared" si="214"/>
        <v>2022</v>
      </c>
      <c r="V1943" t="str">
        <f t="shared" si="215"/>
        <v>0-5</v>
      </c>
      <c r="W1943" t="str">
        <f t="shared" si="216"/>
        <v>Slow</v>
      </c>
    </row>
    <row r="1944" spans="1:23" x14ac:dyDescent="0.3">
      <c r="A1944">
        <v>601943</v>
      </c>
      <c r="B1944">
        <v>81808</v>
      </c>
      <c r="C1944">
        <v>64</v>
      </c>
      <c r="D1944" t="s">
        <v>7</v>
      </c>
      <c r="E1944" t="s">
        <v>15</v>
      </c>
      <c r="F1944" t="s">
        <v>30</v>
      </c>
      <c r="G1944" t="s">
        <v>21</v>
      </c>
      <c r="H1944" s="1">
        <v>45048</v>
      </c>
      <c r="I1944" t="s">
        <v>34</v>
      </c>
      <c r="J1944">
        <v>76</v>
      </c>
      <c r="K1944">
        <v>10.3</v>
      </c>
      <c r="L1944">
        <v>317.11</v>
      </c>
      <c r="M1944">
        <v>83.77</v>
      </c>
      <c r="N1944" t="s">
        <v>47</v>
      </c>
      <c r="O1944">
        <v>4</v>
      </c>
      <c r="P1944" t="str" cm="1">
        <f t="array" ref="P1944">_xlfn.IFS(C1944&lt;25,"18-24", C1944&lt;=35,"25-35", C1944&lt;=50,"36-50",TRUE,"50+")</f>
        <v>50+</v>
      </c>
      <c r="Q1944" t="str">
        <f t="shared" si="210"/>
        <v>new</v>
      </c>
      <c r="R1944" t="str">
        <f t="shared" si="211"/>
        <v>medium</v>
      </c>
      <c r="S1944" t="str">
        <f t="shared" si="212"/>
        <v>medium</v>
      </c>
      <c r="T1944" t="str">
        <f t="shared" si="213"/>
        <v>May</v>
      </c>
      <c r="U1944">
        <f t="shared" si="214"/>
        <v>2023</v>
      </c>
      <c r="V1944" t="str">
        <f t="shared" si="215"/>
        <v>10-15</v>
      </c>
      <c r="W1944" t="str">
        <f t="shared" si="216"/>
        <v>Slow</v>
      </c>
    </row>
    <row r="1945" spans="1:23" x14ac:dyDescent="0.3">
      <c r="A1945">
        <v>601944</v>
      </c>
      <c r="B1945">
        <v>62432</v>
      </c>
      <c r="C1945">
        <v>47</v>
      </c>
      <c r="D1945" t="s">
        <v>4</v>
      </c>
      <c r="E1945" t="s">
        <v>16</v>
      </c>
      <c r="F1945" t="s">
        <v>19</v>
      </c>
      <c r="G1945" t="s">
        <v>23</v>
      </c>
      <c r="H1945" s="1">
        <v>44593</v>
      </c>
      <c r="I1945" t="s">
        <v>33</v>
      </c>
      <c r="J1945">
        <v>80</v>
      </c>
      <c r="K1945">
        <v>7.6</v>
      </c>
      <c r="L1945">
        <v>1054.5999999999999</v>
      </c>
      <c r="M1945">
        <v>112.87</v>
      </c>
      <c r="N1945" t="s">
        <v>48</v>
      </c>
      <c r="O1945">
        <v>2</v>
      </c>
      <c r="P1945" t="str" cm="1">
        <f t="array" ref="P1945">_xlfn.IFS(C1945&lt;25,"18-24", C1945&lt;=35,"25-35", C1945&lt;=50,"36-50",TRUE,"50+")</f>
        <v>36-50</v>
      </c>
      <c r="Q1945" t="str">
        <f t="shared" si="210"/>
        <v>new</v>
      </c>
      <c r="R1945" t="str">
        <f t="shared" si="211"/>
        <v>high value</v>
      </c>
      <c r="S1945" t="str">
        <f t="shared" si="212"/>
        <v>Low</v>
      </c>
      <c r="T1945" t="str">
        <f t="shared" si="213"/>
        <v>Feb</v>
      </c>
      <c r="U1945">
        <f t="shared" si="214"/>
        <v>2022</v>
      </c>
      <c r="V1945" t="str">
        <f t="shared" si="215"/>
        <v>5-10</v>
      </c>
      <c r="W1945" t="str">
        <f t="shared" si="216"/>
        <v>Slow</v>
      </c>
    </row>
    <row r="1946" spans="1:23" x14ac:dyDescent="0.3">
      <c r="A1946">
        <v>601945</v>
      </c>
      <c r="B1946">
        <v>40404</v>
      </c>
      <c r="C1946">
        <v>50</v>
      </c>
      <c r="D1946" t="s">
        <v>4</v>
      </c>
      <c r="E1946" t="s">
        <v>15</v>
      </c>
      <c r="F1946" t="s">
        <v>24</v>
      </c>
      <c r="G1946" t="s">
        <v>27</v>
      </c>
      <c r="H1946" s="1">
        <v>45071</v>
      </c>
      <c r="I1946" t="s">
        <v>33</v>
      </c>
      <c r="J1946">
        <v>41</v>
      </c>
      <c r="K1946">
        <v>14.6</v>
      </c>
      <c r="L1946">
        <v>1057.26</v>
      </c>
      <c r="M1946">
        <v>98.74</v>
      </c>
      <c r="N1946" t="s">
        <v>48</v>
      </c>
      <c r="O1946">
        <v>3</v>
      </c>
      <c r="P1946" t="str" cm="1">
        <f t="array" ref="P1946">_xlfn.IFS(C1946&lt;25,"18-24", C1946&lt;=35,"25-35", C1946&lt;=50,"36-50",TRUE,"50+")</f>
        <v>36-50</v>
      </c>
      <c r="Q1946" t="str">
        <f t="shared" si="210"/>
        <v>repeat</v>
      </c>
      <c r="R1946" t="str">
        <f t="shared" si="211"/>
        <v>high value</v>
      </c>
      <c r="S1946" t="str">
        <f t="shared" si="212"/>
        <v>medium</v>
      </c>
      <c r="T1946" t="str">
        <f t="shared" si="213"/>
        <v>May</v>
      </c>
      <c r="U1946">
        <f t="shared" si="214"/>
        <v>2023</v>
      </c>
      <c r="V1946" t="str">
        <f t="shared" si="215"/>
        <v>10-15</v>
      </c>
      <c r="W1946" t="str">
        <f t="shared" si="216"/>
        <v>Medium</v>
      </c>
    </row>
    <row r="1947" spans="1:23" x14ac:dyDescent="0.3">
      <c r="A1947">
        <v>601946</v>
      </c>
      <c r="B1947">
        <v>75999</v>
      </c>
      <c r="C1947">
        <v>52</v>
      </c>
      <c r="D1947" t="s">
        <v>4</v>
      </c>
      <c r="E1947" t="s">
        <v>16</v>
      </c>
      <c r="F1947" t="s">
        <v>18</v>
      </c>
      <c r="G1947" t="s">
        <v>31</v>
      </c>
      <c r="H1947" s="1">
        <v>44831</v>
      </c>
      <c r="I1947" t="s">
        <v>34</v>
      </c>
      <c r="J1947">
        <v>64</v>
      </c>
      <c r="K1947">
        <v>14.9</v>
      </c>
      <c r="L1947">
        <v>767.09</v>
      </c>
      <c r="M1947">
        <v>91.68</v>
      </c>
      <c r="N1947" t="s">
        <v>47</v>
      </c>
      <c r="O1947">
        <v>3</v>
      </c>
      <c r="P1947" t="str" cm="1">
        <f t="array" ref="P1947">_xlfn.IFS(C1947&lt;25,"18-24", C1947&lt;=35,"25-35", C1947&lt;=50,"36-50",TRUE,"50+")</f>
        <v>50+</v>
      </c>
      <c r="Q1947" t="str">
        <f t="shared" si="210"/>
        <v>repeat</v>
      </c>
      <c r="R1947" t="str">
        <f t="shared" si="211"/>
        <v>high value</v>
      </c>
      <c r="S1947" t="str">
        <f t="shared" si="212"/>
        <v>medium</v>
      </c>
      <c r="T1947" t="str">
        <f t="shared" si="213"/>
        <v>Sep</v>
      </c>
      <c r="U1947">
        <f t="shared" si="214"/>
        <v>2022</v>
      </c>
      <c r="V1947" t="str">
        <f t="shared" si="215"/>
        <v>10-15</v>
      </c>
      <c r="W1947" t="str">
        <f t="shared" si="216"/>
        <v>Slow</v>
      </c>
    </row>
    <row r="1948" spans="1:23" x14ac:dyDescent="0.3">
      <c r="A1948">
        <v>601947</v>
      </c>
      <c r="B1948">
        <v>97232</v>
      </c>
      <c r="C1948">
        <v>32</v>
      </c>
      <c r="D1948" t="s">
        <v>4</v>
      </c>
      <c r="E1948" t="s">
        <v>11</v>
      </c>
      <c r="F1948" t="s">
        <v>24</v>
      </c>
      <c r="G1948" t="s">
        <v>21</v>
      </c>
      <c r="H1948" s="1">
        <v>45145</v>
      </c>
      <c r="I1948" t="s">
        <v>33</v>
      </c>
      <c r="J1948">
        <v>22</v>
      </c>
      <c r="K1948">
        <v>8</v>
      </c>
      <c r="L1948">
        <v>563.17999999999995</v>
      </c>
      <c r="M1948">
        <v>28.57</v>
      </c>
      <c r="N1948" t="s">
        <v>47</v>
      </c>
      <c r="O1948">
        <v>3</v>
      </c>
      <c r="P1948" t="str" cm="1">
        <f t="array" ref="P1948">_xlfn.IFS(C1948&lt;25,"18-24", C1948&lt;=35,"25-35", C1948&lt;=50,"36-50",TRUE,"50+")</f>
        <v>25-35</v>
      </c>
      <c r="Q1948" t="str">
        <f t="shared" si="210"/>
        <v>new</v>
      </c>
      <c r="R1948" t="str">
        <f t="shared" si="211"/>
        <v>high value</v>
      </c>
      <c r="S1948" t="str">
        <f t="shared" si="212"/>
        <v>medium</v>
      </c>
      <c r="T1948" t="str">
        <f t="shared" si="213"/>
        <v>Aug</v>
      </c>
      <c r="U1948">
        <f t="shared" si="214"/>
        <v>2023</v>
      </c>
      <c r="V1948" t="str">
        <f t="shared" si="215"/>
        <v>5-10</v>
      </c>
      <c r="W1948" t="str">
        <f t="shared" si="216"/>
        <v>Fast</v>
      </c>
    </row>
    <row r="1949" spans="1:23" x14ac:dyDescent="0.3">
      <c r="A1949">
        <v>601948</v>
      </c>
      <c r="B1949">
        <v>17663</v>
      </c>
      <c r="C1949">
        <v>25</v>
      </c>
      <c r="D1949" t="s">
        <v>7</v>
      </c>
      <c r="E1949" t="s">
        <v>15</v>
      </c>
      <c r="F1949" t="s">
        <v>24</v>
      </c>
      <c r="G1949" t="s">
        <v>25</v>
      </c>
      <c r="H1949" s="1">
        <v>44763</v>
      </c>
      <c r="I1949" t="s">
        <v>33</v>
      </c>
      <c r="J1949">
        <v>71</v>
      </c>
      <c r="K1949">
        <v>10.8</v>
      </c>
      <c r="L1949">
        <v>1091.83</v>
      </c>
      <c r="M1949">
        <v>118.21</v>
      </c>
      <c r="N1949" t="s">
        <v>48</v>
      </c>
      <c r="O1949">
        <v>3</v>
      </c>
      <c r="P1949" t="str" cm="1">
        <f t="array" ref="P1949">_xlfn.IFS(C1949&lt;25,"18-24", C1949&lt;=35,"25-35", C1949&lt;=50,"36-50",TRUE,"50+")</f>
        <v>25-35</v>
      </c>
      <c r="Q1949" t="str">
        <f t="shared" si="210"/>
        <v>new</v>
      </c>
      <c r="R1949" t="str">
        <f t="shared" si="211"/>
        <v>high value</v>
      </c>
      <c r="S1949" t="str">
        <f t="shared" si="212"/>
        <v>medium</v>
      </c>
      <c r="T1949" t="str">
        <f t="shared" si="213"/>
        <v>Jul</v>
      </c>
      <c r="U1949">
        <f t="shared" si="214"/>
        <v>2022</v>
      </c>
      <c r="V1949" t="str">
        <f t="shared" si="215"/>
        <v>10-15</v>
      </c>
      <c r="W1949" t="str">
        <f t="shared" si="216"/>
        <v>Slow</v>
      </c>
    </row>
    <row r="1950" spans="1:23" x14ac:dyDescent="0.3">
      <c r="A1950">
        <v>601949</v>
      </c>
      <c r="B1950">
        <v>44750</v>
      </c>
      <c r="C1950">
        <v>28</v>
      </c>
      <c r="D1950" t="s">
        <v>7</v>
      </c>
      <c r="E1950" t="s">
        <v>8</v>
      </c>
      <c r="F1950" t="s">
        <v>18</v>
      </c>
      <c r="G1950" t="s">
        <v>27</v>
      </c>
      <c r="H1950" s="1">
        <v>45491</v>
      </c>
      <c r="I1950" t="s">
        <v>34</v>
      </c>
      <c r="J1950">
        <v>80</v>
      </c>
      <c r="K1950">
        <v>9</v>
      </c>
      <c r="L1950">
        <v>1471.5</v>
      </c>
      <c r="M1950">
        <v>34.159999999999997</v>
      </c>
      <c r="N1950" t="s">
        <v>50</v>
      </c>
      <c r="O1950">
        <v>5</v>
      </c>
      <c r="P1950" t="str" cm="1">
        <f t="array" ref="P1950">_xlfn.IFS(C1950&lt;25,"18-24", C1950&lt;=35,"25-35", C1950&lt;=50,"36-50",TRUE,"50+")</f>
        <v>25-35</v>
      </c>
      <c r="Q1950" t="str">
        <f t="shared" si="210"/>
        <v>repeat</v>
      </c>
      <c r="R1950" t="str">
        <f t="shared" si="211"/>
        <v>high value</v>
      </c>
      <c r="S1950" t="str">
        <f t="shared" si="212"/>
        <v>High</v>
      </c>
      <c r="T1950" t="str">
        <f t="shared" si="213"/>
        <v>Jul</v>
      </c>
      <c r="U1950">
        <f t="shared" si="214"/>
        <v>2024</v>
      </c>
      <c r="V1950" t="str">
        <f t="shared" si="215"/>
        <v>5-10</v>
      </c>
      <c r="W1950" t="str">
        <f t="shared" si="216"/>
        <v>Slow</v>
      </c>
    </row>
    <row r="1951" spans="1:23" x14ac:dyDescent="0.3">
      <c r="A1951">
        <v>601950</v>
      </c>
      <c r="B1951">
        <v>78746</v>
      </c>
      <c r="C1951">
        <v>40</v>
      </c>
      <c r="D1951" t="s">
        <v>7</v>
      </c>
      <c r="E1951" t="s">
        <v>8</v>
      </c>
      <c r="F1951" t="s">
        <v>19</v>
      </c>
      <c r="G1951" t="s">
        <v>27</v>
      </c>
      <c r="H1951" s="1">
        <v>44909</v>
      </c>
      <c r="I1951" t="s">
        <v>34</v>
      </c>
      <c r="J1951">
        <v>75</v>
      </c>
      <c r="K1951">
        <v>1.7</v>
      </c>
      <c r="L1951">
        <v>1270.27</v>
      </c>
      <c r="M1951">
        <v>35.880000000000003</v>
      </c>
      <c r="N1951" t="s">
        <v>50</v>
      </c>
      <c r="O1951">
        <v>2</v>
      </c>
      <c r="P1951" t="str" cm="1">
        <f t="array" ref="P1951">_xlfn.IFS(C1951&lt;25,"18-24", C1951&lt;=35,"25-35", C1951&lt;=50,"36-50",TRUE,"50+")</f>
        <v>36-50</v>
      </c>
      <c r="Q1951" t="str">
        <f t="shared" si="210"/>
        <v>new</v>
      </c>
      <c r="R1951" t="str">
        <f t="shared" si="211"/>
        <v>high value</v>
      </c>
      <c r="S1951" t="str">
        <f t="shared" si="212"/>
        <v>Low</v>
      </c>
      <c r="T1951" t="str">
        <f t="shared" si="213"/>
        <v>Dec</v>
      </c>
      <c r="U1951">
        <f t="shared" si="214"/>
        <v>2022</v>
      </c>
      <c r="V1951" t="str">
        <f t="shared" si="215"/>
        <v>0-5</v>
      </c>
      <c r="W1951" t="str">
        <f t="shared" si="216"/>
        <v>Slow</v>
      </c>
    </row>
    <row r="1952" spans="1:23" x14ac:dyDescent="0.3">
      <c r="A1952">
        <v>601951</v>
      </c>
      <c r="B1952">
        <v>67651</v>
      </c>
      <c r="C1952">
        <v>46</v>
      </c>
      <c r="D1952" t="s">
        <v>7</v>
      </c>
      <c r="E1952" t="s">
        <v>5</v>
      </c>
      <c r="F1952" t="s">
        <v>24</v>
      </c>
      <c r="G1952" t="s">
        <v>27</v>
      </c>
      <c r="H1952" s="1">
        <v>44868</v>
      </c>
      <c r="I1952" t="s">
        <v>34</v>
      </c>
      <c r="J1952">
        <v>53</v>
      </c>
      <c r="K1952">
        <v>11.5</v>
      </c>
      <c r="L1952">
        <v>836.51</v>
      </c>
      <c r="M1952">
        <v>46.38</v>
      </c>
      <c r="N1952" t="s">
        <v>48</v>
      </c>
      <c r="O1952">
        <v>2</v>
      </c>
      <c r="P1952" t="str" cm="1">
        <f t="array" ref="P1952">_xlfn.IFS(C1952&lt;25,"18-24", C1952&lt;=35,"25-35", C1952&lt;=50,"36-50",TRUE,"50+")</f>
        <v>36-50</v>
      </c>
      <c r="Q1952" t="str">
        <f t="shared" si="210"/>
        <v>new</v>
      </c>
      <c r="R1952" t="str">
        <f t="shared" si="211"/>
        <v>high value</v>
      </c>
      <c r="S1952" t="str">
        <f t="shared" si="212"/>
        <v>Low</v>
      </c>
      <c r="T1952" t="str">
        <f t="shared" si="213"/>
        <v>Nov</v>
      </c>
      <c r="U1952">
        <f t="shared" si="214"/>
        <v>2022</v>
      </c>
      <c r="V1952" t="str">
        <f t="shared" si="215"/>
        <v>10-15</v>
      </c>
      <c r="W1952" t="str">
        <f t="shared" si="216"/>
        <v>Slow</v>
      </c>
    </row>
    <row r="1953" spans="1:23" x14ac:dyDescent="0.3">
      <c r="A1953">
        <v>601952</v>
      </c>
      <c r="B1953">
        <v>15756</v>
      </c>
      <c r="C1953">
        <v>52</v>
      </c>
      <c r="D1953" t="s">
        <v>7</v>
      </c>
      <c r="E1953" t="s">
        <v>8</v>
      </c>
      <c r="F1953" t="s">
        <v>30</v>
      </c>
      <c r="G1953" t="s">
        <v>29</v>
      </c>
      <c r="H1953" s="1">
        <v>44879</v>
      </c>
      <c r="I1953" t="s">
        <v>33</v>
      </c>
      <c r="J1953">
        <v>36</v>
      </c>
      <c r="K1953">
        <v>8.1</v>
      </c>
      <c r="L1953">
        <v>715.72</v>
      </c>
      <c r="M1953">
        <v>30.38</v>
      </c>
      <c r="N1953" t="s">
        <v>49</v>
      </c>
      <c r="O1953">
        <v>1</v>
      </c>
      <c r="P1953" t="str" cm="1">
        <f t="array" ref="P1953">_xlfn.IFS(C1953&lt;25,"18-24", C1953&lt;=35,"25-35", C1953&lt;=50,"36-50",TRUE,"50+")</f>
        <v>50+</v>
      </c>
      <c r="Q1953" t="str">
        <f t="shared" si="210"/>
        <v>new</v>
      </c>
      <c r="R1953" t="str">
        <f t="shared" si="211"/>
        <v>high value</v>
      </c>
      <c r="S1953" t="str">
        <f t="shared" si="212"/>
        <v>Low</v>
      </c>
      <c r="T1953" t="str">
        <f t="shared" si="213"/>
        <v>Nov</v>
      </c>
      <c r="U1953">
        <f t="shared" si="214"/>
        <v>2022</v>
      </c>
      <c r="V1953" t="str">
        <f t="shared" si="215"/>
        <v>5-10</v>
      </c>
      <c r="W1953" t="str">
        <f t="shared" si="216"/>
        <v>Medium</v>
      </c>
    </row>
    <row r="1954" spans="1:23" x14ac:dyDescent="0.3">
      <c r="A1954">
        <v>601953</v>
      </c>
      <c r="B1954">
        <v>70339</v>
      </c>
      <c r="C1954">
        <v>60</v>
      </c>
      <c r="D1954" t="s">
        <v>7</v>
      </c>
      <c r="E1954" t="s">
        <v>11</v>
      </c>
      <c r="F1954" t="s">
        <v>18</v>
      </c>
      <c r="G1954" t="s">
        <v>23</v>
      </c>
      <c r="H1954" s="1">
        <v>44645</v>
      </c>
      <c r="I1954" t="s">
        <v>33</v>
      </c>
      <c r="J1954">
        <v>58</v>
      </c>
      <c r="K1954">
        <v>8.6999999999999993</v>
      </c>
      <c r="L1954">
        <v>575.49</v>
      </c>
      <c r="M1954">
        <v>42.37</v>
      </c>
      <c r="N1954" t="s">
        <v>50</v>
      </c>
      <c r="O1954">
        <v>4</v>
      </c>
      <c r="P1954" t="str" cm="1">
        <f t="array" ref="P1954">_xlfn.IFS(C1954&lt;25,"18-24", C1954&lt;=35,"25-35", C1954&lt;=50,"36-50",TRUE,"50+")</f>
        <v>50+</v>
      </c>
      <c r="Q1954" t="str">
        <f t="shared" si="210"/>
        <v>repeat</v>
      </c>
      <c r="R1954" t="str">
        <f t="shared" si="211"/>
        <v>high value</v>
      </c>
      <c r="S1954" t="str">
        <f t="shared" si="212"/>
        <v>medium</v>
      </c>
      <c r="T1954" t="str">
        <f t="shared" si="213"/>
        <v>Mar</v>
      </c>
      <c r="U1954">
        <f t="shared" si="214"/>
        <v>2022</v>
      </c>
      <c r="V1954" t="str">
        <f t="shared" si="215"/>
        <v>5-10</v>
      </c>
      <c r="W1954" t="str">
        <f t="shared" si="216"/>
        <v>Slow</v>
      </c>
    </row>
    <row r="1955" spans="1:23" x14ac:dyDescent="0.3">
      <c r="A1955">
        <v>601954</v>
      </c>
      <c r="B1955">
        <v>18064</v>
      </c>
      <c r="C1955">
        <v>43</v>
      </c>
      <c r="D1955" t="s">
        <v>4</v>
      </c>
      <c r="E1955" t="s">
        <v>11</v>
      </c>
      <c r="F1955" t="s">
        <v>22</v>
      </c>
      <c r="G1955" t="s">
        <v>25</v>
      </c>
      <c r="H1955" s="1">
        <v>45145</v>
      </c>
      <c r="I1955" t="s">
        <v>33</v>
      </c>
      <c r="J1955">
        <v>38</v>
      </c>
      <c r="K1955">
        <v>10.3</v>
      </c>
      <c r="L1955">
        <v>488.71</v>
      </c>
      <c r="M1955">
        <v>89.21</v>
      </c>
      <c r="N1955" t="s">
        <v>49</v>
      </c>
      <c r="O1955">
        <v>4</v>
      </c>
      <c r="P1955" t="str" cm="1">
        <f t="array" ref="P1955">_xlfn.IFS(C1955&lt;25,"18-24", C1955&lt;=35,"25-35", C1955&lt;=50,"36-50",TRUE,"50+")</f>
        <v>36-50</v>
      </c>
      <c r="Q1955" t="str">
        <f t="shared" si="210"/>
        <v>new</v>
      </c>
      <c r="R1955" t="str">
        <f t="shared" si="211"/>
        <v>medium</v>
      </c>
      <c r="S1955" t="str">
        <f t="shared" si="212"/>
        <v>medium</v>
      </c>
      <c r="T1955" t="str">
        <f t="shared" si="213"/>
        <v>Aug</v>
      </c>
      <c r="U1955">
        <f t="shared" si="214"/>
        <v>2023</v>
      </c>
      <c r="V1955" t="str">
        <f t="shared" si="215"/>
        <v>10-15</v>
      </c>
      <c r="W1955" t="str">
        <f t="shared" si="216"/>
        <v>Medium</v>
      </c>
    </row>
    <row r="1956" spans="1:23" x14ac:dyDescent="0.3">
      <c r="A1956">
        <v>601955</v>
      </c>
      <c r="B1956">
        <v>38152</v>
      </c>
      <c r="C1956">
        <v>47</v>
      </c>
      <c r="D1956" t="s">
        <v>7</v>
      </c>
      <c r="E1956" t="s">
        <v>15</v>
      </c>
      <c r="F1956" t="s">
        <v>30</v>
      </c>
      <c r="G1956" t="s">
        <v>31</v>
      </c>
      <c r="H1956" s="1">
        <v>45233</v>
      </c>
      <c r="I1956" t="s">
        <v>33</v>
      </c>
      <c r="J1956">
        <v>65</v>
      </c>
      <c r="K1956">
        <v>9.1</v>
      </c>
      <c r="L1956">
        <v>1462.29</v>
      </c>
      <c r="M1956">
        <v>68.5</v>
      </c>
      <c r="N1956" t="s">
        <v>48</v>
      </c>
      <c r="O1956">
        <v>4</v>
      </c>
      <c r="P1956" t="str" cm="1">
        <f t="array" ref="P1956">_xlfn.IFS(C1956&lt;25,"18-24", C1956&lt;=35,"25-35", C1956&lt;=50,"36-50",TRUE,"50+")</f>
        <v>36-50</v>
      </c>
      <c r="Q1956" t="str">
        <f t="shared" si="210"/>
        <v>new</v>
      </c>
      <c r="R1956" t="str">
        <f t="shared" si="211"/>
        <v>high value</v>
      </c>
      <c r="S1956" t="str">
        <f t="shared" si="212"/>
        <v>medium</v>
      </c>
      <c r="T1956" t="str">
        <f t="shared" si="213"/>
        <v>Nov</v>
      </c>
      <c r="U1956">
        <f t="shared" si="214"/>
        <v>2023</v>
      </c>
      <c r="V1956" t="str">
        <f t="shared" si="215"/>
        <v>5-10</v>
      </c>
      <c r="W1956" t="str">
        <f t="shared" si="216"/>
        <v>Slow</v>
      </c>
    </row>
    <row r="1957" spans="1:23" x14ac:dyDescent="0.3">
      <c r="A1957">
        <v>601956</v>
      </c>
      <c r="B1957">
        <v>39785</v>
      </c>
      <c r="C1957">
        <v>52</v>
      </c>
      <c r="D1957" t="s">
        <v>4</v>
      </c>
      <c r="E1957" t="s">
        <v>15</v>
      </c>
      <c r="F1957" t="s">
        <v>28</v>
      </c>
      <c r="G1957" t="s">
        <v>25</v>
      </c>
      <c r="H1957" s="1">
        <v>45367</v>
      </c>
      <c r="I1957" t="s">
        <v>33</v>
      </c>
      <c r="J1957">
        <v>71</v>
      </c>
      <c r="K1957">
        <v>10.5</v>
      </c>
      <c r="L1957">
        <v>911.05</v>
      </c>
      <c r="M1957">
        <v>49.28</v>
      </c>
      <c r="N1957" t="s">
        <v>48</v>
      </c>
      <c r="O1957">
        <v>5</v>
      </c>
      <c r="P1957" t="str" cm="1">
        <f t="array" ref="P1957">_xlfn.IFS(C1957&lt;25,"18-24", C1957&lt;=35,"25-35", C1957&lt;=50,"36-50",TRUE,"50+")</f>
        <v>50+</v>
      </c>
      <c r="Q1957" t="str">
        <f t="shared" si="210"/>
        <v>new</v>
      </c>
      <c r="R1957" t="str">
        <f t="shared" si="211"/>
        <v>high value</v>
      </c>
      <c r="S1957" t="str">
        <f t="shared" si="212"/>
        <v>High</v>
      </c>
      <c r="T1957" t="str">
        <f t="shared" si="213"/>
        <v>Mar</v>
      </c>
      <c r="U1957">
        <f t="shared" si="214"/>
        <v>2024</v>
      </c>
      <c r="V1957" t="str">
        <f t="shared" si="215"/>
        <v>10-15</v>
      </c>
      <c r="W1957" t="str">
        <f t="shared" si="216"/>
        <v>Slow</v>
      </c>
    </row>
    <row r="1958" spans="1:23" x14ac:dyDescent="0.3">
      <c r="A1958">
        <v>601957</v>
      </c>
      <c r="B1958">
        <v>99171</v>
      </c>
      <c r="C1958">
        <v>20</v>
      </c>
      <c r="D1958" t="s">
        <v>7</v>
      </c>
      <c r="E1958" t="s">
        <v>16</v>
      </c>
      <c r="F1958" t="s">
        <v>18</v>
      </c>
      <c r="G1958" t="s">
        <v>27</v>
      </c>
      <c r="H1958" s="1">
        <v>44949</v>
      </c>
      <c r="I1958" t="s">
        <v>33</v>
      </c>
      <c r="J1958">
        <v>56</v>
      </c>
      <c r="K1958">
        <v>4.8</v>
      </c>
      <c r="L1958">
        <v>383.51</v>
      </c>
      <c r="M1958">
        <v>54.44</v>
      </c>
      <c r="N1958" t="s">
        <v>48</v>
      </c>
      <c r="O1958">
        <v>1</v>
      </c>
      <c r="P1958" t="str" cm="1">
        <f t="array" ref="P1958">_xlfn.IFS(C1958&lt;25,"18-24", C1958&lt;=35,"25-35", C1958&lt;=50,"36-50",TRUE,"50+")</f>
        <v>18-24</v>
      </c>
      <c r="Q1958" t="str">
        <f t="shared" si="210"/>
        <v>new</v>
      </c>
      <c r="R1958" t="str">
        <f t="shared" si="211"/>
        <v>medium</v>
      </c>
      <c r="S1958" t="str">
        <f t="shared" si="212"/>
        <v>Low</v>
      </c>
      <c r="T1958" t="str">
        <f t="shared" si="213"/>
        <v>Jan</v>
      </c>
      <c r="U1958">
        <f t="shared" si="214"/>
        <v>2023</v>
      </c>
      <c r="V1958" t="str">
        <f t="shared" si="215"/>
        <v>0-5</v>
      </c>
      <c r="W1958" t="str">
        <f t="shared" si="216"/>
        <v>Slow</v>
      </c>
    </row>
    <row r="1959" spans="1:23" x14ac:dyDescent="0.3">
      <c r="A1959">
        <v>601958</v>
      </c>
      <c r="B1959">
        <v>16773</v>
      </c>
      <c r="C1959">
        <v>27</v>
      </c>
      <c r="D1959" t="s">
        <v>4</v>
      </c>
      <c r="E1959" t="s">
        <v>11</v>
      </c>
      <c r="F1959" t="s">
        <v>30</v>
      </c>
      <c r="G1959" t="s">
        <v>29</v>
      </c>
      <c r="H1959" s="1">
        <v>44796</v>
      </c>
      <c r="I1959" t="s">
        <v>34</v>
      </c>
      <c r="J1959">
        <v>78</v>
      </c>
      <c r="K1959">
        <v>4.0999999999999996</v>
      </c>
      <c r="L1959">
        <v>1140.3900000000001</v>
      </c>
      <c r="M1959">
        <v>49.63</v>
      </c>
      <c r="N1959" t="s">
        <v>49</v>
      </c>
      <c r="O1959">
        <v>1</v>
      </c>
      <c r="P1959" t="str" cm="1">
        <f t="array" ref="P1959">_xlfn.IFS(C1959&lt;25,"18-24", C1959&lt;=35,"25-35", C1959&lt;=50,"36-50",TRUE,"50+")</f>
        <v>25-35</v>
      </c>
      <c r="Q1959" t="str">
        <f t="shared" si="210"/>
        <v>new</v>
      </c>
      <c r="R1959" t="str">
        <f t="shared" si="211"/>
        <v>high value</v>
      </c>
      <c r="S1959" t="str">
        <f t="shared" si="212"/>
        <v>Low</v>
      </c>
      <c r="T1959" t="str">
        <f t="shared" si="213"/>
        <v>Aug</v>
      </c>
      <c r="U1959">
        <f t="shared" si="214"/>
        <v>2022</v>
      </c>
      <c r="V1959" t="str">
        <f t="shared" si="215"/>
        <v>0-5</v>
      </c>
      <c r="W1959" t="str">
        <f t="shared" si="216"/>
        <v>Slow</v>
      </c>
    </row>
    <row r="1960" spans="1:23" x14ac:dyDescent="0.3">
      <c r="A1960">
        <v>601959</v>
      </c>
      <c r="B1960">
        <v>37502</v>
      </c>
      <c r="C1960">
        <v>47</v>
      </c>
      <c r="D1960" t="s">
        <v>7</v>
      </c>
      <c r="E1960" t="s">
        <v>8</v>
      </c>
      <c r="F1960" t="s">
        <v>30</v>
      </c>
      <c r="G1960" t="s">
        <v>31</v>
      </c>
      <c r="H1960" s="1">
        <v>44577</v>
      </c>
      <c r="I1960" t="s">
        <v>33</v>
      </c>
      <c r="J1960">
        <v>48</v>
      </c>
      <c r="K1960">
        <v>8.5</v>
      </c>
      <c r="L1960">
        <v>479.03</v>
      </c>
      <c r="M1960">
        <v>104.58</v>
      </c>
      <c r="N1960" t="s">
        <v>48</v>
      </c>
      <c r="O1960">
        <v>3</v>
      </c>
      <c r="P1960" t="str" cm="1">
        <f t="array" ref="P1960">_xlfn.IFS(C1960&lt;25,"18-24", C1960&lt;=35,"25-35", C1960&lt;=50,"36-50",TRUE,"50+")</f>
        <v>36-50</v>
      </c>
      <c r="Q1960" t="str">
        <f t="shared" si="210"/>
        <v>new</v>
      </c>
      <c r="R1960" t="str">
        <f t="shared" si="211"/>
        <v>medium</v>
      </c>
      <c r="S1960" t="str">
        <f t="shared" si="212"/>
        <v>medium</v>
      </c>
      <c r="T1960" t="str">
        <f t="shared" si="213"/>
        <v>Jan</v>
      </c>
      <c r="U1960">
        <f t="shared" si="214"/>
        <v>2022</v>
      </c>
      <c r="V1960" t="str">
        <f t="shared" si="215"/>
        <v>5-10</v>
      </c>
      <c r="W1960" t="str">
        <f t="shared" si="216"/>
        <v>Slow</v>
      </c>
    </row>
    <row r="1961" spans="1:23" x14ac:dyDescent="0.3">
      <c r="A1961">
        <v>601960</v>
      </c>
      <c r="B1961">
        <v>33805</v>
      </c>
      <c r="C1961">
        <v>20</v>
      </c>
      <c r="D1961" t="s">
        <v>7</v>
      </c>
      <c r="E1961" t="s">
        <v>11</v>
      </c>
      <c r="F1961" t="s">
        <v>28</v>
      </c>
      <c r="G1961" t="s">
        <v>29</v>
      </c>
      <c r="H1961" s="1">
        <v>44657</v>
      </c>
      <c r="I1961" t="s">
        <v>33</v>
      </c>
      <c r="J1961">
        <v>38</v>
      </c>
      <c r="K1961">
        <v>4.7</v>
      </c>
      <c r="L1961">
        <v>1229.73</v>
      </c>
      <c r="M1961">
        <v>87.13</v>
      </c>
      <c r="N1961" t="s">
        <v>47</v>
      </c>
      <c r="O1961">
        <v>2</v>
      </c>
      <c r="P1961" t="str" cm="1">
        <f t="array" ref="P1961">_xlfn.IFS(C1961&lt;25,"18-24", C1961&lt;=35,"25-35", C1961&lt;=50,"36-50",TRUE,"50+")</f>
        <v>18-24</v>
      </c>
      <c r="Q1961" t="str">
        <f t="shared" si="210"/>
        <v>new</v>
      </c>
      <c r="R1961" t="str">
        <f t="shared" si="211"/>
        <v>high value</v>
      </c>
      <c r="S1961" t="str">
        <f t="shared" si="212"/>
        <v>Low</v>
      </c>
      <c r="T1961" t="str">
        <f t="shared" si="213"/>
        <v>Apr</v>
      </c>
      <c r="U1961">
        <f t="shared" si="214"/>
        <v>2022</v>
      </c>
      <c r="V1961" t="str">
        <f t="shared" si="215"/>
        <v>0-5</v>
      </c>
      <c r="W1961" t="str">
        <f t="shared" si="216"/>
        <v>Medium</v>
      </c>
    </row>
    <row r="1962" spans="1:23" x14ac:dyDescent="0.3">
      <c r="A1962">
        <v>601961</v>
      </c>
      <c r="B1962">
        <v>59678</v>
      </c>
      <c r="C1962">
        <v>22</v>
      </c>
      <c r="D1962" t="s">
        <v>7</v>
      </c>
      <c r="E1962" t="s">
        <v>5</v>
      </c>
      <c r="F1962" t="s">
        <v>32</v>
      </c>
      <c r="G1962" t="s">
        <v>31</v>
      </c>
      <c r="H1962" s="1">
        <v>44833</v>
      </c>
      <c r="I1962" t="s">
        <v>33</v>
      </c>
      <c r="J1962">
        <v>79</v>
      </c>
      <c r="K1962">
        <v>11.6</v>
      </c>
      <c r="L1962">
        <v>1418.42</v>
      </c>
      <c r="M1962">
        <v>33.770000000000003</v>
      </c>
      <c r="N1962" t="s">
        <v>47</v>
      </c>
      <c r="O1962">
        <v>2</v>
      </c>
      <c r="P1962" t="str" cm="1">
        <f t="array" ref="P1962">_xlfn.IFS(C1962&lt;25,"18-24", C1962&lt;=35,"25-35", C1962&lt;=50,"36-50",TRUE,"50+")</f>
        <v>18-24</v>
      </c>
      <c r="Q1962" t="str">
        <f t="shared" si="210"/>
        <v>new</v>
      </c>
      <c r="R1962" t="str">
        <f t="shared" si="211"/>
        <v>high value</v>
      </c>
      <c r="S1962" t="str">
        <f t="shared" si="212"/>
        <v>Low</v>
      </c>
      <c r="T1962" t="str">
        <f t="shared" si="213"/>
        <v>Sep</v>
      </c>
      <c r="U1962">
        <f t="shared" si="214"/>
        <v>2022</v>
      </c>
      <c r="V1962" t="str">
        <f t="shared" si="215"/>
        <v>10-15</v>
      </c>
      <c r="W1962" t="str">
        <f t="shared" si="216"/>
        <v>Slow</v>
      </c>
    </row>
    <row r="1963" spans="1:23" x14ac:dyDescent="0.3">
      <c r="A1963">
        <v>601962</v>
      </c>
      <c r="B1963">
        <v>38851</v>
      </c>
      <c r="C1963">
        <v>42</v>
      </c>
      <c r="D1963" t="s">
        <v>4</v>
      </c>
      <c r="E1963" t="s">
        <v>15</v>
      </c>
      <c r="F1963" t="s">
        <v>30</v>
      </c>
      <c r="G1963" t="s">
        <v>25</v>
      </c>
      <c r="H1963" s="1">
        <v>44889</v>
      </c>
      <c r="I1963" t="s">
        <v>33</v>
      </c>
      <c r="J1963">
        <v>79</v>
      </c>
      <c r="K1963">
        <v>1.5</v>
      </c>
      <c r="L1963">
        <v>261.41000000000003</v>
      </c>
      <c r="M1963">
        <v>72.86</v>
      </c>
      <c r="N1963" t="s">
        <v>48</v>
      </c>
      <c r="O1963">
        <v>1</v>
      </c>
      <c r="P1963" t="str" cm="1">
        <f t="array" ref="P1963">_xlfn.IFS(C1963&lt;25,"18-24", C1963&lt;=35,"25-35", C1963&lt;=50,"36-50",TRUE,"50+")</f>
        <v>36-50</v>
      </c>
      <c r="Q1963" t="str">
        <f t="shared" si="210"/>
        <v>new</v>
      </c>
      <c r="R1963" t="str">
        <f t="shared" si="211"/>
        <v>medium</v>
      </c>
      <c r="S1963" t="str">
        <f t="shared" si="212"/>
        <v>Low</v>
      </c>
      <c r="T1963" t="str">
        <f t="shared" si="213"/>
        <v>Nov</v>
      </c>
      <c r="U1963">
        <f t="shared" si="214"/>
        <v>2022</v>
      </c>
      <c r="V1963" t="str">
        <f t="shared" si="215"/>
        <v>0-5</v>
      </c>
      <c r="W1963" t="str">
        <f t="shared" si="216"/>
        <v>Slow</v>
      </c>
    </row>
    <row r="1964" spans="1:23" x14ac:dyDescent="0.3">
      <c r="A1964">
        <v>601963</v>
      </c>
      <c r="B1964">
        <v>66593</v>
      </c>
      <c r="C1964">
        <v>21</v>
      </c>
      <c r="D1964" t="s">
        <v>4</v>
      </c>
      <c r="E1964" t="s">
        <v>11</v>
      </c>
      <c r="F1964" t="s">
        <v>19</v>
      </c>
      <c r="G1964" t="s">
        <v>27</v>
      </c>
      <c r="H1964" s="1">
        <v>44638</v>
      </c>
      <c r="I1964" t="s">
        <v>33</v>
      </c>
      <c r="J1964">
        <v>32</v>
      </c>
      <c r="K1964">
        <v>4.2</v>
      </c>
      <c r="L1964">
        <v>1397.48</v>
      </c>
      <c r="M1964">
        <v>23.29</v>
      </c>
      <c r="N1964" t="s">
        <v>47</v>
      </c>
      <c r="O1964">
        <v>2</v>
      </c>
      <c r="P1964" t="str" cm="1">
        <f t="array" ref="P1964">_xlfn.IFS(C1964&lt;25,"18-24", C1964&lt;=35,"25-35", C1964&lt;=50,"36-50",TRUE,"50+")</f>
        <v>18-24</v>
      </c>
      <c r="Q1964" t="str">
        <f t="shared" si="210"/>
        <v>new</v>
      </c>
      <c r="R1964" t="str">
        <f t="shared" si="211"/>
        <v>high value</v>
      </c>
      <c r="S1964" t="str">
        <f t="shared" si="212"/>
        <v>Low</v>
      </c>
      <c r="T1964" t="str">
        <f t="shared" si="213"/>
        <v>Mar</v>
      </c>
      <c r="U1964">
        <f t="shared" si="214"/>
        <v>2022</v>
      </c>
      <c r="V1964" t="str">
        <f t="shared" si="215"/>
        <v>0-5</v>
      </c>
      <c r="W1964" t="str">
        <f t="shared" si="216"/>
        <v>Medium</v>
      </c>
    </row>
    <row r="1965" spans="1:23" x14ac:dyDescent="0.3">
      <c r="A1965">
        <v>601964</v>
      </c>
      <c r="B1965">
        <v>53372</v>
      </c>
      <c r="C1965">
        <v>42</v>
      </c>
      <c r="D1965" t="s">
        <v>4</v>
      </c>
      <c r="E1965" t="s">
        <v>5</v>
      </c>
      <c r="F1965" t="s">
        <v>24</v>
      </c>
      <c r="G1965" t="s">
        <v>23</v>
      </c>
      <c r="H1965" s="1">
        <v>44828</v>
      </c>
      <c r="I1965" t="s">
        <v>34</v>
      </c>
      <c r="J1965">
        <v>22</v>
      </c>
      <c r="K1965">
        <v>8.6</v>
      </c>
      <c r="L1965">
        <v>732.48</v>
      </c>
      <c r="M1965">
        <v>20.059999999999999</v>
      </c>
      <c r="N1965" t="s">
        <v>50</v>
      </c>
      <c r="O1965">
        <v>5</v>
      </c>
      <c r="P1965" t="str" cm="1">
        <f t="array" ref="P1965">_xlfn.IFS(C1965&lt;25,"18-24", C1965&lt;=35,"25-35", C1965&lt;=50,"36-50",TRUE,"50+")</f>
        <v>36-50</v>
      </c>
      <c r="Q1965" t="str">
        <f t="shared" si="210"/>
        <v>new</v>
      </c>
      <c r="R1965" t="str">
        <f t="shared" si="211"/>
        <v>high value</v>
      </c>
      <c r="S1965" t="str">
        <f t="shared" si="212"/>
        <v>High</v>
      </c>
      <c r="T1965" t="str">
        <f t="shared" si="213"/>
        <v>Sep</v>
      </c>
      <c r="U1965">
        <f t="shared" si="214"/>
        <v>2022</v>
      </c>
      <c r="V1965" t="str">
        <f t="shared" si="215"/>
        <v>5-10</v>
      </c>
      <c r="W1965" t="str">
        <f t="shared" si="216"/>
        <v>Fast</v>
      </c>
    </row>
    <row r="1966" spans="1:23" x14ac:dyDescent="0.3">
      <c r="A1966">
        <v>601965</v>
      </c>
      <c r="B1966">
        <v>76876</v>
      </c>
      <c r="C1966">
        <v>18</v>
      </c>
      <c r="D1966" t="s">
        <v>7</v>
      </c>
      <c r="E1966" t="s">
        <v>8</v>
      </c>
      <c r="F1966" t="s">
        <v>22</v>
      </c>
      <c r="G1966" t="s">
        <v>21</v>
      </c>
      <c r="H1966" s="1">
        <v>45654</v>
      </c>
      <c r="I1966" t="s">
        <v>34</v>
      </c>
      <c r="J1966">
        <v>22</v>
      </c>
      <c r="K1966">
        <v>1.5</v>
      </c>
      <c r="L1966">
        <v>835.24</v>
      </c>
      <c r="M1966">
        <v>40.520000000000003</v>
      </c>
      <c r="N1966" t="s">
        <v>47</v>
      </c>
      <c r="O1966">
        <v>1</v>
      </c>
      <c r="P1966" t="str" cm="1">
        <f t="array" ref="P1966">_xlfn.IFS(C1966&lt;25,"18-24", C1966&lt;=35,"25-35", C1966&lt;=50,"36-50",TRUE,"50+")</f>
        <v>18-24</v>
      </c>
      <c r="Q1966" t="str">
        <f t="shared" si="210"/>
        <v>new</v>
      </c>
      <c r="R1966" t="str">
        <f t="shared" si="211"/>
        <v>high value</v>
      </c>
      <c r="S1966" t="str">
        <f t="shared" si="212"/>
        <v>Low</v>
      </c>
      <c r="T1966" t="str">
        <f t="shared" si="213"/>
        <v>Dec</v>
      </c>
      <c r="U1966">
        <f t="shared" si="214"/>
        <v>2024</v>
      </c>
      <c r="V1966" t="str">
        <f t="shared" si="215"/>
        <v>0-5</v>
      </c>
      <c r="W1966" t="str">
        <f t="shared" si="216"/>
        <v>Fast</v>
      </c>
    </row>
    <row r="1967" spans="1:23" x14ac:dyDescent="0.3">
      <c r="A1967">
        <v>601966</v>
      </c>
      <c r="B1967">
        <v>16936</v>
      </c>
      <c r="C1967">
        <v>39</v>
      </c>
      <c r="D1967" t="s">
        <v>7</v>
      </c>
      <c r="E1967" t="s">
        <v>15</v>
      </c>
      <c r="F1967" t="s">
        <v>18</v>
      </c>
      <c r="G1967" t="s">
        <v>23</v>
      </c>
      <c r="H1967" s="1">
        <v>45367</v>
      </c>
      <c r="I1967" t="s">
        <v>34</v>
      </c>
      <c r="J1967">
        <v>82</v>
      </c>
      <c r="K1967">
        <v>9.8000000000000007</v>
      </c>
      <c r="L1967">
        <v>550.78</v>
      </c>
      <c r="M1967">
        <v>25.24</v>
      </c>
      <c r="N1967" t="s">
        <v>50</v>
      </c>
      <c r="O1967">
        <v>2</v>
      </c>
      <c r="P1967" t="str" cm="1">
        <f t="array" ref="P1967">_xlfn.IFS(C1967&lt;25,"18-24", C1967&lt;=35,"25-35", C1967&lt;=50,"36-50",TRUE,"50+")</f>
        <v>36-50</v>
      </c>
      <c r="Q1967" t="str">
        <f t="shared" si="210"/>
        <v>new</v>
      </c>
      <c r="R1967" t="str">
        <f t="shared" si="211"/>
        <v>high value</v>
      </c>
      <c r="S1967" t="str">
        <f t="shared" si="212"/>
        <v>Low</v>
      </c>
      <c r="T1967" t="str">
        <f t="shared" si="213"/>
        <v>Mar</v>
      </c>
      <c r="U1967">
        <f t="shared" si="214"/>
        <v>2024</v>
      </c>
      <c r="V1967" t="str">
        <f t="shared" si="215"/>
        <v>5-10</v>
      </c>
      <c r="W1967" t="str">
        <f t="shared" si="216"/>
        <v>Slow</v>
      </c>
    </row>
    <row r="1968" spans="1:23" x14ac:dyDescent="0.3">
      <c r="A1968">
        <v>601967</v>
      </c>
      <c r="B1968">
        <v>97770</v>
      </c>
      <c r="C1968">
        <v>37</v>
      </c>
      <c r="D1968" t="s">
        <v>4</v>
      </c>
      <c r="E1968" t="s">
        <v>15</v>
      </c>
      <c r="F1968" t="s">
        <v>30</v>
      </c>
      <c r="G1968" t="s">
        <v>27</v>
      </c>
      <c r="H1968" s="1">
        <v>44988</v>
      </c>
      <c r="I1968" t="s">
        <v>34</v>
      </c>
      <c r="J1968">
        <v>83</v>
      </c>
      <c r="K1968">
        <v>7.6</v>
      </c>
      <c r="L1968">
        <v>753.2</v>
      </c>
      <c r="M1968">
        <v>92.58</v>
      </c>
      <c r="N1968" t="s">
        <v>50</v>
      </c>
      <c r="O1968">
        <v>1</v>
      </c>
      <c r="P1968" t="str" cm="1">
        <f t="array" ref="P1968">_xlfn.IFS(C1968&lt;25,"18-24", C1968&lt;=35,"25-35", C1968&lt;=50,"36-50",TRUE,"50+")</f>
        <v>36-50</v>
      </c>
      <c r="Q1968" t="str">
        <f t="shared" si="210"/>
        <v>new</v>
      </c>
      <c r="R1968" t="str">
        <f t="shared" si="211"/>
        <v>high value</v>
      </c>
      <c r="S1968" t="str">
        <f t="shared" si="212"/>
        <v>Low</v>
      </c>
      <c r="T1968" t="str">
        <f t="shared" si="213"/>
        <v>Mar</v>
      </c>
      <c r="U1968">
        <f t="shared" si="214"/>
        <v>2023</v>
      </c>
      <c r="V1968" t="str">
        <f t="shared" si="215"/>
        <v>5-10</v>
      </c>
      <c r="W1968" t="str">
        <f t="shared" si="216"/>
        <v>Slow</v>
      </c>
    </row>
    <row r="1969" spans="1:23" x14ac:dyDescent="0.3">
      <c r="A1969">
        <v>601968</v>
      </c>
      <c r="B1969">
        <v>40278</v>
      </c>
      <c r="C1969">
        <v>53</v>
      </c>
      <c r="D1969" t="s">
        <v>7</v>
      </c>
      <c r="E1969" t="s">
        <v>16</v>
      </c>
      <c r="F1969" t="s">
        <v>28</v>
      </c>
      <c r="G1969" t="s">
        <v>23</v>
      </c>
      <c r="H1969" s="1">
        <v>45405</v>
      </c>
      <c r="I1969" t="s">
        <v>33</v>
      </c>
      <c r="J1969">
        <v>85</v>
      </c>
      <c r="K1969">
        <v>13.8</v>
      </c>
      <c r="L1969">
        <v>934.72</v>
      </c>
      <c r="M1969">
        <v>91.29</v>
      </c>
      <c r="N1969" t="s">
        <v>47</v>
      </c>
      <c r="O1969">
        <v>4</v>
      </c>
      <c r="P1969" t="str" cm="1">
        <f t="array" ref="P1969">_xlfn.IFS(C1969&lt;25,"18-24", C1969&lt;=35,"25-35", C1969&lt;=50,"36-50",TRUE,"50+")</f>
        <v>50+</v>
      </c>
      <c r="Q1969" t="str">
        <f t="shared" si="210"/>
        <v>new</v>
      </c>
      <c r="R1969" t="str">
        <f t="shared" si="211"/>
        <v>high value</v>
      </c>
      <c r="S1969" t="str">
        <f t="shared" si="212"/>
        <v>medium</v>
      </c>
      <c r="T1969" t="str">
        <f t="shared" si="213"/>
        <v>Apr</v>
      </c>
      <c r="U1969">
        <f t="shared" si="214"/>
        <v>2024</v>
      </c>
      <c r="V1969" t="str">
        <f t="shared" si="215"/>
        <v>10-15</v>
      </c>
      <c r="W1969" t="str">
        <f t="shared" si="216"/>
        <v>Slow</v>
      </c>
    </row>
    <row r="1970" spans="1:23" x14ac:dyDescent="0.3">
      <c r="A1970">
        <v>601969</v>
      </c>
      <c r="B1970">
        <v>55106</v>
      </c>
      <c r="C1970">
        <v>26</v>
      </c>
      <c r="D1970" t="s">
        <v>7</v>
      </c>
      <c r="E1970" t="s">
        <v>11</v>
      </c>
      <c r="F1970" t="s">
        <v>28</v>
      </c>
      <c r="G1970" t="s">
        <v>27</v>
      </c>
      <c r="H1970" s="1">
        <v>44686</v>
      </c>
      <c r="I1970" t="s">
        <v>33</v>
      </c>
      <c r="J1970">
        <v>38</v>
      </c>
      <c r="K1970">
        <v>7.3</v>
      </c>
      <c r="L1970">
        <v>1138.83</v>
      </c>
      <c r="M1970">
        <v>76.84</v>
      </c>
      <c r="N1970" t="s">
        <v>49</v>
      </c>
      <c r="O1970">
        <v>2</v>
      </c>
      <c r="P1970" t="str" cm="1">
        <f t="array" ref="P1970">_xlfn.IFS(C1970&lt;25,"18-24", C1970&lt;=35,"25-35", C1970&lt;=50,"36-50",TRUE,"50+")</f>
        <v>25-35</v>
      </c>
      <c r="Q1970" t="str">
        <f t="shared" si="210"/>
        <v>new</v>
      </c>
      <c r="R1970" t="str">
        <f t="shared" si="211"/>
        <v>high value</v>
      </c>
      <c r="S1970" t="str">
        <f t="shared" si="212"/>
        <v>Low</v>
      </c>
      <c r="T1970" t="str">
        <f t="shared" si="213"/>
        <v>May</v>
      </c>
      <c r="U1970">
        <f t="shared" si="214"/>
        <v>2022</v>
      </c>
      <c r="V1970" t="str">
        <f t="shared" si="215"/>
        <v>5-10</v>
      </c>
      <c r="W1970" t="str">
        <f t="shared" si="216"/>
        <v>Medium</v>
      </c>
    </row>
    <row r="1971" spans="1:23" x14ac:dyDescent="0.3">
      <c r="A1971">
        <v>601970</v>
      </c>
      <c r="B1971">
        <v>45041</v>
      </c>
      <c r="C1971">
        <v>37</v>
      </c>
      <c r="D1971" t="s">
        <v>7</v>
      </c>
      <c r="E1971" t="s">
        <v>13</v>
      </c>
      <c r="F1971" t="s">
        <v>26</v>
      </c>
      <c r="G1971" t="s">
        <v>25</v>
      </c>
      <c r="H1971" s="1">
        <v>45333</v>
      </c>
      <c r="I1971" t="s">
        <v>34</v>
      </c>
      <c r="J1971">
        <v>70</v>
      </c>
      <c r="K1971">
        <v>2.7</v>
      </c>
      <c r="L1971">
        <v>921.57</v>
      </c>
      <c r="M1971">
        <v>43.99</v>
      </c>
      <c r="N1971" t="s">
        <v>50</v>
      </c>
      <c r="O1971">
        <v>1</v>
      </c>
      <c r="P1971" t="str" cm="1">
        <f t="array" ref="P1971">_xlfn.IFS(C1971&lt;25,"18-24", C1971&lt;=35,"25-35", C1971&lt;=50,"36-50",TRUE,"50+")</f>
        <v>36-50</v>
      </c>
      <c r="Q1971" t="str">
        <f t="shared" si="210"/>
        <v>new</v>
      </c>
      <c r="R1971" t="str">
        <f t="shared" si="211"/>
        <v>high value</v>
      </c>
      <c r="S1971" t="str">
        <f t="shared" si="212"/>
        <v>Low</v>
      </c>
      <c r="T1971" t="str">
        <f t="shared" si="213"/>
        <v>Feb</v>
      </c>
      <c r="U1971">
        <f t="shared" si="214"/>
        <v>2024</v>
      </c>
      <c r="V1971" t="str">
        <f t="shared" si="215"/>
        <v>0-5</v>
      </c>
      <c r="W1971" t="str">
        <f t="shared" si="216"/>
        <v>Slow</v>
      </c>
    </row>
    <row r="1972" spans="1:23" x14ac:dyDescent="0.3">
      <c r="A1972">
        <v>601971</v>
      </c>
      <c r="B1972">
        <v>80775</v>
      </c>
      <c r="C1972">
        <v>37</v>
      </c>
      <c r="D1972" t="s">
        <v>4</v>
      </c>
      <c r="E1972" t="s">
        <v>5</v>
      </c>
      <c r="F1972" t="s">
        <v>24</v>
      </c>
      <c r="G1972" t="s">
        <v>25</v>
      </c>
      <c r="H1972" s="1">
        <v>45616</v>
      </c>
      <c r="I1972" t="s">
        <v>34</v>
      </c>
      <c r="J1972">
        <v>52</v>
      </c>
      <c r="K1972">
        <v>6.6</v>
      </c>
      <c r="L1972">
        <v>210.37</v>
      </c>
      <c r="M1972">
        <v>23.01</v>
      </c>
      <c r="N1972" t="s">
        <v>48</v>
      </c>
      <c r="O1972">
        <v>2</v>
      </c>
      <c r="P1972" t="str" cm="1">
        <f t="array" ref="P1972">_xlfn.IFS(C1972&lt;25,"18-24", C1972&lt;=35,"25-35", C1972&lt;=50,"36-50",TRUE,"50+")</f>
        <v>36-50</v>
      </c>
      <c r="Q1972" t="str">
        <f t="shared" si="210"/>
        <v>new</v>
      </c>
      <c r="R1972" t="str">
        <f t="shared" si="211"/>
        <v>low</v>
      </c>
      <c r="S1972" t="str">
        <f t="shared" si="212"/>
        <v>Low</v>
      </c>
      <c r="T1972" t="str">
        <f t="shared" si="213"/>
        <v>Nov</v>
      </c>
      <c r="U1972">
        <f t="shared" si="214"/>
        <v>2024</v>
      </c>
      <c r="V1972" t="str">
        <f t="shared" si="215"/>
        <v>5-10</v>
      </c>
      <c r="W1972" t="str">
        <f t="shared" si="216"/>
        <v>Slow</v>
      </c>
    </row>
    <row r="1973" spans="1:23" x14ac:dyDescent="0.3">
      <c r="A1973">
        <v>601972</v>
      </c>
      <c r="B1973">
        <v>37089</v>
      </c>
      <c r="C1973">
        <v>37</v>
      </c>
      <c r="D1973" t="s">
        <v>7</v>
      </c>
      <c r="E1973" t="s">
        <v>8</v>
      </c>
      <c r="F1973" t="s">
        <v>19</v>
      </c>
      <c r="G1973" t="s">
        <v>27</v>
      </c>
      <c r="H1973" s="1">
        <v>44777</v>
      </c>
      <c r="I1973" t="s">
        <v>33</v>
      </c>
      <c r="J1973">
        <v>86</v>
      </c>
      <c r="K1973">
        <v>12.8</v>
      </c>
      <c r="L1973">
        <v>1084.24</v>
      </c>
      <c r="M1973">
        <v>46.72</v>
      </c>
      <c r="N1973" t="s">
        <v>49</v>
      </c>
      <c r="O1973">
        <v>3</v>
      </c>
      <c r="P1973" t="str" cm="1">
        <f t="array" ref="P1973">_xlfn.IFS(C1973&lt;25,"18-24", C1973&lt;=35,"25-35", C1973&lt;=50,"36-50",TRUE,"50+")</f>
        <v>36-50</v>
      </c>
      <c r="Q1973" t="str">
        <f t="shared" si="210"/>
        <v>new</v>
      </c>
      <c r="R1973" t="str">
        <f t="shared" si="211"/>
        <v>high value</v>
      </c>
      <c r="S1973" t="str">
        <f t="shared" si="212"/>
        <v>medium</v>
      </c>
      <c r="T1973" t="str">
        <f t="shared" si="213"/>
        <v>Aug</v>
      </c>
      <c r="U1973">
        <f t="shared" si="214"/>
        <v>2022</v>
      </c>
      <c r="V1973" t="str">
        <f t="shared" si="215"/>
        <v>10-15</v>
      </c>
      <c r="W1973" t="str">
        <f t="shared" si="216"/>
        <v>Slow</v>
      </c>
    </row>
    <row r="1974" spans="1:23" x14ac:dyDescent="0.3">
      <c r="A1974">
        <v>601973</v>
      </c>
      <c r="B1974">
        <v>16196</v>
      </c>
      <c r="C1974">
        <v>37</v>
      </c>
      <c r="D1974" t="s">
        <v>7</v>
      </c>
      <c r="E1974" t="s">
        <v>11</v>
      </c>
      <c r="F1974" t="s">
        <v>24</v>
      </c>
      <c r="G1974" t="s">
        <v>21</v>
      </c>
      <c r="H1974" s="1">
        <v>45079</v>
      </c>
      <c r="I1974" t="s">
        <v>33</v>
      </c>
      <c r="J1974">
        <v>70</v>
      </c>
      <c r="K1974">
        <v>3.2</v>
      </c>
      <c r="L1974">
        <v>1248.8599999999999</v>
      </c>
      <c r="M1974">
        <v>95.72</v>
      </c>
      <c r="N1974" t="s">
        <v>48</v>
      </c>
      <c r="O1974">
        <v>4</v>
      </c>
      <c r="P1974" t="str" cm="1">
        <f t="array" ref="P1974">_xlfn.IFS(C1974&lt;25,"18-24", C1974&lt;=35,"25-35", C1974&lt;=50,"36-50",TRUE,"50+")</f>
        <v>36-50</v>
      </c>
      <c r="Q1974" t="str">
        <f t="shared" si="210"/>
        <v>new</v>
      </c>
      <c r="R1974" t="str">
        <f t="shared" si="211"/>
        <v>high value</v>
      </c>
      <c r="S1974" t="str">
        <f t="shared" si="212"/>
        <v>medium</v>
      </c>
      <c r="T1974" t="str">
        <f t="shared" si="213"/>
        <v>Jun</v>
      </c>
      <c r="U1974">
        <f t="shared" si="214"/>
        <v>2023</v>
      </c>
      <c r="V1974" t="str">
        <f t="shared" si="215"/>
        <v>0-5</v>
      </c>
      <c r="W1974" t="str">
        <f t="shared" si="216"/>
        <v>Slow</v>
      </c>
    </row>
    <row r="1975" spans="1:23" x14ac:dyDescent="0.3">
      <c r="A1975">
        <v>601974</v>
      </c>
      <c r="B1975">
        <v>55948</v>
      </c>
      <c r="C1975">
        <v>18</v>
      </c>
      <c r="D1975" t="s">
        <v>4</v>
      </c>
      <c r="E1975" t="s">
        <v>8</v>
      </c>
      <c r="F1975" t="s">
        <v>19</v>
      </c>
      <c r="G1975" t="s">
        <v>23</v>
      </c>
      <c r="H1975" s="1">
        <v>45320</v>
      </c>
      <c r="I1975" t="s">
        <v>33</v>
      </c>
      <c r="J1975">
        <v>74</v>
      </c>
      <c r="K1975">
        <v>10.9</v>
      </c>
      <c r="L1975">
        <v>1171</v>
      </c>
      <c r="M1975">
        <v>117.46</v>
      </c>
      <c r="N1975" t="s">
        <v>50</v>
      </c>
      <c r="O1975">
        <v>1</v>
      </c>
      <c r="P1975" t="str" cm="1">
        <f t="array" ref="P1975">_xlfn.IFS(C1975&lt;25,"18-24", C1975&lt;=35,"25-35", C1975&lt;=50,"36-50",TRUE,"50+")</f>
        <v>18-24</v>
      </c>
      <c r="Q1975" t="str">
        <f t="shared" si="210"/>
        <v>new</v>
      </c>
      <c r="R1975" t="str">
        <f t="shared" si="211"/>
        <v>high value</v>
      </c>
      <c r="S1975" t="str">
        <f t="shared" si="212"/>
        <v>Low</v>
      </c>
      <c r="T1975" t="str">
        <f t="shared" si="213"/>
        <v>Jan</v>
      </c>
      <c r="U1975">
        <f t="shared" si="214"/>
        <v>2024</v>
      </c>
      <c r="V1975" t="str">
        <f t="shared" si="215"/>
        <v>10-15</v>
      </c>
      <c r="W1975" t="str">
        <f t="shared" si="216"/>
        <v>Slow</v>
      </c>
    </row>
    <row r="1976" spans="1:23" x14ac:dyDescent="0.3">
      <c r="A1976">
        <v>601975</v>
      </c>
      <c r="B1976">
        <v>31193</v>
      </c>
      <c r="C1976">
        <v>31</v>
      </c>
      <c r="D1976" t="s">
        <v>4</v>
      </c>
      <c r="E1976" t="s">
        <v>5</v>
      </c>
      <c r="F1976" t="s">
        <v>18</v>
      </c>
      <c r="G1976" t="s">
        <v>31</v>
      </c>
      <c r="H1976" s="1">
        <v>44713</v>
      </c>
      <c r="I1976" t="s">
        <v>33</v>
      </c>
      <c r="J1976">
        <v>28</v>
      </c>
      <c r="K1976">
        <v>8.1999999999999993</v>
      </c>
      <c r="L1976">
        <v>1384.73</v>
      </c>
      <c r="M1976">
        <v>112.4</v>
      </c>
      <c r="N1976" t="s">
        <v>50</v>
      </c>
      <c r="O1976">
        <v>4</v>
      </c>
      <c r="P1976" t="str" cm="1">
        <f t="array" ref="P1976">_xlfn.IFS(C1976&lt;25,"18-24", C1976&lt;=35,"25-35", C1976&lt;=50,"36-50",TRUE,"50+")</f>
        <v>25-35</v>
      </c>
      <c r="Q1976" t="str">
        <f t="shared" si="210"/>
        <v>new</v>
      </c>
      <c r="R1976" t="str">
        <f t="shared" si="211"/>
        <v>high value</v>
      </c>
      <c r="S1976" t="str">
        <f t="shared" si="212"/>
        <v>medium</v>
      </c>
      <c r="T1976" t="str">
        <f t="shared" si="213"/>
        <v>Jun</v>
      </c>
      <c r="U1976">
        <f t="shared" si="214"/>
        <v>2022</v>
      </c>
      <c r="V1976" t="str">
        <f t="shared" si="215"/>
        <v>5-10</v>
      </c>
      <c r="W1976" t="str">
        <f t="shared" si="216"/>
        <v>Fast</v>
      </c>
    </row>
    <row r="1977" spans="1:23" x14ac:dyDescent="0.3">
      <c r="A1977">
        <v>601976</v>
      </c>
      <c r="B1977">
        <v>20835</v>
      </c>
      <c r="C1977">
        <v>32</v>
      </c>
      <c r="D1977" t="s">
        <v>7</v>
      </c>
      <c r="E1977" t="s">
        <v>11</v>
      </c>
      <c r="F1977" t="s">
        <v>28</v>
      </c>
      <c r="G1977" t="s">
        <v>31</v>
      </c>
      <c r="H1977" s="1">
        <v>44756</v>
      </c>
      <c r="I1977" t="s">
        <v>33</v>
      </c>
      <c r="J1977">
        <v>33</v>
      </c>
      <c r="K1977">
        <v>9.3000000000000007</v>
      </c>
      <c r="L1977">
        <v>272.25</v>
      </c>
      <c r="M1977">
        <v>46.07</v>
      </c>
      <c r="N1977" t="s">
        <v>49</v>
      </c>
      <c r="O1977">
        <v>4</v>
      </c>
      <c r="P1977" t="str" cm="1">
        <f t="array" ref="P1977">_xlfn.IFS(C1977&lt;25,"18-24", C1977&lt;=35,"25-35", C1977&lt;=50,"36-50",TRUE,"50+")</f>
        <v>25-35</v>
      </c>
      <c r="Q1977" t="str">
        <f t="shared" si="210"/>
        <v>new</v>
      </c>
      <c r="R1977" t="str">
        <f t="shared" si="211"/>
        <v>medium</v>
      </c>
      <c r="S1977" t="str">
        <f t="shared" si="212"/>
        <v>medium</v>
      </c>
      <c r="T1977" t="str">
        <f t="shared" si="213"/>
        <v>Jul</v>
      </c>
      <c r="U1977">
        <f t="shared" si="214"/>
        <v>2022</v>
      </c>
      <c r="V1977" t="str">
        <f t="shared" si="215"/>
        <v>5-10</v>
      </c>
      <c r="W1977" t="str">
        <f t="shared" si="216"/>
        <v>Medium</v>
      </c>
    </row>
    <row r="1978" spans="1:23" x14ac:dyDescent="0.3">
      <c r="A1978">
        <v>601977</v>
      </c>
      <c r="B1978">
        <v>45834</v>
      </c>
      <c r="C1978">
        <v>60</v>
      </c>
      <c r="D1978" t="s">
        <v>4</v>
      </c>
      <c r="E1978" t="s">
        <v>11</v>
      </c>
      <c r="F1978" t="s">
        <v>22</v>
      </c>
      <c r="G1978" t="s">
        <v>29</v>
      </c>
      <c r="H1978" s="1">
        <v>45095</v>
      </c>
      <c r="I1978" t="s">
        <v>34</v>
      </c>
      <c r="J1978">
        <v>42</v>
      </c>
      <c r="K1978">
        <v>2.8</v>
      </c>
      <c r="L1978">
        <v>1009.52</v>
      </c>
      <c r="M1978">
        <v>101.53</v>
      </c>
      <c r="N1978" t="s">
        <v>49</v>
      </c>
      <c r="O1978">
        <v>3</v>
      </c>
      <c r="P1978" t="str" cm="1">
        <f t="array" ref="P1978">_xlfn.IFS(C1978&lt;25,"18-24", C1978&lt;=35,"25-35", C1978&lt;=50,"36-50",TRUE,"50+")</f>
        <v>50+</v>
      </c>
      <c r="Q1978" t="str">
        <f t="shared" si="210"/>
        <v>new</v>
      </c>
      <c r="R1978" t="str">
        <f t="shared" si="211"/>
        <v>high value</v>
      </c>
      <c r="S1978" t="str">
        <f t="shared" si="212"/>
        <v>medium</v>
      </c>
      <c r="T1978" t="str">
        <f t="shared" si="213"/>
        <v>Jun</v>
      </c>
      <c r="U1978">
        <f t="shared" si="214"/>
        <v>2023</v>
      </c>
      <c r="V1978" t="str">
        <f t="shared" si="215"/>
        <v>0-5</v>
      </c>
      <c r="W1978" t="str">
        <f t="shared" si="216"/>
        <v>Medium</v>
      </c>
    </row>
    <row r="1979" spans="1:23" x14ac:dyDescent="0.3">
      <c r="A1979">
        <v>601978</v>
      </c>
      <c r="B1979">
        <v>27844</v>
      </c>
      <c r="C1979">
        <v>41</v>
      </c>
      <c r="D1979" t="s">
        <v>7</v>
      </c>
      <c r="E1979" t="s">
        <v>15</v>
      </c>
      <c r="F1979" t="s">
        <v>28</v>
      </c>
      <c r="G1979" t="s">
        <v>31</v>
      </c>
      <c r="H1979" s="1">
        <v>45518</v>
      </c>
      <c r="I1979" t="s">
        <v>33</v>
      </c>
      <c r="J1979">
        <v>68</v>
      </c>
      <c r="K1979">
        <v>7.1</v>
      </c>
      <c r="L1979">
        <v>282.23</v>
      </c>
      <c r="M1979">
        <v>56.03</v>
      </c>
      <c r="N1979" t="s">
        <v>47</v>
      </c>
      <c r="O1979">
        <v>5</v>
      </c>
      <c r="P1979" t="str" cm="1">
        <f t="array" ref="P1979">_xlfn.IFS(C1979&lt;25,"18-24", C1979&lt;=35,"25-35", C1979&lt;=50,"36-50",TRUE,"50+")</f>
        <v>36-50</v>
      </c>
      <c r="Q1979" t="str">
        <f t="shared" si="210"/>
        <v>new</v>
      </c>
      <c r="R1979" t="str">
        <f t="shared" si="211"/>
        <v>medium</v>
      </c>
      <c r="S1979" t="str">
        <f t="shared" si="212"/>
        <v>High</v>
      </c>
      <c r="T1979" t="str">
        <f t="shared" si="213"/>
        <v>Aug</v>
      </c>
      <c r="U1979">
        <f t="shared" si="214"/>
        <v>2024</v>
      </c>
      <c r="V1979" t="str">
        <f t="shared" si="215"/>
        <v>5-10</v>
      </c>
      <c r="W1979" t="str">
        <f t="shared" si="216"/>
        <v>Slow</v>
      </c>
    </row>
    <row r="1980" spans="1:23" x14ac:dyDescent="0.3">
      <c r="A1980">
        <v>601979</v>
      </c>
      <c r="B1980">
        <v>41706</v>
      </c>
      <c r="C1980">
        <v>55</v>
      </c>
      <c r="D1980" t="s">
        <v>4</v>
      </c>
      <c r="E1980" t="s">
        <v>16</v>
      </c>
      <c r="F1980" t="s">
        <v>22</v>
      </c>
      <c r="G1980" t="s">
        <v>31</v>
      </c>
      <c r="H1980" s="1">
        <v>45055</v>
      </c>
      <c r="I1980" t="s">
        <v>33</v>
      </c>
      <c r="J1980">
        <v>83</v>
      </c>
      <c r="K1980">
        <v>12.8</v>
      </c>
      <c r="L1980">
        <v>940.97</v>
      </c>
      <c r="M1980">
        <v>64.040000000000006</v>
      </c>
      <c r="N1980" t="s">
        <v>48</v>
      </c>
      <c r="O1980">
        <v>3</v>
      </c>
      <c r="P1980" t="str" cm="1">
        <f t="array" ref="P1980">_xlfn.IFS(C1980&lt;25,"18-24", C1980&lt;=35,"25-35", C1980&lt;=50,"36-50",TRUE,"50+")</f>
        <v>50+</v>
      </c>
      <c r="Q1980" t="str">
        <f t="shared" si="210"/>
        <v>new</v>
      </c>
      <c r="R1980" t="str">
        <f t="shared" si="211"/>
        <v>high value</v>
      </c>
      <c r="S1980" t="str">
        <f t="shared" si="212"/>
        <v>medium</v>
      </c>
      <c r="T1980" t="str">
        <f t="shared" si="213"/>
        <v>May</v>
      </c>
      <c r="U1980">
        <f t="shared" si="214"/>
        <v>2023</v>
      </c>
      <c r="V1980" t="str">
        <f t="shared" si="215"/>
        <v>10-15</v>
      </c>
      <c r="W1980" t="str">
        <f t="shared" si="216"/>
        <v>Slow</v>
      </c>
    </row>
    <row r="1981" spans="1:23" x14ac:dyDescent="0.3">
      <c r="A1981">
        <v>601980</v>
      </c>
      <c r="B1981">
        <v>31228</v>
      </c>
      <c r="C1981">
        <v>41</v>
      </c>
      <c r="D1981" t="s">
        <v>4</v>
      </c>
      <c r="E1981" t="s">
        <v>16</v>
      </c>
      <c r="F1981" t="s">
        <v>28</v>
      </c>
      <c r="G1981" t="s">
        <v>27</v>
      </c>
      <c r="H1981" s="1">
        <v>44622</v>
      </c>
      <c r="I1981" t="s">
        <v>34</v>
      </c>
      <c r="J1981">
        <v>75</v>
      </c>
      <c r="K1981">
        <v>3.1</v>
      </c>
      <c r="L1981">
        <v>977.69</v>
      </c>
      <c r="M1981">
        <v>101.62</v>
      </c>
      <c r="N1981" t="s">
        <v>47</v>
      </c>
      <c r="O1981">
        <v>3</v>
      </c>
      <c r="P1981" t="str" cm="1">
        <f t="array" ref="P1981">_xlfn.IFS(C1981&lt;25,"18-24", C1981&lt;=35,"25-35", C1981&lt;=50,"36-50",TRUE,"50+")</f>
        <v>36-50</v>
      </c>
      <c r="Q1981" t="str">
        <f t="shared" si="210"/>
        <v>new</v>
      </c>
      <c r="R1981" t="str">
        <f t="shared" si="211"/>
        <v>high value</v>
      </c>
      <c r="S1981" t="str">
        <f t="shared" si="212"/>
        <v>medium</v>
      </c>
      <c r="T1981" t="str">
        <f t="shared" si="213"/>
        <v>Mar</v>
      </c>
      <c r="U1981">
        <f t="shared" si="214"/>
        <v>2022</v>
      </c>
      <c r="V1981" t="str">
        <f t="shared" si="215"/>
        <v>0-5</v>
      </c>
      <c r="W1981" t="str">
        <f t="shared" si="216"/>
        <v>Slow</v>
      </c>
    </row>
    <row r="1982" spans="1:23" x14ac:dyDescent="0.3">
      <c r="A1982">
        <v>601981</v>
      </c>
      <c r="B1982">
        <v>87418</v>
      </c>
      <c r="C1982">
        <v>55</v>
      </c>
      <c r="D1982" t="s">
        <v>4</v>
      </c>
      <c r="E1982" t="s">
        <v>5</v>
      </c>
      <c r="F1982" t="s">
        <v>18</v>
      </c>
      <c r="G1982" t="s">
        <v>27</v>
      </c>
      <c r="H1982" s="1">
        <v>44562</v>
      </c>
      <c r="I1982" t="s">
        <v>33</v>
      </c>
      <c r="J1982">
        <v>22</v>
      </c>
      <c r="K1982">
        <v>4</v>
      </c>
      <c r="L1982">
        <v>736.14</v>
      </c>
      <c r="M1982">
        <v>77.680000000000007</v>
      </c>
      <c r="N1982" t="s">
        <v>50</v>
      </c>
      <c r="O1982">
        <v>4</v>
      </c>
      <c r="P1982" t="str" cm="1">
        <f t="array" ref="P1982">_xlfn.IFS(C1982&lt;25,"18-24", C1982&lt;=35,"25-35", C1982&lt;=50,"36-50",TRUE,"50+")</f>
        <v>50+</v>
      </c>
      <c r="Q1982" t="str">
        <f t="shared" si="210"/>
        <v>new</v>
      </c>
      <c r="R1982" t="str">
        <f t="shared" si="211"/>
        <v>high value</v>
      </c>
      <c r="S1982" t="str">
        <f t="shared" si="212"/>
        <v>medium</v>
      </c>
      <c r="T1982" t="str">
        <f t="shared" si="213"/>
        <v>Jan</v>
      </c>
      <c r="U1982">
        <f t="shared" si="214"/>
        <v>2022</v>
      </c>
      <c r="V1982" t="str">
        <f t="shared" si="215"/>
        <v>0-5</v>
      </c>
      <c r="W1982" t="str">
        <f t="shared" si="216"/>
        <v>Fast</v>
      </c>
    </row>
    <row r="1983" spans="1:23" x14ac:dyDescent="0.3">
      <c r="A1983">
        <v>601982</v>
      </c>
      <c r="B1983">
        <v>89204</v>
      </c>
      <c r="C1983">
        <v>45</v>
      </c>
      <c r="D1983" t="s">
        <v>4</v>
      </c>
      <c r="E1983" t="s">
        <v>11</v>
      </c>
      <c r="F1983" t="s">
        <v>32</v>
      </c>
      <c r="G1983" t="s">
        <v>25</v>
      </c>
      <c r="H1983" s="1">
        <v>45567</v>
      </c>
      <c r="I1983" t="s">
        <v>33</v>
      </c>
      <c r="J1983">
        <v>67</v>
      </c>
      <c r="K1983">
        <v>10.3</v>
      </c>
      <c r="L1983">
        <v>494.39</v>
      </c>
      <c r="M1983">
        <v>45.97</v>
      </c>
      <c r="N1983" t="s">
        <v>49</v>
      </c>
      <c r="O1983">
        <v>2</v>
      </c>
      <c r="P1983" t="str" cm="1">
        <f t="array" ref="P1983">_xlfn.IFS(C1983&lt;25,"18-24", C1983&lt;=35,"25-35", C1983&lt;=50,"36-50",TRUE,"50+")</f>
        <v>36-50</v>
      </c>
      <c r="Q1983" t="str">
        <f t="shared" si="210"/>
        <v>new</v>
      </c>
      <c r="R1983" t="str">
        <f t="shared" si="211"/>
        <v>medium</v>
      </c>
      <c r="S1983" t="str">
        <f t="shared" si="212"/>
        <v>Low</v>
      </c>
      <c r="T1983" t="str">
        <f t="shared" si="213"/>
        <v>Oct</v>
      </c>
      <c r="U1983">
        <f t="shared" si="214"/>
        <v>2024</v>
      </c>
      <c r="V1983" t="str">
        <f t="shared" si="215"/>
        <v>10-15</v>
      </c>
      <c r="W1983" t="str">
        <f t="shared" si="216"/>
        <v>Slow</v>
      </c>
    </row>
    <row r="1984" spans="1:23" x14ac:dyDescent="0.3">
      <c r="A1984">
        <v>601983</v>
      </c>
      <c r="B1984">
        <v>21851</v>
      </c>
      <c r="C1984">
        <v>33</v>
      </c>
      <c r="D1984" t="s">
        <v>7</v>
      </c>
      <c r="E1984" t="s">
        <v>13</v>
      </c>
      <c r="F1984" t="s">
        <v>22</v>
      </c>
      <c r="G1984" t="s">
        <v>27</v>
      </c>
      <c r="H1984" s="1">
        <v>45546</v>
      </c>
      <c r="I1984" t="s">
        <v>33</v>
      </c>
      <c r="J1984">
        <v>20</v>
      </c>
      <c r="K1984">
        <v>6.1</v>
      </c>
      <c r="L1984">
        <v>1365.2</v>
      </c>
      <c r="M1984">
        <v>109.88</v>
      </c>
      <c r="N1984" t="s">
        <v>47</v>
      </c>
      <c r="O1984">
        <v>1</v>
      </c>
      <c r="P1984" t="str" cm="1">
        <f t="array" ref="P1984">_xlfn.IFS(C1984&lt;25,"18-24", C1984&lt;=35,"25-35", C1984&lt;=50,"36-50",TRUE,"50+")</f>
        <v>25-35</v>
      </c>
      <c r="Q1984" t="str">
        <f t="shared" si="210"/>
        <v>new</v>
      </c>
      <c r="R1984" t="str">
        <f t="shared" si="211"/>
        <v>high value</v>
      </c>
      <c r="S1984" t="str">
        <f t="shared" si="212"/>
        <v>Low</v>
      </c>
      <c r="T1984" t="str">
        <f t="shared" si="213"/>
        <v>Sep</v>
      </c>
      <c r="U1984">
        <f t="shared" si="214"/>
        <v>2024</v>
      </c>
      <c r="V1984" t="str">
        <f t="shared" si="215"/>
        <v>5-10</v>
      </c>
      <c r="W1984" t="str">
        <f t="shared" si="216"/>
        <v>Fast</v>
      </c>
    </row>
    <row r="1985" spans="1:23" x14ac:dyDescent="0.3">
      <c r="A1985">
        <v>601984</v>
      </c>
      <c r="B1985">
        <v>41186</v>
      </c>
      <c r="C1985">
        <v>47</v>
      </c>
      <c r="D1985" t="s">
        <v>4</v>
      </c>
      <c r="E1985" t="s">
        <v>8</v>
      </c>
      <c r="F1985" t="s">
        <v>30</v>
      </c>
      <c r="G1985" t="s">
        <v>23</v>
      </c>
      <c r="H1985" s="1">
        <v>45136</v>
      </c>
      <c r="I1985" t="s">
        <v>33</v>
      </c>
      <c r="J1985">
        <v>34</v>
      </c>
      <c r="K1985">
        <v>8.3000000000000007</v>
      </c>
      <c r="L1985">
        <v>385</v>
      </c>
      <c r="M1985">
        <v>101.65</v>
      </c>
      <c r="N1985" t="s">
        <v>48</v>
      </c>
      <c r="O1985">
        <v>5</v>
      </c>
      <c r="P1985" t="str" cm="1">
        <f t="array" ref="P1985">_xlfn.IFS(C1985&lt;25,"18-24", C1985&lt;=35,"25-35", C1985&lt;=50,"36-50",TRUE,"50+")</f>
        <v>36-50</v>
      </c>
      <c r="Q1985" t="str">
        <f t="shared" si="210"/>
        <v>new</v>
      </c>
      <c r="R1985" t="str">
        <f t="shared" si="211"/>
        <v>medium</v>
      </c>
      <c r="S1985" t="str">
        <f t="shared" si="212"/>
        <v>High</v>
      </c>
      <c r="T1985" t="str">
        <f t="shared" si="213"/>
        <v>Jul</v>
      </c>
      <c r="U1985">
        <f t="shared" si="214"/>
        <v>2023</v>
      </c>
      <c r="V1985" t="str">
        <f t="shared" si="215"/>
        <v>5-10</v>
      </c>
      <c r="W1985" t="str">
        <f t="shared" si="216"/>
        <v>Medium</v>
      </c>
    </row>
    <row r="1986" spans="1:23" x14ac:dyDescent="0.3">
      <c r="A1986">
        <v>601985</v>
      </c>
      <c r="B1986">
        <v>22282</v>
      </c>
      <c r="C1986">
        <v>40</v>
      </c>
      <c r="D1986" t="s">
        <v>4</v>
      </c>
      <c r="E1986" t="s">
        <v>13</v>
      </c>
      <c r="F1986" t="s">
        <v>28</v>
      </c>
      <c r="G1986" t="s">
        <v>23</v>
      </c>
      <c r="H1986" s="1">
        <v>44720</v>
      </c>
      <c r="I1986" t="s">
        <v>34</v>
      </c>
      <c r="J1986">
        <v>41</v>
      </c>
      <c r="K1986">
        <v>12.8</v>
      </c>
      <c r="L1986">
        <v>910.68</v>
      </c>
      <c r="M1986">
        <v>84.58</v>
      </c>
      <c r="N1986" t="s">
        <v>48</v>
      </c>
      <c r="O1986">
        <v>4</v>
      </c>
      <c r="P1986" t="str" cm="1">
        <f t="array" ref="P1986">_xlfn.IFS(C1986&lt;25,"18-24", C1986&lt;=35,"25-35", C1986&lt;=50,"36-50",TRUE,"50+")</f>
        <v>36-50</v>
      </c>
      <c r="Q1986" t="str">
        <f t="shared" si="210"/>
        <v>new</v>
      </c>
      <c r="R1986" t="str">
        <f t="shared" si="211"/>
        <v>high value</v>
      </c>
      <c r="S1986" t="str">
        <f t="shared" si="212"/>
        <v>medium</v>
      </c>
      <c r="T1986" t="str">
        <f t="shared" si="213"/>
        <v>Jun</v>
      </c>
      <c r="U1986">
        <f t="shared" si="214"/>
        <v>2022</v>
      </c>
      <c r="V1986" t="str">
        <f t="shared" si="215"/>
        <v>10-15</v>
      </c>
      <c r="W1986" t="str">
        <f t="shared" si="216"/>
        <v>Medium</v>
      </c>
    </row>
    <row r="1987" spans="1:23" x14ac:dyDescent="0.3">
      <c r="A1987">
        <v>601986</v>
      </c>
      <c r="B1987">
        <v>69414</v>
      </c>
      <c r="C1987">
        <v>33</v>
      </c>
      <c r="D1987" t="s">
        <v>7</v>
      </c>
      <c r="E1987" t="s">
        <v>16</v>
      </c>
      <c r="F1987" t="s">
        <v>24</v>
      </c>
      <c r="G1987" t="s">
        <v>23</v>
      </c>
      <c r="H1987" s="1">
        <v>44961</v>
      </c>
      <c r="I1987" t="s">
        <v>33</v>
      </c>
      <c r="J1987">
        <v>63</v>
      </c>
      <c r="K1987">
        <v>3.1</v>
      </c>
      <c r="L1987">
        <v>589.84</v>
      </c>
      <c r="M1987">
        <v>45.37</v>
      </c>
      <c r="N1987" t="s">
        <v>48</v>
      </c>
      <c r="O1987">
        <v>1</v>
      </c>
      <c r="P1987" t="str" cm="1">
        <f t="array" ref="P1987">_xlfn.IFS(C1987&lt;25,"18-24", C1987&lt;=35,"25-35", C1987&lt;=50,"36-50",TRUE,"50+")</f>
        <v>25-35</v>
      </c>
      <c r="Q1987" t="str">
        <f t="shared" ref="Q1987:Q2050" si="217">IF(COUNTIF($B:$B,B1987)&gt;1,"repeat","new")</f>
        <v>new</v>
      </c>
      <c r="R1987" t="str">
        <f t="shared" ref="R1987:R2050" si="218">IF(L1987&gt;500,"high value",IF( L1987&gt;250,"medium","low"))</f>
        <v>high value</v>
      </c>
      <c r="S1987" t="str">
        <f t="shared" ref="S1987:S2050" si="219">IF(O1987&lt;=2,"Low",IF(O1987&lt;=4,"medium","High"))</f>
        <v>Low</v>
      </c>
      <c r="T1987" t="str">
        <f t="shared" ref="T1987:T2050" si="220">TEXT(H1987,"MMM")</f>
        <v>Feb</v>
      </c>
      <c r="U1987">
        <f t="shared" ref="U1987:U2050" si="221">YEAR(H1987)</f>
        <v>2023</v>
      </c>
      <c r="V1987" t="str">
        <f t="shared" ref="V1987:V2050" si="222">IF(K1987&lt;=5,"0-5",IF(K1987&lt;=10,"5-10",IF(K1987&lt;=15,"10-15","15+")))</f>
        <v>0-5</v>
      </c>
      <c r="W1987" t="str">
        <f t="shared" ref="W1987:W2050" si="223">IF(J1987&lt;=30,"Fast",IF(J1987&lt;=45,"Medium","Slow"))</f>
        <v>Slow</v>
      </c>
    </row>
    <row r="1988" spans="1:23" x14ac:dyDescent="0.3">
      <c r="A1988">
        <v>601987</v>
      </c>
      <c r="B1988">
        <v>77439</v>
      </c>
      <c r="C1988">
        <v>56</v>
      </c>
      <c r="D1988" t="s">
        <v>7</v>
      </c>
      <c r="E1988" t="s">
        <v>11</v>
      </c>
      <c r="F1988" t="s">
        <v>28</v>
      </c>
      <c r="G1988" t="s">
        <v>23</v>
      </c>
      <c r="H1988" s="1">
        <v>45595</v>
      </c>
      <c r="I1988" t="s">
        <v>33</v>
      </c>
      <c r="J1988">
        <v>78</v>
      </c>
      <c r="K1988">
        <v>14.8</v>
      </c>
      <c r="L1988">
        <v>350.91</v>
      </c>
      <c r="M1988">
        <v>107.08</v>
      </c>
      <c r="N1988" t="s">
        <v>47</v>
      </c>
      <c r="O1988">
        <v>4</v>
      </c>
      <c r="P1988" t="str" cm="1">
        <f t="array" ref="P1988">_xlfn.IFS(C1988&lt;25,"18-24", C1988&lt;=35,"25-35", C1988&lt;=50,"36-50",TRUE,"50+")</f>
        <v>50+</v>
      </c>
      <c r="Q1988" t="str">
        <f t="shared" si="217"/>
        <v>repeat</v>
      </c>
      <c r="R1988" t="str">
        <f t="shared" si="218"/>
        <v>medium</v>
      </c>
      <c r="S1988" t="str">
        <f t="shared" si="219"/>
        <v>medium</v>
      </c>
      <c r="T1988" t="str">
        <f t="shared" si="220"/>
        <v>Oct</v>
      </c>
      <c r="U1988">
        <f t="shared" si="221"/>
        <v>2024</v>
      </c>
      <c r="V1988" t="str">
        <f t="shared" si="222"/>
        <v>10-15</v>
      </c>
      <c r="W1988" t="str">
        <f t="shared" si="223"/>
        <v>Slow</v>
      </c>
    </row>
    <row r="1989" spans="1:23" x14ac:dyDescent="0.3">
      <c r="A1989">
        <v>601988</v>
      </c>
      <c r="B1989">
        <v>55410</v>
      </c>
      <c r="C1989">
        <v>29</v>
      </c>
      <c r="D1989" t="s">
        <v>7</v>
      </c>
      <c r="E1989" t="s">
        <v>13</v>
      </c>
      <c r="F1989" t="s">
        <v>30</v>
      </c>
      <c r="G1989" t="s">
        <v>31</v>
      </c>
      <c r="H1989" s="1">
        <v>45347</v>
      </c>
      <c r="I1989" t="s">
        <v>34</v>
      </c>
      <c r="J1989">
        <v>87</v>
      </c>
      <c r="K1989">
        <v>13.2</v>
      </c>
      <c r="L1989">
        <v>1435.63</v>
      </c>
      <c r="M1989">
        <v>70.64</v>
      </c>
      <c r="N1989" t="s">
        <v>49</v>
      </c>
      <c r="O1989">
        <v>2</v>
      </c>
      <c r="P1989" t="str" cm="1">
        <f t="array" ref="P1989">_xlfn.IFS(C1989&lt;25,"18-24", C1989&lt;=35,"25-35", C1989&lt;=50,"36-50",TRUE,"50+")</f>
        <v>25-35</v>
      </c>
      <c r="Q1989" t="str">
        <f t="shared" si="217"/>
        <v>new</v>
      </c>
      <c r="R1989" t="str">
        <f t="shared" si="218"/>
        <v>high value</v>
      </c>
      <c r="S1989" t="str">
        <f t="shared" si="219"/>
        <v>Low</v>
      </c>
      <c r="T1989" t="str">
        <f t="shared" si="220"/>
        <v>Feb</v>
      </c>
      <c r="U1989">
        <f t="shared" si="221"/>
        <v>2024</v>
      </c>
      <c r="V1989" t="str">
        <f t="shared" si="222"/>
        <v>10-15</v>
      </c>
      <c r="W1989" t="str">
        <f t="shared" si="223"/>
        <v>Slow</v>
      </c>
    </row>
    <row r="1990" spans="1:23" x14ac:dyDescent="0.3">
      <c r="A1990">
        <v>601989</v>
      </c>
      <c r="B1990">
        <v>80680</v>
      </c>
      <c r="C1990">
        <v>35</v>
      </c>
      <c r="D1990" t="s">
        <v>7</v>
      </c>
      <c r="E1990" t="s">
        <v>5</v>
      </c>
      <c r="F1990" t="s">
        <v>28</v>
      </c>
      <c r="G1990" t="s">
        <v>29</v>
      </c>
      <c r="H1990" s="1">
        <v>45172</v>
      </c>
      <c r="I1990" t="s">
        <v>34</v>
      </c>
      <c r="J1990">
        <v>28</v>
      </c>
      <c r="K1990">
        <v>11.4</v>
      </c>
      <c r="L1990">
        <v>160.83000000000001</v>
      </c>
      <c r="M1990">
        <v>60.35</v>
      </c>
      <c r="N1990" t="s">
        <v>49</v>
      </c>
      <c r="O1990">
        <v>2</v>
      </c>
      <c r="P1990" t="str" cm="1">
        <f t="array" ref="P1990">_xlfn.IFS(C1990&lt;25,"18-24", C1990&lt;=35,"25-35", C1990&lt;=50,"36-50",TRUE,"50+")</f>
        <v>25-35</v>
      </c>
      <c r="Q1990" t="str">
        <f t="shared" si="217"/>
        <v>new</v>
      </c>
      <c r="R1990" t="str">
        <f t="shared" si="218"/>
        <v>low</v>
      </c>
      <c r="S1990" t="str">
        <f t="shared" si="219"/>
        <v>Low</v>
      </c>
      <c r="T1990" t="str">
        <f t="shared" si="220"/>
        <v>Sep</v>
      </c>
      <c r="U1990">
        <f t="shared" si="221"/>
        <v>2023</v>
      </c>
      <c r="V1990" t="str">
        <f t="shared" si="222"/>
        <v>10-15</v>
      </c>
      <c r="W1990" t="str">
        <f t="shared" si="223"/>
        <v>Fast</v>
      </c>
    </row>
    <row r="1991" spans="1:23" x14ac:dyDescent="0.3">
      <c r="A1991">
        <v>601990</v>
      </c>
      <c r="B1991">
        <v>74692</v>
      </c>
      <c r="C1991">
        <v>60</v>
      </c>
      <c r="D1991" t="s">
        <v>7</v>
      </c>
      <c r="E1991" t="s">
        <v>15</v>
      </c>
      <c r="F1991" t="s">
        <v>32</v>
      </c>
      <c r="G1991" t="s">
        <v>29</v>
      </c>
      <c r="H1991" s="1">
        <v>45144</v>
      </c>
      <c r="I1991" t="s">
        <v>34</v>
      </c>
      <c r="J1991">
        <v>88</v>
      </c>
      <c r="K1991">
        <v>6.2</v>
      </c>
      <c r="L1991">
        <v>1022.06</v>
      </c>
      <c r="M1991">
        <v>115.53</v>
      </c>
      <c r="N1991" t="s">
        <v>48</v>
      </c>
      <c r="O1991">
        <v>5</v>
      </c>
      <c r="P1991" t="str" cm="1">
        <f t="array" ref="P1991">_xlfn.IFS(C1991&lt;25,"18-24", C1991&lt;=35,"25-35", C1991&lt;=50,"36-50",TRUE,"50+")</f>
        <v>50+</v>
      </c>
      <c r="Q1991" t="str">
        <f t="shared" si="217"/>
        <v>new</v>
      </c>
      <c r="R1991" t="str">
        <f t="shared" si="218"/>
        <v>high value</v>
      </c>
      <c r="S1991" t="str">
        <f t="shared" si="219"/>
        <v>High</v>
      </c>
      <c r="T1991" t="str">
        <f t="shared" si="220"/>
        <v>Aug</v>
      </c>
      <c r="U1991">
        <f t="shared" si="221"/>
        <v>2023</v>
      </c>
      <c r="V1991" t="str">
        <f t="shared" si="222"/>
        <v>5-10</v>
      </c>
      <c r="W1991" t="str">
        <f t="shared" si="223"/>
        <v>Slow</v>
      </c>
    </row>
    <row r="1992" spans="1:23" x14ac:dyDescent="0.3">
      <c r="A1992">
        <v>601991</v>
      </c>
      <c r="B1992">
        <v>66021</v>
      </c>
      <c r="C1992">
        <v>35</v>
      </c>
      <c r="D1992" t="s">
        <v>4</v>
      </c>
      <c r="E1992" t="s">
        <v>15</v>
      </c>
      <c r="F1992" t="s">
        <v>24</v>
      </c>
      <c r="G1992" t="s">
        <v>31</v>
      </c>
      <c r="H1992" s="1">
        <v>45539</v>
      </c>
      <c r="I1992" t="s">
        <v>34</v>
      </c>
      <c r="J1992">
        <v>25</v>
      </c>
      <c r="K1992">
        <v>10.4</v>
      </c>
      <c r="L1992">
        <v>729.15</v>
      </c>
      <c r="M1992">
        <v>77.89</v>
      </c>
      <c r="N1992" t="s">
        <v>49</v>
      </c>
      <c r="O1992">
        <v>4</v>
      </c>
      <c r="P1992" t="str" cm="1">
        <f t="array" ref="P1992">_xlfn.IFS(C1992&lt;25,"18-24", C1992&lt;=35,"25-35", C1992&lt;=50,"36-50",TRUE,"50+")</f>
        <v>25-35</v>
      </c>
      <c r="Q1992" t="str">
        <f t="shared" si="217"/>
        <v>new</v>
      </c>
      <c r="R1992" t="str">
        <f t="shared" si="218"/>
        <v>high value</v>
      </c>
      <c r="S1992" t="str">
        <f t="shared" si="219"/>
        <v>medium</v>
      </c>
      <c r="T1992" t="str">
        <f t="shared" si="220"/>
        <v>Sep</v>
      </c>
      <c r="U1992">
        <f t="shared" si="221"/>
        <v>2024</v>
      </c>
      <c r="V1992" t="str">
        <f t="shared" si="222"/>
        <v>10-15</v>
      </c>
      <c r="W1992" t="str">
        <f t="shared" si="223"/>
        <v>Fast</v>
      </c>
    </row>
    <row r="1993" spans="1:23" x14ac:dyDescent="0.3">
      <c r="A1993">
        <v>601992</v>
      </c>
      <c r="B1993">
        <v>88014</v>
      </c>
      <c r="C1993">
        <v>47</v>
      </c>
      <c r="D1993" t="s">
        <v>4</v>
      </c>
      <c r="E1993" t="s">
        <v>15</v>
      </c>
      <c r="F1993" t="s">
        <v>28</v>
      </c>
      <c r="G1993" t="s">
        <v>21</v>
      </c>
      <c r="H1993" s="1">
        <v>45246</v>
      </c>
      <c r="I1993" t="s">
        <v>34</v>
      </c>
      <c r="J1993">
        <v>50</v>
      </c>
      <c r="K1993">
        <v>7.8</v>
      </c>
      <c r="L1993">
        <v>501.14</v>
      </c>
      <c r="M1993">
        <v>75.56</v>
      </c>
      <c r="N1993" t="s">
        <v>50</v>
      </c>
      <c r="O1993">
        <v>1</v>
      </c>
      <c r="P1993" t="str" cm="1">
        <f t="array" ref="P1993">_xlfn.IFS(C1993&lt;25,"18-24", C1993&lt;=35,"25-35", C1993&lt;=50,"36-50",TRUE,"50+")</f>
        <v>36-50</v>
      </c>
      <c r="Q1993" t="str">
        <f t="shared" si="217"/>
        <v>new</v>
      </c>
      <c r="R1993" t="str">
        <f t="shared" si="218"/>
        <v>high value</v>
      </c>
      <c r="S1993" t="str">
        <f t="shared" si="219"/>
        <v>Low</v>
      </c>
      <c r="T1993" t="str">
        <f t="shared" si="220"/>
        <v>Nov</v>
      </c>
      <c r="U1993">
        <f t="shared" si="221"/>
        <v>2023</v>
      </c>
      <c r="V1993" t="str">
        <f t="shared" si="222"/>
        <v>5-10</v>
      </c>
      <c r="W1993" t="str">
        <f t="shared" si="223"/>
        <v>Slow</v>
      </c>
    </row>
    <row r="1994" spans="1:23" x14ac:dyDescent="0.3">
      <c r="A1994">
        <v>601993</v>
      </c>
      <c r="B1994">
        <v>27974</v>
      </c>
      <c r="C1994">
        <v>32</v>
      </c>
      <c r="D1994" t="s">
        <v>4</v>
      </c>
      <c r="E1994" t="s">
        <v>8</v>
      </c>
      <c r="F1994" t="s">
        <v>18</v>
      </c>
      <c r="G1994" t="s">
        <v>25</v>
      </c>
      <c r="H1994" s="1">
        <v>45063</v>
      </c>
      <c r="I1994" t="s">
        <v>34</v>
      </c>
      <c r="J1994">
        <v>52</v>
      </c>
      <c r="K1994">
        <v>8</v>
      </c>
      <c r="L1994">
        <v>160.11000000000001</v>
      </c>
      <c r="M1994">
        <v>90.91</v>
      </c>
      <c r="N1994" t="s">
        <v>49</v>
      </c>
      <c r="O1994">
        <v>4</v>
      </c>
      <c r="P1994" t="str" cm="1">
        <f t="array" ref="P1994">_xlfn.IFS(C1994&lt;25,"18-24", C1994&lt;=35,"25-35", C1994&lt;=50,"36-50",TRUE,"50+")</f>
        <v>25-35</v>
      </c>
      <c r="Q1994" t="str">
        <f t="shared" si="217"/>
        <v>new</v>
      </c>
      <c r="R1994" t="str">
        <f t="shared" si="218"/>
        <v>low</v>
      </c>
      <c r="S1994" t="str">
        <f t="shared" si="219"/>
        <v>medium</v>
      </c>
      <c r="T1994" t="str">
        <f t="shared" si="220"/>
        <v>May</v>
      </c>
      <c r="U1994">
        <f t="shared" si="221"/>
        <v>2023</v>
      </c>
      <c r="V1994" t="str">
        <f t="shared" si="222"/>
        <v>5-10</v>
      </c>
      <c r="W1994" t="str">
        <f t="shared" si="223"/>
        <v>Slow</v>
      </c>
    </row>
    <row r="1995" spans="1:23" x14ac:dyDescent="0.3">
      <c r="A1995">
        <v>601994</v>
      </c>
      <c r="B1995">
        <v>48116</v>
      </c>
      <c r="C1995">
        <v>51</v>
      </c>
      <c r="D1995" t="s">
        <v>7</v>
      </c>
      <c r="E1995" t="s">
        <v>15</v>
      </c>
      <c r="F1995" t="s">
        <v>18</v>
      </c>
      <c r="G1995" t="s">
        <v>27</v>
      </c>
      <c r="H1995" s="1">
        <v>45290</v>
      </c>
      <c r="I1995" t="s">
        <v>34</v>
      </c>
      <c r="J1995">
        <v>50</v>
      </c>
      <c r="K1995">
        <v>12.8</v>
      </c>
      <c r="L1995">
        <v>817.05</v>
      </c>
      <c r="M1995">
        <v>90.87</v>
      </c>
      <c r="N1995" t="s">
        <v>47</v>
      </c>
      <c r="O1995">
        <v>1</v>
      </c>
      <c r="P1995" t="str" cm="1">
        <f t="array" ref="P1995">_xlfn.IFS(C1995&lt;25,"18-24", C1995&lt;=35,"25-35", C1995&lt;=50,"36-50",TRUE,"50+")</f>
        <v>50+</v>
      </c>
      <c r="Q1995" t="str">
        <f t="shared" si="217"/>
        <v>new</v>
      </c>
      <c r="R1995" t="str">
        <f t="shared" si="218"/>
        <v>high value</v>
      </c>
      <c r="S1995" t="str">
        <f t="shared" si="219"/>
        <v>Low</v>
      </c>
      <c r="T1995" t="str">
        <f t="shared" si="220"/>
        <v>Dec</v>
      </c>
      <c r="U1995">
        <f t="shared" si="221"/>
        <v>2023</v>
      </c>
      <c r="V1995" t="str">
        <f t="shared" si="222"/>
        <v>10-15</v>
      </c>
      <c r="W1995" t="str">
        <f t="shared" si="223"/>
        <v>Slow</v>
      </c>
    </row>
    <row r="1996" spans="1:23" x14ac:dyDescent="0.3">
      <c r="A1996">
        <v>601995</v>
      </c>
      <c r="B1996">
        <v>99990</v>
      </c>
      <c r="C1996">
        <v>53</v>
      </c>
      <c r="D1996" t="s">
        <v>7</v>
      </c>
      <c r="E1996" t="s">
        <v>11</v>
      </c>
      <c r="F1996" t="s">
        <v>22</v>
      </c>
      <c r="G1996" t="s">
        <v>29</v>
      </c>
      <c r="H1996" s="1">
        <v>44565</v>
      </c>
      <c r="I1996" t="s">
        <v>34</v>
      </c>
      <c r="J1996">
        <v>80</v>
      </c>
      <c r="K1996">
        <v>4.9000000000000004</v>
      </c>
      <c r="L1996">
        <v>711.81</v>
      </c>
      <c r="M1996">
        <v>52.28</v>
      </c>
      <c r="N1996" t="s">
        <v>49</v>
      </c>
      <c r="O1996">
        <v>2</v>
      </c>
      <c r="P1996" t="str" cm="1">
        <f t="array" ref="P1996">_xlfn.IFS(C1996&lt;25,"18-24", C1996&lt;=35,"25-35", C1996&lt;=50,"36-50",TRUE,"50+")</f>
        <v>50+</v>
      </c>
      <c r="Q1996" t="str">
        <f t="shared" si="217"/>
        <v>new</v>
      </c>
      <c r="R1996" t="str">
        <f t="shared" si="218"/>
        <v>high value</v>
      </c>
      <c r="S1996" t="str">
        <f t="shared" si="219"/>
        <v>Low</v>
      </c>
      <c r="T1996" t="str">
        <f t="shared" si="220"/>
        <v>Jan</v>
      </c>
      <c r="U1996">
        <f t="shared" si="221"/>
        <v>2022</v>
      </c>
      <c r="V1996" t="str">
        <f t="shared" si="222"/>
        <v>0-5</v>
      </c>
      <c r="W1996" t="str">
        <f t="shared" si="223"/>
        <v>Slow</v>
      </c>
    </row>
    <row r="1997" spans="1:23" x14ac:dyDescent="0.3">
      <c r="A1997">
        <v>601996</v>
      </c>
      <c r="B1997">
        <v>13014</v>
      </c>
      <c r="C1997">
        <v>54</v>
      </c>
      <c r="D1997" t="s">
        <v>7</v>
      </c>
      <c r="E1997" t="s">
        <v>11</v>
      </c>
      <c r="F1997" t="s">
        <v>24</v>
      </c>
      <c r="G1997" t="s">
        <v>21</v>
      </c>
      <c r="H1997" s="1">
        <v>45010</v>
      </c>
      <c r="I1997" t="s">
        <v>33</v>
      </c>
      <c r="J1997">
        <v>24</v>
      </c>
      <c r="K1997">
        <v>14</v>
      </c>
      <c r="L1997">
        <v>1004.23</v>
      </c>
      <c r="M1997">
        <v>102.76</v>
      </c>
      <c r="N1997" t="s">
        <v>50</v>
      </c>
      <c r="O1997">
        <v>2</v>
      </c>
      <c r="P1997" t="str" cm="1">
        <f t="array" ref="P1997">_xlfn.IFS(C1997&lt;25,"18-24", C1997&lt;=35,"25-35", C1997&lt;=50,"36-50",TRUE,"50+")</f>
        <v>50+</v>
      </c>
      <c r="Q1997" t="str">
        <f t="shared" si="217"/>
        <v>repeat</v>
      </c>
      <c r="R1997" t="str">
        <f t="shared" si="218"/>
        <v>high value</v>
      </c>
      <c r="S1997" t="str">
        <f t="shared" si="219"/>
        <v>Low</v>
      </c>
      <c r="T1997" t="str">
        <f t="shared" si="220"/>
        <v>Mar</v>
      </c>
      <c r="U1997">
        <f t="shared" si="221"/>
        <v>2023</v>
      </c>
      <c r="V1997" t="str">
        <f t="shared" si="222"/>
        <v>10-15</v>
      </c>
      <c r="W1997" t="str">
        <f t="shared" si="223"/>
        <v>Fast</v>
      </c>
    </row>
    <row r="1998" spans="1:23" x14ac:dyDescent="0.3">
      <c r="A1998">
        <v>601997</v>
      </c>
      <c r="B1998">
        <v>26830</v>
      </c>
      <c r="C1998">
        <v>59</v>
      </c>
      <c r="D1998" t="s">
        <v>7</v>
      </c>
      <c r="E1998" t="s">
        <v>11</v>
      </c>
      <c r="F1998" t="s">
        <v>32</v>
      </c>
      <c r="G1998" t="s">
        <v>31</v>
      </c>
      <c r="H1998" s="1">
        <v>45102</v>
      </c>
      <c r="I1998" t="s">
        <v>33</v>
      </c>
      <c r="J1998">
        <v>27</v>
      </c>
      <c r="K1998">
        <v>10.3</v>
      </c>
      <c r="L1998">
        <v>1256.5</v>
      </c>
      <c r="M1998">
        <v>76.05</v>
      </c>
      <c r="N1998" t="s">
        <v>50</v>
      </c>
      <c r="O1998">
        <v>1</v>
      </c>
      <c r="P1998" t="str" cm="1">
        <f t="array" ref="P1998">_xlfn.IFS(C1998&lt;25,"18-24", C1998&lt;=35,"25-35", C1998&lt;=50,"36-50",TRUE,"50+")</f>
        <v>50+</v>
      </c>
      <c r="Q1998" t="str">
        <f t="shared" si="217"/>
        <v>new</v>
      </c>
      <c r="R1998" t="str">
        <f t="shared" si="218"/>
        <v>high value</v>
      </c>
      <c r="S1998" t="str">
        <f t="shared" si="219"/>
        <v>Low</v>
      </c>
      <c r="T1998" t="str">
        <f t="shared" si="220"/>
        <v>Jun</v>
      </c>
      <c r="U1998">
        <f t="shared" si="221"/>
        <v>2023</v>
      </c>
      <c r="V1998" t="str">
        <f t="shared" si="222"/>
        <v>10-15</v>
      </c>
      <c r="W1998" t="str">
        <f t="shared" si="223"/>
        <v>Fast</v>
      </c>
    </row>
    <row r="1999" spans="1:23" x14ac:dyDescent="0.3">
      <c r="A1999">
        <v>601998</v>
      </c>
      <c r="B1999">
        <v>72395</v>
      </c>
      <c r="C1999">
        <v>60</v>
      </c>
      <c r="D1999" t="s">
        <v>7</v>
      </c>
      <c r="E1999" t="s">
        <v>8</v>
      </c>
      <c r="F1999" t="s">
        <v>24</v>
      </c>
      <c r="G1999" t="s">
        <v>21</v>
      </c>
      <c r="H1999" s="1">
        <v>44955</v>
      </c>
      <c r="I1999" t="s">
        <v>33</v>
      </c>
      <c r="J1999">
        <v>34</v>
      </c>
      <c r="K1999">
        <v>5.3</v>
      </c>
      <c r="L1999">
        <v>1336.68</v>
      </c>
      <c r="M1999">
        <v>73.7</v>
      </c>
      <c r="N1999" t="s">
        <v>47</v>
      </c>
      <c r="O1999">
        <v>1</v>
      </c>
      <c r="P1999" t="str" cm="1">
        <f t="array" ref="P1999">_xlfn.IFS(C1999&lt;25,"18-24", C1999&lt;=35,"25-35", C1999&lt;=50,"36-50",TRUE,"50+")</f>
        <v>50+</v>
      </c>
      <c r="Q1999" t="str">
        <f t="shared" si="217"/>
        <v>new</v>
      </c>
      <c r="R1999" t="str">
        <f t="shared" si="218"/>
        <v>high value</v>
      </c>
      <c r="S1999" t="str">
        <f t="shared" si="219"/>
        <v>Low</v>
      </c>
      <c r="T1999" t="str">
        <f t="shared" si="220"/>
        <v>Jan</v>
      </c>
      <c r="U1999">
        <f t="shared" si="221"/>
        <v>2023</v>
      </c>
      <c r="V1999" t="str">
        <f t="shared" si="222"/>
        <v>5-10</v>
      </c>
      <c r="W1999" t="str">
        <f t="shared" si="223"/>
        <v>Medium</v>
      </c>
    </row>
    <row r="2000" spans="1:23" x14ac:dyDescent="0.3">
      <c r="A2000">
        <v>601999</v>
      </c>
      <c r="B2000">
        <v>86703</v>
      </c>
      <c r="C2000">
        <v>18</v>
      </c>
      <c r="D2000" t="s">
        <v>7</v>
      </c>
      <c r="E2000" t="s">
        <v>13</v>
      </c>
      <c r="F2000" t="s">
        <v>26</v>
      </c>
      <c r="G2000" t="s">
        <v>27</v>
      </c>
      <c r="H2000" s="1">
        <v>45332</v>
      </c>
      <c r="I2000" t="s">
        <v>34</v>
      </c>
      <c r="J2000">
        <v>47</v>
      </c>
      <c r="K2000">
        <v>1.9</v>
      </c>
      <c r="L2000">
        <v>567.46</v>
      </c>
      <c r="M2000">
        <v>79.2</v>
      </c>
      <c r="N2000" t="s">
        <v>50</v>
      </c>
      <c r="O2000">
        <v>1</v>
      </c>
      <c r="P2000" t="str" cm="1">
        <f t="array" ref="P2000">_xlfn.IFS(C2000&lt;25,"18-24", C2000&lt;=35,"25-35", C2000&lt;=50,"36-50",TRUE,"50+")</f>
        <v>18-24</v>
      </c>
      <c r="Q2000" t="str">
        <f t="shared" si="217"/>
        <v>new</v>
      </c>
      <c r="R2000" t="str">
        <f t="shared" si="218"/>
        <v>high value</v>
      </c>
      <c r="S2000" t="str">
        <f t="shared" si="219"/>
        <v>Low</v>
      </c>
      <c r="T2000" t="str">
        <f t="shared" si="220"/>
        <v>Feb</v>
      </c>
      <c r="U2000">
        <f t="shared" si="221"/>
        <v>2024</v>
      </c>
      <c r="V2000" t="str">
        <f t="shared" si="222"/>
        <v>0-5</v>
      </c>
      <c r="W2000" t="str">
        <f t="shared" si="223"/>
        <v>Slow</v>
      </c>
    </row>
    <row r="2001" spans="1:23" x14ac:dyDescent="0.3">
      <c r="A2001">
        <v>602000</v>
      </c>
      <c r="B2001">
        <v>34437</v>
      </c>
      <c r="C2001">
        <v>63</v>
      </c>
      <c r="D2001" t="s">
        <v>4</v>
      </c>
      <c r="E2001" t="s">
        <v>16</v>
      </c>
      <c r="F2001" t="s">
        <v>24</v>
      </c>
      <c r="G2001" t="s">
        <v>23</v>
      </c>
      <c r="H2001" s="1">
        <v>45096</v>
      </c>
      <c r="I2001" t="s">
        <v>33</v>
      </c>
      <c r="J2001">
        <v>31</v>
      </c>
      <c r="K2001">
        <v>1.3</v>
      </c>
      <c r="L2001">
        <v>491.91</v>
      </c>
      <c r="M2001">
        <v>90.06</v>
      </c>
      <c r="N2001" t="s">
        <v>49</v>
      </c>
      <c r="O2001">
        <v>5</v>
      </c>
      <c r="P2001" t="str" cm="1">
        <f t="array" ref="P2001">_xlfn.IFS(C2001&lt;25,"18-24", C2001&lt;=35,"25-35", C2001&lt;=50,"36-50",TRUE,"50+")</f>
        <v>50+</v>
      </c>
      <c r="Q2001" t="str">
        <f t="shared" si="217"/>
        <v>new</v>
      </c>
      <c r="R2001" t="str">
        <f t="shared" si="218"/>
        <v>medium</v>
      </c>
      <c r="S2001" t="str">
        <f t="shared" si="219"/>
        <v>High</v>
      </c>
      <c r="T2001" t="str">
        <f t="shared" si="220"/>
        <v>Jun</v>
      </c>
      <c r="U2001">
        <f t="shared" si="221"/>
        <v>2023</v>
      </c>
      <c r="V2001" t="str">
        <f t="shared" si="222"/>
        <v>0-5</v>
      </c>
      <c r="W2001" t="str">
        <f t="shared" si="223"/>
        <v>Medium</v>
      </c>
    </row>
    <row r="2002" spans="1:23" x14ac:dyDescent="0.3">
      <c r="A2002">
        <v>602001</v>
      </c>
      <c r="B2002">
        <v>65860</v>
      </c>
      <c r="C2002">
        <v>56</v>
      </c>
      <c r="D2002" t="s">
        <v>4</v>
      </c>
      <c r="E2002" t="s">
        <v>16</v>
      </c>
      <c r="F2002" t="s">
        <v>28</v>
      </c>
      <c r="G2002" t="s">
        <v>21</v>
      </c>
      <c r="H2002" s="1">
        <v>45433</v>
      </c>
      <c r="I2002" t="s">
        <v>33</v>
      </c>
      <c r="J2002">
        <v>40</v>
      </c>
      <c r="K2002">
        <v>13.3</v>
      </c>
      <c r="L2002">
        <v>385.38</v>
      </c>
      <c r="M2002">
        <v>20.59</v>
      </c>
      <c r="N2002" t="s">
        <v>47</v>
      </c>
      <c r="O2002">
        <v>1</v>
      </c>
      <c r="P2002" t="str" cm="1">
        <f t="array" ref="P2002">_xlfn.IFS(C2002&lt;25,"18-24", C2002&lt;=35,"25-35", C2002&lt;=50,"36-50",TRUE,"50+")</f>
        <v>50+</v>
      </c>
      <c r="Q2002" t="str">
        <f t="shared" si="217"/>
        <v>new</v>
      </c>
      <c r="R2002" t="str">
        <f t="shared" si="218"/>
        <v>medium</v>
      </c>
      <c r="S2002" t="str">
        <f t="shared" si="219"/>
        <v>Low</v>
      </c>
      <c r="T2002" t="str">
        <f t="shared" si="220"/>
        <v>May</v>
      </c>
      <c r="U2002">
        <f t="shared" si="221"/>
        <v>2024</v>
      </c>
      <c r="V2002" t="str">
        <f t="shared" si="222"/>
        <v>10-15</v>
      </c>
      <c r="W2002" t="str">
        <f t="shared" si="223"/>
        <v>Medium</v>
      </c>
    </row>
    <row r="2003" spans="1:23" x14ac:dyDescent="0.3">
      <c r="A2003">
        <v>602002</v>
      </c>
      <c r="B2003">
        <v>81856</v>
      </c>
      <c r="C2003">
        <v>41</v>
      </c>
      <c r="D2003" t="s">
        <v>7</v>
      </c>
      <c r="E2003" t="s">
        <v>16</v>
      </c>
      <c r="F2003" t="s">
        <v>19</v>
      </c>
      <c r="G2003" t="s">
        <v>29</v>
      </c>
      <c r="H2003" s="1">
        <v>45448</v>
      </c>
      <c r="I2003" t="s">
        <v>33</v>
      </c>
      <c r="J2003">
        <v>28</v>
      </c>
      <c r="K2003">
        <v>7.5</v>
      </c>
      <c r="L2003">
        <v>1082.73</v>
      </c>
      <c r="M2003">
        <v>91.21</v>
      </c>
      <c r="N2003" t="s">
        <v>49</v>
      </c>
      <c r="O2003">
        <v>4</v>
      </c>
      <c r="P2003" t="str" cm="1">
        <f t="array" ref="P2003">_xlfn.IFS(C2003&lt;25,"18-24", C2003&lt;=35,"25-35", C2003&lt;=50,"36-50",TRUE,"50+")</f>
        <v>36-50</v>
      </c>
      <c r="Q2003" t="str">
        <f t="shared" si="217"/>
        <v>new</v>
      </c>
      <c r="R2003" t="str">
        <f t="shared" si="218"/>
        <v>high value</v>
      </c>
      <c r="S2003" t="str">
        <f t="shared" si="219"/>
        <v>medium</v>
      </c>
      <c r="T2003" t="str">
        <f t="shared" si="220"/>
        <v>Jun</v>
      </c>
      <c r="U2003">
        <f t="shared" si="221"/>
        <v>2024</v>
      </c>
      <c r="V2003" t="str">
        <f t="shared" si="222"/>
        <v>5-10</v>
      </c>
      <c r="W2003" t="str">
        <f t="shared" si="223"/>
        <v>Fast</v>
      </c>
    </row>
    <row r="2004" spans="1:23" x14ac:dyDescent="0.3">
      <c r="A2004">
        <v>602003</v>
      </c>
      <c r="B2004">
        <v>79022</v>
      </c>
      <c r="C2004">
        <v>55</v>
      </c>
      <c r="D2004" t="s">
        <v>4</v>
      </c>
      <c r="E2004" t="s">
        <v>16</v>
      </c>
      <c r="F2004" t="s">
        <v>18</v>
      </c>
      <c r="G2004" t="s">
        <v>27</v>
      </c>
      <c r="H2004" s="1">
        <v>45240</v>
      </c>
      <c r="I2004" t="s">
        <v>34</v>
      </c>
      <c r="J2004">
        <v>61</v>
      </c>
      <c r="K2004">
        <v>1.4</v>
      </c>
      <c r="L2004">
        <v>269.79000000000002</v>
      </c>
      <c r="M2004">
        <v>52.03</v>
      </c>
      <c r="N2004" t="s">
        <v>47</v>
      </c>
      <c r="O2004">
        <v>5</v>
      </c>
      <c r="P2004" t="str" cm="1">
        <f t="array" ref="P2004">_xlfn.IFS(C2004&lt;25,"18-24", C2004&lt;=35,"25-35", C2004&lt;=50,"36-50",TRUE,"50+")</f>
        <v>50+</v>
      </c>
      <c r="Q2004" t="str">
        <f t="shared" si="217"/>
        <v>new</v>
      </c>
      <c r="R2004" t="str">
        <f t="shared" si="218"/>
        <v>medium</v>
      </c>
      <c r="S2004" t="str">
        <f t="shared" si="219"/>
        <v>High</v>
      </c>
      <c r="T2004" t="str">
        <f t="shared" si="220"/>
        <v>Nov</v>
      </c>
      <c r="U2004">
        <f t="shared" si="221"/>
        <v>2023</v>
      </c>
      <c r="V2004" t="str">
        <f t="shared" si="222"/>
        <v>0-5</v>
      </c>
      <c r="W2004" t="str">
        <f t="shared" si="223"/>
        <v>Slow</v>
      </c>
    </row>
    <row r="2005" spans="1:23" x14ac:dyDescent="0.3">
      <c r="A2005">
        <v>602004</v>
      </c>
      <c r="B2005">
        <v>84503</v>
      </c>
      <c r="C2005">
        <v>56</v>
      </c>
      <c r="D2005" t="s">
        <v>4</v>
      </c>
      <c r="E2005" t="s">
        <v>15</v>
      </c>
      <c r="F2005" t="s">
        <v>30</v>
      </c>
      <c r="G2005" t="s">
        <v>25</v>
      </c>
      <c r="H2005" s="1">
        <v>44718</v>
      </c>
      <c r="I2005" t="s">
        <v>34</v>
      </c>
      <c r="J2005">
        <v>27</v>
      </c>
      <c r="K2005">
        <v>11.9</v>
      </c>
      <c r="L2005">
        <v>568</v>
      </c>
      <c r="M2005">
        <v>53.38</v>
      </c>
      <c r="N2005" t="s">
        <v>48</v>
      </c>
      <c r="O2005">
        <v>1</v>
      </c>
      <c r="P2005" t="str" cm="1">
        <f t="array" ref="P2005">_xlfn.IFS(C2005&lt;25,"18-24", C2005&lt;=35,"25-35", C2005&lt;=50,"36-50",TRUE,"50+")</f>
        <v>50+</v>
      </c>
      <c r="Q2005" t="str">
        <f t="shared" si="217"/>
        <v>new</v>
      </c>
      <c r="R2005" t="str">
        <f t="shared" si="218"/>
        <v>high value</v>
      </c>
      <c r="S2005" t="str">
        <f t="shared" si="219"/>
        <v>Low</v>
      </c>
      <c r="T2005" t="str">
        <f t="shared" si="220"/>
        <v>Jun</v>
      </c>
      <c r="U2005">
        <f t="shared" si="221"/>
        <v>2022</v>
      </c>
      <c r="V2005" t="str">
        <f t="shared" si="222"/>
        <v>10-15</v>
      </c>
      <c r="W2005" t="str">
        <f t="shared" si="223"/>
        <v>Fast</v>
      </c>
    </row>
    <row r="2006" spans="1:23" x14ac:dyDescent="0.3">
      <c r="A2006">
        <v>602005</v>
      </c>
      <c r="B2006">
        <v>96626</v>
      </c>
      <c r="C2006">
        <v>36</v>
      </c>
      <c r="D2006" t="s">
        <v>4</v>
      </c>
      <c r="E2006" t="s">
        <v>8</v>
      </c>
      <c r="F2006" t="s">
        <v>19</v>
      </c>
      <c r="G2006" t="s">
        <v>29</v>
      </c>
      <c r="H2006" s="1">
        <v>44701</v>
      </c>
      <c r="I2006" t="s">
        <v>33</v>
      </c>
      <c r="J2006">
        <v>43</v>
      </c>
      <c r="K2006">
        <v>6.5</v>
      </c>
      <c r="L2006">
        <v>698.57</v>
      </c>
      <c r="M2006">
        <v>85.94</v>
      </c>
      <c r="N2006" t="s">
        <v>48</v>
      </c>
      <c r="O2006">
        <v>1</v>
      </c>
      <c r="P2006" t="str" cm="1">
        <f t="array" ref="P2006">_xlfn.IFS(C2006&lt;25,"18-24", C2006&lt;=35,"25-35", C2006&lt;=50,"36-50",TRUE,"50+")</f>
        <v>36-50</v>
      </c>
      <c r="Q2006" t="str">
        <f t="shared" si="217"/>
        <v>new</v>
      </c>
      <c r="R2006" t="str">
        <f t="shared" si="218"/>
        <v>high value</v>
      </c>
      <c r="S2006" t="str">
        <f t="shared" si="219"/>
        <v>Low</v>
      </c>
      <c r="T2006" t="str">
        <f t="shared" si="220"/>
        <v>May</v>
      </c>
      <c r="U2006">
        <f t="shared" si="221"/>
        <v>2022</v>
      </c>
      <c r="V2006" t="str">
        <f t="shared" si="222"/>
        <v>5-10</v>
      </c>
      <c r="W2006" t="str">
        <f t="shared" si="223"/>
        <v>Medium</v>
      </c>
    </row>
    <row r="2007" spans="1:23" x14ac:dyDescent="0.3">
      <c r="A2007">
        <v>602006</v>
      </c>
      <c r="B2007">
        <v>45036</v>
      </c>
      <c r="C2007">
        <v>30</v>
      </c>
      <c r="D2007" t="s">
        <v>4</v>
      </c>
      <c r="E2007" t="s">
        <v>15</v>
      </c>
      <c r="F2007" t="s">
        <v>22</v>
      </c>
      <c r="G2007" t="s">
        <v>29</v>
      </c>
      <c r="H2007" s="1">
        <v>44865</v>
      </c>
      <c r="I2007" t="s">
        <v>33</v>
      </c>
      <c r="J2007">
        <v>43</v>
      </c>
      <c r="K2007">
        <v>10.6</v>
      </c>
      <c r="L2007">
        <v>740.02</v>
      </c>
      <c r="M2007">
        <v>21.48</v>
      </c>
      <c r="N2007" t="s">
        <v>48</v>
      </c>
      <c r="O2007">
        <v>3</v>
      </c>
      <c r="P2007" t="str" cm="1">
        <f t="array" ref="P2007">_xlfn.IFS(C2007&lt;25,"18-24", C2007&lt;=35,"25-35", C2007&lt;=50,"36-50",TRUE,"50+")</f>
        <v>25-35</v>
      </c>
      <c r="Q2007" t="str">
        <f t="shared" si="217"/>
        <v>new</v>
      </c>
      <c r="R2007" t="str">
        <f t="shared" si="218"/>
        <v>high value</v>
      </c>
      <c r="S2007" t="str">
        <f t="shared" si="219"/>
        <v>medium</v>
      </c>
      <c r="T2007" t="str">
        <f t="shared" si="220"/>
        <v>Oct</v>
      </c>
      <c r="U2007">
        <f t="shared" si="221"/>
        <v>2022</v>
      </c>
      <c r="V2007" t="str">
        <f t="shared" si="222"/>
        <v>10-15</v>
      </c>
      <c r="W2007" t="str">
        <f t="shared" si="223"/>
        <v>Medium</v>
      </c>
    </row>
    <row r="2008" spans="1:23" x14ac:dyDescent="0.3">
      <c r="A2008">
        <v>602007</v>
      </c>
      <c r="B2008">
        <v>51719</v>
      </c>
      <c r="C2008">
        <v>53</v>
      </c>
      <c r="D2008" t="s">
        <v>7</v>
      </c>
      <c r="E2008" t="s">
        <v>13</v>
      </c>
      <c r="F2008" t="s">
        <v>26</v>
      </c>
      <c r="G2008" t="s">
        <v>27</v>
      </c>
      <c r="H2008" s="1">
        <v>44744</v>
      </c>
      <c r="I2008" t="s">
        <v>33</v>
      </c>
      <c r="J2008">
        <v>33</v>
      </c>
      <c r="K2008">
        <v>11.4</v>
      </c>
      <c r="L2008">
        <v>992.17</v>
      </c>
      <c r="M2008">
        <v>41.63</v>
      </c>
      <c r="N2008" t="s">
        <v>48</v>
      </c>
      <c r="O2008">
        <v>5</v>
      </c>
      <c r="P2008" t="str" cm="1">
        <f t="array" ref="P2008">_xlfn.IFS(C2008&lt;25,"18-24", C2008&lt;=35,"25-35", C2008&lt;=50,"36-50",TRUE,"50+")</f>
        <v>50+</v>
      </c>
      <c r="Q2008" t="str">
        <f t="shared" si="217"/>
        <v>new</v>
      </c>
      <c r="R2008" t="str">
        <f t="shared" si="218"/>
        <v>high value</v>
      </c>
      <c r="S2008" t="str">
        <f t="shared" si="219"/>
        <v>High</v>
      </c>
      <c r="T2008" t="str">
        <f t="shared" si="220"/>
        <v>Jul</v>
      </c>
      <c r="U2008">
        <f t="shared" si="221"/>
        <v>2022</v>
      </c>
      <c r="V2008" t="str">
        <f t="shared" si="222"/>
        <v>10-15</v>
      </c>
      <c r="W2008" t="str">
        <f t="shared" si="223"/>
        <v>Medium</v>
      </c>
    </row>
    <row r="2009" spans="1:23" x14ac:dyDescent="0.3">
      <c r="A2009">
        <v>602008</v>
      </c>
      <c r="B2009">
        <v>78566</v>
      </c>
      <c r="C2009">
        <v>32</v>
      </c>
      <c r="D2009" t="s">
        <v>4</v>
      </c>
      <c r="E2009" t="s">
        <v>13</v>
      </c>
      <c r="F2009" t="s">
        <v>24</v>
      </c>
      <c r="G2009" t="s">
        <v>23</v>
      </c>
      <c r="H2009" s="1">
        <v>45477</v>
      </c>
      <c r="I2009" t="s">
        <v>33</v>
      </c>
      <c r="J2009">
        <v>71</v>
      </c>
      <c r="K2009">
        <v>12.3</v>
      </c>
      <c r="L2009">
        <v>922.91</v>
      </c>
      <c r="M2009">
        <v>82.31</v>
      </c>
      <c r="N2009" t="s">
        <v>47</v>
      </c>
      <c r="O2009">
        <v>5</v>
      </c>
      <c r="P2009" t="str" cm="1">
        <f t="array" ref="P2009">_xlfn.IFS(C2009&lt;25,"18-24", C2009&lt;=35,"25-35", C2009&lt;=50,"36-50",TRUE,"50+")</f>
        <v>25-35</v>
      </c>
      <c r="Q2009" t="str">
        <f t="shared" si="217"/>
        <v>new</v>
      </c>
      <c r="R2009" t="str">
        <f t="shared" si="218"/>
        <v>high value</v>
      </c>
      <c r="S2009" t="str">
        <f t="shared" si="219"/>
        <v>High</v>
      </c>
      <c r="T2009" t="str">
        <f t="shared" si="220"/>
        <v>Jul</v>
      </c>
      <c r="U2009">
        <f t="shared" si="221"/>
        <v>2024</v>
      </c>
      <c r="V2009" t="str">
        <f t="shared" si="222"/>
        <v>10-15</v>
      </c>
      <c r="W2009" t="str">
        <f t="shared" si="223"/>
        <v>Slow</v>
      </c>
    </row>
    <row r="2010" spans="1:23" x14ac:dyDescent="0.3">
      <c r="A2010">
        <v>602009</v>
      </c>
      <c r="B2010">
        <v>28916</v>
      </c>
      <c r="C2010">
        <v>31</v>
      </c>
      <c r="D2010" t="s">
        <v>7</v>
      </c>
      <c r="E2010" t="s">
        <v>8</v>
      </c>
      <c r="F2010" t="s">
        <v>32</v>
      </c>
      <c r="G2010" t="s">
        <v>25</v>
      </c>
      <c r="H2010" s="1">
        <v>44895</v>
      </c>
      <c r="I2010" t="s">
        <v>33</v>
      </c>
      <c r="J2010">
        <v>71</v>
      </c>
      <c r="K2010">
        <v>11.4</v>
      </c>
      <c r="L2010">
        <v>382.29</v>
      </c>
      <c r="M2010">
        <v>75.61</v>
      </c>
      <c r="N2010" t="s">
        <v>49</v>
      </c>
      <c r="O2010">
        <v>1</v>
      </c>
      <c r="P2010" t="str" cm="1">
        <f t="array" ref="P2010">_xlfn.IFS(C2010&lt;25,"18-24", C2010&lt;=35,"25-35", C2010&lt;=50,"36-50",TRUE,"50+")</f>
        <v>25-35</v>
      </c>
      <c r="Q2010" t="str">
        <f t="shared" si="217"/>
        <v>new</v>
      </c>
      <c r="R2010" t="str">
        <f t="shared" si="218"/>
        <v>medium</v>
      </c>
      <c r="S2010" t="str">
        <f t="shared" si="219"/>
        <v>Low</v>
      </c>
      <c r="T2010" t="str">
        <f t="shared" si="220"/>
        <v>Nov</v>
      </c>
      <c r="U2010">
        <f t="shared" si="221"/>
        <v>2022</v>
      </c>
      <c r="V2010" t="str">
        <f t="shared" si="222"/>
        <v>10-15</v>
      </c>
      <c r="W2010" t="str">
        <f t="shared" si="223"/>
        <v>Slow</v>
      </c>
    </row>
    <row r="2011" spans="1:23" x14ac:dyDescent="0.3">
      <c r="A2011">
        <v>602010</v>
      </c>
      <c r="B2011">
        <v>48507</v>
      </c>
      <c r="C2011">
        <v>41</v>
      </c>
      <c r="D2011" t="s">
        <v>7</v>
      </c>
      <c r="E2011" t="s">
        <v>8</v>
      </c>
      <c r="F2011" t="s">
        <v>28</v>
      </c>
      <c r="G2011" t="s">
        <v>21</v>
      </c>
      <c r="H2011" s="1">
        <v>45565</v>
      </c>
      <c r="I2011" t="s">
        <v>33</v>
      </c>
      <c r="J2011">
        <v>31</v>
      </c>
      <c r="K2011">
        <v>8.1</v>
      </c>
      <c r="L2011">
        <v>635.54</v>
      </c>
      <c r="M2011">
        <v>106.19</v>
      </c>
      <c r="N2011" t="s">
        <v>47</v>
      </c>
      <c r="O2011">
        <v>3</v>
      </c>
      <c r="P2011" t="str" cm="1">
        <f t="array" ref="P2011">_xlfn.IFS(C2011&lt;25,"18-24", C2011&lt;=35,"25-35", C2011&lt;=50,"36-50",TRUE,"50+")</f>
        <v>36-50</v>
      </c>
      <c r="Q2011" t="str">
        <f t="shared" si="217"/>
        <v>new</v>
      </c>
      <c r="R2011" t="str">
        <f t="shared" si="218"/>
        <v>high value</v>
      </c>
      <c r="S2011" t="str">
        <f t="shared" si="219"/>
        <v>medium</v>
      </c>
      <c r="T2011" t="str">
        <f t="shared" si="220"/>
        <v>Sep</v>
      </c>
      <c r="U2011">
        <f t="shared" si="221"/>
        <v>2024</v>
      </c>
      <c r="V2011" t="str">
        <f t="shared" si="222"/>
        <v>5-10</v>
      </c>
      <c r="W2011" t="str">
        <f t="shared" si="223"/>
        <v>Medium</v>
      </c>
    </row>
    <row r="2012" spans="1:23" x14ac:dyDescent="0.3">
      <c r="A2012">
        <v>602011</v>
      </c>
      <c r="B2012">
        <v>30116</v>
      </c>
      <c r="C2012">
        <v>27</v>
      </c>
      <c r="D2012" t="s">
        <v>7</v>
      </c>
      <c r="E2012" t="s">
        <v>13</v>
      </c>
      <c r="F2012" t="s">
        <v>30</v>
      </c>
      <c r="G2012" t="s">
        <v>21</v>
      </c>
      <c r="H2012" s="1">
        <v>44701</v>
      </c>
      <c r="I2012" t="s">
        <v>34</v>
      </c>
      <c r="J2012">
        <v>27</v>
      </c>
      <c r="K2012">
        <v>8.6999999999999993</v>
      </c>
      <c r="L2012">
        <v>320.79000000000002</v>
      </c>
      <c r="M2012">
        <v>43.65</v>
      </c>
      <c r="N2012" t="s">
        <v>48</v>
      </c>
      <c r="O2012">
        <v>5</v>
      </c>
      <c r="P2012" t="str" cm="1">
        <f t="array" ref="P2012">_xlfn.IFS(C2012&lt;25,"18-24", C2012&lt;=35,"25-35", C2012&lt;=50,"36-50",TRUE,"50+")</f>
        <v>25-35</v>
      </c>
      <c r="Q2012" t="str">
        <f t="shared" si="217"/>
        <v>new</v>
      </c>
      <c r="R2012" t="str">
        <f t="shared" si="218"/>
        <v>medium</v>
      </c>
      <c r="S2012" t="str">
        <f t="shared" si="219"/>
        <v>High</v>
      </c>
      <c r="T2012" t="str">
        <f t="shared" si="220"/>
        <v>May</v>
      </c>
      <c r="U2012">
        <f t="shared" si="221"/>
        <v>2022</v>
      </c>
      <c r="V2012" t="str">
        <f t="shared" si="222"/>
        <v>5-10</v>
      </c>
      <c r="W2012" t="str">
        <f t="shared" si="223"/>
        <v>Fast</v>
      </c>
    </row>
    <row r="2013" spans="1:23" x14ac:dyDescent="0.3">
      <c r="A2013">
        <v>602012</v>
      </c>
      <c r="B2013">
        <v>71249</v>
      </c>
      <c r="C2013">
        <v>47</v>
      </c>
      <c r="D2013" t="s">
        <v>4</v>
      </c>
      <c r="E2013" t="s">
        <v>11</v>
      </c>
      <c r="F2013" t="s">
        <v>26</v>
      </c>
      <c r="G2013" t="s">
        <v>31</v>
      </c>
      <c r="H2013" s="1">
        <v>45217</v>
      </c>
      <c r="I2013" t="s">
        <v>33</v>
      </c>
      <c r="J2013">
        <v>24</v>
      </c>
      <c r="K2013">
        <v>11.4</v>
      </c>
      <c r="L2013">
        <v>248.77</v>
      </c>
      <c r="M2013">
        <v>57.64</v>
      </c>
      <c r="N2013" t="s">
        <v>48</v>
      </c>
      <c r="O2013">
        <v>3</v>
      </c>
      <c r="P2013" t="str" cm="1">
        <f t="array" ref="P2013">_xlfn.IFS(C2013&lt;25,"18-24", C2013&lt;=35,"25-35", C2013&lt;=50,"36-50",TRUE,"50+")</f>
        <v>36-50</v>
      </c>
      <c r="Q2013" t="str">
        <f t="shared" si="217"/>
        <v>new</v>
      </c>
      <c r="R2013" t="str">
        <f t="shared" si="218"/>
        <v>low</v>
      </c>
      <c r="S2013" t="str">
        <f t="shared" si="219"/>
        <v>medium</v>
      </c>
      <c r="T2013" t="str">
        <f t="shared" si="220"/>
        <v>Oct</v>
      </c>
      <c r="U2013">
        <f t="shared" si="221"/>
        <v>2023</v>
      </c>
      <c r="V2013" t="str">
        <f t="shared" si="222"/>
        <v>10-15</v>
      </c>
      <c r="W2013" t="str">
        <f t="shared" si="223"/>
        <v>Fast</v>
      </c>
    </row>
    <row r="2014" spans="1:23" x14ac:dyDescent="0.3">
      <c r="A2014">
        <v>602013</v>
      </c>
      <c r="B2014">
        <v>49557</v>
      </c>
      <c r="C2014">
        <v>40</v>
      </c>
      <c r="D2014" t="s">
        <v>4</v>
      </c>
      <c r="E2014" t="s">
        <v>13</v>
      </c>
      <c r="F2014" t="s">
        <v>18</v>
      </c>
      <c r="G2014" t="s">
        <v>31</v>
      </c>
      <c r="H2014" s="1">
        <v>44895</v>
      </c>
      <c r="I2014" t="s">
        <v>34</v>
      </c>
      <c r="J2014">
        <v>74</v>
      </c>
      <c r="K2014">
        <v>9.5</v>
      </c>
      <c r="L2014">
        <v>1059.74</v>
      </c>
      <c r="M2014">
        <v>39.24</v>
      </c>
      <c r="N2014" t="s">
        <v>48</v>
      </c>
      <c r="O2014">
        <v>2</v>
      </c>
      <c r="P2014" t="str" cm="1">
        <f t="array" ref="P2014">_xlfn.IFS(C2014&lt;25,"18-24", C2014&lt;=35,"25-35", C2014&lt;=50,"36-50",TRUE,"50+")</f>
        <v>36-50</v>
      </c>
      <c r="Q2014" t="str">
        <f t="shared" si="217"/>
        <v>new</v>
      </c>
      <c r="R2014" t="str">
        <f t="shared" si="218"/>
        <v>high value</v>
      </c>
      <c r="S2014" t="str">
        <f t="shared" si="219"/>
        <v>Low</v>
      </c>
      <c r="T2014" t="str">
        <f t="shared" si="220"/>
        <v>Nov</v>
      </c>
      <c r="U2014">
        <f t="shared" si="221"/>
        <v>2022</v>
      </c>
      <c r="V2014" t="str">
        <f t="shared" si="222"/>
        <v>5-10</v>
      </c>
      <c r="W2014" t="str">
        <f t="shared" si="223"/>
        <v>Slow</v>
      </c>
    </row>
    <row r="2015" spans="1:23" x14ac:dyDescent="0.3">
      <c r="A2015">
        <v>602014</v>
      </c>
      <c r="B2015">
        <v>20271</v>
      </c>
      <c r="C2015">
        <v>23</v>
      </c>
      <c r="D2015" t="s">
        <v>4</v>
      </c>
      <c r="E2015" t="s">
        <v>5</v>
      </c>
      <c r="F2015" t="s">
        <v>28</v>
      </c>
      <c r="G2015" t="s">
        <v>25</v>
      </c>
      <c r="H2015" s="1">
        <v>45053</v>
      </c>
      <c r="I2015" t="s">
        <v>33</v>
      </c>
      <c r="J2015">
        <v>74</v>
      </c>
      <c r="K2015">
        <v>9.1999999999999993</v>
      </c>
      <c r="L2015">
        <v>227.21</v>
      </c>
      <c r="M2015">
        <v>29.17</v>
      </c>
      <c r="N2015" t="s">
        <v>49</v>
      </c>
      <c r="O2015">
        <v>5</v>
      </c>
      <c r="P2015" t="str" cm="1">
        <f t="array" ref="P2015">_xlfn.IFS(C2015&lt;25,"18-24", C2015&lt;=35,"25-35", C2015&lt;=50,"36-50",TRUE,"50+")</f>
        <v>18-24</v>
      </c>
      <c r="Q2015" t="str">
        <f t="shared" si="217"/>
        <v>new</v>
      </c>
      <c r="R2015" t="str">
        <f t="shared" si="218"/>
        <v>low</v>
      </c>
      <c r="S2015" t="str">
        <f t="shared" si="219"/>
        <v>High</v>
      </c>
      <c r="T2015" t="str">
        <f t="shared" si="220"/>
        <v>May</v>
      </c>
      <c r="U2015">
        <f t="shared" si="221"/>
        <v>2023</v>
      </c>
      <c r="V2015" t="str">
        <f t="shared" si="222"/>
        <v>5-10</v>
      </c>
      <c r="W2015" t="str">
        <f t="shared" si="223"/>
        <v>Slow</v>
      </c>
    </row>
    <row r="2016" spans="1:23" x14ac:dyDescent="0.3">
      <c r="A2016">
        <v>602015</v>
      </c>
      <c r="B2016">
        <v>83629</v>
      </c>
      <c r="C2016">
        <v>63</v>
      </c>
      <c r="D2016" t="s">
        <v>4</v>
      </c>
      <c r="E2016" t="s">
        <v>13</v>
      </c>
      <c r="F2016" t="s">
        <v>24</v>
      </c>
      <c r="G2016" t="s">
        <v>21</v>
      </c>
      <c r="H2016" s="1">
        <v>44926</v>
      </c>
      <c r="I2016" t="s">
        <v>34</v>
      </c>
      <c r="J2016">
        <v>58</v>
      </c>
      <c r="K2016">
        <v>7.6</v>
      </c>
      <c r="L2016">
        <v>425.99</v>
      </c>
      <c r="M2016">
        <v>27.76</v>
      </c>
      <c r="N2016" t="s">
        <v>48</v>
      </c>
      <c r="O2016">
        <v>5</v>
      </c>
      <c r="P2016" t="str" cm="1">
        <f t="array" ref="P2016">_xlfn.IFS(C2016&lt;25,"18-24", C2016&lt;=35,"25-35", C2016&lt;=50,"36-50",TRUE,"50+")</f>
        <v>50+</v>
      </c>
      <c r="Q2016" t="str">
        <f t="shared" si="217"/>
        <v>new</v>
      </c>
      <c r="R2016" t="str">
        <f t="shared" si="218"/>
        <v>medium</v>
      </c>
      <c r="S2016" t="str">
        <f t="shared" si="219"/>
        <v>High</v>
      </c>
      <c r="T2016" t="str">
        <f t="shared" si="220"/>
        <v>Dec</v>
      </c>
      <c r="U2016">
        <f t="shared" si="221"/>
        <v>2022</v>
      </c>
      <c r="V2016" t="str">
        <f t="shared" si="222"/>
        <v>5-10</v>
      </c>
      <c r="W2016" t="str">
        <f t="shared" si="223"/>
        <v>Slow</v>
      </c>
    </row>
    <row r="2017" spans="1:23" x14ac:dyDescent="0.3">
      <c r="A2017">
        <v>602016</v>
      </c>
      <c r="B2017">
        <v>77381</v>
      </c>
      <c r="C2017">
        <v>60</v>
      </c>
      <c r="D2017" t="s">
        <v>7</v>
      </c>
      <c r="E2017" t="s">
        <v>16</v>
      </c>
      <c r="F2017" t="s">
        <v>18</v>
      </c>
      <c r="G2017" t="s">
        <v>21</v>
      </c>
      <c r="H2017" s="1">
        <v>44572</v>
      </c>
      <c r="I2017" t="s">
        <v>34</v>
      </c>
      <c r="J2017">
        <v>21</v>
      </c>
      <c r="K2017">
        <v>2.2999999999999998</v>
      </c>
      <c r="L2017">
        <v>624.85</v>
      </c>
      <c r="M2017">
        <v>91.89</v>
      </c>
      <c r="N2017" t="s">
        <v>48</v>
      </c>
      <c r="O2017">
        <v>3</v>
      </c>
      <c r="P2017" t="str" cm="1">
        <f t="array" ref="P2017">_xlfn.IFS(C2017&lt;25,"18-24", C2017&lt;=35,"25-35", C2017&lt;=50,"36-50",TRUE,"50+")</f>
        <v>50+</v>
      </c>
      <c r="Q2017" t="str">
        <f t="shared" si="217"/>
        <v>new</v>
      </c>
      <c r="R2017" t="str">
        <f t="shared" si="218"/>
        <v>high value</v>
      </c>
      <c r="S2017" t="str">
        <f t="shared" si="219"/>
        <v>medium</v>
      </c>
      <c r="T2017" t="str">
        <f t="shared" si="220"/>
        <v>Jan</v>
      </c>
      <c r="U2017">
        <f t="shared" si="221"/>
        <v>2022</v>
      </c>
      <c r="V2017" t="str">
        <f t="shared" si="222"/>
        <v>0-5</v>
      </c>
      <c r="W2017" t="str">
        <f t="shared" si="223"/>
        <v>Fast</v>
      </c>
    </row>
    <row r="2018" spans="1:23" x14ac:dyDescent="0.3">
      <c r="A2018">
        <v>602017</v>
      </c>
      <c r="B2018">
        <v>61508</v>
      </c>
      <c r="C2018">
        <v>54</v>
      </c>
      <c r="D2018" t="s">
        <v>4</v>
      </c>
      <c r="E2018" t="s">
        <v>5</v>
      </c>
      <c r="F2018" t="s">
        <v>22</v>
      </c>
      <c r="G2018" t="s">
        <v>25</v>
      </c>
      <c r="H2018" s="1">
        <v>45258</v>
      </c>
      <c r="I2018" t="s">
        <v>33</v>
      </c>
      <c r="J2018">
        <v>47</v>
      </c>
      <c r="K2018">
        <v>11.7</v>
      </c>
      <c r="L2018">
        <v>1308.4000000000001</v>
      </c>
      <c r="M2018">
        <v>84.64</v>
      </c>
      <c r="N2018" t="s">
        <v>47</v>
      </c>
      <c r="O2018">
        <v>2</v>
      </c>
      <c r="P2018" t="str" cm="1">
        <f t="array" ref="P2018">_xlfn.IFS(C2018&lt;25,"18-24", C2018&lt;=35,"25-35", C2018&lt;=50,"36-50",TRUE,"50+")</f>
        <v>50+</v>
      </c>
      <c r="Q2018" t="str">
        <f t="shared" si="217"/>
        <v>new</v>
      </c>
      <c r="R2018" t="str">
        <f t="shared" si="218"/>
        <v>high value</v>
      </c>
      <c r="S2018" t="str">
        <f t="shared" si="219"/>
        <v>Low</v>
      </c>
      <c r="T2018" t="str">
        <f t="shared" si="220"/>
        <v>Nov</v>
      </c>
      <c r="U2018">
        <f t="shared" si="221"/>
        <v>2023</v>
      </c>
      <c r="V2018" t="str">
        <f t="shared" si="222"/>
        <v>10-15</v>
      </c>
      <c r="W2018" t="str">
        <f t="shared" si="223"/>
        <v>Slow</v>
      </c>
    </row>
    <row r="2019" spans="1:23" x14ac:dyDescent="0.3">
      <c r="A2019">
        <v>602018</v>
      </c>
      <c r="B2019">
        <v>79914</v>
      </c>
      <c r="C2019">
        <v>20</v>
      </c>
      <c r="D2019" t="s">
        <v>4</v>
      </c>
      <c r="E2019" t="s">
        <v>16</v>
      </c>
      <c r="F2019" t="s">
        <v>24</v>
      </c>
      <c r="G2019" t="s">
        <v>23</v>
      </c>
      <c r="H2019" s="1">
        <v>45592</v>
      </c>
      <c r="I2019" t="s">
        <v>33</v>
      </c>
      <c r="J2019">
        <v>79</v>
      </c>
      <c r="K2019">
        <v>7.1</v>
      </c>
      <c r="L2019">
        <v>780.41</v>
      </c>
      <c r="M2019">
        <v>87.03</v>
      </c>
      <c r="N2019" t="s">
        <v>50</v>
      </c>
      <c r="O2019">
        <v>4</v>
      </c>
      <c r="P2019" t="str" cm="1">
        <f t="array" ref="P2019">_xlfn.IFS(C2019&lt;25,"18-24", C2019&lt;=35,"25-35", C2019&lt;=50,"36-50",TRUE,"50+")</f>
        <v>18-24</v>
      </c>
      <c r="Q2019" t="str">
        <f t="shared" si="217"/>
        <v>new</v>
      </c>
      <c r="R2019" t="str">
        <f t="shared" si="218"/>
        <v>high value</v>
      </c>
      <c r="S2019" t="str">
        <f t="shared" si="219"/>
        <v>medium</v>
      </c>
      <c r="T2019" t="str">
        <f t="shared" si="220"/>
        <v>Oct</v>
      </c>
      <c r="U2019">
        <f t="shared" si="221"/>
        <v>2024</v>
      </c>
      <c r="V2019" t="str">
        <f t="shared" si="222"/>
        <v>5-10</v>
      </c>
      <c r="W2019" t="str">
        <f t="shared" si="223"/>
        <v>Slow</v>
      </c>
    </row>
    <row r="2020" spans="1:23" x14ac:dyDescent="0.3">
      <c r="A2020">
        <v>602019</v>
      </c>
      <c r="B2020">
        <v>98769</v>
      </c>
      <c r="C2020">
        <v>58</v>
      </c>
      <c r="D2020" t="s">
        <v>7</v>
      </c>
      <c r="E2020" t="s">
        <v>8</v>
      </c>
      <c r="F2020" t="s">
        <v>22</v>
      </c>
      <c r="G2020" t="s">
        <v>29</v>
      </c>
      <c r="H2020" s="1">
        <v>45166</v>
      </c>
      <c r="I2020" t="s">
        <v>33</v>
      </c>
      <c r="J2020">
        <v>47</v>
      </c>
      <c r="K2020">
        <v>1.8</v>
      </c>
      <c r="L2020">
        <v>631.33000000000004</v>
      </c>
      <c r="M2020">
        <v>25.68</v>
      </c>
      <c r="N2020" t="s">
        <v>49</v>
      </c>
      <c r="O2020">
        <v>5</v>
      </c>
      <c r="P2020" t="str" cm="1">
        <f t="array" ref="P2020">_xlfn.IFS(C2020&lt;25,"18-24", C2020&lt;=35,"25-35", C2020&lt;=50,"36-50",TRUE,"50+")</f>
        <v>50+</v>
      </c>
      <c r="Q2020" t="str">
        <f t="shared" si="217"/>
        <v>new</v>
      </c>
      <c r="R2020" t="str">
        <f t="shared" si="218"/>
        <v>high value</v>
      </c>
      <c r="S2020" t="str">
        <f t="shared" si="219"/>
        <v>High</v>
      </c>
      <c r="T2020" t="str">
        <f t="shared" si="220"/>
        <v>Aug</v>
      </c>
      <c r="U2020">
        <f t="shared" si="221"/>
        <v>2023</v>
      </c>
      <c r="V2020" t="str">
        <f t="shared" si="222"/>
        <v>0-5</v>
      </c>
      <c r="W2020" t="str">
        <f t="shared" si="223"/>
        <v>Slow</v>
      </c>
    </row>
    <row r="2021" spans="1:23" x14ac:dyDescent="0.3">
      <c r="A2021">
        <v>602020</v>
      </c>
      <c r="B2021">
        <v>58905</v>
      </c>
      <c r="C2021">
        <v>39</v>
      </c>
      <c r="D2021" t="s">
        <v>7</v>
      </c>
      <c r="E2021" t="s">
        <v>16</v>
      </c>
      <c r="F2021" t="s">
        <v>26</v>
      </c>
      <c r="G2021" t="s">
        <v>29</v>
      </c>
      <c r="H2021" s="1">
        <v>44829</v>
      </c>
      <c r="I2021" t="s">
        <v>34</v>
      </c>
      <c r="J2021">
        <v>79</v>
      </c>
      <c r="K2021">
        <v>5.8</v>
      </c>
      <c r="L2021">
        <v>1499.6</v>
      </c>
      <c r="M2021">
        <v>75.72</v>
      </c>
      <c r="N2021" t="s">
        <v>49</v>
      </c>
      <c r="O2021">
        <v>1</v>
      </c>
      <c r="P2021" t="str" cm="1">
        <f t="array" ref="P2021">_xlfn.IFS(C2021&lt;25,"18-24", C2021&lt;=35,"25-35", C2021&lt;=50,"36-50",TRUE,"50+")</f>
        <v>36-50</v>
      </c>
      <c r="Q2021" t="str">
        <f t="shared" si="217"/>
        <v>new</v>
      </c>
      <c r="R2021" t="str">
        <f t="shared" si="218"/>
        <v>high value</v>
      </c>
      <c r="S2021" t="str">
        <f t="shared" si="219"/>
        <v>Low</v>
      </c>
      <c r="T2021" t="str">
        <f t="shared" si="220"/>
        <v>Sep</v>
      </c>
      <c r="U2021">
        <f t="shared" si="221"/>
        <v>2022</v>
      </c>
      <c r="V2021" t="str">
        <f t="shared" si="222"/>
        <v>5-10</v>
      </c>
      <c r="W2021" t="str">
        <f t="shared" si="223"/>
        <v>Slow</v>
      </c>
    </row>
    <row r="2022" spans="1:23" x14ac:dyDescent="0.3">
      <c r="A2022">
        <v>602021</v>
      </c>
      <c r="B2022">
        <v>46925</v>
      </c>
      <c r="C2022">
        <v>57</v>
      </c>
      <c r="D2022" t="s">
        <v>4</v>
      </c>
      <c r="E2022" t="s">
        <v>5</v>
      </c>
      <c r="F2022" t="s">
        <v>22</v>
      </c>
      <c r="G2022" t="s">
        <v>29</v>
      </c>
      <c r="H2022" s="1">
        <v>45216</v>
      </c>
      <c r="I2022" t="s">
        <v>33</v>
      </c>
      <c r="J2022">
        <v>38</v>
      </c>
      <c r="K2022">
        <v>4.4000000000000004</v>
      </c>
      <c r="L2022">
        <v>1385.39</v>
      </c>
      <c r="M2022">
        <v>58.81</v>
      </c>
      <c r="N2022" t="s">
        <v>48</v>
      </c>
      <c r="O2022">
        <v>1</v>
      </c>
      <c r="P2022" t="str" cm="1">
        <f t="array" ref="P2022">_xlfn.IFS(C2022&lt;25,"18-24", C2022&lt;=35,"25-35", C2022&lt;=50,"36-50",TRUE,"50+")</f>
        <v>50+</v>
      </c>
      <c r="Q2022" t="str">
        <f t="shared" si="217"/>
        <v>repeat</v>
      </c>
      <c r="R2022" t="str">
        <f t="shared" si="218"/>
        <v>high value</v>
      </c>
      <c r="S2022" t="str">
        <f t="shared" si="219"/>
        <v>Low</v>
      </c>
      <c r="T2022" t="str">
        <f t="shared" si="220"/>
        <v>Oct</v>
      </c>
      <c r="U2022">
        <f t="shared" si="221"/>
        <v>2023</v>
      </c>
      <c r="V2022" t="str">
        <f t="shared" si="222"/>
        <v>0-5</v>
      </c>
      <c r="W2022" t="str">
        <f t="shared" si="223"/>
        <v>Medium</v>
      </c>
    </row>
    <row r="2023" spans="1:23" x14ac:dyDescent="0.3">
      <c r="A2023">
        <v>602022</v>
      </c>
      <c r="B2023">
        <v>60393</v>
      </c>
      <c r="C2023">
        <v>37</v>
      </c>
      <c r="D2023" t="s">
        <v>4</v>
      </c>
      <c r="E2023" t="s">
        <v>11</v>
      </c>
      <c r="F2023" t="s">
        <v>32</v>
      </c>
      <c r="G2023" t="s">
        <v>25</v>
      </c>
      <c r="H2023" s="1">
        <v>44926</v>
      </c>
      <c r="I2023" t="s">
        <v>34</v>
      </c>
      <c r="J2023">
        <v>43</v>
      </c>
      <c r="K2023">
        <v>8.5</v>
      </c>
      <c r="L2023">
        <v>613.08000000000004</v>
      </c>
      <c r="M2023">
        <v>73.58</v>
      </c>
      <c r="N2023" t="s">
        <v>49</v>
      </c>
      <c r="O2023">
        <v>3</v>
      </c>
      <c r="P2023" t="str" cm="1">
        <f t="array" ref="P2023">_xlfn.IFS(C2023&lt;25,"18-24", C2023&lt;=35,"25-35", C2023&lt;=50,"36-50",TRUE,"50+")</f>
        <v>36-50</v>
      </c>
      <c r="Q2023" t="str">
        <f t="shared" si="217"/>
        <v>new</v>
      </c>
      <c r="R2023" t="str">
        <f t="shared" si="218"/>
        <v>high value</v>
      </c>
      <c r="S2023" t="str">
        <f t="shared" si="219"/>
        <v>medium</v>
      </c>
      <c r="T2023" t="str">
        <f t="shared" si="220"/>
        <v>Dec</v>
      </c>
      <c r="U2023">
        <f t="shared" si="221"/>
        <v>2022</v>
      </c>
      <c r="V2023" t="str">
        <f t="shared" si="222"/>
        <v>5-10</v>
      </c>
      <c r="W2023" t="str">
        <f t="shared" si="223"/>
        <v>Medium</v>
      </c>
    </row>
    <row r="2024" spans="1:23" x14ac:dyDescent="0.3">
      <c r="A2024">
        <v>602023</v>
      </c>
      <c r="B2024">
        <v>60730</v>
      </c>
      <c r="C2024">
        <v>64</v>
      </c>
      <c r="D2024" t="s">
        <v>4</v>
      </c>
      <c r="E2024" t="s">
        <v>5</v>
      </c>
      <c r="F2024" t="s">
        <v>32</v>
      </c>
      <c r="G2024" t="s">
        <v>31</v>
      </c>
      <c r="H2024" s="1">
        <v>44670</v>
      </c>
      <c r="I2024" t="s">
        <v>33</v>
      </c>
      <c r="J2024">
        <v>27</v>
      </c>
      <c r="K2024">
        <v>13</v>
      </c>
      <c r="L2024">
        <v>162.66999999999999</v>
      </c>
      <c r="M2024">
        <v>91.23</v>
      </c>
      <c r="N2024" t="s">
        <v>50</v>
      </c>
      <c r="O2024">
        <v>5</v>
      </c>
      <c r="P2024" t="str" cm="1">
        <f t="array" ref="P2024">_xlfn.IFS(C2024&lt;25,"18-24", C2024&lt;=35,"25-35", C2024&lt;=50,"36-50",TRUE,"50+")</f>
        <v>50+</v>
      </c>
      <c r="Q2024" t="str">
        <f t="shared" si="217"/>
        <v>new</v>
      </c>
      <c r="R2024" t="str">
        <f t="shared" si="218"/>
        <v>low</v>
      </c>
      <c r="S2024" t="str">
        <f t="shared" si="219"/>
        <v>High</v>
      </c>
      <c r="T2024" t="str">
        <f t="shared" si="220"/>
        <v>Apr</v>
      </c>
      <c r="U2024">
        <f t="shared" si="221"/>
        <v>2022</v>
      </c>
      <c r="V2024" t="str">
        <f t="shared" si="222"/>
        <v>10-15</v>
      </c>
      <c r="W2024" t="str">
        <f t="shared" si="223"/>
        <v>Fast</v>
      </c>
    </row>
    <row r="2025" spans="1:23" x14ac:dyDescent="0.3">
      <c r="A2025">
        <v>602024</v>
      </c>
      <c r="B2025">
        <v>47482</v>
      </c>
      <c r="C2025">
        <v>49</v>
      </c>
      <c r="D2025" t="s">
        <v>4</v>
      </c>
      <c r="E2025" t="s">
        <v>8</v>
      </c>
      <c r="F2025" t="s">
        <v>30</v>
      </c>
      <c r="G2025" t="s">
        <v>25</v>
      </c>
      <c r="H2025" s="1">
        <v>45413</v>
      </c>
      <c r="I2025" t="s">
        <v>34</v>
      </c>
      <c r="J2025">
        <v>70</v>
      </c>
      <c r="K2025">
        <v>6.5</v>
      </c>
      <c r="L2025">
        <v>1480.39</v>
      </c>
      <c r="M2025">
        <v>65</v>
      </c>
      <c r="N2025" t="s">
        <v>48</v>
      </c>
      <c r="O2025">
        <v>1</v>
      </c>
      <c r="P2025" t="str" cm="1">
        <f t="array" ref="P2025">_xlfn.IFS(C2025&lt;25,"18-24", C2025&lt;=35,"25-35", C2025&lt;=50,"36-50",TRUE,"50+")</f>
        <v>36-50</v>
      </c>
      <c r="Q2025" t="str">
        <f t="shared" si="217"/>
        <v>new</v>
      </c>
      <c r="R2025" t="str">
        <f t="shared" si="218"/>
        <v>high value</v>
      </c>
      <c r="S2025" t="str">
        <f t="shared" si="219"/>
        <v>Low</v>
      </c>
      <c r="T2025" t="str">
        <f t="shared" si="220"/>
        <v>May</v>
      </c>
      <c r="U2025">
        <f t="shared" si="221"/>
        <v>2024</v>
      </c>
      <c r="V2025" t="str">
        <f t="shared" si="222"/>
        <v>5-10</v>
      </c>
      <c r="W2025" t="str">
        <f t="shared" si="223"/>
        <v>Slow</v>
      </c>
    </row>
    <row r="2026" spans="1:23" x14ac:dyDescent="0.3">
      <c r="A2026">
        <v>602025</v>
      </c>
      <c r="B2026">
        <v>85882</v>
      </c>
      <c r="C2026">
        <v>48</v>
      </c>
      <c r="D2026" t="s">
        <v>4</v>
      </c>
      <c r="E2026" t="s">
        <v>15</v>
      </c>
      <c r="F2026" t="s">
        <v>18</v>
      </c>
      <c r="G2026" t="s">
        <v>25</v>
      </c>
      <c r="H2026" s="1">
        <v>45576</v>
      </c>
      <c r="I2026" t="s">
        <v>33</v>
      </c>
      <c r="J2026">
        <v>75</v>
      </c>
      <c r="K2026">
        <v>10.7</v>
      </c>
      <c r="L2026">
        <v>1079.45</v>
      </c>
      <c r="M2026">
        <v>27.21</v>
      </c>
      <c r="N2026" t="s">
        <v>47</v>
      </c>
      <c r="O2026">
        <v>5</v>
      </c>
      <c r="P2026" t="str" cm="1">
        <f t="array" ref="P2026">_xlfn.IFS(C2026&lt;25,"18-24", C2026&lt;=35,"25-35", C2026&lt;=50,"36-50",TRUE,"50+")</f>
        <v>36-50</v>
      </c>
      <c r="Q2026" t="str">
        <f t="shared" si="217"/>
        <v>repeat</v>
      </c>
      <c r="R2026" t="str">
        <f t="shared" si="218"/>
        <v>high value</v>
      </c>
      <c r="S2026" t="str">
        <f t="shared" si="219"/>
        <v>High</v>
      </c>
      <c r="T2026" t="str">
        <f t="shared" si="220"/>
        <v>Oct</v>
      </c>
      <c r="U2026">
        <f t="shared" si="221"/>
        <v>2024</v>
      </c>
      <c r="V2026" t="str">
        <f t="shared" si="222"/>
        <v>10-15</v>
      </c>
      <c r="W2026" t="str">
        <f t="shared" si="223"/>
        <v>Slow</v>
      </c>
    </row>
    <row r="2027" spans="1:23" x14ac:dyDescent="0.3">
      <c r="A2027">
        <v>602026</v>
      </c>
      <c r="B2027">
        <v>63496</v>
      </c>
      <c r="C2027">
        <v>24</v>
      </c>
      <c r="D2027" t="s">
        <v>7</v>
      </c>
      <c r="E2027" t="s">
        <v>8</v>
      </c>
      <c r="F2027" t="s">
        <v>18</v>
      </c>
      <c r="G2027" t="s">
        <v>23</v>
      </c>
      <c r="H2027" s="1">
        <v>44663</v>
      </c>
      <c r="I2027" t="s">
        <v>33</v>
      </c>
      <c r="J2027">
        <v>39</v>
      </c>
      <c r="K2027">
        <v>3.4</v>
      </c>
      <c r="L2027">
        <v>655.65</v>
      </c>
      <c r="M2027">
        <v>78.8</v>
      </c>
      <c r="N2027" t="s">
        <v>50</v>
      </c>
      <c r="O2027">
        <v>1</v>
      </c>
      <c r="P2027" t="str" cm="1">
        <f t="array" ref="P2027">_xlfn.IFS(C2027&lt;25,"18-24", C2027&lt;=35,"25-35", C2027&lt;=50,"36-50",TRUE,"50+")</f>
        <v>18-24</v>
      </c>
      <c r="Q2027" t="str">
        <f t="shared" si="217"/>
        <v>repeat</v>
      </c>
      <c r="R2027" t="str">
        <f t="shared" si="218"/>
        <v>high value</v>
      </c>
      <c r="S2027" t="str">
        <f t="shared" si="219"/>
        <v>Low</v>
      </c>
      <c r="T2027" t="str">
        <f t="shared" si="220"/>
        <v>Apr</v>
      </c>
      <c r="U2027">
        <f t="shared" si="221"/>
        <v>2022</v>
      </c>
      <c r="V2027" t="str">
        <f t="shared" si="222"/>
        <v>0-5</v>
      </c>
      <c r="W2027" t="str">
        <f t="shared" si="223"/>
        <v>Medium</v>
      </c>
    </row>
    <row r="2028" spans="1:23" x14ac:dyDescent="0.3">
      <c r="A2028">
        <v>602027</v>
      </c>
      <c r="B2028">
        <v>24218</v>
      </c>
      <c r="C2028">
        <v>55</v>
      </c>
      <c r="D2028" t="s">
        <v>7</v>
      </c>
      <c r="E2028" t="s">
        <v>5</v>
      </c>
      <c r="F2028" t="s">
        <v>22</v>
      </c>
      <c r="G2028" t="s">
        <v>27</v>
      </c>
      <c r="H2028" s="1">
        <v>44808</v>
      </c>
      <c r="I2028" t="s">
        <v>33</v>
      </c>
      <c r="J2028">
        <v>53</v>
      </c>
      <c r="K2028">
        <v>10</v>
      </c>
      <c r="L2028">
        <v>582.29999999999995</v>
      </c>
      <c r="M2028">
        <v>104.71</v>
      </c>
      <c r="N2028" t="s">
        <v>50</v>
      </c>
      <c r="O2028">
        <v>4</v>
      </c>
      <c r="P2028" t="str" cm="1">
        <f t="array" ref="P2028">_xlfn.IFS(C2028&lt;25,"18-24", C2028&lt;=35,"25-35", C2028&lt;=50,"36-50",TRUE,"50+")</f>
        <v>50+</v>
      </c>
      <c r="Q2028" t="str">
        <f t="shared" si="217"/>
        <v>repeat</v>
      </c>
      <c r="R2028" t="str">
        <f t="shared" si="218"/>
        <v>high value</v>
      </c>
      <c r="S2028" t="str">
        <f t="shared" si="219"/>
        <v>medium</v>
      </c>
      <c r="T2028" t="str">
        <f t="shared" si="220"/>
        <v>Sep</v>
      </c>
      <c r="U2028">
        <f t="shared" si="221"/>
        <v>2022</v>
      </c>
      <c r="V2028" t="str">
        <f t="shared" si="222"/>
        <v>5-10</v>
      </c>
      <c r="W2028" t="str">
        <f t="shared" si="223"/>
        <v>Slow</v>
      </c>
    </row>
    <row r="2029" spans="1:23" x14ac:dyDescent="0.3">
      <c r="A2029">
        <v>602028</v>
      </c>
      <c r="B2029">
        <v>45860</v>
      </c>
      <c r="C2029">
        <v>64</v>
      </c>
      <c r="D2029" t="s">
        <v>4</v>
      </c>
      <c r="E2029" t="s">
        <v>15</v>
      </c>
      <c r="F2029" t="s">
        <v>19</v>
      </c>
      <c r="G2029" t="s">
        <v>31</v>
      </c>
      <c r="H2029" s="1">
        <v>45020</v>
      </c>
      <c r="I2029" t="s">
        <v>33</v>
      </c>
      <c r="J2029">
        <v>45</v>
      </c>
      <c r="K2029">
        <v>14.6</v>
      </c>
      <c r="L2029">
        <v>920.7</v>
      </c>
      <c r="M2029">
        <v>52.54</v>
      </c>
      <c r="N2029" t="s">
        <v>48</v>
      </c>
      <c r="O2029">
        <v>3</v>
      </c>
      <c r="P2029" t="str" cm="1">
        <f t="array" ref="P2029">_xlfn.IFS(C2029&lt;25,"18-24", C2029&lt;=35,"25-35", C2029&lt;=50,"36-50",TRUE,"50+")</f>
        <v>50+</v>
      </c>
      <c r="Q2029" t="str">
        <f t="shared" si="217"/>
        <v>new</v>
      </c>
      <c r="R2029" t="str">
        <f t="shared" si="218"/>
        <v>high value</v>
      </c>
      <c r="S2029" t="str">
        <f t="shared" si="219"/>
        <v>medium</v>
      </c>
      <c r="T2029" t="str">
        <f t="shared" si="220"/>
        <v>Apr</v>
      </c>
      <c r="U2029">
        <f t="shared" si="221"/>
        <v>2023</v>
      </c>
      <c r="V2029" t="str">
        <f t="shared" si="222"/>
        <v>10-15</v>
      </c>
      <c r="W2029" t="str">
        <f t="shared" si="223"/>
        <v>Medium</v>
      </c>
    </row>
    <row r="2030" spans="1:23" x14ac:dyDescent="0.3">
      <c r="A2030">
        <v>602029</v>
      </c>
      <c r="B2030">
        <v>33628</v>
      </c>
      <c r="C2030">
        <v>48</v>
      </c>
      <c r="D2030" t="s">
        <v>4</v>
      </c>
      <c r="E2030" t="s">
        <v>13</v>
      </c>
      <c r="F2030" t="s">
        <v>28</v>
      </c>
      <c r="G2030" t="s">
        <v>29</v>
      </c>
      <c r="H2030" s="1">
        <v>44585</v>
      </c>
      <c r="I2030" t="s">
        <v>33</v>
      </c>
      <c r="J2030">
        <v>86</v>
      </c>
      <c r="K2030">
        <v>10.9</v>
      </c>
      <c r="L2030">
        <v>1181.46</v>
      </c>
      <c r="M2030">
        <v>51.2</v>
      </c>
      <c r="N2030" t="s">
        <v>49</v>
      </c>
      <c r="O2030">
        <v>2</v>
      </c>
      <c r="P2030" t="str" cm="1">
        <f t="array" ref="P2030">_xlfn.IFS(C2030&lt;25,"18-24", C2030&lt;=35,"25-35", C2030&lt;=50,"36-50",TRUE,"50+")</f>
        <v>36-50</v>
      </c>
      <c r="Q2030" t="str">
        <f t="shared" si="217"/>
        <v>repeat</v>
      </c>
      <c r="R2030" t="str">
        <f t="shared" si="218"/>
        <v>high value</v>
      </c>
      <c r="S2030" t="str">
        <f t="shared" si="219"/>
        <v>Low</v>
      </c>
      <c r="T2030" t="str">
        <f t="shared" si="220"/>
        <v>Jan</v>
      </c>
      <c r="U2030">
        <f t="shared" si="221"/>
        <v>2022</v>
      </c>
      <c r="V2030" t="str">
        <f t="shared" si="222"/>
        <v>10-15</v>
      </c>
      <c r="W2030" t="str">
        <f t="shared" si="223"/>
        <v>Slow</v>
      </c>
    </row>
    <row r="2031" spans="1:23" x14ac:dyDescent="0.3">
      <c r="A2031">
        <v>602030</v>
      </c>
      <c r="B2031">
        <v>71305</v>
      </c>
      <c r="C2031">
        <v>39</v>
      </c>
      <c r="D2031" t="s">
        <v>4</v>
      </c>
      <c r="E2031" t="s">
        <v>11</v>
      </c>
      <c r="F2031" t="s">
        <v>28</v>
      </c>
      <c r="G2031" t="s">
        <v>23</v>
      </c>
      <c r="H2031" s="1">
        <v>45252</v>
      </c>
      <c r="I2031" t="s">
        <v>34</v>
      </c>
      <c r="J2031">
        <v>69</v>
      </c>
      <c r="K2031">
        <v>5.4</v>
      </c>
      <c r="L2031">
        <v>739.93</v>
      </c>
      <c r="M2031">
        <v>97.72</v>
      </c>
      <c r="N2031" t="s">
        <v>50</v>
      </c>
      <c r="O2031">
        <v>5</v>
      </c>
      <c r="P2031" t="str" cm="1">
        <f t="array" ref="P2031">_xlfn.IFS(C2031&lt;25,"18-24", C2031&lt;=35,"25-35", C2031&lt;=50,"36-50",TRUE,"50+")</f>
        <v>36-50</v>
      </c>
      <c r="Q2031" t="str">
        <f t="shared" si="217"/>
        <v>repeat</v>
      </c>
      <c r="R2031" t="str">
        <f t="shared" si="218"/>
        <v>high value</v>
      </c>
      <c r="S2031" t="str">
        <f t="shared" si="219"/>
        <v>High</v>
      </c>
      <c r="T2031" t="str">
        <f t="shared" si="220"/>
        <v>Nov</v>
      </c>
      <c r="U2031">
        <f t="shared" si="221"/>
        <v>2023</v>
      </c>
      <c r="V2031" t="str">
        <f t="shared" si="222"/>
        <v>5-10</v>
      </c>
      <c r="W2031" t="str">
        <f t="shared" si="223"/>
        <v>Slow</v>
      </c>
    </row>
    <row r="2032" spans="1:23" x14ac:dyDescent="0.3">
      <c r="A2032">
        <v>602031</v>
      </c>
      <c r="B2032">
        <v>95725</v>
      </c>
      <c r="C2032">
        <v>53</v>
      </c>
      <c r="D2032" t="s">
        <v>4</v>
      </c>
      <c r="E2032" t="s">
        <v>13</v>
      </c>
      <c r="F2032" t="s">
        <v>30</v>
      </c>
      <c r="G2032" t="s">
        <v>23</v>
      </c>
      <c r="H2032" s="1">
        <v>44682</v>
      </c>
      <c r="I2032" t="s">
        <v>34</v>
      </c>
      <c r="J2032">
        <v>31</v>
      </c>
      <c r="K2032">
        <v>6.5</v>
      </c>
      <c r="L2032">
        <v>517.27</v>
      </c>
      <c r="M2032">
        <v>53.15</v>
      </c>
      <c r="N2032" t="s">
        <v>47</v>
      </c>
      <c r="O2032">
        <v>3</v>
      </c>
      <c r="P2032" t="str" cm="1">
        <f t="array" ref="P2032">_xlfn.IFS(C2032&lt;25,"18-24", C2032&lt;=35,"25-35", C2032&lt;=50,"36-50",TRUE,"50+")</f>
        <v>50+</v>
      </c>
      <c r="Q2032" t="str">
        <f t="shared" si="217"/>
        <v>new</v>
      </c>
      <c r="R2032" t="str">
        <f t="shared" si="218"/>
        <v>high value</v>
      </c>
      <c r="S2032" t="str">
        <f t="shared" si="219"/>
        <v>medium</v>
      </c>
      <c r="T2032" t="str">
        <f t="shared" si="220"/>
        <v>May</v>
      </c>
      <c r="U2032">
        <f t="shared" si="221"/>
        <v>2022</v>
      </c>
      <c r="V2032" t="str">
        <f t="shared" si="222"/>
        <v>5-10</v>
      </c>
      <c r="W2032" t="str">
        <f t="shared" si="223"/>
        <v>Medium</v>
      </c>
    </row>
    <row r="2033" spans="1:23" x14ac:dyDescent="0.3">
      <c r="A2033">
        <v>602032</v>
      </c>
      <c r="B2033">
        <v>61115</v>
      </c>
      <c r="C2033">
        <v>29</v>
      </c>
      <c r="D2033" t="s">
        <v>4</v>
      </c>
      <c r="E2033" t="s">
        <v>8</v>
      </c>
      <c r="F2033" t="s">
        <v>30</v>
      </c>
      <c r="G2033" t="s">
        <v>21</v>
      </c>
      <c r="H2033" s="1">
        <v>45609</v>
      </c>
      <c r="I2033" t="s">
        <v>33</v>
      </c>
      <c r="J2033">
        <v>23</v>
      </c>
      <c r="K2033">
        <v>11</v>
      </c>
      <c r="L2033">
        <v>1110.74</v>
      </c>
      <c r="M2033">
        <v>115.04</v>
      </c>
      <c r="N2033" t="s">
        <v>48</v>
      </c>
      <c r="O2033">
        <v>4</v>
      </c>
      <c r="P2033" t="str" cm="1">
        <f t="array" ref="P2033">_xlfn.IFS(C2033&lt;25,"18-24", C2033&lt;=35,"25-35", C2033&lt;=50,"36-50",TRUE,"50+")</f>
        <v>25-35</v>
      </c>
      <c r="Q2033" t="str">
        <f t="shared" si="217"/>
        <v>new</v>
      </c>
      <c r="R2033" t="str">
        <f t="shared" si="218"/>
        <v>high value</v>
      </c>
      <c r="S2033" t="str">
        <f t="shared" si="219"/>
        <v>medium</v>
      </c>
      <c r="T2033" t="str">
        <f t="shared" si="220"/>
        <v>Nov</v>
      </c>
      <c r="U2033">
        <f t="shared" si="221"/>
        <v>2024</v>
      </c>
      <c r="V2033" t="str">
        <f t="shared" si="222"/>
        <v>10-15</v>
      </c>
      <c r="W2033" t="str">
        <f t="shared" si="223"/>
        <v>Fast</v>
      </c>
    </row>
    <row r="2034" spans="1:23" x14ac:dyDescent="0.3">
      <c r="A2034">
        <v>602033</v>
      </c>
      <c r="B2034">
        <v>85060</v>
      </c>
      <c r="C2034">
        <v>18</v>
      </c>
      <c r="D2034" t="s">
        <v>4</v>
      </c>
      <c r="E2034" t="s">
        <v>8</v>
      </c>
      <c r="F2034" t="s">
        <v>24</v>
      </c>
      <c r="G2034" t="s">
        <v>25</v>
      </c>
      <c r="H2034" s="1">
        <v>45476</v>
      </c>
      <c r="I2034" t="s">
        <v>33</v>
      </c>
      <c r="J2034">
        <v>27</v>
      </c>
      <c r="K2034">
        <v>7</v>
      </c>
      <c r="L2034">
        <v>843.79</v>
      </c>
      <c r="M2034">
        <v>104.44</v>
      </c>
      <c r="N2034" t="s">
        <v>49</v>
      </c>
      <c r="O2034">
        <v>3</v>
      </c>
      <c r="P2034" t="str" cm="1">
        <f t="array" ref="P2034">_xlfn.IFS(C2034&lt;25,"18-24", C2034&lt;=35,"25-35", C2034&lt;=50,"36-50",TRUE,"50+")</f>
        <v>18-24</v>
      </c>
      <c r="Q2034" t="str">
        <f t="shared" si="217"/>
        <v>repeat</v>
      </c>
      <c r="R2034" t="str">
        <f t="shared" si="218"/>
        <v>high value</v>
      </c>
      <c r="S2034" t="str">
        <f t="shared" si="219"/>
        <v>medium</v>
      </c>
      <c r="T2034" t="str">
        <f t="shared" si="220"/>
        <v>Jul</v>
      </c>
      <c r="U2034">
        <f t="shared" si="221"/>
        <v>2024</v>
      </c>
      <c r="V2034" t="str">
        <f t="shared" si="222"/>
        <v>5-10</v>
      </c>
      <c r="W2034" t="str">
        <f t="shared" si="223"/>
        <v>Fast</v>
      </c>
    </row>
    <row r="2035" spans="1:23" x14ac:dyDescent="0.3">
      <c r="A2035">
        <v>602034</v>
      </c>
      <c r="B2035">
        <v>44565</v>
      </c>
      <c r="C2035">
        <v>46</v>
      </c>
      <c r="D2035" t="s">
        <v>7</v>
      </c>
      <c r="E2035" t="s">
        <v>11</v>
      </c>
      <c r="F2035" t="s">
        <v>18</v>
      </c>
      <c r="G2035" t="s">
        <v>21</v>
      </c>
      <c r="H2035" s="1">
        <v>44983</v>
      </c>
      <c r="I2035" t="s">
        <v>33</v>
      </c>
      <c r="J2035">
        <v>22</v>
      </c>
      <c r="K2035">
        <v>4.3</v>
      </c>
      <c r="L2035">
        <v>1392.76</v>
      </c>
      <c r="M2035">
        <v>59.05</v>
      </c>
      <c r="N2035" t="s">
        <v>48</v>
      </c>
      <c r="O2035">
        <v>2</v>
      </c>
      <c r="P2035" t="str" cm="1">
        <f t="array" ref="P2035">_xlfn.IFS(C2035&lt;25,"18-24", C2035&lt;=35,"25-35", C2035&lt;=50,"36-50",TRUE,"50+")</f>
        <v>36-50</v>
      </c>
      <c r="Q2035" t="str">
        <f t="shared" si="217"/>
        <v>new</v>
      </c>
      <c r="R2035" t="str">
        <f t="shared" si="218"/>
        <v>high value</v>
      </c>
      <c r="S2035" t="str">
        <f t="shared" si="219"/>
        <v>Low</v>
      </c>
      <c r="T2035" t="str">
        <f t="shared" si="220"/>
        <v>Feb</v>
      </c>
      <c r="U2035">
        <f t="shared" si="221"/>
        <v>2023</v>
      </c>
      <c r="V2035" t="str">
        <f t="shared" si="222"/>
        <v>0-5</v>
      </c>
      <c r="W2035" t="str">
        <f t="shared" si="223"/>
        <v>Fast</v>
      </c>
    </row>
    <row r="2036" spans="1:23" x14ac:dyDescent="0.3">
      <c r="A2036">
        <v>602035</v>
      </c>
      <c r="B2036">
        <v>52184</v>
      </c>
      <c r="C2036">
        <v>49</v>
      </c>
      <c r="D2036" t="s">
        <v>7</v>
      </c>
      <c r="E2036" t="s">
        <v>11</v>
      </c>
      <c r="F2036" t="s">
        <v>32</v>
      </c>
      <c r="G2036" t="s">
        <v>23</v>
      </c>
      <c r="H2036" s="1">
        <v>45346</v>
      </c>
      <c r="I2036" t="s">
        <v>33</v>
      </c>
      <c r="J2036">
        <v>21</v>
      </c>
      <c r="K2036">
        <v>7.5</v>
      </c>
      <c r="L2036">
        <v>1350.73</v>
      </c>
      <c r="M2036">
        <v>58.51</v>
      </c>
      <c r="N2036" t="s">
        <v>47</v>
      </c>
      <c r="O2036">
        <v>3</v>
      </c>
      <c r="P2036" t="str" cm="1">
        <f t="array" ref="P2036">_xlfn.IFS(C2036&lt;25,"18-24", C2036&lt;=35,"25-35", C2036&lt;=50,"36-50",TRUE,"50+")</f>
        <v>36-50</v>
      </c>
      <c r="Q2036" t="str">
        <f t="shared" si="217"/>
        <v>new</v>
      </c>
      <c r="R2036" t="str">
        <f t="shared" si="218"/>
        <v>high value</v>
      </c>
      <c r="S2036" t="str">
        <f t="shared" si="219"/>
        <v>medium</v>
      </c>
      <c r="T2036" t="str">
        <f t="shared" si="220"/>
        <v>Feb</v>
      </c>
      <c r="U2036">
        <f t="shared" si="221"/>
        <v>2024</v>
      </c>
      <c r="V2036" t="str">
        <f t="shared" si="222"/>
        <v>5-10</v>
      </c>
      <c r="W2036" t="str">
        <f t="shared" si="223"/>
        <v>Fast</v>
      </c>
    </row>
    <row r="2037" spans="1:23" x14ac:dyDescent="0.3">
      <c r="A2037">
        <v>602036</v>
      </c>
      <c r="B2037">
        <v>59713</v>
      </c>
      <c r="C2037">
        <v>19</v>
      </c>
      <c r="D2037" t="s">
        <v>7</v>
      </c>
      <c r="E2037" t="s">
        <v>5</v>
      </c>
      <c r="F2037" t="s">
        <v>28</v>
      </c>
      <c r="G2037" t="s">
        <v>21</v>
      </c>
      <c r="H2037" s="1">
        <v>45294</v>
      </c>
      <c r="I2037" t="s">
        <v>34</v>
      </c>
      <c r="J2037">
        <v>76</v>
      </c>
      <c r="K2037">
        <v>3.3</v>
      </c>
      <c r="L2037">
        <v>1098.02</v>
      </c>
      <c r="M2037">
        <v>39.01</v>
      </c>
      <c r="N2037" t="s">
        <v>47</v>
      </c>
      <c r="O2037">
        <v>5</v>
      </c>
      <c r="P2037" t="str" cm="1">
        <f t="array" ref="P2037">_xlfn.IFS(C2037&lt;25,"18-24", C2037&lt;=35,"25-35", C2037&lt;=50,"36-50",TRUE,"50+")</f>
        <v>18-24</v>
      </c>
      <c r="Q2037" t="str">
        <f t="shared" si="217"/>
        <v>new</v>
      </c>
      <c r="R2037" t="str">
        <f t="shared" si="218"/>
        <v>high value</v>
      </c>
      <c r="S2037" t="str">
        <f t="shared" si="219"/>
        <v>High</v>
      </c>
      <c r="T2037" t="str">
        <f t="shared" si="220"/>
        <v>Jan</v>
      </c>
      <c r="U2037">
        <f t="shared" si="221"/>
        <v>2024</v>
      </c>
      <c r="V2037" t="str">
        <f t="shared" si="222"/>
        <v>0-5</v>
      </c>
      <c r="W2037" t="str">
        <f t="shared" si="223"/>
        <v>Slow</v>
      </c>
    </row>
    <row r="2038" spans="1:23" x14ac:dyDescent="0.3">
      <c r="A2038">
        <v>602037</v>
      </c>
      <c r="B2038">
        <v>11283</v>
      </c>
      <c r="C2038">
        <v>52</v>
      </c>
      <c r="D2038" t="s">
        <v>4</v>
      </c>
      <c r="E2038" t="s">
        <v>16</v>
      </c>
      <c r="F2038" t="s">
        <v>26</v>
      </c>
      <c r="G2038" t="s">
        <v>21</v>
      </c>
      <c r="H2038" s="1">
        <v>45207</v>
      </c>
      <c r="I2038" t="s">
        <v>34</v>
      </c>
      <c r="J2038">
        <v>87</v>
      </c>
      <c r="K2038">
        <v>5.2</v>
      </c>
      <c r="L2038">
        <v>714.17</v>
      </c>
      <c r="M2038">
        <v>54.18</v>
      </c>
      <c r="N2038" t="s">
        <v>47</v>
      </c>
      <c r="O2038">
        <v>5</v>
      </c>
      <c r="P2038" t="str" cm="1">
        <f t="array" ref="P2038">_xlfn.IFS(C2038&lt;25,"18-24", C2038&lt;=35,"25-35", C2038&lt;=50,"36-50",TRUE,"50+")</f>
        <v>50+</v>
      </c>
      <c r="Q2038" t="str">
        <f t="shared" si="217"/>
        <v>new</v>
      </c>
      <c r="R2038" t="str">
        <f t="shared" si="218"/>
        <v>high value</v>
      </c>
      <c r="S2038" t="str">
        <f t="shared" si="219"/>
        <v>High</v>
      </c>
      <c r="T2038" t="str">
        <f t="shared" si="220"/>
        <v>Oct</v>
      </c>
      <c r="U2038">
        <f t="shared" si="221"/>
        <v>2023</v>
      </c>
      <c r="V2038" t="str">
        <f t="shared" si="222"/>
        <v>5-10</v>
      </c>
      <c r="W2038" t="str">
        <f t="shared" si="223"/>
        <v>Slow</v>
      </c>
    </row>
    <row r="2039" spans="1:23" x14ac:dyDescent="0.3">
      <c r="A2039">
        <v>602038</v>
      </c>
      <c r="B2039">
        <v>51194</v>
      </c>
      <c r="C2039">
        <v>64</v>
      </c>
      <c r="D2039" t="s">
        <v>4</v>
      </c>
      <c r="E2039" t="s">
        <v>11</v>
      </c>
      <c r="F2039" t="s">
        <v>30</v>
      </c>
      <c r="G2039" t="s">
        <v>23</v>
      </c>
      <c r="H2039" s="1">
        <v>45125</v>
      </c>
      <c r="I2039" t="s">
        <v>33</v>
      </c>
      <c r="J2039">
        <v>67</v>
      </c>
      <c r="K2039">
        <v>10.7</v>
      </c>
      <c r="L2039">
        <v>450.24</v>
      </c>
      <c r="M2039">
        <v>72.349999999999994</v>
      </c>
      <c r="N2039" t="s">
        <v>47</v>
      </c>
      <c r="O2039">
        <v>1</v>
      </c>
      <c r="P2039" t="str" cm="1">
        <f t="array" ref="P2039">_xlfn.IFS(C2039&lt;25,"18-24", C2039&lt;=35,"25-35", C2039&lt;=50,"36-50",TRUE,"50+")</f>
        <v>50+</v>
      </c>
      <c r="Q2039" t="str">
        <f t="shared" si="217"/>
        <v>new</v>
      </c>
      <c r="R2039" t="str">
        <f t="shared" si="218"/>
        <v>medium</v>
      </c>
      <c r="S2039" t="str">
        <f t="shared" si="219"/>
        <v>Low</v>
      </c>
      <c r="T2039" t="str">
        <f t="shared" si="220"/>
        <v>Jul</v>
      </c>
      <c r="U2039">
        <f t="shared" si="221"/>
        <v>2023</v>
      </c>
      <c r="V2039" t="str">
        <f t="shared" si="222"/>
        <v>10-15</v>
      </c>
      <c r="W2039" t="str">
        <f t="shared" si="223"/>
        <v>Slow</v>
      </c>
    </row>
    <row r="2040" spans="1:23" x14ac:dyDescent="0.3">
      <c r="A2040">
        <v>602039</v>
      </c>
      <c r="B2040">
        <v>26923</v>
      </c>
      <c r="C2040">
        <v>41</v>
      </c>
      <c r="D2040" t="s">
        <v>4</v>
      </c>
      <c r="E2040" t="s">
        <v>13</v>
      </c>
      <c r="F2040" t="s">
        <v>26</v>
      </c>
      <c r="G2040" t="s">
        <v>27</v>
      </c>
      <c r="H2040" s="1">
        <v>45545</v>
      </c>
      <c r="I2040" t="s">
        <v>33</v>
      </c>
      <c r="J2040">
        <v>48</v>
      </c>
      <c r="K2040">
        <v>4.9000000000000004</v>
      </c>
      <c r="L2040">
        <v>556.67999999999995</v>
      </c>
      <c r="M2040">
        <v>94.15</v>
      </c>
      <c r="N2040" t="s">
        <v>50</v>
      </c>
      <c r="O2040">
        <v>4</v>
      </c>
      <c r="P2040" t="str" cm="1">
        <f t="array" ref="P2040">_xlfn.IFS(C2040&lt;25,"18-24", C2040&lt;=35,"25-35", C2040&lt;=50,"36-50",TRUE,"50+")</f>
        <v>36-50</v>
      </c>
      <c r="Q2040" t="str">
        <f t="shared" si="217"/>
        <v>repeat</v>
      </c>
      <c r="R2040" t="str">
        <f t="shared" si="218"/>
        <v>high value</v>
      </c>
      <c r="S2040" t="str">
        <f t="shared" si="219"/>
        <v>medium</v>
      </c>
      <c r="T2040" t="str">
        <f t="shared" si="220"/>
        <v>Sep</v>
      </c>
      <c r="U2040">
        <f t="shared" si="221"/>
        <v>2024</v>
      </c>
      <c r="V2040" t="str">
        <f t="shared" si="222"/>
        <v>0-5</v>
      </c>
      <c r="W2040" t="str">
        <f t="shared" si="223"/>
        <v>Slow</v>
      </c>
    </row>
    <row r="2041" spans="1:23" x14ac:dyDescent="0.3">
      <c r="A2041">
        <v>602040</v>
      </c>
      <c r="B2041">
        <v>27660</v>
      </c>
      <c r="C2041">
        <v>52</v>
      </c>
      <c r="D2041" t="s">
        <v>4</v>
      </c>
      <c r="E2041" t="s">
        <v>5</v>
      </c>
      <c r="F2041" t="s">
        <v>18</v>
      </c>
      <c r="G2041" t="s">
        <v>27</v>
      </c>
      <c r="H2041" s="1">
        <v>44573</v>
      </c>
      <c r="I2041" t="s">
        <v>33</v>
      </c>
      <c r="J2041">
        <v>88</v>
      </c>
      <c r="K2041">
        <v>12.4</v>
      </c>
      <c r="L2041">
        <v>374.07</v>
      </c>
      <c r="M2041">
        <v>27.08</v>
      </c>
      <c r="N2041" t="s">
        <v>47</v>
      </c>
      <c r="O2041">
        <v>5</v>
      </c>
      <c r="P2041" t="str" cm="1">
        <f t="array" ref="P2041">_xlfn.IFS(C2041&lt;25,"18-24", C2041&lt;=35,"25-35", C2041&lt;=50,"36-50",TRUE,"50+")</f>
        <v>50+</v>
      </c>
      <c r="Q2041" t="str">
        <f t="shared" si="217"/>
        <v>new</v>
      </c>
      <c r="R2041" t="str">
        <f t="shared" si="218"/>
        <v>medium</v>
      </c>
      <c r="S2041" t="str">
        <f t="shared" si="219"/>
        <v>High</v>
      </c>
      <c r="T2041" t="str">
        <f t="shared" si="220"/>
        <v>Jan</v>
      </c>
      <c r="U2041">
        <f t="shared" si="221"/>
        <v>2022</v>
      </c>
      <c r="V2041" t="str">
        <f t="shared" si="222"/>
        <v>10-15</v>
      </c>
      <c r="W2041" t="str">
        <f t="shared" si="223"/>
        <v>Slow</v>
      </c>
    </row>
    <row r="2042" spans="1:23" x14ac:dyDescent="0.3">
      <c r="A2042">
        <v>602041</v>
      </c>
      <c r="B2042">
        <v>41316</v>
      </c>
      <c r="C2042">
        <v>38</v>
      </c>
      <c r="D2042" t="s">
        <v>7</v>
      </c>
      <c r="E2042" t="s">
        <v>8</v>
      </c>
      <c r="F2042" t="s">
        <v>30</v>
      </c>
      <c r="G2042" t="s">
        <v>23</v>
      </c>
      <c r="H2042" s="1">
        <v>44935</v>
      </c>
      <c r="I2042" t="s">
        <v>34</v>
      </c>
      <c r="J2042">
        <v>76</v>
      </c>
      <c r="K2042">
        <v>13.8</v>
      </c>
      <c r="L2042">
        <v>823.89</v>
      </c>
      <c r="M2042">
        <v>98.38</v>
      </c>
      <c r="N2042" t="s">
        <v>49</v>
      </c>
      <c r="O2042">
        <v>2</v>
      </c>
      <c r="P2042" t="str" cm="1">
        <f t="array" ref="P2042">_xlfn.IFS(C2042&lt;25,"18-24", C2042&lt;=35,"25-35", C2042&lt;=50,"36-50",TRUE,"50+")</f>
        <v>36-50</v>
      </c>
      <c r="Q2042" t="str">
        <f t="shared" si="217"/>
        <v>new</v>
      </c>
      <c r="R2042" t="str">
        <f t="shared" si="218"/>
        <v>high value</v>
      </c>
      <c r="S2042" t="str">
        <f t="shared" si="219"/>
        <v>Low</v>
      </c>
      <c r="T2042" t="str">
        <f t="shared" si="220"/>
        <v>Jan</v>
      </c>
      <c r="U2042">
        <f t="shared" si="221"/>
        <v>2023</v>
      </c>
      <c r="V2042" t="str">
        <f t="shared" si="222"/>
        <v>10-15</v>
      </c>
      <c r="W2042" t="str">
        <f t="shared" si="223"/>
        <v>Slow</v>
      </c>
    </row>
    <row r="2043" spans="1:23" x14ac:dyDescent="0.3">
      <c r="A2043">
        <v>602042</v>
      </c>
      <c r="B2043">
        <v>20741</v>
      </c>
      <c r="C2043">
        <v>63</v>
      </c>
      <c r="D2043" t="s">
        <v>7</v>
      </c>
      <c r="E2043" t="s">
        <v>16</v>
      </c>
      <c r="F2043" t="s">
        <v>26</v>
      </c>
      <c r="G2043" t="s">
        <v>23</v>
      </c>
      <c r="H2043" s="1">
        <v>44928</v>
      </c>
      <c r="I2043" t="s">
        <v>33</v>
      </c>
      <c r="J2043">
        <v>79</v>
      </c>
      <c r="K2043">
        <v>1.9</v>
      </c>
      <c r="L2043">
        <v>176.71</v>
      </c>
      <c r="M2043">
        <v>39.18</v>
      </c>
      <c r="N2043" t="s">
        <v>48</v>
      </c>
      <c r="O2043">
        <v>2</v>
      </c>
      <c r="P2043" t="str" cm="1">
        <f t="array" ref="P2043">_xlfn.IFS(C2043&lt;25,"18-24", C2043&lt;=35,"25-35", C2043&lt;=50,"36-50",TRUE,"50+")</f>
        <v>50+</v>
      </c>
      <c r="Q2043" t="str">
        <f t="shared" si="217"/>
        <v>new</v>
      </c>
      <c r="R2043" t="str">
        <f t="shared" si="218"/>
        <v>low</v>
      </c>
      <c r="S2043" t="str">
        <f t="shared" si="219"/>
        <v>Low</v>
      </c>
      <c r="T2043" t="str">
        <f t="shared" si="220"/>
        <v>Jan</v>
      </c>
      <c r="U2043">
        <f t="shared" si="221"/>
        <v>2023</v>
      </c>
      <c r="V2043" t="str">
        <f t="shared" si="222"/>
        <v>0-5</v>
      </c>
      <c r="W2043" t="str">
        <f t="shared" si="223"/>
        <v>Slow</v>
      </c>
    </row>
    <row r="2044" spans="1:23" x14ac:dyDescent="0.3">
      <c r="A2044">
        <v>602043</v>
      </c>
      <c r="B2044">
        <v>19565</v>
      </c>
      <c r="C2044">
        <v>63</v>
      </c>
      <c r="D2044" t="s">
        <v>7</v>
      </c>
      <c r="E2044" t="s">
        <v>13</v>
      </c>
      <c r="F2044" t="s">
        <v>30</v>
      </c>
      <c r="G2044" t="s">
        <v>21</v>
      </c>
      <c r="H2044" s="1">
        <v>45314</v>
      </c>
      <c r="I2044" t="s">
        <v>33</v>
      </c>
      <c r="J2044">
        <v>53</v>
      </c>
      <c r="K2044">
        <v>1.6</v>
      </c>
      <c r="L2044">
        <v>538.30999999999995</v>
      </c>
      <c r="M2044">
        <v>29.39</v>
      </c>
      <c r="N2044" t="s">
        <v>50</v>
      </c>
      <c r="O2044">
        <v>2</v>
      </c>
      <c r="P2044" t="str" cm="1">
        <f t="array" ref="P2044">_xlfn.IFS(C2044&lt;25,"18-24", C2044&lt;=35,"25-35", C2044&lt;=50,"36-50",TRUE,"50+")</f>
        <v>50+</v>
      </c>
      <c r="Q2044" t="str">
        <f t="shared" si="217"/>
        <v>new</v>
      </c>
      <c r="R2044" t="str">
        <f t="shared" si="218"/>
        <v>high value</v>
      </c>
      <c r="S2044" t="str">
        <f t="shared" si="219"/>
        <v>Low</v>
      </c>
      <c r="T2044" t="str">
        <f t="shared" si="220"/>
        <v>Jan</v>
      </c>
      <c r="U2044">
        <f t="shared" si="221"/>
        <v>2024</v>
      </c>
      <c r="V2044" t="str">
        <f t="shared" si="222"/>
        <v>0-5</v>
      </c>
      <c r="W2044" t="str">
        <f t="shared" si="223"/>
        <v>Slow</v>
      </c>
    </row>
    <row r="2045" spans="1:23" x14ac:dyDescent="0.3">
      <c r="A2045">
        <v>602044</v>
      </c>
      <c r="B2045">
        <v>86421</v>
      </c>
      <c r="C2045">
        <v>24</v>
      </c>
      <c r="D2045" t="s">
        <v>4</v>
      </c>
      <c r="E2045" t="s">
        <v>5</v>
      </c>
      <c r="F2045" t="s">
        <v>19</v>
      </c>
      <c r="G2045" t="s">
        <v>27</v>
      </c>
      <c r="H2045" s="1">
        <v>45541</v>
      </c>
      <c r="I2045" t="s">
        <v>34</v>
      </c>
      <c r="J2045">
        <v>89</v>
      </c>
      <c r="K2045">
        <v>11.5</v>
      </c>
      <c r="L2045">
        <v>1364.26</v>
      </c>
      <c r="M2045">
        <v>65.58</v>
      </c>
      <c r="N2045" t="s">
        <v>47</v>
      </c>
      <c r="O2045">
        <v>3</v>
      </c>
      <c r="P2045" t="str" cm="1">
        <f t="array" ref="P2045">_xlfn.IFS(C2045&lt;25,"18-24", C2045&lt;=35,"25-35", C2045&lt;=50,"36-50",TRUE,"50+")</f>
        <v>18-24</v>
      </c>
      <c r="Q2045" t="str">
        <f t="shared" si="217"/>
        <v>new</v>
      </c>
      <c r="R2045" t="str">
        <f t="shared" si="218"/>
        <v>high value</v>
      </c>
      <c r="S2045" t="str">
        <f t="shared" si="219"/>
        <v>medium</v>
      </c>
      <c r="T2045" t="str">
        <f t="shared" si="220"/>
        <v>Sep</v>
      </c>
      <c r="U2045">
        <f t="shared" si="221"/>
        <v>2024</v>
      </c>
      <c r="V2045" t="str">
        <f t="shared" si="222"/>
        <v>10-15</v>
      </c>
      <c r="W2045" t="str">
        <f t="shared" si="223"/>
        <v>Slow</v>
      </c>
    </row>
    <row r="2046" spans="1:23" x14ac:dyDescent="0.3">
      <c r="A2046">
        <v>602045</v>
      </c>
      <c r="B2046">
        <v>98366</v>
      </c>
      <c r="C2046">
        <v>57</v>
      </c>
      <c r="D2046" t="s">
        <v>7</v>
      </c>
      <c r="E2046" t="s">
        <v>15</v>
      </c>
      <c r="F2046" t="s">
        <v>19</v>
      </c>
      <c r="G2046" t="s">
        <v>29</v>
      </c>
      <c r="H2046" s="1">
        <v>44696</v>
      </c>
      <c r="I2046" t="s">
        <v>34</v>
      </c>
      <c r="J2046">
        <v>59</v>
      </c>
      <c r="K2046">
        <v>11.2</v>
      </c>
      <c r="L2046">
        <v>498.84</v>
      </c>
      <c r="M2046">
        <v>60.57</v>
      </c>
      <c r="N2046" t="s">
        <v>47</v>
      </c>
      <c r="O2046">
        <v>1</v>
      </c>
      <c r="P2046" t="str" cm="1">
        <f t="array" ref="P2046">_xlfn.IFS(C2046&lt;25,"18-24", C2046&lt;=35,"25-35", C2046&lt;=50,"36-50",TRUE,"50+")</f>
        <v>50+</v>
      </c>
      <c r="Q2046" t="str">
        <f t="shared" si="217"/>
        <v>new</v>
      </c>
      <c r="R2046" t="str">
        <f t="shared" si="218"/>
        <v>medium</v>
      </c>
      <c r="S2046" t="str">
        <f t="shared" si="219"/>
        <v>Low</v>
      </c>
      <c r="T2046" t="str">
        <f t="shared" si="220"/>
        <v>May</v>
      </c>
      <c r="U2046">
        <f t="shared" si="221"/>
        <v>2022</v>
      </c>
      <c r="V2046" t="str">
        <f t="shared" si="222"/>
        <v>10-15</v>
      </c>
      <c r="W2046" t="str">
        <f t="shared" si="223"/>
        <v>Slow</v>
      </c>
    </row>
    <row r="2047" spans="1:23" x14ac:dyDescent="0.3">
      <c r="A2047">
        <v>602046</v>
      </c>
      <c r="B2047">
        <v>79611</v>
      </c>
      <c r="C2047">
        <v>61</v>
      </c>
      <c r="D2047" t="s">
        <v>7</v>
      </c>
      <c r="E2047" t="s">
        <v>5</v>
      </c>
      <c r="F2047" t="s">
        <v>30</v>
      </c>
      <c r="G2047" t="s">
        <v>31</v>
      </c>
      <c r="H2047" s="1">
        <v>44622</v>
      </c>
      <c r="I2047" t="s">
        <v>34</v>
      </c>
      <c r="J2047">
        <v>57</v>
      </c>
      <c r="K2047">
        <v>10</v>
      </c>
      <c r="L2047">
        <v>732.65</v>
      </c>
      <c r="M2047">
        <v>118.17</v>
      </c>
      <c r="N2047" t="s">
        <v>47</v>
      </c>
      <c r="O2047">
        <v>5</v>
      </c>
      <c r="P2047" t="str" cm="1">
        <f t="array" ref="P2047">_xlfn.IFS(C2047&lt;25,"18-24", C2047&lt;=35,"25-35", C2047&lt;=50,"36-50",TRUE,"50+")</f>
        <v>50+</v>
      </c>
      <c r="Q2047" t="str">
        <f t="shared" si="217"/>
        <v>new</v>
      </c>
      <c r="R2047" t="str">
        <f t="shared" si="218"/>
        <v>high value</v>
      </c>
      <c r="S2047" t="str">
        <f t="shared" si="219"/>
        <v>High</v>
      </c>
      <c r="T2047" t="str">
        <f t="shared" si="220"/>
        <v>Mar</v>
      </c>
      <c r="U2047">
        <f t="shared" si="221"/>
        <v>2022</v>
      </c>
      <c r="V2047" t="str">
        <f t="shared" si="222"/>
        <v>5-10</v>
      </c>
      <c r="W2047" t="str">
        <f t="shared" si="223"/>
        <v>Slow</v>
      </c>
    </row>
    <row r="2048" spans="1:23" x14ac:dyDescent="0.3">
      <c r="A2048">
        <v>602047</v>
      </c>
      <c r="B2048">
        <v>10086</v>
      </c>
      <c r="C2048">
        <v>60</v>
      </c>
      <c r="D2048" t="s">
        <v>7</v>
      </c>
      <c r="E2048" t="s">
        <v>13</v>
      </c>
      <c r="F2048" t="s">
        <v>30</v>
      </c>
      <c r="G2048" t="s">
        <v>25</v>
      </c>
      <c r="H2048" s="1">
        <v>45436</v>
      </c>
      <c r="I2048" t="s">
        <v>34</v>
      </c>
      <c r="J2048">
        <v>83</v>
      </c>
      <c r="K2048">
        <v>14.7</v>
      </c>
      <c r="L2048">
        <v>1465.28</v>
      </c>
      <c r="M2048">
        <v>51.09</v>
      </c>
      <c r="N2048" t="s">
        <v>48</v>
      </c>
      <c r="O2048">
        <v>3</v>
      </c>
      <c r="P2048" t="str" cm="1">
        <f t="array" ref="P2048">_xlfn.IFS(C2048&lt;25,"18-24", C2048&lt;=35,"25-35", C2048&lt;=50,"36-50",TRUE,"50+")</f>
        <v>50+</v>
      </c>
      <c r="Q2048" t="str">
        <f t="shared" si="217"/>
        <v>new</v>
      </c>
      <c r="R2048" t="str">
        <f t="shared" si="218"/>
        <v>high value</v>
      </c>
      <c r="S2048" t="str">
        <f t="shared" si="219"/>
        <v>medium</v>
      </c>
      <c r="T2048" t="str">
        <f t="shared" si="220"/>
        <v>May</v>
      </c>
      <c r="U2048">
        <f t="shared" si="221"/>
        <v>2024</v>
      </c>
      <c r="V2048" t="str">
        <f t="shared" si="222"/>
        <v>10-15</v>
      </c>
      <c r="W2048" t="str">
        <f t="shared" si="223"/>
        <v>Slow</v>
      </c>
    </row>
    <row r="2049" spans="1:23" x14ac:dyDescent="0.3">
      <c r="A2049">
        <v>602048</v>
      </c>
      <c r="B2049">
        <v>68161</v>
      </c>
      <c r="C2049">
        <v>21</v>
      </c>
      <c r="D2049" t="s">
        <v>4</v>
      </c>
      <c r="E2049" t="s">
        <v>13</v>
      </c>
      <c r="F2049" t="s">
        <v>30</v>
      </c>
      <c r="G2049" t="s">
        <v>25</v>
      </c>
      <c r="H2049" s="1">
        <v>45352</v>
      </c>
      <c r="I2049" t="s">
        <v>34</v>
      </c>
      <c r="J2049">
        <v>24</v>
      </c>
      <c r="K2049">
        <v>11.9</v>
      </c>
      <c r="L2049">
        <v>338.4</v>
      </c>
      <c r="M2049">
        <v>105.06</v>
      </c>
      <c r="N2049" t="s">
        <v>47</v>
      </c>
      <c r="O2049">
        <v>4</v>
      </c>
      <c r="P2049" t="str" cm="1">
        <f t="array" ref="P2049">_xlfn.IFS(C2049&lt;25,"18-24", C2049&lt;=35,"25-35", C2049&lt;=50,"36-50",TRUE,"50+")</f>
        <v>18-24</v>
      </c>
      <c r="Q2049" t="str">
        <f t="shared" si="217"/>
        <v>new</v>
      </c>
      <c r="R2049" t="str">
        <f t="shared" si="218"/>
        <v>medium</v>
      </c>
      <c r="S2049" t="str">
        <f t="shared" si="219"/>
        <v>medium</v>
      </c>
      <c r="T2049" t="str">
        <f t="shared" si="220"/>
        <v>Mar</v>
      </c>
      <c r="U2049">
        <f t="shared" si="221"/>
        <v>2024</v>
      </c>
      <c r="V2049" t="str">
        <f t="shared" si="222"/>
        <v>10-15</v>
      </c>
      <c r="W2049" t="str">
        <f t="shared" si="223"/>
        <v>Fast</v>
      </c>
    </row>
    <row r="2050" spans="1:23" x14ac:dyDescent="0.3">
      <c r="A2050">
        <v>602049</v>
      </c>
      <c r="B2050">
        <v>82609</v>
      </c>
      <c r="C2050">
        <v>24</v>
      </c>
      <c r="D2050" t="s">
        <v>7</v>
      </c>
      <c r="E2050" t="s">
        <v>5</v>
      </c>
      <c r="F2050" t="s">
        <v>30</v>
      </c>
      <c r="G2050" t="s">
        <v>29</v>
      </c>
      <c r="H2050" s="1">
        <v>45611</v>
      </c>
      <c r="I2050" t="s">
        <v>33</v>
      </c>
      <c r="J2050">
        <v>55</v>
      </c>
      <c r="K2050">
        <v>8.9</v>
      </c>
      <c r="L2050">
        <v>934.7</v>
      </c>
      <c r="M2050">
        <v>113.98</v>
      </c>
      <c r="N2050" t="s">
        <v>47</v>
      </c>
      <c r="O2050">
        <v>1</v>
      </c>
      <c r="P2050" t="str" cm="1">
        <f t="array" ref="P2050">_xlfn.IFS(C2050&lt;25,"18-24", C2050&lt;=35,"25-35", C2050&lt;=50,"36-50",TRUE,"50+")</f>
        <v>18-24</v>
      </c>
      <c r="Q2050" t="str">
        <f t="shared" si="217"/>
        <v>new</v>
      </c>
      <c r="R2050" t="str">
        <f t="shared" si="218"/>
        <v>high value</v>
      </c>
      <c r="S2050" t="str">
        <f t="shared" si="219"/>
        <v>Low</v>
      </c>
      <c r="T2050" t="str">
        <f t="shared" si="220"/>
        <v>Nov</v>
      </c>
      <c r="U2050">
        <f t="shared" si="221"/>
        <v>2024</v>
      </c>
      <c r="V2050" t="str">
        <f t="shared" si="222"/>
        <v>5-10</v>
      </c>
      <c r="W2050" t="str">
        <f t="shared" si="223"/>
        <v>Slow</v>
      </c>
    </row>
    <row r="2051" spans="1:23" x14ac:dyDescent="0.3">
      <c r="A2051">
        <v>602050</v>
      </c>
      <c r="B2051">
        <v>92010</v>
      </c>
      <c r="C2051">
        <v>48</v>
      </c>
      <c r="D2051" t="s">
        <v>7</v>
      </c>
      <c r="E2051" t="s">
        <v>15</v>
      </c>
      <c r="F2051" t="s">
        <v>19</v>
      </c>
      <c r="G2051" t="s">
        <v>27</v>
      </c>
      <c r="H2051" s="1">
        <v>45102</v>
      </c>
      <c r="I2051" t="s">
        <v>33</v>
      </c>
      <c r="J2051">
        <v>62</v>
      </c>
      <c r="K2051">
        <v>9.6</v>
      </c>
      <c r="L2051">
        <v>1262.72</v>
      </c>
      <c r="M2051">
        <v>21.97</v>
      </c>
      <c r="N2051" t="s">
        <v>50</v>
      </c>
      <c r="O2051">
        <v>5</v>
      </c>
      <c r="P2051" t="str" cm="1">
        <f t="array" ref="P2051">_xlfn.IFS(C2051&lt;25,"18-24", C2051&lt;=35,"25-35", C2051&lt;=50,"36-50",TRUE,"50+")</f>
        <v>36-50</v>
      </c>
      <c r="Q2051" t="str">
        <f t="shared" ref="Q2051:Q2114" si="224">IF(COUNTIF($B:$B,B2051)&gt;1,"repeat","new")</f>
        <v>new</v>
      </c>
      <c r="R2051" t="str">
        <f t="shared" ref="R2051:R2114" si="225">IF(L2051&gt;500,"high value",IF( L2051&gt;250,"medium","low"))</f>
        <v>high value</v>
      </c>
      <c r="S2051" t="str">
        <f t="shared" ref="S2051:S2114" si="226">IF(O2051&lt;=2,"Low",IF(O2051&lt;=4,"medium","High"))</f>
        <v>High</v>
      </c>
      <c r="T2051" t="str">
        <f t="shared" ref="T2051:T2114" si="227">TEXT(H2051,"MMM")</f>
        <v>Jun</v>
      </c>
      <c r="U2051">
        <f t="shared" ref="U2051:U2114" si="228">YEAR(H2051)</f>
        <v>2023</v>
      </c>
      <c r="V2051" t="str">
        <f t="shared" ref="V2051:V2114" si="229">IF(K2051&lt;=5,"0-5",IF(K2051&lt;=10,"5-10",IF(K2051&lt;=15,"10-15","15+")))</f>
        <v>5-10</v>
      </c>
      <c r="W2051" t="str">
        <f t="shared" ref="W2051:W2114" si="230">IF(J2051&lt;=30,"Fast",IF(J2051&lt;=45,"Medium","Slow"))</f>
        <v>Slow</v>
      </c>
    </row>
    <row r="2052" spans="1:23" x14ac:dyDescent="0.3">
      <c r="A2052">
        <v>602051</v>
      </c>
      <c r="B2052">
        <v>28401</v>
      </c>
      <c r="C2052">
        <v>36</v>
      </c>
      <c r="D2052" t="s">
        <v>7</v>
      </c>
      <c r="E2052" t="s">
        <v>5</v>
      </c>
      <c r="F2052" t="s">
        <v>22</v>
      </c>
      <c r="G2052" t="s">
        <v>21</v>
      </c>
      <c r="H2052" s="1">
        <v>45123</v>
      </c>
      <c r="I2052" t="s">
        <v>33</v>
      </c>
      <c r="J2052">
        <v>52</v>
      </c>
      <c r="K2052">
        <v>14.3</v>
      </c>
      <c r="L2052">
        <v>575.16999999999996</v>
      </c>
      <c r="M2052">
        <v>81.77</v>
      </c>
      <c r="N2052" t="s">
        <v>49</v>
      </c>
      <c r="O2052">
        <v>2</v>
      </c>
      <c r="P2052" t="str" cm="1">
        <f t="array" ref="P2052">_xlfn.IFS(C2052&lt;25,"18-24", C2052&lt;=35,"25-35", C2052&lt;=50,"36-50",TRUE,"50+")</f>
        <v>36-50</v>
      </c>
      <c r="Q2052" t="str">
        <f t="shared" si="224"/>
        <v>new</v>
      </c>
      <c r="R2052" t="str">
        <f t="shared" si="225"/>
        <v>high value</v>
      </c>
      <c r="S2052" t="str">
        <f t="shared" si="226"/>
        <v>Low</v>
      </c>
      <c r="T2052" t="str">
        <f t="shared" si="227"/>
        <v>Jul</v>
      </c>
      <c r="U2052">
        <f t="shared" si="228"/>
        <v>2023</v>
      </c>
      <c r="V2052" t="str">
        <f t="shared" si="229"/>
        <v>10-15</v>
      </c>
      <c r="W2052" t="str">
        <f t="shared" si="230"/>
        <v>Slow</v>
      </c>
    </row>
    <row r="2053" spans="1:23" x14ac:dyDescent="0.3">
      <c r="A2053">
        <v>602052</v>
      </c>
      <c r="B2053">
        <v>98891</v>
      </c>
      <c r="C2053">
        <v>54</v>
      </c>
      <c r="D2053" t="s">
        <v>4</v>
      </c>
      <c r="E2053" t="s">
        <v>11</v>
      </c>
      <c r="F2053" t="s">
        <v>26</v>
      </c>
      <c r="G2053" t="s">
        <v>23</v>
      </c>
      <c r="H2053" s="1">
        <v>45426</v>
      </c>
      <c r="I2053" t="s">
        <v>33</v>
      </c>
      <c r="J2053">
        <v>29</v>
      </c>
      <c r="K2053">
        <v>5.4</v>
      </c>
      <c r="L2053">
        <v>402.72</v>
      </c>
      <c r="M2053">
        <v>35.299999999999997</v>
      </c>
      <c r="N2053" t="s">
        <v>47</v>
      </c>
      <c r="O2053">
        <v>2</v>
      </c>
      <c r="P2053" t="str" cm="1">
        <f t="array" ref="P2053">_xlfn.IFS(C2053&lt;25,"18-24", C2053&lt;=35,"25-35", C2053&lt;=50,"36-50",TRUE,"50+")</f>
        <v>50+</v>
      </c>
      <c r="Q2053" t="str">
        <f t="shared" si="224"/>
        <v>new</v>
      </c>
      <c r="R2053" t="str">
        <f t="shared" si="225"/>
        <v>medium</v>
      </c>
      <c r="S2053" t="str">
        <f t="shared" si="226"/>
        <v>Low</v>
      </c>
      <c r="T2053" t="str">
        <f t="shared" si="227"/>
        <v>May</v>
      </c>
      <c r="U2053">
        <f t="shared" si="228"/>
        <v>2024</v>
      </c>
      <c r="V2053" t="str">
        <f t="shared" si="229"/>
        <v>5-10</v>
      </c>
      <c r="W2053" t="str">
        <f t="shared" si="230"/>
        <v>Fast</v>
      </c>
    </row>
    <row r="2054" spans="1:23" x14ac:dyDescent="0.3">
      <c r="A2054">
        <v>602053</v>
      </c>
      <c r="B2054">
        <v>14524</v>
      </c>
      <c r="C2054">
        <v>47</v>
      </c>
      <c r="D2054" t="s">
        <v>7</v>
      </c>
      <c r="E2054" t="s">
        <v>11</v>
      </c>
      <c r="F2054" t="s">
        <v>32</v>
      </c>
      <c r="G2054" t="s">
        <v>25</v>
      </c>
      <c r="H2054" s="1">
        <v>44681</v>
      </c>
      <c r="I2054" t="s">
        <v>34</v>
      </c>
      <c r="J2054">
        <v>36</v>
      </c>
      <c r="K2054">
        <v>12.3</v>
      </c>
      <c r="L2054">
        <v>1240.5999999999999</v>
      </c>
      <c r="M2054">
        <v>31.84</v>
      </c>
      <c r="N2054" t="s">
        <v>48</v>
      </c>
      <c r="O2054">
        <v>1</v>
      </c>
      <c r="P2054" t="str" cm="1">
        <f t="array" ref="P2054">_xlfn.IFS(C2054&lt;25,"18-24", C2054&lt;=35,"25-35", C2054&lt;=50,"36-50",TRUE,"50+")</f>
        <v>36-50</v>
      </c>
      <c r="Q2054" t="str">
        <f t="shared" si="224"/>
        <v>new</v>
      </c>
      <c r="R2054" t="str">
        <f t="shared" si="225"/>
        <v>high value</v>
      </c>
      <c r="S2054" t="str">
        <f t="shared" si="226"/>
        <v>Low</v>
      </c>
      <c r="T2054" t="str">
        <f t="shared" si="227"/>
        <v>Apr</v>
      </c>
      <c r="U2054">
        <f t="shared" si="228"/>
        <v>2022</v>
      </c>
      <c r="V2054" t="str">
        <f t="shared" si="229"/>
        <v>10-15</v>
      </c>
      <c r="W2054" t="str">
        <f t="shared" si="230"/>
        <v>Medium</v>
      </c>
    </row>
    <row r="2055" spans="1:23" x14ac:dyDescent="0.3">
      <c r="A2055">
        <v>602054</v>
      </c>
      <c r="B2055">
        <v>56591</v>
      </c>
      <c r="C2055">
        <v>33</v>
      </c>
      <c r="D2055" t="s">
        <v>7</v>
      </c>
      <c r="E2055" t="s">
        <v>11</v>
      </c>
      <c r="F2055" t="s">
        <v>18</v>
      </c>
      <c r="G2055" t="s">
        <v>23</v>
      </c>
      <c r="H2055" s="1">
        <v>45116</v>
      </c>
      <c r="I2055" t="s">
        <v>34</v>
      </c>
      <c r="J2055">
        <v>80</v>
      </c>
      <c r="K2055">
        <v>4.9000000000000004</v>
      </c>
      <c r="L2055">
        <v>565.78</v>
      </c>
      <c r="M2055">
        <v>56.1</v>
      </c>
      <c r="N2055" t="s">
        <v>49</v>
      </c>
      <c r="O2055">
        <v>3</v>
      </c>
      <c r="P2055" t="str" cm="1">
        <f t="array" ref="P2055">_xlfn.IFS(C2055&lt;25,"18-24", C2055&lt;=35,"25-35", C2055&lt;=50,"36-50",TRUE,"50+")</f>
        <v>25-35</v>
      </c>
      <c r="Q2055" t="str">
        <f t="shared" si="224"/>
        <v>new</v>
      </c>
      <c r="R2055" t="str">
        <f t="shared" si="225"/>
        <v>high value</v>
      </c>
      <c r="S2055" t="str">
        <f t="shared" si="226"/>
        <v>medium</v>
      </c>
      <c r="T2055" t="str">
        <f t="shared" si="227"/>
        <v>Jul</v>
      </c>
      <c r="U2055">
        <f t="shared" si="228"/>
        <v>2023</v>
      </c>
      <c r="V2055" t="str">
        <f t="shared" si="229"/>
        <v>0-5</v>
      </c>
      <c r="W2055" t="str">
        <f t="shared" si="230"/>
        <v>Slow</v>
      </c>
    </row>
    <row r="2056" spans="1:23" x14ac:dyDescent="0.3">
      <c r="A2056">
        <v>602055</v>
      </c>
      <c r="B2056">
        <v>75405</v>
      </c>
      <c r="C2056">
        <v>39</v>
      </c>
      <c r="D2056" t="s">
        <v>4</v>
      </c>
      <c r="E2056" t="s">
        <v>13</v>
      </c>
      <c r="F2056" t="s">
        <v>22</v>
      </c>
      <c r="G2056" t="s">
        <v>31</v>
      </c>
      <c r="H2056" s="1">
        <v>45595</v>
      </c>
      <c r="I2056" t="s">
        <v>33</v>
      </c>
      <c r="J2056">
        <v>27</v>
      </c>
      <c r="K2056">
        <v>3.5</v>
      </c>
      <c r="L2056">
        <v>527.34</v>
      </c>
      <c r="M2056">
        <v>23.17</v>
      </c>
      <c r="N2056" t="s">
        <v>47</v>
      </c>
      <c r="O2056">
        <v>3</v>
      </c>
      <c r="P2056" t="str" cm="1">
        <f t="array" ref="P2056">_xlfn.IFS(C2056&lt;25,"18-24", C2056&lt;=35,"25-35", C2056&lt;=50,"36-50",TRUE,"50+")</f>
        <v>36-50</v>
      </c>
      <c r="Q2056" t="str">
        <f t="shared" si="224"/>
        <v>repeat</v>
      </c>
      <c r="R2056" t="str">
        <f t="shared" si="225"/>
        <v>high value</v>
      </c>
      <c r="S2056" t="str">
        <f t="shared" si="226"/>
        <v>medium</v>
      </c>
      <c r="T2056" t="str">
        <f t="shared" si="227"/>
        <v>Oct</v>
      </c>
      <c r="U2056">
        <f t="shared" si="228"/>
        <v>2024</v>
      </c>
      <c r="V2056" t="str">
        <f t="shared" si="229"/>
        <v>0-5</v>
      </c>
      <c r="W2056" t="str">
        <f t="shared" si="230"/>
        <v>Fast</v>
      </c>
    </row>
    <row r="2057" spans="1:23" x14ac:dyDescent="0.3">
      <c r="A2057">
        <v>602056</v>
      </c>
      <c r="B2057">
        <v>60643</v>
      </c>
      <c r="C2057">
        <v>60</v>
      </c>
      <c r="D2057" t="s">
        <v>7</v>
      </c>
      <c r="E2057" t="s">
        <v>5</v>
      </c>
      <c r="F2057" t="s">
        <v>24</v>
      </c>
      <c r="G2057" t="s">
        <v>21</v>
      </c>
      <c r="H2057" s="1">
        <v>44579</v>
      </c>
      <c r="I2057" t="s">
        <v>33</v>
      </c>
      <c r="J2057">
        <v>40</v>
      </c>
      <c r="K2057">
        <v>7.1</v>
      </c>
      <c r="L2057">
        <v>486.66</v>
      </c>
      <c r="M2057">
        <v>42.04</v>
      </c>
      <c r="N2057" t="s">
        <v>49</v>
      </c>
      <c r="O2057">
        <v>5</v>
      </c>
      <c r="P2057" t="str" cm="1">
        <f t="array" ref="P2057">_xlfn.IFS(C2057&lt;25,"18-24", C2057&lt;=35,"25-35", C2057&lt;=50,"36-50",TRUE,"50+")</f>
        <v>50+</v>
      </c>
      <c r="Q2057" t="str">
        <f t="shared" si="224"/>
        <v>new</v>
      </c>
      <c r="R2057" t="str">
        <f t="shared" si="225"/>
        <v>medium</v>
      </c>
      <c r="S2057" t="str">
        <f t="shared" si="226"/>
        <v>High</v>
      </c>
      <c r="T2057" t="str">
        <f t="shared" si="227"/>
        <v>Jan</v>
      </c>
      <c r="U2057">
        <f t="shared" si="228"/>
        <v>2022</v>
      </c>
      <c r="V2057" t="str">
        <f t="shared" si="229"/>
        <v>5-10</v>
      </c>
      <c r="W2057" t="str">
        <f t="shared" si="230"/>
        <v>Medium</v>
      </c>
    </row>
    <row r="2058" spans="1:23" x14ac:dyDescent="0.3">
      <c r="A2058">
        <v>602057</v>
      </c>
      <c r="B2058">
        <v>53653</v>
      </c>
      <c r="C2058">
        <v>32</v>
      </c>
      <c r="D2058" t="s">
        <v>4</v>
      </c>
      <c r="E2058" t="s">
        <v>8</v>
      </c>
      <c r="F2058" t="s">
        <v>30</v>
      </c>
      <c r="G2058" t="s">
        <v>27</v>
      </c>
      <c r="H2058" s="1">
        <v>45073</v>
      </c>
      <c r="I2058" t="s">
        <v>33</v>
      </c>
      <c r="J2058">
        <v>63</v>
      </c>
      <c r="K2058">
        <v>12.2</v>
      </c>
      <c r="L2058">
        <v>676.26</v>
      </c>
      <c r="M2058">
        <v>23.23</v>
      </c>
      <c r="N2058" t="s">
        <v>49</v>
      </c>
      <c r="O2058">
        <v>2</v>
      </c>
      <c r="P2058" t="str" cm="1">
        <f t="array" ref="P2058">_xlfn.IFS(C2058&lt;25,"18-24", C2058&lt;=35,"25-35", C2058&lt;=50,"36-50",TRUE,"50+")</f>
        <v>25-35</v>
      </c>
      <c r="Q2058" t="str">
        <f t="shared" si="224"/>
        <v>new</v>
      </c>
      <c r="R2058" t="str">
        <f t="shared" si="225"/>
        <v>high value</v>
      </c>
      <c r="S2058" t="str">
        <f t="shared" si="226"/>
        <v>Low</v>
      </c>
      <c r="T2058" t="str">
        <f t="shared" si="227"/>
        <v>May</v>
      </c>
      <c r="U2058">
        <f t="shared" si="228"/>
        <v>2023</v>
      </c>
      <c r="V2058" t="str">
        <f t="shared" si="229"/>
        <v>10-15</v>
      </c>
      <c r="W2058" t="str">
        <f t="shared" si="230"/>
        <v>Slow</v>
      </c>
    </row>
    <row r="2059" spans="1:23" x14ac:dyDescent="0.3">
      <c r="A2059">
        <v>602058</v>
      </c>
      <c r="B2059">
        <v>62168</v>
      </c>
      <c r="C2059">
        <v>21</v>
      </c>
      <c r="D2059" t="s">
        <v>4</v>
      </c>
      <c r="E2059" t="s">
        <v>13</v>
      </c>
      <c r="F2059" t="s">
        <v>24</v>
      </c>
      <c r="G2059" t="s">
        <v>23</v>
      </c>
      <c r="H2059" s="1">
        <v>45048</v>
      </c>
      <c r="I2059" t="s">
        <v>33</v>
      </c>
      <c r="J2059">
        <v>89</v>
      </c>
      <c r="K2059">
        <v>9.1</v>
      </c>
      <c r="L2059">
        <v>169.8</v>
      </c>
      <c r="M2059">
        <v>29.7</v>
      </c>
      <c r="N2059" t="s">
        <v>48</v>
      </c>
      <c r="O2059">
        <v>3</v>
      </c>
      <c r="P2059" t="str" cm="1">
        <f t="array" ref="P2059">_xlfn.IFS(C2059&lt;25,"18-24", C2059&lt;=35,"25-35", C2059&lt;=50,"36-50",TRUE,"50+")</f>
        <v>18-24</v>
      </c>
      <c r="Q2059" t="str">
        <f t="shared" si="224"/>
        <v>new</v>
      </c>
      <c r="R2059" t="str">
        <f t="shared" si="225"/>
        <v>low</v>
      </c>
      <c r="S2059" t="str">
        <f t="shared" si="226"/>
        <v>medium</v>
      </c>
      <c r="T2059" t="str">
        <f t="shared" si="227"/>
        <v>May</v>
      </c>
      <c r="U2059">
        <f t="shared" si="228"/>
        <v>2023</v>
      </c>
      <c r="V2059" t="str">
        <f t="shared" si="229"/>
        <v>5-10</v>
      </c>
      <c r="W2059" t="str">
        <f t="shared" si="230"/>
        <v>Slow</v>
      </c>
    </row>
    <row r="2060" spans="1:23" x14ac:dyDescent="0.3">
      <c r="A2060">
        <v>602059</v>
      </c>
      <c r="B2060">
        <v>59124</v>
      </c>
      <c r="C2060">
        <v>30</v>
      </c>
      <c r="D2060" t="s">
        <v>4</v>
      </c>
      <c r="E2060" t="s">
        <v>16</v>
      </c>
      <c r="F2060" t="s">
        <v>19</v>
      </c>
      <c r="G2060" t="s">
        <v>27</v>
      </c>
      <c r="H2060" s="1">
        <v>45044</v>
      </c>
      <c r="I2060" t="s">
        <v>34</v>
      </c>
      <c r="J2060">
        <v>85</v>
      </c>
      <c r="K2060">
        <v>13.1</v>
      </c>
      <c r="L2060">
        <v>815.33</v>
      </c>
      <c r="M2060">
        <v>87.04</v>
      </c>
      <c r="N2060" t="s">
        <v>47</v>
      </c>
      <c r="O2060">
        <v>1</v>
      </c>
      <c r="P2060" t="str" cm="1">
        <f t="array" ref="P2060">_xlfn.IFS(C2060&lt;25,"18-24", C2060&lt;=35,"25-35", C2060&lt;=50,"36-50",TRUE,"50+")</f>
        <v>25-35</v>
      </c>
      <c r="Q2060" t="str">
        <f t="shared" si="224"/>
        <v>repeat</v>
      </c>
      <c r="R2060" t="str">
        <f t="shared" si="225"/>
        <v>high value</v>
      </c>
      <c r="S2060" t="str">
        <f t="shared" si="226"/>
        <v>Low</v>
      </c>
      <c r="T2060" t="str">
        <f t="shared" si="227"/>
        <v>Apr</v>
      </c>
      <c r="U2060">
        <f t="shared" si="228"/>
        <v>2023</v>
      </c>
      <c r="V2060" t="str">
        <f t="shared" si="229"/>
        <v>10-15</v>
      </c>
      <c r="W2060" t="str">
        <f t="shared" si="230"/>
        <v>Slow</v>
      </c>
    </row>
    <row r="2061" spans="1:23" x14ac:dyDescent="0.3">
      <c r="A2061">
        <v>602060</v>
      </c>
      <c r="B2061">
        <v>69381</v>
      </c>
      <c r="C2061">
        <v>25</v>
      </c>
      <c r="D2061" t="s">
        <v>4</v>
      </c>
      <c r="E2061" t="s">
        <v>11</v>
      </c>
      <c r="F2061" t="s">
        <v>22</v>
      </c>
      <c r="G2061" t="s">
        <v>25</v>
      </c>
      <c r="H2061" s="1">
        <v>44885</v>
      </c>
      <c r="I2061" t="s">
        <v>33</v>
      </c>
      <c r="J2061">
        <v>58</v>
      </c>
      <c r="K2061">
        <v>2.7</v>
      </c>
      <c r="L2061">
        <v>1096.78</v>
      </c>
      <c r="M2061">
        <v>37.93</v>
      </c>
      <c r="N2061" t="s">
        <v>49</v>
      </c>
      <c r="O2061">
        <v>1</v>
      </c>
      <c r="P2061" t="str" cm="1">
        <f t="array" ref="P2061">_xlfn.IFS(C2061&lt;25,"18-24", C2061&lt;=35,"25-35", C2061&lt;=50,"36-50",TRUE,"50+")</f>
        <v>25-35</v>
      </c>
      <c r="Q2061" t="str">
        <f t="shared" si="224"/>
        <v>new</v>
      </c>
      <c r="R2061" t="str">
        <f t="shared" si="225"/>
        <v>high value</v>
      </c>
      <c r="S2061" t="str">
        <f t="shared" si="226"/>
        <v>Low</v>
      </c>
      <c r="T2061" t="str">
        <f t="shared" si="227"/>
        <v>Nov</v>
      </c>
      <c r="U2061">
        <f t="shared" si="228"/>
        <v>2022</v>
      </c>
      <c r="V2061" t="str">
        <f t="shared" si="229"/>
        <v>0-5</v>
      </c>
      <c r="W2061" t="str">
        <f t="shared" si="230"/>
        <v>Slow</v>
      </c>
    </row>
    <row r="2062" spans="1:23" x14ac:dyDescent="0.3">
      <c r="A2062">
        <v>602061</v>
      </c>
      <c r="B2062">
        <v>83279</v>
      </c>
      <c r="C2062">
        <v>60</v>
      </c>
      <c r="D2062" t="s">
        <v>4</v>
      </c>
      <c r="E2062" t="s">
        <v>11</v>
      </c>
      <c r="F2062" t="s">
        <v>19</v>
      </c>
      <c r="G2062" t="s">
        <v>25</v>
      </c>
      <c r="H2062" s="1">
        <v>45645</v>
      </c>
      <c r="I2062" t="s">
        <v>34</v>
      </c>
      <c r="J2062">
        <v>58</v>
      </c>
      <c r="K2062">
        <v>9.3000000000000007</v>
      </c>
      <c r="L2062">
        <v>1388.45</v>
      </c>
      <c r="M2062">
        <v>69.42</v>
      </c>
      <c r="N2062" t="s">
        <v>48</v>
      </c>
      <c r="O2062">
        <v>5</v>
      </c>
      <c r="P2062" t="str" cm="1">
        <f t="array" ref="P2062">_xlfn.IFS(C2062&lt;25,"18-24", C2062&lt;=35,"25-35", C2062&lt;=50,"36-50",TRUE,"50+")</f>
        <v>50+</v>
      </c>
      <c r="Q2062" t="str">
        <f t="shared" si="224"/>
        <v>new</v>
      </c>
      <c r="R2062" t="str">
        <f t="shared" si="225"/>
        <v>high value</v>
      </c>
      <c r="S2062" t="str">
        <f t="shared" si="226"/>
        <v>High</v>
      </c>
      <c r="T2062" t="str">
        <f t="shared" si="227"/>
        <v>Dec</v>
      </c>
      <c r="U2062">
        <f t="shared" si="228"/>
        <v>2024</v>
      </c>
      <c r="V2062" t="str">
        <f t="shared" si="229"/>
        <v>5-10</v>
      </c>
      <c r="W2062" t="str">
        <f t="shared" si="230"/>
        <v>Slow</v>
      </c>
    </row>
    <row r="2063" spans="1:23" x14ac:dyDescent="0.3">
      <c r="A2063">
        <v>602062</v>
      </c>
      <c r="B2063">
        <v>68923</v>
      </c>
      <c r="C2063">
        <v>18</v>
      </c>
      <c r="D2063" t="s">
        <v>4</v>
      </c>
      <c r="E2063" t="s">
        <v>15</v>
      </c>
      <c r="F2063" t="s">
        <v>24</v>
      </c>
      <c r="G2063" t="s">
        <v>29</v>
      </c>
      <c r="H2063" s="1">
        <v>44640</v>
      </c>
      <c r="I2063" t="s">
        <v>33</v>
      </c>
      <c r="J2063">
        <v>80</v>
      </c>
      <c r="K2063">
        <v>8.1</v>
      </c>
      <c r="L2063">
        <v>291.02</v>
      </c>
      <c r="M2063">
        <v>79.02</v>
      </c>
      <c r="N2063" t="s">
        <v>47</v>
      </c>
      <c r="O2063">
        <v>2</v>
      </c>
      <c r="P2063" t="str" cm="1">
        <f t="array" ref="P2063">_xlfn.IFS(C2063&lt;25,"18-24", C2063&lt;=35,"25-35", C2063&lt;=50,"36-50",TRUE,"50+")</f>
        <v>18-24</v>
      </c>
      <c r="Q2063" t="str">
        <f t="shared" si="224"/>
        <v>new</v>
      </c>
      <c r="R2063" t="str">
        <f t="shared" si="225"/>
        <v>medium</v>
      </c>
      <c r="S2063" t="str">
        <f t="shared" si="226"/>
        <v>Low</v>
      </c>
      <c r="T2063" t="str">
        <f t="shared" si="227"/>
        <v>Mar</v>
      </c>
      <c r="U2063">
        <f t="shared" si="228"/>
        <v>2022</v>
      </c>
      <c r="V2063" t="str">
        <f t="shared" si="229"/>
        <v>5-10</v>
      </c>
      <c r="W2063" t="str">
        <f t="shared" si="230"/>
        <v>Slow</v>
      </c>
    </row>
    <row r="2064" spans="1:23" x14ac:dyDescent="0.3">
      <c r="A2064">
        <v>602063</v>
      </c>
      <c r="B2064">
        <v>88927</v>
      </c>
      <c r="C2064">
        <v>35</v>
      </c>
      <c r="D2064" t="s">
        <v>4</v>
      </c>
      <c r="E2064" t="s">
        <v>13</v>
      </c>
      <c r="F2064" t="s">
        <v>19</v>
      </c>
      <c r="G2064" t="s">
        <v>25</v>
      </c>
      <c r="H2064" s="1">
        <v>44921</v>
      </c>
      <c r="I2064" t="s">
        <v>34</v>
      </c>
      <c r="J2064">
        <v>43</v>
      </c>
      <c r="K2064">
        <v>8.1</v>
      </c>
      <c r="L2064">
        <v>737.56</v>
      </c>
      <c r="M2064">
        <v>77.17</v>
      </c>
      <c r="N2064" t="s">
        <v>48</v>
      </c>
      <c r="O2064">
        <v>3</v>
      </c>
      <c r="P2064" t="str" cm="1">
        <f t="array" ref="P2064">_xlfn.IFS(C2064&lt;25,"18-24", C2064&lt;=35,"25-35", C2064&lt;=50,"36-50",TRUE,"50+")</f>
        <v>25-35</v>
      </c>
      <c r="Q2064" t="str">
        <f t="shared" si="224"/>
        <v>new</v>
      </c>
      <c r="R2064" t="str">
        <f t="shared" si="225"/>
        <v>high value</v>
      </c>
      <c r="S2064" t="str">
        <f t="shared" si="226"/>
        <v>medium</v>
      </c>
      <c r="T2064" t="str">
        <f t="shared" si="227"/>
        <v>Dec</v>
      </c>
      <c r="U2064">
        <f t="shared" si="228"/>
        <v>2022</v>
      </c>
      <c r="V2064" t="str">
        <f t="shared" si="229"/>
        <v>5-10</v>
      </c>
      <c r="W2064" t="str">
        <f t="shared" si="230"/>
        <v>Medium</v>
      </c>
    </row>
    <row r="2065" spans="1:23" x14ac:dyDescent="0.3">
      <c r="A2065">
        <v>602064</v>
      </c>
      <c r="B2065">
        <v>79371</v>
      </c>
      <c r="C2065">
        <v>18</v>
      </c>
      <c r="D2065" t="s">
        <v>4</v>
      </c>
      <c r="E2065" t="s">
        <v>15</v>
      </c>
      <c r="F2065" t="s">
        <v>22</v>
      </c>
      <c r="G2065" t="s">
        <v>25</v>
      </c>
      <c r="H2065" s="1">
        <v>45457</v>
      </c>
      <c r="I2065" t="s">
        <v>34</v>
      </c>
      <c r="J2065">
        <v>24</v>
      </c>
      <c r="K2065">
        <v>10.5</v>
      </c>
      <c r="L2065">
        <v>1306.43</v>
      </c>
      <c r="M2065">
        <v>77.66</v>
      </c>
      <c r="N2065" t="s">
        <v>47</v>
      </c>
      <c r="O2065">
        <v>2</v>
      </c>
      <c r="P2065" t="str" cm="1">
        <f t="array" ref="P2065">_xlfn.IFS(C2065&lt;25,"18-24", C2065&lt;=35,"25-35", C2065&lt;=50,"36-50",TRUE,"50+")</f>
        <v>18-24</v>
      </c>
      <c r="Q2065" t="str">
        <f t="shared" si="224"/>
        <v>new</v>
      </c>
      <c r="R2065" t="str">
        <f t="shared" si="225"/>
        <v>high value</v>
      </c>
      <c r="S2065" t="str">
        <f t="shared" si="226"/>
        <v>Low</v>
      </c>
      <c r="T2065" t="str">
        <f t="shared" si="227"/>
        <v>Jun</v>
      </c>
      <c r="U2065">
        <f t="shared" si="228"/>
        <v>2024</v>
      </c>
      <c r="V2065" t="str">
        <f t="shared" si="229"/>
        <v>10-15</v>
      </c>
      <c r="W2065" t="str">
        <f t="shared" si="230"/>
        <v>Fast</v>
      </c>
    </row>
    <row r="2066" spans="1:23" x14ac:dyDescent="0.3">
      <c r="A2066">
        <v>602065</v>
      </c>
      <c r="B2066">
        <v>56835</v>
      </c>
      <c r="C2066">
        <v>52</v>
      </c>
      <c r="D2066" t="s">
        <v>4</v>
      </c>
      <c r="E2066" t="s">
        <v>5</v>
      </c>
      <c r="F2066" t="s">
        <v>30</v>
      </c>
      <c r="G2066" t="s">
        <v>23</v>
      </c>
      <c r="H2066" s="1">
        <v>44879</v>
      </c>
      <c r="I2066" t="s">
        <v>33</v>
      </c>
      <c r="J2066">
        <v>42</v>
      </c>
      <c r="K2066">
        <v>4.0999999999999996</v>
      </c>
      <c r="L2066">
        <v>599.42999999999995</v>
      </c>
      <c r="M2066">
        <v>108.1</v>
      </c>
      <c r="N2066" t="s">
        <v>49</v>
      </c>
      <c r="O2066">
        <v>5</v>
      </c>
      <c r="P2066" t="str" cm="1">
        <f t="array" ref="P2066">_xlfn.IFS(C2066&lt;25,"18-24", C2066&lt;=35,"25-35", C2066&lt;=50,"36-50",TRUE,"50+")</f>
        <v>50+</v>
      </c>
      <c r="Q2066" t="str">
        <f t="shared" si="224"/>
        <v>new</v>
      </c>
      <c r="R2066" t="str">
        <f t="shared" si="225"/>
        <v>high value</v>
      </c>
      <c r="S2066" t="str">
        <f t="shared" si="226"/>
        <v>High</v>
      </c>
      <c r="T2066" t="str">
        <f t="shared" si="227"/>
        <v>Nov</v>
      </c>
      <c r="U2066">
        <f t="shared" si="228"/>
        <v>2022</v>
      </c>
      <c r="V2066" t="str">
        <f t="shared" si="229"/>
        <v>0-5</v>
      </c>
      <c r="W2066" t="str">
        <f t="shared" si="230"/>
        <v>Medium</v>
      </c>
    </row>
    <row r="2067" spans="1:23" x14ac:dyDescent="0.3">
      <c r="A2067">
        <v>602066</v>
      </c>
      <c r="B2067">
        <v>97256</v>
      </c>
      <c r="C2067">
        <v>58</v>
      </c>
      <c r="D2067" t="s">
        <v>7</v>
      </c>
      <c r="E2067" t="s">
        <v>11</v>
      </c>
      <c r="F2067" t="s">
        <v>26</v>
      </c>
      <c r="G2067" t="s">
        <v>27</v>
      </c>
      <c r="H2067" s="1">
        <v>44968</v>
      </c>
      <c r="I2067" t="s">
        <v>33</v>
      </c>
      <c r="J2067">
        <v>55</v>
      </c>
      <c r="K2067">
        <v>14.7</v>
      </c>
      <c r="L2067">
        <v>989.41</v>
      </c>
      <c r="M2067">
        <v>118.01</v>
      </c>
      <c r="N2067" t="s">
        <v>50</v>
      </c>
      <c r="O2067">
        <v>1</v>
      </c>
      <c r="P2067" t="str" cm="1">
        <f t="array" ref="P2067">_xlfn.IFS(C2067&lt;25,"18-24", C2067&lt;=35,"25-35", C2067&lt;=50,"36-50",TRUE,"50+")</f>
        <v>50+</v>
      </c>
      <c r="Q2067" t="str">
        <f t="shared" si="224"/>
        <v>new</v>
      </c>
      <c r="R2067" t="str">
        <f t="shared" si="225"/>
        <v>high value</v>
      </c>
      <c r="S2067" t="str">
        <f t="shared" si="226"/>
        <v>Low</v>
      </c>
      <c r="T2067" t="str">
        <f t="shared" si="227"/>
        <v>Feb</v>
      </c>
      <c r="U2067">
        <f t="shared" si="228"/>
        <v>2023</v>
      </c>
      <c r="V2067" t="str">
        <f t="shared" si="229"/>
        <v>10-15</v>
      </c>
      <c r="W2067" t="str">
        <f t="shared" si="230"/>
        <v>Slow</v>
      </c>
    </row>
    <row r="2068" spans="1:23" x14ac:dyDescent="0.3">
      <c r="A2068">
        <v>602067</v>
      </c>
      <c r="B2068">
        <v>18692</v>
      </c>
      <c r="C2068">
        <v>46</v>
      </c>
      <c r="D2068" t="s">
        <v>7</v>
      </c>
      <c r="E2068" t="s">
        <v>16</v>
      </c>
      <c r="F2068" t="s">
        <v>32</v>
      </c>
      <c r="G2068" t="s">
        <v>27</v>
      </c>
      <c r="H2068" s="1">
        <v>45510</v>
      </c>
      <c r="I2068" t="s">
        <v>34</v>
      </c>
      <c r="J2068">
        <v>40</v>
      </c>
      <c r="K2068">
        <v>12.6</v>
      </c>
      <c r="L2068">
        <v>665.74</v>
      </c>
      <c r="M2068">
        <v>89.31</v>
      </c>
      <c r="N2068" t="s">
        <v>47</v>
      </c>
      <c r="O2068">
        <v>3</v>
      </c>
      <c r="P2068" t="str" cm="1">
        <f t="array" ref="P2068">_xlfn.IFS(C2068&lt;25,"18-24", C2068&lt;=35,"25-35", C2068&lt;=50,"36-50",TRUE,"50+")</f>
        <v>36-50</v>
      </c>
      <c r="Q2068" t="str">
        <f t="shared" si="224"/>
        <v>new</v>
      </c>
      <c r="R2068" t="str">
        <f t="shared" si="225"/>
        <v>high value</v>
      </c>
      <c r="S2068" t="str">
        <f t="shared" si="226"/>
        <v>medium</v>
      </c>
      <c r="T2068" t="str">
        <f t="shared" si="227"/>
        <v>Aug</v>
      </c>
      <c r="U2068">
        <f t="shared" si="228"/>
        <v>2024</v>
      </c>
      <c r="V2068" t="str">
        <f t="shared" si="229"/>
        <v>10-15</v>
      </c>
      <c r="W2068" t="str">
        <f t="shared" si="230"/>
        <v>Medium</v>
      </c>
    </row>
    <row r="2069" spans="1:23" x14ac:dyDescent="0.3">
      <c r="A2069">
        <v>602068</v>
      </c>
      <c r="B2069">
        <v>57500</v>
      </c>
      <c r="C2069">
        <v>38</v>
      </c>
      <c r="D2069" t="s">
        <v>4</v>
      </c>
      <c r="E2069" t="s">
        <v>15</v>
      </c>
      <c r="F2069" t="s">
        <v>24</v>
      </c>
      <c r="G2069" t="s">
        <v>25</v>
      </c>
      <c r="H2069" s="1">
        <v>45217</v>
      </c>
      <c r="I2069" t="s">
        <v>34</v>
      </c>
      <c r="J2069">
        <v>55</v>
      </c>
      <c r="K2069">
        <v>5.2</v>
      </c>
      <c r="L2069">
        <v>402.42</v>
      </c>
      <c r="M2069">
        <v>20.89</v>
      </c>
      <c r="N2069" t="s">
        <v>47</v>
      </c>
      <c r="O2069">
        <v>3</v>
      </c>
      <c r="P2069" t="str" cm="1">
        <f t="array" ref="P2069">_xlfn.IFS(C2069&lt;25,"18-24", C2069&lt;=35,"25-35", C2069&lt;=50,"36-50",TRUE,"50+")</f>
        <v>36-50</v>
      </c>
      <c r="Q2069" t="str">
        <f t="shared" si="224"/>
        <v>new</v>
      </c>
      <c r="R2069" t="str">
        <f t="shared" si="225"/>
        <v>medium</v>
      </c>
      <c r="S2069" t="str">
        <f t="shared" si="226"/>
        <v>medium</v>
      </c>
      <c r="T2069" t="str">
        <f t="shared" si="227"/>
        <v>Oct</v>
      </c>
      <c r="U2069">
        <f t="shared" si="228"/>
        <v>2023</v>
      </c>
      <c r="V2069" t="str">
        <f t="shared" si="229"/>
        <v>5-10</v>
      </c>
      <c r="W2069" t="str">
        <f t="shared" si="230"/>
        <v>Slow</v>
      </c>
    </row>
    <row r="2070" spans="1:23" x14ac:dyDescent="0.3">
      <c r="A2070">
        <v>602069</v>
      </c>
      <c r="B2070">
        <v>80116</v>
      </c>
      <c r="C2070">
        <v>51</v>
      </c>
      <c r="D2070" t="s">
        <v>4</v>
      </c>
      <c r="E2070" t="s">
        <v>13</v>
      </c>
      <c r="F2070" t="s">
        <v>32</v>
      </c>
      <c r="G2070" t="s">
        <v>29</v>
      </c>
      <c r="H2070" s="1">
        <v>45330</v>
      </c>
      <c r="I2070" t="s">
        <v>33</v>
      </c>
      <c r="J2070">
        <v>36</v>
      </c>
      <c r="K2070">
        <v>5.2</v>
      </c>
      <c r="L2070">
        <v>427.65</v>
      </c>
      <c r="M2070">
        <v>32.92</v>
      </c>
      <c r="N2070" t="s">
        <v>47</v>
      </c>
      <c r="O2070">
        <v>5</v>
      </c>
      <c r="P2070" t="str" cm="1">
        <f t="array" ref="P2070">_xlfn.IFS(C2070&lt;25,"18-24", C2070&lt;=35,"25-35", C2070&lt;=50,"36-50",TRUE,"50+")</f>
        <v>50+</v>
      </c>
      <c r="Q2070" t="str">
        <f t="shared" si="224"/>
        <v>new</v>
      </c>
      <c r="R2070" t="str">
        <f t="shared" si="225"/>
        <v>medium</v>
      </c>
      <c r="S2070" t="str">
        <f t="shared" si="226"/>
        <v>High</v>
      </c>
      <c r="T2070" t="str">
        <f t="shared" si="227"/>
        <v>Feb</v>
      </c>
      <c r="U2070">
        <f t="shared" si="228"/>
        <v>2024</v>
      </c>
      <c r="V2070" t="str">
        <f t="shared" si="229"/>
        <v>5-10</v>
      </c>
      <c r="W2070" t="str">
        <f t="shared" si="230"/>
        <v>Medium</v>
      </c>
    </row>
    <row r="2071" spans="1:23" x14ac:dyDescent="0.3">
      <c r="A2071">
        <v>602070</v>
      </c>
      <c r="B2071">
        <v>28502</v>
      </c>
      <c r="C2071">
        <v>41</v>
      </c>
      <c r="D2071" t="s">
        <v>7</v>
      </c>
      <c r="E2071" t="s">
        <v>13</v>
      </c>
      <c r="F2071" t="s">
        <v>18</v>
      </c>
      <c r="G2071" t="s">
        <v>25</v>
      </c>
      <c r="H2071" s="1">
        <v>44660</v>
      </c>
      <c r="I2071" t="s">
        <v>33</v>
      </c>
      <c r="J2071">
        <v>49</v>
      </c>
      <c r="K2071">
        <v>12</v>
      </c>
      <c r="L2071">
        <v>808.44</v>
      </c>
      <c r="M2071">
        <v>83.61</v>
      </c>
      <c r="N2071" t="s">
        <v>47</v>
      </c>
      <c r="O2071">
        <v>3</v>
      </c>
      <c r="P2071" t="str" cm="1">
        <f t="array" ref="P2071">_xlfn.IFS(C2071&lt;25,"18-24", C2071&lt;=35,"25-35", C2071&lt;=50,"36-50",TRUE,"50+")</f>
        <v>36-50</v>
      </c>
      <c r="Q2071" t="str">
        <f t="shared" si="224"/>
        <v>new</v>
      </c>
      <c r="R2071" t="str">
        <f t="shared" si="225"/>
        <v>high value</v>
      </c>
      <c r="S2071" t="str">
        <f t="shared" si="226"/>
        <v>medium</v>
      </c>
      <c r="T2071" t="str">
        <f t="shared" si="227"/>
        <v>Apr</v>
      </c>
      <c r="U2071">
        <f t="shared" si="228"/>
        <v>2022</v>
      </c>
      <c r="V2071" t="str">
        <f t="shared" si="229"/>
        <v>10-15</v>
      </c>
      <c r="W2071" t="str">
        <f t="shared" si="230"/>
        <v>Slow</v>
      </c>
    </row>
    <row r="2072" spans="1:23" x14ac:dyDescent="0.3">
      <c r="A2072">
        <v>602071</v>
      </c>
      <c r="B2072">
        <v>78108</v>
      </c>
      <c r="C2072">
        <v>43</v>
      </c>
      <c r="D2072" t="s">
        <v>4</v>
      </c>
      <c r="E2072" t="s">
        <v>5</v>
      </c>
      <c r="F2072" t="s">
        <v>18</v>
      </c>
      <c r="G2072" t="s">
        <v>23</v>
      </c>
      <c r="H2072" s="1">
        <v>44646</v>
      </c>
      <c r="I2072" t="s">
        <v>33</v>
      </c>
      <c r="J2072">
        <v>21</v>
      </c>
      <c r="K2072">
        <v>5.4</v>
      </c>
      <c r="L2072">
        <v>210.42</v>
      </c>
      <c r="M2072">
        <v>50.65</v>
      </c>
      <c r="N2072" t="s">
        <v>48</v>
      </c>
      <c r="O2072">
        <v>3</v>
      </c>
      <c r="P2072" t="str" cm="1">
        <f t="array" ref="P2072">_xlfn.IFS(C2072&lt;25,"18-24", C2072&lt;=35,"25-35", C2072&lt;=50,"36-50",TRUE,"50+")</f>
        <v>36-50</v>
      </c>
      <c r="Q2072" t="str">
        <f t="shared" si="224"/>
        <v>new</v>
      </c>
      <c r="R2072" t="str">
        <f t="shared" si="225"/>
        <v>low</v>
      </c>
      <c r="S2072" t="str">
        <f t="shared" si="226"/>
        <v>medium</v>
      </c>
      <c r="T2072" t="str">
        <f t="shared" si="227"/>
        <v>Mar</v>
      </c>
      <c r="U2072">
        <f t="shared" si="228"/>
        <v>2022</v>
      </c>
      <c r="V2072" t="str">
        <f t="shared" si="229"/>
        <v>5-10</v>
      </c>
      <c r="W2072" t="str">
        <f t="shared" si="230"/>
        <v>Fast</v>
      </c>
    </row>
    <row r="2073" spans="1:23" x14ac:dyDescent="0.3">
      <c r="A2073">
        <v>602072</v>
      </c>
      <c r="B2073">
        <v>65833</v>
      </c>
      <c r="C2073">
        <v>54</v>
      </c>
      <c r="D2073" t="s">
        <v>4</v>
      </c>
      <c r="E2073" t="s">
        <v>13</v>
      </c>
      <c r="F2073" t="s">
        <v>24</v>
      </c>
      <c r="G2073" t="s">
        <v>27</v>
      </c>
      <c r="H2073" s="1">
        <v>44701</v>
      </c>
      <c r="I2073" t="s">
        <v>34</v>
      </c>
      <c r="J2073">
        <v>23</v>
      </c>
      <c r="K2073">
        <v>1.6</v>
      </c>
      <c r="L2073">
        <v>919.58</v>
      </c>
      <c r="M2073">
        <v>63.45</v>
      </c>
      <c r="N2073" t="s">
        <v>50</v>
      </c>
      <c r="O2073">
        <v>5</v>
      </c>
      <c r="P2073" t="str" cm="1">
        <f t="array" ref="P2073">_xlfn.IFS(C2073&lt;25,"18-24", C2073&lt;=35,"25-35", C2073&lt;=50,"36-50",TRUE,"50+")</f>
        <v>50+</v>
      </c>
      <c r="Q2073" t="str">
        <f t="shared" si="224"/>
        <v>new</v>
      </c>
      <c r="R2073" t="str">
        <f t="shared" si="225"/>
        <v>high value</v>
      </c>
      <c r="S2073" t="str">
        <f t="shared" si="226"/>
        <v>High</v>
      </c>
      <c r="T2073" t="str">
        <f t="shared" si="227"/>
        <v>May</v>
      </c>
      <c r="U2073">
        <f t="shared" si="228"/>
        <v>2022</v>
      </c>
      <c r="V2073" t="str">
        <f t="shared" si="229"/>
        <v>0-5</v>
      </c>
      <c r="W2073" t="str">
        <f t="shared" si="230"/>
        <v>Fast</v>
      </c>
    </row>
    <row r="2074" spans="1:23" x14ac:dyDescent="0.3">
      <c r="A2074">
        <v>602073</v>
      </c>
      <c r="B2074">
        <v>24339</v>
      </c>
      <c r="C2074">
        <v>49</v>
      </c>
      <c r="D2074" t="s">
        <v>4</v>
      </c>
      <c r="E2074" t="s">
        <v>16</v>
      </c>
      <c r="F2074" t="s">
        <v>24</v>
      </c>
      <c r="G2074" t="s">
        <v>29</v>
      </c>
      <c r="H2074" s="1">
        <v>45534</v>
      </c>
      <c r="I2074" t="s">
        <v>34</v>
      </c>
      <c r="J2074">
        <v>20</v>
      </c>
      <c r="K2074">
        <v>1.4</v>
      </c>
      <c r="L2074">
        <v>486.48</v>
      </c>
      <c r="M2074">
        <v>22.1</v>
      </c>
      <c r="N2074" t="s">
        <v>49</v>
      </c>
      <c r="O2074">
        <v>3</v>
      </c>
      <c r="P2074" t="str" cm="1">
        <f t="array" ref="P2074">_xlfn.IFS(C2074&lt;25,"18-24", C2074&lt;=35,"25-35", C2074&lt;=50,"36-50",TRUE,"50+")</f>
        <v>36-50</v>
      </c>
      <c r="Q2074" t="str">
        <f t="shared" si="224"/>
        <v>new</v>
      </c>
      <c r="R2074" t="str">
        <f t="shared" si="225"/>
        <v>medium</v>
      </c>
      <c r="S2074" t="str">
        <f t="shared" si="226"/>
        <v>medium</v>
      </c>
      <c r="T2074" t="str">
        <f t="shared" si="227"/>
        <v>Aug</v>
      </c>
      <c r="U2074">
        <f t="shared" si="228"/>
        <v>2024</v>
      </c>
      <c r="V2074" t="str">
        <f t="shared" si="229"/>
        <v>0-5</v>
      </c>
      <c r="W2074" t="str">
        <f t="shared" si="230"/>
        <v>Fast</v>
      </c>
    </row>
    <row r="2075" spans="1:23" x14ac:dyDescent="0.3">
      <c r="A2075">
        <v>602074</v>
      </c>
      <c r="B2075">
        <v>15772</v>
      </c>
      <c r="C2075">
        <v>22</v>
      </c>
      <c r="D2075" t="s">
        <v>4</v>
      </c>
      <c r="E2075" t="s">
        <v>11</v>
      </c>
      <c r="F2075" t="s">
        <v>26</v>
      </c>
      <c r="G2075" t="s">
        <v>31</v>
      </c>
      <c r="H2075" s="1">
        <v>45232</v>
      </c>
      <c r="I2075" t="s">
        <v>34</v>
      </c>
      <c r="J2075">
        <v>31</v>
      </c>
      <c r="K2075">
        <v>9.6</v>
      </c>
      <c r="L2075">
        <v>875.42</v>
      </c>
      <c r="M2075">
        <v>22.54</v>
      </c>
      <c r="N2075" t="s">
        <v>48</v>
      </c>
      <c r="O2075">
        <v>3</v>
      </c>
      <c r="P2075" t="str" cm="1">
        <f t="array" ref="P2075">_xlfn.IFS(C2075&lt;25,"18-24", C2075&lt;=35,"25-35", C2075&lt;=50,"36-50",TRUE,"50+")</f>
        <v>18-24</v>
      </c>
      <c r="Q2075" t="str">
        <f t="shared" si="224"/>
        <v>new</v>
      </c>
      <c r="R2075" t="str">
        <f t="shared" si="225"/>
        <v>high value</v>
      </c>
      <c r="S2075" t="str">
        <f t="shared" si="226"/>
        <v>medium</v>
      </c>
      <c r="T2075" t="str">
        <f t="shared" si="227"/>
        <v>Nov</v>
      </c>
      <c r="U2075">
        <f t="shared" si="228"/>
        <v>2023</v>
      </c>
      <c r="V2075" t="str">
        <f t="shared" si="229"/>
        <v>5-10</v>
      </c>
      <c r="W2075" t="str">
        <f t="shared" si="230"/>
        <v>Medium</v>
      </c>
    </row>
    <row r="2076" spans="1:23" x14ac:dyDescent="0.3">
      <c r="A2076">
        <v>602075</v>
      </c>
      <c r="B2076">
        <v>98755</v>
      </c>
      <c r="C2076">
        <v>23</v>
      </c>
      <c r="D2076" t="s">
        <v>7</v>
      </c>
      <c r="E2076" t="s">
        <v>16</v>
      </c>
      <c r="F2076" t="s">
        <v>18</v>
      </c>
      <c r="G2076" t="s">
        <v>21</v>
      </c>
      <c r="H2076" s="1">
        <v>45259</v>
      </c>
      <c r="I2076" t="s">
        <v>34</v>
      </c>
      <c r="J2076">
        <v>46</v>
      </c>
      <c r="K2076">
        <v>7.3</v>
      </c>
      <c r="L2076">
        <v>429.62</v>
      </c>
      <c r="M2076">
        <v>81.8</v>
      </c>
      <c r="N2076" t="s">
        <v>49</v>
      </c>
      <c r="O2076">
        <v>3</v>
      </c>
      <c r="P2076" t="str" cm="1">
        <f t="array" ref="P2076">_xlfn.IFS(C2076&lt;25,"18-24", C2076&lt;=35,"25-35", C2076&lt;=50,"36-50",TRUE,"50+")</f>
        <v>18-24</v>
      </c>
      <c r="Q2076" t="str">
        <f t="shared" si="224"/>
        <v>new</v>
      </c>
      <c r="R2076" t="str">
        <f t="shared" si="225"/>
        <v>medium</v>
      </c>
      <c r="S2076" t="str">
        <f t="shared" si="226"/>
        <v>medium</v>
      </c>
      <c r="T2076" t="str">
        <f t="shared" si="227"/>
        <v>Nov</v>
      </c>
      <c r="U2076">
        <f t="shared" si="228"/>
        <v>2023</v>
      </c>
      <c r="V2076" t="str">
        <f t="shared" si="229"/>
        <v>5-10</v>
      </c>
      <c r="W2076" t="str">
        <f t="shared" si="230"/>
        <v>Slow</v>
      </c>
    </row>
    <row r="2077" spans="1:23" x14ac:dyDescent="0.3">
      <c r="A2077">
        <v>602076</v>
      </c>
      <c r="B2077">
        <v>85832</v>
      </c>
      <c r="C2077">
        <v>46</v>
      </c>
      <c r="D2077" t="s">
        <v>7</v>
      </c>
      <c r="E2077" t="s">
        <v>8</v>
      </c>
      <c r="F2077" t="s">
        <v>19</v>
      </c>
      <c r="G2077" t="s">
        <v>25</v>
      </c>
      <c r="H2077" s="1">
        <v>45516</v>
      </c>
      <c r="I2077" t="s">
        <v>34</v>
      </c>
      <c r="J2077">
        <v>82</v>
      </c>
      <c r="K2077">
        <v>13.1</v>
      </c>
      <c r="L2077">
        <v>811.49</v>
      </c>
      <c r="M2077">
        <v>99.09</v>
      </c>
      <c r="N2077" t="s">
        <v>47</v>
      </c>
      <c r="O2077">
        <v>2</v>
      </c>
      <c r="P2077" t="str" cm="1">
        <f t="array" ref="P2077">_xlfn.IFS(C2077&lt;25,"18-24", C2077&lt;=35,"25-35", C2077&lt;=50,"36-50",TRUE,"50+")</f>
        <v>36-50</v>
      </c>
      <c r="Q2077" t="str">
        <f t="shared" si="224"/>
        <v>new</v>
      </c>
      <c r="R2077" t="str">
        <f t="shared" si="225"/>
        <v>high value</v>
      </c>
      <c r="S2077" t="str">
        <f t="shared" si="226"/>
        <v>Low</v>
      </c>
      <c r="T2077" t="str">
        <f t="shared" si="227"/>
        <v>Aug</v>
      </c>
      <c r="U2077">
        <f t="shared" si="228"/>
        <v>2024</v>
      </c>
      <c r="V2077" t="str">
        <f t="shared" si="229"/>
        <v>10-15</v>
      </c>
      <c r="W2077" t="str">
        <f t="shared" si="230"/>
        <v>Slow</v>
      </c>
    </row>
    <row r="2078" spans="1:23" x14ac:dyDescent="0.3">
      <c r="A2078">
        <v>602077</v>
      </c>
      <c r="B2078">
        <v>33007</v>
      </c>
      <c r="C2078">
        <v>59</v>
      </c>
      <c r="D2078" t="s">
        <v>7</v>
      </c>
      <c r="E2078" t="s">
        <v>11</v>
      </c>
      <c r="F2078" t="s">
        <v>18</v>
      </c>
      <c r="G2078" t="s">
        <v>21</v>
      </c>
      <c r="H2078" s="1">
        <v>44982</v>
      </c>
      <c r="I2078" t="s">
        <v>33</v>
      </c>
      <c r="J2078">
        <v>76</v>
      </c>
      <c r="K2078">
        <v>5.2</v>
      </c>
      <c r="L2078">
        <v>1106.8900000000001</v>
      </c>
      <c r="M2078">
        <v>35.369999999999997</v>
      </c>
      <c r="N2078" t="s">
        <v>47</v>
      </c>
      <c r="O2078">
        <v>3</v>
      </c>
      <c r="P2078" t="str" cm="1">
        <f t="array" ref="P2078">_xlfn.IFS(C2078&lt;25,"18-24", C2078&lt;=35,"25-35", C2078&lt;=50,"36-50",TRUE,"50+")</f>
        <v>50+</v>
      </c>
      <c r="Q2078" t="str">
        <f t="shared" si="224"/>
        <v>new</v>
      </c>
      <c r="R2078" t="str">
        <f t="shared" si="225"/>
        <v>high value</v>
      </c>
      <c r="S2078" t="str">
        <f t="shared" si="226"/>
        <v>medium</v>
      </c>
      <c r="T2078" t="str">
        <f t="shared" si="227"/>
        <v>Feb</v>
      </c>
      <c r="U2078">
        <f t="shared" si="228"/>
        <v>2023</v>
      </c>
      <c r="V2078" t="str">
        <f t="shared" si="229"/>
        <v>5-10</v>
      </c>
      <c r="W2078" t="str">
        <f t="shared" si="230"/>
        <v>Slow</v>
      </c>
    </row>
    <row r="2079" spans="1:23" x14ac:dyDescent="0.3">
      <c r="A2079">
        <v>602078</v>
      </c>
      <c r="B2079">
        <v>67445</v>
      </c>
      <c r="C2079">
        <v>36</v>
      </c>
      <c r="D2079" t="s">
        <v>4</v>
      </c>
      <c r="E2079" t="s">
        <v>5</v>
      </c>
      <c r="F2079" t="s">
        <v>26</v>
      </c>
      <c r="G2079" t="s">
        <v>23</v>
      </c>
      <c r="H2079" s="1">
        <v>44724</v>
      </c>
      <c r="I2079" t="s">
        <v>33</v>
      </c>
      <c r="J2079">
        <v>68</v>
      </c>
      <c r="K2079">
        <v>14.4</v>
      </c>
      <c r="L2079">
        <v>389.38</v>
      </c>
      <c r="M2079">
        <v>105.71</v>
      </c>
      <c r="N2079" t="s">
        <v>48</v>
      </c>
      <c r="O2079">
        <v>5</v>
      </c>
      <c r="P2079" t="str" cm="1">
        <f t="array" ref="P2079">_xlfn.IFS(C2079&lt;25,"18-24", C2079&lt;=35,"25-35", C2079&lt;=50,"36-50",TRUE,"50+")</f>
        <v>36-50</v>
      </c>
      <c r="Q2079" t="str">
        <f t="shared" si="224"/>
        <v>new</v>
      </c>
      <c r="R2079" t="str">
        <f t="shared" si="225"/>
        <v>medium</v>
      </c>
      <c r="S2079" t="str">
        <f t="shared" si="226"/>
        <v>High</v>
      </c>
      <c r="T2079" t="str">
        <f t="shared" si="227"/>
        <v>Jun</v>
      </c>
      <c r="U2079">
        <f t="shared" si="228"/>
        <v>2022</v>
      </c>
      <c r="V2079" t="str">
        <f t="shared" si="229"/>
        <v>10-15</v>
      </c>
      <c r="W2079" t="str">
        <f t="shared" si="230"/>
        <v>Slow</v>
      </c>
    </row>
    <row r="2080" spans="1:23" x14ac:dyDescent="0.3">
      <c r="A2080">
        <v>602079</v>
      </c>
      <c r="B2080">
        <v>87129</v>
      </c>
      <c r="C2080">
        <v>58</v>
      </c>
      <c r="D2080" t="s">
        <v>7</v>
      </c>
      <c r="E2080" t="s">
        <v>16</v>
      </c>
      <c r="F2080" t="s">
        <v>26</v>
      </c>
      <c r="G2080" t="s">
        <v>21</v>
      </c>
      <c r="H2080" s="1">
        <v>44634</v>
      </c>
      <c r="I2080" t="s">
        <v>34</v>
      </c>
      <c r="J2080">
        <v>77</v>
      </c>
      <c r="K2080">
        <v>6.1</v>
      </c>
      <c r="L2080">
        <v>191.15</v>
      </c>
      <c r="M2080">
        <v>91.06</v>
      </c>
      <c r="N2080" t="s">
        <v>50</v>
      </c>
      <c r="O2080">
        <v>1</v>
      </c>
      <c r="P2080" t="str" cm="1">
        <f t="array" ref="P2080">_xlfn.IFS(C2080&lt;25,"18-24", C2080&lt;=35,"25-35", C2080&lt;=50,"36-50",TRUE,"50+")</f>
        <v>50+</v>
      </c>
      <c r="Q2080" t="str">
        <f t="shared" si="224"/>
        <v>new</v>
      </c>
      <c r="R2080" t="str">
        <f t="shared" si="225"/>
        <v>low</v>
      </c>
      <c r="S2080" t="str">
        <f t="shared" si="226"/>
        <v>Low</v>
      </c>
      <c r="T2080" t="str">
        <f t="shared" si="227"/>
        <v>Mar</v>
      </c>
      <c r="U2080">
        <f t="shared" si="228"/>
        <v>2022</v>
      </c>
      <c r="V2080" t="str">
        <f t="shared" si="229"/>
        <v>5-10</v>
      </c>
      <c r="W2080" t="str">
        <f t="shared" si="230"/>
        <v>Slow</v>
      </c>
    </row>
    <row r="2081" spans="1:23" x14ac:dyDescent="0.3">
      <c r="A2081">
        <v>602080</v>
      </c>
      <c r="B2081">
        <v>30589</v>
      </c>
      <c r="C2081">
        <v>28</v>
      </c>
      <c r="D2081" t="s">
        <v>4</v>
      </c>
      <c r="E2081" t="s">
        <v>13</v>
      </c>
      <c r="F2081" t="s">
        <v>32</v>
      </c>
      <c r="G2081" t="s">
        <v>23</v>
      </c>
      <c r="H2081" s="1">
        <v>45252</v>
      </c>
      <c r="I2081" t="s">
        <v>34</v>
      </c>
      <c r="J2081">
        <v>68</v>
      </c>
      <c r="K2081">
        <v>2.1</v>
      </c>
      <c r="L2081">
        <v>1414.32</v>
      </c>
      <c r="M2081">
        <v>66.510000000000005</v>
      </c>
      <c r="N2081" t="s">
        <v>50</v>
      </c>
      <c r="O2081">
        <v>5</v>
      </c>
      <c r="P2081" t="str" cm="1">
        <f t="array" ref="P2081">_xlfn.IFS(C2081&lt;25,"18-24", C2081&lt;=35,"25-35", C2081&lt;=50,"36-50",TRUE,"50+")</f>
        <v>25-35</v>
      </c>
      <c r="Q2081" t="str">
        <f t="shared" si="224"/>
        <v>new</v>
      </c>
      <c r="R2081" t="str">
        <f t="shared" si="225"/>
        <v>high value</v>
      </c>
      <c r="S2081" t="str">
        <f t="shared" si="226"/>
        <v>High</v>
      </c>
      <c r="T2081" t="str">
        <f t="shared" si="227"/>
        <v>Nov</v>
      </c>
      <c r="U2081">
        <f t="shared" si="228"/>
        <v>2023</v>
      </c>
      <c r="V2081" t="str">
        <f t="shared" si="229"/>
        <v>0-5</v>
      </c>
      <c r="W2081" t="str">
        <f t="shared" si="230"/>
        <v>Slow</v>
      </c>
    </row>
    <row r="2082" spans="1:23" x14ac:dyDescent="0.3">
      <c r="A2082">
        <v>602081</v>
      </c>
      <c r="B2082">
        <v>85385</v>
      </c>
      <c r="C2082">
        <v>42</v>
      </c>
      <c r="D2082" t="s">
        <v>7</v>
      </c>
      <c r="E2082" t="s">
        <v>13</v>
      </c>
      <c r="F2082" t="s">
        <v>26</v>
      </c>
      <c r="G2082" t="s">
        <v>27</v>
      </c>
      <c r="H2082" s="1">
        <v>45623</v>
      </c>
      <c r="I2082" t="s">
        <v>34</v>
      </c>
      <c r="J2082">
        <v>22</v>
      </c>
      <c r="K2082">
        <v>6.7</v>
      </c>
      <c r="L2082">
        <v>306.91000000000003</v>
      </c>
      <c r="M2082">
        <v>38.18</v>
      </c>
      <c r="N2082" t="s">
        <v>49</v>
      </c>
      <c r="O2082">
        <v>4</v>
      </c>
      <c r="P2082" t="str" cm="1">
        <f t="array" ref="P2082">_xlfn.IFS(C2082&lt;25,"18-24", C2082&lt;=35,"25-35", C2082&lt;=50,"36-50",TRUE,"50+")</f>
        <v>36-50</v>
      </c>
      <c r="Q2082" t="str">
        <f t="shared" si="224"/>
        <v>new</v>
      </c>
      <c r="R2082" t="str">
        <f t="shared" si="225"/>
        <v>medium</v>
      </c>
      <c r="S2082" t="str">
        <f t="shared" si="226"/>
        <v>medium</v>
      </c>
      <c r="T2082" t="str">
        <f t="shared" si="227"/>
        <v>Nov</v>
      </c>
      <c r="U2082">
        <f t="shared" si="228"/>
        <v>2024</v>
      </c>
      <c r="V2082" t="str">
        <f t="shared" si="229"/>
        <v>5-10</v>
      </c>
      <c r="W2082" t="str">
        <f t="shared" si="230"/>
        <v>Fast</v>
      </c>
    </row>
    <row r="2083" spans="1:23" x14ac:dyDescent="0.3">
      <c r="A2083">
        <v>602082</v>
      </c>
      <c r="B2083">
        <v>99302</v>
      </c>
      <c r="C2083">
        <v>59</v>
      </c>
      <c r="D2083" t="s">
        <v>4</v>
      </c>
      <c r="E2083" t="s">
        <v>5</v>
      </c>
      <c r="F2083" t="s">
        <v>19</v>
      </c>
      <c r="G2083" t="s">
        <v>23</v>
      </c>
      <c r="H2083" s="1">
        <v>44855</v>
      </c>
      <c r="I2083" t="s">
        <v>34</v>
      </c>
      <c r="J2083">
        <v>86</v>
      </c>
      <c r="K2083">
        <v>14.4</v>
      </c>
      <c r="L2083">
        <v>1080.3</v>
      </c>
      <c r="M2083">
        <v>52.78</v>
      </c>
      <c r="N2083" t="s">
        <v>49</v>
      </c>
      <c r="O2083">
        <v>5</v>
      </c>
      <c r="P2083" t="str" cm="1">
        <f t="array" ref="P2083">_xlfn.IFS(C2083&lt;25,"18-24", C2083&lt;=35,"25-35", C2083&lt;=50,"36-50",TRUE,"50+")</f>
        <v>50+</v>
      </c>
      <c r="Q2083" t="str">
        <f t="shared" si="224"/>
        <v>repeat</v>
      </c>
      <c r="R2083" t="str">
        <f t="shared" si="225"/>
        <v>high value</v>
      </c>
      <c r="S2083" t="str">
        <f t="shared" si="226"/>
        <v>High</v>
      </c>
      <c r="T2083" t="str">
        <f t="shared" si="227"/>
        <v>Oct</v>
      </c>
      <c r="U2083">
        <f t="shared" si="228"/>
        <v>2022</v>
      </c>
      <c r="V2083" t="str">
        <f t="shared" si="229"/>
        <v>10-15</v>
      </c>
      <c r="W2083" t="str">
        <f t="shared" si="230"/>
        <v>Slow</v>
      </c>
    </row>
    <row r="2084" spans="1:23" x14ac:dyDescent="0.3">
      <c r="A2084">
        <v>602083</v>
      </c>
      <c r="B2084">
        <v>11081</v>
      </c>
      <c r="C2084">
        <v>33</v>
      </c>
      <c r="D2084" t="s">
        <v>7</v>
      </c>
      <c r="E2084" t="s">
        <v>13</v>
      </c>
      <c r="F2084" t="s">
        <v>30</v>
      </c>
      <c r="G2084" t="s">
        <v>27</v>
      </c>
      <c r="H2084" s="1">
        <v>45159</v>
      </c>
      <c r="I2084" t="s">
        <v>33</v>
      </c>
      <c r="J2084">
        <v>39</v>
      </c>
      <c r="K2084">
        <v>9.1</v>
      </c>
      <c r="L2084">
        <v>232.71</v>
      </c>
      <c r="M2084">
        <v>109.49</v>
      </c>
      <c r="N2084" t="s">
        <v>50</v>
      </c>
      <c r="O2084">
        <v>5</v>
      </c>
      <c r="P2084" t="str" cm="1">
        <f t="array" ref="P2084">_xlfn.IFS(C2084&lt;25,"18-24", C2084&lt;=35,"25-35", C2084&lt;=50,"36-50",TRUE,"50+")</f>
        <v>25-35</v>
      </c>
      <c r="Q2084" t="str">
        <f t="shared" si="224"/>
        <v>new</v>
      </c>
      <c r="R2084" t="str">
        <f t="shared" si="225"/>
        <v>low</v>
      </c>
      <c r="S2084" t="str">
        <f t="shared" si="226"/>
        <v>High</v>
      </c>
      <c r="T2084" t="str">
        <f t="shared" si="227"/>
        <v>Aug</v>
      </c>
      <c r="U2084">
        <f t="shared" si="228"/>
        <v>2023</v>
      </c>
      <c r="V2084" t="str">
        <f t="shared" si="229"/>
        <v>5-10</v>
      </c>
      <c r="W2084" t="str">
        <f t="shared" si="230"/>
        <v>Medium</v>
      </c>
    </row>
    <row r="2085" spans="1:23" x14ac:dyDescent="0.3">
      <c r="A2085">
        <v>602084</v>
      </c>
      <c r="B2085">
        <v>88822</v>
      </c>
      <c r="C2085">
        <v>37</v>
      </c>
      <c r="D2085" t="s">
        <v>4</v>
      </c>
      <c r="E2085" t="s">
        <v>8</v>
      </c>
      <c r="F2085" t="s">
        <v>24</v>
      </c>
      <c r="G2085" t="s">
        <v>21</v>
      </c>
      <c r="H2085" s="1">
        <v>45379</v>
      </c>
      <c r="I2085" t="s">
        <v>33</v>
      </c>
      <c r="J2085">
        <v>76</v>
      </c>
      <c r="K2085">
        <v>3.5</v>
      </c>
      <c r="L2085">
        <v>345.73</v>
      </c>
      <c r="M2085">
        <v>63.3</v>
      </c>
      <c r="N2085" t="s">
        <v>48</v>
      </c>
      <c r="O2085">
        <v>1</v>
      </c>
      <c r="P2085" t="str" cm="1">
        <f t="array" ref="P2085">_xlfn.IFS(C2085&lt;25,"18-24", C2085&lt;=35,"25-35", C2085&lt;=50,"36-50",TRUE,"50+")</f>
        <v>36-50</v>
      </c>
      <c r="Q2085" t="str">
        <f t="shared" si="224"/>
        <v>new</v>
      </c>
      <c r="R2085" t="str">
        <f t="shared" si="225"/>
        <v>medium</v>
      </c>
      <c r="S2085" t="str">
        <f t="shared" si="226"/>
        <v>Low</v>
      </c>
      <c r="T2085" t="str">
        <f t="shared" si="227"/>
        <v>Mar</v>
      </c>
      <c r="U2085">
        <f t="shared" si="228"/>
        <v>2024</v>
      </c>
      <c r="V2085" t="str">
        <f t="shared" si="229"/>
        <v>0-5</v>
      </c>
      <c r="W2085" t="str">
        <f t="shared" si="230"/>
        <v>Slow</v>
      </c>
    </row>
    <row r="2086" spans="1:23" x14ac:dyDescent="0.3">
      <c r="A2086">
        <v>602085</v>
      </c>
      <c r="B2086">
        <v>33200</v>
      </c>
      <c r="C2086">
        <v>28</v>
      </c>
      <c r="D2086" t="s">
        <v>7</v>
      </c>
      <c r="E2086" t="s">
        <v>16</v>
      </c>
      <c r="F2086" t="s">
        <v>22</v>
      </c>
      <c r="G2086" t="s">
        <v>31</v>
      </c>
      <c r="H2086" s="1">
        <v>45507</v>
      </c>
      <c r="I2086" t="s">
        <v>34</v>
      </c>
      <c r="J2086">
        <v>20</v>
      </c>
      <c r="K2086">
        <v>5.0999999999999996</v>
      </c>
      <c r="L2086">
        <v>1390.46</v>
      </c>
      <c r="M2086">
        <v>44.3</v>
      </c>
      <c r="N2086" t="s">
        <v>49</v>
      </c>
      <c r="O2086">
        <v>2</v>
      </c>
      <c r="P2086" t="str" cm="1">
        <f t="array" ref="P2086">_xlfn.IFS(C2086&lt;25,"18-24", C2086&lt;=35,"25-35", C2086&lt;=50,"36-50",TRUE,"50+")</f>
        <v>25-35</v>
      </c>
      <c r="Q2086" t="str">
        <f t="shared" si="224"/>
        <v>new</v>
      </c>
      <c r="R2086" t="str">
        <f t="shared" si="225"/>
        <v>high value</v>
      </c>
      <c r="S2086" t="str">
        <f t="shared" si="226"/>
        <v>Low</v>
      </c>
      <c r="T2086" t="str">
        <f t="shared" si="227"/>
        <v>Aug</v>
      </c>
      <c r="U2086">
        <f t="shared" si="228"/>
        <v>2024</v>
      </c>
      <c r="V2086" t="str">
        <f t="shared" si="229"/>
        <v>5-10</v>
      </c>
      <c r="W2086" t="str">
        <f t="shared" si="230"/>
        <v>Fast</v>
      </c>
    </row>
    <row r="2087" spans="1:23" x14ac:dyDescent="0.3">
      <c r="A2087">
        <v>602086</v>
      </c>
      <c r="B2087">
        <v>31786</v>
      </c>
      <c r="C2087">
        <v>30</v>
      </c>
      <c r="D2087" t="s">
        <v>7</v>
      </c>
      <c r="E2087" t="s">
        <v>13</v>
      </c>
      <c r="F2087" t="s">
        <v>24</v>
      </c>
      <c r="G2087" t="s">
        <v>27</v>
      </c>
      <c r="H2087" s="1">
        <v>44741</v>
      </c>
      <c r="I2087" t="s">
        <v>33</v>
      </c>
      <c r="J2087">
        <v>89</v>
      </c>
      <c r="K2087">
        <v>14.5</v>
      </c>
      <c r="L2087">
        <v>1469.84</v>
      </c>
      <c r="M2087">
        <v>58.78</v>
      </c>
      <c r="N2087" t="s">
        <v>47</v>
      </c>
      <c r="O2087">
        <v>3</v>
      </c>
      <c r="P2087" t="str" cm="1">
        <f t="array" ref="P2087">_xlfn.IFS(C2087&lt;25,"18-24", C2087&lt;=35,"25-35", C2087&lt;=50,"36-50",TRUE,"50+")</f>
        <v>25-35</v>
      </c>
      <c r="Q2087" t="str">
        <f t="shared" si="224"/>
        <v>repeat</v>
      </c>
      <c r="R2087" t="str">
        <f t="shared" si="225"/>
        <v>high value</v>
      </c>
      <c r="S2087" t="str">
        <f t="shared" si="226"/>
        <v>medium</v>
      </c>
      <c r="T2087" t="str">
        <f t="shared" si="227"/>
        <v>Jun</v>
      </c>
      <c r="U2087">
        <f t="shared" si="228"/>
        <v>2022</v>
      </c>
      <c r="V2087" t="str">
        <f t="shared" si="229"/>
        <v>10-15</v>
      </c>
      <c r="W2087" t="str">
        <f t="shared" si="230"/>
        <v>Slow</v>
      </c>
    </row>
    <row r="2088" spans="1:23" x14ac:dyDescent="0.3">
      <c r="A2088">
        <v>602087</v>
      </c>
      <c r="B2088">
        <v>70474</v>
      </c>
      <c r="C2088">
        <v>47</v>
      </c>
      <c r="D2088" t="s">
        <v>4</v>
      </c>
      <c r="E2088" t="s">
        <v>15</v>
      </c>
      <c r="F2088" t="s">
        <v>19</v>
      </c>
      <c r="G2088" t="s">
        <v>23</v>
      </c>
      <c r="H2088" s="1">
        <v>44895</v>
      </c>
      <c r="I2088" t="s">
        <v>33</v>
      </c>
      <c r="J2088">
        <v>67</v>
      </c>
      <c r="K2088">
        <v>10.5</v>
      </c>
      <c r="L2088">
        <v>790.25</v>
      </c>
      <c r="M2088">
        <v>51.05</v>
      </c>
      <c r="N2088" t="s">
        <v>47</v>
      </c>
      <c r="O2088">
        <v>3</v>
      </c>
      <c r="P2088" t="str" cm="1">
        <f t="array" ref="P2088">_xlfn.IFS(C2088&lt;25,"18-24", C2088&lt;=35,"25-35", C2088&lt;=50,"36-50",TRUE,"50+")</f>
        <v>36-50</v>
      </c>
      <c r="Q2088" t="str">
        <f t="shared" si="224"/>
        <v>new</v>
      </c>
      <c r="R2088" t="str">
        <f t="shared" si="225"/>
        <v>high value</v>
      </c>
      <c r="S2088" t="str">
        <f t="shared" si="226"/>
        <v>medium</v>
      </c>
      <c r="T2088" t="str">
        <f t="shared" si="227"/>
        <v>Nov</v>
      </c>
      <c r="U2088">
        <f t="shared" si="228"/>
        <v>2022</v>
      </c>
      <c r="V2088" t="str">
        <f t="shared" si="229"/>
        <v>10-15</v>
      </c>
      <c r="W2088" t="str">
        <f t="shared" si="230"/>
        <v>Slow</v>
      </c>
    </row>
    <row r="2089" spans="1:23" x14ac:dyDescent="0.3">
      <c r="A2089">
        <v>602088</v>
      </c>
      <c r="B2089">
        <v>40970</v>
      </c>
      <c r="C2089">
        <v>32</v>
      </c>
      <c r="D2089" t="s">
        <v>4</v>
      </c>
      <c r="E2089" t="s">
        <v>13</v>
      </c>
      <c r="F2089" t="s">
        <v>19</v>
      </c>
      <c r="G2089" t="s">
        <v>21</v>
      </c>
      <c r="H2089" s="1">
        <v>45043</v>
      </c>
      <c r="I2089" t="s">
        <v>34</v>
      </c>
      <c r="J2089">
        <v>44</v>
      </c>
      <c r="K2089">
        <v>11.2</v>
      </c>
      <c r="L2089">
        <v>940.47</v>
      </c>
      <c r="M2089">
        <v>48.43</v>
      </c>
      <c r="N2089" t="s">
        <v>49</v>
      </c>
      <c r="O2089">
        <v>4</v>
      </c>
      <c r="P2089" t="str" cm="1">
        <f t="array" ref="P2089">_xlfn.IFS(C2089&lt;25,"18-24", C2089&lt;=35,"25-35", C2089&lt;=50,"36-50",TRUE,"50+")</f>
        <v>25-35</v>
      </c>
      <c r="Q2089" t="str">
        <f t="shared" si="224"/>
        <v>new</v>
      </c>
      <c r="R2089" t="str">
        <f t="shared" si="225"/>
        <v>high value</v>
      </c>
      <c r="S2089" t="str">
        <f t="shared" si="226"/>
        <v>medium</v>
      </c>
      <c r="T2089" t="str">
        <f t="shared" si="227"/>
        <v>Apr</v>
      </c>
      <c r="U2089">
        <f t="shared" si="228"/>
        <v>2023</v>
      </c>
      <c r="V2089" t="str">
        <f t="shared" si="229"/>
        <v>10-15</v>
      </c>
      <c r="W2089" t="str">
        <f t="shared" si="230"/>
        <v>Medium</v>
      </c>
    </row>
    <row r="2090" spans="1:23" x14ac:dyDescent="0.3">
      <c r="A2090">
        <v>602089</v>
      </c>
      <c r="B2090">
        <v>52116</v>
      </c>
      <c r="C2090">
        <v>41</v>
      </c>
      <c r="D2090" t="s">
        <v>7</v>
      </c>
      <c r="E2090" t="s">
        <v>16</v>
      </c>
      <c r="F2090" t="s">
        <v>28</v>
      </c>
      <c r="G2090" t="s">
        <v>27</v>
      </c>
      <c r="H2090" s="1">
        <v>44911</v>
      </c>
      <c r="I2090" t="s">
        <v>33</v>
      </c>
      <c r="J2090">
        <v>81</v>
      </c>
      <c r="K2090">
        <v>2</v>
      </c>
      <c r="L2090">
        <v>775.52</v>
      </c>
      <c r="M2090">
        <v>95.85</v>
      </c>
      <c r="N2090" t="s">
        <v>48</v>
      </c>
      <c r="O2090">
        <v>2</v>
      </c>
      <c r="P2090" t="str" cm="1">
        <f t="array" ref="P2090">_xlfn.IFS(C2090&lt;25,"18-24", C2090&lt;=35,"25-35", C2090&lt;=50,"36-50",TRUE,"50+")</f>
        <v>36-50</v>
      </c>
      <c r="Q2090" t="str">
        <f t="shared" si="224"/>
        <v>new</v>
      </c>
      <c r="R2090" t="str">
        <f t="shared" si="225"/>
        <v>high value</v>
      </c>
      <c r="S2090" t="str">
        <f t="shared" si="226"/>
        <v>Low</v>
      </c>
      <c r="T2090" t="str">
        <f t="shared" si="227"/>
        <v>Dec</v>
      </c>
      <c r="U2090">
        <f t="shared" si="228"/>
        <v>2022</v>
      </c>
      <c r="V2090" t="str">
        <f t="shared" si="229"/>
        <v>0-5</v>
      </c>
      <c r="W2090" t="str">
        <f t="shared" si="230"/>
        <v>Slow</v>
      </c>
    </row>
    <row r="2091" spans="1:23" x14ac:dyDescent="0.3">
      <c r="A2091">
        <v>602090</v>
      </c>
      <c r="B2091">
        <v>80290</v>
      </c>
      <c r="C2091">
        <v>18</v>
      </c>
      <c r="D2091" t="s">
        <v>7</v>
      </c>
      <c r="E2091" t="s">
        <v>11</v>
      </c>
      <c r="F2091" t="s">
        <v>32</v>
      </c>
      <c r="G2091" t="s">
        <v>23</v>
      </c>
      <c r="H2091" s="1">
        <v>45138</v>
      </c>
      <c r="I2091" t="s">
        <v>34</v>
      </c>
      <c r="J2091">
        <v>43</v>
      </c>
      <c r="K2091">
        <v>8</v>
      </c>
      <c r="L2091">
        <v>536.41</v>
      </c>
      <c r="M2091">
        <v>115.98</v>
      </c>
      <c r="N2091" t="s">
        <v>50</v>
      </c>
      <c r="O2091">
        <v>2</v>
      </c>
      <c r="P2091" t="str" cm="1">
        <f t="array" ref="P2091">_xlfn.IFS(C2091&lt;25,"18-24", C2091&lt;=35,"25-35", C2091&lt;=50,"36-50",TRUE,"50+")</f>
        <v>18-24</v>
      </c>
      <c r="Q2091" t="str">
        <f t="shared" si="224"/>
        <v>new</v>
      </c>
      <c r="R2091" t="str">
        <f t="shared" si="225"/>
        <v>high value</v>
      </c>
      <c r="S2091" t="str">
        <f t="shared" si="226"/>
        <v>Low</v>
      </c>
      <c r="T2091" t="str">
        <f t="shared" si="227"/>
        <v>Jul</v>
      </c>
      <c r="U2091">
        <f t="shared" si="228"/>
        <v>2023</v>
      </c>
      <c r="V2091" t="str">
        <f t="shared" si="229"/>
        <v>5-10</v>
      </c>
      <c r="W2091" t="str">
        <f t="shared" si="230"/>
        <v>Medium</v>
      </c>
    </row>
    <row r="2092" spans="1:23" x14ac:dyDescent="0.3">
      <c r="A2092">
        <v>602091</v>
      </c>
      <c r="B2092">
        <v>77928</v>
      </c>
      <c r="C2092">
        <v>38</v>
      </c>
      <c r="D2092" t="s">
        <v>7</v>
      </c>
      <c r="E2092" t="s">
        <v>8</v>
      </c>
      <c r="F2092" t="s">
        <v>19</v>
      </c>
      <c r="G2092" t="s">
        <v>23</v>
      </c>
      <c r="H2092" s="1">
        <v>44894</v>
      </c>
      <c r="I2092" t="s">
        <v>33</v>
      </c>
      <c r="J2092">
        <v>56</v>
      </c>
      <c r="K2092">
        <v>12.9</v>
      </c>
      <c r="L2092">
        <v>1155.4100000000001</v>
      </c>
      <c r="M2092">
        <v>69.59</v>
      </c>
      <c r="N2092" t="s">
        <v>49</v>
      </c>
      <c r="O2092">
        <v>3</v>
      </c>
      <c r="P2092" t="str" cm="1">
        <f t="array" ref="P2092">_xlfn.IFS(C2092&lt;25,"18-24", C2092&lt;=35,"25-35", C2092&lt;=50,"36-50",TRUE,"50+")</f>
        <v>36-50</v>
      </c>
      <c r="Q2092" t="str">
        <f t="shared" si="224"/>
        <v>new</v>
      </c>
      <c r="R2092" t="str">
        <f t="shared" si="225"/>
        <v>high value</v>
      </c>
      <c r="S2092" t="str">
        <f t="shared" si="226"/>
        <v>medium</v>
      </c>
      <c r="T2092" t="str">
        <f t="shared" si="227"/>
        <v>Nov</v>
      </c>
      <c r="U2092">
        <f t="shared" si="228"/>
        <v>2022</v>
      </c>
      <c r="V2092" t="str">
        <f t="shared" si="229"/>
        <v>10-15</v>
      </c>
      <c r="W2092" t="str">
        <f t="shared" si="230"/>
        <v>Slow</v>
      </c>
    </row>
    <row r="2093" spans="1:23" x14ac:dyDescent="0.3">
      <c r="A2093">
        <v>602092</v>
      </c>
      <c r="B2093">
        <v>42473</v>
      </c>
      <c r="C2093">
        <v>21</v>
      </c>
      <c r="D2093" t="s">
        <v>7</v>
      </c>
      <c r="E2093" t="s">
        <v>5</v>
      </c>
      <c r="F2093" t="s">
        <v>18</v>
      </c>
      <c r="G2093" t="s">
        <v>31</v>
      </c>
      <c r="H2093" s="1">
        <v>45223</v>
      </c>
      <c r="I2093" t="s">
        <v>33</v>
      </c>
      <c r="J2093">
        <v>74</v>
      </c>
      <c r="K2093">
        <v>3.6</v>
      </c>
      <c r="L2093">
        <v>1400.24</v>
      </c>
      <c r="M2093">
        <v>20.28</v>
      </c>
      <c r="N2093" t="s">
        <v>47</v>
      </c>
      <c r="O2093">
        <v>2</v>
      </c>
      <c r="P2093" t="str" cm="1">
        <f t="array" ref="P2093">_xlfn.IFS(C2093&lt;25,"18-24", C2093&lt;=35,"25-35", C2093&lt;=50,"36-50",TRUE,"50+")</f>
        <v>18-24</v>
      </c>
      <c r="Q2093" t="str">
        <f t="shared" si="224"/>
        <v>new</v>
      </c>
      <c r="R2093" t="str">
        <f t="shared" si="225"/>
        <v>high value</v>
      </c>
      <c r="S2093" t="str">
        <f t="shared" si="226"/>
        <v>Low</v>
      </c>
      <c r="T2093" t="str">
        <f t="shared" si="227"/>
        <v>Oct</v>
      </c>
      <c r="U2093">
        <f t="shared" si="228"/>
        <v>2023</v>
      </c>
      <c r="V2093" t="str">
        <f t="shared" si="229"/>
        <v>0-5</v>
      </c>
      <c r="W2093" t="str">
        <f t="shared" si="230"/>
        <v>Slow</v>
      </c>
    </row>
    <row r="2094" spans="1:23" x14ac:dyDescent="0.3">
      <c r="A2094">
        <v>602093</v>
      </c>
      <c r="B2094">
        <v>51207</v>
      </c>
      <c r="C2094">
        <v>40</v>
      </c>
      <c r="D2094" t="s">
        <v>7</v>
      </c>
      <c r="E2094" t="s">
        <v>11</v>
      </c>
      <c r="F2094" t="s">
        <v>30</v>
      </c>
      <c r="G2094" t="s">
        <v>29</v>
      </c>
      <c r="H2094" s="1">
        <v>44603</v>
      </c>
      <c r="I2094" t="s">
        <v>34</v>
      </c>
      <c r="J2094">
        <v>43</v>
      </c>
      <c r="K2094">
        <v>7.3</v>
      </c>
      <c r="L2094">
        <v>576.70000000000005</v>
      </c>
      <c r="M2094">
        <v>52.93</v>
      </c>
      <c r="N2094" t="s">
        <v>47</v>
      </c>
      <c r="O2094">
        <v>5</v>
      </c>
      <c r="P2094" t="str" cm="1">
        <f t="array" ref="P2094">_xlfn.IFS(C2094&lt;25,"18-24", C2094&lt;=35,"25-35", C2094&lt;=50,"36-50",TRUE,"50+")</f>
        <v>36-50</v>
      </c>
      <c r="Q2094" t="str">
        <f t="shared" si="224"/>
        <v>repeat</v>
      </c>
      <c r="R2094" t="str">
        <f t="shared" si="225"/>
        <v>high value</v>
      </c>
      <c r="S2094" t="str">
        <f t="shared" si="226"/>
        <v>High</v>
      </c>
      <c r="T2094" t="str">
        <f t="shared" si="227"/>
        <v>Feb</v>
      </c>
      <c r="U2094">
        <f t="shared" si="228"/>
        <v>2022</v>
      </c>
      <c r="V2094" t="str">
        <f t="shared" si="229"/>
        <v>5-10</v>
      </c>
      <c r="W2094" t="str">
        <f t="shared" si="230"/>
        <v>Medium</v>
      </c>
    </row>
    <row r="2095" spans="1:23" x14ac:dyDescent="0.3">
      <c r="A2095">
        <v>602094</v>
      </c>
      <c r="B2095">
        <v>82486</v>
      </c>
      <c r="C2095">
        <v>59</v>
      </c>
      <c r="D2095" t="s">
        <v>7</v>
      </c>
      <c r="E2095" t="s">
        <v>15</v>
      </c>
      <c r="F2095" t="s">
        <v>30</v>
      </c>
      <c r="G2095" t="s">
        <v>23</v>
      </c>
      <c r="H2095" s="1">
        <v>44627</v>
      </c>
      <c r="I2095" t="s">
        <v>34</v>
      </c>
      <c r="J2095">
        <v>44</v>
      </c>
      <c r="K2095">
        <v>2.9</v>
      </c>
      <c r="L2095">
        <v>849.13</v>
      </c>
      <c r="M2095">
        <v>78.180000000000007</v>
      </c>
      <c r="N2095" t="s">
        <v>48</v>
      </c>
      <c r="O2095">
        <v>3</v>
      </c>
      <c r="P2095" t="str" cm="1">
        <f t="array" ref="P2095">_xlfn.IFS(C2095&lt;25,"18-24", C2095&lt;=35,"25-35", C2095&lt;=50,"36-50",TRUE,"50+")</f>
        <v>50+</v>
      </c>
      <c r="Q2095" t="str">
        <f t="shared" si="224"/>
        <v>new</v>
      </c>
      <c r="R2095" t="str">
        <f t="shared" si="225"/>
        <v>high value</v>
      </c>
      <c r="S2095" t="str">
        <f t="shared" si="226"/>
        <v>medium</v>
      </c>
      <c r="T2095" t="str">
        <f t="shared" si="227"/>
        <v>Mar</v>
      </c>
      <c r="U2095">
        <f t="shared" si="228"/>
        <v>2022</v>
      </c>
      <c r="V2095" t="str">
        <f t="shared" si="229"/>
        <v>0-5</v>
      </c>
      <c r="W2095" t="str">
        <f t="shared" si="230"/>
        <v>Medium</v>
      </c>
    </row>
    <row r="2096" spans="1:23" x14ac:dyDescent="0.3">
      <c r="A2096">
        <v>602095</v>
      </c>
      <c r="B2096">
        <v>46095</v>
      </c>
      <c r="C2096">
        <v>34</v>
      </c>
      <c r="D2096" t="s">
        <v>4</v>
      </c>
      <c r="E2096" t="s">
        <v>11</v>
      </c>
      <c r="F2096" t="s">
        <v>26</v>
      </c>
      <c r="G2096" t="s">
        <v>27</v>
      </c>
      <c r="H2096" s="1">
        <v>45049</v>
      </c>
      <c r="I2096" t="s">
        <v>33</v>
      </c>
      <c r="J2096">
        <v>79</v>
      </c>
      <c r="K2096">
        <v>9.6</v>
      </c>
      <c r="L2096">
        <v>621.29999999999995</v>
      </c>
      <c r="M2096">
        <v>46.19</v>
      </c>
      <c r="N2096" t="s">
        <v>50</v>
      </c>
      <c r="O2096">
        <v>2</v>
      </c>
      <c r="P2096" t="str" cm="1">
        <f t="array" ref="P2096">_xlfn.IFS(C2096&lt;25,"18-24", C2096&lt;=35,"25-35", C2096&lt;=50,"36-50",TRUE,"50+")</f>
        <v>25-35</v>
      </c>
      <c r="Q2096" t="str">
        <f t="shared" si="224"/>
        <v>new</v>
      </c>
      <c r="R2096" t="str">
        <f t="shared" si="225"/>
        <v>high value</v>
      </c>
      <c r="S2096" t="str">
        <f t="shared" si="226"/>
        <v>Low</v>
      </c>
      <c r="T2096" t="str">
        <f t="shared" si="227"/>
        <v>May</v>
      </c>
      <c r="U2096">
        <f t="shared" si="228"/>
        <v>2023</v>
      </c>
      <c r="V2096" t="str">
        <f t="shared" si="229"/>
        <v>5-10</v>
      </c>
      <c r="W2096" t="str">
        <f t="shared" si="230"/>
        <v>Slow</v>
      </c>
    </row>
    <row r="2097" spans="1:23" x14ac:dyDescent="0.3">
      <c r="A2097">
        <v>602096</v>
      </c>
      <c r="B2097">
        <v>32352</v>
      </c>
      <c r="C2097">
        <v>23</v>
      </c>
      <c r="D2097" t="s">
        <v>4</v>
      </c>
      <c r="E2097" t="s">
        <v>15</v>
      </c>
      <c r="F2097" t="s">
        <v>32</v>
      </c>
      <c r="G2097" t="s">
        <v>21</v>
      </c>
      <c r="H2097" s="1">
        <v>44839</v>
      </c>
      <c r="I2097" t="s">
        <v>33</v>
      </c>
      <c r="J2097">
        <v>63</v>
      </c>
      <c r="K2097">
        <v>10</v>
      </c>
      <c r="L2097">
        <v>510.27</v>
      </c>
      <c r="M2097">
        <v>92.48</v>
      </c>
      <c r="N2097" t="s">
        <v>48</v>
      </c>
      <c r="O2097">
        <v>1</v>
      </c>
      <c r="P2097" t="str" cm="1">
        <f t="array" ref="P2097">_xlfn.IFS(C2097&lt;25,"18-24", C2097&lt;=35,"25-35", C2097&lt;=50,"36-50",TRUE,"50+")</f>
        <v>18-24</v>
      </c>
      <c r="Q2097" t="str">
        <f t="shared" si="224"/>
        <v>new</v>
      </c>
      <c r="R2097" t="str">
        <f t="shared" si="225"/>
        <v>high value</v>
      </c>
      <c r="S2097" t="str">
        <f t="shared" si="226"/>
        <v>Low</v>
      </c>
      <c r="T2097" t="str">
        <f t="shared" si="227"/>
        <v>Oct</v>
      </c>
      <c r="U2097">
        <f t="shared" si="228"/>
        <v>2022</v>
      </c>
      <c r="V2097" t="str">
        <f t="shared" si="229"/>
        <v>5-10</v>
      </c>
      <c r="W2097" t="str">
        <f t="shared" si="230"/>
        <v>Slow</v>
      </c>
    </row>
    <row r="2098" spans="1:23" x14ac:dyDescent="0.3">
      <c r="A2098">
        <v>602097</v>
      </c>
      <c r="B2098">
        <v>42723</v>
      </c>
      <c r="C2098">
        <v>38</v>
      </c>
      <c r="D2098" t="s">
        <v>4</v>
      </c>
      <c r="E2098" t="s">
        <v>11</v>
      </c>
      <c r="F2098" t="s">
        <v>26</v>
      </c>
      <c r="G2098" t="s">
        <v>21</v>
      </c>
      <c r="H2098" s="1">
        <v>44682</v>
      </c>
      <c r="I2098" t="s">
        <v>33</v>
      </c>
      <c r="J2098">
        <v>29</v>
      </c>
      <c r="K2098">
        <v>8.3000000000000007</v>
      </c>
      <c r="L2098">
        <v>935.36</v>
      </c>
      <c r="M2098">
        <v>67.25</v>
      </c>
      <c r="N2098" t="s">
        <v>47</v>
      </c>
      <c r="O2098">
        <v>1</v>
      </c>
      <c r="P2098" t="str" cm="1">
        <f t="array" ref="P2098">_xlfn.IFS(C2098&lt;25,"18-24", C2098&lt;=35,"25-35", C2098&lt;=50,"36-50",TRUE,"50+")</f>
        <v>36-50</v>
      </c>
      <c r="Q2098" t="str">
        <f t="shared" si="224"/>
        <v>new</v>
      </c>
      <c r="R2098" t="str">
        <f t="shared" si="225"/>
        <v>high value</v>
      </c>
      <c r="S2098" t="str">
        <f t="shared" si="226"/>
        <v>Low</v>
      </c>
      <c r="T2098" t="str">
        <f t="shared" si="227"/>
        <v>May</v>
      </c>
      <c r="U2098">
        <f t="shared" si="228"/>
        <v>2022</v>
      </c>
      <c r="V2098" t="str">
        <f t="shared" si="229"/>
        <v>5-10</v>
      </c>
      <c r="W2098" t="str">
        <f t="shared" si="230"/>
        <v>Fast</v>
      </c>
    </row>
    <row r="2099" spans="1:23" x14ac:dyDescent="0.3">
      <c r="A2099">
        <v>602098</v>
      </c>
      <c r="B2099">
        <v>54166</v>
      </c>
      <c r="C2099">
        <v>40</v>
      </c>
      <c r="D2099" t="s">
        <v>7</v>
      </c>
      <c r="E2099" t="s">
        <v>13</v>
      </c>
      <c r="F2099" t="s">
        <v>30</v>
      </c>
      <c r="G2099" t="s">
        <v>25</v>
      </c>
      <c r="H2099" s="1">
        <v>45168</v>
      </c>
      <c r="I2099" t="s">
        <v>34</v>
      </c>
      <c r="J2099">
        <v>43</v>
      </c>
      <c r="K2099">
        <v>4</v>
      </c>
      <c r="L2099">
        <v>959.59</v>
      </c>
      <c r="M2099">
        <v>38.840000000000003</v>
      </c>
      <c r="N2099" t="s">
        <v>50</v>
      </c>
      <c r="O2099">
        <v>3</v>
      </c>
      <c r="P2099" t="str" cm="1">
        <f t="array" ref="P2099">_xlfn.IFS(C2099&lt;25,"18-24", C2099&lt;=35,"25-35", C2099&lt;=50,"36-50",TRUE,"50+")</f>
        <v>36-50</v>
      </c>
      <c r="Q2099" t="str">
        <f t="shared" si="224"/>
        <v>new</v>
      </c>
      <c r="R2099" t="str">
        <f t="shared" si="225"/>
        <v>high value</v>
      </c>
      <c r="S2099" t="str">
        <f t="shared" si="226"/>
        <v>medium</v>
      </c>
      <c r="T2099" t="str">
        <f t="shared" si="227"/>
        <v>Aug</v>
      </c>
      <c r="U2099">
        <f t="shared" si="228"/>
        <v>2023</v>
      </c>
      <c r="V2099" t="str">
        <f t="shared" si="229"/>
        <v>0-5</v>
      </c>
      <c r="W2099" t="str">
        <f t="shared" si="230"/>
        <v>Medium</v>
      </c>
    </row>
    <row r="2100" spans="1:23" x14ac:dyDescent="0.3">
      <c r="A2100">
        <v>602099</v>
      </c>
      <c r="B2100">
        <v>37935</v>
      </c>
      <c r="C2100">
        <v>64</v>
      </c>
      <c r="D2100" t="s">
        <v>4</v>
      </c>
      <c r="E2100" t="s">
        <v>8</v>
      </c>
      <c r="F2100" t="s">
        <v>18</v>
      </c>
      <c r="G2100" t="s">
        <v>23</v>
      </c>
      <c r="H2100" s="1">
        <v>45421</v>
      </c>
      <c r="I2100" t="s">
        <v>33</v>
      </c>
      <c r="J2100">
        <v>22</v>
      </c>
      <c r="K2100">
        <v>4.7</v>
      </c>
      <c r="L2100">
        <v>1041.2</v>
      </c>
      <c r="M2100">
        <v>40.549999999999997</v>
      </c>
      <c r="N2100" t="s">
        <v>50</v>
      </c>
      <c r="O2100">
        <v>3</v>
      </c>
      <c r="P2100" t="str" cm="1">
        <f t="array" ref="P2100">_xlfn.IFS(C2100&lt;25,"18-24", C2100&lt;=35,"25-35", C2100&lt;=50,"36-50",TRUE,"50+")</f>
        <v>50+</v>
      </c>
      <c r="Q2100" t="str">
        <f t="shared" si="224"/>
        <v>repeat</v>
      </c>
      <c r="R2100" t="str">
        <f t="shared" si="225"/>
        <v>high value</v>
      </c>
      <c r="S2100" t="str">
        <f t="shared" si="226"/>
        <v>medium</v>
      </c>
      <c r="T2100" t="str">
        <f t="shared" si="227"/>
        <v>May</v>
      </c>
      <c r="U2100">
        <f t="shared" si="228"/>
        <v>2024</v>
      </c>
      <c r="V2100" t="str">
        <f t="shared" si="229"/>
        <v>0-5</v>
      </c>
      <c r="W2100" t="str">
        <f t="shared" si="230"/>
        <v>Fast</v>
      </c>
    </row>
    <row r="2101" spans="1:23" x14ac:dyDescent="0.3">
      <c r="A2101">
        <v>602100</v>
      </c>
      <c r="B2101">
        <v>86339</v>
      </c>
      <c r="C2101">
        <v>56</v>
      </c>
      <c r="D2101" t="s">
        <v>7</v>
      </c>
      <c r="E2101" t="s">
        <v>13</v>
      </c>
      <c r="F2101" t="s">
        <v>19</v>
      </c>
      <c r="G2101" t="s">
        <v>31</v>
      </c>
      <c r="H2101" s="1">
        <v>45624</v>
      </c>
      <c r="I2101" t="s">
        <v>33</v>
      </c>
      <c r="J2101">
        <v>65</v>
      </c>
      <c r="K2101">
        <v>7.7</v>
      </c>
      <c r="L2101">
        <v>1339.19</v>
      </c>
      <c r="M2101">
        <v>98.75</v>
      </c>
      <c r="N2101" t="s">
        <v>48</v>
      </c>
      <c r="O2101">
        <v>1</v>
      </c>
      <c r="P2101" t="str" cm="1">
        <f t="array" ref="P2101">_xlfn.IFS(C2101&lt;25,"18-24", C2101&lt;=35,"25-35", C2101&lt;=50,"36-50",TRUE,"50+")</f>
        <v>50+</v>
      </c>
      <c r="Q2101" t="str">
        <f t="shared" si="224"/>
        <v>new</v>
      </c>
      <c r="R2101" t="str">
        <f t="shared" si="225"/>
        <v>high value</v>
      </c>
      <c r="S2101" t="str">
        <f t="shared" si="226"/>
        <v>Low</v>
      </c>
      <c r="T2101" t="str">
        <f t="shared" si="227"/>
        <v>Nov</v>
      </c>
      <c r="U2101">
        <f t="shared" si="228"/>
        <v>2024</v>
      </c>
      <c r="V2101" t="str">
        <f t="shared" si="229"/>
        <v>5-10</v>
      </c>
      <c r="W2101" t="str">
        <f t="shared" si="230"/>
        <v>Slow</v>
      </c>
    </row>
    <row r="2102" spans="1:23" x14ac:dyDescent="0.3">
      <c r="A2102">
        <v>602101</v>
      </c>
      <c r="B2102">
        <v>90671</v>
      </c>
      <c r="C2102">
        <v>63</v>
      </c>
      <c r="D2102" t="s">
        <v>4</v>
      </c>
      <c r="E2102" t="s">
        <v>11</v>
      </c>
      <c r="F2102" t="s">
        <v>26</v>
      </c>
      <c r="G2102" t="s">
        <v>29</v>
      </c>
      <c r="H2102" s="1">
        <v>44745</v>
      </c>
      <c r="I2102" t="s">
        <v>33</v>
      </c>
      <c r="J2102">
        <v>86</v>
      </c>
      <c r="K2102">
        <v>13.9</v>
      </c>
      <c r="L2102">
        <v>182.42</v>
      </c>
      <c r="M2102">
        <v>80.180000000000007</v>
      </c>
      <c r="N2102" t="s">
        <v>48</v>
      </c>
      <c r="O2102">
        <v>1</v>
      </c>
      <c r="P2102" t="str" cm="1">
        <f t="array" ref="P2102">_xlfn.IFS(C2102&lt;25,"18-24", C2102&lt;=35,"25-35", C2102&lt;=50,"36-50",TRUE,"50+")</f>
        <v>50+</v>
      </c>
      <c r="Q2102" t="str">
        <f t="shared" si="224"/>
        <v>new</v>
      </c>
      <c r="R2102" t="str">
        <f t="shared" si="225"/>
        <v>low</v>
      </c>
      <c r="S2102" t="str">
        <f t="shared" si="226"/>
        <v>Low</v>
      </c>
      <c r="T2102" t="str">
        <f t="shared" si="227"/>
        <v>Jul</v>
      </c>
      <c r="U2102">
        <f t="shared" si="228"/>
        <v>2022</v>
      </c>
      <c r="V2102" t="str">
        <f t="shared" si="229"/>
        <v>10-15</v>
      </c>
      <c r="W2102" t="str">
        <f t="shared" si="230"/>
        <v>Slow</v>
      </c>
    </row>
    <row r="2103" spans="1:23" x14ac:dyDescent="0.3">
      <c r="A2103">
        <v>602102</v>
      </c>
      <c r="B2103">
        <v>42458</v>
      </c>
      <c r="C2103">
        <v>55</v>
      </c>
      <c r="D2103" t="s">
        <v>7</v>
      </c>
      <c r="E2103" t="s">
        <v>8</v>
      </c>
      <c r="F2103" t="s">
        <v>28</v>
      </c>
      <c r="G2103" t="s">
        <v>21</v>
      </c>
      <c r="H2103" s="1">
        <v>44920</v>
      </c>
      <c r="I2103" t="s">
        <v>34</v>
      </c>
      <c r="J2103">
        <v>47</v>
      </c>
      <c r="K2103">
        <v>8.5</v>
      </c>
      <c r="L2103">
        <v>1477.2</v>
      </c>
      <c r="M2103">
        <v>77.900000000000006</v>
      </c>
      <c r="N2103" t="s">
        <v>47</v>
      </c>
      <c r="O2103">
        <v>2</v>
      </c>
      <c r="P2103" t="str" cm="1">
        <f t="array" ref="P2103">_xlfn.IFS(C2103&lt;25,"18-24", C2103&lt;=35,"25-35", C2103&lt;=50,"36-50",TRUE,"50+")</f>
        <v>50+</v>
      </c>
      <c r="Q2103" t="str">
        <f t="shared" si="224"/>
        <v>new</v>
      </c>
      <c r="R2103" t="str">
        <f t="shared" si="225"/>
        <v>high value</v>
      </c>
      <c r="S2103" t="str">
        <f t="shared" si="226"/>
        <v>Low</v>
      </c>
      <c r="T2103" t="str">
        <f t="shared" si="227"/>
        <v>Dec</v>
      </c>
      <c r="U2103">
        <f t="shared" si="228"/>
        <v>2022</v>
      </c>
      <c r="V2103" t="str">
        <f t="shared" si="229"/>
        <v>5-10</v>
      </c>
      <c r="W2103" t="str">
        <f t="shared" si="230"/>
        <v>Slow</v>
      </c>
    </row>
    <row r="2104" spans="1:23" x14ac:dyDescent="0.3">
      <c r="A2104">
        <v>602103</v>
      </c>
      <c r="B2104">
        <v>27119</v>
      </c>
      <c r="C2104">
        <v>19</v>
      </c>
      <c r="D2104" t="s">
        <v>4</v>
      </c>
      <c r="E2104" t="s">
        <v>8</v>
      </c>
      <c r="F2104" t="s">
        <v>26</v>
      </c>
      <c r="G2104" t="s">
        <v>31</v>
      </c>
      <c r="H2104" s="1">
        <v>44992</v>
      </c>
      <c r="I2104" t="s">
        <v>33</v>
      </c>
      <c r="J2104">
        <v>74</v>
      </c>
      <c r="K2104">
        <v>1.7</v>
      </c>
      <c r="L2104">
        <v>537.42999999999995</v>
      </c>
      <c r="M2104">
        <v>111.31</v>
      </c>
      <c r="N2104" t="s">
        <v>49</v>
      </c>
      <c r="O2104">
        <v>5</v>
      </c>
      <c r="P2104" t="str" cm="1">
        <f t="array" ref="P2104">_xlfn.IFS(C2104&lt;25,"18-24", C2104&lt;=35,"25-35", C2104&lt;=50,"36-50",TRUE,"50+")</f>
        <v>18-24</v>
      </c>
      <c r="Q2104" t="str">
        <f t="shared" si="224"/>
        <v>new</v>
      </c>
      <c r="R2104" t="str">
        <f t="shared" si="225"/>
        <v>high value</v>
      </c>
      <c r="S2104" t="str">
        <f t="shared" si="226"/>
        <v>High</v>
      </c>
      <c r="T2104" t="str">
        <f t="shared" si="227"/>
        <v>Mar</v>
      </c>
      <c r="U2104">
        <f t="shared" si="228"/>
        <v>2023</v>
      </c>
      <c r="V2104" t="str">
        <f t="shared" si="229"/>
        <v>0-5</v>
      </c>
      <c r="W2104" t="str">
        <f t="shared" si="230"/>
        <v>Slow</v>
      </c>
    </row>
    <row r="2105" spans="1:23" x14ac:dyDescent="0.3">
      <c r="A2105">
        <v>602104</v>
      </c>
      <c r="B2105">
        <v>35071</v>
      </c>
      <c r="C2105">
        <v>20</v>
      </c>
      <c r="D2105" t="s">
        <v>7</v>
      </c>
      <c r="E2105" t="s">
        <v>13</v>
      </c>
      <c r="F2105" t="s">
        <v>30</v>
      </c>
      <c r="G2105" t="s">
        <v>21</v>
      </c>
      <c r="H2105" s="1">
        <v>45152</v>
      </c>
      <c r="I2105" t="s">
        <v>34</v>
      </c>
      <c r="J2105">
        <v>34</v>
      </c>
      <c r="K2105">
        <v>7.1</v>
      </c>
      <c r="L2105">
        <v>880.11</v>
      </c>
      <c r="M2105">
        <v>26.56</v>
      </c>
      <c r="N2105" t="s">
        <v>48</v>
      </c>
      <c r="O2105">
        <v>2</v>
      </c>
      <c r="P2105" t="str" cm="1">
        <f t="array" ref="P2105">_xlfn.IFS(C2105&lt;25,"18-24", C2105&lt;=35,"25-35", C2105&lt;=50,"36-50",TRUE,"50+")</f>
        <v>18-24</v>
      </c>
      <c r="Q2105" t="str">
        <f t="shared" si="224"/>
        <v>new</v>
      </c>
      <c r="R2105" t="str">
        <f t="shared" si="225"/>
        <v>high value</v>
      </c>
      <c r="S2105" t="str">
        <f t="shared" si="226"/>
        <v>Low</v>
      </c>
      <c r="T2105" t="str">
        <f t="shared" si="227"/>
        <v>Aug</v>
      </c>
      <c r="U2105">
        <f t="shared" si="228"/>
        <v>2023</v>
      </c>
      <c r="V2105" t="str">
        <f t="shared" si="229"/>
        <v>5-10</v>
      </c>
      <c r="W2105" t="str">
        <f t="shared" si="230"/>
        <v>Medium</v>
      </c>
    </row>
    <row r="2106" spans="1:23" x14ac:dyDescent="0.3">
      <c r="A2106">
        <v>602105</v>
      </c>
      <c r="B2106">
        <v>91300</v>
      </c>
      <c r="C2106">
        <v>44</v>
      </c>
      <c r="D2106" t="s">
        <v>4</v>
      </c>
      <c r="E2106" t="s">
        <v>15</v>
      </c>
      <c r="F2106" t="s">
        <v>24</v>
      </c>
      <c r="G2106" t="s">
        <v>27</v>
      </c>
      <c r="H2106" s="1">
        <v>44718</v>
      </c>
      <c r="I2106" t="s">
        <v>34</v>
      </c>
      <c r="J2106">
        <v>83</v>
      </c>
      <c r="K2106">
        <v>9.1999999999999993</v>
      </c>
      <c r="L2106">
        <v>200.27</v>
      </c>
      <c r="M2106">
        <v>76.06</v>
      </c>
      <c r="N2106" t="s">
        <v>47</v>
      </c>
      <c r="O2106">
        <v>1</v>
      </c>
      <c r="P2106" t="str" cm="1">
        <f t="array" ref="P2106">_xlfn.IFS(C2106&lt;25,"18-24", C2106&lt;=35,"25-35", C2106&lt;=50,"36-50",TRUE,"50+")</f>
        <v>36-50</v>
      </c>
      <c r="Q2106" t="str">
        <f t="shared" si="224"/>
        <v>new</v>
      </c>
      <c r="R2106" t="str">
        <f t="shared" si="225"/>
        <v>low</v>
      </c>
      <c r="S2106" t="str">
        <f t="shared" si="226"/>
        <v>Low</v>
      </c>
      <c r="T2106" t="str">
        <f t="shared" si="227"/>
        <v>Jun</v>
      </c>
      <c r="U2106">
        <f t="shared" si="228"/>
        <v>2022</v>
      </c>
      <c r="V2106" t="str">
        <f t="shared" si="229"/>
        <v>5-10</v>
      </c>
      <c r="W2106" t="str">
        <f t="shared" si="230"/>
        <v>Slow</v>
      </c>
    </row>
    <row r="2107" spans="1:23" x14ac:dyDescent="0.3">
      <c r="A2107">
        <v>602106</v>
      </c>
      <c r="B2107">
        <v>84476</v>
      </c>
      <c r="C2107">
        <v>53</v>
      </c>
      <c r="D2107" t="s">
        <v>4</v>
      </c>
      <c r="E2107" t="s">
        <v>5</v>
      </c>
      <c r="F2107" t="s">
        <v>30</v>
      </c>
      <c r="G2107" t="s">
        <v>31</v>
      </c>
      <c r="H2107" s="1">
        <v>45033</v>
      </c>
      <c r="I2107" t="s">
        <v>34</v>
      </c>
      <c r="J2107">
        <v>85</v>
      </c>
      <c r="K2107">
        <v>6.1</v>
      </c>
      <c r="L2107">
        <v>885.22</v>
      </c>
      <c r="M2107">
        <v>108.4</v>
      </c>
      <c r="N2107" t="s">
        <v>50</v>
      </c>
      <c r="O2107">
        <v>4</v>
      </c>
      <c r="P2107" t="str" cm="1">
        <f t="array" ref="P2107">_xlfn.IFS(C2107&lt;25,"18-24", C2107&lt;=35,"25-35", C2107&lt;=50,"36-50",TRUE,"50+")</f>
        <v>50+</v>
      </c>
      <c r="Q2107" t="str">
        <f t="shared" si="224"/>
        <v>new</v>
      </c>
      <c r="R2107" t="str">
        <f t="shared" si="225"/>
        <v>high value</v>
      </c>
      <c r="S2107" t="str">
        <f t="shared" si="226"/>
        <v>medium</v>
      </c>
      <c r="T2107" t="str">
        <f t="shared" si="227"/>
        <v>Apr</v>
      </c>
      <c r="U2107">
        <f t="shared" si="228"/>
        <v>2023</v>
      </c>
      <c r="V2107" t="str">
        <f t="shared" si="229"/>
        <v>5-10</v>
      </c>
      <c r="W2107" t="str">
        <f t="shared" si="230"/>
        <v>Slow</v>
      </c>
    </row>
    <row r="2108" spans="1:23" x14ac:dyDescent="0.3">
      <c r="A2108">
        <v>602107</v>
      </c>
      <c r="B2108">
        <v>87705</v>
      </c>
      <c r="C2108">
        <v>35</v>
      </c>
      <c r="D2108" t="s">
        <v>7</v>
      </c>
      <c r="E2108" t="s">
        <v>16</v>
      </c>
      <c r="F2108" t="s">
        <v>18</v>
      </c>
      <c r="G2108" t="s">
        <v>25</v>
      </c>
      <c r="H2108" s="1">
        <v>44672</v>
      </c>
      <c r="I2108" t="s">
        <v>34</v>
      </c>
      <c r="J2108">
        <v>34</v>
      </c>
      <c r="K2108">
        <v>1.8</v>
      </c>
      <c r="L2108">
        <v>1017.03</v>
      </c>
      <c r="M2108">
        <v>82.4</v>
      </c>
      <c r="N2108" t="s">
        <v>48</v>
      </c>
      <c r="O2108">
        <v>4</v>
      </c>
      <c r="P2108" t="str" cm="1">
        <f t="array" ref="P2108">_xlfn.IFS(C2108&lt;25,"18-24", C2108&lt;=35,"25-35", C2108&lt;=50,"36-50",TRUE,"50+")</f>
        <v>25-35</v>
      </c>
      <c r="Q2108" t="str">
        <f t="shared" si="224"/>
        <v>repeat</v>
      </c>
      <c r="R2108" t="str">
        <f t="shared" si="225"/>
        <v>high value</v>
      </c>
      <c r="S2108" t="str">
        <f t="shared" si="226"/>
        <v>medium</v>
      </c>
      <c r="T2108" t="str">
        <f t="shared" si="227"/>
        <v>Apr</v>
      </c>
      <c r="U2108">
        <f t="shared" si="228"/>
        <v>2022</v>
      </c>
      <c r="V2108" t="str">
        <f t="shared" si="229"/>
        <v>0-5</v>
      </c>
      <c r="W2108" t="str">
        <f t="shared" si="230"/>
        <v>Medium</v>
      </c>
    </row>
    <row r="2109" spans="1:23" x14ac:dyDescent="0.3">
      <c r="A2109">
        <v>602108</v>
      </c>
      <c r="B2109">
        <v>40143</v>
      </c>
      <c r="C2109">
        <v>51</v>
      </c>
      <c r="D2109" t="s">
        <v>7</v>
      </c>
      <c r="E2109" t="s">
        <v>11</v>
      </c>
      <c r="F2109" t="s">
        <v>18</v>
      </c>
      <c r="G2109" t="s">
        <v>31</v>
      </c>
      <c r="H2109" s="1">
        <v>45545</v>
      </c>
      <c r="I2109" t="s">
        <v>33</v>
      </c>
      <c r="J2109">
        <v>26</v>
      </c>
      <c r="K2109">
        <v>3.9</v>
      </c>
      <c r="L2109">
        <v>1279.21</v>
      </c>
      <c r="M2109">
        <v>113.36</v>
      </c>
      <c r="N2109" t="s">
        <v>49</v>
      </c>
      <c r="O2109">
        <v>3</v>
      </c>
      <c r="P2109" t="str" cm="1">
        <f t="array" ref="P2109">_xlfn.IFS(C2109&lt;25,"18-24", C2109&lt;=35,"25-35", C2109&lt;=50,"36-50",TRUE,"50+")</f>
        <v>50+</v>
      </c>
      <c r="Q2109" t="str">
        <f t="shared" si="224"/>
        <v>new</v>
      </c>
      <c r="R2109" t="str">
        <f t="shared" si="225"/>
        <v>high value</v>
      </c>
      <c r="S2109" t="str">
        <f t="shared" si="226"/>
        <v>medium</v>
      </c>
      <c r="T2109" t="str">
        <f t="shared" si="227"/>
        <v>Sep</v>
      </c>
      <c r="U2109">
        <f t="shared" si="228"/>
        <v>2024</v>
      </c>
      <c r="V2109" t="str">
        <f t="shared" si="229"/>
        <v>0-5</v>
      </c>
      <c r="W2109" t="str">
        <f t="shared" si="230"/>
        <v>Fast</v>
      </c>
    </row>
    <row r="2110" spans="1:23" x14ac:dyDescent="0.3">
      <c r="A2110">
        <v>602109</v>
      </c>
      <c r="B2110">
        <v>92634</v>
      </c>
      <c r="C2110">
        <v>20</v>
      </c>
      <c r="D2110" t="s">
        <v>7</v>
      </c>
      <c r="E2110" t="s">
        <v>11</v>
      </c>
      <c r="F2110" t="s">
        <v>26</v>
      </c>
      <c r="G2110" t="s">
        <v>31</v>
      </c>
      <c r="H2110" s="1">
        <v>45157</v>
      </c>
      <c r="I2110" t="s">
        <v>33</v>
      </c>
      <c r="J2110">
        <v>71</v>
      </c>
      <c r="K2110">
        <v>12.8</v>
      </c>
      <c r="L2110">
        <v>589.16</v>
      </c>
      <c r="M2110">
        <v>35.96</v>
      </c>
      <c r="N2110" t="s">
        <v>50</v>
      </c>
      <c r="O2110">
        <v>2</v>
      </c>
      <c r="P2110" t="str" cm="1">
        <f t="array" ref="P2110">_xlfn.IFS(C2110&lt;25,"18-24", C2110&lt;=35,"25-35", C2110&lt;=50,"36-50",TRUE,"50+")</f>
        <v>18-24</v>
      </c>
      <c r="Q2110" t="str">
        <f t="shared" si="224"/>
        <v>new</v>
      </c>
      <c r="R2110" t="str">
        <f t="shared" si="225"/>
        <v>high value</v>
      </c>
      <c r="S2110" t="str">
        <f t="shared" si="226"/>
        <v>Low</v>
      </c>
      <c r="T2110" t="str">
        <f t="shared" si="227"/>
        <v>Aug</v>
      </c>
      <c r="U2110">
        <f t="shared" si="228"/>
        <v>2023</v>
      </c>
      <c r="V2110" t="str">
        <f t="shared" si="229"/>
        <v>10-15</v>
      </c>
      <c r="W2110" t="str">
        <f t="shared" si="230"/>
        <v>Slow</v>
      </c>
    </row>
    <row r="2111" spans="1:23" x14ac:dyDescent="0.3">
      <c r="A2111">
        <v>602110</v>
      </c>
      <c r="B2111">
        <v>15387</v>
      </c>
      <c r="C2111">
        <v>63</v>
      </c>
      <c r="D2111" t="s">
        <v>4</v>
      </c>
      <c r="E2111" t="s">
        <v>8</v>
      </c>
      <c r="F2111" t="s">
        <v>32</v>
      </c>
      <c r="G2111" t="s">
        <v>31</v>
      </c>
      <c r="H2111" s="1">
        <v>45088</v>
      </c>
      <c r="I2111" t="s">
        <v>34</v>
      </c>
      <c r="J2111">
        <v>45</v>
      </c>
      <c r="K2111">
        <v>10</v>
      </c>
      <c r="L2111">
        <v>1126.48</v>
      </c>
      <c r="M2111">
        <v>117.46</v>
      </c>
      <c r="N2111" t="s">
        <v>48</v>
      </c>
      <c r="O2111">
        <v>1</v>
      </c>
      <c r="P2111" t="str" cm="1">
        <f t="array" ref="P2111">_xlfn.IFS(C2111&lt;25,"18-24", C2111&lt;=35,"25-35", C2111&lt;=50,"36-50",TRUE,"50+")</f>
        <v>50+</v>
      </c>
      <c r="Q2111" t="str">
        <f t="shared" si="224"/>
        <v>new</v>
      </c>
      <c r="R2111" t="str">
        <f t="shared" si="225"/>
        <v>high value</v>
      </c>
      <c r="S2111" t="str">
        <f t="shared" si="226"/>
        <v>Low</v>
      </c>
      <c r="T2111" t="str">
        <f t="shared" si="227"/>
        <v>Jun</v>
      </c>
      <c r="U2111">
        <f t="shared" si="228"/>
        <v>2023</v>
      </c>
      <c r="V2111" t="str">
        <f t="shared" si="229"/>
        <v>5-10</v>
      </c>
      <c r="W2111" t="str">
        <f t="shared" si="230"/>
        <v>Medium</v>
      </c>
    </row>
    <row r="2112" spans="1:23" x14ac:dyDescent="0.3">
      <c r="A2112">
        <v>602111</v>
      </c>
      <c r="B2112">
        <v>30943</v>
      </c>
      <c r="C2112">
        <v>51</v>
      </c>
      <c r="D2112" t="s">
        <v>7</v>
      </c>
      <c r="E2112" t="s">
        <v>16</v>
      </c>
      <c r="F2112" t="s">
        <v>26</v>
      </c>
      <c r="G2112" t="s">
        <v>31</v>
      </c>
      <c r="H2112" s="1">
        <v>45118</v>
      </c>
      <c r="I2112" t="s">
        <v>34</v>
      </c>
      <c r="J2112">
        <v>45</v>
      </c>
      <c r="K2112">
        <v>5.4</v>
      </c>
      <c r="L2112">
        <v>1241.42</v>
      </c>
      <c r="M2112">
        <v>69.89</v>
      </c>
      <c r="N2112" t="s">
        <v>49</v>
      </c>
      <c r="O2112">
        <v>4</v>
      </c>
      <c r="P2112" t="str" cm="1">
        <f t="array" ref="P2112">_xlfn.IFS(C2112&lt;25,"18-24", C2112&lt;=35,"25-35", C2112&lt;=50,"36-50",TRUE,"50+")</f>
        <v>50+</v>
      </c>
      <c r="Q2112" t="str">
        <f t="shared" si="224"/>
        <v>new</v>
      </c>
      <c r="R2112" t="str">
        <f t="shared" si="225"/>
        <v>high value</v>
      </c>
      <c r="S2112" t="str">
        <f t="shared" si="226"/>
        <v>medium</v>
      </c>
      <c r="T2112" t="str">
        <f t="shared" si="227"/>
        <v>Jul</v>
      </c>
      <c r="U2112">
        <f t="shared" si="228"/>
        <v>2023</v>
      </c>
      <c r="V2112" t="str">
        <f t="shared" si="229"/>
        <v>5-10</v>
      </c>
      <c r="W2112" t="str">
        <f t="shared" si="230"/>
        <v>Medium</v>
      </c>
    </row>
    <row r="2113" spans="1:23" x14ac:dyDescent="0.3">
      <c r="A2113">
        <v>602112</v>
      </c>
      <c r="B2113">
        <v>36844</v>
      </c>
      <c r="C2113">
        <v>38</v>
      </c>
      <c r="D2113" t="s">
        <v>7</v>
      </c>
      <c r="E2113" t="s">
        <v>16</v>
      </c>
      <c r="F2113" t="s">
        <v>32</v>
      </c>
      <c r="G2113" t="s">
        <v>29</v>
      </c>
      <c r="H2113" s="1">
        <v>44834</v>
      </c>
      <c r="I2113" t="s">
        <v>33</v>
      </c>
      <c r="J2113">
        <v>80</v>
      </c>
      <c r="K2113">
        <v>2.9</v>
      </c>
      <c r="L2113">
        <v>628.67999999999995</v>
      </c>
      <c r="M2113">
        <v>64.760000000000005</v>
      </c>
      <c r="N2113" t="s">
        <v>50</v>
      </c>
      <c r="O2113">
        <v>5</v>
      </c>
      <c r="P2113" t="str" cm="1">
        <f t="array" ref="P2113">_xlfn.IFS(C2113&lt;25,"18-24", C2113&lt;=35,"25-35", C2113&lt;=50,"36-50",TRUE,"50+")</f>
        <v>36-50</v>
      </c>
      <c r="Q2113" t="str">
        <f t="shared" si="224"/>
        <v>new</v>
      </c>
      <c r="R2113" t="str">
        <f t="shared" si="225"/>
        <v>high value</v>
      </c>
      <c r="S2113" t="str">
        <f t="shared" si="226"/>
        <v>High</v>
      </c>
      <c r="T2113" t="str">
        <f t="shared" si="227"/>
        <v>Sep</v>
      </c>
      <c r="U2113">
        <f t="shared" si="228"/>
        <v>2022</v>
      </c>
      <c r="V2113" t="str">
        <f t="shared" si="229"/>
        <v>0-5</v>
      </c>
      <c r="W2113" t="str">
        <f t="shared" si="230"/>
        <v>Slow</v>
      </c>
    </row>
    <row r="2114" spans="1:23" x14ac:dyDescent="0.3">
      <c r="A2114">
        <v>602113</v>
      </c>
      <c r="B2114">
        <v>26393</v>
      </c>
      <c r="C2114">
        <v>41</v>
      </c>
      <c r="D2114" t="s">
        <v>7</v>
      </c>
      <c r="E2114" t="s">
        <v>13</v>
      </c>
      <c r="F2114" t="s">
        <v>28</v>
      </c>
      <c r="G2114" t="s">
        <v>25</v>
      </c>
      <c r="H2114" s="1">
        <v>44918</v>
      </c>
      <c r="I2114" t="s">
        <v>33</v>
      </c>
      <c r="J2114">
        <v>58</v>
      </c>
      <c r="K2114">
        <v>3.4</v>
      </c>
      <c r="L2114">
        <v>228.49</v>
      </c>
      <c r="M2114">
        <v>28.84</v>
      </c>
      <c r="N2114" t="s">
        <v>48</v>
      </c>
      <c r="O2114">
        <v>1</v>
      </c>
      <c r="P2114" t="str" cm="1">
        <f t="array" ref="P2114">_xlfn.IFS(C2114&lt;25,"18-24", C2114&lt;=35,"25-35", C2114&lt;=50,"36-50",TRUE,"50+")</f>
        <v>36-50</v>
      </c>
      <c r="Q2114" t="str">
        <f t="shared" si="224"/>
        <v>new</v>
      </c>
      <c r="R2114" t="str">
        <f t="shared" si="225"/>
        <v>low</v>
      </c>
      <c r="S2114" t="str">
        <f t="shared" si="226"/>
        <v>Low</v>
      </c>
      <c r="T2114" t="str">
        <f t="shared" si="227"/>
        <v>Dec</v>
      </c>
      <c r="U2114">
        <f t="shared" si="228"/>
        <v>2022</v>
      </c>
      <c r="V2114" t="str">
        <f t="shared" si="229"/>
        <v>0-5</v>
      </c>
      <c r="W2114" t="str">
        <f t="shared" si="230"/>
        <v>Slow</v>
      </c>
    </row>
    <row r="2115" spans="1:23" x14ac:dyDescent="0.3">
      <c r="A2115">
        <v>602114</v>
      </c>
      <c r="B2115">
        <v>18291</v>
      </c>
      <c r="C2115">
        <v>60</v>
      </c>
      <c r="D2115" t="s">
        <v>7</v>
      </c>
      <c r="E2115" t="s">
        <v>15</v>
      </c>
      <c r="F2115" t="s">
        <v>22</v>
      </c>
      <c r="G2115" t="s">
        <v>29</v>
      </c>
      <c r="H2115" s="1">
        <v>44877</v>
      </c>
      <c r="I2115" t="s">
        <v>34</v>
      </c>
      <c r="J2115">
        <v>89</v>
      </c>
      <c r="K2115">
        <v>14.9</v>
      </c>
      <c r="L2115">
        <v>343.11</v>
      </c>
      <c r="M2115">
        <v>45.16</v>
      </c>
      <c r="N2115" t="s">
        <v>49</v>
      </c>
      <c r="O2115">
        <v>4</v>
      </c>
      <c r="P2115" t="str" cm="1">
        <f t="array" ref="P2115">_xlfn.IFS(C2115&lt;25,"18-24", C2115&lt;=35,"25-35", C2115&lt;=50,"36-50",TRUE,"50+")</f>
        <v>50+</v>
      </c>
      <c r="Q2115" t="str">
        <f t="shared" ref="Q2115:Q2178" si="231">IF(COUNTIF($B:$B,B2115)&gt;1,"repeat","new")</f>
        <v>repeat</v>
      </c>
      <c r="R2115" t="str">
        <f t="shared" ref="R2115:R2178" si="232">IF(L2115&gt;500,"high value",IF( L2115&gt;250,"medium","low"))</f>
        <v>medium</v>
      </c>
      <c r="S2115" t="str">
        <f t="shared" ref="S2115:S2178" si="233">IF(O2115&lt;=2,"Low",IF(O2115&lt;=4,"medium","High"))</f>
        <v>medium</v>
      </c>
      <c r="T2115" t="str">
        <f t="shared" ref="T2115:T2178" si="234">TEXT(H2115,"MMM")</f>
        <v>Nov</v>
      </c>
      <c r="U2115">
        <f t="shared" ref="U2115:U2178" si="235">YEAR(H2115)</f>
        <v>2022</v>
      </c>
      <c r="V2115" t="str">
        <f t="shared" ref="V2115:V2178" si="236">IF(K2115&lt;=5,"0-5",IF(K2115&lt;=10,"5-10",IF(K2115&lt;=15,"10-15","15+")))</f>
        <v>10-15</v>
      </c>
      <c r="W2115" t="str">
        <f t="shared" ref="W2115:W2178" si="237">IF(J2115&lt;=30,"Fast",IF(J2115&lt;=45,"Medium","Slow"))</f>
        <v>Slow</v>
      </c>
    </row>
    <row r="2116" spans="1:23" x14ac:dyDescent="0.3">
      <c r="A2116">
        <v>602115</v>
      </c>
      <c r="B2116">
        <v>69557</v>
      </c>
      <c r="C2116">
        <v>33</v>
      </c>
      <c r="D2116" t="s">
        <v>4</v>
      </c>
      <c r="E2116" t="s">
        <v>8</v>
      </c>
      <c r="F2116" t="s">
        <v>26</v>
      </c>
      <c r="G2116" t="s">
        <v>31</v>
      </c>
      <c r="H2116" s="1">
        <v>45218</v>
      </c>
      <c r="I2116" t="s">
        <v>33</v>
      </c>
      <c r="J2116">
        <v>45</v>
      </c>
      <c r="K2116">
        <v>5.2</v>
      </c>
      <c r="L2116">
        <v>1181.95</v>
      </c>
      <c r="M2116">
        <v>25.48</v>
      </c>
      <c r="N2116" t="s">
        <v>47</v>
      </c>
      <c r="O2116">
        <v>3</v>
      </c>
      <c r="P2116" t="str" cm="1">
        <f t="array" ref="P2116">_xlfn.IFS(C2116&lt;25,"18-24", C2116&lt;=35,"25-35", C2116&lt;=50,"36-50",TRUE,"50+")</f>
        <v>25-35</v>
      </c>
      <c r="Q2116" t="str">
        <f t="shared" si="231"/>
        <v>new</v>
      </c>
      <c r="R2116" t="str">
        <f t="shared" si="232"/>
        <v>high value</v>
      </c>
      <c r="S2116" t="str">
        <f t="shared" si="233"/>
        <v>medium</v>
      </c>
      <c r="T2116" t="str">
        <f t="shared" si="234"/>
        <v>Oct</v>
      </c>
      <c r="U2116">
        <f t="shared" si="235"/>
        <v>2023</v>
      </c>
      <c r="V2116" t="str">
        <f t="shared" si="236"/>
        <v>5-10</v>
      </c>
      <c r="W2116" t="str">
        <f t="shared" si="237"/>
        <v>Medium</v>
      </c>
    </row>
    <row r="2117" spans="1:23" x14ac:dyDescent="0.3">
      <c r="A2117">
        <v>602116</v>
      </c>
      <c r="B2117">
        <v>46792</v>
      </c>
      <c r="C2117">
        <v>29</v>
      </c>
      <c r="D2117" t="s">
        <v>4</v>
      </c>
      <c r="E2117" t="s">
        <v>13</v>
      </c>
      <c r="F2117" t="s">
        <v>26</v>
      </c>
      <c r="G2117" t="s">
        <v>23</v>
      </c>
      <c r="H2117" s="1">
        <v>45449</v>
      </c>
      <c r="I2117" t="s">
        <v>33</v>
      </c>
      <c r="J2117">
        <v>86</v>
      </c>
      <c r="K2117">
        <v>14.5</v>
      </c>
      <c r="L2117">
        <v>264.10000000000002</v>
      </c>
      <c r="M2117">
        <v>83.26</v>
      </c>
      <c r="N2117" t="s">
        <v>50</v>
      </c>
      <c r="O2117">
        <v>4</v>
      </c>
      <c r="P2117" t="str" cm="1">
        <f t="array" ref="P2117">_xlfn.IFS(C2117&lt;25,"18-24", C2117&lt;=35,"25-35", C2117&lt;=50,"36-50",TRUE,"50+")</f>
        <v>25-35</v>
      </c>
      <c r="Q2117" t="str">
        <f t="shared" si="231"/>
        <v>new</v>
      </c>
      <c r="R2117" t="str">
        <f t="shared" si="232"/>
        <v>medium</v>
      </c>
      <c r="S2117" t="str">
        <f t="shared" si="233"/>
        <v>medium</v>
      </c>
      <c r="T2117" t="str">
        <f t="shared" si="234"/>
        <v>Jun</v>
      </c>
      <c r="U2117">
        <f t="shared" si="235"/>
        <v>2024</v>
      </c>
      <c r="V2117" t="str">
        <f t="shared" si="236"/>
        <v>10-15</v>
      </c>
      <c r="W2117" t="str">
        <f t="shared" si="237"/>
        <v>Slow</v>
      </c>
    </row>
    <row r="2118" spans="1:23" x14ac:dyDescent="0.3">
      <c r="A2118">
        <v>602117</v>
      </c>
      <c r="B2118">
        <v>39145</v>
      </c>
      <c r="C2118">
        <v>38</v>
      </c>
      <c r="D2118" t="s">
        <v>4</v>
      </c>
      <c r="E2118" t="s">
        <v>8</v>
      </c>
      <c r="F2118" t="s">
        <v>30</v>
      </c>
      <c r="G2118" t="s">
        <v>29</v>
      </c>
      <c r="H2118" s="1">
        <v>45040</v>
      </c>
      <c r="I2118" t="s">
        <v>33</v>
      </c>
      <c r="J2118">
        <v>65</v>
      </c>
      <c r="K2118">
        <v>5.0999999999999996</v>
      </c>
      <c r="L2118">
        <v>995.06</v>
      </c>
      <c r="M2118">
        <v>30.6</v>
      </c>
      <c r="N2118" t="s">
        <v>48</v>
      </c>
      <c r="O2118">
        <v>3</v>
      </c>
      <c r="P2118" t="str" cm="1">
        <f t="array" ref="P2118">_xlfn.IFS(C2118&lt;25,"18-24", C2118&lt;=35,"25-35", C2118&lt;=50,"36-50",TRUE,"50+")</f>
        <v>36-50</v>
      </c>
      <c r="Q2118" t="str">
        <f t="shared" si="231"/>
        <v>new</v>
      </c>
      <c r="R2118" t="str">
        <f t="shared" si="232"/>
        <v>high value</v>
      </c>
      <c r="S2118" t="str">
        <f t="shared" si="233"/>
        <v>medium</v>
      </c>
      <c r="T2118" t="str">
        <f t="shared" si="234"/>
        <v>Apr</v>
      </c>
      <c r="U2118">
        <f t="shared" si="235"/>
        <v>2023</v>
      </c>
      <c r="V2118" t="str">
        <f t="shared" si="236"/>
        <v>5-10</v>
      </c>
      <c r="W2118" t="str">
        <f t="shared" si="237"/>
        <v>Slow</v>
      </c>
    </row>
    <row r="2119" spans="1:23" x14ac:dyDescent="0.3">
      <c r="A2119">
        <v>602118</v>
      </c>
      <c r="B2119">
        <v>94325</v>
      </c>
      <c r="C2119">
        <v>40</v>
      </c>
      <c r="D2119" t="s">
        <v>4</v>
      </c>
      <c r="E2119" t="s">
        <v>5</v>
      </c>
      <c r="F2119" t="s">
        <v>22</v>
      </c>
      <c r="G2119" t="s">
        <v>31</v>
      </c>
      <c r="H2119" s="1">
        <v>44965</v>
      </c>
      <c r="I2119" t="s">
        <v>34</v>
      </c>
      <c r="J2119">
        <v>62</v>
      </c>
      <c r="K2119">
        <v>8.8000000000000007</v>
      </c>
      <c r="L2119">
        <v>1482.64</v>
      </c>
      <c r="M2119">
        <v>88.4</v>
      </c>
      <c r="N2119" t="s">
        <v>50</v>
      </c>
      <c r="O2119">
        <v>4</v>
      </c>
      <c r="P2119" t="str" cm="1">
        <f t="array" ref="P2119">_xlfn.IFS(C2119&lt;25,"18-24", C2119&lt;=35,"25-35", C2119&lt;=50,"36-50",TRUE,"50+")</f>
        <v>36-50</v>
      </c>
      <c r="Q2119" t="str">
        <f t="shared" si="231"/>
        <v>new</v>
      </c>
      <c r="R2119" t="str">
        <f t="shared" si="232"/>
        <v>high value</v>
      </c>
      <c r="S2119" t="str">
        <f t="shared" si="233"/>
        <v>medium</v>
      </c>
      <c r="T2119" t="str">
        <f t="shared" si="234"/>
        <v>Feb</v>
      </c>
      <c r="U2119">
        <f t="shared" si="235"/>
        <v>2023</v>
      </c>
      <c r="V2119" t="str">
        <f t="shared" si="236"/>
        <v>5-10</v>
      </c>
      <c r="W2119" t="str">
        <f t="shared" si="237"/>
        <v>Slow</v>
      </c>
    </row>
    <row r="2120" spans="1:23" x14ac:dyDescent="0.3">
      <c r="A2120">
        <v>602119</v>
      </c>
      <c r="B2120">
        <v>34053</v>
      </c>
      <c r="C2120">
        <v>38</v>
      </c>
      <c r="D2120" t="s">
        <v>7</v>
      </c>
      <c r="E2120" t="s">
        <v>13</v>
      </c>
      <c r="F2120" t="s">
        <v>28</v>
      </c>
      <c r="G2120" t="s">
        <v>29</v>
      </c>
      <c r="H2120" s="1">
        <v>45402</v>
      </c>
      <c r="I2120" t="s">
        <v>33</v>
      </c>
      <c r="J2120">
        <v>43</v>
      </c>
      <c r="K2120">
        <v>13.3</v>
      </c>
      <c r="L2120">
        <v>366.97</v>
      </c>
      <c r="M2120">
        <v>114.15</v>
      </c>
      <c r="N2120" t="s">
        <v>50</v>
      </c>
      <c r="O2120">
        <v>3</v>
      </c>
      <c r="P2120" t="str" cm="1">
        <f t="array" ref="P2120">_xlfn.IFS(C2120&lt;25,"18-24", C2120&lt;=35,"25-35", C2120&lt;=50,"36-50",TRUE,"50+")</f>
        <v>36-50</v>
      </c>
      <c r="Q2120" t="str">
        <f t="shared" si="231"/>
        <v>repeat</v>
      </c>
      <c r="R2120" t="str">
        <f t="shared" si="232"/>
        <v>medium</v>
      </c>
      <c r="S2120" t="str">
        <f t="shared" si="233"/>
        <v>medium</v>
      </c>
      <c r="T2120" t="str">
        <f t="shared" si="234"/>
        <v>Apr</v>
      </c>
      <c r="U2120">
        <f t="shared" si="235"/>
        <v>2024</v>
      </c>
      <c r="V2120" t="str">
        <f t="shared" si="236"/>
        <v>10-15</v>
      </c>
      <c r="W2120" t="str">
        <f t="shared" si="237"/>
        <v>Medium</v>
      </c>
    </row>
    <row r="2121" spans="1:23" x14ac:dyDescent="0.3">
      <c r="A2121">
        <v>602120</v>
      </c>
      <c r="B2121">
        <v>27297</v>
      </c>
      <c r="C2121">
        <v>52</v>
      </c>
      <c r="D2121" t="s">
        <v>4</v>
      </c>
      <c r="E2121" t="s">
        <v>16</v>
      </c>
      <c r="F2121" t="s">
        <v>32</v>
      </c>
      <c r="G2121" t="s">
        <v>21</v>
      </c>
      <c r="H2121" s="1">
        <v>44791</v>
      </c>
      <c r="I2121" t="s">
        <v>33</v>
      </c>
      <c r="J2121">
        <v>23</v>
      </c>
      <c r="K2121">
        <v>5.7</v>
      </c>
      <c r="L2121">
        <v>1243.4100000000001</v>
      </c>
      <c r="M2121">
        <v>79.55</v>
      </c>
      <c r="N2121" t="s">
        <v>50</v>
      </c>
      <c r="O2121">
        <v>4</v>
      </c>
      <c r="P2121" t="str" cm="1">
        <f t="array" ref="P2121">_xlfn.IFS(C2121&lt;25,"18-24", C2121&lt;=35,"25-35", C2121&lt;=50,"36-50",TRUE,"50+")</f>
        <v>50+</v>
      </c>
      <c r="Q2121" t="str">
        <f t="shared" si="231"/>
        <v>new</v>
      </c>
      <c r="R2121" t="str">
        <f t="shared" si="232"/>
        <v>high value</v>
      </c>
      <c r="S2121" t="str">
        <f t="shared" si="233"/>
        <v>medium</v>
      </c>
      <c r="T2121" t="str">
        <f t="shared" si="234"/>
        <v>Aug</v>
      </c>
      <c r="U2121">
        <f t="shared" si="235"/>
        <v>2022</v>
      </c>
      <c r="V2121" t="str">
        <f t="shared" si="236"/>
        <v>5-10</v>
      </c>
      <c r="W2121" t="str">
        <f t="shared" si="237"/>
        <v>Fast</v>
      </c>
    </row>
    <row r="2122" spans="1:23" x14ac:dyDescent="0.3">
      <c r="A2122">
        <v>602121</v>
      </c>
      <c r="B2122">
        <v>80242</v>
      </c>
      <c r="C2122">
        <v>37</v>
      </c>
      <c r="D2122" t="s">
        <v>4</v>
      </c>
      <c r="E2122" t="s">
        <v>11</v>
      </c>
      <c r="F2122" t="s">
        <v>18</v>
      </c>
      <c r="G2122" t="s">
        <v>21</v>
      </c>
      <c r="H2122" s="1">
        <v>44788</v>
      </c>
      <c r="I2122" t="s">
        <v>34</v>
      </c>
      <c r="J2122">
        <v>28</v>
      </c>
      <c r="K2122">
        <v>5.4</v>
      </c>
      <c r="L2122">
        <v>1026.52</v>
      </c>
      <c r="M2122">
        <v>59.72</v>
      </c>
      <c r="N2122" t="s">
        <v>48</v>
      </c>
      <c r="O2122">
        <v>5</v>
      </c>
      <c r="P2122" t="str" cm="1">
        <f t="array" ref="P2122">_xlfn.IFS(C2122&lt;25,"18-24", C2122&lt;=35,"25-35", C2122&lt;=50,"36-50",TRUE,"50+")</f>
        <v>36-50</v>
      </c>
      <c r="Q2122" t="str">
        <f t="shared" si="231"/>
        <v>new</v>
      </c>
      <c r="R2122" t="str">
        <f t="shared" si="232"/>
        <v>high value</v>
      </c>
      <c r="S2122" t="str">
        <f t="shared" si="233"/>
        <v>High</v>
      </c>
      <c r="T2122" t="str">
        <f t="shared" si="234"/>
        <v>Aug</v>
      </c>
      <c r="U2122">
        <f t="shared" si="235"/>
        <v>2022</v>
      </c>
      <c r="V2122" t="str">
        <f t="shared" si="236"/>
        <v>5-10</v>
      </c>
      <c r="W2122" t="str">
        <f t="shared" si="237"/>
        <v>Fast</v>
      </c>
    </row>
    <row r="2123" spans="1:23" x14ac:dyDescent="0.3">
      <c r="A2123">
        <v>602122</v>
      </c>
      <c r="B2123">
        <v>85129</v>
      </c>
      <c r="C2123">
        <v>39</v>
      </c>
      <c r="D2123" t="s">
        <v>4</v>
      </c>
      <c r="E2123" t="s">
        <v>5</v>
      </c>
      <c r="F2123" t="s">
        <v>18</v>
      </c>
      <c r="G2123" t="s">
        <v>31</v>
      </c>
      <c r="H2123" s="1">
        <v>45305</v>
      </c>
      <c r="I2123" t="s">
        <v>33</v>
      </c>
      <c r="J2123">
        <v>55</v>
      </c>
      <c r="K2123">
        <v>2.4</v>
      </c>
      <c r="L2123">
        <v>187.28</v>
      </c>
      <c r="M2123">
        <v>48.31</v>
      </c>
      <c r="N2123" t="s">
        <v>48</v>
      </c>
      <c r="O2123">
        <v>2</v>
      </c>
      <c r="P2123" t="str" cm="1">
        <f t="array" ref="P2123">_xlfn.IFS(C2123&lt;25,"18-24", C2123&lt;=35,"25-35", C2123&lt;=50,"36-50",TRUE,"50+")</f>
        <v>36-50</v>
      </c>
      <c r="Q2123" t="str">
        <f t="shared" si="231"/>
        <v>new</v>
      </c>
      <c r="R2123" t="str">
        <f t="shared" si="232"/>
        <v>low</v>
      </c>
      <c r="S2123" t="str">
        <f t="shared" si="233"/>
        <v>Low</v>
      </c>
      <c r="T2123" t="str">
        <f t="shared" si="234"/>
        <v>Jan</v>
      </c>
      <c r="U2123">
        <f t="shared" si="235"/>
        <v>2024</v>
      </c>
      <c r="V2123" t="str">
        <f t="shared" si="236"/>
        <v>0-5</v>
      </c>
      <c r="W2123" t="str">
        <f t="shared" si="237"/>
        <v>Slow</v>
      </c>
    </row>
    <row r="2124" spans="1:23" x14ac:dyDescent="0.3">
      <c r="A2124">
        <v>602123</v>
      </c>
      <c r="B2124">
        <v>28064</v>
      </c>
      <c r="C2124">
        <v>54</v>
      </c>
      <c r="D2124" t="s">
        <v>7</v>
      </c>
      <c r="E2124" t="s">
        <v>15</v>
      </c>
      <c r="F2124" t="s">
        <v>19</v>
      </c>
      <c r="G2124" t="s">
        <v>31</v>
      </c>
      <c r="H2124" s="1">
        <v>45319</v>
      </c>
      <c r="I2124" t="s">
        <v>33</v>
      </c>
      <c r="J2124">
        <v>68</v>
      </c>
      <c r="K2124">
        <v>5.7</v>
      </c>
      <c r="L2124">
        <v>1414.62</v>
      </c>
      <c r="M2124">
        <v>77.97</v>
      </c>
      <c r="N2124" t="s">
        <v>49</v>
      </c>
      <c r="O2124">
        <v>5</v>
      </c>
      <c r="P2124" t="str" cm="1">
        <f t="array" ref="P2124">_xlfn.IFS(C2124&lt;25,"18-24", C2124&lt;=35,"25-35", C2124&lt;=50,"36-50",TRUE,"50+")</f>
        <v>50+</v>
      </c>
      <c r="Q2124" t="str">
        <f t="shared" si="231"/>
        <v>new</v>
      </c>
      <c r="R2124" t="str">
        <f t="shared" si="232"/>
        <v>high value</v>
      </c>
      <c r="S2124" t="str">
        <f t="shared" si="233"/>
        <v>High</v>
      </c>
      <c r="T2124" t="str">
        <f t="shared" si="234"/>
        <v>Jan</v>
      </c>
      <c r="U2124">
        <f t="shared" si="235"/>
        <v>2024</v>
      </c>
      <c r="V2124" t="str">
        <f t="shared" si="236"/>
        <v>5-10</v>
      </c>
      <c r="W2124" t="str">
        <f t="shared" si="237"/>
        <v>Slow</v>
      </c>
    </row>
    <row r="2125" spans="1:23" x14ac:dyDescent="0.3">
      <c r="A2125">
        <v>602124</v>
      </c>
      <c r="B2125">
        <v>52418</v>
      </c>
      <c r="C2125">
        <v>54</v>
      </c>
      <c r="D2125" t="s">
        <v>7</v>
      </c>
      <c r="E2125" t="s">
        <v>16</v>
      </c>
      <c r="F2125" t="s">
        <v>26</v>
      </c>
      <c r="G2125" t="s">
        <v>21</v>
      </c>
      <c r="H2125" s="1">
        <v>45641</v>
      </c>
      <c r="I2125" t="s">
        <v>34</v>
      </c>
      <c r="J2125">
        <v>84</v>
      </c>
      <c r="K2125">
        <v>6.5</v>
      </c>
      <c r="L2125">
        <v>597.97</v>
      </c>
      <c r="M2125">
        <v>107.26</v>
      </c>
      <c r="N2125" t="s">
        <v>48</v>
      </c>
      <c r="O2125">
        <v>1</v>
      </c>
      <c r="P2125" t="str" cm="1">
        <f t="array" ref="P2125">_xlfn.IFS(C2125&lt;25,"18-24", C2125&lt;=35,"25-35", C2125&lt;=50,"36-50",TRUE,"50+")</f>
        <v>50+</v>
      </c>
      <c r="Q2125" t="str">
        <f t="shared" si="231"/>
        <v>repeat</v>
      </c>
      <c r="R2125" t="str">
        <f t="shared" si="232"/>
        <v>high value</v>
      </c>
      <c r="S2125" t="str">
        <f t="shared" si="233"/>
        <v>Low</v>
      </c>
      <c r="T2125" t="str">
        <f t="shared" si="234"/>
        <v>Dec</v>
      </c>
      <c r="U2125">
        <f t="shared" si="235"/>
        <v>2024</v>
      </c>
      <c r="V2125" t="str">
        <f t="shared" si="236"/>
        <v>5-10</v>
      </c>
      <c r="W2125" t="str">
        <f t="shared" si="237"/>
        <v>Slow</v>
      </c>
    </row>
    <row r="2126" spans="1:23" x14ac:dyDescent="0.3">
      <c r="A2126">
        <v>602125</v>
      </c>
      <c r="B2126">
        <v>35569</v>
      </c>
      <c r="C2126">
        <v>39</v>
      </c>
      <c r="D2126" t="s">
        <v>7</v>
      </c>
      <c r="E2126" t="s">
        <v>16</v>
      </c>
      <c r="F2126" t="s">
        <v>30</v>
      </c>
      <c r="G2126" t="s">
        <v>29</v>
      </c>
      <c r="H2126" s="1">
        <v>44687</v>
      </c>
      <c r="I2126" t="s">
        <v>34</v>
      </c>
      <c r="J2126">
        <v>49</v>
      </c>
      <c r="K2126">
        <v>11.2</v>
      </c>
      <c r="L2126">
        <v>769.56</v>
      </c>
      <c r="M2126">
        <v>102.62</v>
      </c>
      <c r="N2126" t="s">
        <v>47</v>
      </c>
      <c r="O2126">
        <v>1</v>
      </c>
      <c r="P2126" t="str" cm="1">
        <f t="array" ref="P2126">_xlfn.IFS(C2126&lt;25,"18-24", C2126&lt;=35,"25-35", C2126&lt;=50,"36-50",TRUE,"50+")</f>
        <v>36-50</v>
      </c>
      <c r="Q2126" t="str">
        <f t="shared" si="231"/>
        <v>new</v>
      </c>
      <c r="R2126" t="str">
        <f t="shared" si="232"/>
        <v>high value</v>
      </c>
      <c r="S2126" t="str">
        <f t="shared" si="233"/>
        <v>Low</v>
      </c>
      <c r="T2126" t="str">
        <f t="shared" si="234"/>
        <v>May</v>
      </c>
      <c r="U2126">
        <f t="shared" si="235"/>
        <v>2022</v>
      </c>
      <c r="V2126" t="str">
        <f t="shared" si="236"/>
        <v>10-15</v>
      </c>
      <c r="W2126" t="str">
        <f t="shared" si="237"/>
        <v>Slow</v>
      </c>
    </row>
    <row r="2127" spans="1:23" x14ac:dyDescent="0.3">
      <c r="A2127">
        <v>602126</v>
      </c>
      <c r="B2127">
        <v>83811</v>
      </c>
      <c r="C2127">
        <v>64</v>
      </c>
      <c r="D2127" t="s">
        <v>4</v>
      </c>
      <c r="E2127" t="s">
        <v>8</v>
      </c>
      <c r="F2127" t="s">
        <v>32</v>
      </c>
      <c r="G2127" t="s">
        <v>27</v>
      </c>
      <c r="H2127" s="1">
        <v>44703</v>
      </c>
      <c r="I2127" t="s">
        <v>34</v>
      </c>
      <c r="J2127">
        <v>50</v>
      </c>
      <c r="K2127">
        <v>1.1000000000000001</v>
      </c>
      <c r="L2127">
        <v>639.66999999999996</v>
      </c>
      <c r="M2127">
        <v>27.58</v>
      </c>
      <c r="N2127" t="s">
        <v>50</v>
      </c>
      <c r="O2127">
        <v>5</v>
      </c>
      <c r="P2127" t="str" cm="1">
        <f t="array" ref="P2127">_xlfn.IFS(C2127&lt;25,"18-24", C2127&lt;=35,"25-35", C2127&lt;=50,"36-50",TRUE,"50+")</f>
        <v>50+</v>
      </c>
      <c r="Q2127" t="str">
        <f t="shared" si="231"/>
        <v>new</v>
      </c>
      <c r="R2127" t="str">
        <f t="shared" si="232"/>
        <v>high value</v>
      </c>
      <c r="S2127" t="str">
        <f t="shared" si="233"/>
        <v>High</v>
      </c>
      <c r="T2127" t="str">
        <f t="shared" si="234"/>
        <v>May</v>
      </c>
      <c r="U2127">
        <f t="shared" si="235"/>
        <v>2022</v>
      </c>
      <c r="V2127" t="str">
        <f t="shared" si="236"/>
        <v>0-5</v>
      </c>
      <c r="W2127" t="str">
        <f t="shared" si="237"/>
        <v>Slow</v>
      </c>
    </row>
    <row r="2128" spans="1:23" x14ac:dyDescent="0.3">
      <c r="A2128">
        <v>602127</v>
      </c>
      <c r="B2128">
        <v>27179</v>
      </c>
      <c r="C2128">
        <v>62</v>
      </c>
      <c r="D2128" t="s">
        <v>4</v>
      </c>
      <c r="E2128" t="s">
        <v>11</v>
      </c>
      <c r="F2128" t="s">
        <v>28</v>
      </c>
      <c r="G2128" t="s">
        <v>21</v>
      </c>
      <c r="H2128" s="1">
        <v>44817</v>
      </c>
      <c r="I2128" t="s">
        <v>33</v>
      </c>
      <c r="J2128">
        <v>79</v>
      </c>
      <c r="K2128">
        <v>13.3</v>
      </c>
      <c r="L2128">
        <v>758.56</v>
      </c>
      <c r="M2128">
        <v>114.58</v>
      </c>
      <c r="N2128" t="s">
        <v>48</v>
      </c>
      <c r="O2128">
        <v>2</v>
      </c>
      <c r="P2128" t="str" cm="1">
        <f t="array" ref="P2128">_xlfn.IFS(C2128&lt;25,"18-24", C2128&lt;=35,"25-35", C2128&lt;=50,"36-50",TRUE,"50+")</f>
        <v>50+</v>
      </c>
      <c r="Q2128" t="str">
        <f t="shared" si="231"/>
        <v>new</v>
      </c>
      <c r="R2128" t="str">
        <f t="shared" si="232"/>
        <v>high value</v>
      </c>
      <c r="S2128" t="str">
        <f t="shared" si="233"/>
        <v>Low</v>
      </c>
      <c r="T2128" t="str">
        <f t="shared" si="234"/>
        <v>Sep</v>
      </c>
      <c r="U2128">
        <f t="shared" si="235"/>
        <v>2022</v>
      </c>
      <c r="V2128" t="str">
        <f t="shared" si="236"/>
        <v>10-15</v>
      </c>
      <c r="W2128" t="str">
        <f t="shared" si="237"/>
        <v>Slow</v>
      </c>
    </row>
    <row r="2129" spans="1:23" x14ac:dyDescent="0.3">
      <c r="A2129">
        <v>602128</v>
      </c>
      <c r="B2129">
        <v>27883</v>
      </c>
      <c r="C2129">
        <v>23</v>
      </c>
      <c r="D2129" t="s">
        <v>4</v>
      </c>
      <c r="E2129" t="s">
        <v>5</v>
      </c>
      <c r="F2129" t="s">
        <v>26</v>
      </c>
      <c r="G2129" t="s">
        <v>23</v>
      </c>
      <c r="H2129" s="1">
        <v>44753</v>
      </c>
      <c r="I2129" t="s">
        <v>33</v>
      </c>
      <c r="J2129">
        <v>53</v>
      </c>
      <c r="K2129">
        <v>12.5</v>
      </c>
      <c r="L2129">
        <v>764.87</v>
      </c>
      <c r="M2129">
        <v>67.400000000000006</v>
      </c>
      <c r="N2129" t="s">
        <v>47</v>
      </c>
      <c r="O2129">
        <v>2</v>
      </c>
      <c r="P2129" t="str" cm="1">
        <f t="array" ref="P2129">_xlfn.IFS(C2129&lt;25,"18-24", C2129&lt;=35,"25-35", C2129&lt;=50,"36-50",TRUE,"50+")</f>
        <v>18-24</v>
      </c>
      <c r="Q2129" t="str">
        <f t="shared" si="231"/>
        <v>new</v>
      </c>
      <c r="R2129" t="str">
        <f t="shared" si="232"/>
        <v>high value</v>
      </c>
      <c r="S2129" t="str">
        <f t="shared" si="233"/>
        <v>Low</v>
      </c>
      <c r="T2129" t="str">
        <f t="shared" si="234"/>
        <v>Jul</v>
      </c>
      <c r="U2129">
        <f t="shared" si="235"/>
        <v>2022</v>
      </c>
      <c r="V2129" t="str">
        <f t="shared" si="236"/>
        <v>10-15</v>
      </c>
      <c r="W2129" t="str">
        <f t="shared" si="237"/>
        <v>Slow</v>
      </c>
    </row>
    <row r="2130" spans="1:23" x14ac:dyDescent="0.3">
      <c r="A2130">
        <v>602129</v>
      </c>
      <c r="B2130">
        <v>90794</v>
      </c>
      <c r="C2130">
        <v>25</v>
      </c>
      <c r="D2130" t="s">
        <v>7</v>
      </c>
      <c r="E2130" t="s">
        <v>5</v>
      </c>
      <c r="F2130" t="s">
        <v>19</v>
      </c>
      <c r="G2130" t="s">
        <v>23</v>
      </c>
      <c r="H2130" s="1">
        <v>45333</v>
      </c>
      <c r="I2130" t="s">
        <v>34</v>
      </c>
      <c r="J2130">
        <v>58</v>
      </c>
      <c r="K2130">
        <v>3.9</v>
      </c>
      <c r="L2130">
        <v>543.34</v>
      </c>
      <c r="M2130">
        <v>67.31</v>
      </c>
      <c r="N2130" t="s">
        <v>48</v>
      </c>
      <c r="O2130">
        <v>5</v>
      </c>
      <c r="P2130" t="str" cm="1">
        <f t="array" ref="P2130">_xlfn.IFS(C2130&lt;25,"18-24", C2130&lt;=35,"25-35", C2130&lt;=50,"36-50",TRUE,"50+")</f>
        <v>25-35</v>
      </c>
      <c r="Q2130" t="str">
        <f t="shared" si="231"/>
        <v>new</v>
      </c>
      <c r="R2130" t="str">
        <f t="shared" si="232"/>
        <v>high value</v>
      </c>
      <c r="S2130" t="str">
        <f t="shared" si="233"/>
        <v>High</v>
      </c>
      <c r="T2130" t="str">
        <f t="shared" si="234"/>
        <v>Feb</v>
      </c>
      <c r="U2130">
        <f t="shared" si="235"/>
        <v>2024</v>
      </c>
      <c r="V2130" t="str">
        <f t="shared" si="236"/>
        <v>0-5</v>
      </c>
      <c r="W2130" t="str">
        <f t="shared" si="237"/>
        <v>Slow</v>
      </c>
    </row>
    <row r="2131" spans="1:23" x14ac:dyDescent="0.3">
      <c r="A2131">
        <v>602130</v>
      </c>
      <c r="B2131">
        <v>35267</v>
      </c>
      <c r="C2131">
        <v>33</v>
      </c>
      <c r="D2131" t="s">
        <v>4</v>
      </c>
      <c r="E2131" t="s">
        <v>5</v>
      </c>
      <c r="F2131" t="s">
        <v>32</v>
      </c>
      <c r="G2131" t="s">
        <v>23</v>
      </c>
      <c r="H2131" s="1">
        <v>45399</v>
      </c>
      <c r="I2131" t="s">
        <v>33</v>
      </c>
      <c r="J2131">
        <v>88</v>
      </c>
      <c r="K2131">
        <v>7.6</v>
      </c>
      <c r="L2131">
        <v>336.49</v>
      </c>
      <c r="M2131">
        <v>57.52</v>
      </c>
      <c r="N2131" t="s">
        <v>49</v>
      </c>
      <c r="O2131">
        <v>3</v>
      </c>
      <c r="P2131" t="str" cm="1">
        <f t="array" ref="P2131">_xlfn.IFS(C2131&lt;25,"18-24", C2131&lt;=35,"25-35", C2131&lt;=50,"36-50",TRUE,"50+")</f>
        <v>25-35</v>
      </c>
      <c r="Q2131" t="str">
        <f t="shared" si="231"/>
        <v>new</v>
      </c>
      <c r="R2131" t="str">
        <f t="shared" si="232"/>
        <v>medium</v>
      </c>
      <c r="S2131" t="str">
        <f t="shared" si="233"/>
        <v>medium</v>
      </c>
      <c r="T2131" t="str">
        <f t="shared" si="234"/>
        <v>Apr</v>
      </c>
      <c r="U2131">
        <f t="shared" si="235"/>
        <v>2024</v>
      </c>
      <c r="V2131" t="str">
        <f t="shared" si="236"/>
        <v>5-10</v>
      </c>
      <c r="W2131" t="str">
        <f t="shared" si="237"/>
        <v>Slow</v>
      </c>
    </row>
    <row r="2132" spans="1:23" x14ac:dyDescent="0.3">
      <c r="A2132">
        <v>602131</v>
      </c>
      <c r="B2132">
        <v>90774</v>
      </c>
      <c r="C2132">
        <v>40</v>
      </c>
      <c r="D2132" t="s">
        <v>4</v>
      </c>
      <c r="E2132" t="s">
        <v>5</v>
      </c>
      <c r="F2132" t="s">
        <v>19</v>
      </c>
      <c r="G2132" t="s">
        <v>21</v>
      </c>
      <c r="H2132" s="1">
        <v>45488</v>
      </c>
      <c r="I2132" t="s">
        <v>34</v>
      </c>
      <c r="J2132">
        <v>77</v>
      </c>
      <c r="K2132">
        <v>1.2</v>
      </c>
      <c r="L2132">
        <v>1355.9</v>
      </c>
      <c r="M2132">
        <v>52.51</v>
      </c>
      <c r="N2132" t="s">
        <v>48</v>
      </c>
      <c r="O2132">
        <v>2</v>
      </c>
      <c r="P2132" t="str" cm="1">
        <f t="array" ref="P2132">_xlfn.IFS(C2132&lt;25,"18-24", C2132&lt;=35,"25-35", C2132&lt;=50,"36-50",TRUE,"50+")</f>
        <v>36-50</v>
      </c>
      <c r="Q2132" t="str">
        <f t="shared" si="231"/>
        <v>new</v>
      </c>
      <c r="R2132" t="str">
        <f t="shared" si="232"/>
        <v>high value</v>
      </c>
      <c r="S2132" t="str">
        <f t="shared" si="233"/>
        <v>Low</v>
      </c>
      <c r="T2132" t="str">
        <f t="shared" si="234"/>
        <v>Jul</v>
      </c>
      <c r="U2132">
        <f t="shared" si="235"/>
        <v>2024</v>
      </c>
      <c r="V2132" t="str">
        <f t="shared" si="236"/>
        <v>0-5</v>
      </c>
      <c r="W2132" t="str">
        <f t="shared" si="237"/>
        <v>Slow</v>
      </c>
    </row>
    <row r="2133" spans="1:23" x14ac:dyDescent="0.3">
      <c r="A2133">
        <v>602132</v>
      </c>
      <c r="B2133">
        <v>19563</v>
      </c>
      <c r="C2133">
        <v>43</v>
      </c>
      <c r="D2133" t="s">
        <v>7</v>
      </c>
      <c r="E2133" t="s">
        <v>8</v>
      </c>
      <c r="F2133" t="s">
        <v>18</v>
      </c>
      <c r="G2133" t="s">
        <v>25</v>
      </c>
      <c r="H2133" s="1">
        <v>45178</v>
      </c>
      <c r="I2133" t="s">
        <v>34</v>
      </c>
      <c r="J2133">
        <v>22</v>
      </c>
      <c r="K2133">
        <v>6.7</v>
      </c>
      <c r="L2133">
        <v>1391.9</v>
      </c>
      <c r="M2133">
        <v>111.28</v>
      </c>
      <c r="N2133" t="s">
        <v>50</v>
      </c>
      <c r="O2133">
        <v>3</v>
      </c>
      <c r="P2133" t="str" cm="1">
        <f t="array" ref="P2133">_xlfn.IFS(C2133&lt;25,"18-24", C2133&lt;=35,"25-35", C2133&lt;=50,"36-50",TRUE,"50+")</f>
        <v>36-50</v>
      </c>
      <c r="Q2133" t="str">
        <f t="shared" si="231"/>
        <v>new</v>
      </c>
      <c r="R2133" t="str">
        <f t="shared" si="232"/>
        <v>high value</v>
      </c>
      <c r="S2133" t="str">
        <f t="shared" si="233"/>
        <v>medium</v>
      </c>
      <c r="T2133" t="str">
        <f t="shared" si="234"/>
        <v>Sep</v>
      </c>
      <c r="U2133">
        <f t="shared" si="235"/>
        <v>2023</v>
      </c>
      <c r="V2133" t="str">
        <f t="shared" si="236"/>
        <v>5-10</v>
      </c>
      <c r="W2133" t="str">
        <f t="shared" si="237"/>
        <v>Fast</v>
      </c>
    </row>
    <row r="2134" spans="1:23" x14ac:dyDescent="0.3">
      <c r="A2134">
        <v>602133</v>
      </c>
      <c r="B2134">
        <v>32522</v>
      </c>
      <c r="C2134">
        <v>59</v>
      </c>
      <c r="D2134" t="s">
        <v>4</v>
      </c>
      <c r="E2134" t="s">
        <v>5</v>
      </c>
      <c r="F2134" t="s">
        <v>18</v>
      </c>
      <c r="G2134" t="s">
        <v>27</v>
      </c>
      <c r="H2134" s="1">
        <v>45522</v>
      </c>
      <c r="I2134" t="s">
        <v>33</v>
      </c>
      <c r="J2134">
        <v>32</v>
      </c>
      <c r="K2134">
        <v>3.3</v>
      </c>
      <c r="L2134">
        <v>287.45</v>
      </c>
      <c r="M2134">
        <v>117.21</v>
      </c>
      <c r="N2134" t="s">
        <v>49</v>
      </c>
      <c r="O2134">
        <v>3</v>
      </c>
      <c r="P2134" t="str" cm="1">
        <f t="array" ref="P2134">_xlfn.IFS(C2134&lt;25,"18-24", C2134&lt;=35,"25-35", C2134&lt;=50,"36-50",TRUE,"50+")</f>
        <v>50+</v>
      </c>
      <c r="Q2134" t="str">
        <f t="shared" si="231"/>
        <v>new</v>
      </c>
      <c r="R2134" t="str">
        <f t="shared" si="232"/>
        <v>medium</v>
      </c>
      <c r="S2134" t="str">
        <f t="shared" si="233"/>
        <v>medium</v>
      </c>
      <c r="T2134" t="str">
        <f t="shared" si="234"/>
        <v>Aug</v>
      </c>
      <c r="U2134">
        <f t="shared" si="235"/>
        <v>2024</v>
      </c>
      <c r="V2134" t="str">
        <f t="shared" si="236"/>
        <v>0-5</v>
      </c>
      <c r="W2134" t="str">
        <f t="shared" si="237"/>
        <v>Medium</v>
      </c>
    </row>
    <row r="2135" spans="1:23" x14ac:dyDescent="0.3">
      <c r="A2135">
        <v>602134</v>
      </c>
      <c r="B2135">
        <v>83232</v>
      </c>
      <c r="C2135">
        <v>55</v>
      </c>
      <c r="D2135" t="s">
        <v>7</v>
      </c>
      <c r="E2135" t="s">
        <v>11</v>
      </c>
      <c r="F2135" t="s">
        <v>26</v>
      </c>
      <c r="G2135" t="s">
        <v>25</v>
      </c>
      <c r="H2135" s="1">
        <v>45233</v>
      </c>
      <c r="I2135" t="s">
        <v>33</v>
      </c>
      <c r="J2135">
        <v>23</v>
      </c>
      <c r="K2135">
        <v>1.9</v>
      </c>
      <c r="L2135">
        <v>288.55</v>
      </c>
      <c r="M2135">
        <v>113.05</v>
      </c>
      <c r="N2135" t="s">
        <v>49</v>
      </c>
      <c r="O2135">
        <v>1</v>
      </c>
      <c r="P2135" t="str" cm="1">
        <f t="array" ref="P2135">_xlfn.IFS(C2135&lt;25,"18-24", C2135&lt;=35,"25-35", C2135&lt;=50,"36-50",TRUE,"50+")</f>
        <v>50+</v>
      </c>
      <c r="Q2135" t="str">
        <f t="shared" si="231"/>
        <v>new</v>
      </c>
      <c r="R2135" t="str">
        <f t="shared" si="232"/>
        <v>medium</v>
      </c>
      <c r="S2135" t="str">
        <f t="shared" si="233"/>
        <v>Low</v>
      </c>
      <c r="T2135" t="str">
        <f t="shared" si="234"/>
        <v>Nov</v>
      </c>
      <c r="U2135">
        <f t="shared" si="235"/>
        <v>2023</v>
      </c>
      <c r="V2135" t="str">
        <f t="shared" si="236"/>
        <v>0-5</v>
      </c>
      <c r="W2135" t="str">
        <f t="shared" si="237"/>
        <v>Fast</v>
      </c>
    </row>
    <row r="2136" spans="1:23" x14ac:dyDescent="0.3">
      <c r="A2136">
        <v>602135</v>
      </c>
      <c r="B2136">
        <v>21894</v>
      </c>
      <c r="C2136">
        <v>22</v>
      </c>
      <c r="D2136" t="s">
        <v>7</v>
      </c>
      <c r="E2136" t="s">
        <v>13</v>
      </c>
      <c r="F2136" t="s">
        <v>28</v>
      </c>
      <c r="G2136" t="s">
        <v>25</v>
      </c>
      <c r="H2136" s="1">
        <v>45580</v>
      </c>
      <c r="I2136" t="s">
        <v>34</v>
      </c>
      <c r="J2136">
        <v>43</v>
      </c>
      <c r="K2136">
        <v>8.4</v>
      </c>
      <c r="L2136">
        <v>1052.0899999999999</v>
      </c>
      <c r="M2136">
        <v>66.069999999999993</v>
      </c>
      <c r="N2136" t="s">
        <v>48</v>
      </c>
      <c r="O2136">
        <v>2</v>
      </c>
      <c r="P2136" t="str" cm="1">
        <f t="array" ref="P2136">_xlfn.IFS(C2136&lt;25,"18-24", C2136&lt;=35,"25-35", C2136&lt;=50,"36-50",TRUE,"50+")</f>
        <v>18-24</v>
      </c>
      <c r="Q2136" t="str">
        <f t="shared" si="231"/>
        <v>new</v>
      </c>
      <c r="R2136" t="str">
        <f t="shared" si="232"/>
        <v>high value</v>
      </c>
      <c r="S2136" t="str">
        <f t="shared" si="233"/>
        <v>Low</v>
      </c>
      <c r="T2136" t="str">
        <f t="shared" si="234"/>
        <v>Oct</v>
      </c>
      <c r="U2136">
        <f t="shared" si="235"/>
        <v>2024</v>
      </c>
      <c r="V2136" t="str">
        <f t="shared" si="236"/>
        <v>5-10</v>
      </c>
      <c r="W2136" t="str">
        <f t="shared" si="237"/>
        <v>Medium</v>
      </c>
    </row>
    <row r="2137" spans="1:23" x14ac:dyDescent="0.3">
      <c r="A2137">
        <v>602136</v>
      </c>
      <c r="B2137">
        <v>50194</v>
      </c>
      <c r="C2137">
        <v>40</v>
      </c>
      <c r="D2137" t="s">
        <v>7</v>
      </c>
      <c r="E2137" t="s">
        <v>15</v>
      </c>
      <c r="F2137" t="s">
        <v>30</v>
      </c>
      <c r="G2137" t="s">
        <v>29</v>
      </c>
      <c r="H2137" s="1">
        <v>45362</v>
      </c>
      <c r="I2137" t="s">
        <v>34</v>
      </c>
      <c r="J2137">
        <v>60</v>
      </c>
      <c r="K2137">
        <v>7.8</v>
      </c>
      <c r="L2137">
        <v>470.64</v>
      </c>
      <c r="M2137">
        <v>38.799999999999997</v>
      </c>
      <c r="N2137" t="s">
        <v>48</v>
      </c>
      <c r="O2137">
        <v>1</v>
      </c>
      <c r="P2137" t="str" cm="1">
        <f t="array" ref="P2137">_xlfn.IFS(C2137&lt;25,"18-24", C2137&lt;=35,"25-35", C2137&lt;=50,"36-50",TRUE,"50+")</f>
        <v>36-50</v>
      </c>
      <c r="Q2137" t="str">
        <f t="shared" si="231"/>
        <v>new</v>
      </c>
      <c r="R2137" t="str">
        <f t="shared" si="232"/>
        <v>medium</v>
      </c>
      <c r="S2137" t="str">
        <f t="shared" si="233"/>
        <v>Low</v>
      </c>
      <c r="T2137" t="str">
        <f t="shared" si="234"/>
        <v>Mar</v>
      </c>
      <c r="U2137">
        <f t="shared" si="235"/>
        <v>2024</v>
      </c>
      <c r="V2137" t="str">
        <f t="shared" si="236"/>
        <v>5-10</v>
      </c>
      <c r="W2137" t="str">
        <f t="shared" si="237"/>
        <v>Slow</v>
      </c>
    </row>
    <row r="2138" spans="1:23" x14ac:dyDescent="0.3">
      <c r="A2138">
        <v>602137</v>
      </c>
      <c r="B2138">
        <v>39397</v>
      </c>
      <c r="C2138">
        <v>21</v>
      </c>
      <c r="D2138" t="s">
        <v>4</v>
      </c>
      <c r="E2138" t="s">
        <v>13</v>
      </c>
      <c r="F2138" t="s">
        <v>30</v>
      </c>
      <c r="G2138" t="s">
        <v>25</v>
      </c>
      <c r="H2138" s="1">
        <v>44821</v>
      </c>
      <c r="I2138" t="s">
        <v>34</v>
      </c>
      <c r="J2138">
        <v>66</v>
      </c>
      <c r="K2138">
        <v>12.1</v>
      </c>
      <c r="L2138">
        <v>215.29</v>
      </c>
      <c r="M2138">
        <v>73.03</v>
      </c>
      <c r="N2138" t="s">
        <v>48</v>
      </c>
      <c r="O2138">
        <v>2</v>
      </c>
      <c r="P2138" t="str" cm="1">
        <f t="array" ref="P2138">_xlfn.IFS(C2138&lt;25,"18-24", C2138&lt;=35,"25-35", C2138&lt;=50,"36-50",TRUE,"50+")</f>
        <v>18-24</v>
      </c>
      <c r="Q2138" t="str">
        <f t="shared" si="231"/>
        <v>new</v>
      </c>
      <c r="R2138" t="str">
        <f t="shared" si="232"/>
        <v>low</v>
      </c>
      <c r="S2138" t="str">
        <f t="shared" si="233"/>
        <v>Low</v>
      </c>
      <c r="T2138" t="str">
        <f t="shared" si="234"/>
        <v>Sep</v>
      </c>
      <c r="U2138">
        <f t="shared" si="235"/>
        <v>2022</v>
      </c>
      <c r="V2138" t="str">
        <f t="shared" si="236"/>
        <v>10-15</v>
      </c>
      <c r="W2138" t="str">
        <f t="shared" si="237"/>
        <v>Slow</v>
      </c>
    </row>
    <row r="2139" spans="1:23" x14ac:dyDescent="0.3">
      <c r="A2139">
        <v>602138</v>
      </c>
      <c r="B2139">
        <v>58943</v>
      </c>
      <c r="C2139">
        <v>42</v>
      </c>
      <c r="D2139" t="s">
        <v>4</v>
      </c>
      <c r="E2139" t="s">
        <v>13</v>
      </c>
      <c r="F2139" t="s">
        <v>30</v>
      </c>
      <c r="G2139" t="s">
        <v>27</v>
      </c>
      <c r="H2139" s="1">
        <v>45423</v>
      </c>
      <c r="I2139" t="s">
        <v>33</v>
      </c>
      <c r="J2139">
        <v>24</v>
      </c>
      <c r="K2139">
        <v>10.3</v>
      </c>
      <c r="L2139">
        <v>244.1</v>
      </c>
      <c r="M2139">
        <v>68.27</v>
      </c>
      <c r="N2139" t="s">
        <v>50</v>
      </c>
      <c r="O2139">
        <v>3</v>
      </c>
      <c r="P2139" t="str" cm="1">
        <f t="array" ref="P2139">_xlfn.IFS(C2139&lt;25,"18-24", C2139&lt;=35,"25-35", C2139&lt;=50,"36-50",TRUE,"50+")</f>
        <v>36-50</v>
      </c>
      <c r="Q2139" t="str">
        <f t="shared" si="231"/>
        <v>new</v>
      </c>
      <c r="R2139" t="str">
        <f t="shared" si="232"/>
        <v>low</v>
      </c>
      <c r="S2139" t="str">
        <f t="shared" si="233"/>
        <v>medium</v>
      </c>
      <c r="T2139" t="str">
        <f t="shared" si="234"/>
        <v>May</v>
      </c>
      <c r="U2139">
        <f t="shared" si="235"/>
        <v>2024</v>
      </c>
      <c r="V2139" t="str">
        <f t="shared" si="236"/>
        <v>10-15</v>
      </c>
      <c r="W2139" t="str">
        <f t="shared" si="237"/>
        <v>Fast</v>
      </c>
    </row>
    <row r="2140" spans="1:23" x14ac:dyDescent="0.3">
      <c r="A2140">
        <v>602139</v>
      </c>
      <c r="B2140">
        <v>59083</v>
      </c>
      <c r="C2140">
        <v>37</v>
      </c>
      <c r="D2140" t="s">
        <v>4</v>
      </c>
      <c r="E2140" t="s">
        <v>15</v>
      </c>
      <c r="F2140" t="s">
        <v>24</v>
      </c>
      <c r="G2140" t="s">
        <v>23</v>
      </c>
      <c r="H2140" s="1">
        <v>45304</v>
      </c>
      <c r="I2140" t="s">
        <v>33</v>
      </c>
      <c r="J2140">
        <v>61</v>
      </c>
      <c r="K2140">
        <v>2.1</v>
      </c>
      <c r="L2140">
        <v>1175.24</v>
      </c>
      <c r="M2140">
        <v>66.599999999999994</v>
      </c>
      <c r="N2140" t="s">
        <v>47</v>
      </c>
      <c r="O2140">
        <v>4</v>
      </c>
      <c r="P2140" t="str" cm="1">
        <f t="array" ref="P2140">_xlfn.IFS(C2140&lt;25,"18-24", C2140&lt;=35,"25-35", C2140&lt;=50,"36-50",TRUE,"50+")</f>
        <v>36-50</v>
      </c>
      <c r="Q2140" t="str">
        <f t="shared" si="231"/>
        <v>new</v>
      </c>
      <c r="R2140" t="str">
        <f t="shared" si="232"/>
        <v>high value</v>
      </c>
      <c r="S2140" t="str">
        <f t="shared" si="233"/>
        <v>medium</v>
      </c>
      <c r="T2140" t="str">
        <f t="shared" si="234"/>
        <v>Jan</v>
      </c>
      <c r="U2140">
        <f t="shared" si="235"/>
        <v>2024</v>
      </c>
      <c r="V2140" t="str">
        <f t="shared" si="236"/>
        <v>0-5</v>
      </c>
      <c r="W2140" t="str">
        <f t="shared" si="237"/>
        <v>Slow</v>
      </c>
    </row>
    <row r="2141" spans="1:23" x14ac:dyDescent="0.3">
      <c r="A2141">
        <v>602140</v>
      </c>
      <c r="B2141">
        <v>64481</v>
      </c>
      <c r="C2141">
        <v>47</v>
      </c>
      <c r="D2141" t="s">
        <v>7</v>
      </c>
      <c r="E2141" t="s">
        <v>16</v>
      </c>
      <c r="F2141" t="s">
        <v>26</v>
      </c>
      <c r="G2141" t="s">
        <v>29</v>
      </c>
      <c r="H2141" s="1">
        <v>45080</v>
      </c>
      <c r="I2141" t="s">
        <v>33</v>
      </c>
      <c r="J2141">
        <v>44</v>
      </c>
      <c r="K2141">
        <v>10.3</v>
      </c>
      <c r="L2141">
        <v>562.80999999999995</v>
      </c>
      <c r="M2141">
        <v>54.25</v>
      </c>
      <c r="N2141" t="s">
        <v>48</v>
      </c>
      <c r="O2141">
        <v>5</v>
      </c>
      <c r="P2141" t="str" cm="1">
        <f t="array" ref="P2141">_xlfn.IFS(C2141&lt;25,"18-24", C2141&lt;=35,"25-35", C2141&lt;=50,"36-50",TRUE,"50+")</f>
        <v>36-50</v>
      </c>
      <c r="Q2141" t="str">
        <f t="shared" si="231"/>
        <v>new</v>
      </c>
      <c r="R2141" t="str">
        <f t="shared" si="232"/>
        <v>high value</v>
      </c>
      <c r="S2141" t="str">
        <f t="shared" si="233"/>
        <v>High</v>
      </c>
      <c r="T2141" t="str">
        <f t="shared" si="234"/>
        <v>Jun</v>
      </c>
      <c r="U2141">
        <f t="shared" si="235"/>
        <v>2023</v>
      </c>
      <c r="V2141" t="str">
        <f t="shared" si="236"/>
        <v>10-15</v>
      </c>
      <c r="W2141" t="str">
        <f t="shared" si="237"/>
        <v>Medium</v>
      </c>
    </row>
    <row r="2142" spans="1:23" x14ac:dyDescent="0.3">
      <c r="A2142">
        <v>602141</v>
      </c>
      <c r="B2142">
        <v>30596</v>
      </c>
      <c r="C2142">
        <v>19</v>
      </c>
      <c r="D2142" t="s">
        <v>7</v>
      </c>
      <c r="E2142" t="s">
        <v>15</v>
      </c>
      <c r="F2142" t="s">
        <v>19</v>
      </c>
      <c r="G2142" t="s">
        <v>23</v>
      </c>
      <c r="H2142" s="1">
        <v>45296</v>
      </c>
      <c r="I2142" t="s">
        <v>34</v>
      </c>
      <c r="J2142">
        <v>35</v>
      </c>
      <c r="K2142">
        <v>4.0999999999999996</v>
      </c>
      <c r="L2142">
        <v>375.96</v>
      </c>
      <c r="M2142">
        <v>93.01</v>
      </c>
      <c r="N2142" t="s">
        <v>47</v>
      </c>
      <c r="O2142">
        <v>3</v>
      </c>
      <c r="P2142" t="str" cm="1">
        <f t="array" ref="P2142">_xlfn.IFS(C2142&lt;25,"18-24", C2142&lt;=35,"25-35", C2142&lt;=50,"36-50",TRUE,"50+")</f>
        <v>18-24</v>
      </c>
      <c r="Q2142" t="str">
        <f t="shared" si="231"/>
        <v>new</v>
      </c>
      <c r="R2142" t="str">
        <f t="shared" si="232"/>
        <v>medium</v>
      </c>
      <c r="S2142" t="str">
        <f t="shared" si="233"/>
        <v>medium</v>
      </c>
      <c r="T2142" t="str">
        <f t="shared" si="234"/>
        <v>Jan</v>
      </c>
      <c r="U2142">
        <f t="shared" si="235"/>
        <v>2024</v>
      </c>
      <c r="V2142" t="str">
        <f t="shared" si="236"/>
        <v>0-5</v>
      </c>
      <c r="W2142" t="str">
        <f t="shared" si="237"/>
        <v>Medium</v>
      </c>
    </row>
    <row r="2143" spans="1:23" x14ac:dyDescent="0.3">
      <c r="A2143">
        <v>602142</v>
      </c>
      <c r="B2143">
        <v>56824</v>
      </c>
      <c r="C2143">
        <v>37</v>
      </c>
      <c r="D2143" t="s">
        <v>7</v>
      </c>
      <c r="E2143" t="s">
        <v>11</v>
      </c>
      <c r="F2143" t="s">
        <v>32</v>
      </c>
      <c r="G2143" t="s">
        <v>31</v>
      </c>
      <c r="H2143" s="1">
        <v>44952</v>
      </c>
      <c r="I2143" t="s">
        <v>33</v>
      </c>
      <c r="J2143">
        <v>32</v>
      </c>
      <c r="K2143">
        <v>4.5</v>
      </c>
      <c r="L2143">
        <v>610.66</v>
      </c>
      <c r="M2143">
        <v>70.28</v>
      </c>
      <c r="N2143" t="s">
        <v>50</v>
      </c>
      <c r="O2143">
        <v>4</v>
      </c>
      <c r="P2143" t="str" cm="1">
        <f t="array" ref="P2143">_xlfn.IFS(C2143&lt;25,"18-24", C2143&lt;=35,"25-35", C2143&lt;=50,"36-50",TRUE,"50+")</f>
        <v>36-50</v>
      </c>
      <c r="Q2143" t="str">
        <f t="shared" si="231"/>
        <v>new</v>
      </c>
      <c r="R2143" t="str">
        <f t="shared" si="232"/>
        <v>high value</v>
      </c>
      <c r="S2143" t="str">
        <f t="shared" si="233"/>
        <v>medium</v>
      </c>
      <c r="T2143" t="str">
        <f t="shared" si="234"/>
        <v>Jan</v>
      </c>
      <c r="U2143">
        <f t="shared" si="235"/>
        <v>2023</v>
      </c>
      <c r="V2143" t="str">
        <f t="shared" si="236"/>
        <v>0-5</v>
      </c>
      <c r="W2143" t="str">
        <f t="shared" si="237"/>
        <v>Medium</v>
      </c>
    </row>
    <row r="2144" spans="1:23" x14ac:dyDescent="0.3">
      <c r="A2144">
        <v>602143</v>
      </c>
      <c r="B2144">
        <v>18538</v>
      </c>
      <c r="C2144">
        <v>39</v>
      </c>
      <c r="D2144" t="s">
        <v>4</v>
      </c>
      <c r="E2144" t="s">
        <v>11</v>
      </c>
      <c r="F2144" t="s">
        <v>22</v>
      </c>
      <c r="G2144" t="s">
        <v>25</v>
      </c>
      <c r="H2144" s="1">
        <v>44778</v>
      </c>
      <c r="I2144" t="s">
        <v>34</v>
      </c>
      <c r="J2144">
        <v>39</v>
      </c>
      <c r="K2144">
        <v>10.4</v>
      </c>
      <c r="L2144">
        <v>424.33</v>
      </c>
      <c r="M2144">
        <v>27.19</v>
      </c>
      <c r="N2144" t="s">
        <v>49</v>
      </c>
      <c r="O2144">
        <v>3</v>
      </c>
      <c r="P2144" t="str" cm="1">
        <f t="array" ref="P2144">_xlfn.IFS(C2144&lt;25,"18-24", C2144&lt;=35,"25-35", C2144&lt;=50,"36-50",TRUE,"50+")</f>
        <v>36-50</v>
      </c>
      <c r="Q2144" t="str">
        <f t="shared" si="231"/>
        <v>new</v>
      </c>
      <c r="R2144" t="str">
        <f t="shared" si="232"/>
        <v>medium</v>
      </c>
      <c r="S2144" t="str">
        <f t="shared" si="233"/>
        <v>medium</v>
      </c>
      <c r="T2144" t="str">
        <f t="shared" si="234"/>
        <v>Aug</v>
      </c>
      <c r="U2144">
        <f t="shared" si="235"/>
        <v>2022</v>
      </c>
      <c r="V2144" t="str">
        <f t="shared" si="236"/>
        <v>10-15</v>
      </c>
      <c r="W2144" t="str">
        <f t="shared" si="237"/>
        <v>Medium</v>
      </c>
    </row>
    <row r="2145" spans="1:23" x14ac:dyDescent="0.3">
      <c r="A2145">
        <v>602144</v>
      </c>
      <c r="B2145">
        <v>55282</v>
      </c>
      <c r="C2145">
        <v>57</v>
      </c>
      <c r="D2145" t="s">
        <v>7</v>
      </c>
      <c r="E2145" t="s">
        <v>16</v>
      </c>
      <c r="F2145" t="s">
        <v>22</v>
      </c>
      <c r="G2145" t="s">
        <v>27</v>
      </c>
      <c r="H2145" s="1">
        <v>45282</v>
      </c>
      <c r="I2145" t="s">
        <v>33</v>
      </c>
      <c r="J2145">
        <v>32</v>
      </c>
      <c r="K2145">
        <v>2.6</v>
      </c>
      <c r="L2145">
        <v>550.28</v>
      </c>
      <c r="M2145">
        <v>69.02</v>
      </c>
      <c r="N2145" t="s">
        <v>48</v>
      </c>
      <c r="O2145">
        <v>2</v>
      </c>
      <c r="P2145" t="str" cm="1">
        <f t="array" ref="P2145">_xlfn.IFS(C2145&lt;25,"18-24", C2145&lt;=35,"25-35", C2145&lt;=50,"36-50",TRUE,"50+")</f>
        <v>50+</v>
      </c>
      <c r="Q2145" t="str">
        <f t="shared" si="231"/>
        <v>new</v>
      </c>
      <c r="R2145" t="str">
        <f t="shared" si="232"/>
        <v>high value</v>
      </c>
      <c r="S2145" t="str">
        <f t="shared" si="233"/>
        <v>Low</v>
      </c>
      <c r="T2145" t="str">
        <f t="shared" si="234"/>
        <v>Dec</v>
      </c>
      <c r="U2145">
        <f t="shared" si="235"/>
        <v>2023</v>
      </c>
      <c r="V2145" t="str">
        <f t="shared" si="236"/>
        <v>0-5</v>
      </c>
      <c r="W2145" t="str">
        <f t="shared" si="237"/>
        <v>Medium</v>
      </c>
    </row>
    <row r="2146" spans="1:23" x14ac:dyDescent="0.3">
      <c r="A2146">
        <v>602145</v>
      </c>
      <c r="B2146">
        <v>62984</v>
      </c>
      <c r="C2146">
        <v>33</v>
      </c>
      <c r="D2146" t="s">
        <v>4</v>
      </c>
      <c r="E2146" t="s">
        <v>16</v>
      </c>
      <c r="F2146" t="s">
        <v>32</v>
      </c>
      <c r="G2146" t="s">
        <v>21</v>
      </c>
      <c r="H2146" s="1">
        <v>45079</v>
      </c>
      <c r="I2146" t="s">
        <v>33</v>
      </c>
      <c r="J2146">
        <v>85</v>
      </c>
      <c r="K2146">
        <v>14.8</v>
      </c>
      <c r="L2146">
        <v>705.59</v>
      </c>
      <c r="M2146">
        <v>71.349999999999994</v>
      </c>
      <c r="N2146" t="s">
        <v>50</v>
      </c>
      <c r="O2146">
        <v>2</v>
      </c>
      <c r="P2146" t="str" cm="1">
        <f t="array" ref="P2146">_xlfn.IFS(C2146&lt;25,"18-24", C2146&lt;=35,"25-35", C2146&lt;=50,"36-50",TRUE,"50+")</f>
        <v>25-35</v>
      </c>
      <c r="Q2146" t="str">
        <f t="shared" si="231"/>
        <v>new</v>
      </c>
      <c r="R2146" t="str">
        <f t="shared" si="232"/>
        <v>high value</v>
      </c>
      <c r="S2146" t="str">
        <f t="shared" si="233"/>
        <v>Low</v>
      </c>
      <c r="T2146" t="str">
        <f t="shared" si="234"/>
        <v>Jun</v>
      </c>
      <c r="U2146">
        <f t="shared" si="235"/>
        <v>2023</v>
      </c>
      <c r="V2146" t="str">
        <f t="shared" si="236"/>
        <v>10-15</v>
      </c>
      <c r="W2146" t="str">
        <f t="shared" si="237"/>
        <v>Slow</v>
      </c>
    </row>
    <row r="2147" spans="1:23" x14ac:dyDescent="0.3">
      <c r="A2147">
        <v>602146</v>
      </c>
      <c r="B2147">
        <v>65181</v>
      </c>
      <c r="C2147">
        <v>58</v>
      </c>
      <c r="D2147" t="s">
        <v>7</v>
      </c>
      <c r="E2147" t="s">
        <v>11</v>
      </c>
      <c r="F2147" t="s">
        <v>32</v>
      </c>
      <c r="G2147" t="s">
        <v>21</v>
      </c>
      <c r="H2147" s="1">
        <v>45393</v>
      </c>
      <c r="I2147" t="s">
        <v>34</v>
      </c>
      <c r="J2147">
        <v>67</v>
      </c>
      <c r="K2147">
        <v>9.5</v>
      </c>
      <c r="L2147">
        <v>1197.02</v>
      </c>
      <c r="M2147">
        <v>65.95</v>
      </c>
      <c r="N2147" t="s">
        <v>47</v>
      </c>
      <c r="O2147">
        <v>2</v>
      </c>
      <c r="P2147" t="str" cm="1">
        <f t="array" ref="P2147">_xlfn.IFS(C2147&lt;25,"18-24", C2147&lt;=35,"25-35", C2147&lt;=50,"36-50",TRUE,"50+")</f>
        <v>50+</v>
      </c>
      <c r="Q2147" t="str">
        <f t="shared" si="231"/>
        <v>repeat</v>
      </c>
      <c r="R2147" t="str">
        <f t="shared" si="232"/>
        <v>high value</v>
      </c>
      <c r="S2147" t="str">
        <f t="shared" si="233"/>
        <v>Low</v>
      </c>
      <c r="T2147" t="str">
        <f t="shared" si="234"/>
        <v>Apr</v>
      </c>
      <c r="U2147">
        <f t="shared" si="235"/>
        <v>2024</v>
      </c>
      <c r="V2147" t="str">
        <f t="shared" si="236"/>
        <v>5-10</v>
      </c>
      <c r="W2147" t="str">
        <f t="shared" si="237"/>
        <v>Slow</v>
      </c>
    </row>
    <row r="2148" spans="1:23" x14ac:dyDescent="0.3">
      <c r="A2148">
        <v>602147</v>
      </c>
      <c r="B2148">
        <v>85783</v>
      </c>
      <c r="C2148">
        <v>31</v>
      </c>
      <c r="D2148" t="s">
        <v>7</v>
      </c>
      <c r="E2148" t="s">
        <v>11</v>
      </c>
      <c r="F2148" t="s">
        <v>28</v>
      </c>
      <c r="G2148" t="s">
        <v>21</v>
      </c>
      <c r="H2148" s="1">
        <v>45104</v>
      </c>
      <c r="I2148" t="s">
        <v>34</v>
      </c>
      <c r="J2148">
        <v>53</v>
      </c>
      <c r="K2148">
        <v>11.1</v>
      </c>
      <c r="L2148">
        <v>1374.94</v>
      </c>
      <c r="M2148">
        <v>27.52</v>
      </c>
      <c r="N2148" t="s">
        <v>47</v>
      </c>
      <c r="O2148">
        <v>3</v>
      </c>
      <c r="P2148" t="str" cm="1">
        <f t="array" ref="P2148">_xlfn.IFS(C2148&lt;25,"18-24", C2148&lt;=35,"25-35", C2148&lt;=50,"36-50",TRUE,"50+")</f>
        <v>25-35</v>
      </c>
      <c r="Q2148" t="str">
        <f t="shared" si="231"/>
        <v>repeat</v>
      </c>
      <c r="R2148" t="str">
        <f t="shared" si="232"/>
        <v>high value</v>
      </c>
      <c r="S2148" t="str">
        <f t="shared" si="233"/>
        <v>medium</v>
      </c>
      <c r="T2148" t="str">
        <f t="shared" si="234"/>
        <v>Jun</v>
      </c>
      <c r="U2148">
        <f t="shared" si="235"/>
        <v>2023</v>
      </c>
      <c r="V2148" t="str">
        <f t="shared" si="236"/>
        <v>10-15</v>
      </c>
      <c r="W2148" t="str">
        <f t="shared" si="237"/>
        <v>Slow</v>
      </c>
    </row>
    <row r="2149" spans="1:23" x14ac:dyDescent="0.3">
      <c r="A2149">
        <v>602148</v>
      </c>
      <c r="B2149">
        <v>66843</v>
      </c>
      <c r="C2149">
        <v>36</v>
      </c>
      <c r="D2149" t="s">
        <v>7</v>
      </c>
      <c r="E2149" t="s">
        <v>11</v>
      </c>
      <c r="F2149" t="s">
        <v>22</v>
      </c>
      <c r="G2149" t="s">
        <v>23</v>
      </c>
      <c r="H2149" s="1">
        <v>44575</v>
      </c>
      <c r="I2149" t="s">
        <v>33</v>
      </c>
      <c r="J2149">
        <v>79</v>
      </c>
      <c r="K2149">
        <v>10.5</v>
      </c>
      <c r="L2149">
        <v>600.15</v>
      </c>
      <c r="M2149">
        <v>80.62</v>
      </c>
      <c r="N2149" t="s">
        <v>48</v>
      </c>
      <c r="O2149">
        <v>5</v>
      </c>
      <c r="P2149" t="str" cm="1">
        <f t="array" ref="P2149">_xlfn.IFS(C2149&lt;25,"18-24", C2149&lt;=35,"25-35", C2149&lt;=50,"36-50",TRUE,"50+")</f>
        <v>36-50</v>
      </c>
      <c r="Q2149" t="str">
        <f t="shared" si="231"/>
        <v>new</v>
      </c>
      <c r="R2149" t="str">
        <f t="shared" si="232"/>
        <v>high value</v>
      </c>
      <c r="S2149" t="str">
        <f t="shared" si="233"/>
        <v>High</v>
      </c>
      <c r="T2149" t="str">
        <f t="shared" si="234"/>
        <v>Jan</v>
      </c>
      <c r="U2149">
        <f t="shared" si="235"/>
        <v>2022</v>
      </c>
      <c r="V2149" t="str">
        <f t="shared" si="236"/>
        <v>10-15</v>
      </c>
      <c r="W2149" t="str">
        <f t="shared" si="237"/>
        <v>Slow</v>
      </c>
    </row>
    <row r="2150" spans="1:23" x14ac:dyDescent="0.3">
      <c r="A2150">
        <v>602149</v>
      </c>
      <c r="B2150">
        <v>33502</v>
      </c>
      <c r="C2150">
        <v>27</v>
      </c>
      <c r="D2150" t="s">
        <v>4</v>
      </c>
      <c r="E2150" t="s">
        <v>15</v>
      </c>
      <c r="F2150" t="s">
        <v>28</v>
      </c>
      <c r="G2150" t="s">
        <v>27</v>
      </c>
      <c r="H2150" s="1">
        <v>45517</v>
      </c>
      <c r="I2150" t="s">
        <v>33</v>
      </c>
      <c r="J2150">
        <v>62</v>
      </c>
      <c r="K2150">
        <v>10.9</v>
      </c>
      <c r="L2150">
        <v>1097.94</v>
      </c>
      <c r="M2150">
        <v>104.81</v>
      </c>
      <c r="N2150" t="s">
        <v>47</v>
      </c>
      <c r="O2150">
        <v>3</v>
      </c>
      <c r="P2150" t="str" cm="1">
        <f t="array" ref="P2150">_xlfn.IFS(C2150&lt;25,"18-24", C2150&lt;=35,"25-35", C2150&lt;=50,"36-50",TRUE,"50+")</f>
        <v>25-35</v>
      </c>
      <c r="Q2150" t="str">
        <f t="shared" si="231"/>
        <v>new</v>
      </c>
      <c r="R2150" t="str">
        <f t="shared" si="232"/>
        <v>high value</v>
      </c>
      <c r="S2150" t="str">
        <f t="shared" si="233"/>
        <v>medium</v>
      </c>
      <c r="T2150" t="str">
        <f t="shared" si="234"/>
        <v>Aug</v>
      </c>
      <c r="U2150">
        <f t="shared" si="235"/>
        <v>2024</v>
      </c>
      <c r="V2150" t="str">
        <f t="shared" si="236"/>
        <v>10-15</v>
      </c>
      <c r="W2150" t="str">
        <f t="shared" si="237"/>
        <v>Slow</v>
      </c>
    </row>
    <row r="2151" spans="1:23" x14ac:dyDescent="0.3">
      <c r="A2151">
        <v>602150</v>
      </c>
      <c r="B2151">
        <v>99241</v>
      </c>
      <c r="C2151">
        <v>53</v>
      </c>
      <c r="D2151" t="s">
        <v>4</v>
      </c>
      <c r="E2151" t="s">
        <v>11</v>
      </c>
      <c r="F2151" t="s">
        <v>32</v>
      </c>
      <c r="G2151" t="s">
        <v>25</v>
      </c>
      <c r="H2151" s="1">
        <v>45597</v>
      </c>
      <c r="I2151" t="s">
        <v>33</v>
      </c>
      <c r="J2151">
        <v>80</v>
      </c>
      <c r="K2151">
        <v>4.8</v>
      </c>
      <c r="L2151">
        <v>385.49</v>
      </c>
      <c r="M2151">
        <v>66.010000000000005</v>
      </c>
      <c r="N2151" t="s">
        <v>49</v>
      </c>
      <c r="O2151">
        <v>5</v>
      </c>
      <c r="P2151" t="str" cm="1">
        <f t="array" ref="P2151">_xlfn.IFS(C2151&lt;25,"18-24", C2151&lt;=35,"25-35", C2151&lt;=50,"36-50",TRUE,"50+")</f>
        <v>50+</v>
      </c>
      <c r="Q2151" t="str">
        <f t="shared" si="231"/>
        <v>repeat</v>
      </c>
      <c r="R2151" t="str">
        <f t="shared" si="232"/>
        <v>medium</v>
      </c>
      <c r="S2151" t="str">
        <f t="shared" si="233"/>
        <v>High</v>
      </c>
      <c r="T2151" t="str">
        <f t="shared" si="234"/>
        <v>Nov</v>
      </c>
      <c r="U2151">
        <f t="shared" si="235"/>
        <v>2024</v>
      </c>
      <c r="V2151" t="str">
        <f t="shared" si="236"/>
        <v>0-5</v>
      </c>
      <c r="W2151" t="str">
        <f t="shared" si="237"/>
        <v>Slow</v>
      </c>
    </row>
    <row r="2152" spans="1:23" x14ac:dyDescent="0.3">
      <c r="A2152">
        <v>602151</v>
      </c>
      <c r="B2152">
        <v>14830</v>
      </c>
      <c r="C2152">
        <v>52</v>
      </c>
      <c r="D2152" t="s">
        <v>4</v>
      </c>
      <c r="E2152" t="s">
        <v>8</v>
      </c>
      <c r="F2152" t="s">
        <v>24</v>
      </c>
      <c r="G2152" t="s">
        <v>29</v>
      </c>
      <c r="H2152" s="1">
        <v>45209</v>
      </c>
      <c r="I2152" t="s">
        <v>33</v>
      </c>
      <c r="J2152">
        <v>24</v>
      </c>
      <c r="K2152">
        <v>9.8000000000000007</v>
      </c>
      <c r="L2152">
        <v>1120.57</v>
      </c>
      <c r="M2152">
        <v>76.7</v>
      </c>
      <c r="N2152" t="s">
        <v>50</v>
      </c>
      <c r="O2152">
        <v>1</v>
      </c>
      <c r="P2152" t="str" cm="1">
        <f t="array" ref="P2152">_xlfn.IFS(C2152&lt;25,"18-24", C2152&lt;=35,"25-35", C2152&lt;=50,"36-50",TRUE,"50+")</f>
        <v>50+</v>
      </c>
      <c r="Q2152" t="str">
        <f t="shared" si="231"/>
        <v>new</v>
      </c>
      <c r="R2152" t="str">
        <f t="shared" si="232"/>
        <v>high value</v>
      </c>
      <c r="S2152" t="str">
        <f t="shared" si="233"/>
        <v>Low</v>
      </c>
      <c r="T2152" t="str">
        <f t="shared" si="234"/>
        <v>Oct</v>
      </c>
      <c r="U2152">
        <f t="shared" si="235"/>
        <v>2023</v>
      </c>
      <c r="V2152" t="str">
        <f t="shared" si="236"/>
        <v>5-10</v>
      </c>
      <c r="W2152" t="str">
        <f t="shared" si="237"/>
        <v>Fast</v>
      </c>
    </row>
    <row r="2153" spans="1:23" x14ac:dyDescent="0.3">
      <c r="A2153">
        <v>602152</v>
      </c>
      <c r="B2153">
        <v>28309</v>
      </c>
      <c r="C2153">
        <v>26</v>
      </c>
      <c r="D2153" t="s">
        <v>7</v>
      </c>
      <c r="E2153" t="s">
        <v>15</v>
      </c>
      <c r="F2153" t="s">
        <v>22</v>
      </c>
      <c r="G2153" t="s">
        <v>29</v>
      </c>
      <c r="H2153" s="1">
        <v>44783</v>
      </c>
      <c r="I2153" t="s">
        <v>34</v>
      </c>
      <c r="J2153">
        <v>58</v>
      </c>
      <c r="K2153">
        <v>2.1</v>
      </c>
      <c r="L2153">
        <v>1403.94</v>
      </c>
      <c r="M2153">
        <v>80.25</v>
      </c>
      <c r="N2153" t="s">
        <v>48</v>
      </c>
      <c r="O2153">
        <v>1</v>
      </c>
      <c r="P2153" t="str" cm="1">
        <f t="array" ref="P2153">_xlfn.IFS(C2153&lt;25,"18-24", C2153&lt;=35,"25-35", C2153&lt;=50,"36-50",TRUE,"50+")</f>
        <v>25-35</v>
      </c>
      <c r="Q2153" t="str">
        <f t="shared" si="231"/>
        <v>repeat</v>
      </c>
      <c r="R2153" t="str">
        <f t="shared" si="232"/>
        <v>high value</v>
      </c>
      <c r="S2153" t="str">
        <f t="shared" si="233"/>
        <v>Low</v>
      </c>
      <c r="T2153" t="str">
        <f t="shared" si="234"/>
        <v>Aug</v>
      </c>
      <c r="U2153">
        <f t="shared" si="235"/>
        <v>2022</v>
      </c>
      <c r="V2153" t="str">
        <f t="shared" si="236"/>
        <v>0-5</v>
      </c>
      <c r="W2153" t="str">
        <f t="shared" si="237"/>
        <v>Slow</v>
      </c>
    </row>
    <row r="2154" spans="1:23" x14ac:dyDescent="0.3">
      <c r="A2154">
        <v>602153</v>
      </c>
      <c r="B2154">
        <v>67283</v>
      </c>
      <c r="C2154">
        <v>63</v>
      </c>
      <c r="D2154" t="s">
        <v>4</v>
      </c>
      <c r="E2154" t="s">
        <v>13</v>
      </c>
      <c r="F2154" t="s">
        <v>32</v>
      </c>
      <c r="G2154" t="s">
        <v>23</v>
      </c>
      <c r="H2154" s="1">
        <v>45530</v>
      </c>
      <c r="I2154" t="s">
        <v>33</v>
      </c>
      <c r="J2154">
        <v>80</v>
      </c>
      <c r="K2154">
        <v>11.3</v>
      </c>
      <c r="L2154">
        <v>515.45000000000005</v>
      </c>
      <c r="M2154">
        <v>71.989999999999995</v>
      </c>
      <c r="N2154" t="s">
        <v>48</v>
      </c>
      <c r="O2154">
        <v>2</v>
      </c>
      <c r="P2154" t="str" cm="1">
        <f t="array" ref="P2154">_xlfn.IFS(C2154&lt;25,"18-24", C2154&lt;=35,"25-35", C2154&lt;=50,"36-50",TRUE,"50+")</f>
        <v>50+</v>
      </c>
      <c r="Q2154" t="str">
        <f t="shared" si="231"/>
        <v>new</v>
      </c>
      <c r="R2154" t="str">
        <f t="shared" si="232"/>
        <v>high value</v>
      </c>
      <c r="S2154" t="str">
        <f t="shared" si="233"/>
        <v>Low</v>
      </c>
      <c r="T2154" t="str">
        <f t="shared" si="234"/>
        <v>Aug</v>
      </c>
      <c r="U2154">
        <f t="shared" si="235"/>
        <v>2024</v>
      </c>
      <c r="V2154" t="str">
        <f t="shared" si="236"/>
        <v>10-15</v>
      </c>
      <c r="W2154" t="str">
        <f t="shared" si="237"/>
        <v>Slow</v>
      </c>
    </row>
    <row r="2155" spans="1:23" x14ac:dyDescent="0.3">
      <c r="A2155">
        <v>602154</v>
      </c>
      <c r="B2155">
        <v>50496</v>
      </c>
      <c r="C2155">
        <v>48</v>
      </c>
      <c r="D2155" t="s">
        <v>4</v>
      </c>
      <c r="E2155" t="s">
        <v>8</v>
      </c>
      <c r="F2155" t="s">
        <v>18</v>
      </c>
      <c r="G2155" t="s">
        <v>27</v>
      </c>
      <c r="H2155" s="1">
        <v>45192</v>
      </c>
      <c r="I2155" t="s">
        <v>33</v>
      </c>
      <c r="J2155">
        <v>28</v>
      </c>
      <c r="K2155">
        <v>11.2</v>
      </c>
      <c r="L2155">
        <v>790.97</v>
      </c>
      <c r="M2155">
        <v>41.83</v>
      </c>
      <c r="N2155" t="s">
        <v>48</v>
      </c>
      <c r="O2155">
        <v>5</v>
      </c>
      <c r="P2155" t="str" cm="1">
        <f t="array" ref="P2155">_xlfn.IFS(C2155&lt;25,"18-24", C2155&lt;=35,"25-35", C2155&lt;=50,"36-50",TRUE,"50+")</f>
        <v>36-50</v>
      </c>
      <c r="Q2155" t="str">
        <f t="shared" si="231"/>
        <v>new</v>
      </c>
      <c r="R2155" t="str">
        <f t="shared" si="232"/>
        <v>high value</v>
      </c>
      <c r="S2155" t="str">
        <f t="shared" si="233"/>
        <v>High</v>
      </c>
      <c r="T2155" t="str">
        <f t="shared" si="234"/>
        <v>Sep</v>
      </c>
      <c r="U2155">
        <f t="shared" si="235"/>
        <v>2023</v>
      </c>
      <c r="V2155" t="str">
        <f t="shared" si="236"/>
        <v>10-15</v>
      </c>
      <c r="W2155" t="str">
        <f t="shared" si="237"/>
        <v>Fast</v>
      </c>
    </row>
    <row r="2156" spans="1:23" x14ac:dyDescent="0.3">
      <c r="A2156">
        <v>602155</v>
      </c>
      <c r="B2156">
        <v>75293</v>
      </c>
      <c r="C2156">
        <v>55</v>
      </c>
      <c r="D2156" t="s">
        <v>7</v>
      </c>
      <c r="E2156" t="s">
        <v>5</v>
      </c>
      <c r="F2156" t="s">
        <v>30</v>
      </c>
      <c r="G2156" t="s">
        <v>29</v>
      </c>
      <c r="H2156" s="1">
        <v>44979</v>
      </c>
      <c r="I2156" t="s">
        <v>34</v>
      </c>
      <c r="J2156">
        <v>82</v>
      </c>
      <c r="K2156">
        <v>13.2</v>
      </c>
      <c r="L2156">
        <v>1090.69</v>
      </c>
      <c r="M2156">
        <v>76.67</v>
      </c>
      <c r="N2156" t="s">
        <v>50</v>
      </c>
      <c r="O2156">
        <v>1</v>
      </c>
      <c r="P2156" t="str" cm="1">
        <f t="array" ref="P2156">_xlfn.IFS(C2156&lt;25,"18-24", C2156&lt;=35,"25-35", C2156&lt;=50,"36-50",TRUE,"50+")</f>
        <v>50+</v>
      </c>
      <c r="Q2156" t="str">
        <f t="shared" si="231"/>
        <v>new</v>
      </c>
      <c r="R2156" t="str">
        <f t="shared" si="232"/>
        <v>high value</v>
      </c>
      <c r="S2156" t="str">
        <f t="shared" si="233"/>
        <v>Low</v>
      </c>
      <c r="T2156" t="str">
        <f t="shared" si="234"/>
        <v>Feb</v>
      </c>
      <c r="U2156">
        <f t="shared" si="235"/>
        <v>2023</v>
      </c>
      <c r="V2156" t="str">
        <f t="shared" si="236"/>
        <v>10-15</v>
      </c>
      <c r="W2156" t="str">
        <f t="shared" si="237"/>
        <v>Slow</v>
      </c>
    </row>
    <row r="2157" spans="1:23" x14ac:dyDescent="0.3">
      <c r="A2157">
        <v>602156</v>
      </c>
      <c r="B2157">
        <v>54374</v>
      </c>
      <c r="C2157">
        <v>34</v>
      </c>
      <c r="D2157" t="s">
        <v>7</v>
      </c>
      <c r="E2157" t="s">
        <v>13</v>
      </c>
      <c r="F2157" t="s">
        <v>32</v>
      </c>
      <c r="G2157" t="s">
        <v>21</v>
      </c>
      <c r="H2157" s="1">
        <v>45314</v>
      </c>
      <c r="I2157" t="s">
        <v>33</v>
      </c>
      <c r="J2157">
        <v>82</v>
      </c>
      <c r="K2157">
        <v>13.9</v>
      </c>
      <c r="L2157">
        <v>921.21</v>
      </c>
      <c r="M2157">
        <v>76.19</v>
      </c>
      <c r="N2157" t="s">
        <v>49</v>
      </c>
      <c r="O2157">
        <v>4</v>
      </c>
      <c r="P2157" t="str" cm="1">
        <f t="array" ref="P2157">_xlfn.IFS(C2157&lt;25,"18-24", C2157&lt;=35,"25-35", C2157&lt;=50,"36-50",TRUE,"50+")</f>
        <v>25-35</v>
      </c>
      <c r="Q2157" t="str">
        <f t="shared" si="231"/>
        <v>new</v>
      </c>
      <c r="R2157" t="str">
        <f t="shared" si="232"/>
        <v>high value</v>
      </c>
      <c r="S2157" t="str">
        <f t="shared" si="233"/>
        <v>medium</v>
      </c>
      <c r="T2157" t="str">
        <f t="shared" si="234"/>
        <v>Jan</v>
      </c>
      <c r="U2157">
        <f t="shared" si="235"/>
        <v>2024</v>
      </c>
      <c r="V2157" t="str">
        <f t="shared" si="236"/>
        <v>10-15</v>
      </c>
      <c r="W2157" t="str">
        <f t="shared" si="237"/>
        <v>Slow</v>
      </c>
    </row>
    <row r="2158" spans="1:23" x14ac:dyDescent="0.3">
      <c r="A2158">
        <v>602157</v>
      </c>
      <c r="B2158">
        <v>20752</v>
      </c>
      <c r="C2158">
        <v>38</v>
      </c>
      <c r="D2158" t="s">
        <v>4</v>
      </c>
      <c r="E2158" t="s">
        <v>8</v>
      </c>
      <c r="F2158" t="s">
        <v>26</v>
      </c>
      <c r="G2158" t="s">
        <v>25</v>
      </c>
      <c r="H2158" s="1">
        <v>45202</v>
      </c>
      <c r="I2158" t="s">
        <v>33</v>
      </c>
      <c r="J2158">
        <v>87</v>
      </c>
      <c r="K2158">
        <v>12.8</v>
      </c>
      <c r="L2158">
        <v>914.35</v>
      </c>
      <c r="M2158">
        <v>78.53</v>
      </c>
      <c r="N2158" t="s">
        <v>48</v>
      </c>
      <c r="O2158">
        <v>5</v>
      </c>
      <c r="P2158" t="str" cm="1">
        <f t="array" ref="P2158">_xlfn.IFS(C2158&lt;25,"18-24", C2158&lt;=35,"25-35", C2158&lt;=50,"36-50",TRUE,"50+")</f>
        <v>36-50</v>
      </c>
      <c r="Q2158" t="str">
        <f t="shared" si="231"/>
        <v>new</v>
      </c>
      <c r="R2158" t="str">
        <f t="shared" si="232"/>
        <v>high value</v>
      </c>
      <c r="S2158" t="str">
        <f t="shared" si="233"/>
        <v>High</v>
      </c>
      <c r="T2158" t="str">
        <f t="shared" si="234"/>
        <v>Oct</v>
      </c>
      <c r="U2158">
        <f t="shared" si="235"/>
        <v>2023</v>
      </c>
      <c r="V2158" t="str">
        <f t="shared" si="236"/>
        <v>10-15</v>
      </c>
      <c r="W2158" t="str">
        <f t="shared" si="237"/>
        <v>Slow</v>
      </c>
    </row>
    <row r="2159" spans="1:23" x14ac:dyDescent="0.3">
      <c r="A2159">
        <v>602158</v>
      </c>
      <c r="B2159">
        <v>66716</v>
      </c>
      <c r="C2159">
        <v>39</v>
      </c>
      <c r="D2159" t="s">
        <v>7</v>
      </c>
      <c r="E2159" t="s">
        <v>13</v>
      </c>
      <c r="F2159" t="s">
        <v>28</v>
      </c>
      <c r="G2159" t="s">
        <v>21</v>
      </c>
      <c r="H2159" s="1">
        <v>45240</v>
      </c>
      <c r="I2159" t="s">
        <v>33</v>
      </c>
      <c r="J2159">
        <v>53</v>
      </c>
      <c r="K2159">
        <v>14.1</v>
      </c>
      <c r="L2159">
        <v>822.24</v>
      </c>
      <c r="M2159">
        <v>69.040000000000006</v>
      </c>
      <c r="N2159" t="s">
        <v>49</v>
      </c>
      <c r="O2159">
        <v>5</v>
      </c>
      <c r="P2159" t="str" cm="1">
        <f t="array" ref="P2159">_xlfn.IFS(C2159&lt;25,"18-24", C2159&lt;=35,"25-35", C2159&lt;=50,"36-50",TRUE,"50+")</f>
        <v>36-50</v>
      </c>
      <c r="Q2159" t="str">
        <f t="shared" si="231"/>
        <v>repeat</v>
      </c>
      <c r="R2159" t="str">
        <f t="shared" si="232"/>
        <v>high value</v>
      </c>
      <c r="S2159" t="str">
        <f t="shared" si="233"/>
        <v>High</v>
      </c>
      <c r="T2159" t="str">
        <f t="shared" si="234"/>
        <v>Nov</v>
      </c>
      <c r="U2159">
        <f t="shared" si="235"/>
        <v>2023</v>
      </c>
      <c r="V2159" t="str">
        <f t="shared" si="236"/>
        <v>10-15</v>
      </c>
      <c r="W2159" t="str">
        <f t="shared" si="237"/>
        <v>Slow</v>
      </c>
    </row>
    <row r="2160" spans="1:23" x14ac:dyDescent="0.3">
      <c r="A2160">
        <v>602159</v>
      </c>
      <c r="B2160">
        <v>34177</v>
      </c>
      <c r="C2160">
        <v>48</v>
      </c>
      <c r="D2160" t="s">
        <v>4</v>
      </c>
      <c r="E2160" t="s">
        <v>13</v>
      </c>
      <c r="F2160" t="s">
        <v>24</v>
      </c>
      <c r="G2160" t="s">
        <v>23</v>
      </c>
      <c r="H2160" s="1">
        <v>45473</v>
      </c>
      <c r="I2160" t="s">
        <v>33</v>
      </c>
      <c r="J2160">
        <v>70</v>
      </c>
      <c r="K2160">
        <v>14.5</v>
      </c>
      <c r="L2160">
        <v>169.5</v>
      </c>
      <c r="M2160">
        <v>108.99</v>
      </c>
      <c r="N2160" t="s">
        <v>47</v>
      </c>
      <c r="O2160">
        <v>3</v>
      </c>
      <c r="P2160" t="str" cm="1">
        <f t="array" ref="P2160">_xlfn.IFS(C2160&lt;25,"18-24", C2160&lt;=35,"25-35", C2160&lt;=50,"36-50",TRUE,"50+")</f>
        <v>36-50</v>
      </c>
      <c r="Q2160" t="str">
        <f t="shared" si="231"/>
        <v>new</v>
      </c>
      <c r="R2160" t="str">
        <f t="shared" si="232"/>
        <v>low</v>
      </c>
      <c r="S2160" t="str">
        <f t="shared" si="233"/>
        <v>medium</v>
      </c>
      <c r="T2160" t="str">
        <f t="shared" si="234"/>
        <v>Jun</v>
      </c>
      <c r="U2160">
        <f t="shared" si="235"/>
        <v>2024</v>
      </c>
      <c r="V2160" t="str">
        <f t="shared" si="236"/>
        <v>10-15</v>
      </c>
      <c r="W2160" t="str">
        <f t="shared" si="237"/>
        <v>Slow</v>
      </c>
    </row>
    <row r="2161" spans="1:23" x14ac:dyDescent="0.3">
      <c r="A2161">
        <v>602160</v>
      </c>
      <c r="B2161">
        <v>71411</v>
      </c>
      <c r="C2161">
        <v>64</v>
      </c>
      <c r="D2161" t="s">
        <v>4</v>
      </c>
      <c r="E2161" t="s">
        <v>8</v>
      </c>
      <c r="F2161" t="s">
        <v>30</v>
      </c>
      <c r="G2161" t="s">
        <v>25</v>
      </c>
      <c r="H2161" s="1">
        <v>44779</v>
      </c>
      <c r="I2161" t="s">
        <v>34</v>
      </c>
      <c r="J2161">
        <v>35</v>
      </c>
      <c r="K2161">
        <v>5.9</v>
      </c>
      <c r="L2161">
        <v>515.04999999999995</v>
      </c>
      <c r="M2161">
        <v>80.069999999999993</v>
      </c>
      <c r="N2161" t="s">
        <v>47</v>
      </c>
      <c r="O2161">
        <v>4</v>
      </c>
      <c r="P2161" t="str" cm="1">
        <f t="array" ref="P2161">_xlfn.IFS(C2161&lt;25,"18-24", C2161&lt;=35,"25-35", C2161&lt;=50,"36-50",TRUE,"50+")</f>
        <v>50+</v>
      </c>
      <c r="Q2161" t="str">
        <f t="shared" si="231"/>
        <v>new</v>
      </c>
      <c r="R2161" t="str">
        <f t="shared" si="232"/>
        <v>high value</v>
      </c>
      <c r="S2161" t="str">
        <f t="shared" si="233"/>
        <v>medium</v>
      </c>
      <c r="T2161" t="str">
        <f t="shared" si="234"/>
        <v>Aug</v>
      </c>
      <c r="U2161">
        <f t="shared" si="235"/>
        <v>2022</v>
      </c>
      <c r="V2161" t="str">
        <f t="shared" si="236"/>
        <v>5-10</v>
      </c>
      <c r="W2161" t="str">
        <f t="shared" si="237"/>
        <v>Medium</v>
      </c>
    </row>
    <row r="2162" spans="1:23" x14ac:dyDescent="0.3">
      <c r="A2162">
        <v>602161</v>
      </c>
      <c r="B2162">
        <v>62044</v>
      </c>
      <c r="C2162">
        <v>45</v>
      </c>
      <c r="D2162" t="s">
        <v>7</v>
      </c>
      <c r="E2162" t="s">
        <v>11</v>
      </c>
      <c r="F2162" t="s">
        <v>18</v>
      </c>
      <c r="G2162" t="s">
        <v>25</v>
      </c>
      <c r="H2162" s="1">
        <v>44653</v>
      </c>
      <c r="I2162" t="s">
        <v>34</v>
      </c>
      <c r="J2162">
        <v>29</v>
      </c>
      <c r="K2162">
        <v>8</v>
      </c>
      <c r="L2162">
        <v>765.03</v>
      </c>
      <c r="M2162">
        <v>30.99</v>
      </c>
      <c r="N2162" t="s">
        <v>47</v>
      </c>
      <c r="O2162">
        <v>4</v>
      </c>
      <c r="P2162" t="str" cm="1">
        <f t="array" ref="P2162">_xlfn.IFS(C2162&lt;25,"18-24", C2162&lt;=35,"25-35", C2162&lt;=50,"36-50",TRUE,"50+")</f>
        <v>36-50</v>
      </c>
      <c r="Q2162" t="str">
        <f t="shared" si="231"/>
        <v>new</v>
      </c>
      <c r="R2162" t="str">
        <f t="shared" si="232"/>
        <v>high value</v>
      </c>
      <c r="S2162" t="str">
        <f t="shared" si="233"/>
        <v>medium</v>
      </c>
      <c r="T2162" t="str">
        <f t="shared" si="234"/>
        <v>Apr</v>
      </c>
      <c r="U2162">
        <f t="shared" si="235"/>
        <v>2022</v>
      </c>
      <c r="V2162" t="str">
        <f t="shared" si="236"/>
        <v>5-10</v>
      </c>
      <c r="W2162" t="str">
        <f t="shared" si="237"/>
        <v>Fast</v>
      </c>
    </row>
    <row r="2163" spans="1:23" x14ac:dyDescent="0.3">
      <c r="A2163">
        <v>602162</v>
      </c>
      <c r="B2163">
        <v>83303</v>
      </c>
      <c r="C2163">
        <v>19</v>
      </c>
      <c r="D2163" t="s">
        <v>7</v>
      </c>
      <c r="E2163" t="s">
        <v>11</v>
      </c>
      <c r="F2163" t="s">
        <v>18</v>
      </c>
      <c r="G2163" t="s">
        <v>31</v>
      </c>
      <c r="H2163" s="1">
        <v>45163</v>
      </c>
      <c r="I2163" t="s">
        <v>34</v>
      </c>
      <c r="J2163">
        <v>31</v>
      </c>
      <c r="K2163">
        <v>1.5</v>
      </c>
      <c r="L2163">
        <v>282.60000000000002</v>
      </c>
      <c r="M2163">
        <v>70.83</v>
      </c>
      <c r="N2163" t="s">
        <v>49</v>
      </c>
      <c r="O2163">
        <v>5</v>
      </c>
      <c r="P2163" t="str" cm="1">
        <f t="array" ref="P2163">_xlfn.IFS(C2163&lt;25,"18-24", C2163&lt;=35,"25-35", C2163&lt;=50,"36-50",TRUE,"50+")</f>
        <v>18-24</v>
      </c>
      <c r="Q2163" t="str">
        <f t="shared" si="231"/>
        <v>new</v>
      </c>
      <c r="R2163" t="str">
        <f t="shared" si="232"/>
        <v>medium</v>
      </c>
      <c r="S2163" t="str">
        <f t="shared" si="233"/>
        <v>High</v>
      </c>
      <c r="T2163" t="str">
        <f t="shared" si="234"/>
        <v>Aug</v>
      </c>
      <c r="U2163">
        <f t="shared" si="235"/>
        <v>2023</v>
      </c>
      <c r="V2163" t="str">
        <f t="shared" si="236"/>
        <v>0-5</v>
      </c>
      <c r="W2163" t="str">
        <f t="shared" si="237"/>
        <v>Medium</v>
      </c>
    </row>
    <row r="2164" spans="1:23" x14ac:dyDescent="0.3">
      <c r="A2164">
        <v>602163</v>
      </c>
      <c r="B2164">
        <v>97631</v>
      </c>
      <c r="C2164">
        <v>64</v>
      </c>
      <c r="D2164" t="s">
        <v>4</v>
      </c>
      <c r="E2164" t="s">
        <v>16</v>
      </c>
      <c r="F2164" t="s">
        <v>19</v>
      </c>
      <c r="G2164" t="s">
        <v>31</v>
      </c>
      <c r="H2164" s="1">
        <v>45497</v>
      </c>
      <c r="I2164" t="s">
        <v>33</v>
      </c>
      <c r="J2164">
        <v>23</v>
      </c>
      <c r="K2164">
        <v>14.7</v>
      </c>
      <c r="L2164">
        <v>514.58000000000004</v>
      </c>
      <c r="M2164">
        <v>52.03</v>
      </c>
      <c r="N2164" t="s">
        <v>47</v>
      </c>
      <c r="O2164">
        <v>2</v>
      </c>
      <c r="P2164" t="str" cm="1">
        <f t="array" ref="P2164">_xlfn.IFS(C2164&lt;25,"18-24", C2164&lt;=35,"25-35", C2164&lt;=50,"36-50",TRUE,"50+")</f>
        <v>50+</v>
      </c>
      <c r="Q2164" t="str">
        <f t="shared" si="231"/>
        <v>new</v>
      </c>
      <c r="R2164" t="str">
        <f t="shared" si="232"/>
        <v>high value</v>
      </c>
      <c r="S2164" t="str">
        <f t="shared" si="233"/>
        <v>Low</v>
      </c>
      <c r="T2164" t="str">
        <f t="shared" si="234"/>
        <v>Jul</v>
      </c>
      <c r="U2164">
        <f t="shared" si="235"/>
        <v>2024</v>
      </c>
      <c r="V2164" t="str">
        <f t="shared" si="236"/>
        <v>10-15</v>
      </c>
      <c r="W2164" t="str">
        <f t="shared" si="237"/>
        <v>Fast</v>
      </c>
    </row>
    <row r="2165" spans="1:23" x14ac:dyDescent="0.3">
      <c r="A2165">
        <v>602164</v>
      </c>
      <c r="B2165">
        <v>93036</v>
      </c>
      <c r="C2165">
        <v>48</v>
      </c>
      <c r="D2165" t="s">
        <v>4</v>
      </c>
      <c r="E2165" t="s">
        <v>8</v>
      </c>
      <c r="F2165" t="s">
        <v>24</v>
      </c>
      <c r="G2165" t="s">
        <v>31</v>
      </c>
      <c r="H2165" s="1">
        <v>44817</v>
      </c>
      <c r="I2165" t="s">
        <v>33</v>
      </c>
      <c r="J2165">
        <v>65</v>
      </c>
      <c r="K2165">
        <v>14.5</v>
      </c>
      <c r="L2165">
        <v>176.96</v>
      </c>
      <c r="M2165">
        <v>41.39</v>
      </c>
      <c r="N2165" t="s">
        <v>48</v>
      </c>
      <c r="O2165">
        <v>5</v>
      </c>
      <c r="P2165" t="str" cm="1">
        <f t="array" ref="P2165">_xlfn.IFS(C2165&lt;25,"18-24", C2165&lt;=35,"25-35", C2165&lt;=50,"36-50",TRUE,"50+")</f>
        <v>36-50</v>
      </c>
      <c r="Q2165" t="str">
        <f t="shared" si="231"/>
        <v>new</v>
      </c>
      <c r="R2165" t="str">
        <f t="shared" si="232"/>
        <v>low</v>
      </c>
      <c r="S2165" t="str">
        <f t="shared" si="233"/>
        <v>High</v>
      </c>
      <c r="T2165" t="str">
        <f t="shared" si="234"/>
        <v>Sep</v>
      </c>
      <c r="U2165">
        <f t="shared" si="235"/>
        <v>2022</v>
      </c>
      <c r="V2165" t="str">
        <f t="shared" si="236"/>
        <v>10-15</v>
      </c>
      <c r="W2165" t="str">
        <f t="shared" si="237"/>
        <v>Slow</v>
      </c>
    </row>
    <row r="2166" spans="1:23" x14ac:dyDescent="0.3">
      <c r="A2166">
        <v>602165</v>
      </c>
      <c r="B2166">
        <v>24204</v>
      </c>
      <c r="C2166">
        <v>19</v>
      </c>
      <c r="D2166" t="s">
        <v>7</v>
      </c>
      <c r="E2166" t="s">
        <v>8</v>
      </c>
      <c r="F2166" t="s">
        <v>24</v>
      </c>
      <c r="G2166" t="s">
        <v>27</v>
      </c>
      <c r="H2166" s="1">
        <v>44711</v>
      </c>
      <c r="I2166" t="s">
        <v>33</v>
      </c>
      <c r="J2166">
        <v>48</v>
      </c>
      <c r="K2166">
        <v>6.4</v>
      </c>
      <c r="L2166">
        <v>1339.43</v>
      </c>
      <c r="M2166">
        <v>77.97</v>
      </c>
      <c r="N2166" t="s">
        <v>50</v>
      </c>
      <c r="O2166">
        <v>5</v>
      </c>
      <c r="P2166" t="str" cm="1">
        <f t="array" ref="P2166">_xlfn.IFS(C2166&lt;25,"18-24", C2166&lt;=35,"25-35", C2166&lt;=50,"36-50",TRUE,"50+")</f>
        <v>18-24</v>
      </c>
      <c r="Q2166" t="str">
        <f t="shared" si="231"/>
        <v>new</v>
      </c>
      <c r="R2166" t="str">
        <f t="shared" si="232"/>
        <v>high value</v>
      </c>
      <c r="S2166" t="str">
        <f t="shared" si="233"/>
        <v>High</v>
      </c>
      <c r="T2166" t="str">
        <f t="shared" si="234"/>
        <v>May</v>
      </c>
      <c r="U2166">
        <f t="shared" si="235"/>
        <v>2022</v>
      </c>
      <c r="V2166" t="str">
        <f t="shared" si="236"/>
        <v>5-10</v>
      </c>
      <c r="W2166" t="str">
        <f t="shared" si="237"/>
        <v>Slow</v>
      </c>
    </row>
    <row r="2167" spans="1:23" x14ac:dyDescent="0.3">
      <c r="A2167">
        <v>602166</v>
      </c>
      <c r="B2167">
        <v>79033</v>
      </c>
      <c r="C2167">
        <v>46</v>
      </c>
      <c r="D2167" t="s">
        <v>7</v>
      </c>
      <c r="E2167" t="s">
        <v>8</v>
      </c>
      <c r="F2167" t="s">
        <v>22</v>
      </c>
      <c r="G2167" t="s">
        <v>29</v>
      </c>
      <c r="H2167" s="1">
        <v>45615</v>
      </c>
      <c r="I2167" t="s">
        <v>34</v>
      </c>
      <c r="J2167">
        <v>73</v>
      </c>
      <c r="K2167">
        <v>1.2</v>
      </c>
      <c r="L2167">
        <v>306.95</v>
      </c>
      <c r="M2167">
        <v>102.83</v>
      </c>
      <c r="N2167" t="s">
        <v>47</v>
      </c>
      <c r="O2167">
        <v>5</v>
      </c>
      <c r="P2167" t="str" cm="1">
        <f t="array" ref="P2167">_xlfn.IFS(C2167&lt;25,"18-24", C2167&lt;=35,"25-35", C2167&lt;=50,"36-50",TRUE,"50+")</f>
        <v>36-50</v>
      </c>
      <c r="Q2167" t="str">
        <f t="shared" si="231"/>
        <v>new</v>
      </c>
      <c r="R2167" t="str">
        <f t="shared" si="232"/>
        <v>medium</v>
      </c>
      <c r="S2167" t="str">
        <f t="shared" si="233"/>
        <v>High</v>
      </c>
      <c r="T2167" t="str">
        <f t="shared" si="234"/>
        <v>Nov</v>
      </c>
      <c r="U2167">
        <f t="shared" si="235"/>
        <v>2024</v>
      </c>
      <c r="V2167" t="str">
        <f t="shared" si="236"/>
        <v>0-5</v>
      </c>
      <c r="W2167" t="str">
        <f t="shared" si="237"/>
        <v>Slow</v>
      </c>
    </row>
    <row r="2168" spans="1:23" x14ac:dyDescent="0.3">
      <c r="A2168">
        <v>602167</v>
      </c>
      <c r="B2168">
        <v>82299</v>
      </c>
      <c r="C2168">
        <v>52</v>
      </c>
      <c r="D2168" t="s">
        <v>4</v>
      </c>
      <c r="E2168" t="s">
        <v>13</v>
      </c>
      <c r="F2168" t="s">
        <v>19</v>
      </c>
      <c r="G2168" t="s">
        <v>29</v>
      </c>
      <c r="H2168" s="1">
        <v>44711</v>
      </c>
      <c r="I2168" t="s">
        <v>34</v>
      </c>
      <c r="J2168">
        <v>57</v>
      </c>
      <c r="K2168">
        <v>10</v>
      </c>
      <c r="L2168">
        <v>1157.71</v>
      </c>
      <c r="M2168">
        <v>115.06</v>
      </c>
      <c r="N2168" t="s">
        <v>50</v>
      </c>
      <c r="O2168">
        <v>4</v>
      </c>
      <c r="P2168" t="str" cm="1">
        <f t="array" ref="P2168">_xlfn.IFS(C2168&lt;25,"18-24", C2168&lt;=35,"25-35", C2168&lt;=50,"36-50",TRUE,"50+")</f>
        <v>50+</v>
      </c>
      <c r="Q2168" t="str">
        <f t="shared" si="231"/>
        <v>new</v>
      </c>
      <c r="R2168" t="str">
        <f t="shared" si="232"/>
        <v>high value</v>
      </c>
      <c r="S2168" t="str">
        <f t="shared" si="233"/>
        <v>medium</v>
      </c>
      <c r="T2168" t="str">
        <f t="shared" si="234"/>
        <v>May</v>
      </c>
      <c r="U2168">
        <f t="shared" si="235"/>
        <v>2022</v>
      </c>
      <c r="V2168" t="str">
        <f t="shared" si="236"/>
        <v>5-10</v>
      </c>
      <c r="W2168" t="str">
        <f t="shared" si="237"/>
        <v>Slow</v>
      </c>
    </row>
    <row r="2169" spans="1:23" x14ac:dyDescent="0.3">
      <c r="A2169">
        <v>602168</v>
      </c>
      <c r="B2169">
        <v>17852</v>
      </c>
      <c r="C2169">
        <v>38</v>
      </c>
      <c r="D2169" t="s">
        <v>7</v>
      </c>
      <c r="E2169" t="s">
        <v>15</v>
      </c>
      <c r="F2169" t="s">
        <v>28</v>
      </c>
      <c r="G2169" t="s">
        <v>29</v>
      </c>
      <c r="H2169" s="1">
        <v>45316</v>
      </c>
      <c r="I2169" t="s">
        <v>33</v>
      </c>
      <c r="J2169">
        <v>74</v>
      </c>
      <c r="K2169">
        <v>11.5</v>
      </c>
      <c r="L2169">
        <v>468.88</v>
      </c>
      <c r="M2169">
        <v>27.04</v>
      </c>
      <c r="N2169" t="s">
        <v>48</v>
      </c>
      <c r="O2169">
        <v>1</v>
      </c>
      <c r="P2169" t="str" cm="1">
        <f t="array" ref="P2169">_xlfn.IFS(C2169&lt;25,"18-24", C2169&lt;=35,"25-35", C2169&lt;=50,"36-50",TRUE,"50+")</f>
        <v>36-50</v>
      </c>
      <c r="Q2169" t="str">
        <f t="shared" si="231"/>
        <v>new</v>
      </c>
      <c r="R2169" t="str">
        <f t="shared" si="232"/>
        <v>medium</v>
      </c>
      <c r="S2169" t="str">
        <f t="shared" si="233"/>
        <v>Low</v>
      </c>
      <c r="T2169" t="str">
        <f t="shared" si="234"/>
        <v>Jan</v>
      </c>
      <c r="U2169">
        <f t="shared" si="235"/>
        <v>2024</v>
      </c>
      <c r="V2169" t="str">
        <f t="shared" si="236"/>
        <v>10-15</v>
      </c>
      <c r="W2169" t="str">
        <f t="shared" si="237"/>
        <v>Slow</v>
      </c>
    </row>
    <row r="2170" spans="1:23" x14ac:dyDescent="0.3">
      <c r="A2170">
        <v>602169</v>
      </c>
      <c r="B2170">
        <v>35832</v>
      </c>
      <c r="C2170">
        <v>33</v>
      </c>
      <c r="D2170" t="s">
        <v>4</v>
      </c>
      <c r="E2170" t="s">
        <v>8</v>
      </c>
      <c r="F2170" t="s">
        <v>28</v>
      </c>
      <c r="G2170" t="s">
        <v>27</v>
      </c>
      <c r="H2170" s="1">
        <v>45214</v>
      </c>
      <c r="I2170" t="s">
        <v>34</v>
      </c>
      <c r="J2170">
        <v>56</v>
      </c>
      <c r="K2170">
        <v>6.6</v>
      </c>
      <c r="L2170">
        <v>1133.46</v>
      </c>
      <c r="M2170">
        <v>77.42</v>
      </c>
      <c r="N2170" t="s">
        <v>50</v>
      </c>
      <c r="O2170">
        <v>5</v>
      </c>
      <c r="P2170" t="str" cm="1">
        <f t="array" ref="P2170">_xlfn.IFS(C2170&lt;25,"18-24", C2170&lt;=35,"25-35", C2170&lt;=50,"36-50",TRUE,"50+")</f>
        <v>25-35</v>
      </c>
      <c r="Q2170" t="str">
        <f t="shared" si="231"/>
        <v>repeat</v>
      </c>
      <c r="R2170" t="str">
        <f t="shared" si="232"/>
        <v>high value</v>
      </c>
      <c r="S2170" t="str">
        <f t="shared" si="233"/>
        <v>High</v>
      </c>
      <c r="T2170" t="str">
        <f t="shared" si="234"/>
        <v>Oct</v>
      </c>
      <c r="U2170">
        <f t="shared" si="235"/>
        <v>2023</v>
      </c>
      <c r="V2170" t="str">
        <f t="shared" si="236"/>
        <v>5-10</v>
      </c>
      <c r="W2170" t="str">
        <f t="shared" si="237"/>
        <v>Slow</v>
      </c>
    </row>
    <row r="2171" spans="1:23" x14ac:dyDescent="0.3">
      <c r="A2171">
        <v>602170</v>
      </c>
      <c r="B2171">
        <v>24092</v>
      </c>
      <c r="C2171">
        <v>29</v>
      </c>
      <c r="D2171" t="s">
        <v>4</v>
      </c>
      <c r="E2171" t="s">
        <v>11</v>
      </c>
      <c r="F2171" t="s">
        <v>30</v>
      </c>
      <c r="G2171" t="s">
        <v>21</v>
      </c>
      <c r="H2171" s="1">
        <v>44925</v>
      </c>
      <c r="I2171" t="s">
        <v>33</v>
      </c>
      <c r="J2171">
        <v>45</v>
      </c>
      <c r="K2171">
        <v>2.4</v>
      </c>
      <c r="L2171">
        <v>1291.28</v>
      </c>
      <c r="M2171">
        <v>49.07</v>
      </c>
      <c r="N2171" t="s">
        <v>49</v>
      </c>
      <c r="O2171">
        <v>5</v>
      </c>
      <c r="P2171" t="str" cm="1">
        <f t="array" ref="P2171">_xlfn.IFS(C2171&lt;25,"18-24", C2171&lt;=35,"25-35", C2171&lt;=50,"36-50",TRUE,"50+")</f>
        <v>25-35</v>
      </c>
      <c r="Q2171" t="str">
        <f t="shared" si="231"/>
        <v>new</v>
      </c>
      <c r="R2171" t="str">
        <f t="shared" si="232"/>
        <v>high value</v>
      </c>
      <c r="S2171" t="str">
        <f t="shared" si="233"/>
        <v>High</v>
      </c>
      <c r="T2171" t="str">
        <f t="shared" si="234"/>
        <v>Dec</v>
      </c>
      <c r="U2171">
        <f t="shared" si="235"/>
        <v>2022</v>
      </c>
      <c r="V2171" t="str">
        <f t="shared" si="236"/>
        <v>0-5</v>
      </c>
      <c r="W2171" t="str">
        <f t="shared" si="237"/>
        <v>Medium</v>
      </c>
    </row>
    <row r="2172" spans="1:23" x14ac:dyDescent="0.3">
      <c r="A2172">
        <v>602171</v>
      </c>
      <c r="B2172">
        <v>72210</v>
      </c>
      <c r="C2172">
        <v>19</v>
      </c>
      <c r="D2172" t="s">
        <v>7</v>
      </c>
      <c r="E2172" t="s">
        <v>11</v>
      </c>
      <c r="F2172" t="s">
        <v>26</v>
      </c>
      <c r="G2172" t="s">
        <v>21</v>
      </c>
      <c r="H2172" s="1">
        <v>44798</v>
      </c>
      <c r="I2172" t="s">
        <v>34</v>
      </c>
      <c r="J2172">
        <v>86</v>
      </c>
      <c r="K2172">
        <v>12.1</v>
      </c>
      <c r="L2172">
        <v>820.17</v>
      </c>
      <c r="M2172">
        <v>25.65</v>
      </c>
      <c r="N2172" t="s">
        <v>49</v>
      </c>
      <c r="O2172">
        <v>3</v>
      </c>
      <c r="P2172" t="str" cm="1">
        <f t="array" ref="P2172">_xlfn.IFS(C2172&lt;25,"18-24", C2172&lt;=35,"25-35", C2172&lt;=50,"36-50",TRUE,"50+")</f>
        <v>18-24</v>
      </c>
      <c r="Q2172" t="str">
        <f t="shared" si="231"/>
        <v>repeat</v>
      </c>
      <c r="R2172" t="str">
        <f t="shared" si="232"/>
        <v>high value</v>
      </c>
      <c r="S2172" t="str">
        <f t="shared" si="233"/>
        <v>medium</v>
      </c>
      <c r="T2172" t="str">
        <f t="shared" si="234"/>
        <v>Aug</v>
      </c>
      <c r="U2172">
        <f t="shared" si="235"/>
        <v>2022</v>
      </c>
      <c r="V2172" t="str">
        <f t="shared" si="236"/>
        <v>10-15</v>
      </c>
      <c r="W2172" t="str">
        <f t="shared" si="237"/>
        <v>Slow</v>
      </c>
    </row>
    <row r="2173" spans="1:23" x14ac:dyDescent="0.3">
      <c r="A2173">
        <v>602172</v>
      </c>
      <c r="B2173">
        <v>54131</v>
      </c>
      <c r="C2173">
        <v>20</v>
      </c>
      <c r="D2173" t="s">
        <v>4</v>
      </c>
      <c r="E2173" t="s">
        <v>5</v>
      </c>
      <c r="F2173" t="s">
        <v>22</v>
      </c>
      <c r="G2173" t="s">
        <v>23</v>
      </c>
      <c r="H2173" s="1">
        <v>44998</v>
      </c>
      <c r="I2173" t="s">
        <v>34</v>
      </c>
      <c r="J2173">
        <v>27</v>
      </c>
      <c r="K2173">
        <v>9.9</v>
      </c>
      <c r="L2173">
        <v>1049.29</v>
      </c>
      <c r="M2173">
        <v>78.16</v>
      </c>
      <c r="N2173" t="s">
        <v>47</v>
      </c>
      <c r="O2173">
        <v>2</v>
      </c>
      <c r="P2173" t="str" cm="1">
        <f t="array" ref="P2173">_xlfn.IFS(C2173&lt;25,"18-24", C2173&lt;=35,"25-35", C2173&lt;=50,"36-50",TRUE,"50+")</f>
        <v>18-24</v>
      </c>
      <c r="Q2173" t="str">
        <f t="shared" si="231"/>
        <v>new</v>
      </c>
      <c r="R2173" t="str">
        <f t="shared" si="232"/>
        <v>high value</v>
      </c>
      <c r="S2173" t="str">
        <f t="shared" si="233"/>
        <v>Low</v>
      </c>
      <c r="T2173" t="str">
        <f t="shared" si="234"/>
        <v>Mar</v>
      </c>
      <c r="U2173">
        <f t="shared" si="235"/>
        <v>2023</v>
      </c>
      <c r="V2173" t="str">
        <f t="shared" si="236"/>
        <v>5-10</v>
      </c>
      <c r="W2173" t="str">
        <f t="shared" si="237"/>
        <v>Fast</v>
      </c>
    </row>
    <row r="2174" spans="1:23" x14ac:dyDescent="0.3">
      <c r="A2174">
        <v>602173</v>
      </c>
      <c r="B2174">
        <v>50356</v>
      </c>
      <c r="C2174">
        <v>64</v>
      </c>
      <c r="D2174" t="s">
        <v>4</v>
      </c>
      <c r="E2174" t="s">
        <v>11</v>
      </c>
      <c r="F2174" t="s">
        <v>22</v>
      </c>
      <c r="G2174" t="s">
        <v>23</v>
      </c>
      <c r="H2174" s="1">
        <v>45001</v>
      </c>
      <c r="I2174" t="s">
        <v>34</v>
      </c>
      <c r="J2174">
        <v>25</v>
      </c>
      <c r="K2174">
        <v>14.2</v>
      </c>
      <c r="L2174">
        <v>297.49</v>
      </c>
      <c r="M2174">
        <v>59.34</v>
      </c>
      <c r="N2174" t="s">
        <v>47</v>
      </c>
      <c r="O2174">
        <v>5</v>
      </c>
      <c r="P2174" t="str" cm="1">
        <f t="array" ref="P2174">_xlfn.IFS(C2174&lt;25,"18-24", C2174&lt;=35,"25-35", C2174&lt;=50,"36-50",TRUE,"50+")</f>
        <v>50+</v>
      </c>
      <c r="Q2174" t="str">
        <f t="shared" si="231"/>
        <v>new</v>
      </c>
      <c r="R2174" t="str">
        <f t="shared" si="232"/>
        <v>medium</v>
      </c>
      <c r="S2174" t="str">
        <f t="shared" si="233"/>
        <v>High</v>
      </c>
      <c r="T2174" t="str">
        <f t="shared" si="234"/>
        <v>Mar</v>
      </c>
      <c r="U2174">
        <f t="shared" si="235"/>
        <v>2023</v>
      </c>
      <c r="V2174" t="str">
        <f t="shared" si="236"/>
        <v>10-15</v>
      </c>
      <c r="W2174" t="str">
        <f t="shared" si="237"/>
        <v>Fast</v>
      </c>
    </row>
    <row r="2175" spans="1:23" x14ac:dyDescent="0.3">
      <c r="A2175">
        <v>602174</v>
      </c>
      <c r="B2175">
        <v>51826</v>
      </c>
      <c r="C2175">
        <v>34</v>
      </c>
      <c r="D2175" t="s">
        <v>7</v>
      </c>
      <c r="E2175" t="s">
        <v>15</v>
      </c>
      <c r="F2175" t="s">
        <v>32</v>
      </c>
      <c r="G2175" t="s">
        <v>23</v>
      </c>
      <c r="H2175" s="1">
        <v>44744</v>
      </c>
      <c r="I2175" t="s">
        <v>34</v>
      </c>
      <c r="J2175">
        <v>77</v>
      </c>
      <c r="K2175">
        <v>4.0999999999999996</v>
      </c>
      <c r="L2175">
        <v>1183.95</v>
      </c>
      <c r="M2175">
        <v>75.61</v>
      </c>
      <c r="N2175" t="s">
        <v>49</v>
      </c>
      <c r="O2175">
        <v>2</v>
      </c>
      <c r="P2175" t="str" cm="1">
        <f t="array" ref="P2175">_xlfn.IFS(C2175&lt;25,"18-24", C2175&lt;=35,"25-35", C2175&lt;=50,"36-50",TRUE,"50+")</f>
        <v>25-35</v>
      </c>
      <c r="Q2175" t="str">
        <f t="shared" si="231"/>
        <v>new</v>
      </c>
      <c r="R2175" t="str">
        <f t="shared" si="232"/>
        <v>high value</v>
      </c>
      <c r="S2175" t="str">
        <f t="shared" si="233"/>
        <v>Low</v>
      </c>
      <c r="T2175" t="str">
        <f t="shared" si="234"/>
        <v>Jul</v>
      </c>
      <c r="U2175">
        <f t="shared" si="235"/>
        <v>2022</v>
      </c>
      <c r="V2175" t="str">
        <f t="shared" si="236"/>
        <v>0-5</v>
      </c>
      <c r="W2175" t="str">
        <f t="shared" si="237"/>
        <v>Slow</v>
      </c>
    </row>
    <row r="2176" spans="1:23" x14ac:dyDescent="0.3">
      <c r="A2176">
        <v>602175</v>
      </c>
      <c r="B2176">
        <v>74268</v>
      </c>
      <c r="C2176">
        <v>41</v>
      </c>
      <c r="D2176" t="s">
        <v>7</v>
      </c>
      <c r="E2176" t="s">
        <v>15</v>
      </c>
      <c r="F2176" t="s">
        <v>22</v>
      </c>
      <c r="G2176" t="s">
        <v>31</v>
      </c>
      <c r="H2176" s="1">
        <v>44895</v>
      </c>
      <c r="I2176" t="s">
        <v>34</v>
      </c>
      <c r="J2176">
        <v>58</v>
      </c>
      <c r="K2176">
        <v>4.2</v>
      </c>
      <c r="L2176">
        <v>867.63</v>
      </c>
      <c r="M2176">
        <v>28.94</v>
      </c>
      <c r="N2176" t="s">
        <v>47</v>
      </c>
      <c r="O2176">
        <v>1</v>
      </c>
      <c r="P2176" t="str" cm="1">
        <f t="array" ref="P2176">_xlfn.IFS(C2176&lt;25,"18-24", C2176&lt;=35,"25-35", C2176&lt;=50,"36-50",TRUE,"50+")</f>
        <v>36-50</v>
      </c>
      <c r="Q2176" t="str">
        <f t="shared" si="231"/>
        <v>new</v>
      </c>
      <c r="R2176" t="str">
        <f t="shared" si="232"/>
        <v>high value</v>
      </c>
      <c r="S2176" t="str">
        <f t="shared" si="233"/>
        <v>Low</v>
      </c>
      <c r="T2176" t="str">
        <f t="shared" si="234"/>
        <v>Nov</v>
      </c>
      <c r="U2176">
        <f t="shared" si="235"/>
        <v>2022</v>
      </c>
      <c r="V2176" t="str">
        <f t="shared" si="236"/>
        <v>0-5</v>
      </c>
      <c r="W2176" t="str">
        <f t="shared" si="237"/>
        <v>Slow</v>
      </c>
    </row>
    <row r="2177" spans="1:23" x14ac:dyDescent="0.3">
      <c r="A2177">
        <v>602176</v>
      </c>
      <c r="B2177">
        <v>85362</v>
      </c>
      <c r="C2177">
        <v>31</v>
      </c>
      <c r="D2177" t="s">
        <v>4</v>
      </c>
      <c r="E2177" t="s">
        <v>13</v>
      </c>
      <c r="F2177" t="s">
        <v>22</v>
      </c>
      <c r="G2177" t="s">
        <v>23</v>
      </c>
      <c r="H2177" s="1">
        <v>45117</v>
      </c>
      <c r="I2177" t="s">
        <v>33</v>
      </c>
      <c r="J2177">
        <v>80</v>
      </c>
      <c r="K2177">
        <v>8</v>
      </c>
      <c r="L2177">
        <v>446.7</v>
      </c>
      <c r="M2177">
        <v>54.34</v>
      </c>
      <c r="N2177" t="s">
        <v>47</v>
      </c>
      <c r="O2177">
        <v>1</v>
      </c>
      <c r="P2177" t="str" cm="1">
        <f t="array" ref="P2177">_xlfn.IFS(C2177&lt;25,"18-24", C2177&lt;=35,"25-35", C2177&lt;=50,"36-50",TRUE,"50+")</f>
        <v>25-35</v>
      </c>
      <c r="Q2177" t="str">
        <f t="shared" si="231"/>
        <v>new</v>
      </c>
      <c r="R2177" t="str">
        <f t="shared" si="232"/>
        <v>medium</v>
      </c>
      <c r="S2177" t="str">
        <f t="shared" si="233"/>
        <v>Low</v>
      </c>
      <c r="T2177" t="str">
        <f t="shared" si="234"/>
        <v>Jul</v>
      </c>
      <c r="U2177">
        <f t="shared" si="235"/>
        <v>2023</v>
      </c>
      <c r="V2177" t="str">
        <f t="shared" si="236"/>
        <v>5-10</v>
      </c>
      <c r="W2177" t="str">
        <f t="shared" si="237"/>
        <v>Slow</v>
      </c>
    </row>
    <row r="2178" spans="1:23" x14ac:dyDescent="0.3">
      <c r="A2178">
        <v>602177</v>
      </c>
      <c r="B2178">
        <v>10285</v>
      </c>
      <c r="C2178">
        <v>45</v>
      </c>
      <c r="D2178" t="s">
        <v>7</v>
      </c>
      <c r="E2178" t="s">
        <v>11</v>
      </c>
      <c r="F2178" t="s">
        <v>30</v>
      </c>
      <c r="G2178" t="s">
        <v>29</v>
      </c>
      <c r="H2178" s="1">
        <v>45057</v>
      </c>
      <c r="I2178" t="s">
        <v>34</v>
      </c>
      <c r="J2178">
        <v>84</v>
      </c>
      <c r="K2178">
        <v>6.3</v>
      </c>
      <c r="L2178">
        <v>846.01</v>
      </c>
      <c r="M2178">
        <v>86.6</v>
      </c>
      <c r="N2178" t="s">
        <v>48</v>
      </c>
      <c r="O2178">
        <v>2</v>
      </c>
      <c r="P2178" t="str" cm="1">
        <f t="array" ref="P2178">_xlfn.IFS(C2178&lt;25,"18-24", C2178&lt;=35,"25-35", C2178&lt;=50,"36-50",TRUE,"50+")</f>
        <v>36-50</v>
      </c>
      <c r="Q2178" t="str">
        <f t="shared" si="231"/>
        <v>new</v>
      </c>
      <c r="R2178" t="str">
        <f t="shared" si="232"/>
        <v>high value</v>
      </c>
      <c r="S2178" t="str">
        <f t="shared" si="233"/>
        <v>Low</v>
      </c>
      <c r="T2178" t="str">
        <f t="shared" si="234"/>
        <v>May</v>
      </c>
      <c r="U2178">
        <f t="shared" si="235"/>
        <v>2023</v>
      </c>
      <c r="V2178" t="str">
        <f t="shared" si="236"/>
        <v>5-10</v>
      </c>
      <c r="W2178" t="str">
        <f t="shared" si="237"/>
        <v>Slow</v>
      </c>
    </row>
    <row r="2179" spans="1:23" x14ac:dyDescent="0.3">
      <c r="A2179">
        <v>602178</v>
      </c>
      <c r="B2179">
        <v>77138</v>
      </c>
      <c r="C2179">
        <v>37</v>
      </c>
      <c r="D2179" t="s">
        <v>7</v>
      </c>
      <c r="E2179" t="s">
        <v>13</v>
      </c>
      <c r="F2179" t="s">
        <v>19</v>
      </c>
      <c r="G2179" t="s">
        <v>27</v>
      </c>
      <c r="H2179" s="1">
        <v>44807</v>
      </c>
      <c r="I2179" t="s">
        <v>33</v>
      </c>
      <c r="J2179">
        <v>22</v>
      </c>
      <c r="K2179">
        <v>4</v>
      </c>
      <c r="L2179">
        <v>1165.17</v>
      </c>
      <c r="M2179">
        <v>94.43</v>
      </c>
      <c r="N2179" t="s">
        <v>48</v>
      </c>
      <c r="O2179">
        <v>3</v>
      </c>
      <c r="P2179" t="str" cm="1">
        <f t="array" ref="P2179">_xlfn.IFS(C2179&lt;25,"18-24", C2179&lt;=35,"25-35", C2179&lt;=50,"36-50",TRUE,"50+")</f>
        <v>36-50</v>
      </c>
      <c r="Q2179" t="str">
        <f t="shared" ref="Q2179:Q2242" si="238">IF(COUNTIF($B:$B,B2179)&gt;1,"repeat","new")</f>
        <v>new</v>
      </c>
      <c r="R2179" t="str">
        <f t="shared" ref="R2179:R2242" si="239">IF(L2179&gt;500,"high value",IF( L2179&gt;250,"medium","low"))</f>
        <v>high value</v>
      </c>
      <c r="S2179" t="str">
        <f t="shared" ref="S2179:S2242" si="240">IF(O2179&lt;=2,"Low",IF(O2179&lt;=4,"medium","High"))</f>
        <v>medium</v>
      </c>
      <c r="T2179" t="str">
        <f t="shared" ref="T2179:T2242" si="241">TEXT(H2179,"MMM")</f>
        <v>Sep</v>
      </c>
      <c r="U2179">
        <f t="shared" ref="U2179:U2242" si="242">YEAR(H2179)</f>
        <v>2022</v>
      </c>
      <c r="V2179" t="str">
        <f t="shared" ref="V2179:V2242" si="243">IF(K2179&lt;=5,"0-5",IF(K2179&lt;=10,"5-10",IF(K2179&lt;=15,"10-15","15+")))</f>
        <v>0-5</v>
      </c>
      <c r="W2179" t="str">
        <f t="shared" ref="W2179:W2242" si="244">IF(J2179&lt;=30,"Fast",IF(J2179&lt;=45,"Medium","Slow"))</f>
        <v>Fast</v>
      </c>
    </row>
    <row r="2180" spans="1:23" x14ac:dyDescent="0.3">
      <c r="A2180">
        <v>602179</v>
      </c>
      <c r="B2180">
        <v>32987</v>
      </c>
      <c r="C2180">
        <v>28</v>
      </c>
      <c r="D2180" t="s">
        <v>4</v>
      </c>
      <c r="E2180" t="s">
        <v>5</v>
      </c>
      <c r="F2180" t="s">
        <v>24</v>
      </c>
      <c r="G2180" t="s">
        <v>31</v>
      </c>
      <c r="H2180" s="1">
        <v>44659</v>
      </c>
      <c r="I2180" t="s">
        <v>34</v>
      </c>
      <c r="J2180">
        <v>20</v>
      </c>
      <c r="K2180">
        <v>4.8</v>
      </c>
      <c r="L2180">
        <v>1024.44</v>
      </c>
      <c r="M2180">
        <v>52.05</v>
      </c>
      <c r="N2180" t="s">
        <v>47</v>
      </c>
      <c r="O2180">
        <v>3</v>
      </c>
      <c r="P2180" t="str" cm="1">
        <f t="array" ref="P2180">_xlfn.IFS(C2180&lt;25,"18-24", C2180&lt;=35,"25-35", C2180&lt;=50,"36-50",TRUE,"50+")</f>
        <v>25-35</v>
      </c>
      <c r="Q2180" t="str">
        <f t="shared" si="238"/>
        <v>new</v>
      </c>
      <c r="R2180" t="str">
        <f t="shared" si="239"/>
        <v>high value</v>
      </c>
      <c r="S2180" t="str">
        <f t="shared" si="240"/>
        <v>medium</v>
      </c>
      <c r="T2180" t="str">
        <f t="shared" si="241"/>
        <v>Apr</v>
      </c>
      <c r="U2180">
        <f t="shared" si="242"/>
        <v>2022</v>
      </c>
      <c r="V2180" t="str">
        <f t="shared" si="243"/>
        <v>0-5</v>
      </c>
      <c r="W2180" t="str">
        <f t="shared" si="244"/>
        <v>Fast</v>
      </c>
    </row>
    <row r="2181" spans="1:23" x14ac:dyDescent="0.3">
      <c r="A2181">
        <v>602180</v>
      </c>
      <c r="B2181">
        <v>11941</v>
      </c>
      <c r="C2181">
        <v>63</v>
      </c>
      <c r="D2181" t="s">
        <v>7</v>
      </c>
      <c r="E2181" t="s">
        <v>5</v>
      </c>
      <c r="F2181" t="s">
        <v>24</v>
      </c>
      <c r="G2181" t="s">
        <v>21</v>
      </c>
      <c r="H2181" s="1">
        <v>44573</v>
      </c>
      <c r="I2181" t="s">
        <v>34</v>
      </c>
      <c r="J2181">
        <v>74</v>
      </c>
      <c r="K2181">
        <v>7.2</v>
      </c>
      <c r="L2181">
        <v>1281.73</v>
      </c>
      <c r="M2181">
        <v>70.87</v>
      </c>
      <c r="N2181" t="s">
        <v>47</v>
      </c>
      <c r="O2181">
        <v>4</v>
      </c>
      <c r="P2181" t="str" cm="1">
        <f t="array" ref="P2181">_xlfn.IFS(C2181&lt;25,"18-24", C2181&lt;=35,"25-35", C2181&lt;=50,"36-50",TRUE,"50+")</f>
        <v>50+</v>
      </c>
      <c r="Q2181" t="str">
        <f t="shared" si="238"/>
        <v>repeat</v>
      </c>
      <c r="R2181" t="str">
        <f t="shared" si="239"/>
        <v>high value</v>
      </c>
      <c r="S2181" t="str">
        <f t="shared" si="240"/>
        <v>medium</v>
      </c>
      <c r="T2181" t="str">
        <f t="shared" si="241"/>
        <v>Jan</v>
      </c>
      <c r="U2181">
        <f t="shared" si="242"/>
        <v>2022</v>
      </c>
      <c r="V2181" t="str">
        <f t="shared" si="243"/>
        <v>5-10</v>
      </c>
      <c r="W2181" t="str">
        <f t="shared" si="244"/>
        <v>Slow</v>
      </c>
    </row>
    <row r="2182" spans="1:23" x14ac:dyDescent="0.3">
      <c r="A2182">
        <v>602181</v>
      </c>
      <c r="B2182">
        <v>41139</v>
      </c>
      <c r="C2182">
        <v>34</v>
      </c>
      <c r="D2182" t="s">
        <v>4</v>
      </c>
      <c r="E2182" t="s">
        <v>13</v>
      </c>
      <c r="F2182" t="s">
        <v>22</v>
      </c>
      <c r="G2182" t="s">
        <v>23</v>
      </c>
      <c r="H2182" s="1">
        <v>45571</v>
      </c>
      <c r="I2182" t="s">
        <v>33</v>
      </c>
      <c r="J2182">
        <v>23</v>
      </c>
      <c r="K2182">
        <v>7.7</v>
      </c>
      <c r="L2182">
        <v>1424.93</v>
      </c>
      <c r="M2182">
        <v>93.35</v>
      </c>
      <c r="N2182" t="s">
        <v>50</v>
      </c>
      <c r="O2182">
        <v>3</v>
      </c>
      <c r="P2182" t="str" cm="1">
        <f t="array" ref="P2182">_xlfn.IFS(C2182&lt;25,"18-24", C2182&lt;=35,"25-35", C2182&lt;=50,"36-50",TRUE,"50+")</f>
        <v>25-35</v>
      </c>
      <c r="Q2182" t="str">
        <f t="shared" si="238"/>
        <v>new</v>
      </c>
      <c r="R2182" t="str">
        <f t="shared" si="239"/>
        <v>high value</v>
      </c>
      <c r="S2182" t="str">
        <f t="shared" si="240"/>
        <v>medium</v>
      </c>
      <c r="T2182" t="str">
        <f t="shared" si="241"/>
        <v>Oct</v>
      </c>
      <c r="U2182">
        <f t="shared" si="242"/>
        <v>2024</v>
      </c>
      <c r="V2182" t="str">
        <f t="shared" si="243"/>
        <v>5-10</v>
      </c>
      <c r="W2182" t="str">
        <f t="shared" si="244"/>
        <v>Fast</v>
      </c>
    </row>
    <row r="2183" spans="1:23" x14ac:dyDescent="0.3">
      <c r="A2183">
        <v>602182</v>
      </c>
      <c r="B2183">
        <v>44274</v>
      </c>
      <c r="C2183">
        <v>27</v>
      </c>
      <c r="D2183" t="s">
        <v>4</v>
      </c>
      <c r="E2183" t="s">
        <v>13</v>
      </c>
      <c r="F2183" t="s">
        <v>24</v>
      </c>
      <c r="G2183" t="s">
        <v>27</v>
      </c>
      <c r="H2183" s="1">
        <v>45151</v>
      </c>
      <c r="I2183" t="s">
        <v>34</v>
      </c>
      <c r="J2183">
        <v>56</v>
      </c>
      <c r="K2183">
        <v>3.6</v>
      </c>
      <c r="L2183">
        <v>493.05</v>
      </c>
      <c r="M2183">
        <v>111.49</v>
      </c>
      <c r="N2183" t="s">
        <v>47</v>
      </c>
      <c r="O2183">
        <v>1</v>
      </c>
      <c r="P2183" t="str" cm="1">
        <f t="array" ref="P2183">_xlfn.IFS(C2183&lt;25,"18-24", C2183&lt;=35,"25-35", C2183&lt;=50,"36-50",TRUE,"50+")</f>
        <v>25-35</v>
      </c>
      <c r="Q2183" t="str">
        <f t="shared" si="238"/>
        <v>new</v>
      </c>
      <c r="R2183" t="str">
        <f t="shared" si="239"/>
        <v>medium</v>
      </c>
      <c r="S2183" t="str">
        <f t="shared" si="240"/>
        <v>Low</v>
      </c>
      <c r="T2183" t="str">
        <f t="shared" si="241"/>
        <v>Aug</v>
      </c>
      <c r="U2183">
        <f t="shared" si="242"/>
        <v>2023</v>
      </c>
      <c r="V2183" t="str">
        <f t="shared" si="243"/>
        <v>0-5</v>
      </c>
      <c r="W2183" t="str">
        <f t="shared" si="244"/>
        <v>Slow</v>
      </c>
    </row>
    <row r="2184" spans="1:23" x14ac:dyDescent="0.3">
      <c r="A2184">
        <v>602183</v>
      </c>
      <c r="B2184">
        <v>41277</v>
      </c>
      <c r="C2184">
        <v>42</v>
      </c>
      <c r="D2184" t="s">
        <v>7</v>
      </c>
      <c r="E2184" t="s">
        <v>5</v>
      </c>
      <c r="F2184" t="s">
        <v>22</v>
      </c>
      <c r="G2184" t="s">
        <v>21</v>
      </c>
      <c r="H2184" s="1">
        <v>45276</v>
      </c>
      <c r="I2184" t="s">
        <v>34</v>
      </c>
      <c r="J2184">
        <v>21</v>
      </c>
      <c r="K2184">
        <v>5</v>
      </c>
      <c r="L2184">
        <v>886.36</v>
      </c>
      <c r="M2184">
        <v>86.36</v>
      </c>
      <c r="N2184" t="s">
        <v>47</v>
      </c>
      <c r="O2184">
        <v>4</v>
      </c>
      <c r="P2184" t="str" cm="1">
        <f t="array" ref="P2184">_xlfn.IFS(C2184&lt;25,"18-24", C2184&lt;=35,"25-35", C2184&lt;=50,"36-50",TRUE,"50+")</f>
        <v>36-50</v>
      </c>
      <c r="Q2184" t="str">
        <f t="shared" si="238"/>
        <v>new</v>
      </c>
      <c r="R2184" t="str">
        <f t="shared" si="239"/>
        <v>high value</v>
      </c>
      <c r="S2184" t="str">
        <f t="shared" si="240"/>
        <v>medium</v>
      </c>
      <c r="T2184" t="str">
        <f t="shared" si="241"/>
        <v>Dec</v>
      </c>
      <c r="U2184">
        <f t="shared" si="242"/>
        <v>2023</v>
      </c>
      <c r="V2184" t="str">
        <f t="shared" si="243"/>
        <v>0-5</v>
      </c>
      <c r="W2184" t="str">
        <f t="shared" si="244"/>
        <v>Fast</v>
      </c>
    </row>
    <row r="2185" spans="1:23" x14ac:dyDescent="0.3">
      <c r="A2185">
        <v>602184</v>
      </c>
      <c r="B2185">
        <v>65937</v>
      </c>
      <c r="C2185">
        <v>29</v>
      </c>
      <c r="D2185" t="s">
        <v>4</v>
      </c>
      <c r="E2185" t="s">
        <v>16</v>
      </c>
      <c r="F2185" t="s">
        <v>32</v>
      </c>
      <c r="G2185" t="s">
        <v>27</v>
      </c>
      <c r="H2185" s="1">
        <v>44893</v>
      </c>
      <c r="I2185" t="s">
        <v>34</v>
      </c>
      <c r="J2185">
        <v>64</v>
      </c>
      <c r="K2185">
        <v>7.2</v>
      </c>
      <c r="L2185">
        <v>1266.0899999999999</v>
      </c>
      <c r="M2185">
        <v>57.23</v>
      </c>
      <c r="N2185" t="s">
        <v>49</v>
      </c>
      <c r="O2185">
        <v>1</v>
      </c>
      <c r="P2185" t="str" cm="1">
        <f t="array" ref="P2185">_xlfn.IFS(C2185&lt;25,"18-24", C2185&lt;=35,"25-35", C2185&lt;=50,"36-50",TRUE,"50+")</f>
        <v>25-35</v>
      </c>
      <c r="Q2185" t="str">
        <f t="shared" si="238"/>
        <v>repeat</v>
      </c>
      <c r="R2185" t="str">
        <f t="shared" si="239"/>
        <v>high value</v>
      </c>
      <c r="S2185" t="str">
        <f t="shared" si="240"/>
        <v>Low</v>
      </c>
      <c r="T2185" t="str">
        <f t="shared" si="241"/>
        <v>Nov</v>
      </c>
      <c r="U2185">
        <f t="shared" si="242"/>
        <v>2022</v>
      </c>
      <c r="V2185" t="str">
        <f t="shared" si="243"/>
        <v>5-10</v>
      </c>
      <c r="W2185" t="str">
        <f t="shared" si="244"/>
        <v>Slow</v>
      </c>
    </row>
    <row r="2186" spans="1:23" x14ac:dyDescent="0.3">
      <c r="A2186">
        <v>602185</v>
      </c>
      <c r="B2186">
        <v>79220</v>
      </c>
      <c r="C2186">
        <v>64</v>
      </c>
      <c r="D2186" t="s">
        <v>4</v>
      </c>
      <c r="E2186" t="s">
        <v>16</v>
      </c>
      <c r="F2186" t="s">
        <v>18</v>
      </c>
      <c r="G2186" t="s">
        <v>31</v>
      </c>
      <c r="H2186" s="1">
        <v>44631</v>
      </c>
      <c r="I2186" t="s">
        <v>33</v>
      </c>
      <c r="J2186">
        <v>53</v>
      </c>
      <c r="K2186">
        <v>8.6</v>
      </c>
      <c r="L2186">
        <v>1384.1</v>
      </c>
      <c r="M2186">
        <v>81.31</v>
      </c>
      <c r="N2186" t="s">
        <v>47</v>
      </c>
      <c r="O2186">
        <v>5</v>
      </c>
      <c r="P2186" t="str" cm="1">
        <f t="array" ref="P2186">_xlfn.IFS(C2186&lt;25,"18-24", C2186&lt;=35,"25-35", C2186&lt;=50,"36-50",TRUE,"50+")</f>
        <v>50+</v>
      </c>
      <c r="Q2186" t="str">
        <f t="shared" si="238"/>
        <v>new</v>
      </c>
      <c r="R2186" t="str">
        <f t="shared" si="239"/>
        <v>high value</v>
      </c>
      <c r="S2186" t="str">
        <f t="shared" si="240"/>
        <v>High</v>
      </c>
      <c r="T2186" t="str">
        <f t="shared" si="241"/>
        <v>Mar</v>
      </c>
      <c r="U2186">
        <f t="shared" si="242"/>
        <v>2022</v>
      </c>
      <c r="V2186" t="str">
        <f t="shared" si="243"/>
        <v>5-10</v>
      </c>
      <c r="W2186" t="str">
        <f t="shared" si="244"/>
        <v>Slow</v>
      </c>
    </row>
    <row r="2187" spans="1:23" x14ac:dyDescent="0.3">
      <c r="A2187">
        <v>602186</v>
      </c>
      <c r="B2187">
        <v>77052</v>
      </c>
      <c r="C2187">
        <v>42</v>
      </c>
      <c r="D2187" t="s">
        <v>7</v>
      </c>
      <c r="E2187" t="s">
        <v>5</v>
      </c>
      <c r="F2187" t="s">
        <v>30</v>
      </c>
      <c r="G2187" t="s">
        <v>31</v>
      </c>
      <c r="H2187" s="1">
        <v>45519</v>
      </c>
      <c r="I2187" t="s">
        <v>33</v>
      </c>
      <c r="J2187">
        <v>51</v>
      </c>
      <c r="K2187">
        <v>4.5999999999999996</v>
      </c>
      <c r="L2187">
        <v>808.92</v>
      </c>
      <c r="M2187">
        <v>42.66</v>
      </c>
      <c r="N2187" t="s">
        <v>49</v>
      </c>
      <c r="O2187">
        <v>4</v>
      </c>
      <c r="P2187" t="str" cm="1">
        <f t="array" ref="P2187">_xlfn.IFS(C2187&lt;25,"18-24", C2187&lt;=35,"25-35", C2187&lt;=50,"36-50",TRUE,"50+")</f>
        <v>36-50</v>
      </c>
      <c r="Q2187" t="str">
        <f t="shared" si="238"/>
        <v>new</v>
      </c>
      <c r="R2187" t="str">
        <f t="shared" si="239"/>
        <v>high value</v>
      </c>
      <c r="S2187" t="str">
        <f t="shared" si="240"/>
        <v>medium</v>
      </c>
      <c r="T2187" t="str">
        <f t="shared" si="241"/>
        <v>Aug</v>
      </c>
      <c r="U2187">
        <f t="shared" si="242"/>
        <v>2024</v>
      </c>
      <c r="V2187" t="str">
        <f t="shared" si="243"/>
        <v>0-5</v>
      </c>
      <c r="W2187" t="str">
        <f t="shared" si="244"/>
        <v>Slow</v>
      </c>
    </row>
    <row r="2188" spans="1:23" x14ac:dyDescent="0.3">
      <c r="A2188">
        <v>602187</v>
      </c>
      <c r="B2188">
        <v>91984</v>
      </c>
      <c r="C2188">
        <v>57</v>
      </c>
      <c r="D2188" t="s">
        <v>7</v>
      </c>
      <c r="E2188" t="s">
        <v>13</v>
      </c>
      <c r="F2188" t="s">
        <v>26</v>
      </c>
      <c r="G2188" t="s">
        <v>29</v>
      </c>
      <c r="H2188" s="1">
        <v>45070</v>
      </c>
      <c r="I2188" t="s">
        <v>34</v>
      </c>
      <c r="J2188">
        <v>70</v>
      </c>
      <c r="K2188">
        <v>14.8</v>
      </c>
      <c r="L2188">
        <v>940.29</v>
      </c>
      <c r="M2188">
        <v>96.24</v>
      </c>
      <c r="N2188" t="s">
        <v>50</v>
      </c>
      <c r="O2188">
        <v>2</v>
      </c>
      <c r="P2188" t="str" cm="1">
        <f t="array" ref="P2188">_xlfn.IFS(C2188&lt;25,"18-24", C2188&lt;=35,"25-35", C2188&lt;=50,"36-50",TRUE,"50+")</f>
        <v>50+</v>
      </c>
      <c r="Q2188" t="str">
        <f t="shared" si="238"/>
        <v>repeat</v>
      </c>
      <c r="R2188" t="str">
        <f t="shared" si="239"/>
        <v>high value</v>
      </c>
      <c r="S2188" t="str">
        <f t="shared" si="240"/>
        <v>Low</v>
      </c>
      <c r="T2188" t="str">
        <f t="shared" si="241"/>
        <v>May</v>
      </c>
      <c r="U2188">
        <f t="shared" si="242"/>
        <v>2023</v>
      </c>
      <c r="V2188" t="str">
        <f t="shared" si="243"/>
        <v>10-15</v>
      </c>
      <c r="W2188" t="str">
        <f t="shared" si="244"/>
        <v>Slow</v>
      </c>
    </row>
    <row r="2189" spans="1:23" x14ac:dyDescent="0.3">
      <c r="A2189">
        <v>602188</v>
      </c>
      <c r="B2189">
        <v>56836</v>
      </c>
      <c r="C2189">
        <v>36</v>
      </c>
      <c r="D2189" t="s">
        <v>4</v>
      </c>
      <c r="E2189" t="s">
        <v>11</v>
      </c>
      <c r="F2189" t="s">
        <v>24</v>
      </c>
      <c r="G2189" t="s">
        <v>25</v>
      </c>
      <c r="H2189" s="1">
        <v>45097</v>
      </c>
      <c r="I2189" t="s">
        <v>34</v>
      </c>
      <c r="J2189">
        <v>86</v>
      </c>
      <c r="K2189">
        <v>6.6</v>
      </c>
      <c r="L2189">
        <v>1225.0999999999999</v>
      </c>
      <c r="M2189">
        <v>20.54</v>
      </c>
      <c r="N2189" t="s">
        <v>48</v>
      </c>
      <c r="O2189">
        <v>3</v>
      </c>
      <c r="P2189" t="str" cm="1">
        <f t="array" ref="P2189">_xlfn.IFS(C2189&lt;25,"18-24", C2189&lt;=35,"25-35", C2189&lt;=50,"36-50",TRUE,"50+")</f>
        <v>36-50</v>
      </c>
      <c r="Q2189" t="str">
        <f t="shared" si="238"/>
        <v>repeat</v>
      </c>
      <c r="R2189" t="str">
        <f t="shared" si="239"/>
        <v>high value</v>
      </c>
      <c r="S2189" t="str">
        <f t="shared" si="240"/>
        <v>medium</v>
      </c>
      <c r="T2189" t="str">
        <f t="shared" si="241"/>
        <v>Jun</v>
      </c>
      <c r="U2189">
        <f t="shared" si="242"/>
        <v>2023</v>
      </c>
      <c r="V2189" t="str">
        <f t="shared" si="243"/>
        <v>5-10</v>
      </c>
      <c r="W2189" t="str">
        <f t="shared" si="244"/>
        <v>Slow</v>
      </c>
    </row>
    <row r="2190" spans="1:23" x14ac:dyDescent="0.3">
      <c r="A2190">
        <v>602189</v>
      </c>
      <c r="B2190">
        <v>12508</v>
      </c>
      <c r="C2190">
        <v>43</v>
      </c>
      <c r="D2190" t="s">
        <v>4</v>
      </c>
      <c r="E2190" t="s">
        <v>13</v>
      </c>
      <c r="F2190" t="s">
        <v>24</v>
      </c>
      <c r="G2190" t="s">
        <v>21</v>
      </c>
      <c r="H2190" s="1">
        <v>45074</v>
      </c>
      <c r="I2190" t="s">
        <v>34</v>
      </c>
      <c r="J2190">
        <v>63</v>
      </c>
      <c r="K2190">
        <v>6.2</v>
      </c>
      <c r="L2190">
        <v>187.89</v>
      </c>
      <c r="M2190">
        <v>90.82</v>
      </c>
      <c r="N2190" t="s">
        <v>47</v>
      </c>
      <c r="O2190">
        <v>3</v>
      </c>
      <c r="P2190" t="str" cm="1">
        <f t="array" ref="P2190">_xlfn.IFS(C2190&lt;25,"18-24", C2190&lt;=35,"25-35", C2190&lt;=50,"36-50",TRUE,"50+")</f>
        <v>36-50</v>
      </c>
      <c r="Q2190" t="str">
        <f t="shared" si="238"/>
        <v>repeat</v>
      </c>
      <c r="R2190" t="str">
        <f t="shared" si="239"/>
        <v>low</v>
      </c>
      <c r="S2190" t="str">
        <f t="shared" si="240"/>
        <v>medium</v>
      </c>
      <c r="T2190" t="str">
        <f t="shared" si="241"/>
        <v>May</v>
      </c>
      <c r="U2190">
        <f t="shared" si="242"/>
        <v>2023</v>
      </c>
      <c r="V2190" t="str">
        <f t="shared" si="243"/>
        <v>5-10</v>
      </c>
      <c r="W2190" t="str">
        <f t="shared" si="244"/>
        <v>Slow</v>
      </c>
    </row>
    <row r="2191" spans="1:23" x14ac:dyDescent="0.3">
      <c r="A2191">
        <v>602190</v>
      </c>
      <c r="B2191">
        <v>57426</v>
      </c>
      <c r="C2191">
        <v>21</v>
      </c>
      <c r="D2191" t="s">
        <v>4</v>
      </c>
      <c r="E2191" t="s">
        <v>8</v>
      </c>
      <c r="F2191" t="s">
        <v>32</v>
      </c>
      <c r="G2191" t="s">
        <v>31</v>
      </c>
      <c r="H2191" s="1">
        <v>44566</v>
      </c>
      <c r="I2191" t="s">
        <v>33</v>
      </c>
      <c r="J2191">
        <v>50</v>
      </c>
      <c r="K2191">
        <v>8.5</v>
      </c>
      <c r="L2191">
        <v>418.12</v>
      </c>
      <c r="M2191">
        <v>51.3</v>
      </c>
      <c r="N2191" t="s">
        <v>47</v>
      </c>
      <c r="O2191">
        <v>1</v>
      </c>
      <c r="P2191" t="str" cm="1">
        <f t="array" ref="P2191">_xlfn.IFS(C2191&lt;25,"18-24", C2191&lt;=35,"25-35", C2191&lt;=50,"36-50",TRUE,"50+")</f>
        <v>18-24</v>
      </c>
      <c r="Q2191" t="str">
        <f t="shared" si="238"/>
        <v>new</v>
      </c>
      <c r="R2191" t="str">
        <f t="shared" si="239"/>
        <v>medium</v>
      </c>
      <c r="S2191" t="str">
        <f t="shared" si="240"/>
        <v>Low</v>
      </c>
      <c r="T2191" t="str">
        <f t="shared" si="241"/>
        <v>Jan</v>
      </c>
      <c r="U2191">
        <f t="shared" si="242"/>
        <v>2022</v>
      </c>
      <c r="V2191" t="str">
        <f t="shared" si="243"/>
        <v>5-10</v>
      </c>
      <c r="W2191" t="str">
        <f t="shared" si="244"/>
        <v>Slow</v>
      </c>
    </row>
    <row r="2192" spans="1:23" x14ac:dyDescent="0.3">
      <c r="A2192">
        <v>602191</v>
      </c>
      <c r="B2192">
        <v>72634</v>
      </c>
      <c r="C2192">
        <v>36</v>
      </c>
      <c r="D2192" t="s">
        <v>7</v>
      </c>
      <c r="E2192" t="s">
        <v>16</v>
      </c>
      <c r="F2192" t="s">
        <v>19</v>
      </c>
      <c r="G2192" t="s">
        <v>31</v>
      </c>
      <c r="H2192" s="1">
        <v>45135</v>
      </c>
      <c r="I2192" t="s">
        <v>33</v>
      </c>
      <c r="J2192">
        <v>85</v>
      </c>
      <c r="K2192">
        <v>1.5</v>
      </c>
      <c r="L2192">
        <v>1327.74</v>
      </c>
      <c r="M2192">
        <v>74.900000000000006</v>
      </c>
      <c r="N2192" t="s">
        <v>49</v>
      </c>
      <c r="O2192">
        <v>1</v>
      </c>
      <c r="P2192" t="str" cm="1">
        <f t="array" ref="P2192">_xlfn.IFS(C2192&lt;25,"18-24", C2192&lt;=35,"25-35", C2192&lt;=50,"36-50",TRUE,"50+")</f>
        <v>36-50</v>
      </c>
      <c r="Q2192" t="str">
        <f t="shared" si="238"/>
        <v>new</v>
      </c>
      <c r="R2192" t="str">
        <f t="shared" si="239"/>
        <v>high value</v>
      </c>
      <c r="S2192" t="str">
        <f t="shared" si="240"/>
        <v>Low</v>
      </c>
      <c r="T2192" t="str">
        <f t="shared" si="241"/>
        <v>Jul</v>
      </c>
      <c r="U2192">
        <f t="shared" si="242"/>
        <v>2023</v>
      </c>
      <c r="V2192" t="str">
        <f t="shared" si="243"/>
        <v>0-5</v>
      </c>
      <c r="W2192" t="str">
        <f t="shared" si="244"/>
        <v>Slow</v>
      </c>
    </row>
    <row r="2193" spans="1:23" x14ac:dyDescent="0.3">
      <c r="A2193">
        <v>602192</v>
      </c>
      <c r="B2193">
        <v>93055</v>
      </c>
      <c r="C2193">
        <v>59</v>
      </c>
      <c r="D2193" t="s">
        <v>4</v>
      </c>
      <c r="E2193" t="s">
        <v>5</v>
      </c>
      <c r="F2193" t="s">
        <v>18</v>
      </c>
      <c r="G2193" t="s">
        <v>23</v>
      </c>
      <c r="H2193" s="1">
        <v>44949</v>
      </c>
      <c r="I2193" t="s">
        <v>33</v>
      </c>
      <c r="J2193">
        <v>27</v>
      </c>
      <c r="K2193">
        <v>8.3000000000000007</v>
      </c>
      <c r="L2193">
        <v>448.56</v>
      </c>
      <c r="M2193">
        <v>57.55</v>
      </c>
      <c r="N2193" t="s">
        <v>48</v>
      </c>
      <c r="O2193">
        <v>4</v>
      </c>
      <c r="P2193" t="str" cm="1">
        <f t="array" ref="P2193">_xlfn.IFS(C2193&lt;25,"18-24", C2193&lt;=35,"25-35", C2193&lt;=50,"36-50",TRUE,"50+")</f>
        <v>50+</v>
      </c>
      <c r="Q2193" t="str">
        <f t="shared" si="238"/>
        <v>repeat</v>
      </c>
      <c r="R2193" t="str">
        <f t="shared" si="239"/>
        <v>medium</v>
      </c>
      <c r="S2193" t="str">
        <f t="shared" si="240"/>
        <v>medium</v>
      </c>
      <c r="T2193" t="str">
        <f t="shared" si="241"/>
        <v>Jan</v>
      </c>
      <c r="U2193">
        <f t="shared" si="242"/>
        <v>2023</v>
      </c>
      <c r="V2193" t="str">
        <f t="shared" si="243"/>
        <v>5-10</v>
      </c>
      <c r="W2193" t="str">
        <f t="shared" si="244"/>
        <v>Fast</v>
      </c>
    </row>
    <row r="2194" spans="1:23" x14ac:dyDescent="0.3">
      <c r="A2194">
        <v>602193</v>
      </c>
      <c r="B2194">
        <v>83260</v>
      </c>
      <c r="C2194">
        <v>43</v>
      </c>
      <c r="D2194" t="s">
        <v>4</v>
      </c>
      <c r="E2194" t="s">
        <v>16</v>
      </c>
      <c r="F2194" t="s">
        <v>26</v>
      </c>
      <c r="G2194" t="s">
        <v>25</v>
      </c>
      <c r="H2194" s="1">
        <v>44696</v>
      </c>
      <c r="I2194" t="s">
        <v>33</v>
      </c>
      <c r="J2194">
        <v>20</v>
      </c>
      <c r="K2194">
        <v>1.6</v>
      </c>
      <c r="L2194">
        <v>1136.2</v>
      </c>
      <c r="M2194">
        <v>77.34</v>
      </c>
      <c r="N2194" t="s">
        <v>50</v>
      </c>
      <c r="O2194">
        <v>1</v>
      </c>
      <c r="P2194" t="str" cm="1">
        <f t="array" ref="P2194">_xlfn.IFS(C2194&lt;25,"18-24", C2194&lt;=35,"25-35", C2194&lt;=50,"36-50",TRUE,"50+")</f>
        <v>36-50</v>
      </c>
      <c r="Q2194" t="str">
        <f t="shared" si="238"/>
        <v>new</v>
      </c>
      <c r="R2194" t="str">
        <f t="shared" si="239"/>
        <v>high value</v>
      </c>
      <c r="S2194" t="str">
        <f t="shared" si="240"/>
        <v>Low</v>
      </c>
      <c r="T2194" t="str">
        <f t="shared" si="241"/>
        <v>May</v>
      </c>
      <c r="U2194">
        <f t="shared" si="242"/>
        <v>2022</v>
      </c>
      <c r="V2194" t="str">
        <f t="shared" si="243"/>
        <v>0-5</v>
      </c>
      <c r="W2194" t="str">
        <f t="shared" si="244"/>
        <v>Fast</v>
      </c>
    </row>
    <row r="2195" spans="1:23" x14ac:dyDescent="0.3">
      <c r="A2195">
        <v>602194</v>
      </c>
      <c r="B2195">
        <v>47082</v>
      </c>
      <c r="C2195">
        <v>42</v>
      </c>
      <c r="D2195" t="s">
        <v>7</v>
      </c>
      <c r="E2195" t="s">
        <v>15</v>
      </c>
      <c r="F2195" t="s">
        <v>28</v>
      </c>
      <c r="G2195" t="s">
        <v>21</v>
      </c>
      <c r="H2195" s="1">
        <v>45082</v>
      </c>
      <c r="I2195" t="s">
        <v>34</v>
      </c>
      <c r="J2195">
        <v>83</v>
      </c>
      <c r="K2195">
        <v>8.3000000000000007</v>
      </c>
      <c r="L2195">
        <v>742.54</v>
      </c>
      <c r="M2195">
        <v>34.11</v>
      </c>
      <c r="N2195" t="s">
        <v>48</v>
      </c>
      <c r="O2195">
        <v>4</v>
      </c>
      <c r="P2195" t="str" cm="1">
        <f t="array" ref="P2195">_xlfn.IFS(C2195&lt;25,"18-24", C2195&lt;=35,"25-35", C2195&lt;=50,"36-50",TRUE,"50+")</f>
        <v>36-50</v>
      </c>
      <c r="Q2195" t="str">
        <f t="shared" si="238"/>
        <v>new</v>
      </c>
      <c r="R2195" t="str">
        <f t="shared" si="239"/>
        <v>high value</v>
      </c>
      <c r="S2195" t="str">
        <f t="shared" si="240"/>
        <v>medium</v>
      </c>
      <c r="T2195" t="str">
        <f t="shared" si="241"/>
        <v>Jun</v>
      </c>
      <c r="U2195">
        <f t="shared" si="242"/>
        <v>2023</v>
      </c>
      <c r="V2195" t="str">
        <f t="shared" si="243"/>
        <v>5-10</v>
      </c>
      <c r="W2195" t="str">
        <f t="shared" si="244"/>
        <v>Slow</v>
      </c>
    </row>
    <row r="2196" spans="1:23" x14ac:dyDescent="0.3">
      <c r="A2196">
        <v>602195</v>
      </c>
      <c r="B2196">
        <v>24266</v>
      </c>
      <c r="C2196">
        <v>51</v>
      </c>
      <c r="D2196" t="s">
        <v>7</v>
      </c>
      <c r="E2196" t="s">
        <v>5</v>
      </c>
      <c r="F2196" t="s">
        <v>19</v>
      </c>
      <c r="G2196" t="s">
        <v>21</v>
      </c>
      <c r="H2196" s="1">
        <v>45406</v>
      </c>
      <c r="I2196" t="s">
        <v>33</v>
      </c>
      <c r="J2196">
        <v>22</v>
      </c>
      <c r="K2196">
        <v>1.8</v>
      </c>
      <c r="L2196">
        <v>1498.11</v>
      </c>
      <c r="M2196">
        <v>117.37</v>
      </c>
      <c r="N2196" t="s">
        <v>48</v>
      </c>
      <c r="O2196">
        <v>1</v>
      </c>
      <c r="P2196" t="str" cm="1">
        <f t="array" ref="P2196">_xlfn.IFS(C2196&lt;25,"18-24", C2196&lt;=35,"25-35", C2196&lt;=50,"36-50",TRUE,"50+")</f>
        <v>50+</v>
      </c>
      <c r="Q2196" t="str">
        <f t="shared" si="238"/>
        <v>repeat</v>
      </c>
      <c r="R2196" t="str">
        <f t="shared" si="239"/>
        <v>high value</v>
      </c>
      <c r="S2196" t="str">
        <f t="shared" si="240"/>
        <v>Low</v>
      </c>
      <c r="T2196" t="str">
        <f t="shared" si="241"/>
        <v>Apr</v>
      </c>
      <c r="U2196">
        <f t="shared" si="242"/>
        <v>2024</v>
      </c>
      <c r="V2196" t="str">
        <f t="shared" si="243"/>
        <v>0-5</v>
      </c>
      <c r="W2196" t="str">
        <f t="shared" si="244"/>
        <v>Fast</v>
      </c>
    </row>
    <row r="2197" spans="1:23" x14ac:dyDescent="0.3">
      <c r="A2197">
        <v>602196</v>
      </c>
      <c r="B2197">
        <v>99082</v>
      </c>
      <c r="C2197">
        <v>59</v>
      </c>
      <c r="D2197" t="s">
        <v>4</v>
      </c>
      <c r="E2197" t="s">
        <v>5</v>
      </c>
      <c r="F2197" t="s">
        <v>32</v>
      </c>
      <c r="G2197" t="s">
        <v>21</v>
      </c>
      <c r="H2197" s="1">
        <v>44919</v>
      </c>
      <c r="I2197" t="s">
        <v>34</v>
      </c>
      <c r="J2197">
        <v>48</v>
      </c>
      <c r="K2197">
        <v>3.6</v>
      </c>
      <c r="L2197">
        <v>451.03</v>
      </c>
      <c r="M2197">
        <v>113.49</v>
      </c>
      <c r="N2197" t="s">
        <v>49</v>
      </c>
      <c r="O2197">
        <v>3</v>
      </c>
      <c r="P2197" t="str" cm="1">
        <f t="array" ref="P2197">_xlfn.IFS(C2197&lt;25,"18-24", C2197&lt;=35,"25-35", C2197&lt;=50,"36-50",TRUE,"50+")</f>
        <v>50+</v>
      </c>
      <c r="Q2197" t="str">
        <f t="shared" si="238"/>
        <v>new</v>
      </c>
      <c r="R2197" t="str">
        <f t="shared" si="239"/>
        <v>medium</v>
      </c>
      <c r="S2197" t="str">
        <f t="shared" si="240"/>
        <v>medium</v>
      </c>
      <c r="T2197" t="str">
        <f t="shared" si="241"/>
        <v>Dec</v>
      </c>
      <c r="U2197">
        <f t="shared" si="242"/>
        <v>2022</v>
      </c>
      <c r="V2197" t="str">
        <f t="shared" si="243"/>
        <v>0-5</v>
      </c>
      <c r="W2197" t="str">
        <f t="shared" si="244"/>
        <v>Slow</v>
      </c>
    </row>
    <row r="2198" spans="1:23" x14ac:dyDescent="0.3">
      <c r="A2198">
        <v>602197</v>
      </c>
      <c r="B2198">
        <v>56413</v>
      </c>
      <c r="C2198">
        <v>61</v>
      </c>
      <c r="D2198" t="s">
        <v>7</v>
      </c>
      <c r="E2198" t="s">
        <v>15</v>
      </c>
      <c r="F2198" t="s">
        <v>19</v>
      </c>
      <c r="G2198" t="s">
        <v>21</v>
      </c>
      <c r="H2198" s="1">
        <v>44693</v>
      </c>
      <c r="I2198" t="s">
        <v>33</v>
      </c>
      <c r="J2198">
        <v>61</v>
      </c>
      <c r="K2198">
        <v>3</v>
      </c>
      <c r="L2198">
        <v>1107.94</v>
      </c>
      <c r="M2198">
        <v>51.4</v>
      </c>
      <c r="N2198" t="s">
        <v>48</v>
      </c>
      <c r="O2198">
        <v>5</v>
      </c>
      <c r="P2198" t="str" cm="1">
        <f t="array" ref="P2198">_xlfn.IFS(C2198&lt;25,"18-24", C2198&lt;=35,"25-35", C2198&lt;=50,"36-50",TRUE,"50+")</f>
        <v>50+</v>
      </c>
      <c r="Q2198" t="str">
        <f t="shared" si="238"/>
        <v>new</v>
      </c>
      <c r="R2198" t="str">
        <f t="shared" si="239"/>
        <v>high value</v>
      </c>
      <c r="S2198" t="str">
        <f t="shared" si="240"/>
        <v>High</v>
      </c>
      <c r="T2198" t="str">
        <f t="shared" si="241"/>
        <v>May</v>
      </c>
      <c r="U2198">
        <f t="shared" si="242"/>
        <v>2022</v>
      </c>
      <c r="V2198" t="str">
        <f t="shared" si="243"/>
        <v>0-5</v>
      </c>
      <c r="W2198" t="str">
        <f t="shared" si="244"/>
        <v>Slow</v>
      </c>
    </row>
    <row r="2199" spans="1:23" x14ac:dyDescent="0.3">
      <c r="A2199">
        <v>602198</v>
      </c>
      <c r="B2199">
        <v>26038</v>
      </c>
      <c r="C2199">
        <v>38</v>
      </c>
      <c r="D2199" t="s">
        <v>4</v>
      </c>
      <c r="E2199" t="s">
        <v>13</v>
      </c>
      <c r="F2199" t="s">
        <v>24</v>
      </c>
      <c r="G2199" t="s">
        <v>25</v>
      </c>
      <c r="H2199" s="1">
        <v>45129</v>
      </c>
      <c r="I2199" t="s">
        <v>34</v>
      </c>
      <c r="J2199">
        <v>63</v>
      </c>
      <c r="K2199">
        <v>10</v>
      </c>
      <c r="L2199">
        <v>163.69999999999999</v>
      </c>
      <c r="M2199">
        <v>70.56</v>
      </c>
      <c r="N2199" t="s">
        <v>48</v>
      </c>
      <c r="O2199">
        <v>4</v>
      </c>
      <c r="P2199" t="str" cm="1">
        <f t="array" ref="P2199">_xlfn.IFS(C2199&lt;25,"18-24", C2199&lt;=35,"25-35", C2199&lt;=50,"36-50",TRUE,"50+")</f>
        <v>36-50</v>
      </c>
      <c r="Q2199" t="str">
        <f t="shared" si="238"/>
        <v>new</v>
      </c>
      <c r="R2199" t="str">
        <f t="shared" si="239"/>
        <v>low</v>
      </c>
      <c r="S2199" t="str">
        <f t="shared" si="240"/>
        <v>medium</v>
      </c>
      <c r="T2199" t="str">
        <f t="shared" si="241"/>
        <v>Jul</v>
      </c>
      <c r="U2199">
        <f t="shared" si="242"/>
        <v>2023</v>
      </c>
      <c r="V2199" t="str">
        <f t="shared" si="243"/>
        <v>5-10</v>
      </c>
      <c r="W2199" t="str">
        <f t="shared" si="244"/>
        <v>Slow</v>
      </c>
    </row>
    <row r="2200" spans="1:23" x14ac:dyDescent="0.3">
      <c r="A2200">
        <v>602199</v>
      </c>
      <c r="B2200">
        <v>99396</v>
      </c>
      <c r="C2200">
        <v>46</v>
      </c>
      <c r="D2200" t="s">
        <v>7</v>
      </c>
      <c r="E2200" t="s">
        <v>13</v>
      </c>
      <c r="F2200" t="s">
        <v>26</v>
      </c>
      <c r="G2200" t="s">
        <v>29</v>
      </c>
      <c r="H2200" s="1">
        <v>45610</v>
      </c>
      <c r="I2200" t="s">
        <v>34</v>
      </c>
      <c r="J2200">
        <v>57</v>
      </c>
      <c r="K2200">
        <v>9.9</v>
      </c>
      <c r="L2200">
        <v>1302.55</v>
      </c>
      <c r="M2200">
        <v>104.05</v>
      </c>
      <c r="N2200" t="s">
        <v>50</v>
      </c>
      <c r="O2200">
        <v>2</v>
      </c>
      <c r="P2200" t="str" cm="1">
        <f t="array" ref="P2200">_xlfn.IFS(C2200&lt;25,"18-24", C2200&lt;=35,"25-35", C2200&lt;=50,"36-50",TRUE,"50+")</f>
        <v>36-50</v>
      </c>
      <c r="Q2200" t="str">
        <f t="shared" si="238"/>
        <v>new</v>
      </c>
      <c r="R2200" t="str">
        <f t="shared" si="239"/>
        <v>high value</v>
      </c>
      <c r="S2200" t="str">
        <f t="shared" si="240"/>
        <v>Low</v>
      </c>
      <c r="T2200" t="str">
        <f t="shared" si="241"/>
        <v>Nov</v>
      </c>
      <c r="U2200">
        <f t="shared" si="242"/>
        <v>2024</v>
      </c>
      <c r="V2200" t="str">
        <f t="shared" si="243"/>
        <v>5-10</v>
      </c>
      <c r="W2200" t="str">
        <f t="shared" si="244"/>
        <v>Slow</v>
      </c>
    </row>
    <row r="2201" spans="1:23" x14ac:dyDescent="0.3">
      <c r="A2201">
        <v>602200</v>
      </c>
      <c r="B2201">
        <v>87360</v>
      </c>
      <c r="C2201">
        <v>34</v>
      </c>
      <c r="D2201" t="s">
        <v>7</v>
      </c>
      <c r="E2201" t="s">
        <v>8</v>
      </c>
      <c r="F2201" t="s">
        <v>18</v>
      </c>
      <c r="G2201" t="s">
        <v>25</v>
      </c>
      <c r="H2201" s="1">
        <v>45174</v>
      </c>
      <c r="I2201" t="s">
        <v>34</v>
      </c>
      <c r="J2201">
        <v>63</v>
      </c>
      <c r="K2201">
        <v>4.4000000000000004</v>
      </c>
      <c r="L2201">
        <v>395.88</v>
      </c>
      <c r="M2201">
        <v>32.6</v>
      </c>
      <c r="N2201" t="s">
        <v>48</v>
      </c>
      <c r="O2201">
        <v>2</v>
      </c>
      <c r="P2201" t="str" cm="1">
        <f t="array" ref="P2201">_xlfn.IFS(C2201&lt;25,"18-24", C2201&lt;=35,"25-35", C2201&lt;=50,"36-50",TRUE,"50+")</f>
        <v>25-35</v>
      </c>
      <c r="Q2201" t="str">
        <f t="shared" si="238"/>
        <v>new</v>
      </c>
      <c r="R2201" t="str">
        <f t="shared" si="239"/>
        <v>medium</v>
      </c>
      <c r="S2201" t="str">
        <f t="shared" si="240"/>
        <v>Low</v>
      </c>
      <c r="T2201" t="str">
        <f t="shared" si="241"/>
        <v>Sep</v>
      </c>
      <c r="U2201">
        <f t="shared" si="242"/>
        <v>2023</v>
      </c>
      <c r="V2201" t="str">
        <f t="shared" si="243"/>
        <v>0-5</v>
      </c>
      <c r="W2201" t="str">
        <f t="shared" si="244"/>
        <v>Slow</v>
      </c>
    </row>
    <row r="2202" spans="1:23" x14ac:dyDescent="0.3">
      <c r="A2202">
        <v>602201</v>
      </c>
      <c r="B2202">
        <v>46598</v>
      </c>
      <c r="C2202">
        <v>24</v>
      </c>
      <c r="D2202" t="s">
        <v>7</v>
      </c>
      <c r="E2202" t="s">
        <v>15</v>
      </c>
      <c r="F2202" t="s">
        <v>22</v>
      </c>
      <c r="G2202" t="s">
        <v>23</v>
      </c>
      <c r="H2202" s="1">
        <v>44614</v>
      </c>
      <c r="I2202" t="s">
        <v>34</v>
      </c>
      <c r="J2202">
        <v>64</v>
      </c>
      <c r="K2202">
        <v>14.1</v>
      </c>
      <c r="L2202">
        <v>1484.77</v>
      </c>
      <c r="M2202">
        <v>67.290000000000006</v>
      </c>
      <c r="N2202" t="s">
        <v>49</v>
      </c>
      <c r="O2202">
        <v>2</v>
      </c>
      <c r="P2202" t="str" cm="1">
        <f t="array" ref="P2202">_xlfn.IFS(C2202&lt;25,"18-24", C2202&lt;=35,"25-35", C2202&lt;=50,"36-50",TRUE,"50+")</f>
        <v>18-24</v>
      </c>
      <c r="Q2202" t="str">
        <f t="shared" si="238"/>
        <v>new</v>
      </c>
      <c r="R2202" t="str">
        <f t="shared" si="239"/>
        <v>high value</v>
      </c>
      <c r="S2202" t="str">
        <f t="shared" si="240"/>
        <v>Low</v>
      </c>
      <c r="T2202" t="str">
        <f t="shared" si="241"/>
        <v>Feb</v>
      </c>
      <c r="U2202">
        <f t="shared" si="242"/>
        <v>2022</v>
      </c>
      <c r="V2202" t="str">
        <f t="shared" si="243"/>
        <v>10-15</v>
      </c>
      <c r="W2202" t="str">
        <f t="shared" si="244"/>
        <v>Slow</v>
      </c>
    </row>
    <row r="2203" spans="1:23" x14ac:dyDescent="0.3">
      <c r="A2203">
        <v>602202</v>
      </c>
      <c r="B2203">
        <v>92588</v>
      </c>
      <c r="C2203">
        <v>55</v>
      </c>
      <c r="D2203" t="s">
        <v>7</v>
      </c>
      <c r="E2203" t="s">
        <v>15</v>
      </c>
      <c r="F2203" t="s">
        <v>32</v>
      </c>
      <c r="G2203" t="s">
        <v>27</v>
      </c>
      <c r="H2203" s="1">
        <v>45550</v>
      </c>
      <c r="I2203" t="s">
        <v>34</v>
      </c>
      <c r="J2203">
        <v>53</v>
      </c>
      <c r="K2203">
        <v>11.9</v>
      </c>
      <c r="L2203">
        <v>729.39</v>
      </c>
      <c r="M2203">
        <v>38.700000000000003</v>
      </c>
      <c r="N2203" t="s">
        <v>50</v>
      </c>
      <c r="O2203">
        <v>5</v>
      </c>
      <c r="P2203" t="str" cm="1">
        <f t="array" ref="P2203">_xlfn.IFS(C2203&lt;25,"18-24", C2203&lt;=35,"25-35", C2203&lt;=50,"36-50",TRUE,"50+")</f>
        <v>50+</v>
      </c>
      <c r="Q2203" t="str">
        <f t="shared" si="238"/>
        <v>new</v>
      </c>
      <c r="R2203" t="str">
        <f t="shared" si="239"/>
        <v>high value</v>
      </c>
      <c r="S2203" t="str">
        <f t="shared" si="240"/>
        <v>High</v>
      </c>
      <c r="T2203" t="str">
        <f t="shared" si="241"/>
        <v>Sep</v>
      </c>
      <c r="U2203">
        <f t="shared" si="242"/>
        <v>2024</v>
      </c>
      <c r="V2203" t="str">
        <f t="shared" si="243"/>
        <v>10-15</v>
      </c>
      <c r="W2203" t="str">
        <f t="shared" si="244"/>
        <v>Slow</v>
      </c>
    </row>
    <row r="2204" spans="1:23" x14ac:dyDescent="0.3">
      <c r="A2204">
        <v>602203</v>
      </c>
      <c r="B2204">
        <v>32504</v>
      </c>
      <c r="C2204">
        <v>48</v>
      </c>
      <c r="D2204" t="s">
        <v>4</v>
      </c>
      <c r="E2204" t="s">
        <v>16</v>
      </c>
      <c r="F2204" t="s">
        <v>32</v>
      </c>
      <c r="G2204" t="s">
        <v>25</v>
      </c>
      <c r="H2204" s="1">
        <v>45231</v>
      </c>
      <c r="I2204" t="s">
        <v>33</v>
      </c>
      <c r="J2204">
        <v>45</v>
      </c>
      <c r="K2204">
        <v>12.4</v>
      </c>
      <c r="L2204">
        <v>371.47</v>
      </c>
      <c r="M2204">
        <v>50.48</v>
      </c>
      <c r="N2204" t="s">
        <v>49</v>
      </c>
      <c r="O2204">
        <v>4</v>
      </c>
      <c r="P2204" t="str" cm="1">
        <f t="array" ref="P2204">_xlfn.IFS(C2204&lt;25,"18-24", C2204&lt;=35,"25-35", C2204&lt;=50,"36-50",TRUE,"50+")</f>
        <v>36-50</v>
      </c>
      <c r="Q2204" t="str">
        <f t="shared" si="238"/>
        <v>new</v>
      </c>
      <c r="R2204" t="str">
        <f t="shared" si="239"/>
        <v>medium</v>
      </c>
      <c r="S2204" t="str">
        <f t="shared" si="240"/>
        <v>medium</v>
      </c>
      <c r="T2204" t="str">
        <f t="shared" si="241"/>
        <v>Nov</v>
      </c>
      <c r="U2204">
        <f t="shared" si="242"/>
        <v>2023</v>
      </c>
      <c r="V2204" t="str">
        <f t="shared" si="243"/>
        <v>10-15</v>
      </c>
      <c r="W2204" t="str">
        <f t="shared" si="244"/>
        <v>Medium</v>
      </c>
    </row>
    <row r="2205" spans="1:23" x14ac:dyDescent="0.3">
      <c r="A2205">
        <v>602204</v>
      </c>
      <c r="B2205">
        <v>92790</v>
      </c>
      <c r="C2205">
        <v>47</v>
      </c>
      <c r="D2205" t="s">
        <v>4</v>
      </c>
      <c r="E2205" t="s">
        <v>8</v>
      </c>
      <c r="F2205" t="s">
        <v>22</v>
      </c>
      <c r="G2205" t="s">
        <v>29</v>
      </c>
      <c r="H2205" s="1">
        <v>44649</v>
      </c>
      <c r="I2205" t="s">
        <v>33</v>
      </c>
      <c r="J2205">
        <v>39</v>
      </c>
      <c r="K2205">
        <v>7.8</v>
      </c>
      <c r="L2205">
        <v>506.11</v>
      </c>
      <c r="M2205">
        <v>39.86</v>
      </c>
      <c r="N2205" t="s">
        <v>47</v>
      </c>
      <c r="O2205">
        <v>3</v>
      </c>
      <c r="P2205" t="str" cm="1">
        <f t="array" ref="P2205">_xlfn.IFS(C2205&lt;25,"18-24", C2205&lt;=35,"25-35", C2205&lt;=50,"36-50",TRUE,"50+")</f>
        <v>36-50</v>
      </c>
      <c r="Q2205" t="str">
        <f t="shared" si="238"/>
        <v>new</v>
      </c>
      <c r="R2205" t="str">
        <f t="shared" si="239"/>
        <v>high value</v>
      </c>
      <c r="S2205" t="str">
        <f t="shared" si="240"/>
        <v>medium</v>
      </c>
      <c r="T2205" t="str">
        <f t="shared" si="241"/>
        <v>Mar</v>
      </c>
      <c r="U2205">
        <f t="shared" si="242"/>
        <v>2022</v>
      </c>
      <c r="V2205" t="str">
        <f t="shared" si="243"/>
        <v>5-10</v>
      </c>
      <c r="W2205" t="str">
        <f t="shared" si="244"/>
        <v>Medium</v>
      </c>
    </row>
    <row r="2206" spans="1:23" x14ac:dyDescent="0.3">
      <c r="A2206">
        <v>602205</v>
      </c>
      <c r="B2206">
        <v>10095</v>
      </c>
      <c r="C2206">
        <v>59</v>
      </c>
      <c r="D2206" t="s">
        <v>7</v>
      </c>
      <c r="E2206" t="s">
        <v>16</v>
      </c>
      <c r="F2206" t="s">
        <v>22</v>
      </c>
      <c r="G2206" t="s">
        <v>29</v>
      </c>
      <c r="H2206" s="1">
        <v>45027</v>
      </c>
      <c r="I2206" t="s">
        <v>33</v>
      </c>
      <c r="J2206">
        <v>50</v>
      </c>
      <c r="K2206">
        <v>12.8</v>
      </c>
      <c r="L2206">
        <v>795.79</v>
      </c>
      <c r="M2206">
        <v>66.44</v>
      </c>
      <c r="N2206" t="s">
        <v>47</v>
      </c>
      <c r="O2206">
        <v>2</v>
      </c>
      <c r="P2206" t="str" cm="1">
        <f t="array" ref="P2206">_xlfn.IFS(C2206&lt;25,"18-24", C2206&lt;=35,"25-35", C2206&lt;=50,"36-50",TRUE,"50+")</f>
        <v>50+</v>
      </c>
      <c r="Q2206" t="str">
        <f t="shared" si="238"/>
        <v>new</v>
      </c>
      <c r="R2206" t="str">
        <f t="shared" si="239"/>
        <v>high value</v>
      </c>
      <c r="S2206" t="str">
        <f t="shared" si="240"/>
        <v>Low</v>
      </c>
      <c r="T2206" t="str">
        <f t="shared" si="241"/>
        <v>Apr</v>
      </c>
      <c r="U2206">
        <f t="shared" si="242"/>
        <v>2023</v>
      </c>
      <c r="V2206" t="str">
        <f t="shared" si="243"/>
        <v>10-15</v>
      </c>
      <c r="W2206" t="str">
        <f t="shared" si="244"/>
        <v>Slow</v>
      </c>
    </row>
    <row r="2207" spans="1:23" x14ac:dyDescent="0.3">
      <c r="A2207">
        <v>602206</v>
      </c>
      <c r="B2207">
        <v>93416</v>
      </c>
      <c r="C2207">
        <v>50</v>
      </c>
      <c r="D2207" t="s">
        <v>4</v>
      </c>
      <c r="E2207" t="s">
        <v>16</v>
      </c>
      <c r="F2207" t="s">
        <v>28</v>
      </c>
      <c r="G2207" t="s">
        <v>31</v>
      </c>
      <c r="H2207" s="1">
        <v>45161</v>
      </c>
      <c r="I2207" t="s">
        <v>34</v>
      </c>
      <c r="J2207">
        <v>82</v>
      </c>
      <c r="K2207">
        <v>8.8000000000000007</v>
      </c>
      <c r="L2207">
        <v>589.66</v>
      </c>
      <c r="M2207">
        <v>92.75</v>
      </c>
      <c r="N2207" t="s">
        <v>49</v>
      </c>
      <c r="O2207">
        <v>5</v>
      </c>
      <c r="P2207" t="str" cm="1">
        <f t="array" ref="P2207">_xlfn.IFS(C2207&lt;25,"18-24", C2207&lt;=35,"25-35", C2207&lt;=50,"36-50",TRUE,"50+")</f>
        <v>36-50</v>
      </c>
      <c r="Q2207" t="str">
        <f t="shared" si="238"/>
        <v>new</v>
      </c>
      <c r="R2207" t="str">
        <f t="shared" si="239"/>
        <v>high value</v>
      </c>
      <c r="S2207" t="str">
        <f t="shared" si="240"/>
        <v>High</v>
      </c>
      <c r="T2207" t="str">
        <f t="shared" si="241"/>
        <v>Aug</v>
      </c>
      <c r="U2207">
        <f t="shared" si="242"/>
        <v>2023</v>
      </c>
      <c r="V2207" t="str">
        <f t="shared" si="243"/>
        <v>5-10</v>
      </c>
      <c r="W2207" t="str">
        <f t="shared" si="244"/>
        <v>Slow</v>
      </c>
    </row>
    <row r="2208" spans="1:23" x14ac:dyDescent="0.3">
      <c r="A2208">
        <v>602207</v>
      </c>
      <c r="B2208">
        <v>19899</v>
      </c>
      <c r="C2208">
        <v>55</v>
      </c>
      <c r="D2208" t="s">
        <v>4</v>
      </c>
      <c r="E2208" t="s">
        <v>11</v>
      </c>
      <c r="F2208" t="s">
        <v>30</v>
      </c>
      <c r="G2208" t="s">
        <v>23</v>
      </c>
      <c r="H2208" s="1">
        <v>45369</v>
      </c>
      <c r="I2208" t="s">
        <v>33</v>
      </c>
      <c r="J2208">
        <v>52</v>
      </c>
      <c r="K2208">
        <v>6</v>
      </c>
      <c r="L2208">
        <v>1483.23</v>
      </c>
      <c r="M2208">
        <v>103.21</v>
      </c>
      <c r="N2208" t="s">
        <v>50</v>
      </c>
      <c r="O2208">
        <v>3</v>
      </c>
      <c r="P2208" t="str" cm="1">
        <f t="array" ref="P2208">_xlfn.IFS(C2208&lt;25,"18-24", C2208&lt;=35,"25-35", C2208&lt;=50,"36-50",TRUE,"50+")</f>
        <v>50+</v>
      </c>
      <c r="Q2208" t="str">
        <f t="shared" si="238"/>
        <v>new</v>
      </c>
      <c r="R2208" t="str">
        <f t="shared" si="239"/>
        <v>high value</v>
      </c>
      <c r="S2208" t="str">
        <f t="shared" si="240"/>
        <v>medium</v>
      </c>
      <c r="T2208" t="str">
        <f t="shared" si="241"/>
        <v>Mar</v>
      </c>
      <c r="U2208">
        <f t="shared" si="242"/>
        <v>2024</v>
      </c>
      <c r="V2208" t="str">
        <f t="shared" si="243"/>
        <v>5-10</v>
      </c>
      <c r="W2208" t="str">
        <f t="shared" si="244"/>
        <v>Slow</v>
      </c>
    </row>
    <row r="2209" spans="1:23" x14ac:dyDescent="0.3">
      <c r="A2209">
        <v>602208</v>
      </c>
      <c r="B2209">
        <v>12894</v>
      </c>
      <c r="C2209">
        <v>54</v>
      </c>
      <c r="D2209" t="s">
        <v>7</v>
      </c>
      <c r="E2209" t="s">
        <v>5</v>
      </c>
      <c r="F2209" t="s">
        <v>19</v>
      </c>
      <c r="G2209" t="s">
        <v>29</v>
      </c>
      <c r="H2209" s="1">
        <v>45541</v>
      </c>
      <c r="I2209" t="s">
        <v>34</v>
      </c>
      <c r="J2209">
        <v>61</v>
      </c>
      <c r="K2209">
        <v>6.3</v>
      </c>
      <c r="L2209">
        <v>483.1</v>
      </c>
      <c r="M2209">
        <v>49.45</v>
      </c>
      <c r="N2209" t="s">
        <v>50</v>
      </c>
      <c r="O2209">
        <v>2</v>
      </c>
      <c r="P2209" t="str" cm="1">
        <f t="array" ref="P2209">_xlfn.IFS(C2209&lt;25,"18-24", C2209&lt;=35,"25-35", C2209&lt;=50,"36-50",TRUE,"50+")</f>
        <v>50+</v>
      </c>
      <c r="Q2209" t="str">
        <f t="shared" si="238"/>
        <v>new</v>
      </c>
      <c r="R2209" t="str">
        <f t="shared" si="239"/>
        <v>medium</v>
      </c>
      <c r="S2209" t="str">
        <f t="shared" si="240"/>
        <v>Low</v>
      </c>
      <c r="T2209" t="str">
        <f t="shared" si="241"/>
        <v>Sep</v>
      </c>
      <c r="U2209">
        <f t="shared" si="242"/>
        <v>2024</v>
      </c>
      <c r="V2209" t="str">
        <f t="shared" si="243"/>
        <v>5-10</v>
      </c>
      <c r="W2209" t="str">
        <f t="shared" si="244"/>
        <v>Slow</v>
      </c>
    </row>
    <row r="2210" spans="1:23" x14ac:dyDescent="0.3">
      <c r="A2210">
        <v>602209</v>
      </c>
      <c r="B2210">
        <v>58212</v>
      </c>
      <c r="C2210">
        <v>23</v>
      </c>
      <c r="D2210" t="s">
        <v>7</v>
      </c>
      <c r="E2210" t="s">
        <v>11</v>
      </c>
      <c r="F2210" t="s">
        <v>30</v>
      </c>
      <c r="G2210" t="s">
        <v>29</v>
      </c>
      <c r="H2210" s="1">
        <v>45030</v>
      </c>
      <c r="I2210" t="s">
        <v>34</v>
      </c>
      <c r="J2210">
        <v>63</v>
      </c>
      <c r="K2210">
        <v>10.199999999999999</v>
      </c>
      <c r="L2210">
        <v>633.57000000000005</v>
      </c>
      <c r="M2210">
        <v>55.55</v>
      </c>
      <c r="N2210" t="s">
        <v>49</v>
      </c>
      <c r="O2210">
        <v>1</v>
      </c>
      <c r="P2210" t="str" cm="1">
        <f t="array" ref="P2210">_xlfn.IFS(C2210&lt;25,"18-24", C2210&lt;=35,"25-35", C2210&lt;=50,"36-50",TRUE,"50+")</f>
        <v>18-24</v>
      </c>
      <c r="Q2210" t="str">
        <f t="shared" si="238"/>
        <v>new</v>
      </c>
      <c r="R2210" t="str">
        <f t="shared" si="239"/>
        <v>high value</v>
      </c>
      <c r="S2210" t="str">
        <f t="shared" si="240"/>
        <v>Low</v>
      </c>
      <c r="T2210" t="str">
        <f t="shared" si="241"/>
        <v>Apr</v>
      </c>
      <c r="U2210">
        <f t="shared" si="242"/>
        <v>2023</v>
      </c>
      <c r="V2210" t="str">
        <f t="shared" si="243"/>
        <v>10-15</v>
      </c>
      <c r="W2210" t="str">
        <f t="shared" si="244"/>
        <v>Slow</v>
      </c>
    </row>
    <row r="2211" spans="1:23" x14ac:dyDescent="0.3">
      <c r="A2211">
        <v>602210</v>
      </c>
      <c r="B2211">
        <v>60925</v>
      </c>
      <c r="C2211">
        <v>44</v>
      </c>
      <c r="D2211" t="s">
        <v>4</v>
      </c>
      <c r="E2211" t="s">
        <v>16</v>
      </c>
      <c r="F2211" t="s">
        <v>24</v>
      </c>
      <c r="G2211" t="s">
        <v>31</v>
      </c>
      <c r="H2211" s="1">
        <v>45016</v>
      </c>
      <c r="I2211" t="s">
        <v>33</v>
      </c>
      <c r="J2211">
        <v>73</v>
      </c>
      <c r="K2211">
        <v>7</v>
      </c>
      <c r="L2211">
        <v>1247.79</v>
      </c>
      <c r="M2211">
        <v>75.89</v>
      </c>
      <c r="N2211" t="s">
        <v>48</v>
      </c>
      <c r="O2211">
        <v>2</v>
      </c>
      <c r="P2211" t="str" cm="1">
        <f t="array" ref="P2211">_xlfn.IFS(C2211&lt;25,"18-24", C2211&lt;=35,"25-35", C2211&lt;=50,"36-50",TRUE,"50+")</f>
        <v>36-50</v>
      </c>
      <c r="Q2211" t="str">
        <f t="shared" si="238"/>
        <v>new</v>
      </c>
      <c r="R2211" t="str">
        <f t="shared" si="239"/>
        <v>high value</v>
      </c>
      <c r="S2211" t="str">
        <f t="shared" si="240"/>
        <v>Low</v>
      </c>
      <c r="T2211" t="str">
        <f t="shared" si="241"/>
        <v>Mar</v>
      </c>
      <c r="U2211">
        <f t="shared" si="242"/>
        <v>2023</v>
      </c>
      <c r="V2211" t="str">
        <f t="shared" si="243"/>
        <v>5-10</v>
      </c>
      <c r="W2211" t="str">
        <f t="shared" si="244"/>
        <v>Slow</v>
      </c>
    </row>
    <row r="2212" spans="1:23" x14ac:dyDescent="0.3">
      <c r="A2212">
        <v>602211</v>
      </c>
      <c r="B2212">
        <v>42512</v>
      </c>
      <c r="C2212">
        <v>20</v>
      </c>
      <c r="D2212" t="s">
        <v>4</v>
      </c>
      <c r="E2212" t="s">
        <v>5</v>
      </c>
      <c r="F2212" t="s">
        <v>28</v>
      </c>
      <c r="G2212" t="s">
        <v>23</v>
      </c>
      <c r="H2212" s="1">
        <v>44609</v>
      </c>
      <c r="I2212" t="s">
        <v>33</v>
      </c>
      <c r="J2212">
        <v>54</v>
      </c>
      <c r="K2212">
        <v>11</v>
      </c>
      <c r="L2212">
        <v>995.22</v>
      </c>
      <c r="M2212">
        <v>110.31</v>
      </c>
      <c r="N2212" t="s">
        <v>47</v>
      </c>
      <c r="O2212">
        <v>2</v>
      </c>
      <c r="P2212" t="str" cm="1">
        <f t="array" ref="P2212">_xlfn.IFS(C2212&lt;25,"18-24", C2212&lt;=35,"25-35", C2212&lt;=50,"36-50",TRUE,"50+")</f>
        <v>18-24</v>
      </c>
      <c r="Q2212" t="str">
        <f t="shared" si="238"/>
        <v>new</v>
      </c>
      <c r="R2212" t="str">
        <f t="shared" si="239"/>
        <v>high value</v>
      </c>
      <c r="S2212" t="str">
        <f t="shared" si="240"/>
        <v>Low</v>
      </c>
      <c r="T2212" t="str">
        <f t="shared" si="241"/>
        <v>Feb</v>
      </c>
      <c r="U2212">
        <f t="shared" si="242"/>
        <v>2022</v>
      </c>
      <c r="V2212" t="str">
        <f t="shared" si="243"/>
        <v>10-15</v>
      </c>
      <c r="W2212" t="str">
        <f t="shared" si="244"/>
        <v>Slow</v>
      </c>
    </row>
    <row r="2213" spans="1:23" x14ac:dyDescent="0.3">
      <c r="A2213">
        <v>602212</v>
      </c>
      <c r="B2213">
        <v>42252</v>
      </c>
      <c r="C2213">
        <v>44</v>
      </c>
      <c r="D2213" t="s">
        <v>4</v>
      </c>
      <c r="E2213" t="s">
        <v>8</v>
      </c>
      <c r="F2213" t="s">
        <v>24</v>
      </c>
      <c r="G2213" t="s">
        <v>29</v>
      </c>
      <c r="H2213" s="1">
        <v>44799</v>
      </c>
      <c r="I2213" t="s">
        <v>34</v>
      </c>
      <c r="J2213">
        <v>22</v>
      </c>
      <c r="K2213">
        <v>13.9</v>
      </c>
      <c r="L2213">
        <v>577.87</v>
      </c>
      <c r="M2213">
        <v>105.85</v>
      </c>
      <c r="N2213" t="s">
        <v>48</v>
      </c>
      <c r="O2213">
        <v>4</v>
      </c>
      <c r="P2213" t="str" cm="1">
        <f t="array" ref="P2213">_xlfn.IFS(C2213&lt;25,"18-24", C2213&lt;=35,"25-35", C2213&lt;=50,"36-50",TRUE,"50+")</f>
        <v>36-50</v>
      </c>
      <c r="Q2213" t="str">
        <f t="shared" si="238"/>
        <v>new</v>
      </c>
      <c r="R2213" t="str">
        <f t="shared" si="239"/>
        <v>high value</v>
      </c>
      <c r="S2213" t="str">
        <f t="shared" si="240"/>
        <v>medium</v>
      </c>
      <c r="T2213" t="str">
        <f t="shared" si="241"/>
        <v>Aug</v>
      </c>
      <c r="U2213">
        <f t="shared" si="242"/>
        <v>2022</v>
      </c>
      <c r="V2213" t="str">
        <f t="shared" si="243"/>
        <v>10-15</v>
      </c>
      <c r="W2213" t="str">
        <f t="shared" si="244"/>
        <v>Fast</v>
      </c>
    </row>
    <row r="2214" spans="1:23" x14ac:dyDescent="0.3">
      <c r="A2214">
        <v>602213</v>
      </c>
      <c r="B2214">
        <v>83990</v>
      </c>
      <c r="C2214">
        <v>24</v>
      </c>
      <c r="D2214" t="s">
        <v>4</v>
      </c>
      <c r="E2214" t="s">
        <v>16</v>
      </c>
      <c r="F2214" t="s">
        <v>19</v>
      </c>
      <c r="G2214" t="s">
        <v>23</v>
      </c>
      <c r="H2214" s="1">
        <v>45608</v>
      </c>
      <c r="I2214" t="s">
        <v>34</v>
      </c>
      <c r="J2214">
        <v>75</v>
      </c>
      <c r="K2214">
        <v>14.7</v>
      </c>
      <c r="L2214">
        <v>1372.22</v>
      </c>
      <c r="M2214">
        <v>34.799999999999997</v>
      </c>
      <c r="N2214" t="s">
        <v>49</v>
      </c>
      <c r="O2214">
        <v>1</v>
      </c>
      <c r="P2214" t="str" cm="1">
        <f t="array" ref="P2214">_xlfn.IFS(C2214&lt;25,"18-24", C2214&lt;=35,"25-35", C2214&lt;=50,"36-50",TRUE,"50+")</f>
        <v>18-24</v>
      </c>
      <c r="Q2214" t="str">
        <f t="shared" si="238"/>
        <v>new</v>
      </c>
      <c r="R2214" t="str">
        <f t="shared" si="239"/>
        <v>high value</v>
      </c>
      <c r="S2214" t="str">
        <f t="shared" si="240"/>
        <v>Low</v>
      </c>
      <c r="T2214" t="str">
        <f t="shared" si="241"/>
        <v>Nov</v>
      </c>
      <c r="U2214">
        <f t="shared" si="242"/>
        <v>2024</v>
      </c>
      <c r="V2214" t="str">
        <f t="shared" si="243"/>
        <v>10-15</v>
      </c>
      <c r="W2214" t="str">
        <f t="shared" si="244"/>
        <v>Slow</v>
      </c>
    </row>
    <row r="2215" spans="1:23" x14ac:dyDescent="0.3">
      <c r="A2215">
        <v>602214</v>
      </c>
      <c r="B2215">
        <v>22926</v>
      </c>
      <c r="C2215">
        <v>58</v>
      </c>
      <c r="D2215" t="s">
        <v>7</v>
      </c>
      <c r="E2215" t="s">
        <v>15</v>
      </c>
      <c r="F2215" t="s">
        <v>28</v>
      </c>
      <c r="G2215" t="s">
        <v>27</v>
      </c>
      <c r="H2215" s="1">
        <v>44891</v>
      </c>
      <c r="I2215" t="s">
        <v>33</v>
      </c>
      <c r="J2215">
        <v>46</v>
      </c>
      <c r="K2215">
        <v>14.9</v>
      </c>
      <c r="L2215">
        <v>201.77</v>
      </c>
      <c r="M2215">
        <v>48.21</v>
      </c>
      <c r="N2215" t="s">
        <v>47</v>
      </c>
      <c r="O2215">
        <v>2</v>
      </c>
      <c r="P2215" t="str" cm="1">
        <f t="array" ref="P2215">_xlfn.IFS(C2215&lt;25,"18-24", C2215&lt;=35,"25-35", C2215&lt;=50,"36-50",TRUE,"50+")</f>
        <v>50+</v>
      </c>
      <c r="Q2215" t="str">
        <f t="shared" si="238"/>
        <v>new</v>
      </c>
      <c r="R2215" t="str">
        <f t="shared" si="239"/>
        <v>low</v>
      </c>
      <c r="S2215" t="str">
        <f t="shared" si="240"/>
        <v>Low</v>
      </c>
      <c r="T2215" t="str">
        <f t="shared" si="241"/>
        <v>Nov</v>
      </c>
      <c r="U2215">
        <f t="shared" si="242"/>
        <v>2022</v>
      </c>
      <c r="V2215" t="str">
        <f t="shared" si="243"/>
        <v>10-15</v>
      </c>
      <c r="W2215" t="str">
        <f t="shared" si="244"/>
        <v>Slow</v>
      </c>
    </row>
    <row r="2216" spans="1:23" x14ac:dyDescent="0.3">
      <c r="A2216">
        <v>602215</v>
      </c>
      <c r="B2216">
        <v>74690</v>
      </c>
      <c r="C2216">
        <v>58</v>
      </c>
      <c r="D2216" t="s">
        <v>7</v>
      </c>
      <c r="E2216" t="s">
        <v>11</v>
      </c>
      <c r="F2216" t="s">
        <v>28</v>
      </c>
      <c r="G2216" t="s">
        <v>21</v>
      </c>
      <c r="H2216" s="1">
        <v>45636</v>
      </c>
      <c r="I2216" t="s">
        <v>34</v>
      </c>
      <c r="J2216">
        <v>56</v>
      </c>
      <c r="K2216">
        <v>12.3</v>
      </c>
      <c r="L2216">
        <v>1041.3399999999999</v>
      </c>
      <c r="M2216">
        <v>42.99</v>
      </c>
      <c r="N2216" t="s">
        <v>50</v>
      </c>
      <c r="O2216">
        <v>1</v>
      </c>
      <c r="P2216" t="str" cm="1">
        <f t="array" ref="P2216">_xlfn.IFS(C2216&lt;25,"18-24", C2216&lt;=35,"25-35", C2216&lt;=50,"36-50",TRUE,"50+")</f>
        <v>50+</v>
      </c>
      <c r="Q2216" t="str">
        <f t="shared" si="238"/>
        <v>new</v>
      </c>
      <c r="R2216" t="str">
        <f t="shared" si="239"/>
        <v>high value</v>
      </c>
      <c r="S2216" t="str">
        <f t="shared" si="240"/>
        <v>Low</v>
      </c>
      <c r="T2216" t="str">
        <f t="shared" si="241"/>
        <v>Dec</v>
      </c>
      <c r="U2216">
        <f t="shared" si="242"/>
        <v>2024</v>
      </c>
      <c r="V2216" t="str">
        <f t="shared" si="243"/>
        <v>10-15</v>
      </c>
      <c r="W2216" t="str">
        <f t="shared" si="244"/>
        <v>Slow</v>
      </c>
    </row>
    <row r="2217" spans="1:23" x14ac:dyDescent="0.3">
      <c r="A2217">
        <v>602216</v>
      </c>
      <c r="B2217">
        <v>92158</v>
      </c>
      <c r="C2217">
        <v>42</v>
      </c>
      <c r="D2217" t="s">
        <v>4</v>
      </c>
      <c r="E2217" t="s">
        <v>8</v>
      </c>
      <c r="F2217" t="s">
        <v>28</v>
      </c>
      <c r="G2217" t="s">
        <v>27</v>
      </c>
      <c r="H2217" s="1">
        <v>44720</v>
      </c>
      <c r="I2217" t="s">
        <v>33</v>
      </c>
      <c r="J2217">
        <v>76</v>
      </c>
      <c r="K2217">
        <v>7.3</v>
      </c>
      <c r="L2217">
        <v>940.44</v>
      </c>
      <c r="M2217">
        <v>111.18</v>
      </c>
      <c r="N2217" t="s">
        <v>50</v>
      </c>
      <c r="O2217">
        <v>5</v>
      </c>
      <c r="P2217" t="str" cm="1">
        <f t="array" ref="P2217">_xlfn.IFS(C2217&lt;25,"18-24", C2217&lt;=35,"25-35", C2217&lt;=50,"36-50",TRUE,"50+")</f>
        <v>36-50</v>
      </c>
      <c r="Q2217" t="str">
        <f t="shared" si="238"/>
        <v>new</v>
      </c>
      <c r="R2217" t="str">
        <f t="shared" si="239"/>
        <v>high value</v>
      </c>
      <c r="S2217" t="str">
        <f t="shared" si="240"/>
        <v>High</v>
      </c>
      <c r="T2217" t="str">
        <f t="shared" si="241"/>
        <v>Jun</v>
      </c>
      <c r="U2217">
        <f t="shared" si="242"/>
        <v>2022</v>
      </c>
      <c r="V2217" t="str">
        <f t="shared" si="243"/>
        <v>5-10</v>
      </c>
      <c r="W2217" t="str">
        <f t="shared" si="244"/>
        <v>Slow</v>
      </c>
    </row>
    <row r="2218" spans="1:23" x14ac:dyDescent="0.3">
      <c r="A2218">
        <v>602217</v>
      </c>
      <c r="B2218">
        <v>29661</v>
      </c>
      <c r="C2218">
        <v>42</v>
      </c>
      <c r="D2218" t="s">
        <v>4</v>
      </c>
      <c r="E2218" t="s">
        <v>15</v>
      </c>
      <c r="F2218" t="s">
        <v>30</v>
      </c>
      <c r="G2218" t="s">
        <v>29</v>
      </c>
      <c r="H2218" s="1">
        <v>44574</v>
      </c>
      <c r="I2218" t="s">
        <v>34</v>
      </c>
      <c r="J2218">
        <v>50</v>
      </c>
      <c r="K2218">
        <v>14.1</v>
      </c>
      <c r="L2218">
        <v>302.37</v>
      </c>
      <c r="M2218">
        <v>82.67</v>
      </c>
      <c r="N2218" t="s">
        <v>49</v>
      </c>
      <c r="O2218">
        <v>5</v>
      </c>
      <c r="P2218" t="str" cm="1">
        <f t="array" ref="P2218">_xlfn.IFS(C2218&lt;25,"18-24", C2218&lt;=35,"25-35", C2218&lt;=50,"36-50",TRUE,"50+")</f>
        <v>36-50</v>
      </c>
      <c r="Q2218" t="str">
        <f t="shared" si="238"/>
        <v>new</v>
      </c>
      <c r="R2218" t="str">
        <f t="shared" si="239"/>
        <v>medium</v>
      </c>
      <c r="S2218" t="str">
        <f t="shared" si="240"/>
        <v>High</v>
      </c>
      <c r="T2218" t="str">
        <f t="shared" si="241"/>
        <v>Jan</v>
      </c>
      <c r="U2218">
        <f t="shared" si="242"/>
        <v>2022</v>
      </c>
      <c r="V2218" t="str">
        <f t="shared" si="243"/>
        <v>10-15</v>
      </c>
      <c r="W2218" t="str">
        <f t="shared" si="244"/>
        <v>Slow</v>
      </c>
    </row>
    <row r="2219" spans="1:23" x14ac:dyDescent="0.3">
      <c r="A2219">
        <v>602218</v>
      </c>
      <c r="B2219">
        <v>88735</v>
      </c>
      <c r="C2219">
        <v>21</v>
      </c>
      <c r="D2219" t="s">
        <v>7</v>
      </c>
      <c r="E2219" t="s">
        <v>15</v>
      </c>
      <c r="F2219" t="s">
        <v>24</v>
      </c>
      <c r="G2219" t="s">
        <v>21</v>
      </c>
      <c r="H2219" s="1">
        <v>45079</v>
      </c>
      <c r="I2219" t="s">
        <v>34</v>
      </c>
      <c r="J2219">
        <v>60</v>
      </c>
      <c r="K2219">
        <v>7.2</v>
      </c>
      <c r="L2219">
        <v>1002.69</v>
      </c>
      <c r="M2219">
        <v>76.64</v>
      </c>
      <c r="N2219" t="s">
        <v>47</v>
      </c>
      <c r="O2219">
        <v>4</v>
      </c>
      <c r="P2219" t="str" cm="1">
        <f t="array" ref="P2219">_xlfn.IFS(C2219&lt;25,"18-24", C2219&lt;=35,"25-35", C2219&lt;=50,"36-50",TRUE,"50+")</f>
        <v>18-24</v>
      </c>
      <c r="Q2219" t="str">
        <f t="shared" si="238"/>
        <v>new</v>
      </c>
      <c r="R2219" t="str">
        <f t="shared" si="239"/>
        <v>high value</v>
      </c>
      <c r="S2219" t="str">
        <f t="shared" si="240"/>
        <v>medium</v>
      </c>
      <c r="T2219" t="str">
        <f t="shared" si="241"/>
        <v>Jun</v>
      </c>
      <c r="U2219">
        <f t="shared" si="242"/>
        <v>2023</v>
      </c>
      <c r="V2219" t="str">
        <f t="shared" si="243"/>
        <v>5-10</v>
      </c>
      <c r="W2219" t="str">
        <f t="shared" si="244"/>
        <v>Slow</v>
      </c>
    </row>
    <row r="2220" spans="1:23" x14ac:dyDescent="0.3">
      <c r="A2220">
        <v>602219</v>
      </c>
      <c r="B2220">
        <v>66347</v>
      </c>
      <c r="C2220">
        <v>20</v>
      </c>
      <c r="D2220" t="s">
        <v>4</v>
      </c>
      <c r="E2220" t="s">
        <v>16</v>
      </c>
      <c r="F2220" t="s">
        <v>28</v>
      </c>
      <c r="G2220" t="s">
        <v>25</v>
      </c>
      <c r="H2220" s="1">
        <v>45620</v>
      </c>
      <c r="I2220" t="s">
        <v>33</v>
      </c>
      <c r="J2220">
        <v>38</v>
      </c>
      <c r="K2220">
        <v>11.6</v>
      </c>
      <c r="L2220">
        <v>948.6</v>
      </c>
      <c r="M2220">
        <v>69.19</v>
      </c>
      <c r="N2220" t="s">
        <v>49</v>
      </c>
      <c r="O2220">
        <v>1</v>
      </c>
      <c r="P2220" t="str" cm="1">
        <f t="array" ref="P2220">_xlfn.IFS(C2220&lt;25,"18-24", C2220&lt;=35,"25-35", C2220&lt;=50,"36-50",TRUE,"50+")</f>
        <v>18-24</v>
      </c>
      <c r="Q2220" t="str">
        <f t="shared" si="238"/>
        <v>new</v>
      </c>
      <c r="R2220" t="str">
        <f t="shared" si="239"/>
        <v>high value</v>
      </c>
      <c r="S2220" t="str">
        <f t="shared" si="240"/>
        <v>Low</v>
      </c>
      <c r="T2220" t="str">
        <f t="shared" si="241"/>
        <v>Nov</v>
      </c>
      <c r="U2220">
        <f t="shared" si="242"/>
        <v>2024</v>
      </c>
      <c r="V2220" t="str">
        <f t="shared" si="243"/>
        <v>10-15</v>
      </c>
      <c r="W2220" t="str">
        <f t="shared" si="244"/>
        <v>Medium</v>
      </c>
    </row>
    <row r="2221" spans="1:23" x14ac:dyDescent="0.3">
      <c r="A2221">
        <v>602220</v>
      </c>
      <c r="B2221">
        <v>38190</v>
      </c>
      <c r="C2221">
        <v>22</v>
      </c>
      <c r="D2221" t="s">
        <v>4</v>
      </c>
      <c r="E2221" t="s">
        <v>11</v>
      </c>
      <c r="F2221" t="s">
        <v>24</v>
      </c>
      <c r="G2221" t="s">
        <v>27</v>
      </c>
      <c r="H2221" s="1">
        <v>44656</v>
      </c>
      <c r="I2221" t="s">
        <v>33</v>
      </c>
      <c r="J2221">
        <v>59</v>
      </c>
      <c r="K2221">
        <v>5.9</v>
      </c>
      <c r="L2221">
        <v>806.82</v>
      </c>
      <c r="M2221">
        <v>64.25</v>
      </c>
      <c r="N2221" t="s">
        <v>50</v>
      </c>
      <c r="O2221">
        <v>1</v>
      </c>
      <c r="P2221" t="str" cm="1">
        <f t="array" ref="P2221">_xlfn.IFS(C2221&lt;25,"18-24", C2221&lt;=35,"25-35", C2221&lt;=50,"36-50",TRUE,"50+")</f>
        <v>18-24</v>
      </c>
      <c r="Q2221" t="str">
        <f t="shared" si="238"/>
        <v>new</v>
      </c>
      <c r="R2221" t="str">
        <f t="shared" si="239"/>
        <v>high value</v>
      </c>
      <c r="S2221" t="str">
        <f t="shared" si="240"/>
        <v>Low</v>
      </c>
      <c r="T2221" t="str">
        <f t="shared" si="241"/>
        <v>Apr</v>
      </c>
      <c r="U2221">
        <f t="shared" si="242"/>
        <v>2022</v>
      </c>
      <c r="V2221" t="str">
        <f t="shared" si="243"/>
        <v>5-10</v>
      </c>
      <c r="W2221" t="str">
        <f t="shared" si="244"/>
        <v>Slow</v>
      </c>
    </row>
    <row r="2222" spans="1:23" x14ac:dyDescent="0.3">
      <c r="A2222">
        <v>602221</v>
      </c>
      <c r="B2222">
        <v>48944</v>
      </c>
      <c r="C2222">
        <v>62</v>
      </c>
      <c r="D2222" t="s">
        <v>4</v>
      </c>
      <c r="E2222" t="s">
        <v>5</v>
      </c>
      <c r="F2222" t="s">
        <v>24</v>
      </c>
      <c r="G2222" t="s">
        <v>31</v>
      </c>
      <c r="H2222" s="1">
        <v>44844</v>
      </c>
      <c r="I2222" t="s">
        <v>34</v>
      </c>
      <c r="J2222">
        <v>60</v>
      </c>
      <c r="K2222">
        <v>8.6</v>
      </c>
      <c r="L2222">
        <v>875.73</v>
      </c>
      <c r="M2222">
        <v>27.73</v>
      </c>
      <c r="N2222" t="s">
        <v>49</v>
      </c>
      <c r="O2222">
        <v>3</v>
      </c>
      <c r="P2222" t="str" cm="1">
        <f t="array" ref="P2222">_xlfn.IFS(C2222&lt;25,"18-24", C2222&lt;=35,"25-35", C2222&lt;=50,"36-50",TRUE,"50+")</f>
        <v>50+</v>
      </c>
      <c r="Q2222" t="str">
        <f t="shared" si="238"/>
        <v>new</v>
      </c>
      <c r="R2222" t="str">
        <f t="shared" si="239"/>
        <v>high value</v>
      </c>
      <c r="S2222" t="str">
        <f t="shared" si="240"/>
        <v>medium</v>
      </c>
      <c r="T2222" t="str">
        <f t="shared" si="241"/>
        <v>Oct</v>
      </c>
      <c r="U2222">
        <f t="shared" si="242"/>
        <v>2022</v>
      </c>
      <c r="V2222" t="str">
        <f t="shared" si="243"/>
        <v>5-10</v>
      </c>
      <c r="W2222" t="str">
        <f t="shared" si="244"/>
        <v>Slow</v>
      </c>
    </row>
    <row r="2223" spans="1:23" x14ac:dyDescent="0.3">
      <c r="A2223">
        <v>602222</v>
      </c>
      <c r="B2223">
        <v>81979</v>
      </c>
      <c r="C2223">
        <v>54</v>
      </c>
      <c r="D2223" t="s">
        <v>7</v>
      </c>
      <c r="E2223" t="s">
        <v>13</v>
      </c>
      <c r="F2223" t="s">
        <v>19</v>
      </c>
      <c r="G2223" t="s">
        <v>23</v>
      </c>
      <c r="H2223" s="1">
        <v>44913</v>
      </c>
      <c r="I2223" t="s">
        <v>34</v>
      </c>
      <c r="J2223">
        <v>32</v>
      </c>
      <c r="K2223">
        <v>10.7</v>
      </c>
      <c r="L2223">
        <v>333.94</v>
      </c>
      <c r="M2223">
        <v>72.91</v>
      </c>
      <c r="N2223" t="s">
        <v>47</v>
      </c>
      <c r="O2223">
        <v>2</v>
      </c>
      <c r="P2223" t="str" cm="1">
        <f t="array" ref="P2223">_xlfn.IFS(C2223&lt;25,"18-24", C2223&lt;=35,"25-35", C2223&lt;=50,"36-50",TRUE,"50+")</f>
        <v>50+</v>
      </c>
      <c r="Q2223" t="str">
        <f t="shared" si="238"/>
        <v>new</v>
      </c>
      <c r="R2223" t="str">
        <f t="shared" si="239"/>
        <v>medium</v>
      </c>
      <c r="S2223" t="str">
        <f t="shared" si="240"/>
        <v>Low</v>
      </c>
      <c r="T2223" t="str">
        <f t="shared" si="241"/>
        <v>Dec</v>
      </c>
      <c r="U2223">
        <f t="shared" si="242"/>
        <v>2022</v>
      </c>
      <c r="V2223" t="str">
        <f t="shared" si="243"/>
        <v>10-15</v>
      </c>
      <c r="W2223" t="str">
        <f t="shared" si="244"/>
        <v>Medium</v>
      </c>
    </row>
    <row r="2224" spans="1:23" x14ac:dyDescent="0.3">
      <c r="A2224">
        <v>602223</v>
      </c>
      <c r="B2224">
        <v>57676</v>
      </c>
      <c r="C2224">
        <v>44</v>
      </c>
      <c r="D2224" t="s">
        <v>7</v>
      </c>
      <c r="E2224" t="s">
        <v>11</v>
      </c>
      <c r="F2224" t="s">
        <v>18</v>
      </c>
      <c r="G2224" t="s">
        <v>27</v>
      </c>
      <c r="H2224" s="1">
        <v>44695</v>
      </c>
      <c r="I2224" t="s">
        <v>34</v>
      </c>
      <c r="J2224">
        <v>64</v>
      </c>
      <c r="K2224">
        <v>14.5</v>
      </c>
      <c r="L2224">
        <v>792.43</v>
      </c>
      <c r="M2224">
        <v>93.17</v>
      </c>
      <c r="N2224" t="s">
        <v>47</v>
      </c>
      <c r="O2224">
        <v>4</v>
      </c>
      <c r="P2224" t="str" cm="1">
        <f t="array" ref="P2224">_xlfn.IFS(C2224&lt;25,"18-24", C2224&lt;=35,"25-35", C2224&lt;=50,"36-50",TRUE,"50+")</f>
        <v>36-50</v>
      </c>
      <c r="Q2224" t="str">
        <f t="shared" si="238"/>
        <v>new</v>
      </c>
      <c r="R2224" t="str">
        <f t="shared" si="239"/>
        <v>high value</v>
      </c>
      <c r="S2224" t="str">
        <f t="shared" si="240"/>
        <v>medium</v>
      </c>
      <c r="T2224" t="str">
        <f t="shared" si="241"/>
        <v>May</v>
      </c>
      <c r="U2224">
        <f t="shared" si="242"/>
        <v>2022</v>
      </c>
      <c r="V2224" t="str">
        <f t="shared" si="243"/>
        <v>10-15</v>
      </c>
      <c r="W2224" t="str">
        <f t="shared" si="244"/>
        <v>Slow</v>
      </c>
    </row>
    <row r="2225" spans="1:23" x14ac:dyDescent="0.3">
      <c r="A2225">
        <v>602224</v>
      </c>
      <c r="B2225">
        <v>16691</v>
      </c>
      <c r="C2225">
        <v>59</v>
      </c>
      <c r="D2225" t="s">
        <v>7</v>
      </c>
      <c r="E2225" t="s">
        <v>8</v>
      </c>
      <c r="F2225" t="s">
        <v>32</v>
      </c>
      <c r="G2225" t="s">
        <v>25</v>
      </c>
      <c r="H2225" s="1">
        <v>45149</v>
      </c>
      <c r="I2225" t="s">
        <v>34</v>
      </c>
      <c r="J2225">
        <v>76</v>
      </c>
      <c r="K2225">
        <v>9</v>
      </c>
      <c r="L2225">
        <v>573.97</v>
      </c>
      <c r="M2225">
        <v>20.87</v>
      </c>
      <c r="N2225" t="s">
        <v>47</v>
      </c>
      <c r="O2225">
        <v>5</v>
      </c>
      <c r="P2225" t="str" cm="1">
        <f t="array" ref="P2225">_xlfn.IFS(C2225&lt;25,"18-24", C2225&lt;=35,"25-35", C2225&lt;=50,"36-50",TRUE,"50+")</f>
        <v>50+</v>
      </c>
      <c r="Q2225" t="str">
        <f t="shared" si="238"/>
        <v>new</v>
      </c>
      <c r="R2225" t="str">
        <f t="shared" si="239"/>
        <v>high value</v>
      </c>
      <c r="S2225" t="str">
        <f t="shared" si="240"/>
        <v>High</v>
      </c>
      <c r="T2225" t="str">
        <f t="shared" si="241"/>
        <v>Aug</v>
      </c>
      <c r="U2225">
        <f t="shared" si="242"/>
        <v>2023</v>
      </c>
      <c r="V2225" t="str">
        <f t="shared" si="243"/>
        <v>5-10</v>
      </c>
      <c r="W2225" t="str">
        <f t="shared" si="244"/>
        <v>Slow</v>
      </c>
    </row>
    <row r="2226" spans="1:23" x14ac:dyDescent="0.3">
      <c r="A2226">
        <v>602225</v>
      </c>
      <c r="B2226">
        <v>51560</v>
      </c>
      <c r="C2226">
        <v>58</v>
      </c>
      <c r="D2226" t="s">
        <v>4</v>
      </c>
      <c r="E2226" t="s">
        <v>16</v>
      </c>
      <c r="F2226" t="s">
        <v>19</v>
      </c>
      <c r="G2226" t="s">
        <v>25</v>
      </c>
      <c r="H2226" s="1">
        <v>44869</v>
      </c>
      <c r="I2226" t="s">
        <v>34</v>
      </c>
      <c r="J2226">
        <v>33</v>
      </c>
      <c r="K2226">
        <v>12.4</v>
      </c>
      <c r="L2226">
        <v>1467.16</v>
      </c>
      <c r="M2226">
        <v>76.459999999999994</v>
      </c>
      <c r="N2226" t="s">
        <v>50</v>
      </c>
      <c r="O2226">
        <v>3</v>
      </c>
      <c r="P2226" t="str" cm="1">
        <f t="array" ref="P2226">_xlfn.IFS(C2226&lt;25,"18-24", C2226&lt;=35,"25-35", C2226&lt;=50,"36-50",TRUE,"50+")</f>
        <v>50+</v>
      </c>
      <c r="Q2226" t="str">
        <f t="shared" si="238"/>
        <v>new</v>
      </c>
      <c r="R2226" t="str">
        <f t="shared" si="239"/>
        <v>high value</v>
      </c>
      <c r="S2226" t="str">
        <f t="shared" si="240"/>
        <v>medium</v>
      </c>
      <c r="T2226" t="str">
        <f t="shared" si="241"/>
        <v>Nov</v>
      </c>
      <c r="U2226">
        <f t="shared" si="242"/>
        <v>2022</v>
      </c>
      <c r="V2226" t="str">
        <f t="shared" si="243"/>
        <v>10-15</v>
      </c>
      <c r="W2226" t="str">
        <f t="shared" si="244"/>
        <v>Medium</v>
      </c>
    </row>
    <row r="2227" spans="1:23" x14ac:dyDescent="0.3">
      <c r="A2227">
        <v>602226</v>
      </c>
      <c r="B2227">
        <v>23210</v>
      </c>
      <c r="C2227">
        <v>27</v>
      </c>
      <c r="D2227" t="s">
        <v>4</v>
      </c>
      <c r="E2227" t="s">
        <v>15</v>
      </c>
      <c r="F2227" t="s">
        <v>32</v>
      </c>
      <c r="G2227" t="s">
        <v>25</v>
      </c>
      <c r="H2227" s="1">
        <v>45163</v>
      </c>
      <c r="I2227" t="s">
        <v>34</v>
      </c>
      <c r="J2227">
        <v>54</v>
      </c>
      <c r="K2227">
        <v>7.7</v>
      </c>
      <c r="L2227">
        <v>1444.11</v>
      </c>
      <c r="M2227">
        <v>88.62</v>
      </c>
      <c r="N2227" t="s">
        <v>47</v>
      </c>
      <c r="O2227">
        <v>3</v>
      </c>
      <c r="P2227" t="str" cm="1">
        <f t="array" ref="P2227">_xlfn.IFS(C2227&lt;25,"18-24", C2227&lt;=35,"25-35", C2227&lt;=50,"36-50",TRUE,"50+")</f>
        <v>25-35</v>
      </c>
      <c r="Q2227" t="str">
        <f t="shared" si="238"/>
        <v>new</v>
      </c>
      <c r="R2227" t="str">
        <f t="shared" si="239"/>
        <v>high value</v>
      </c>
      <c r="S2227" t="str">
        <f t="shared" si="240"/>
        <v>medium</v>
      </c>
      <c r="T2227" t="str">
        <f t="shared" si="241"/>
        <v>Aug</v>
      </c>
      <c r="U2227">
        <f t="shared" si="242"/>
        <v>2023</v>
      </c>
      <c r="V2227" t="str">
        <f t="shared" si="243"/>
        <v>5-10</v>
      </c>
      <c r="W2227" t="str">
        <f t="shared" si="244"/>
        <v>Slow</v>
      </c>
    </row>
    <row r="2228" spans="1:23" x14ac:dyDescent="0.3">
      <c r="A2228">
        <v>602227</v>
      </c>
      <c r="B2228">
        <v>59285</v>
      </c>
      <c r="C2228">
        <v>41</v>
      </c>
      <c r="D2228" t="s">
        <v>4</v>
      </c>
      <c r="E2228" t="s">
        <v>8</v>
      </c>
      <c r="F2228" t="s">
        <v>32</v>
      </c>
      <c r="G2228" t="s">
        <v>27</v>
      </c>
      <c r="H2228" s="1">
        <v>45071</v>
      </c>
      <c r="I2228" t="s">
        <v>34</v>
      </c>
      <c r="J2228">
        <v>70</v>
      </c>
      <c r="K2228">
        <v>2.4</v>
      </c>
      <c r="L2228">
        <v>187.76</v>
      </c>
      <c r="M2228">
        <v>118.68</v>
      </c>
      <c r="N2228" t="s">
        <v>47</v>
      </c>
      <c r="O2228">
        <v>1</v>
      </c>
      <c r="P2228" t="str" cm="1">
        <f t="array" ref="P2228">_xlfn.IFS(C2228&lt;25,"18-24", C2228&lt;=35,"25-35", C2228&lt;=50,"36-50",TRUE,"50+")</f>
        <v>36-50</v>
      </c>
      <c r="Q2228" t="str">
        <f t="shared" si="238"/>
        <v>new</v>
      </c>
      <c r="R2228" t="str">
        <f t="shared" si="239"/>
        <v>low</v>
      </c>
      <c r="S2228" t="str">
        <f t="shared" si="240"/>
        <v>Low</v>
      </c>
      <c r="T2228" t="str">
        <f t="shared" si="241"/>
        <v>May</v>
      </c>
      <c r="U2228">
        <f t="shared" si="242"/>
        <v>2023</v>
      </c>
      <c r="V2228" t="str">
        <f t="shared" si="243"/>
        <v>0-5</v>
      </c>
      <c r="W2228" t="str">
        <f t="shared" si="244"/>
        <v>Slow</v>
      </c>
    </row>
    <row r="2229" spans="1:23" x14ac:dyDescent="0.3">
      <c r="A2229">
        <v>602228</v>
      </c>
      <c r="B2229">
        <v>19810</v>
      </c>
      <c r="C2229">
        <v>39</v>
      </c>
      <c r="D2229" t="s">
        <v>4</v>
      </c>
      <c r="E2229" t="s">
        <v>13</v>
      </c>
      <c r="F2229" t="s">
        <v>22</v>
      </c>
      <c r="G2229" t="s">
        <v>23</v>
      </c>
      <c r="H2229" s="1">
        <v>45025</v>
      </c>
      <c r="I2229" t="s">
        <v>33</v>
      </c>
      <c r="J2229">
        <v>82</v>
      </c>
      <c r="K2229">
        <v>13.5</v>
      </c>
      <c r="L2229">
        <v>1086.6300000000001</v>
      </c>
      <c r="M2229">
        <v>94.44</v>
      </c>
      <c r="N2229" t="s">
        <v>50</v>
      </c>
      <c r="O2229">
        <v>5</v>
      </c>
      <c r="P2229" t="str" cm="1">
        <f t="array" ref="P2229">_xlfn.IFS(C2229&lt;25,"18-24", C2229&lt;=35,"25-35", C2229&lt;=50,"36-50",TRUE,"50+")</f>
        <v>36-50</v>
      </c>
      <c r="Q2229" t="str">
        <f t="shared" si="238"/>
        <v>new</v>
      </c>
      <c r="R2229" t="str">
        <f t="shared" si="239"/>
        <v>high value</v>
      </c>
      <c r="S2229" t="str">
        <f t="shared" si="240"/>
        <v>High</v>
      </c>
      <c r="T2229" t="str">
        <f t="shared" si="241"/>
        <v>Apr</v>
      </c>
      <c r="U2229">
        <f t="shared" si="242"/>
        <v>2023</v>
      </c>
      <c r="V2229" t="str">
        <f t="shared" si="243"/>
        <v>10-15</v>
      </c>
      <c r="W2229" t="str">
        <f t="shared" si="244"/>
        <v>Slow</v>
      </c>
    </row>
    <row r="2230" spans="1:23" x14ac:dyDescent="0.3">
      <c r="A2230">
        <v>602229</v>
      </c>
      <c r="B2230">
        <v>41997</v>
      </c>
      <c r="C2230">
        <v>58</v>
      </c>
      <c r="D2230" t="s">
        <v>4</v>
      </c>
      <c r="E2230" t="s">
        <v>11</v>
      </c>
      <c r="F2230" t="s">
        <v>19</v>
      </c>
      <c r="G2230" t="s">
        <v>27</v>
      </c>
      <c r="H2230" s="1">
        <v>45210</v>
      </c>
      <c r="I2230" t="s">
        <v>34</v>
      </c>
      <c r="J2230">
        <v>62</v>
      </c>
      <c r="K2230">
        <v>2.2000000000000002</v>
      </c>
      <c r="L2230">
        <v>930.83</v>
      </c>
      <c r="M2230">
        <v>76.98</v>
      </c>
      <c r="N2230" t="s">
        <v>48</v>
      </c>
      <c r="O2230">
        <v>4</v>
      </c>
      <c r="P2230" t="str" cm="1">
        <f t="array" ref="P2230">_xlfn.IFS(C2230&lt;25,"18-24", C2230&lt;=35,"25-35", C2230&lt;=50,"36-50",TRUE,"50+")</f>
        <v>50+</v>
      </c>
      <c r="Q2230" t="str">
        <f t="shared" si="238"/>
        <v>new</v>
      </c>
      <c r="R2230" t="str">
        <f t="shared" si="239"/>
        <v>high value</v>
      </c>
      <c r="S2230" t="str">
        <f t="shared" si="240"/>
        <v>medium</v>
      </c>
      <c r="T2230" t="str">
        <f t="shared" si="241"/>
        <v>Oct</v>
      </c>
      <c r="U2230">
        <f t="shared" si="242"/>
        <v>2023</v>
      </c>
      <c r="V2230" t="str">
        <f t="shared" si="243"/>
        <v>0-5</v>
      </c>
      <c r="W2230" t="str">
        <f t="shared" si="244"/>
        <v>Slow</v>
      </c>
    </row>
    <row r="2231" spans="1:23" x14ac:dyDescent="0.3">
      <c r="A2231">
        <v>602230</v>
      </c>
      <c r="B2231">
        <v>63681</v>
      </c>
      <c r="C2231">
        <v>24</v>
      </c>
      <c r="D2231" t="s">
        <v>4</v>
      </c>
      <c r="E2231" t="s">
        <v>16</v>
      </c>
      <c r="F2231" t="s">
        <v>26</v>
      </c>
      <c r="G2231" t="s">
        <v>21</v>
      </c>
      <c r="H2231" s="1">
        <v>44767</v>
      </c>
      <c r="I2231" t="s">
        <v>34</v>
      </c>
      <c r="J2231">
        <v>54</v>
      </c>
      <c r="K2231">
        <v>5.5</v>
      </c>
      <c r="L2231">
        <v>928.67</v>
      </c>
      <c r="M2231">
        <v>104.74</v>
      </c>
      <c r="N2231" t="s">
        <v>49</v>
      </c>
      <c r="O2231">
        <v>5</v>
      </c>
      <c r="P2231" t="str" cm="1">
        <f t="array" ref="P2231">_xlfn.IFS(C2231&lt;25,"18-24", C2231&lt;=35,"25-35", C2231&lt;=50,"36-50",TRUE,"50+")</f>
        <v>18-24</v>
      </c>
      <c r="Q2231" t="str">
        <f t="shared" si="238"/>
        <v>new</v>
      </c>
      <c r="R2231" t="str">
        <f t="shared" si="239"/>
        <v>high value</v>
      </c>
      <c r="S2231" t="str">
        <f t="shared" si="240"/>
        <v>High</v>
      </c>
      <c r="T2231" t="str">
        <f t="shared" si="241"/>
        <v>Jul</v>
      </c>
      <c r="U2231">
        <f t="shared" si="242"/>
        <v>2022</v>
      </c>
      <c r="V2231" t="str">
        <f t="shared" si="243"/>
        <v>5-10</v>
      </c>
      <c r="W2231" t="str">
        <f t="shared" si="244"/>
        <v>Slow</v>
      </c>
    </row>
    <row r="2232" spans="1:23" x14ac:dyDescent="0.3">
      <c r="A2232">
        <v>602231</v>
      </c>
      <c r="B2232">
        <v>89250</v>
      </c>
      <c r="C2232">
        <v>51</v>
      </c>
      <c r="D2232" t="s">
        <v>4</v>
      </c>
      <c r="E2232" t="s">
        <v>5</v>
      </c>
      <c r="F2232" t="s">
        <v>26</v>
      </c>
      <c r="G2232" t="s">
        <v>23</v>
      </c>
      <c r="H2232" s="1">
        <v>44952</v>
      </c>
      <c r="I2232" t="s">
        <v>34</v>
      </c>
      <c r="J2232">
        <v>36</v>
      </c>
      <c r="K2232">
        <v>10.1</v>
      </c>
      <c r="L2232">
        <v>483.04</v>
      </c>
      <c r="M2232">
        <v>37.96</v>
      </c>
      <c r="N2232" t="s">
        <v>49</v>
      </c>
      <c r="O2232">
        <v>4</v>
      </c>
      <c r="P2232" t="str" cm="1">
        <f t="array" ref="P2232">_xlfn.IFS(C2232&lt;25,"18-24", C2232&lt;=35,"25-35", C2232&lt;=50,"36-50",TRUE,"50+")</f>
        <v>50+</v>
      </c>
      <c r="Q2232" t="str">
        <f t="shared" si="238"/>
        <v>new</v>
      </c>
      <c r="R2232" t="str">
        <f t="shared" si="239"/>
        <v>medium</v>
      </c>
      <c r="S2232" t="str">
        <f t="shared" si="240"/>
        <v>medium</v>
      </c>
      <c r="T2232" t="str">
        <f t="shared" si="241"/>
        <v>Jan</v>
      </c>
      <c r="U2232">
        <f t="shared" si="242"/>
        <v>2023</v>
      </c>
      <c r="V2232" t="str">
        <f t="shared" si="243"/>
        <v>10-15</v>
      </c>
      <c r="W2232" t="str">
        <f t="shared" si="244"/>
        <v>Medium</v>
      </c>
    </row>
    <row r="2233" spans="1:23" x14ac:dyDescent="0.3">
      <c r="A2233">
        <v>602232</v>
      </c>
      <c r="B2233">
        <v>83667</v>
      </c>
      <c r="C2233">
        <v>35</v>
      </c>
      <c r="D2233" t="s">
        <v>7</v>
      </c>
      <c r="E2233" t="s">
        <v>11</v>
      </c>
      <c r="F2233" t="s">
        <v>18</v>
      </c>
      <c r="G2233" t="s">
        <v>25</v>
      </c>
      <c r="H2233" s="1">
        <v>45587</v>
      </c>
      <c r="I2233" t="s">
        <v>33</v>
      </c>
      <c r="J2233">
        <v>31</v>
      </c>
      <c r="K2233">
        <v>8.6</v>
      </c>
      <c r="L2233">
        <v>725.33</v>
      </c>
      <c r="M2233">
        <v>42.22</v>
      </c>
      <c r="N2233" t="s">
        <v>48</v>
      </c>
      <c r="O2233">
        <v>2</v>
      </c>
      <c r="P2233" t="str" cm="1">
        <f t="array" ref="P2233">_xlfn.IFS(C2233&lt;25,"18-24", C2233&lt;=35,"25-35", C2233&lt;=50,"36-50",TRUE,"50+")</f>
        <v>25-35</v>
      </c>
      <c r="Q2233" t="str">
        <f t="shared" si="238"/>
        <v>new</v>
      </c>
      <c r="R2233" t="str">
        <f t="shared" si="239"/>
        <v>high value</v>
      </c>
      <c r="S2233" t="str">
        <f t="shared" si="240"/>
        <v>Low</v>
      </c>
      <c r="T2233" t="str">
        <f t="shared" si="241"/>
        <v>Oct</v>
      </c>
      <c r="U2233">
        <f t="shared" si="242"/>
        <v>2024</v>
      </c>
      <c r="V2233" t="str">
        <f t="shared" si="243"/>
        <v>5-10</v>
      </c>
      <c r="W2233" t="str">
        <f t="shared" si="244"/>
        <v>Medium</v>
      </c>
    </row>
    <row r="2234" spans="1:23" x14ac:dyDescent="0.3">
      <c r="A2234">
        <v>602233</v>
      </c>
      <c r="B2234">
        <v>63818</v>
      </c>
      <c r="C2234">
        <v>25</v>
      </c>
      <c r="D2234" t="s">
        <v>4</v>
      </c>
      <c r="E2234" t="s">
        <v>8</v>
      </c>
      <c r="F2234" t="s">
        <v>22</v>
      </c>
      <c r="G2234" t="s">
        <v>21</v>
      </c>
      <c r="H2234" s="1">
        <v>45252</v>
      </c>
      <c r="I2234" t="s">
        <v>34</v>
      </c>
      <c r="J2234">
        <v>47</v>
      </c>
      <c r="K2234">
        <v>12.7</v>
      </c>
      <c r="L2234">
        <v>929.42</v>
      </c>
      <c r="M2234">
        <v>119.12</v>
      </c>
      <c r="N2234" t="s">
        <v>47</v>
      </c>
      <c r="O2234">
        <v>1</v>
      </c>
      <c r="P2234" t="str" cm="1">
        <f t="array" ref="P2234">_xlfn.IFS(C2234&lt;25,"18-24", C2234&lt;=35,"25-35", C2234&lt;=50,"36-50",TRUE,"50+")</f>
        <v>25-35</v>
      </c>
      <c r="Q2234" t="str">
        <f t="shared" si="238"/>
        <v>new</v>
      </c>
      <c r="R2234" t="str">
        <f t="shared" si="239"/>
        <v>high value</v>
      </c>
      <c r="S2234" t="str">
        <f t="shared" si="240"/>
        <v>Low</v>
      </c>
      <c r="T2234" t="str">
        <f t="shared" si="241"/>
        <v>Nov</v>
      </c>
      <c r="U2234">
        <f t="shared" si="242"/>
        <v>2023</v>
      </c>
      <c r="V2234" t="str">
        <f t="shared" si="243"/>
        <v>10-15</v>
      </c>
      <c r="W2234" t="str">
        <f t="shared" si="244"/>
        <v>Slow</v>
      </c>
    </row>
    <row r="2235" spans="1:23" x14ac:dyDescent="0.3">
      <c r="A2235">
        <v>602234</v>
      </c>
      <c r="B2235">
        <v>13949</v>
      </c>
      <c r="C2235">
        <v>56</v>
      </c>
      <c r="D2235" t="s">
        <v>7</v>
      </c>
      <c r="E2235" t="s">
        <v>8</v>
      </c>
      <c r="F2235" t="s">
        <v>18</v>
      </c>
      <c r="G2235" t="s">
        <v>23</v>
      </c>
      <c r="H2235" s="1">
        <v>45132</v>
      </c>
      <c r="I2235" t="s">
        <v>33</v>
      </c>
      <c r="J2235">
        <v>45</v>
      </c>
      <c r="K2235">
        <v>6.4</v>
      </c>
      <c r="L2235">
        <v>1148.76</v>
      </c>
      <c r="M2235">
        <v>106.37</v>
      </c>
      <c r="N2235" t="s">
        <v>49</v>
      </c>
      <c r="O2235">
        <v>1</v>
      </c>
      <c r="P2235" t="str" cm="1">
        <f t="array" ref="P2235">_xlfn.IFS(C2235&lt;25,"18-24", C2235&lt;=35,"25-35", C2235&lt;=50,"36-50",TRUE,"50+")</f>
        <v>50+</v>
      </c>
      <c r="Q2235" t="str">
        <f t="shared" si="238"/>
        <v>repeat</v>
      </c>
      <c r="R2235" t="str">
        <f t="shared" si="239"/>
        <v>high value</v>
      </c>
      <c r="S2235" t="str">
        <f t="shared" si="240"/>
        <v>Low</v>
      </c>
      <c r="T2235" t="str">
        <f t="shared" si="241"/>
        <v>Jul</v>
      </c>
      <c r="U2235">
        <f t="shared" si="242"/>
        <v>2023</v>
      </c>
      <c r="V2235" t="str">
        <f t="shared" si="243"/>
        <v>5-10</v>
      </c>
      <c r="W2235" t="str">
        <f t="shared" si="244"/>
        <v>Medium</v>
      </c>
    </row>
    <row r="2236" spans="1:23" x14ac:dyDescent="0.3">
      <c r="A2236">
        <v>602235</v>
      </c>
      <c r="B2236">
        <v>92572</v>
      </c>
      <c r="C2236">
        <v>47</v>
      </c>
      <c r="D2236" t="s">
        <v>4</v>
      </c>
      <c r="E2236" t="s">
        <v>16</v>
      </c>
      <c r="F2236" t="s">
        <v>19</v>
      </c>
      <c r="G2236" t="s">
        <v>23</v>
      </c>
      <c r="H2236" s="1">
        <v>45421</v>
      </c>
      <c r="I2236" t="s">
        <v>33</v>
      </c>
      <c r="J2236">
        <v>67</v>
      </c>
      <c r="K2236">
        <v>6.8</v>
      </c>
      <c r="L2236">
        <v>1295.43</v>
      </c>
      <c r="M2236">
        <v>57.5</v>
      </c>
      <c r="N2236" t="s">
        <v>49</v>
      </c>
      <c r="O2236">
        <v>3</v>
      </c>
      <c r="P2236" t="str" cm="1">
        <f t="array" ref="P2236">_xlfn.IFS(C2236&lt;25,"18-24", C2236&lt;=35,"25-35", C2236&lt;=50,"36-50",TRUE,"50+")</f>
        <v>36-50</v>
      </c>
      <c r="Q2236" t="str">
        <f t="shared" si="238"/>
        <v>new</v>
      </c>
      <c r="R2236" t="str">
        <f t="shared" si="239"/>
        <v>high value</v>
      </c>
      <c r="S2236" t="str">
        <f t="shared" si="240"/>
        <v>medium</v>
      </c>
      <c r="T2236" t="str">
        <f t="shared" si="241"/>
        <v>May</v>
      </c>
      <c r="U2236">
        <f t="shared" si="242"/>
        <v>2024</v>
      </c>
      <c r="V2236" t="str">
        <f t="shared" si="243"/>
        <v>5-10</v>
      </c>
      <c r="W2236" t="str">
        <f t="shared" si="244"/>
        <v>Slow</v>
      </c>
    </row>
    <row r="2237" spans="1:23" x14ac:dyDescent="0.3">
      <c r="A2237">
        <v>602236</v>
      </c>
      <c r="B2237">
        <v>43754</v>
      </c>
      <c r="C2237">
        <v>53</v>
      </c>
      <c r="D2237" t="s">
        <v>7</v>
      </c>
      <c r="E2237" t="s">
        <v>13</v>
      </c>
      <c r="F2237" t="s">
        <v>30</v>
      </c>
      <c r="G2237" t="s">
        <v>27</v>
      </c>
      <c r="H2237" s="1">
        <v>45484</v>
      </c>
      <c r="I2237" t="s">
        <v>34</v>
      </c>
      <c r="J2237">
        <v>58</v>
      </c>
      <c r="K2237">
        <v>4.8</v>
      </c>
      <c r="L2237">
        <v>1394.54</v>
      </c>
      <c r="M2237">
        <v>38</v>
      </c>
      <c r="N2237" t="s">
        <v>49</v>
      </c>
      <c r="O2237">
        <v>2</v>
      </c>
      <c r="P2237" t="str" cm="1">
        <f t="array" ref="P2237">_xlfn.IFS(C2237&lt;25,"18-24", C2237&lt;=35,"25-35", C2237&lt;=50,"36-50",TRUE,"50+")</f>
        <v>50+</v>
      </c>
      <c r="Q2237" t="str">
        <f t="shared" si="238"/>
        <v>new</v>
      </c>
      <c r="R2237" t="str">
        <f t="shared" si="239"/>
        <v>high value</v>
      </c>
      <c r="S2237" t="str">
        <f t="shared" si="240"/>
        <v>Low</v>
      </c>
      <c r="T2237" t="str">
        <f t="shared" si="241"/>
        <v>Jul</v>
      </c>
      <c r="U2237">
        <f t="shared" si="242"/>
        <v>2024</v>
      </c>
      <c r="V2237" t="str">
        <f t="shared" si="243"/>
        <v>0-5</v>
      </c>
      <c r="W2237" t="str">
        <f t="shared" si="244"/>
        <v>Slow</v>
      </c>
    </row>
    <row r="2238" spans="1:23" x14ac:dyDescent="0.3">
      <c r="A2238">
        <v>602237</v>
      </c>
      <c r="B2238">
        <v>84959</v>
      </c>
      <c r="C2238">
        <v>54</v>
      </c>
      <c r="D2238" t="s">
        <v>7</v>
      </c>
      <c r="E2238" t="s">
        <v>16</v>
      </c>
      <c r="F2238" t="s">
        <v>19</v>
      </c>
      <c r="G2238" t="s">
        <v>29</v>
      </c>
      <c r="H2238" s="1">
        <v>45271</v>
      </c>
      <c r="I2238" t="s">
        <v>33</v>
      </c>
      <c r="J2238">
        <v>71</v>
      </c>
      <c r="K2238">
        <v>13.2</v>
      </c>
      <c r="L2238">
        <v>765.67</v>
      </c>
      <c r="M2238">
        <v>94.78</v>
      </c>
      <c r="N2238" t="s">
        <v>49</v>
      </c>
      <c r="O2238">
        <v>1</v>
      </c>
      <c r="P2238" t="str" cm="1">
        <f t="array" ref="P2238">_xlfn.IFS(C2238&lt;25,"18-24", C2238&lt;=35,"25-35", C2238&lt;=50,"36-50",TRUE,"50+")</f>
        <v>50+</v>
      </c>
      <c r="Q2238" t="str">
        <f t="shared" si="238"/>
        <v>new</v>
      </c>
      <c r="R2238" t="str">
        <f t="shared" si="239"/>
        <v>high value</v>
      </c>
      <c r="S2238" t="str">
        <f t="shared" si="240"/>
        <v>Low</v>
      </c>
      <c r="T2238" t="str">
        <f t="shared" si="241"/>
        <v>Dec</v>
      </c>
      <c r="U2238">
        <f t="shared" si="242"/>
        <v>2023</v>
      </c>
      <c r="V2238" t="str">
        <f t="shared" si="243"/>
        <v>10-15</v>
      </c>
      <c r="W2238" t="str">
        <f t="shared" si="244"/>
        <v>Slow</v>
      </c>
    </row>
    <row r="2239" spans="1:23" x14ac:dyDescent="0.3">
      <c r="A2239">
        <v>602238</v>
      </c>
      <c r="B2239">
        <v>55984</v>
      </c>
      <c r="C2239">
        <v>63</v>
      </c>
      <c r="D2239" t="s">
        <v>7</v>
      </c>
      <c r="E2239" t="s">
        <v>8</v>
      </c>
      <c r="F2239" t="s">
        <v>19</v>
      </c>
      <c r="G2239" t="s">
        <v>31</v>
      </c>
      <c r="H2239" s="1">
        <v>44678</v>
      </c>
      <c r="I2239" t="s">
        <v>33</v>
      </c>
      <c r="J2239">
        <v>51</v>
      </c>
      <c r="K2239">
        <v>11.6</v>
      </c>
      <c r="L2239">
        <v>1391.57</v>
      </c>
      <c r="M2239">
        <v>36.26</v>
      </c>
      <c r="N2239" t="s">
        <v>50</v>
      </c>
      <c r="O2239">
        <v>4</v>
      </c>
      <c r="P2239" t="str" cm="1">
        <f t="array" ref="P2239">_xlfn.IFS(C2239&lt;25,"18-24", C2239&lt;=35,"25-35", C2239&lt;=50,"36-50",TRUE,"50+")</f>
        <v>50+</v>
      </c>
      <c r="Q2239" t="str">
        <f t="shared" si="238"/>
        <v>new</v>
      </c>
      <c r="R2239" t="str">
        <f t="shared" si="239"/>
        <v>high value</v>
      </c>
      <c r="S2239" t="str">
        <f t="shared" si="240"/>
        <v>medium</v>
      </c>
      <c r="T2239" t="str">
        <f t="shared" si="241"/>
        <v>Apr</v>
      </c>
      <c r="U2239">
        <f t="shared" si="242"/>
        <v>2022</v>
      </c>
      <c r="V2239" t="str">
        <f t="shared" si="243"/>
        <v>10-15</v>
      </c>
      <c r="W2239" t="str">
        <f t="shared" si="244"/>
        <v>Slow</v>
      </c>
    </row>
    <row r="2240" spans="1:23" x14ac:dyDescent="0.3">
      <c r="A2240">
        <v>602239</v>
      </c>
      <c r="B2240">
        <v>93509</v>
      </c>
      <c r="C2240">
        <v>42</v>
      </c>
      <c r="D2240" t="s">
        <v>7</v>
      </c>
      <c r="E2240" t="s">
        <v>5</v>
      </c>
      <c r="F2240" t="s">
        <v>26</v>
      </c>
      <c r="G2240" t="s">
        <v>23</v>
      </c>
      <c r="H2240" s="1">
        <v>45006</v>
      </c>
      <c r="I2240" t="s">
        <v>34</v>
      </c>
      <c r="J2240">
        <v>47</v>
      </c>
      <c r="K2240">
        <v>13.6</v>
      </c>
      <c r="L2240">
        <v>1168.2</v>
      </c>
      <c r="M2240">
        <v>107.37</v>
      </c>
      <c r="N2240" t="s">
        <v>48</v>
      </c>
      <c r="O2240">
        <v>3</v>
      </c>
      <c r="P2240" t="str" cm="1">
        <f t="array" ref="P2240">_xlfn.IFS(C2240&lt;25,"18-24", C2240&lt;=35,"25-35", C2240&lt;=50,"36-50",TRUE,"50+")</f>
        <v>36-50</v>
      </c>
      <c r="Q2240" t="str">
        <f t="shared" si="238"/>
        <v>new</v>
      </c>
      <c r="R2240" t="str">
        <f t="shared" si="239"/>
        <v>high value</v>
      </c>
      <c r="S2240" t="str">
        <f t="shared" si="240"/>
        <v>medium</v>
      </c>
      <c r="T2240" t="str">
        <f t="shared" si="241"/>
        <v>Mar</v>
      </c>
      <c r="U2240">
        <f t="shared" si="242"/>
        <v>2023</v>
      </c>
      <c r="V2240" t="str">
        <f t="shared" si="243"/>
        <v>10-15</v>
      </c>
      <c r="W2240" t="str">
        <f t="shared" si="244"/>
        <v>Slow</v>
      </c>
    </row>
    <row r="2241" spans="1:23" x14ac:dyDescent="0.3">
      <c r="A2241">
        <v>602240</v>
      </c>
      <c r="B2241">
        <v>72242</v>
      </c>
      <c r="C2241">
        <v>37</v>
      </c>
      <c r="D2241" t="s">
        <v>7</v>
      </c>
      <c r="E2241" t="s">
        <v>13</v>
      </c>
      <c r="F2241" t="s">
        <v>26</v>
      </c>
      <c r="G2241" t="s">
        <v>29</v>
      </c>
      <c r="H2241" s="1">
        <v>45535</v>
      </c>
      <c r="I2241" t="s">
        <v>33</v>
      </c>
      <c r="J2241">
        <v>68</v>
      </c>
      <c r="K2241">
        <v>7.8</v>
      </c>
      <c r="L2241">
        <v>228.17</v>
      </c>
      <c r="M2241">
        <v>91.32</v>
      </c>
      <c r="N2241" t="s">
        <v>48</v>
      </c>
      <c r="O2241">
        <v>3</v>
      </c>
      <c r="P2241" t="str" cm="1">
        <f t="array" ref="P2241">_xlfn.IFS(C2241&lt;25,"18-24", C2241&lt;=35,"25-35", C2241&lt;=50,"36-50",TRUE,"50+")</f>
        <v>36-50</v>
      </c>
      <c r="Q2241" t="str">
        <f t="shared" si="238"/>
        <v>new</v>
      </c>
      <c r="R2241" t="str">
        <f t="shared" si="239"/>
        <v>low</v>
      </c>
      <c r="S2241" t="str">
        <f t="shared" si="240"/>
        <v>medium</v>
      </c>
      <c r="T2241" t="str">
        <f t="shared" si="241"/>
        <v>Aug</v>
      </c>
      <c r="U2241">
        <f t="shared" si="242"/>
        <v>2024</v>
      </c>
      <c r="V2241" t="str">
        <f t="shared" si="243"/>
        <v>5-10</v>
      </c>
      <c r="W2241" t="str">
        <f t="shared" si="244"/>
        <v>Slow</v>
      </c>
    </row>
    <row r="2242" spans="1:23" x14ac:dyDescent="0.3">
      <c r="A2242">
        <v>602241</v>
      </c>
      <c r="B2242">
        <v>43327</v>
      </c>
      <c r="C2242">
        <v>64</v>
      </c>
      <c r="D2242" t="s">
        <v>4</v>
      </c>
      <c r="E2242" t="s">
        <v>13</v>
      </c>
      <c r="F2242" t="s">
        <v>18</v>
      </c>
      <c r="G2242" t="s">
        <v>25</v>
      </c>
      <c r="H2242" s="1">
        <v>44724</v>
      </c>
      <c r="I2242" t="s">
        <v>34</v>
      </c>
      <c r="J2242">
        <v>59</v>
      </c>
      <c r="K2242">
        <v>1.7</v>
      </c>
      <c r="L2242">
        <v>1387.29</v>
      </c>
      <c r="M2242">
        <v>43.26</v>
      </c>
      <c r="N2242" t="s">
        <v>48</v>
      </c>
      <c r="O2242">
        <v>1</v>
      </c>
      <c r="P2242" t="str" cm="1">
        <f t="array" ref="P2242">_xlfn.IFS(C2242&lt;25,"18-24", C2242&lt;=35,"25-35", C2242&lt;=50,"36-50",TRUE,"50+")</f>
        <v>50+</v>
      </c>
      <c r="Q2242" t="str">
        <f t="shared" si="238"/>
        <v>new</v>
      </c>
      <c r="R2242" t="str">
        <f t="shared" si="239"/>
        <v>high value</v>
      </c>
      <c r="S2242" t="str">
        <f t="shared" si="240"/>
        <v>Low</v>
      </c>
      <c r="T2242" t="str">
        <f t="shared" si="241"/>
        <v>Jun</v>
      </c>
      <c r="U2242">
        <f t="shared" si="242"/>
        <v>2022</v>
      </c>
      <c r="V2242" t="str">
        <f t="shared" si="243"/>
        <v>0-5</v>
      </c>
      <c r="W2242" t="str">
        <f t="shared" si="244"/>
        <v>Slow</v>
      </c>
    </row>
    <row r="2243" spans="1:23" x14ac:dyDescent="0.3">
      <c r="A2243">
        <v>602242</v>
      </c>
      <c r="B2243">
        <v>49456</v>
      </c>
      <c r="C2243">
        <v>30</v>
      </c>
      <c r="D2243" t="s">
        <v>7</v>
      </c>
      <c r="E2243" t="s">
        <v>11</v>
      </c>
      <c r="F2243" t="s">
        <v>24</v>
      </c>
      <c r="G2243" t="s">
        <v>31</v>
      </c>
      <c r="H2243" s="1">
        <v>44979</v>
      </c>
      <c r="I2243" t="s">
        <v>33</v>
      </c>
      <c r="J2243">
        <v>79</v>
      </c>
      <c r="K2243">
        <v>14.9</v>
      </c>
      <c r="L2243">
        <v>206</v>
      </c>
      <c r="M2243">
        <v>23.96</v>
      </c>
      <c r="N2243" t="s">
        <v>47</v>
      </c>
      <c r="O2243">
        <v>3</v>
      </c>
      <c r="P2243" t="str" cm="1">
        <f t="array" ref="P2243">_xlfn.IFS(C2243&lt;25,"18-24", C2243&lt;=35,"25-35", C2243&lt;=50,"36-50",TRUE,"50+")</f>
        <v>25-35</v>
      </c>
      <c r="Q2243" t="str">
        <f t="shared" ref="Q2243:Q2306" si="245">IF(COUNTIF($B:$B,B2243)&gt;1,"repeat","new")</f>
        <v>repeat</v>
      </c>
      <c r="R2243" t="str">
        <f t="shared" ref="R2243:R2306" si="246">IF(L2243&gt;500,"high value",IF( L2243&gt;250,"medium","low"))</f>
        <v>low</v>
      </c>
      <c r="S2243" t="str">
        <f t="shared" ref="S2243:S2306" si="247">IF(O2243&lt;=2,"Low",IF(O2243&lt;=4,"medium","High"))</f>
        <v>medium</v>
      </c>
      <c r="T2243" t="str">
        <f t="shared" ref="T2243:T2306" si="248">TEXT(H2243,"MMM")</f>
        <v>Feb</v>
      </c>
      <c r="U2243">
        <f t="shared" ref="U2243:U2306" si="249">YEAR(H2243)</f>
        <v>2023</v>
      </c>
      <c r="V2243" t="str">
        <f t="shared" ref="V2243:V2306" si="250">IF(K2243&lt;=5,"0-5",IF(K2243&lt;=10,"5-10",IF(K2243&lt;=15,"10-15","15+")))</f>
        <v>10-15</v>
      </c>
      <c r="W2243" t="str">
        <f t="shared" ref="W2243:W2306" si="251">IF(J2243&lt;=30,"Fast",IF(J2243&lt;=45,"Medium","Slow"))</f>
        <v>Slow</v>
      </c>
    </row>
    <row r="2244" spans="1:23" x14ac:dyDescent="0.3">
      <c r="A2244">
        <v>602243</v>
      </c>
      <c r="B2244">
        <v>54301</v>
      </c>
      <c r="C2244">
        <v>46</v>
      </c>
      <c r="D2244" t="s">
        <v>7</v>
      </c>
      <c r="E2244" t="s">
        <v>8</v>
      </c>
      <c r="F2244" t="s">
        <v>28</v>
      </c>
      <c r="G2244" t="s">
        <v>23</v>
      </c>
      <c r="H2244" s="1">
        <v>44754</v>
      </c>
      <c r="I2244" t="s">
        <v>33</v>
      </c>
      <c r="J2244">
        <v>80</v>
      </c>
      <c r="K2244">
        <v>3.1</v>
      </c>
      <c r="L2244">
        <v>674.63</v>
      </c>
      <c r="M2244">
        <v>118.18</v>
      </c>
      <c r="N2244" t="s">
        <v>49</v>
      </c>
      <c r="O2244">
        <v>2</v>
      </c>
      <c r="P2244" t="str" cm="1">
        <f t="array" ref="P2244">_xlfn.IFS(C2244&lt;25,"18-24", C2244&lt;=35,"25-35", C2244&lt;=50,"36-50",TRUE,"50+")</f>
        <v>36-50</v>
      </c>
      <c r="Q2244" t="str">
        <f t="shared" si="245"/>
        <v>new</v>
      </c>
      <c r="R2244" t="str">
        <f t="shared" si="246"/>
        <v>high value</v>
      </c>
      <c r="S2244" t="str">
        <f t="shared" si="247"/>
        <v>Low</v>
      </c>
      <c r="T2244" t="str">
        <f t="shared" si="248"/>
        <v>Jul</v>
      </c>
      <c r="U2244">
        <f t="shared" si="249"/>
        <v>2022</v>
      </c>
      <c r="V2244" t="str">
        <f t="shared" si="250"/>
        <v>0-5</v>
      </c>
      <c r="W2244" t="str">
        <f t="shared" si="251"/>
        <v>Slow</v>
      </c>
    </row>
    <row r="2245" spans="1:23" x14ac:dyDescent="0.3">
      <c r="A2245">
        <v>602244</v>
      </c>
      <c r="B2245">
        <v>60090</v>
      </c>
      <c r="C2245">
        <v>40</v>
      </c>
      <c r="D2245" t="s">
        <v>4</v>
      </c>
      <c r="E2245" t="s">
        <v>15</v>
      </c>
      <c r="F2245" t="s">
        <v>19</v>
      </c>
      <c r="G2245" t="s">
        <v>29</v>
      </c>
      <c r="H2245" s="1">
        <v>45251</v>
      </c>
      <c r="I2245" t="s">
        <v>34</v>
      </c>
      <c r="J2245">
        <v>66</v>
      </c>
      <c r="K2245">
        <v>9.4</v>
      </c>
      <c r="L2245">
        <v>178.44</v>
      </c>
      <c r="M2245">
        <v>84.93</v>
      </c>
      <c r="N2245" t="s">
        <v>50</v>
      </c>
      <c r="O2245">
        <v>3</v>
      </c>
      <c r="P2245" t="str" cm="1">
        <f t="array" ref="P2245">_xlfn.IFS(C2245&lt;25,"18-24", C2245&lt;=35,"25-35", C2245&lt;=50,"36-50",TRUE,"50+")</f>
        <v>36-50</v>
      </c>
      <c r="Q2245" t="str">
        <f t="shared" si="245"/>
        <v>new</v>
      </c>
      <c r="R2245" t="str">
        <f t="shared" si="246"/>
        <v>low</v>
      </c>
      <c r="S2245" t="str">
        <f t="shared" si="247"/>
        <v>medium</v>
      </c>
      <c r="T2245" t="str">
        <f t="shared" si="248"/>
        <v>Nov</v>
      </c>
      <c r="U2245">
        <f t="shared" si="249"/>
        <v>2023</v>
      </c>
      <c r="V2245" t="str">
        <f t="shared" si="250"/>
        <v>5-10</v>
      </c>
      <c r="W2245" t="str">
        <f t="shared" si="251"/>
        <v>Slow</v>
      </c>
    </row>
    <row r="2246" spans="1:23" x14ac:dyDescent="0.3">
      <c r="A2246">
        <v>602245</v>
      </c>
      <c r="B2246">
        <v>65560</v>
      </c>
      <c r="C2246">
        <v>45</v>
      </c>
      <c r="D2246" t="s">
        <v>4</v>
      </c>
      <c r="E2246" t="s">
        <v>11</v>
      </c>
      <c r="F2246" t="s">
        <v>24</v>
      </c>
      <c r="G2246" t="s">
        <v>23</v>
      </c>
      <c r="H2246" s="1">
        <v>44874</v>
      </c>
      <c r="I2246" t="s">
        <v>34</v>
      </c>
      <c r="J2246">
        <v>40</v>
      </c>
      <c r="K2246">
        <v>12.7</v>
      </c>
      <c r="L2246">
        <v>947.8</v>
      </c>
      <c r="M2246">
        <v>46.08</v>
      </c>
      <c r="N2246" t="s">
        <v>49</v>
      </c>
      <c r="O2246">
        <v>4</v>
      </c>
      <c r="P2246" t="str" cm="1">
        <f t="array" ref="P2246">_xlfn.IFS(C2246&lt;25,"18-24", C2246&lt;=35,"25-35", C2246&lt;=50,"36-50",TRUE,"50+")</f>
        <v>36-50</v>
      </c>
      <c r="Q2246" t="str">
        <f t="shared" si="245"/>
        <v>new</v>
      </c>
      <c r="R2246" t="str">
        <f t="shared" si="246"/>
        <v>high value</v>
      </c>
      <c r="S2246" t="str">
        <f t="shared" si="247"/>
        <v>medium</v>
      </c>
      <c r="T2246" t="str">
        <f t="shared" si="248"/>
        <v>Nov</v>
      </c>
      <c r="U2246">
        <f t="shared" si="249"/>
        <v>2022</v>
      </c>
      <c r="V2246" t="str">
        <f t="shared" si="250"/>
        <v>10-15</v>
      </c>
      <c r="W2246" t="str">
        <f t="shared" si="251"/>
        <v>Medium</v>
      </c>
    </row>
    <row r="2247" spans="1:23" x14ac:dyDescent="0.3">
      <c r="A2247">
        <v>602246</v>
      </c>
      <c r="B2247">
        <v>98056</v>
      </c>
      <c r="C2247">
        <v>58</v>
      </c>
      <c r="D2247" t="s">
        <v>4</v>
      </c>
      <c r="E2247" t="s">
        <v>16</v>
      </c>
      <c r="F2247" t="s">
        <v>19</v>
      </c>
      <c r="G2247" t="s">
        <v>21</v>
      </c>
      <c r="H2247" s="1">
        <v>45408</v>
      </c>
      <c r="I2247" t="s">
        <v>33</v>
      </c>
      <c r="J2247">
        <v>42</v>
      </c>
      <c r="K2247">
        <v>14.4</v>
      </c>
      <c r="L2247">
        <v>510.14</v>
      </c>
      <c r="M2247">
        <v>41.6</v>
      </c>
      <c r="N2247" t="s">
        <v>49</v>
      </c>
      <c r="O2247">
        <v>4</v>
      </c>
      <c r="P2247" t="str" cm="1">
        <f t="array" ref="P2247">_xlfn.IFS(C2247&lt;25,"18-24", C2247&lt;=35,"25-35", C2247&lt;=50,"36-50",TRUE,"50+")</f>
        <v>50+</v>
      </c>
      <c r="Q2247" t="str">
        <f t="shared" si="245"/>
        <v>repeat</v>
      </c>
      <c r="R2247" t="str">
        <f t="shared" si="246"/>
        <v>high value</v>
      </c>
      <c r="S2247" t="str">
        <f t="shared" si="247"/>
        <v>medium</v>
      </c>
      <c r="T2247" t="str">
        <f t="shared" si="248"/>
        <v>Apr</v>
      </c>
      <c r="U2247">
        <f t="shared" si="249"/>
        <v>2024</v>
      </c>
      <c r="V2247" t="str">
        <f t="shared" si="250"/>
        <v>10-15</v>
      </c>
      <c r="W2247" t="str">
        <f t="shared" si="251"/>
        <v>Medium</v>
      </c>
    </row>
    <row r="2248" spans="1:23" x14ac:dyDescent="0.3">
      <c r="A2248">
        <v>602247</v>
      </c>
      <c r="B2248">
        <v>38520</v>
      </c>
      <c r="C2248">
        <v>59</v>
      </c>
      <c r="D2248" t="s">
        <v>7</v>
      </c>
      <c r="E2248" t="s">
        <v>5</v>
      </c>
      <c r="F2248" t="s">
        <v>22</v>
      </c>
      <c r="G2248" t="s">
        <v>31</v>
      </c>
      <c r="H2248" s="1">
        <v>45498</v>
      </c>
      <c r="I2248" t="s">
        <v>33</v>
      </c>
      <c r="J2248">
        <v>88</v>
      </c>
      <c r="K2248">
        <v>14.4</v>
      </c>
      <c r="L2248">
        <v>258.47000000000003</v>
      </c>
      <c r="M2248">
        <v>32.549999999999997</v>
      </c>
      <c r="N2248" t="s">
        <v>50</v>
      </c>
      <c r="O2248">
        <v>4</v>
      </c>
      <c r="P2248" t="str" cm="1">
        <f t="array" ref="P2248">_xlfn.IFS(C2248&lt;25,"18-24", C2248&lt;=35,"25-35", C2248&lt;=50,"36-50",TRUE,"50+")</f>
        <v>50+</v>
      </c>
      <c r="Q2248" t="str">
        <f t="shared" si="245"/>
        <v>new</v>
      </c>
      <c r="R2248" t="str">
        <f t="shared" si="246"/>
        <v>medium</v>
      </c>
      <c r="S2248" t="str">
        <f t="shared" si="247"/>
        <v>medium</v>
      </c>
      <c r="T2248" t="str">
        <f t="shared" si="248"/>
        <v>Jul</v>
      </c>
      <c r="U2248">
        <f t="shared" si="249"/>
        <v>2024</v>
      </c>
      <c r="V2248" t="str">
        <f t="shared" si="250"/>
        <v>10-15</v>
      </c>
      <c r="W2248" t="str">
        <f t="shared" si="251"/>
        <v>Slow</v>
      </c>
    </row>
    <row r="2249" spans="1:23" x14ac:dyDescent="0.3">
      <c r="A2249">
        <v>602248</v>
      </c>
      <c r="B2249">
        <v>83169</v>
      </c>
      <c r="C2249">
        <v>22</v>
      </c>
      <c r="D2249" t="s">
        <v>7</v>
      </c>
      <c r="E2249" t="s">
        <v>11</v>
      </c>
      <c r="F2249" t="s">
        <v>30</v>
      </c>
      <c r="G2249" t="s">
        <v>25</v>
      </c>
      <c r="H2249" s="1">
        <v>45346</v>
      </c>
      <c r="I2249" t="s">
        <v>34</v>
      </c>
      <c r="J2249">
        <v>77</v>
      </c>
      <c r="K2249">
        <v>14.6</v>
      </c>
      <c r="L2249">
        <v>350.43</v>
      </c>
      <c r="M2249">
        <v>44.26</v>
      </c>
      <c r="N2249" t="s">
        <v>48</v>
      </c>
      <c r="O2249">
        <v>1</v>
      </c>
      <c r="P2249" t="str" cm="1">
        <f t="array" ref="P2249">_xlfn.IFS(C2249&lt;25,"18-24", C2249&lt;=35,"25-35", C2249&lt;=50,"36-50",TRUE,"50+")</f>
        <v>18-24</v>
      </c>
      <c r="Q2249" t="str">
        <f t="shared" si="245"/>
        <v>new</v>
      </c>
      <c r="R2249" t="str">
        <f t="shared" si="246"/>
        <v>medium</v>
      </c>
      <c r="S2249" t="str">
        <f t="shared" si="247"/>
        <v>Low</v>
      </c>
      <c r="T2249" t="str">
        <f t="shared" si="248"/>
        <v>Feb</v>
      </c>
      <c r="U2249">
        <f t="shared" si="249"/>
        <v>2024</v>
      </c>
      <c r="V2249" t="str">
        <f t="shared" si="250"/>
        <v>10-15</v>
      </c>
      <c r="W2249" t="str">
        <f t="shared" si="251"/>
        <v>Slow</v>
      </c>
    </row>
    <row r="2250" spans="1:23" x14ac:dyDescent="0.3">
      <c r="A2250">
        <v>602249</v>
      </c>
      <c r="B2250">
        <v>72708</v>
      </c>
      <c r="C2250">
        <v>49</v>
      </c>
      <c r="D2250" t="s">
        <v>4</v>
      </c>
      <c r="E2250" t="s">
        <v>8</v>
      </c>
      <c r="F2250" t="s">
        <v>32</v>
      </c>
      <c r="G2250" t="s">
        <v>25</v>
      </c>
      <c r="H2250" s="1">
        <v>45634</v>
      </c>
      <c r="I2250" t="s">
        <v>33</v>
      </c>
      <c r="J2250">
        <v>47</v>
      </c>
      <c r="K2250">
        <v>11.9</v>
      </c>
      <c r="L2250">
        <v>516.96</v>
      </c>
      <c r="M2250">
        <v>103.47</v>
      </c>
      <c r="N2250" t="s">
        <v>48</v>
      </c>
      <c r="O2250">
        <v>4</v>
      </c>
      <c r="P2250" t="str" cm="1">
        <f t="array" ref="P2250">_xlfn.IFS(C2250&lt;25,"18-24", C2250&lt;=35,"25-35", C2250&lt;=50,"36-50",TRUE,"50+")</f>
        <v>36-50</v>
      </c>
      <c r="Q2250" t="str">
        <f t="shared" si="245"/>
        <v>new</v>
      </c>
      <c r="R2250" t="str">
        <f t="shared" si="246"/>
        <v>high value</v>
      </c>
      <c r="S2250" t="str">
        <f t="shared" si="247"/>
        <v>medium</v>
      </c>
      <c r="T2250" t="str">
        <f t="shared" si="248"/>
        <v>Dec</v>
      </c>
      <c r="U2250">
        <f t="shared" si="249"/>
        <v>2024</v>
      </c>
      <c r="V2250" t="str">
        <f t="shared" si="250"/>
        <v>10-15</v>
      </c>
      <c r="W2250" t="str">
        <f t="shared" si="251"/>
        <v>Slow</v>
      </c>
    </row>
    <row r="2251" spans="1:23" x14ac:dyDescent="0.3">
      <c r="A2251">
        <v>602250</v>
      </c>
      <c r="B2251">
        <v>86438</v>
      </c>
      <c r="C2251">
        <v>37</v>
      </c>
      <c r="D2251" t="s">
        <v>4</v>
      </c>
      <c r="E2251" t="s">
        <v>15</v>
      </c>
      <c r="F2251" t="s">
        <v>24</v>
      </c>
      <c r="G2251" t="s">
        <v>23</v>
      </c>
      <c r="H2251" s="1">
        <v>44681</v>
      </c>
      <c r="I2251" t="s">
        <v>34</v>
      </c>
      <c r="J2251">
        <v>29</v>
      </c>
      <c r="K2251">
        <v>10</v>
      </c>
      <c r="L2251">
        <v>776.98</v>
      </c>
      <c r="M2251">
        <v>112.15</v>
      </c>
      <c r="N2251" t="s">
        <v>49</v>
      </c>
      <c r="O2251">
        <v>4</v>
      </c>
      <c r="P2251" t="str" cm="1">
        <f t="array" ref="P2251">_xlfn.IFS(C2251&lt;25,"18-24", C2251&lt;=35,"25-35", C2251&lt;=50,"36-50",TRUE,"50+")</f>
        <v>36-50</v>
      </c>
      <c r="Q2251" t="str">
        <f t="shared" si="245"/>
        <v>new</v>
      </c>
      <c r="R2251" t="str">
        <f t="shared" si="246"/>
        <v>high value</v>
      </c>
      <c r="S2251" t="str">
        <f t="shared" si="247"/>
        <v>medium</v>
      </c>
      <c r="T2251" t="str">
        <f t="shared" si="248"/>
        <v>Apr</v>
      </c>
      <c r="U2251">
        <f t="shared" si="249"/>
        <v>2022</v>
      </c>
      <c r="V2251" t="str">
        <f t="shared" si="250"/>
        <v>5-10</v>
      </c>
      <c r="W2251" t="str">
        <f t="shared" si="251"/>
        <v>Fast</v>
      </c>
    </row>
    <row r="2252" spans="1:23" x14ac:dyDescent="0.3">
      <c r="A2252">
        <v>602251</v>
      </c>
      <c r="B2252">
        <v>55004</v>
      </c>
      <c r="C2252">
        <v>18</v>
      </c>
      <c r="D2252" t="s">
        <v>4</v>
      </c>
      <c r="E2252" t="s">
        <v>5</v>
      </c>
      <c r="F2252" t="s">
        <v>26</v>
      </c>
      <c r="G2252" t="s">
        <v>31</v>
      </c>
      <c r="H2252" s="1">
        <v>44621</v>
      </c>
      <c r="I2252" t="s">
        <v>33</v>
      </c>
      <c r="J2252">
        <v>71</v>
      </c>
      <c r="K2252">
        <v>8.6</v>
      </c>
      <c r="L2252">
        <v>697.32</v>
      </c>
      <c r="M2252">
        <v>57.61</v>
      </c>
      <c r="N2252" t="s">
        <v>47</v>
      </c>
      <c r="O2252">
        <v>3</v>
      </c>
      <c r="P2252" t="str" cm="1">
        <f t="array" ref="P2252">_xlfn.IFS(C2252&lt;25,"18-24", C2252&lt;=35,"25-35", C2252&lt;=50,"36-50",TRUE,"50+")</f>
        <v>18-24</v>
      </c>
      <c r="Q2252" t="str">
        <f t="shared" si="245"/>
        <v>new</v>
      </c>
      <c r="R2252" t="str">
        <f t="shared" si="246"/>
        <v>high value</v>
      </c>
      <c r="S2252" t="str">
        <f t="shared" si="247"/>
        <v>medium</v>
      </c>
      <c r="T2252" t="str">
        <f t="shared" si="248"/>
        <v>Mar</v>
      </c>
      <c r="U2252">
        <f t="shared" si="249"/>
        <v>2022</v>
      </c>
      <c r="V2252" t="str">
        <f t="shared" si="250"/>
        <v>5-10</v>
      </c>
      <c r="W2252" t="str">
        <f t="shared" si="251"/>
        <v>Slow</v>
      </c>
    </row>
    <row r="2253" spans="1:23" x14ac:dyDescent="0.3">
      <c r="A2253">
        <v>602252</v>
      </c>
      <c r="B2253">
        <v>93705</v>
      </c>
      <c r="C2253">
        <v>38</v>
      </c>
      <c r="D2253" t="s">
        <v>7</v>
      </c>
      <c r="E2253" t="s">
        <v>11</v>
      </c>
      <c r="F2253" t="s">
        <v>24</v>
      </c>
      <c r="G2253" t="s">
        <v>27</v>
      </c>
      <c r="H2253" s="1">
        <v>45467</v>
      </c>
      <c r="I2253" t="s">
        <v>33</v>
      </c>
      <c r="J2253">
        <v>81</v>
      </c>
      <c r="K2253">
        <v>10.4</v>
      </c>
      <c r="L2253">
        <v>1259.27</v>
      </c>
      <c r="M2253">
        <v>113.74</v>
      </c>
      <c r="N2253" t="s">
        <v>49</v>
      </c>
      <c r="O2253">
        <v>3</v>
      </c>
      <c r="P2253" t="str" cm="1">
        <f t="array" ref="P2253">_xlfn.IFS(C2253&lt;25,"18-24", C2253&lt;=35,"25-35", C2253&lt;=50,"36-50",TRUE,"50+")</f>
        <v>36-50</v>
      </c>
      <c r="Q2253" t="str">
        <f t="shared" si="245"/>
        <v>new</v>
      </c>
      <c r="R2253" t="str">
        <f t="shared" si="246"/>
        <v>high value</v>
      </c>
      <c r="S2253" t="str">
        <f t="shared" si="247"/>
        <v>medium</v>
      </c>
      <c r="T2253" t="str">
        <f t="shared" si="248"/>
        <v>Jun</v>
      </c>
      <c r="U2253">
        <f t="shared" si="249"/>
        <v>2024</v>
      </c>
      <c r="V2253" t="str">
        <f t="shared" si="250"/>
        <v>10-15</v>
      </c>
      <c r="W2253" t="str">
        <f t="shared" si="251"/>
        <v>Slow</v>
      </c>
    </row>
    <row r="2254" spans="1:23" x14ac:dyDescent="0.3">
      <c r="A2254">
        <v>602253</v>
      </c>
      <c r="B2254">
        <v>47850</v>
      </c>
      <c r="C2254">
        <v>51</v>
      </c>
      <c r="D2254" t="s">
        <v>4</v>
      </c>
      <c r="E2254" t="s">
        <v>16</v>
      </c>
      <c r="F2254" t="s">
        <v>26</v>
      </c>
      <c r="G2254" t="s">
        <v>25</v>
      </c>
      <c r="H2254" s="1">
        <v>45174</v>
      </c>
      <c r="I2254" t="s">
        <v>33</v>
      </c>
      <c r="J2254">
        <v>42</v>
      </c>
      <c r="K2254">
        <v>11.9</v>
      </c>
      <c r="L2254">
        <v>602</v>
      </c>
      <c r="M2254">
        <v>108.2</v>
      </c>
      <c r="N2254" t="s">
        <v>50</v>
      </c>
      <c r="O2254">
        <v>2</v>
      </c>
      <c r="P2254" t="str" cm="1">
        <f t="array" ref="P2254">_xlfn.IFS(C2254&lt;25,"18-24", C2254&lt;=35,"25-35", C2254&lt;=50,"36-50",TRUE,"50+")</f>
        <v>50+</v>
      </c>
      <c r="Q2254" t="str">
        <f t="shared" si="245"/>
        <v>repeat</v>
      </c>
      <c r="R2254" t="str">
        <f t="shared" si="246"/>
        <v>high value</v>
      </c>
      <c r="S2254" t="str">
        <f t="shared" si="247"/>
        <v>Low</v>
      </c>
      <c r="T2254" t="str">
        <f t="shared" si="248"/>
        <v>Sep</v>
      </c>
      <c r="U2254">
        <f t="shared" si="249"/>
        <v>2023</v>
      </c>
      <c r="V2254" t="str">
        <f t="shared" si="250"/>
        <v>10-15</v>
      </c>
      <c r="W2254" t="str">
        <f t="shared" si="251"/>
        <v>Medium</v>
      </c>
    </row>
    <row r="2255" spans="1:23" x14ac:dyDescent="0.3">
      <c r="A2255">
        <v>602254</v>
      </c>
      <c r="B2255">
        <v>58569</v>
      </c>
      <c r="C2255">
        <v>30</v>
      </c>
      <c r="D2255" t="s">
        <v>4</v>
      </c>
      <c r="E2255" t="s">
        <v>11</v>
      </c>
      <c r="F2255" t="s">
        <v>32</v>
      </c>
      <c r="G2255" t="s">
        <v>25</v>
      </c>
      <c r="H2255" s="1">
        <v>44784</v>
      </c>
      <c r="I2255" t="s">
        <v>34</v>
      </c>
      <c r="J2255">
        <v>61</v>
      </c>
      <c r="K2255">
        <v>8.1999999999999993</v>
      </c>
      <c r="L2255">
        <v>593.66</v>
      </c>
      <c r="M2255">
        <v>37.020000000000003</v>
      </c>
      <c r="N2255" t="s">
        <v>50</v>
      </c>
      <c r="O2255">
        <v>3</v>
      </c>
      <c r="P2255" t="str" cm="1">
        <f t="array" ref="P2255">_xlfn.IFS(C2255&lt;25,"18-24", C2255&lt;=35,"25-35", C2255&lt;=50,"36-50",TRUE,"50+")</f>
        <v>25-35</v>
      </c>
      <c r="Q2255" t="str">
        <f t="shared" si="245"/>
        <v>repeat</v>
      </c>
      <c r="R2255" t="str">
        <f t="shared" si="246"/>
        <v>high value</v>
      </c>
      <c r="S2255" t="str">
        <f t="shared" si="247"/>
        <v>medium</v>
      </c>
      <c r="T2255" t="str">
        <f t="shared" si="248"/>
        <v>Aug</v>
      </c>
      <c r="U2255">
        <f t="shared" si="249"/>
        <v>2022</v>
      </c>
      <c r="V2255" t="str">
        <f t="shared" si="250"/>
        <v>5-10</v>
      </c>
      <c r="W2255" t="str">
        <f t="shared" si="251"/>
        <v>Slow</v>
      </c>
    </row>
    <row r="2256" spans="1:23" x14ac:dyDescent="0.3">
      <c r="A2256">
        <v>602255</v>
      </c>
      <c r="B2256">
        <v>92248</v>
      </c>
      <c r="C2256">
        <v>52</v>
      </c>
      <c r="D2256" t="s">
        <v>7</v>
      </c>
      <c r="E2256" t="s">
        <v>13</v>
      </c>
      <c r="F2256" t="s">
        <v>18</v>
      </c>
      <c r="G2256" t="s">
        <v>27</v>
      </c>
      <c r="H2256" s="1">
        <v>45494</v>
      </c>
      <c r="I2256" t="s">
        <v>33</v>
      </c>
      <c r="J2256">
        <v>71</v>
      </c>
      <c r="K2256">
        <v>1.6</v>
      </c>
      <c r="L2256">
        <v>213.18</v>
      </c>
      <c r="M2256">
        <v>59.31</v>
      </c>
      <c r="N2256" t="s">
        <v>48</v>
      </c>
      <c r="O2256">
        <v>1</v>
      </c>
      <c r="P2256" t="str" cm="1">
        <f t="array" ref="P2256">_xlfn.IFS(C2256&lt;25,"18-24", C2256&lt;=35,"25-35", C2256&lt;=50,"36-50",TRUE,"50+")</f>
        <v>50+</v>
      </c>
      <c r="Q2256" t="str">
        <f t="shared" si="245"/>
        <v>repeat</v>
      </c>
      <c r="R2256" t="str">
        <f t="shared" si="246"/>
        <v>low</v>
      </c>
      <c r="S2256" t="str">
        <f t="shared" si="247"/>
        <v>Low</v>
      </c>
      <c r="T2256" t="str">
        <f t="shared" si="248"/>
        <v>Jul</v>
      </c>
      <c r="U2256">
        <f t="shared" si="249"/>
        <v>2024</v>
      </c>
      <c r="V2256" t="str">
        <f t="shared" si="250"/>
        <v>0-5</v>
      </c>
      <c r="W2256" t="str">
        <f t="shared" si="251"/>
        <v>Slow</v>
      </c>
    </row>
    <row r="2257" spans="1:23" x14ac:dyDescent="0.3">
      <c r="A2257">
        <v>602256</v>
      </c>
      <c r="B2257">
        <v>38740</v>
      </c>
      <c r="C2257">
        <v>32</v>
      </c>
      <c r="D2257" t="s">
        <v>4</v>
      </c>
      <c r="E2257" t="s">
        <v>8</v>
      </c>
      <c r="F2257" t="s">
        <v>18</v>
      </c>
      <c r="G2257" t="s">
        <v>25</v>
      </c>
      <c r="H2257" s="1">
        <v>44686</v>
      </c>
      <c r="I2257" t="s">
        <v>33</v>
      </c>
      <c r="J2257">
        <v>60</v>
      </c>
      <c r="K2257">
        <v>5</v>
      </c>
      <c r="L2257">
        <v>738.02</v>
      </c>
      <c r="M2257">
        <v>72.89</v>
      </c>
      <c r="N2257" t="s">
        <v>49</v>
      </c>
      <c r="O2257">
        <v>3</v>
      </c>
      <c r="P2257" t="str" cm="1">
        <f t="array" ref="P2257">_xlfn.IFS(C2257&lt;25,"18-24", C2257&lt;=35,"25-35", C2257&lt;=50,"36-50",TRUE,"50+")</f>
        <v>25-35</v>
      </c>
      <c r="Q2257" t="str">
        <f t="shared" si="245"/>
        <v>new</v>
      </c>
      <c r="R2257" t="str">
        <f t="shared" si="246"/>
        <v>high value</v>
      </c>
      <c r="S2257" t="str">
        <f t="shared" si="247"/>
        <v>medium</v>
      </c>
      <c r="T2257" t="str">
        <f t="shared" si="248"/>
        <v>May</v>
      </c>
      <c r="U2257">
        <f t="shared" si="249"/>
        <v>2022</v>
      </c>
      <c r="V2257" t="str">
        <f t="shared" si="250"/>
        <v>0-5</v>
      </c>
      <c r="W2257" t="str">
        <f t="shared" si="251"/>
        <v>Slow</v>
      </c>
    </row>
    <row r="2258" spans="1:23" x14ac:dyDescent="0.3">
      <c r="A2258">
        <v>602257</v>
      </c>
      <c r="B2258">
        <v>71692</v>
      </c>
      <c r="C2258">
        <v>34</v>
      </c>
      <c r="D2258" t="s">
        <v>4</v>
      </c>
      <c r="E2258" t="s">
        <v>13</v>
      </c>
      <c r="F2258" t="s">
        <v>32</v>
      </c>
      <c r="G2258" t="s">
        <v>25</v>
      </c>
      <c r="H2258" s="1">
        <v>45409</v>
      </c>
      <c r="I2258" t="s">
        <v>34</v>
      </c>
      <c r="J2258">
        <v>54</v>
      </c>
      <c r="K2258">
        <v>6</v>
      </c>
      <c r="L2258">
        <v>1488.81</v>
      </c>
      <c r="M2258">
        <v>63.79</v>
      </c>
      <c r="N2258" t="s">
        <v>49</v>
      </c>
      <c r="O2258">
        <v>5</v>
      </c>
      <c r="P2258" t="str" cm="1">
        <f t="array" ref="P2258">_xlfn.IFS(C2258&lt;25,"18-24", C2258&lt;=35,"25-35", C2258&lt;=50,"36-50",TRUE,"50+")</f>
        <v>25-35</v>
      </c>
      <c r="Q2258" t="str">
        <f t="shared" si="245"/>
        <v>new</v>
      </c>
      <c r="R2258" t="str">
        <f t="shared" si="246"/>
        <v>high value</v>
      </c>
      <c r="S2258" t="str">
        <f t="shared" si="247"/>
        <v>High</v>
      </c>
      <c r="T2258" t="str">
        <f t="shared" si="248"/>
        <v>Apr</v>
      </c>
      <c r="U2258">
        <f t="shared" si="249"/>
        <v>2024</v>
      </c>
      <c r="V2258" t="str">
        <f t="shared" si="250"/>
        <v>5-10</v>
      </c>
      <c r="W2258" t="str">
        <f t="shared" si="251"/>
        <v>Slow</v>
      </c>
    </row>
    <row r="2259" spans="1:23" x14ac:dyDescent="0.3">
      <c r="A2259">
        <v>602258</v>
      </c>
      <c r="B2259">
        <v>45463</v>
      </c>
      <c r="C2259">
        <v>61</v>
      </c>
      <c r="D2259" t="s">
        <v>4</v>
      </c>
      <c r="E2259" t="s">
        <v>8</v>
      </c>
      <c r="F2259" t="s">
        <v>32</v>
      </c>
      <c r="G2259" t="s">
        <v>29</v>
      </c>
      <c r="H2259" s="1">
        <v>45428</v>
      </c>
      <c r="I2259" t="s">
        <v>33</v>
      </c>
      <c r="J2259">
        <v>63</v>
      </c>
      <c r="K2259">
        <v>4.3</v>
      </c>
      <c r="L2259">
        <v>345.34</v>
      </c>
      <c r="M2259">
        <v>55.98</v>
      </c>
      <c r="N2259" t="s">
        <v>49</v>
      </c>
      <c r="O2259">
        <v>5</v>
      </c>
      <c r="P2259" t="str" cm="1">
        <f t="array" ref="P2259">_xlfn.IFS(C2259&lt;25,"18-24", C2259&lt;=35,"25-35", C2259&lt;=50,"36-50",TRUE,"50+")</f>
        <v>50+</v>
      </c>
      <c r="Q2259" t="str">
        <f t="shared" si="245"/>
        <v>new</v>
      </c>
      <c r="R2259" t="str">
        <f t="shared" si="246"/>
        <v>medium</v>
      </c>
      <c r="S2259" t="str">
        <f t="shared" si="247"/>
        <v>High</v>
      </c>
      <c r="T2259" t="str">
        <f t="shared" si="248"/>
        <v>May</v>
      </c>
      <c r="U2259">
        <f t="shared" si="249"/>
        <v>2024</v>
      </c>
      <c r="V2259" t="str">
        <f t="shared" si="250"/>
        <v>0-5</v>
      </c>
      <c r="W2259" t="str">
        <f t="shared" si="251"/>
        <v>Slow</v>
      </c>
    </row>
    <row r="2260" spans="1:23" x14ac:dyDescent="0.3">
      <c r="A2260">
        <v>602259</v>
      </c>
      <c r="B2260">
        <v>20189</v>
      </c>
      <c r="C2260">
        <v>20</v>
      </c>
      <c r="D2260" t="s">
        <v>7</v>
      </c>
      <c r="E2260" t="s">
        <v>11</v>
      </c>
      <c r="F2260" t="s">
        <v>19</v>
      </c>
      <c r="G2260" t="s">
        <v>31</v>
      </c>
      <c r="H2260" s="1">
        <v>44691</v>
      </c>
      <c r="I2260" t="s">
        <v>34</v>
      </c>
      <c r="J2260">
        <v>60</v>
      </c>
      <c r="K2260">
        <v>10.5</v>
      </c>
      <c r="L2260">
        <v>1278.9000000000001</v>
      </c>
      <c r="M2260">
        <v>117.84</v>
      </c>
      <c r="N2260" t="s">
        <v>47</v>
      </c>
      <c r="O2260">
        <v>2</v>
      </c>
      <c r="P2260" t="str" cm="1">
        <f t="array" ref="P2260">_xlfn.IFS(C2260&lt;25,"18-24", C2260&lt;=35,"25-35", C2260&lt;=50,"36-50",TRUE,"50+")</f>
        <v>18-24</v>
      </c>
      <c r="Q2260" t="str">
        <f t="shared" si="245"/>
        <v>new</v>
      </c>
      <c r="R2260" t="str">
        <f t="shared" si="246"/>
        <v>high value</v>
      </c>
      <c r="S2260" t="str">
        <f t="shared" si="247"/>
        <v>Low</v>
      </c>
      <c r="T2260" t="str">
        <f t="shared" si="248"/>
        <v>May</v>
      </c>
      <c r="U2260">
        <f t="shared" si="249"/>
        <v>2022</v>
      </c>
      <c r="V2260" t="str">
        <f t="shared" si="250"/>
        <v>10-15</v>
      </c>
      <c r="W2260" t="str">
        <f t="shared" si="251"/>
        <v>Slow</v>
      </c>
    </row>
    <row r="2261" spans="1:23" x14ac:dyDescent="0.3">
      <c r="A2261">
        <v>602260</v>
      </c>
      <c r="B2261">
        <v>72357</v>
      </c>
      <c r="C2261">
        <v>32</v>
      </c>
      <c r="D2261" t="s">
        <v>7</v>
      </c>
      <c r="E2261" t="s">
        <v>15</v>
      </c>
      <c r="F2261" t="s">
        <v>19</v>
      </c>
      <c r="G2261" t="s">
        <v>25</v>
      </c>
      <c r="H2261" s="1">
        <v>44595</v>
      </c>
      <c r="I2261" t="s">
        <v>33</v>
      </c>
      <c r="J2261">
        <v>51</v>
      </c>
      <c r="K2261">
        <v>5</v>
      </c>
      <c r="L2261">
        <v>1259.83</v>
      </c>
      <c r="M2261">
        <v>48.22</v>
      </c>
      <c r="N2261" t="s">
        <v>50</v>
      </c>
      <c r="O2261">
        <v>5</v>
      </c>
      <c r="P2261" t="str" cm="1">
        <f t="array" ref="P2261">_xlfn.IFS(C2261&lt;25,"18-24", C2261&lt;=35,"25-35", C2261&lt;=50,"36-50",TRUE,"50+")</f>
        <v>25-35</v>
      </c>
      <c r="Q2261" t="str">
        <f t="shared" si="245"/>
        <v>new</v>
      </c>
      <c r="R2261" t="str">
        <f t="shared" si="246"/>
        <v>high value</v>
      </c>
      <c r="S2261" t="str">
        <f t="shared" si="247"/>
        <v>High</v>
      </c>
      <c r="T2261" t="str">
        <f t="shared" si="248"/>
        <v>Feb</v>
      </c>
      <c r="U2261">
        <f t="shared" si="249"/>
        <v>2022</v>
      </c>
      <c r="V2261" t="str">
        <f t="shared" si="250"/>
        <v>0-5</v>
      </c>
      <c r="W2261" t="str">
        <f t="shared" si="251"/>
        <v>Slow</v>
      </c>
    </row>
    <row r="2262" spans="1:23" x14ac:dyDescent="0.3">
      <c r="A2262">
        <v>602261</v>
      </c>
      <c r="B2262">
        <v>30735</v>
      </c>
      <c r="C2262">
        <v>64</v>
      </c>
      <c r="D2262" t="s">
        <v>4</v>
      </c>
      <c r="E2262" t="s">
        <v>13</v>
      </c>
      <c r="F2262" t="s">
        <v>18</v>
      </c>
      <c r="G2262" t="s">
        <v>31</v>
      </c>
      <c r="H2262" s="1">
        <v>45547</v>
      </c>
      <c r="I2262" t="s">
        <v>33</v>
      </c>
      <c r="J2262">
        <v>75</v>
      </c>
      <c r="K2262">
        <v>2.7</v>
      </c>
      <c r="L2262">
        <v>175.54</v>
      </c>
      <c r="M2262">
        <v>60.41</v>
      </c>
      <c r="N2262" t="s">
        <v>49</v>
      </c>
      <c r="O2262">
        <v>3</v>
      </c>
      <c r="P2262" t="str" cm="1">
        <f t="array" ref="P2262">_xlfn.IFS(C2262&lt;25,"18-24", C2262&lt;=35,"25-35", C2262&lt;=50,"36-50",TRUE,"50+")</f>
        <v>50+</v>
      </c>
      <c r="Q2262" t="str">
        <f t="shared" si="245"/>
        <v>new</v>
      </c>
      <c r="R2262" t="str">
        <f t="shared" si="246"/>
        <v>low</v>
      </c>
      <c r="S2262" t="str">
        <f t="shared" si="247"/>
        <v>medium</v>
      </c>
      <c r="T2262" t="str">
        <f t="shared" si="248"/>
        <v>Sep</v>
      </c>
      <c r="U2262">
        <f t="shared" si="249"/>
        <v>2024</v>
      </c>
      <c r="V2262" t="str">
        <f t="shared" si="250"/>
        <v>0-5</v>
      </c>
      <c r="W2262" t="str">
        <f t="shared" si="251"/>
        <v>Slow</v>
      </c>
    </row>
    <row r="2263" spans="1:23" x14ac:dyDescent="0.3">
      <c r="A2263">
        <v>602262</v>
      </c>
      <c r="B2263">
        <v>50374</v>
      </c>
      <c r="C2263">
        <v>21</v>
      </c>
      <c r="D2263" t="s">
        <v>7</v>
      </c>
      <c r="E2263" t="s">
        <v>11</v>
      </c>
      <c r="F2263" t="s">
        <v>24</v>
      </c>
      <c r="G2263" t="s">
        <v>31</v>
      </c>
      <c r="H2263" s="1">
        <v>45170</v>
      </c>
      <c r="I2263" t="s">
        <v>34</v>
      </c>
      <c r="J2263">
        <v>86</v>
      </c>
      <c r="K2263">
        <v>14.1</v>
      </c>
      <c r="L2263">
        <v>996.07</v>
      </c>
      <c r="M2263">
        <v>85.68</v>
      </c>
      <c r="N2263" t="s">
        <v>49</v>
      </c>
      <c r="O2263">
        <v>5</v>
      </c>
      <c r="P2263" t="str" cm="1">
        <f t="array" ref="P2263">_xlfn.IFS(C2263&lt;25,"18-24", C2263&lt;=35,"25-35", C2263&lt;=50,"36-50",TRUE,"50+")</f>
        <v>18-24</v>
      </c>
      <c r="Q2263" t="str">
        <f t="shared" si="245"/>
        <v>new</v>
      </c>
      <c r="R2263" t="str">
        <f t="shared" si="246"/>
        <v>high value</v>
      </c>
      <c r="S2263" t="str">
        <f t="shared" si="247"/>
        <v>High</v>
      </c>
      <c r="T2263" t="str">
        <f t="shared" si="248"/>
        <v>Sep</v>
      </c>
      <c r="U2263">
        <f t="shared" si="249"/>
        <v>2023</v>
      </c>
      <c r="V2263" t="str">
        <f t="shared" si="250"/>
        <v>10-15</v>
      </c>
      <c r="W2263" t="str">
        <f t="shared" si="251"/>
        <v>Slow</v>
      </c>
    </row>
    <row r="2264" spans="1:23" x14ac:dyDescent="0.3">
      <c r="A2264">
        <v>602263</v>
      </c>
      <c r="B2264">
        <v>33117</v>
      </c>
      <c r="C2264">
        <v>61</v>
      </c>
      <c r="D2264" t="s">
        <v>4</v>
      </c>
      <c r="E2264" t="s">
        <v>8</v>
      </c>
      <c r="F2264" t="s">
        <v>26</v>
      </c>
      <c r="G2264" t="s">
        <v>23</v>
      </c>
      <c r="H2264" s="1">
        <v>45376</v>
      </c>
      <c r="I2264" t="s">
        <v>34</v>
      </c>
      <c r="J2264">
        <v>89</v>
      </c>
      <c r="K2264">
        <v>2.2000000000000002</v>
      </c>
      <c r="L2264">
        <v>1084.8900000000001</v>
      </c>
      <c r="M2264">
        <v>40.28</v>
      </c>
      <c r="N2264" t="s">
        <v>50</v>
      </c>
      <c r="O2264">
        <v>2</v>
      </c>
      <c r="P2264" t="str" cm="1">
        <f t="array" ref="P2264">_xlfn.IFS(C2264&lt;25,"18-24", C2264&lt;=35,"25-35", C2264&lt;=50,"36-50",TRUE,"50+")</f>
        <v>50+</v>
      </c>
      <c r="Q2264" t="str">
        <f t="shared" si="245"/>
        <v>repeat</v>
      </c>
      <c r="R2264" t="str">
        <f t="shared" si="246"/>
        <v>high value</v>
      </c>
      <c r="S2264" t="str">
        <f t="shared" si="247"/>
        <v>Low</v>
      </c>
      <c r="T2264" t="str">
        <f t="shared" si="248"/>
        <v>Mar</v>
      </c>
      <c r="U2264">
        <f t="shared" si="249"/>
        <v>2024</v>
      </c>
      <c r="V2264" t="str">
        <f t="shared" si="250"/>
        <v>0-5</v>
      </c>
      <c r="W2264" t="str">
        <f t="shared" si="251"/>
        <v>Slow</v>
      </c>
    </row>
    <row r="2265" spans="1:23" x14ac:dyDescent="0.3">
      <c r="A2265">
        <v>602264</v>
      </c>
      <c r="B2265">
        <v>44091</v>
      </c>
      <c r="C2265">
        <v>31</v>
      </c>
      <c r="D2265" t="s">
        <v>7</v>
      </c>
      <c r="E2265" t="s">
        <v>15</v>
      </c>
      <c r="F2265" t="s">
        <v>24</v>
      </c>
      <c r="G2265" t="s">
        <v>31</v>
      </c>
      <c r="H2265" s="1">
        <v>45603</v>
      </c>
      <c r="I2265" t="s">
        <v>34</v>
      </c>
      <c r="J2265">
        <v>83</v>
      </c>
      <c r="K2265">
        <v>3.2</v>
      </c>
      <c r="L2265">
        <v>1153.25</v>
      </c>
      <c r="M2265">
        <v>51.95</v>
      </c>
      <c r="N2265" t="s">
        <v>47</v>
      </c>
      <c r="O2265">
        <v>3</v>
      </c>
      <c r="P2265" t="str" cm="1">
        <f t="array" ref="P2265">_xlfn.IFS(C2265&lt;25,"18-24", C2265&lt;=35,"25-35", C2265&lt;=50,"36-50",TRUE,"50+")</f>
        <v>25-35</v>
      </c>
      <c r="Q2265" t="str">
        <f t="shared" si="245"/>
        <v>new</v>
      </c>
      <c r="R2265" t="str">
        <f t="shared" si="246"/>
        <v>high value</v>
      </c>
      <c r="S2265" t="str">
        <f t="shared" si="247"/>
        <v>medium</v>
      </c>
      <c r="T2265" t="str">
        <f t="shared" si="248"/>
        <v>Nov</v>
      </c>
      <c r="U2265">
        <f t="shared" si="249"/>
        <v>2024</v>
      </c>
      <c r="V2265" t="str">
        <f t="shared" si="250"/>
        <v>0-5</v>
      </c>
      <c r="W2265" t="str">
        <f t="shared" si="251"/>
        <v>Slow</v>
      </c>
    </row>
    <row r="2266" spans="1:23" x14ac:dyDescent="0.3">
      <c r="A2266">
        <v>602265</v>
      </c>
      <c r="B2266">
        <v>37687</v>
      </c>
      <c r="C2266">
        <v>55</v>
      </c>
      <c r="D2266" t="s">
        <v>7</v>
      </c>
      <c r="E2266" t="s">
        <v>8</v>
      </c>
      <c r="F2266" t="s">
        <v>18</v>
      </c>
      <c r="G2266" t="s">
        <v>31</v>
      </c>
      <c r="H2266" s="1">
        <v>45368</v>
      </c>
      <c r="I2266" t="s">
        <v>33</v>
      </c>
      <c r="J2266">
        <v>75</v>
      </c>
      <c r="K2266">
        <v>12.4</v>
      </c>
      <c r="L2266">
        <v>163.35</v>
      </c>
      <c r="M2266">
        <v>100.86</v>
      </c>
      <c r="N2266" t="s">
        <v>50</v>
      </c>
      <c r="O2266">
        <v>2</v>
      </c>
      <c r="P2266" t="str" cm="1">
        <f t="array" ref="P2266">_xlfn.IFS(C2266&lt;25,"18-24", C2266&lt;=35,"25-35", C2266&lt;=50,"36-50",TRUE,"50+")</f>
        <v>50+</v>
      </c>
      <c r="Q2266" t="str">
        <f t="shared" si="245"/>
        <v>new</v>
      </c>
      <c r="R2266" t="str">
        <f t="shared" si="246"/>
        <v>low</v>
      </c>
      <c r="S2266" t="str">
        <f t="shared" si="247"/>
        <v>Low</v>
      </c>
      <c r="T2266" t="str">
        <f t="shared" si="248"/>
        <v>Mar</v>
      </c>
      <c r="U2266">
        <f t="shared" si="249"/>
        <v>2024</v>
      </c>
      <c r="V2266" t="str">
        <f t="shared" si="250"/>
        <v>10-15</v>
      </c>
      <c r="W2266" t="str">
        <f t="shared" si="251"/>
        <v>Slow</v>
      </c>
    </row>
    <row r="2267" spans="1:23" x14ac:dyDescent="0.3">
      <c r="A2267">
        <v>602266</v>
      </c>
      <c r="B2267">
        <v>54460</v>
      </c>
      <c r="C2267">
        <v>27</v>
      </c>
      <c r="D2267" t="s">
        <v>4</v>
      </c>
      <c r="E2267" t="s">
        <v>8</v>
      </c>
      <c r="F2267" t="s">
        <v>32</v>
      </c>
      <c r="G2267" t="s">
        <v>31</v>
      </c>
      <c r="H2267" s="1">
        <v>45026</v>
      </c>
      <c r="I2267" t="s">
        <v>34</v>
      </c>
      <c r="J2267">
        <v>31</v>
      </c>
      <c r="K2267">
        <v>5.5</v>
      </c>
      <c r="L2267">
        <v>229.89</v>
      </c>
      <c r="M2267">
        <v>72.81</v>
      </c>
      <c r="N2267" t="s">
        <v>49</v>
      </c>
      <c r="O2267">
        <v>4</v>
      </c>
      <c r="P2267" t="str" cm="1">
        <f t="array" ref="P2267">_xlfn.IFS(C2267&lt;25,"18-24", C2267&lt;=35,"25-35", C2267&lt;=50,"36-50",TRUE,"50+")</f>
        <v>25-35</v>
      </c>
      <c r="Q2267" t="str">
        <f t="shared" si="245"/>
        <v>new</v>
      </c>
      <c r="R2267" t="str">
        <f t="shared" si="246"/>
        <v>low</v>
      </c>
      <c r="S2267" t="str">
        <f t="shared" si="247"/>
        <v>medium</v>
      </c>
      <c r="T2267" t="str">
        <f t="shared" si="248"/>
        <v>Apr</v>
      </c>
      <c r="U2267">
        <f t="shared" si="249"/>
        <v>2023</v>
      </c>
      <c r="V2267" t="str">
        <f t="shared" si="250"/>
        <v>5-10</v>
      </c>
      <c r="W2267" t="str">
        <f t="shared" si="251"/>
        <v>Medium</v>
      </c>
    </row>
    <row r="2268" spans="1:23" x14ac:dyDescent="0.3">
      <c r="A2268">
        <v>602267</v>
      </c>
      <c r="B2268">
        <v>52807</v>
      </c>
      <c r="C2268">
        <v>50</v>
      </c>
      <c r="D2268" t="s">
        <v>4</v>
      </c>
      <c r="E2268" t="s">
        <v>11</v>
      </c>
      <c r="F2268" t="s">
        <v>24</v>
      </c>
      <c r="G2268" t="s">
        <v>31</v>
      </c>
      <c r="H2268" s="1">
        <v>45457</v>
      </c>
      <c r="I2268" t="s">
        <v>34</v>
      </c>
      <c r="J2268">
        <v>44</v>
      </c>
      <c r="K2268">
        <v>7.2</v>
      </c>
      <c r="L2268">
        <v>1228.1199999999999</v>
      </c>
      <c r="M2268">
        <v>101.63</v>
      </c>
      <c r="N2268" t="s">
        <v>50</v>
      </c>
      <c r="O2268">
        <v>1</v>
      </c>
      <c r="P2268" t="str" cm="1">
        <f t="array" ref="P2268">_xlfn.IFS(C2268&lt;25,"18-24", C2268&lt;=35,"25-35", C2268&lt;=50,"36-50",TRUE,"50+")</f>
        <v>36-50</v>
      </c>
      <c r="Q2268" t="str">
        <f t="shared" si="245"/>
        <v>new</v>
      </c>
      <c r="R2268" t="str">
        <f t="shared" si="246"/>
        <v>high value</v>
      </c>
      <c r="S2268" t="str">
        <f t="shared" si="247"/>
        <v>Low</v>
      </c>
      <c r="T2268" t="str">
        <f t="shared" si="248"/>
        <v>Jun</v>
      </c>
      <c r="U2268">
        <f t="shared" si="249"/>
        <v>2024</v>
      </c>
      <c r="V2268" t="str">
        <f t="shared" si="250"/>
        <v>5-10</v>
      </c>
      <c r="W2268" t="str">
        <f t="shared" si="251"/>
        <v>Medium</v>
      </c>
    </row>
    <row r="2269" spans="1:23" x14ac:dyDescent="0.3">
      <c r="A2269">
        <v>602268</v>
      </c>
      <c r="B2269">
        <v>15543</v>
      </c>
      <c r="C2269">
        <v>26</v>
      </c>
      <c r="D2269" t="s">
        <v>7</v>
      </c>
      <c r="E2269" t="s">
        <v>16</v>
      </c>
      <c r="F2269" t="s">
        <v>32</v>
      </c>
      <c r="G2269" t="s">
        <v>29</v>
      </c>
      <c r="H2269" s="1">
        <v>44749</v>
      </c>
      <c r="I2269" t="s">
        <v>33</v>
      </c>
      <c r="J2269">
        <v>84</v>
      </c>
      <c r="K2269">
        <v>10.7</v>
      </c>
      <c r="L2269">
        <v>264.52</v>
      </c>
      <c r="M2269">
        <v>60.04</v>
      </c>
      <c r="N2269" t="s">
        <v>48</v>
      </c>
      <c r="O2269">
        <v>1</v>
      </c>
      <c r="P2269" t="str" cm="1">
        <f t="array" ref="P2269">_xlfn.IFS(C2269&lt;25,"18-24", C2269&lt;=35,"25-35", C2269&lt;=50,"36-50",TRUE,"50+")</f>
        <v>25-35</v>
      </c>
      <c r="Q2269" t="str">
        <f t="shared" si="245"/>
        <v>new</v>
      </c>
      <c r="R2269" t="str">
        <f t="shared" si="246"/>
        <v>medium</v>
      </c>
      <c r="S2269" t="str">
        <f t="shared" si="247"/>
        <v>Low</v>
      </c>
      <c r="T2269" t="str">
        <f t="shared" si="248"/>
        <v>Jul</v>
      </c>
      <c r="U2269">
        <f t="shared" si="249"/>
        <v>2022</v>
      </c>
      <c r="V2269" t="str">
        <f t="shared" si="250"/>
        <v>10-15</v>
      </c>
      <c r="W2269" t="str">
        <f t="shared" si="251"/>
        <v>Slow</v>
      </c>
    </row>
    <row r="2270" spans="1:23" x14ac:dyDescent="0.3">
      <c r="A2270">
        <v>602269</v>
      </c>
      <c r="B2270">
        <v>81138</v>
      </c>
      <c r="C2270">
        <v>27</v>
      </c>
      <c r="D2270" t="s">
        <v>4</v>
      </c>
      <c r="E2270" t="s">
        <v>16</v>
      </c>
      <c r="F2270" t="s">
        <v>32</v>
      </c>
      <c r="G2270" t="s">
        <v>21</v>
      </c>
      <c r="H2270" s="1">
        <v>44907</v>
      </c>
      <c r="I2270" t="s">
        <v>33</v>
      </c>
      <c r="J2270">
        <v>88</v>
      </c>
      <c r="K2270">
        <v>11.8</v>
      </c>
      <c r="L2270">
        <v>1216.2</v>
      </c>
      <c r="M2270">
        <v>49.57</v>
      </c>
      <c r="N2270" t="s">
        <v>48</v>
      </c>
      <c r="O2270">
        <v>1</v>
      </c>
      <c r="P2270" t="str" cm="1">
        <f t="array" ref="P2270">_xlfn.IFS(C2270&lt;25,"18-24", C2270&lt;=35,"25-35", C2270&lt;=50,"36-50",TRUE,"50+")</f>
        <v>25-35</v>
      </c>
      <c r="Q2270" t="str">
        <f t="shared" si="245"/>
        <v>new</v>
      </c>
      <c r="R2270" t="str">
        <f t="shared" si="246"/>
        <v>high value</v>
      </c>
      <c r="S2270" t="str">
        <f t="shared" si="247"/>
        <v>Low</v>
      </c>
      <c r="T2270" t="str">
        <f t="shared" si="248"/>
        <v>Dec</v>
      </c>
      <c r="U2270">
        <f t="shared" si="249"/>
        <v>2022</v>
      </c>
      <c r="V2270" t="str">
        <f t="shared" si="250"/>
        <v>10-15</v>
      </c>
      <c r="W2270" t="str">
        <f t="shared" si="251"/>
        <v>Slow</v>
      </c>
    </row>
    <row r="2271" spans="1:23" x14ac:dyDescent="0.3">
      <c r="A2271">
        <v>602270</v>
      </c>
      <c r="B2271">
        <v>62166</v>
      </c>
      <c r="C2271">
        <v>29</v>
      </c>
      <c r="D2271" t="s">
        <v>7</v>
      </c>
      <c r="E2271" t="s">
        <v>16</v>
      </c>
      <c r="F2271" t="s">
        <v>32</v>
      </c>
      <c r="G2271" t="s">
        <v>27</v>
      </c>
      <c r="H2271" s="1">
        <v>45023</v>
      </c>
      <c r="I2271" t="s">
        <v>33</v>
      </c>
      <c r="J2271">
        <v>53</v>
      </c>
      <c r="K2271">
        <v>9.6999999999999993</v>
      </c>
      <c r="L2271">
        <v>287.77999999999997</v>
      </c>
      <c r="M2271">
        <v>38.86</v>
      </c>
      <c r="N2271" t="s">
        <v>48</v>
      </c>
      <c r="O2271">
        <v>1</v>
      </c>
      <c r="P2271" t="str" cm="1">
        <f t="array" ref="P2271">_xlfn.IFS(C2271&lt;25,"18-24", C2271&lt;=35,"25-35", C2271&lt;=50,"36-50",TRUE,"50+")</f>
        <v>25-35</v>
      </c>
      <c r="Q2271" t="str">
        <f t="shared" si="245"/>
        <v>new</v>
      </c>
      <c r="R2271" t="str">
        <f t="shared" si="246"/>
        <v>medium</v>
      </c>
      <c r="S2271" t="str">
        <f t="shared" si="247"/>
        <v>Low</v>
      </c>
      <c r="T2271" t="str">
        <f t="shared" si="248"/>
        <v>Apr</v>
      </c>
      <c r="U2271">
        <f t="shared" si="249"/>
        <v>2023</v>
      </c>
      <c r="V2271" t="str">
        <f t="shared" si="250"/>
        <v>5-10</v>
      </c>
      <c r="W2271" t="str">
        <f t="shared" si="251"/>
        <v>Slow</v>
      </c>
    </row>
    <row r="2272" spans="1:23" x14ac:dyDescent="0.3">
      <c r="A2272">
        <v>602271</v>
      </c>
      <c r="B2272">
        <v>30381</v>
      </c>
      <c r="C2272">
        <v>18</v>
      </c>
      <c r="D2272" t="s">
        <v>7</v>
      </c>
      <c r="E2272" t="s">
        <v>15</v>
      </c>
      <c r="F2272" t="s">
        <v>24</v>
      </c>
      <c r="G2272" t="s">
        <v>25</v>
      </c>
      <c r="H2272" s="1">
        <v>45086</v>
      </c>
      <c r="I2272" t="s">
        <v>34</v>
      </c>
      <c r="J2272">
        <v>45</v>
      </c>
      <c r="K2272">
        <v>9.6999999999999993</v>
      </c>
      <c r="L2272">
        <v>171.85</v>
      </c>
      <c r="M2272">
        <v>108.85</v>
      </c>
      <c r="N2272" t="s">
        <v>48</v>
      </c>
      <c r="O2272">
        <v>2</v>
      </c>
      <c r="P2272" t="str" cm="1">
        <f t="array" ref="P2272">_xlfn.IFS(C2272&lt;25,"18-24", C2272&lt;=35,"25-35", C2272&lt;=50,"36-50",TRUE,"50+")</f>
        <v>18-24</v>
      </c>
      <c r="Q2272" t="str">
        <f t="shared" si="245"/>
        <v>new</v>
      </c>
      <c r="R2272" t="str">
        <f t="shared" si="246"/>
        <v>low</v>
      </c>
      <c r="S2272" t="str">
        <f t="shared" si="247"/>
        <v>Low</v>
      </c>
      <c r="T2272" t="str">
        <f t="shared" si="248"/>
        <v>Jun</v>
      </c>
      <c r="U2272">
        <f t="shared" si="249"/>
        <v>2023</v>
      </c>
      <c r="V2272" t="str">
        <f t="shared" si="250"/>
        <v>5-10</v>
      </c>
      <c r="W2272" t="str">
        <f t="shared" si="251"/>
        <v>Medium</v>
      </c>
    </row>
    <row r="2273" spans="1:23" x14ac:dyDescent="0.3">
      <c r="A2273">
        <v>602272</v>
      </c>
      <c r="B2273">
        <v>71683</v>
      </c>
      <c r="C2273">
        <v>34</v>
      </c>
      <c r="D2273" t="s">
        <v>4</v>
      </c>
      <c r="E2273" t="s">
        <v>16</v>
      </c>
      <c r="F2273" t="s">
        <v>24</v>
      </c>
      <c r="G2273" t="s">
        <v>29</v>
      </c>
      <c r="H2273" s="1">
        <v>45141</v>
      </c>
      <c r="I2273" t="s">
        <v>34</v>
      </c>
      <c r="J2273">
        <v>71</v>
      </c>
      <c r="K2273">
        <v>5.2</v>
      </c>
      <c r="L2273">
        <v>1217.77</v>
      </c>
      <c r="M2273">
        <v>47.03</v>
      </c>
      <c r="N2273" t="s">
        <v>48</v>
      </c>
      <c r="O2273">
        <v>4</v>
      </c>
      <c r="P2273" t="str" cm="1">
        <f t="array" ref="P2273">_xlfn.IFS(C2273&lt;25,"18-24", C2273&lt;=35,"25-35", C2273&lt;=50,"36-50",TRUE,"50+")</f>
        <v>25-35</v>
      </c>
      <c r="Q2273" t="str">
        <f t="shared" si="245"/>
        <v>new</v>
      </c>
      <c r="R2273" t="str">
        <f t="shared" si="246"/>
        <v>high value</v>
      </c>
      <c r="S2273" t="str">
        <f t="shared" si="247"/>
        <v>medium</v>
      </c>
      <c r="T2273" t="str">
        <f t="shared" si="248"/>
        <v>Aug</v>
      </c>
      <c r="U2273">
        <f t="shared" si="249"/>
        <v>2023</v>
      </c>
      <c r="V2273" t="str">
        <f t="shared" si="250"/>
        <v>5-10</v>
      </c>
      <c r="W2273" t="str">
        <f t="shared" si="251"/>
        <v>Slow</v>
      </c>
    </row>
    <row r="2274" spans="1:23" x14ac:dyDescent="0.3">
      <c r="A2274">
        <v>602273</v>
      </c>
      <c r="B2274">
        <v>65168</v>
      </c>
      <c r="C2274">
        <v>60</v>
      </c>
      <c r="D2274" t="s">
        <v>4</v>
      </c>
      <c r="E2274" t="s">
        <v>13</v>
      </c>
      <c r="F2274" t="s">
        <v>19</v>
      </c>
      <c r="G2274" t="s">
        <v>31</v>
      </c>
      <c r="H2274" s="1">
        <v>44924</v>
      </c>
      <c r="I2274" t="s">
        <v>33</v>
      </c>
      <c r="J2274">
        <v>76</v>
      </c>
      <c r="K2274">
        <v>9.9</v>
      </c>
      <c r="L2274">
        <v>977.91</v>
      </c>
      <c r="M2274">
        <v>78.67</v>
      </c>
      <c r="N2274" t="s">
        <v>50</v>
      </c>
      <c r="O2274">
        <v>2</v>
      </c>
      <c r="P2274" t="str" cm="1">
        <f t="array" ref="P2274">_xlfn.IFS(C2274&lt;25,"18-24", C2274&lt;=35,"25-35", C2274&lt;=50,"36-50",TRUE,"50+")</f>
        <v>50+</v>
      </c>
      <c r="Q2274" t="str">
        <f t="shared" si="245"/>
        <v>new</v>
      </c>
      <c r="R2274" t="str">
        <f t="shared" si="246"/>
        <v>high value</v>
      </c>
      <c r="S2274" t="str">
        <f t="shared" si="247"/>
        <v>Low</v>
      </c>
      <c r="T2274" t="str">
        <f t="shared" si="248"/>
        <v>Dec</v>
      </c>
      <c r="U2274">
        <f t="shared" si="249"/>
        <v>2022</v>
      </c>
      <c r="V2274" t="str">
        <f t="shared" si="250"/>
        <v>5-10</v>
      </c>
      <c r="W2274" t="str">
        <f t="shared" si="251"/>
        <v>Slow</v>
      </c>
    </row>
    <row r="2275" spans="1:23" x14ac:dyDescent="0.3">
      <c r="A2275">
        <v>602274</v>
      </c>
      <c r="B2275">
        <v>49048</v>
      </c>
      <c r="C2275">
        <v>43</v>
      </c>
      <c r="D2275" t="s">
        <v>4</v>
      </c>
      <c r="E2275" t="s">
        <v>5</v>
      </c>
      <c r="F2275" t="s">
        <v>24</v>
      </c>
      <c r="G2275" t="s">
        <v>25</v>
      </c>
      <c r="H2275" s="1">
        <v>45124</v>
      </c>
      <c r="I2275" t="s">
        <v>34</v>
      </c>
      <c r="J2275">
        <v>29</v>
      </c>
      <c r="K2275">
        <v>10.4</v>
      </c>
      <c r="L2275">
        <v>546.85</v>
      </c>
      <c r="M2275">
        <v>108.71</v>
      </c>
      <c r="N2275" t="s">
        <v>50</v>
      </c>
      <c r="O2275">
        <v>5</v>
      </c>
      <c r="P2275" t="str" cm="1">
        <f t="array" ref="P2275">_xlfn.IFS(C2275&lt;25,"18-24", C2275&lt;=35,"25-35", C2275&lt;=50,"36-50",TRUE,"50+")</f>
        <v>36-50</v>
      </c>
      <c r="Q2275" t="str">
        <f t="shared" si="245"/>
        <v>new</v>
      </c>
      <c r="R2275" t="str">
        <f t="shared" si="246"/>
        <v>high value</v>
      </c>
      <c r="S2275" t="str">
        <f t="shared" si="247"/>
        <v>High</v>
      </c>
      <c r="T2275" t="str">
        <f t="shared" si="248"/>
        <v>Jul</v>
      </c>
      <c r="U2275">
        <f t="shared" si="249"/>
        <v>2023</v>
      </c>
      <c r="V2275" t="str">
        <f t="shared" si="250"/>
        <v>10-15</v>
      </c>
      <c r="W2275" t="str">
        <f t="shared" si="251"/>
        <v>Fast</v>
      </c>
    </row>
    <row r="2276" spans="1:23" x14ac:dyDescent="0.3">
      <c r="A2276">
        <v>602275</v>
      </c>
      <c r="B2276">
        <v>95376</v>
      </c>
      <c r="C2276">
        <v>34</v>
      </c>
      <c r="D2276" t="s">
        <v>7</v>
      </c>
      <c r="E2276" t="s">
        <v>8</v>
      </c>
      <c r="F2276" t="s">
        <v>26</v>
      </c>
      <c r="G2276" t="s">
        <v>27</v>
      </c>
      <c r="H2276" s="1">
        <v>45159</v>
      </c>
      <c r="I2276" t="s">
        <v>34</v>
      </c>
      <c r="J2276">
        <v>33</v>
      </c>
      <c r="K2276">
        <v>4.8</v>
      </c>
      <c r="L2276">
        <v>154.63999999999999</v>
      </c>
      <c r="M2276">
        <v>76.86</v>
      </c>
      <c r="N2276" t="s">
        <v>49</v>
      </c>
      <c r="O2276">
        <v>4</v>
      </c>
      <c r="P2276" t="str" cm="1">
        <f t="array" ref="P2276">_xlfn.IFS(C2276&lt;25,"18-24", C2276&lt;=35,"25-35", C2276&lt;=50,"36-50",TRUE,"50+")</f>
        <v>25-35</v>
      </c>
      <c r="Q2276" t="str">
        <f t="shared" si="245"/>
        <v>new</v>
      </c>
      <c r="R2276" t="str">
        <f t="shared" si="246"/>
        <v>low</v>
      </c>
      <c r="S2276" t="str">
        <f t="shared" si="247"/>
        <v>medium</v>
      </c>
      <c r="T2276" t="str">
        <f t="shared" si="248"/>
        <v>Aug</v>
      </c>
      <c r="U2276">
        <f t="shared" si="249"/>
        <v>2023</v>
      </c>
      <c r="V2276" t="str">
        <f t="shared" si="250"/>
        <v>0-5</v>
      </c>
      <c r="W2276" t="str">
        <f t="shared" si="251"/>
        <v>Medium</v>
      </c>
    </row>
    <row r="2277" spans="1:23" x14ac:dyDescent="0.3">
      <c r="A2277">
        <v>602276</v>
      </c>
      <c r="B2277">
        <v>91202</v>
      </c>
      <c r="C2277">
        <v>35</v>
      </c>
      <c r="D2277" t="s">
        <v>7</v>
      </c>
      <c r="E2277" t="s">
        <v>15</v>
      </c>
      <c r="F2277" t="s">
        <v>32</v>
      </c>
      <c r="G2277" t="s">
        <v>31</v>
      </c>
      <c r="H2277" s="1">
        <v>44797</v>
      </c>
      <c r="I2277" t="s">
        <v>34</v>
      </c>
      <c r="J2277">
        <v>77</v>
      </c>
      <c r="K2277">
        <v>8.4</v>
      </c>
      <c r="L2277">
        <v>1046.1400000000001</v>
      </c>
      <c r="M2277">
        <v>42.23</v>
      </c>
      <c r="N2277" t="s">
        <v>49</v>
      </c>
      <c r="O2277">
        <v>2</v>
      </c>
      <c r="P2277" t="str" cm="1">
        <f t="array" ref="P2277">_xlfn.IFS(C2277&lt;25,"18-24", C2277&lt;=35,"25-35", C2277&lt;=50,"36-50",TRUE,"50+")</f>
        <v>25-35</v>
      </c>
      <c r="Q2277" t="str">
        <f t="shared" si="245"/>
        <v>new</v>
      </c>
      <c r="R2277" t="str">
        <f t="shared" si="246"/>
        <v>high value</v>
      </c>
      <c r="S2277" t="str">
        <f t="shared" si="247"/>
        <v>Low</v>
      </c>
      <c r="T2277" t="str">
        <f t="shared" si="248"/>
        <v>Aug</v>
      </c>
      <c r="U2277">
        <f t="shared" si="249"/>
        <v>2022</v>
      </c>
      <c r="V2277" t="str">
        <f t="shared" si="250"/>
        <v>5-10</v>
      </c>
      <c r="W2277" t="str">
        <f t="shared" si="251"/>
        <v>Slow</v>
      </c>
    </row>
    <row r="2278" spans="1:23" x14ac:dyDescent="0.3">
      <c r="A2278">
        <v>602277</v>
      </c>
      <c r="B2278">
        <v>17568</v>
      </c>
      <c r="C2278">
        <v>23</v>
      </c>
      <c r="D2278" t="s">
        <v>4</v>
      </c>
      <c r="E2278" t="s">
        <v>16</v>
      </c>
      <c r="F2278" t="s">
        <v>26</v>
      </c>
      <c r="G2278" t="s">
        <v>27</v>
      </c>
      <c r="H2278" s="1">
        <v>45387</v>
      </c>
      <c r="I2278" t="s">
        <v>33</v>
      </c>
      <c r="J2278">
        <v>82</v>
      </c>
      <c r="K2278">
        <v>7.3</v>
      </c>
      <c r="L2278">
        <v>522.66999999999996</v>
      </c>
      <c r="M2278">
        <v>40.1</v>
      </c>
      <c r="N2278" t="s">
        <v>48</v>
      </c>
      <c r="O2278">
        <v>3</v>
      </c>
      <c r="P2278" t="str" cm="1">
        <f t="array" ref="P2278">_xlfn.IFS(C2278&lt;25,"18-24", C2278&lt;=35,"25-35", C2278&lt;=50,"36-50",TRUE,"50+")</f>
        <v>18-24</v>
      </c>
      <c r="Q2278" t="str">
        <f t="shared" si="245"/>
        <v>new</v>
      </c>
      <c r="R2278" t="str">
        <f t="shared" si="246"/>
        <v>high value</v>
      </c>
      <c r="S2278" t="str">
        <f t="shared" si="247"/>
        <v>medium</v>
      </c>
      <c r="T2278" t="str">
        <f t="shared" si="248"/>
        <v>Apr</v>
      </c>
      <c r="U2278">
        <f t="shared" si="249"/>
        <v>2024</v>
      </c>
      <c r="V2278" t="str">
        <f t="shared" si="250"/>
        <v>5-10</v>
      </c>
      <c r="W2278" t="str">
        <f t="shared" si="251"/>
        <v>Slow</v>
      </c>
    </row>
    <row r="2279" spans="1:23" x14ac:dyDescent="0.3">
      <c r="A2279">
        <v>602278</v>
      </c>
      <c r="B2279">
        <v>47682</v>
      </c>
      <c r="C2279">
        <v>60</v>
      </c>
      <c r="D2279" t="s">
        <v>7</v>
      </c>
      <c r="E2279" t="s">
        <v>11</v>
      </c>
      <c r="F2279" t="s">
        <v>28</v>
      </c>
      <c r="G2279" t="s">
        <v>31</v>
      </c>
      <c r="H2279" s="1">
        <v>45408</v>
      </c>
      <c r="I2279" t="s">
        <v>33</v>
      </c>
      <c r="J2279">
        <v>38</v>
      </c>
      <c r="K2279">
        <v>9.4</v>
      </c>
      <c r="L2279">
        <v>1215.28</v>
      </c>
      <c r="M2279">
        <v>102.18</v>
      </c>
      <c r="N2279" t="s">
        <v>47</v>
      </c>
      <c r="O2279">
        <v>3</v>
      </c>
      <c r="P2279" t="str" cm="1">
        <f t="array" ref="P2279">_xlfn.IFS(C2279&lt;25,"18-24", C2279&lt;=35,"25-35", C2279&lt;=50,"36-50",TRUE,"50+")</f>
        <v>50+</v>
      </c>
      <c r="Q2279" t="str">
        <f t="shared" si="245"/>
        <v>new</v>
      </c>
      <c r="R2279" t="str">
        <f t="shared" si="246"/>
        <v>high value</v>
      </c>
      <c r="S2279" t="str">
        <f t="shared" si="247"/>
        <v>medium</v>
      </c>
      <c r="T2279" t="str">
        <f t="shared" si="248"/>
        <v>Apr</v>
      </c>
      <c r="U2279">
        <f t="shared" si="249"/>
        <v>2024</v>
      </c>
      <c r="V2279" t="str">
        <f t="shared" si="250"/>
        <v>5-10</v>
      </c>
      <c r="W2279" t="str">
        <f t="shared" si="251"/>
        <v>Medium</v>
      </c>
    </row>
    <row r="2280" spans="1:23" x14ac:dyDescent="0.3">
      <c r="A2280">
        <v>602279</v>
      </c>
      <c r="B2280">
        <v>44979</v>
      </c>
      <c r="C2280">
        <v>62</v>
      </c>
      <c r="D2280" t="s">
        <v>7</v>
      </c>
      <c r="E2280" t="s">
        <v>11</v>
      </c>
      <c r="F2280" t="s">
        <v>24</v>
      </c>
      <c r="G2280" t="s">
        <v>27</v>
      </c>
      <c r="H2280" s="1">
        <v>44604</v>
      </c>
      <c r="I2280" t="s">
        <v>33</v>
      </c>
      <c r="J2280">
        <v>70</v>
      </c>
      <c r="K2280">
        <v>6.1</v>
      </c>
      <c r="L2280">
        <v>637.92999999999995</v>
      </c>
      <c r="M2280">
        <v>112.33</v>
      </c>
      <c r="N2280" t="s">
        <v>50</v>
      </c>
      <c r="O2280">
        <v>5</v>
      </c>
      <c r="P2280" t="str" cm="1">
        <f t="array" ref="P2280">_xlfn.IFS(C2280&lt;25,"18-24", C2280&lt;=35,"25-35", C2280&lt;=50,"36-50",TRUE,"50+")</f>
        <v>50+</v>
      </c>
      <c r="Q2280" t="str">
        <f t="shared" si="245"/>
        <v>new</v>
      </c>
      <c r="R2280" t="str">
        <f t="shared" si="246"/>
        <v>high value</v>
      </c>
      <c r="S2280" t="str">
        <f t="shared" si="247"/>
        <v>High</v>
      </c>
      <c r="T2280" t="str">
        <f t="shared" si="248"/>
        <v>Feb</v>
      </c>
      <c r="U2280">
        <f t="shared" si="249"/>
        <v>2022</v>
      </c>
      <c r="V2280" t="str">
        <f t="shared" si="250"/>
        <v>5-10</v>
      </c>
      <c r="W2280" t="str">
        <f t="shared" si="251"/>
        <v>Slow</v>
      </c>
    </row>
    <row r="2281" spans="1:23" x14ac:dyDescent="0.3">
      <c r="A2281">
        <v>602280</v>
      </c>
      <c r="B2281">
        <v>93100</v>
      </c>
      <c r="C2281">
        <v>36</v>
      </c>
      <c r="D2281" t="s">
        <v>7</v>
      </c>
      <c r="E2281" t="s">
        <v>5</v>
      </c>
      <c r="F2281" t="s">
        <v>18</v>
      </c>
      <c r="G2281" t="s">
        <v>27</v>
      </c>
      <c r="H2281" s="1">
        <v>45556</v>
      </c>
      <c r="I2281" t="s">
        <v>33</v>
      </c>
      <c r="J2281">
        <v>53</v>
      </c>
      <c r="K2281">
        <v>12.2</v>
      </c>
      <c r="L2281">
        <v>368.57</v>
      </c>
      <c r="M2281">
        <v>89.8</v>
      </c>
      <c r="N2281" t="s">
        <v>48</v>
      </c>
      <c r="O2281">
        <v>3</v>
      </c>
      <c r="P2281" t="str" cm="1">
        <f t="array" ref="P2281">_xlfn.IFS(C2281&lt;25,"18-24", C2281&lt;=35,"25-35", C2281&lt;=50,"36-50",TRUE,"50+")</f>
        <v>36-50</v>
      </c>
      <c r="Q2281" t="str">
        <f t="shared" si="245"/>
        <v>new</v>
      </c>
      <c r="R2281" t="str">
        <f t="shared" si="246"/>
        <v>medium</v>
      </c>
      <c r="S2281" t="str">
        <f t="shared" si="247"/>
        <v>medium</v>
      </c>
      <c r="T2281" t="str">
        <f t="shared" si="248"/>
        <v>Sep</v>
      </c>
      <c r="U2281">
        <f t="shared" si="249"/>
        <v>2024</v>
      </c>
      <c r="V2281" t="str">
        <f t="shared" si="250"/>
        <v>10-15</v>
      </c>
      <c r="W2281" t="str">
        <f t="shared" si="251"/>
        <v>Slow</v>
      </c>
    </row>
    <row r="2282" spans="1:23" x14ac:dyDescent="0.3">
      <c r="A2282">
        <v>602281</v>
      </c>
      <c r="B2282">
        <v>22498</v>
      </c>
      <c r="C2282">
        <v>50</v>
      </c>
      <c r="D2282" t="s">
        <v>7</v>
      </c>
      <c r="E2282" t="s">
        <v>11</v>
      </c>
      <c r="F2282" t="s">
        <v>32</v>
      </c>
      <c r="G2282" t="s">
        <v>23</v>
      </c>
      <c r="H2282" s="1">
        <v>45149</v>
      </c>
      <c r="I2282" t="s">
        <v>34</v>
      </c>
      <c r="J2282">
        <v>50</v>
      </c>
      <c r="K2282">
        <v>13.9</v>
      </c>
      <c r="L2282">
        <v>901.37</v>
      </c>
      <c r="M2282">
        <v>26.16</v>
      </c>
      <c r="N2282" t="s">
        <v>49</v>
      </c>
      <c r="O2282">
        <v>1</v>
      </c>
      <c r="P2282" t="str" cm="1">
        <f t="array" ref="P2282">_xlfn.IFS(C2282&lt;25,"18-24", C2282&lt;=35,"25-35", C2282&lt;=50,"36-50",TRUE,"50+")</f>
        <v>36-50</v>
      </c>
      <c r="Q2282" t="str">
        <f t="shared" si="245"/>
        <v>new</v>
      </c>
      <c r="R2282" t="str">
        <f t="shared" si="246"/>
        <v>high value</v>
      </c>
      <c r="S2282" t="str">
        <f t="shared" si="247"/>
        <v>Low</v>
      </c>
      <c r="T2282" t="str">
        <f t="shared" si="248"/>
        <v>Aug</v>
      </c>
      <c r="U2282">
        <f t="shared" si="249"/>
        <v>2023</v>
      </c>
      <c r="V2282" t="str">
        <f t="shared" si="250"/>
        <v>10-15</v>
      </c>
      <c r="W2282" t="str">
        <f t="shared" si="251"/>
        <v>Slow</v>
      </c>
    </row>
    <row r="2283" spans="1:23" x14ac:dyDescent="0.3">
      <c r="A2283">
        <v>602282</v>
      </c>
      <c r="B2283">
        <v>47417</v>
      </c>
      <c r="C2283">
        <v>21</v>
      </c>
      <c r="D2283" t="s">
        <v>7</v>
      </c>
      <c r="E2283" t="s">
        <v>11</v>
      </c>
      <c r="F2283" t="s">
        <v>19</v>
      </c>
      <c r="G2283" t="s">
        <v>21</v>
      </c>
      <c r="H2283" s="1">
        <v>45296</v>
      </c>
      <c r="I2283" t="s">
        <v>33</v>
      </c>
      <c r="J2283">
        <v>88</v>
      </c>
      <c r="K2283">
        <v>11.8</v>
      </c>
      <c r="L2283">
        <v>1056.03</v>
      </c>
      <c r="M2283">
        <v>53.93</v>
      </c>
      <c r="N2283" t="s">
        <v>49</v>
      </c>
      <c r="O2283">
        <v>1</v>
      </c>
      <c r="P2283" t="str" cm="1">
        <f t="array" ref="P2283">_xlfn.IFS(C2283&lt;25,"18-24", C2283&lt;=35,"25-35", C2283&lt;=50,"36-50",TRUE,"50+")</f>
        <v>18-24</v>
      </c>
      <c r="Q2283" t="str">
        <f t="shared" si="245"/>
        <v>new</v>
      </c>
      <c r="R2283" t="str">
        <f t="shared" si="246"/>
        <v>high value</v>
      </c>
      <c r="S2283" t="str">
        <f t="shared" si="247"/>
        <v>Low</v>
      </c>
      <c r="T2283" t="str">
        <f t="shared" si="248"/>
        <v>Jan</v>
      </c>
      <c r="U2283">
        <f t="shared" si="249"/>
        <v>2024</v>
      </c>
      <c r="V2283" t="str">
        <f t="shared" si="250"/>
        <v>10-15</v>
      </c>
      <c r="W2283" t="str">
        <f t="shared" si="251"/>
        <v>Slow</v>
      </c>
    </row>
    <row r="2284" spans="1:23" x14ac:dyDescent="0.3">
      <c r="A2284">
        <v>602283</v>
      </c>
      <c r="B2284">
        <v>63013</v>
      </c>
      <c r="C2284">
        <v>53</v>
      </c>
      <c r="D2284" t="s">
        <v>7</v>
      </c>
      <c r="E2284" t="s">
        <v>13</v>
      </c>
      <c r="F2284" t="s">
        <v>18</v>
      </c>
      <c r="G2284" t="s">
        <v>23</v>
      </c>
      <c r="H2284" s="1">
        <v>45332</v>
      </c>
      <c r="I2284" t="s">
        <v>34</v>
      </c>
      <c r="J2284">
        <v>46</v>
      </c>
      <c r="K2284">
        <v>14.2</v>
      </c>
      <c r="L2284">
        <v>296.11</v>
      </c>
      <c r="M2284">
        <v>69.569999999999993</v>
      </c>
      <c r="N2284" t="s">
        <v>50</v>
      </c>
      <c r="O2284">
        <v>1</v>
      </c>
      <c r="P2284" t="str" cm="1">
        <f t="array" ref="P2284">_xlfn.IFS(C2284&lt;25,"18-24", C2284&lt;=35,"25-35", C2284&lt;=50,"36-50",TRUE,"50+")</f>
        <v>50+</v>
      </c>
      <c r="Q2284" t="str">
        <f t="shared" si="245"/>
        <v>new</v>
      </c>
      <c r="R2284" t="str">
        <f t="shared" si="246"/>
        <v>medium</v>
      </c>
      <c r="S2284" t="str">
        <f t="shared" si="247"/>
        <v>Low</v>
      </c>
      <c r="T2284" t="str">
        <f t="shared" si="248"/>
        <v>Feb</v>
      </c>
      <c r="U2284">
        <f t="shared" si="249"/>
        <v>2024</v>
      </c>
      <c r="V2284" t="str">
        <f t="shared" si="250"/>
        <v>10-15</v>
      </c>
      <c r="W2284" t="str">
        <f t="shared" si="251"/>
        <v>Slow</v>
      </c>
    </row>
    <row r="2285" spans="1:23" x14ac:dyDescent="0.3">
      <c r="A2285">
        <v>602284</v>
      </c>
      <c r="B2285">
        <v>93150</v>
      </c>
      <c r="C2285">
        <v>50</v>
      </c>
      <c r="D2285" t="s">
        <v>7</v>
      </c>
      <c r="E2285" t="s">
        <v>5</v>
      </c>
      <c r="F2285" t="s">
        <v>32</v>
      </c>
      <c r="G2285" t="s">
        <v>25</v>
      </c>
      <c r="H2285" s="1">
        <v>44720</v>
      </c>
      <c r="I2285" t="s">
        <v>34</v>
      </c>
      <c r="J2285">
        <v>77</v>
      </c>
      <c r="K2285">
        <v>7.3</v>
      </c>
      <c r="L2285">
        <v>339.54</v>
      </c>
      <c r="M2285">
        <v>71.58</v>
      </c>
      <c r="N2285" t="s">
        <v>50</v>
      </c>
      <c r="O2285">
        <v>3</v>
      </c>
      <c r="P2285" t="str" cm="1">
        <f t="array" ref="P2285">_xlfn.IFS(C2285&lt;25,"18-24", C2285&lt;=35,"25-35", C2285&lt;=50,"36-50",TRUE,"50+")</f>
        <v>36-50</v>
      </c>
      <c r="Q2285" t="str">
        <f t="shared" si="245"/>
        <v>new</v>
      </c>
      <c r="R2285" t="str">
        <f t="shared" si="246"/>
        <v>medium</v>
      </c>
      <c r="S2285" t="str">
        <f t="shared" si="247"/>
        <v>medium</v>
      </c>
      <c r="T2285" t="str">
        <f t="shared" si="248"/>
        <v>Jun</v>
      </c>
      <c r="U2285">
        <f t="shared" si="249"/>
        <v>2022</v>
      </c>
      <c r="V2285" t="str">
        <f t="shared" si="250"/>
        <v>5-10</v>
      </c>
      <c r="W2285" t="str">
        <f t="shared" si="251"/>
        <v>Slow</v>
      </c>
    </row>
    <row r="2286" spans="1:23" x14ac:dyDescent="0.3">
      <c r="A2286">
        <v>602285</v>
      </c>
      <c r="B2286">
        <v>78927</v>
      </c>
      <c r="C2286">
        <v>39</v>
      </c>
      <c r="D2286" t="s">
        <v>4</v>
      </c>
      <c r="E2286" t="s">
        <v>8</v>
      </c>
      <c r="F2286" t="s">
        <v>32</v>
      </c>
      <c r="G2286" t="s">
        <v>31</v>
      </c>
      <c r="H2286" s="1">
        <v>44832</v>
      </c>
      <c r="I2286" t="s">
        <v>33</v>
      </c>
      <c r="J2286">
        <v>71</v>
      </c>
      <c r="K2286">
        <v>11.5</v>
      </c>
      <c r="L2286">
        <v>1284.81</v>
      </c>
      <c r="M2286">
        <v>64.48</v>
      </c>
      <c r="N2286" t="s">
        <v>47</v>
      </c>
      <c r="O2286">
        <v>1</v>
      </c>
      <c r="P2286" t="str" cm="1">
        <f t="array" ref="P2286">_xlfn.IFS(C2286&lt;25,"18-24", C2286&lt;=35,"25-35", C2286&lt;=50,"36-50",TRUE,"50+")</f>
        <v>36-50</v>
      </c>
      <c r="Q2286" t="str">
        <f t="shared" si="245"/>
        <v>new</v>
      </c>
      <c r="R2286" t="str">
        <f t="shared" si="246"/>
        <v>high value</v>
      </c>
      <c r="S2286" t="str">
        <f t="shared" si="247"/>
        <v>Low</v>
      </c>
      <c r="T2286" t="str">
        <f t="shared" si="248"/>
        <v>Sep</v>
      </c>
      <c r="U2286">
        <f t="shared" si="249"/>
        <v>2022</v>
      </c>
      <c r="V2286" t="str">
        <f t="shared" si="250"/>
        <v>10-15</v>
      </c>
      <c r="W2286" t="str">
        <f t="shared" si="251"/>
        <v>Slow</v>
      </c>
    </row>
    <row r="2287" spans="1:23" x14ac:dyDescent="0.3">
      <c r="A2287">
        <v>602286</v>
      </c>
      <c r="B2287">
        <v>30382</v>
      </c>
      <c r="C2287">
        <v>31</v>
      </c>
      <c r="D2287" t="s">
        <v>4</v>
      </c>
      <c r="E2287" t="s">
        <v>13</v>
      </c>
      <c r="F2287" t="s">
        <v>22</v>
      </c>
      <c r="G2287" t="s">
        <v>29</v>
      </c>
      <c r="H2287" s="1">
        <v>45336</v>
      </c>
      <c r="I2287" t="s">
        <v>34</v>
      </c>
      <c r="J2287">
        <v>51</v>
      </c>
      <c r="K2287">
        <v>4</v>
      </c>
      <c r="L2287">
        <v>920.25</v>
      </c>
      <c r="M2287">
        <v>65.86</v>
      </c>
      <c r="N2287" t="s">
        <v>50</v>
      </c>
      <c r="O2287">
        <v>3</v>
      </c>
      <c r="P2287" t="str" cm="1">
        <f t="array" ref="P2287">_xlfn.IFS(C2287&lt;25,"18-24", C2287&lt;=35,"25-35", C2287&lt;=50,"36-50",TRUE,"50+")</f>
        <v>25-35</v>
      </c>
      <c r="Q2287" t="str">
        <f t="shared" si="245"/>
        <v>new</v>
      </c>
      <c r="R2287" t="str">
        <f t="shared" si="246"/>
        <v>high value</v>
      </c>
      <c r="S2287" t="str">
        <f t="shared" si="247"/>
        <v>medium</v>
      </c>
      <c r="T2287" t="str">
        <f t="shared" si="248"/>
        <v>Feb</v>
      </c>
      <c r="U2287">
        <f t="shared" si="249"/>
        <v>2024</v>
      </c>
      <c r="V2287" t="str">
        <f t="shared" si="250"/>
        <v>0-5</v>
      </c>
      <c r="W2287" t="str">
        <f t="shared" si="251"/>
        <v>Slow</v>
      </c>
    </row>
    <row r="2288" spans="1:23" x14ac:dyDescent="0.3">
      <c r="A2288">
        <v>602287</v>
      </c>
      <c r="B2288">
        <v>26207</v>
      </c>
      <c r="C2288">
        <v>41</v>
      </c>
      <c r="D2288" t="s">
        <v>7</v>
      </c>
      <c r="E2288" t="s">
        <v>5</v>
      </c>
      <c r="F2288" t="s">
        <v>28</v>
      </c>
      <c r="G2288" t="s">
        <v>27</v>
      </c>
      <c r="H2288" s="1">
        <v>44665</v>
      </c>
      <c r="I2288" t="s">
        <v>34</v>
      </c>
      <c r="J2288">
        <v>20</v>
      </c>
      <c r="K2288">
        <v>9.1999999999999993</v>
      </c>
      <c r="L2288">
        <v>1383.71</v>
      </c>
      <c r="M2288">
        <v>70.69</v>
      </c>
      <c r="N2288" t="s">
        <v>47</v>
      </c>
      <c r="O2288">
        <v>4</v>
      </c>
      <c r="P2288" t="str" cm="1">
        <f t="array" ref="P2288">_xlfn.IFS(C2288&lt;25,"18-24", C2288&lt;=35,"25-35", C2288&lt;=50,"36-50",TRUE,"50+")</f>
        <v>36-50</v>
      </c>
      <c r="Q2288" t="str">
        <f t="shared" si="245"/>
        <v>new</v>
      </c>
      <c r="R2288" t="str">
        <f t="shared" si="246"/>
        <v>high value</v>
      </c>
      <c r="S2288" t="str">
        <f t="shared" si="247"/>
        <v>medium</v>
      </c>
      <c r="T2288" t="str">
        <f t="shared" si="248"/>
        <v>Apr</v>
      </c>
      <c r="U2288">
        <f t="shared" si="249"/>
        <v>2022</v>
      </c>
      <c r="V2288" t="str">
        <f t="shared" si="250"/>
        <v>5-10</v>
      </c>
      <c r="W2288" t="str">
        <f t="shared" si="251"/>
        <v>Fast</v>
      </c>
    </row>
    <row r="2289" spans="1:23" x14ac:dyDescent="0.3">
      <c r="A2289">
        <v>602288</v>
      </c>
      <c r="B2289">
        <v>67574</v>
      </c>
      <c r="C2289">
        <v>26</v>
      </c>
      <c r="D2289" t="s">
        <v>7</v>
      </c>
      <c r="E2289" t="s">
        <v>8</v>
      </c>
      <c r="F2289" t="s">
        <v>28</v>
      </c>
      <c r="G2289" t="s">
        <v>23</v>
      </c>
      <c r="H2289" s="1">
        <v>44971</v>
      </c>
      <c r="I2289" t="s">
        <v>34</v>
      </c>
      <c r="J2289">
        <v>62</v>
      </c>
      <c r="K2289">
        <v>1.5</v>
      </c>
      <c r="L2289">
        <v>1441.43</v>
      </c>
      <c r="M2289">
        <v>82.35</v>
      </c>
      <c r="N2289" t="s">
        <v>47</v>
      </c>
      <c r="O2289">
        <v>5</v>
      </c>
      <c r="P2289" t="str" cm="1">
        <f t="array" ref="P2289">_xlfn.IFS(C2289&lt;25,"18-24", C2289&lt;=35,"25-35", C2289&lt;=50,"36-50",TRUE,"50+")</f>
        <v>25-35</v>
      </c>
      <c r="Q2289" t="str">
        <f t="shared" si="245"/>
        <v>new</v>
      </c>
      <c r="R2289" t="str">
        <f t="shared" si="246"/>
        <v>high value</v>
      </c>
      <c r="S2289" t="str">
        <f t="shared" si="247"/>
        <v>High</v>
      </c>
      <c r="T2289" t="str">
        <f t="shared" si="248"/>
        <v>Feb</v>
      </c>
      <c r="U2289">
        <f t="shared" si="249"/>
        <v>2023</v>
      </c>
      <c r="V2289" t="str">
        <f t="shared" si="250"/>
        <v>0-5</v>
      </c>
      <c r="W2289" t="str">
        <f t="shared" si="251"/>
        <v>Slow</v>
      </c>
    </row>
    <row r="2290" spans="1:23" x14ac:dyDescent="0.3">
      <c r="A2290">
        <v>602289</v>
      </c>
      <c r="B2290">
        <v>19731</v>
      </c>
      <c r="C2290">
        <v>27</v>
      </c>
      <c r="D2290" t="s">
        <v>7</v>
      </c>
      <c r="E2290" t="s">
        <v>5</v>
      </c>
      <c r="F2290" t="s">
        <v>22</v>
      </c>
      <c r="G2290" t="s">
        <v>31</v>
      </c>
      <c r="H2290" s="1">
        <v>44987</v>
      </c>
      <c r="I2290" t="s">
        <v>34</v>
      </c>
      <c r="J2290">
        <v>45</v>
      </c>
      <c r="K2290">
        <v>7.1</v>
      </c>
      <c r="L2290">
        <v>498.76</v>
      </c>
      <c r="M2290">
        <v>82.59</v>
      </c>
      <c r="N2290" t="s">
        <v>48</v>
      </c>
      <c r="O2290">
        <v>4</v>
      </c>
      <c r="P2290" t="str" cm="1">
        <f t="array" ref="P2290">_xlfn.IFS(C2290&lt;25,"18-24", C2290&lt;=35,"25-35", C2290&lt;=50,"36-50",TRUE,"50+")</f>
        <v>25-35</v>
      </c>
      <c r="Q2290" t="str">
        <f t="shared" si="245"/>
        <v>repeat</v>
      </c>
      <c r="R2290" t="str">
        <f t="shared" si="246"/>
        <v>medium</v>
      </c>
      <c r="S2290" t="str">
        <f t="shared" si="247"/>
        <v>medium</v>
      </c>
      <c r="T2290" t="str">
        <f t="shared" si="248"/>
        <v>Mar</v>
      </c>
      <c r="U2290">
        <f t="shared" si="249"/>
        <v>2023</v>
      </c>
      <c r="V2290" t="str">
        <f t="shared" si="250"/>
        <v>5-10</v>
      </c>
      <c r="W2290" t="str">
        <f t="shared" si="251"/>
        <v>Medium</v>
      </c>
    </row>
    <row r="2291" spans="1:23" x14ac:dyDescent="0.3">
      <c r="A2291">
        <v>602290</v>
      </c>
      <c r="B2291">
        <v>78148</v>
      </c>
      <c r="C2291">
        <v>41</v>
      </c>
      <c r="D2291" t="s">
        <v>7</v>
      </c>
      <c r="E2291" t="s">
        <v>5</v>
      </c>
      <c r="F2291" t="s">
        <v>18</v>
      </c>
      <c r="G2291" t="s">
        <v>27</v>
      </c>
      <c r="H2291" s="1">
        <v>44577</v>
      </c>
      <c r="I2291" t="s">
        <v>33</v>
      </c>
      <c r="J2291">
        <v>37</v>
      </c>
      <c r="K2291">
        <v>8.9</v>
      </c>
      <c r="L2291">
        <v>1220.1600000000001</v>
      </c>
      <c r="M2291">
        <v>21.44</v>
      </c>
      <c r="N2291" t="s">
        <v>48</v>
      </c>
      <c r="O2291">
        <v>3</v>
      </c>
      <c r="P2291" t="str" cm="1">
        <f t="array" ref="P2291">_xlfn.IFS(C2291&lt;25,"18-24", C2291&lt;=35,"25-35", C2291&lt;=50,"36-50",TRUE,"50+")</f>
        <v>36-50</v>
      </c>
      <c r="Q2291" t="str">
        <f t="shared" si="245"/>
        <v>new</v>
      </c>
      <c r="R2291" t="str">
        <f t="shared" si="246"/>
        <v>high value</v>
      </c>
      <c r="S2291" t="str">
        <f t="shared" si="247"/>
        <v>medium</v>
      </c>
      <c r="T2291" t="str">
        <f t="shared" si="248"/>
        <v>Jan</v>
      </c>
      <c r="U2291">
        <f t="shared" si="249"/>
        <v>2022</v>
      </c>
      <c r="V2291" t="str">
        <f t="shared" si="250"/>
        <v>5-10</v>
      </c>
      <c r="W2291" t="str">
        <f t="shared" si="251"/>
        <v>Medium</v>
      </c>
    </row>
    <row r="2292" spans="1:23" x14ac:dyDescent="0.3">
      <c r="A2292">
        <v>602291</v>
      </c>
      <c r="B2292">
        <v>12174</v>
      </c>
      <c r="C2292">
        <v>18</v>
      </c>
      <c r="D2292" t="s">
        <v>7</v>
      </c>
      <c r="E2292" t="s">
        <v>11</v>
      </c>
      <c r="F2292" t="s">
        <v>19</v>
      </c>
      <c r="G2292" t="s">
        <v>25</v>
      </c>
      <c r="H2292" s="1">
        <v>44769</v>
      </c>
      <c r="I2292" t="s">
        <v>33</v>
      </c>
      <c r="J2292">
        <v>55</v>
      </c>
      <c r="K2292">
        <v>12</v>
      </c>
      <c r="L2292">
        <v>284.32</v>
      </c>
      <c r="M2292">
        <v>87.42</v>
      </c>
      <c r="N2292" t="s">
        <v>49</v>
      </c>
      <c r="O2292">
        <v>3</v>
      </c>
      <c r="P2292" t="str" cm="1">
        <f t="array" ref="P2292">_xlfn.IFS(C2292&lt;25,"18-24", C2292&lt;=35,"25-35", C2292&lt;=50,"36-50",TRUE,"50+")</f>
        <v>18-24</v>
      </c>
      <c r="Q2292" t="str">
        <f t="shared" si="245"/>
        <v>new</v>
      </c>
      <c r="R2292" t="str">
        <f t="shared" si="246"/>
        <v>medium</v>
      </c>
      <c r="S2292" t="str">
        <f t="shared" si="247"/>
        <v>medium</v>
      </c>
      <c r="T2292" t="str">
        <f t="shared" si="248"/>
        <v>Jul</v>
      </c>
      <c r="U2292">
        <f t="shared" si="249"/>
        <v>2022</v>
      </c>
      <c r="V2292" t="str">
        <f t="shared" si="250"/>
        <v>10-15</v>
      </c>
      <c r="W2292" t="str">
        <f t="shared" si="251"/>
        <v>Slow</v>
      </c>
    </row>
    <row r="2293" spans="1:23" x14ac:dyDescent="0.3">
      <c r="A2293">
        <v>602292</v>
      </c>
      <c r="B2293">
        <v>46261</v>
      </c>
      <c r="C2293">
        <v>29</v>
      </c>
      <c r="D2293" t="s">
        <v>4</v>
      </c>
      <c r="E2293" t="s">
        <v>8</v>
      </c>
      <c r="F2293" t="s">
        <v>30</v>
      </c>
      <c r="G2293" t="s">
        <v>29</v>
      </c>
      <c r="H2293" s="1">
        <v>45362</v>
      </c>
      <c r="I2293" t="s">
        <v>33</v>
      </c>
      <c r="J2293">
        <v>74</v>
      </c>
      <c r="K2293">
        <v>13.7</v>
      </c>
      <c r="L2293">
        <v>875.97</v>
      </c>
      <c r="M2293">
        <v>46.92</v>
      </c>
      <c r="N2293" t="s">
        <v>47</v>
      </c>
      <c r="O2293">
        <v>3</v>
      </c>
      <c r="P2293" t="str" cm="1">
        <f t="array" ref="P2293">_xlfn.IFS(C2293&lt;25,"18-24", C2293&lt;=35,"25-35", C2293&lt;=50,"36-50",TRUE,"50+")</f>
        <v>25-35</v>
      </c>
      <c r="Q2293" t="str">
        <f t="shared" si="245"/>
        <v>new</v>
      </c>
      <c r="R2293" t="str">
        <f t="shared" si="246"/>
        <v>high value</v>
      </c>
      <c r="S2293" t="str">
        <f t="shared" si="247"/>
        <v>medium</v>
      </c>
      <c r="T2293" t="str">
        <f t="shared" si="248"/>
        <v>Mar</v>
      </c>
      <c r="U2293">
        <f t="shared" si="249"/>
        <v>2024</v>
      </c>
      <c r="V2293" t="str">
        <f t="shared" si="250"/>
        <v>10-15</v>
      </c>
      <c r="W2293" t="str">
        <f t="shared" si="251"/>
        <v>Slow</v>
      </c>
    </row>
    <row r="2294" spans="1:23" x14ac:dyDescent="0.3">
      <c r="A2294">
        <v>602293</v>
      </c>
      <c r="B2294">
        <v>10195</v>
      </c>
      <c r="C2294">
        <v>34</v>
      </c>
      <c r="D2294" t="s">
        <v>4</v>
      </c>
      <c r="E2294" t="s">
        <v>16</v>
      </c>
      <c r="F2294" t="s">
        <v>28</v>
      </c>
      <c r="G2294" t="s">
        <v>27</v>
      </c>
      <c r="H2294" s="1">
        <v>44737</v>
      </c>
      <c r="I2294" t="s">
        <v>34</v>
      </c>
      <c r="J2294">
        <v>57</v>
      </c>
      <c r="K2294">
        <v>10</v>
      </c>
      <c r="L2294">
        <v>304.39</v>
      </c>
      <c r="M2294">
        <v>48.87</v>
      </c>
      <c r="N2294" t="s">
        <v>47</v>
      </c>
      <c r="O2294">
        <v>1</v>
      </c>
      <c r="P2294" t="str" cm="1">
        <f t="array" ref="P2294">_xlfn.IFS(C2294&lt;25,"18-24", C2294&lt;=35,"25-35", C2294&lt;=50,"36-50",TRUE,"50+")</f>
        <v>25-35</v>
      </c>
      <c r="Q2294" t="str">
        <f t="shared" si="245"/>
        <v>new</v>
      </c>
      <c r="R2294" t="str">
        <f t="shared" si="246"/>
        <v>medium</v>
      </c>
      <c r="S2294" t="str">
        <f t="shared" si="247"/>
        <v>Low</v>
      </c>
      <c r="T2294" t="str">
        <f t="shared" si="248"/>
        <v>Jun</v>
      </c>
      <c r="U2294">
        <f t="shared" si="249"/>
        <v>2022</v>
      </c>
      <c r="V2294" t="str">
        <f t="shared" si="250"/>
        <v>5-10</v>
      </c>
      <c r="W2294" t="str">
        <f t="shared" si="251"/>
        <v>Slow</v>
      </c>
    </row>
    <row r="2295" spans="1:23" x14ac:dyDescent="0.3">
      <c r="A2295">
        <v>602294</v>
      </c>
      <c r="B2295">
        <v>90462</v>
      </c>
      <c r="C2295">
        <v>61</v>
      </c>
      <c r="D2295" t="s">
        <v>4</v>
      </c>
      <c r="E2295" t="s">
        <v>8</v>
      </c>
      <c r="F2295" t="s">
        <v>24</v>
      </c>
      <c r="G2295" t="s">
        <v>23</v>
      </c>
      <c r="H2295" s="1">
        <v>44628</v>
      </c>
      <c r="I2295" t="s">
        <v>34</v>
      </c>
      <c r="J2295">
        <v>69</v>
      </c>
      <c r="K2295">
        <v>9.5</v>
      </c>
      <c r="L2295">
        <v>867.61</v>
      </c>
      <c r="M2295">
        <v>105.08</v>
      </c>
      <c r="N2295" t="s">
        <v>47</v>
      </c>
      <c r="O2295">
        <v>3</v>
      </c>
      <c r="P2295" t="str" cm="1">
        <f t="array" ref="P2295">_xlfn.IFS(C2295&lt;25,"18-24", C2295&lt;=35,"25-35", C2295&lt;=50,"36-50",TRUE,"50+")</f>
        <v>50+</v>
      </c>
      <c r="Q2295" t="str">
        <f t="shared" si="245"/>
        <v>new</v>
      </c>
      <c r="R2295" t="str">
        <f t="shared" si="246"/>
        <v>high value</v>
      </c>
      <c r="S2295" t="str">
        <f t="shared" si="247"/>
        <v>medium</v>
      </c>
      <c r="T2295" t="str">
        <f t="shared" si="248"/>
        <v>Mar</v>
      </c>
      <c r="U2295">
        <f t="shared" si="249"/>
        <v>2022</v>
      </c>
      <c r="V2295" t="str">
        <f t="shared" si="250"/>
        <v>5-10</v>
      </c>
      <c r="W2295" t="str">
        <f t="shared" si="251"/>
        <v>Slow</v>
      </c>
    </row>
    <row r="2296" spans="1:23" x14ac:dyDescent="0.3">
      <c r="A2296">
        <v>602295</v>
      </c>
      <c r="B2296">
        <v>11035</v>
      </c>
      <c r="C2296">
        <v>61</v>
      </c>
      <c r="D2296" t="s">
        <v>7</v>
      </c>
      <c r="E2296" t="s">
        <v>16</v>
      </c>
      <c r="F2296" t="s">
        <v>18</v>
      </c>
      <c r="G2296" t="s">
        <v>21</v>
      </c>
      <c r="H2296" s="1">
        <v>45230</v>
      </c>
      <c r="I2296" t="s">
        <v>34</v>
      </c>
      <c r="J2296">
        <v>44</v>
      </c>
      <c r="K2296">
        <v>1.4</v>
      </c>
      <c r="L2296">
        <v>904.22</v>
      </c>
      <c r="M2296">
        <v>118.73</v>
      </c>
      <c r="N2296" t="s">
        <v>47</v>
      </c>
      <c r="O2296">
        <v>1</v>
      </c>
      <c r="P2296" t="str" cm="1">
        <f t="array" ref="P2296">_xlfn.IFS(C2296&lt;25,"18-24", C2296&lt;=35,"25-35", C2296&lt;=50,"36-50",TRUE,"50+")</f>
        <v>50+</v>
      </c>
      <c r="Q2296" t="str">
        <f t="shared" si="245"/>
        <v>new</v>
      </c>
      <c r="R2296" t="str">
        <f t="shared" si="246"/>
        <v>high value</v>
      </c>
      <c r="S2296" t="str">
        <f t="shared" si="247"/>
        <v>Low</v>
      </c>
      <c r="T2296" t="str">
        <f t="shared" si="248"/>
        <v>Oct</v>
      </c>
      <c r="U2296">
        <f t="shared" si="249"/>
        <v>2023</v>
      </c>
      <c r="V2296" t="str">
        <f t="shared" si="250"/>
        <v>0-5</v>
      </c>
      <c r="W2296" t="str">
        <f t="shared" si="251"/>
        <v>Medium</v>
      </c>
    </row>
    <row r="2297" spans="1:23" x14ac:dyDescent="0.3">
      <c r="A2297">
        <v>602296</v>
      </c>
      <c r="B2297">
        <v>63391</v>
      </c>
      <c r="C2297">
        <v>64</v>
      </c>
      <c r="D2297" t="s">
        <v>7</v>
      </c>
      <c r="E2297" t="s">
        <v>11</v>
      </c>
      <c r="F2297" t="s">
        <v>22</v>
      </c>
      <c r="G2297" t="s">
        <v>21</v>
      </c>
      <c r="H2297" s="1">
        <v>44969</v>
      </c>
      <c r="I2297" t="s">
        <v>33</v>
      </c>
      <c r="J2297">
        <v>34</v>
      </c>
      <c r="K2297">
        <v>9.1</v>
      </c>
      <c r="L2297">
        <v>766.29</v>
      </c>
      <c r="M2297">
        <v>111.51</v>
      </c>
      <c r="N2297" t="s">
        <v>47</v>
      </c>
      <c r="O2297">
        <v>5</v>
      </c>
      <c r="P2297" t="str" cm="1">
        <f t="array" ref="P2297">_xlfn.IFS(C2297&lt;25,"18-24", C2297&lt;=35,"25-35", C2297&lt;=50,"36-50",TRUE,"50+")</f>
        <v>50+</v>
      </c>
      <c r="Q2297" t="str">
        <f t="shared" si="245"/>
        <v>new</v>
      </c>
      <c r="R2297" t="str">
        <f t="shared" si="246"/>
        <v>high value</v>
      </c>
      <c r="S2297" t="str">
        <f t="shared" si="247"/>
        <v>High</v>
      </c>
      <c r="T2297" t="str">
        <f t="shared" si="248"/>
        <v>Feb</v>
      </c>
      <c r="U2297">
        <f t="shared" si="249"/>
        <v>2023</v>
      </c>
      <c r="V2297" t="str">
        <f t="shared" si="250"/>
        <v>5-10</v>
      </c>
      <c r="W2297" t="str">
        <f t="shared" si="251"/>
        <v>Medium</v>
      </c>
    </row>
    <row r="2298" spans="1:23" x14ac:dyDescent="0.3">
      <c r="A2298">
        <v>602297</v>
      </c>
      <c r="B2298">
        <v>81551</v>
      </c>
      <c r="C2298">
        <v>49</v>
      </c>
      <c r="D2298" t="s">
        <v>7</v>
      </c>
      <c r="E2298" t="s">
        <v>16</v>
      </c>
      <c r="F2298" t="s">
        <v>30</v>
      </c>
      <c r="G2298" t="s">
        <v>31</v>
      </c>
      <c r="H2298" s="1">
        <v>44759</v>
      </c>
      <c r="I2298" t="s">
        <v>34</v>
      </c>
      <c r="J2298">
        <v>27</v>
      </c>
      <c r="K2298">
        <v>8.8000000000000007</v>
      </c>
      <c r="L2298">
        <v>1145.72</v>
      </c>
      <c r="M2298">
        <v>81.86</v>
      </c>
      <c r="N2298" t="s">
        <v>49</v>
      </c>
      <c r="O2298">
        <v>4</v>
      </c>
      <c r="P2298" t="str" cm="1">
        <f t="array" ref="P2298">_xlfn.IFS(C2298&lt;25,"18-24", C2298&lt;=35,"25-35", C2298&lt;=50,"36-50",TRUE,"50+")</f>
        <v>36-50</v>
      </c>
      <c r="Q2298" t="str">
        <f t="shared" si="245"/>
        <v>new</v>
      </c>
      <c r="R2298" t="str">
        <f t="shared" si="246"/>
        <v>high value</v>
      </c>
      <c r="S2298" t="str">
        <f t="shared" si="247"/>
        <v>medium</v>
      </c>
      <c r="T2298" t="str">
        <f t="shared" si="248"/>
        <v>Jul</v>
      </c>
      <c r="U2298">
        <f t="shared" si="249"/>
        <v>2022</v>
      </c>
      <c r="V2298" t="str">
        <f t="shared" si="250"/>
        <v>5-10</v>
      </c>
      <c r="W2298" t="str">
        <f t="shared" si="251"/>
        <v>Fast</v>
      </c>
    </row>
    <row r="2299" spans="1:23" x14ac:dyDescent="0.3">
      <c r="A2299">
        <v>602298</v>
      </c>
      <c r="B2299">
        <v>39124</v>
      </c>
      <c r="C2299">
        <v>30</v>
      </c>
      <c r="D2299" t="s">
        <v>7</v>
      </c>
      <c r="E2299" t="s">
        <v>8</v>
      </c>
      <c r="F2299" t="s">
        <v>24</v>
      </c>
      <c r="G2299" t="s">
        <v>29</v>
      </c>
      <c r="H2299" s="1">
        <v>44812</v>
      </c>
      <c r="I2299" t="s">
        <v>33</v>
      </c>
      <c r="J2299">
        <v>88</v>
      </c>
      <c r="K2299">
        <v>10.8</v>
      </c>
      <c r="L2299">
        <v>285.8</v>
      </c>
      <c r="M2299">
        <v>83.63</v>
      </c>
      <c r="N2299" t="s">
        <v>47</v>
      </c>
      <c r="O2299">
        <v>4</v>
      </c>
      <c r="P2299" t="str" cm="1">
        <f t="array" ref="P2299">_xlfn.IFS(C2299&lt;25,"18-24", C2299&lt;=35,"25-35", C2299&lt;=50,"36-50",TRUE,"50+")</f>
        <v>25-35</v>
      </c>
      <c r="Q2299" t="str">
        <f t="shared" si="245"/>
        <v>new</v>
      </c>
      <c r="R2299" t="str">
        <f t="shared" si="246"/>
        <v>medium</v>
      </c>
      <c r="S2299" t="str">
        <f t="shared" si="247"/>
        <v>medium</v>
      </c>
      <c r="T2299" t="str">
        <f t="shared" si="248"/>
        <v>Sep</v>
      </c>
      <c r="U2299">
        <f t="shared" si="249"/>
        <v>2022</v>
      </c>
      <c r="V2299" t="str">
        <f t="shared" si="250"/>
        <v>10-15</v>
      </c>
      <c r="W2299" t="str">
        <f t="shared" si="251"/>
        <v>Slow</v>
      </c>
    </row>
    <row r="2300" spans="1:23" x14ac:dyDescent="0.3">
      <c r="A2300">
        <v>602299</v>
      </c>
      <c r="B2300">
        <v>62989</v>
      </c>
      <c r="C2300">
        <v>45</v>
      </c>
      <c r="D2300" t="s">
        <v>4</v>
      </c>
      <c r="E2300" t="s">
        <v>16</v>
      </c>
      <c r="F2300" t="s">
        <v>19</v>
      </c>
      <c r="G2300" t="s">
        <v>21</v>
      </c>
      <c r="H2300" s="1">
        <v>45284</v>
      </c>
      <c r="I2300" t="s">
        <v>34</v>
      </c>
      <c r="J2300">
        <v>45</v>
      </c>
      <c r="K2300">
        <v>14.2</v>
      </c>
      <c r="L2300">
        <v>181.03</v>
      </c>
      <c r="M2300">
        <v>57.61</v>
      </c>
      <c r="N2300" t="s">
        <v>50</v>
      </c>
      <c r="O2300">
        <v>2</v>
      </c>
      <c r="P2300" t="str" cm="1">
        <f t="array" ref="P2300">_xlfn.IFS(C2300&lt;25,"18-24", C2300&lt;=35,"25-35", C2300&lt;=50,"36-50",TRUE,"50+")</f>
        <v>36-50</v>
      </c>
      <c r="Q2300" t="str">
        <f t="shared" si="245"/>
        <v>new</v>
      </c>
      <c r="R2300" t="str">
        <f t="shared" si="246"/>
        <v>low</v>
      </c>
      <c r="S2300" t="str">
        <f t="shared" si="247"/>
        <v>Low</v>
      </c>
      <c r="T2300" t="str">
        <f t="shared" si="248"/>
        <v>Dec</v>
      </c>
      <c r="U2300">
        <f t="shared" si="249"/>
        <v>2023</v>
      </c>
      <c r="V2300" t="str">
        <f t="shared" si="250"/>
        <v>10-15</v>
      </c>
      <c r="W2300" t="str">
        <f t="shared" si="251"/>
        <v>Medium</v>
      </c>
    </row>
    <row r="2301" spans="1:23" x14ac:dyDescent="0.3">
      <c r="A2301">
        <v>602300</v>
      </c>
      <c r="B2301">
        <v>98198</v>
      </c>
      <c r="C2301">
        <v>52</v>
      </c>
      <c r="D2301" t="s">
        <v>7</v>
      </c>
      <c r="E2301" t="s">
        <v>11</v>
      </c>
      <c r="F2301" t="s">
        <v>28</v>
      </c>
      <c r="G2301" t="s">
        <v>31</v>
      </c>
      <c r="H2301" s="1">
        <v>45318</v>
      </c>
      <c r="I2301" t="s">
        <v>33</v>
      </c>
      <c r="J2301">
        <v>83</v>
      </c>
      <c r="K2301">
        <v>11.1</v>
      </c>
      <c r="L2301">
        <v>1415.35</v>
      </c>
      <c r="M2301">
        <v>36.340000000000003</v>
      </c>
      <c r="N2301" t="s">
        <v>48</v>
      </c>
      <c r="O2301">
        <v>3</v>
      </c>
      <c r="P2301" t="str" cm="1">
        <f t="array" ref="P2301">_xlfn.IFS(C2301&lt;25,"18-24", C2301&lt;=35,"25-35", C2301&lt;=50,"36-50",TRUE,"50+")</f>
        <v>50+</v>
      </c>
      <c r="Q2301" t="str">
        <f t="shared" si="245"/>
        <v>new</v>
      </c>
      <c r="R2301" t="str">
        <f t="shared" si="246"/>
        <v>high value</v>
      </c>
      <c r="S2301" t="str">
        <f t="shared" si="247"/>
        <v>medium</v>
      </c>
      <c r="T2301" t="str">
        <f t="shared" si="248"/>
        <v>Jan</v>
      </c>
      <c r="U2301">
        <f t="shared" si="249"/>
        <v>2024</v>
      </c>
      <c r="V2301" t="str">
        <f t="shared" si="250"/>
        <v>10-15</v>
      </c>
      <c r="W2301" t="str">
        <f t="shared" si="251"/>
        <v>Slow</v>
      </c>
    </row>
    <row r="2302" spans="1:23" x14ac:dyDescent="0.3">
      <c r="A2302">
        <v>602301</v>
      </c>
      <c r="B2302">
        <v>39401</v>
      </c>
      <c r="C2302">
        <v>54</v>
      </c>
      <c r="D2302" t="s">
        <v>7</v>
      </c>
      <c r="E2302" t="s">
        <v>11</v>
      </c>
      <c r="F2302" t="s">
        <v>22</v>
      </c>
      <c r="G2302" t="s">
        <v>25</v>
      </c>
      <c r="H2302" s="1">
        <v>45092</v>
      </c>
      <c r="I2302" t="s">
        <v>33</v>
      </c>
      <c r="J2302">
        <v>22</v>
      </c>
      <c r="K2302">
        <v>9.6999999999999993</v>
      </c>
      <c r="L2302">
        <v>707.61</v>
      </c>
      <c r="M2302">
        <v>78.14</v>
      </c>
      <c r="N2302" t="s">
        <v>50</v>
      </c>
      <c r="O2302">
        <v>3</v>
      </c>
      <c r="P2302" t="str" cm="1">
        <f t="array" ref="P2302">_xlfn.IFS(C2302&lt;25,"18-24", C2302&lt;=35,"25-35", C2302&lt;=50,"36-50",TRUE,"50+")</f>
        <v>50+</v>
      </c>
      <c r="Q2302" t="str">
        <f t="shared" si="245"/>
        <v>new</v>
      </c>
      <c r="R2302" t="str">
        <f t="shared" si="246"/>
        <v>high value</v>
      </c>
      <c r="S2302" t="str">
        <f t="shared" si="247"/>
        <v>medium</v>
      </c>
      <c r="T2302" t="str">
        <f t="shared" si="248"/>
        <v>Jun</v>
      </c>
      <c r="U2302">
        <f t="shared" si="249"/>
        <v>2023</v>
      </c>
      <c r="V2302" t="str">
        <f t="shared" si="250"/>
        <v>5-10</v>
      </c>
      <c r="W2302" t="str">
        <f t="shared" si="251"/>
        <v>Fast</v>
      </c>
    </row>
    <row r="2303" spans="1:23" x14ac:dyDescent="0.3">
      <c r="A2303">
        <v>602302</v>
      </c>
      <c r="B2303">
        <v>19595</v>
      </c>
      <c r="C2303">
        <v>40</v>
      </c>
      <c r="D2303" t="s">
        <v>4</v>
      </c>
      <c r="E2303" t="s">
        <v>16</v>
      </c>
      <c r="F2303" t="s">
        <v>18</v>
      </c>
      <c r="G2303" t="s">
        <v>25</v>
      </c>
      <c r="H2303" s="1">
        <v>45371</v>
      </c>
      <c r="I2303" t="s">
        <v>34</v>
      </c>
      <c r="J2303">
        <v>43</v>
      </c>
      <c r="K2303">
        <v>2.2999999999999998</v>
      </c>
      <c r="L2303">
        <v>1350.68</v>
      </c>
      <c r="M2303">
        <v>76.75</v>
      </c>
      <c r="N2303" t="s">
        <v>49</v>
      </c>
      <c r="O2303">
        <v>3</v>
      </c>
      <c r="P2303" t="str" cm="1">
        <f t="array" ref="P2303">_xlfn.IFS(C2303&lt;25,"18-24", C2303&lt;=35,"25-35", C2303&lt;=50,"36-50",TRUE,"50+")</f>
        <v>36-50</v>
      </c>
      <c r="Q2303" t="str">
        <f t="shared" si="245"/>
        <v>new</v>
      </c>
      <c r="R2303" t="str">
        <f t="shared" si="246"/>
        <v>high value</v>
      </c>
      <c r="S2303" t="str">
        <f t="shared" si="247"/>
        <v>medium</v>
      </c>
      <c r="T2303" t="str">
        <f t="shared" si="248"/>
        <v>Mar</v>
      </c>
      <c r="U2303">
        <f t="shared" si="249"/>
        <v>2024</v>
      </c>
      <c r="V2303" t="str">
        <f t="shared" si="250"/>
        <v>0-5</v>
      </c>
      <c r="W2303" t="str">
        <f t="shared" si="251"/>
        <v>Medium</v>
      </c>
    </row>
    <row r="2304" spans="1:23" x14ac:dyDescent="0.3">
      <c r="A2304">
        <v>602303</v>
      </c>
      <c r="B2304">
        <v>54645</v>
      </c>
      <c r="C2304">
        <v>63</v>
      </c>
      <c r="D2304" t="s">
        <v>7</v>
      </c>
      <c r="E2304" t="s">
        <v>13</v>
      </c>
      <c r="F2304" t="s">
        <v>30</v>
      </c>
      <c r="G2304" t="s">
        <v>23</v>
      </c>
      <c r="H2304" s="1">
        <v>45093</v>
      </c>
      <c r="I2304" t="s">
        <v>34</v>
      </c>
      <c r="J2304">
        <v>76</v>
      </c>
      <c r="K2304">
        <v>1.4</v>
      </c>
      <c r="L2304">
        <v>944.82</v>
      </c>
      <c r="M2304">
        <v>28</v>
      </c>
      <c r="N2304" t="s">
        <v>48</v>
      </c>
      <c r="O2304">
        <v>3</v>
      </c>
      <c r="P2304" t="str" cm="1">
        <f t="array" ref="P2304">_xlfn.IFS(C2304&lt;25,"18-24", C2304&lt;=35,"25-35", C2304&lt;=50,"36-50",TRUE,"50+")</f>
        <v>50+</v>
      </c>
      <c r="Q2304" t="str">
        <f t="shared" si="245"/>
        <v>new</v>
      </c>
      <c r="R2304" t="str">
        <f t="shared" si="246"/>
        <v>high value</v>
      </c>
      <c r="S2304" t="str">
        <f t="shared" si="247"/>
        <v>medium</v>
      </c>
      <c r="T2304" t="str">
        <f t="shared" si="248"/>
        <v>Jun</v>
      </c>
      <c r="U2304">
        <f t="shared" si="249"/>
        <v>2023</v>
      </c>
      <c r="V2304" t="str">
        <f t="shared" si="250"/>
        <v>0-5</v>
      </c>
      <c r="W2304" t="str">
        <f t="shared" si="251"/>
        <v>Slow</v>
      </c>
    </row>
    <row r="2305" spans="1:23" x14ac:dyDescent="0.3">
      <c r="A2305">
        <v>602304</v>
      </c>
      <c r="B2305">
        <v>67836</v>
      </c>
      <c r="C2305">
        <v>59</v>
      </c>
      <c r="D2305" t="s">
        <v>4</v>
      </c>
      <c r="E2305" t="s">
        <v>15</v>
      </c>
      <c r="F2305" t="s">
        <v>19</v>
      </c>
      <c r="G2305" t="s">
        <v>29</v>
      </c>
      <c r="H2305" s="1">
        <v>44848</v>
      </c>
      <c r="I2305" t="s">
        <v>33</v>
      </c>
      <c r="J2305">
        <v>30</v>
      </c>
      <c r="K2305">
        <v>5.6</v>
      </c>
      <c r="L2305">
        <v>1081.72</v>
      </c>
      <c r="M2305">
        <v>106.39</v>
      </c>
      <c r="N2305" t="s">
        <v>47</v>
      </c>
      <c r="O2305">
        <v>2</v>
      </c>
      <c r="P2305" t="str" cm="1">
        <f t="array" ref="P2305">_xlfn.IFS(C2305&lt;25,"18-24", C2305&lt;=35,"25-35", C2305&lt;=50,"36-50",TRUE,"50+")</f>
        <v>50+</v>
      </c>
      <c r="Q2305" t="str">
        <f t="shared" si="245"/>
        <v>new</v>
      </c>
      <c r="R2305" t="str">
        <f t="shared" si="246"/>
        <v>high value</v>
      </c>
      <c r="S2305" t="str">
        <f t="shared" si="247"/>
        <v>Low</v>
      </c>
      <c r="T2305" t="str">
        <f t="shared" si="248"/>
        <v>Oct</v>
      </c>
      <c r="U2305">
        <f t="shared" si="249"/>
        <v>2022</v>
      </c>
      <c r="V2305" t="str">
        <f t="shared" si="250"/>
        <v>5-10</v>
      </c>
      <c r="W2305" t="str">
        <f t="shared" si="251"/>
        <v>Fast</v>
      </c>
    </row>
    <row r="2306" spans="1:23" x14ac:dyDescent="0.3">
      <c r="A2306">
        <v>602305</v>
      </c>
      <c r="B2306">
        <v>39559</v>
      </c>
      <c r="C2306">
        <v>38</v>
      </c>
      <c r="D2306" t="s">
        <v>7</v>
      </c>
      <c r="E2306" t="s">
        <v>5</v>
      </c>
      <c r="F2306" t="s">
        <v>19</v>
      </c>
      <c r="G2306" t="s">
        <v>31</v>
      </c>
      <c r="H2306" s="1">
        <v>44613</v>
      </c>
      <c r="I2306" t="s">
        <v>34</v>
      </c>
      <c r="J2306">
        <v>30</v>
      </c>
      <c r="K2306">
        <v>3.9</v>
      </c>
      <c r="L2306">
        <v>836.41</v>
      </c>
      <c r="M2306">
        <v>117.29</v>
      </c>
      <c r="N2306" t="s">
        <v>47</v>
      </c>
      <c r="O2306">
        <v>1</v>
      </c>
      <c r="P2306" t="str" cm="1">
        <f t="array" ref="P2306">_xlfn.IFS(C2306&lt;25,"18-24", C2306&lt;=35,"25-35", C2306&lt;=50,"36-50",TRUE,"50+")</f>
        <v>36-50</v>
      </c>
      <c r="Q2306" t="str">
        <f t="shared" si="245"/>
        <v>new</v>
      </c>
      <c r="R2306" t="str">
        <f t="shared" si="246"/>
        <v>high value</v>
      </c>
      <c r="S2306" t="str">
        <f t="shared" si="247"/>
        <v>Low</v>
      </c>
      <c r="T2306" t="str">
        <f t="shared" si="248"/>
        <v>Feb</v>
      </c>
      <c r="U2306">
        <f t="shared" si="249"/>
        <v>2022</v>
      </c>
      <c r="V2306" t="str">
        <f t="shared" si="250"/>
        <v>0-5</v>
      </c>
      <c r="W2306" t="str">
        <f t="shared" si="251"/>
        <v>Fast</v>
      </c>
    </row>
    <row r="2307" spans="1:23" x14ac:dyDescent="0.3">
      <c r="A2307">
        <v>602306</v>
      </c>
      <c r="B2307">
        <v>71031</v>
      </c>
      <c r="C2307">
        <v>64</v>
      </c>
      <c r="D2307" t="s">
        <v>4</v>
      </c>
      <c r="E2307" t="s">
        <v>11</v>
      </c>
      <c r="F2307" t="s">
        <v>22</v>
      </c>
      <c r="G2307" t="s">
        <v>27</v>
      </c>
      <c r="H2307" s="1">
        <v>45143</v>
      </c>
      <c r="I2307" t="s">
        <v>34</v>
      </c>
      <c r="J2307">
        <v>32</v>
      </c>
      <c r="K2307">
        <v>10</v>
      </c>
      <c r="L2307">
        <v>1457.45</v>
      </c>
      <c r="M2307">
        <v>102.26</v>
      </c>
      <c r="N2307" t="s">
        <v>49</v>
      </c>
      <c r="O2307">
        <v>3</v>
      </c>
      <c r="P2307" t="str" cm="1">
        <f t="array" ref="P2307">_xlfn.IFS(C2307&lt;25,"18-24", C2307&lt;=35,"25-35", C2307&lt;=50,"36-50",TRUE,"50+")</f>
        <v>50+</v>
      </c>
      <c r="Q2307" t="str">
        <f t="shared" ref="Q2307:Q2370" si="252">IF(COUNTIF($B:$B,B2307)&gt;1,"repeat","new")</f>
        <v>new</v>
      </c>
      <c r="R2307" t="str">
        <f t="shared" ref="R2307:R2370" si="253">IF(L2307&gt;500,"high value",IF( L2307&gt;250,"medium","low"))</f>
        <v>high value</v>
      </c>
      <c r="S2307" t="str">
        <f t="shared" ref="S2307:S2370" si="254">IF(O2307&lt;=2,"Low",IF(O2307&lt;=4,"medium","High"))</f>
        <v>medium</v>
      </c>
      <c r="T2307" t="str">
        <f t="shared" ref="T2307:T2370" si="255">TEXT(H2307,"MMM")</f>
        <v>Aug</v>
      </c>
      <c r="U2307">
        <f t="shared" ref="U2307:U2370" si="256">YEAR(H2307)</f>
        <v>2023</v>
      </c>
      <c r="V2307" t="str">
        <f t="shared" ref="V2307:V2370" si="257">IF(K2307&lt;=5,"0-5",IF(K2307&lt;=10,"5-10",IF(K2307&lt;=15,"10-15","15+")))</f>
        <v>5-10</v>
      </c>
      <c r="W2307" t="str">
        <f t="shared" ref="W2307:W2370" si="258">IF(J2307&lt;=30,"Fast",IF(J2307&lt;=45,"Medium","Slow"))</f>
        <v>Medium</v>
      </c>
    </row>
    <row r="2308" spans="1:23" x14ac:dyDescent="0.3">
      <c r="A2308">
        <v>602307</v>
      </c>
      <c r="B2308">
        <v>42177</v>
      </c>
      <c r="C2308">
        <v>63</v>
      </c>
      <c r="D2308" t="s">
        <v>7</v>
      </c>
      <c r="E2308" t="s">
        <v>13</v>
      </c>
      <c r="F2308" t="s">
        <v>24</v>
      </c>
      <c r="G2308" t="s">
        <v>23</v>
      </c>
      <c r="H2308" s="1">
        <v>45608</v>
      </c>
      <c r="I2308" t="s">
        <v>33</v>
      </c>
      <c r="J2308">
        <v>84</v>
      </c>
      <c r="K2308">
        <v>11</v>
      </c>
      <c r="L2308">
        <v>984.28</v>
      </c>
      <c r="M2308">
        <v>99.64</v>
      </c>
      <c r="N2308" t="s">
        <v>48</v>
      </c>
      <c r="O2308">
        <v>4</v>
      </c>
      <c r="P2308" t="str" cm="1">
        <f t="array" ref="P2308">_xlfn.IFS(C2308&lt;25,"18-24", C2308&lt;=35,"25-35", C2308&lt;=50,"36-50",TRUE,"50+")</f>
        <v>50+</v>
      </c>
      <c r="Q2308" t="str">
        <f t="shared" si="252"/>
        <v>new</v>
      </c>
      <c r="R2308" t="str">
        <f t="shared" si="253"/>
        <v>high value</v>
      </c>
      <c r="S2308" t="str">
        <f t="shared" si="254"/>
        <v>medium</v>
      </c>
      <c r="T2308" t="str">
        <f t="shared" si="255"/>
        <v>Nov</v>
      </c>
      <c r="U2308">
        <f t="shared" si="256"/>
        <v>2024</v>
      </c>
      <c r="V2308" t="str">
        <f t="shared" si="257"/>
        <v>10-15</v>
      </c>
      <c r="W2308" t="str">
        <f t="shared" si="258"/>
        <v>Slow</v>
      </c>
    </row>
    <row r="2309" spans="1:23" x14ac:dyDescent="0.3">
      <c r="A2309">
        <v>602308</v>
      </c>
      <c r="B2309">
        <v>91778</v>
      </c>
      <c r="C2309">
        <v>33</v>
      </c>
      <c r="D2309" t="s">
        <v>4</v>
      </c>
      <c r="E2309" t="s">
        <v>15</v>
      </c>
      <c r="F2309" t="s">
        <v>18</v>
      </c>
      <c r="G2309" t="s">
        <v>23</v>
      </c>
      <c r="H2309" s="1">
        <v>45553</v>
      </c>
      <c r="I2309" t="s">
        <v>33</v>
      </c>
      <c r="J2309">
        <v>50</v>
      </c>
      <c r="K2309">
        <v>7</v>
      </c>
      <c r="L2309">
        <v>1057.82</v>
      </c>
      <c r="M2309">
        <v>112.88</v>
      </c>
      <c r="N2309" t="s">
        <v>50</v>
      </c>
      <c r="O2309">
        <v>2</v>
      </c>
      <c r="P2309" t="str" cm="1">
        <f t="array" ref="P2309">_xlfn.IFS(C2309&lt;25,"18-24", C2309&lt;=35,"25-35", C2309&lt;=50,"36-50",TRUE,"50+")</f>
        <v>25-35</v>
      </c>
      <c r="Q2309" t="str">
        <f t="shared" si="252"/>
        <v>new</v>
      </c>
      <c r="R2309" t="str">
        <f t="shared" si="253"/>
        <v>high value</v>
      </c>
      <c r="S2309" t="str">
        <f t="shared" si="254"/>
        <v>Low</v>
      </c>
      <c r="T2309" t="str">
        <f t="shared" si="255"/>
        <v>Sep</v>
      </c>
      <c r="U2309">
        <f t="shared" si="256"/>
        <v>2024</v>
      </c>
      <c r="V2309" t="str">
        <f t="shared" si="257"/>
        <v>5-10</v>
      </c>
      <c r="W2309" t="str">
        <f t="shared" si="258"/>
        <v>Slow</v>
      </c>
    </row>
    <row r="2310" spans="1:23" x14ac:dyDescent="0.3">
      <c r="A2310">
        <v>602309</v>
      </c>
      <c r="B2310">
        <v>72450</v>
      </c>
      <c r="C2310">
        <v>20</v>
      </c>
      <c r="D2310" t="s">
        <v>4</v>
      </c>
      <c r="E2310" t="s">
        <v>8</v>
      </c>
      <c r="F2310" t="s">
        <v>32</v>
      </c>
      <c r="G2310" t="s">
        <v>21</v>
      </c>
      <c r="H2310" s="1">
        <v>45346</v>
      </c>
      <c r="I2310" t="s">
        <v>34</v>
      </c>
      <c r="J2310">
        <v>62</v>
      </c>
      <c r="K2310">
        <v>11.6</v>
      </c>
      <c r="L2310">
        <v>431.11</v>
      </c>
      <c r="M2310">
        <v>24.13</v>
      </c>
      <c r="N2310" t="s">
        <v>50</v>
      </c>
      <c r="O2310">
        <v>4</v>
      </c>
      <c r="P2310" t="str" cm="1">
        <f t="array" ref="P2310">_xlfn.IFS(C2310&lt;25,"18-24", C2310&lt;=35,"25-35", C2310&lt;=50,"36-50",TRUE,"50+")</f>
        <v>18-24</v>
      </c>
      <c r="Q2310" t="str">
        <f t="shared" si="252"/>
        <v>new</v>
      </c>
      <c r="R2310" t="str">
        <f t="shared" si="253"/>
        <v>medium</v>
      </c>
      <c r="S2310" t="str">
        <f t="shared" si="254"/>
        <v>medium</v>
      </c>
      <c r="T2310" t="str">
        <f t="shared" si="255"/>
        <v>Feb</v>
      </c>
      <c r="U2310">
        <f t="shared" si="256"/>
        <v>2024</v>
      </c>
      <c r="V2310" t="str">
        <f t="shared" si="257"/>
        <v>10-15</v>
      </c>
      <c r="W2310" t="str">
        <f t="shared" si="258"/>
        <v>Slow</v>
      </c>
    </row>
    <row r="2311" spans="1:23" x14ac:dyDescent="0.3">
      <c r="A2311">
        <v>602310</v>
      </c>
      <c r="B2311">
        <v>19885</v>
      </c>
      <c r="C2311">
        <v>52</v>
      </c>
      <c r="D2311" t="s">
        <v>7</v>
      </c>
      <c r="E2311" t="s">
        <v>15</v>
      </c>
      <c r="F2311" t="s">
        <v>19</v>
      </c>
      <c r="G2311" t="s">
        <v>23</v>
      </c>
      <c r="H2311" s="1">
        <v>44569</v>
      </c>
      <c r="I2311" t="s">
        <v>33</v>
      </c>
      <c r="J2311">
        <v>58</v>
      </c>
      <c r="K2311">
        <v>3.2</v>
      </c>
      <c r="L2311">
        <v>732.34</v>
      </c>
      <c r="M2311">
        <v>40.4</v>
      </c>
      <c r="N2311" t="s">
        <v>49</v>
      </c>
      <c r="O2311">
        <v>5</v>
      </c>
      <c r="P2311" t="str" cm="1">
        <f t="array" ref="P2311">_xlfn.IFS(C2311&lt;25,"18-24", C2311&lt;=35,"25-35", C2311&lt;=50,"36-50",TRUE,"50+")</f>
        <v>50+</v>
      </c>
      <c r="Q2311" t="str">
        <f t="shared" si="252"/>
        <v>new</v>
      </c>
      <c r="R2311" t="str">
        <f t="shared" si="253"/>
        <v>high value</v>
      </c>
      <c r="S2311" t="str">
        <f t="shared" si="254"/>
        <v>High</v>
      </c>
      <c r="T2311" t="str">
        <f t="shared" si="255"/>
        <v>Jan</v>
      </c>
      <c r="U2311">
        <f t="shared" si="256"/>
        <v>2022</v>
      </c>
      <c r="V2311" t="str">
        <f t="shared" si="257"/>
        <v>0-5</v>
      </c>
      <c r="W2311" t="str">
        <f t="shared" si="258"/>
        <v>Slow</v>
      </c>
    </row>
    <row r="2312" spans="1:23" x14ac:dyDescent="0.3">
      <c r="A2312">
        <v>602311</v>
      </c>
      <c r="B2312">
        <v>46140</v>
      </c>
      <c r="C2312">
        <v>40</v>
      </c>
      <c r="D2312" t="s">
        <v>7</v>
      </c>
      <c r="E2312" t="s">
        <v>16</v>
      </c>
      <c r="F2312" t="s">
        <v>28</v>
      </c>
      <c r="G2312" t="s">
        <v>23</v>
      </c>
      <c r="H2312" s="1">
        <v>44934</v>
      </c>
      <c r="I2312" t="s">
        <v>34</v>
      </c>
      <c r="J2312">
        <v>22</v>
      </c>
      <c r="K2312">
        <v>5.6</v>
      </c>
      <c r="L2312">
        <v>657.46</v>
      </c>
      <c r="M2312">
        <v>93.67</v>
      </c>
      <c r="N2312" t="s">
        <v>47</v>
      </c>
      <c r="O2312">
        <v>5</v>
      </c>
      <c r="P2312" t="str" cm="1">
        <f t="array" ref="P2312">_xlfn.IFS(C2312&lt;25,"18-24", C2312&lt;=35,"25-35", C2312&lt;=50,"36-50",TRUE,"50+")</f>
        <v>36-50</v>
      </c>
      <c r="Q2312" t="str">
        <f t="shared" si="252"/>
        <v>repeat</v>
      </c>
      <c r="R2312" t="str">
        <f t="shared" si="253"/>
        <v>high value</v>
      </c>
      <c r="S2312" t="str">
        <f t="shared" si="254"/>
        <v>High</v>
      </c>
      <c r="T2312" t="str">
        <f t="shared" si="255"/>
        <v>Jan</v>
      </c>
      <c r="U2312">
        <f t="shared" si="256"/>
        <v>2023</v>
      </c>
      <c r="V2312" t="str">
        <f t="shared" si="257"/>
        <v>5-10</v>
      </c>
      <c r="W2312" t="str">
        <f t="shared" si="258"/>
        <v>Fast</v>
      </c>
    </row>
    <row r="2313" spans="1:23" x14ac:dyDescent="0.3">
      <c r="A2313">
        <v>602312</v>
      </c>
      <c r="B2313">
        <v>42205</v>
      </c>
      <c r="C2313">
        <v>29</v>
      </c>
      <c r="D2313" t="s">
        <v>7</v>
      </c>
      <c r="E2313" t="s">
        <v>8</v>
      </c>
      <c r="F2313" t="s">
        <v>28</v>
      </c>
      <c r="G2313" t="s">
        <v>29</v>
      </c>
      <c r="H2313" s="1">
        <v>44626</v>
      </c>
      <c r="I2313" t="s">
        <v>34</v>
      </c>
      <c r="J2313">
        <v>77</v>
      </c>
      <c r="K2313">
        <v>8.9</v>
      </c>
      <c r="L2313">
        <v>804.96</v>
      </c>
      <c r="M2313">
        <v>106.04</v>
      </c>
      <c r="N2313" t="s">
        <v>48</v>
      </c>
      <c r="O2313">
        <v>1</v>
      </c>
      <c r="P2313" t="str" cm="1">
        <f t="array" ref="P2313">_xlfn.IFS(C2313&lt;25,"18-24", C2313&lt;=35,"25-35", C2313&lt;=50,"36-50",TRUE,"50+")</f>
        <v>25-35</v>
      </c>
      <c r="Q2313" t="str">
        <f t="shared" si="252"/>
        <v>new</v>
      </c>
      <c r="R2313" t="str">
        <f t="shared" si="253"/>
        <v>high value</v>
      </c>
      <c r="S2313" t="str">
        <f t="shared" si="254"/>
        <v>Low</v>
      </c>
      <c r="T2313" t="str">
        <f t="shared" si="255"/>
        <v>Mar</v>
      </c>
      <c r="U2313">
        <f t="shared" si="256"/>
        <v>2022</v>
      </c>
      <c r="V2313" t="str">
        <f t="shared" si="257"/>
        <v>5-10</v>
      </c>
      <c r="W2313" t="str">
        <f t="shared" si="258"/>
        <v>Slow</v>
      </c>
    </row>
    <row r="2314" spans="1:23" x14ac:dyDescent="0.3">
      <c r="A2314">
        <v>602313</v>
      </c>
      <c r="B2314">
        <v>43533</v>
      </c>
      <c r="C2314">
        <v>28</v>
      </c>
      <c r="D2314" t="s">
        <v>4</v>
      </c>
      <c r="E2314" t="s">
        <v>16</v>
      </c>
      <c r="F2314" t="s">
        <v>19</v>
      </c>
      <c r="G2314" t="s">
        <v>29</v>
      </c>
      <c r="H2314" s="1">
        <v>45633</v>
      </c>
      <c r="I2314" t="s">
        <v>33</v>
      </c>
      <c r="J2314">
        <v>66</v>
      </c>
      <c r="K2314">
        <v>10.7</v>
      </c>
      <c r="L2314">
        <v>1023.02</v>
      </c>
      <c r="M2314">
        <v>25</v>
      </c>
      <c r="N2314" t="s">
        <v>50</v>
      </c>
      <c r="O2314">
        <v>1</v>
      </c>
      <c r="P2314" t="str" cm="1">
        <f t="array" ref="P2314">_xlfn.IFS(C2314&lt;25,"18-24", C2314&lt;=35,"25-35", C2314&lt;=50,"36-50",TRUE,"50+")</f>
        <v>25-35</v>
      </c>
      <c r="Q2314" t="str">
        <f t="shared" si="252"/>
        <v>new</v>
      </c>
      <c r="R2314" t="str">
        <f t="shared" si="253"/>
        <v>high value</v>
      </c>
      <c r="S2314" t="str">
        <f t="shared" si="254"/>
        <v>Low</v>
      </c>
      <c r="T2314" t="str">
        <f t="shared" si="255"/>
        <v>Dec</v>
      </c>
      <c r="U2314">
        <f t="shared" si="256"/>
        <v>2024</v>
      </c>
      <c r="V2314" t="str">
        <f t="shared" si="257"/>
        <v>10-15</v>
      </c>
      <c r="W2314" t="str">
        <f t="shared" si="258"/>
        <v>Slow</v>
      </c>
    </row>
    <row r="2315" spans="1:23" x14ac:dyDescent="0.3">
      <c r="A2315">
        <v>602314</v>
      </c>
      <c r="B2315">
        <v>27058</v>
      </c>
      <c r="C2315">
        <v>37</v>
      </c>
      <c r="D2315" t="s">
        <v>4</v>
      </c>
      <c r="E2315" t="s">
        <v>16</v>
      </c>
      <c r="F2315" t="s">
        <v>30</v>
      </c>
      <c r="G2315" t="s">
        <v>21</v>
      </c>
      <c r="H2315" s="1">
        <v>45486</v>
      </c>
      <c r="I2315" t="s">
        <v>34</v>
      </c>
      <c r="J2315">
        <v>61</v>
      </c>
      <c r="K2315">
        <v>1.1000000000000001</v>
      </c>
      <c r="L2315">
        <v>878.52</v>
      </c>
      <c r="M2315">
        <v>82.16</v>
      </c>
      <c r="N2315" t="s">
        <v>49</v>
      </c>
      <c r="O2315">
        <v>3</v>
      </c>
      <c r="P2315" t="str" cm="1">
        <f t="array" ref="P2315">_xlfn.IFS(C2315&lt;25,"18-24", C2315&lt;=35,"25-35", C2315&lt;=50,"36-50",TRUE,"50+")</f>
        <v>36-50</v>
      </c>
      <c r="Q2315" t="str">
        <f t="shared" si="252"/>
        <v>new</v>
      </c>
      <c r="R2315" t="str">
        <f t="shared" si="253"/>
        <v>high value</v>
      </c>
      <c r="S2315" t="str">
        <f t="shared" si="254"/>
        <v>medium</v>
      </c>
      <c r="T2315" t="str">
        <f t="shared" si="255"/>
        <v>Jul</v>
      </c>
      <c r="U2315">
        <f t="shared" si="256"/>
        <v>2024</v>
      </c>
      <c r="V2315" t="str">
        <f t="shared" si="257"/>
        <v>0-5</v>
      </c>
      <c r="W2315" t="str">
        <f t="shared" si="258"/>
        <v>Slow</v>
      </c>
    </row>
    <row r="2316" spans="1:23" x14ac:dyDescent="0.3">
      <c r="A2316">
        <v>602315</v>
      </c>
      <c r="B2316">
        <v>23938</v>
      </c>
      <c r="C2316">
        <v>60</v>
      </c>
      <c r="D2316" t="s">
        <v>4</v>
      </c>
      <c r="E2316" t="s">
        <v>11</v>
      </c>
      <c r="F2316" t="s">
        <v>30</v>
      </c>
      <c r="G2316" t="s">
        <v>29</v>
      </c>
      <c r="H2316" s="1">
        <v>44624</v>
      </c>
      <c r="I2316" t="s">
        <v>33</v>
      </c>
      <c r="J2316">
        <v>85</v>
      </c>
      <c r="K2316">
        <v>12.1</v>
      </c>
      <c r="L2316">
        <v>1460.94</v>
      </c>
      <c r="M2316">
        <v>110.7</v>
      </c>
      <c r="N2316" t="s">
        <v>47</v>
      </c>
      <c r="O2316">
        <v>1</v>
      </c>
      <c r="P2316" t="str" cm="1">
        <f t="array" ref="P2316">_xlfn.IFS(C2316&lt;25,"18-24", C2316&lt;=35,"25-35", C2316&lt;=50,"36-50",TRUE,"50+")</f>
        <v>50+</v>
      </c>
      <c r="Q2316" t="str">
        <f t="shared" si="252"/>
        <v>new</v>
      </c>
      <c r="R2316" t="str">
        <f t="shared" si="253"/>
        <v>high value</v>
      </c>
      <c r="S2316" t="str">
        <f t="shared" si="254"/>
        <v>Low</v>
      </c>
      <c r="T2316" t="str">
        <f t="shared" si="255"/>
        <v>Mar</v>
      </c>
      <c r="U2316">
        <f t="shared" si="256"/>
        <v>2022</v>
      </c>
      <c r="V2316" t="str">
        <f t="shared" si="257"/>
        <v>10-15</v>
      </c>
      <c r="W2316" t="str">
        <f t="shared" si="258"/>
        <v>Slow</v>
      </c>
    </row>
    <row r="2317" spans="1:23" x14ac:dyDescent="0.3">
      <c r="A2317">
        <v>602316</v>
      </c>
      <c r="B2317">
        <v>28142</v>
      </c>
      <c r="C2317">
        <v>51</v>
      </c>
      <c r="D2317" t="s">
        <v>7</v>
      </c>
      <c r="E2317" t="s">
        <v>5</v>
      </c>
      <c r="F2317" t="s">
        <v>28</v>
      </c>
      <c r="G2317" t="s">
        <v>25</v>
      </c>
      <c r="H2317" s="1">
        <v>45305</v>
      </c>
      <c r="I2317" t="s">
        <v>34</v>
      </c>
      <c r="J2317">
        <v>65</v>
      </c>
      <c r="K2317">
        <v>8.6999999999999993</v>
      </c>
      <c r="L2317">
        <v>410.85</v>
      </c>
      <c r="M2317">
        <v>49.67</v>
      </c>
      <c r="N2317" t="s">
        <v>47</v>
      </c>
      <c r="O2317">
        <v>1</v>
      </c>
      <c r="P2317" t="str" cm="1">
        <f t="array" ref="P2317">_xlfn.IFS(C2317&lt;25,"18-24", C2317&lt;=35,"25-35", C2317&lt;=50,"36-50",TRUE,"50+")</f>
        <v>50+</v>
      </c>
      <c r="Q2317" t="str">
        <f t="shared" si="252"/>
        <v>new</v>
      </c>
      <c r="R2317" t="str">
        <f t="shared" si="253"/>
        <v>medium</v>
      </c>
      <c r="S2317" t="str">
        <f t="shared" si="254"/>
        <v>Low</v>
      </c>
      <c r="T2317" t="str">
        <f t="shared" si="255"/>
        <v>Jan</v>
      </c>
      <c r="U2317">
        <f t="shared" si="256"/>
        <v>2024</v>
      </c>
      <c r="V2317" t="str">
        <f t="shared" si="257"/>
        <v>5-10</v>
      </c>
      <c r="W2317" t="str">
        <f t="shared" si="258"/>
        <v>Slow</v>
      </c>
    </row>
    <row r="2318" spans="1:23" x14ac:dyDescent="0.3">
      <c r="A2318">
        <v>602317</v>
      </c>
      <c r="B2318">
        <v>91944</v>
      </c>
      <c r="C2318">
        <v>49</v>
      </c>
      <c r="D2318" t="s">
        <v>7</v>
      </c>
      <c r="E2318" t="s">
        <v>11</v>
      </c>
      <c r="F2318" t="s">
        <v>24</v>
      </c>
      <c r="G2318" t="s">
        <v>23</v>
      </c>
      <c r="H2318" s="1">
        <v>45107</v>
      </c>
      <c r="I2318" t="s">
        <v>33</v>
      </c>
      <c r="J2318">
        <v>63</v>
      </c>
      <c r="K2318">
        <v>14.8</v>
      </c>
      <c r="L2318">
        <v>393.18</v>
      </c>
      <c r="M2318">
        <v>60.71</v>
      </c>
      <c r="N2318" t="s">
        <v>49</v>
      </c>
      <c r="O2318">
        <v>1</v>
      </c>
      <c r="P2318" t="str" cm="1">
        <f t="array" ref="P2318">_xlfn.IFS(C2318&lt;25,"18-24", C2318&lt;=35,"25-35", C2318&lt;=50,"36-50",TRUE,"50+")</f>
        <v>36-50</v>
      </c>
      <c r="Q2318" t="str">
        <f t="shared" si="252"/>
        <v>new</v>
      </c>
      <c r="R2318" t="str">
        <f t="shared" si="253"/>
        <v>medium</v>
      </c>
      <c r="S2318" t="str">
        <f t="shared" si="254"/>
        <v>Low</v>
      </c>
      <c r="T2318" t="str">
        <f t="shared" si="255"/>
        <v>Jun</v>
      </c>
      <c r="U2318">
        <f t="shared" si="256"/>
        <v>2023</v>
      </c>
      <c r="V2318" t="str">
        <f t="shared" si="257"/>
        <v>10-15</v>
      </c>
      <c r="W2318" t="str">
        <f t="shared" si="258"/>
        <v>Slow</v>
      </c>
    </row>
    <row r="2319" spans="1:23" x14ac:dyDescent="0.3">
      <c r="A2319">
        <v>602318</v>
      </c>
      <c r="B2319">
        <v>27992</v>
      </c>
      <c r="C2319">
        <v>20</v>
      </c>
      <c r="D2319" t="s">
        <v>4</v>
      </c>
      <c r="E2319" t="s">
        <v>13</v>
      </c>
      <c r="F2319" t="s">
        <v>18</v>
      </c>
      <c r="G2319" t="s">
        <v>29</v>
      </c>
      <c r="H2319" s="1">
        <v>44900</v>
      </c>
      <c r="I2319" t="s">
        <v>33</v>
      </c>
      <c r="J2319">
        <v>52</v>
      </c>
      <c r="K2319">
        <v>4.0999999999999996</v>
      </c>
      <c r="L2319">
        <v>452</v>
      </c>
      <c r="M2319">
        <v>63.09</v>
      </c>
      <c r="N2319" t="s">
        <v>49</v>
      </c>
      <c r="O2319">
        <v>4</v>
      </c>
      <c r="P2319" t="str" cm="1">
        <f t="array" ref="P2319">_xlfn.IFS(C2319&lt;25,"18-24", C2319&lt;=35,"25-35", C2319&lt;=50,"36-50",TRUE,"50+")</f>
        <v>18-24</v>
      </c>
      <c r="Q2319" t="str">
        <f t="shared" si="252"/>
        <v>new</v>
      </c>
      <c r="R2319" t="str">
        <f t="shared" si="253"/>
        <v>medium</v>
      </c>
      <c r="S2319" t="str">
        <f t="shared" si="254"/>
        <v>medium</v>
      </c>
      <c r="T2319" t="str">
        <f t="shared" si="255"/>
        <v>Dec</v>
      </c>
      <c r="U2319">
        <f t="shared" si="256"/>
        <v>2022</v>
      </c>
      <c r="V2319" t="str">
        <f t="shared" si="257"/>
        <v>0-5</v>
      </c>
      <c r="W2319" t="str">
        <f t="shared" si="258"/>
        <v>Slow</v>
      </c>
    </row>
    <row r="2320" spans="1:23" x14ac:dyDescent="0.3">
      <c r="A2320">
        <v>602319</v>
      </c>
      <c r="B2320">
        <v>36607</v>
      </c>
      <c r="C2320">
        <v>25</v>
      </c>
      <c r="D2320" t="s">
        <v>4</v>
      </c>
      <c r="E2320" t="s">
        <v>5</v>
      </c>
      <c r="F2320" t="s">
        <v>18</v>
      </c>
      <c r="G2320" t="s">
        <v>21</v>
      </c>
      <c r="H2320" s="1">
        <v>44597</v>
      </c>
      <c r="I2320" t="s">
        <v>33</v>
      </c>
      <c r="J2320">
        <v>59</v>
      </c>
      <c r="K2320">
        <v>11.5</v>
      </c>
      <c r="L2320">
        <v>808.97</v>
      </c>
      <c r="M2320">
        <v>54.6</v>
      </c>
      <c r="N2320" t="s">
        <v>47</v>
      </c>
      <c r="O2320">
        <v>1</v>
      </c>
      <c r="P2320" t="str" cm="1">
        <f t="array" ref="P2320">_xlfn.IFS(C2320&lt;25,"18-24", C2320&lt;=35,"25-35", C2320&lt;=50,"36-50",TRUE,"50+")</f>
        <v>25-35</v>
      </c>
      <c r="Q2320" t="str">
        <f t="shared" si="252"/>
        <v>new</v>
      </c>
      <c r="R2320" t="str">
        <f t="shared" si="253"/>
        <v>high value</v>
      </c>
      <c r="S2320" t="str">
        <f t="shared" si="254"/>
        <v>Low</v>
      </c>
      <c r="T2320" t="str">
        <f t="shared" si="255"/>
        <v>Feb</v>
      </c>
      <c r="U2320">
        <f t="shared" si="256"/>
        <v>2022</v>
      </c>
      <c r="V2320" t="str">
        <f t="shared" si="257"/>
        <v>10-15</v>
      </c>
      <c r="W2320" t="str">
        <f t="shared" si="258"/>
        <v>Slow</v>
      </c>
    </row>
    <row r="2321" spans="1:23" x14ac:dyDescent="0.3">
      <c r="A2321">
        <v>602320</v>
      </c>
      <c r="B2321">
        <v>31045</v>
      </c>
      <c r="C2321">
        <v>48</v>
      </c>
      <c r="D2321" t="s">
        <v>4</v>
      </c>
      <c r="E2321" t="s">
        <v>16</v>
      </c>
      <c r="F2321" t="s">
        <v>28</v>
      </c>
      <c r="G2321" t="s">
        <v>21</v>
      </c>
      <c r="H2321" s="1">
        <v>44662</v>
      </c>
      <c r="I2321" t="s">
        <v>33</v>
      </c>
      <c r="J2321">
        <v>54</v>
      </c>
      <c r="K2321">
        <v>5.5</v>
      </c>
      <c r="L2321">
        <v>471.76</v>
      </c>
      <c r="M2321">
        <v>91.88</v>
      </c>
      <c r="N2321" t="s">
        <v>48</v>
      </c>
      <c r="O2321">
        <v>2</v>
      </c>
      <c r="P2321" t="str" cm="1">
        <f t="array" ref="P2321">_xlfn.IFS(C2321&lt;25,"18-24", C2321&lt;=35,"25-35", C2321&lt;=50,"36-50",TRUE,"50+")</f>
        <v>36-50</v>
      </c>
      <c r="Q2321" t="str">
        <f t="shared" si="252"/>
        <v>new</v>
      </c>
      <c r="R2321" t="str">
        <f t="shared" si="253"/>
        <v>medium</v>
      </c>
      <c r="S2321" t="str">
        <f t="shared" si="254"/>
        <v>Low</v>
      </c>
      <c r="T2321" t="str">
        <f t="shared" si="255"/>
        <v>Apr</v>
      </c>
      <c r="U2321">
        <f t="shared" si="256"/>
        <v>2022</v>
      </c>
      <c r="V2321" t="str">
        <f t="shared" si="257"/>
        <v>5-10</v>
      </c>
      <c r="W2321" t="str">
        <f t="shared" si="258"/>
        <v>Slow</v>
      </c>
    </row>
    <row r="2322" spans="1:23" x14ac:dyDescent="0.3">
      <c r="A2322">
        <v>602321</v>
      </c>
      <c r="B2322">
        <v>59662</v>
      </c>
      <c r="C2322">
        <v>44</v>
      </c>
      <c r="D2322" t="s">
        <v>4</v>
      </c>
      <c r="E2322" t="s">
        <v>8</v>
      </c>
      <c r="F2322" t="s">
        <v>24</v>
      </c>
      <c r="G2322" t="s">
        <v>21</v>
      </c>
      <c r="H2322" s="1">
        <v>45320</v>
      </c>
      <c r="I2322" t="s">
        <v>33</v>
      </c>
      <c r="J2322">
        <v>37</v>
      </c>
      <c r="K2322">
        <v>12.2</v>
      </c>
      <c r="L2322">
        <v>1296.3800000000001</v>
      </c>
      <c r="M2322">
        <v>55.62</v>
      </c>
      <c r="N2322" t="s">
        <v>50</v>
      </c>
      <c r="O2322">
        <v>5</v>
      </c>
      <c r="P2322" t="str" cm="1">
        <f t="array" ref="P2322">_xlfn.IFS(C2322&lt;25,"18-24", C2322&lt;=35,"25-35", C2322&lt;=50,"36-50",TRUE,"50+")</f>
        <v>36-50</v>
      </c>
      <c r="Q2322" t="str">
        <f t="shared" si="252"/>
        <v>new</v>
      </c>
      <c r="R2322" t="str">
        <f t="shared" si="253"/>
        <v>high value</v>
      </c>
      <c r="S2322" t="str">
        <f t="shared" si="254"/>
        <v>High</v>
      </c>
      <c r="T2322" t="str">
        <f t="shared" si="255"/>
        <v>Jan</v>
      </c>
      <c r="U2322">
        <f t="shared" si="256"/>
        <v>2024</v>
      </c>
      <c r="V2322" t="str">
        <f t="shared" si="257"/>
        <v>10-15</v>
      </c>
      <c r="W2322" t="str">
        <f t="shared" si="258"/>
        <v>Medium</v>
      </c>
    </row>
    <row r="2323" spans="1:23" x14ac:dyDescent="0.3">
      <c r="A2323">
        <v>602322</v>
      </c>
      <c r="B2323">
        <v>89690</v>
      </c>
      <c r="C2323">
        <v>52</v>
      </c>
      <c r="D2323" t="s">
        <v>7</v>
      </c>
      <c r="E2323" t="s">
        <v>13</v>
      </c>
      <c r="F2323" t="s">
        <v>32</v>
      </c>
      <c r="G2323" t="s">
        <v>25</v>
      </c>
      <c r="H2323" s="1">
        <v>44938</v>
      </c>
      <c r="I2323" t="s">
        <v>34</v>
      </c>
      <c r="J2323">
        <v>28</v>
      </c>
      <c r="K2323">
        <v>3.7</v>
      </c>
      <c r="L2323">
        <v>679.81</v>
      </c>
      <c r="M2323">
        <v>53.64</v>
      </c>
      <c r="N2323" t="s">
        <v>49</v>
      </c>
      <c r="O2323">
        <v>5</v>
      </c>
      <c r="P2323" t="str" cm="1">
        <f t="array" ref="P2323">_xlfn.IFS(C2323&lt;25,"18-24", C2323&lt;=35,"25-35", C2323&lt;=50,"36-50",TRUE,"50+")</f>
        <v>50+</v>
      </c>
      <c r="Q2323" t="str">
        <f t="shared" si="252"/>
        <v>new</v>
      </c>
      <c r="R2323" t="str">
        <f t="shared" si="253"/>
        <v>high value</v>
      </c>
      <c r="S2323" t="str">
        <f t="shared" si="254"/>
        <v>High</v>
      </c>
      <c r="T2323" t="str">
        <f t="shared" si="255"/>
        <v>Jan</v>
      </c>
      <c r="U2323">
        <f t="shared" si="256"/>
        <v>2023</v>
      </c>
      <c r="V2323" t="str">
        <f t="shared" si="257"/>
        <v>0-5</v>
      </c>
      <c r="W2323" t="str">
        <f t="shared" si="258"/>
        <v>Fast</v>
      </c>
    </row>
    <row r="2324" spans="1:23" x14ac:dyDescent="0.3">
      <c r="A2324">
        <v>602323</v>
      </c>
      <c r="B2324">
        <v>86487</v>
      </c>
      <c r="C2324">
        <v>27</v>
      </c>
      <c r="D2324" t="s">
        <v>4</v>
      </c>
      <c r="E2324" t="s">
        <v>5</v>
      </c>
      <c r="F2324" t="s">
        <v>18</v>
      </c>
      <c r="G2324" t="s">
        <v>21</v>
      </c>
      <c r="H2324" s="1">
        <v>45648</v>
      </c>
      <c r="I2324" t="s">
        <v>34</v>
      </c>
      <c r="J2324">
        <v>75</v>
      </c>
      <c r="K2324">
        <v>3.1</v>
      </c>
      <c r="L2324">
        <v>476.47</v>
      </c>
      <c r="M2324">
        <v>75.8</v>
      </c>
      <c r="N2324" t="s">
        <v>49</v>
      </c>
      <c r="O2324">
        <v>3</v>
      </c>
      <c r="P2324" t="str" cm="1">
        <f t="array" ref="P2324">_xlfn.IFS(C2324&lt;25,"18-24", C2324&lt;=35,"25-35", C2324&lt;=50,"36-50",TRUE,"50+")</f>
        <v>25-35</v>
      </c>
      <c r="Q2324" t="str">
        <f t="shared" si="252"/>
        <v>new</v>
      </c>
      <c r="R2324" t="str">
        <f t="shared" si="253"/>
        <v>medium</v>
      </c>
      <c r="S2324" t="str">
        <f t="shared" si="254"/>
        <v>medium</v>
      </c>
      <c r="T2324" t="str">
        <f t="shared" si="255"/>
        <v>Dec</v>
      </c>
      <c r="U2324">
        <f t="shared" si="256"/>
        <v>2024</v>
      </c>
      <c r="V2324" t="str">
        <f t="shared" si="257"/>
        <v>0-5</v>
      </c>
      <c r="W2324" t="str">
        <f t="shared" si="258"/>
        <v>Slow</v>
      </c>
    </row>
    <row r="2325" spans="1:23" x14ac:dyDescent="0.3">
      <c r="A2325">
        <v>602324</v>
      </c>
      <c r="B2325">
        <v>27292</v>
      </c>
      <c r="C2325">
        <v>36</v>
      </c>
      <c r="D2325" t="s">
        <v>4</v>
      </c>
      <c r="E2325" t="s">
        <v>15</v>
      </c>
      <c r="F2325" t="s">
        <v>19</v>
      </c>
      <c r="G2325" t="s">
        <v>23</v>
      </c>
      <c r="H2325" s="1">
        <v>44850</v>
      </c>
      <c r="I2325" t="s">
        <v>33</v>
      </c>
      <c r="J2325">
        <v>40</v>
      </c>
      <c r="K2325">
        <v>9.6</v>
      </c>
      <c r="L2325">
        <v>1134.3699999999999</v>
      </c>
      <c r="M2325">
        <v>76.239999999999995</v>
      </c>
      <c r="N2325" t="s">
        <v>48</v>
      </c>
      <c r="O2325">
        <v>4</v>
      </c>
      <c r="P2325" t="str" cm="1">
        <f t="array" ref="P2325">_xlfn.IFS(C2325&lt;25,"18-24", C2325&lt;=35,"25-35", C2325&lt;=50,"36-50",TRUE,"50+")</f>
        <v>36-50</v>
      </c>
      <c r="Q2325" t="str">
        <f t="shared" si="252"/>
        <v>new</v>
      </c>
      <c r="R2325" t="str">
        <f t="shared" si="253"/>
        <v>high value</v>
      </c>
      <c r="S2325" t="str">
        <f t="shared" si="254"/>
        <v>medium</v>
      </c>
      <c r="T2325" t="str">
        <f t="shared" si="255"/>
        <v>Oct</v>
      </c>
      <c r="U2325">
        <f t="shared" si="256"/>
        <v>2022</v>
      </c>
      <c r="V2325" t="str">
        <f t="shared" si="257"/>
        <v>5-10</v>
      </c>
      <c r="W2325" t="str">
        <f t="shared" si="258"/>
        <v>Medium</v>
      </c>
    </row>
    <row r="2326" spans="1:23" x14ac:dyDescent="0.3">
      <c r="A2326">
        <v>602325</v>
      </c>
      <c r="B2326">
        <v>32527</v>
      </c>
      <c r="C2326">
        <v>25</v>
      </c>
      <c r="D2326" t="s">
        <v>4</v>
      </c>
      <c r="E2326" t="s">
        <v>16</v>
      </c>
      <c r="F2326" t="s">
        <v>19</v>
      </c>
      <c r="G2326" t="s">
        <v>27</v>
      </c>
      <c r="H2326" s="1">
        <v>45114</v>
      </c>
      <c r="I2326" t="s">
        <v>34</v>
      </c>
      <c r="J2326">
        <v>22</v>
      </c>
      <c r="K2326">
        <v>11.5</v>
      </c>
      <c r="L2326">
        <v>1291.0999999999999</v>
      </c>
      <c r="M2326">
        <v>88.35</v>
      </c>
      <c r="N2326" t="s">
        <v>48</v>
      </c>
      <c r="O2326">
        <v>1</v>
      </c>
      <c r="P2326" t="str" cm="1">
        <f t="array" ref="P2326">_xlfn.IFS(C2326&lt;25,"18-24", C2326&lt;=35,"25-35", C2326&lt;=50,"36-50",TRUE,"50+")</f>
        <v>25-35</v>
      </c>
      <c r="Q2326" t="str">
        <f t="shared" si="252"/>
        <v>new</v>
      </c>
      <c r="R2326" t="str">
        <f t="shared" si="253"/>
        <v>high value</v>
      </c>
      <c r="S2326" t="str">
        <f t="shared" si="254"/>
        <v>Low</v>
      </c>
      <c r="T2326" t="str">
        <f t="shared" si="255"/>
        <v>Jul</v>
      </c>
      <c r="U2326">
        <f t="shared" si="256"/>
        <v>2023</v>
      </c>
      <c r="V2326" t="str">
        <f t="shared" si="257"/>
        <v>10-15</v>
      </c>
      <c r="W2326" t="str">
        <f t="shared" si="258"/>
        <v>Fast</v>
      </c>
    </row>
    <row r="2327" spans="1:23" x14ac:dyDescent="0.3">
      <c r="A2327">
        <v>602326</v>
      </c>
      <c r="B2327">
        <v>23372</v>
      </c>
      <c r="C2327">
        <v>21</v>
      </c>
      <c r="D2327" t="s">
        <v>4</v>
      </c>
      <c r="E2327" t="s">
        <v>5</v>
      </c>
      <c r="F2327" t="s">
        <v>19</v>
      </c>
      <c r="G2327" t="s">
        <v>29</v>
      </c>
      <c r="H2327" s="1">
        <v>45278</v>
      </c>
      <c r="I2327" t="s">
        <v>33</v>
      </c>
      <c r="J2327">
        <v>35</v>
      </c>
      <c r="K2327">
        <v>12.9</v>
      </c>
      <c r="L2327">
        <v>1096.33</v>
      </c>
      <c r="M2327">
        <v>87.61</v>
      </c>
      <c r="N2327" t="s">
        <v>49</v>
      </c>
      <c r="O2327">
        <v>5</v>
      </c>
      <c r="P2327" t="str" cm="1">
        <f t="array" ref="P2327">_xlfn.IFS(C2327&lt;25,"18-24", C2327&lt;=35,"25-35", C2327&lt;=50,"36-50",TRUE,"50+")</f>
        <v>18-24</v>
      </c>
      <c r="Q2327" t="str">
        <f t="shared" si="252"/>
        <v>new</v>
      </c>
      <c r="R2327" t="str">
        <f t="shared" si="253"/>
        <v>high value</v>
      </c>
      <c r="S2327" t="str">
        <f t="shared" si="254"/>
        <v>High</v>
      </c>
      <c r="T2327" t="str">
        <f t="shared" si="255"/>
        <v>Dec</v>
      </c>
      <c r="U2327">
        <f t="shared" si="256"/>
        <v>2023</v>
      </c>
      <c r="V2327" t="str">
        <f t="shared" si="257"/>
        <v>10-15</v>
      </c>
      <c r="W2327" t="str">
        <f t="shared" si="258"/>
        <v>Medium</v>
      </c>
    </row>
    <row r="2328" spans="1:23" x14ac:dyDescent="0.3">
      <c r="A2328">
        <v>602327</v>
      </c>
      <c r="B2328">
        <v>57943</v>
      </c>
      <c r="C2328">
        <v>60</v>
      </c>
      <c r="D2328" t="s">
        <v>4</v>
      </c>
      <c r="E2328" t="s">
        <v>8</v>
      </c>
      <c r="F2328" t="s">
        <v>30</v>
      </c>
      <c r="G2328" t="s">
        <v>27</v>
      </c>
      <c r="H2328" s="1">
        <v>45146</v>
      </c>
      <c r="I2328" t="s">
        <v>33</v>
      </c>
      <c r="J2328">
        <v>50</v>
      </c>
      <c r="K2328">
        <v>11.2</v>
      </c>
      <c r="L2328">
        <v>989.03</v>
      </c>
      <c r="M2328">
        <v>55.61</v>
      </c>
      <c r="N2328" t="s">
        <v>49</v>
      </c>
      <c r="O2328">
        <v>5</v>
      </c>
      <c r="P2328" t="str" cm="1">
        <f t="array" ref="P2328">_xlfn.IFS(C2328&lt;25,"18-24", C2328&lt;=35,"25-35", C2328&lt;=50,"36-50",TRUE,"50+")</f>
        <v>50+</v>
      </c>
      <c r="Q2328" t="str">
        <f t="shared" si="252"/>
        <v>repeat</v>
      </c>
      <c r="R2328" t="str">
        <f t="shared" si="253"/>
        <v>high value</v>
      </c>
      <c r="S2328" t="str">
        <f t="shared" si="254"/>
        <v>High</v>
      </c>
      <c r="T2328" t="str">
        <f t="shared" si="255"/>
        <v>Aug</v>
      </c>
      <c r="U2328">
        <f t="shared" si="256"/>
        <v>2023</v>
      </c>
      <c r="V2328" t="str">
        <f t="shared" si="257"/>
        <v>10-15</v>
      </c>
      <c r="W2328" t="str">
        <f t="shared" si="258"/>
        <v>Slow</v>
      </c>
    </row>
    <row r="2329" spans="1:23" x14ac:dyDescent="0.3">
      <c r="A2329">
        <v>602328</v>
      </c>
      <c r="B2329">
        <v>41863</v>
      </c>
      <c r="C2329">
        <v>32</v>
      </c>
      <c r="D2329" t="s">
        <v>4</v>
      </c>
      <c r="E2329" t="s">
        <v>11</v>
      </c>
      <c r="F2329" t="s">
        <v>30</v>
      </c>
      <c r="G2329" t="s">
        <v>29</v>
      </c>
      <c r="H2329" s="1">
        <v>44738</v>
      </c>
      <c r="I2329" t="s">
        <v>33</v>
      </c>
      <c r="J2329">
        <v>59</v>
      </c>
      <c r="K2329">
        <v>5</v>
      </c>
      <c r="L2329">
        <v>1413.91</v>
      </c>
      <c r="M2329">
        <v>89.21</v>
      </c>
      <c r="N2329" t="s">
        <v>47</v>
      </c>
      <c r="O2329">
        <v>5</v>
      </c>
      <c r="P2329" t="str" cm="1">
        <f t="array" ref="P2329">_xlfn.IFS(C2329&lt;25,"18-24", C2329&lt;=35,"25-35", C2329&lt;=50,"36-50",TRUE,"50+")</f>
        <v>25-35</v>
      </c>
      <c r="Q2329" t="str">
        <f t="shared" si="252"/>
        <v>repeat</v>
      </c>
      <c r="R2329" t="str">
        <f t="shared" si="253"/>
        <v>high value</v>
      </c>
      <c r="S2329" t="str">
        <f t="shared" si="254"/>
        <v>High</v>
      </c>
      <c r="T2329" t="str">
        <f t="shared" si="255"/>
        <v>Jun</v>
      </c>
      <c r="U2329">
        <f t="shared" si="256"/>
        <v>2022</v>
      </c>
      <c r="V2329" t="str">
        <f t="shared" si="257"/>
        <v>0-5</v>
      </c>
      <c r="W2329" t="str">
        <f t="shared" si="258"/>
        <v>Slow</v>
      </c>
    </row>
    <row r="2330" spans="1:23" x14ac:dyDescent="0.3">
      <c r="A2330">
        <v>602329</v>
      </c>
      <c r="B2330">
        <v>13095</v>
      </c>
      <c r="C2330">
        <v>37</v>
      </c>
      <c r="D2330" t="s">
        <v>7</v>
      </c>
      <c r="E2330" t="s">
        <v>16</v>
      </c>
      <c r="F2330" t="s">
        <v>26</v>
      </c>
      <c r="G2330" t="s">
        <v>31</v>
      </c>
      <c r="H2330" s="1">
        <v>44990</v>
      </c>
      <c r="I2330" t="s">
        <v>33</v>
      </c>
      <c r="J2330">
        <v>88</v>
      </c>
      <c r="K2330">
        <v>1.1000000000000001</v>
      </c>
      <c r="L2330">
        <v>1025.6199999999999</v>
      </c>
      <c r="M2330">
        <v>56.04</v>
      </c>
      <c r="N2330" t="s">
        <v>50</v>
      </c>
      <c r="O2330">
        <v>3</v>
      </c>
      <c r="P2330" t="str" cm="1">
        <f t="array" ref="P2330">_xlfn.IFS(C2330&lt;25,"18-24", C2330&lt;=35,"25-35", C2330&lt;=50,"36-50",TRUE,"50+")</f>
        <v>36-50</v>
      </c>
      <c r="Q2330" t="str">
        <f t="shared" si="252"/>
        <v>new</v>
      </c>
      <c r="R2330" t="str">
        <f t="shared" si="253"/>
        <v>high value</v>
      </c>
      <c r="S2330" t="str">
        <f t="shared" si="254"/>
        <v>medium</v>
      </c>
      <c r="T2330" t="str">
        <f t="shared" si="255"/>
        <v>Mar</v>
      </c>
      <c r="U2330">
        <f t="shared" si="256"/>
        <v>2023</v>
      </c>
      <c r="V2330" t="str">
        <f t="shared" si="257"/>
        <v>0-5</v>
      </c>
      <c r="W2330" t="str">
        <f t="shared" si="258"/>
        <v>Slow</v>
      </c>
    </row>
    <row r="2331" spans="1:23" x14ac:dyDescent="0.3">
      <c r="A2331">
        <v>602330</v>
      </c>
      <c r="B2331">
        <v>56700</v>
      </c>
      <c r="C2331">
        <v>63</v>
      </c>
      <c r="D2331" t="s">
        <v>7</v>
      </c>
      <c r="E2331" t="s">
        <v>16</v>
      </c>
      <c r="F2331" t="s">
        <v>28</v>
      </c>
      <c r="G2331" t="s">
        <v>29</v>
      </c>
      <c r="H2331" s="1">
        <v>45575</v>
      </c>
      <c r="I2331" t="s">
        <v>33</v>
      </c>
      <c r="J2331">
        <v>52</v>
      </c>
      <c r="K2331">
        <v>9.6999999999999993</v>
      </c>
      <c r="L2331">
        <v>1496.04</v>
      </c>
      <c r="M2331">
        <v>77.819999999999993</v>
      </c>
      <c r="N2331" t="s">
        <v>48</v>
      </c>
      <c r="O2331">
        <v>2</v>
      </c>
      <c r="P2331" t="str" cm="1">
        <f t="array" ref="P2331">_xlfn.IFS(C2331&lt;25,"18-24", C2331&lt;=35,"25-35", C2331&lt;=50,"36-50",TRUE,"50+")</f>
        <v>50+</v>
      </c>
      <c r="Q2331" t="str">
        <f t="shared" si="252"/>
        <v>new</v>
      </c>
      <c r="R2331" t="str">
        <f t="shared" si="253"/>
        <v>high value</v>
      </c>
      <c r="S2331" t="str">
        <f t="shared" si="254"/>
        <v>Low</v>
      </c>
      <c r="T2331" t="str">
        <f t="shared" si="255"/>
        <v>Oct</v>
      </c>
      <c r="U2331">
        <f t="shared" si="256"/>
        <v>2024</v>
      </c>
      <c r="V2331" t="str">
        <f t="shared" si="257"/>
        <v>5-10</v>
      </c>
      <c r="W2331" t="str">
        <f t="shared" si="258"/>
        <v>Slow</v>
      </c>
    </row>
    <row r="2332" spans="1:23" x14ac:dyDescent="0.3">
      <c r="A2332">
        <v>602331</v>
      </c>
      <c r="B2332">
        <v>76035</v>
      </c>
      <c r="C2332">
        <v>18</v>
      </c>
      <c r="D2332" t="s">
        <v>4</v>
      </c>
      <c r="E2332" t="s">
        <v>5</v>
      </c>
      <c r="F2332" t="s">
        <v>28</v>
      </c>
      <c r="G2332" t="s">
        <v>31</v>
      </c>
      <c r="H2332" s="1">
        <v>45475</v>
      </c>
      <c r="I2332" t="s">
        <v>34</v>
      </c>
      <c r="J2332">
        <v>87</v>
      </c>
      <c r="K2332">
        <v>2.2999999999999998</v>
      </c>
      <c r="L2332">
        <v>1189.1600000000001</v>
      </c>
      <c r="M2332">
        <v>48.1</v>
      </c>
      <c r="N2332" t="s">
        <v>48</v>
      </c>
      <c r="O2332">
        <v>2</v>
      </c>
      <c r="P2332" t="str" cm="1">
        <f t="array" ref="P2332">_xlfn.IFS(C2332&lt;25,"18-24", C2332&lt;=35,"25-35", C2332&lt;=50,"36-50",TRUE,"50+")</f>
        <v>18-24</v>
      </c>
      <c r="Q2332" t="str">
        <f t="shared" si="252"/>
        <v>new</v>
      </c>
      <c r="R2332" t="str">
        <f t="shared" si="253"/>
        <v>high value</v>
      </c>
      <c r="S2332" t="str">
        <f t="shared" si="254"/>
        <v>Low</v>
      </c>
      <c r="T2332" t="str">
        <f t="shared" si="255"/>
        <v>Jul</v>
      </c>
      <c r="U2332">
        <f t="shared" si="256"/>
        <v>2024</v>
      </c>
      <c r="V2332" t="str">
        <f t="shared" si="257"/>
        <v>0-5</v>
      </c>
      <c r="W2332" t="str">
        <f t="shared" si="258"/>
        <v>Slow</v>
      </c>
    </row>
    <row r="2333" spans="1:23" x14ac:dyDescent="0.3">
      <c r="A2333">
        <v>602332</v>
      </c>
      <c r="B2333">
        <v>97175</v>
      </c>
      <c r="C2333">
        <v>33</v>
      </c>
      <c r="D2333" t="s">
        <v>4</v>
      </c>
      <c r="E2333" t="s">
        <v>16</v>
      </c>
      <c r="F2333" t="s">
        <v>30</v>
      </c>
      <c r="G2333" t="s">
        <v>31</v>
      </c>
      <c r="H2333" s="1">
        <v>45446</v>
      </c>
      <c r="I2333" t="s">
        <v>33</v>
      </c>
      <c r="J2333">
        <v>76</v>
      </c>
      <c r="K2333">
        <v>4.5999999999999996</v>
      </c>
      <c r="L2333">
        <v>405.36</v>
      </c>
      <c r="M2333">
        <v>109.86</v>
      </c>
      <c r="N2333" t="s">
        <v>48</v>
      </c>
      <c r="O2333">
        <v>5</v>
      </c>
      <c r="P2333" t="str" cm="1">
        <f t="array" ref="P2333">_xlfn.IFS(C2333&lt;25,"18-24", C2333&lt;=35,"25-35", C2333&lt;=50,"36-50",TRUE,"50+")</f>
        <v>25-35</v>
      </c>
      <c r="Q2333" t="str">
        <f t="shared" si="252"/>
        <v>new</v>
      </c>
      <c r="R2333" t="str">
        <f t="shared" si="253"/>
        <v>medium</v>
      </c>
      <c r="S2333" t="str">
        <f t="shared" si="254"/>
        <v>High</v>
      </c>
      <c r="T2333" t="str">
        <f t="shared" si="255"/>
        <v>Jun</v>
      </c>
      <c r="U2333">
        <f t="shared" si="256"/>
        <v>2024</v>
      </c>
      <c r="V2333" t="str">
        <f t="shared" si="257"/>
        <v>0-5</v>
      </c>
      <c r="W2333" t="str">
        <f t="shared" si="258"/>
        <v>Slow</v>
      </c>
    </row>
    <row r="2334" spans="1:23" x14ac:dyDescent="0.3">
      <c r="A2334">
        <v>602333</v>
      </c>
      <c r="B2334">
        <v>81427</v>
      </c>
      <c r="C2334">
        <v>25</v>
      </c>
      <c r="D2334" t="s">
        <v>4</v>
      </c>
      <c r="E2334" t="s">
        <v>15</v>
      </c>
      <c r="F2334" t="s">
        <v>32</v>
      </c>
      <c r="G2334" t="s">
        <v>27</v>
      </c>
      <c r="H2334" s="1">
        <v>45272</v>
      </c>
      <c r="I2334" t="s">
        <v>34</v>
      </c>
      <c r="J2334">
        <v>59</v>
      </c>
      <c r="K2334">
        <v>9.6999999999999993</v>
      </c>
      <c r="L2334">
        <v>1132.5999999999999</v>
      </c>
      <c r="M2334">
        <v>52.84</v>
      </c>
      <c r="N2334" t="s">
        <v>48</v>
      </c>
      <c r="O2334">
        <v>1</v>
      </c>
      <c r="P2334" t="str" cm="1">
        <f t="array" ref="P2334">_xlfn.IFS(C2334&lt;25,"18-24", C2334&lt;=35,"25-35", C2334&lt;=50,"36-50",TRUE,"50+")</f>
        <v>25-35</v>
      </c>
      <c r="Q2334" t="str">
        <f t="shared" si="252"/>
        <v>new</v>
      </c>
      <c r="R2334" t="str">
        <f t="shared" si="253"/>
        <v>high value</v>
      </c>
      <c r="S2334" t="str">
        <f t="shared" si="254"/>
        <v>Low</v>
      </c>
      <c r="T2334" t="str">
        <f t="shared" si="255"/>
        <v>Dec</v>
      </c>
      <c r="U2334">
        <f t="shared" si="256"/>
        <v>2023</v>
      </c>
      <c r="V2334" t="str">
        <f t="shared" si="257"/>
        <v>5-10</v>
      </c>
      <c r="W2334" t="str">
        <f t="shared" si="258"/>
        <v>Slow</v>
      </c>
    </row>
    <row r="2335" spans="1:23" x14ac:dyDescent="0.3">
      <c r="A2335">
        <v>602334</v>
      </c>
      <c r="B2335">
        <v>98538</v>
      </c>
      <c r="C2335">
        <v>25</v>
      </c>
      <c r="D2335" t="s">
        <v>7</v>
      </c>
      <c r="E2335" t="s">
        <v>15</v>
      </c>
      <c r="F2335" t="s">
        <v>30</v>
      </c>
      <c r="G2335" t="s">
        <v>25</v>
      </c>
      <c r="H2335" s="1">
        <v>45094</v>
      </c>
      <c r="I2335" t="s">
        <v>34</v>
      </c>
      <c r="J2335">
        <v>69</v>
      </c>
      <c r="K2335">
        <v>3.6</v>
      </c>
      <c r="L2335">
        <v>454.47</v>
      </c>
      <c r="M2335">
        <v>47.24</v>
      </c>
      <c r="N2335" t="s">
        <v>49</v>
      </c>
      <c r="O2335">
        <v>3</v>
      </c>
      <c r="P2335" t="str" cm="1">
        <f t="array" ref="P2335">_xlfn.IFS(C2335&lt;25,"18-24", C2335&lt;=35,"25-35", C2335&lt;=50,"36-50",TRUE,"50+")</f>
        <v>25-35</v>
      </c>
      <c r="Q2335" t="str">
        <f t="shared" si="252"/>
        <v>new</v>
      </c>
      <c r="R2335" t="str">
        <f t="shared" si="253"/>
        <v>medium</v>
      </c>
      <c r="S2335" t="str">
        <f t="shared" si="254"/>
        <v>medium</v>
      </c>
      <c r="T2335" t="str">
        <f t="shared" si="255"/>
        <v>Jun</v>
      </c>
      <c r="U2335">
        <f t="shared" si="256"/>
        <v>2023</v>
      </c>
      <c r="V2335" t="str">
        <f t="shared" si="257"/>
        <v>0-5</v>
      </c>
      <c r="W2335" t="str">
        <f t="shared" si="258"/>
        <v>Slow</v>
      </c>
    </row>
    <row r="2336" spans="1:23" x14ac:dyDescent="0.3">
      <c r="A2336">
        <v>602335</v>
      </c>
      <c r="B2336">
        <v>20009</v>
      </c>
      <c r="C2336">
        <v>23</v>
      </c>
      <c r="D2336" t="s">
        <v>7</v>
      </c>
      <c r="E2336" t="s">
        <v>16</v>
      </c>
      <c r="F2336" t="s">
        <v>22</v>
      </c>
      <c r="G2336" t="s">
        <v>27</v>
      </c>
      <c r="H2336" s="1">
        <v>44680</v>
      </c>
      <c r="I2336" t="s">
        <v>33</v>
      </c>
      <c r="J2336">
        <v>35</v>
      </c>
      <c r="K2336">
        <v>5</v>
      </c>
      <c r="L2336">
        <v>985.61</v>
      </c>
      <c r="M2336">
        <v>45.6</v>
      </c>
      <c r="N2336" t="s">
        <v>50</v>
      </c>
      <c r="O2336">
        <v>5</v>
      </c>
      <c r="P2336" t="str" cm="1">
        <f t="array" ref="P2336">_xlfn.IFS(C2336&lt;25,"18-24", C2336&lt;=35,"25-35", C2336&lt;=50,"36-50",TRUE,"50+")</f>
        <v>18-24</v>
      </c>
      <c r="Q2336" t="str">
        <f t="shared" si="252"/>
        <v>new</v>
      </c>
      <c r="R2336" t="str">
        <f t="shared" si="253"/>
        <v>high value</v>
      </c>
      <c r="S2336" t="str">
        <f t="shared" si="254"/>
        <v>High</v>
      </c>
      <c r="T2336" t="str">
        <f t="shared" si="255"/>
        <v>Apr</v>
      </c>
      <c r="U2336">
        <f t="shared" si="256"/>
        <v>2022</v>
      </c>
      <c r="V2336" t="str">
        <f t="shared" si="257"/>
        <v>0-5</v>
      </c>
      <c r="W2336" t="str">
        <f t="shared" si="258"/>
        <v>Medium</v>
      </c>
    </row>
    <row r="2337" spans="1:23" x14ac:dyDescent="0.3">
      <c r="A2337">
        <v>602336</v>
      </c>
      <c r="B2337">
        <v>73136</v>
      </c>
      <c r="C2337">
        <v>28</v>
      </c>
      <c r="D2337" t="s">
        <v>7</v>
      </c>
      <c r="E2337" t="s">
        <v>15</v>
      </c>
      <c r="F2337" t="s">
        <v>26</v>
      </c>
      <c r="G2337" t="s">
        <v>29</v>
      </c>
      <c r="H2337" s="1">
        <v>45407</v>
      </c>
      <c r="I2337" t="s">
        <v>33</v>
      </c>
      <c r="J2337">
        <v>67</v>
      </c>
      <c r="K2337">
        <v>13.7</v>
      </c>
      <c r="L2337">
        <v>202.64</v>
      </c>
      <c r="M2337">
        <v>71.739999999999995</v>
      </c>
      <c r="N2337" t="s">
        <v>49</v>
      </c>
      <c r="O2337">
        <v>2</v>
      </c>
      <c r="P2337" t="str" cm="1">
        <f t="array" ref="P2337">_xlfn.IFS(C2337&lt;25,"18-24", C2337&lt;=35,"25-35", C2337&lt;=50,"36-50",TRUE,"50+")</f>
        <v>25-35</v>
      </c>
      <c r="Q2337" t="str">
        <f t="shared" si="252"/>
        <v>new</v>
      </c>
      <c r="R2337" t="str">
        <f t="shared" si="253"/>
        <v>low</v>
      </c>
      <c r="S2337" t="str">
        <f t="shared" si="254"/>
        <v>Low</v>
      </c>
      <c r="T2337" t="str">
        <f t="shared" si="255"/>
        <v>Apr</v>
      </c>
      <c r="U2337">
        <f t="shared" si="256"/>
        <v>2024</v>
      </c>
      <c r="V2337" t="str">
        <f t="shared" si="257"/>
        <v>10-15</v>
      </c>
      <c r="W2337" t="str">
        <f t="shared" si="258"/>
        <v>Slow</v>
      </c>
    </row>
    <row r="2338" spans="1:23" x14ac:dyDescent="0.3">
      <c r="A2338">
        <v>602337</v>
      </c>
      <c r="B2338">
        <v>86828</v>
      </c>
      <c r="C2338">
        <v>31</v>
      </c>
      <c r="D2338" t="s">
        <v>7</v>
      </c>
      <c r="E2338" t="s">
        <v>11</v>
      </c>
      <c r="F2338" t="s">
        <v>30</v>
      </c>
      <c r="G2338" t="s">
        <v>21</v>
      </c>
      <c r="H2338" s="1">
        <v>44786</v>
      </c>
      <c r="I2338" t="s">
        <v>33</v>
      </c>
      <c r="J2338">
        <v>42</v>
      </c>
      <c r="K2338">
        <v>2.7</v>
      </c>
      <c r="L2338">
        <v>1357.49</v>
      </c>
      <c r="M2338">
        <v>59.8</v>
      </c>
      <c r="N2338" t="s">
        <v>48</v>
      </c>
      <c r="O2338">
        <v>4</v>
      </c>
      <c r="P2338" t="str" cm="1">
        <f t="array" ref="P2338">_xlfn.IFS(C2338&lt;25,"18-24", C2338&lt;=35,"25-35", C2338&lt;=50,"36-50",TRUE,"50+")</f>
        <v>25-35</v>
      </c>
      <c r="Q2338" t="str">
        <f t="shared" si="252"/>
        <v>new</v>
      </c>
      <c r="R2338" t="str">
        <f t="shared" si="253"/>
        <v>high value</v>
      </c>
      <c r="S2338" t="str">
        <f t="shared" si="254"/>
        <v>medium</v>
      </c>
      <c r="T2338" t="str">
        <f t="shared" si="255"/>
        <v>Aug</v>
      </c>
      <c r="U2338">
        <f t="shared" si="256"/>
        <v>2022</v>
      </c>
      <c r="V2338" t="str">
        <f t="shared" si="257"/>
        <v>0-5</v>
      </c>
      <c r="W2338" t="str">
        <f t="shared" si="258"/>
        <v>Medium</v>
      </c>
    </row>
    <row r="2339" spans="1:23" x14ac:dyDescent="0.3">
      <c r="A2339">
        <v>602338</v>
      </c>
      <c r="B2339">
        <v>63619</v>
      </c>
      <c r="C2339">
        <v>18</v>
      </c>
      <c r="D2339" t="s">
        <v>7</v>
      </c>
      <c r="E2339" t="s">
        <v>8</v>
      </c>
      <c r="F2339" t="s">
        <v>30</v>
      </c>
      <c r="G2339" t="s">
        <v>25</v>
      </c>
      <c r="H2339" s="1">
        <v>45051</v>
      </c>
      <c r="I2339" t="s">
        <v>34</v>
      </c>
      <c r="J2339">
        <v>62</v>
      </c>
      <c r="K2339">
        <v>6.8</v>
      </c>
      <c r="L2339">
        <v>425.07</v>
      </c>
      <c r="M2339">
        <v>71.459999999999994</v>
      </c>
      <c r="N2339" t="s">
        <v>47</v>
      </c>
      <c r="O2339">
        <v>3</v>
      </c>
      <c r="P2339" t="str" cm="1">
        <f t="array" ref="P2339">_xlfn.IFS(C2339&lt;25,"18-24", C2339&lt;=35,"25-35", C2339&lt;=50,"36-50",TRUE,"50+")</f>
        <v>18-24</v>
      </c>
      <c r="Q2339" t="str">
        <f t="shared" si="252"/>
        <v>new</v>
      </c>
      <c r="R2339" t="str">
        <f t="shared" si="253"/>
        <v>medium</v>
      </c>
      <c r="S2339" t="str">
        <f t="shared" si="254"/>
        <v>medium</v>
      </c>
      <c r="T2339" t="str">
        <f t="shared" si="255"/>
        <v>May</v>
      </c>
      <c r="U2339">
        <f t="shared" si="256"/>
        <v>2023</v>
      </c>
      <c r="V2339" t="str">
        <f t="shared" si="257"/>
        <v>5-10</v>
      </c>
      <c r="W2339" t="str">
        <f t="shared" si="258"/>
        <v>Slow</v>
      </c>
    </row>
    <row r="2340" spans="1:23" x14ac:dyDescent="0.3">
      <c r="A2340">
        <v>602339</v>
      </c>
      <c r="B2340">
        <v>13513</v>
      </c>
      <c r="C2340">
        <v>35</v>
      </c>
      <c r="D2340" t="s">
        <v>7</v>
      </c>
      <c r="E2340" t="s">
        <v>8</v>
      </c>
      <c r="F2340" t="s">
        <v>22</v>
      </c>
      <c r="G2340" t="s">
        <v>23</v>
      </c>
      <c r="H2340" s="1">
        <v>45496</v>
      </c>
      <c r="I2340" t="s">
        <v>34</v>
      </c>
      <c r="J2340">
        <v>58</v>
      </c>
      <c r="K2340">
        <v>1.9</v>
      </c>
      <c r="L2340">
        <v>1127.98</v>
      </c>
      <c r="M2340">
        <v>42.1</v>
      </c>
      <c r="N2340" t="s">
        <v>47</v>
      </c>
      <c r="O2340">
        <v>2</v>
      </c>
      <c r="P2340" t="str" cm="1">
        <f t="array" ref="P2340">_xlfn.IFS(C2340&lt;25,"18-24", C2340&lt;=35,"25-35", C2340&lt;=50,"36-50",TRUE,"50+")</f>
        <v>25-35</v>
      </c>
      <c r="Q2340" t="str">
        <f t="shared" si="252"/>
        <v>new</v>
      </c>
      <c r="R2340" t="str">
        <f t="shared" si="253"/>
        <v>high value</v>
      </c>
      <c r="S2340" t="str">
        <f t="shared" si="254"/>
        <v>Low</v>
      </c>
      <c r="T2340" t="str">
        <f t="shared" si="255"/>
        <v>Jul</v>
      </c>
      <c r="U2340">
        <f t="shared" si="256"/>
        <v>2024</v>
      </c>
      <c r="V2340" t="str">
        <f t="shared" si="257"/>
        <v>0-5</v>
      </c>
      <c r="W2340" t="str">
        <f t="shared" si="258"/>
        <v>Slow</v>
      </c>
    </row>
    <row r="2341" spans="1:23" x14ac:dyDescent="0.3">
      <c r="A2341">
        <v>602340</v>
      </c>
      <c r="B2341">
        <v>74303</v>
      </c>
      <c r="C2341">
        <v>48</v>
      </c>
      <c r="D2341" t="s">
        <v>7</v>
      </c>
      <c r="E2341" t="s">
        <v>8</v>
      </c>
      <c r="F2341" t="s">
        <v>19</v>
      </c>
      <c r="G2341" t="s">
        <v>25</v>
      </c>
      <c r="H2341" s="1">
        <v>45586</v>
      </c>
      <c r="I2341" t="s">
        <v>34</v>
      </c>
      <c r="J2341">
        <v>57</v>
      </c>
      <c r="K2341">
        <v>2.2000000000000002</v>
      </c>
      <c r="L2341">
        <v>654.20000000000005</v>
      </c>
      <c r="M2341">
        <v>53.98</v>
      </c>
      <c r="N2341" t="s">
        <v>48</v>
      </c>
      <c r="O2341">
        <v>3</v>
      </c>
      <c r="P2341" t="str" cm="1">
        <f t="array" ref="P2341">_xlfn.IFS(C2341&lt;25,"18-24", C2341&lt;=35,"25-35", C2341&lt;=50,"36-50",TRUE,"50+")</f>
        <v>36-50</v>
      </c>
      <c r="Q2341" t="str">
        <f t="shared" si="252"/>
        <v>new</v>
      </c>
      <c r="R2341" t="str">
        <f t="shared" si="253"/>
        <v>high value</v>
      </c>
      <c r="S2341" t="str">
        <f t="shared" si="254"/>
        <v>medium</v>
      </c>
      <c r="T2341" t="str">
        <f t="shared" si="255"/>
        <v>Oct</v>
      </c>
      <c r="U2341">
        <f t="shared" si="256"/>
        <v>2024</v>
      </c>
      <c r="V2341" t="str">
        <f t="shared" si="257"/>
        <v>0-5</v>
      </c>
      <c r="W2341" t="str">
        <f t="shared" si="258"/>
        <v>Slow</v>
      </c>
    </row>
    <row r="2342" spans="1:23" x14ac:dyDescent="0.3">
      <c r="A2342">
        <v>602341</v>
      </c>
      <c r="B2342">
        <v>40288</v>
      </c>
      <c r="C2342">
        <v>54</v>
      </c>
      <c r="D2342" t="s">
        <v>7</v>
      </c>
      <c r="E2342" t="s">
        <v>5</v>
      </c>
      <c r="F2342" t="s">
        <v>28</v>
      </c>
      <c r="G2342" t="s">
        <v>23</v>
      </c>
      <c r="H2342" s="1">
        <v>44598</v>
      </c>
      <c r="I2342" t="s">
        <v>34</v>
      </c>
      <c r="J2342">
        <v>62</v>
      </c>
      <c r="K2342">
        <v>13.4</v>
      </c>
      <c r="L2342">
        <v>780.21</v>
      </c>
      <c r="M2342">
        <v>94.91</v>
      </c>
      <c r="N2342" t="s">
        <v>48</v>
      </c>
      <c r="O2342">
        <v>4</v>
      </c>
      <c r="P2342" t="str" cm="1">
        <f t="array" ref="P2342">_xlfn.IFS(C2342&lt;25,"18-24", C2342&lt;=35,"25-35", C2342&lt;=50,"36-50",TRUE,"50+")</f>
        <v>50+</v>
      </c>
      <c r="Q2342" t="str">
        <f t="shared" si="252"/>
        <v>new</v>
      </c>
      <c r="R2342" t="str">
        <f t="shared" si="253"/>
        <v>high value</v>
      </c>
      <c r="S2342" t="str">
        <f t="shared" si="254"/>
        <v>medium</v>
      </c>
      <c r="T2342" t="str">
        <f t="shared" si="255"/>
        <v>Feb</v>
      </c>
      <c r="U2342">
        <f t="shared" si="256"/>
        <v>2022</v>
      </c>
      <c r="V2342" t="str">
        <f t="shared" si="257"/>
        <v>10-15</v>
      </c>
      <c r="W2342" t="str">
        <f t="shared" si="258"/>
        <v>Slow</v>
      </c>
    </row>
    <row r="2343" spans="1:23" x14ac:dyDescent="0.3">
      <c r="A2343">
        <v>602342</v>
      </c>
      <c r="B2343">
        <v>91250</v>
      </c>
      <c r="C2343">
        <v>41</v>
      </c>
      <c r="D2343" t="s">
        <v>7</v>
      </c>
      <c r="E2343" t="s">
        <v>15</v>
      </c>
      <c r="F2343" t="s">
        <v>19</v>
      </c>
      <c r="G2343" t="s">
        <v>23</v>
      </c>
      <c r="H2343" s="1">
        <v>44847</v>
      </c>
      <c r="I2343" t="s">
        <v>34</v>
      </c>
      <c r="J2343">
        <v>20</v>
      </c>
      <c r="K2343">
        <v>13.2</v>
      </c>
      <c r="L2343">
        <v>165.26</v>
      </c>
      <c r="M2343">
        <v>86.08</v>
      </c>
      <c r="N2343" t="s">
        <v>48</v>
      </c>
      <c r="O2343">
        <v>3</v>
      </c>
      <c r="P2343" t="str" cm="1">
        <f t="array" ref="P2343">_xlfn.IFS(C2343&lt;25,"18-24", C2343&lt;=35,"25-35", C2343&lt;=50,"36-50",TRUE,"50+")</f>
        <v>36-50</v>
      </c>
      <c r="Q2343" t="str">
        <f t="shared" si="252"/>
        <v>new</v>
      </c>
      <c r="R2343" t="str">
        <f t="shared" si="253"/>
        <v>low</v>
      </c>
      <c r="S2343" t="str">
        <f t="shared" si="254"/>
        <v>medium</v>
      </c>
      <c r="T2343" t="str">
        <f t="shared" si="255"/>
        <v>Oct</v>
      </c>
      <c r="U2343">
        <f t="shared" si="256"/>
        <v>2022</v>
      </c>
      <c r="V2343" t="str">
        <f t="shared" si="257"/>
        <v>10-15</v>
      </c>
      <c r="W2343" t="str">
        <f t="shared" si="258"/>
        <v>Fast</v>
      </c>
    </row>
    <row r="2344" spans="1:23" x14ac:dyDescent="0.3">
      <c r="A2344">
        <v>602343</v>
      </c>
      <c r="B2344">
        <v>30842</v>
      </c>
      <c r="C2344">
        <v>57</v>
      </c>
      <c r="D2344" t="s">
        <v>7</v>
      </c>
      <c r="E2344" t="s">
        <v>15</v>
      </c>
      <c r="F2344" t="s">
        <v>30</v>
      </c>
      <c r="G2344" t="s">
        <v>31</v>
      </c>
      <c r="H2344" s="1">
        <v>45387</v>
      </c>
      <c r="I2344" t="s">
        <v>33</v>
      </c>
      <c r="J2344">
        <v>50</v>
      </c>
      <c r="K2344">
        <v>1</v>
      </c>
      <c r="L2344">
        <v>711.01</v>
      </c>
      <c r="M2344">
        <v>28.82</v>
      </c>
      <c r="N2344" t="s">
        <v>49</v>
      </c>
      <c r="O2344">
        <v>2</v>
      </c>
      <c r="P2344" t="str" cm="1">
        <f t="array" ref="P2344">_xlfn.IFS(C2344&lt;25,"18-24", C2344&lt;=35,"25-35", C2344&lt;=50,"36-50",TRUE,"50+")</f>
        <v>50+</v>
      </c>
      <c r="Q2344" t="str">
        <f t="shared" si="252"/>
        <v>new</v>
      </c>
      <c r="R2344" t="str">
        <f t="shared" si="253"/>
        <v>high value</v>
      </c>
      <c r="S2344" t="str">
        <f t="shared" si="254"/>
        <v>Low</v>
      </c>
      <c r="T2344" t="str">
        <f t="shared" si="255"/>
        <v>Apr</v>
      </c>
      <c r="U2344">
        <f t="shared" si="256"/>
        <v>2024</v>
      </c>
      <c r="V2344" t="str">
        <f t="shared" si="257"/>
        <v>0-5</v>
      </c>
      <c r="W2344" t="str">
        <f t="shared" si="258"/>
        <v>Slow</v>
      </c>
    </row>
    <row r="2345" spans="1:23" x14ac:dyDescent="0.3">
      <c r="A2345">
        <v>602344</v>
      </c>
      <c r="B2345">
        <v>97943</v>
      </c>
      <c r="C2345">
        <v>40</v>
      </c>
      <c r="D2345" t="s">
        <v>4</v>
      </c>
      <c r="E2345" t="s">
        <v>15</v>
      </c>
      <c r="F2345" t="s">
        <v>24</v>
      </c>
      <c r="G2345" t="s">
        <v>31</v>
      </c>
      <c r="H2345" s="1">
        <v>45606</v>
      </c>
      <c r="I2345" t="s">
        <v>34</v>
      </c>
      <c r="J2345">
        <v>51</v>
      </c>
      <c r="K2345">
        <v>8.1</v>
      </c>
      <c r="L2345">
        <v>1322.47</v>
      </c>
      <c r="M2345">
        <v>100.46</v>
      </c>
      <c r="N2345" t="s">
        <v>50</v>
      </c>
      <c r="O2345">
        <v>4</v>
      </c>
      <c r="P2345" t="str" cm="1">
        <f t="array" ref="P2345">_xlfn.IFS(C2345&lt;25,"18-24", C2345&lt;=35,"25-35", C2345&lt;=50,"36-50",TRUE,"50+")</f>
        <v>36-50</v>
      </c>
      <c r="Q2345" t="str">
        <f t="shared" si="252"/>
        <v>new</v>
      </c>
      <c r="R2345" t="str">
        <f t="shared" si="253"/>
        <v>high value</v>
      </c>
      <c r="S2345" t="str">
        <f t="shared" si="254"/>
        <v>medium</v>
      </c>
      <c r="T2345" t="str">
        <f t="shared" si="255"/>
        <v>Nov</v>
      </c>
      <c r="U2345">
        <f t="shared" si="256"/>
        <v>2024</v>
      </c>
      <c r="V2345" t="str">
        <f t="shared" si="257"/>
        <v>5-10</v>
      </c>
      <c r="W2345" t="str">
        <f t="shared" si="258"/>
        <v>Slow</v>
      </c>
    </row>
    <row r="2346" spans="1:23" x14ac:dyDescent="0.3">
      <c r="A2346">
        <v>602345</v>
      </c>
      <c r="B2346">
        <v>23770</v>
      </c>
      <c r="C2346">
        <v>37</v>
      </c>
      <c r="D2346" t="s">
        <v>7</v>
      </c>
      <c r="E2346" t="s">
        <v>5</v>
      </c>
      <c r="F2346" t="s">
        <v>28</v>
      </c>
      <c r="G2346" t="s">
        <v>27</v>
      </c>
      <c r="H2346" s="1">
        <v>44693</v>
      </c>
      <c r="I2346" t="s">
        <v>33</v>
      </c>
      <c r="J2346">
        <v>45</v>
      </c>
      <c r="K2346">
        <v>1.4</v>
      </c>
      <c r="L2346">
        <v>293.16000000000003</v>
      </c>
      <c r="M2346">
        <v>61.38</v>
      </c>
      <c r="N2346" t="s">
        <v>49</v>
      </c>
      <c r="O2346">
        <v>2</v>
      </c>
      <c r="P2346" t="str" cm="1">
        <f t="array" ref="P2346">_xlfn.IFS(C2346&lt;25,"18-24", C2346&lt;=35,"25-35", C2346&lt;=50,"36-50",TRUE,"50+")</f>
        <v>36-50</v>
      </c>
      <c r="Q2346" t="str">
        <f t="shared" si="252"/>
        <v>new</v>
      </c>
      <c r="R2346" t="str">
        <f t="shared" si="253"/>
        <v>medium</v>
      </c>
      <c r="S2346" t="str">
        <f t="shared" si="254"/>
        <v>Low</v>
      </c>
      <c r="T2346" t="str">
        <f t="shared" si="255"/>
        <v>May</v>
      </c>
      <c r="U2346">
        <f t="shared" si="256"/>
        <v>2022</v>
      </c>
      <c r="V2346" t="str">
        <f t="shared" si="257"/>
        <v>0-5</v>
      </c>
      <c r="W2346" t="str">
        <f t="shared" si="258"/>
        <v>Medium</v>
      </c>
    </row>
    <row r="2347" spans="1:23" x14ac:dyDescent="0.3">
      <c r="A2347">
        <v>602346</v>
      </c>
      <c r="B2347">
        <v>63421</v>
      </c>
      <c r="C2347">
        <v>46</v>
      </c>
      <c r="D2347" t="s">
        <v>7</v>
      </c>
      <c r="E2347" t="s">
        <v>11</v>
      </c>
      <c r="F2347" t="s">
        <v>26</v>
      </c>
      <c r="G2347" t="s">
        <v>29</v>
      </c>
      <c r="H2347" s="1">
        <v>45301</v>
      </c>
      <c r="I2347" t="s">
        <v>34</v>
      </c>
      <c r="J2347">
        <v>45</v>
      </c>
      <c r="K2347">
        <v>1.1000000000000001</v>
      </c>
      <c r="L2347">
        <v>949</v>
      </c>
      <c r="M2347">
        <v>30.12</v>
      </c>
      <c r="N2347" t="s">
        <v>50</v>
      </c>
      <c r="O2347">
        <v>5</v>
      </c>
      <c r="P2347" t="str" cm="1">
        <f t="array" ref="P2347">_xlfn.IFS(C2347&lt;25,"18-24", C2347&lt;=35,"25-35", C2347&lt;=50,"36-50",TRUE,"50+")</f>
        <v>36-50</v>
      </c>
      <c r="Q2347" t="str">
        <f t="shared" si="252"/>
        <v>new</v>
      </c>
      <c r="R2347" t="str">
        <f t="shared" si="253"/>
        <v>high value</v>
      </c>
      <c r="S2347" t="str">
        <f t="shared" si="254"/>
        <v>High</v>
      </c>
      <c r="T2347" t="str">
        <f t="shared" si="255"/>
        <v>Jan</v>
      </c>
      <c r="U2347">
        <f t="shared" si="256"/>
        <v>2024</v>
      </c>
      <c r="V2347" t="str">
        <f t="shared" si="257"/>
        <v>0-5</v>
      </c>
      <c r="W2347" t="str">
        <f t="shared" si="258"/>
        <v>Medium</v>
      </c>
    </row>
    <row r="2348" spans="1:23" x14ac:dyDescent="0.3">
      <c r="A2348">
        <v>602347</v>
      </c>
      <c r="B2348">
        <v>44488</v>
      </c>
      <c r="C2348">
        <v>40</v>
      </c>
      <c r="D2348" t="s">
        <v>7</v>
      </c>
      <c r="E2348" t="s">
        <v>8</v>
      </c>
      <c r="F2348" t="s">
        <v>28</v>
      </c>
      <c r="G2348" t="s">
        <v>31</v>
      </c>
      <c r="H2348" s="1">
        <v>45225</v>
      </c>
      <c r="I2348" t="s">
        <v>34</v>
      </c>
      <c r="J2348">
        <v>53</v>
      </c>
      <c r="K2348">
        <v>5.4</v>
      </c>
      <c r="L2348">
        <v>553.15</v>
      </c>
      <c r="M2348">
        <v>37.82</v>
      </c>
      <c r="N2348" t="s">
        <v>47</v>
      </c>
      <c r="O2348">
        <v>5</v>
      </c>
      <c r="P2348" t="str" cm="1">
        <f t="array" ref="P2348">_xlfn.IFS(C2348&lt;25,"18-24", C2348&lt;=35,"25-35", C2348&lt;=50,"36-50",TRUE,"50+")</f>
        <v>36-50</v>
      </c>
      <c r="Q2348" t="str">
        <f t="shared" si="252"/>
        <v>repeat</v>
      </c>
      <c r="R2348" t="str">
        <f t="shared" si="253"/>
        <v>high value</v>
      </c>
      <c r="S2348" t="str">
        <f t="shared" si="254"/>
        <v>High</v>
      </c>
      <c r="T2348" t="str">
        <f t="shared" si="255"/>
        <v>Oct</v>
      </c>
      <c r="U2348">
        <f t="shared" si="256"/>
        <v>2023</v>
      </c>
      <c r="V2348" t="str">
        <f t="shared" si="257"/>
        <v>5-10</v>
      </c>
      <c r="W2348" t="str">
        <f t="shared" si="258"/>
        <v>Slow</v>
      </c>
    </row>
    <row r="2349" spans="1:23" x14ac:dyDescent="0.3">
      <c r="A2349">
        <v>602348</v>
      </c>
      <c r="B2349">
        <v>17690</v>
      </c>
      <c r="C2349">
        <v>22</v>
      </c>
      <c r="D2349" t="s">
        <v>4</v>
      </c>
      <c r="E2349" t="s">
        <v>11</v>
      </c>
      <c r="F2349" t="s">
        <v>24</v>
      </c>
      <c r="G2349" t="s">
        <v>21</v>
      </c>
      <c r="H2349" s="1">
        <v>44771</v>
      </c>
      <c r="I2349" t="s">
        <v>34</v>
      </c>
      <c r="J2349">
        <v>30</v>
      </c>
      <c r="K2349">
        <v>4</v>
      </c>
      <c r="L2349">
        <v>604.17999999999995</v>
      </c>
      <c r="M2349">
        <v>52.04</v>
      </c>
      <c r="N2349" t="s">
        <v>47</v>
      </c>
      <c r="O2349">
        <v>2</v>
      </c>
      <c r="P2349" t="str" cm="1">
        <f t="array" ref="P2349">_xlfn.IFS(C2349&lt;25,"18-24", C2349&lt;=35,"25-35", C2349&lt;=50,"36-50",TRUE,"50+")</f>
        <v>18-24</v>
      </c>
      <c r="Q2349" t="str">
        <f t="shared" si="252"/>
        <v>new</v>
      </c>
      <c r="R2349" t="str">
        <f t="shared" si="253"/>
        <v>high value</v>
      </c>
      <c r="S2349" t="str">
        <f t="shared" si="254"/>
        <v>Low</v>
      </c>
      <c r="T2349" t="str">
        <f t="shared" si="255"/>
        <v>Jul</v>
      </c>
      <c r="U2349">
        <f t="shared" si="256"/>
        <v>2022</v>
      </c>
      <c r="V2349" t="str">
        <f t="shared" si="257"/>
        <v>0-5</v>
      </c>
      <c r="W2349" t="str">
        <f t="shared" si="258"/>
        <v>Fast</v>
      </c>
    </row>
    <row r="2350" spans="1:23" x14ac:dyDescent="0.3">
      <c r="A2350">
        <v>602349</v>
      </c>
      <c r="B2350">
        <v>34548</v>
      </c>
      <c r="C2350">
        <v>62</v>
      </c>
      <c r="D2350" t="s">
        <v>4</v>
      </c>
      <c r="E2350" t="s">
        <v>15</v>
      </c>
      <c r="F2350" t="s">
        <v>18</v>
      </c>
      <c r="G2350" t="s">
        <v>25</v>
      </c>
      <c r="H2350" s="1">
        <v>45512</v>
      </c>
      <c r="I2350" t="s">
        <v>34</v>
      </c>
      <c r="J2350">
        <v>46</v>
      </c>
      <c r="K2350">
        <v>14.2</v>
      </c>
      <c r="L2350">
        <v>381.47</v>
      </c>
      <c r="M2350">
        <v>65.52</v>
      </c>
      <c r="N2350" t="s">
        <v>48</v>
      </c>
      <c r="O2350">
        <v>1</v>
      </c>
      <c r="P2350" t="str" cm="1">
        <f t="array" ref="P2350">_xlfn.IFS(C2350&lt;25,"18-24", C2350&lt;=35,"25-35", C2350&lt;=50,"36-50",TRUE,"50+")</f>
        <v>50+</v>
      </c>
      <c r="Q2350" t="str">
        <f t="shared" si="252"/>
        <v>new</v>
      </c>
      <c r="R2350" t="str">
        <f t="shared" si="253"/>
        <v>medium</v>
      </c>
      <c r="S2350" t="str">
        <f t="shared" si="254"/>
        <v>Low</v>
      </c>
      <c r="T2350" t="str">
        <f t="shared" si="255"/>
        <v>Aug</v>
      </c>
      <c r="U2350">
        <f t="shared" si="256"/>
        <v>2024</v>
      </c>
      <c r="V2350" t="str">
        <f t="shared" si="257"/>
        <v>10-15</v>
      </c>
      <c r="W2350" t="str">
        <f t="shared" si="258"/>
        <v>Slow</v>
      </c>
    </row>
    <row r="2351" spans="1:23" x14ac:dyDescent="0.3">
      <c r="A2351">
        <v>602350</v>
      </c>
      <c r="B2351">
        <v>10896</v>
      </c>
      <c r="C2351">
        <v>44</v>
      </c>
      <c r="D2351" t="s">
        <v>7</v>
      </c>
      <c r="E2351" t="s">
        <v>13</v>
      </c>
      <c r="F2351" t="s">
        <v>28</v>
      </c>
      <c r="G2351" t="s">
        <v>31</v>
      </c>
      <c r="H2351" s="1">
        <v>45493</v>
      </c>
      <c r="I2351" t="s">
        <v>33</v>
      </c>
      <c r="J2351">
        <v>46</v>
      </c>
      <c r="K2351">
        <v>8.6999999999999993</v>
      </c>
      <c r="L2351">
        <v>774.51</v>
      </c>
      <c r="M2351">
        <v>108.5</v>
      </c>
      <c r="N2351" t="s">
        <v>50</v>
      </c>
      <c r="O2351">
        <v>5</v>
      </c>
      <c r="P2351" t="str" cm="1">
        <f t="array" ref="P2351">_xlfn.IFS(C2351&lt;25,"18-24", C2351&lt;=35,"25-35", C2351&lt;=50,"36-50",TRUE,"50+")</f>
        <v>36-50</v>
      </c>
      <c r="Q2351" t="str">
        <f t="shared" si="252"/>
        <v>new</v>
      </c>
      <c r="R2351" t="str">
        <f t="shared" si="253"/>
        <v>high value</v>
      </c>
      <c r="S2351" t="str">
        <f t="shared" si="254"/>
        <v>High</v>
      </c>
      <c r="T2351" t="str">
        <f t="shared" si="255"/>
        <v>Jul</v>
      </c>
      <c r="U2351">
        <f t="shared" si="256"/>
        <v>2024</v>
      </c>
      <c r="V2351" t="str">
        <f t="shared" si="257"/>
        <v>5-10</v>
      </c>
      <c r="W2351" t="str">
        <f t="shared" si="258"/>
        <v>Slow</v>
      </c>
    </row>
    <row r="2352" spans="1:23" x14ac:dyDescent="0.3">
      <c r="A2352">
        <v>602351</v>
      </c>
      <c r="B2352">
        <v>56101</v>
      </c>
      <c r="C2352">
        <v>54</v>
      </c>
      <c r="D2352" t="s">
        <v>7</v>
      </c>
      <c r="E2352" t="s">
        <v>5</v>
      </c>
      <c r="F2352" t="s">
        <v>32</v>
      </c>
      <c r="G2352" t="s">
        <v>27</v>
      </c>
      <c r="H2352" s="1">
        <v>45033</v>
      </c>
      <c r="I2352" t="s">
        <v>34</v>
      </c>
      <c r="J2352">
        <v>58</v>
      </c>
      <c r="K2352">
        <v>14.6</v>
      </c>
      <c r="L2352">
        <v>763.34</v>
      </c>
      <c r="M2352">
        <v>94.98</v>
      </c>
      <c r="N2352" t="s">
        <v>47</v>
      </c>
      <c r="O2352">
        <v>2</v>
      </c>
      <c r="P2352" t="str" cm="1">
        <f t="array" ref="P2352">_xlfn.IFS(C2352&lt;25,"18-24", C2352&lt;=35,"25-35", C2352&lt;=50,"36-50",TRUE,"50+")</f>
        <v>50+</v>
      </c>
      <c r="Q2352" t="str">
        <f t="shared" si="252"/>
        <v>new</v>
      </c>
      <c r="R2352" t="str">
        <f t="shared" si="253"/>
        <v>high value</v>
      </c>
      <c r="S2352" t="str">
        <f t="shared" si="254"/>
        <v>Low</v>
      </c>
      <c r="T2352" t="str">
        <f t="shared" si="255"/>
        <v>Apr</v>
      </c>
      <c r="U2352">
        <f t="shared" si="256"/>
        <v>2023</v>
      </c>
      <c r="V2352" t="str">
        <f t="shared" si="257"/>
        <v>10-15</v>
      </c>
      <c r="W2352" t="str">
        <f t="shared" si="258"/>
        <v>Slow</v>
      </c>
    </row>
    <row r="2353" spans="1:23" x14ac:dyDescent="0.3">
      <c r="A2353">
        <v>602352</v>
      </c>
      <c r="B2353">
        <v>28069</v>
      </c>
      <c r="C2353">
        <v>51</v>
      </c>
      <c r="D2353" t="s">
        <v>7</v>
      </c>
      <c r="E2353" t="s">
        <v>13</v>
      </c>
      <c r="F2353" t="s">
        <v>30</v>
      </c>
      <c r="G2353" t="s">
        <v>27</v>
      </c>
      <c r="H2353" s="1">
        <v>45067</v>
      </c>
      <c r="I2353" t="s">
        <v>33</v>
      </c>
      <c r="J2353">
        <v>48</v>
      </c>
      <c r="K2353">
        <v>3</v>
      </c>
      <c r="L2353">
        <v>289.94</v>
      </c>
      <c r="M2353">
        <v>112.09</v>
      </c>
      <c r="N2353" t="s">
        <v>47</v>
      </c>
      <c r="O2353">
        <v>2</v>
      </c>
      <c r="P2353" t="str" cm="1">
        <f t="array" ref="P2353">_xlfn.IFS(C2353&lt;25,"18-24", C2353&lt;=35,"25-35", C2353&lt;=50,"36-50",TRUE,"50+")</f>
        <v>50+</v>
      </c>
      <c r="Q2353" t="str">
        <f t="shared" si="252"/>
        <v>new</v>
      </c>
      <c r="R2353" t="str">
        <f t="shared" si="253"/>
        <v>medium</v>
      </c>
      <c r="S2353" t="str">
        <f t="shared" si="254"/>
        <v>Low</v>
      </c>
      <c r="T2353" t="str">
        <f t="shared" si="255"/>
        <v>May</v>
      </c>
      <c r="U2353">
        <f t="shared" si="256"/>
        <v>2023</v>
      </c>
      <c r="V2353" t="str">
        <f t="shared" si="257"/>
        <v>0-5</v>
      </c>
      <c r="W2353" t="str">
        <f t="shared" si="258"/>
        <v>Slow</v>
      </c>
    </row>
    <row r="2354" spans="1:23" x14ac:dyDescent="0.3">
      <c r="A2354">
        <v>602353</v>
      </c>
      <c r="B2354">
        <v>96713</v>
      </c>
      <c r="C2354">
        <v>58</v>
      </c>
      <c r="D2354" t="s">
        <v>4</v>
      </c>
      <c r="E2354" t="s">
        <v>13</v>
      </c>
      <c r="F2354" t="s">
        <v>28</v>
      </c>
      <c r="G2354" t="s">
        <v>25</v>
      </c>
      <c r="H2354" s="1">
        <v>45381</v>
      </c>
      <c r="I2354" t="s">
        <v>33</v>
      </c>
      <c r="J2354">
        <v>80</v>
      </c>
      <c r="K2354">
        <v>8.9</v>
      </c>
      <c r="L2354">
        <v>1280.95</v>
      </c>
      <c r="M2354">
        <v>55.36</v>
      </c>
      <c r="N2354" t="s">
        <v>48</v>
      </c>
      <c r="O2354">
        <v>1</v>
      </c>
      <c r="P2354" t="str" cm="1">
        <f t="array" ref="P2354">_xlfn.IFS(C2354&lt;25,"18-24", C2354&lt;=35,"25-35", C2354&lt;=50,"36-50",TRUE,"50+")</f>
        <v>50+</v>
      </c>
      <c r="Q2354" t="str">
        <f t="shared" si="252"/>
        <v>new</v>
      </c>
      <c r="R2354" t="str">
        <f t="shared" si="253"/>
        <v>high value</v>
      </c>
      <c r="S2354" t="str">
        <f t="shared" si="254"/>
        <v>Low</v>
      </c>
      <c r="T2354" t="str">
        <f t="shared" si="255"/>
        <v>Mar</v>
      </c>
      <c r="U2354">
        <f t="shared" si="256"/>
        <v>2024</v>
      </c>
      <c r="V2354" t="str">
        <f t="shared" si="257"/>
        <v>5-10</v>
      </c>
      <c r="W2354" t="str">
        <f t="shared" si="258"/>
        <v>Slow</v>
      </c>
    </row>
    <row r="2355" spans="1:23" x14ac:dyDescent="0.3">
      <c r="A2355">
        <v>602354</v>
      </c>
      <c r="B2355">
        <v>77893</v>
      </c>
      <c r="C2355">
        <v>42</v>
      </c>
      <c r="D2355" t="s">
        <v>7</v>
      </c>
      <c r="E2355" t="s">
        <v>11</v>
      </c>
      <c r="F2355" t="s">
        <v>24</v>
      </c>
      <c r="G2355" t="s">
        <v>21</v>
      </c>
      <c r="H2355" s="1">
        <v>45472</v>
      </c>
      <c r="I2355" t="s">
        <v>34</v>
      </c>
      <c r="J2355">
        <v>66</v>
      </c>
      <c r="K2355">
        <v>9.5</v>
      </c>
      <c r="L2355">
        <v>635.53</v>
      </c>
      <c r="M2355">
        <v>88.96</v>
      </c>
      <c r="N2355" t="s">
        <v>48</v>
      </c>
      <c r="O2355">
        <v>4</v>
      </c>
      <c r="P2355" t="str" cm="1">
        <f t="array" ref="P2355">_xlfn.IFS(C2355&lt;25,"18-24", C2355&lt;=35,"25-35", C2355&lt;=50,"36-50",TRUE,"50+")</f>
        <v>36-50</v>
      </c>
      <c r="Q2355" t="str">
        <f t="shared" si="252"/>
        <v>new</v>
      </c>
      <c r="R2355" t="str">
        <f t="shared" si="253"/>
        <v>high value</v>
      </c>
      <c r="S2355" t="str">
        <f t="shared" si="254"/>
        <v>medium</v>
      </c>
      <c r="T2355" t="str">
        <f t="shared" si="255"/>
        <v>Jun</v>
      </c>
      <c r="U2355">
        <f t="shared" si="256"/>
        <v>2024</v>
      </c>
      <c r="V2355" t="str">
        <f t="shared" si="257"/>
        <v>5-10</v>
      </c>
      <c r="W2355" t="str">
        <f t="shared" si="258"/>
        <v>Slow</v>
      </c>
    </row>
    <row r="2356" spans="1:23" x14ac:dyDescent="0.3">
      <c r="A2356">
        <v>602355</v>
      </c>
      <c r="B2356">
        <v>88229</v>
      </c>
      <c r="C2356">
        <v>28</v>
      </c>
      <c r="D2356" t="s">
        <v>7</v>
      </c>
      <c r="E2356" t="s">
        <v>13</v>
      </c>
      <c r="F2356" t="s">
        <v>32</v>
      </c>
      <c r="G2356" t="s">
        <v>23</v>
      </c>
      <c r="H2356" s="1">
        <v>45248</v>
      </c>
      <c r="I2356" t="s">
        <v>33</v>
      </c>
      <c r="J2356">
        <v>69</v>
      </c>
      <c r="K2356">
        <v>6</v>
      </c>
      <c r="L2356">
        <v>708.67</v>
      </c>
      <c r="M2356">
        <v>103.94</v>
      </c>
      <c r="N2356" t="s">
        <v>48</v>
      </c>
      <c r="O2356">
        <v>3</v>
      </c>
      <c r="P2356" t="str" cm="1">
        <f t="array" ref="P2356">_xlfn.IFS(C2356&lt;25,"18-24", C2356&lt;=35,"25-35", C2356&lt;=50,"36-50",TRUE,"50+")</f>
        <v>25-35</v>
      </c>
      <c r="Q2356" t="str">
        <f t="shared" si="252"/>
        <v>repeat</v>
      </c>
      <c r="R2356" t="str">
        <f t="shared" si="253"/>
        <v>high value</v>
      </c>
      <c r="S2356" t="str">
        <f t="shared" si="254"/>
        <v>medium</v>
      </c>
      <c r="T2356" t="str">
        <f t="shared" si="255"/>
        <v>Nov</v>
      </c>
      <c r="U2356">
        <f t="shared" si="256"/>
        <v>2023</v>
      </c>
      <c r="V2356" t="str">
        <f t="shared" si="257"/>
        <v>5-10</v>
      </c>
      <c r="W2356" t="str">
        <f t="shared" si="258"/>
        <v>Slow</v>
      </c>
    </row>
    <row r="2357" spans="1:23" x14ac:dyDescent="0.3">
      <c r="A2357">
        <v>602356</v>
      </c>
      <c r="B2357">
        <v>37609</v>
      </c>
      <c r="C2357">
        <v>19</v>
      </c>
      <c r="D2357" t="s">
        <v>4</v>
      </c>
      <c r="E2357" t="s">
        <v>15</v>
      </c>
      <c r="F2357" t="s">
        <v>22</v>
      </c>
      <c r="G2357" t="s">
        <v>27</v>
      </c>
      <c r="H2357" s="1">
        <v>44899</v>
      </c>
      <c r="I2357" t="s">
        <v>33</v>
      </c>
      <c r="J2357">
        <v>30</v>
      </c>
      <c r="K2357">
        <v>13.3</v>
      </c>
      <c r="L2357">
        <v>915.78</v>
      </c>
      <c r="M2357">
        <v>72.430000000000007</v>
      </c>
      <c r="N2357" t="s">
        <v>49</v>
      </c>
      <c r="O2357">
        <v>3</v>
      </c>
      <c r="P2357" t="str" cm="1">
        <f t="array" ref="P2357">_xlfn.IFS(C2357&lt;25,"18-24", C2357&lt;=35,"25-35", C2357&lt;=50,"36-50",TRUE,"50+")</f>
        <v>18-24</v>
      </c>
      <c r="Q2357" t="str">
        <f t="shared" si="252"/>
        <v>new</v>
      </c>
      <c r="R2357" t="str">
        <f t="shared" si="253"/>
        <v>high value</v>
      </c>
      <c r="S2357" t="str">
        <f t="shared" si="254"/>
        <v>medium</v>
      </c>
      <c r="T2357" t="str">
        <f t="shared" si="255"/>
        <v>Dec</v>
      </c>
      <c r="U2357">
        <f t="shared" si="256"/>
        <v>2022</v>
      </c>
      <c r="V2357" t="str">
        <f t="shared" si="257"/>
        <v>10-15</v>
      </c>
      <c r="W2357" t="str">
        <f t="shared" si="258"/>
        <v>Fast</v>
      </c>
    </row>
    <row r="2358" spans="1:23" x14ac:dyDescent="0.3">
      <c r="A2358">
        <v>602357</v>
      </c>
      <c r="B2358">
        <v>71816</v>
      </c>
      <c r="C2358">
        <v>57</v>
      </c>
      <c r="D2358" t="s">
        <v>4</v>
      </c>
      <c r="E2358" t="s">
        <v>13</v>
      </c>
      <c r="F2358" t="s">
        <v>28</v>
      </c>
      <c r="G2358" t="s">
        <v>25</v>
      </c>
      <c r="H2358" s="1">
        <v>45526</v>
      </c>
      <c r="I2358" t="s">
        <v>33</v>
      </c>
      <c r="J2358">
        <v>47</v>
      </c>
      <c r="K2358">
        <v>11.5</v>
      </c>
      <c r="L2358">
        <v>652.33000000000004</v>
      </c>
      <c r="M2358">
        <v>63.91</v>
      </c>
      <c r="N2358" t="s">
        <v>50</v>
      </c>
      <c r="O2358">
        <v>3</v>
      </c>
      <c r="P2358" t="str" cm="1">
        <f t="array" ref="P2358">_xlfn.IFS(C2358&lt;25,"18-24", C2358&lt;=35,"25-35", C2358&lt;=50,"36-50",TRUE,"50+")</f>
        <v>50+</v>
      </c>
      <c r="Q2358" t="str">
        <f t="shared" si="252"/>
        <v>repeat</v>
      </c>
      <c r="R2358" t="str">
        <f t="shared" si="253"/>
        <v>high value</v>
      </c>
      <c r="S2358" t="str">
        <f t="shared" si="254"/>
        <v>medium</v>
      </c>
      <c r="T2358" t="str">
        <f t="shared" si="255"/>
        <v>Aug</v>
      </c>
      <c r="U2358">
        <f t="shared" si="256"/>
        <v>2024</v>
      </c>
      <c r="V2358" t="str">
        <f t="shared" si="257"/>
        <v>10-15</v>
      </c>
      <c r="W2358" t="str">
        <f t="shared" si="258"/>
        <v>Slow</v>
      </c>
    </row>
    <row r="2359" spans="1:23" x14ac:dyDescent="0.3">
      <c r="A2359">
        <v>602358</v>
      </c>
      <c r="B2359">
        <v>49446</v>
      </c>
      <c r="C2359">
        <v>56</v>
      </c>
      <c r="D2359" t="s">
        <v>7</v>
      </c>
      <c r="E2359" t="s">
        <v>13</v>
      </c>
      <c r="F2359" t="s">
        <v>24</v>
      </c>
      <c r="G2359" t="s">
        <v>23</v>
      </c>
      <c r="H2359" s="1">
        <v>45093</v>
      </c>
      <c r="I2359" t="s">
        <v>33</v>
      </c>
      <c r="J2359">
        <v>43</v>
      </c>
      <c r="K2359">
        <v>14.6</v>
      </c>
      <c r="L2359">
        <v>283.24</v>
      </c>
      <c r="M2359">
        <v>20.92</v>
      </c>
      <c r="N2359" t="s">
        <v>47</v>
      </c>
      <c r="O2359">
        <v>1</v>
      </c>
      <c r="P2359" t="str" cm="1">
        <f t="array" ref="P2359">_xlfn.IFS(C2359&lt;25,"18-24", C2359&lt;=35,"25-35", C2359&lt;=50,"36-50",TRUE,"50+")</f>
        <v>50+</v>
      </c>
      <c r="Q2359" t="str">
        <f t="shared" si="252"/>
        <v>new</v>
      </c>
      <c r="R2359" t="str">
        <f t="shared" si="253"/>
        <v>medium</v>
      </c>
      <c r="S2359" t="str">
        <f t="shared" si="254"/>
        <v>Low</v>
      </c>
      <c r="T2359" t="str">
        <f t="shared" si="255"/>
        <v>Jun</v>
      </c>
      <c r="U2359">
        <f t="shared" si="256"/>
        <v>2023</v>
      </c>
      <c r="V2359" t="str">
        <f t="shared" si="257"/>
        <v>10-15</v>
      </c>
      <c r="W2359" t="str">
        <f t="shared" si="258"/>
        <v>Medium</v>
      </c>
    </row>
    <row r="2360" spans="1:23" x14ac:dyDescent="0.3">
      <c r="A2360">
        <v>602359</v>
      </c>
      <c r="B2360">
        <v>84627</v>
      </c>
      <c r="C2360">
        <v>18</v>
      </c>
      <c r="D2360" t="s">
        <v>4</v>
      </c>
      <c r="E2360" t="s">
        <v>13</v>
      </c>
      <c r="F2360" t="s">
        <v>30</v>
      </c>
      <c r="G2360" t="s">
        <v>31</v>
      </c>
      <c r="H2360" s="1">
        <v>45650</v>
      </c>
      <c r="I2360" t="s">
        <v>34</v>
      </c>
      <c r="J2360">
        <v>36</v>
      </c>
      <c r="K2360">
        <v>5.8</v>
      </c>
      <c r="L2360">
        <v>1346.47</v>
      </c>
      <c r="M2360">
        <v>81.66</v>
      </c>
      <c r="N2360" t="s">
        <v>50</v>
      </c>
      <c r="O2360">
        <v>1</v>
      </c>
      <c r="P2360" t="str" cm="1">
        <f t="array" ref="P2360">_xlfn.IFS(C2360&lt;25,"18-24", C2360&lt;=35,"25-35", C2360&lt;=50,"36-50",TRUE,"50+")</f>
        <v>18-24</v>
      </c>
      <c r="Q2360" t="str">
        <f t="shared" si="252"/>
        <v>new</v>
      </c>
      <c r="R2360" t="str">
        <f t="shared" si="253"/>
        <v>high value</v>
      </c>
      <c r="S2360" t="str">
        <f t="shared" si="254"/>
        <v>Low</v>
      </c>
      <c r="T2360" t="str">
        <f t="shared" si="255"/>
        <v>Dec</v>
      </c>
      <c r="U2360">
        <f t="shared" si="256"/>
        <v>2024</v>
      </c>
      <c r="V2360" t="str">
        <f t="shared" si="257"/>
        <v>5-10</v>
      </c>
      <c r="W2360" t="str">
        <f t="shared" si="258"/>
        <v>Medium</v>
      </c>
    </row>
    <row r="2361" spans="1:23" x14ac:dyDescent="0.3">
      <c r="A2361">
        <v>602360</v>
      </c>
      <c r="B2361">
        <v>80508</v>
      </c>
      <c r="C2361">
        <v>28</v>
      </c>
      <c r="D2361" t="s">
        <v>7</v>
      </c>
      <c r="E2361" t="s">
        <v>13</v>
      </c>
      <c r="F2361" t="s">
        <v>26</v>
      </c>
      <c r="G2361" t="s">
        <v>31</v>
      </c>
      <c r="H2361" s="1">
        <v>44789</v>
      </c>
      <c r="I2361" t="s">
        <v>33</v>
      </c>
      <c r="J2361">
        <v>54</v>
      </c>
      <c r="K2361">
        <v>3.3</v>
      </c>
      <c r="L2361">
        <v>1019.32</v>
      </c>
      <c r="M2361">
        <v>27.44</v>
      </c>
      <c r="N2361" t="s">
        <v>50</v>
      </c>
      <c r="O2361">
        <v>3</v>
      </c>
      <c r="P2361" t="str" cm="1">
        <f t="array" ref="P2361">_xlfn.IFS(C2361&lt;25,"18-24", C2361&lt;=35,"25-35", C2361&lt;=50,"36-50",TRUE,"50+")</f>
        <v>25-35</v>
      </c>
      <c r="Q2361" t="str">
        <f t="shared" si="252"/>
        <v>new</v>
      </c>
      <c r="R2361" t="str">
        <f t="shared" si="253"/>
        <v>high value</v>
      </c>
      <c r="S2361" t="str">
        <f t="shared" si="254"/>
        <v>medium</v>
      </c>
      <c r="T2361" t="str">
        <f t="shared" si="255"/>
        <v>Aug</v>
      </c>
      <c r="U2361">
        <f t="shared" si="256"/>
        <v>2022</v>
      </c>
      <c r="V2361" t="str">
        <f t="shared" si="257"/>
        <v>0-5</v>
      </c>
      <c r="W2361" t="str">
        <f t="shared" si="258"/>
        <v>Slow</v>
      </c>
    </row>
    <row r="2362" spans="1:23" x14ac:dyDescent="0.3">
      <c r="A2362">
        <v>602361</v>
      </c>
      <c r="B2362">
        <v>87500</v>
      </c>
      <c r="C2362">
        <v>36</v>
      </c>
      <c r="D2362" t="s">
        <v>7</v>
      </c>
      <c r="E2362" t="s">
        <v>8</v>
      </c>
      <c r="F2362" t="s">
        <v>18</v>
      </c>
      <c r="G2362" t="s">
        <v>25</v>
      </c>
      <c r="H2362" s="1">
        <v>44964</v>
      </c>
      <c r="I2362" t="s">
        <v>33</v>
      </c>
      <c r="J2362">
        <v>41</v>
      </c>
      <c r="K2362">
        <v>2.5</v>
      </c>
      <c r="L2362">
        <v>270.70999999999998</v>
      </c>
      <c r="M2362">
        <v>38.590000000000003</v>
      </c>
      <c r="N2362" t="s">
        <v>47</v>
      </c>
      <c r="O2362">
        <v>2</v>
      </c>
      <c r="P2362" t="str" cm="1">
        <f t="array" ref="P2362">_xlfn.IFS(C2362&lt;25,"18-24", C2362&lt;=35,"25-35", C2362&lt;=50,"36-50",TRUE,"50+")</f>
        <v>36-50</v>
      </c>
      <c r="Q2362" t="str">
        <f t="shared" si="252"/>
        <v>new</v>
      </c>
      <c r="R2362" t="str">
        <f t="shared" si="253"/>
        <v>medium</v>
      </c>
      <c r="S2362" t="str">
        <f t="shared" si="254"/>
        <v>Low</v>
      </c>
      <c r="T2362" t="str">
        <f t="shared" si="255"/>
        <v>Feb</v>
      </c>
      <c r="U2362">
        <f t="shared" si="256"/>
        <v>2023</v>
      </c>
      <c r="V2362" t="str">
        <f t="shared" si="257"/>
        <v>0-5</v>
      </c>
      <c r="W2362" t="str">
        <f t="shared" si="258"/>
        <v>Medium</v>
      </c>
    </row>
    <row r="2363" spans="1:23" x14ac:dyDescent="0.3">
      <c r="A2363">
        <v>602362</v>
      </c>
      <c r="B2363">
        <v>30243</v>
      </c>
      <c r="C2363">
        <v>44</v>
      </c>
      <c r="D2363" t="s">
        <v>4</v>
      </c>
      <c r="E2363" t="s">
        <v>5</v>
      </c>
      <c r="F2363" t="s">
        <v>18</v>
      </c>
      <c r="G2363" t="s">
        <v>27</v>
      </c>
      <c r="H2363" s="1">
        <v>45026</v>
      </c>
      <c r="I2363" t="s">
        <v>34</v>
      </c>
      <c r="J2363">
        <v>55</v>
      </c>
      <c r="K2363">
        <v>1.5</v>
      </c>
      <c r="L2363">
        <v>963.43</v>
      </c>
      <c r="M2363">
        <v>37.92</v>
      </c>
      <c r="N2363" t="s">
        <v>49</v>
      </c>
      <c r="O2363">
        <v>2</v>
      </c>
      <c r="P2363" t="str" cm="1">
        <f t="array" ref="P2363">_xlfn.IFS(C2363&lt;25,"18-24", C2363&lt;=35,"25-35", C2363&lt;=50,"36-50",TRUE,"50+")</f>
        <v>36-50</v>
      </c>
      <c r="Q2363" t="str">
        <f t="shared" si="252"/>
        <v>new</v>
      </c>
      <c r="R2363" t="str">
        <f t="shared" si="253"/>
        <v>high value</v>
      </c>
      <c r="S2363" t="str">
        <f t="shared" si="254"/>
        <v>Low</v>
      </c>
      <c r="T2363" t="str">
        <f t="shared" si="255"/>
        <v>Apr</v>
      </c>
      <c r="U2363">
        <f t="shared" si="256"/>
        <v>2023</v>
      </c>
      <c r="V2363" t="str">
        <f t="shared" si="257"/>
        <v>0-5</v>
      </c>
      <c r="W2363" t="str">
        <f t="shared" si="258"/>
        <v>Slow</v>
      </c>
    </row>
    <row r="2364" spans="1:23" x14ac:dyDescent="0.3">
      <c r="A2364">
        <v>602363</v>
      </c>
      <c r="B2364">
        <v>71171</v>
      </c>
      <c r="C2364">
        <v>53</v>
      </c>
      <c r="D2364" t="s">
        <v>4</v>
      </c>
      <c r="E2364" t="s">
        <v>13</v>
      </c>
      <c r="F2364" t="s">
        <v>26</v>
      </c>
      <c r="G2364" t="s">
        <v>31</v>
      </c>
      <c r="H2364" s="1">
        <v>45108</v>
      </c>
      <c r="I2364" t="s">
        <v>34</v>
      </c>
      <c r="J2364">
        <v>45</v>
      </c>
      <c r="K2364">
        <v>6.8</v>
      </c>
      <c r="L2364">
        <v>589.72</v>
      </c>
      <c r="M2364">
        <v>53.17</v>
      </c>
      <c r="N2364" t="s">
        <v>50</v>
      </c>
      <c r="O2364">
        <v>2</v>
      </c>
      <c r="P2364" t="str" cm="1">
        <f t="array" ref="P2364">_xlfn.IFS(C2364&lt;25,"18-24", C2364&lt;=35,"25-35", C2364&lt;=50,"36-50",TRUE,"50+")</f>
        <v>50+</v>
      </c>
      <c r="Q2364" t="str">
        <f t="shared" si="252"/>
        <v>new</v>
      </c>
      <c r="R2364" t="str">
        <f t="shared" si="253"/>
        <v>high value</v>
      </c>
      <c r="S2364" t="str">
        <f t="shared" si="254"/>
        <v>Low</v>
      </c>
      <c r="T2364" t="str">
        <f t="shared" si="255"/>
        <v>Jul</v>
      </c>
      <c r="U2364">
        <f t="shared" si="256"/>
        <v>2023</v>
      </c>
      <c r="V2364" t="str">
        <f t="shared" si="257"/>
        <v>5-10</v>
      </c>
      <c r="W2364" t="str">
        <f t="shared" si="258"/>
        <v>Medium</v>
      </c>
    </row>
    <row r="2365" spans="1:23" x14ac:dyDescent="0.3">
      <c r="A2365">
        <v>602364</v>
      </c>
      <c r="B2365">
        <v>85060</v>
      </c>
      <c r="C2365">
        <v>21</v>
      </c>
      <c r="D2365" t="s">
        <v>7</v>
      </c>
      <c r="E2365" t="s">
        <v>15</v>
      </c>
      <c r="F2365" t="s">
        <v>26</v>
      </c>
      <c r="G2365" t="s">
        <v>23</v>
      </c>
      <c r="H2365" s="1">
        <v>44640</v>
      </c>
      <c r="I2365" t="s">
        <v>33</v>
      </c>
      <c r="J2365">
        <v>44</v>
      </c>
      <c r="K2365">
        <v>4.3</v>
      </c>
      <c r="L2365">
        <v>765.07</v>
      </c>
      <c r="M2365">
        <v>88</v>
      </c>
      <c r="N2365" t="s">
        <v>50</v>
      </c>
      <c r="O2365">
        <v>3</v>
      </c>
      <c r="P2365" t="str" cm="1">
        <f t="array" ref="P2365">_xlfn.IFS(C2365&lt;25,"18-24", C2365&lt;=35,"25-35", C2365&lt;=50,"36-50",TRUE,"50+")</f>
        <v>18-24</v>
      </c>
      <c r="Q2365" t="str">
        <f t="shared" si="252"/>
        <v>repeat</v>
      </c>
      <c r="R2365" t="str">
        <f t="shared" si="253"/>
        <v>high value</v>
      </c>
      <c r="S2365" t="str">
        <f t="shared" si="254"/>
        <v>medium</v>
      </c>
      <c r="T2365" t="str">
        <f t="shared" si="255"/>
        <v>Mar</v>
      </c>
      <c r="U2365">
        <f t="shared" si="256"/>
        <v>2022</v>
      </c>
      <c r="V2365" t="str">
        <f t="shared" si="257"/>
        <v>0-5</v>
      </c>
      <c r="W2365" t="str">
        <f t="shared" si="258"/>
        <v>Medium</v>
      </c>
    </row>
    <row r="2366" spans="1:23" x14ac:dyDescent="0.3">
      <c r="A2366">
        <v>602365</v>
      </c>
      <c r="B2366">
        <v>95736</v>
      </c>
      <c r="C2366">
        <v>22</v>
      </c>
      <c r="D2366" t="s">
        <v>4</v>
      </c>
      <c r="E2366" t="s">
        <v>13</v>
      </c>
      <c r="F2366" t="s">
        <v>19</v>
      </c>
      <c r="G2366" t="s">
        <v>25</v>
      </c>
      <c r="H2366" s="1">
        <v>44567</v>
      </c>
      <c r="I2366" t="s">
        <v>34</v>
      </c>
      <c r="J2366">
        <v>83</v>
      </c>
      <c r="K2366">
        <v>7.6</v>
      </c>
      <c r="L2366">
        <v>318.20999999999998</v>
      </c>
      <c r="M2366">
        <v>81.38</v>
      </c>
      <c r="N2366" t="s">
        <v>48</v>
      </c>
      <c r="O2366">
        <v>5</v>
      </c>
      <c r="P2366" t="str" cm="1">
        <f t="array" ref="P2366">_xlfn.IFS(C2366&lt;25,"18-24", C2366&lt;=35,"25-35", C2366&lt;=50,"36-50",TRUE,"50+")</f>
        <v>18-24</v>
      </c>
      <c r="Q2366" t="str">
        <f t="shared" si="252"/>
        <v>new</v>
      </c>
      <c r="R2366" t="str">
        <f t="shared" si="253"/>
        <v>medium</v>
      </c>
      <c r="S2366" t="str">
        <f t="shared" si="254"/>
        <v>High</v>
      </c>
      <c r="T2366" t="str">
        <f t="shared" si="255"/>
        <v>Jan</v>
      </c>
      <c r="U2366">
        <f t="shared" si="256"/>
        <v>2022</v>
      </c>
      <c r="V2366" t="str">
        <f t="shared" si="257"/>
        <v>5-10</v>
      </c>
      <c r="W2366" t="str">
        <f t="shared" si="258"/>
        <v>Slow</v>
      </c>
    </row>
    <row r="2367" spans="1:23" x14ac:dyDescent="0.3">
      <c r="A2367">
        <v>602366</v>
      </c>
      <c r="B2367">
        <v>80771</v>
      </c>
      <c r="C2367">
        <v>43</v>
      </c>
      <c r="D2367" t="s">
        <v>4</v>
      </c>
      <c r="E2367" t="s">
        <v>16</v>
      </c>
      <c r="F2367" t="s">
        <v>26</v>
      </c>
      <c r="G2367" t="s">
        <v>29</v>
      </c>
      <c r="H2367" s="1">
        <v>45354</v>
      </c>
      <c r="I2367" t="s">
        <v>34</v>
      </c>
      <c r="J2367">
        <v>45</v>
      </c>
      <c r="K2367">
        <v>4.2</v>
      </c>
      <c r="L2367">
        <v>177.79</v>
      </c>
      <c r="M2367">
        <v>68.89</v>
      </c>
      <c r="N2367" t="s">
        <v>48</v>
      </c>
      <c r="O2367">
        <v>1</v>
      </c>
      <c r="P2367" t="str" cm="1">
        <f t="array" ref="P2367">_xlfn.IFS(C2367&lt;25,"18-24", C2367&lt;=35,"25-35", C2367&lt;=50,"36-50",TRUE,"50+")</f>
        <v>36-50</v>
      </c>
      <c r="Q2367" t="str">
        <f t="shared" si="252"/>
        <v>new</v>
      </c>
      <c r="R2367" t="str">
        <f t="shared" si="253"/>
        <v>low</v>
      </c>
      <c r="S2367" t="str">
        <f t="shared" si="254"/>
        <v>Low</v>
      </c>
      <c r="T2367" t="str">
        <f t="shared" si="255"/>
        <v>Mar</v>
      </c>
      <c r="U2367">
        <f t="shared" si="256"/>
        <v>2024</v>
      </c>
      <c r="V2367" t="str">
        <f t="shared" si="257"/>
        <v>0-5</v>
      </c>
      <c r="W2367" t="str">
        <f t="shared" si="258"/>
        <v>Medium</v>
      </c>
    </row>
    <row r="2368" spans="1:23" x14ac:dyDescent="0.3">
      <c r="A2368">
        <v>602367</v>
      </c>
      <c r="B2368">
        <v>19964</v>
      </c>
      <c r="C2368">
        <v>31</v>
      </c>
      <c r="D2368" t="s">
        <v>7</v>
      </c>
      <c r="E2368" t="s">
        <v>8</v>
      </c>
      <c r="F2368" t="s">
        <v>22</v>
      </c>
      <c r="G2368" t="s">
        <v>23</v>
      </c>
      <c r="H2368" s="1">
        <v>44790</v>
      </c>
      <c r="I2368" t="s">
        <v>33</v>
      </c>
      <c r="J2368">
        <v>41</v>
      </c>
      <c r="K2368">
        <v>1.8</v>
      </c>
      <c r="L2368">
        <v>492.22</v>
      </c>
      <c r="M2368">
        <v>28.72</v>
      </c>
      <c r="N2368" t="s">
        <v>50</v>
      </c>
      <c r="O2368">
        <v>2</v>
      </c>
      <c r="P2368" t="str" cm="1">
        <f t="array" ref="P2368">_xlfn.IFS(C2368&lt;25,"18-24", C2368&lt;=35,"25-35", C2368&lt;=50,"36-50",TRUE,"50+")</f>
        <v>25-35</v>
      </c>
      <c r="Q2368" t="str">
        <f t="shared" si="252"/>
        <v>new</v>
      </c>
      <c r="R2368" t="str">
        <f t="shared" si="253"/>
        <v>medium</v>
      </c>
      <c r="S2368" t="str">
        <f t="shared" si="254"/>
        <v>Low</v>
      </c>
      <c r="T2368" t="str">
        <f t="shared" si="255"/>
        <v>Aug</v>
      </c>
      <c r="U2368">
        <f t="shared" si="256"/>
        <v>2022</v>
      </c>
      <c r="V2368" t="str">
        <f t="shared" si="257"/>
        <v>0-5</v>
      </c>
      <c r="W2368" t="str">
        <f t="shared" si="258"/>
        <v>Medium</v>
      </c>
    </row>
    <row r="2369" spans="1:23" x14ac:dyDescent="0.3">
      <c r="A2369">
        <v>602368</v>
      </c>
      <c r="B2369">
        <v>26359</v>
      </c>
      <c r="C2369">
        <v>64</v>
      </c>
      <c r="D2369" t="s">
        <v>7</v>
      </c>
      <c r="E2369" t="s">
        <v>15</v>
      </c>
      <c r="F2369" t="s">
        <v>24</v>
      </c>
      <c r="G2369" t="s">
        <v>27</v>
      </c>
      <c r="H2369" s="1">
        <v>45362</v>
      </c>
      <c r="I2369" t="s">
        <v>34</v>
      </c>
      <c r="J2369">
        <v>60</v>
      </c>
      <c r="K2369">
        <v>10.8</v>
      </c>
      <c r="L2369">
        <v>270.39999999999998</v>
      </c>
      <c r="M2369">
        <v>96.14</v>
      </c>
      <c r="N2369" t="s">
        <v>49</v>
      </c>
      <c r="O2369">
        <v>3</v>
      </c>
      <c r="P2369" t="str" cm="1">
        <f t="array" ref="P2369">_xlfn.IFS(C2369&lt;25,"18-24", C2369&lt;=35,"25-35", C2369&lt;=50,"36-50",TRUE,"50+")</f>
        <v>50+</v>
      </c>
      <c r="Q2369" t="str">
        <f t="shared" si="252"/>
        <v>new</v>
      </c>
      <c r="R2369" t="str">
        <f t="shared" si="253"/>
        <v>medium</v>
      </c>
      <c r="S2369" t="str">
        <f t="shared" si="254"/>
        <v>medium</v>
      </c>
      <c r="T2369" t="str">
        <f t="shared" si="255"/>
        <v>Mar</v>
      </c>
      <c r="U2369">
        <f t="shared" si="256"/>
        <v>2024</v>
      </c>
      <c r="V2369" t="str">
        <f t="shared" si="257"/>
        <v>10-15</v>
      </c>
      <c r="W2369" t="str">
        <f t="shared" si="258"/>
        <v>Slow</v>
      </c>
    </row>
    <row r="2370" spans="1:23" x14ac:dyDescent="0.3">
      <c r="A2370">
        <v>602369</v>
      </c>
      <c r="B2370">
        <v>42217</v>
      </c>
      <c r="C2370">
        <v>32</v>
      </c>
      <c r="D2370" t="s">
        <v>7</v>
      </c>
      <c r="E2370" t="s">
        <v>5</v>
      </c>
      <c r="F2370" t="s">
        <v>30</v>
      </c>
      <c r="G2370" t="s">
        <v>31</v>
      </c>
      <c r="H2370" s="1">
        <v>45653</v>
      </c>
      <c r="I2370" t="s">
        <v>33</v>
      </c>
      <c r="J2370">
        <v>58</v>
      </c>
      <c r="K2370">
        <v>12.5</v>
      </c>
      <c r="L2370">
        <v>927.74</v>
      </c>
      <c r="M2370">
        <v>67.47</v>
      </c>
      <c r="N2370" t="s">
        <v>48</v>
      </c>
      <c r="O2370">
        <v>4</v>
      </c>
      <c r="P2370" t="str" cm="1">
        <f t="array" ref="P2370">_xlfn.IFS(C2370&lt;25,"18-24", C2370&lt;=35,"25-35", C2370&lt;=50,"36-50",TRUE,"50+")</f>
        <v>25-35</v>
      </c>
      <c r="Q2370" t="str">
        <f t="shared" si="252"/>
        <v>new</v>
      </c>
      <c r="R2370" t="str">
        <f t="shared" si="253"/>
        <v>high value</v>
      </c>
      <c r="S2370" t="str">
        <f t="shared" si="254"/>
        <v>medium</v>
      </c>
      <c r="T2370" t="str">
        <f t="shared" si="255"/>
        <v>Dec</v>
      </c>
      <c r="U2370">
        <f t="shared" si="256"/>
        <v>2024</v>
      </c>
      <c r="V2370" t="str">
        <f t="shared" si="257"/>
        <v>10-15</v>
      </c>
      <c r="W2370" t="str">
        <f t="shared" si="258"/>
        <v>Slow</v>
      </c>
    </row>
    <row r="2371" spans="1:23" x14ac:dyDescent="0.3">
      <c r="A2371">
        <v>602370</v>
      </c>
      <c r="B2371">
        <v>13188</v>
      </c>
      <c r="C2371">
        <v>22</v>
      </c>
      <c r="D2371" t="s">
        <v>4</v>
      </c>
      <c r="E2371" t="s">
        <v>13</v>
      </c>
      <c r="F2371" t="s">
        <v>22</v>
      </c>
      <c r="G2371" t="s">
        <v>21</v>
      </c>
      <c r="H2371" s="1">
        <v>44637</v>
      </c>
      <c r="I2371" t="s">
        <v>34</v>
      </c>
      <c r="J2371">
        <v>43</v>
      </c>
      <c r="K2371">
        <v>9.9</v>
      </c>
      <c r="L2371">
        <v>614.22</v>
      </c>
      <c r="M2371">
        <v>66.03</v>
      </c>
      <c r="N2371" t="s">
        <v>49</v>
      </c>
      <c r="O2371">
        <v>3</v>
      </c>
      <c r="P2371" t="str" cm="1">
        <f t="array" ref="P2371">_xlfn.IFS(C2371&lt;25,"18-24", C2371&lt;=35,"25-35", C2371&lt;=50,"36-50",TRUE,"50+")</f>
        <v>18-24</v>
      </c>
      <c r="Q2371" t="str">
        <f t="shared" ref="Q2371:Q2434" si="259">IF(COUNTIF($B:$B,B2371)&gt;1,"repeat","new")</f>
        <v>new</v>
      </c>
      <c r="R2371" t="str">
        <f t="shared" ref="R2371:R2434" si="260">IF(L2371&gt;500,"high value",IF( L2371&gt;250,"medium","low"))</f>
        <v>high value</v>
      </c>
      <c r="S2371" t="str">
        <f t="shared" ref="S2371:S2434" si="261">IF(O2371&lt;=2,"Low",IF(O2371&lt;=4,"medium","High"))</f>
        <v>medium</v>
      </c>
      <c r="T2371" t="str">
        <f t="shared" ref="T2371:T2434" si="262">TEXT(H2371,"MMM")</f>
        <v>Mar</v>
      </c>
      <c r="U2371">
        <f t="shared" ref="U2371:U2434" si="263">YEAR(H2371)</f>
        <v>2022</v>
      </c>
      <c r="V2371" t="str">
        <f t="shared" ref="V2371:V2434" si="264">IF(K2371&lt;=5,"0-5",IF(K2371&lt;=10,"5-10",IF(K2371&lt;=15,"10-15","15+")))</f>
        <v>5-10</v>
      </c>
      <c r="W2371" t="str">
        <f t="shared" ref="W2371:W2434" si="265">IF(J2371&lt;=30,"Fast",IF(J2371&lt;=45,"Medium","Slow"))</f>
        <v>Medium</v>
      </c>
    </row>
    <row r="2372" spans="1:23" x14ac:dyDescent="0.3">
      <c r="A2372">
        <v>602371</v>
      </c>
      <c r="B2372">
        <v>15369</v>
      </c>
      <c r="C2372">
        <v>40</v>
      </c>
      <c r="D2372" t="s">
        <v>4</v>
      </c>
      <c r="E2372" t="s">
        <v>13</v>
      </c>
      <c r="F2372" t="s">
        <v>19</v>
      </c>
      <c r="G2372" t="s">
        <v>27</v>
      </c>
      <c r="H2372" s="1">
        <v>44898</v>
      </c>
      <c r="I2372" t="s">
        <v>33</v>
      </c>
      <c r="J2372">
        <v>28</v>
      </c>
      <c r="K2372">
        <v>14.4</v>
      </c>
      <c r="L2372">
        <v>384.97</v>
      </c>
      <c r="M2372">
        <v>110.81</v>
      </c>
      <c r="N2372" t="s">
        <v>48</v>
      </c>
      <c r="O2372">
        <v>2</v>
      </c>
      <c r="P2372" t="str" cm="1">
        <f t="array" ref="P2372">_xlfn.IFS(C2372&lt;25,"18-24", C2372&lt;=35,"25-35", C2372&lt;=50,"36-50",TRUE,"50+")</f>
        <v>36-50</v>
      </c>
      <c r="Q2372" t="str">
        <f t="shared" si="259"/>
        <v>new</v>
      </c>
      <c r="R2372" t="str">
        <f t="shared" si="260"/>
        <v>medium</v>
      </c>
      <c r="S2372" t="str">
        <f t="shared" si="261"/>
        <v>Low</v>
      </c>
      <c r="T2372" t="str">
        <f t="shared" si="262"/>
        <v>Dec</v>
      </c>
      <c r="U2372">
        <f t="shared" si="263"/>
        <v>2022</v>
      </c>
      <c r="V2372" t="str">
        <f t="shared" si="264"/>
        <v>10-15</v>
      </c>
      <c r="W2372" t="str">
        <f t="shared" si="265"/>
        <v>Fast</v>
      </c>
    </row>
    <row r="2373" spans="1:23" x14ac:dyDescent="0.3">
      <c r="A2373">
        <v>602372</v>
      </c>
      <c r="B2373">
        <v>15070</v>
      </c>
      <c r="C2373">
        <v>45</v>
      </c>
      <c r="D2373" t="s">
        <v>7</v>
      </c>
      <c r="E2373" t="s">
        <v>13</v>
      </c>
      <c r="F2373" t="s">
        <v>26</v>
      </c>
      <c r="G2373" t="s">
        <v>21</v>
      </c>
      <c r="H2373" s="1">
        <v>44891</v>
      </c>
      <c r="I2373" t="s">
        <v>34</v>
      </c>
      <c r="J2373">
        <v>71</v>
      </c>
      <c r="K2373">
        <v>1.3</v>
      </c>
      <c r="L2373">
        <v>304.62</v>
      </c>
      <c r="M2373">
        <v>80.84</v>
      </c>
      <c r="N2373" t="s">
        <v>48</v>
      </c>
      <c r="O2373">
        <v>5</v>
      </c>
      <c r="P2373" t="str" cm="1">
        <f t="array" ref="P2373">_xlfn.IFS(C2373&lt;25,"18-24", C2373&lt;=35,"25-35", C2373&lt;=50,"36-50",TRUE,"50+")</f>
        <v>36-50</v>
      </c>
      <c r="Q2373" t="str">
        <f t="shared" si="259"/>
        <v>new</v>
      </c>
      <c r="R2373" t="str">
        <f t="shared" si="260"/>
        <v>medium</v>
      </c>
      <c r="S2373" t="str">
        <f t="shared" si="261"/>
        <v>High</v>
      </c>
      <c r="T2373" t="str">
        <f t="shared" si="262"/>
        <v>Nov</v>
      </c>
      <c r="U2373">
        <f t="shared" si="263"/>
        <v>2022</v>
      </c>
      <c r="V2373" t="str">
        <f t="shared" si="264"/>
        <v>0-5</v>
      </c>
      <c r="W2373" t="str">
        <f t="shared" si="265"/>
        <v>Slow</v>
      </c>
    </row>
    <row r="2374" spans="1:23" x14ac:dyDescent="0.3">
      <c r="A2374">
        <v>602373</v>
      </c>
      <c r="B2374">
        <v>79353</v>
      </c>
      <c r="C2374">
        <v>43</v>
      </c>
      <c r="D2374" t="s">
        <v>4</v>
      </c>
      <c r="E2374" t="s">
        <v>13</v>
      </c>
      <c r="F2374" t="s">
        <v>26</v>
      </c>
      <c r="G2374" t="s">
        <v>25</v>
      </c>
      <c r="H2374" s="1">
        <v>45443</v>
      </c>
      <c r="I2374" t="s">
        <v>33</v>
      </c>
      <c r="J2374">
        <v>46</v>
      </c>
      <c r="K2374">
        <v>6.9</v>
      </c>
      <c r="L2374">
        <v>1309.3399999999999</v>
      </c>
      <c r="M2374">
        <v>72.86</v>
      </c>
      <c r="N2374" t="s">
        <v>48</v>
      </c>
      <c r="O2374">
        <v>1</v>
      </c>
      <c r="P2374" t="str" cm="1">
        <f t="array" ref="P2374">_xlfn.IFS(C2374&lt;25,"18-24", C2374&lt;=35,"25-35", C2374&lt;=50,"36-50",TRUE,"50+")</f>
        <v>36-50</v>
      </c>
      <c r="Q2374" t="str">
        <f t="shared" si="259"/>
        <v>new</v>
      </c>
      <c r="R2374" t="str">
        <f t="shared" si="260"/>
        <v>high value</v>
      </c>
      <c r="S2374" t="str">
        <f t="shared" si="261"/>
        <v>Low</v>
      </c>
      <c r="T2374" t="str">
        <f t="shared" si="262"/>
        <v>May</v>
      </c>
      <c r="U2374">
        <f t="shared" si="263"/>
        <v>2024</v>
      </c>
      <c r="V2374" t="str">
        <f t="shared" si="264"/>
        <v>5-10</v>
      </c>
      <c r="W2374" t="str">
        <f t="shared" si="265"/>
        <v>Slow</v>
      </c>
    </row>
    <row r="2375" spans="1:23" x14ac:dyDescent="0.3">
      <c r="A2375">
        <v>602374</v>
      </c>
      <c r="B2375">
        <v>95392</v>
      </c>
      <c r="C2375">
        <v>42</v>
      </c>
      <c r="D2375" t="s">
        <v>7</v>
      </c>
      <c r="E2375" t="s">
        <v>15</v>
      </c>
      <c r="F2375" t="s">
        <v>30</v>
      </c>
      <c r="G2375" t="s">
        <v>23</v>
      </c>
      <c r="H2375" s="1">
        <v>44618</v>
      </c>
      <c r="I2375" t="s">
        <v>33</v>
      </c>
      <c r="J2375">
        <v>35</v>
      </c>
      <c r="K2375">
        <v>8.4</v>
      </c>
      <c r="L2375">
        <v>793.36</v>
      </c>
      <c r="M2375">
        <v>113.72</v>
      </c>
      <c r="N2375" t="s">
        <v>48</v>
      </c>
      <c r="O2375">
        <v>4</v>
      </c>
      <c r="P2375" t="str" cm="1">
        <f t="array" ref="P2375">_xlfn.IFS(C2375&lt;25,"18-24", C2375&lt;=35,"25-35", C2375&lt;=50,"36-50",TRUE,"50+")</f>
        <v>36-50</v>
      </c>
      <c r="Q2375" t="str">
        <f t="shared" si="259"/>
        <v>new</v>
      </c>
      <c r="R2375" t="str">
        <f t="shared" si="260"/>
        <v>high value</v>
      </c>
      <c r="S2375" t="str">
        <f t="shared" si="261"/>
        <v>medium</v>
      </c>
      <c r="T2375" t="str">
        <f t="shared" si="262"/>
        <v>Feb</v>
      </c>
      <c r="U2375">
        <f t="shared" si="263"/>
        <v>2022</v>
      </c>
      <c r="V2375" t="str">
        <f t="shared" si="264"/>
        <v>5-10</v>
      </c>
      <c r="W2375" t="str">
        <f t="shared" si="265"/>
        <v>Medium</v>
      </c>
    </row>
    <row r="2376" spans="1:23" x14ac:dyDescent="0.3">
      <c r="A2376">
        <v>602375</v>
      </c>
      <c r="B2376">
        <v>67886</v>
      </c>
      <c r="C2376">
        <v>50</v>
      </c>
      <c r="D2376" t="s">
        <v>4</v>
      </c>
      <c r="E2376" t="s">
        <v>13</v>
      </c>
      <c r="F2376" t="s">
        <v>18</v>
      </c>
      <c r="G2376" t="s">
        <v>31</v>
      </c>
      <c r="H2376" s="1">
        <v>44879</v>
      </c>
      <c r="I2376" t="s">
        <v>33</v>
      </c>
      <c r="J2376">
        <v>26</v>
      </c>
      <c r="K2376">
        <v>2.1</v>
      </c>
      <c r="L2376">
        <v>307.72000000000003</v>
      </c>
      <c r="M2376">
        <v>21.92</v>
      </c>
      <c r="N2376" t="s">
        <v>47</v>
      </c>
      <c r="O2376">
        <v>4</v>
      </c>
      <c r="P2376" t="str" cm="1">
        <f t="array" ref="P2376">_xlfn.IFS(C2376&lt;25,"18-24", C2376&lt;=35,"25-35", C2376&lt;=50,"36-50",TRUE,"50+")</f>
        <v>36-50</v>
      </c>
      <c r="Q2376" t="str">
        <f t="shared" si="259"/>
        <v>new</v>
      </c>
      <c r="R2376" t="str">
        <f t="shared" si="260"/>
        <v>medium</v>
      </c>
      <c r="S2376" t="str">
        <f t="shared" si="261"/>
        <v>medium</v>
      </c>
      <c r="T2376" t="str">
        <f t="shared" si="262"/>
        <v>Nov</v>
      </c>
      <c r="U2376">
        <f t="shared" si="263"/>
        <v>2022</v>
      </c>
      <c r="V2376" t="str">
        <f t="shared" si="264"/>
        <v>0-5</v>
      </c>
      <c r="W2376" t="str">
        <f t="shared" si="265"/>
        <v>Fast</v>
      </c>
    </row>
    <row r="2377" spans="1:23" x14ac:dyDescent="0.3">
      <c r="A2377">
        <v>602376</v>
      </c>
      <c r="B2377">
        <v>51569</v>
      </c>
      <c r="C2377">
        <v>26</v>
      </c>
      <c r="D2377" t="s">
        <v>4</v>
      </c>
      <c r="E2377" t="s">
        <v>13</v>
      </c>
      <c r="F2377" t="s">
        <v>26</v>
      </c>
      <c r="G2377" t="s">
        <v>25</v>
      </c>
      <c r="H2377" s="1">
        <v>45246</v>
      </c>
      <c r="I2377" t="s">
        <v>33</v>
      </c>
      <c r="J2377">
        <v>66</v>
      </c>
      <c r="K2377">
        <v>13</v>
      </c>
      <c r="L2377">
        <v>1162.82</v>
      </c>
      <c r="M2377">
        <v>28.92</v>
      </c>
      <c r="N2377" t="s">
        <v>49</v>
      </c>
      <c r="O2377">
        <v>2</v>
      </c>
      <c r="P2377" t="str" cm="1">
        <f t="array" ref="P2377">_xlfn.IFS(C2377&lt;25,"18-24", C2377&lt;=35,"25-35", C2377&lt;=50,"36-50",TRUE,"50+")</f>
        <v>25-35</v>
      </c>
      <c r="Q2377" t="str">
        <f t="shared" si="259"/>
        <v>new</v>
      </c>
      <c r="R2377" t="str">
        <f t="shared" si="260"/>
        <v>high value</v>
      </c>
      <c r="S2377" t="str">
        <f t="shared" si="261"/>
        <v>Low</v>
      </c>
      <c r="T2377" t="str">
        <f t="shared" si="262"/>
        <v>Nov</v>
      </c>
      <c r="U2377">
        <f t="shared" si="263"/>
        <v>2023</v>
      </c>
      <c r="V2377" t="str">
        <f t="shared" si="264"/>
        <v>10-15</v>
      </c>
      <c r="W2377" t="str">
        <f t="shared" si="265"/>
        <v>Slow</v>
      </c>
    </row>
    <row r="2378" spans="1:23" x14ac:dyDescent="0.3">
      <c r="A2378">
        <v>602377</v>
      </c>
      <c r="B2378">
        <v>73973</v>
      </c>
      <c r="C2378">
        <v>27</v>
      </c>
      <c r="D2378" t="s">
        <v>7</v>
      </c>
      <c r="E2378" t="s">
        <v>13</v>
      </c>
      <c r="F2378" t="s">
        <v>32</v>
      </c>
      <c r="G2378" t="s">
        <v>23</v>
      </c>
      <c r="H2378" s="1">
        <v>45410</v>
      </c>
      <c r="I2378" t="s">
        <v>34</v>
      </c>
      <c r="J2378">
        <v>32</v>
      </c>
      <c r="K2378">
        <v>8.9</v>
      </c>
      <c r="L2378">
        <v>1470.12</v>
      </c>
      <c r="M2378">
        <v>35.64</v>
      </c>
      <c r="N2378" t="s">
        <v>50</v>
      </c>
      <c r="O2378">
        <v>3</v>
      </c>
      <c r="P2378" t="str" cm="1">
        <f t="array" ref="P2378">_xlfn.IFS(C2378&lt;25,"18-24", C2378&lt;=35,"25-35", C2378&lt;=50,"36-50",TRUE,"50+")</f>
        <v>25-35</v>
      </c>
      <c r="Q2378" t="str">
        <f t="shared" si="259"/>
        <v>new</v>
      </c>
      <c r="R2378" t="str">
        <f t="shared" si="260"/>
        <v>high value</v>
      </c>
      <c r="S2378" t="str">
        <f t="shared" si="261"/>
        <v>medium</v>
      </c>
      <c r="T2378" t="str">
        <f t="shared" si="262"/>
        <v>Apr</v>
      </c>
      <c r="U2378">
        <f t="shared" si="263"/>
        <v>2024</v>
      </c>
      <c r="V2378" t="str">
        <f t="shared" si="264"/>
        <v>5-10</v>
      </c>
      <c r="W2378" t="str">
        <f t="shared" si="265"/>
        <v>Medium</v>
      </c>
    </row>
    <row r="2379" spans="1:23" x14ac:dyDescent="0.3">
      <c r="A2379">
        <v>602378</v>
      </c>
      <c r="B2379">
        <v>23911</v>
      </c>
      <c r="C2379">
        <v>34</v>
      </c>
      <c r="D2379" t="s">
        <v>7</v>
      </c>
      <c r="E2379" t="s">
        <v>11</v>
      </c>
      <c r="F2379" t="s">
        <v>24</v>
      </c>
      <c r="G2379" t="s">
        <v>23</v>
      </c>
      <c r="H2379" s="1">
        <v>45251</v>
      </c>
      <c r="I2379" t="s">
        <v>33</v>
      </c>
      <c r="J2379">
        <v>62</v>
      </c>
      <c r="K2379">
        <v>12.4</v>
      </c>
      <c r="L2379">
        <v>1219.47</v>
      </c>
      <c r="M2379">
        <v>26.87</v>
      </c>
      <c r="N2379" t="s">
        <v>48</v>
      </c>
      <c r="O2379">
        <v>2</v>
      </c>
      <c r="P2379" t="str" cm="1">
        <f t="array" ref="P2379">_xlfn.IFS(C2379&lt;25,"18-24", C2379&lt;=35,"25-35", C2379&lt;=50,"36-50",TRUE,"50+")</f>
        <v>25-35</v>
      </c>
      <c r="Q2379" t="str">
        <f t="shared" si="259"/>
        <v>new</v>
      </c>
      <c r="R2379" t="str">
        <f t="shared" si="260"/>
        <v>high value</v>
      </c>
      <c r="S2379" t="str">
        <f t="shared" si="261"/>
        <v>Low</v>
      </c>
      <c r="T2379" t="str">
        <f t="shared" si="262"/>
        <v>Nov</v>
      </c>
      <c r="U2379">
        <f t="shared" si="263"/>
        <v>2023</v>
      </c>
      <c r="V2379" t="str">
        <f t="shared" si="264"/>
        <v>10-15</v>
      </c>
      <c r="W2379" t="str">
        <f t="shared" si="265"/>
        <v>Slow</v>
      </c>
    </row>
    <row r="2380" spans="1:23" x14ac:dyDescent="0.3">
      <c r="A2380">
        <v>602379</v>
      </c>
      <c r="B2380">
        <v>62356</v>
      </c>
      <c r="C2380">
        <v>36</v>
      </c>
      <c r="D2380" t="s">
        <v>7</v>
      </c>
      <c r="E2380" t="s">
        <v>5</v>
      </c>
      <c r="F2380" t="s">
        <v>22</v>
      </c>
      <c r="G2380" t="s">
        <v>29</v>
      </c>
      <c r="H2380" s="1">
        <v>45052</v>
      </c>
      <c r="I2380" t="s">
        <v>33</v>
      </c>
      <c r="J2380">
        <v>39</v>
      </c>
      <c r="K2380">
        <v>14.3</v>
      </c>
      <c r="L2380">
        <v>692.36</v>
      </c>
      <c r="M2380">
        <v>33.200000000000003</v>
      </c>
      <c r="N2380" t="s">
        <v>47</v>
      </c>
      <c r="O2380">
        <v>5</v>
      </c>
      <c r="P2380" t="str" cm="1">
        <f t="array" ref="P2380">_xlfn.IFS(C2380&lt;25,"18-24", C2380&lt;=35,"25-35", C2380&lt;=50,"36-50",TRUE,"50+")</f>
        <v>36-50</v>
      </c>
      <c r="Q2380" t="str">
        <f t="shared" si="259"/>
        <v>new</v>
      </c>
      <c r="R2380" t="str">
        <f t="shared" si="260"/>
        <v>high value</v>
      </c>
      <c r="S2380" t="str">
        <f t="shared" si="261"/>
        <v>High</v>
      </c>
      <c r="T2380" t="str">
        <f t="shared" si="262"/>
        <v>May</v>
      </c>
      <c r="U2380">
        <f t="shared" si="263"/>
        <v>2023</v>
      </c>
      <c r="V2380" t="str">
        <f t="shared" si="264"/>
        <v>10-15</v>
      </c>
      <c r="W2380" t="str">
        <f t="shared" si="265"/>
        <v>Medium</v>
      </c>
    </row>
    <row r="2381" spans="1:23" x14ac:dyDescent="0.3">
      <c r="A2381">
        <v>602380</v>
      </c>
      <c r="B2381">
        <v>47582</v>
      </c>
      <c r="C2381">
        <v>44</v>
      </c>
      <c r="D2381" t="s">
        <v>7</v>
      </c>
      <c r="E2381" t="s">
        <v>16</v>
      </c>
      <c r="F2381" t="s">
        <v>19</v>
      </c>
      <c r="G2381" t="s">
        <v>21</v>
      </c>
      <c r="H2381" s="1">
        <v>44981</v>
      </c>
      <c r="I2381" t="s">
        <v>34</v>
      </c>
      <c r="J2381">
        <v>67</v>
      </c>
      <c r="K2381">
        <v>6.9</v>
      </c>
      <c r="L2381">
        <v>318.43</v>
      </c>
      <c r="M2381">
        <v>91.4</v>
      </c>
      <c r="N2381" t="s">
        <v>49</v>
      </c>
      <c r="O2381">
        <v>4</v>
      </c>
      <c r="P2381" t="str" cm="1">
        <f t="array" ref="P2381">_xlfn.IFS(C2381&lt;25,"18-24", C2381&lt;=35,"25-35", C2381&lt;=50,"36-50",TRUE,"50+")</f>
        <v>36-50</v>
      </c>
      <c r="Q2381" t="str">
        <f t="shared" si="259"/>
        <v>new</v>
      </c>
      <c r="R2381" t="str">
        <f t="shared" si="260"/>
        <v>medium</v>
      </c>
      <c r="S2381" t="str">
        <f t="shared" si="261"/>
        <v>medium</v>
      </c>
      <c r="T2381" t="str">
        <f t="shared" si="262"/>
        <v>Feb</v>
      </c>
      <c r="U2381">
        <f t="shared" si="263"/>
        <v>2023</v>
      </c>
      <c r="V2381" t="str">
        <f t="shared" si="264"/>
        <v>5-10</v>
      </c>
      <c r="W2381" t="str">
        <f t="shared" si="265"/>
        <v>Slow</v>
      </c>
    </row>
    <row r="2382" spans="1:23" x14ac:dyDescent="0.3">
      <c r="A2382">
        <v>602381</v>
      </c>
      <c r="B2382">
        <v>56038</v>
      </c>
      <c r="C2382">
        <v>23</v>
      </c>
      <c r="D2382" t="s">
        <v>4</v>
      </c>
      <c r="E2382" t="s">
        <v>11</v>
      </c>
      <c r="F2382" t="s">
        <v>19</v>
      </c>
      <c r="G2382" t="s">
        <v>27</v>
      </c>
      <c r="H2382" s="1">
        <v>45144</v>
      </c>
      <c r="I2382" t="s">
        <v>34</v>
      </c>
      <c r="J2382">
        <v>87</v>
      </c>
      <c r="K2382">
        <v>13.6</v>
      </c>
      <c r="L2382">
        <v>665.58</v>
      </c>
      <c r="M2382">
        <v>103</v>
      </c>
      <c r="N2382" t="s">
        <v>50</v>
      </c>
      <c r="O2382">
        <v>3</v>
      </c>
      <c r="P2382" t="str" cm="1">
        <f t="array" ref="P2382">_xlfn.IFS(C2382&lt;25,"18-24", C2382&lt;=35,"25-35", C2382&lt;=50,"36-50",TRUE,"50+")</f>
        <v>18-24</v>
      </c>
      <c r="Q2382" t="str">
        <f t="shared" si="259"/>
        <v>new</v>
      </c>
      <c r="R2382" t="str">
        <f t="shared" si="260"/>
        <v>high value</v>
      </c>
      <c r="S2382" t="str">
        <f t="shared" si="261"/>
        <v>medium</v>
      </c>
      <c r="T2382" t="str">
        <f t="shared" si="262"/>
        <v>Aug</v>
      </c>
      <c r="U2382">
        <f t="shared" si="263"/>
        <v>2023</v>
      </c>
      <c r="V2382" t="str">
        <f t="shared" si="264"/>
        <v>10-15</v>
      </c>
      <c r="W2382" t="str">
        <f t="shared" si="265"/>
        <v>Slow</v>
      </c>
    </row>
    <row r="2383" spans="1:23" x14ac:dyDescent="0.3">
      <c r="A2383">
        <v>602382</v>
      </c>
      <c r="B2383">
        <v>28571</v>
      </c>
      <c r="C2383">
        <v>48</v>
      </c>
      <c r="D2383" t="s">
        <v>4</v>
      </c>
      <c r="E2383" t="s">
        <v>8</v>
      </c>
      <c r="F2383" t="s">
        <v>18</v>
      </c>
      <c r="G2383" t="s">
        <v>21</v>
      </c>
      <c r="H2383" s="1">
        <v>45526</v>
      </c>
      <c r="I2383" t="s">
        <v>34</v>
      </c>
      <c r="J2383">
        <v>68</v>
      </c>
      <c r="K2383">
        <v>10.1</v>
      </c>
      <c r="L2383">
        <v>1113.1199999999999</v>
      </c>
      <c r="M2383">
        <v>95.71</v>
      </c>
      <c r="N2383" t="s">
        <v>49</v>
      </c>
      <c r="O2383">
        <v>4</v>
      </c>
      <c r="P2383" t="str" cm="1">
        <f t="array" ref="P2383">_xlfn.IFS(C2383&lt;25,"18-24", C2383&lt;=35,"25-35", C2383&lt;=50,"36-50",TRUE,"50+")</f>
        <v>36-50</v>
      </c>
      <c r="Q2383" t="str">
        <f t="shared" si="259"/>
        <v>new</v>
      </c>
      <c r="R2383" t="str">
        <f t="shared" si="260"/>
        <v>high value</v>
      </c>
      <c r="S2383" t="str">
        <f t="shared" si="261"/>
        <v>medium</v>
      </c>
      <c r="T2383" t="str">
        <f t="shared" si="262"/>
        <v>Aug</v>
      </c>
      <c r="U2383">
        <f t="shared" si="263"/>
        <v>2024</v>
      </c>
      <c r="V2383" t="str">
        <f t="shared" si="264"/>
        <v>10-15</v>
      </c>
      <c r="W2383" t="str">
        <f t="shared" si="265"/>
        <v>Slow</v>
      </c>
    </row>
    <row r="2384" spans="1:23" x14ac:dyDescent="0.3">
      <c r="A2384">
        <v>602383</v>
      </c>
      <c r="B2384">
        <v>74167</v>
      </c>
      <c r="C2384">
        <v>29</v>
      </c>
      <c r="D2384" t="s">
        <v>7</v>
      </c>
      <c r="E2384" t="s">
        <v>13</v>
      </c>
      <c r="F2384" t="s">
        <v>32</v>
      </c>
      <c r="G2384" t="s">
        <v>31</v>
      </c>
      <c r="H2384" s="1">
        <v>45125</v>
      </c>
      <c r="I2384" t="s">
        <v>34</v>
      </c>
      <c r="J2384">
        <v>32</v>
      </c>
      <c r="K2384">
        <v>3.8</v>
      </c>
      <c r="L2384">
        <v>432.21</v>
      </c>
      <c r="M2384">
        <v>71.61</v>
      </c>
      <c r="N2384" t="s">
        <v>49</v>
      </c>
      <c r="O2384">
        <v>2</v>
      </c>
      <c r="P2384" t="str" cm="1">
        <f t="array" ref="P2384">_xlfn.IFS(C2384&lt;25,"18-24", C2384&lt;=35,"25-35", C2384&lt;=50,"36-50",TRUE,"50+")</f>
        <v>25-35</v>
      </c>
      <c r="Q2384" t="str">
        <f t="shared" si="259"/>
        <v>new</v>
      </c>
      <c r="R2384" t="str">
        <f t="shared" si="260"/>
        <v>medium</v>
      </c>
      <c r="S2384" t="str">
        <f t="shared" si="261"/>
        <v>Low</v>
      </c>
      <c r="T2384" t="str">
        <f t="shared" si="262"/>
        <v>Jul</v>
      </c>
      <c r="U2384">
        <f t="shared" si="263"/>
        <v>2023</v>
      </c>
      <c r="V2384" t="str">
        <f t="shared" si="264"/>
        <v>0-5</v>
      </c>
      <c r="W2384" t="str">
        <f t="shared" si="265"/>
        <v>Medium</v>
      </c>
    </row>
    <row r="2385" spans="1:23" x14ac:dyDescent="0.3">
      <c r="A2385">
        <v>602384</v>
      </c>
      <c r="B2385">
        <v>47826</v>
      </c>
      <c r="C2385">
        <v>50</v>
      </c>
      <c r="D2385" t="s">
        <v>7</v>
      </c>
      <c r="E2385" t="s">
        <v>15</v>
      </c>
      <c r="F2385" t="s">
        <v>28</v>
      </c>
      <c r="G2385" t="s">
        <v>25</v>
      </c>
      <c r="H2385" s="1">
        <v>45525</v>
      </c>
      <c r="I2385" t="s">
        <v>34</v>
      </c>
      <c r="J2385">
        <v>20</v>
      </c>
      <c r="K2385">
        <v>12.1</v>
      </c>
      <c r="L2385">
        <v>979.87</v>
      </c>
      <c r="M2385">
        <v>74.08</v>
      </c>
      <c r="N2385" t="s">
        <v>50</v>
      </c>
      <c r="O2385">
        <v>4</v>
      </c>
      <c r="P2385" t="str" cm="1">
        <f t="array" ref="P2385">_xlfn.IFS(C2385&lt;25,"18-24", C2385&lt;=35,"25-35", C2385&lt;=50,"36-50",TRUE,"50+")</f>
        <v>36-50</v>
      </c>
      <c r="Q2385" t="str">
        <f t="shared" si="259"/>
        <v>new</v>
      </c>
      <c r="R2385" t="str">
        <f t="shared" si="260"/>
        <v>high value</v>
      </c>
      <c r="S2385" t="str">
        <f t="shared" si="261"/>
        <v>medium</v>
      </c>
      <c r="T2385" t="str">
        <f t="shared" si="262"/>
        <v>Aug</v>
      </c>
      <c r="U2385">
        <f t="shared" si="263"/>
        <v>2024</v>
      </c>
      <c r="V2385" t="str">
        <f t="shared" si="264"/>
        <v>10-15</v>
      </c>
      <c r="W2385" t="str">
        <f t="shared" si="265"/>
        <v>Fast</v>
      </c>
    </row>
    <row r="2386" spans="1:23" x14ac:dyDescent="0.3">
      <c r="A2386">
        <v>602385</v>
      </c>
      <c r="B2386">
        <v>54486</v>
      </c>
      <c r="C2386">
        <v>54</v>
      </c>
      <c r="D2386" t="s">
        <v>7</v>
      </c>
      <c r="E2386" t="s">
        <v>13</v>
      </c>
      <c r="F2386" t="s">
        <v>26</v>
      </c>
      <c r="G2386" t="s">
        <v>21</v>
      </c>
      <c r="H2386" s="1">
        <v>44731</v>
      </c>
      <c r="I2386" t="s">
        <v>34</v>
      </c>
      <c r="J2386">
        <v>44</v>
      </c>
      <c r="K2386">
        <v>7.2</v>
      </c>
      <c r="L2386">
        <v>1188.55</v>
      </c>
      <c r="M2386">
        <v>78.569999999999993</v>
      </c>
      <c r="N2386" t="s">
        <v>50</v>
      </c>
      <c r="O2386">
        <v>1</v>
      </c>
      <c r="P2386" t="str" cm="1">
        <f t="array" ref="P2386">_xlfn.IFS(C2386&lt;25,"18-24", C2386&lt;=35,"25-35", C2386&lt;=50,"36-50",TRUE,"50+")</f>
        <v>50+</v>
      </c>
      <c r="Q2386" t="str">
        <f t="shared" si="259"/>
        <v>new</v>
      </c>
      <c r="R2386" t="str">
        <f t="shared" si="260"/>
        <v>high value</v>
      </c>
      <c r="S2386" t="str">
        <f t="shared" si="261"/>
        <v>Low</v>
      </c>
      <c r="T2386" t="str">
        <f t="shared" si="262"/>
        <v>Jun</v>
      </c>
      <c r="U2386">
        <f t="shared" si="263"/>
        <v>2022</v>
      </c>
      <c r="V2386" t="str">
        <f t="shared" si="264"/>
        <v>5-10</v>
      </c>
      <c r="W2386" t="str">
        <f t="shared" si="265"/>
        <v>Medium</v>
      </c>
    </row>
    <row r="2387" spans="1:23" x14ac:dyDescent="0.3">
      <c r="A2387">
        <v>602386</v>
      </c>
      <c r="B2387">
        <v>25819</v>
      </c>
      <c r="C2387">
        <v>56</v>
      </c>
      <c r="D2387" t="s">
        <v>4</v>
      </c>
      <c r="E2387" t="s">
        <v>15</v>
      </c>
      <c r="F2387" t="s">
        <v>24</v>
      </c>
      <c r="G2387" t="s">
        <v>23</v>
      </c>
      <c r="H2387" s="1">
        <v>44922</v>
      </c>
      <c r="I2387" t="s">
        <v>34</v>
      </c>
      <c r="J2387">
        <v>35</v>
      </c>
      <c r="K2387">
        <v>11.9</v>
      </c>
      <c r="L2387">
        <v>1228.7</v>
      </c>
      <c r="M2387">
        <v>89.31</v>
      </c>
      <c r="N2387" t="s">
        <v>50</v>
      </c>
      <c r="O2387">
        <v>4</v>
      </c>
      <c r="P2387" t="str" cm="1">
        <f t="array" ref="P2387">_xlfn.IFS(C2387&lt;25,"18-24", C2387&lt;=35,"25-35", C2387&lt;=50,"36-50",TRUE,"50+")</f>
        <v>50+</v>
      </c>
      <c r="Q2387" t="str">
        <f t="shared" si="259"/>
        <v>new</v>
      </c>
      <c r="R2387" t="str">
        <f t="shared" si="260"/>
        <v>high value</v>
      </c>
      <c r="S2387" t="str">
        <f t="shared" si="261"/>
        <v>medium</v>
      </c>
      <c r="T2387" t="str">
        <f t="shared" si="262"/>
        <v>Dec</v>
      </c>
      <c r="U2387">
        <f t="shared" si="263"/>
        <v>2022</v>
      </c>
      <c r="V2387" t="str">
        <f t="shared" si="264"/>
        <v>10-15</v>
      </c>
      <c r="W2387" t="str">
        <f t="shared" si="265"/>
        <v>Medium</v>
      </c>
    </row>
    <row r="2388" spans="1:23" x14ac:dyDescent="0.3">
      <c r="A2388">
        <v>602387</v>
      </c>
      <c r="B2388">
        <v>32262</v>
      </c>
      <c r="C2388">
        <v>47</v>
      </c>
      <c r="D2388" t="s">
        <v>7</v>
      </c>
      <c r="E2388" t="s">
        <v>15</v>
      </c>
      <c r="F2388" t="s">
        <v>22</v>
      </c>
      <c r="G2388" t="s">
        <v>23</v>
      </c>
      <c r="H2388" s="1">
        <v>45530</v>
      </c>
      <c r="I2388" t="s">
        <v>34</v>
      </c>
      <c r="J2388">
        <v>83</v>
      </c>
      <c r="K2388">
        <v>2.9</v>
      </c>
      <c r="L2388">
        <v>294.64999999999998</v>
      </c>
      <c r="M2388">
        <v>32.86</v>
      </c>
      <c r="N2388" t="s">
        <v>47</v>
      </c>
      <c r="O2388">
        <v>5</v>
      </c>
      <c r="P2388" t="str" cm="1">
        <f t="array" ref="P2388">_xlfn.IFS(C2388&lt;25,"18-24", C2388&lt;=35,"25-35", C2388&lt;=50,"36-50",TRUE,"50+")</f>
        <v>36-50</v>
      </c>
      <c r="Q2388" t="str">
        <f t="shared" si="259"/>
        <v>new</v>
      </c>
      <c r="R2388" t="str">
        <f t="shared" si="260"/>
        <v>medium</v>
      </c>
      <c r="S2388" t="str">
        <f t="shared" si="261"/>
        <v>High</v>
      </c>
      <c r="T2388" t="str">
        <f t="shared" si="262"/>
        <v>Aug</v>
      </c>
      <c r="U2388">
        <f t="shared" si="263"/>
        <v>2024</v>
      </c>
      <c r="V2388" t="str">
        <f t="shared" si="264"/>
        <v>0-5</v>
      </c>
      <c r="W2388" t="str">
        <f t="shared" si="265"/>
        <v>Slow</v>
      </c>
    </row>
    <row r="2389" spans="1:23" x14ac:dyDescent="0.3">
      <c r="A2389">
        <v>602388</v>
      </c>
      <c r="B2389">
        <v>19147</v>
      </c>
      <c r="C2389">
        <v>57</v>
      </c>
      <c r="D2389" t="s">
        <v>4</v>
      </c>
      <c r="E2389" t="s">
        <v>16</v>
      </c>
      <c r="F2389" t="s">
        <v>24</v>
      </c>
      <c r="G2389" t="s">
        <v>31</v>
      </c>
      <c r="H2389" s="1">
        <v>45197</v>
      </c>
      <c r="I2389" t="s">
        <v>33</v>
      </c>
      <c r="J2389">
        <v>24</v>
      </c>
      <c r="K2389">
        <v>12.9</v>
      </c>
      <c r="L2389">
        <v>1303.53</v>
      </c>
      <c r="M2389">
        <v>75.36</v>
      </c>
      <c r="N2389" t="s">
        <v>47</v>
      </c>
      <c r="O2389">
        <v>4</v>
      </c>
      <c r="P2389" t="str" cm="1">
        <f t="array" ref="P2389">_xlfn.IFS(C2389&lt;25,"18-24", C2389&lt;=35,"25-35", C2389&lt;=50,"36-50",TRUE,"50+")</f>
        <v>50+</v>
      </c>
      <c r="Q2389" t="str">
        <f t="shared" si="259"/>
        <v>new</v>
      </c>
      <c r="R2389" t="str">
        <f t="shared" si="260"/>
        <v>high value</v>
      </c>
      <c r="S2389" t="str">
        <f t="shared" si="261"/>
        <v>medium</v>
      </c>
      <c r="T2389" t="str">
        <f t="shared" si="262"/>
        <v>Sep</v>
      </c>
      <c r="U2389">
        <f t="shared" si="263"/>
        <v>2023</v>
      </c>
      <c r="V2389" t="str">
        <f t="shared" si="264"/>
        <v>10-15</v>
      </c>
      <c r="W2389" t="str">
        <f t="shared" si="265"/>
        <v>Fast</v>
      </c>
    </row>
    <row r="2390" spans="1:23" x14ac:dyDescent="0.3">
      <c r="A2390">
        <v>602389</v>
      </c>
      <c r="B2390">
        <v>89853</v>
      </c>
      <c r="C2390">
        <v>33</v>
      </c>
      <c r="D2390" t="s">
        <v>4</v>
      </c>
      <c r="E2390" t="s">
        <v>15</v>
      </c>
      <c r="F2390" t="s">
        <v>22</v>
      </c>
      <c r="G2390" t="s">
        <v>31</v>
      </c>
      <c r="H2390" s="1">
        <v>44812</v>
      </c>
      <c r="I2390" t="s">
        <v>34</v>
      </c>
      <c r="J2390">
        <v>34</v>
      </c>
      <c r="K2390">
        <v>3.2</v>
      </c>
      <c r="L2390">
        <v>1463.37</v>
      </c>
      <c r="M2390">
        <v>38.26</v>
      </c>
      <c r="N2390" t="s">
        <v>49</v>
      </c>
      <c r="O2390">
        <v>3</v>
      </c>
      <c r="P2390" t="str" cm="1">
        <f t="array" ref="P2390">_xlfn.IFS(C2390&lt;25,"18-24", C2390&lt;=35,"25-35", C2390&lt;=50,"36-50",TRUE,"50+")</f>
        <v>25-35</v>
      </c>
      <c r="Q2390" t="str">
        <f t="shared" si="259"/>
        <v>new</v>
      </c>
      <c r="R2390" t="str">
        <f t="shared" si="260"/>
        <v>high value</v>
      </c>
      <c r="S2390" t="str">
        <f t="shared" si="261"/>
        <v>medium</v>
      </c>
      <c r="T2390" t="str">
        <f t="shared" si="262"/>
        <v>Sep</v>
      </c>
      <c r="U2390">
        <f t="shared" si="263"/>
        <v>2022</v>
      </c>
      <c r="V2390" t="str">
        <f t="shared" si="264"/>
        <v>0-5</v>
      </c>
      <c r="W2390" t="str">
        <f t="shared" si="265"/>
        <v>Medium</v>
      </c>
    </row>
    <row r="2391" spans="1:23" x14ac:dyDescent="0.3">
      <c r="A2391">
        <v>602390</v>
      </c>
      <c r="B2391">
        <v>95873</v>
      </c>
      <c r="C2391">
        <v>43</v>
      </c>
      <c r="D2391" t="s">
        <v>4</v>
      </c>
      <c r="E2391" t="s">
        <v>11</v>
      </c>
      <c r="F2391" t="s">
        <v>24</v>
      </c>
      <c r="G2391" t="s">
        <v>23</v>
      </c>
      <c r="H2391" s="1">
        <v>45158</v>
      </c>
      <c r="I2391" t="s">
        <v>34</v>
      </c>
      <c r="J2391">
        <v>89</v>
      </c>
      <c r="K2391">
        <v>5.0999999999999996</v>
      </c>
      <c r="L2391">
        <v>584.77</v>
      </c>
      <c r="M2391">
        <v>99.96</v>
      </c>
      <c r="N2391" t="s">
        <v>50</v>
      </c>
      <c r="O2391">
        <v>1</v>
      </c>
      <c r="P2391" t="str" cm="1">
        <f t="array" ref="P2391">_xlfn.IFS(C2391&lt;25,"18-24", C2391&lt;=35,"25-35", C2391&lt;=50,"36-50",TRUE,"50+")</f>
        <v>36-50</v>
      </c>
      <c r="Q2391" t="str">
        <f t="shared" si="259"/>
        <v>new</v>
      </c>
      <c r="R2391" t="str">
        <f t="shared" si="260"/>
        <v>high value</v>
      </c>
      <c r="S2391" t="str">
        <f t="shared" si="261"/>
        <v>Low</v>
      </c>
      <c r="T2391" t="str">
        <f t="shared" si="262"/>
        <v>Aug</v>
      </c>
      <c r="U2391">
        <f t="shared" si="263"/>
        <v>2023</v>
      </c>
      <c r="V2391" t="str">
        <f t="shared" si="264"/>
        <v>5-10</v>
      </c>
      <c r="W2391" t="str">
        <f t="shared" si="265"/>
        <v>Slow</v>
      </c>
    </row>
    <row r="2392" spans="1:23" x14ac:dyDescent="0.3">
      <c r="A2392">
        <v>602391</v>
      </c>
      <c r="B2392">
        <v>25200</v>
      </c>
      <c r="C2392">
        <v>48</v>
      </c>
      <c r="D2392" t="s">
        <v>7</v>
      </c>
      <c r="E2392" t="s">
        <v>5</v>
      </c>
      <c r="F2392" t="s">
        <v>22</v>
      </c>
      <c r="G2392" t="s">
        <v>21</v>
      </c>
      <c r="H2392" s="1">
        <v>44762</v>
      </c>
      <c r="I2392" t="s">
        <v>33</v>
      </c>
      <c r="J2392">
        <v>41</v>
      </c>
      <c r="K2392">
        <v>2.6</v>
      </c>
      <c r="L2392">
        <v>1422.13</v>
      </c>
      <c r="M2392">
        <v>97.96</v>
      </c>
      <c r="N2392" t="s">
        <v>50</v>
      </c>
      <c r="O2392">
        <v>2</v>
      </c>
      <c r="P2392" t="str" cm="1">
        <f t="array" ref="P2392">_xlfn.IFS(C2392&lt;25,"18-24", C2392&lt;=35,"25-35", C2392&lt;=50,"36-50",TRUE,"50+")</f>
        <v>36-50</v>
      </c>
      <c r="Q2392" t="str">
        <f t="shared" si="259"/>
        <v>new</v>
      </c>
      <c r="R2392" t="str">
        <f t="shared" si="260"/>
        <v>high value</v>
      </c>
      <c r="S2392" t="str">
        <f t="shared" si="261"/>
        <v>Low</v>
      </c>
      <c r="T2392" t="str">
        <f t="shared" si="262"/>
        <v>Jul</v>
      </c>
      <c r="U2392">
        <f t="shared" si="263"/>
        <v>2022</v>
      </c>
      <c r="V2392" t="str">
        <f t="shared" si="264"/>
        <v>0-5</v>
      </c>
      <c r="W2392" t="str">
        <f t="shared" si="265"/>
        <v>Medium</v>
      </c>
    </row>
    <row r="2393" spans="1:23" x14ac:dyDescent="0.3">
      <c r="A2393">
        <v>602392</v>
      </c>
      <c r="B2393">
        <v>85807</v>
      </c>
      <c r="C2393">
        <v>51</v>
      </c>
      <c r="D2393" t="s">
        <v>7</v>
      </c>
      <c r="E2393" t="s">
        <v>13</v>
      </c>
      <c r="F2393" t="s">
        <v>18</v>
      </c>
      <c r="G2393" t="s">
        <v>31</v>
      </c>
      <c r="H2393" s="1">
        <v>44636</v>
      </c>
      <c r="I2393" t="s">
        <v>34</v>
      </c>
      <c r="J2393">
        <v>32</v>
      </c>
      <c r="K2393">
        <v>8.9</v>
      </c>
      <c r="L2393">
        <v>176.28</v>
      </c>
      <c r="M2393">
        <v>73.05</v>
      </c>
      <c r="N2393" t="s">
        <v>48</v>
      </c>
      <c r="O2393">
        <v>4</v>
      </c>
      <c r="P2393" t="str" cm="1">
        <f t="array" ref="P2393">_xlfn.IFS(C2393&lt;25,"18-24", C2393&lt;=35,"25-35", C2393&lt;=50,"36-50",TRUE,"50+")</f>
        <v>50+</v>
      </c>
      <c r="Q2393" t="str">
        <f t="shared" si="259"/>
        <v>repeat</v>
      </c>
      <c r="R2393" t="str">
        <f t="shared" si="260"/>
        <v>low</v>
      </c>
      <c r="S2393" t="str">
        <f t="shared" si="261"/>
        <v>medium</v>
      </c>
      <c r="T2393" t="str">
        <f t="shared" si="262"/>
        <v>Mar</v>
      </c>
      <c r="U2393">
        <f t="shared" si="263"/>
        <v>2022</v>
      </c>
      <c r="V2393" t="str">
        <f t="shared" si="264"/>
        <v>5-10</v>
      </c>
      <c r="W2393" t="str">
        <f t="shared" si="265"/>
        <v>Medium</v>
      </c>
    </row>
    <row r="2394" spans="1:23" x14ac:dyDescent="0.3">
      <c r="A2394">
        <v>602393</v>
      </c>
      <c r="B2394">
        <v>92263</v>
      </c>
      <c r="C2394">
        <v>41</v>
      </c>
      <c r="D2394" t="s">
        <v>4</v>
      </c>
      <c r="E2394" t="s">
        <v>5</v>
      </c>
      <c r="F2394" t="s">
        <v>22</v>
      </c>
      <c r="G2394" t="s">
        <v>25</v>
      </c>
      <c r="H2394" s="1">
        <v>44658</v>
      </c>
      <c r="I2394" t="s">
        <v>34</v>
      </c>
      <c r="J2394">
        <v>46</v>
      </c>
      <c r="K2394">
        <v>14.8</v>
      </c>
      <c r="L2394">
        <v>1011.6</v>
      </c>
      <c r="M2394">
        <v>55.88</v>
      </c>
      <c r="N2394" t="s">
        <v>50</v>
      </c>
      <c r="O2394">
        <v>1</v>
      </c>
      <c r="P2394" t="str" cm="1">
        <f t="array" ref="P2394">_xlfn.IFS(C2394&lt;25,"18-24", C2394&lt;=35,"25-35", C2394&lt;=50,"36-50",TRUE,"50+")</f>
        <v>36-50</v>
      </c>
      <c r="Q2394" t="str">
        <f t="shared" si="259"/>
        <v>new</v>
      </c>
      <c r="R2394" t="str">
        <f t="shared" si="260"/>
        <v>high value</v>
      </c>
      <c r="S2394" t="str">
        <f t="shared" si="261"/>
        <v>Low</v>
      </c>
      <c r="T2394" t="str">
        <f t="shared" si="262"/>
        <v>Apr</v>
      </c>
      <c r="U2394">
        <f t="shared" si="263"/>
        <v>2022</v>
      </c>
      <c r="V2394" t="str">
        <f t="shared" si="264"/>
        <v>10-15</v>
      </c>
      <c r="W2394" t="str">
        <f t="shared" si="265"/>
        <v>Slow</v>
      </c>
    </row>
    <row r="2395" spans="1:23" x14ac:dyDescent="0.3">
      <c r="A2395">
        <v>602394</v>
      </c>
      <c r="B2395">
        <v>25070</v>
      </c>
      <c r="C2395">
        <v>29</v>
      </c>
      <c r="D2395" t="s">
        <v>7</v>
      </c>
      <c r="E2395" t="s">
        <v>11</v>
      </c>
      <c r="F2395" t="s">
        <v>19</v>
      </c>
      <c r="G2395" t="s">
        <v>23</v>
      </c>
      <c r="H2395" s="1">
        <v>45349</v>
      </c>
      <c r="I2395" t="s">
        <v>34</v>
      </c>
      <c r="J2395">
        <v>78</v>
      </c>
      <c r="K2395">
        <v>2.5</v>
      </c>
      <c r="L2395">
        <v>1342.3</v>
      </c>
      <c r="M2395">
        <v>80.34</v>
      </c>
      <c r="N2395" t="s">
        <v>48</v>
      </c>
      <c r="O2395">
        <v>1</v>
      </c>
      <c r="P2395" t="str" cm="1">
        <f t="array" ref="P2395">_xlfn.IFS(C2395&lt;25,"18-24", C2395&lt;=35,"25-35", C2395&lt;=50,"36-50",TRUE,"50+")</f>
        <v>25-35</v>
      </c>
      <c r="Q2395" t="str">
        <f t="shared" si="259"/>
        <v>new</v>
      </c>
      <c r="R2395" t="str">
        <f t="shared" si="260"/>
        <v>high value</v>
      </c>
      <c r="S2395" t="str">
        <f t="shared" si="261"/>
        <v>Low</v>
      </c>
      <c r="T2395" t="str">
        <f t="shared" si="262"/>
        <v>Feb</v>
      </c>
      <c r="U2395">
        <f t="shared" si="263"/>
        <v>2024</v>
      </c>
      <c r="V2395" t="str">
        <f t="shared" si="264"/>
        <v>0-5</v>
      </c>
      <c r="W2395" t="str">
        <f t="shared" si="265"/>
        <v>Slow</v>
      </c>
    </row>
    <row r="2396" spans="1:23" x14ac:dyDescent="0.3">
      <c r="A2396">
        <v>602395</v>
      </c>
      <c r="B2396">
        <v>94316</v>
      </c>
      <c r="C2396">
        <v>64</v>
      </c>
      <c r="D2396" t="s">
        <v>4</v>
      </c>
      <c r="E2396" t="s">
        <v>11</v>
      </c>
      <c r="F2396" t="s">
        <v>18</v>
      </c>
      <c r="G2396" t="s">
        <v>29</v>
      </c>
      <c r="H2396" s="1">
        <v>44776</v>
      </c>
      <c r="I2396" t="s">
        <v>33</v>
      </c>
      <c r="J2396">
        <v>31</v>
      </c>
      <c r="K2396">
        <v>13.6</v>
      </c>
      <c r="L2396">
        <v>321.81</v>
      </c>
      <c r="M2396">
        <v>115.17</v>
      </c>
      <c r="N2396" t="s">
        <v>47</v>
      </c>
      <c r="O2396">
        <v>5</v>
      </c>
      <c r="P2396" t="str" cm="1">
        <f t="array" ref="P2396">_xlfn.IFS(C2396&lt;25,"18-24", C2396&lt;=35,"25-35", C2396&lt;=50,"36-50",TRUE,"50+")</f>
        <v>50+</v>
      </c>
      <c r="Q2396" t="str">
        <f t="shared" si="259"/>
        <v>new</v>
      </c>
      <c r="R2396" t="str">
        <f t="shared" si="260"/>
        <v>medium</v>
      </c>
      <c r="S2396" t="str">
        <f t="shared" si="261"/>
        <v>High</v>
      </c>
      <c r="T2396" t="str">
        <f t="shared" si="262"/>
        <v>Aug</v>
      </c>
      <c r="U2396">
        <f t="shared" si="263"/>
        <v>2022</v>
      </c>
      <c r="V2396" t="str">
        <f t="shared" si="264"/>
        <v>10-15</v>
      </c>
      <c r="W2396" t="str">
        <f t="shared" si="265"/>
        <v>Medium</v>
      </c>
    </row>
    <row r="2397" spans="1:23" x14ac:dyDescent="0.3">
      <c r="A2397">
        <v>602396</v>
      </c>
      <c r="B2397">
        <v>15302</v>
      </c>
      <c r="C2397">
        <v>35</v>
      </c>
      <c r="D2397" t="s">
        <v>4</v>
      </c>
      <c r="E2397" t="s">
        <v>16</v>
      </c>
      <c r="F2397" t="s">
        <v>18</v>
      </c>
      <c r="G2397" t="s">
        <v>25</v>
      </c>
      <c r="H2397" s="1">
        <v>44814</v>
      </c>
      <c r="I2397" t="s">
        <v>34</v>
      </c>
      <c r="J2397">
        <v>27</v>
      </c>
      <c r="K2397">
        <v>11.4</v>
      </c>
      <c r="L2397">
        <v>690.12</v>
      </c>
      <c r="M2397">
        <v>62.17</v>
      </c>
      <c r="N2397" t="s">
        <v>47</v>
      </c>
      <c r="O2397">
        <v>5</v>
      </c>
      <c r="P2397" t="str" cm="1">
        <f t="array" ref="P2397">_xlfn.IFS(C2397&lt;25,"18-24", C2397&lt;=35,"25-35", C2397&lt;=50,"36-50",TRUE,"50+")</f>
        <v>25-35</v>
      </c>
      <c r="Q2397" t="str">
        <f t="shared" si="259"/>
        <v>new</v>
      </c>
      <c r="R2397" t="str">
        <f t="shared" si="260"/>
        <v>high value</v>
      </c>
      <c r="S2397" t="str">
        <f t="shared" si="261"/>
        <v>High</v>
      </c>
      <c r="T2397" t="str">
        <f t="shared" si="262"/>
        <v>Sep</v>
      </c>
      <c r="U2397">
        <f t="shared" si="263"/>
        <v>2022</v>
      </c>
      <c r="V2397" t="str">
        <f t="shared" si="264"/>
        <v>10-15</v>
      </c>
      <c r="W2397" t="str">
        <f t="shared" si="265"/>
        <v>Fast</v>
      </c>
    </row>
    <row r="2398" spans="1:23" x14ac:dyDescent="0.3">
      <c r="A2398">
        <v>602397</v>
      </c>
      <c r="B2398">
        <v>64473</v>
      </c>
      <c r="C2398">
        <v>19</v>
      </c>
      <c r="D2398" t="s">
        <v>7</v>
      </c>
      <c r="E2398" t="s">
        <v>15</v>
      </c>
      <c r="F2398" t="s">
        <v>22</v>
      </c>
      <c r="G2398" t="s">
        <v>21</v>
      </c>
      <c r="H2398" s="1">
        <v>44623</v>
      </c>
      <c r="I2398" t="s">
        <v>33</v>
      </c>
      <c r="J2398">
        <v>35</v>
      </c>
      <c r="K2398">
        <v>7.2</v>
      </c>
      <c r="L2398">
        <v>454.17</v>
      </c>
      <c r="M2398">
        <v>41.79</v>
      </c>
      <c r="N2398" t="s">
        <v>50</v>
      </c>
      <c r="O2398">
        <v>3</v>
      </c>
      <c r="P2398" t="str" cm="1">
        <f t="array" ref="P2398">_xlfn.IFS(C2398&lt;25,"18-24", C2398&lt;=35,"25-35", C2398&lt;=50,"36-50",TRUE,"50+")</f>
        <v>18-24</v>
      </c>
      <c r="Q2398" t="str">
        <f t="shared" si="259"/>
        <v>new</v>
      </c>
      <c r="R2398" t="str">
        <f t="shared" si="260"/>
        <v>medium</v>
      </c>
      <c r="S2398" t="str">
        <f t="shared" si="261"/>
        <v>medium</v>
      </c>
      <c r="T2398" t="str">
        <f t="shared" si="262"/>
        <v>Mar</v>
      </c>
      <c r="U2398">
        <f t="shared" si="263"/>
        <v>2022</v>
      </c>
      <c r="V2398" t="str">
        <f t="shared" si="264"/>
        <v>5-10</v>
      </c>
      <c r="W2398" t="str">
        <f t="shared" si="265"/>
        <v>Medium</v>
      </c>
    </row>
    <row r="2399" spans="1:23" x14ac:dyDescent="0.3">
      <c r="A2399">
        <v>602398</v>
      </c>
      <c r="B2399">
        <v>68854</v>
      </c>
      <c r="C2399">
        <v>58</v>
      </c>
      <c r="D2399" t="s">
        <v>7</v>
      </c>
      <c r="E2399" t="s">
        <v>11</v>
      </c>
      <c r="F2399" t="s">
        <v>30</v>
      </c>
      <c r="G2399" t="s">
        <v>29</v>
      </c>
      <c r="H2399" s="1">
        <v>44822</v>
      </c>
      <c r="I2399" t="s">
        <v>33</v>
      </c>
      <c r="J2399">
        <v>68</v>
      </c>
      <c r="K2399">
        <v>6.3</v>
      </c>
      <c r="L2399">
        <v>238.22</v>
      </c>
      <c r="M2399">
        <v>80.5</v>
      </c>
      <c r="N2399" t="s">
        <v>48</v>
      </c>
      <c r="O2399">
        <v>5</v>
      </c>
      <c r="P2399" t="str" cm="1">
        <f t="array" ref="P2399">_xlfn.IFS(C2399&lt;25,"18-24", C2399&lt;=35,"25-35", C2399&lt;=50,"36-50",TRUE,"50+")</f>
        <v>50+</v>
      </c>
      <c r="Q2399" t="str">
        <f t="shared" si="259"/>
        <v>new</v>
      </c>
      <c r="R2399" t="str">
        <f t="shared" si="260"/>
        <v>low</v>
      </c>
      <c r="S2399" t="str">
        <f t="shared" si="261"/>
        <v>High</v>
      </c>
      <c r="T2399" t="str">
        <f t="shared" si="262"/>
        <v>Sep</v>
      </c>
      <c r="U2399">
        <f t="shared" si="263"/>
        <v>2022</v>
      </c>
      <c r="V2399" t="str">
        <f t="shared" si="264"/>
        <v>5-10</v>
      </c>
      <c r="W2399" t="str">
        <f t="shared" si="265"/>
        <v>Slow</v>
      </c>
    </row>
    <row r="2400" spans="1:23" x14ac:dyDescent="0.3">
      <c r="A2400">
        <v>602399</v>
      </c>
      <c r="B2400">
        <v>39637</v>
      </c>
      <c r="C2400">
        <v>28</v>
      </c>
      <c r="D2400" t="s">
        <v>7</v>
      </c>
      <c r="E2400" t="s">
        <v>8</v>
      </c>
      <c r="F2400" t="s">
        <v>26</v>
      </c>
      <c r="G2400" t="s">
        <v>31</v>
      </c>
      <c r="H2400" s="1">
        <v>44600</v>
      </c>
      <c r="I2400" t="s">
        <v>33</v>
      </c>
      <c r="J2400">
        <v>20</v>
      </c>
      <c r="K2400">
        <v>9.5</v>
      </c>
      <c r="L2400">
        <v>698.97</v>
      </c>
      <c r="M2400">
        <v>103.87</v>
      </c>
      <c r="N2400" t="s">
        <v>47</v>
      </c>
      <c r="O2400">
        <v>1</v>
      </c>
      <c r="P2400" t="str" cm="1">
        <f t="array" ref="P2400">_xlfn.IFS(C2400&lt;25,"18-24", C2400&lt;=35,"25-35", C2400&lt;=50,"36-50",TRUE,"50+")</f>
        <v>25-35</v>
      </c>
      <c r="Q2400" t="str">
        <f t="shared" si="259"/>
        <v>repeat</v>
      </c>
      <c r="R2400" t="str">
        <f t="shared" si="260"/>
        <v>high value</v>
      </c>
      <c r="S2400" t="str">
        <f t="shared" si="261"/>
        <v>Low</v>
      </c>
      <c r="T2400" t="str">
        <f t="shared" si="262"/>
        <v>Feb</v>
      </c>
      <c r="U2400">
        <f t="shared" si="263"/>
        <v>2022</v>
      </c>
      <c r="V2400" t="str">
        <f t="shared" si="264"/>
        <v>5-10</v>
      </c>
      <c r="W2400" t="str">
        <f t="shared" si="265"/>
        <v>Fast</v>
      </c>
    </row>
    <row r="2401" spans="1:23" x14ac:dyDescent="0.3">
      <c r="A2401">
        <v>602400</v>
      </c>
      <c r="B2401">
        <v>42774</v>
      </c>
      <c r="C2401">
        <v>27</v>
      </c>
      <c r="D2401" t="s">
        <v>4</v>
      </c>
      <c r="E2401" t="s">
        <v>11</v>
      </c>
      <c r="F2401" t="s">
        <v>19</v>
      </c>
      <c r="G2401" t="s">
        <v>25</v>
      </c>
      <c r="H2401" s="1">
        <v>45543</v>
      </c>
      <c r="I2401" t="s">
        <v>33</v>
      </c>
      <c r="J2401">
        <v>33</v>
      </c>
      <c r="K2401">
        <v>13.6</v>
      </c>
      <c r="L2401">
        <v>1379.22</v>
      </c>
      <c r="M2401">
        <v>84.62</v>
      </c>
      <c r="N2401" t="s">
        <v>50</v>
      </c>
      <c r="O2401">
        <v>3</v>
      </c>
      <c r="P2401" t="str" cm="1">
        <f t="array" ref="P2401">_xlfn.IFS(C2401&lt;25,"18-24", C2401&lt;=35,"25-35", C2401&lt;=50,"36-50",TRUE,"50+")</f>
        <v>25-35</v>
      </c>
      <c r="Q2401" t="str">
        <f t="shared" si="259"/>
        <v>new</v>
      </c>
      <c r="R2401" t="str">
        <f t="shared" si="260"/>
        <v>high value</v>
      </c>
      <c r="S2401" t="str">
        <f t="shared" si="261"/>
        <v>medium</v>
      </c>
      <c r="T2401" t="str">
        <f t="shared" si="262"/>
        <v>Sep</v>
      </c>
      <c r="U2401">
        <f t="shared" si="263"/>
        <v>2024</v>
      </c>
      <c r="V2401" t="str">
        <f t="shared" si="264"/>
        <v>10-15</v>
      </c>
      <c r="W2401" t="str">
        <f t="shared" si="265"/>
        <v>Medium</v>
      </c>
    </row>
    <row r="2402" spans="1:23" x14ac:dyDescent="0.3">
      <c r="A2402">
        <v>602401</v>
      </c>
      <c r="B2402">
        <v>93301</v>
      </c>
      <c r="C2402">
        <v>38</v>
      </c>
      <c r="D2402" t="s">
        <v>7</v>
      </c>
      <c r="E2402" t="s">
        <v>11</v>
      </c>
      <c r="F2402" t="s">
        <v>19</v>
      </c>
      <c r="G2402" t="s">
        <v>21</v>
      </c>
      <c r="H2402" s="1">
        <v>45382</v>
      </c>
      <c r="I2402" t="s">
        <v>34</v>
      </c>
      <c r="J2402">
        <v>23</v>
      </c>
      <c r="K2402">
        <v>4.9000000000000004</v>
      </c>
      <c r="L2402">
        <v>364.75</v>
      </c>
      <c r="M2402">
        <v>93.84</v>
      </c>
      <c r="N2402" t="s">
        <v>47</v>
      </c>
      <c r="O2402">
        <v>3</v>
      </c>
      <c r="P2402" t="str" cm="1">
        <f t="array" ref="P2402">_xlfn.IFS(C2402&lt;25,"18-24", C2402&lt;=35,"25-35", C2402&lt;=50,"36-50",TRUE,"50+")</f>
        <v>36-50</v>
      </c>
      <c r="Q2402" t="str">
        <f t="shared" si="259"/>
        <v>new</v>
      </c>
      <c r="R2402" t="str">
        <f t="shared" si="260"/>
        <v>medium</v>
      </c>
      <c r="S2402" t="str">
        <f t="shared" si="261"/>
        <v>medium</v>
      </c>
      <c r="T2402" t="str">
        <f t="shared" si="262"/>
        <v>Mar</v>
      </c>
      <c r="U2402">
        <f t="shared" si="263"/>
        <v>2024</v>
      </c>
      <c r="V2402" t="str">
        <f t="shared" si="264"/>
        <v>0-5</v>
      </c>
      <c r="W2402" t="str">
        <f t="shared" si="265"/>
        <v>Fast</v>
      </c>
    </row>
    <row r="2403" spans="1:23" x14ac:dyDescent="0.3">
      <c r="A2403">
        <v>602402</v>
      </c>
      <c r="B2403">
        <v>30931</v>
      </c>
      <c r="C2403">
        <v>50</v>
      </c>
      <c r="D2403" t="s">
        <v>4</v>
      </c>
      <c r="E2403" t="s">
        <v>13</v>
      </c>
      <c r="F2403" t="s">
        <v>18</v>
      </c>
      <c r="G2403" t="s">
        <v>23</v>
      </c>
      <c r="H2403" s="1">
        <v>44799</v>
      </c>
      <c r="I2403" t="s">
        <v>34</v>
      </c>
      <c r="J2403">
        <v>71</v>
      </c>
      <c r="K2403">
        <v>10.6</v>
      </c>
      <c r="L2403">
        <v>1248.72</v>
      </c>
      <c r="M2403">
        <v>55.07</v>
      </c>
      <c r="N2403" t="s">
        <v>50</v>
      </c>
      <c r="O2403">
        <v>2</v>
      </c>
      <c r="P2403" t="str" cm="1">
        <f t="array" ref="P2403">_xlfn.IFS(C2403&lt;25,"18-24", C2403&lt;=35,"25-35", C2403&lt;=50,"36-50",TRUE,"50+")</f>
        <v>36-50</v>
      </c>
      <c r="Q2403" t="str">
        <f t="shared" si="259"/>
        <v>new</v>
      </c>
      <c r="R2403" t="str">
        <f t="shared" si="260"/>
        <v>high value</v>
      </c>
      <c r="S2403" t="str">
        <f t="shared" si="261"/>
        <v>Low</v>
      </c>
      <c r="T2403" t="str">
        <f t="shared" si="262"/>
        <v>Aug</v>
      </c>
      <c r="U2403">
        <f t="shared" si="263"/>
        <v>2022</v>
      </c>
      <c r="V2403" t="str">
        <f t="shared" si="264"/>
        <v>10-15</v>
      </c>
      <c r="W2403" t="str">
        <f t="shared" si="265"/>
        <v>Slow</v>
      </c>
    </row>
    <row r="2404" spans="1:23" x14ac:dyDescent="0.3">
      <c r="A2404">
        <v>602403</v>
      </c>
      <c r="B2404">
        <v>34176</v>
      </c>
      <c r="C2404">
        <v>33</v>
      </c>
      <c r="D2404" t="s">
        <v>7</v>
      </c>
      <c r="E2404" t="s">
        <v>15</v>
      </c>
      <c r="F2404" t="s">
        <v>32</v>
      </c>
      <c r="G2404" t="s">
        <v>25</v>
      </c>
      <c r="H2404" s="1">
        <v>45524</v>
      </c>
      <c r="I2404" t="s">
        <v>34</v>
      </c>
      <c r="J2404">
        <v>79</v>
      </c>
      <c r="K2404">
        <v>15</v>
      </c>
      <c r="L2404">
        <v>755.23</v>
      </c>
      <c r="M2404">
        <v>82.49</v>
      </c>
      <c r="N2404" t="s">
        <v>50</v>
      </c>
      <c r="O2404">
        <v>5</v>
      </c>
      <c r="P2404" t="str" cm="1">
        <f t="array" ref="P2404">_xlfn.IFS(C2404&lt;25,"18-24", C2404&lt;=35,"25-35", C2404&lt;=50,"36-50",TRUE,"50+")</f>
        <v>25-35</v>
      </c>
      <c r="Q2404" t="str">
        <f t="shared" si="259"/>
        <v>new</v>
      </c>
      <c r="R2404" t="str">
        <f t="shared" si="260"/>
        <v>high value</v>
      </c>
      <c r="S2404" t="str">
        <f t="shared" si="261"/>
        <v>High</v>
      </c>
      <c r="T2404" t="str">
        <f t="shared" si="262"/>
        <v>Aug</v>
      </c>
      <c r="U2404">
        <f t="shared" si="263"/>
        <v>2024</v>
      </c>
      <c r="V2404" t="str">
        <f t="shared" si="264"/>
        <v>10-15</v>
      </c>
      <c r="W2404" t="str">
        <f t="shared" si="265"/>
        <v>Slow</v>
      </c>
    </row>
    <row r="2405" spans="1:23" x14ac:dyDescent="0.3">
      <c r="A2405">
        <v>602404</v>
      </c>
      <c r="B2405">
        <v>17744</v>
      </c>
      <c r="C2405">
        <v>58</v>
      </c>
      <c r="D2405" t="s">
        <v>4</v>
      </c>
      <c r="E2405" t="s">
        <v>8</v>
      </c>
      <c r="F2405" t="s">
        <v>30</v>
      </c>
      <c r="G2405" t="s">
        <v>23</v>
      </c>
      <c r="H2405" s="1">
        <v>44931</v>
      </c>
      <c r="I2405" t="s">
        <v>33</v>
      </c>
      <c r="J2405">
        <v>69</v>
      </c>
      <c r="K2405">
        <v>3.2</v>
      </c>
      <c r="L2405">
        <v>698.98</v>
      </c>
      <c r="M2405">
        <v>34.61</v>
      </c>
      <c r="N2405" t="s">
        <v>49</v>
      </c>
      <c r="O2405">
        <v>4</v>
      </c>
      <c r="P2405" t="str" cm="1">
        <f t="array" ref="P2405">_xlfn.IFS(C2405&lt;25,"18-24", C2405&lt;=35,"25-35", C2405&lt;=50,"36-50",TRUE,"50+")</f>
        <v>50+</v>
      </c>
      <c r="Q2405" t="str">
        <f t="shared" si="259"/>
        <v>new</v>
      </c>
      <c r="R2405" t="str">
        <f t="shared" si="260"/>
        <v>high value</v>
      </c>
      <c r="S2405" t="str">
        <f t="shared" si="261"/>
        <v>medium</v>
      </c>
      <c r="T2405" t="str">
        <f t="shared" si="262"/>
        <v>Jan</v>
      </c>
      <c r="U2405">
        <f t="shared" si="263"/>
        <v>2023</v>
      </c>
      <c r="V2405" t="str">
        <f t="shared" si="264"/>
        <v>0-5</v>
      </c>
      <c r="W2405" t="str">
        <f t="shared" si="265"/>
        <v>Slow</v>
      </c>
    </row>
    <row r="2406" spans="1:23" x14ac:dyDescent="0.3">
      <c r="A2406">
        <v>602405</v>
      </c>
      <c r="B2406">
        <v>54726</v>
      </c>
      <c r="C2406">
        <v>26</v>
      </c>
      <c r="D2406" t="s">
        <v>7</v>
      </c>
      <c r="E2406" t="s">
        <v>13</v>
      </c>
      <c r="F2406" t="s">
        <v>30</v>
      </c>
      <c r="G2406" t="s">
        <v>25</v>
      </c>
      <c r="H2406" s="1">
        <v>44841</v>
      </c>
      <c r="I2406" t="s">
        <v>33</v>
      </c>
      <c r="J2406">
        <v>57</v>
      </c>
      <c r="K2406">
        <v>8.6</v>
      </c>
      <c r="L2406">
        <v>825.46</v>
      </c>
      <c r="M2406">
        <v>82.24</v>
      </c>
      <c r="N2406" t="s">
        <v>47</v>
      </c>
      <c r="O2406">
        <v>3</v>
      </c>
      <c r="P2406" t="str" cm="1">
        <f t="array" ref="P2406">_xlfn.IFS(C2406&lt;25,"18-24", C2406&lt;=35,"25-35", C2406&lt;=50,"36-50",TRUE,"50+")</f>
        <v>25-35</v>
      </c>
      <c r="Q2406" t="str">
        <f t="shared" si="259"/>
        <v>new</v>
      </c>
      <c r="R2406" t="str">
        <f t="shared" si="260"/>
        <v>high value</v>
      </c>
      <c r="S2406" t="str">
        <f t="shared" si="261"/>
        <v>medium</v>
      </c>
      <c r="T2406" t="str">
        <f t="shared" si="262"/>
        <v>Oct</v>
      </c>
      <c r="U2406">
        <f t="shared" si="263"/>
        <v>2022</v>
      </c>
      <c r="V2406" t="str">
        <f t="shared" si="264"/>
        <v>5-10</v>
      </c>
      <c r="W2406" t="str">
        <f t="shared" si="265"/>
        <v>Slow</v>
      </c>
    </row>
    <row r="2407" spans="1:23" x14ac:dyDescent="0.3">
      <c r="A2407">
        <v>602406</v>
      </c>
      <c r="B2407">
        <v>89343</v>
      </c>
      <c r="C2407">
        <v>56</v>
      </c>
      <c r="D2407" t="s">
        <v>4</v>
      </c>
      <c r="E2407" t="s">
        <v>5</v>
      </c>
      <c r="F2407" t="s">
        <v>28</v>
      </c>
      <c r="G2407" t="s">
        <v>21</v>
      </c>
      <c r="H2407" s="1">
        <v>44951</v>
      </c>
      <c r="I2407" t="s">
        <v>33</v>
      </c>
      <c r="J2407">
        <v>29</v>
      </c>
      <c r="K2407">
        <v>9</v>
      </c>
      <c r="L2407">
        <v>567.23</v>
      </c>
      <c r="M2407">
        <v>63.77</v>
      </c>
      <c r="N2407" t="s">
        <v>49</v>
      </c>
      <c r="O2407">
        <v>4</v>
      </c>
      <c r="P2407" t="str" cm="1">
        <f t="array" ref="P2407">_xlfn.IFS(C2407&lt;25,"18-24", C2407&lt;=35,"25-35", C2407&lt;=50,"36-50",TRUE,"50+")</f>
        <v>50+</v>
      </c>
      <c r="Q2407" t="str">
        <f t="shared" si="259"/>
        <v>new</v>
      </c>
      <c r="R2407" t="str">
        <f t="shared" si="260"/>
        <v>high value</v>
      </c>
      <c r="S2407" t="str">
        <f t="shared" si="261"/>
        <v>medium</v>
      </c>
      <c r="T2407" t="str">
        <f t="shared" si="262"/>
        <v>Jan</v>
      </c>
      <c r="U2407">
        <f t="shared" si="263"/>
        <v>2023</v>
      </c>
      <c r="V2407" t="str">
        <f t="shared" si="264"/>
        <v>5-10</v>
      </c>
      <c r="W2407" t="str">
        <f t="shared" si="265"/>
        <v>Fast</v>
      </c>
    </row>
    <row r="2408" spans="1:23" x14ac:dyDescent="0.3">
      <c r="A2408">
        <v>602407</v>
      </c>
      <c r="B2408">
        <v>85148</v>
      </c>
      <c r="C2408">
        <v>50</v>
      </c>
      <c r="D2408" t="s">
        <v>4</v>
      </c>
      <c r="E2408" t="s">
        <v>11</v>
      </c>
      <c r="F2408" t="s">
        <v>30</v>
      </c>
      <c r="G2408" t="s">
        <v>27</v>
      </c>
      <c r="H2408" s="1">
        <v>45458</v>
      </c>
      <c r="I2408" t="s">
        <v>34</v>
      </c>
      <c r="J2408">
        <v>50</v>
      </c>
      <c r="K2408">
        <v>9.9</v>
      </c>
      <c r="L2408">
        <v>1283.68</v>
      </c>
      <c r="M2408">
        <v>40.72</v>
      </c>
      <c r="N2408" t="s">
        <v>49</v>
      </c>
      <c r="O2408">
        <v>5</v>
      </c>
      <c r="P2408" t="str" cm="1">
        <f t="array" ref="P2408">_xlfn.IFS(C2408&lt;25,"18-24", C2408&lt;=35,"25-35", C2408&lt;=50,"36-50",TRUE,"50+")</f>
        <v>36-50</v>
      </c>
      <c r="Q2408" t="str">
        <f t="shared" si="259"/>
        <v>new</v>
      </c>
      <c r="R2408" t="str">
        <f t="shared" si="260"/>
        <v>high value</v>
      </c>
      <c r="S2408" t="str">
        <f t="shared" si="261"/>
        <v>High</v>
      </c>
      <c r="T2408" t="str">
        <f t="shared" si="262"/>
        <v>Jun</v>
      </c>
      <c r="U2408">
        <f t="shared" si="263"/>
        <v>2024</v>
      </c>
      <c r="V2408" t="str">
        <f t="shared" si="264"/>
        <v>5-10</v>
      </c>
      <c r="W2408" t="str">
        <f t="shared" si="265"/>
        <v>Slow</v>
      </c>
    </row>
    <row r="2409" spans="1:23" x14ac:dyDescent="0.3">
      <c r="A2409">
        <v>602408</v>
      </c>
      <c r="B2409">
        <v>49411</v>
      </c>
      <c r="C2409">
        <v>31</v>
      </c>
      <c r="D2409" t="s">
        <v>7</v>
      </c>
      <c r="E2409" t="s">
        <v>5</v>
      </c>
      <c r="F2409" t="s">
        <v>18</v>
      </c>
      <c r="G2409" t="s">
        <v>31</v>
      </c>
      <c r="H2409" s="1">
        <v>44898</v>
      </c>
      <c r="I2409" t="s">
        <v>33</v>
      </c>
      <c r="J2409">
        <v>23</v>
      </c>
      <c r="K2409">
        <v>5.8</v>
      </c>
      <c r="L2409">
        <v>304.41000000000003</v>
      </c>
      <c r="M2409">
        <v>78.55</v>
      </c>
      <c r="N2409" t="s">
        <v>48</v>
      </c>
      <c r="O2409">
        <v>2</v>
      </c>
      <c r="P2409" t="str" cm="1">
        <f t="array" ref="P2409">_xlfn.IFS(C2409&lt;25,"18-24", C2409&lt;=35,"25-35", C2409&lt;=50,"36-50",TRUE,"50+")</f>
        <v>25-35</v>
      </c>
      <c r="Q2409" t="str">
        <f t="shared" si="259"/>
        <v>new</v>
      </c>
      <c r="R2409" t="str">
        <f t="shared" si="260"/>
        <v>medium</v>
      </c>
      <c r="S2409" t="str">
        <f t="shared" si="261"/>
        <v>Low</v>
      </c>
      <c r="T2409" t="str">
        <f t="shared" si="262"/>
        <v>Dec</v>
      </c>
      <c r="U2409">
        <f t="shared" si="263"/>
        <v>2022</v>
      </c>
      <c r="V2409" t="str">
        <f t="shared" si="264"/>
        <v>5-10</v>
      </c>
      <c r="W2409" t="str">
        <f t="shared" si="265"/>
        <v>Fast</v>
      </c>
    </row>
    <row r="2410" spans="1:23" x14ac:dyDescent="0.3">
      <c r="A2410">
        <v>602409</v>
      </c>
      <c r="B2410">
        <v>36365</v>
      </c>
      <c r="C2410">
        <v>38</v>
      </c>
      <c r="D2410" t="s">
        <v>4</v>
      </c>
      <c r="E2410" t="s">
        <v>8</v>
      </c>
      <c r="F2410" t="s">
        <v>26</v>
      </c>
      <c r="G2410" t="s">
        <v>31</v>
      </c>
      <c r="H2410" s="1">
        <v>45513</v>
      </c>
      <c r="I2410" t="s">
        <v>34</v>
      </c>
      <c r="J2410">
        <v>48</v>
      </c>
      <c r="K2410">
        <v>7.5</v>
      </c>
      <c r="L2410">
        <v>691.37</v>
      </c>
      <c r="M2410">
        <v>35.47</v>
      </c>
      <c r="N2410" t="s">
        <v>47</v>
      </c>
      <c r="O2410">
        <v>1</v>
      </c>
      <c r="P2410" t="str" cm="1">
        <f t="array" ref="P2410">_xlfn.IFS(C2410&lt;25,"18-24", C2410&lt;=35,"25-35", C2410&lt;=50,"36-50",TRUE,"50+")</f>
        <v>36-50</v>
      </c>
      <c r="Q2410" t="str">
        <f t="shared" si="259"/>
        <v>new</v>
      </c>
      <c r="R2410" t="str">
        <f t="shared" si="260"/>
        <v>high value</v>
      </c>
      <c r="S2410" t="str">
        <f t="shared" si="261"/>
        <v>Low</v>
      </c>
      <c r="T2410" t="str">
        <f t="shared" si="262"/>
        <v>Aug</v>
      </c>
      <c r="U2410">
        <f t="shared" si="263"/>
        <v>2024</v>
      </c>
      <c r="V2410" t="str">
        <f t="shared" si="264"/>
        <v>5-10</v>
      </c>
      <c r="W2410" t="str">
        <f t="shared" si="265"/>
        <v>Slow</v>
      </c>
    </row>
    <row r="2411" spans="1:23" x14ac:dyDescent="0.3">
      <c r="A2411">
        <v>602410</v>
      </c>
      <c r="B2411">
        <v>56165</v>
      </c>
      <c r="C2411">
        <v>34</v>
      </c>
      <c r="D2411" t="s">
        <v>7</v>
      </c>
      <c r="E2411" t="s">
        <v>8</v>
      </c>
      <c r="F2411" t="s">
        <v>19</v>
      </c>
      <c r="G2411" t="s">
        <v>21</v>
      </c>
      <c r="H2411" s="1">
        <v>44943</v>
      </c>
      <c r="I2411" t="s">
        <v>34</v>
      </c>
      <c r="J2411">
        <v>38</v>
      </c>
      <c r="K2411">
        <v>7.1</v>
      </c>
      <c r="L2411">
        <v>542.03</v>
      </c>
      <c r="M2411">
        <v>77.44</v>
      </c>
      <c r="N2411" t="s">
        <v>48</v>
      </c>
      <c r="O2411">
        <v>4</v>
      </c>
      <c r="P2411" t="str" cm="1">
        <f t="array" ref="P2411">_xlfn.IFS(C2411&lt;25,"18-24", C2411&lt;=35,"25-35", C2411&lt;=50,"36-50",TRUE,"50+")</f>
        <v>25-35</v>
      </c>
      <c r="Q2411" t="str">
        <f t="shared" si="259"/>
        <v>new</v>
      </c>
      <c r="R2411" t="str">
        <f t="shared" si="260"/>
        <v>high value</v>
      </c>
      <c r="S2411" t="str">
        <f t="shared" si="261"/>
        <v>medium</v>
      </c>
      <c r="T2411" t="str">
        <f t="shared" si="262"/>
        <v>Jan</v>
      </c>
      <c r="U2411">
        <f t="shared" si="263"/>
        <v>2023</v>
      </c>
      <c r="V2411" t="str">
        <f t="shared" si="264"/>
        <v>5-10</v>
      </c>
      <c r="W2411" t="str">
        <f t="shared" si="265"/>
        <v>Medium</v>
      </c>
    </row>
    <row r="2412" spans="1:23" x14ac:dyDescent="0.3">
      <c r="A2412">
        <v>602411</v>
      </c>
      <c r="B2412">
        <v>89181</v>
      </c>
      <c r="C2412">
        <v>26</v>
      </c>
      <c r="D2412" t="s">
        <v>7</v>
      </c>
      <c r="E2412" t="s">
        <v>8</v>
      </c>
      <c r="F2412" t="s">
        <v>32</v>
      </c>
      <c r="G2412" t="s">
        <v>25</v>
      </c>
      <c r="H2412" s="1">
        <v>45240</v>
      </c>
      <c r="I2412" t="s">
        <v>33</v>
      </c>
      <c r="J2412">
        <v>42</v>
      </c>
      <c r="K2412">
        <v>3.6</v>
      </c>
      <c r="L2412">
        <v>345.33</v>
      </c>
      <c r="M2412">
        <v>33.28</v>
      </c>
      <c r="N2412" t="s">
        <v>47</v>
      </c>
      <c r="O2412">
        <v>1</v>
      </c>
      <c r="P2412" t="str" cm="1">
        <f t="array" ref="P2412">_xlfn.IFS(C2412&lt;25,"18-24", C2412&lt;=35,"25-35", C2412&lt;=50,"36-50",TRUE,"50+")</f>
        <v>25-35</v>
      </c>
      <c r="Q2412" t="str">
        <f t="shared" si="259"/>
        <v>new</v>
      </c>
      <c r="R2412" t="str">
        <f t="shared" si="260"/>
        <v>medium</v>
      </c>
      <c r="S2412" t="str">
        <f t="shared" si="261"/>
        <v>Low</v>
      </c>
      <c r="T2412" t="str">
        <f t="shared" si="262"/>
        <v>Nov</v>
      </c>
      <c r="U2412">
        <f t="shared" si="263"/>
        <v>2023</v>
      </c>
      <c r="V2412" t="str">
        <f t="shared" si="264"/>
        <v>0-5</v>
      </c>
      <c r="W2412" t="str">
        <f t="shared" si="265"/>
        <v>Medium</v>
      </c>
    </row>
    <row r="2413" spans="1:23" x14ac:dyDescent="0.3">
      <c r="A2413">
        <v>602412</v>
      </c>
      <c r="B2413">
        <v>35369</v>
      </c>
      <c r="C2413">
        <v>42</v>
      </c>
      <c r="D2413" t="s">
        <v>7</v>
      </c>
      <c r="E2413" t="s">
        <v>8</v>
      </c>
      <c r="F2413" t="s">
        <v>32</v>
      </c>
      <c r="G2413" t="s">
        <v>21</v>
      </c>
      <c r="H2413" s="1">
        <v>44574</v>
      </c>
      <c r="I2413" t="s">
        <v>34</v>
      </c>
      <c r="J2413">
        <v>63</v>
      </c>
      <c r="K2413">
        <v>3.1</v>
      </c>
      <c r="L2413">
        <v>1155.8499999999999</v>
      </c>
      <c r="M2413">
        <v>44.68</v>
      </c>
      <c r="N2413" t="s">
        <v>47</v>
      </c>
      <c r="O2413">
        <v>5</v>
      </c>
      <c r="P2413" t="str" cm="1">
        <f t="array" ref="P2413">_xlfn.IFS(C2413&lt;25,"18-24", C2413&lt;=35,"25-35", C2413&lt;=50,"36-50",TRUE,"50+")</f>
        <v>36-50</v>
      </c>
      <c r="Q2413" t="str">
        <f t="shared" si="259"/>
        <v>new</v>
      </c>
      <c r="R2413" t="str">
        <f t="shared" si="260"/>
        <v>high value</v>
      </c>
      <c r="S2413" t="str">
        <f t="shared" si="261"/>
        <v>High</v>
      </c>
      <c r="T2413" t="str">
        <f t="shared" si="262"/>
        <v>Jan</v>
      </c>
      <c r="U2413">
        <f t="shared" si="263"/>
        <v>2022</v>
      </c>
      <c r="V2413" t="str">
        <f t="shared" si="264"/>
        <v>0-5</v>
      </c>
      <c r="W2413" t="str">
        <f t="shared" si="265"/>
        <v>Slow</v>
      </c>
    </row>
    <row r="2414" spans="1:23" x14ac:dyDescent="0.3">
      <c r="A2414">
        <v>602413</v>
      </c>
      <c r="B2414">
        <v>73385</v>
      </c>
      <c r="C2414">
        <v>61</v>
      </c>
      <c r="D2414" t="s">
        <v>4</v>
      </c>
      <c r="E2414" t="s">
        <v>5</v>
      </c>
      <c r="F2414" t="s">
        <v>28</v>
      </c>
      <c r="G2414" t="s">
        <v>25</v>
      </c>
      <c r="H2414" s="1">
        <v>44687</v>
      </c>
      <c r="I2414" t="s">
        <v>34</v>
      </c>
      <c r="J2414">
        <v>57</v>
      </c>
      <c r="K2414">
        <v>8.5</v>
      </c>
      <c r="L2414">
        <v>175.73</v>
      </c>
      <c r="M2414">
        <v>104.68</v>
      </c>
      <c r="N2414" t="s">
        <v>48</v>
      </c>
      <c r="O2414">
        <v>4</v>
      </c>
      <c r="P2414" t="str" cm="1">
        <f t="array" ref="P2414">_xlfn.IFS(C2414&lt;25,"18-24", C2414&lt;=35,"25-35", C2414&lt;=50,"36-50",TRUE,"50+")</f>
        <v>50+</v>
      </c>
      <c r="Q2414" t="str">
        <f t="shared" si="259"/>
        <v>repeat</v>
      </c>
      <c r="R2414" t="str">
        <f t="shared" si="260"/>
        <v>low</v>
      </c>
      <c r="S2414" t="str">
        <f t="shared" si="261"/>
        <v>medium</v>
      </c>
      <c r="T2414" t="str">
        <f t="shared" si="262"/>
        <v>May</v>
      </c>
      <c r="U2414">
        <f t="shared" si="263"/>
        <v>2022</v>
      </c>
      <c r="V2414" t="str">
        <f t="shared" si="264"/>
        <v>5-10</v>
      </c>
      <c r="W2414" t="str">
        <f t="shared" si="265"/>
        <v>Slow</v>
      </c>
    </row>
    <row r="2415" spans="1:23" x14ac:dyDescent="0.3">
      <c r="A2415">
        <v>602414</v>
      </c>
      <c r="B2415">
        <v>93932</v>
      </c>
      <c r="C2415">
        <v>31</v>
      </c>
      <c r="D2415" t="s">
        <v>4</v>
      </c>
      <c r="E2415" t="s">
        <v>13</v>
      </c>
      <c r="F2415" t="s">
        <v>26</v>
      </c>
      <c r="G2415" t="s">
        <v>23</v>
      </c>
      <c r="H2415" s="1">
        <v>45528</v>
      </c>
      <c r="I2415" t="s">
        <v>34</v>
      </c>
      <c r="J2415">
        <v>70</v>
      </c>
      <c r="K2415">
        <v>9.6999999999999993</v>
      </c>
      <c r="L2415">
        <v>400.4</v>
      </c>
      <c r="M2415">
        <v>94.64</v>
      </c>
      <c r="N2415" t="s">
        <v>50</v>
      </c>
      <c r="O2415">
        <v>1</v>
      </c>
      <c r="P2415" t="str" cm="1">
        <f t="array" ref="P2415">_xlfn.IFS(C2415&lt;25,"18-24", C2415&lt;=35,"25-35", C2415&lt;=50,"36-50",TRUE,"50+")</f>
        <v>25-35</v>
      </c>
      <c r="Q2415" t="str">
        <f t="shared" si="259"/>
        <v>new</v>
      </c>
      <c r="R2415" t="str">
        <f t="shared" si="260"/>
        <v>medium</v>
      </c>
      <c r="S2415" t="str">
        <f t="shared" si="261"/>
        <v>Low</v>
      </c>
      <c r="T2415" t="str">
        <f t="shared" si="262"/>
        <v>Aug</v>
      </c>
      <c r="U2415">
        <f t="shared" si="263"/>
        <v>2024</v>
      </c>
      <c r="V2415" t="str">
        <f t="shared" si="264"/>
        <v>5-10</v>
      </c>
      <c r="W2415" t="str">
        <f t="shared" si="265"/>
        <v>Slow</v>
      </c>
    </row>
    <row r="2416" spans="1:23" x14ac:dyDescent="0.3">
      <c r="A2416">
        <v>602415</v>
      </c>
      <c r="B2416">
        <v>92431</v>
      </c>
      <c r="C2416">
        <v>45</v>
      </c>
      <c r="D2416" t="s">
        <v>7</v>
      </c>
      <c r="E2416" t="s">
        <v>13</v>
      </c>
      <c r="F2416" t="s">
        <v>19</v>
      </c>
      <c r="G2416" t="s">
        <v>27</v>
      </c>
      <c r="H2416" s="1">
        <v>45243</v>
      </c>
      <c r="I2416" t="s">
        <v>33</v>
      </c>
      <c r="J2416">
        <v>42</v>
      </c>
      <c r="K2416">
        <v>8.6</v>
      </c>
      <c r="L2416">
        <v>820.46</v>
      </c>
      <c r="M2416">
        <v>51.47</v>
      </c>
      <c r="N2416" t="s">
        <v>49</v>
      </c>
      <c r="O2416">
        <v>1</v>
      </c>
      <c r="P2416" t="str" cm="1">
        <f t="array" ref="P2416">_xlfn.IFS(C2416&lt;25,"18-24", C2416&lt;=35,"25-35", C2416&lt;=50,"36-50",TRUE,"50+")</f>
        <v>36-50</v>
      </c>
      <c r="Q2416" t="str">
        <f t="shared" si="259"/>
        <v>repeat</v>
      </c>
      <c r="R2416" t="str">
        <f t="shared" si="260"/>
        <v>high value</v>
      </c>
      <c r="S2416" t="str">
        <f t="shared" si="261"/>
        <v>Low</v>
      </c>
      <c r="T2416" t="str">
        <f t="shared" si="262"/>
        <v>Nov</v>
      </c>
      <c r="U2416">
        <f t="shared" si="263"/>
        <v>2023</v>
      </c>
      <c r="V2416" t="str">
        <f t="shared" si="264"/>
        <v>5-10</v>
      </c>
      <c r="W2416" t="str">
        <f t="shared" si="265"/>
        <v>Medium</v>
      </c>
    </row>
    <row r="2417" spans="1:23" x14ac:dyDescent="0.3">
      <c r="A2417">
        <v>602416</v>
      </c>
      <c r="B2417">
        <v>12144</v>
      </c>
      <c r="C2417">
        <v>37</v>
      </c>
      <c r="D2417" t="s">
        <v>4</v>
      </c>
      <c r="E2417" t="s">
        <v>13</v>
      </c>
      <c r="F2417" t="s">
        <v>24</v>
      </c>
      <c r="G2417" t="s">
        <v>25</v>
      </c>
      <c r="H2417" s="1">
        <v>45555</v>
      </c>
      <c r="I2417" t="s">
        <v>34</v>
      </c>
      <c r="J2417">
        <v>48</v>
      </c>
      <c r="K2417">
        <v>1.4</v>
      </c>
      <c r="L2417">
        <v>1488</v>
      </c>
      <c r="M2417">
        <v>32.020000000000003</v>
      </c>
      <c r="N2417" t="s">
        <v>49</v>
      </c>
      <c r="O2417">
        <v>3</v>
      </c>
      <c r="P2417" t="str" cm="1">
        <f t="array" ref="P2417">_xlfn.IFS(C2417&lt;25,"18-24", C2417&lt;=35,"25-35", C2417&lt;=50,"36-50",TRUE,"50+")</f>
        <v>36-50</v>
      </c>
      <c r="Q2417" t="str">
        <f t="shared" si="259"/>
        <v>new</v>
      </c>
      <c r="R2417" t="str">
        <f t="shared" si="260"/>
        <v>high value</v>
      </c>
      <c r="S2417" t="str">
        <f t="shared" si="261"/>
        <v>medium</v>
      </c>
      <c r="T2417" t="str">
        <f t="shared" si="262"/>
        <v>Sep</v>
      </c>
      <c r="U2417">
        <f t="shared" si="263"/>
        <v>2024</v>
      </c>
      <c r="V2417" t="str">
        <f t="shared" si="264"/>
        <v>0-5</v>
      </c>
      <c r="W2417" t="str">
        <f t="shared" si="265"/>
        <v>Slow</v>
      </c>
    </row>
    <row r="2418" spans="1:23" x14ac:dyDescent="0.3">
      <c r="A2418">
        <v>602417</v>
      </c>
      <c r="B2418">
        <v>18667</v>
      </c>
      <c r="C2418">
        <v>54</v>
      </c>
      <c r="D2418" t="s">
        <v>7</v>
      </c>
      <c r="E2418" t="s">
        <v>5</v>
      </c>
      <c r="F2418" t="s">
        <v>32</v>
      </c>
      <c r="G2418" t="s">
        <v>31</v>
      </c>
      <c r="H2418" s="1">
        <v>44659</v>
      </c>
      <c r="I2418" t="s">
        <v>33</v>
      </c>
      <c r="J2418">
        <v>35</v>
      </c>
      <c r="K2418">
        <v>1.1000000000000001</v>
      </c>
      <c r="L2418">
        <v>1149.93</v>
      </c>
      <c r="M2418">
        <v>29.8</v>
      </c>
      <c r="N2418" t="s">
        <v>48</v>
      </c>
      <c r="O2418">
        <v>4</v>
      </c>
      <c r="P2418" t="str" cm="1">
        <f t="array" ref="P2418">_xlfn.IFS(C2418&lt;25,"18-24", C2418&lt;=35,"25-35", C2418&lt;=50,"36-50",TRUE,"50+")</f>
        <v>50+</v>
      </c>
      <c r="Q2418" t="str">
        <f t="shared" si="259"/>
        <v>new</v>
      </c>
      <c r="R2418" t="str">
        <f t="shared" si="260"/>
        <v>high value</v>
      </c>
      <c r="S2418" t="str">
        <f t="shared" si="261"/>
        <v>medium</v>
      </c>
      <c r="T2418" t="str">
        <f t="shared" si="262"/>
        <v>Apr</v>
      </c>
      <c r="U2418">
        <f t="shared" si="263"/>
        <v>2022</v>
      </c>
      <c r="V2418" t="str">
        <f t="shared" si="264"/>
        <v>0-5</v>
      </c>
      <c r="W2418" t="str">
        <f t="shared" si="265"/>
        <v>Medium</v>
      </c>
    </row>
    <row r="2419" spans="1:23" x14ac:dyDescent="0.3">
      <c r="A2419">
        <v>602418</v>
      </c>
      <c r="B2419">
        <v>81938</v>
      </c>
      <c r="C2419">
        <v>30</v>
      </c>
      <c r="D2419" t="s">
        <v>4</v>
      </c>
      <c r="E2419" t="s">
        <v>8</v>
      </c>
      <c r="F2419" t="s">
        <v>18</v>
      </c>
      <c r="G2419" t="s">
        <v>25</v>
      </c>
      <c r="H2419" s="1">
        <v>45531</v>
      </c>
      <c r="I2419" t="s">
        <v>34</v>
      </c>
      <c r="J2419">
        <v>89</v>
      </c>
      <c r="K2419">
        <v>2.1</v>
      </c>
      <c r="L2419">
        <v>1325.51</v>
      </c>
      <c r="M2419">
        <v>37.99</v>
      </c>
      <c r="N2419" t="s">
        <v>48</v>
      </c>
      <c r="O2419">
        <v>1</v>
      </c>
      <c r="P2419" t="str" cm="1">
        <f t="array" ref="P2419">_xlfn.IFS(C2419&lt;25,"18-24", C2419&lt;=35,"25-35", C2419&lt;=50,"36-50",TRUE,"50+")</f>
        <v>25-35</v>
      </c>
      <c r="Q2419" t="str">
        <f t="shared" si="259"/>
        <v>new</v>
      </c>
      <c r="R2419" t="str">
        <f t="shared" si="260"/>
        <v>high value</v>
      </c>
      <c r="S2419" t="str">
        <f t="shared" si="261"/>
        <v>Low</v>
      </c>
      <c r="T2419" t="str">
        <f t="shared" si="262"/>
        <v>Aug</v>
      </c>
      <c r="U2419">
        <f t="shared" si="263"/>
        <v>2024</v>
      </c>
      <c r="V2419" t="str">
        <f t="shared" si="264"/>
        <v>0-5</v>
      </c>
      <c r="W2419" t="str">
        <f t="shared" si="265"/>
        <v>Slow</v>
      </c>
    </row>
    <row r="2420" spans="1:23" x14ac:dyDescent="0.3">
      <c r="A2420">
        <v>602419</v>
      </c>
      <c r="B2420">
        <v>69265</v>
      </c>
      <c r="C2420">
        <v>19</v>
      </c>
      <c r="D2420" t="s">
        <v>4</v>
      </c>
      <c r="E2420" t="s">
        <v>16</v>
      </c>
      <c r="F2420" t="s">
        <v>24</v>
      </c>
      <c r="G2420" t="s">
        <v>31</v>
      </c>
      <c r="H2420" s="1">
        <v>44828</v>
      </c>
      <c r="I2420" t="s">
        <v>34</v>
      </c>
      <c r="J2420">
        <v>34</v>
      </c>
      <c r="K2420">
        <v>11.1</v>
      </c>
      <c r="L2420">
        <v>672.48</v>
      </c>
      <c r="M2420">
        <v>66.349999999999994</v>
      </c>
      <c r="N2420" t="s">
        <v>50</v>
      </c>
      <c r="O2420">
        <v>3</v>
      </c>
      <c r="P2420" t="str" cm="1">
        <f t="array" ref="P2420">_xlfn.IFS(C2420&lt;25,"18-24", C2420&lt;=35,"25-35", C2420&lt;=50,"36-50",TRUE,"50+")</f>
        <v>18-24</v>
      </c>
      <c r="Q2420" t="str">
        <f t="shared" si="259"/>
        <v>new</v>
      </c>
      <c r="R2420" t="str">
        <f t="shared" si="260"/>
        <v>high value</v>
      </c>
      <c r="S2420" t="str">
        <f t="shared" si="261"/>
        <v>medium</v>
      </c>
      <c r="T2420" t="str">
        <f t="shared" si="262"/>
        <v>Sep</v>
      </c>
      <c r="U2420">
        <f t="shared" si="263"/>
        <v>2022</v>
      </c>
      <c r="V2420" t="str">
        <f t="shared" si="264"/>
        <v>10-15</v>
      </c>
      <c r="W2420" t="str">
        <f t="shared" si="265"/>
        <v>Medium</v>
      </c>
    </row>
    <row r="2421" spans="1:23" x14ac:dyDescent="0.3">
      <c r="A2421">
        <v>602420</v>
      </c>
      <c r="B2421">
        <v>37255</v>
      </c>
      <c r="C2421">
        <v>55</v>
      </c>
      <c r="D2421" t="s">
        <v>4</v>
      </c>
      <c r="E2421" t="s">
        <v>8</v>
      </c>
      <c r="F2421" t="s">
        <v>30</v>
      </c>
      <c r="G2421" t="s">
        <v>25</v>
      </c>
      <c r="H2421" s="1">
        <v>44714</v>
      </c>
      <c r="I2421" t="s">
        <v>33</v>
      </c>
      <c r="J2421">
        <v>24</v>
      </c>
      <c r="K2421">
        <v>13</v>
      </c>
      <c r="L2421">
        <v>633.58000000000004</v>
      </c>
      <c r="M2421">
        <v>96.26</v>
      </c>
      <c r="N2421" t="s">
        <v>48</v>
      </c>
      <c r="O2421">
        <v>2</v>
      </c>
      <c r="P2421" t="str" cm="1">
        <f t="array" ref="P2421">_xlfn.IFS(C2421&lt;25,"18-24", C2421&lt;=35,"25-35", C2421&lt;=50,"36-50",TRUE,"50+")</f>
        <v>50+</v>
      </c>
      <c r="Q2421" t="str">
        <f t="shared" si="259"/>
        <v>new</v>
      </c>
      <c r="R2421" t="str">
        <f t="shared" si="260"/>
        <v>high value</v>
      </c>
      <c r="S2421" t="str">
        <f t="shared" si="261"/>
        <v>Low</v>
      </c>
      <c r="T2421" t="str">
        <f t="shared" si="262"/>
        <v>Jun</v>
      </c>
      <c r="U2421">
        <f t="shared" si="263"/>
        <v>2022</v>
      </c>
      <c r="V2421" t="str">
        <f t="shared" si="264"/>
        <v>10-15</v>
      </c>
      <c r="W2421" t="str">
        <f t="shared" si="265"/>
        <v>Fast</v>
      </c>
    </row>
    <row r="2422" spans="1:23" x14ac:dyDescent="0.3">
      <c r="A2422">
        <v>602421</v>
      </c>
      <c r="B2422">
        <v>33401</v>
      </c>
      <c r="C2422">
        <v>39</v>
      </c>
      <c r="D2422" t="s">
        <v>7</v>
      </c>
      <c r="E2422" t="s">
        <v>5</v>
      </c>
      <c r="F2422" t="s">
        <v>26</v>
      </c>
      <c r="G2422" t="s">
        <v>21</v>
      </c>
      <c r="H2422" s="1">
        <v>44568</v>
      </c>
      <c r="I2422" t="s">
        <v>33</v>
      </c>
      <c r="J2422">
        <v>71</v>
      </c>
      <c r="K2422">
        <v>1.1000000000000001</v>
      </c>
      <c r="L2422">
        <v>1231.8800000000001</v>
      </c>
      <c r="M2422">
        <v>34.299999999999997</v>
      </c>
      <c r="N2422" t="s">
        <v>50</v>
      </c>
      <c r="O2422">
        <v>2</v>
      </c>
      <c r="P2422" t="str" cm="1">
        <f t="array" ref="P2422">_xlfn.IFS(C2422&lt;25,"18-24", C2422&lt;=35,"25-35", C2422&lt;=50,"36-50",TRUE,"50+")</f>
        <v>36-50</v>
      </c>
      <c r="Q2422" t="str">
        <f t="shared" si="259"/>
        <v>new</v>
      </c>
      <c r="R2422" t="str">
        <f t="shared" si="260"/>
        <v>high value</v>
      </c>
      <c r="S2422" t="str">
        <f t="shared" si="261"/>
        <v>Low</v>
      </c>
      <c r="T2422" t="str">
        <f t="shared" si="262"/>
        <v>Jan</v>
      </c>
      <c r="U2422">
        <f t="shared" si="263"/>
        <v>2022</v>
      </c>
      <c r="V2422" t="str">
        <f t="shared" si="264"/>
        <v>0-5</v>
      </c>
      <c r="W2422" t="str">
        <f t="shared" si="265"/>
        <v>Slow</v>
      </c>
    </row>
    <row r="2423" spans="1:23" x14ac:dyDescent="0.3">
      <c r="A2423">
        <v>602422</v>
      </c>
      <c r="B2423">
        <v>47105</v>
      </c>
      <c r="C2423">
        <v>59</v>
      </c>
      <c r="D2423" t="s">
        <v>4</v>
      </c>
      <c r="E2423" t="s">
        <v>5</v>
      </c>
      <c r="F2423" t="s">
        <v>30</v>
      </c>
      <c r="G2423" t="s">
        <v>23</v>
      </c>
      <c r="H2423" s="1">
        <v>45433</v>
      </c>
      <c r="I2423" t="s">
        <v>34</v>
      </c>
      <c r="J2423">
        <v>70</v>
      </c>
      <c r="K2423">
        <v>8.1999999999999993</v>
      </c>
      <c r="L2423">
        <v>1102.01</v>
      </c>
      <c r="M2423">
        <v>85.99</v>
      </c>
      <c r="N2423" t="s">
        <v>49</v>
      </c>
      <c r="O2423">
        <v>2</v>
      </c>
      <c r="P2423" t="str" cm="1">
        <f t="array" ref="P2423">_xlfn.IFS(C2423&lt;25,"18-24", C2423&lt;=35,"25-35", C2423&lt;=50,"36-50",TRUE,"50+")</f>
        <v>50+</v>
      </c>
      <c r="Q2423" t="str">
        <f t="shared" si="259"/>
        <v>new</v>
      </c>
      <c r="R2423" t="str">
        <f t="shared" si="260"/>
        <v>high value</v>
      </c>
      <c r="S2423" t="str">
        <f t="shared" si="261"/>
        <v>Low</v>
      </c>
      <c r="T2423" t="str">
        <f t="shared" si="262"/>
        <v>May</v>
      </c>
      <c r="U2423">
        <f t="shared" si="263"/>
        <v>2024</v>
      </c>
      <c r="V2423" t="str">
        <f t="shared" si="264"/>
        <v>5-10</v>
      </c>
      <c r="W2423" t="str">
        <f t="shared" si="265"/>
        <v>Slow</v>
      </c>
    </row>
    <row r="2424" spans="1:23" x14ac:dyDescent="0.3">
      <c r="A2424">
        <v>602423</v>
      </c>
      <c r="B2424">
        <v>86446</v>
      </c>
      <c r="C2424">
        <v>19</v>
      </c>
      <c r="D2424" t="s">
        <v>7</v>
      </c>
      <c r="E2424" t="s">
        <v>5</v>
      </c>
      <c r="F2424" t="s">
        <v>28</v>
      </c>
      <c r="G2424" t="s">
        <v>25</v>
      </c>
      <c r="H2424" s="1">
        <v>44673</v>
      </c>
      <c r="I2424" t="s">
        <v>33</v>
      </c>
      <c r="J2424">
        <v>48</v>
      </c>
      <c r="K2424">
        <v>9.5</v>
      </c>
      <c r="L2424">
        <v>880.23</v>
      </c>
      <c r="M2424">
        <v>51.34</v>
      </c>
      <c r="N2424" t="s">
        <v>47</v>
      </c>
      <c r="O2424">
        <v>2</v>
      </c>
      <c r="P2424" t="str" cm="1">
        <f t="array" ref="P2424">_xlfn.IFS(C2424&lt;25,"18-24", C2424&lt;=35,"25-35", C2424&lt;=50,"36-50",TRUE,"50+")</f>
        <v>18-24</v>
      </c>
      <c r="Q2424" t="str">
        <f t="shared" si="259"/>
        <v>new</v>
      </c>
      <c r="R2424" t="str">
        <f t="shared" si="260"/>
        <v>high value</v>
      </c>
      <c r="S2424" t="str">
        <f t="shared" si="261"/>
        <v>Low</v>
      </c>
      <c r="T2424" t="str">
        <f t="shared" si="262"/>
        <v>Apr</v>
      </c>
      <c r="U2424">
        <f t="shared" si="263"/>
        <v>2022</v>
      </c>
      <c r="V2424" t="str">
        <f t="shared" si="264"/>
        <v>5-10</v>
      </c>
      <c r="W2424" t="str">
        <f t="shared" si="265"/>
        <v>Slow</v>
      </c>
    </row>
    <row r="2425" spans="1:23" x14ac:dyDescent="0.3">
      <c r="A2425">
        <v>602424</v>
      </c>
      <c r="B2425">
        <v>18942</v>
      </c>
      <c r="C2425">
        <v>29</v>
      </c>
      <c r="D2425" t="s">
        <v>7</v>
      </c>
      <c r="E2425" t="s">
        <v>5</v>
      </c>
      <c r="F2425" t="s">
        <v>19</v>
      </c>
      <c r="G2425" t="s">
        <v>29</v>
      </c>
      <c r="H2425" s="1">
        <v>44883</v>
      </c>
      <c r="I2425" t="s">
        <v>33</v>
      </c>
      <c r="J2425">
        <v>56</v>
      </c>
      <c r="K2425">
        <v>13.6</v>
      </c>
      <c r="L2425">
        <v>334.84</v>
      </c>
      <c r="M2425">
        <v>21.8</v>
      </c>
      <c r="N2425" t="s">
        <v>50</v>
      </c>
      <c r="O2425">
        <v>3</v>
      </c>
      <c r="P2425" t="str" cm="1">
        <f t="array" ref="P2425">_xlfn.IFS(C2425&lt;25,"18-24", C2425&lt;=35,"25-35", C2425&lt;=50,"36-50",TRUE,"50+")</f>
        <v>25-35</v>
      </c>
      <c r="Q2425" t="str">
        <f t="shared" si="259"/>
        <v>new</v>
      </c>
      <c r="R2425" t="str">
        <f t="shared" si="260"/>
        <v>medium</v>
      </c>
      <c r="S2425" t="str">
        <f t="shared" si="261"/>
        <v>medium</v>
      </c>
      <c r="T2425" t="str">
        <f t="shared" si="262"/>
        <v>Nov</v>
      </c>
      <c r="U2425">
        <f t="shared" si="263"/>
        <v>2022</v>
      </c>
      <c r="V2425" t="str">
        <f t="shared" si="264"/>
        <v>10-15</v>
      </c>
      <c r="W2425" t="str">
        <f t="shared" si="265"/>
        <v>Slow</v>
      </c>
    </row>
    <row r="2426" spans="1:23" x14ac:dyDescent="0.3">
      <c r="A2426">
        <v>602425</v>
      </c>
      <c r="B2426">
        <v>51851</v>
      </c>
      <c r="C2426">
        <v>30</v>
      </c>
      <c r="D2426" t="s">
        <v>7</v>
      </c>
      <c r="E2426" t="s">
        <v>16</v>
      </c>
      <c r="F2426" t="s">
        <v>30</v>
      </c>
      <c r="G2426" t="s">
        <v>25</v>
      </c>
      <c r="H2426" s="1">
        <v>45108</v>
      </c>
      <c r="I2426" t="s">
        <v>33</v>
      </c>
      <c r="J2426">
        <v>28</v>
      </c>
      <c r="K2426">
        <v>12.9</v>
      </c>
      <c r="L2426">
        <v>1377.7</v>
      </c>
      <c r="M2426">
        <v>99.56</v>
      </c>
      <c r="N2426" t="s">
        <v>47</v>
      </c>
      <c r="O2426">
        <v>4</v>
      </c>
      <c r="P2426" t="str" cm="1">
        <f t="array" ref="P2426">_xlfn.IFS(C2426&lt;25,"18-24", C2426&lt;=35,"25-35", C2426&lt;=50,"36-50",TRUE,"50+")</f>
        <v>25-35</v>
      </c>
      <c r="Q2426" t="str">
        <f t="shared" si="259"/>
        <v>new</v>
      </c>
      <c r="R2426" t="str">
        <f t="shared" si="260"/>
        <v>high value</v>
      </c>
      <c r="S2426" t="str">
        <f t="shared" si="261"/>
        <v>medium</v>
      </c>
      <c r="T2426" t="str">
        <f t="shared" si="262"/>
        <v>Jul</v>
      </c>
      <c r="U2426">
        <f t="shared" si="263"/>
        <v>2023</v>
      </c>
      <c r="V2426" t="str">
        <f t="shared" si="264"/>
        <v>10-15</v>
      </c>
      <c r="W2426" t="str">
        <f t="shared" si="265"/>
        <v>Fast</v>
      </c>
    </row>
    <row r="2427" spans="1:23" x14ac:dyDescent="0.3">
      <c r="A2427">
        <v>602426</v>
      </c>
      <c r="B2427">
        <v>48554</v>
      </c>
      <c r="C2427">
        <v>34</v>
      </c>
      <c r="D2427" t="s">
        <v>7</v>
      </c>
      <c r="E2427" t="s">
        <v>5</v>
      </c>
      <c r="F2427" t="s">
        <v>22</v>
      </c>
      <c r="G2427" t="s">
        <v>25</v>
      </c>
      <c r="H2427" s="1">
        <v>45202</v>
      </c>
      <c r="I2427" t="s">
        <v>34</v>
      </c>
      <c r="J2427">
        <v>20</v>
      </c>
      <c r="K2427">
        <v>9.6999999999999993</v>
      </c>
      <c r="L2427">
        <v>900.93</v>
      </c>
      <c r="M2427">
        <v>92.65</v>
      </c>
      <c r="N2427" t="s">
        <v>47</v>
      </c>
      <c r="O2427">
        <v>2</v>
      </c>
      <c r="P2427" t="str" cm="1">
        <f t="array" ref="P2427">_xlfn.IFS(C2427&lt;25,"18-24", C2427&lt;=35,"25-35", C2427&lt;=50,"36-50",TRUE,"50+")</f>
        <v>25-35</v>
      </c>
      <c r="Q2427" t="str">
        <f t="shared" si="259"/>
        <v>new</v>
      </c>
      <c r="R2427" t="str">
        <f t="shared" si="260"/>
        <v>high value</v>
      </c>
      <c r="S2427" t="str">
        <f t="shared" si="261"/>
        <v>Low</v>
      </c>
      <c r="T2427" t="str">
        <f t="shared" si="262"/>
        <v>Oct</v>
      </c>
      <c r="U2427">
        <f t="shared" si="263"/>
        <v>2023</v>
      </c>
      <c r="V2427" t="str">
        <f t="shared" si="264"/>
        <v>5-10</v>
      </c>
      <c r="W2427" t="str">
        <f t="shared" si="265"/>
        <v>Fast</v>
      </c>
    </row>
    <row r="2428" spans="1:23" x14ac:dyDescent="0.3">
      <c r="A2428">
        <v>602427</v>
      </c>
      <c r="B2428">
        <v>45671</v>
      </c>
      <c r="C2428">
        <v>18</v>
      </c>
      <c r="D2428" t="s">
        <v>4</v>
      </c>
      <c r="E2428" t="s">
        <v>13</v>
      </c>
      <c r="F2428" t="s">
        <v>32</v>
      </c>
      <c r="G2428" t="s">
        <v>25</v>
      </c>
      <c r="H2428" s="1">
        <v>45541</v>
      </c>
      <c r="I2428" t="s">
        <v>33</v>
      </c>
      <c r="J2428">
        <v>20</v>
      </c>
      <c r="K2428">
        <v>14</v>
      </c>
      <c r="L2428">
        <v>1100.72</v>
      </c>
      <c r="M2428">
        <v>27.55</v>
      </c>
      <c r="N2428" t="s">
        <v>49</v>
      </c>
      <c r="O2428">
        <v>4</v>
      </c>
      <c r="P2428" t="str" cm="1">
        <f t="array" ref="P2428">_xlfn.IFS(C2428&lt;25,"18-24", C2428&lt;=35,"25-35", C2428&lt;=50,"36-50",TRUE,"50+")</f>
        <v>18-24</v>
      </c>
      <c r="Q2428" t="str">
        <f t="shared" si="259"/>
        <v>new</v>
      </c>
      <c r="R2428" t="str">
        <f t="shared" si="260"/>
        <v>high value</v>
      </c>
      <c r="S2428" t="str">
        <f t="shared" si="261"/>
        <v>medium</v>
      </c>
      <c r="T2428" t="str">
        <f t="shared" si="262"/>
        <v>Sep</v>
      </c>
      <c r="U2428">
        <f t="shared" si="263"/>
        <v>2024</v>
      </c>
      <c r="V2428" t="str">
        <f t="shared" si="264"/>
        <v>10-15</v>
      </c>
      <c r="W2428" t="str">
        <f t="shared" si="265"/>
        <v>Fast</v>
      </c>
    </row>
    <row r="2429" spans="1:23" x14ac:dyDescent="0.3">
      <c r="A2429">
        <v>602428</v>
      </c>
      <c r="B2429">
        <v>56918</v>
      </c>
      <c r="C2429">
        <v>25</v>
      </c>
      <c r="D2429" t="s">
        <v>7</v>
      </c>
      <c r="E2429" t="s">
        <v>15</v>
      </c>
      <c r="F2429" t="s">
        <v>18</v>
      </c>
      <c r="G2429" t="s">
        <v>31</v>
      </c>
      <c r="H2429" s="1">
        <v>44999</v>
      </c>
      <c r="I2429" t="s">
        <v>34</v>
      </c>
      <c r="J2429">
        <v>64</v>
      </c>
      <c r="K2429">
        <v>10.9</v>
      </c>
      <c r="L2429">
        <v>678.96</v>
      </c>
      <c r="M2429">
        <v>55.57</v>
      </c>
      <c r="N2429" t="s">
        <v>49</v>
      </c>
      <c r="O2429">
        <v>1</v>
      </c>
      <c r="P2429" t="str" cm="1">
        <f t="array" ref="P2429">_xlfn.IFS(C2429&lt;25,"18-24", C2429&lt;=35,"25-35", C2429&lt;=50,"36-50",TRUE,"50+")</f>
        <v>25-35</v>
      </c>
      <c r="Q2429" t="str">
        <f t="shared" si="259"/>
        <v>new</v>
      </c>
      <c r="R2429" t="str">
        <f t="shared" si="260"/>
        <v>high value</v>
      </c>
      <c r="S2429" t="str">
        <f t="shared" si="261"/>
        <v>Low</v>
      </c>
      <c r="T2429" t="str">
        <f t="shared" si="262"/>
        <v>Mar</v>
      </c>
      <c r="U2429">
        <f t="shared" si="263"/>
        <v>2023</v>
      </c>
      <c r="V2429" t="str">
        <f t="shared" si="264"/>
        <v>10-15</v>
      </c>
      <c r="W2429" t="str">
        <f t="shared" si="265"/>
        <v>Slow</v>
      </c>
    </row>
    <row r="2430" spans="1:23" x14ac:dyDescent="0.3">
      <c r="A2430">
        <v>602429</v>
      </c>
      <c r="B2430">
        <v>17296</v>
      </c>
      <c r="C2430">
        <v>45</v>
      </c>
      <c r="D2430" t="s">
        <v>7</v>
      </c>
      <c r="E2430" t="s">
        <v>16</v>
      </c>
      <c r="F2430" t="s">
        <v>30</v>
      </c>
      <c r="G2430" t="s">
        <v>25</v>
      </c>
      <c r="H2430" s="1">
        <v>44682</v>
      </c>
      <c r="I2430" t="s">
        <v>33</v>
      </c>
      <c r="J2430">
        <v>49</v>
      </c>
      <c r="K2430">
        <v>11.5</v>
      </c>
      <c r="L2430">
        <v>1381.32</v>
      </c>
      <c r="M2430">
        <v>110.6</v>
      </c>
      <c r="N2430" t="s">
        <v>49</v>
      </c>
      <c r="O2430">
        <v>4</v>
      </c>
      <c r="P2430" t="str" cm="1">
        <f t="array" ref="P2430">_xlfn.IFS(C2430&lt;25,"18-24", C2430&lt;=35,"25-35", C2430&lt;=50,"36-50",TRUE,"50+")</f>
        <v>36-50</v>
      </c>
      <c r="Q2430" t="str">
        <f t="shared" si="259"/>
        <v>new</v>
      </c>
      <c r="R2430" t="str">
        <f t="shared" si="260"/>
        <v>high value</v>
      </c>
      <c r="S2430" t="str">
        <f t="shared" si="261"/>
        <v>medium</v>
      </c>
      <c r="T2430" t="str">
        <f t="shared" si="262"/>
        <v>May</v>
      </c>
      <c r="U2430">
        <f t="shared" si="263"/>
        <v>2022</v>
      </c>
      <c r="V2430" t="str">
        <f t="shared" si="264"/>
        <v>10-15</v>
      </c>
      <c r="W2430" t="str">
        <f t="shared" si="265"/>
        <v>Slow</v>
      </c>
    </row>
    <row r="2431" spans="1:23" x14ac:dyDescent="0.3">
      <c r="A2431">
        <v>602430</v>
      </c>
      <c r="B2431">
        <v>21624</v>
      </c>
      <c r="C2431">
        <v>41</v>
      </c>
      <c r="D2431" t="s">
        <v>4</v>
      </c>
      <c r="E2431" t="s">
        <v>5</v>
      </c>
      <c r="F2431" t="s">
        <v>26</v>
      </c>
      <c r="G2431" t="s">
        <v>27</v>
      </c>
      <c r="H2431" s="1">
        <v>44732</v>
      </c>
      <c r="I2431" t="s">
        <v>34</v>
      </c>
      <c r="J2431">
        <v>81</v>
      </c>
      <c r="K2431">
        <v>9</v>
      </c>
      <c r="L2431">
        <v>967.05</v>
      </c>
      <c r="M2431">
        <v>98.83</v>
      </c>
      <c r="N2431" t="s">
        <v>49</v>
      </c>
      <c r="O2431">
        <v>2</v>
      </c>
      <c r="P2431" t="str" cm="1">
        <f t="array" ref="P2431">_xlfn.IFS(C2431&lt;25,"18-24", C2431&lt;=35,"25-35", C2431&lt;=50,"36-50",TRUE,"50+")</f>
        <v>36-50</v>
      </c>
      <c r="Q2431" t="str">
        <f t="shared" si="259"/>
        <v>new</v>
      </c>
      <c r="R2431" t="str">
        <f t="shared" si="260"/>
        <v>high value</v>
      </c>
      <c r="S2431" t="str">
        <f t="shared" si="261"/>
        <v>Low</v>
      </c>
      <c r="T2431" t="str">
        <f t="shared" si="262"/>
        <v>Jun</v>
      </c>
      <c r="U2431">
        <f t="shared" si="263"/>
        <v>2022</v>
      </c>
      <c r="V2431" t="str">
        <f t="shared" si="264"/>
        <v>5-10</v>
      </c>
      <c r="W2431" t="str">
        <f t="shared" si="265"/>
        <v>Slow</v>
      </c>
    </row>
    <row r="2432" spans="1:23" x14ac:dyDescent="0.3">
      <c r="A2432">
        <v>602431</v>
      </c>
      <c r="B2432">
        <v>26416</v>
      </c>
      <c r="C2432">
        <v>28</v>
      </c>
      <c r="D2432" t="s">
        <v>4</v>
      </c>
      <c r="E2432" t="s">
        <v>13</v>
      </c>
      <c r="F2432" t="s">
        <v>30</v>
      </c>
      <c r="G2432" t="s">
        <v>31</v>
      </c>
      <c r="H2432" s="1">
        <v>45179</v>
      </c>
      <c r="I2432" t="s">
        <v>33</v>
      </c>
      <c r="J2432">
        <v>82</v>
      </c>
      <c r="K2432">
        <v>11</v>
      </c>
      <c r="L2432">
        <v>1101.1500000000001</v>
      </c>
      <c r="M2432">
        <v>28.07</v>
      </c>
      <c r="N2432" t="s">
        <v>47</v>
      </c>
      <c r="O2432">
        <v>2</v>
      </c>
      <c r="P2432" t="str" cm="1">
        <f t="array" ref="P2432">_xlfn.IFS(C2432&lt;25,"18-24", C2432&lt;=35,"25-35", C2432&lt;=50,"36-50",TRUE,"50+")</f>
        <v>25-35</v>
      </c>
      <c r="Q2432" t="str">
        <f t="shared" si="259"/>
        <v>repeat</v>
      </c>
      <c r="R2432" t="str">
        <f t="shared" si="260"/>
        <v>high value</v>
      </c>
      <c r="S2432" t="str">
        <f t="shared" si="261"/>
        <v>Low</v>
      </c>
      <c r="T2432" t="str">
        <f t="shared" si="262"/>
        <v>Sep</v>
      </c>
      <c r="U2432">
        <f t="shared" si="263"/>
        <v>2023</v>
      </c>
      <c r="V2432" t="str">
        <f t="shared" si="264"/>
        <v>10-15</v>
      </c>
      <c r="W2432" t="str">
        <f t="shared" si="265"/>
        <v>Slow</v>
      </c>
    </row>
    <row r="2433" spans="1:23" x14ac:dyDescent="0.3">
      <c r="A2433">
        <v>602432</v>
      </c>
      <c r="B2433">
        <v>67845</v>
      </c>
      <c r="C2433">
        <v>37</v>
      </c>
      <c r="D2433" t="s">
        <v>4</v>
      </c>
      <c r="E2433" t="s">
        <v>15</v>
      </c>
      <c r="F2433" t="s">
        <v>19</v>
      </c>
      <c r="G2433" t="s">
        <v>27</v>
      </c>
      <c r="H2433" s="1">
        <v>45515</v>
      </c>
      <c r="I2433" t="s">
        <v>33</v>
      </c>
      <c r="J2433">
        <v>34</v>
      </c>
      <c r="K2433">
        <v>1.2</v>
      </c>
      <c r="L2433">
        <v>966.92</v>
      </c>
      <c r="M2433">
        <v>76.44</v>
      </c>
      <c r="N2433" t="s">
        <v>47</v>
      </c>
      <c r="O2433">
        <v>5</v>
      </c>
      <c r="P2433" t="str" cm="1">
        <f t="array" ref="P2433">_xlfn.IFS(C2433&lt;25,"18-24", C2433&lt;=35,"25-35", C2433&lt;=50,"36-50",TRUE,"50+")</f>
        <v>36-50</v>
      </c>
      <c r="Q2433" t="str">
        <f t="shared" si="259"/>
        <v>new</v>
      </c>
      <c r="R2433" t="str">
        <f t="shared" si="260"/>
        <v>high value</v>
      </c>
      <c r="S2433" t="str">
        <f t="shared" si="261"/>
        <v>High</v>
      </c>
      <c r="T2433" t="str">
        <f t="shared" si="262"/>
        <v>Aug</v>
      </c>
      <c r="U2433">
        <f t="shared" si="263"/>
        <v>2024</v>
      </c>
      <c r="V2433" t="str">
        <f t="shared" si="264"/>
        <v>0-5</v>
      </c>
      <c r="W2433" t="str">
        <f t="shared" si="265"/>
        <v>Medium</v>
      </c>
    </row>
    <row r="2434" spans="1:23" x14ac:dyDescent="0.3">
      <c r="A2434">
        <v>602433</v>
      </c>
      <c r="B2434">
        <v>44164</v>
      </c>
      <c r="C2434">
        <v>64</v>
      </c>
      <c r="D2434" t="s">
        <v>4</v>
      </c>
      <c r="E2434" t="s">
        <v>8</v>
      </c>
      <c r="F2434" t="s">
        <v>32</v>
      </c>
      <c r="G2434" t="s">
        <v>21</v>
      </c>
      <c r="H2434" s="1">
        <v>45375</v>
      </c>
      <c r="I2434" t="s">
        <v>33</v>
      </c>
      <c r="J2434">
        <v>31</v>
      </c>
      <c r="K2434">
        <v>8.6</v>
      </c>
      <c r="L2434">
        <v>295.5</v>
      </c>
      <c r="M2434">
        <v>55.55</v>
      </c>
      <c r="N2434" t="s">
        <v>50</v>
      </c>
      <c r="O2434">
        <v>4</v>
      </c>
      <c r="P2434" t="str" cm="1">
        <f t="array" ref="P2434">_xlfn.IFS(C2434&lt;25,"18-24", C2434&lt;=35,"25-35", C2434&lt;=50,"36-50",TRUE,"50+")</f>
        <v>50+</v>
      </c>
      <c r="Q2434" t="str">
        <f t="shared" si="259"/>
        <v>new</v>
      </c>
      <c r="R2434" t="str">
        <f t="shared" si="260"/>
        <v>medium</v>
      </c>
      <c r="S2434" t="str">
        <f t="shared" si="261"/>
        <v>medium</v>
      </c>
      <c r="T2434" t="str">
        <f t="shared" si="262"/>
        <v>Mar</v>
      </c>
      <c r="U2434">
        <f t="shared" si="263"/>
        <v>2024</v>
      </c>
      <c r="V2434" t="str">
        <f t="shared" si="264"/>
        <v>5-10</v>
      </c>
      <c r="W2434" t="str">
        <f t="shared" si="265"/>
        <v>Medium</v>
      </c>
    </row>
    <row r="2435" spans="1:23" x14ac:dyDescent="0.3">
      <c r="A2435">
        <v>602434</v>
      </c>
      <c r="B2435">
        <v>14487</v>
      </c>
      <c r="C2435">
        <v>40</v>
      </c>
      <c r="D2435" t="s">
        <v>7</v>
      </c>
      <c r="E2435" t="s">
        <v>16</v>
      </c>
      <c r="F2435" t="s">
        <v>26</v>
      </c>
      <c r="G2435" t="s">
        <v>21</v>
      </c>
      <c r="H2435" s="1">
        <v>45112</v>
      </c>
      <c r="I2435" t="s">
        <v>34</v>
      </c>
      <c r="J2435">
        <v>50</v>
      </c>
      <c r="K2435">
        <v>10.5</v>
      </c>
      <c r="L2435">
        <v>375.07</v>
      </c>
      <c r="M2435">
        <v>102.77</v>
      </c>
      <c r="N2435" t="s">
        <v>49</v>
      </c>
      <c r="O2435">
        <v>2</v>
      </c>
      <c r="P2435" t="str" cm="1">
        <f t="array" ref="P2435">_xlfn.IFS(C2435&lt;25,"18-24", C2435&lt;=35,"25-35", C2435&lt;=50,"36-50",TRUE,"50+")</f>
        <v>36-50</v>
      </c>
      <c r="Q2435" t="str">
        <f t="shared" ref="Q2435:Q2498" si="266">IF(COUNTIF($B:$B,B2435)&gt;1,"repeat","new")</f>
        <v>repeat</v>
      </c>
      <c r="R2435" t="str">
        <f t="shared" ref="R2435:R2498" si="267">IF(L2435&gt;500,"high value",IF( L2435&gt;250,"medium","low"))</f>
        <v>medium</v>
      </c>
      <c r="S2435" t="str">
        <f t="shared" ref="S2435:S2498" si="268">IF(O2435&lt;=2,"Low",IF(O2435&lt;=4,"medium","High"))</f>
        <v>Low</v>
      </c>
      <c r="T2435" t="str">
        <f t="shared" ref="T2435:T2498" si="269">TEXT(H2435,"MMM")</f>
        <v>Jul</v>
      </c>
      <c r="U2435">
        <f t="shared" ref="U2435:U2498" si="270">YEAR(H2435)</f>
        <v>2023</v>
      </c>
      <c r="V2435" t="str">
        <f t="shared" ref="V2435:V2498" si="271">IF(K2435&lt;=5,"0-5",IF(K2435&lt;=10,"5-10",IF(K2435&lt;=15,"10-15","15+")))</f>
        <v>10-15</v>
      </c>
      <c r="W2435" t="str">
        <f t="shared" ref="W2435:W2498" si="272">IF(J2435&lt;=30,"Fast",IF(J2435&lt;=45,"Medium","Slow"))</f>
        <v>Slow</v>
      </c>
    </row>
    <row r="2436" spans="1:23" x14ac:dyDescent="0.3">
      <c r="A2436">
        <v>602435</v>
      </c>
      <c r="B2436">
        <v>60278</v>
      </c>
      <c r="C2436">
        <v>48</v>
      </c>
      <c r="D2436" t="s">
        <v>4</v>
      </c>
      <c r="E2436" t="s">
        <v>8</v>
      </c>
      <c r="F2436" t="s">
        <v>24</v>
      </c>
      <c r="G2436" t="s">
        <v>27</v>
      </c>
      <c r="H2436" s="1">
        <v>45388</v>
      </c>
      <c r="I2436" t="s">
        <v>34</v>
      </c>
      <c r="J2436">
        <v>29</v>
      </c>
      <c r="K2436">
        <v>9.3000000000000007</v>
      </c>
      <c r="L2436">
        <v>497.94</v>
      </c>
      <c r="M2436">
        <v>107.72</v>
      </c>
      <c r="N2436" t="s">
        <v>49</v>
      </c>
      <c r="O2436">
        <v>4</v>
      </c>
      <c r="P2436" t="str" cm="1">
        <f t="array" ref="P2436">_xlfn.IFS(C2436&lt;25,"18-24", C2436&lt;=35,"25-35", C2436&lt;=50,"36-50",TRUE,"50+")</f>
        <v>36-50</v>
      </c>
      <c r="Q2436" t="str">
        <f t="shared" si="266"/>
        <v>new</v>
      </c>
      <c r="R2436" t="str">
        <f t="shared" si="267"/>
        <v>medium</v>
      </c>
      <c r="S2436" t="str">
        <f t="shared" si="268"/>
        <v>medium</v>
      </c>
      <c r="T2436" t="str">
        <f t="shared" si="269"/>
        <v>Apr</v>
      </c>
      <c r="U2436">
        <f t="shared" si="270"/>
        <v>2024</v>
      </c>
      <c r="V2436" t="str">
        <f t="shared" si="271"/>
        <v>5-10</v>
      </c>
      <c r="W2436" t="str">
        <f t="shared" si="272"/>
        <v>Fast</v>
      </c>
    </row>
    <row r="2437" spans="1:23" x14ac:dyDescent="0.3">
      <c r="A2437">
        <v>602436</v>
      </c>
      <c r="B2437">
        <v>55097</v>
      </c>
      <c r="C2437">
        <v>40</v>
      </c>
      <c r="D2437" t="s">
        <v>4</v>
      </c>
      <c r="E2437" t="s">
        <v>13</v>
      </c>
      <c r="F2437" t="s">
        <v>28</v>
      </c>
      <c r="G2437" t="s">
        <v>23</v>
      </c>
      <c r="H2437" s="1">
        <v>45455</v>
      </c>
      <c r="I2437" t="s">
        <v>34</v>
      </c>
      <c r="J2437">
        <v>64</v>
      </c>
      <c r="K2437">
        <v>10.8</v>
      </c>
      <c r="L2437">
        <v>772.02</v>
      </c>
      <c r="M2437">
        <v>74.56</v>
      </c>
      <c r="N2437" t="s">
        <v>47</v>
      </c>
      <c r="O2437">
        <v>2</v>
      </c>
      <c r="P2437" t="str" cm="1">
        <f t="array" ref="P2437">_xlfn.IFS(C2437&lt;25,"18-24", C2437&lt;=35,"25-35", C2437&lt;=50,"36-50",TRUE,"50+")</f>
        <v>36-50</v>
      </c>
      <c r="Q2437" t="str">
        <f t="shared" si="266"/>
        <v>new</v>
      </c>
      <c r="R2437" t="str">
        <f t="shared" si="267"/>
        <v>high value</v>
      </c>
      <c r="S2437" t="str">
        <f t="shared" si="268"/>
        <v>Low</v>
      </c>
      <c r="T2437" t="str">
        <f t="shared" si="269"/>
        <v>Jun</v>
      </c>
      <c r="U2437">
        <f t="shared" si="270"/>
        <v>2024</v>
      </c>
      <c r="V2437" t="str">
        <f t="shared" si="271"/>
        <v>10-15</v>
      </c>
      <c r="W2437" t="str">
        <f t="shared" si="272"/>
        <v>Slow</v>
      </c>
    </row>
    <row r="2438" spans="1:23" x14ac:dyDescent="0.3">
      <c r="A2438">
        <v>602437</v>
      </c>
      <c r="B2438">
        <v>50518</v>
      </c>
      <c r="C2438">
        <v>24</v>
      </c>
      <c r="D2438" t="s">
        <v>7</v>
      </c>
      <c r="E2438" t="s">
        <v>8</v>
      </c>
      <c r="F2438" t="s">
        <v>19</v>
      </c>
      <c r="G2438" t="s">
        <v>29</v>
      </c>
      <c r="H2438" s="1">
        <v>45003</v>
      </c>
      <c r="I2438" t="s">
        <v>34</v>
      </c>
      <c r="J2438">
        <v>85</v>
      </c>
      <c r="K2438">
        <v>14.9</v>
      </c>
      <c r="L2438">
        <v>536.46</v>
      </c>
      <c r="M2438">
        <v>46.3</v>
      </c>
      <c r="N2438" t="s">
        <v>50</v>
      </c>
      <c r="O2438">
        <v>1</v>
      </c>
      <c r="P2438" t="str" cm="1">
        <f t="array" ref="P2438">_xlfn.IFS(C2438&lt;25,"18-24", C2438&lt;=35,"25-35", C2438&lt;=50,"36-50",TRUE,"50+")</f>
        <v>18-24</v>
      </c>
      <c r="Q2438" t="str">
        <f t="shared" si="266"/>
        <v>repeat</v>
      </c>
      <c r="R2438" t="str">
        <f t="shared" si="267"/>
        <v>high value</v>
      </c>
      <c r="S2438" t="str">
        <f t="shared" si="268"/>
        <v>Low</v>
      </c>
      <c r="T2438" t="str">
        <f t="shared" si="269"/>
        <v>Mar</v>
      </c>
      <c r="U2438">
        <f t="shared" si="270"/>
        <v>2023</v>
      </c>
      <c r="V2438" t="str">
        <f t="shared" si="271"/>
        <v>10-15</v>
      </c>
      <c r="W2438" t="str">
        <f t="shared" si="272"/>
        <v>Slow</v>
      </c>
    </row>
    <row r="2439" spans="1:23" x14ac:dyDescent="0.3">
      <c r="A2439">
        <v>602438</v>
      </c>
      <c r="B2439">
        <v>36157</v>
      </c>
      <c r="C2439">
        <v>20</v>
      </c>
      <c r="D2439" t="s">
        <v>7</v>
      </c>
      <c r="E2439" t="s">
        <v>13</v>
      </c>
      <c r="F2439" t="s">
        <v>28</v>
      </c>
      <c r="G2439" t="s">
        <v>21</v>
      </c>
      <c r="H2439" s="1">
        <v>44912</v>
      </c>
      <c r="I2439" t="s">
        <v>34</v>
      </c>
      <c r="J2439">
        <v>24</v>
      </c>
      <c r="K2439">
        <v>2.6</v>
      </c>
      <c r="L2439">
        <v>1137.1600000000001</v>
      </c>
      <c r="M2439">
        <v>32.81</v>
      </c>
      <c r="N2439" t="s">
        <v>47</v>
      </c>
      <c r="O2439">
        <v>3</v>
      </c>
      <c r="P2439" t="str" cm="1">
        <f t="array" ref="P2439">_xlfn.IFS(C2439&lt;25,"18-24", C2439&lt;=35,"25-35", C2439&lt;=50,"36-50",TRUE,"50+")</f>
        <v>18-24</v>
      </c>
      <c r="Q2439" t="str">
        <f t="shared" si="266"/>
        <v>new</v>
      </c>
      <c r="R2439" t="str">
        <f t="shared" si="267"/>
        <v>high value</v>
      </c>
      <c r="S2439" t="str">
        <f t="shared" si="268"/>
        <v>medium</v>
      </c>
      <c r="T2439" t="str">
        <f t="shared" si="269"/>
        <v>Dec</v>
      </c>
      <c r="U2439">
        <f t="shared" si="270"/>
        <v>2022</v>
      </c>
      <c r="V2439" t="str">
        <f t="shared" si="271"/>
        <v>0-5</v>
      </c>
      <c r="W2439" t="str">
        <f t="shared" si="272"/>
        <v>Fast</v>
      </c>
    </row>
    <row r="2440" spans="1:23" x14ac:dyDescent="0.3">
      <c r="A2440">
        <v>602439</v>
      </c>
      <c r="B2440">
        <v>55572</v>
      </c>
      <c r="C2440">
        <v>38</v>
      </c>
      <c r="D2440" t="s">
        <v>4</v>
      </c>
      <c r="E2440" t="s">
        <v>5</v>
      </c>
      <c r="F2440" t="s">
        <v>32</v>
      </c>
      <c r="G2440" t="s">
        <v>23</v>
      </c>
      <c r="H2440" s="1">
        <v>45463</v>
      </c>
      <c r="I2440" t="s">
        <v>33</v>
      </c>
      <c r="J2440">
        <v>23</v>
      </c>
      <c r="K2440">
        <v>10.5</v>
      </c>
      <c r="L2440">
        <v>591.77</v>
      </c>
      <c r="M2440">
        <v>55.34</v>
      </c>
      <c r="N2440" t="s">
        <v>47</v>
      </c>
      <c r="O2440">
        <v>2</v>
      </c>
      <c r="P2440" t="str" cm="1">
        <f t="array" ref="P2440">_xlfn.IFS(C2440&lt;25,"18-24", C2440&lt;=35,"25-35", C2440&lt;=50,"36-50",TRUE,"50+")</f>
        <v>36-50</v>
      </c>
      <c r="Q2440" t="str">
        <f t="shared" si="266"/>
        <v>new</v>
      </c>
      <c r="R2440" t="str">
        <f t="shared" si="267"/>
        <v>high value</v>
      </c>
      <c r="S2440" t="str">
        <f t="shared" si="268"/>
        <v>Low</v>
      </c>
      <c r="T2440" t="str">
        <f t="shared" si="269"/>
        <v>Jun</v>
      </c>
      <c r="U2440">
        <f t="shared" si="270"/>
        <v>2024</v>
      </c>
      <c r="V2440" t="str">
        <f t="shared" si="271"/>
        <v>10-15</v>
      </c>
      <c r="W2440" t="str">
        <f t="shared" si="272"/>
        <v>Fast</v>
      </c>
    </row>
    <row r="2441" spans="1:23" x14ac:dyDescent="0.3">
      <c r="A2441">
        <v>602440</v>
      </c>
      <c r="B2441">
        <v>11774</v>
      </c>
      <c r="C2441">
        <v>38</v>
      </c>
      <c r="D2441" t="s">
        <v>4</v>
      </c>
      <c r="E2441" t="s">
        <v>11</v>
      </c>
      <c r="F2441" t="s">
        <v>22</v>
      </c>
      <c r="G2441" t="s">
        <v>25</v>
      </c>
      <c r="H2441" s="1">
        <v>44627</v>
      </c>
      <c r="I2441" t="s">
        <v>34</v>
      </c>
      <c r="J2441">
        <v>39</v>
      </c>
      <c r="K2441">
        <v>7.9</v>
      </c>
      <c r="L2441">
        <v>892.12</v>
      </c>
      <c r="M2441">
        <v>96.12</v>
      </c>
      <c r="N2441" t="s">
        <v>48</v>
      </c>
      <c r="O2441">
        <v>4</v>
      </c>
      <c r="P2441" t="str" cm="1">
        <f t="array" ref="P2441">_xlfn.IFS(C2441&lt;25,"18-24", C2441&lt;=35,"25-35", C2441&lt;=50,"36-50",TRUE,"50+")</f>
        <v>36-50</v>
      </c>
      <c r="Q2441" t="str">
        <f t="shared" si="266"/>
        <v>new</v>
      </c>
      <c r="R2441" t="str">
        <f t="shared" si="267"/>
        <v>high value</v>
      </c>
      <c r="S2441" t="str">
        <f t="shared" si="268"/>
        <v>medium</v>
      </c>
      <c r="T2441" t="str">
        <f t="shared" si="269"/>
        <v>Mar</v>
      </c>
      <c r="U2441">
        <f t="shared" si="270"/>
        <v>2022</v>
      </c>
      <c r="V2441" t="str">
        <f t="shared" si="271"/>
        <v>5-10</v>
      </c>
      <c r="W2441" t="str">
        <f t="shared" si="272"/>
        <v>Medium</v>
      </c>
    </row>
    <row r="2442" spans="1:23" x14ac:dyDescent="0.3">
      <c r="A2442">
        <v>602441</v>
      </c>
      <c r="B2442">
        <v>13744</v>
      </c>
      <c r="C2442">
        <v>31</v>
      </c>
      <c r="D2442" t="s">
        <v>4</v>
      </c>
      <c r="E2442" t="s">
        <v>13</v>
      </c>
      <c r="F2442" t="s">
        <v>26</v>
      </c>
      <c r="G2442" t="s">
        <v>29</v>
      </c>
      <c r="H2442" s="1">
        <v>44943</v>
      </c>
      <c r="I2442" t="s">
        <v>33</v>
      </c>
      <c r="J2442">
        <v>87</v>
      </c>
      <c r="K2442">
        <v>6.8</v>
      </c>
      <c r="L2442">
        <v>819.38</v>
      </c>
      <c r="M2442">
        <v>94.29</v>
      </c>
      <c r="N2442" t="s">
        <v>47</v>
      </c>
      <c r="O2442">
        <v>5</v>
      </c>
      <c r="P2442" t="str" cm="1">
        <f t="array" ref="P2442">_xlfn.IFS(C2442&lt;25,"18-24", C2442&lt;=35,"25-35", C2442&lt;=50,"36-50",TRUE,"50+")</f>
        <v>25-35</v>
      </c>
      <c r="Q2442" t="str">
        <f t="shared" si="266"/>
        <v>new</v>
      </c>
      <c r="R2442" t="str">
        <f t="shared" si="267"/>
        <v>high value</v>
      </c>
      <c r="S2442" t="str">
        <f t="shared" si="268"/>
        <v>High</v>
      </c>
      <c r="T2442" t="str">
        <f t="shared" si="269"/>
        <v>Jan</v>
      </c>
      <c r="U2442">
        <f t="shared" si="270"/>
        <v>2023</v>
      </c>
      <c r="V2442" t="str">
        <f t="shared" si="271"/>
        <v>5-10</v>
      </c>
      <c r="W2442" t="str">
        <f t="shared" si="272"/>
        <v>Slow</v>
      </c>
    </row>
    <row r="2443" spans="1:23" x14ac:dyDescent="0.3">
      <c r="A2443">
        <v>602442</v>
      </c>
      <c r="B2443">
        <v>59962</v>
      </c>
      <c r="C2443">
        <v>50</v>
      </c>
      <c r="D2443" t="s">
        <v>4</v>
      </c>
      <c r="E2443" t="s">
        <v>8</v>
      </c>
      <c r="F2443" t="s">
        <v>30</v>
      </c>
      <c r="G2443" t="s">
        <v>21</v>
      </c>
      <c r="H2443" s="1">
        <v>44583</v>
      </c>
      <c r="I2443" t="s">
        <v>34</v>
      </c>
      <c r="J2443">
        <v>33</v>
      </c>
      <c r="K2443">
        <v>6.1</v>
      </c>
      <c r="L2443">
        <v>1268.82</v>
      </c>
      <c r="M2443">
        <v>104.35</v>
      </c>
      <c r="N2443" t="s">
        <v>48</v>
      </c>
      <c r="O2443">
        <v>1</v>
      </c>
      <c r="P2443" t="str" cm="1">
        <f t="array" ref="P2443">_xlfn.IFS(C2443&lt;25,"18-24", C2443&lt;=35,"25-35", C2443&lt;=50,"36-50",TRUE,"50+")</f>
        <v>36-50</v>
      </c>
      <c r="Q2443" t="str">
        <f t="shared" si="266"/>
        <v>new</v>
      </c>
      <c r="R2443" t="str">
        <f t="shared" si="267"/>
        <v>high value</v>
      </c>
      <c r="S2443" t="str">
        <f t="shared" si="268"/>
        <v>Low</v>
      </c>
      <c r="T2443" t="str">
        <f t="shared" si="269"/>
        <v>Jan</v>
      </c>
      <c r="U2443">
        <f t="shared" si="270"/>
        <v>2022</v>
      </c>
      <c r="V2443" t="str">
        <f t="shared" si="271"/>
        <v>5-10</v>
      </c>
      <c r="W2443" t="str">
        <f t="shared" si="272"/>
        <v>Medium</v>
      </c>
    </row>
    <row r="2444" spans="1:23" x14ac:dyDescent="0.3">
      <c r="A2444">
        <v>602443</v>
      </c>
      <c r="B2444">
        <v>94766</v>
      </c>
      <c r="C2444">
        <v>22</v>
      </c>
      <c r="D2444" t="s">
        <v>7</v>
      </c>
      <c r="E2444" t="s">
        <v>15</v>
      </c>
      <c r="F2444" t="s">
        <v>32</v>
      </c>
      <c r="G2444" t="s">
        <v>27</v>
      </c>
      <c r="H2444" s="1">
        <v>45412</v>
      </c>
      <c r="I2444" t="s">
        <v>34</v>
      </c>
      <c r="J2444">
        <v>78</v>
      </c>
      <c r="K2444">
        <v>8</v>
      </c>
      <c r="L2444">
        <v>618.32000000000005</v>
      </c>
      <c r="M2444">
        <v>53.42</v>
      </c>
      <c r="N2444" t="s">
        <v>50</v>
      </c>
      <c r="O2444">
        <v>3</v>
      </c>
      <c r="P2444" t="str" cm="1">
        <f t="array" ref="P2444">_xlfn.IFS(C2444&lt;25,"18-24", C2444&lt;=35,"25-35", C2444&lt;=50,"36-50",TRUE,"50+")</f>
        <v>18-24</v>
      </c>
      <c r="Q2444" t="str">
        <f t="shared" si="266"/>
        <v>new</v>
      </c>
      <c r="R2444" t="str">
        <f t="shared" si="267"/>
        <v>high value</v>
      </c>
      <c r="S2444" t="str">
        <f t="shared" si="268"/>
        <v>medium</v>
      </c>
      <c r="T2444" t="str">
        <f t="shared" si="269"/>
        <v>Apr</v>
      </c>
      <c r="U2444">
        <f t="shared" si="270"/>
        <v>2024</v>
      </c>
      <c r="V2444" t="str">
        <f t="shared" si="271"/>
        <v>5-10</v>
      </c>
      <c r="W2444" t="str">
        <f t="shared" si="272"/>
        <v>Slow</v>
      </c>
    </row>
    <row r="2445" spans="1:23" x14ac:dyDescent="0.3">
      <c r="A2445">
        <v>602444</v>
      </c>
      <c r="B2445">
        <v>25704</v>
      </c>
      <c r="C2445">
        <v>30</v>
      </c>
      <c r="D2445" t="s">
        <v>7</v>
      </c>
      <c r="E2445" t="s">
        <v>13</v>
      </c>
      <c r="F2445" t="s">
        <v>24</v>
      </c>
      <c r="G2445" t="s">
        <v>23</v>
      </c>
      <c r="H2445" s="1">
        <v>45424</v>
      </c>
      <c r="I2445" t="s">
        <v>34</v>
      </c>
      <c r="J2445">
        <v>88</v>
      </c>
      <c r="K2445">
        <v>7.8</v>
      </c>
      <c r="L2445">
        <v>1414.59</v>
      </c>
      <c r="M2445">
        <v>81.31</v>
      </c>
      <c r="N2445" t="s">
        <v>48</v>
      </c>
      <c r="O2445">
        <v>5</v>
      </c>
      <c r="P2445" t="str" cm="1">
        <f t="array" ref="P2445">_xlfn.IFS(C2445&lt;25,"18-24", C2445&lt;=35,"25-35", C2445&lt;=50,"36-50",TRUE,"50+")</f>
        <v>25-35</v>
      </c>
      <c r="Q2445" t="str">
        <f t="shared" si="266"/>
        <v>new</v>
      </c>
      <c r="R2445" t="str">
        <f t="shared" si="267"/>
        <v>high value</v>
      </c>
      <c r="S2445" t="str">
        <f t="shared" si="268"/>
        <v>High</v>
      </c>
      <c r="T2445" t="str">
        <f t="shared" si="269"/>
        <v>May</v>
      </c>
      <c r="U2445">
        <f t="shared" si="270"/>
        <v>2024</v>
      </c>
      <c r="V2445" t="str">
        <f t="shared" si="271"/>
        <v>5-10</v>
      </c>
      <c r="W2445" t="str">
        <f t="shared" si="272"/>
        <v>Slow</v>
      </c>
    </row>
    <row r="2446" spans="1:23" x14ac:dyDescent="0.3">
      <c r="A2446">
        <v>602445</v>
      </c>
      <c r="B2446">
        <v>26582</v>
      </c>
      <c r="C2446">
        <v>55</v>
      </c>
      <c r="D2446" t="s">
        <v>4</v>
      </c>
      <c r="E2446" t="s">
        <v>5</v>
      </c>
      <c r="F2446" t="s">
        <v>32</v>
      </c>
      <c r="G2446" t="s">
        <v>27</v>
      </c>
      <c r="H2446" s="1">
        <v>45098</v>
      </c>
      <c r="I2446" t="s">
        <v>34</v>
      </c>
      <c r="J2446">
        <v>33</v>
      </c>
      <c r="K2446">
        <v>11.7</v>
      </c>
      <c r="L2446">
        <v>271.20999999999998</v>
      </c>
      <c r="M2446">
        <v>33.64</v>
      </c>
      <c r="N2446" t="s">
        <v>50</v>
      </c>
      <c r="O2446">
        <v>2</v>
      </c>
      <c r="P2446" t="str" cm="1">
        <f t="array" ref="P2446">_xlfn.IFS(C2446&lt;25,"18-24", C2446&lt;=35,"25-35", C2446&lt;=50,"36-50",TRUE,"50+")</f>
        <v>50+</v>
      </c>
      <c r="Q2446" t="str">
        <f t="shared" si="266"/>
        <v>repeat</v>
      </c>
      <c r="R2446" t="str">
        <f t="shared" si="267"/>
        <v>medium</v>
      </c>
      <c r="S2446" t="str">
        <f t="shared" si="268"/>
        <v>Low</v>
      </c>
      <c r="T2446" t="str">
        <f t="shared" si="269"/>
        <v>Jun</v>
      </c>
      <c r="U2446">
        <f t="shared" si="270"/>
        <v>2023</v>
      </c>
      <c r="V2446" t="str">
        <f t="shared" si="271"/>
        <v>10-15</v>
      </c>
      <c r="W2446" t="str">
        <f t="shared" si="272"/>
        <v>Medium</v>
      </c>
    </row>
    <row r="2447" spans="1:23" x14ac:dyDescent="0.3">
      <c r="A2447">
        <v>602446</v>
      </c>
      <c r="B2447">
        <v>79488</v>
      </c>
      <c r="C2447">
        <v>33</v>
      </c>
      <c r="D2447" t="s">
        <v>7</v>
      </c>
      <c r="E2447" t="s">
        <v>11</v>
      </c>
      <c r="F2447" t="s">
        <v>18</v>
      </c>
      <c r="G2447" t="s">
        <v>27</v>
      </c>
      <c r="H2447" s="1">
        <v>44634</v>
      </c>
      <c r="I2447" t="s">
        <v>34</v>
      </c>
      <c r="J2447">
        <v>42</v>
      </c>
      <c r="K2447">
        <v>7.1</v>
      </c>
      <c r="L2447">
        <v>958.88</v>
      </c>
      <c r="M2447">
        <v>115.63</v>
      </c>
      <c r="N2447" t="s">
        <v>49</v>
      </c>
      <c r="O2447">
        <v>4</v>
      </c>
      <c r="P2447" t="str" cm="1">
        <f t="array" ref="P2447">_xlfn.IFS(C2447&lt;25,"18-24", C2447&lt;=35,"25-35", C2447&lt;=50,"36-50",TRUE,"50+")</f>
        <v>25-35</v>
      </c>
      <c r="Q2447" t="str">
        <f t="shared" si="266"/>
        <v>new</v>
      </c>
      <c r="R2447" t="str">
        <f t="shared" si="267"/>
        <v>high value</v>
      </c>
      <c r="S2447" t="str">
        <f t="shared" si="268"/>
        <v>medium</v>
      </c>
      <c r="T2447" t="str">
        <f t="shared" si="269"/>
        <v>Mar</v>
      </c>
      <c r="U2447">
        <f t="shared" si="270"/>
        <v>2022</v>
      </c>
      <c r="V2447" t="str">
        <f t="shared" si="271"/>
        <v>5-10</v>
      </c>
      <c r="W2447" t="str">
        <f t="shared" si="272"/>
        <v>Medium</v>
      </c>
    </row>
    <row r="2448" spans="1:23" x14ac:dyDescent="0.3">
      <c r="A2448">
        <v>602447</v>
      </c>
      <c r="B2448">
        <v>91177</v>
      </c>
      <c r="C2448">
        <v>61</v>
      </c>
      <c r="D2448" t="s">
        <v>7</v>
      </c>
      <c r="E2448" t="s">
        <v>8</v>
      </c>
      <c r="F2448" t="s">
        <v>18</v>
      </c>
      <c r="G2448" t="s">
        <v>21</v>
      </c>
      <c r="H2448" s="1">
        <v>44952</v>
      </c>
      <c r="I2448" t="s">
        <v>33</v>
      </c>
      <c r="J2448">
        <v>48</v>
      </c>
      <c r="K2448">
        <v>12.6</v>
      </c>
      <c r="L2448">
        <v>1125.1099999999999</v>
      </c>
      <c r="M2448">
        <v>28.59</v>
      </c>
      <c r="N2448" t="s">
        <v>49</v>
      </c>
      <c r="O2448">
        <v>3</v>
      </c>
      <c r="P2448" t="str" cm="1">
        <f t="array" ref="P2448">_xlfn.IFS(C2448&lt;25,"18-24", C2448&lt;=35,"25-35", C2448&lt;=50,"36-50",TRUE,"50+")</f>
        <v>50+</v>
      </c>
      <c r="Q2448" t="str">
        <f t="shared" si="266"/>
        <v>new</v>
      </c>
      <c r="R2448" t="str">
        <f t="shared" si="267"/>
        <v>high value</v>
      </c>
      <c r="S2448" t="str">
        <f t="shared" si="268"/>
        <v>medium</v>
      </c>
      <c r="T2448" t="str">
        <f t="shared" si="269"/>
        <v>Jan</v>
      </c>
      <c r="U2448">
        <f t="shared" si="270"/>
        <v>2023</v>
      </c>
      <c r="V2448" t="str">
        <f t="shared" si="271"/>
        <v>10-15</v>
      </c>
      <c r="W2448" t="str">
        <f t="shared" si="272"/>
        <v>Slow</v>
      </c>
    </row>
    <row r="2449" spans="1:23" x14ac:dyDescent="0.3">
      <c r="A2449">
        <v>602448</v>
      </c>
      <c r="B2449">
        <v>12731</v>
      </c>
      <c r="C2449">
        <v>47</v>
      </c>
      <c r="D2449" t="s">
        <v>4</v>
      </c>
      <c r="E2449" t="s">
        <v>5</v>
      </c>
      <c r="F2449" t="s">
        <v>32</v>
      </c>
      <c r="G2449" t="s">
        <v>31</v>
      </c>
      <c r="H2449" s="1">
        <v>44891</v>
      </c>
      <c r="I2449" t="s">
        <v>34</v>
      </c>
      <c r="J2449">
        <v>65</v>
      </c>
      <c r="K2449">
        <v>5.6</v>
      </c>
      <c r="L2449">
        <v>992.65</v>
      </c>
      <c r="M2449">
        <v>119.21</v>
      </c>
      <c r="N2449" t="s">
        <v>48</v>
      </c>
      <c r="O2449">
        <v>2</v>
      </c>
      <c r="P2449" t="str" cm="1">
        <f t="array" ref="P2449">_xlfn.IFS(C2449&lt;25,"18-24", C2449&lt;=35,"25-35", C2449&lt;=50,"36-50",TRUE,"50+")</f>
        <v>36-50</v>
      </c>
      <c r="Q2449" t="str">
        <f t="shared" si="266"/>
        <v>new</v>
      </c>
      <c r="R2449" t="str">
        <f t="shared" si="267"/>
        <v>high value</v>
      </c>
      <c r="S2449" t="str">
        <f t="shared" si="268"/>
        <v>Low</v>
      </c>
      <c r="T2449" t="str">
        <f t="shared" si="269"/>
        <v>Nov</v>
      </c>
      <c r="U2449">
        <f t="shared" si="270"/>
        <v>2022</v>
      </c>
      <c r="V2449" t="str">
        <f t="shared" si="271"/>
        <v>5-10</v>
      </c>
      <c r="W2449" t="str">
        <f t="shared" si="272"/>
        <v>Slow</v>
      </c>
    </row>
    <row r="2450" spans="1:23" x14ac:dyDescent="0.3">
      <c r="A2450">
        <v>602449</v>
      </c>
      <c r="B2450">
        <v>11625</v>
      </c>
      <c r="C2450">
        <v>59</v>
      </c>
      <c r="D2450" t="s">
        <v>4</v>
      </c>
      <c r="E2450" t="s">
        <v>5</v>
      </c>
      <c r="F2450" t="s">
        <v>22</v>
      </c>
      <c r="G2450" t="s">
        <v>27</v>
      </c>
      <c r="H2450" s="1">
        <v>45641</v>
      </c>
      <c r="I2450" t="s">
        <v>34</v>
      </c>
      <c r="J2450">
        <v>21</v>
      </c>
      <c r="K2450">
        <v>8.5</v>
      </c>
      <c r="L2450">
        <v>253.83</v>
      </c>
      <c r="M2450">
        <v>85.51</v>
      </c>
      <c r="N2450" t="s">
        <v>48</v>
      </c>
      <c r="O2450">
        <v>1</v>
      </c>
      <c r="P2450" t="str" cm="1">
        <f t="array" ref="P2450">_xlfn.IFS(C2450&lt;25,"18-24", C2450&lt;=35,"25-35", C2450&lt;=50,"36-50",TRUE,"50+")</f>
        <v>50+</v>
      </c>
      <c r="Q2450" t="str">
        <f t="shared" si="266"/>
        <v>new</v>
      </c>
      <c r="R2450" t="str">
        <f t="shared" si="267"/>
        <v>medium</v>
      </c>
      <c r="S2450" t="str">
        <f t="shared" si="268"/>
        <v>Low</v>
      </c>
      <c r="T2450" t="str">
        <f t="shared" si="269"/>
        <v>Dec</v>
      </c>
      <c r="U2450">
        <f t="shared" si="270"/>
        <v>2024</v>
      </c>
      <c r="V2450" t="str">
        <f t="shared" si="271"/>
        <v>5-10</v>
      </c>
      <c r="W2450" t="str">
        <f t="shared" si="272"/>
        <v>Fast</v>
      </c>
    </row>
    <row r="2451" spans="1:23" x14ac:dyDescent="0.3">
      <c r="A2451">
        <v>602450</v>
      </c>
      <c r="B2451">
        <v>89351</v>
      </c>
      <c r="C2451">
        <v>22</v>
      </c>
      <c r="D2451" t="s">
        <v>7</v>
      </c>
      <c r="E2451" t="s">
        <v>8</v>
      </c>
      <c r="F2451" t="s">
        <v>24</v>
      </c>
      <c r="G2451" t="s">
        <v>25</v>
      </c>
      <c r="H2451" s="1">
        <v>44700</v>
      </c>
      <c r="I2451" t="s">
        <v>34</v>
      </c>
      <c r="J2451">
        <v>71</v>
      </c>
      <c r="K2451">
        <v>7.6</v>
      </c>
      <c r="L2451">
        <v>486.73</v>
      </c>
      <c r="M2451">
        <v>98.53</v>
      </c>
      <c r="N2451" t="s">
        <v>48</v>
      </c>
      <c r="O2451">
        <v>3</v>
      </c>
      <c r="P2451" t="str" cm="1">
        <f t="array" ref="P2451">_xlfn.IFS(C2451&lt;25,"18-24", C2451&lt;=35,"25-35", C2451&lt;=50,"36-50",TRUE,"50+")</f>
        <v>18-24</v>
      </c>
      <c r="Q2451" t="str">
        <f t="shared" si="266"/>
        <v>new</v>
      </c>
      <c r="R2451" t="str">
        <f t="shared" si="267"/>
        <v>medium</v>
      </c>
      <c r="S2451" t="str">
        <f t="shared" si="268"/>
        <v>medium</v>
      </c>
      <c r="T2451" t="str">
        <f t="shared" si="269"/>
        <v>May</v>
      </c>
      <c r="U2451">
        <f t="shared" si="270"/>
        <v>2022</v>
      </c>
      <c r="V2451" t="str">
        <f t="shared" si="271"/>
        <v>5-10</v>
      </c>
      <c r="W2451" t="str">
        <f t="shared" si="272"/>
        <v>Slow</v>
      </c>
    </row>
    <row r="2452" spans="1:23" x14ac:dyDescent="0.3">
      <c r="A2452">
        <v>602451</v>
      </c>
      <c r="B2452">
        <v>82147</v>
      </c>
      <c r="C2452">
        <v>32</v>
      </c>
      <c r="D2452" t="s">
        <v>4</v>
      </c>
      <c r="E2452" t="s">
        <v>11</v>
      </c>
      <c r="F2452" t="s">
        <v>28</v>
      </c>
      <c r="G2452" t="s">
        <v>27</v>
      </c>
      <c r="H2452" s="1">
        <v>45352</v>
      </c>
      <c r="I2452" t="s">
        <v>33</v>
      </c>
      <c r="J2452">
        <v>52</v>
      </c>
      <c r="K2452">
        <v>13.3</v>
      </c>
      <c r="L2452">
        <v>855.91</v>
      </c>
      <c r="M2452">
        <v>27.1</v>
      </c>
      <c r="N2452" t="s">
        <v>47</v>
      </c>
      <c r="O2452">
        <v>2</v>
      </c>
      <c r="P2452" t="str" cm="1">
        <f t="array" ref="P2452">_xlfn.IFS(C2452&lt;25,"18-24", C2452&lt;=35,"25-35", C2452&lt;=50,"36-50",TRUE,"50+")</f>
        <v>25-35</v>
      </c>
      <c r="Q2452" t="str">
        <f t="shared" si="266"/>
        <v>new</v>
      </c>
      <c r="R2452" t="str">
        <f t="shared" si="267"/>
        <v>high value</v>
      </c>
      <c r="S2452" t="str">
        <f t="shared" si="268"/>
        <v>Low</v>
      </c>
      <c r="T2452" t="str">
        <f t="shared" si="269"/>
        <v>Mar</v>
      </c>
      <c r="U2452">
        <f t="shared" si="270"/>
        <v>2024</v>
      </c>
      <c r="V2452" t="str">
        <f t="shared" si="271"/>
        <v>10-15</v>
      </c>
      <c r="W2452" t="str">
        <f t="shared" si="272"/>
        <v>Slow</v>
      </c>
    </row>
    <row r="2453" spans="1:23" x14ac:dyDescent="0.3">
      <c r="A2453">
        <v>602452</v>
      </c>
      <c r="B2453">
        <v>72742</v>
      </c>
      <c r="C2453">
        <v>28</v>
      </c>
      <c r="D2453" t="s">
        <v>7</v>
      </c>
      <c r="E2453" t="s">
        <v>16</v>
      </c>
      <c r="F2453" t="s">
        <v>19</v>
      </c>
      <c r="G2453" t="s">
        <v>25</v>
      </c>
      <c r="H2453" s="1">
        <v>45603</v>
      </c>
      <c r="I2453" t="s">
        <v>34</v>
      </c>
      <c r="J2453">
        <v>88</v>
      </c>
      <c r="K2453">
        <v>11</v>
      </c>
      <c r="L2453">
        <v>1394.7</v>
      </c>
      <c r="M2453">
        <v>58.58</v>
      </c>
      <c r="N2453" t="s">
        <v>50</v>
      </c>
      <c r="O2453">
        <v>3</v>
      </c>
      <c r="P2453" t="str" cm="1">
        <f t="array" ref="P2453">_xlfn.IFS(C2453&lt;25,"18-24", C2453&lt;=35,"25-35", C2453&lt;=50,"36-50",TRUE,"50+")</f>
        <v>25-35</v>
      </c>
      <c r="Q2453" t="str">
        <f t="shared" si="266"/>
        <v>new</v>
      </c>
      <c r="R2453" t="str">
        <f t="shared" si="267"/>
        <v>high value</v>
      </c>
      <c r="S2453" t="str">
        <f t="shared" si="268"/>
        <v>medium</v>
      </c>
      <c r="T2453" t="str">
        <f t="shared" si="269"/>
        <v>Nov</v>
      </c>
      <c r="U2453">
        <f t="shared" si="270"/>
        <v>2024</v>
      </c>
      <c r="V2453" t="str">
        <f t="shared" si="271"/>
        <v>10-15</v>
      </c>
      <c r="W2453" t="str">
        <f t="shared" si="272"/>
        <v>Slow</v>
      </c>
    </row>
    <row r="2454" spans="1:23" x14ac:dyDescent="0.3">
      <c r="A2454">
        <v>602453</v>
      </c>
      <c r="B2454">
        <v>22312</v>
      </c>
      <c r="C2454">
        <v>53</v>
      </c>
      <c r="D2454" t="s">
        <v>7</v>
      </c>
      <c r="E2454" t="s">
        <v>5</v>
      </c>
      <c r="F2454" t="s">
        <v>30</v>
      </c>
      <c r="G2454" t="s">
        <v>23</v>
      </c>
      <c r="H2454" s="1">
        <v>45169</v>
      </c>
      <c r="I2454" t="s">
        <v>33</v>
      </c>
      <c r="J2454">
        <v>42</v>
      </c>
      <c r="K2454">
        <v>13.9</v>
      </c>
      <c r="L2454">
        <v>883.23</v>
      </c>
      <c r="M2454">
        <v>62.96</v>
      </c>
      <c r="N2454" t="s">
        <v>48</v>
      </c>
      <c r="O2454">
        <v>5</v>
      </c>
      <c r="P2454" t="str" cm="1">
        <f t="array" ref="P2454">_xlfn.IFS(C2454&lt;25,"18-24", C2454&lt;=35,"25-35", C2454&lt;=50,"36-50",TRUE,"50+")</f>
        <v>50+</v>
      </c>
      <c r="Q2454" t="str">
        <f t="shared" si="266"/>
        <v>new</v>
      </c>
      <c r="R2454" t="str">
        <f t="shared" si="267"/>
        <v>high value</v>
      </c>
      <c r="S2454" t="str">
        <f t="shared" si="268"/>
        <v>High</v>
      </c>
      <c r="T2454" t="str">
        <f t="shared" si="269"/>
        <v>Aug</v>
      </c>
      <c r="U2454">
        <f t="shared" si="270"/>
        <v>2023</v>
      </c>
      <c r="V2454" t="str">
        <f t="shared" si="271"/>
        <v>10-15</v>
      </c>
      <c r="W2454" t="str">
        <f t="shared" si="272"/>
        <v>Medium</v>
      </c>
    </row>
    <row r="2455" spans="1:23" x14ac:dyDescent="0.3">
      <c r="A2455">
        <v>602454</v>
      </c>
      <c r="B2455">
        <v>80841</v>
      </c>
      <c r="C2455">
        <v>40</v>
      </c>
      <c r="D2455" t="s">
        <v>4</v>
      </c>
      <c r="E2455" t="s">
        <v>16</v>
      </c>
      <c r="F2455" t="s">
        <v>22</v>
      </c>
      <c r="G2455" t="s">
        <v>27</v>
      </c>
      <c r="H2455" s="1">
        <v>45234</v>
      </c>
      <c r="I2455" t="s">
        <v>33</v>
      </c>
      <c r="J2455">
        <v>72</v>
      </c>
      <c r="K2455">
        <v>9.1</v>
      </c>
      <c r="L2455">
        <v>317.55</v>
      </c>
      <c r="M2455">
        <v>111.42</v>
      </c>
      <c r="N2455" t="s">
        <v>47</v>
      </c>
      <c r="O2455">
        <v>5</v>
      </c>
      <c r="P2455" t="str" cm="1">
        <f t="array" ref="P2455">_xlfn.IFS(C2455&lt;25,"18-24", C2455&lt;=35,"25-35", C2455&lt;=50,"36-50",TRUE,"50+")</f>
        <v>36-50</v>
      </c>
      <c r="Q2455" t="str">
        <f t="shared" si="266"/>
        <v>new</v>
      </c>
      <c r="R2455" t="str">
        <f t="shared" si="267"/>
        <v>medium</v>
      </c>
      <c r="S2455" t="str">
        <f t="shared" si="268"/>
        <v>High</v>
      </c>
      <c r="T2455" t="str">
        <f t="shared" si="269"/>
        <v>Nov</v>
      </c>
      <c r="U2455">
        <f t="shared" si="270"/>
        <v>2023</v>
      </c>
      <c r="V2455" t="str">
        <f t="shared" si="271"/>
        <v>5-10</v>
      </c>
      <c r="W2455" t="str">
        <f t="shared" si="272"/>
        <v>Slow</v>
      </c>
    </row>
    <row r="2456" spans="1:23" x14ac:dyDescent="0.3">
      <c r="A2456">
        <v>602455</v>
      </c>
      <c r="B2456">
        <v>18317</v>
      </c>
      <c r="C2456">
        <v>62</v>
      </c>
      <c r="D2456" t="s">
        <v>7</v>
      </c>
      <c r="E2456" t="s">
        <v>5</v>
      </c>
      <c r="F2456" t="s">
        <v>22</v>
      </c>
      <c r="G2456" t="s">
        <v>27</v>
      </c>
      <c r="H2456" s="1">
        <v>45051</v>
      </c>
      <c r="I2456" t="s">
        <v>33</v>
      </c>
      <c r="J2456">
        <v>44</v>
      </c>
      <c r="K2456">
        <v>11.8</v>
      </c>
      <c r="L2456">
        <v>549.53</v>
      </c>
      <c r="M2456">
        <v>26.89</v>
      </c>
      <c r="N2456" t="s">
        <v>50</v>
      </c>
      <c r="O2456">
        <v>2</v>
      </c>
      <c r="P2456" t="str" cm="1">
        <f t="array" ref="P2456">_xlfn.IFS(C2456&lt;25,"18-24", C2456&lt;=35,"25-35", C2456&lt;=50,"36-50",TRUE,"50+")</f>
        <v>50+</v>
      </c>
      <c r="Q2456" t="str">
        <f t="shared" si="266"/>
        <v>new</v>
      </c>
      <c r="R2456" t="str">
        <f t="shared" si="267"/>
        <v>high value</v>
      </c>
      <c r="S2456" t="str">
        <f t="shared" si="268"/>
        <v>Low</v>
      </c>
      <c r="T2456" t="str">
        <f t="shared" si="269"/>
        <v>May</v>
      </c>
      <c r="U2456">
        <f t="shared" si="270"/>
        <v>2023</v>
      </c>
      <c r="V2456" t="str">
        <f t="shared" si="271"/>
        <v>10-15</v>
      </c>
      <c r="W2456" t="str">
        <f t="shared" si="272"/>
        <v>Medium</v>
      </c>
    </row>
    <row r="2457" spans="1:23" x14ac:dyDescent="0.3">
      <c r="A2457">
        <v>602456</v>
      </c>
      <c r="B2457">
        <v>15407</v>
      </c>
      <c r="C2457">
        <v>63</v>
      </c>
      <c r="D2457" t="s">
        <v>4</v>
      </c>
      <c r="E2457" t="s">
        <v>11</v>
      </c>
      <c r="F2457" t="s">
        <v>18</v>
      </c>
      <c r="G2457" t="s">
        <v>31</v>
      </c>
      <c r="H2457" s="1">
        <v>45011</v>
      </c>
      <c r="I2457" t="s">
        <v>34</v>
      </c>
      <c r="J2457">
        <v>74</v>
      </c>
      <c r="K2457">
        <v>2.1</v>
      </c>
      <c r="L2457">
        <v>187.66</v>
      </c>
      <c r="M2457">
        <v>56.54</v>
      </c>
      <c r="N2457" t="s">
        <v>47</v>
      </c>
      <c r="O2457">
        <v>5</v>
      </c>
      <c r="P2457" t="str" cm="1">
        <f t="array" ref="P2457">_xlfn.IFS(C2457&lt;25,"18-24", C2457&lt;=35,"25-35", C2457&lt;=50,"36-50",TRUE,"50+")</f>
        <v>50+</v>
      </c>
      <c r="Q2457" t="str">
        <f t="shared" si="266"/>
        <v>new</v>
      </c>
      <c r="R2457" t="str">
        <f t="shared" si="267"/>
        <v>low</v>
      </c>
      <c r="S2457" t="str">
        <f t="shared" si="268"/>
        <v>High</v>
      </c>
      <c r="T2457" t="str">
        <f t="shared" si="269"/>
        <v>Mar</v>
      </c>
      <c r="U2457">
        <f t="shared" si="270"/>
        <v>2023</v>
      </c>
      <c r="V2457" t="str">
        <f t="shared" si="271"/>
        <v>0-5</v>
      </c>
      <c r="W2457" t="str">
        <f t="shared" si="272"/>
        <v>Slow</v>
      </c>
    </row>
    <row r="2458" spans="1:23" x14ac:dyDescent="0.3">
      <c r="A2458">
        <v>602457</v>
      </c>
      <c r="B2458">
        <v>43409</v>
      </c>
      <c r="C2458">
        <v>33</v>
      </c>
      <c r="D2458" t="s">
        <v>7</v>
      </c>
      <c r="E2458" t="s">
        <v>13</v>
      </c>
      <c r="F2458" t="s">
        <v>32</v>
      </c>
      <c r="G2458" t="s">
        <v>27</v>
      </c>
      <c r="H2458" s="1">
        <v>44706</v>
      </c>
      <c r="I2458" t="s">
        <v>33</v>
      </c>
      <c r="J2458">
        <v>25</v>
      </c>
      <c r="K2458">
        <v>10.4</v>
      </c>
      <c r="L2458">
        <v>1403.16</v>
      </c>
      <c r="M2458">
        <v>63.79</v>
      </c>
      <c r="N2458" t="s">
        <v>47</v>
      </c>
      <c r="O2458">
        <v>2</v>
      </c>
      <c r="P2458" t="str" cm="1">
        <f t="array" ref="P2458">_xlfn.IFS(C2458&lt;25,"18-24", C2458&lt;=35,"25-35", C2458&lt;=50,"36-50",TRUE,"50+")</f>
        <v>25-35</v>
      </c>
      <c r="Q2458" t="str">
        <f t="shared" si="266"/>
        <v>new</v>
      </c>
      <c r="R2458" t="str">
        <f t="shared" si="267"/>
        <v>high value</v>
      </c>
      <c r="S2458" t="str">
        <f t="shared" si="268"/>
        <v>Low</v>
      </c>
      <c r="T2458" t="str">
        <f t="shared" si="269"/>
        <v>May</v>
      </c>
      <c r="U2458">
        <f t="shared" si="270"/>
        <v>2022</v>
      </c>
      <c r="V2458" t="str">
        <f t="shared" si="271"/>
        <v>10-15</v>
      </c>
      <c r="W2458" t="str">
        <f t="shared" si="272"/>
        <v>Fast</v>
      </c>
    </row>
    <row r="2459" spans="1:23" x14ac:dyDescent="0.3">
      <c r="A2459">
        <v>602458</v>
      </c>
      <c r="B2459">
        <v>88236</v>
      </c>
      <c r="C2459">
        <v>62</v>
      </c>
      <c r="D2459" t="s">
        <v>4</v>
      </c>
      <c r="E2459" t="s">
        <v>5</v>
      </c>
      <c r="F2459" t="s">
        <v>30</v>
      </c>
      <c r="G2459" t="s">
        <v>23</v>
      </c>
      <c r="H2459" s="1">
        <v>45000</v>
      </c>
      <c r="I2459" t="s">
        <v>34</v>
      </c>
      <c r="J2459">
        <v>26</v>
      </c>
      <c r="K2459">
        <v>7.1</v>
      </c>
      <c r="L2459">
        <v>926.03</v>
      </c>
      <c r="M2459">
        <v>57.63</v>
      </c>
      <c r="N2459" t="s">
        <v>50</v>
      </c>
      <c r="O2459">
        <v>3</v>
      </c>
      <c r="P2459" t="str" cm="1">
        <f t="array" ref="P2459">_xlfn.IFS(C2459&lt;25,"18-24", C2459&lt;=35,"25-35", C2459&lt;=50,"36-50",TRUE,"50+")</f>
        <v>50+</v>
      </c>
      <c r="Q2459" t="str">
        <f t="shared" si="266"/>
        <v>new</v>
      </c>
      <c r="R2459" t="str">
        <f t="shared" si="267"/>
        <v>high value</v>
      </c>
      <c r="S2459" t="str">
        <f t="shared" si="268"/>
        <v>medium</v>
      </c>
      <c r="T2459" t="str">
        <f t="shared" si="269"/>
        <v>Mar</v>
      </c>
      <c r="U2459">
        <f t="shared" si="270"/>
        <v>2023</v>
      </c>
      <c r="V2459" t="str">
        <f t="shared" si="271"/>
        <v>5-10</v>
      </c>
      <c r="W2459" t="str">
        <f t="shared" si="272"/>
        <v>Fast</v>
      </c>
    </row>
    <row r="2460" spans="1:23" x14ac:dyDescent="0.3">
      <c r="A2460">
        <v>602459</v>
      </c>
      <c r="B2460">
        <v>76995</v>
      </c>
      <c r="C2460">
        <v>59</v>
      </c>
      <c r="D2460" t="s">
        <v>4</v>
      </c>
      <c r="E2460" t="s">
        <v>15</v>
      </c>
      <c r="F2460" t="s">
        <v>24</v>
      </c>
      <c r="G2460" t="s">
        <v>29</v>
      </c>
      <c r="H2460" s="1">
        <v>44859</v>
      </c>
      <c r="I2460" t="s">
        <v>34</v>
      </c>
      <c r="J2460">
        <v>82</v>
      </c>
      <c r="K2460">
        <v>4.0999999999999996</v>
      </c>
      <c r="L2460">
        <v>193.73</v>
      </c>
      <c r="M2460">
        <v>115.84</v>
      </c>
      <c r="N2460" t="s">
        <v>47</v>
      </c>
      <c r="O2460">
        <v>5</v>
      </c>
      <c r="P2460" t="str" cm="1">
        <f t="array" ref="P2460">_xlfn.IFS(C2460&lt;25,"18-24", C2460&lt;=35,"25-35", C2460&lt;=50,"36-50",TRUE,"50+")</f>
        <v>50+</v>
      </c>
      <c r="Q2460" t="str">
        <f t="shared" si="266"/>
        <v>new</v>
      </c>
      <c r="R2460" t="str">
        <f t="shared" si="267"/>
        <v>low</v>
      </c>
      <c r="S2460" t="str">
        <f t="shared" si="268"/>
        <v>High</v>
      </c>
      <c r="T2460" t="str">
        <f t="shared" si="269"/>
        <v>Oct</v>
      </c>
      <c r="U2460">
        <f t="shared" si="270"/>
        <v>2022</v>
      </c>
      <c r="V2460" t="str">
        <f t="shared" si="271"/>
        <v>0-5</v>
      </c>
      <c r="W2460" t="str">
        <f t="shared" si="272"/>
        <v>Slow</v>
      </c>
    </row>
    <row r="2461" spans="1:23" x14ac:dyDescent="0.3">
      <c r="A2461">
        <v>602460</v>
      </c>
      <c r="B2461">
        <v>66583</v>
      </c>
      <c r="C2461">
        <v>47</v>
      </c>
      <c r="D2461" t="s">
        <v>7</v>
      </c>
      <c r="E2461" t="s">
        <v>5</v>
      </c>
      <c r="F2461" t="s">
        <v>19</v>
      </c>
      <c r="G2461" t="s">
        <v>23</v>
      </c>
      <c r="H2461" s="1">
        <v>44688</v>
      </c>
      <c r="I2461" t="s">
        <v>33</v>
      </c>
      <c r="J2461">
        <v>47</v>
      </c>
      <c r="K2461">
        <v>3.2</v>
      </c>
      <c r="L2461">
        <v>554.48</v>
      </c>
      <c r="M2461">
        <v>31.79</v>
      </c>
      <c r="N2461" t="s">
        <v>48</v>
      </c>
      <c r="O2461">
        <v>1</v>
      </c>
      <c r="P2461" t="str" cm="1">
        <f t="array" ref="P2461">_xlfn.IFS(C2461&lt;25,"18-24", C2461&lt;=35,"25-35", C2461&lt;=50,"36-50",TRUE,"50+")</f>
        <v>36-50</v>
      </c>
      <c r="Q2461" t="str">
        <f t="shared" si="266"/>
        <v>new</v>
      </c>
      <c r="R2461" t="str">
        <f t="shared" si="267"/>
        <v>high value</v>
      </c>
      <c r="S2461" t="str">
        <f t="shared" si="268"/>
        <v>Low</v>
      </c>
      <c r="T2461" t="str">
        <f t="shared" si="269"/>
        <v>May</v>
      </c>
      <c r="U2461">
        <f t="shared" si="270"/>
        <v>2022</v>
      </c>
      <c r="V2461" t="str">
        <f t="shared" si="271"/>
        <v>0-5</v>
      </c>
      <c r="W2461" t="str">
        <f t="shared" si="272"/>
        <v>Slow</v>
      </c>
    </row>
    <row r="2462" spans="1:23" x14ac:dyDescent="0.3">
      <c r="A2462">
        <v>602461</v>
      </c>
      <c r="B2462">
        <v>29160</v>
      </c>
      <c r="C2462">
        <v>57</v>
      </c>
      <c r="D2462" t="s">
        <v>4</v>
      </c>
      <c r="E2462" t="s">
        <v>8</v>
      </c>
      <c r="F2462" t="s">
        <v>26</v>
      </c>
      <c r="G2462" t="s">
        <v>25</v>
      </c>
      <c r="H2462" s="1">
        <v>45497</v>
      </c>
      <c r="I2462" t="s">
        <v>33</v>
      </c>
      <c r="J2462">
        <v>81</v>
      </c>
      <c r="K2462">
        <v>1.3</v>
      </c>
      <c r="L2462">
        <v>1404.01</v>
      </c>
      <c r="M2462">
        <v>118.31</v>
      </c>
      <c r="N2462" t="s">
        <v>48</v>
      </c>
      <c r="O2462">
        <v>2</v>
      </c>
      <c r="P2462" t="str" cm="1">
        <f t="array" ref="P2462">_xlfn.IFS(C2462&lt;25,"18-24", C2462&lt;=35,"25-35", C2462&lt;=50,"36-50",TRUE,"50+")</f>
        <v>50+</v>
      </c>
      <c r="Q2462" t="str">
        <f t="shared" si="266"/>
        <v>repeat</v>
      </c>
      <c r="R2462" t="str">
        <f t="shared" si="267"/>
        <v>high value</v>
      </c>
      <c r="S2462" t="str">
        <f t="shared" si="268"/>
        <v>Low</v>
      </c>
      <c r="T2462" t="str">
        <f t="shared" si="269"/>
        <v>Jul</v>
      </c>
      <c r="U2462">
        <f t="shared" si="270"/>
        <v>2024</v>
      </c>
      <c r="V2462" t="str">
        <f t="shared" si="271"/>
        <v>0-5</v>
      </c>
      <c r="W2462" t="str">
        <f t="shared" si="272"/>
        <v>Slow</v>
      </c>
    </row>
    <row r="2463" spans="1:23" x14ac:dyDescent="0.3">
      <c r="A2463">
        <v>602462</v>
      </c>
      <c r="B2463">
        <v>61217</v>
      </c>
      <c r="C2463">
        <v>62</v>
      </c>
      <c r="D2463" t="s">
        <v>4</v>
      </c>
      <c r="E2463" t="s">
        <v>16</v>
      </c>
      <c r="F2463" t="s">
        <v>18</v>
      </c>
      <c r="G2463" t="s">
        <v>21</v>
      </c>
      <c r="H2463" s="1">
        <v>45546</v>
      </c>
      <c r="I2463" t="s">
        <v>34</v>
      </c>
      <c r="J2463">
        <v>45</v>
      </c>
      <c r="K2463">
        <v>1.9</v>
      </c>
      <c r="L2463">
        <v>1055.76</v>
      </c>
      <c r="M2463">
        <v>35.26</v>
      </c>
      <c r="N2463" t="s">
        <v>47</v>
      </c>
      <c r="O2463">
        <v>2</v>
      </c>
      <c r="P2463" t="str" cm="1">
        <f t="array" ref="P2463">_xlfn.IFS(C2463&lt;25,"18-24", C2463&lt;=35,"25-35", C2463&lt;=50,"36-50",TRUE,"50+")</f>
        <v>50+</v>
      </c>
      <c r="Q2463" t="str">
        <f t="shared" si="266"/>
        <v>new</v>
      </c>
      <c r="R2463" t="str">
        <f t="shared" si="267"/>
        <v>high value</v>
      </c>
      <c r="S2463" t="str">
        <f t="shared" si="268"/>
        <v>Low</v>
      </c>
      <c r="T2463" t="str">
        <f t="shared" si="269"/>
        <v>Sep</v>
      </c>
      <c r="U2463">
        <f t="shared" si="270"/>
        <v>2024</v>
      </c>
      <c r="V2463" t="str">
        <f t="shared" si="271"/>
        <v>0-5</v>
      </c>
      <c r="W2463" t="str">
        <f t="shared" si="272"/>
        <v>Medium</v>
      </c>
    </row>
    <row r="2464" spans="1:23" x14ac:dyDescent="0.3">
      <c r="A2464">
        <v>602463</v>
      </c>
      <c r="B2464">
        <v>72048</v>
      </c>
      <c r="C2464">
        <v>43</v>
      </c>
      <c r="D2464" t="s">
        <v>4</v>
      </c>
      <c r="E2464" t="s">
        <v>15</v>
      </c>
      <c r="F2464" t="s">
        <v>26</v>
      </c>
      <c r="G2464" t="s">
        <v>29</v>
      </c>
      <c r="H2464" s="1">
        <v>44686</v>
      </c>
      <c r="I2464" t="s">
        <v>33</v>
      </c>
      <c r="J2464">
        <v>66</v>
      </c>
      <c r="K2464">
        <v>2.5</v>
      </c>
      <c r="L2464">
        <v>244.47</v>
      </c>
      <c r="M2464">
        <v>117.95</v>
      </c>
      <c r="N2464" t="s">
        <v>50</v>
      </c>
      <c r="O2464">
        <v>3</v>
      </c>
      <c r="P2464" t="str" cm="1">
        <f t="array" ref="P2464">_xlfn.IFS(C2464&lt;25,"18-24", C2464&lt;=35,"25-35", C2464&lt;=50,"36-50",TRUE,"50+")</f>
        <v>36-50</v>
      </c>
      <c r="Q2464" t="str">
        <f t="shared" si="266"/>
        <v>new</v>
      </c>
      <c r="R2464" t="str">
        <f t="shared" si="267"/>
        <v>low</v>
      </c>
      <c r="S2464" t="str">
        <f t="shared" si="268"/>
        <v>medium</v>
      </c>
      <c r="T2464" t="str">
        <f t="shared" si="269"/>
        <v>May</v>
      </c>
      <c r="U2464">
        <f t="shared" si="270"/>
        <v>2022</v>
      </c>
      <c r="V2464" t="str">
        <f t="shared" si="271"/>
        <v>0-5</v>
      </c>
      <c r="W2464" t="str">
        <f t="shared" si="272"/>
        <v>Slow</v>
      </c>
    </row>
    <row r="2465" spans="1:23" x14ac:dyDescent="0.3">
      <c r="A2465">
        <v>602464</v>
      </c>
      <c r="B2465">
        <v>89257</v>
      </c>
      <c r="C2465">
        <v>54</v>
      </c>
      <c r="D2465" t="s">
        <v>4</v>
      </c>
      <c r="E2465" t="s">
        <v>16</v>
      </c>
      <c r="F2465" t="s">
        <v>30</v>
      </c>
      <c r="G2465" t="s">
        <v>23</v>
      </c>
      <c r="H2465" s="1">
        <v>45519</v>
      </c>
      <c r="I2465" t="s">
        <v>34</v>
      </c>
      <c r="J2465">
        <v>44</v>
      </c>
      <c r="K2465">
        <v>11</v>
      </c>
      <c r="L2465">
        <v>1244.4000000000001</v>
      </c>
      <c r="M2465">
        <v>100.73</v>
      </c>
      <c r="N2465" t="s">
        <v>49</v>
      </c>
      <c r="O2465">
        <v>1</v>
      </c>
      <c r="P2465" t="str" cm="1">
        <f t="array" ref="P2465">_xlfn.IFS(C2465&lt;25,"18-24", C2465&lt;=35,"25-35", C2465&lt;=50,"36-50",TRUE,"50+")</f>
        <v>50+</v>
      </c>
      <c r="Q2465" t="str">
        <f t="shared" si="266"/>
        <v>new</v>
      </c>
      <c r="R2465" t="str">
        <f t="shared" si="267"/>
        <v>high value</v>
      </c>
      <c r="S2465" t="str">
        <f t="shared" si="268"/>
        <v>Low</v>
      </c>
      <c r="T2465" t="str">
        <f t="shared" si="269"/>
        <v>Aug</v>
      </c>
      <c r="U2465">
        <f t="shared" si="270"/>
        <v>2024</v>
      </c>
      <c r="V2465" t="str">
        <f t="shared" si="271"/>
        <v>10-15</v>
      </c>
      <c r="W2465" t="str">
        <f t="shared" si="272"/>
        <v>Medium</v>
      </c>
    </row>
    <row r="2466" spans="1:23" x14ac:dyDescent="0.3">
      <c r="A2466">
        <v>602465</v>
      </c>
      <c r="B2466">
        <v>16970</v>
      </c>
      <c r="C2466">
        <v>46</v>
      </c>
      <c r="D2466" t="s">
        <v>4</v>
      </c>
      <c r="E2466" t="s">
        <v>11</v>
      </c>
      <c r="F2466" t="s">
        <v>28</v>
      </c>
      <c r="G2466" t="s">
        <v>21</v>
      </c>
      <c r="H2466" s="1">
        <v>45035</v>
      </c>
      <c r="I2466" t="s">
        <v>33</v>
      </c>
      <c r="J2466">
        <v>46</v>
      </c>
      <c r="K2466">
        <v>3.3</v>
      </c>
      <c r="L2466">
        <v>995.1</v>
      </c>
      <c r="M2466">
        <v>24.8</v>
      </c>
      <c r="N2466" t="s">
        <v>50</v>
      </c>
      <c r="O2466">
        <v>1</v>
      </c>
      <c r="P2466" t="str" cm="1">
        <f t="array" ref="P2466">_xlfn.IFS(C2466&lt;25,"18-24", C2466&lt;=35,"25-35", C2466&lt;=50,"36-50",TRUE,"50+")</f>
        <v>36-50</v>
      </c>
      <c r="Q2466" t="str">
        <f t="shared" si="266"/>
        <v>new</v>
      </c>
      <c r="R2466" t="str">
        <f t="shared" si="267"/>
        <v>high value</v>
      </c>
      <c r="S2466" t="str">
        <f t="shared" si="268"/>
        <v>Low</v>
      </c>
      <c r="T2466" t="str">
        <f t="shared" si="269"/>
        <v>Apr</v>
      </c>
      <c r="U2466">
        <f t="shared" si="270"/>
        <v>2023</v>
      </c>
      <c r="V2466" t="str">
        <f t="shared" si="271"/>
        <v>0-5</v>
      </c>
      <c r="W2466" t="str">
        <f t="shared" si="272"/>
        <v>Slow</v>
      </c>
    </row>
    <row r="2467" spans="1:23" x14ac:dyDescent="0.3">
      <c r="A2467">
        <v>602466</v>
      </c>
      <c r="B2467">
        <v>18275</v>
      </c>
      <c r="C2467">
        <v>60</v>
      </c>
      <c r="D2467" t="s">
        <v>4</v>
      </c>
      <c r="E2467" t="s">
        <v>8</v>
      </c>
      <c r="F2467" t="s">
        <v>32</v>
      </c>
      <c r="G2467" t="s">
        <v>27</v>
      </c>
      <c r="H2467" s="1">
        <v>44872</v>
      </c>
      <c r="I2467" t="s">
        <v>34</v>
      </c>
      <c r="J2467">
        <v>60</v>
      </c>
      <c r="K2467">
        <v>12.3</v>
      </c>
      <c r="L2467">
        <v>614.04999999999995</v>
      </c>
      <c r="M2467">
        <v>62.38</v>
      </c>
      <c r="N2467" t="s">
        <v>50</v>
      </c>
      <c r="O2467">
        <v>5</v>
      </c>
      <c r="P2467" t="str" cm="1">
        <f t="array" ref="P2467">_xlfn.IFS(C2467&lt;25,"18-24", C2467&lt;=35,"25-35", C2467&lt;=50,"36-50",TRUE,"50+")</f>
        <v>50+</v>
      </c>
      <c r="Q2467" t="str">
        <f t="shared" si="266"/>
        <v>new</v>
      </c>
      <c r="R2467" t="str">
        <f t="shared" si="267"/>
        <v>high value</v>
      </c>
      <c r="S2467" t="str">
        <f t="shared" si="268"/>
        <v>High</v>
      </c>
      <c r="T2467" t="str">
        <f t="shared" si="269"/>
        <v>Nov</v>
      </c>
      <c r="U2467">
        <f t="shared" si="270"/>
        <v>2022</v>
      </c>
      <c r="V2467" t="str">
        <f t="shared" si="271"/>
        <v>10-15</v>
      </c>
      <c r="W2467" t="str">
        <f t="shared" si="272"/>
        <v>Slow</v>
      </c>
    </row>
    <row r="2468" spans="1:23" x14ac:dyDescent="0.3">
      <c r="A2468">
        <v>602467</v>
      </c>
      <c r="B2468">
        <v>92922</v>
      </c>
      <c r="C2468">
        <v>30</v>
      </c>
      <c r="D2468" t="s">
        <v>4</v>
      </c>
      <c r="E2468" t="s">
        <v>15</v>
      </c>
      <c r="F2468" t="s">
        <v>18</v>
      </c>
      <c r="G2468" t="s">
        <v>27</v>
      </c>
      <c r="H2468" s="1">
        <v>44625</v>
      </c>
      <c r="I2468" t="s">
        <v>33</v>
      </c>
      <c r="J2468">
        <v>58</v>
      </c>
      <c r="K2468">
        <v>12</v>
      </c>
      <c r="L2468">
        <v>223.85</v>
      </c>
      <c r="M2468">
        <v>98.92</v>
      </c>
      <c r="N2468" t="s">
        <v>49</v>
      </c>
      <c r="O2468">
        <v>4</v>
      </c>
      <c r="P2468" t="str" cm="1">
        <f t="array" ref="P2468">_xlfn.IFS(C2468&lt;25,"18-24", C2468&lt;=35,"25-35", C2468&lt;=50,"36-50",TRUE,"50+")</f>
        <v>25-35</v>
      </c>
      <c r="Q2468" t="str">
        <f t="shared" si="266"/>
        <v>new</v>
      </c>
      <c r="R2468" t="str">
        <f t="shared" si="267"/>
        <v>low</v>
      </c>
      <c r="S2468" t="str">
        <f t="shared" si="268"/>
        <v>medium</v>
      </c>
      <c r="T2468" t="str">
        <f t="shared" si="269"/>
        <v>Mar</v>
      </c>
      <c r="U2468">
        <f t="shared" si="270"/>
        <v>2022</v>
      </c>
      <c r="V2468" t="str">
        <f t="shared" si="271"/>
        <v>10-15</v>
      </c>
      <c r="W2468" t="str">
        <f t="shared" si="272"/>
        <v>Slow</v>
      </c>
    </row>
    <row r="2469" spans="1:23" x14ac:dyDescent="0.3">
      <c r="A2469">
        <v>602468</v>
      </c>
      <c r="B2469">
        <v>29185</v>
      </c>
      <c r="C2469">
        <v>51</v>
      </c>
      <c r="D2469" t="s">
        <v>4</v>
      </c>
      <c r="E2469" t="s">
        <v>5</v>
      </c>
      <c r="F2469" t="s">
        <v>28</v>
      </c>
      <c r="G2469" t="s">
        <v>31</v>
      </c>
      <c r="H2469" s="1">
        <v>45420</v>
      </c>
      <c r="I2469" t="s">
        <v>34</v>
      </c>
      <c r="J2469">
        <v>36</v>
      </c>
      <c r="K2469">
        <v>1.3</v>
      </c>
      <c r="L2469">
        <v>639.95000000000005</v>
      </c>
      <c r="M2469">
        <v>114.03</v>
      </c>
      <c r="N2469" t="s">
        <v>47</v>
      </c>
      <c r="O2469">
        <v>5</v>
      </c>
      <c r="P2469" t="str" cm="1">
        <f t="array" ref="P2469">_xlfn.IFS(C2469&lt;25,"18-24", C2469&lt;=35,"25-35", C2469&lt;=50,"36-50",TRUE,"50+")</f>
        <v>50+</v>
      </c>
      <c r="Q2469" t="str">
        <f t="shared" si="266"/>
        <v>new</v>
      </c>
      <c r="R2469" t="str">
        <f t="shared" si="267"/>
        <v>high value</v>
      </c>
      <c r="S2469" t="str">
        <f t="shared" si="268"/>
        <v>High</v>
      </c>
      <c r="T2469" t="str">
        <f t="shared" si="269"/>
        <v>May</v>
      </c>
      <c r="U2469">
        <f t="shared" si="270"/>
        <v>2024</v>
      </c>
      <c r="V2469" t="str">
        <f t="shared" si="271"/>
        <v>0-5</v>
      </c>
      <c r="W2469" t="str">
        <f t="shared" si="272"/>
        <v>Medium</v>
      </c>
    </row>
    <row r="2470" spans="1:23" x14ac:dyDescent="0.3">
      <c r="A2470">
        <v>602469</v>
      </c>
      <c r="B2470">
        <v>11809</v>
      </c>
      <c r="C2470">
        <v>34</v>
      </c>
      <c r="D2470" t="s">
        <v>7</v>
      </c>
      <c r="E2470" t="s">
        <v>5</v>
      </c>
      <c r="F2470" t="s">
        <v>30</v>
      </c>
      <c r="G2470" t="s">
        <v>29</v>
      </c>
      <c r="H2470" s="1">
        <v>45475</v>
      </c>
      <c r="I2470" t="s">
        <v>33</v>
      </c>
      <c r="J2470">
        <v>72</v>
      </c>
      <c r="K2470">
        <v>13.9</v>
      </c>
      <c r="L2470">
        <v>224.51</v>
      </c>
      <c r="M2470">
        <v>98.58</v>
      </c>
      <c r="N2470" t="s">
        <v>50</v>
      </c>
      <c r="O2470">
        <v>5</v>
      </c>
      <c r="P2470" t="str" cm="1">
        <f t="array" ref="P2470">_xlfn.IFS(C2470&lt;25,"18-24", C2470&lt;=35,"25-35", C2470&lt;=50,"36-50",TRUE,"50+")</f>
        <v>25-35</v>
      </c>
      <c r="Q2470" t="str">
        <f t="shared" si="266"/>
        <v>new</v>
      </c>
      <c r="R2470" t="str">
        <f t="shared" si="267"/>
        <v>low</v>
      </c>
      <c r="S2470" t="str">
        <f t="shared" si="268"/>
        <v>High</v>
      </c>
      <c r="T2470" t="str">
        <f t="shared" si="269"/>
        <v>Jul</v>
      </c>
      <c r="U2470">
        <f t="shared" si="270"/>
        <v>2024</v>
      </c>
      <c r="V2470" t="str">
        <f t="shared" si="271"/>
        <v>10-15</v>
      </c>
      <c r="W2470" t="str">
        <f t="shared" si="272"/>
        <v>Slow</v>
      </c>
    </row>
    <row r="2471" spans="1:23" x14ac:dyDescent="0.3">
      <c r="A2471">
        <v>602470</v>
      </c>
      <c r="B2471">
        <v>89550</v>
      </c>
      <c r="C2471">
        <v>32</v>
      </c>
      <c r="D2471" t="s">
        <v>4</v>
      </c>
      <c r="E2471" t="s">
        <v>8</v>
      </c>
      <c r="F2471" t="s">
        <v>30</v>
      </c>
      <c r="G2471" t="s">
        <v>29</v>
      </c>
      <c r="H2471" s="1">
        <v>44706</v>
      </c>
      <c r="I2471" t="s">
        <v>33</v>
      </c>
      <c r="J2471">
        <v>84</v>
      </c>
      <c r="K2471">
        <v>6.6</v>
      </c>
      <c r="L2471">
        <v>1164.3</v>
      </c>
      <c r="M2471">
        <v>43.79</v>
      </c>
      <c r="N2471" t="s">
        <v>49</v>
      </c>
      <c r="O2471">
        <v>5</v>
      </c>
      <c r="P2471" t="str" cm="1">
        <f t="array" ref="P2471">_xlfn.IFS(C2471&lt;25,"18-24", C2471&lt;=35,"25-35", C2471&lt;=50,"36-50",TRUE,"50+")</f>
        <v>25-35</v>
      </c>
      <c r="Q2471" t="str">
        <f t="shared" si="266"/>
        <v>new</v>
      </c>
      <c r="R2471" t="str">
        <f t="shared" si="267"/>
        <v>high value</v>
      </c>
      <c r="S2471" t="str">
        <f t="shared" si="268"/>
        <v>High</v>
      </c>
      <c r="T2471" t="str">
        <f t="shared" si="269"/>
        <v>May</v>
      </c>
      <c r="U2471">
        <f t="shared" si="270"/>
        <v>2022</v>
      </c>
      <c r="V2471" t="str">
        <f t="shared" si="271"/>
        <v>5-10</v>
      </c>
      <c r="W2471" t="str">
        <f t="shared" si="272"/>
        <v>Slow</v>
      </c>
    </row>
    <row r="2472" spans="1:23" x14ac:dyDescent="0.3">
      <c r="A2472">
        <v>602471</v>
      </c>
      <c r="B2472">
        <v>33199</v>
      </c>
      <c r="C2472">
        <v>53</v>
      </c>
      <c r="D2472" t="s">
        <v>4</v>
      </c>
      <c r="E2472" t="s">
        <v>8</v>
      </c>
      <c r="F2472" t="s">
        <v>18</v>
      </c>
      <c r="G2472" t="s">
        <v>25</v>
      </c>
      <c r="H2472" s="1">
        <v>44751</v>
      </c>
      <c r="I2472" t="s">
        <v>33</v>
      </c>
      <c r="J2472">
        <v>49</v>
      </c>
      <c r="K2472">
        <v>9.5</v>
      </c>
      <c r="L2472">
        <v>341.33</v>
      </c>
      <c r="M2472">
        <v>74.31</v>
      </c>
      <c r="N2472" t="s">
        <v>50</v>
      </c>
      <c r="O2472">
        <v>1</v>
      </c>
      <c r="P2472" t="str" cm="1">
        <f t="array" ref="P2472">_xlfn.IFS(C2472&lt;25,"18-24", C2472&lt;=35,"25-35", C2472&lt;=50,"36-50",TRUE,"50+")</f>
        <v>50+</v>
      </c>
      <c r="Q2472" t="str">
        <f t="shared" si="266"/>
        <v>new</v>
      </c>
      <c r="R2472" t="str">
        <f t="shared" si="267"/>
        <v>medium</v>
      </c>
      <c r="S2472" t="str">
        <f t="shared" si="268"/>
        <v>Low</v>
      </c>
      <c r="T2472" t="str">
        <f t="shared" si="269"/>
        <v>Jul</v>
      </c>
      <c r="U2472">
        <f t="shared" si="270"/>
        <v>2022</v>
      </c>
      <c r="V2472" t="str">
        <f t="shared" si="271"/>
        <v>5-10</v>
      </c>
      <c r="W2472" t="str">
        <f t="shared" si="272"/>
        <v>Slow</v>
      </c>
    </row>
    <row r="2473" spans="1:23" x14ac:dyDescent="0.3">
      <c r="A2473">
        <v>602472</v>
      </c>
      <c r="B2473">
        <v>74042</v>
      </c>
      <c r="C2473">
        <v>56</v>
      </c>
      <c r="D2473" t="s">
        <v>7</v>
      </c>
      <c r="E2473" t="s">
        <v>15</v>
      </c>
      <c r="F2473" t="s">
        <v>32</v>
      </c>
      <c r="G2473" t="s">
        <v>29</v>
      </c>
      <c r="H2473" s="1">
        <v>45232</v>
      </c>
      <c r="I2473" t="s">
        <v>34</v>
      </c>
      <c r="J2473">
        <v>56</v>
      </c>
      <c r="K2473">
        <v>6.3</v>
      </c>
      <c r="L2473">
        <v>1020.61</v>
      </c>
      <c r="M2473">
        <v>86.77</v>
      </c>
      <c r="N2473" t="s">
        <v>50</v>
      </c>
      <c r="O2473">
        <v>1</v>
      </c>
      <c r="P2473" t="str" cm="1">
        <f t="array" ref="P2473">_xlfn.IFS(C2473&lt;25,"18-24", C2473&lt;=35,"25-35", C2473&lt;=50,"36-50",TRUE,"50+")</f>
        <v>50+</v>
      </c>
      <c r="Q2473" t="str">
        <f t="shared" si="266"/>
        <v>new</v>
      </c>
      <c r="R2473" t="str">
        <f t="shared" si="267"/>
        <v>high value</v>
      </c>
      <c r="S2473" t="str">
        <f t="shared" si="268"/>
        <v>Low</v>
      </c>
      <c r="T2473" t="str">
        <f t="shared" si="269"/>
        <v>Nov</v>
      </c>
      <c r="U2473">
        <f t="shared" si="270"/>
        <v>2023</v>
      </c>
      <c r="V2473" t="str">
        <f t="shared" si="271"/>
        <v>5-10</v>
      </c>
      <c r="W2473" t="str">
        <f t="shared" si="272"/>
        <v>Slow</v>
      </c>
    </row>
    <row r="2474" spans="1:23" x14ac:dyDescent="0.3">
      <c r="A2474">
        <v>602473</v>
      </c>
      <c r="B2474">
        <v>26741</v>
      </c>
      <c r="C2474">
        <v>56</v>
      </c>
      <c r="D2474" t="s">
        <v>7</v>
      </c>
      <c r="E2474" t="s">
        <v>13</v>
      </c>
      <c r="F2474" t="s">
        <v>30</v>
      </c>
      <c r="G2474" t="s">
        <v>31</v>
      </c>
      <c r="H2474" s="1">
        <v>45319</v>
      </c>
      <c r="I2474" t="s">
        <v>33</v>
      </c>
      <c r="J2474">
        <v>59</v>
      </c>
      <c r="K2474">
        <v>5.2</v>
      </c>
      <c r="L2474">
        <v>1097.82</v>
      </c>
      <c r="M2474">
        <v>74.69</v>
      </c>
      <c r="N2474" t="s">
        <v>47</v>
      </c>
      <c r="O2474">
        <v>2</v>
      </c>
      <c r="P2474" t="str" cm="1">
        <f t="array" ref="P2474">_xlfn.IFS(C2474&lt;25,"18-24", C2474&lt;=35,"25-35", C2474&lt;=50,"36-50",TRUE,"50+")</f>
        <v>50+</v>
      </c>
      <c r="Q2474" t="str">
        <f t="shared" si="266"/>
        <v>new</v>
      </c>
      <c r="R2474" t="str">
        <f t="shared" si="267"/>
        <v>high value</v>
      </c>
      <c r="S2474" t="str">
        <f t="shared" si="268"/>
        <v>Low</v>
      </c>
      <c r="T2474" t="str">
        <f t="shared" si="269"/>
        <v>Jan</v>
      </c>
      <c r="U2474">
        <f t="shared" si="270"/>
        <v>2024</v>
      </c>
      <c r="V2474" t="str">
        <f t="shared" si="271"/>
        <v>5-10</v>
      </c>
      <c r="W2474" t="str">
        <f t="shared" si="272"/>
        <v>Slow</v>
      </c>
    </row>
    <row r="2475" spans="1:23" x14ac:dyDescent="0.3">
      <c r="A2475">
        <v>602474</v>
      </c>
      <c r="B2475">
        <v>54310</v>
      </c>
      <c r="C2475">
        <v>34</v>
      </c>
      <c r="D2475" t="s">
        <v>4</v>
      </c>
      <c r="E2475" t="s">
        <v>13</v>
      </c>
      <c r="F2475" t="s">
        <v>28</v>
      </c>
      <c r="G2475" t="s">
        <v>21</v>
      </c>
      <c r="H2475" s="1">
        <v>45170</v>
      </c>
      <c r="I2475" t="s">
        <v>34</v>
      </c>
      <c r="J2475">
        <v>56</v>
      </c>
      <c r="K2475">
        <v>3.4</v>
      </c>
      <c r="L2475">
        <v>276.58</v>
      </c>
      <c r="M2475">
        <v>49.75</v>
      </c>
      <c r="N2475" t="s">
        <v>47</v>
      </c>
      <c r="O2475">
        <v>5</v>
      </c>
      <c r="P2475" t="str" cm="1">
        <f t="array" ref="P2475">_xlfn.IFS(C2475&lt;25,"18-24", C2475&lt;=35,"25-35", C2475&lt;=50,"36-50",TRUE,"50+")</f>
        <v>25-35</v>
      </c>
      <c r="Q2475" t="str">
        <f t="shared" si="266"/>
        <v>new</v>
      </c>
      <c r="R2475" t="str">
        <f t="shared" si="267"/>
        <v>medium</v>
      </c>
      <c r="S2475" t="str">
        <f t="shared" si="268"/>
        <v>High</v>
      </c>
      <c r="T2475" t="str">
        <f t="shared" si="269"/>
        <v>Sep</v>
      </c>
      <c r="U2475">
        <f t="shared" si="270"/>
        <v>2023</v>
      </c>
      <c r="V2475" t="str">
        <f t="shared" si="271"/>
        <v>0-5</v>
      </c>
      <c r="W2475" t="str">
        <f t="shared" si="272"/>
        <v>Slow</v>
      </c>
    </row>
    <row r="2476" spans="1:23" x14ac:dyDescent="0.3">
      <c r="A2476">
        <v>602475</v>
      </c>
      <c r="B2476">
        <v>80038</v>
      </c>
      <c r="C2476">
        <v>23</v>
      </c>
      <c r="D2476" t="s">
        <v>7</v>
      </c>
      <c r="E2476" t="s">
        <v>15</v>
      </c>
      <c r="F2476" t="s">
        <v>22</v>
      </c>
      <c r="G2476" t="s">
        <v>23</v>
      </c>
      <c r="H2476" s="1">
        <v>44981</v>
      </c>
      <c r="I2476" t="s">
        <v>33</v>
      </c>
      <c r="J2476">
        <v>81</v>
      </c>
      <c r="K2476">
        <v>5.5</v>
      </c>
      <c r="L2476">
        <v>302.87</v>
      </c>
      <c r="M2476">
        <v>38.520000000000003</v>
      </c>
      <c r="N2476" t="s">
        <v>50</v>
      </c>
      <c r="O2476">
        <v>3</v>
      </c>
      <c r="P2476" t="str" cm="1">
        <f t="array" ref="P2476">_xlfn.IFS(C2476&lt;25,"18-24", C2476&lt;=35,"25-35", C2476&lt;=50,"36-50",TRUE,"50+")</f>
        <v>18-24</v>
      </c>
      <c r="Q2476" t="str">
        <f t="shared" si="266"/>
        <v>new</v>
      </c>
      <c r="R2476" t="str">
        <f t="shared" si="267"/>
        <v>medium</v>
      </c>
      <c r="S2476" t="str">
        <f t="shared" si="268"/>
        <v>medium</v>
      </c>
      <c r="T2476" t="str">
        <f t="shared" si="269"/>
        <v>Feb</v>
      </c>
      <c r="U2476">
        <f t="shared" si="270"/>
        <v>2023</v>
      </c>
      <c r="V2476" t="str">
        <f t="shared" si="271"/>
        <v>5-10</v>
      </c>
      <c r="W2476" t="str">
        <f t="shared" si="272"/>
        <v>Slow</v>
      </c>
    </row>
    <row r="2477" spans="1:23" x14ac:dyDescent="0.3">
      <c r="A2477">
        <v>602476</v>
      </c>
      <c r="B2477">
        <v>28125</v>
      </c>
      <c r="C2477">
        <v>58</v>
      </c>
      <c r="D2477" t="s">
        <v>4</v>
      </c>
      <c r="E2477" t="s">
        <v>16</v>
      </c>
      <c r="F2477" t="s">
        <v>24</v>
      </c>
      <c r="G2477" t="s">
        <v>31</v>
      </c>
      <c r="H2477" s="1">
        <v>45476</v>
      </c>
      <c r="I2477" t="s">
        <v>34</v>
      </c>
      <c r="J2477">
        <v>74</v>
      </c>
      <c r="K2477">
        <v>4.7</v>
      </c>
      <c r="L2477">
        <v>400.82</v>
      </c>
      <c r="M2477">
        <v>75.23</v>
      </c>
      <c r="N2477" t="s">
        <v>48</v>
      </c>
      <c r="O2477">
        <v>5</v>
      </c>
      <c r="P2477" t="str" cm="1">
        <f t="array" ref="P2477">_xlfn.IFS(C2477&lt;25,"18-24", C2477&lt;=35,"25-35", C2477&lt;=50,"36-50",TRUE,"50+")</f>
        <v>50+</v>
      </c>
      <c r="Q2477" t="str">
        <f t="shared" si="266"/>
        <v>new</v>
      </c>
      <c r="R2477" t="str">
        <f t="shared" si="267"/>
        <v>medium</v>
      </c>
      <c r="S2477" t="str">
        <f t="shared" si="268"/>
        <v>High</v>
      </c>
      <c r="T2477" t="str">
        <f t="shared" si="269"/>
        <v>Jul</v>
      </c>
      <c r="U2477">
        <f t="shared" si="270"/>
        <v>2024</v>
      </c>
      <c r="V2477" t="str">
        <f t="shared" si="271"/>
        <v>0-5</v>
      </c>
      <c r="W2477" t="str">
        <f t="shared" si="272"/>
        <v>Slow</v>
      </c>
    </row>
    <row r="2478" spans="1:23" x14ac:dyDescent="0.3">
      <c r="A2478">
        <v>602477</v>
      </c>
      <c r="B2478">
        <v>45351</v>
      </c>
      <c r="C2478">
        <v>61</v>
      </c>
      <c r="D2478" t="s">
        <v>7</v>
      </c>
      <c r="E2478" t="s">
        <v>13</v>
      </c>
      <c r="F2478" t="s">
        <v>32</v>
      </c>
      <c r="G2478" t="s">
        <v>31</v>
      </c>
      <c r="H2478" s="1">
        <v>45650</v>
      </c>
      <c r="I2478" t="s">
        <v>33</v>
      </c>
      <c r="J2478">
        <v>59</v>
      </c>
      <c r="K2478">
        <v>5</v>
      </c>
      <c r="L2478">
        <v>888.51</v>
      </c>
      <c r="M2478">
        <v>52.33</v>
      </c>
      <c r="N2478" t="s">
        <v>47</v>
      </c>
      <c r="O2478">
        <v>1</v>
      </c>
      <c r="P2478" t="str" cm="1">
        <f t="array" ref="P2478">_xlfn.IFS(C2478&lt;25,"18-24", C2478&lt;=35,"25-35", C2478&lt;=50,"36-50",TRUE,"50+")</f>
        <v>50+</v>
      </c>
      <c r="Q2478" t="str">
        <f t="shared" si="266"/>
        <v>new</v>
      </c>
      <c r="R2478" t="str">
        <f t="shared" si="267"/>
        <v>high value</v>
      </c>
      <c r="S2478" t="str">
        <f t="shared" si="268"/>
        <v>Low</v>
      </c>
      <c r="T2478" t="str">
        <f t="shared" si="269"/>
        <v>Dec</v>
      </c>
      <c r="U2478">
        <f t="shared" si="270"/>
        <v>2024</v>
      </c>
      <c r="V2478" t="str">
        <f t="shared" si="271"/>
        <v>0-5</v>
      </c>
      <c r="W2478" t="str">
        <f t="shared" si="272"/>
        <v>Slow</v>
      </c>
    </row>
    <row r="2479" spans="1:23" x14ac:dyDescent="0.3">
      <c r="A2479">
        <v>602478</v>
      </c>
      <c r="B2479">
        <v>95128</v>
      </c>
      <c r="C2479">
        <v>21</v>
      </c>
      <c r="D2479" t="s">
        <v>7</v>
      </c>
      <c r="E2479" t="s">
        <v>13</v>
      </c>
      <c r="F2479" t="s">
        <v>18</v>
      </c>
      <c r="G2479" t="s">
        <v>31</v>
      </c>
      <c r="H2479" s="1">
        <v>45031</v>
      </c>
      <c r="I2479" t="s">
        <v>34</v>
      </c>
      <c r="J2479">
        <v>62</v>
      </c>
      <c r="K2479">
        <v>6.9</v>
      </c>
      <c r="L2479">
        <v>293.62</v>
      </c>
      <c r="M2479">
        <v>55.95</v>
      </c>
      <c r="N2479" t="s">
        <v>49</v>
      </c>
      <c r="O2479">
        <v>4</v>
      </c>
      <c r="P2479" t="str" cm="1">
        <f t="array" ref="P2479">_xlfn.IFS(C2479&lt;25,"18-24", C2479&lt;=35,"25-35", C2479&lt;=50,"36-50",TRUE,"50+")</f>
        <v>18-24</v>
      </c>
      <c r="Q2479" t="str">
        <f t="shared" si="266"/>
        <v>repeat</v>
      </c>
      <c r="R2479" t="str">
        <f t="shared" si="267"/>
        <v>medium</v>
      </c>
      <c r="S2479" t="str">
        <f t="shared" si="268"/>
        <v>medium</v>
      </c>
      <c r="T2479" t="str">
        <f t="shared" si="269"/>
        <v>Apr</v>
      </c>
      <c r="U2479">
        <f t="shared" si="270"/>
        <v>2023</v>
      </c>
      <c r="V2479" t="str">
        <f t="shared" si="271"/>
        <v>5-10</v>
      </c>
      <c r="W2479" t="str">
        <f t="shared" si="272"/>
        <v>Slow</v>
      </c>
    </row>
    <row r="2480" spans="1:23" x14ac:dyDescent="0.3">
      <c r="A2480">
        <v>602479</v>
      </c>
      <c r="B2480">
        <v>37411</v>
      </c>
      <c r="C2480">
        <v>18</v>
      </c>
      <c r="D2480" t="s">
        <v>4</v>
      </c>
      <c r="E2480" t="s">
        <v>16</v>
      </c>
      <c r="F2480" t="s">
        <v>30</v>
      </c>
      <c r="G2480" t="s">
        <v>31</v>
      </c>
      <c r="H2480" s="1">
        <v>44669</v>
      </c>
      <c r="I2480" t="s">
        <v>34</v>
      </c>
      <c r="J2480">
        <v>54</v>
      </c>
      <c r="K2480">
        <v>11.7</v>
      </c>
      <c r="L2480">
        <v>480.96</v>
      </c>
      <c r="M2480">
        <v>21.2</v>
      </c>
      <c r="N2480" t="s">
        <v>47</v>
      </c>
      <c r="O2480">
        <v>1</v>
      </c>
      <c r="P2480" t="str" cm="1">
        <f t="array" ref="P2480">_xlfn.IFS(C2480&lt;25,"18-24", C2480&lt;=35,"25-35", C2480&lt;=50,"36-50",TRUE,"50+")</f>
        <v>18-24</v>
      </c>
      <c r="Q2480" t="str">
        <f t="shared" si="266"/>
        <v>new</v>
      </c>
      <c r="R2480" t="str">
        <f t="shared" si="267"/>
        <v>medium</v>
      </c>
      <c r="S2480" t="str">
        <f t="shared" si="268"/>
        <v>Low</v>
      </c>
      <c r="T2480" t="str">
        <f t="shared" si="269"/>
        <v>Apr</v>
      </c>
      <c r="U2480">
        <f t="shared" si="270"/>
        <v>2022</v>
      </c>
      <c r="V2480" t="str">
        <f t="shared" si="271"/>
        <v>10-15</v>
      </c>
      <c r="W2480" t="str">
        <f t="shared" si="272"/>
        <v>Slow</v>
      </c>
    </row>
    <row r="2481" spans="1:23" x14ac:dyDescent="0.3">
      <c r="A2481">
        <v>602480</v>
      </c>
      <c r="B2481">
        <v>12709</v>
      </c>
      <c r="C2481">
        <v>59</v>
      </c>
      <c r="D2481" t="s">
        <v>7</v>
      </c>
      <c r="E2481" t="s">
        <v>8</v>
      </c>
      <c r="F2481" t="s">
        <v>19</v>
      </c>
      <c r="G2481" t="s">
        <v>31</v>
      </c>
      <c r="H2481" s="1">
        <v>45545</v>
      </c>
      <c r="I2481" t="s">
        <v>33</v>
      </c>
      <c r="J2481">
        <v>20</v>
      </c>
      <c r="K2481">
        <v>12.7</v>
      </c>
      <c r="L2481">
        <v>169.07</v>
      </c>
      <c r="M2481">
        <v>21.63</v>
      </c>
      <c r="N2481" t="s">
        <v>50</v>
      </c>
      <c r="O2481">
        <v>4</v>
      </c>
      <c r="P2481" t="str" cm="1">
        <f t="array" ref="P2481">_xlfn.IFS(C2481&lt;25,"18-24", C2481&lt;=35,"25-35", C2481&lt;=50,"36-50",TRUE,"50+")</f>
        <v>50+</v>
      </c>
      <c r="Q2481" t="str">
        <f t="shared" si="266"/>
        <v>new</v>
      </c>
      <c r="R2481" t="str">
        <f t="shared" si="267"/>
        <v>low</v>
      </c>
      <c r="S2481" t="str">
        <f t="shared" si="268"/>
        <v>medium</v>
      </c>
      <c r="T2481" t="str">
        <f t="shared" si="269"/>
        <v>Sep</v>
      </c>
      <c r="U2481">
        <f t="shared" si="270"/>
        <v>2024</v>
      </c>
      <c r="V2481" t="str">
        <f t="shared" si="271"/>
        <v>10-15</v>
      </c>
      <c r="W2481" t="str">
        <f t="shared" si="272"/>
        <v>Fast</v>
      </c>
    </row>
    <row r="2482" spans="1:23" x14ac:dyDescent="0.3">
      <c r="A2482">
        <v>602481</v>
      </c>
      <c r="B2482">
        <v>34313</v>
      </c>
      <c r="C2482">
        <v>48</v>
      </c>
      <c r="D2482" t="s">
        <v>7</v>
      </c>
      <c r="E2482" t="s">
        <v>11</v>
      </c>
      <c r="F2482" t="s">
        <v>22</v>
      </c>
      <c r="G2482" t="s">
        <v>25</v>
      </c>
      <c r="H2482" s="1">
        <v>45099</v>
      </c>
      <c r="I2482" t="s">
        <v>33</v>
      </c>
      <c r="J2482">
        <v>23</v>
      </c>
      <c r="K2482">
        <v>11.9</v>
      </c>
      <c r="L2482">
        <v>293.82</v>
      </c>
      <c r="M2482">
        <v>44.3</v>
      </c>
      <c r="N2482" t="s">
        <v>47</v>
      </c>
      <c r="O2482">
        <v>2</v>
      </c>
      <c r="P2482" t="str" cm="1">
        <f t="array" ref="P2482">_xlfn.IFS(C2482&lt;25,"18-24", C2482&lt;=35,"25-35", C2482&lt;=50,"36-50",TRUE,"50+")</f>
        <v>36-50</v>
      </c>
      <c r="Q2482" t="str">
        <f t="shared" si="266"/>
        <v>new</v>
      </c>
      <c r="R2482" t="str">
        <f t="shared" si="267"/>
        <v>medium</v>
      </c>
      <c r="S2482" t="str">
        <f t="shared" si="268"/>
        <v>Low</v>
      </c>
      <c r="T2482" t="str">
        <f t="shared" si="269"/>
        <v>Jun</v>
      </c>
      <c r="U2482">
        <f t="shared" si="270"/>
        <v>2023</v>
      </c>
      <c r="V2482" t="str">
        <f t="shared" si="271"/>
        <v>10-15</v>
      </c>
      <c r="W2482" t="str">
        <f t="shared" si="272"/>
        <v>Fast</v>
      </c>
    </row>
    <row r="2483" spans="1:23" x14ac:dyDescent="0.3">
      <c r="A2483">
        <v>602482</v>
      </c>
      <c r="B2483">
        <v>91744</v>
      </c>
      <c r="C2483">
        <v>33</v>
      </c>
      <c r="D2483" t="s">
        <v>4</v>
      </c>
      <c r="E2483" t="s">
        <v>8</v>
      </c>
      <c r="F2483" t="s">
        <v>28</v>
      </c>
      <c r="G2483" t="s">
        <v>27</v>
      </c>
      <c r="H2483" s="1">
        <v>44651</v>
      </c>
      <c r="I2483" t="s">
        <v>33</v>
      </c>
      <c r="J2483">
        <v>77</v>
      </c>
      <c r="K2483">
        <v>5</v>
      </c>
      <c r="L2483">
        <v>949.45</v>
      </c>
      <c r="M2483">
        <v>67.92</v>
      </c>
      <c r="N2483" t="s">
        <v>48</v>
      </c>
      <c r="O2483">
        <v>4</v>
      </c>
      <c r="P2483" t="str" cm="1">
        <f t="array" ref="P2483">_xlfn.IFS(C2483&lt;25,"18-24", C2483&lt;=35,"25-35", C2483&lt;=50,"36-50",TRUE,"50+")</f>
        <v>25-35</v>
      </c>
      <c r="Q2483" t="str">
        <f t="shared" si="266"/>
        <v>new</v>
      </c>
      <c r="R2483" t="str">
        <f t="shared" si="267"/>
        <v>high value</v>
      </c>
      <c r="S2483" t="str">
        <f t="shared" si="268"/>
        <v>medium</v>
      </c>
      <c r="T2483" t="str">
        <f t="shared" si="269"/>
        <v>Mar</v>
      </c>
      <c r="U2483">
        <f t="shared" si="270"/>
        <v>2022</v>
      </c>
      <c r="V2483" t="str">
        <f t="shared" si="271"/>
        <v>0-5</v>
      </c>
      <c r="W2483" t="str">
        <f t="shared" si="272"/>
        <v>Slow</v>
      </c>
    </row>
    <row r="2484" spans="1:23" x14ac:dyDescent="0.3">
      <c r="A2484">
        <v>602483</v>
      </c>
      <c r="B2484">
        <v>61518</v>
      </c>
      <c r="C2484">
        <v>26</v>
      </c>
      <c r="D2484" t="s">
        <v>4</v>
      </c>
      <c r="E2484" t="s">
        <v>8</v>
      </c>
      <c r="F2484" t="s">
        <v>22</v>
      </c>
      <c r="G2484" t="s">
        <v>21</v>
      </c>
      <c r="H2484" s="1">
        <v>44702</v>
      </c>
      <c r="I2484" t="s">
        <v>34</v>
      </c>
      <c r="J2484">
        <v>28</v>
      </c>
      <c r="K2484">
        <v>10.5</v>
      </c>
      <c r="L2484">
        <v>771.06</v>
      </c>
      <c r="M2484">
        <v>79.66</v>
      </c>
      <c r="N2484" t="s">
        <v>49</v>
      </c>
      <c r="O2484">
        <v>2</v>
      </c>
      <c r="P2484" t="str" cm="1">
        <f t="array" ref="P2484">_xlfn.IFS(C2484&lt;25,"18-24", C2484&lt;=35,"25-35", C2484&lt;=50,"36-50",TRUE,"50+")</f>
        <v>25-35</v>
      </c>
      <c r="Q2484" t="str">
        <f t="shared" si="266"/>
        <v>new</v>
      </c>
      <c r="R2484" t="str">
        <f t="shared" si="267"/>
        <v>high value</v>
      </c>
      <c r="S2484" t="str">
        <f t="shared" si="268"/>
        <v>Low</v>
      </c>
      <c r="T2484" t="str">
        <f t="shared" si="269"/>
        <v>May</v>
      </c>
      <c r="U2484">
        <f t="shared" si="270"/>
        <v>2022</v>
      </c>
      <c r="V2484" t="str">
        <f t="shared" si="271"/>
        <v>10-15</v>
      </c>
      <c r="W2484" t="str">
        <f t="shared" si="272"/>
        <v>Fast</v>
      </c>
    </row>
    <row r="2485" spans="1:23" x14ac:dyDescent="0.3">
      <c r="A2485">
        <v>602484</v>
      </c>
      <c r="B2485">
        <v>29693</v>
      </c>
      <c r="C2485">
        <v>25</v>
      </c>
      <c r="D2485" t="s">
        <v>7</v>
      </c>
      <c r="E2485" t="s">
        <v>13</v>
      </c>
      <c r="F2485" t="s">
        <v>30</v>
      </c>
      <c r="G2485" t="s">
        <v>25</v>
      </c>
      <c r="H2485" s="1">
        <v>45036</v>
      </c>
      <c r="I2485" t="s">
        <v>33</v>
      </c>
      <c r="J2485">
        <v>46</v>
      </c>
      <c r="K2485">
        <v>1.4</v>
      </c>
      <c r="L2485">
        <v>866.89</v>
      </c>
      <c r="M2485">
        <v>34.15</v>
      </c>
      <c r="N2485" t="s">
        <v>49</v>
      </c>
      <c r="O2485">
        <v>2</v>
      </c>
      <c r="P2485" t="str" cm="1">
        <f t="array" ref="P2485">_xlfn.IFS(C2485&lt;25,"18-24", C2485&lt;=35,"25-35", C2485&lt;=50,"36-50",TRUE,"50+")</f>
        <v>25-35</v>
      </c>
      <c r="Q2485" t="str">
        <f t="shared" si="266"/>
        <v>new</v>
      </c>
      <c r="R2485" t="str">
        <f t="shared" si="267"/>
        <v>high value</v>
      </c>
      <c r="S2485" t="str">
        <f t="shared" si="268"/>
        <v>Low</v>
      </c>
      <c r="T2485" t="str">
        <f t="shared" si="269"/>
        <v>Apr</v>
      </c>
      <c r="U2485">
        <f t="shared" si="270"/>
        <v>2023</v>
      </c>
      <c r="V2485" t="str">
        <f t="shared" si="271"/>
        <v>0-5</v>
      </c>
      <c r="W2485" t="str">
        <f t="shared" si="272"/>
        <v>Slow</v>
      </c>
    </row>
    <row r="2486" spans="1:23" x14ac:dyDescent="0.3">
      <c r="A2486">
        <v>602485</v>
      </c>
      <c r="B2486">
        <v>86393</v>
      </c>
      <c r="C2486">
        <v>39</v>
      </c>
      <c r="D2486" t="s">
        <v>7</v>
      </c>
      <c r="E2486" t="s">
        <v>11</v>
      </c>
      <c r="F2486" t="s">
        <v>18</v>
      </c>
      <c r="G2486" t="s">
        <v>29</v>
      </c>
      <c r="H2486" s="1">
        <v>45141</v>
      </c>
      <c r="I2486" t="s">
        <v>33</v>
      </c>
      <c r="J2486">
        <v>86</v>
      </c>
      <c r="K2486">
        <v>1.4</v>
      </c>
      <c r="L2486">
        <v>1347.46</v>
      </c>
      <c r="M2486">
        <v>48.4</v>
      </c>
      <c r="N2486" t="s">
        <v>49</v>
      </c>
      <c r="O2486">
        <v>3</v>
      </c>
      <c r="P2486" t="str" cm="1">
        <f t="array" ref="P2486">_xlfn.IFS(C2486&lt;25,"18-24", C2486&lt;=35,"25-35", C2486&lt;=50,"36-50",TRUE,"50+")</f>
        <v>36-50</v>
      </c>
      <c r="Q2486" t="str">
        <f t="shared" si="266"/>
        <v>new</v>
      </c>
      <c r="R2486" t="str">
        <f t="shared" si="267"/>
        <v>high value</v>
      </c>
      <c r="S2486" t="str">
        <f t="shared" si="268"/>
        <v>medium</v>
      </c>
      <c r="T2486" t="str">
        <f t="shared" si="269"/>
        <v>Aug</v>
      </c>
      <c r="U2486">
        <f t="shared" si="270"/>
        <v>2023</v>
      </c>
      <c r="V2486" t="str">
        <f t="shared" si="271"/>
        <v>0-5</v>
      </c>
      <c r="W2486" t="str">
        <f t="shared" si="272"/>
        <v>Slow</v>
      </c>
    </row>
    <row r="2487" spans="1:23" x14ac:dyDescent="0.3">
      <c r="A2487">
        <v>602486</v>
      </c>
      <c r="B2487">
        <v>58230</v>
      </c>
      <c r="C2487">
        <v>25</v>
      </c>
      <c r="D2487" t="s">
        <v>7</v>
      </c>
      <c r="E2487" t="s">
        <v>16</v>
      </c>
      <c r="F2487" t="s">
        <v>18</v>
      </c>
      <c r="G2487" t="s">
        <v>29</v>
      </c>
      <c r="H2487" s="1">
        <v>45295</v>
      </c>
      <c r="I2487" t="s">
        <v>34</v>
      </c>
      <c r="J2487">
        <v>70</v>
      </c>
      <c r="K2487">
        <v>11.9</v>
      </c>
      <c r="L2487">
        <v>1199.7</v>
      </c>
      <c r="M2487">
        <v>119.66</v>
      </c>
      <c r="N2487" t="s">
        <v>50</v>
      </c>
      <c r="O2487">
        <v>1</v>
      </c>
      <c r="P2487" t="str" cm="1">
        <f t="array" ref="P2487">_xlfn.IFS(C2487&lt;25,"18-24", C2487&lt;=35,"25-35", C2487&lt;=50,"36-50",TRUE,"50+")</f>
        <v>25-35</v>
      </c>
      <c r="Q2487" t="str">
        <f t="shared" si="266"/>
        <v>repeat</v>
      </c>
      <c r="R2487" t="str">
        <f t="shared" si="267"/>
        <v>high value</v>
      </c>
      <c r="S2487" t="str">
        <f t="shared" si="268"/>
        <v>Low</v>
      </c>
      <c r="T2487" t="str">
        <f t="shared" si="269"/>
        <v>Jan</v>
      </c>
      <c r="U2487">
        <f t="shared" si="270"/>
        <v>2024</v>
      </c>
      <c r="V2487" t="str">
        <f t="shared" si="271"/>
        <v>10-15</v>
      </c>
      <c r="W2487" t="str">
        <f t="shared" si="272"/>
        <v>Slow</v>
      </c>
    </row>
    <row r="2488" spans="1:23" x14ac:dyDescent="0.3">
      <c r="A2488">
        <v>602487</v>
      </c>
      <c r="B2488">
        <v>88608</v>
      </c>
      <c r="C2488">
        <v>42</v>
      </c>
      <c r="D2488" t="s">
        <v>4</v>
      </c>
      <c r="E2488" t="s">
        <v>11</v>
      </c>
      <c r="F2488" t="s">
        <v>18</v>
      </c>
      <c r="G2488" t="s">
        <v>21</v>
      </c>
      <c r="H2488" s="1">
        <v>44773</v>
      </c>
      <c r="I2488" t="s">
        <v>33</v>
      </c>
      <c r="J2488">
        <v>59</v>
      </c>
      <c r="K2488">
        <v>2.2999999999999998</v>
      </c>
      <c r="L2488">
        <v>936.16</v>
      </c>
      <c r="M2488">
        <v>91.67</v>
      </c>
      <c r="N2488" t="s">
        <v>47</v>
      </c>
      <c r="O2488">
        <v>2</v>
      </c>
      <c r="P2488" t="str" cm="1">
        <f t="array" ref="P2488">_xlfn.IFS(C2488&lt;25,"18-24", C2488&lt;=35,"25-35", C2488&lt;=50,"36-50",TRUE,"50+")</f>
        <v>36-50</v>
      </c>
      <c r="Q2488" t="str">
        <f t="shared" si="266"/>
        <v>repeat</v>
      </c>
      <c r="R2488" t="str">
        <f t="shared" si="267"/>
        <v>high value</v>
      </c>
      <c r="S2488" t="str">
        <f t="shared" si="268"/>
        <v>Low</v>
      </c>
      <c r="T2488" t="str">
        <f t="shared" si="269"/>
        <v>Jul</v>
      </c>
      <c r="U2488">
        <f t="shared" si="270"/>
        <v>2022</v>
      </c>
      <c r="V2488" t="str">
        <f t="shared" si="271"/>
        <v>0-5</v>
      </c>
      <c r="W2488" t="str">
        <f t="shared" si="272"/>
        <v>Slow</v>
      </c>
    </row>
    <row r="2489" spans="1:23" x14ac:dyDescent="0.3">
      <c r="A2489">
        <v>602488</v>
      </c>
      <c r="B2489">
        <v>42895</v>
      </c>
      <c r="C2489">
        <v>24</v>
      </c>
      <c r="D2489" t="s">
        <v>4</v>
      </c>
      <c r="E2489" t="s">
        <v>16</v>
      </c>
      <c r="F2489" t="s">
        <v>26</v>
      </c>
      <c r="G2489" t="s">
        <v>23</v>
      </c>
      <c r="H2489" s="1">
        <v>44698</v>
      </c>
      <c r="I2489" t="s">
        <v>33</v>
      </c>
      <c r="J2489">
        <v>71</v>
      </c>
      <c r="K2489">
        <v>12.6</v>
      </c>
      <c r="L2489">
        <v>1392.13</v>
      </c>
      <c r="M2489">
        <v>50.63</v>
      </c>
      <c r="N2489" t="s">
        <v>49</v>
      </c>
      <c r="O2489">
        <v>1</v>
      </c>
      <c r="P2489" t="str" cm="1">
        <f t="array" ref="P2489">_xlfn.IFS(C2489&lt;25,"18-24", C2489&lt;=35,"25-35", C2489&lt;=50,"36-50",TRUE,"50+")</f>
        <v>18-24</v>
      </c>
      <c r="Q2489" t="str">
        <f t="shared" si="266"/>
        <v>new</v>
      </c>
      <c r="R2489" t="str">
        <f t="shared" si="267"/>
        <v>high value</v>
      </c>
      <c r="S2489" t="str">
        <f t="shared" si="268"/>
        <v>Low</v>
      </c>
      <c r="T2489" t="str">
        <f t="shared" si="269"/>
        <v>May</v>
      </c>
      <c r="U2489">
        <f t="shared" si="270"/>
        <v>2022</v>
      </c>
      <c r="V2489" t="str">
        <f t="shared" si="271"/>
        <v>10-15</v>
      </c>
      <c r="W2489" t="str">
        <f t="shared" si="272"/>
        <v>Slow</v>
      </c>
    </row>
    <row r="2490" spans="1:23" x14ac:dyDescent="0.3">
      <c r="A2490">
        <v>602489</v>
      </c>
      <c r="B2490">
        <v>59521</v>
      </c>
      <c r="C2490">
        <v>64</v>
      </c>
      <c r="D2490" t="s">
        <v>4</v>
      </c>
      <c r="E2490" t="s">
        <v>16</v>
      </c>
      <c r="F2490" t="s">
        <v>19</v>
      </c>
      <c r="G2490" t="s">
        <v>27</v>
      </c>
      <c r="H2490" s="1">
        <v>45136</v>
      </c>
      <c r="I2490" t="s">
        <v>33</v>
      </c>
      <c r="J2490">
        <v>60</v>
      </c>
      <c r="K2490">
        <v>14.7</v>
      </c>
      <c r="L2490">
        <v>335.76</v>
      </c>
      <c r="M2490">
        <v>26.39</v>
      </c>
      <c r="N2490" t="s">
        <v>47</v>
      </c>
      <c r="O2490">
        <v>3</v>
      </c>
      <c r="P2490" t="str" cm="1">
        <f t="array" ref="P2490">_xlfn.IFS(C2490&lt;25,"18-24", C2490&lt;=35,"25-35", C2490&lt;=50,"36-50",TRUE,"50+")</f>
        <v>50+</v>
      </c>
      <c r="Q2490" t="str">
        <f t="shared" si="266"/>
        <v>new</v>
      </c>
      <c r="R2490" t="str">
        <f t="shared" si="267"/>
        <v>medium</v>
      </c>
      <c r="S2490" t="str">
        <f t="shared" si="268"/>
        <v>medium</v>
      </c>
      <c r="T2490" t="str">
        <f t="shared" si="269"/>
        <v>Jul</v>
      </c>
      <c r="U2490">
        <f t="shared" si="270"/>
        <v>2023</v>
      </c>
      <c r="V2490" t="str">
        <f t="shared" si="271"/>
        <v>10-15</v>
      </c>
      <c r="W2490" t="str">
        <f t="shared" si="272"/>
        <v>Slow</v>
      </c>
    </row>
    <row r="2491" spans="1:23" x14ac:dyDescent="0.3">
      <c r="A2491">
        <v>602490</v>
      </c>
      <c r="B2491">
        <v>31241</v>
      </c>
      <c r="C2491">
        <v>24</v>
      </c>
      <c r="D2491" t="s">
        <v>7</v>
      </c>
      <c r="E2491" t="s">
        <v>11</v>
      </c>
      <c r="F2491" t="s">
        <v>22</v>
      </c>
      <c r="G2491" t="s">
        <v>31</v>
      </c>
      <c r="H2491" s="1">
        <v>45279</v>
      </c>
      <c r="I2491" t="s">
        <v>34</v>
      </c>
      <c r="J2491">
        <v>75</v>
      </c>
      <c r="K2491">
        <v>1.7</v>
      </c>
      <c r="L2491">
        <v>741.92</v>
      </c>
      <c r="M2491">
        <v>55.49</v>
      </c>
      <c r="N2491" t="s">
        <v>48</v>
      </c>
      <c r="O2491">
        <v>3</v>
      </c>
      <c r="P2491" t="str" cm="1">
        <f t="array" ref="P2491">_xlfn.IFS(C2491&lt;25,"18-24", C2491&lt;=35,"25-35", C2491&lt;=50,"36-50",TRUE,"50+")</f>
        <v>18-24</v>
      </c>
      <c r="Q2491" t="str">
        <f t="shared" si="266"/>
        <v>repeat</v>
      </c>
      <c r="R2491" t="str">
        <f t="shared" si="267"/>
        <v>high value</v>
      </c>
      <c r="S2491" t="str">
        <f t="shared" si="268"/>
        <v>medium</v>
      </c>
      <c r="T2491" t="str">
        <f t="shared" si="269"/>
        <v>Dec</v>
      </c>
      <c r="U2491">
        <f t="shared" si="270"/>
        <v>2023</v>
      </c>
      <c r="V2491" t="str">
        <f t="shared" si="271"/>
        <v>0-5</v>
      </c>
      <c r="W2491" t="str">
        <f t="shared" si="272"/>
        <v>Slow</v>
      </c>
    </row>
    <row r="2492" spans="1:23" x14ac:dyDescent="0.3">
      <c r="A2492">
        <v>602491</v>
      </c>
      <c r="B2492">
        <v>39800</v>
      </c>
      <c r="C2492">
        <v>58</v>
      </c>
      <c r="D2492" t="s">
        <v>4</v>
      </c>
      <c r="E2492" t="s">
        <v>16</v>
      </c>
      <c r="F2492" t="s">
        <v>26</v>
      </c>
      <c r="G2492" t="s">
        <v>31</v>
      </c>
      <c r="H2492" s="1">
        <v>45244</v>
      </c>
      <c r="I2492" t="s">
        <v>34</v>
      </c>
      <c r="J2492">
        <v>42</v>
      </c>
      <c r="K2492">
        <v>2.2999999999999998</v>
      </c>
      <c r="L2492">
        <v>250.87</v>
      </c>
      <c r="M2492">
        <v>23.46</v>
      </c>
      <c r="N2492" t="s">
        <v>49</v>
      </c>
      <c r="O2492">
        <v>3</v>
      </c>
      <c r="P2492" t="str" cm="1">
        <f t="array" ref="P2492">_xlfn.IFS(C2492&lt;25,"18-24", C2492&lt;=35,"25-35", C2492&lt;=50,"36-50",TRUE,"50+")</f>
        <v>50+</v>
      </c>
      <c r="Q2492" t="str">
        <f t="shared" si="266"/>
        <v>new</v>
      </c>
      <c r="R2492" t="str">
        <f t="shared" si="267"/>
        <v>medium</v>
      </c>
      <c r="S2492" t="str">
        <f t="shared" si="268"/>
        <v>medium</v>
      </c>
      <c r="T2492" t="str">
        <f t="shared" si="269"/>
        <v>Nov</v>
      </c>
      <c r="U2492">
        <f t="shared" si="270"/>
        <v>2023</v>
      </c>
      <c r="V2492" t="str">
        <f t="shared" si="271"/>
        <v>0-5</v>
      </c>
      <c r="W2492" t="str">
        <f t="shared" si="272"/>
        <v>Medium</v>
      </c>
    </row>
    <row r="2493" spans="1:23" x14ac:dyDescent="0.3">
      <c r="A2493">
        <v>602492</v>
      </c>
      <c r="B2493">
        <v>15243</v>
      </c>
      <c r="C2493">
        <v>40</v>
      </c>
      <c r="D2493" t="s">
        <v>7</v>
      </c>
      <c r="E2493" t="s">
        <v>15</v>
      </c>
      <c r="F2493" t="s">
        <v>28</v>
      </c>
      <c r="G2493" t="s">
        <v>21</v>
      </c>
      <c r="H2493" s="1">
        <v>44616</v>
      </c>
      <c r="I2493" t="s">
        <v>34</v>
      </c>
      <c r="J2493">
        <v>72</v>
      </c>
      <c r="K2493">
        <v>12.3</v>
      </c>
      <c r="L2493">
        <v>1022.01</v>
      </c>
      <c r="M2493">
        <v>106.97</v>
      </c>
      <c r="N2493" t="s">
        <v>49</v>
      </c>
      <c r="O2493">
        <v>4</v>
      </c>
      <c r="P2493" t="str" cm="1">
        <f t="array" ref="P2493">_xlfn.IFS(C2493&lt;25,"18-24", C2493&lt;=35,"25-35", C2493&lt;=50,"36-50",TRUE,"50+")</f>
        <v>36-50</v>
      </c>
      <c r="Q2493" t="str">
        <f t="shared" si="266"/>
        <v>new</v>
      </c>
      <c r="R2493" t="str">
        <f t="shared" si="267"/>
        <v>high value</v>
      </c>
      <c r="S2493" t="str">
        <f t="shared" si="268"/>
        <v>medium</v>
      </c>
      <c r="T2493" t="str">
        <f t="shared" si="269"/>
        <v>Feb</v>
      </c>
      <c r="U2493">
        <f t="shared" si="270"/>
        <v>2022</v>
      </c>
      <c r="V2493" t="str">
        <f t="shared" si="271"/>
        <v>10-15</v>
      </c>
      <c r="W2493" t="str">
        <f t="shared" si="272"/>
        <v>Slow</v>
      </c>
    </row>
    <row r="2494" spans="1:23" x14ac:dyDescent="0.3">
      <c r="A2494">
        <v>602493</v>
      </c>
      <c r="B2494">
        <v>82806</v>
      </c>
      <c r="C2494">
        <v>64</v>
      </c>
      <c r="D2494" t="s">
        <v>4</v>
      </c>
      <c r="E2494" t="s">
        <v>11</v>
      </c>
      <c r="F2494" t="s">
        <v>19</v>
      </c>
      <c r="G2494" t="s">
        <v>21</v>
      </c>
      <c r="H2494" s="1">
        <v>44938</v>
      </c>
      <c r="I2494" t="s">
        <v>34</v>
      </c>
      <c r="J2494">
        <v>32</v>
      </c>
      <c r="K2494">
        <v>6.7</v>
      </c>
      <c r="L2494">
        <v>308.98</v>
      </c>
      <c r="M2494">
        <v>75.53</v>
      </c>
      <c r="N2494" t="s">
        <v>47</v>
      </c>
      <c r="O2494">
        <v>2</v>
      </c>
      <c r="P2494" t="str" cm="1">
        <f t="array" ref="P2494">_xlfn.IFS(C2494&lt;25,"18-24", C2494&lt;=35,"25-35", C2494&lt;=50,"36-50",TRUE,"50+")</f>
        <v>50+</v>
      </c>
      <c r="Q2494" t="str">
        <f t="shared" si="266"/>
        <v>new</v>
      </c>
      <c r="R2494" t="str">
        <f t="shared" si="267"/>
        <v>medium</v>
      </c>
      <c r="S2494" t="str">
        <f t="shared" si="268"/>
        <v>Low</v>
      </c>
      <c r="T2494" t="str">
        <f t="shared" si="269"/>
        <v>Jan</v>
      </c>
      <c r="U2494">
        <f t="shared" si="270"/>
        <v>2023</v>
      </c>
      <c r="V2494" t="str">
        <f t="shared" si="271"/>
        <v>5-10</v>
      </c>
      <c r="W2494" t="str">
        <f t="shared" si="272"/>
        <v>Medium</v>
      </c>
    </row>
    <row r="2495" spans="1:23" x14ac:dyDescent="0.3">
      <c r="A2495">
        <v>602494</v>
      </c>
      <c r="B2495">
        <v>92486</v>
      </c>
      <c r="C2495">
        <v>36</v>
      </c>
      <c r="D2495" t="s">
        <v>4</v>
      </c>
      <c r="E2495" t="s">
        <v>8</v>
      </c>
      <c r="F2495" t="s">
        <v>18</v>
      </c>
      <c r="G2495" t="s">
        <v>25</v>
      </c>
      <c r="H2495" s="1">
        <v>45211</v>
      </c>
      <c r="I2495" t="s">
        <v>34</v>
      </c>
      <c r="J2495">
        <v>50</v>
      </c>
      <c r="K2495">
        <v>4</v>
      </c>
      <c r="L2495">
        <v>745.32</v>
      </c>
      <c r="M2495">
        <v>41.26</v>
      </c>
      <c r="N2495" t="s">
        <v>50</v>
      </c>
      <c r="O2495">
        <v>3</v>
      </c>
      <c r="P2495" t="str" cm="1">
        <f t="array" ref="P2495">_xlfn.IFS(C2495&lt;25,"18-24", C2495&lt;=35,"25-35", C2495&lt;=50,"36-50",TRUE,"50+")</f>
        <v>36-50</v>
      </c>
      <c r="Q2495" t="str">
        <f t="shared" si="266"/>
        <v>new</v>
      </c>
      <c r="R2495" t="str">
        <f t="shared" si="267"/>
        <v>high value</v>
      </c>
      <c r="S2495" t="str">
        <f t="shared" si="268"/>
        <v>medium</v>
      </c>
      <c r="T2495" t="str">
        <f t="shared" si="269"/>
        <v>Oct</v>
      </c>
      <c r="U2495">
        <f t="shared" si="270"/>
        <v>2023</v>
      </c>
      <c r="V2495" t="str">
        <f t="shared" si="271"/>
        <v>0-5</v>
      </c>
      <c r="W2495" t="str">
        <f t="shared" si="272"/>
        <v>Slow</v>
      </c>
    </row>
    <row r="2496" spans="1:23" x14ac:dyDescent="0.3">
      <c r="A2496">
        <v>602495</v>
      </c>
      <c r="B2496">
        <v>76504</v>
      </c>
      <c r="C2496">
        <v>44</v>
      </c>
      <c r="D2496" t="s">
        <v>7</v>
      </c>
      <c r="E2496" t="s">
        <v>11</v>
      </c>
      <c r="F2496" t="s">
        <v>19</v>
      </c>
      <c r="G2496" t="s">
        <v>27</v>
      </c>
      <c r="H2496" s="1">
        <v>44956</v>
      </c>
      <c r="I2496" t="s">
        <v>33</v>
      </c>
      <c r="J2496">
        <v>80</v>
      </c>
      <c r="K2496">
        <v>6</v>
      </c>
      <c r="L2496">
        <v>341.4</v>
      </c>
      <c r="M2496">
        <v>61.92</v>
      </c>
      <c r="N2496" t="s">
        <v>48</v>
      </c>
      <c r="O2496">
        <v>5</v>
      </c>
      <c r="P2496" t="str" cm="1">
        <f t="array" ref="P2496">_xlfn.IFS(C2496&lt;25,"18-24", C2496&lt;=35,"25-35", C2496&lt;=50,"36-50",TRUE,"50+")</f>
        <v>36-50</v>
      </c>
      <c r="Q2496" t="str">
        <f t="shared" si="266"/>
        <v>new</v>
      </c>
      <c r="R2496" t="str">
        <f t="shared" si="267"/>
        <v>medium</v>
      </c>
      <c r="S2496" t="str">
        <f t="shared" si="268"/>
        <v>High</v>
      </c>
      <c r="T2496" t="str">
        <f t="shared" si="269"/>
        <v>Jan</v>
      </c>
      <c r="U2496">
        <f t="shared" si="270"/>
        <v>2023</v>
      </c>
      <c r="V2496" t="str">
        <f t="shared" si="271"/>
        <v>5-10</v>
      </c>
      <c r="W2496" t="str">
        <f t="shared" si="272"/>
        <v>Slow</v>
      </c>
    </row>
    <row r="2497" spans="1:23" x14ac:dyDescent="0.3">
      <c r="A2497">
        <v>602496</v>
      </c>
      <c r="B2497">
        <v>35482</v>
      </c>
      <c r="C2497">
        <v>19</v>
      </c>
      <c r="D2497" t="s">
        <v>7</v>
      </c>
      <c r="E2497" t="s">
        <v>13</v>
      </c>
      <c r="F2497" t="s">
        <v>18</v>
      </c>
      <c r="G2497" t="s">
        <v>27</v>
      </c>
      <c r="H2497" s="1">
        <v>44879</v>
      </c>
      <c r="I2497" t="s">
        <v>33</v>
      </c>
      <c r="J2497">
        <v>31</v>
      </c>
      <c r="K2497">
        <v>14.4</v>
      </c>
      <c r="L2497">
        <v>714.37</v>
      </c>
      <c r="M2497">
        <v>75.040000000000006</v>
      </c>
      <c r="N2497" t="s">
        <v>49</v>
      </c>
      <c r="O2497">
        <v>3</v>
      </c>
      <c r="P2497" t="str" cm="1">
        <f t="array" ref="P2497">_xlfn.IFS(C2497&lt;25,"18-24", C2497&lt;=35,"25-35", C2497&lt;=50,"36-50",TRUE,"50+")</f>
        <v>18-24</v>
      </c>
      <c r="Q2497" t="str">
        <f t="shared" si="266"/>
        <v>new</v>
      </c>
      <c r="R2497" t="str">
        <f t="shared" si="267"/>
        <v>high value</v>
      </c>
      <c r="S2497" t="str">
        <f t="shared" si="268"/>
        <v>medium</v>
      </c>
      <c r="T2497" t="str">
        <f t="shared" si="269"/>
        <v>Nov</v>
      </c>
      <c r="U2497">
        <f t="shared" si="270"/>
        <v>2022</v>
      </c>
      <c r="V2497" t="str">
        <f t="shared" si="271"/>
        <v>10-15</v>
      </c>
      <c r="W2497" t="str">
        <f t="shared" si="272"/>
        <v>Medium</v>
      </c>
    </row>
    <row r="2498" spans="1:23" x14ac:dyDescent="0.3">
      <c r="A2498">
        <v>602497</v>
      </c>
      <c r="B2498">
        <v>21077</v>
      </c>
      <c r="C2498">
        <v>44</v>
      </c>
      <c r="D2498" t="s">
        <v>7</v>
      </c>
      <c r="E2498" t="s">
        <v>15</v>
      </c>
      <c r="F2498" t="s">
        <v>19</v>
      </c>
      <c r="G2498" t="s">
        <v>21</v>
      </c>
      <c r="H2498" s="1">
        <v>44944</v>
      </c>
      <c r="I2498" t="s">
        <v>34</v>
      </c>
      <c r="J2498">
        <v>27</v>
      </c>
      <c r="K2498">
        <v>2.6</v>
      </c>
      <c r="L2498">
        <v>1183.07</v>
      </c>
      <c r="M2498">
        <v>88.86</v>
      </c>
      <c r="N2498" t="s">
        <v>50</v>
      </c>
      <c r="O2498">
        <v>4</v>
      </c>
      <c r="P2498" t="str" cm="1">
        <f t="array" ref="P2498">_xlfn.IFS(C2498&lt;25,"18-24", C2498&lt;=35,"25-35", C2498&lt;=50,"36-50",TRUE,"50+")</f>
        <v>36-50</v>
      </c>
      <c r="Q2498" t="str">
        <f t="shared" si="266"/>
        <v>new</v>
      </c>
      <c r="R2498" t="str">
        <f t="shared" si="267"/>
        <v>high value</v>
      </c>
      <c r="S2498" t="str">
        <f t="shared" si="268"/>
        <v>medium</v>
      </c>
      <c r="T2498" t="str">
        <f t="shared" si="269"/>
        <v>Jan</v>
      </c>
      <c r="U2498">
        <f t="shared" si="270"/>
        <v>2023</v>
      </c>
      <c r="V2498" t="str">
        <f t="shared" si="271"/>
        <v>0-5</v>
      </c>
      <c r="W2498" t="str">
        <f t="shared" si="272"/>
        <v>Fast</v>
      </c>
    </row>
    <row r="2499" spans="1:23" x14ac:dyDescent="0.3">
      <c r="A2499">
        <v>602498</v>
      </c>
      <c r="B2499">
        <v>81691</v>
      </c>
      <c r="C2499">
        <v>34</v>
      </c>
      <c r="D2499" t="s">
        <v>7</v>
      </c>
      <c r="E2499" t="s">
        <v>15</v>
      </c>
      <c r="F2499" t="s">
        <v>19</v>
      </c>
      <c r="G2499" t="s">
        <v>31</v>
      </c>
      <c r="H2499" s="1">
        <v>44659</v>
      </c>
      <c r="I2499" t="s">
        <v>34</v>
      </c>
      <c r="J2499">
        <v>46</v>
      </c>
      <c r="K2499">
        <v>4.2</v>
      </c>
      <c r="L2499">
        <v>881.94</v>
      </c>
      <c r="M2499">
        <v>106.97</v>
      </c>
      <c r="N2499" t="s">
        <v>47</v>
      </c>
      <c r="O2499">
        <v>4</v>
      </c>
      <c r="P2499" t="str" cm="1">
        <f t="array" ref="P2499">_xlfn.IFS(C2499&lt;25,"18-24", C2499&lt;=35,"25-35", C2499&lt;=50,"36-50",TRUE,"50+")</f>
        <v>25-35</v>
      </c>
      <c r="Q2499" t="str">
        <f t="shared" ref="Q2499:Q2562" si="273">IF(COUNTIF($B:$B,B2499)&gt;1,"repeat","new")</f>
        <v>new</v>
      </c>
      <c r="R2499" t="str">
        <f t="shared" ref="R2499:R2562" si="274">IF(L2499&gt;500,"high value",IF( L2499&gt;250,"medium","low"))</f>
        <v>high value</v>
      </c>
      <c r="S2499" t="str">
        <f t="shared" ref="S2499:S2562" si="275">IF(O2499&lt;=2,"Low",IF(O2499&lt;=4,"medium","High"))</f>
        <v>medium</v>
      </c>
      <c r="T2499" t="str">
        <f t="shared" ref="T2499:T2562" si="276">TEXT(H2499,"MMM")</f>
        <v>Apr</v>
      </c>
      <c r="U2499">
        <f t="shared" ref="U2499:U2562" si="277">YEAR(H2499)</f>
        <v>2022</v>
      </c>
      <c r="V2499" t="str">
        <f t="shared" ref="V2499:V2562" si="278">IF(K2499&lt;=5,"0-5",IF(K2499&lt;=10,"5-10",IF(K2499&lt;=15,"10-15","15+")))</f>
        <v>0-5</v>
      </c>
      <c r="W2499" t="str">
        <f t="shared" ref="W2499:W2562" si="279">IF(J2499&lt;=30,"Fast",IF(J2499&lt;=45,"Medium","Slow"))</f>
        <v>Slow</v>
      </c>
    </row>
    <row r="2500" spans="1:23" x14ac:dyDescent="0.3">
      <c r="A2500">
        <v>602499</v>
      </c>
      <c r="B2500">
        <v>59462</v>
      </c>
      <c r="C2500">
        <v>21</v>
      </c>
      <c r="D2500" t="s">
        <v>4</v>
      </c>
      <c r="E2500" t="s">
        <v>15</v>
      </c>
      <c r="F2500" t="s">
        <v>28</v>
      </c>
      <c r="G2500" t="s">
        <v>31</v>
      </c>
      <c r="H2500" s="1">
        <v>44946</v>
      </c>
      <c r="I2500" t="s">
        <v>34</v>
      </c>
      <c r="J2500">
        <v>58</v>
      </c>
      <c r="K2500">
        <v>4</v>
      </c>
      <c r="L2500">
        <v>206.46</v>
      </c>
      <c r="M2500">
        <v>118.67</v>
      </c>
      <c r="N2500" t="s">
        <v>47</v>
      </c>
      <c r="O2500">
        <v>1</v>
      </c>
      <c r="P2500" t="str" cm="1">
        <f t="array" ref="P2500">_xlfn.IFS(C2500&lt;25,"18-24", C2500&lt;=35,"25-35", C2500&lt;=50,"36-50",TRUE,"50+")</f>
        <v>18-24</v>
      </c>
      <c r="Q2500" t="str">
        <f t="shared" si="273"/>
        <v>new</v>
      </c>
      <c r="R2500" t="str">
        <f t="shared" si="274"/>
        <v>low</v>
      </c>
      <c r="S2500" t="str">
        <f t="shared" si="275"/>
        <v>Low</v>
      </c>
      <c r="T2500" t="str">
        <f t="shared" si="276"/>
        <v>Jan</v>
      </c>
      <c r="U2500">
        <f t="shared" si="277"/>
        <v>2023</v>
      </c>
      <c r="V2500" t="str">
        <f t="shared" si="278"/>
        <v>0-5</v>
      </c>
      <c r="W2500" t="str">
        <f t="shared" si="279"/>
        <v>Slow</v>
      </c>
    </row>
    <row r="2501" spans="1:23" x14ac:dyDescent="0.3">
      <c r="A2501">
        <v>602500</v>
      </c>
      <c r="B2501">
        <v>50693</v>
      </c>
      <c r="C2501">
        <v>40</v>
      </c>
      <c r="D2501" t="s">
        <v>7</v>
      </c>
      <c r="E2501" t="s">
        <v>16</v>
      </c>
      <c r="F2501" t="s">
        <v>19</v>
      </c>
      <c r="G2501" t="s">
        <v>27</v>
      </c>
      <c r="H2501" s="1">
        <v>45362</v>
      </c>
      <c r="I2501" t="s">
        <v>33</v>
      </c>
      <c r="J2501">
        <v>46</v>
      </c>
      <c r="K2501">
        <v>7.2</v>
      </c>
      <c r="L2501">
        <v>1367.56</v>
      </c>
      <c r="M2501">
        <v>98.39</v>
      </c>
      <c r="N2501" t="s">
        <v>49</v>
      </c>
      <c r="O2501">
        <v>2</v>
      </c>
      <c r="P2501" t="str" cm="1">
        <f t="array" ref="P2501">_xlfn.IFS(C2501&lt;25,"18-24", C2501&lt;=35,"25-35", C2501&lt;=50,"36-50",TRUE,"50+")</f>
        <v>36-50</v>
      </c>
      <c r="Q2501" t="str">
        <f t="shared" si="273"/>
        <v>new</v>
      </c>
      <c r="R2501" t="str">
        <f t="shared" si="274"/>
        <v>high value</v>
      </c>
      <c r="S2501" t="str">
        <f t="shared" si="275"/>
        <v>Low</v>
      </c>
      <c r="T2501" t="str">
        <f t="shared" si="276"/>
        <v>Mar</v>
      </c>
      <c r="U2501">
        <f t="shared" si="277"/>
        <v>2024</v>
      </c>
      <c r="V2501" t="str">
        <f t="shared" si="278"/>
        <v>5-10</v>
      </c>
      <c r="W2501" t="str">
        <f t="shared" si="279"/>
        <v>Slow</v>
      </c>
    </row>
    <row r="2502" spans="1:23" x14ac:dyDescent="0.3">
      <c r="A2502">
        <v>602501</v>
      </c>
      <c r="B2502">
        <v>89987</v>
      </c>
      <c r="C2502">
        <v>39</v>
      </c>
      <c r="D2502" t="s">
        <v>4</v>
      </c>
      <c r="E2502" t="s">
        <v>5</v>
      </c>
      <c r="F2502" t="s">
        <v>32</v>
      </c>
      <c r="G2502" t="s">
        <v>21</v>
      </c>
      <c r="H2502" s="1">
        <v>44783</v>
      </c>
      <c r="I2502" t="s">
        <v>33</v>
      </c>
      <c r="J2502">
        <v>78</v>
      </c>
      <c r="K2502">
        <v>7.3</v>
      </c>
      <c r="L2502">
        <v>1440.38</v>
      </c>
      <c r="M2502">
        <v>112.18</v>
      </c>
      <c r="N2502" t="s">
        <v>47</v>
      </c>
      <c r="O2502">
        <v>1</v>
      </c>
      <c r="P2502" t="str" cm="1">
        <f t="array" ref="P2502">_xlfn.IFS(C2502&lt;25,"18-24", C2502&lt;=35,"25-35", C2502&lt;=50,"36-50",TRUE,"50+")</f>
        <v>36-50</v>
      </c>
      <c r="Q2502" t="str">
        <f t="shared" si="273"/>
        <v>new</v>
      </c>
      <c r="R2502" t="str">
        <f t="shared" si="274"/>
        <v>high value</v>
      </c>
      <c r="S2502" t="str">
        <f t="shared" si="275"/>
        <v>Low</v>
      </c>
      <c r="T2502" t="str">
        <f t="shared" si="276"/>
        <v>Aug</v>
      </c>
      <c r="U2502">
        <f t="shared" si="277"/>
        <v>2022</v>
      </c>
      <c r="V2502" t="str">
        <f t="shared" si="278"/>
        <v>5-10</v>
      </c>
      <c r="W2502" t="str">
        <f t="shared" si="279"/>
        <v>Slow</v>
      </c>
    </row>
    <row r="2503" spans="1:23" x14ac:dyDescent="0.3">
      <c r="A2503">
        <v>602502</v>
      </c>
      <c r="B2503">
        <v>27936</v>
      </c>
      <c r="C2503">
        <v>54</v>
      </c>
      <c r="D2503" t="s">
        <v>4</v>
      </c>
      <c r="E2503" t="s">
        <v>11</v>
      </c>
      <c r="F2503" t="s">
        <v>19</v>
      </c>
      <c r="G2503" t="s">
        <v>27</v>
      </c>
      <c r="H2503" s="1">
        <v>45382</v>
      </c>
      <c r="I2503" t="s">
        <v>34</v>
      </c>
      <c r="J2503">
        <v>26</v>
      </c>
      <c r="K2503">
        <v>5</v>
      </c>
      <c r="L2503">
        <v>408.96</v>
      </c>
      <c r="M2503">
        <v>65.34</v>
      </c>
      <c r="N2503" t="s">
        <v>49</v>
      </c>
      <c r="O2503">
        <v>3</v>
      </c>
      <c r="P2503" t="str" cm="1">
        <f t="array" ref="P2503">_xlfn.IFS(C2503&lt;25,"18-24", C2503&lt;=35,"25-35", C2503&lt;=50,"36-50",TRUE,"50+")</f>
        <v>50+</v>
      </c>
      <c r="Q2503" t="str">
        <f t="shared" si="273"/>
        <v>repeat</v>
      </c>
      <c r="R2503" t="str">
        <f t="shared" si="274"/>
        <v>medium</v>
      </c>
      <c r="S2503" t="str">
        <f t="shared" si="275"/>
        <v>medium</v>
      </c>
      <c r="T2503" t="str">
        <f t="shared" si="276"/>
        <v>Mar</v>
      </c>
      <c r="U2503">
        <f t="shared" si="277"/>
        <v>2024</v>
      </c>
      <c r="V2503" t="str">
        <f t="shared" si="278"/>
        <v>0-5</v>
      </c>
      <c r="W2503" t="str">
        <f t="shared" si="279"/>
        <v>Fast</v>
      </c>
    </row>
    <row r="2504" spans="1:23" x14ac:dyDescent="0.3">
      <c r="A2504">
        <v>602503</v>
      </c>
      <c r="B2504">
        <v>90143</v>
      </c>
      <c r="C2504">
        <v>44</v>
      </c>
      <c r="D2504" t="s">
        <v>7</v>
      </c>
      <c r="E2504" t="s">
        <v>11</v>
      </c>
      <c r="F2504" t="s">
        <v>28</v>
      </c>
      <c r="G2504" t="s">
        <v>29</v>
      </c>
      <c r="H2504" s="1">
        <v>44871</v>
      </c>
      <c r="I2504" t="s">
        <v>33</v>
      </c>
      <c r="J2504">
        <v>25</v>
      </c>
      <c r="K2504">
        <v>6.3</v>
      </c>
      <c r="L2504">
        <v>1356</v>
      </c>
      <c r="M2504">
        <v>63.09</v>
      </c>
      <c r="N2504" t="s">
        <v>49</v>
      </c>
      <c r="O2504">
        <v>4</v>
      </c>
      <c r="P2504" t="str" cm="1">
        <f t="array" ref="P2504">_xlfn.IFS(C2504&lt;25,"18-24", C2504&lt;=35,"25-35", C2504&lt;=50,"36-50",TRUE,"50+")</f>
        <v>36-50</v>
      </c>
      <c r="Q2504" t="str">
        <f t="shared" si="273"/>
        <v>new</v>
      </c>
      <c r="R2504" t="str">
        <f t="shared" si="274"/>
        <v>high value</v>
      </c>
      <c r="S2504" t="str">
        <f t="shared" si="275"/>
        <v>medium</v>
      </c>
      <c r="T2504" t="str">
        <f t="shared" si="276"/>
        <v>Nov</v>
      </c>
      <c r="U2504">
        <f t="shared" si="277"/>
        <v>2022</v>
      </c>
      <c r="V2504" t="str">
        <f t="shared" si="278"/>
        <v>5-10</v>
      </c>
      <c r="W2504" t="str">
        <f t="shared" si="279"/>
        <v>Fast</v>
      </c>
    </row>
    <row r="2505" spans="1:23" x14ac:dyDescent="0.3">
      <c r="A2505">
        <v>602504</v>
      </c>
      <c r="B2505">
        <v>52428</v>
      </c>
      <c r="C2505">
        <v>53</v>
      </c>
      <c r="D2505" t="s">
        <v>7</v>
      </c>
      <c r="E2505" t="s">
        <v>15</v>
      </c>
      <c r="F2505" t="s">
        <v>18</v>
      </c>
      <c r="G2505" t="s">
        <v>25</v>
      </c>
      <c r="H2505" s="1">
        <v>45362</v>
      </c>
      <c r="I2505" t="s">
        <v>34</v>
      </c>
      <c r="J2505">
        <v>71</v>
      </c>
      <c r="K2505">
        <v>5.7</v>
      </c>
      <c r="L2505">
        <v>519.72</v>
      </c>
      <c r="M2505">
        <v>52.01</v>
      </c>
      <c r="N2505" t="s">
        <v>50</v>
      </c>
      <c r="O2505">
        <v>3</v>
      </c>
      <c r="P2505" t="str" cm="1">
        <f t="array" ref="P2505">_xlfn.IFS(C2505&lt;25,"18-24", C2505&lt;=35,"25-35", C2505&lt;=50,"36-50",TRUE,"50+")</f>
        <v>50+</v>
      </c>
      <c r="Q2505" t="str">
        <f t="shared" si="273"/>
        <v>new</v>
      </c>
      <c r="R2505" t="str">
        <f t="shared" si="274"/>
        <v>high value</v>
      </c>
      <c r="S2505" t="str">
        <f t="shared" si="275"/>
        <v>medium</v>
      </c>
      <c r="T2505" t="str">
        <f t="shared" si="276"/>
        <v>Mar</v>
      </c>
      <c r="U2505">
        <f t="shared" si="277"/>
        <v>2024</v>
      </c>
      <c r="V2505" t="str">
        <f t="shared" si="278"/>
        <v>5-10</v>
      </c>
      <c r="W2505" t="str">
        <f t="shared" si="279"/>
        <v>Slow</v>
      </c>
    </row>
    <row r="2506" spans="1:23" x14ac:dyDescent="0.3">
      <c r="A2506">
        <v>602505</v>
      </c>
      <c r="B2506">
        <v>27529</v>
      </c>
      <c r="C2506">
        <v>38</v>
      </c>
      <c r="D2506" t="s">
        <v>7</v>
      </c>
      <c r="E2506" t="s">
        <v>8</v>
      </c>
      <c r="F2506" t="s">
        <v>24</v>
      </c>
      <c r="G2506" t="s">
        <v>31</v>
      </c>
      <c r="H2506" s="1">
        <v>44980</v>
      </c>
      <c r="I2506" t="s">
        <v>33</v>
      </c>
      <c r="J2506">
        <v>75</v>
      </c>
      <c r="K2506">
        <v>14.7</v>
      </c>
      <c r="L2506">
        <v>538.41999999999996</v>
      </c>
      <c r="M2506">
        <v>108.39</v>
      </c>
      <c r="N2506" t="s">
        <v>48</v>
      </c>
      <c r="O2506">
        <v>2</v>
      </c>
      <c r="P2506" t="str" cm="1">
        <f t="array" ref="P2506">_xlfn.IFS(C2506&lt;25,"18-24", C2506&lt;=35,"25-35", C2506&lt;=50,"36-50",TRUE,"50+")</f>
        <v>36-50</v>
      </c>
      <c r="Q2506" t="str">
        <f t="shared" si="273"/>
        <v>new</v>
      </c>
      <c r="R2506" t="str">
        <f t="shared" si="274"/>
        <v>high value</v>
      </c>
      <c r="S2506" t="str">
        <f t="shared" si="275"/>
        <v>Low</v>
      </c>
      <c r="T2506" t="str">
        <f t="shared" si="276"/>
        <v>Feb</v>
      </c>
      <c r="U2506">
        <f t="shared" si="277"/>
        <v>2023</v>
      </c>
      <c r="V2506" t="str">
        <f t="shared" si="278"/>
        <v>10-15</v>
      </c>
      <c r="W2506" t="str">
        <f t="shared" si="279"/>
        <v>Slow</v>
      </c>
    </row>
    <row r="2507" spans="1:23" x14ac:dyDescent="0.3">
      <c r="A2507">
        <v>602506</v>
      </c>
      <c r="B2507">
        <v>68562</v>
      </c>
      <c r="C2507">
        <v>44</v>
      </c>
      <c r="D2507" t="s">
        <v>4</v>
      </c>
      <c r="E2507" t="s">
        <v>5</v>
      </c>
      <c r="F2507" t="s">
        <v>22</v>
      </c>
      <c r="G2507" t="s">
        <v>31</v>
      </c>
      <c r="H2507" s="1">
        <v>44959</v>
      </c>
      <c r="I2507" t="s">
        <v>34</v>
      </c>
      <c r="J2507">
        <v>31</v>
      </c>
      <c r="K2507">
        <v>8.4</v>
      </c>
      <c r="L2507">
        <v>153.96</v>
      </c>
      <c r="M2507">
        <v>116.21</v>
      </c>
      <c r="N2507" t="s">
        <v>50</v>
      </c>
      <c r="O2507">
        <v>3</v>
      </c>
      <c r="P2507" t="str" cm="1">
        <f t="array" ref="P2507">_xlfn.IFS(C2507&lt;25,"18-24", C2507&lt;=35,"25-35", C2507&lt;=50,"36-50",TRUE,"50+")</f>
        <v>36-50</v>
      </c>
      <c r="Q2507" t="str">
        <f t="shared" si="273"/>
        <v>new</v>
      </c>
      <c r="R2507" t="str">
        <f t="shared" si="274"/>
        <v>low</v>
      </c>
      <c r="S2507" t="str">
        <f t="shared" si="275"/>
        <v>medium</v>
      </c>
      <c r="T2507" t="str">
        <f t="shared" si="276"/>
        <v>Feb</v>
      </c>
      <c r="U2507">
        <f t="shared" si="277"/>
        <v>2023</v>
      </c>
      <c r="V2507" t="str">
        <f t="shared" si="278"/>
        <v>5-10</v>
      </c>
      <c r="W2507" t="str">
        <f t="shared" si="279"/>
        <v>Medium</v>
      </c>
    </row>
    <row r="2508" spans="1:23" x14ac:dyDescent="0.3">
      <c r="A2508">
        <v>602507</v>
      </c>
      <c r="B2508">
        <v>64255</v>
      </c>
      <c r="C2508">
        <v>40</v>
      </c>
      <c r="D2508" t="s">
        <v>4</v>
      </c>
      <c r="E2508" t="s">
        <v>5</v>
      </c>
      <c r="F2508" t="s">
        <v>28</v>
      </c>
      <c r="G2508" t="s">
        <v>31</v>
      </c>
      <c r="H2508" s="1">
        <v>45270</v>
      </c>
      <c r="I2508" t="s">
        <v>34</v>
      </c>
      <c r="J2508">
        <v>29</v>
      </c>
      <c r="K2508">
        <v>4</v>
      </c>
      <c r="L2508">
        <v>1317.61</v>
      </c>
      <c r="M2508">
        <v>25.77</v>
      </c>
      <c r="N2508" t="s">
        <v>50</v>
      </c>
      <c r="O2508">
        <v>1</v>
      </c>
      <c r="P2508" t="str" cm="1">
        <f t="array" ref="P2508">_xlfn.IFS(C2508&lt;25,"18-24", C2508&lt;=35,"25-35", C2508&lt;=50,"36-50",TRUE,"50+")</f>
        <v>36-50</v>
      </c>
      <c r="Q2508" t="str">
        <f t="shared" si="273"/>
        <v>new</v>
      </c>
      <c r="R2508" t="str">
        <f t="shared" si="274"/>
        <v>high value</v>
      </c>
      <c r="S2508" t="str">
        <f t="shared" si="275"/>
        <v>Low</v>
      </c>
      <c r="T2508" t="str">
        <f t="shared" si="276"/>
        <v>Dec</v>
      </c>
      <c r="U2508">
        <f t="shared" si="277"/>
        <v>2023</v>
      </c>
      <c r="V2508" t="str">
        <f t="shared" si="278"/>
        <v>0-5</v>
      </c>
      <c r="W2508" t="str">
        <f t="shared" si="279"/>
        <v>Fast</v>
      </c>
    </row>
    <row r="2509" spans="1:23" x14ac:dyDescent="0.3">
      <c r="A2509">
        <v>602508</v>
      </c>
      <c r="B2509">
        <v>55298</v>
      </c>
      <c r="C2509">
        <v>24</v>
      </c>
      <c r="D2509" t="s">
        <v>7</v>
      </c>
      <c r="E2509" t="s">
        <v>8</v>
      </c>
      <c r="F2509" t="s">
        <v>30</v>
      </c>
      <c r="G2509" t="s">
        <v>25</v>
      </c>
      <c r="H2509" s="1">
        <v>44653</v>
      </c>
      <c r="I2509" t="s">
        <v>33</v>
      </c>
      <c r="J2509">
        <v>51</v>
      </c>
      <c r="K2509">
        <v>8</v>
      </c>
      <c r="L2509">
        <v>1305.68</v>
      </c>
      <c r="M2509">
        <v>92.11</v>
      </c>
      <c r="N2509" t="s">
        <v>47</v>
      </c>
      <c r="O2509">
        <v>5</v>
      </c>
      <c r="P2509" t="str" cm="1">
        <f t="array" ref="P2509">_xlfn.IFS(C2509&lt;25,"18-24", C2509&lt;=35,"25-35", C2509&lt;=50,"36-50",TRUE,"50+")</f>
        <v>18-24</v>
      </c>
      <c r="Q2509" t="str">
        <f t="shared" si="273"/>
        <v>new</v>
      </c>
      <c r="R2509" t="str">
        <f t="shared" si="274"/>
        <v>high value</v>
      </c>
      <c r="S2509" t="str">
        <f t="shared" si="275"/>
        <v>High</v>
      </c>
      <c r="T2509" t="str">
        <f t="shared" si="276"/>
        <v>Apr</v>
      </c>
      <c r="U2509">
        <f t="shared" si="277"/>
        <v>2022</v>
      </c>
      <c r="V2509" t="str">
        <f t="shared" si="278"/>
        <v>5-10</v>
      </c>
      <c r="W2509" t="str">
        <f t="shared" si="279"/>
        <v>Slow</v>
      </c>
    </row>
    <row r="2510" spans="1:23" x14ac:dyDescent="0.3">
      <c r="A2510">
        <v>602509</v>
      </c>
      <c r="B2510">
        <v>69393</v>
      </c>
      <c r="C2510">
        <v>42</v>
      </c>
      <c r="D2510" t="s">
        <v>4</v>
      </c>
      <c r="E2510" t="s">
        <v>5</v>
      </c>
      <c r="F2510" t="s">
        <v>32</v>
      </c>
      <c r="G2510" t="s">
        <v>27</v>
      </c>
      <c r="H2510" s="1">
        <v>45108</v>
      </c>
      <c r="I2510" t="s">
        <v>34</v>
      </c>
      <c r="J2510">
        <v>49</v>
      </c>
      <c r="K2510">
        <v>14.2</v>
      </c>
      <c r="L2510">
        <v>970.88</v>
      </c>
      <c r="M2510">
        <v>74.930000000000007</v>
      </c>
      <c r="N2510" t="s">
        <v>49</v>
      </c>
      <c r="O2510">
        <v>4</v>
      </c>
      <c r="P2510" t="str" cm="1">
        <f t="array" ref="P2510">_xlfn.IFS(C2510&lt;25,"18-24", C2510&lt;=35,"25-35", C2510&lt;=50,"36-50",TRUE,"50+")</f>
        <v>36-50</v>
      </c>
      <c r="Q2510" t="str">
        <f t="shared" si="273"/>
        <v>new</v>
      </c>
      <c r="R2510" t="str">
        <f t="shared" si="274"/>
        <v>high value</v>
      </c>
      <c r="S2510" t="str">
        <f t="shared" si="275"/>
        <v>medium</v>
      </c>
      <c r="T2510" t="str">
        <f t="shared" si="276"/>
        <v>Jul</v>
      </c>
      <c r="U2510">
        <f t="shared" si="277"/>
        <v>2023</v>
      </c>
      <c r="V2510" t="str">
        <f t="shared" si="278"/>
        <v>10-15</v>
      </c>
      <c r="W2510" t="str">
        <f t="shared" si="279"/>
        <v>Slow</v>
      </c>
    </row>
    <row r="2511" spans="1:23" x14ac:dyDescent="0.3">
      <c r="A2511">
        <v>602510</v>
      </c>
      <c r="B2511">
        <v>94630</v>
      </c>
      <c r="C2511">
        <v>27</v>
      </c>
      <c r="D2511" t="s">
        <v>7</v>
      </c>
      <c r="E2511" t="s">
        <v>11</v>
      </c>
      <c r="F2511" t="s">
        <v>28</v>
      </c>
      <c r="G2511" t="s">
        <v>23</v>
      </c>
      <c r="H2511" s="1">
        <v>45060</v>
      </c>
      <c r="I2511" t="s">
        <v>34</v>
      </c>
      <c r="J2511">
        <v>47</v>
      </c>
      <c r="K2511">
        <v>11.4</v>
      </c>
      <c r="L2511">
        <v>1238.6500000000001</v>
      </c>
      <c r="M2511">
        <v>82.33</v>
      </c>
      <c r="N2511" t="s">
        <v>49</v>
      </c>
      <c r="O2511">
        <v>2</v>
      </c>
      <c r="P2511" t="str" cm="1">
        <f t="array" ref="P2511">_xlfn.IFS(C2511&lt;25,"18-24", C2511&lt;=35,"25-35", C2511&lt;=50,"36-50",TRUE,"50+")</f>
        <v>25-35</v>
      </c>
      <c r="Q2511" t="str">
        <f t="shared" si="273"/>
        <v>new</v>
      </c>
      <c r="R2511" t="str">
        <f t="shared" si="274"/>
        <v>high value</v>
      </c>
      <c r="S2511" t="str">
        <f t="shared" si="275"/>
        <v>Low</v>
      </c>
      <c r="T2511" t="str">
        <f t="shared" si="276"/>
        <v>May</v>
      </c>
      <c r="U2511">
        <f t="shared" si="277"/>
        <v>2023</v>
      </c>
      <c r="V2511" t="str">
        <f t="shared" si="278"/>
        <v>10-15</v>
      </c>
      <c r="W2511" t="str">
        <f t="shared" si="279"/>
        <v>Slow</v>
      </c>
    </row>
    <row r="2512" spans="1:23" x14ac:dyDescent="0.3">
      <c r="A2512">
        <v>602511</v>
      </c>
      <c r="B2512">
        <v>93855</v>
      </c>
      <c r="C2512">
        <v>47</v>
      </c>
      <c r="D2512" t="s">
        <v>4</v>
      </c>
      <c r="E2512" t="s">
        <v>11</v>
      </c>
      <c r="F2512" t="s">
        <v>32</v>
      </c>
      <c r="G2512" t="s">
        <v>27</v>
      </c>
      <c r="H2512" s="1">
        <v>44872</v>
      </c>
      <c r="I2512" t="s">
        <v>33</v>
      </c>
      <c r="J2512">
        <v>58</v>
      </c>
      <c r="K2512">
        <v>7.5</v>
      </c>
      <c r="L2512">
        <v>1162.8399999999999</v>
      </c>
      <c r="M2512">
        <v>66.930000000000007</v>
      </c>
      <c r="N2512" t="s">
        <v>48</v>
      </c>
      <c r="O2512">
        <v>1</v>
      </c>
      <c r="P2512" t="str" cm="1">
        <f t="array" ref="P2512">_xlfn.IFS(C2512&lt;25,"18-24", C2512&lt;=35,"25-35", C2512&lt;=50,"36-50",TRUE,"50+")</f>
        <v>36-50</v>
      </c>
      <c r="Q2512" t="str">
        <f t="shared" si="273"/>
        <v>new</v>
      </c>
      <c r="R2512" t="str">
        <f t="shared" si="274"/>
        <v>high value</v>
      </c>
      <c r="S2512" t="str">
        <f t="shared" si="275"/>
        <v>Low</v>
      </c>
      <c r="T2512" t="str">
        <f t="shared" si="276"/>
        <v>Nov</v>
      </c>
      <c r="U2512">
        <f t="shared" si="277"/>
        <v>2022</v>
      </c>
      <c r="V2512" t="str">
        <f t="shared" si="278"/>
        <v>5-10</v>
      </c>
      <c r="W2512" t="str">
        <f t="shared" si="279"/>
        <v>Slow</v>
      </c>
    </row>
    <row r="2513" spans="1:23" x14ac:dyDescent="0.3">
      <c r="A2513">
        <v>602512</v>
      </c>
      <c r="B2513">
        <v>37623</v>
      </c>
      <c r="C2513">
        <v>61</v>
      </c>
      <c r="D2513" t="s">
        <v>7</v>
      </c>
      <c r="E2513" t="s">
        <v>8</v>
      </c>
      <c r="F2513" t="s">
        <v>18</v>
      </c>
      <c r="G2513" t="s">
        <v>21</v>
      </c>
      <c r="H2513" s="1">
        <v>44976</v>
      </c>
      <c r="I2513" t="s">
        <v>34</v>
      </c>
      <c r="J2513">
        <v>68</v>
      </c>
      <c r="K2513">
        <v>9.6999999999999993</v>
      </c>
      <c r="L2513">
        <v>252.52</v>
      </c>
      <c r="M2513">
        <v>49.86</v>
      </c>
      <c r="N2513" t="s">
        <v>47</v>
      </c>
      <c r="O2513">
        <v>3</v>
      </c>
      <c r="P2513" t="str" cm="1">
        <f t="array" ref="P2513">_xlfn.IFS(C2513&lt;25,"18-24", C2513&lt;=35,"25-35", C2513&lt;=50,"36-50",TRUE,"50+")</f>
        <v>50+</v>
      </c>
      <c r="Q2513" t="str">
        <f t="shared" si="273"/>
        <v>new</v>
      </c>
      <c r="R2513" t="str">
        <f t="shared" si="274"/>
        <v>medium</v>
      </c>
      <c r="S2513" t="str">
        <f t="shared" si="275"/>
        <v>medium</v>
      </c>
      <c r="T2513" t="str">
        <f t="shared" si="276"/>
        <v>Feb</v>
      </c>
      <c r="U2513">
        <f t="shared" si="277"/>
        <v>2023</v>
      </c>
      <c r="V2513" t="str">
        <f t="shared" si="278"/>
        <v>5-10</v>
      </c>
      <c r="W2513" t="str">
        <f t="shared" si="279"/>
        <v>Slow</v>
      </c>
    </row>
    <row r="2514" spans="1:23" x14ac:dyDescent="0.3">
      <c r="A2514">
        <v>602513</v>
      </c>
      <c r="B2514">
        <v>26078</v>
      </c>
      <c r="C2514">
        <v>23</v>
      </c>
      <c r="D2514" t="s">
        <v>4</v>
      </c>
      <c r="E2514" t="s">
        <v>13</v>
      </c>
      <c r="F2514" t="s">
        <v>26</v>
      </c>
      <c r="G2514" t="s">
        <v>21</v>
      </c>
      <c r="H2514" s="1">
        <v>45215</v>
      </c>
      <c r="I2514" t="s">
        <v>33</v>
      </c>
      <c r="J2514">
        <v>69</v>
      </c>
      <c r="K2514">
        <v>3.6</v>
      </c>
      <c r="L2514">
        <v>181.11</v>
      </c>
      <c r="M2514">
        <v>38.94</v>
      </c>
      <c r="N2514" t="s">
        <v>50</v>
      </c>
      <c r="O2514">
        <v>1</v>
      </c>
      <c r="P2514" t="str" cm="1">
        <f t="array" ref="P2514">_xlfn.IFS(C2514&lt;25,"18-24", C2514&lt;=35,"25-35", C2514&lt;=50,"36-50",TRUE,"50+")</f>
        <v>18-24</v>
      </c>
      <c r="Q2514" t="str">
        <f t="shared" si="273"/>
        <v>new</v>
      </c>
      <c r="R2514" t="str">
        <f t="shared" si="274"/>
        <v>low</v>
      </c>
      <c r="S2514" t="str">
        <f t="shared" si="275"/>
        <v>Low</v>
      </c>
      <c r="T2514" t="str">
        <f t="shared" si="276"/>
        <v>Oct</v>
      </c>
      <c r="U2514">
        <f t="shared" si="277"/>
        <v>2023</v>
      </c>
      <c r="V2514" t="str">
        <f t="shared" si="278"/>
        <v>0-5</v>
      </c>
      <c r="W2514" t="str">
        <f t="shared" si="279"/>
        <v>Slow</v>
      </c>
    </row>
    <row r="2515" spans="1:23" x14ac:dyDescent="0.3">
      <c r="A2515">
        <v>602514</v>
      </c>
      <c r="B2515">
        <v>81667</v>
      </c>
      <c r="C2515">
        <v>42</v>
      </c>
      <c r="D2515" t="s">
        <v>4</v>
      </c>
      <c r="E2515" t="s">
        <v>13</v>
      </c>
      <c r="F2515" t="s">
        <v>32</v>
      </c>
      <c r="G2515" t="s">
        <v>25</v>
      </c>
      <c r="H2515" s="1">
        <v>44709</v>
      </c>
      <c r="I2515" t="s">
        <v>34</v>
      </c>
      <c r="J2515">
        <v>73</v>
      </c>
      <c r="K2515">
        <v>9</v>
      </c>
      <c r="L2515">
        <v>1277.58</v>
      </c>
      <c r="M2515">
        <v>51.35</v>
      </c>
      <c r="N2515" t="s">
        <v>47</v>
      </c>
      <c r="O2515">
        <v>3</v>
      </c>
      <c r="P2515" t="str" cm="1">
        <f t="array" ref="P2515">_xlfn.IFS(C2515&lt;25,"18-24", C2515&lt;=35,"25-35", C2515&lt;=50,"36-50",TRUE,"50+")</f>
        <v>36-50</v>
      </c>
      <c r="Q2515" t="str">
        <f t="shared" si="273"/>
        <v>new</v>
      </c>
      <c r="R2515" t="str">
        <f t="shared" si="274"/>
        <v>high value</v>
      </c>
      <c r="S2515" t="str">
        <f t="shared" si="275"/>
        <v>medium</v>
      </c>
      <c r="T2515" t="str">
        <f t="shared" si="276"/>
        <v>May</v>
      </c>
      <c r="U2515">
        <f t="shared" si="277"/>
        <v>2022</v>
      </c>
      <c r="V2515" t="str">
        <f t="shared" si="278"/>
        <v>5-10</v>
      </c>
      <c r="W2515" t="str">
        <f t="shared" si="279"/>
        <v>Slow</v>
      </c>
    </row>
    <row r="2516" spans="1:23" x14ac:dyDescent="0.3">
      <c r="A2516">
        <v>602515</v>
      </c>
      <c r="B2516">
        <v>31165</v>
      </c>
      <c r="C2516">
        <v>25</v>
      </c>
      <c r="D2516" t="s">
        <v>4</v>
      </c>
      <c r="E2516" t="s">
        <v>11</v>
      </c>
      <c r="F2516" t="s">
        <v>28</v>
      </c>
      <c r="G2516" t="s">
        <v>27</v>
      </c>
      <c r="H2516" s="1">
        <v>44976</v>
      </c>
      <c r="I2516" t="s">
        <v>33</v>
      </c>
      <c r="J2516">
        <v>37</v>
      </c>
      <c r="K2516">
        <v>6</v>
      </c>
      <c r="L2516">
        <v>553.03</v>
      </c>
      <c r="M2516">
        <v>22.36</v>
      </c>
      <c r="N2516" t="s">
        <v>48</v>
      </c>
      <c r="O2516">
        <v>3</v>
      </c>
      <c r="P2516" t="str" cm="1">
        <f t="array" ref="P2516">_xlfn.IFS(C2516&lt;25,"18-24", C2516&lt;=35,"25-35", C2516&lt;=50,"36-50",TRUE,"50+")</f>
        <v>25-35</v>
      </c>
      <c r="Q2516" t="str">
        <f t="shared" si="273"/>
        <v>new</v>
      </c>
      <c r="R2516" t="str">
        <f t="shared" si="274"/>
        <v>high value</v>
      </c>
      <c r="S2516" t="str">
        <f t="shared" si="275"/>
        <v>medium</v>
      </c>
      <c r="T2516" t="str">
        <f t="shared" si="276"/>
        <v>Feb</v>
      </c>
      <c r="U2516">
        <f t="shared" si="277"/>
        <v>2023</v>
      </c>
      <c r="V2516" t="str">
        <f t="shared" si="278"/>
        <v>5-10</v>
      </c>
      <c r="W2516" t="str">
        <f t="shared" si="279"/>
        <v>Medium</v>
      </c>
    </row>
    <row r="2517" spans="1:23" x14ac:dyDescent="0.3">
      <c r="A2517">
        <v>602516</v>
      </c>
      <c r="B2517">
        <v>19815</v>
      </c>
      <c r="C2517">
        <v>30</v>
      </c>
      <c r="D2517" t="s">
        <v>7</v>
      </c>
      <c r="E2517" t="s">
        <v>15</v>
      </c>
      <c r="F2517" t="s">
        <v>19</v>
      </c>
      <c r="G2517" t="s">
        <v>27</v>
      </c>
      <c r="H2517" s="1">
        <v>45512</v>
      </c>
      <c r="I2517" t="s">
        <v>34</v>
      </c>
      <c r="J2517">
        <v>69</v>
      </c>
      <c r="K2517">
        <v>6.2</v>
      </c>
      <c r="L2517">
        <v>157.11000000000001</v>
      </c>
      <c r="M2517">
        <v>86.45</v>
      </c>
      <c r="N2517" t="s">
        <v>47</v>
      </c>
      <c r="O2517">
        <v>5</v>
      </c>
      <c r="P2517" t="str" cm="1">
        <f t="array" ref="P2517">_xlfn.IFS(C2517&lt;25,"18-24", C2517&lt;=35,"25-35", C2517&lt;=50,"36-50",TRUE,"50+")</f>
        <v>25-35</v>
      </c>
      <c r="Q2517" t="str">
        <f t="shared" si="273"/>
        <v>new</v>
      </c>
      <c r="R2517" t="str">
        <f t="shared" si="274"/>
        <v>low</v>
      </c>
      <c r="S2517" t="str">
        <f t="shared" si="275"/>
        <v>High</v>
      </c>
      <c r="T2517" t="str">
        <f t="shared" si="276"/>
        <v>Aug</v>
      </c>
      <c r="U2517">
        <f t="shared" si="277"/>
        <v>2024</v>
      </c>
      <c r="V2517" t="str">
        <f t="shared" si="278"/>
        <v>5-10</v>
      </c>
      <c r="W2517" t="str">
        <f t="shared" si="279"/>
        <v>Slow</v>
      </c>
    </row>
    <row r="2518" spans="1:23" x14ac:dyDescent="0.3">
      <c r="A2518">
        <v>602517</v>
      </c>
      <c r="B2518">
        <v>68015</v>
      </c>
      <c r="C2518">
        <v>20</v>
      </c>
      <c r="D2518" t="s">
        <v>4</v>
      </c>
      <c r="E2518" t="s">
        <v>5</v>
      </c>
      <c r="F2518" t="s">
        <v>26</v>
      </c>
      <c r="G2518" t="s">
        <v>25</v>
      </c>
      <c r="H2518" s="1">
        <v>44770</v>
      </c>
      <c r="I2518" t="s">
        <v>34</v>
      </c>
      <c r="J2518">
        <v>52</v>
      </c>
      <c r="K2518">
        <v>14.1</v>
      </c>
      <c r="L2518">
        <v>987.49</v>
      </c>
      <c r="M2518">
        <v>32.57</v>
      </c>
      <c r="N2518" t="s">
        <v>48</v>
      </c>
      <c r="O2518">
        <v>2</v>
      </c>
      <c r="P2518" t="str" cm="1">
        <f t="array" ref="P2518">_xlfn.IFS(C2518&lt;25,"18-24", C2518&lt;=35,"25-35", C2518&lt;=50,"36-50",TRUE,"50+")</f>
        <v>18-24</v>
      </c>
      <c r="Q2518" t="str">
        <f t="shared" si="273"/>
        <v>new</v>
      </c>
      <c r="R2518" t="str">
        <f t="shared" si="274"/>
        <v>high value</v>
      </c>
      <c r="S2518" t="str">
        <f t="shared" si="275"/>
        <v>Low</v>
      </c>
      <c r="T2518" t="str">
        <f t="shared" si="276"/>
        <v>Jul</v>
      </c>
      <c r="U2518">
        <f t="shared" si="277"/>
        <v>2022</v>
      </c>
      <c r="V2518" t="str">
        <f t="shared" si="278"/>
        <v>10-15</v>
      </c>
      <c r="W2518" t="str">
        <f t="shared" si="279"/>
        <v>Slow</v>
      </c>
    </row>
    <row r="2519" spans="1:23" x14ac:dyDescent="0.3">
      <c r="A2519">
        <v>602518</v>
      </c>
      <c r="B2519">
        <v>31809</v>
      </c>
      <c r="C2519">
        <v>48</v>
      </c>
      <c r="D2519" t="s">
        <v>7</v>
      </c>
      <c r="E2519" t="s">
        <v>13</v>
      </c>
      <c r="F2519" t="s">
        <v>19</v>
      </c>
      <c r="G2519" t="s">
        <v>27</v>
      </c>
      <c r="H2519" s="1">
        <v>45267</v>
      </c>
      <c r="I2519" t="s">
        <v>33</v>
      </c>
      <c r="J2519">
        <v>46</v>
      </c>
      <c r="K2519">
        <v>2.9</v>
      </c>
      <c r="L2519">
        <v>1218.22</v>
      </c>
      <c r="M2519">
        <v>71.09</v>
      </c>
      <c r="N2519" t="s">
        <v>47</v>
      </c>
      <c r="O2519">
        <v>4</v>
      </c>
      <c r="P2519" t="str" cm="1">
        <f t="array" ref="P2519">_xlfn.IFS(C2519&lt;25,"18-24", C2519&lt;=35,"25-35", C2519&lt;=50,"36-50",TRUE,"50+")</f>
        <v>36-50</v>
      </c>
      <c r="Q2519" t="str">
        <f t="shared" si="273"/>
        <v>new</v>
      </c>
      <c r="R2519" t="str">
        <f t="shared" si="274"/>
        <v>high value</v>
      </c>
      <c r="S2519" t="str">
        <f t="shared" si="275"/>
        <v>medium</v>
      </c>
      <c r="T2519" t="str">
        <f t="shared" si="276"/>
        <v>Dec</v>
      </c>
      <c r="U2519">
        <f t="shared" si="277"/>
        <v>2023</v>
      </c>
      <c r="V2519" t="str">
        <f t="shared" si="278"/>
        <v>0-5</v>
      </c>
      <c r="W2519" t="str">
        <f t="shared" si="279"/>
        <v>Slow</v>
      </c>
    </row>
    <row r="2520" spans="1:23" x14ac:dyDescent="0.3">
      <c r="A2520">
        <v>602519</v>
      </c>
      <c r="B2520">
        <v>29281</v>
      </c>
      <c r="C2520">
        <v>36</v>
      </c>
      <c r="D2520" t="s">
        <v>4</v>
      </c>
      <c r="E2520" t="s">
        <v>13</v>
      </c>
      <c r="F2520" t="s">
        <v>19</v>
      </c>
      <c r="G2520" t="s">
        <v>27</v>
      </c>
      <c r="H2520" s="1">
        <v>45200</v>
      </c>
      <c r="I2520" t="s">
        <v>34</v>
      </c>
      <c r="J2520">
        <v>60</v>
      </c>
      <c r="K2520">
        <v>7.3</v>
      </c>
      <c r="L2520">
        <v>352.02</v>
      </c>
      <c r="M2520">
        <v>61.19</v>
      </c>
      <c r="N2520" t="s">
        <v>47</v>
      </c>
      <c r="O2520">
        <v>3</v>
      </c>
      <c r="P2520" t="str" cm="1">
        <f t="array" ref="P2520">_xlfn.IFS(C2520&lt;25,"18-24", C2520&lt;=35,"25-35", C2520&lt;=50,"36-50",TRUE,"50+")</f>
        <v>36-50</v>
      </c>
      <c r="Q2520" t="str">
        <f t="shared" si="273"/>
        <v>new</v>
      </c>
      <c r="R2520" t="str">
        <f t="shared" si="274"/>
        <v>medium</v>
      </c>
      <c r="S2520" t="str">
        <f t="shared" si="275"/>
        <v>medium</v>
      </c>
      <c r="T2520" t="str">
        <f t="shared" si="276"/>
        <v>Oct</v>
      </c>
      <c r="U2520">
        <f t="shared" si="277"/>
        <v>2023</v>
      </c>
      <c r="V2520" t="str">
        <f t="shared" si="278"/>
        <v>5-10</v>
      </c>
      <c r="W2520" t="str">
        <f t="shared" si="279"/>
        <v>Slow</v>
      </c>
    </row>
    <row r="2521" spans="1:23" x14ac:dyDescent="0.3">
      <c r="A2521">
        <v>602520</v>
      </c>
      <c r="B2521">
        <v>48208</v>
      </c>
      <c r="C2521">
        <v>23</v>
      </c>
      <c r="D2521" t="s">
        <v>7</v>
      </c>
      <c r="E2521" t="s">
        <v>5</v>
      </c>
      <c r="F2521" t="s">
        <v>18</v>
      </c>
      <c r="G2521" t="s">
        <v>31</v>
      </c>
      <c r="H2521" s="1">
        <v>45061</v>
      </c>
      <c r="I2521" t="s">
        <v>34</v>
      </c>
      <c r="J2521">
        <v>30</v>
      </c>
      <c r="K2521">
        <v>12.6</v>
      </c>
      <c r="L2521">
        <v>277.58999999999997</v>
      </c>
      <c r="M2521">
        <v>92.77</v>
      </c>
      <c r="N2521" t="s">
        <v>50</v>
      </c>
      <c r="O2521">
        <v>4</v>
      </c>
      <c r="P2521" t="str" cm="1">
        <f t="array" ref="P2521">_xlfn.IFS(C2521&lt;25,"18-24", C2521&lt;=35,"25-35", C2521&lt;=50,"36-50",TRUE,"50+")</f>
        <v>18-24</v>
      </c>
      <c r="Q2521" t="str">
        <f t="shared" si="273"/>
        <v>new</v>
      </c>
      <c r="R2521" t="str">
        <f t="shared" si="274"/>
        <v>medium</v>
      </c>
      <c r="S2521" t="str">
        <f t="shared" si="275"/>
        <v>medium</v>
      </c>
      <c r="T2521" t="str">
        <f t="shared" si="276"/>
        <v>May</v>
      </c>
      <c r="U2521">
        <f t="shared" si="277"/>
        <v>2023</v>
      </c>
      <c r="V2521" t="str">
        <f t="shared" si="278"/>
        <v>10-15</v>
      </c>
      <c r="W2521" t="str">
        <f t="shared" si="279"/>
        <v>Fast</v>
      </c>
    </row>
    <row r="2522" spans="1:23" x14ac:dyDescent="0.3">
      <c r="A2522">
        <v>602521</v>
      </c>
      <c r="B2522">
        <v>31425</v>
      </c>
      <c r="C2522">
        <v>25</v>
      </c>
      <c r="D2522" t="s">
        <v>7</v>
      </c>
      <c r="E2522" t="s">
        <v>15</v>
      </c>
      <c r="F2522" t="s">
        <v>30</v>
      </c>
      <c r="G2522" t="s">
        <v>25</v>
      </c>
      <c r="H2522" s="1">
        <v>45517</v>
      </c>
      <c r="I2522" t="s">
        <v>33</v>
      </c>
      <c r="J2522">
        <v>61</v>
      </c>
      <c r="K2522">
        <v>9</v>
      </c>
      <c r="L2522">
        <v>1207</v>
      </c>
      <c r="M2522">
        <v>77.989999999999995</v>
      </c>
      <c r="N2522" t="s">
        <v>50</v>
      </c>
      <c r="O2522">
        <v>1</v>
      </c>
      <c r="P2522" t="str" cm="1">
        <f t="array" ref="P2522">_xlfn.IFS(C2522&lt;25,"18-24", C2522&lt;=35,"25-35", C2522&lt;=50,"36-50",TRUE,"50+")</f>
        <v>25-35</v>
      </c>
      <c r="Q2522" t="str">
        <f t="shared" si="273"/>
        <v>new</v>
      </c>
      <c r="R2522" t="str">
        <f t="shared" si="274"/>
        <v>high value</v>
      </c>
      <c r="S2522" t="str">
        <f t="shared" si="275"/>
        <v>Low</v>
      </c>
      <c r="T2522" t="str">
        <f t="shared" si="276"/>
        <v>Aug</v>
      </c>
      <c r="U2522">
        <f t="shared" si="277"/>
        <v>2024</v>
      </c>
      <c r="V2522" t="str">
        <f t="shared" si="278"/>
        <v>5-10</v>
      </c>
      <c r="W2522" t="str">
        <f t="shared" si="279"/>
        <v>Slow</v>
      </c>
    </row>
    <row r="2523" spans="1:23" x14ac:dyDescent="0.3">
      <c r="A2523">
        <v>602522</v>
      </c>
      <c r="B2523">
        <v>62136</v>
      </c>
      <c r="C2523">
        <v>34</v>
      </c>
      <c r="D2523" t="s">
        <v>7</v>
      </c>
      <c r="E2523" t="s">
        <v>15</v>
      </c>
      <c r="F2523" t="s">
        <v>26</v>
      </c>
      <c r="G2523" t="s">
        <v>31</v>
      </c>
      <c r="H2523" s="1">
        <v>45154</v>
      </c>
      <c r="I2523" t="s">
        <v>33</v>
      </c>
      <c r="J2523">
        <v>20</v>
      </c>
      <c r="K2523">
        <v>5.5</v>
      </c>
      <c r="L2523">
        <v>1474.62</v>
      </c>
      <c r="M2523">
        <v>39.299999999999997</v>
      </c>
      <c r="N2523" t="s">
        <v>49</v>
      </c>
      <c r="O2523">
        <v>3</v>
      </c>
      <c r="P2523" t="str" cm="1">
        <f t="array" ref="P2523">_xlfn.IFS(C2523&lt;25,"18-24", C2523&lt;=35,"25-35", C2523&lt;=50,"36-50",TRUE,"50+")</f>
        <v>25-35</v>
      </c>
      <c r="Q2523" t="str">
        <f t="shared" si="273"/>
        <v>new</v>
      </c>
      <c r="R2523" t="str">
        <f t="shared" si="274"/>
        <v>high value</v>
      </c>
      <c r="S2523" t="str">
        <f t="shared" si="275"/>
        <v>medium</v>
      </c>
      <c r="T2523" t="str">
        <f t="shared" si="276"/>
        <v>Aug</v>
      </c>
      <c r="U2523">
        <f t="shared" si="277"/>
        <v>2023</v>
      </c>
      <c r="V2523" t="str">
        <f t="shared" si="278"/>
        <v>5-10</v>
      </c>
      <c r="W2523" t="str">
        <f t="shared" si="279"/>
        <v>Fast</v>
      </c>
    </row>
    <row r="2524" spans="1:23" x14ac:dyDescent="0.3">
      <c r="A2524">
        <v>602523</v>
      </c>
      <c r="B2524">
        <v>59672</v>
      </c>
      <c r="C2524">
        <v>18</v>
      </c>
      <c r="D2524" t="s">
        <v>4</v>
      </c>
      <c r="E2524" t="s">
        <v>5</v>
      </c>
      <c r="F2524" t="s">
        <v>26</v>
      </c>
      <c r="G2524" t="s">
        <v>25</v>
      </c>
      <c r="H2524" s="1">
        <v>44747</v>
      </c>
      <c r="I2524" t="s">
        <v>34</v>
      </c>
      <c r="J2524">
        <v>39</v>
      </c>
      <c r="K2524">
        <v>1.6</v>
      </c>
      <c r="L2524">
        <v>924.09</v>
      </c>
      <c r="M2524">
        <v>44.33</v>
      </c>
      <c r="N2524" t="s">
        <v>47</v>
      </c>
      <c r="O2524">
        <v>2</v>
      </c>
      <c r="P2524" t="str" cm="1">
        <f t="array" ref="P2524">_xlfn.IFS(C2524&lt;25,"18-24", C2524&lt;=35,"25-35", C2524&lt;=50,"36-50",TRUE,"50+")</f>
        <v>18-24</v>
      </c>
      <c r="Q2524" t="str">
        <f t="shared" si="273"/>
        <v>new</v>
      </c>
      <c r="R2524" t="str">
        <f t="shared" si="274"/>
        <v>high value</v>
      </c>
      <c r="S2524" t="str">
        <f t="shared" si="275"/>
        <v>Low</v>
      </c>
      <c r="T2524" t="str">
        <f t="shared" si="276"/>
        <v>Jul</v>
      </c>
      <c r="U2524">
        <f t="shared" si="277"/>
        <v>2022</v>
      </c>
      <c r="V2524" t="str">
        <f t="shared" si="278"/>
        <v>0-5</v>
      </c>
      <c r="W2524" t="str">
        <f t="shared" si="279"/>
        <v>Medium</v>
      </c>
    </row>
    <row r="2525" spans="1:23" x14ac:dyDescent="0.3">
      <c r="A2525">
        <v>602524</v>
      </c>
      <c r="B2525">
        <v>51428</v>
      </c>
      <c r="C2525">
        <v>23</v>
      </c>
      <c r="D2525" t="s">
        <v>7</v>
      </c>
      <c r="E2525" t="s">
        <v>15</v>
      </c>
      <c r="F2525" t="s">
        <v>22</v>
      </c>
      <c r="G2525" t="s">
        <v>29</v>
      </c>
      <c r="H2525" s="1">
        <v>45083</v>
      </c>
      <c r="I2525" t="s">
        <v>33</v>
      </c>
      <c r="J2525">
        <v>41</v>
      </c>
      <c r="K2525">
        <v>6.6</v>
      </c>
      <c r="L2525">
        <v>755.92</v>
      </c>
      <c r="M2525">
        <v>36.65</v>
      </c>
      <c r="N2525" t="s">
        <v>50</v>
      </c>
      <c r="O2525">
        <v>2</v>
      </c>
      <c r="P2525" t="str" cm="1">
        <f t="array" ref="P2525">_xlfn.IFS(C2525&lt;25,"18-24", C2525&lt;=35,"25-35", C2525&lt;=50,"36-50",TRUE,"50+")</f>
        <v>18-24</v>
      </c>
      <c r="Q2525" t="str">
        <f t="shared" si="273"/>
        <v>new</v>
      </c>
      <c r="R2525" t="str">
        <f t="shared" si="274"/>
        <v>high value</v>
      </c>
      <c r="S2525" t="str">
        <f t="shared" si="275"/>
        <v>Low</v>
      </c>
      <c r="T2525" t="str">
        <f t="shared" si="276"/>
        <v>Jun</v>
      </c>
      <c r="U2525">
        <f t="shared" si="277"/>
        <v>2023</v>
      </c>
      <c r="V2525" t="str">
        <f t="shared" si="278"/>
        <v>5-10</v>
      </c>
      <c r="W2525" t="str">
        <f t="shared" si="279"/>
        <v>Medium</v>
      </c>
    </row>
    <row r="2526" spans="1:23" x14ac:dyDescent="0.3">
      <c r="A2526">
        <v>602525</v>
      </c>
      <c r="B2526">
        <v>32918</v>
      </c>
      <c r="C2526">
        <v>39</v>
      </c>
      <c r="D2526" t="s">
        <v>7</v>
      </c>
      <c r="E2526" t="s">
        <v>16</v>
      </c>
      <c r="F2526" t="s">
        <v>26</v>
      </c>
      <c r="G2526" t="s">
        <v>25</v>
      </c>
      <c r="H2526" s="1">
        <v>45350</v>
      </c>
      <c r="I2526" t="s">
        <v>34</v>
      </c>
      <c r="J2526">
        <v>84</v>
      </c>
      <c r="K2526">
        <v>9.4</v>
      </c>
      <c r="L2526">
        <v>1074.24</v>
      </c>
      <c r="M2526">
        <v>116.13</v>
      </c>
      <c r="N2526" t="s">
        <v>47</v>
      </c>
      <c r="O2526">
        <v>5</v>
      </c>
      <c r="P2526" t="str" cm="1">
        <f t="array" ref="P2526">_xlfn.IFS(C2526&lt;25,"18-24", C2526&lt;=35,"25-35", C2526&lt;=50,"36-50",TRUE,"50+")</f>
        <v>36-50</v>
      </c>
      <c r="Q2526" t="str">
        <f t="shared" si="273"/>
        <v>new</v>
      </c>
      <c r="R2526" t="str">
        <f t="shared" si="274"/>
        <v>high value</v>
      </c>
      <c r="S2526" t="str">
        <f t="shared" si="275"/>
        <v>High</v>
      </c>
      <c r="T2526" t="str">
        <f t="shared" si="276"/>
        <v>Feb</v>
      </c>
      <c r="U2526">
        <f t="shared" si="277"/>
        <v>2024</v>
      </c>
      <c r="V2526" t="str">
        <f t="shared" si="278"/>
        <v>5-10</v>
      </c>
      <c r="W2526" t="str">
        <f t="shared" si="279"/>
        <v>Slow</v>
      </c>
    </row>
    <row r="2527" spans="1:23" x14ac:dyDescent="0.3">
      <c r="A2527">
        <v>602526</v>
      </c>
      <c r="B2527">
        <v>24338</v>
      </c>
      <c r="C2527">
        <v>46</v>
      </c>
      <c r="D2527" t="s">
        <v>4</v>
      </c>
      <c r="E2527" t="s">
        <v>13</v>
      </c>
      <c r="F2527" t="s">
        <v>30</v>
      </c>
      <c r="G2527" t="s">
        <v>25</v>
      </c>
      <c r="H2527" s="1">
        <v>45093</v>
      </c>
      <c r="I2527" t="s">
        <v>33</v>
      </c>
      <c r="J2527">
        <v>65</v>
      </c>
      <c r="K2527">
        <v>13.4</v>
      </c>
      <c r="L2527">
        <v>251.62</v>
      </c>
      <c r="M2527">
        <v>50.7</v>
      </c>
      <c r="N2527" t="s">
        <v>48</v>
      </c>
      <c r="O2527">
        <v>2</v>
      </c>
      <c r="P2527" t="str" cm="1">
        <f t="array" ref="P2527">_xlfn.IFS(C2527&lt;25,"18-24", C2527&lt;=35,"25-35", C2527&lt;=50,"36-50",TRUE,"50+")</f>
        <v>36-50</v>
      </c>
      <c r="Q2527" t="str">
        <f t="shared" si="273"/>
        <v>new</v>
      </c>
      <c r="R2527" t="str">
        <f t="shared" si="274"/>
        <v>medium</v>
      </c>
      <c r="S2527" t="str">
        <f t="shared" si="275"/>
        <v>Low</v>
      </c>
      <c r="T2527" t="str">
        <f t="shared" si="276"/>
        <v>Jun</v>
      </c>
      <c r="U2527">
        <f t="shared" si="277"/>
        <v>2023</v>
      </c>
      <c r="V2527" t="str">
        <f t="shared" si="278"/>
        <v>10-15</v>
      </c>
      <c r="W2527" t="str">
        <f t="shared" si="279"/>
        <v>Slow</v>
      </c>
    </row>
    <row r="2528" spans="1:23" x14ac:dyDescent="0.3">
      <c r="A2528">
        <v>602527</v>
      </c>
      <c r="B2528">
        <v>83406</v>
      </c>
      <c r="C2528">
        <v>30</v>
      </c>
      <c r="D2528" t="s">
        <v>7</v>
      </c>
      <c r="E2528" t="s">
        <v>11</v>
      </c>
      <c r="F2528" t="s">
        <v>28</v>
      </c>
      <c r="G2528" t="s">
        <v>31</v>
      </c>
      <c r="H2528" s="1">
        <v>44886</v>
      </c>
      <c r="I2528" t="s">
        <v>33</v>
      </c>
      <c r="J2528">
        <v>27</v>
      </c>
      <c r="K2528">
        <v>11.4</v>
      </c>
      <c r="L2528">
        <v>659.36</v>
      </c>
      <c r="M2528">
        <v>89.96</v>
      </c>
      <c r="N2528" t="s">
        <v>50</v>
      </c>
      <c r="O2528">
        <v>4</v>
      </c>
      <c r="P2528" t="str" cm="1">
        <f t="array" ref="P2528">_xlfn.IFS(C2528&lt;25,"18-24", C2528&lt;=35,"25-35", C2528&lt;=50,"36-50",TRUE,"50+")</f>
        <v>25-35</v>
      </c>
      <c r="Q2528" t="str">
        <f t="shared" si="273"/>
        <v>new</v>
      </c>
      <c r="R2528" t="str">
        <f t="shared" si="274"/>
        <v>high value</v>
      </c>
      <c r="S2528" t="str">
        <f t="shared" si="275"/>
        <v>medium</v>
      </c>
      <c r="T2528" t="str">
        <f t="shared" si="276"/>
        <v>Nov</v>
      </c>
      <c r="U2528">
        <f t="shared" si="277"/>
        <v>2022</v>
      </c>
      <c r="V2528" t="str">
        <f t="shared" si="278"/>
        <v>10-15</v>
      </c>
      <c r="W2528" t="str">
        <f t="shared" si="279"/>
        <v>Fast</v>
      </c>
    </row>
    <row r="2529" spans="1:23" x14ac:dyDescent="0.3">
      <c r="A2529">
        <v>602528</v>
      </c>
      <c r="B2529">
        <v>17857</v>
      </c>
      <c r="C2529">
        <v>57</v>
      </c>
      <c r="D2529" t="s">
        <v>4</v>
      </c>
      <c r="E2529" t="s">
        <v>16</v>
      </c>
      <c r="F2529" t="s">
        <v>19</v>
      </c>
      <c r="G2529" t="s">
        <v>25</v>
      </c>
      <c r="H2529" s="1">
        <v>45260</v>
      </c>
      <c r="I2529" t="s">
        <v>33</v>
      </c>
      <c r="J2529">
        <v>26</v>
      </c>
      <c r="K2529">
        <v>14.7</v>
      </c>
      <c r="L2529">
        <v>321.14999999999998</v>
      </c>
      <c r="M2529">
        <v>57.42</v>
      </c>
      <c r="N2529" t="s">
        <v>49</v>
      </c>
      <c r="O2529">
        <v>4</v>
      </c>
      <c r="P2529" t="str" cm="1">
        <f t="array" ref="P2529">_xlfn.IFS(C2529&lt;25,"18-24", C2529&lt;=35,"25-35", C2529&lt;=50,"36-50",TRUE,"50+")</f>
        <v>50+</v>
      </c>
      <c r="Q2529" t="str">
        <f t="shared" si="273"/>
        <v>new</v>
      </c>
      <c r="R2529" t="str">
        <f t="shared" si="274"/>
        <v>medium</v>
      </c>
      <c r="S2529" t="str">
        <f t="shared" si="275"/>
        <v>medium</v>
      </c>
      <c r="T2529" t="str">
        <f t="shared" si="276"/>
        <v>Nov</v>
      </c>
      <c r="U2529">
        <f t="shared" si="277"/>
        <v>2023</v>
      </c>
      <c r="V2529" t="str">
        <f t="shared" si="278"/>
        <v>10-15</v>
      </c>
      <c r="W2529" t="str">
        <f t="shared" si="279"/>
        <v>Fast</v>
      </c>
    </row>
    <row r="2530" spans="1:23" x14ac:dyDescent="0.3">
      <c r="A2530">
        <v>602529</v>
      </c>
      <c r="B2530">
        <v>35463</v>
      </c>
      <c r="C2530">
        <v>34</v>
      </c>
      <c r="D2530" t="s">
        <v>7</v>
      </c>
      <c r="E2530" t="s">
        <v>8</v>
      </c>
      <c r="F2530" t="s">
        <v>28</v>
      </c>
      <c r="G2530" t="s">
        <v>31</v>
      </c>
      <c r="H2530" s="1">
        <v>45511</v>
      </c>
      <c r="I2530" t="s">
        <v>33</v>
      </c>
      <c r="J2530">
        <v>26</v>
      </c>
      <c r="K2530">
        <v>9.3000000000000007</v>
      </c>
      <c r="L2530">
        <v>311.73</v>
      </c>
      <c r="M2530">
        <v>100.43</v>
      </c>
      <c r="N2530" t="s">
        <v>49</v>
      </c>
      <c r="O2530">
        <v>1</v>
      </c>
      <c r="P2530" t="str" cm="1">
        <f t="array" ref="P2530">_xlfn.IFS(C2530&lt;25,"18-24", C2530&lt;=35,"25-35", C2530&lt;=50,"36-50",TRUE,"50+")</f>
        <v>25-35</v>
      </c>
      <c r="Q2530" t="str">
        <f t="shared" si="273"/>
        <v>new</v>
      </c>
      <c r="R2530" t="str">
        <f t="shared" si="274"/>
        <v>medium</v>
      </c>
      <c r="S2530" t="str">
        <f t="shared" si="275"/>
        <v>Low</v>
      </c>
      <c r="T2530" t="str">
        <f t="shared" si="276"/>
        <v>Aug</v>
      </c>
      <c r="U2530">
        <f t="shared" si="277"/>
        <v>2024</v>
      </c>
      <c r="V2530" t="str">
        <f t="shared" si="278"/>
        <v>5-10</v>
      </c>
      <c r="W2530" t="str">
        <f t="shared" si="279"/>
        <v>Fast</v>
      </c>
    </row>
    <row r="2531" spans="1:23" x14ac:dyDescent="0.3">
      <c r="A2531">
        <v>602530</v>
      </c>
      <c r="B2531">
        <v>70372</v>
      </c>
      <c r="C2531">
        <v>20</v>
      </c>
      <c r="D2531" t="s">
        <v>7</v>
      </c>
      <c r="E2531" t="s">
        <v>13</v>
      </c>
      <c r="F2531" t="s">
        <v>19</v>
      </c>
      <c r="G2531" t="s">
        <v>27</v>
      </c>
      <c r="H2531" s="1">
        <v>45589</v>
      </c>
      <c r="I2531" t="s">
        <v>33</v>
      </c>
      <c r="J2531">
        <v>65</v>
      </c>
      <c r="K2531">
        <v>1.6</v>
      </c>
      <c r="L2531">
        <v>175.46</v>
      </c>
      <c r="M2531">
        <v>32.979999999999997</v>
      </c>
      <c r="N2531" t="s">
        <v>48</v>
      </c>
      <c r="O2531">
        <v>3</v>
      </c>
      <c r="P2531" t="str" cm="1">
        <f t="array" ref="P2531">_xlfn.IFS(C2531&lt;25,"18-24", C2531&lt;=35,"25-35", C2531&lt;=50,"36-50",TRUE,"50+")</f>
        <v>18-24</v>
      </c>
      <c r="Q2531" t="str">
        <f t="shared" si="273"/>
        <v>new</v>
      </c>
      <c r="R2531" t="str">
        <f t="shared" si="274"/>
        <v>low</v>
      </c>
      <c r="S2531" t="str">
        <f t="shared" si="275"/>
        <v>medium</v>
      </c>
      <c r="T2531" t="str">
        <f t="shared" si="276"/>
        <v>Oct</v>
      </c>
      <c r="U2531">
        <f t="shared" si="277"/>
        <v>2024</v>
      </c>
      <c r="V2531" t="str">
        <f t="shared" si="278"/>
        <v>0-5</v>
      </c>
      <c r="W2531" t="str">
        <f t="shared" si="279"/>
        <v>Slow</v>
      </c>
    </row>
    <row r="2532" spans="1:23" x14ac:dyDescent="0.3">
      <c r="A2532">
        <v>602531</v>
      </c>
      <c r="B2532">
        <v>59463</v>
      </c>
      <c r="C2532">
        <v>31</v>
      </c>
      <c r="D2532" t="s">
        <v>7</v>
      </c>
      <c r="E2532" t="s">
        <v>8</v>
      </c>
      <c r="F2532" t="s">
        <v>30</v>
      </c>
      <c r="G2532" t="s">
        <v>27</v>
      </c>
      <c r="H2532" s="1">
        <v>45518</v>
      </c>
      <c r="I2532" t="s">
        <v>34</v>
      </c>
      <c r="J2532">
        <v>31</v>
      </c>
      <c r="K2532">
        <v>1.8</v>
      </c>
      <c r="L2532">
        <v>777.99</v>
      </c>
      <c r="M2532">
        <v>60.69</v>
      </c>
      <c r="N2532" t="s">
        <v>49</v>
      </c>
      <c r="O2532">
        <v>2</v>
      </c>
      <c r="P2532" t="str" cm="1">
        <f t="array" ref="P2532">_xlfn.IFS(C2532&lt;25,"18-24", C2532&lt;=35,"25-35", C2532&lt;=50,"36-50",TRUE,"50+")</f>
        <v>25-35</v>
      </c>
      <c r="Q2532" t="str">
        <f t="shared" si="273"/>
        <v>new</v>
      </c>
      <c r="R2532" t="str">
        <f t="shared" si="274"/>
        <v>high value</v>
      </c>
      <c r="S2532" t="str">
        <f t="shared" si="275"/>
        <v>Low</v>
      </c>
      <c r="T2532" t="str">
        <f t="shared" si="276"/>
        <v>Aug</v>
      </c>
      <c r="U2532">
        <f t="shared" si="277"/>
        <v>2024</v>
      </c>
      <c r="V2532" t="str">
        <f t="shared" si="278"/>
        <v>0-5</v>
      </c>
      <c r="W2532" t="str">
        <f t="shared" si="279"/>
        <v>Medium</v>
      </c>
    </row>
    <row r="2533" spans="1:23" x14ac:dyDescent="0.3">
      <c r="A2533">
        <v>602532</v>
      </c>
      <c r="B2533">
        <v>50233</v>
      </c>
      <c r="C2533">
        <v>23</v>
      </c>
      <c r="D2533" t="s">
        <v>7</v>
      </c>
      <c r="E2533" t="s">
        <v>5</v>
      </c>
      <c r="F2533" t="s">
        <v>24</v>
      </c>
      <c r="G2533" t="s">
        <v>21</v>
      </c>
      <c r="H2533" s="1">
        <v>44908</v>
      </c>
      <c r="I2533" t="s">
        <v>33</v>
      </c>
      <c r="J2533">
        <v>68</v>
      </c>
      <c r="K2533">
        <v>3.2</v>
      </c>
      <c r="L2533">
        <v>1356.3</v>
      </c>
      <c r="M2533">
        <v>73.56</v>
      </c>
      <c r="N2533" t="s">
        <v>47</v>
      </c>
      <c r="O2533">
        <v>1</v>
      </c>
      <c r="P2533" t="str" cm="1">
        <f t="array" ref="P2533">_xlfn.IFS(C2533&lt;25,"18-24", C2533&lt;=35,"25-35", C2533&lt;=50,"36-50",TRUE,"50+")</f>
        <v>18-24</v>
      </c>
      <c r="Q2533" t="str">
        <f t="shared" si="273"/>
        <v>new</v>
      </c>
      <c r="R2533" t="str">
        <f t="shared" si="274"/>
        <v>high value</v>
      </c>
      <c r="S2533" t="str">
        <f t="shared" si="275"/>
        <v>Low</v>
      </c>
      <c r="T2533" t="str">
        <f t="shared" si="276"/>
        <v>Dec</v>
      </c>
      <c r="U2533">
        <f t="shared" si="277"/>
        <v>2022</v>
      </c>
      <c r="V2533" t="str">
        <f t="shared" si="278"/>
        <v>0-5</v>
      </c>
      <c r="W2533" t="str">
        <f t="shared" si="279"/>
        <v>Slow</v>
      </c>
    </row>
    <row r="2534" spans="1:23" x14ac:dyDescent="0.3">
      <c r="A2534">
        <v>602533</v>
      </c>
      <c r="B2534">
        <v>78282</v>
      </c>
      <c r="C2534">
        <v>49</v>
      </c>
      <c r="D2534" t="s">
        <v>4</v>
      </c>
      <c r="E2534" t="s">
        <v>11</v>
      </c>
      <c r="F2534" t="s">
        <v>19</v>
      </c>
      <c r="G2534" t="s">
        <v>31</v>
      </c>
      <c r="H2534" s="1">
        <v>44935</v>
      </c>
      <c r="I2534" t="s">
        <v>33</v>
      </c>
      <c r="J2534">
        <v>78</v>
      </c>
      <c r="K2534">
        <v>9.5</v>
      </c>
      <c r="L2534">
        <v>1045.32</v>
      </c>
      <c r="M2534">
        <v>47.38</v>
      </c>
      <c r="N2534" t="s">
        <v>47</v>
      </c>
      <c r="O2534">
        <v>1</v>
      </c>
      <c r="P2534" t="str" cm="1">
        <f t="array" ref="P2534">_xlfn.IFS(C2534&lt;25,"18-24", C2534&lt;=35,"25-35", C2534&lt;=50,"36-50",TRUE,"50+")</f>
        <v>36-50</v>
      </c>
      <c r="Q2534" t="str">
        <f t="shared" si="273"/>
        <v>new</v>
      </c>
      <c r="R2534" t="str">
        <f t="shared" si="274"/>
        <v>high value</v>
      </c>
      <c r="S2534" t="str">
        <f t="shared" si="275"/>
        <v>Low</v>
      </c>
      <c r="T2534" t="str">
        <f t="shared" si="276"/>
        <v>Jan</v>
      </c>
      <c r="U2534">
        <f t="shared" si="277"/>
        <v>2023</v>
      </c>
      <c r="V2534" t="str">
        <f t="shared" si="278"/>
        <v>5-10</v>
      </c>
      <c r="W2534" t="str">
        <f t="shared" si="279"/>
        <v>Slow</v>
      </c>
    </row>
    <row r="2535" spans="1:23" x14ac:dyDescent="0.3">
      <c r="A2535">
        <v>602534</v>
      </c>
      <c r="B2535">
        <v>82134</v>
      </c>
      <c r="C2535">
        <v>30</v>
      </c>
      <c r="D2535" t="s">
        <v>4</v>
      </c>
      <c r="E2535" t="s">
        <v>16</v>
      </c>
      <c r="F2535" t="s">
        <v>28</v>
      </c>
      <c r="G2535" t="s">
        <v>29</v>
      </c>
      <c r="H2535" s="1">
        <v>45000</v>
      </c>
      <c r="I2535" t="s">
        <v>33</v>
      </c>
      <c r="J2535">
        <v>85</v>
      </c>
      <c r="K2535">
        <v>5.5</v>
      </c>
      <c r="L2535">
        <v>1151.27</v>
      </c>
      <c r="M2535">
        <v>105.31</v>
      </c>
      <c r="N2535" t="s">
        <v>50</v>
      </c>
      <c r="O2535">
        <v>2</v>
      </c>
      <c r="P2535" t="str" cm="1">
        <f t="array" ref="P2535">_xlfn.IFS(C2535&lt;25,"18-24", C2535&lt;=35,"25-35", C2535&lt;=50,"36-50",TRUE,"50+")</f>
        <v>25-35</v>
      </c>
      <c r="Q2535" t="str">
        <f t="shared" si="273"/>
        <v>new</v>
      </c>
      <c r="R2535" t="str">
        <f t="shared" si="274"/>
        <v>high value</v>
      </c>
      <c r="S2535" t="str">
        <f t="shared" si="275"/>
        <v>Low</v>
      </c>
      <c r="T2535" t="str">
        <f t="shared" si="276"/>
        <v>Mar</v>
      </c>
      <c r="U2535">
        <f t="shared" si="277"/>
        <v>2023</v>
      </c>
      <c r="V2535" t="str">
        <f t="shared" si="278"/>
        <v>5-10</v>
      </c>
      <c r="W2535" t="str">
        <f t="shared" si="279"/>
        <v>Slow</v>
      </c>
    </row>
    <row r="2536" spans="1:23" x14ac:dyDescent="0.3">
      <c r="A2536">
        <v>602535</v>
      </c>
      <c r="B2536">
        <v>77272</v>
      </c>
      <c r="C2536">
        <v>54</v>
      </c>
      <c r="D2536" t="s">
        <v>7</v>
      </c>
      <c r="E2536" t="s">
        <v>5</v>
      </c>
      <c r="F2536" t="s">
        <v>24</v>
      </c>
      <c r="G2536" t="s">
        <v>23</v>
      </c>
      <c r="H2536" s="1">
        <v>44798</v>
      </c>
      <c r="I2536" t="s">
        <v>34</v>
      </c>
      <c r="J2536">
        <v>60</v>
      </c>
      <c r="K2536">
        <v>9.9</v>
      </c>
      <c r="L2536">
        <v>546.02</v>
      </c>
      <c r="M2536">
        <v>90.35</v>
      </c>
      <c r="N2536" t="s">
        <v>50</v>
      </c>
      <c r="O2536">
        <v>1</v>
      </c>
      <c r="P2536" t="str" cm="1">
        <f t="array" ref="P2536">_xlfn.IFS(C2536&lt;25,"18-24", C2536&lt;=35,"25-35", C2536&lt;=50,"36-50",TRUE,"50+")</f>
        <v>50+</v>
      </c>
      <c r="Q2536" t="str">
        <f t="shared" si="273"/>
        <v>new</v>
      </c>
      <c r="R2536" t="str">
        <f t="shared" si="274"/>
        <v>high value</v>
      </c>
      <c r="S2536" t="str">
        <f t="shared" si="275"/>
        <v>Low</v>
      </c>
      <c r="T2536" t="str">
        <f t="shared" si="276"/>
        <v>Aug</v>
      </c>
      <c r="U2536">
        <f t="shared" si="277"/>
        <v>2022</v>
      </c>
      <c r="V2536" t="str">
        <f t="shared" si="278"/>
        <v>5-10</v>
      </c>
      <c r="W2536" t="str">
        <f t="shared" si="279"/>
        <v>Slow</v>
      </c>
    </row>
    <row r="2537" spans="1:23" x14ac:dyDescent="0.3">
      <c r="A2537">
        <v>602536</v>
      </c>
      <c r="B2537">
        <v>97237</v>
      </c>
      <c r="C2537">
        <v>42</v>
      </c>
      <c r="D2537" t="s">
        <v>7</v>
      </c>
      <c r="E2537" t="s">
        <v>16</v>
      </c>
      <c r="F2537" t="s">
        <v>30</v>
      </c>
      <c r="G2537" t="s">
        <v>29</v>
      </c>
      <c r="H2537" s="1">
        <v>44624</v>
      </c>
      <c r="I2537" t="s">
        <v>34</v>
      </c>
      <c r="J2537">
        <v>73</v>
      </c>
      <c r="K2537">
        <v>15</v>
      </c>
      <c r="L2537">
        <v>239.58</v>
      </c>
      <c r="M2537">
        <v>80.66</v>
      </c>
      <c r="N2537" t="s">
        <v>48</v>
      </c>
      <c r="O2537">
        <v>5</v>
      </c>
      <c r="P2537" t="str" cm="1">
        <f t="array" ref="P2537">_xlfn.IFS(C2537&lt;25,"18-24", C2537&lt;=35,"25-35", C2537&lt;=50,"36-50",TRUE,"50+")</f>
        <v>36-50</v>
      </c>
      <c r="Q2537" t="str">
        <f t="shared" si="273"/>
        <v>new</v>
      </c>
      <c r="R2537" t="str">
        <f t="shared" si="274"/>
        <v>low</v>
      </c>
      <c r="S2537" t="str">
        <f t="shared" si="275"/>
        <v>High</v>
      </c>
      <c r="T2537" t="str">
        <f t="shared" si="276"/>
        <v>Mar</v>
      </c>
      <c r="U2537">
        <f t="shared" si="277"/>
        <v>2022</v>
      </c>
      <c r="V2537" t="str">
        <f t="shared" si="278"/>
        <v>10-15</v>
      </c>
      <c r="W2537" t="str">
        <f t="shared" si="279"/>
        <v>Slow</v>
      </c>
    </row>
    <row r="2538" spans="1:23" x14ac:dyDescent="0.3">
      <c r="A2538">
        <v>602537</v>
      </c>
      <c r="B2538">
        <v>52880</v>
      </c>
      <c r="C2538">
        <v>52</v>
      </c>
      <c r="D2538" t="s">
        <v>4</v>
      </c>
      <c r="E2538" t="s">
        <v>13</v>
      </c>
      <c r="F2538" t="s">
        <v>24</v>
      </c>
      <c r="G2538" t="s">
        <v>21</v>
      </c>
      <c r="H2538" s="1">
        <v>44725</v>
      </c>
      <c r="I2538" t="s">
        <v>34</v>
      </c>
      <c r="J2538">
        <v>49</v>
      </c>
      <c r="K2538">
        <v>7.9</v>
      </c>
      <c r="L2538">
        <v>632.30999999999995</v>
      </c>
      <c r="M2538">
        <v>82.75</v>
      </c>
      <c r="N2538" t="s">
        <v>49</v>
      </c>
      <c r="O2538">
        <v>3</v>
      </c>
      <c r="P2538" t="str" cm="1">
        <f t="array" ref="P2538">_xlfn.IFS(C2538&lt;25,"18-24", C2538&lt;=35,"25-35", C2538&lt;=50,"36-50",TRUE,"50+")</f>
        <v>50+</v>
      </c>
      <c r="Q2538" t="str">
        <f t="shared" si="273"/>
        <v>new</v>
      </c>
      <c r="R2538" t="str">
        <f t="shared" si="274"/>
        <v>high value</v>
      </c>
      <c r="S2538" t="str">
        <f t="shared" si="275"/>
        <v>medium</v>
      </c>
      <c r="T2538" t="str">
        <f t="shared" si="276"/>
        <v>Jun</v>
      </c>
      <c r="U2538">
        <f t="shared" si="277"/>
        <v>2022</v>
      </c>
      <c r="V2538" t="str">
        <f t="shared" si="278"/>
        <v>5-10</v>
      </c>
      <c r="W2538" t="str">
        <f t="shared" si="279"/>
        <v>Slow</v>
      </c>
    </row>
    <row r="2539" spans="1:23" x14ac:dyDescent="0.3">
      <c r="A2539">
        <v>602538</v>
      </c>
      <c r="B2539">
        <v>80060</v>
      </c>
      <c r="C2539">
        <v>34</v>
      </c>
      <c r="D2539" t="s">
        <v>7</v>
      </c>
      <c r="E2539" t="s">
        <v>13</v>
      </c>
      <c r="F2539" t="s">
        <v>28</v>
      </c>
      <c r="G2539" t="s">
        <v>31</v>
      </c>
      <c r="H2539" s="1">
        <v>45489</v>
      </c>
      <c r="I2539" t="s">
        <v>33</v>
      </c>
      <c r="J2539">
        <v>44</v>
      </c>
      <c r="K2539">
        <v>10.9</v>
      </c>
      <c r="L2539">
        <v>536.05999999999995</v>
      </c>
      <c r="M2539">
        <v>100.83</v>
      </c>
      <c r="N2539" t="s">
        <v>49</v>
      </c>
      <c r="O2539">
        <v>5</v>
      </c>
      <c r="P2539" t="str" cm="1">
        <f t="array" ref="P2539">_xlfn.IFS(C2539&lt;25,"18-24", C2539&lt;=35,"25-35", C2539&lt;=50,"36-50",TRUE,"50+")</f>
        <v>25-35</v>
      </c>
      <c r="Q2539" t="str">
        <f t="shared" si="273"/>
        <v>new</v>
      </c>
      <c r="R2539" t="str">
        <f t="shared" si="274"/>
        <v>high value</v>
      </c>
      <c r="S2539" t="str">
        <f t="shared" si="275"/>
        <v>High</v>
      </c>
      <c r="T2539" t="str">
        <f t="shared" si="276"/>
        <v>Jul</v>
      </c>
      <c r="U2539">
        <f t="shared" si="277"/>
        <v>2024</v>
      </c>
      <c r="V2539" t="str">
        <f t="shared" si="278"/>
        <v>10-15</v>
      </c>
      <c r="W2539" t="str">
        <f t="shared" si="279"/>
        <v>Medium</v>
      </c>
    </row>
    <row r="2540" spans="1:23" x14ac:dyDescent="0.3">
      <c r="A2540">
        <v>602539</v>
      </c>
      <c r="B2540">
        <v>23511</v>
      </c>
      <c r="C2540">
        <v>52</v>
      </c>
      <c r="D2540" t="s">
        <v>4</v>
      </c>
      <c r="E2540" t="s">
        <v>8</v>
      </c>
      <c r="F2540" t="s">
        <v>30</v>
      </c>
      <c r="G2540" t="s">
        <v>21</v>
      </c>
      <c r="H2540" s="1">
        <v>44669</v>
      </c>
      <c r="I2540" t="s">
        <v>33</v>
      </c>
      <c r="J2540">
        <v>21</v>
      </c>
      <c r="K2540">
        <v>13.4</v>
      </c>
      <c r="L2540">
        <v>524.21</v>
      </c>
      <c r="M2540">
        <v>77.709999999999994</v>
      </c>
      <c r="N2540" t="s">
        <v>48</v>
      </c>
      <c r="O2540">
        <v>2</v>
      </c>
      <c r="P2540" t="str" cm="1">
        <f t="array" ref="P2540">_xlfn.IFS(C2540&lt;25,"18-24", C2540&lt;=35,"25-35", C2540&lt;=50,"36-50",TRUE,"50+")</f>
        <v>50+</v>
      </c>
      <c r="Q2540" t="str">
        <f t="shared" si="273"/>
        <v>new</v>
      </c>
      <c r="R2540" t="str">
        <f t="shared" si="274"/>
        <v>high value</v>
      </c>
      <c r="S2540" t="str">
        <f t="shared" si="275"/>
        <v>Low</v>
      </c>
      <c r="T2540" t="str">
        <f t="shared" si="276"/>
        <v>Apr</v>
      </c>
      <c r="U2540">
        <f t="shared" si="277"/>
        <v>2022</v>
      </c>
      <c r="V2540" t="str">
        <f t="shared" si="278"/>
        <v>10-15</v>
      </c>
      <c r="W2540" t="str">
        <f t="shared" si="279"/>
        <v>Fast</v>
      </c>
    </row>
    <row r="2541" spans="1:23" x14ac:dyDescent="0.3">
      <c r="A2541">
        <v>602540</v>
      </c>
      <c r="B2541">
        <v>12090</v>
      </c>
      <c r="C2541">
        <v>63</v>
      </c>
      <c r="D2541" t="s">
        <v>4</v>
      </c>
      <c r="E2541" t="s">
        <v>8</v>
      </c>
      <c r="F2541" t="s">
        <v>18</v>
      </c>
      <c r="G2541" t="s">
        <v>21</v>
      </c>
      <c r="H2541" s="1">
        <v>45362</v>
      </c>
      <c r="I2541" t="s">
        <v>33</v>
      </c>
      <c r="J2541">
        <v>46</v>
      </c>
      <c r="K2541">
        <v>5.6</v>
      </c>
      <c r="L2541">
        <v>1292.45</v>
      </c>
      <c r="M2541">
        <v>110.17</v>
      </c>
      <c r="N2541" t="s">
        <v>49</v>
      </c>
      <c r="O2541">
        <v>1</v>
      </c>
      <c r="P2541" t="str" cm="1">
        <f t="array" ref="P2541">_xlfn.IFS(C2541&lt;25,"18-24", C2541&lt;=35,"25-35", C2541&lt;=50,"36-50",TRUE,"50+")</f>
        <v>50+</v>
      </c>
      <c r="Q2541" t="str">
        <f t="shared" si="273"/>
        <v>new</v>
      </c>
      <c r="R2541" t="str">
        <f t="shared" si="274"/>
        <v>high value</v>
      </c>
      <c r="S2541" t="str">
        <f t="shared" si="275"/>
        <v>Low</v>
      </c>
      <c r="T2541" t="str">
        <f t="shared" si="276"/>
        <v>Mar</v>
      </c>
      <c r="U2541">
        <f t="shared" si="277"/>
        <v>2024</v>
      </c>
      <c r="V2541" t="str">
        <f t="shared" si="278"/>
        <v>5-10</v>
      </c>
      <c r="W2541" t="str">
        <f t="shared" si="279"/>
        <v>Slow</v>
      </c>
    </row>
    <row r="2542" spans="1:23" x14ac:dyDescent="0.3">
      <c r="A2542">
        <v>602541</v>
      </c>
      <c r="B2542">
        <v>44899</v>
      </c>
      <c r="C2542">
        <v>59</v>
      </c>
      <c r="D2542" t="s">
        <v>7</v>
      </c>
      <c r="E2542" t="s">
        <v>16</v>
      </c>
      <c r="F2542" t="s">
        <v>28</v>
      </c>
      <c r="G2542" t="s">
        <v>27</v>
      </c>
      <c r="H2542" s="1">
        <v>45193</v>
      </c>
      <c r="I2542" t="s">
        <v>34</v>
      </c>
      <c r="J2542">
        <v>47</v>
      </c>
      <c r="K2542">
        <v>4.8</v>
      </c>
      <c r="L2542">
        <v>1124.94</v>
      </c>
      <c r="M2542">
        <v>86.83</v>
      </c>
      <c r="N2542" t="s">
        <v>47</v>
      </c>
      <c r="O2542">
        <v>1</v>
      </c>
      <c r="P2542" t="str" cm="1">
        <f t="array" ref="P2542">_xlfn.IFS(C2542&lt;25,"18-24", C2542&lt;=35,"25-35", C2542&lt;=50,"36-50",TRUE,"50+")</f>
        <v>50+</v>
      </c>
      <c r="Q2542" t="str">
        <f t="shared" si="273"/>
        <v>repeat</v>
      </c>
      <c r="R2542" t="str">
        <f t="shared" si="274"/>
        <v>high value</v>
      </c>
      <c r="S2542" t="str">
        <f t="shared" si="275"/>
        <v>Low</v>
      </c>
      <c r="T2542" t="str">
        <f t="shared" si="276"/>
        <v>Sep</v>
      </c>
      <c r="U2542">
        <f t="shared" si="277"/>
        <v>2023</v>
      </c>
      <c r="V2542" t="str">
        <f t="shared" si="278"/>
        <v>0-5</v>
      </c>
      <c r="W2542" t="str">
        <f t="shared" si="279"/>
        <v>Slow</v>
      </c>
    </row>
    <row r="2543" spans="1:23" x14ac:dyDescent="0.3">
      <c r="A2543">
        <v>602542</v>
      </c>
      <c r="B2543">
        <v>43807</v>
      </c>
      <c r="C2543">
        <v>45</v>
      </c>
      <c r="D2543" t="s">
        <v>4</v>
      </c>
      <c r="E2543" t="s">
        <v>8</v>
      </c>
      <c r="F2543" t="s">
        <v>24</v>
      </c>
      <c r="G2543" t="s">
        <v>23</v>
      </c>
      <c r="H2543" s="1">
        <v>45581</v>
      </c>
      <c r="I2543" t="s">
        <v>33</v>
      </c>
      <c r="J2543">
        <v>60</v>
      </c>
      <c r="K2543">
        <v>1.2</v>
      </c>
      <c r="L2543">
        <v>590.69000000000005</v>
      </c>
      <c r="M2543">
        <v>106.14</v>
      </c>
      <c r="N2543" t="s">
        <v>47</v>
      </c>
      <c r="O2543">
        <v>4</v>
      </c>
      <c r="P2543" t="str" cm="1">
        <f t="array" ref="P2543">_xlfn.IFS(C2543&lt;25,"18-24", C2543&lt;=35,"25-35", C2543&lt;=50,"36-50",TRUE,"50+")</f>
        <v>36-50</v>
      </c>
      <c r="Q2543" t="str">
        <f t="shared" si="273"/>
        <v>new</v>
      </c>
      <c r="R2543" t="str">
        <f t="shared" si="274"/>
        <v>high value</v>
      </c>
      <c r="S2543" t="str">
        <f t="shared" si="275"/>
        <v>medium</v>
      </c>
      <c r="T2543" t="str">
        <f t="shared" si="276"/>
        <v>Oct</v>
      </c>
      <c r="U2543">
        <f t="shared" si="277"/>
        <v>2024</v>
      </c>
      <c r="V2543" t="str">
        <f t="shared" si="278"/>
        <v>0-5</v>
      </c>
      <c r="W2543" t="str">
        <f t="shared" si="279"/>
        <v>Slow</v>
      </c>
    </row>
    <row r="2544" spans="1:23" x14ac:dyDescent="0.3">
      <c r="A2544">
        <v>602543</v>
      </c>
      <c r="B2544">
        <v>58119</v>
      </c>
      <c r="C2544">
        <v>44</v>
      </c>
      <c r="D2544" t="s">
        <v>7</v>
      </c>
      <c r="E2544" t="s">
        <v>5</v>
      </c>
      <c r="F2544" t="s">
        <v>28</v>
      </c>
      <c r="G2544" t="s">
        <v>29</v>
      </c>
      <c r="H2544" s="1">
        <v>45073</v>
      </c>
      <c r="I2544" t="s">
        <v>33</v>
      </c>
      <c r="J2544">
        <v>57</v>
      </c>
      <c r="K2544">
        <v>8.1</v>
      </c>
      <c r="L2544">
        <v>397.21</v>
      </c>
      <c r="M2544">
        <v>75.25</v>
      </c>
      <c r="N2544" t="s">
        <v>49</v>
      </c>
      <c r="O2544">
        <v>3</v>
      </c>
      <c r="P2544" t="str" cm="1">
        <f t="array" ref="P2544">_xlfn.IFS(C2544&lt;25,"18-24", C2544&lt;=35,"25-35", C2544&lt;=50,"36-50",TRUE,"50+")</f>
        <v>36-50</v>
      </c>
      <c r="Q2544" t="str">
        <f t="shared" si="273"/>
        <v>new</v>
      </c>
      <c r="R2544" t="str">
        <f t="shared" si="274"/>
        <v>medium</v>
      </c>
      <c r="S2544" t="str">
        <f t="shared" si="275"/>
        <v>medium</v>
      </c>
      <c r="T2544" t="str">
        <f t="shared" si="276"/>
        <v>May</v>
      </c>
      <c r="U2544">
        <f t="shared" si="277"/>
        <v>2023</v>
      </c>
      <c r="V2544" t="str">
        <f t="shared" si="278"/>
        <v>5-10</v>
      </c>
      <c r="W2544" t="str">
        <f t="shared" si="279"/>
        <v>Slow</v>
      </c>
    </row>
    <row r="2545" spans="1:23" x14ac:dyDescent="0.3">
      <c r="A2545">
        <v>602544</v>
      </c>
      <c r="B2545">
        <v>79786</v>
      </c>
      <c r="C2545">
        <v>55</v>
      </c>
      <c r="D2545" t="s">
        <v>7</v>
      </c>
      <c r="E2545" t="s">
        <v>5</v>
      </c>
      <c r="F2545" t="s">
        <v>24</v>
      </c>
      <c r="G2545" t="s">
        <v>31</v>
      </c>
      <c r="H2545" s="1">
        <v>45416</v>
      </c>
      <c r="I2545" t="s">
        <v>34</v>
      </c>
      <c r="J2545">
        <v>22</v>
      </c>
      <c r="K2545">
        <v>1.6</v>
      </c>
      <c r="L2545">
        <v>788.77</v>
      </c>
      <c r="M2545">
        <v>92.88</v>
      </c>
      <c r="N2545" t="s">
        <v>47</v>
      </c>
      <c r="O2545">
        <v>3</v>
      </c>
      <c r="P2545" t="str" cm="1">
        <f t="array" ref="P2545">_xlfn.IFS(C2545&lt;25,"18-24", C2545&lt;=35,"25-35", C2545&lt;=50,"36-50",TRUE,"50+")</f>
        <v>50+</v>
      </c>
      <c r="Q2545" t="str">
        <f t="shared" si="273"/>
        <v>new</v>
      </c>
      <c r="R2545" t="str">
        <f t="shared" si="274"/>
        <v>high value</v>
      </c>
      <c r="S2545" t="str">
        <f t="shared" si="275"/>
        <v>medium</v>
      </c>
      <c r="T2545" t="str">
        <f t="shared" si="276"/>
        <v>May</v>
      </c>
      <c r="U2545">
        <f t="shared" si="277"/>
        <v>2024</v>
      </c>
      <c r="V2545" t="str">
        <f t="shared" si="278"/>
        <v>0-5</v>
      </c>
      <c r="W2545" t="str">
        <f t="shared" si="279"/>
        <v>Fast</v>
      </c>
    </row>
    <row r="2546" spans="1:23" x14ac:dyDescent="0.3">
      <c r="A2546">
        <v>602545</v>
      </c>
      <c r="B2546">
        <v>72039</v>
      </c>
      <c r="C2546">
        <v>35</v>
      </c>
      <c r="D2546" t="s">
        <v>7</v>
      </c>
      <c r="E2546" t="s">
        <v>15</v>
      </c>
      <c r="F2546" t="s">
        <v>19</v>
      </c>
      <c r="G2546" t="s">
        <v>21</v>
      </c>
      <c r="H2546" s="1">
        <v>45296</v>
      </c>
      <c r="I2546" t="s">
        <v>34</v>
      </c>
      <c r="J2546">
        <v>84</v>
      </c>
      <c r="K2546">
        <v>7</v>
      </c>
      <c r="L2546">
        <v>625.39</v>
      </c>
      <c r="M2546">
        <v>81.67</v>
      </c>
      <c r="N2546" t="s">
        <v>49</v>
      </c>
      <c r="O2546">
        <v>2</v>
      </c>
      <c r="P2546" t="str" cm="1">
        <f t="array" ref="P2546">_xlfn.IFS(C2546&lt;25,"18-24", C2546&lt;=35,"25-35", C2546&lt;=50,"36-50",TRUE,"50+")</f>
        <v>25-35</v>
      </c>
      <c r="Q2546" t="str">
        <f t="shared" si="273"/>
        <v>new</v>
      </c>
      <c r="R2546" t="str">
        <f t="shared" si="274"/>
        <v>high value</v>
      </c>
      <c r="S2546" t="str">
        <f t="shared" si="275"/>
        <v>Low</v>
      </c>
      <c r="T2546" t="str">
        <f t="shared" si="276"/>
        <v>Jan</v>
      </c>
      <c r="U2546">
        <f t="shared" si="277"/>
        <v>2024</v>
      </c>
      <c r="V2546" t="str">
        <f t="shared" si="278"/>
        <v>5-10</v>
      </c>
      <c r="W2546" t="str">
        <f t="shared" si="279"/>
        <v>Slow</v>
      </c>
    </row>
    <row r="2547" spans="1:23" x14ac:dyDescent="0.3">
      <c r="A2547">
        <v>602546</v>
      </c>
      <c r="B2547">
        <v>15577</v>
      </c>
      <c r="C2547">
        <v>32</v>
      </c>
      <c r="D2547" t="s">
        <v>4</v>
      </c>
      <c r="E2547" t="s">
        <v>16</v>
      </c>
      <c r="F2547" t="s">
        <v>18</v>
      </c>
      <c r="G2547" t="s">
        <v>21</v>
      </c>
      <c r="H2547" s="1">
        <v>45503</v>
      </c>
      <c r="I2547" t="s">
        <v>34</v>
      </c>
      <c r="J2547">
        <v>81</v>
      </c>
      <c r="K2547">
        <v>10.7</v>
      </c>
      <c r="L2547">
        <v>1409.57</v>
      </c>
      <c r="M2547">
        <v>82.31</v>
      </c>
      <c r="N2547" t="s">
        <v>48</v>
      </c>
      <c r="O2547">
        <v>2</v>
      </c>
      <c r="P2547" t="str" cm="1">
        <f t="array" ref="P2547">_xlfn.IFS(C2547&lt;25,"18-24", C2547&lt;=35,"25-35", C2547&lt;=50,"36-50",TRUE,"50+")</f>
        <v>25-35</v>
      </c>
      <c r="Q2547" t="str">
        <f t="shared" si="273"/>
        <v>new</v>
      </c>
      <c r="R2547" t="str">
        <f t="shared" si="274"/>
        <v>high value</v>
      </c>
      <c r="S2547" t="str">
        <f t="shared" si="275"/>
        <v>Low</v>
      </c>
      <c r="T2547" t="str">
        <f t="shared" si="276"/>
        <v>Jul</v>
      </c>
      <c r="U2547">
        <f t="shared" si="277"/>
        <v>2024</v>
      </c>
      <c r="V2547" t="str">
        <f t="shared" si="278"/>
        <v>10-15</v>
      </c>
      <c r="W2547" t="str">
        <f t="shared" si="279"/>
        <v>Slow</v>
      </c>
    </row>
    <row r="2548" spans="1:23" x14ac:dyDescent="0.3">
      <c r="A2548">
        <v>602547</v>
      </c>
      <c r="B2548">
        <v>53555</v>
      </c>
      <c r="C2548">
        <v>28</v>
      </c>
      <c r="D2548" t="s">
        <v>4</v>
      </c>
      <c r="E2548" t="s">
        <v>15</v>
      </c>
      <c r="F2548" t="s">
        <v>18</v>
      </c>
      <c r="G2548" t="s">
        <v>23</v>
      </c>
      <c r="H2548" s="1">
        <v>45017</v>
      </c>
      <c r="I2548" t="s">
        <v>33</v>
      </c>
      <c r="J2548">
        <v>59</v>
      </c>
      <c r="K2548">
        <v>3</v>
      </c>
      <c r="L2548">
        <v>1371.5</v>
      </c>
      <c r="M2548">
        <v>63.79</v>
      </c>
      <c r="N2548" t="s">
        <v>48</v>
      </c>
      <c r="O2548">
        <v>5</v>
      </c>
      <c r="P2548" t="str" cm="1">
        <f t="array" ref="P2548">_xlfn.IFS(C2548&lt;25,"18-24", C2548&lt;=35,"25-35", C2548&lt;=50,"36-50",TRUE,"50+")</f>
        <v>25-35</v>
      </c>
      <c r="Q2548" t="str">
        <f t="shared" si="273"/>
        <v>new</v>
      </c>
      <c r="R2548" t="str">
        <f t="shared" si="274"/>
        <v>high value</v>
      </c>
      <c r="S2548" t="str">
        <f t="shared" si="275"/>
        <v>High</v>
      </c>
      <c r="T2548" t="str">
        <f t="shared" si="276"/>
        <v>Apr</v>
      </c>
      <c r="U2548">
        <f t="shared" si="277"/>
        <v>2023</v>
      </c>
      <c r="V2548" t="str">
        <f t="shared" si="278"/>
        <v>0-5</v>
      </c>
      <c r="W2548" t="str">
        <f t="shared" si="279"/>
        <v>Slow</v>
      </c>
    </row>
    <row r="2549" spans="1:23" x14ac:dyDescent="0.3">
      <c r="A2549">
        <v>602548</v>
      </c>
      <c r="B2549">
        <v>27144</v>
      </c>
      <c r="C2549">
        <v>46</v>
      </c>
      <c r="D2549" t="s">
        <v>7</v>
      </c>
      <c r="E2549" t="s">
        <v>13</v>
      </c>
      <c r="F2549" t="s">
        <v>30</v>
      </c>
      <c r="G2549" t="s">
        <v>21</v>
      </c>
      <c r="H2549" s="1">
        <v>44790</v>
      </c>
      <c r="I2549" t="s">
        <v>33</v>
      </c>
      <c r="J2549">
        <v>75</v>
      </c>
      <c r="K2549">
        <v>11.5</v>
      </c>
      <c r="L2549">
        <v>488.54</v>
      </c>
      <c r="M2549">
        <v>72.48</v>
      </c>
      <c r="N2549" t="s">
        <v>48</v>
      </c>
      <c r="O2549">
        <v>5</v>
      </c>
      <c r="P2549" t="str" cm="1">
        <f t="array" ref="P2549">_xlfn.IFS(C2549&lt;25,"18-24", C2549&lt;=35,"25-35", C2549&lt;=50,"36-50",TRUE,"50+")</f>
        <v>36-50</v>
      </c>
      <c r="Q2549" t="str">
        <f t="shared" si="273"/>
        <v>new</v>
      </c>
      <c r="R2549" t="str">
        <f t="shared" si="274"/>
        <v>medium</v>
      </c>
      <c r="S2549" t="str">
        <f t="shared" si="275"/>
        <v>High</v>
      </c>
      <c r="T2549" t="str">
        <f t="shared" si="276"/>
        <v>Aug</v>
      </c>
      <c r="U2549">
        <f t="shared" si="277"/>
        <v>2022</v>
      </c>
      <c r="V2549" t="str">
        <f t="shared" si="278"/>
        <v>10-15</v>
      </c>
      <c r="W2549" t="str">
        <f t="shared" si="279"/>
        <v>Slow</v>
      </c>
    </row>
    <row r="2550" spans="1:23" x14ac:dyDescent="0.3">
      <c r="A2550">
        <v>602549</v>
      </c>
      <c r="B2550">
        <v>82153</v>
      </c>
      <c r="C2550">
        <v>25</v>
      </c>
      <c r="D2550" t="s">
        <v>4</v>
      </c>
      <c r="E2550" t="s">
        <v>16</v>
      </c>
      <c r="F2550" t="s">
        <v>32</v>
      </c>
      <c r="G2550" t="s">
        <v>31</v>
      </c>
      <c r="H2550" s="1">
        <v>45234</v>
      </c>
      <c r="I2550" t="s">
        <v>33</v>
      </c>
      <c r="J2550">
        <v>84</v>
      </c>
      <c r="K2550">
        <v>3.6</v>
      </c>
      <c r="L2550">
        <v>510.32</v>
      </c>
      <c r="M2550">
        <v>34.81</v>
      </c>
      <c r="N2550" t="s">
        <v>49</v>
      </c>
      <c r="O2550">
        <v>2</v>
      </c>
      <c r="P2550" t="str" cm="1">
        <f t="array" ref="P2550">_xlfn.IFS(C2550&lt;25,"18-24", C2550&lt;=35,"25-35", C2550&lt;=50,"36-50",TRUE,"50+")</f>
        <v>25-35</v>
      </c>
      <c r="Q2550" t="str">
        <f t="shared" si="273"/>
        <v>new</v>
      </c>
      <c r="R2550" t="str">
        <f t="shared" si="274"/>
        <v>high value</v>
      </c>
      <c r="S2550" t="str">
        <f t="shared" si="275"/>
        <v>Low</v>
      </c>
      <c r="T2550" t="str">
        <f t="shared" si="276"/>
        <v>Nov</v>
      </c>
      <c r="U2550">
        <f t="shared" si="277"/>
        <v>2023</v>
      </c>
      <c r="V2550" t="str">
        <f t="shared" si="278"/>
        <v>0-5</v>
      </c>
      <c r="W2550" t="str">
        <f t="shared" si="279"/>
        <v>Slow</v>
      </c>
    </row>
    <row r="2551" spans="1:23" x14ac:dyDescent="0.3">
      <c r="A2551">
        <v>602550</v>
      </c>
      <c r="B2551">
        <v>83703</v>
      </c>
      <c r="C2551">
        <v>42</v>
      </c>
      <c r="D2551" t="s">
        <v>4</v>
      </c>
      <c r="E2551" t="s">
        <v>8</v>
      </c>
      <c r="F2551" t="s">
        <v>19</v>
      </c>
      <c r="G2551" t="s">
        <v>25</v>
      </c>
      <c r="H2551" s="1">
        <v>44821</v>
      </c>
      <c r="I2551" t="s">
        <v>34</v>
      </c>
      <c r="J2551">
        <v>36</v>
      </c>
      <c r="K2551">
        <v>1.1000000000000001</v>
      </c>
      <c r="L2551">
        <v>1030.7</v>
      </c>
      <c r="M2551">
        <v>99.97</v>
      </c>
      <c r="N2551" t="s">
        <v>48</v>
      </c>
      <c r="O2551">
        <v>4</v>
      </c>
      <c r="P2551" t="str" cm="1">
        <f t="array" ref="P2551">_xlfn.IFS(C2551&lt;25,"18-24", C2551&lt;=35,"25-35", C2551&lt;=50,"36-50",TRUE,"50+")</f>
        <v>36-50</v>
      </c>
      <c r="Q2551" t="str">
        <f t="shared" si="273"/>
        <v>new</v>
      </c>
      <c r="R2551" t="str">
        <f t="shared" si="274"/>
        <v>high value</v>
      </c>
      <c r="S2551" t="str">
        <f t="shared" si="275"/>
        <v>medium</v>
      </c>
      <c r="T2551" t="str">
        <f t="shared" si="276"/>
        <v>Sep</v>
      </c>
      <c r="U2551">
        <f t="shared" si="277"/>
        <v>2022</v>
      </c>
      <c r="V2551" t="str">
        <f t="shared" si="278"/>
        <v>0-5</v>
      </c>
      <c r="W2551" t="str">
        <f t="shared" si="279"/>
        <v>Medium</v>
      </c>
    </row>
    <row r="2552" spans="1:23" x14ac:dyDescent="0.3">
      <c r="A2552">
        <v>602551</v>
      </c>
      <c r="B2552">
        <v>94360</v>
      </c>
      <c r="C2552">
        <v>31</v>
      </c>
      <c r="D2552" t="s">
        <v>4</v>
      </c>
      <c r="E2552" t="s">
        <v>16</v>
      </c>
      <c r="F2552" t="s">
        <v>28</v>
      </c>
      <c r="G2552" t="s">
        <v>27</v>
      </c>
      <c r="H2552" s="1">
        <v>44773</v>
      </c>
      <c r="I2552" t="s">
        <v>33</v>
      </c>
      <c r="J2552">
        <v>53</v>
      </c>
      <c r="K2552">
        <v>9.1</v>
      </c>
      <c r="L2552">
        <v>1261.1199999999999</v>
      </c>
      <c r="M2552">
        <v>76.05</v>
      </c>
      <c r="N2552" t="s">
        <v>49</v>
      </c>
      <c r="O2552">
        <v>2</v>
      </c>
      <c r="P2552" t="str" cm="1">
        <f t="array" ref="P2552">_xlfn.IFS(C2552&lt;25,"18-24", C2552&lt;=35,"25-35", C2552&lt;=50,"36-50",TRUE,"50+")</f>
        <v>25-35</v>
      </c>
      <c r="Q2552" t="str">
        <f t="shared" si="273"/>
        <v>new</v>
      </c>
      <c r="R2552" t="str">
        <f t="shared" si="274"/>
        <v>high value</v>
      </c>
      <c r="S2552" t="str">
        <f t="shared" si="275"/>
        <v>Low</v>
      </c>
      <c r="T2552" t="str">
        <f t="shared" si="276"/>
        <v>Jul</v>
      </c>
      <c r="U2552">
        <f t="shared" si="277"/>
        <v>2022</v>
      </c>
      <c r="V2552" t="str">
        <f t="shared" si="278"/>
        <v>5-10</v>
      </c>
      <c r="W2552" t="str">
        <f t="shared" si="279"/>
        <v>Slow</v>
      </c>
    </row>
    <row r="2553" spans="1:23" x14ac:dyDescent="0.3">
      <c r="A2553">
        <v>602552</v>
      </c>
      <c r="B2553">
        <v>42504</v>
      </c>
      <c r="C2553">
        <v>23</v>
      </c>
      <c r="D2553" t="s">
        <v>4</v>
      </c>
      <c r="E2553" t="s">
        <v>16</v>
      </c>
      <c r="F2553" t="s">
        <v>30</v>
      </c>
      <c r="G2553" t="s">
        <v>23</v>
      </c>
      <c r="H2553" s="1">
        <v>44885</v>
      </c>
      <c r="I2553" t="s">
        <v>33</v>
      </c>
      <c r="J2553">
        <v>81</v>
      </c>
      <c r="K2553">
        <v>11.9</v>
      </c>
      <c r="L2553">
        <v>971.91</v>
      </c>
      <c r="M2553">
        <v>81.37</v>
      </c>
      <c r="N2553" t="s">
        <v>49</v>
      </c>
      <c r="O2553">
        <v>3</v>
      </c>
      <c r="P2553" t="str" cm="1">
        <f t="array" ref="P2553">_xlfn.IFS(C2553&lt;25,"18-24", C2553&lt;=35,"25-35", C2553&lt;=50,"36-50",TRUE,"50+")</f>
        <v>18-24</v>
      </c>
      <c r="Q2553" t="str">
        <f t="shared" si="273"/>
        <v>repeat</v>
      </c>
      <c r="R2553" t="str">
        <f t="shared" si="274"/>
        <v>high value</v>
      </c>
      <c r="S2553" t="str">
        <f t="shared" si="275"/>
        <v>medium</v>
      </c>
      <c r="T2553" t="str">
        <f t="shared" si="276"/>
        <v>Nov</v>
      </c>
      <c r="U2553">
        <f t="shared" si="277"/>
        <v>2022</v>
      </c>
      <c r="V2553" t="str">
        <f t="shared" si="278"/>
        <v>10-15</v>
      </c>
      <c r="W2553" t="str">
        <f t="shared" si="279"/>
        <v>Slow</v>
      </c>
    </row>
    <row r="2554" spans="1:23" x14ac:dyDescent="0.3">
      <c r="A2554">
        <v>602553</v>
      </c>
      <c r="B2554">
        <v>25823</v>
      </c>
      <c r="C2554">
        <v>43</v>
      </c>
      <c r="D2554" t="s">
        <v>4</v>
      </c>
      <c r="E2554" t="s">
        <v>15</v>
      </c>
      <c r="F2554" t="s">
        <v>18</v>
      </c>
      <c r="G2554" t="s">
        <v>29</v>
      </c>
      <c r="H2554" s="1">
        <v>45158</v>
      </c>
      <c r="I2554" t="s">
        <v>34</v>
      </c>
      <c r="J2554">
        <v>74</v>
      </c>
      <c r="K2554">
        <v>8.8000000000000007</v>
      </c>
      <c r="L2554">
        <v>1030.47</v>
      </c>
      <c r="M2554">
        <v>71.069999999999993</v>
      </c>
      <c r="N2554" t="s">
        <v>50</v>
      </c>
      <c r="O2554">
        <v>3</v>
      </c>
      <c r="P2554" t="str" cm="1">
        <f t="array" ref="P2554">_xlfn.IFS(C2554&lt;25,"18-24", C2554&lt;=35,"25-35", C2554&lt;=50,"36-50",TRUE,"50+")</f>
        <v>36-50</v>
      </c>
      <c r="Q2554" t="str">
        <f t="shared" si="273"/>
        <v>new</v>
      </c>
      <c r="R2554" t="str">
        <f t="shared" si="274"/>
        <v>high value</v>
      </c>
      <c r="S2554" t="str">
        <f t="shared" si="275"/>
        <v>medium</v>
      </c>
      <c r="T2554" t="str">
        <f t="shared" si="276"/>
        <v>Aug</v>
      </c>
      <c r="U2554">
        <f t="shared" si="277"/>
        <v>2023</v>
      </c>
      <c r="V2554" t="str">
        <f t="shared" si="278"/>
        <v>5-10</v>
      </c>
      <c r="W2554" t="str">
        <f t="shared" si="279"/>
        <v>Slow</v>
      </c>
    </row>
    <row r="2555" spans="1:23" x14ac:dyDescent="0.3">
      <c r="A2555">
        <v>602554</v>
      </c>
      <c r="B2555">
        <v>10137</v>
      </c>
      <c r="C2555">
        <v>43</v>
      </c>
      <c r="D2555" t="s">
        <v>4</v>
      </c>
      <c r="E2555" t="s">
        <v>8</v>
      </c>
      <c r="F2555" t="s">
        <v>32</v>
      </c>
      <c r="G2555" t="s">
        <v>23</v>
      </c>
      <c r="H2555" s="1">
        <v>45140</v>
      </c>
      <c r="I2555" t="s">
        <v>34</v>
      </c>
      <c r="J2555">
        <v>72</v>
      </c>
      <c r="K2555">
        <v>3.1</v>
      </c>
      <c r="L2555">
        <v>1075.8</v>
      </c>
      <c r="M2555">
        <v>21.9</v>
      </c>
      <c r="N2555" t="s">
        <v>49</v>
      </c>
      <c r="O2555">
        <v>3</v>
      </c>
      <c r="P2555" t="str" cm="1">
        <f t="array" ref="P2555">_xlfn.IFS(C2555&lt;25,"18-24", C2555&lt;=35,"25-35", C2555&lt;=50,"36-50",TRUE,"50+")</f>
        <v>36-50</v>
      </c>
      <c r="Q2555" t="str">
        <f t="shared" si="273"/>
        <v>new</v>
      </c>
      <c r="R2555" t="str">
        <f t="shared" si="274"/>
        <v>high value</v>
      </c>
      <c r="S2555" t="str">
        <f t="shared" si="275"/>
        <v>medium</v>
      </c>
      <c r="T2555" t="str">
        <f t="shared" si="276"/>
        <v>Aug</v>
      </c>
      <c r="U2555">
        <f t="shared" si="277"/>
        <v>2023</v>
      </c>
      <c r="V2555" t="str">
        <f t="shared" si="278"/>
        <v>0-5</v>
      </c>
      <c r="W2555" t="str">
        <f t="shared" si="279"/>
        <v>Slow</v>
      </c>
    </row>
    <row r="2556" spans="1:23" x14ac:dyDescent="0.3">
      <c r="A2556">
        <v>602555</v>
      </c>
      <c r="B2556">
        <v>49826</v>
      </c>
      <c r="C2556">
        <v>46</v>
      </c>
      <c r="D2556" t="s">
        <v>4</v>
      </c>
      <c r="E2556" t="s">
        <v>5</v>
      </c>
      <c r="F2556" t="s">
        <v>26</v>
      </c>
      <c r="G2556" t="s">
        <v>23</v>
      </c>
      <c r="H2556" s="1">
        <v>45059</v>
      </c>
      <c r="I2556" t="s">
        <v>33</v>
      </c>
      <c r="J2556">
        <v>24</v>
      </c>
      <c r="K2556">
        <v>12.7</v>
      </c>
      <c r="L2556">
        <v>696.34</v>
      </c>
      <c r="M2556">
        <v>68.260000000000005</v>
      </c>
      <c r="N2556" t="s">
        <v>48</v>
      </c>
      <c r="O2556">
        <v>1</v>
      </c>
      <c r="P2556" t="str" cm="1">
        <f t="array" ref="P2556">_xlfn.IFS(C2556&lt;25,"18-24", C2556&lt;=35,"25-35", C2556&lt;=50,"36-50",TRUE,"50+")</f>
        <v>36-50</v>
      </c>
      <c r="Q2556" t="str">
        <f t="shared" si="273"/>
        <v>new</v>
      </c>
      <c r="R2556" t="str">
        <f t="shared" si="274"/>
        <v>high value</v>
      </c>
      <c r="S2556" t="str">
        <f t="shared" si="275"/>
        <v>Low</v>
      </c>
      <c r="T2556" t="str">
        <f t="shared" si="276"/>
        <v>May</v>
      </c>
      <c r="U2556">
        <f t="shared" si="277"/>
        <v>2023</v>
      </c>
      <c r="V2556" t="str">
        <f t="shared" si="278"/>
        <v>10-15</v>
      </c>
      <c r="W2556" t="str">
        <f t="shared" si="279"/>
        <v>Fast</v>
      </c>
    </row>
    <row r="2557" spans="1:23" x14ac:dyDescent="0.3">
      <c r="A2557">
        <v>602556</v>
      </c>
      <c r="B2557">
        <v>12205</v>
      </c>
      <c r="C2557">
        <v>18</v>
      </c>
      <c r="D2557" t="s">
        <v>4</v>
      </c>
      <c r="E2557" t="s">
        <v>13</v>
      </c>
      <c r="F2557" t="s">
        <v>28</v>
      </c>
      <c r="G2557" t="s">
        <v>29</v>
      </c>
      <c r="H2557" s="1">
        <v>44606</v>
      </c>
      <c r="I2557" t="s">
        <v>34</v>
      </c>
      <c r="J2557">
        <v>55</v>
      </c>
      <c r="K2557">
        <v>10.6</v>
      </c>
      <c r="L2557">
        <v>1421.05</v>
      </c>
      <c r="M2557">
        <v>64.53</v>
      </c>
      <c r="N2557" t="s">
        <v>49</v>
      </c>
      <c r="O2557">
        <v>4</v>
      </c>
      <c r="P2557" t="str" cm="1">
        <f t="array" ref="P2557">_xlfn.IFS(C2557&lt;25,"18-24", C2557&lt;=35,"25-35", C2557&lt;=50,"36-50",TRUE,"50+")</f>
        <v>18-24</v>
      </c>
      <c r="Q2557" t="str">
        <f t="shared" si="273"/>
        <v>new</v>
      </c>
      <c r="R2557" t="str">
        <f t="shared" si="274"/>
        <v>high value</v>
      </c>
      <c r="S2557" t="str">
        <f t="shared" si="275"/>
        <v>medium</v>
      </c>
      <c r="T2557" t="str">
        <f t="shared" si="276"/>
        <v>Feb</v>
      </c>
      <c r="U2557">
        <f t="shared" si="277"/>
        <v>2022</v>
      </c>
      <c r="V2557" t="str">
        <f t="shared" si="278"/>
        <v>10-15</v>
      </c>
      <c r="W2557" t="str">
        <f t="shared" si="279"/>
        <v>Slow</v>
      </c>
    </row>
    <row r="2558" spans="1:23" x14ac:dyDescent="0.3">
      <c r="A2558">
        <v>602557</v>
      </c>
      <c r="B2558">
        <v>27575</v>
      </c>
      <c r="C2558">
        <v>44</v>
      </c>
      <c r="D2558" t="s">
        <v>7</v>
      </c>
      <c r="E2558" t="s">
        <v>5</v>
      </c>
      <c r="F2558" t="s">
        <v>28</v>
      </c>
      <c r="G2558" t="s">
        <v>31</v>
      </c>
      <c r="H2558" s="1">
        <v>44564</v>
      </c>
      <c r="I2558" t="s">
        <v>33</v>
      </c>
      <c r="J2558">
        <v>51</v>
      </c>
      <c r="K2558">
        <v>2.1</v>
      </c>
      <c r="L2558">
        <v>353.19</v>
      </c>
      <c r="M2558">
        <v>28.87</v>
      </c>
      <c r="N2558" t="s">
        <v>47</v>
      </c>
      <c r="O2558">
        <v>5</v>
      </c>
      <c r="P2558" t="str" cm="1">
        <f t="array" ref="P2558">_xlfn.IFS(C2558&lt;25,"18-24", C2558&lt;=35,"25-35", C2558&lt;=50,"36-50",TRUE,"50+")</f>
        <v>36-50</v>
      </c>
      <c r="Q2558" t="str">
        <f t="shared" si="273"/>
        <v>new</v>
      </c>
      <c r="R2558" t="str">
        <f t="shared" si="274"/>
        <v>medium</v>
      </c>
      <c r="S2558" t="str">
        <f t="shared" si="275"/>
        <v>High</v>
      </c>
      <c r="T2558" t="str">
        <f t="shared" si="276"/>
        <v>Jan</v>
      </c>
      <c r="U2558">
        <f t="shared" si="277"/>
        <v>2022</v>
      </c>
      <c r="V2558" t="str">
        <f t="shared" si="278"/>
        <v>0-5</v>
      </c>
      <c r="W2558" t="str">
        <f t="shared" si="279"/>
        <v>Slow</v>
      </c>
    </row>
    <row r="2559" spans="1:23" x14ac:dyDescent="0.3">
      <c r="A2559">
        <v>602558</v>
      </c>
      <c r="B2559">
        <v>56312</v>
      </c>
      <c r="C2559">
        <v>35</v>
      </c>
      <c r="D2559" t="s">
        <v>4</v>
      </c>
      <c r="E2559" t="s">
        <v>11</v>
      </c>
      <c r="F2559" t="s">
        <v>30</v>
      </c>
      <c r="G2559" t="s">
        <v>31</v>
      </c>
      <c r="H2559" s="1">
        <v>45169</v>
      </c>
      <c r="I2559" t="s">
        <v>33</v>
      </c>
      <c r="J2559">
        <v>89</v>
      </c>
      <c r="K2559">
        <v>7.4</v>
      </c>
      <c r="L2559">
        <v>917.59</v>
      </c>
      <c r="M2559">
        <v>38.950000000000003</v>
      </c>
      <c r="N2559" t="s">
        <v>50</v>
      </c>
      <c r="O2559">
        <v>3</v>
      </c>
      <c r="P2559" t="str" cm="1">
        <f t="array" ref="P2559">_xlfn.IFS(C2559&lt;25,"18-24", C2559&lt;=35,"25-35", C2559&lt;=50,"36-50",TRUE,"50+")</f>
        <v>25-35</v>
      </c>
      <c r="Q2559" t="str">
        <f t="shared" si="273"/>
        <v>new</v>
      </c>
      <c r="R2559" t="str">
        <f t="shared" si="274"/>
        <v>high value</v>
      </c>
      <c r="S2559" t="str">
        <f t="shared" si="275"/>
        <v>medium</v>
      </c>
      <c r="T2559" t="str">
        <f t="shared" si="276"/>
        <v>Aug</v>
      </c>
      <c r="U2559">
        <f t="shared" si="277"/>
        <v>2023</v>
      </c>
      <c r="V2559" t="str">
        <f t="shared" si="278"/>
        <v>5-10</v>
      </c>
      <c r="W2559" t="str">
        <f t="shared" si="279"/>
        <v>Slow</v>
      </c>
    </row>
    <row r="2560" spans="1:23" x14ac:dyDescent="0.3">
      <c r="A2560">
        <v>602559</v>
      </c>
      <c r="B2560">
        <v>83119</v>
      </c>
      <c r="C2560">
        <v>22</v>
      </c>
      <c r="D2560" t="s">
        <v>4</v>
      </c>
      <c r="E2560" t="s">
        <v>13</v>
      </c>
      <c r="F2560" t="s">
        <v>18</v>
      </c>
      <c r="G2560" t="s">
        <v>29</v>
      </c>
      <c r="H2560" s="1">
        <v>45331</v>
      </c>
      <c r="I2560" t="s">
        <v>34</v>
      </c>
      <c r="J2560">
        <v>85</v>
      </c>
      <c r="K2560">
        <v>14.9</v>
      </c>
      <c r="L2560">
        <v>858.66</v>
      </c>
      <c r="M2560">
        <v>60.82</v>
      </c>
      <c r="N2560" t="s">
        <v>47</v>
      </c>
      <c r="O2560">
        <v>5</v>
      </c>
      <c r="P2560" t="str" cm="1">
        <f t="array" ref="P2560">_xlfn.IFS(C2560&lt;25,"18-24", C2560&lt;=35,"25-35", C2560&lt;=50,"36-50",TRUE,"50+")</f>
        <v>18-24</v>
      </c>
      <c r="Q2560" t="str">
        <f t="shared" si="273"/>
        <v>new</v>
      </c>
      <c r="R2560" t="str">
        <f t="shared" si="274"/>
        <v>high value</v>
      </c>
      <c r="S2560" t="str">
        <f t="shared" si="275"/>
        <v>High</v>
      </c>
      <c r="T2560" t="str">
        <f t="shared" si="276"/>
        <v>Feb</v>
      </c>
      <c r="U2560">
        <f t="shared" si="277"/>
        <v>2024</v>
      </c>
      <c r="V2560" t="str">
        <f t="shared" si="278"/>
        <v>10-15</v>
      </c>
      <c r="W2560" t="str">
        <f t="shared" si="279"/>
        <v>Slow</v>
      </c>
    </row>
    <row r="2561" spans="1:23" x14ac:dyDescent="0.3">
      <c r="A2561">
        <v>602560</v>
      </c>
      <c r="B2561">
        <v>26761</v>
      </c>
      <c r="C2561">
        <v>56</v>
      </c>
      <c r="D2561" t="s">
        <v>4</v>
      </c>
      <c r="E2561" t="s">
        <v>11</v>
      </c>
      <c r="F2561" t="s">
        <v>26</v>
      </c>
      <c r="G2561" t="s">
        <v>21</v>
      </c>
      <c r="H2561" s="1">
        <v>45618</v>
      </c>
      <c r="I2561" t="s">
        <v>33</v>
      </c>
      <c r="J2561">
        <v>47</v>
      </c>
      <c r="K2561">
        <v>1.3</v>
      </c>
      <c r="L2561">
        <v>1167.3900000000001</v>
      </c>
      <c r="M2561">
        <v>71.64</v>
      </c>
      <c r="N2561" t="s">
        <v>47</v>
      </c>
      <c r="O2561">
        <v>5</v>
      </c>
      <c r="P2561" t="str" cm="1">
        <f t="array" ref="P2561">_xlfn.IFS(C2561&lt;25,"18-24", C2561&lt;=35,"25-35", C2561&lt;=50,"36-50",TRUE,"50+")</f>
        <v>50+</v>
      </c>
      <c r="Q2561" t="str">
        <f t="shared" si="273"/>
        <v>new</v>
      </c>
      <c r="R2561" t="str">
        <f t="shared" si="274"/>
        <v>high value</v>
      </c>
      <c r="S2561" t="str">
        <f t="shared" si="275"/>
        <v>High</v>
      </c>
      <c r="T2561" t="str">
        <f t="shared" si="276"/>
        <v>Nov</v>
      </c>
      <c r="U2561">
        <f t="shared" si="277"/>
        <v>2024</v>
      </c>
      <c r="V2561" t="str">
        <f t="shared" si="278"/>
        <v>0-5</v>
      </c>
      <c r="W2561" t="str">
        <f t="shared" si="279"/>
        <v>Slow</v>
      </c>
    </row>
    <row r="2562" spans="1:23" x14ac:dyDescent="0.3">
      <c r="A2562">
        <v>602561</v>
      </c>
      <c r="B2562">
        <v>14621</v>
      </c>
      <c r="C2562">
        <v>38</v>
      </c>
      <c r="D2562" t="s">
        <v>7</v>
      </c>
      <c r="E2562" t="s">
        <v>5</v>
      </c>
      <c r="F2562" t="s">
        <v>28</v>
      </c>
      <c r="G2562" t="s">
        <v>23</v>
      </c>
      <c r="H2562" s="1">
        <v>45071</v>
      </c>
      <c r="I2562" t="s">
        <v>34</v>
      </c>
      <c r="J2562">
        <v>36</v>
      </c>
      <c r="K2562">
        <v>1.8</v>
      </c>
      <c r="L2562">
        <v>1290.8599999999999</v>
      </c>
      <c r="M2562">
        <v>119.64</v>
      </c>
      <c r="N2562" t="s">
        <v>48</v>
      </c>
      <c r="O2562">
        <v>2</v>
      </c>
      <c r="P2562" t="str" cm="1">
        <f t="array" ref="P2562">_xlfn.IFS(C2562&lt;25,"18-24", C2562&lt;=35,"25-35", C2562&lt;=50,"36-50",TRUE,"50+")</f>
        <v>36-50</v>
      </c>
      <c r="Q2562" t="str">
        <f t="shared" si="273"/>
        <v>new</v>
      </c>
      <c r="R2562" t="str">
        <f t="shared" si="274"/>
        <v>high value</v>
      </c>
      <c r="S2562" t="str">
        <f t="shared" si="275"/>
        <v>Low</v>
      </c>
      <c r="T2562" t="str">
        <f t="shared" si="276"/>
        <v>May</v>
      </c>
      <c r="U2562">
        <f t="shared" si="277"/>
        <v>2023</v>
      </c>
      <c r="V2562" t="str">
        <f t="shared" si="278"/>
        <v>0-5</v>
      </c>
      <c r="W2562" t="str">
        <f t="shared" si="279"/>
        <v>Medium</v>
      </c>
    </row>
    <row r="2563" spans="1:23" x14ac:dyDescent="0.3">
      <c r="A2563">
        <v>602562</v>
      </c>
      <c r="B2563">
        <v>32275</v>
      </c>
      <c r="C2563">
        <v>24</v>
      </c>
      <c r="D2563" t="s">
        <v>7</v>
      </c>
      <c r="E2563" t="s">
        <v>11</v>
      </c>
      <c r="F2563" t="s">
        <v>22</v>
      </c>
      <c r="G2563" t="s">
        <v>31</v>
      </c>
      <c r="H2563" s="1">
        <v>44919</v>
      </c>
      <c r="I2563" t="s">
        <v>33</v>
      </c>
      <c r="J2563">
        <v>53</v>
      </c>
      <c r="K2563">
        <v>12</v>
      </c>
      <c r="L2563">
        <v>1375.69</v>
      </c>
      <c r="M2563">
        <v>67.5</v>
      </c>
      <c r="N2563" t="s">
        <v>47</v>
      </c>
      <c r="O2563">
        <v>5</v>
      </c>
      <c r="P2563" t="str" cm="1">
        <f t="array" ref="P2563">_xlfn.IFS(C2563&lt;25,"18-24", C2563&lt;=35,"25-35", C2563&lt;=50,"36-50",TRUE,"50+")</f>
        <v>18-24</v>
      </c>
      <c r="Q2563" t="str">
        <f t="shared" ref="Q2563:Q2626" si="280">IF(COUNTIF($B:$B,B2563)&gt;1,"repeat","new")</f>
        <v>new</v>
      </c>
      <c r="R2563" t="str">
        <f t="shared" ref="R2563:R2626" si="281">IF(L2563&gt;500,"high value",IF( L2563&gt;250,"medium","low"))</f>
        <v>high value</v>
      </c>
      <c r="S2563" t="str">
        <f t="shared" ref="S2563:S2626" si="282">IF(O2563&lt;=2,"Low",IF(O2563&lt;=4,"medium","High"))</f>
        <v>High</v>
      </c>
      <c r="T2563" t="str">
        <f t="shared" ref="T2563:T2626" si="283">TEXT(H2563,"MMM")</f>
        <v>Dec</v>
      </c>
      <c r="U2563">
        <f t="shared" ref="U2563:U2626" si="284">YEAR(H2563)</f>
        <v>2022</v>
      </c>
      <c r="V2563" t="str">
        <f t="shared" ref="V2563:V2626" si="285">IF(K2563&lt;=5,"0-5",IF(K2563&lt;=10,"5-10",IF(K2563&lt;=15,"10-15","15+")))</f>
        <v>10-15</v>
      </c>
      <c r="W2563" t="str">
        <f t="shared" ref="W2563:W2626" si="286">IF(J2563&lt;=30,"Fast",IF(J2563&lt;=45,"Medium","Slow"))</f>
        <v>Slow</v>
      </c>
    </row>
    <row r="2564" spans="1:23" x14ac:dyDescent="0.3">
      <c r="A2564">
        <v>602563</v>
      </c>
      <c r="B2564">
        <v>82742</v>
      </c>
      <c r="C2564">
        <v>29</v>
      </c>
      <c r="D2564" t="s">
        <v>7</v>
      </c>
      <c r="E2564" t="s">
        <v>11</v>
      </c>
      <c r="F2564" t="s">
        <v>18</v>
      </c>
      <c r="G2564" t="s">
        <v>31</v>
      </c>
      <c r="H2564" s="1">
        <v>45562</v>
      </c>
      <c r="I2564" t="s">
        <v>33</v>
      </c>
      <c r="J2564">
        <v>55</v>
      </c>
      <c r="K2564">
        <v>7</v>
      </c>
      <c r="L2564">
        <v>554.41999999999996</v>
      </c>
      <c r="M2564">
        <v>87.54</v>
      </c>
      <c r="N2564" t="s">
        <v>49</v>
      </c>
      <c r="O2564">
        <v>4</v>
      </c>
      <c r="P2564" t="str" cm="1">
        <f t="array" ref="P2564">_xlfn.IFS(C2564&lt;25,"18-24", C2564&lt;=35,"25-35", C2564&lt;=50,"36-50",TRUE,"50+")</f>
        <v>25-35</v>
      </c>
      <c r="Q2564" t="str">
        <f t="shared" si="280"/>
        <v>new</v>
      </c>
      <c r="R2564" t="str">
        <f t="shared" si="281"/>
        <v>high value</v>
      </c>
      <c r="S2564" t="str">
        <f t="shared" si="282"/>
        <v>medium</v>
      </c>
      <c r="T2564" t="str">
        <f t="shared" si="283"/>
        <v>Sep</v>
      </c>
      <c r="U2564">
        <f t="shared" si="284"/>
        <v>2024</v>
      </c>
      <c r="V2564" t="str">
        <f t="shared" si="285"/>
        <v>5-10</v>
      </c>
      <c r="W2564" t="str">
        <f t="shared" si="286"/>
        <v>Slow</v>
      </c>
    </row>
    <row r="2565" spans="1:23" x14ac:dyDescent="0.3">
      <c r="A2565">
        <v>602564</v>
      </c>
      <c r="B2565">
        <v>31589</v>
      </c>
      <c r="C2565">
        <v>39</v>
      </c>
      <c r="D2565" t="s">
        <v>7</v>
      </c>
      <c r="E2565" t="s">
        <v>15</v>
      </c>
      <c r="F2565" t="s">
        <v>26</v>
      </c>
      <c r="G2565" t="s">
        <v>21</v>
      </c>
      <c r="H2565" s="1">
        <v>44834</v>
      </c>
      <c r="I2565" t="s">
        <v>33</v>
      </c>
      <c r="J2565">
        <v>48</v>
      </c>
      <c r="K2565">
        <v>6.9</v>
      </c>
      <c r="L2565">
        <v>459.85</v>
      </c>
      <c r="M2565">
        <v>42.01</v>
      </c>
      <c r="N2565" t="s">
        <v>48</v>
      </c>
      <c r="O2565">
        <v>5</v>
      </c>
      <c r="P2565" t="str" cm="1">
        <f t="array" ref="P2565">_xlfn.IFS(C2565&lt;25,"18-24", C2565&lt;=35,"25-35", C2565&lt;=50,"36-50",TRUE,"50+")</f>
        <v>36-50</v>
      </c>
      <c r="Q2565" t="str">
        <f t="shared" si="280"/>
        <v>repeat</v>
      </c>
      <c r="R2565" t="str">
        <f t="shared" si="281"/>
        <v>medium</v>
      </c>
      <c r="S2565" t="str">
        <f t="shared" si="282"/>
        <v>High</v>
      </c>
      <c r="T2565" t="str">
        <f t="shared" si="283"/>
        <v>Sep</v>
      </c>
      <c r="U2565">
        <f t="shared" si="284"/>
        <v>2022</v>
      </c>
      <c r="V2565" t="str">
        <f t="shared" si="285"/>
        <v>5-10</v>
      </c>
      <c r="W2565" t="str">
        <f t="shared" si="286"/>
        <v>Slow</v>
      </c>
    </row>
    <row r="2566" spans="1:23" x14ac:dyDescent="0.3">
      <c r="A2566">
        <v>602565</v>
      </c>
      <c r="B2566">
        <v>97498</v>
      </c>
      <c r="C2566">
        <v>33</v>
      </c>
      <c r="D2566" t="s">
        <v>4</v>
      </c>
      <c r="E2566" t="s">
        <v>15</v>
      </c>
      <c r="F2566" t="s">
        <v>26</v>
      </c>
      <c r="G2566" t="s">
        <v>31</v>
      </c>
      <c r="H2566" s="1">
        <v>45286</v>
      </c>
      <c r="I2566" t="s">
        <v>34</v>
      </c>
      <c r="J2566">
        <v>23</v>
      </c>
      <c r="K2566">
        <v>14.7</v>
      </c>
      <c r="L2566">
        <v>872.65</v>
      </c>
      <c r="M2566">
        <v>103.49</v>
      </c>
      <c r="N2566" t="s">
        <v>49</v>
      </c>
      <c r="O2566">
        <v>2</v>
      </c>
      <c r="P2566" t="str" cm="1">
        <f t="array" ref="P2566">_xlfn.IFS(C2566&lt;25,"18-24", C2566&lt;=35,"25-35", C2566&lt;=50,"36-50",TRUE,"50+")</f>
        <v>25-35</v>
      </c>
      <c r="Q2566" t="str">
        <f t="shared" si="280"/>
        <v>new</v>
      </c>
      <c r="R2566" t="str">
        <f t="shared" si="281"/>
        <v>high value</v>
      </c>
      <c r="S2566" t="str">
        <f t="shared" si="282"/>
        <v>Low</v>
      </c>
      <c r="T2566" t="str">
        <f t="shared" si="283"/>
        <v>Dec</v>
      </c>
      <c r="U2566">
        <f t="shared" si="284"/>
        <v>2023</v>
      </c>
      <c r="V2566" t="str">
        <f t="shared" si="285"/>
        <v>10-15</v>
      </c>
      <c r="W2566" t="str">
        <f t="shared" si="286"/>
        <v>Fast</v>
      </c>
    </row>
    <row r="2567" spans="1:23" x14ac:dyDescent="0.3">
      <c r="A2567">
        <v>602566</v>
      </c>
      <c r="B2567">
        <v>85028</v>
      </c>
      <c r="C2567">
        <v>32</v>
      </c>
      <c r="D2567" t="s">
        <v>4</v>
      </c>
      <c r="E2567" t="s">
        <v>8</v>
      </c>
      <c r="F2567" t="s">
        <v>19</v>
      </c>
      <c r="G2567" t="s">
        <v>29</v>
      </c>
      <c r="H2567" s="1">
        <v>45041</v>
      </c>
      <c r="I2567" t="s">
        <v>34</v>
      </c>
      <c r="J2567">
        <v>20</v>
      </c>
      <c r="K2567">
        <v>12.8</v>
      </c>
      <c r="L2567">
        <v>370.63</v>
      </c>
      <c r="M2567">
        <v>25.23</v>
      </c>
      <c r="N2567" t="s">
        <v>49</v>
      </c>
      <c r="O2567">
        <v>2</v>
      </c>
      <c r="P2567" t="str" cm="1">
        <f t="array" ref="P2567">_xlfn.IFS(C2567&lt;25,"18-24", C2567&lt;=35,"25-35", C2567&lt;=50,"36-50",TRUE,"50+")</f>
        <v>25-35</v>
      </c>
      <c r="Q2567" t="str">
        <f t="shared" si="280"/>
        <v>new</v>
      </c>
      <c r="R2567" t="str">
        <f t="shared" si="281"/>
        <v>medium</v>
      </c>
      <c r="S2567" t="str">
        <f t="shared" si="282"/>
        <v>Low</v>
      </c>
      <c r="T2567" t="str">
        <f t="shared" si="283"/>
        <v>Apr</v>
      </c>
      <c r="U2567">
        <f t="shared" si="284"/>
        <v>2023</v>
      </c>
      <c r="V2567" t="str">
        <f t="shared" si="285"/>
        <v>10-15</v>
      </c>
      <c r="W2567" t="str">
        <f t="shared" si="286"/>
        <v>Fast</v>
      </c>
    </row>
    <row r="2568" spans="1:23" x14ac:dyDescent="0.3">
      <c r="A2568">
        <v>602567</v>
      </c>
      <c r="B2568">
        <v>48009</v>
      </c>
      <c r="C2568">
        <v>44</v>
      </c>
      <c r="D2568" t="s">
        <v>7</v>
      </c>
      <c r="E2568" t="s">
        <v>5</v>
      </c>
      <c r="F2568" t="s">
        <v>32</v>
      </c>
      <c r="G2568" t="s">
        <v>29</v>
      </c>
      <c r="H2568" s="1">
        <v>44877</v>
      </c>
      <c r="I2568" t="s">
        <v>33</v>
      </c>
      <c r="J2568">
        <v>73</v>
      </c>
      <c r="K2568">
        <v>11.2</v>
      </c>
      <c r="L2568">
        <v>755.53</v>
      </c>
      <c r="M2568">
        <v>34.06</v>
      </c>
      <c r="N2568" t="s">
        <v>49</v>
      </c>
      <c r="O2568">
        <v>3</v>
      </c>
      <c r="P2568" t="str" cm="1">
        <f t="array" ref="P2568">_xlfn.IFS(C2568&lt;25,"18-24", C2568&lt;=35,"25-35", C2568&lt;=50,"36-50",TRUE,"50+")</f>
        <v>36-50</v>
      </c>
      <c r="Q2568" t="str">
        <f t="shared" si="280"/>
        <v>new</v>
      </c>
      <c r="R2568" t="str">
        <f t="shared" si="281"/>
        <v>high value</v>
      </c>
      <c r="S2568" t="str">
        <f t="shared" si="282"/>
        <v>medium</v>
      </c>
      <c r="T2568" t="str">
        <f t="shared" si="283"/>
        <v>Nov</v>
      </c>
      <c r="U2568">
        <f t="shared" si="284"/>
        <v>2022</v>
      </c>
      <c r="V2568" t="str">
        <f t="shared" si="285"/>
        <v>10-15</v>
      </c>
      <c r="W2568" t="str">
        <f t="shared" si="286"/>
        <v>Slow</v>
      </c>
    </row>
    <row r="2569" spans="1:23" x14ac:dyDescent="0.3">
      <c r="A2569">
        <v>602568</v>
      </c>
      <c r="B2569">
        <v>30246</v>
      </c>
      <c r="C2569">
        <v>54</v>
      </c>
      <c r="D2569" t="s">
        <v>4</v>
      </c>
      <c r="E2569" t="s">
        <v>11</v>
      </c>
      <c r="F2569" t="s">
        <v>32</v>
      </c>
      <c r="G2569" t="s">
        <v>27</v>
      </c>
      <c r="H2569" s="1">
        <v>45346</v>
      </c>
      <c r="I2569" t="s">
        <v>33</v>
      </c>
      <c r="J2569">
        <v>30</v>
      </c>
      <c r="K2569">
        <v>5.6</v>
      </c>
      <c r="L2569">
        <v>1100.44</v>
      </c>
      <c r="M2569">
        <v>97.03</v>
      </c>
      <c r="N2569" t="s">
        <v>47</v>
      </c>
      <c r="O2569">
        <v>1</v>
      </c>
      <c r="P2569" t="str" cm="1">
        <f t="array" ref="P2569">_xlfn.IFS(C2569&lt;25,"18-24", C2569&lt;=35,"25-35", C2569&lt;=50,"36-50",TRUE,"50+")</f>
        <v>50+</v>
      </c>
      <c r="Q2569" t="str">
        <f t="shared" si="280"/>
        <v>new</v>
      </c>
      <c r="R2569" t="str">
        <f t="shared" si="281"/>
        <v>high value</v>
      </c>
      <c r="S2569" t="str">
        <f t="shared" si="282"/>
        <v>Low</v>
      </c>
      <c r="T2569" t="str">
        <f t="shared" si="283"/>
        <v>Feb</v>
      </c>
      <c r="U2569">
        <f t="shared" si="284"/>
        <v>2024</v>
      </c>
      <c r="V2569" t="str">
        <f t="shared" si="285"/>
        <v>5-10</v>
      </c>
      <c r="W2569" t="str">
        <f t="shared" si="286"/>
        <v>Fast</v>
      </c>
    </row>
    <row r="2570" spans="1:23" x14ac:dyDescent="0.3">
      <c r="A2570">
        <v>602569</v>
      </c>
      <c r="B2570">
        <v>55308</v>
      </c>
      <c r="C2570">
        <v>61</v>
      </c>
      <c r="D2570" t="s">
        <v>4</v>
      </c>
      <c r="E2570" t="s">
        <v>16</v>
      </c>
      <c r="F2570" t="s">
        <v>19</v>
      </c>
      <c r="G2570" t="s">
        <v>31</v>
      </c>
      <c r="H2570" s="1">
        <v>45277</v>
      </c>
      <c r="I2570" t="s">
        <v>34</v>
      </c>
      <c r="J2570">
        <v>77</v>
      </c>
      <c r="K2570">
        <v>14.4</v>
      </c>
      <c r="L2570">
        <v>405.49</v>
      </c>
      <c r="M2570">
        <v>28.07</v>
      </c>
      <c r="N2570" t="s">
        <v>49</v>
      </c>
      <c r="O2570">
        <v>1</v>
      </c>
      <c r="P2570" t="str" cm="1">
        <f t="array" ref="P2570">_xlfn.IFS(C2570&lt;25,"18-24", C2570&lt;=35,"25-35", C2570&lt;=50,"36-50",TRUE,"50+")</f>
        <v>50+</v>
      </c>
      <c r="Q2570" t="str">
        <f t="shared" si="280"/>
        <v>new</v>
      </c>
      <c r="R2570" t="str">
        <f t="shared" si="281"/>
        <v>medium</v>
      </c>
      <c r="S2570" t="str">
        <f t="shared" si="282"/>
        <v>Low</v>
      </c>
      <c r="T2570" t="str">
        <f t="shared" si="283"/>
        <v>Dec</v>
      </c>
      <c r="U2570">
        <f t="shared" si="284"/>
        <v>2023</v>
      </c>
      <c r="V2570" t="str">
        <f t="shared" si="285"/>
        <v>10-15</v>
      </c>
      <c r="W2570" t="str">
        <f t="shared" si="286"/>
        <v>Slow</v>
      </c>
    </row>
    <row r="2571" spans="1:23" x14ac:dyDescent="0.3">
      <c r="A2571">
        <v>602570</v>
      </c>
      <c r="B2571">
        <v>30952</v>
      </c>
      <c r="C2571">
        <v>25</v>
      </c>
      <c r="D2571" t="s">
        <v>7</v>
      </c>
      <c r="E2571" t="s">
        <v>15</v>
      </c>
      <c r="F2571" t="s">
        <v>32</v>
      </c>
      <c r="G2571" t="s">
        <v>21</v>
      </c>
      <c r="H2571" s="1">
        <v>45157</v>
      </c>
      <c r="I2571" t="s">
        <v>34</v>
      </c>
      <c r="J2571">
        <v>73</v>
      </c>
      <c r="K2571">
        <v>2.6</v>
      </c>
      <c r="L2571">
        <v>818.56</v>
      </c>
      <c r="M2571">
        <v>103.04</v>
      </c>
      <c r="N2571" t="s">
        <v>50</v>
      </c>
      <c r="O2571">
        <v>5</v>
      </c>
      <c r="P2571" t="str" cm="1">
        <f t="array" ref="P2571">_xlfn.IFS(C2571&lt;25,"18-24", C2571&lt;=35,"25-35", C2571&lt;=50,"36-50",TRUE,"50+")</f>
        <v>25-35</v>
      </c>
      <c r="Q2571" t="str">
        <f t="shared" si="280"/>
        <v>new</v>
      </c>
      <c r="R2571" t="str">
        <f t="shared" si="281"/>
        <v>high value</v>
      </c>
      <c r="S2571" t="str">
        <f t="shared" si="282"/>
        <v>High</v>
      </c>
      <c r="T2571" t="str">
        <f t="shared" si="283"/>
        <v>Aug</v>
      </c>
      <c r="U2571">
        <f t="shared" si="284"/>
        <v>2023</v>
      </c>
      <c r="V2571" t="str">
        <f t="shared" si="285"/>
        <v>0-5</v>
      </c>
      <c r="W2571" t="str">
        <f t="shared" si="286"/>
        <v>Slow</v>
      </c>
    </row>
    <row r="2572" spans="1:23" x14ac:dyDescent="0.3">
      <c r="A2572">
        <v>602571</v>
      </c>
      <c r="B2572">
        <v>13760</v>
      </c>
      <c r="C2572">
        <v>43</v>
      </c>
      <c r="D2572" t="s">
        <v>7</v>
      </c>
      <c r="E2572" t="s">
        <v>13</v>
      </c>
      <c r="F2572" t="s">
        <v>28</v>
      </c>
      <c r="G2572" t="s">
        <v>23</v>
      </c>
      <c r="H2572" s="1">
        <v>45287</v>
      </c>
      <c r="I2572" t="s">
        <v>34</v>
      </c>
      <c r="J2572">
        <v>67</v>
      </c>
      <c r="K2572">
        <v>3</v>
      </c>
      <c r="L2572">
        <v>307.72000000000003</v>
      </c>
      <c r="M2572">
        <v>84.28</v>
      </c>
      <c r="N2572" t="s">
        <v>47</v>
      </c>
      <c r="O2572">
        <v>2</v>
      </c>
      <c r="P2572" t="str" cm="1">
        <f t="array" ref="P2572">_xlfn.IFS(C2572&lt;25,"18-24", C2572&lt;=35,"25-35", C2572&lt;=50,"36-50",TRUE,"50+")</f>
        <v>36-50</v>
      </c>
      <c r="Q2572" t="str">
        <f t="shared" si="280"/>
        <v>new</v>
      </c>
      <c r="R2572" t="str">
        <f t="shared" si="281"/>
        <v>medium</v>
      </c>
      <c r="S2572" t="str">
        <f t="shared" si="282"/>
        <v>Low</v>
      </c>
      <c r="T2572" t="str">
        <f t="shared" si="283"/>
        <v>Dec</v>
      </c>
      <c r="U2572">
        <f t="shared" si="284"/>
        <v>2023</v>
      </c>
      <c r="V2572" t="str">
        <f t="shared" si="285"/>
        <v>0-5</v>
      </c>
      <c r="W2572" t="str">
        <f t="shared" si="286"/>
        <v>Slow</v>
      </c>
    </row>
    <row r="2573" spans="1:23" x14ac:dyDescent="0.3">
      <c r="A2573">
        <v>602572</v>
      </c>
      <c r="B2573">
        <v>20580</v>
      </c>
      <c r="C2573">
        <v>34</v>
      </c>
      <c r="D2573" t="s">
        <v>7</v>
      </c>
      <c r="E2573" t="s">
        <v>16</v>
      </c>
      <c r="F2573" t="s">
        <v>24</v>
      </c>
      <c r="G2573" t="s">
        <v>25</v>
      </c>
      <c r="H2573" s="1">
        <v>45623</v>
      </c>
      <c r="I2573" t="s">
        <v>34</v>
      </c>
      <c r="J2573">
        <v>87</v>
      </c>
      <c r="K2573">
        <v>6.6</v>
      </c>
      <c r="L2573">
        <v>971.9</v>
      </c>
      <c r="M2573">
        <v>39.200000000000003</v>
      </c>
      <c r="N2573" t="s">
        <v>48</v>
      </c>
      <c r="O2573">
        <v>5</v>
      </c>
      <c r="P2573" t="str" cm="1">
        <f t="array" ref="P2573">_xlfn.IFS(C2573&lt;25,"18-24", C2573&lt;=35,"25-35", C2573&lt;=50,"36-50",TRUE,"50+")</f>
        <v>25-35</v>
      </c>
      <c r="Q2573" t="str">
        <f t="shared" si="280"/>
        <v>new</v>
      </c>
      <c r="R2573" t="str">
        <f t="shared" si="281"/>
        <v>high value</v>
      </c>
      <c r="S2573" t="str">
        <f t="shared" si="282"/>
        <v>High</v>
      </c>
      <c r="T2573" t="str">
        <f t="shared" si="283"/>
        <v>Nov</v>
      </c>
      <c r="U2573">
        <f t="shared" si="284"/>
        <v>2024</v>
      </c>
      <c r="V2573" t="str">
        <f t="shared" si="285"/>
        <v>5-10</v>
      </c>
      <c r="W2573" t="str">
        <f t="shared" si="286"/>
        <v>Slow</v>
      </c>
    </row>
    <row r="2574" spans="1:23" x14ac:dyDescent="0.3">
      <c r="A2574">
        <v>602573</v>
      </c>
      <c r="B2574">
        <v>64344</v>
      </c>
      <c r="C2574">
        <v>18</v>
      </c>
      <c r="D2574" t="s">
        <v>4</v>
      </c>
      <c r="E2574" t="s">
        <v>15</v>
      </c>
      <c r="F2574" t="s">
        <v>19</v>
      </c>
      <c r="G2574" t="s">
        <v>21</v>
      </c>
      <c r="H2574" s="1">
        <v>44630</v>
      </c>
      <c r="I2574" t="s">
        <v>33</v>
      </c>
      <c r="J2574">
        <v>62</v>
      </c>
      <c r="K2574">
        <v>9.1</v>
      </c>
      <c r="L2574">
        <v>735.29</v>
      </c>
      <c r="M2574">
        <v>94.9</v>
      </c>
      <c r="N2574" t="s">
        <v>48</v>
      </c>
      <c r="O2574">
        <v>5</v>
      </c>
      <c r="P2574" t="str" cm="1">
        <f t="array" ref="P2574">_xlfn.IFS(C2574&lt;25,"18-24", C2574&lt;=35,"25-35", C2574&lt;=50,"36-50",TRUE,"50+")</f>
        <v>18-24</v>
      </c>
      <c r="Q2574" t="str">
        <f t="shared" si="280"/>
        <v>new</v>
      </c>
      <c r="R2574" t="str">
        <f t="shared" si="281"/>
        <v>high value</v>
      </c>
      <c r="S2574" t="str">
        <f t="shared" si="282"/>
        <v>High</v>
      </c>
      <c r="T2574" t="str">
        <f t="shared" si="283"/>
        <v>Mar</v>
      </c>
      <c r="U2574">
        <f t="shared" si="284"/>
        <v>2022</v>
      </c>
      <c r="V2574" t="str">
        <f t="shared" si="285"/>
        <v>5-10</v>
      </c>
      <c r="W2574" t="str">
        <f t="shared" si="286"/>
        <v>Slow</v>
      </c>
    </row>
    <row r="2575" spans="1:23" x14ac:dyDescent="0.3">
      <c r="A2575">
        <v>602574</v>
      </c>
      <c r="B2575">
        <v>35638</v>
      </c>
      <c r="C2575">
        <v>45</v>
      </c>
      <c r="D2575" t="s">
        <v>7</v>
      </c>
      <c r="E2575" t="s">
        <v>11</v>
      </c>
      <c r="F2575" t="s">
        <v>18</v>
      </c>
      <c r="G2575" t="s">
        <v>27</v>
      </c>
      <c r="H2575" s="1">
        <v>45500</v>
      </c>
      <c r="I2575" t="s">
        <v>34</v>
      </c>
      <c r="J2575">
        <v>41</v>
      </c>
      <c r="K2575">
        <v>3.2</v>
      </c>
      <c r="L2575">
        <v>689.24</v>
      </c>
      <c r="M2575">
        <v>90.18</v>
      </c>
      <c r="N2575" t="s">
        <v>47</v>
      </c>
      <c r="O2575">
        <v>1</v>
      </c>
      <c r="P2575" t="str" cm="1">
        <f t="array" ref="P2575">_xlfn.IFS(C2575&lt;25,"18-24", C2575&lt;=35,"25-35", C2575&lt;=50,"36-50",TRUE,"50+")</f>
        <v>36-50</v>
      </c>
      <c r="Q2575" t="str">
        <f t="shared" si="280"/>
        <v>new</v>
      </c>
      <c r="R2575" t="str">
        <f t="shared" si="281"/>
        <v>high value</v>
      </c>
      <c r="S2575" t="str">
        <f t="shared" si="282"/>
        <v>Low</v>
      </c>
      <c r="T2575" t="str">
        <f t="shared" si="283"/>
        <v>Jul</v>
      </c>
      <c r="U2575">
        <f t="shared" si="284"/>
        <v>2024</v>
      </c>
      <c r="V2575" t="str">
        <f t="shared" si="285"/>
        <v>0-5</v>
      </c>
      <c r="W2575" t="str">
        <f t="shared" si="286"/>
        <v>Medium</v>
      </c>
    </row>
    <row r="2576" spans="1:23" x14ac:dyDescent="0.3">
      <c r="A2576">
        <v>602575</v>
      </c>
      <c r="B2576">
        <v>94820</v>
      </c>
      <c r="C2576">
        <v>32</v>
      </c>
      <c r="D2576" t="s">
        <v>7</v>
      </c>
      <c r="E2576" t="s">
        <v>13</v>
      </c>
      <c r="F2576" t="s">
        <v>19</v>
      </c>
      <c r="G2576" t="s">
        <v>31</v>
      </c>
      <c r="H2576" s="1">
        <v>44997</v>
      </c>
      <c r="I2576" t="s">
        <v>34</v>
      </c>
      <c r="J2576">
        <v>79</v>
      </c>
      <c r="K2576">
        <v>2.6</v>
      </c>
      <c r="L2576">
        <v>909.85</v>
      </c>
      <c r="M2576">
        <v>114.36</v>
      </c>
      <c r="N2576" t="s">
        <v>49</v>
      </c>
      <c r="O2576">
        <v>4</v>
      </c>
      <c r="P2576" t="str" cm="1">
        <f t="array" ref="P2576">_xlfn.IFS(C2576&lt;25,"18-24", C2576&lt;=35,"25-35", C2576&lt;=50,"36-50",TRUE,"50+")</f>
        <v>25-35</v>
      </c>
      <c r="Q2576" t="str">
        <f t="shared" si="280"/>
        <v>new</v>
      </c>
      <c r="R2576" t="str">
        <f t="shared" si="281"/>
        <v>high value</v>
      </c>
      <c r="S2576" t="str">
        <f t="shared" si="282"/>
        <v>medium</v>
      </c>
      <c r="T2576" t="str">
        <f t="shared" si="283"/>
        <v>Mar</v>
      </c>
      <c r="U2576">
        <f t="shared" si="284"/>
        <v>2023</v>
      </c>
      <c r="V2576" t="str">
        <f t="shared" si="285"/>
        <v>0-5</v>
      </c>
      <c r="W2576" t="str">
        <f t="shared" si="286"/>
        <v>Slow</v>
      </c>
    </row>
    <row r="2577" spans="1:23" x14ac:dyDescent="0.3">
      <c r="A2577">
        <v>602576</v>
      </c>
      <c r="B2577">
        <v>89055</v>
      </c>
      <c r="C2577">
        <v>34</v>
      </c>
      <c r="D2577" t="s">
        <v>7</v>
      </c>
      <c r="E2577" t="s">
        <v>16</v>
      </c>
      <c r="F2577" t="s">
        <v>18</v>
      </c>
      <c r="G2577" t="s">
        <v>23</v>
      </c>
      <c r="H2577" s="1">
        <v>44830</v>
      </c>
      <c r="I2577" t="s">
        <v>33</v>
      </c>
      <c r="J2577">
        <v>49</v>
      </c>
      <c r="K2577">
        <v>4.5999999999999996</v>
      </c>
      <c r="L2577">
        <v>1291.79</v>
      </c>
      <c r="M2577">
        <v>21.93</v>
      </c>
      <c r="N2577" t="s">
        <v>47</v>
      </c>
      <c r="O2577">
        <v>4</v>
      </c>
      <c r="P2577" t="str" cm="1">
        <f t="array" ref="P2577">_xlfn.IFS(C2577&lt;25,"18-24", C2577&lt;=35,"25-35", C2577&lt;=50,"36-50",TRUE,"50+")</f>
        <v>25-35</v>
      </c>
      <c r="Q2577" t="str">
        <f t="shared" si="280"/>
        <v>new</v>
      </c>
      <c r="R2577" t="str">
        <f t="shared" si="281"/>
        <v>high value</v>
      </c>
      <c r="S2577" t="str">
        <f t="shared" si="282"/>
        <v>medium</v>
      </c>
      <c r="T2577" t="str">
        <f t="shared" si="283"/>
        <v>Sep</v>
      </c>
      <c r="U2577">
        <f t="shared" si="284"/>
        <v>2022</v>
      </c>
      <c r="V2577" t="str">
        <f t="shared" si="285"/>
        <v>0-5</v>
      </c>
      <c r="W2577" t="str">
        <f t="shared" si="286"/>
        <v>Slow</v>
      </c>
    </row>
    <row r="2578" spans="1:23" x14ac:dyDescent="0.3">
      <c r="A2578">
        <v>602577</v>
      </c>
      <c r="B2578">
        <v>18503</v>
      </c>
      <c r="C2578">
        <v>40</v>
      </c>
      <c r="D2578" t="s">
        <v>4</v>
      </c>
      <c r="E2578" t="s">
        <v>15</v>
      </c>
      <c r="F2578" t="s">
        <v>18</v>
      </c>
      <c r="G2578" t="s">
        <v>29</v>
      </c>
      <c r="H2578" s="1">
        <v>44752</v>
      </c>
      <c r="I2578" t="s">
        <v>34</v>
      </c>
      <c r="J2578">
        <v>81</v>
      </c>
      <c r="K2578">
        <v>12.4</v>
      </c>
      <c r="L2578">
        <v>1394.39</v>
      </c>
      <c r="M2578">
        <v>102.6</v>
      </c>
      <c r="N2578" t="s">
        <v>48</v>
      </c>
      <c r="O2578">
        <v>2</v>
      </c>
      <c r="P2578" t="str" cm="1">
        <f t="array" ref="P2578">_xlfn.IFS(C2578&lt;25,"18-24", C2578&lt;=35,"25-35", C2578&lt;=50,"36-50",TRUE,"50+")</f>
        <v>36-50</v>
      </c>
      <c r="Q2578" t="str">
        <f t="shared" si="280"/>
        <v>new</v>
      </c>
      <c r="R2578" t="str">
        <f t="shared" si="281"/>
        <v>high value</v>
      </c>
      <c r="S2578" t="str">
        <f t="shared" si="282"/>
        <v>Low</v>
      </c>
      <c r="T2578" t="str">
        <f t="shared" si="283"/>
        <v>Jul</v>
      </c>
      <c r="U2578">
        <f t="shared" si="284"/>
        <v>2022</v>
      </c>
      <c r="V2578" t="str">
        <f t="shared" si="285"/>
        <v>10-15</v>
      </c>
      <c r="W2578" t="str">
        <f t="shared" si="286"/>
        <v>Slow</v>
      </c>
    </row>
    <row r="2579" spans="1:23" x14ac:dyDescent="0.3">
      <c r="A2579">
        <v>602578</v>
      </c>
      <c r="B2579">
        <v>84878</v>
      </c>
      <c r="C2579">
        <v>32</v>
      </c>
      <c r="D2579" t="s">
        <v>4</v>
      </c>
      <c r="E2579" t="s">
        <v>15</v>
      </c>
      <c r="F2579" t="s">
        <v>18</v>
      </c>
      <c r="G2579" t="s">
        <v>31</v>
      </c>
      <c r="H2579" s="1">
        <v>45293</v>
      </c>
      <c r="I2579" t="s">
        <v>33</v>
      </c>
      <c r="J2579">
        <v>61</v>
      </c>
      <c r="K2579">
        <v>8.3000000000000007</v>
      </c>
      <c r="L2579">
        <v>448.88</v>
      </c>
      <c r="M2579">
        <v>86.37</v>
      </c>
      <c r="N2579" t="s">
        <v>49</v>
      </c>
      <c r="O2579">
        <v>3</v>
      </c>
      <c r="P2579" t="str" cm="1">
        <f t="array" ref="P2579">_xlfn.IFS(C2579&lt;25,"18-24", C2579&lt;=35,"25-35", C2579&lt;=50,"36-50",TRUE,"50+")</f>
        <v>25-35</v>
      </c>
      <c r="Q2579" t="str">
        <f t="shared" si="280"/>
        <v>new</v>
      </c>
      <c r="R2579" t="str">
        <f t="shared" si="281"/>
        <v>medium</v>
      </c>
      <c r="S2579" t="str">
        <f t="shared" si="282"/>
        <v>medium</v>
      </c>
      <c r="T2579" t="str">
        <f t="shared" si="283"/>
        <v>Jan</v>
      </c>
      <c r="U2579">
        <f t="shared" si="284"/>
        <v>2024</v>
      </c>
      <c r="V2579" t="str">
        <f t="shared" si="285"/>
        <v>5-10</v>
      </c>
      <c r="W2579" t="str">
        <f t="shared" si="286"/>
        <v>Slow</v>
      </c>
    </row>
    <row r="2580" spans="1:23" x14ac:dyDescent="0.3">
      <c r="A2580">
        <v>602579</v>
      </c>
      <c r="B2580">
        <v>63304</v>
      </c>
      <c r="C2580">
        <v>59</v>
      </c>
      <c r="D2580" t="s">
        <v>4</v>
      </c>
      <c r="E2580" t="s">
        <v>5</v>
      </c>
      <c r="F2580" t="s">
        <v>28</v>
      </c>
      <c r="G2580" t="s">
        <v>31</v>
      </c>
      <c r="H2580" s="1">
        <v>44602</v>
      </c>
      <c r="I2580" t="s">
        <v>33</v>
      </c>
      <c r="J2580">
        <v>51</v>
      </c>
      <c r="K2580">
        <v>9.6</v>
      </c>
      <c r="L2580">
        <v>634.52</v>
      </c>
      <c r="M2580">
        <v>45.86</v>
      </c>
      <c r="N2580" t="s">
        <v>48</v>
      </c>
      <c r="O2580">
        <v>5</v>
      </c>
      <c r="P2580" t="str" cm="1">
        <f t="array" ref="P2580">_xlfn.IFS(C2580&lt;25,"18-24", C2580&lt;=35,"25-35", C2580&lt;=50,"36-50",TRUE,"50+")</f>
        <v>50+</v>
      </c>
      <c r="Q2580" t="str">
        <f t="shared" si="280"/>
        <v>new</v>
      </c>
      <c r="R2580" t="str">
        <f t="shared" si="281"/>
        <v>high value</v>
      </c>
      <c r="S2580" t="str">
        <f t="shared" si="282"/>
        <v>High</v>
      </c>
      <c r="T2580" t="str">
        <f t="shared" si="283"/>
        <v>Feb</v>
      </c>
      <c r="U2580">
        <f t="shared" si="284"/>
        <v>2022</v>
      </c>
      <c r="V2580" t="str">
        <f t="shared" si="285"/>
        <v>5-10</v>
      </c>
      <c r="W2580" t="str">
        <f t="shared" si="286"/>
        <v>Slow</v>
      </c>
    </row>
    <row r="2581" spans="1:23" x14ac:dyDescent="0.3">
      <c r="A2581">
        <v>602580</v>
      </c>
      <c r="B2581">
        <v>70448</v>
      </c>
      <c r="C2581">
        <v>46</v>
      </c>
      <c r="D2581" t="s">
        <v>4</v>
      </c>
      <c r="E2581" t="s">
        <v>13</v>
      </c>
      <c r="F2581" t="s">
        <v>19</v>
      </c>
      <c r="G2581" t="s">
        <v>31</v>
      </c>
      <c r="H2581" s="1">
        <v>44775</v>
      </c>
      <c r="I2581" t="s">
        <v>34</v>
      </c>
      <c r="J2581">
        <v>49</v>
      </c>
      <c r="K2581">
        <v>13.2</v>
      </c>
      <c r="L2581">
        <v>150.06</v>
      </c>
      <c r="M2581">
        <v>102.8</v>
      </c>
      <c r="N2581" t="s">
        <v>50</v>
      </c>
      <c r="O2581">
        <v>2</v>
      </c>
      <c r="P2581" t="str" cm="1">
        <f t="array" ref="P2581">_xlfn.IFS(C2581&lt;25,"18-24", C2581&lt;=35,"25-35", C2581&lt;=50,"36-50",TRUE,"50+")</f>
        <v>36-50</v>
      </c>
      <c r="Q2581" t="str">
        <f t="shared" si="280"/>
        <v>new</v>
      </c>
      <c r="R2581" t="str">
        <f t="shared" si="281"/>
        <v>low</v>
      </c>
      <c r="S2581" t="str">
        <f t="shared" si="282"/>
        <v>Low</v>
      </c>
      <c r="T2581" t="str">
        <f t="shared" si="283"/>
        <v>Aug</v>
      </c>
      <c r="U2581">
        <f t="shared" si="284"/>
        <v>2022</v>
      </c>
      <c r="V2581" t="str">
        <f t="shared" si="285"/>
        <v>10-15</v>
      </c>
      <c r="W2581" t="str">
        <f t="shared" si="286"/>
        <v>Slow</v>
      </c>
    </row>
    <row r="2582" spans="1:23" x14ac:dyDescent="0.3">
      <c r="A2582">
        <v>602581</v>
      </c>
      <c r="B2582">
        <v>40494</v>
      </c>
      <c r="C2582">
        <v>34</v>
      </c>
      <c r="D2582" t="s">
        <v>7</v>
      </c>
      <c r="E2582" t="s">
        <v>11</v>
      </c>
      <c r="F2582" t="s">
        <v>26</v>
      </c>
      <c r="G2582" t="s">
        <v>21</v>
      </c>
      <c r="H2582" s="1">
        <v>45083</v>
      </c>
      <c r="I2582" t="s">
        <v>34</v>
      </c>
      <c r="J2582">
        <v>69</v>
      </c>
      <c r="K2582">
        <v>12.8</v>
      </c>
      <c r="L2582">
        <v>1291.3599999999999</v>
      </c>
      <c r="M2582">
        <v>37.53</v>
      </c>
      <c r="N2582" t="s">
        <v>48</v>
      </c>
      <c r="O2582">
        <v>3</v>
      </c>
      <c r="P2582" t="str" cm="1">
        <f t="array" ref="P2582">_xlfn.IFS(C2582&lt;25,"18-24", C2582&lt;=35,"25-35", C2582&lt;=50,"36-50",TRUE,"50+")</f>
        <v>25-35</v>
      </c>
      <c r="Q2582" t="str">
        <f t="shared" si="280"/>
        <v>new</v>
      </c>
      <c r="R2582" t="str">
        <f t="shared" si="281"/>
        <v>high value</v>
      </c>
      <c r="S2582" t="str">
        <f t="shared" si="282"/>
        <v>medium</v>
      </c>
      <c r="T2582" t="str">
        <f t="shared" si="283"/>
        <v>Jun</v>
      </c>
      <c r="U2582">
        <f t="shared" si="284"/>
        <v>2023</v>
      </c>
      <c r="V2582" t="str">
        <f t="shared" si="285"/>
        <v>10-15</v>
      </c>
      <c r="W2582" t="str">
        <f t="shared" si="286"/>
        <v>Slow</v>
      </c>
    </row>
    <row r="2583" spans="1:23" x14ac:dyDescent="0.3">
      <c r="A2583">
        <v>602582</v>
      </c>
      <c r="B2583">
        <v>83731</v>
      </c>
      <c r="C2583">
        <v>62</v>
      </c>
      <c r="D2583" t="s">
        <v>4</v>
      </c>
      <c r="E2583" t="s">
        <v>5</v>
      </c>
      <c r="F2583" t="s">
        <v>26</v>
      </c>
      <c r="G2583" t="s">
        <v>31</v>
      </c>
      <c r="H2583" s="1">
        <v>44588</v>
      </c>
      <c r="I2583" t="s">
        <v>33</v>
      </c>
      <c r="J2583">
        <v>25</v>
      </c>
      <c r="K2583">
        <v>2.8</v>
      </c>
      <c r="L2583">
        <v>592.82000000000005</v>
      </c>
      <c r="M2583">
        <v>48.17</v>
      </c>
      <c r="N2583" t="s">
        <v>48</v>
      </c>
      <c r="O2583">
        <v>3</v>
      </c>
      <c r="P2583" t="str" cm="1">
        <f t="array" ref="P2583">_xlfn.IFS(C2583&lt;25,"18-24", C2583&lt;=35,"25-35", C2583&lt;=50,"36-50",TRUE,"50+")</f>
        <v>50+</v>
      </c>
      <c r="Q2583" t="str">
        <f t="shared" si="280"/>
        <v>new</v>
      </c>
      <c r="R2583" t="str">
        <f t="shared" si="281"/>
        <v>high value</v>
      </c>
      <c r="S2583" t="str">
        <f t="shared" si="282"/>
        <v>medium</v>
      </c>
      <c r="T2583" t="str">
        <f t="shared" si="283"/>
        <v>Jan</v>
      </c>
      <c r="U2583">
        <f t="shared" si="284"/>
        <v>2022</v>
      </c>
      <c r="V2583" t="str">
        <f t="shared" si="285"/>
        <v>0-5</v>
      </c>
      <c r="W2583" t="str">
        <f t="shared" si="286"/>
        <v>Fast</v>
      </c>
    </row>
    <row r="2584" spans="1:23" x14ac:dyDescent="0.3">
      <c r="A2584">
        <v>602583</v>
      </c>
      <c r="B2584">
        <v>45438</v>
      </c>
      <c r="C2584">
        <v>28</v>
      </c>
      <c r="D2584" t="s">
        <v>7</v>
      </c>
      <c r="E2584" t="s">
        <v>15</v>
      </c>
      <c r="F2584" t="s">
        <v>19</v>
      </c>
      <c r="G2584" t="s">
        <v>29</v>
      </c>
      <c r="H2584" s="1">
        <v>45097</v>
      </c>
      <c r="I2584" t="s">
        <v>33</v>
      </c>
      <c r="J2584">
        <v>70</v>
      </c>
      <c r="K2584">
        <v>3.4</v>
      </c>
      <c r="L2584">
        <v>968.17</v>
      </c>
      <c r="M2584">
        <v>67.83</v>
      </c>
      <c r="N2584" t="s">
        <v>49</v>
      </c>
      <c r="O2584">
        <v>2</v>
      </c>
      <c r="P2584" t="str" cm="1">
        <f t="array" ref="P2584">_xlfn.IFS(C2584&lt;25,"18-24", C2584&lt;=35,"25-35", C2584&lt;=50,"36-50",TRUE,"50+")</f>
        <v>25-35</v>
      </c>
      <c r="Q2584" t="str">
        <f t="shared" si="280"/>
        <v>new</v>
      </c>
      <c r="R2584" t="str">
        <f t="shared" si="281"/>
        <v>high value</v>
      </c>
      <c r="S2584" t="str">
        <f t="shared" si="282"/>
        <v>Low</v>
      </c>
      <c r="T2584" t="str">
        <f t="shared" si="283"/>
        <v>Jun</v>
      </c>
      <c r="U2584">
        <f t="shared" si="284"/>
        <v>2023</v>
      </c>
      <c r="V2584" t="str">
        <f t="shared" si="285"/>
        <v>0-5</v>
      </c>
      <c r="W2584" t="str">
        <f t="shared" si="286"/>
        <v>Slow</v>
      </c>
    </row>
    <row r="2585" spans="1:23" x14ac:dyDescent="0.3">
      <c r="A2585">
        <v>602584</v>
      </c>
      <c r="B2585">
        <v>51101</v>
      </c>
      <c r="C2585">
        <v>62</v>
      </c>
      <c r="D2585" t="s">
        <v>4</v>
      </c>
      <c r="E2585" t="s">
        <v>11</v>
      </c>
      <c r="F2585" t="s">
        <v>18</v>
      </c>
      <c r="G2585" t="s">
        <v>23</v>
      </c>
      <c r="H2585" s="1">
        <v>44618</v>
      </c>
      <c r="I2585" t="s">
        <v>34</v>
      </c>
      <c r="J2585">
        <v>42</v>
      </c>
      <c r="K2585">
        <v>11.3</v>
      </c>
      <c r="L2585">
        <v>196.5</v>
      </c>
      <c r="M2585">
        <v>22.03</v>
      </c>
      <c r="N2585" t="s">
        <v>48</v>
      </c>
      <c r="O2585">
        <v>2</v>
      </c>
      <c r="P2585" t="str" cm="1">
        <f t="array" ref="P2585">_xlfn.IFS(C2585&lt;25,"18-24", C2585&lt;=35,"25-35", C2585&lt;=50,"36-50",TRUE,"50+")</f>
        <v>50+</v>
      </c>
      <c r="Q2585" t="str">
        <f t="shared" si="280"/>
        <v>new</v>
      </c>
      <c r="R2585" t="str">
        <f t="shared" si="281"/>
        <v>low</v>
      </c>
      <c r="S2585" t="str">
        <f t="shared" si="282"/>
        <v>Low</v>
      </c>
      <c r="T2585" t="str">
        <f t="shared" si="283"/>
        <v>Feb</v>
      </c>
      <c r="U2585">
        <f t="shared" si="284"/>
        <v>2022</v>
      </c>
      <c r="V2585" t="str">
        <f t="shared" si="285"/>
        <v>10-15</v>
      </c>
      <c r="W2585" t="str">
        <f t="shared" si="286"/>
        <v>Medium</v>
      </c>
    </row>
    <row r="2586" spans="1:23" x14ac:dyDescent="0.3">
      <c r="A2586">
        <v>602585</v>
      </c>
      <c r="B2586">
        <v>59784</v>
      </c>
      <c r="C2586">
        <v>47</v>
      </c>
      <c r="D2586" t="s">
        <v>4</v>
      </c>
      <c r="E2586" t="s">
        <v>11</v>
      </c>
      <c r="F2586" t="s">
        <v>24</v>
      </c>
      <c r="G2586" t="s">
        <v>23</v>
      </c>
      <c r="H2586" s="1">
        <v>44709</v>
      </c>
      <c r="I2586" t="s">
        <v>33</v>
      </c>
      <c r="J2586">
        <v>86</v>
      </c>
      <c r="K2586">
        <v>11.3</v>
      </c>
      <c r="L2586">
        <v>1489.75</v>
      </c>
      <c r="M2586">
        <v>41.04</v>
      </c>
      <c r="N2586" t="s">
        <v>48</v>
      </c>
      <c r="O2586">
        <v>3</v>
      </c>
      <c r="P2586" t="str" cm="1">
        <f t="array" ref="P2586">_xlfn.IFS(C2586&lt;25,"18-24", C2586&lt;=35,"25-35", C2586&lt;=50,"36-50",TRUE,"50+")</f>
        <v>36-50</v>
      </c>
      <c r="Q2586" t="str">
        <f t="shared" si="280"/>
        <v>new</v>
      </c>
      <c r="R2586" t="str">
        <f t="shared" si="281"/>
        <v>high value</v>
      </c>
      <c r="S2586" t="str">
        <f t="shared" si="282"/>
        <v>medium</v>
      </c>
      <c r="T2586" t="str">
        <f t="shared" si="283"/>
        <v>May</v>
      </c>
      <c r="U2586">
        <f t="shared" si="284"/>
        <v>2022</v>
      </c>
      <c r="V2586" t="str">
        <f t="shared" si="285"/>
        <v>10-15</v>
      </c>
      <c r="W2586" t="str">
        <f t="shared" si="286"/>
        <v>Slow</v>
      </c>
    </row>
    <row r="2587" spans="1:23" x14ac:dyDescent="0.3">
      <c r="A2587">
        <v>602586</v>
      </c>
      <c r="B2587">
        <v>49032</v>
      </c>
      <c r="C2587">
        <v>26</v>
      </c>
      <c r="D2587" t="s">
        <v>4</v>
      </c>
      <c r="E2587" t="s">
        <v>5</v>
      </c>
      <c r="F2587" t="s">
        <v>26</v>
      </c>
      <c r="G2587" t="s">
        <v>21</v>
      </c>
      <c r="H2587" s="1">
        <v>45517</v>
      </c>
      <c r="I2587" t="s">
        <v>34</v>
      </c>
      <c r="J2587">
        <v>56</v>
      </c>
      <c r="K2587">
        <v>2.6</v>
      </c>
      <c r="L2587">
        <v>1388.18</v>
      </c>
      <c r="M2587">
        <v>77.72</v>
      </c>
      <c r="N2587" t="s">
        <v>47</v>
      </c>
      <c r="O2587">
        <v>3</v>
      </c>
      <c r="P2587" t="str" cm="1">
        <f t="array" ref="P2587">_xlfn.IFS(C2587&lt;25,"18-24", C2587&lt;=35,"25-35", C2587&lt;=50,"36-50",TRUE,"50+")</f>
        <v>25-35</v>
      </c>
      <c r="Q2587" t="str">
        <f t="shared" si="280"/>
        <v>repeat</v>
      </c>
      <c r="R2587" t="str">
        <f t="shared" si="281"/>
        <v>high value</v>
      </c>
      <c r="S2587" t="str">
        <f t="shared" si="282"/>
        <v>medium</v>
      </c>
      <c r="T2587" t="str">
        <f t="shared" si="283"/>
        <v>Aug</v>
      </c>
      <c r="U2587">
        <f t="shared" si="284"/>
        <v>2024</v>
      </c>
      <c r="V2587" t="str">
        <f t="shared" si="285"/>
        <v>0-5</v>
      </c>
      <c r="W2587" t="str">
        <f t="shared" si="286"/>
        <v>Slow</v>
      </c>
    </row>
    <row r="2588" spans="1:23" x14ac:dyDescent="0.3">
      <c r="A2588">
        <v>602587</v>
      </c>
      <c r="B2588">
        <v>51144</v>
      </c>
      <c r="C2588">
        <v>28</v>
      </c>
      <c r="D2588" t="s">
        <v>4</v>
      </c>
      <c r="E2588" t="s">
        <v>11</v>
      </c>
      <c r="F2588" t="s">
        <v>24</v>
      </c>
      <c r="G2588" t="s">
        <v>21</v>
      </c>
      <c r="H2588" s="1">
        <v>44721</v>
      </c>
      <c r="I2588" t="s">
        <v>33</v>
      </c>
      <c r="J2588">
        <v>22</v>
      </c>
      <c r="K2588">
        <v>7.3</v>
      </c>
      <c r="L2588">
        <v>1215.82</v>
      </c>
      <c r="M2588">
        <v>69.05</v>
      </c>
      <c r="N2588" t="s">
        <v>50</v>
      </c>
      <c r="O2588">
        <v>1</v>
      </c>
      <c r="P2588" t="str" cm="1">
        <f t="array" ref="P2588">_xlfn.IFS(C2588&lt;25,"18-24", C2588&lt;=35,"25-35", C2588&lt;=50,"36-50",TRUE,"50+")</f>
        <v>25-35</v>
      </c>
      <c r="Q2588" t="str">
        <f t="shared" si="280"/>
        <v>new</v>
      </c>
      <c r="R2588" t="str">
        <f t="shared" si="281"/>
        <v>high value</v>
      </c>
      <c r="S2588" t="str">
        <f t="shared" si="282"/>
        <v>Low</v>
      </c>
      <c r="T2588" t="str">
        <f t="shared" si="283"/>
        <v>Jun</v>
      </c>
      <c r="U2588">
        <f t="shared" si="284"/>
        <v>2022</v>
      </c>
      <c r="V2588" t="str">
        <f t="shared" si="285"/>
        <v>5-10</v>
      </c>
      <c r="W2588" t="str">
        <f t="shared" si="286"/>
        <v>Fast</v>
      </c>
    </row>
    <row r="2589" spans="1:23" x14ac:dyDescent="0.3">
      <c r="A2589">
        <v>602588</v>
      </c>
      <c r="B2589">
        <v>40013</v>
      </c>
      <c r="C2589">
        <v>29</v>
      </c>
      <c r="D2589" t="s">
        <v>7</v>
      </c>
      <c r="E2589" t="s">
        <v>13</v>
      </c>
      <c r="F2589" t="s">
        <v>24</v>
      </c>
      <c r="G2589" t="s">
        <v>31</v>
      </c>
      <c r="H2589" s="1">
        <v>44849</v>
      </c>
      <c r="I2589" t="s">
        <v>33</v>
      </c>
      <c r="J2589">
        <v>23</v>
      </c>
      <c r="K2589">
        <v>2.8</v>
      </c>
      <c r="L2589">
        <v>761.82</v>
      </c>
      <c r="M2589">
        <v>119.04</v>
      </c>
      <c r="N2589" t="s">
        <v>47</v>
      </c>
      <c r="O2589">
        <v>4</v>
      </c>
      <c r="P2589" t="str" cm="1">
        <f t="array" ref="P2589">_xlfn.IFS(C2589&lt;25,"18-24", C2589&lt;=35,"25-35", C2589&lt;=50,"36-50",TRUE,"50+")</f>
        <v>25-35</v>
      </c>
      <c r="Q2589" t="str">
        <f t="shared" si="280"/>
        <v>new</v>
      </c>
      <c r="R2589" t="str">
        <f t="shared" si="281"/>
        <v>high value</v>
      </c>
      <c r="S2589" t="str">
        <f t="shared" si="282"/>
        <v>medium</v>
      </c>
      <c r="T2589" t="str">
        <f t="shared" si="283"/>
        <v>Oct</v>
      </c>
      <c r="U2589">
        <f t="shared" si="284"/>
        <v>2022</v>
      </c>
      <c r="V2589" t="str">
        <f t="shared" si="285"/>
        <v>0-5</v>
      </c>
      <c r="W2589" t="str">
        <f t="shared" si="286"/>
        <v>Fast</v>
      </c>
    </row>
    <row r="2590" spans="1:23" x14ac:dyDescent="0.3">
      <c r="A2590">
        <v>602589</v>
      </c>
      <c r="B2590">
        <v>16875</v>
      </c>
      <c r="C2590">
        <v>60</v>
      </c>
      <c r="D2590" t="s">
        <v>4</v>
      </c>
      <c r="E2590" t="s">
        <v>5</v>
      </c>
      <c r="F2590" t="s">
        <v>26</v>
      </c>
      <c r="G2590" t="s">
        <v>23</v>
      </c>
      <c r="H2590" s="1">
        <v>45035</v>
      </c>
      <c r="I2590" t="s">
        <v>34</v>
      </c>
      <c r="J2590">
        <v>40</v>
      </c>
      <c r="K2590">
        <v>4.5</v>
      </c>
      <c r="L2590">
        <v>585.23</v>
      </c>
      <c r="M2590">
        <v>41.42</v>
      </c>
      <c r="N2590" t="s">
        <v>48</v>
      </c>
      <c r="O2590">
        <v>3</v>
      </c>
      <c r="P2590" t="str" cm="1">
        <f t="array" ref="P2590">_xlfn.IFS(C2590&lt;25,"18-24", C2590&lt;=35,"25-35", C2590&lt;=50,"36-50",TRUE,"50+")</f>
        <v>50+</v>
      </c>
      <c r="Q2590" t="str">
        <f t="shared" si="280"/>
        <v>new</v>
      </c>
      <c r="R2590" t="str">
        <f t="shared" si="281"/>
        <v>high value</v>
      </c>
      <c r="S2590" t="str">
        <f t="shared" si="282"/>
        <v>medium</v>
      </c>
      <c r="T2590" t="str">
        <f t="shared" si="283"/>
        <v>Apr</v>
      </c>
      <c r="U2590">
        <f t="shared" si="284"/>
        <v>2023</v>
      </c>
      <c r="V2590" t="str">
        <f t="shared" si="285"/>
        <v>0-5</v>
      </c>
      <c r="W2590" t="str">
        <f t="shared" si="286"/>
        <v>Medium</v>
      </c>
    </row>
    <row r="2591" spans="1:23" x14ac:dyDescent="0.3">
      <c r="A2591">
        <v>602590</v>
      </c>
      <c r="B2591">
        <v>87816</v>
      </c>
      <c r="C2591">
        <v>43</v>
      </c>
      <c r="D2591" t="s">
        <v>4</v>
      </c>
      <c r="E2591" t="s">
        <v>15</v>
      </c>
      <c r="F2591" t="s">
        <v>22</v>
      </c>
      <c r="G2591" t="s">
        <v>31</v>
      </c>
      <c r="H2591" s="1">
        <v>45634</v>
      </c>
      <c r="I2591" t="s">
        <v>33</v>
      </c>
      <c r="J2591">
        <v>67</v>
      </c>
      <c r="K2591">
        <v>11.7</v>
      </c>
      <c r="L2591">
        <v>170.91</v>
      </c>
      <c r="M2591">
        <v>74.349999999999994</v>
      </c>
      <c r="N2591" t="s">
        <v>48</v>
      </c>
      <c r="O2591">
        <v>5</v>
      </c>
      <c r="P2591" t="str" cm="1">
        <f t="array" ref="P2591">_xlfn.IFS(C2591&lt;25,"18-24", C2591&lt;=35,"25-35", C2591&lt;=50,"36-50",TRUE,"50+")</f>
        <v>36-50</v>
      </c>
      <c r="Q2591" t="str">
        <f t="shared" si="280"/>
        <v>new</v>
      </c>
      <c r="R2591" t="str">
        <f t="shared" si="281"/>
        <v>low</v>
      </c>
      <c r="S2591" t="str">
        <f t="shared" si="282"/>
        <v>High</v>
      </c>
      <c r="T2591" t="str">
        <f t="shared" si="283"/>
        <v>Dec</v>
      </c>
      <c r="U2591">
        <f t="shared" si="284"/>
        <v>2024</v>
      </c>
      <c r="V2591" t="str">
        <f t="shared" si="285"/>
        <v>10-15</v>
      </c>
      <c r="W2591" t="str">
        <f t="shared" si="286"/>
        <v>Slow</v>
      </c>
    </row>
    <row r="2592" spans="1:23" x14ac:dyDescent="0.3">
      <c r="A2592">
        <v>602591</v>
      </c>
      <c r="B2592">
        <v>68354</v>
      </c>
      <c r="C2592">
        <v>61</v>
      </c>
      <c r="D2592" t="s">
        <v>7</v>
      </c>
      <c r="E2592" t="s">
        <v>13</v>
      </c>
      <c r="F2592" t="s">
        <v>26</v>
      </c>
      <c r="G2592" t="s">
        <v>25</v>
      </c>
      <c r="H2592" s="1">
        <v>45407</v>
      </c>
      <c r="I2592" t="s">
        <v>33</v>
      </c>
      <c r="J2592">
        <v>43</v>
      </c>
      <c r="K2592">
        <v>9.6</v>
      </c>
      <c r="L2592">
        <v>1399.13</v>
      </c>
      <c r="M2592">
        <v>78.790000000000006</v>
      </c>
      <c r="N2592" t="s">
        <v>48</v>
      </c>
      <c r="O2592">
        <v>1</v>
      </c>
      <c r="P2592" t="str" cm="1">
        <f t="array" ref="P2592">_xlfn.IFS(C2592&lt;25,"18-24", C2592&lt;=35,"25-35", C2592&lt;=50,"36-50",TRUE,"50+")</f>
        <v>50+</v>
      </c>
      <c r="Q2592" t="str">
        <f t="shared" si="280"/>
        <v>new</v>
      </c>
      <c r="R2592" t="str">
        <f t="shared" si="281"/>
        <v>high value</v>
      </c>
      <c r="S2592" t="str">
        <f t="shared" si="282"/>
        <v>Low</v>
      </c>
      <c r="T2592" t="str">
        <f t="shared" si="283"/>
        <v>Apr</v>
      </c>
      <c r="U2592">
        <f t="shared" si="284"/>
        <v>2024</v>
      </c>
      <c r="V2592" t="str">
        <f t="shared" si="285"/>
        <v>5-10</v>
      </c>
      <c r="W2592" t="str">
        <f t="shared" si="286"/>
        <v>Medium</v>
      </c>
    </row>
    <row r="2593" spans="1:23" x14ac:dyDescent="0.3">
      <c r="A2593">
        <v>602592</v>
      </c>
      <c r="B2593">
        <v>45730</v>
      </c>
      <c r="C2593">
        <v>53</v>
      </c>
      <c r="D2593" t="s">
        <v>7</v>
      </c>
      <c r="E2593" t="s">
        <v>8</v>
      </c>
      <c r="F2593" t="s">
        <v>24</v>
      </c>
      <c r="G2593" t="s">
        <v>23</v>
      </c>
      <c r="H2593" s="1">
        <v>45331</v>
      </c>
      <c r="I2593" t="s">
        <v>33</v>
      </c>
      <c r="J2593">
        <v>49</v>
      </c>
      <c r="K2593">
        <v>1.7</v>
      </c>
      <c r="L2593">
        <v>470.94</v>
      </c>
      <c r="M2593">
        <v>44.62</v>
      </c>
      <c r="N2593" t="s">
        <v>47</v>
      </c>
      <c r="O2593">
        <v>5</v>
      </c>
      <c r="P2593" t="str" cm="1">
        <f t="array" ref="P2593">_xlfn.IFS(C2593&lt;25,"18-24", C2593&lt;=35,"25-35", C2593&lt;=50,"36-50",TRUE,"50+")</f>
        <v>50+</v>
      </c>
      <c r="Q2593" t="str">
        <f t="shared" si="280"/>
        <v>new</v>
      </c>
      <c r="R2593" t="str">
        <f t="shared" si="281"/>
        <v>medium</v>
      </c>
      <c r="S2593" t="str">
        <f t="shared" si="282"/>
        <v>High</v>
      </c>
      <c r="T2593" t="str">
        <f t="shared" si="283"/>
        <v>Feb</v>
      </c>
      <c r="U2593">
        <f t="shared" si="284"/>
        <v>2024</v>
      </c>
      <c r="V2593" t="str">
        <f t="shared" si="285"/>
        <v>0-5</v>
      </c>
      <c r="W2593" t="str">
        <f t="shared" si="286"/>
        <v>Slow</v>
      </c>
    </row>
    <row r="2594" spans="1:23" x14ac:dyDescent="0.3">
      <c r="A2594">
        <v>602593</v>
      </c>
      <c r="B2594">
        <v>80460</v>
      </c>
      <c r="C2594">
        <v>54</v>
      </c>
      <c r="D2594" t="s">
        <v>7</v>
      </c>
      <c r="E2594" t="s">
        <v>11</v>
      </c>
      <c r="F2594" t="s">
        <v>19</v>
      </c>
      <c r="G2594" t="s">
        <v>23</v>
      </c>
      <c r="H2594" s="1">
        <v>45161</v>
      </c>
      <c r="I2594" t="s">
        <v>34</v>
      </c>
      <c r="J2594">
        <v>74</v>
      </c>
      <c r="K2594">
        <v>1.8</v>
      </c>
      <c r="L2594">
        <v>841.74</v>
      </c>
      <c r="M2594">
        <v>22.01</v>
      </c>
      <c r="N2594" t="s">
        <v>47</v>
      </c>
      <c r="O2594">
        <v>5</v>
      </c>
      <c r="P2594" t="str" cm="1">
        <f t="array" ref="P2594">_xlfn.IFS(C2594&lt;25,"18-24", C2594&lt;=35,"25-35", C2594&lt;=50,"36-50",TRUE,"50+")</f>
        <v>50+</v>
      </c>
      <c r="Q2594" t="str">
        <f t="shared" si="280"/>
        <v>new</v>
      </c>
      <c r="R2594" t="str">
        <f t="shared" si="281"/>
        <v>high value</v>
      </c>
      <c r="S2594" t="str">
        <f t="shared" si="282"/>
        <v>High</v>
      </c>
      <c r="T2594" t="str">
        <f t="shared" si="283"/>
        <v>Aug</v>
      </c>
      <c r="U2594">
        <f t="shared" si="284"/>
        <v>2023</v>
      </c>
      <c r="V2594" t="str">
        <f t="shared" si="285"/>
        <v>0-5</v>
      </c>
      <c r="W2594" t="str">
        <f t="shared" si="286"/>
        <v>Slow</v>
      </c>
    </row>
    <row r="2595" spans="1:23" x14ac:dyDescent="0.3">
      <c r="A2595">
        <v>602594</v>
      </c>
      <c r="B2595">
        <v>27917</v>
      </c>
      <c r="C2595">
        <v>62</v>
      </c>
      <c r="D2595" t="s">
        <v>7</v>
      </c>
      <c r="E2595" t="s">
        <v>15</v>
      </c>
      <c r="F2595" t="s">
        <v>28</v>
      </c>
      <c r="G2595" t="s">
        <v>25</v>
      </c>
      <c r="H2595" s="1">
        <v>45200</v>
      </c>
      <c r="I2595" t="s">
        <v>34</v>
      </c>
      <c r="J2595">
        <v>46</v>
      </c>
      <c r="K2595">
        <v>10.9</v>
      </c>
      <c r="L2595">
        <v>782.48</v>
      </c>
      <c r="M2595">
        <v>29.26</v>
      </c>
      <c r="N2595" t="s">
        <v>47</v>
      </c>
      <c r="O2595">
        <v>5</v>
      </c>
      <c r="P2595" t="str" cm="1">
        <f t="array" ref="P2595">_xlfn.IFS(C2595&lt;25,"18-24", C2595&lt;=35,"25-35", C2595&lt;=50,"36-50",TRUE,"50+")</f>
        <v>50+</v>
      </c>
      <c r="Q2595" t="str">
        <f t="shared" si="280"/>
        <v>new</v>
      </c>
      <c r="R2595" t="str">
        <f t="shared" si="281"/>
        <v>high value</v>
      </c>
      <c r="S2595" t="str">
        <f t="shared" si="282"/>
        <v>High</v>
      </c>
      <c r="T2595" t="str">
        <f t="shared" si="283"/>
        <v>Oct</v>
      </c>
      <c r="U2595">
        <f t="shared" si="284"/>
        <v>2023</v>
      </c>
      <c r="V2595" t="str">
        <f t="shared" si="285"/>
        <v>10-15</v>
      </c>
      <c r="W2595" t="str">
        <f t="shared" si="286"/>
        <v>Slow</v>
      </c>
    </row>
    <row r="2596" spans="1:23" x14ac:dyDescent="0.3">
      <c r="A2596">
        <v>602595</v>
      </c>
      <c r="B2596">
        <v>11554</v>
      </c>
      <c r="C2596">
        <v>59</v>
      </c>
      <c r="D2596" t="s">
        <v>7</v>
      </c>
      <c r="E2596" t="s">
        <v>8</v>
      </c>
      <c r="F2596" t="s">
        <v>24</v>
      </c>
      <c r="G2596" t="s">
        <v>21</v>
      </c>
      <c r="H2596" s="1">
        <v>44943</v>
      </c>
      <c r="I2596" t="s">
        <v>33</v>
      </c>
      <c r="J2596">
        <v>46</v>
      </c>
      <c r="K2596">
        <v>13.6</v>
      </c>
      <c r="L2596">
        <v>562.38</v>
      </c>
      <c r="M2596">
        <v>61.84</v>
      </c>
      <c r="N2596" t="s">
        <v>50</v>
      </c>
      <c r="O2596">
        <v>2</v>
      </c>
      <c r="P2596" t="str" cm="1">
        <f t="array" ref="P2596">_xlfn.IFS(C2596&lt;25,"18-24", C2596&lt;=35,"25-35", C2596&lt;=50,"36-50",TRUE,"50+")</f>
        <v>50+</v>
      </c>
      <c r="Q2596" t="str">
        <f t="shared" si="280"/>
        <v>new</v>
      </c>
      <c r="R2596" t="str">
        <f t="shared" si="281"/>
        <v>high value</v>
      </c>
      <c r="S2596" t="str">
        <f t="shared" si="282"/>
        <v>Low</v>
      </c>
      <c r="T2596" t="str">
        <f t="shared" si="283"/>
        <v>Jan</v>
      </c>
      <c r="U2596">
        <f t="shared" si="284"/>
        <v>2023</v>
      </c>
      <c r="V2596" t="str">
        <f t="shared" si="285"/>
        <v>10-15</v>
      </c>
      <c r="W2596" t="str">
        <f t="shared" si="286"/>
        <v>Slow</v>
      </c>
    </row>
    <row r="2597" spans="1:23" x14ac:dyDescent="0.3">
      <c r="A2597">
        <v>602596</v>
      </c>
      <c r="B2597">
        <v>39222</v>
      </c>
      <c r="C2597">
        <v>58</v>
      </c>
      <c r="D2597" t="s">
        <v>4</v>
      </c>
      <c r="E2597" t="s">
        <v>5</v>
      </c>
      <c r="F2597" t="s">
        <v>19</v>
      </c>
      <c r="G2597" t="s">
        <v>31</v>
      </c>
      <c r="H2597" s="1">
        <v>44797</v>
      </c>
      <c r="I2597" t="s">
        <v>34</v>
      </c>
      <c r="J2597">
        <v>42</v>
      </c>
      <c r="K2597">
        <v>7.6</v>
      </c>
      <c r="L2597">
        <v>590.72</v>
      </c>
      <c r="M2597">
        <v>30.86</v>
      </c>
      <c r="N2597" t="s">
        <v>49</v>
      </c>
      <c r="O2597">
        <v>3</v>
      </c>
      <c r="P2597" t="str" cm="1">
        <f t="array" ref="P2597">_xlfn.IFS(C2597&lt;25,"18-24", C2597&lt;=35,"25-35", C2597&lt;=50,"36-50",TRUE,"50+")</f>
        <v>50+</v>
      </c>
      <c r="Q2597" t="str">
        <f t="shared" si="280"/>
        <v>new</v>
      </c>
      <c r="R2597" t="str">
        <f t="shared" si="281"/>
        <v>high value</v>
      </c>
      <c r="S2597" t="str">
        <f t="shared" si="282"/>
        <v>medium</v>
      </c>
      <c r="T2597" t="str">
        <f t="shared" si="283"/>
        <v>Aug</v>
      </c>
      <c r="U2597">
        <f t="shared" si="284"/>
        <v>2022</v>
      </c>
      <c r="V2597" t="str">
        <f t="shared" si="285"/>
        <v>5-10</v>
      </c>
      <c r="W2597" t="str">
        <f t="shared" si="286"/>
        <v>Medium</v>
      </c>
    </row>
    <row r="2598" spans="1:23" x14ac:dyDescent="0.3">
      <c r="A2598">
        <v>602597</v>
      </c>
      <c r="B2598">
        <v>22280</v>
      </c>
      <c r="C2598">
        <v>47</v>
      </c>
      <c r="D2598" t="s">
        <v>7</v>
      </c>
      <c r="E2598" t="s">
        <v>5</v>
      </c>
      <c r="F2598" t="s">
        <v>26</v>
      </c>
      <c r="G2598" t="s">
        <v>25</v>
      </c>
      <c r="H2598" s="1">
        <v>44605</v>
      </c>
      <c r="I2598" t="s">
        <v>33</v>
      </c>
      <c r="J2598">
        <v>29</v>
      </c>
      <c r="K2598">
        <v>11.2</v>
      </c>
      <c r="L2598">
        <v>434.48</v>
      </c>
      <c r="M2598">
        <v>70.2</v>
      </c>
      <c r="N2598" t="s">
        <v>48</v>
      </c>
      <c r="O2598">
        <v>3</v>
      </c>
      <c r="P2598" t="str" cm="1">
        <f t="array" ref="P2598">_xlfn.IFS(C2598&lt;25,"18-24", C2598&lt;=35,"25-35", C2598&lt;=50,"36-50",TRUE,"50+")</f>
        <v>36-50</v>
      </c>
      <c r="Q2598" t="str">
        <f t="shared" si="280"/>
        <v>new</v>
      </c>
      <c r="R2598" t="str">
        <f t="shared" si="281"/>
        <v>medium</v>
      </c>
      <c r="S2598" t="str">
        <f t="shared" si="282"/>
        <v>medium</v>
      </c>
      <c r="T2598" t="str">
        <f t="shared" si="283"/>
        <v>Feb</v>
      </c>
      <c r="U2598">
        <f t="shared" si="284"/>
        <v>2022</v>
      </c>
      <c r="V2598" t="str">
        <f t="shared" si="285"/>
        <v>10-15</v>
      </c>
      <c r="W2598" t="str">
        <f t="shared" si="286"/>
        <v>Fast</v>
      </c>
    </row>
    <row r="2599" spans="1:23" x14ac:dyDescent="0.3">
      <c r="A2599">
        <v>602598</v>
      </c>
      <c r="B2599">
        <v>33956</v>
      </c>
      <c r="C2599">
        <v>62</v>
      </c>
      <c r="D2599" t="s">
        <v>7</v>
      </c>
      <c r="E2599" t="s">
        <v>16</v>
      </c>
      <c r="F2599" t="s">
        <v>30</v>
      </c>
      <c r="G2599" t="s">
        <v>25</v>
      </c>
      <c r="H2599" s="1">
        <v>44563</v>
      </c>
      <c r="I2599" t="s">
        <v>34</v>
      </c>
      <c r="J2599">
        <v>88</v>
      </c>
      <c r="K2599">
        <v>6.9</v>
      </c>
      <c r="L2599">
        <v>516.66</v>
      </c>
      <c r="M2599">
        <v>55.21</v>
      </c>
      <c r="N2599" t="s">
        <v>50</v>
      </c>
      <c r="O2599">
        <v>1</v>
      </c>
      <c r="P2599" t="str" cm="1">
        <f t="array" ref="P2599">_xlfn.IFS(C2599&lt;25,"18-24", C2599&lt;=35,"25-35", C2599&lt;=50,"36-50",TRUE,"50+")</f>
        <v>50+</v>
      </c>
      <c r="Q2599" t="str">
        <f t="shared" si="280"/>
        <v>new</v>
      </c>
      <c r="R2599" t="str">
        <f t="shared" si="281"/>
        <v>high value</v>
      </c>
      <c r="S2599" t="str">
        <f t="shared" si="282"/>
        <v>Low</v>
      </c>
      <c r="T2599" t="str">
        <f t="shared" si="283"/>
        <v>Jan</v>
      </c>
      <c r="U2599">
        <f t="shared" si="284"/>
        <v>2022</v>
      </c>
      <c r="V2599" t="str">
        <f t="shared" si="285"/>
        <v>5-10</v>
      </c>
      <c r="W2599" t="str">
        <f t="shared" si="286"/>
        <v>Slow</v>
      </c>
    </row>
    <row r="2600" spans="1:23" x14ac:dyDescent="0.3">
      <c r="A2600">
        <v>602599</v>
      </c>
      <c r="B2600">
        <v>73255</v>
      </c>
      <c r="C2600">
        <v>22</v>
      </c>
      <c r="D2600" t="s">
        <v>7</v>
      </c>
      <c r="E2600" t="s">
        <v>8</v>
      </c>
      <c r="F2600" t="s">
        <v>28</v>
      </c>
      <c r="G2600" t="s">
        <v>21</v>
      </c>
      <c r="H2600" s="1">
        <v>44908</v>
      </c>
      <c r="I2600" t="s">
        <v>34</v>
      </c>
      <c r="J2600">
        <v>53</v>
      </c>
      <c r="K2600">
        <v>4.5</v>
      </c>
      <c r="L2600">
        <v>1488.71</v>
      </c>
      <c r="M2600">
        <v>109.19</v>
      </c>
      <c r="N2600" t="s">
        <v>50</v>
      </c>
      <c r="O2600">
        <v>3</v>
      </c>
      <c r="P2600" t="str" cm="1">
        <f t="array" ref="P2600">_xlfn.IFS(C2600&lt;25,"18-24", C2600&lt;=35,"25-35", C2600&lt;=50,"36-50",TRUE,"50+")</f>
        <v>18-24</v>
      </c>
      <c r="Q2600" t="str">
        <f t="shared" si="280"/>
        <v>new</v>
      </c>
      <c r="R2600" t="str">
        <f t="shared" si="281"/>
        <v>high value</v>
      </c>
      <c r="S2600" t="str">
        <f t="shared" si="282"/>
        <v>medium</v>
      </c>
      <c r="T2600" t="str">
        <f t="shared" si="283"/>
        <v>Dec</v>
      </c>
      <c r="U2600">
        <f t="shared" si="284"/>
        <v>2022</v>
      </c>
      <c r="V2600" t="str">
        <f t="shared" si="285"/>
        <v>0-5</v>
      </c>
      <c r="W2600" t="str">
        <f t="shared" si="286"/>
        <v>Slow</v>
      </c>
    </row>
    <row r="2601" spans="1:23" x14ac:dyDescent="0.3">
      <c r="A2601">
        <v>602600</v>
      </c>
      <c r="B2601">
        <v>44270</v>
      </c>
      <c r="C2601">
        <v>29</v>
      </c>
      <c r="D2601" t="s">
        <v>7</v>
      </c>
      <c r="E2601" t="s">
        <v>5</v>
      </c>
      <c r="F2601" t="s">
        <v>32</v>
      </c>
      <c r="G2601" t="s">
        <v>27</v>
      </c>
      <c r="H2601" s="1">
        <v>45181</v>
      </c>
      <c r="I2601" t="s">
        <v>34</v>
      </c>
      <c r="J2601">
        <v>72</v>
      </c>
      <c r="K2601">
        <v>14.5</v>
      </c>
      <c r="L2601">
        <v>279.20999999999998</v>
      </c>
      <c r="M2601">
        <v>94.55</v>
      </c>
      <c r="N2601" t="s">
        <v>47</v>
      </c>
      <c r="O2601">
        <v>3</v>
      </c>
      <c r="P2601" t="str" cm="1">
        <f t="array" ref="P2601">_xlfn.IFS(C2601&lt;25,"18-24", C2601&lt;=35,"25-35", C2601&lt;=50,"36-50",TRUE,"50+")</f>
        <v>25-35</v>
      </c>
      <c r="Q2601" t="str">
        <f t="shared" si="280"/>
        <v>repeat</v>
      </c>
      <c r="R2601" t="str">
        <f t="shared" si="281"/>
        <v>medium</v>
      </c>
      <c r="S2601" t="str">
        <f t="shared" si="282"/>
        <v>medium</v>
      </c>
      <c r="T2601" t="str">
        <f t="shared" si="283"/>
        <v>Sep</v>
      </c>
      <c r="U2601">
        <f t="shared" si="284"/>
        <v>2023</v>
      </c>
      <c r="V2601" t="str">
        <f t="shared" si="285"/>
        <v>10-15</v>
      </c>
      <c r="W2601" t="str">
        <f t="shared" si="286"/>
        <v>Slow</v>
      </c>
    </row>
    <row r="2602" spans="1:23" x14ac:dyDescent="0.3">
      <c r="A2602">
        <v>602601</v>
      </c>
      <c r="B2602">
        <v>83137</v>
      </c>
      <c r="C2602">
        <v>62</v>
      </c>
      <c r="D2602" t="s">
        <v>7</v>
      </c>
      <c r="E2602" t="s">
        <v>5</v>
      </c>
      <c r="F2602" t="s">
        <v>32</v>
      </c>
      <c r="G2602" t="s">
        <v>23</v>
      </c>
      <c r="H2602" s="1">
        <v>45043</v>
      </c>
      <c r="I2602" t="s">
        <v>34</v>
      </c>
      <c r="J2602">
        <v>51</v>
      </c>
      <c r="K2602">
        <v>13.1</v>
      </c>
      <c r="L2602">
        <v>830.33</v>
      </c>
      <c r="M2602">
        <v>96.6</v>
      </c>
      <c r="N2602" t="s">
        <v>48</v>
      </c>
      <c r="O2602">
        <v>4</v>
      </c>
      <c r="P2602" t="str" cm="1">
        <f t="array" ref="P2602">_xlfn.IFS(C2602&lt;25,"18-24", C2602&lt;=35,"25-35", C2602&lt;=50,"36-50",TRUE,"50+")</f>
        <v>50+</v>
      </c>
      <c r="Q2602" t="str">
        <f t="shared" si="280"/>
        <v>new</v>
      </c>
      <c r="R2602" t="str">
        <f t="shared" si="281"/>
        <v>high value</v>
      </c>
      <c r="S2602" t="str">
        <f t="shared" si="282"/>
        <v>medium</v>
      </c>
      <c r="T2602" t="str">
        <f t="shared" si="283"/>
        <v>Apr</v>
      </c>
      <c r="U2602">
        <f t="shared" si="284"/>
        <v>2023</v>
      </c>
      <c r="V2602" t="str">
        <f t="shared" si="285"/>
        <v>10-15</v>
      </c>
      <c r="W2602" t="str">
        <f t="shared" si="286"/>
        <v>Slow</v>
      </c>
    </row>
    <row r="2603" spans="1:23" x14ac:dyDescent="0.3">
      <c r="A2603">
        <v>602602</v>
      </c>
      <c r="B2603">
        <v>97217</v>
      </c>
      <c r="C2603">
        <v>37</v>
      </c>
      <c r="D2603" t="s">
        <v>7</v>
      </c>
      <c r="E2603" t="s">
        <v>16</v>
      </c>
      <c r="F2603" t="s">
        <v>32</v>
      </c>
      <c r="G2603" t="s">
        <v>27</v>
      </c>
      <c r="H2603" s="1">
        <v>44840</v>
      </c>
      <c r="I2603" t="s">
        <v>34</v>
      </c>
      <c r="J2603">
        <v>77</v>
      </c>
      <c r="K2603">
        <v>9.5</v>
      </c>
      <c r="L2603">
        <v>1162.97</v>
      </c>
      <c r="M2603">
        <v>89.09</v>
      </c>
      <c r="N2603" t="s">
        <v>47</v>
      </c>
      <c r="O2603">
        <v>3</v>
      </c>
      <c r="P2603" t="str" cm="1">
        <f t="array" ref="P2603">_xlfn.IFS(C2603&lt;25,"18-24", C2603&lt;=35,"25-35", C2603&lt;=50,"36-50",TRUE,"50+")</f>
        <v>36-50</v>
      </c>
      <c r="Q2603" t="str">
        <f t="shared" si="280"/>
        <v>new</v>
      </c>
      <c r="R2603" t="str">
        <f t="shared" si="281"/>
        <v>high value</v>
      </c>
      <c r="S2603" t="str">
        <f t="shared" si="282"/>
        <v>medium</v>
      </c>
      <c r="T2603" t="str">
        <f t="shared" si="283"/>
        <v>Oct</v>
      </c>
      <c r="U2603">
        <f t="shared" si="284"/>
        <v>2022</v>
      </c>
      <c r="V2603" t="str">
        <f t="shared" si="285"/>
        <v>5-10</v>
      </c>
      <c r="W2603" t="str">
        <f t="shared" si="286"/>
        <v>Slow</v>
      </c>
    </row>
    <row r="2604" spans="1:23" x14ac:dyDescent="0.3">
      <c r="A2604">
        <v>602603</v>
      </c>
      <c r="B2604">
        <v>28733</v>
      </c>
      <c r="C2604">
        <v>36</v>
      </c>
      <c r="D2604" t="s">
        <v>7</v>
      </c>
      <c r="E2604" t="s">
        <v>11</v>
      </c>
      <c r="F2604" t="s">
        <v>32</v>
      </c>
      <c r="G2604" t="s">
        <v>29</v>
      </c>
      <c r="H2604" s="1">
        <v>45341</v>
      </c>
      <c r="I2604" t="s">
        <v>34</v>
      </c>
      <c r="J2604">
        <v>63</v>
      </c>
      <c r="K2604">
        <v>13.7</v>
      </c>
      <c r="L2604">
        <v>953.33</v>
      </c>
      <c r="M2604">
        <v>51.08</v>
      </c>
      <c r="N2604" t="s">
        <v>47</v>
      </c>
      <c r="O2604">
        <v>2</v>
      </c>
      <c r="P2604" t="str" cm="1">
        <f t="array" ref="P2604">_xlfn.IFS(C2604&lt;25,"18-24", C2604&lt;=35,"25-35", C2604&lt;=50,"36-50",TRUE,"50+")</f>
        <v>36-50</v>
      </c>
      <c r="Q2604" t="str">
        <f t="shared" si="280"/>
        <v>new</v>
      </c>
      <c r="R2604" t="str">
        <f t="shared" si="281"/>
        <v>high value</v>
      </c>
      <c r="S2604" t="str">
        <f t="shared" si="282"/>
        <v>Low</v>
      </c>
      <c r="T2604" t="str">
        <f t="shared" si="283"/>
        <v>Feb</v>
      </c>
      <c r="U2604">
        <f t="shared" si="284"/>
        <v>2024</v>
      </c>
      <c r="V2604" t="str">
        <f t="shared" si="285"/>
        <v>10-15</v>
      </c>
      <c r="W2604" t="str">
        <f t="shared" si="286"/>
        <v>Slow</v>
      </c>
    </row>
    <row r="2605" spans="1:23" x14ac:dyDescent="0.3">
      <c r="A2605">
        <v>602604</v>
      </c>
      <c r="B2605">
        <v>84950</v>
      </c>
      <c r="C2605">
        <v>37</v>
      </c>
      <c r="D2605" t="s">
        <v>4</v>
      </c>
      <c r="E2605" t="s">
        <v>13</v>
      </c>
      <c r="F2605" t="s">
        <v>18</v>
      </c>
      <c r="G2605" t="s">
        <v>27</v>
      </c>
      <c r="H2605" s="1">
        <v>44719</v>
      </c>
      <c r="I2605" t="s">
        <v>34</v>
      </c>
      <c r="J2605">
        <v>52</v>
      </c>
      <c r="K2605">
        <v>14.9</v>
      </c>
      <c r="L2605">
        <v>1341.55</v>
      </c>
      <c r="M2605">
        <v>30.6</v>
      </c>
      <c r="N2605" t="s">
        <v>50</v>
      </c>
      <c r="O2605">
        <v>5</v>
      </c>
      <c r="P2605" t="str" cm="1">
        <f t="array" ref="P2605">_xlfn.IFS(C2605&lt;25,"18-24", C2605&lt;=35,"25-35", C2605&lt;=50,"36-50",TRUE,"50+")</f>
        <v>36-50</v>
      </c>
      <c r="Q2605" t="str">
        <f t="shared" si="280"/>
        <v>new</v>
      </c>
      <c r="R2605" t="str">
        <f t="shared" si="281"/>
        <v>high value</v>
      </c>
      <c r="S2605" t="str">
        <f t="shared" si="282"/>
        <v>High</v>
      </c>
      <c r="T2605" t="str">
        <f t="shared" si="283"/>
        <v>Jun</v>
      </c>
      <c r="U2605">
        <f t="shared" si="284"/>
        <v>2022</v>
      </c>
      <c r="V2605" t="str">
        <f t="shared" si="285"/>
        <v>10-15</v>
      </c>
      <c r="W2605" t="str">
        <f t="shared" si="286"/>
        <v>Slow</v>
      </c>
    </row>
    <row r="2606" spans="1:23" x14ac:dyDescent="0.3">
      <c r="A2606">
        <v>602605</v>
      </c>
      <c r="B2606">
        <v>32125</v>
      </c>
      <c r="C2606">
        <v>21</v>
      </c>
      <c r="D2606" t="s">
        <v>7</v>
      </c>
      <c r="E2606" t="s">
        <v>5</v>
      </c>
      <c r="F2606" t="s">
        <v>26</v>
      </c>
      <c r="G2606" t="s">
        <v>21</v>
      </c>
      <c r="H2606" s="1">
        <v>45330</v>
      </c>
      <c r="I2606" t="s">
        <v>33</v>
      </c>
      <c r="J2606">
        <v>87</v>
      </c>
      <c r="K2606">
        <v>12.3</v>
      </c>
      <c r="L2606">
        <v>1498.8</v>
      </c>
      <c r="M2606">
        <v>55.81</v>
      </c>
      <c r="N2606" t="s">
        <v>48</v>
      </c>
      <c r="O2606">
        <v>2</v>
      </c>
      <c r="P2606" t="str" cm="1">
        <f t="array" ref="P2606">_xlfn.IFS(C2606&lt;25,"18-24", C2606&lt;=35,"25-35", C2606&lt;=50,"36-50",TRUE,"50+")</f>
        <v>18-24</v>
      </c>
      <c r="Q2606" t="str">
        <f t="shared" si="280"/>
        <v>new</v>
      </c>
      <c r="R2606" t="str">
        <f t="shared" si="281"/>
        <v>high value</v>
      </c>
      <c r="S2606" t="str">
        <f t="shared" si="282"/>
        <v>Low</v>
      </c>
      <c r="T2606" t="str">
        <f t="shared" si="283"/>
        <v>Feb</v>
      </c>
      <c r="U2606">
        <f t="shared" si="284"/>
        <v>2024</v>
      </c>
      <c r="V2606" t="str">
        <f t="shared" si="285"/>
        <v>10-15</v>
      </c>
      <c r="W2606" t="str">
        <f t="shared" si="286"/>
        <v>Slow</v>
      </c>
    </row>
    <row r="2607" spans="1:23" x14ac:dyDescent="0.3">
      <c r="A2607">
        <v>602606</v>
      </c>
      <c r="B2607">
        <v>81569</v>
      </c>
      <c r="C2607">
        <v>52</v>
      </c>
      <c r="D2607" t="s">
        <v>4</v>
      </c>
      <c r="E2607" t="s">
        <v>11</v>
      </c>
      <c r="F2607" t="s">
        <v>26</v>
      </c>
      <c r="G2607" t="s">
        <v>27</v>
      </c>
      <c r="H2607" s="1">
        <v>44771</v>
      </c>
      <c r="I2607" t="s">
        <v>34</v>
      </c>
      <c r="J2607">
        <v>49</v>
      </c>
      <c r="K2607">
        <v>6</v>
      </c>
      <c r="L2607">
        <v>937.32</v>
      </c>
      <c r="M2607">
        <v>26.22</v>
      </c>
      <c r="N2607" t="s">
        <v>50</v>
      </c>
      <c r="O2607">
        <v>1</v>
      </c>
      <c r="P2607" t="str" cm="1">
        <f t="array" ref="P2607">_xlfn.IFS(C2607&lt;25,"18-24", C2607&lt;=35,"25-35", C2607&lt;=50,"36-50",TRUE,"50+")</f>
        <v>50+</v>
      </c>
      <c r="Q2607" t="str">
        <f t="shared" si="280"/>
        <v>new</v>
      </c>
      <c r="R2607" t="str">
        <f t="shared" si="281"/>
        <v>high value</v>
      </c>
      <c r="S2607" t="str">
        <f t="shared" si="282"/>
        <v>Low</v>
      </c>
      <c r="T2607" t="str">
        <f t="shared" si="283"/>
        <v>Jul</v>
      </c>
      <c r="U2607">
        <f t="shared" si="284"/>
        <v>2022</v>
      </c>
      <c r="V2607" t="str">
        <f t="shared" si="285"/>
        <v>5-10</v>
      </c>
      <c r="W2607" t="str">
        <f t="shared" si="286"/>
        <v>Slow</v>
      </c>
    </row>
    <row r="2608" spans="1:23" x14ac:dyDescent="0.3">
      <c r="A2608">
        <v>602607</v>
      </c>
      <c r="B2608">
        <v>88479</v>
      </c>
      <c r="C2608">
        <v>41</v>
      </c>
      <c r="D2608" t="s">
        <v>7</v>
      </c>
      <c r="E2608" t="s">
        <v>13</v>
      </c>
      <c r="F2608" t="s">
        <v>28</v>
      </c>
      <c r="G2608" t="s">
        <v>31</v>
      </c>
      <c r="H2608" s="1">
        <v>45288</v>
      </c>
      <c r="I2608" t="s">
        <v>33</v>
      </c>
      <c r="J2608">
        <v>37</v>
      </c>
      <c r="K2608">
        <v>3.1</v>
      </c>
      <c r="L2608">
        <v>423.43</v>
      </c>
      <c r="M2608">
        <v>82.04</v>
      </c>
      <c r="N2608" t="s">
        <v>49</v>
      </c>
      <c r="O2608">
        <v>5</v>
      </c>
      <c r="P2608" t="str" cm="1">
        <f t="array" ref="P2608">_xlfn.IFS(C2608&lt;25,"18-24", C2608&lt;=35,"25-35", C2608&lt;=50,"36-50",TRUE,"50+")</f>
        <v>36-50</v>
      </c>
      <c r="Q2608" t="str">
        <f t="shared" si="280"/>
        <v>new</v>
      </c>
      <c r="R2608" t="str">
        <f t="shared" si="281"/>
        <v>medium</v>
      </c>
      <c r="S2608" t="str">
        <f t="shared" si="282"/>
        <v>High</v>
      </c>
      <c r="T2608" t="str">
        <f t="shared" si="283"/>
        <v>Dec</v>
      </c>
      <c r="U2608">
        <f t="shared" si="284"/>
        <v>2023</v>
      </c>
      <c r="V2608" t="str">
        <f t="shared" si="285"/>
        <v>0-5</v>
      </c>
      <c r="W2608" t="str">
        <f t="shared" si="286"/>
        <v>Medium</v>
      </c>
    </row>
    <row r="2609" spans="1:23" x14ac:dyDescent="0.3">
      <c r="A2609">
        <v>602608</v>
      </c>
      <c r="B2609">
        <v>70352</v>
      </c>
      <c r="C2609">
        <v>64</v>
      </c>
      <c r="D2609" t="s">
        <v>4</v>
      </c>
      <c r="E2609" t="s">
        <v>8</v>
      </c>
      <c r="F2609" t="s">
        <v>26</v>
      </c>
      <c r="G2609" t="s">
        <v>31</v>
      </c>
      <c r="H2609" s="1">
        <v>44932</v>
      </c>
      <c r="I2609" t="s">
        <v>33</v>
      </c>
      <c r="J2609">
        <v>50</v>
      </c>
      <c r="K2609">
        <v>12.4</v>
      </c>
      <c r="L2609">
        <v>1464.25</v>
      </c>
      <c r="M2609">
        <v>38</v>
      </c>
      <c r="N2609" t="s">
        <v>50</v>
      </c>
      <c r="O2609">
        <v>1</v>
      </c>
      <c r="P2609" t="str" cm="1">
        <f t="array" ref="P2609">_xlfn.IFS(C2609&lt;25,"18-24", C2609&lt;=35,"25-35", C2609&lt;=50,"36-50",TRUE,"50+")</f>
        <v>50+</v>
      </c>
      <c r="Q2609" t="str">
        <f t="shared" si="280"/>
        <v>new</v>
      </c>
      <c r="R2609" t="str">
        <f t="shared" si="281"/>
        <v>high value</v>
      </c>
      <c r="S2609" t="str">
        <f t="shared" si="282"/>
        <v>Low</v>
      </c>
      <c r="T2609" t="str">
        <f t="shared" si="283"/>
        <v>Jan</v>
      </c>
      <c r="U2609">
        <f t="shared" si="284"/>
        <v>2023</v>
      </c>
      <c r="V2609" t="str">
        <f t="shared" si="285"/>
        <v>10-15</v>
      </c>
      <c r="W2609" t="str">
        <f t="shared" si="286"/>
        <v>Slow</v>
      </c>
    </row>
    <row r="2610" spans="1:23" x14ac:dyDescent="0.3">
      <c r="A2610">
        <v>602609</v>
      </c>
      <c r="B2610">
        <v>40894</v>
      </c>
      <c r="C2610">
        <v>61</v>
      </c>
      <c r="D2610" t="s">
        <v>4</v>
      </c>
      <c r="E2610" t="s">
        <v>16</v>
      </c>
      <c r="F2610" t="s">
        <v>28</v>
      </c>
      <c r="G2610" t="s">
        <v>25</v>
      </c>
      <c r="H2610" s="1">
        <v>44768</v>
      </c>
      <c r="I2610" t="s">
        <v>33</v>
      </c>
      <c r="J2610">
        <v>56</v>
      </c>
      <c r="K2610">
        <v>8.4</v>
      </c>
      <c r="L2610">
        <v>555.91</v>
      </c>
      <c r="M2610">
        <v>61.93</v>
      </c>
      <c r="N2610" t="s">
        <v>47</v>
      </c>
      <c r="O2610">
        <v>5</v>
      </c>
      <c r="P2610" t="str" cm="1">
        <f t="array" ref="P2610">_xlfn.IFS(C2610&lt;25,"18-24", C2610&lt;=35,"25-35", C2610&lt;=50,"36-50",TRUE,"50+")</f>
        <v>50+</v>
      </c>
      <c r="Q2610" t="str">
        <f t="shared" si="280"/>
        <v>new</v>
      </c>
      <c r="R2610" t="str">
        <f t="shared" si="281"/>
        <v>high value</v>
      </c>
      <c r="S2610" t="str">
        <f t="shared" si="282"/>
        <v>High</v>
      </c>
      <c r="T2610" t="str">
        <f t="shared" si="283"/>
        <v>Jul</v>
      </c>
      <c r="U2610">
        <f t="shared" si="284"/>
        <v>2022</v>
      </c>
      <c r="V2610" t="str">
        <f t="shared" si="285"/>
        <v>5-10</v>
      </c>
      <c r="W2610" t="str">
        <f t="shared" si="286"/>
        <v>Slow</v>
      </c>
    </row>
    <row r="2611" spans="1:23" x14ac:dyDescent="0.3">
      <c r="A2611">
        <v>602610</v>
      </c>
      <c r="B2611">
        <v>49763</v>
      </c>
      <c r="C2611">
        <v>36</v>
      </c>
      <c r="D2611" t="s">
        <v>4</v>
      </c>
      <c r="E2611" t="s">
        <v>11</v>
      </c>
      <c r="F2611" t="s">
        <v>18</v>
      </c>
      <c r="G2611" t="s">
        <v>27</v>
      </c>
      <c r="H2611" s="1">
        <v>44826</v>
      </c>
      <c r="I2611" t="s">
        <v>33</v>
      </c>
      <c r="J2611">
        <v>21</v>
      </c>
      <c r="K2611">
        <v>2.2000000000000002</v>
      </c>
      <c r="L2611">
        <v>1161.47</v>
      </c>
      <c r="M2611">
        <v>22.88</v>
      </c>
      <c r="N2611" t="s">
        <v>47</v>
      </c>
      <c r="O2611">
        <v>2</v>
      </c>
      <c r="P2611" t="str" cm="1">
        <f t="array" ref="P2611">_xlfn.IFS(C2611&lt;25,"18-24", C2611&lt;=35,"25-35", C2611&lt;=50,"36-50",TRUE,"50+")</f>
        <v>36-50</v>
      </c>
      <c r="Q2611" t="str">
        <f t="shared" si="280"/>
        <v>new</v>
      </c>
      <c r="R2611" t="str">
        <f t="shared" si="281"/>
        <v>high value</v>
      </c>
      <c r="S2611" t="str">
        <f t="shared" si="282"/>
        <v>Low</v>
      </c>
      <c r="T2611" t="str">
        <f t="shared" si="283"/>
        <v>Sep</v>
      </c>
      <c r="U2611">
        <f t="shared" si="284"/>
        <v>2022</v>
      </c>
      <c r="V2611" t="str">
        <f t="shared" si="285"/>
        <v>0-5</v>
      </c>
      <c r="W2611" t="str">
        <f t="shared" si="286"/>
        <v>Fast</v>
      </c>
    </row>
    <row r="2612" spans="1:23" x14ac:dyDescent="0.3">
      <c r="A2612">
        <v>602611</v>
      </c>
      <c r="B2612">
        <v>58344</v>
      </c>
      <c r="C2612">
        <v>21</v>
      </c>
      <c r="D2612" t="s">
        <v>7</v>
      </c>
      <c r="E2612" t="s">
        <v>13</v>
      </c>
      <c r="F2612" t="s">
        <v>24</v>
      </c>
      <c r="G2612" t="s">
        <v>25</v>
      </c>
      <c r="H2612" s="1">
        <v>45587</v>
      </c>
      <c r="I2612" t="s">
        <v>34</v>
      </c>
      <c r="J2612">
        <v>48</v>
      </c>
      <c r="K2612">
        <v>7.1</v>
      </c>
      <c r="L2612">
        <v>1065.1600000000001</v>
      </c>
      <c r="M2612">
        <v>79.459999999999994</v>
      </c>
      <c r="N2612" t="s">
        <v>49</v>
      </c>
      <c r="O2612">
        <v>2</v>
      </c>
      <c r="P2612" t="str" cm="1">
        <f t="array" ref="P2612">_xlfn.IFS(C2612&lt;25,"18-24", C2612&lt;=35,"25-35", C2612&lt;=50,"36-50",TRUE,"50+")</f>
        <v>18-24</v>
      </c>
      <c r="Q2612" t="str">
        <f t="shared" si="280"/>
        <v>new</v>
      </c>
      <c r="R2612" t="str">
        <f t="shared" si="281"/>
        <v>high value</v>
      </c>
      <c r="S2612" t="str">
        <f t="shared" si="282"/>
        <v>Low</v>
      </c>
      <c r="T2612" t="str">
        <f t="shared" si="283"/>
        <v>Oct</v>
      </c>
      <c r="U2612">
        <f t="shared" si="284"/>
        <v>2024</v>
      </c>
      <c r="V2612" t="str">
        <f t="shared" si="285"/>
        <v>5-10</v>
      </c>
      <c r="W2612" t="str">
        <f t="shared" si="286"/>
        <v>Slow</v>
      </c>
    </row>
    <row r="2613" spans="1:23" x14ac:dyDescent="0.3">
      <c r="A2613">
        <v>602612</v>
      </c>
      <c r="B2613">
        <v>72854</v>
      </c>
      <c r="C2613">
        <v>30</v>
      </c>
      <c r="D2613" t="s">
        <v>4</v>
      </c>
      <c r="E2613" t="s">
        <v>13</v>
      </c>
      <c r="F2613" t="s">
        <v>26</v>
      </c>
      <c r="G2613" t="s">
        <v>27</v>
      </c>
      <c r="H2613" s="1">
        <v>44769</v>
      </c>
      <c r="I2613" t="s">
        <v>33</v>
      </c>
      <c r="J2613">
        <v>57</v>
      </c>
      <c r="K2613">
        <v>13.1</v>
      </c>
      <c r="L2613">
        <v>1398.08</v>
      </c>
      <c r="M2613">
        <v>80.16</v>
      </c>
      <c r="N2613" t="s">
        <v>48</v>
      </c>
      <c r="O2613">
        <v>3</v>
      </c>
      <c r="P2613" t="str" cm="1">
        <f t="array" ref="P2613">_xlfn.IFS(C2613&lt;25,"18-24", C2613&lt;=35,"25-35", C2613&lt;=50,"36-50",TRUE,"50+")</f>
        <v>25-35</v>
      </c>
      <c r="Q2613" t="str">
        <f t="shared" si="280"/>
        <v>new</v>
      </c>
      <c r="R2613" t="str">
        <f t="shared" si="281"/>
        <v>high value</v>
      </c>
      <c r="S2613" t="str">
        <f t="shared" si="282"/>
        <v>medium</v>
      </c>
      <c r="T2613" t="str">
        <f t="shared" si="283"/>
        <v>Jul</v>
      </c>
      <c r="U2613">
        <f t="shared" si="284"/>
        <v>2022</v>
      </c>
      <c r="V2613" t="str">
        <f t="shared" si="285"/>
        <v>10-15</v>
      </c>
      <c r="W2613" t="str">
        <f t="shared" si="286"/>
        <v>Slow</v>
      </c>
    </row>
    <row r="2614" spans="1:23" x14ac:dyDescent="0.3">
      <c r="A2614">
        <v>602613</v>
      </c>
      <c r="B2614">
        <v>54697</v>
      </c>
      <c r="C2614">
        <v>34</v>
      </c>
      <c r="D2614" t="s">
        <v>4</v>
      </c>
      <c r="E2614" t="s">
        <v>8</v>
      </c>
      <c r="F2614" t="s">
        <v>24</v>
      </c>
      <c r="G2614" t="s">
        <v>21</v>
      </c>
      <c r="H2614" s="1">
        <v>44567</v>
      </c>
      <c r="I2614" t="s">
        <v>34</v>
      </c>
      <c r="J2614">
        <v>23</v>
      </c>
      <c r="K2614">
        <v>14.1</v>
      </c>
      <c r="L2614">
        <v>1255.1099999999999</v>
      </c>
      <c r="M2614">
        <v>72.69</v>
      </c>
      <c r="N2614" t="s">
        <v>47</v>
      </c>
      <c r="O2614">
        <v>3</v>
      </c>
      <c r="P2614" t="str" cm="1">
        <f t="array" ref="P2614">_xlfn.IFS(C2614&lt;25,"18-24", C2614&lt;=35,"25-35", C2614&lt;=50,"36-50",TRUE,"50+")</f>
        <v>25-35</v>
      </c>
      <c r="Q2614" t="str">
        <f t="shared" si="280"/>
        <v>new</v>
      </c>
      <c r="R2614" t="str">
        <f t="shared" si="281"/>
        <v>high value</v>
      </c>
      <c r="S2614" t="str">
        <f t="shared" si="282"/>
        <v>medium</v>
      </c>
      <c r="T2614" t="str">
        <f t="shared" si="283"/>
        <v>Jan</v>
      </c>
      <c r="U2614">
        <f t="shared" si="284"/>
        <v>2022</v>
      </c>
      <c r="V2614" t="str">
        <f t="shared" si="285"/>
        <v>10-15</v>
      </c>
      <c r="W2614" t="str">
        <f t="shared" si="286"/>
        <v>Fast</v>
      </c>
    </row>
    <row r="2615" spans="1:23" x14ac:dyDescent="0.3">
      <c r="A2615">
        <v>602614</v>
      </c>
      <c r="B2615">
        <v>21621</v>
      </c>
      <c r="C2615">
        <v>60</v>
      </c>
      <c r="D2615" t="s">
        <v>7</v>
      </c>
      <c r="E2615" t="s">
        <v>15</v>
      </c>
      <c r="F2615" t="s">
        <v>18</v>
      </c>
      <c r="G2615" t="s">
        <v>25</v>
      </c>
      <c r="H2615" s="1">
        <v>44813</v>
      </c>
      <c r="I2615" t="s">
        <v>33</v>
      </c>
      <c r="J2615">
        <v>84</v>
      </c>
      <c r="K2615">
        <v>5.2</v>
      </c>
      <c r="L2615">
        <v>1166.04</v>
      </c>
      <c r="M2615">
        <v>100.66</v>
      </c>
      <c r="N2615" t="s">
        <v>47</v>
      </c>
      <c r="O2615">
        <v>1</v>
      </c>
      <c r="P2615" t="str" cm="1">
        <f t="array" ref="P2615">_xlfn.IFS(C2615&lt;25,"18-24", C2615&lt;=35,"25-35", C2615&lt;=50,"36-50",TRUE,"50+")</f>
        <v>50+</v>
      </c>
      <c r="Q2615" t="str">
        <f t="shared" si="280"/>
        <v>new</v>
      </c>
      <c r="R2615" t="str">
        <f t="shared" si="281"/>
        <v>high value</v>
      </c>
      <c r="S2615" t="str">
        <f t="shared" si="282"/>
        <v>Low</v>
      </c>
      <c r="T2615" t="str">
        <f t="shared" si="283"/>
        <v>Sep</v>
      </c>
      <c r="U2615">
        <f t="shared" si="284"/>
        <v>2022</v>
      </c>
      <c r="V2615" t="str">
        <f t="shared" si="285"/>
        <v>5-10</v>
      </c>
      <c r="W2615" t="str">
        <f t="shared" si="286"/>
        <v>Slow</v>
      </c>
    </row>
    <row r="2616" spans="1:23" x14ac:dyDescent="0.3">
      <c r="A2616">
        <v>602615</v>
      </c>
      <c r="B2616">
        <v>30318</v>
      </c>
      <c r="C2616">
        <v>62</v>
      </c>
      <c r="D2616" t="s">
        <v>7</v>
      </c>
      <c r="E2616" t="s">
        <v>8</v>
      </c>
      <c r="F2616" t="s">
        <v>19</v>
      </c>
      <c r="G2616" t="s">
        <v>23</v>
      </c>
      <c r="H2616" s="1">
        <v>45456</v>
      </c>
      <c r="I2616" t="s">
        <v>33</v>
      </c>
      <c r="J2616">
        <v>47</v>
      </c>
      <c r="K2616">
        <v>13.6</v>
      </c>
      <c r="L2616">
        <v>227.69</v>
      </c>
      <c r="M2616">
        <v>61.4</v>
      </c>
      <c r="N2616" t="s">
        <v>48</v>
      </c>
      <c r="O2616">
        <v>2</v>
      </c>
      <c r="P2616" t="str" cm="1">
        <f t="array" ref="P2616">_xlfn.IFS(C2616&lt;25,"18-24", C2616&lt;=35,"25-35", C2616&lt;=50,"36-50",TRUE,"50+")</f>
        <v>50+</v>
      </c>
      <c r="Q2616" t="str">
        <f t="shared" si="280"/>
        <v>new</v>
      </c>
      <c r="R2616" t="str">
        <f t="shared" si="281"/>
        <v>low</v>
      </c>
      <c r="S2616" t="str">
        <f t="shared" si="282"/>
        <v>Low</v>
      </c>
      <c r="T2616" t="str">
        <f t="shared" si="283"/>
        <v>Jun</v>
      </c>
      <c r="U2616">
        <f t="shared" si="284"/>
        <v>2024</v>
      </c>
      <c r="V2616" t="str">
        <f t="shared" si="285"/>
        <v>10-15</v>
      </c>
      <c r="W2616" t="str">
        <f t="shared" si="286"/>
        <v>Slow</v>
      </c>
    </row>
    <row r="2617" spans="1:23" x14ac:dyDescent="0.3">
      <c r="A2617">
        <v>602616</v>
      </c>
      <c r="B2617">
        <v>38811</v>
      </c>
      <c r="C2617">
        <v>38</v>
      </c>
      <c r="D2617" t="s">
        <v>4</v>
      </c>
      <c r="E2617" t="s">
        <v>11</v>
      </c>
      <c r="F2617" t="s">
        <v>19</v>
      </c>
      <c r="G2617" t="s">
        <v>25</v>
      </c>
      <c r="H2617" s="1">
        <v>45395</v>
      </c>
      <c r="I2617" t="s">
        <v>34</v>
      </c>
      <c r="J2617">
        <v>43</v>
      </c>
      <c r="K2617">
        <v>10.4</v>
      </c>
      <c r="L2617">
        <v>1123.06</v>
      </c>
      <c r="M2617">
        <v>42.93</v>
      </c>
      <c r="N2617" t="s">
        <v>47</v>
      </c>
      <c r="O2617">
        <v>1</v>
      </c>
      <c r="P2617" t="str" cm="1">
        <f t="array" ref="P2617">_xlfn.IFS(C2617&lt;25,"18-24", C2617&lt;=35,"25-35", C2617&lt;=50,"36-50",TRUE,"50+")</f>
        <v>36-50</v>
      </c>
      <c r="Q2617" t="str">
        <f t="shared" si="280"/>
        <v>new</v>
      </c>
      <c r="R2617" t="str">
        <f t="shared" si="281"/>
        <v>high value</v>
      </c>
      <c r="S2617" t="str">
        <f t="shared" si="282"/>
        <v>Low</v>
      </c>
      <c r="T2617" t="str">
        <f t="shared" si="283"/>
        <v>Apr</v>
      </c>
      <c r="U2617">
        <f t="shared" si="284"/>
        <v>2024</v>
      </c>
      <c r="V2617" t="str">
        <f t="shared" si="285"/>
        <v>10-15</v>
      </c>
      <c r="W2617" t="str">
        <f t="shared" si="286"/>
        <v>Medium</v>
      </c>
    </row>
    <row r="2618" spans="1:23" x14ac:dyDescent="0.3">
      <c r="A2618">
        <v>602617</v>
      </c>
      <c r="B2618">
        <v>64326</v>
      </c>
      <c r="C2618">
        <v>56</v>
      </c>
      <c r="D2618" t="s">
        <v>7</v>
      </c>
      <c r="E2618" t="s">
        <v>11</v>
      </c>
      <c r="F2618" t="s">
        <v>32</v>
      </c>
      <c r="G2618" t="s">
        <v>31</v>
      </c>
      <c r="H2618" s="1">
        <v>44837</v>
      </c>
      <c r="I2618" t="s">
        <v>33</v>
      </c>
      <c r="J2618">
        <v>67</v>
      </c>
      <c r="K2618">
        <v>10.8</v>
      </c>
      <c r="L2618">
        <v>239.7</v>
      </c>
      <c r="M2618">
        <v>67.45</v>
      </c>
      <c r="N2618" t="s">
        <v>49</v>
      </c>
      <c r="O2618">
        <v>2</v>
      </c>
      <c r="P2618" t="str" cm="1">
        <f t="array" ref="P2618">_xlfn.IFS(C2618&lt;25,"18-24", C2618&lt;=35,"25-35", C2618&lt;=50,"36-50",TRUE,"50+")</f>
        <v>50+</v>
      </c>
      <c r="Q2618" t="str">
        <f t="shared" si="280"/>
        <v>new</v>
      </c>
      <c r="R2618" t="str">
        <f t="shared" si="281"/>
        <v>low</v>
      </c>
      <c r="S2618" t="str">
        <f t="shared" si="282"/>
        <v>Low</v>
      </c>
      <c r="T2618" t="str">
        <f t="shared" si="283"/>
        <v>Oct</v>
      </c>
      <c r="U2618">
        <f t="shared" si="284"/>
        <v>2022</v>
      </c>
      <c r="V2618" t="str">
        <f t="shared" si="285"/>
        <v>10-15</v>
      </c>
      <c r="W2618" t="str">
        <f t="shared" si="286"/>
        <v>Slow</v>
      </c>
    </row>
    <row r="2619" spans="1:23" x14ac:dyDescent="0.3">
      <c r="A2619">
        <v>602618</v>
      </c>
      <c r="B2619">
        <v>71139</v>
      </c>
      <c r="C2619">
        <v>38</v>
      </c>
      <c r="D2619" t="s">
        <v>4</v>
      </c>
      <c r="E2619" t="s">
        <v>8</v>
      </c>
      <c r="F2619" t="s">
        <v>30</v>
      </c>
      <c r="G2619" t="s">
        <v>31</v>
      </c>
      <c r="H2619" s="1">
        <v>44737</v>
      </c>
      <c r="I2619" t="s">
        <v>34</v>
      </c>
      <c r="J2619">
        <v>62</v>
      </c>
      <c r="K2619">
        <v>13.4</v>
      </c>
      <c r="L2619">
        <v>294.35000000000002</v>
      </c>
      <c r="M2619">
        <v>56.05</v>
      </c>
      <c r="N2619" t="s">
        <v>48</v>
      </c>
      <c r="O2619">
        <v>4</v>
      </c>
      <c r="P2619" t="str" cm="1">
        <f t="array" ref="P2619">_xlfn.IFS(C2619&lt;25,"18-24", C2619&lt;=35,"25-35", C2619&lt;=50,"36-50",TRUE,"50+")</f>
        <v>36-50</v>
      </c>
      <c r="Q2619" t="str">
        <f t="shared" si="280"/>
        <v>new</v>
      </c>
      <c r="R2619" t="str">
        <f t="shared" si="281"/>
        <v>medium</v>
      </c>
      <c r="S2619" t="str">
        <f t="shared" si="282"/>
        <v>medium</v>
      </c>
      <c r="T2619" t="str">
        <f t="shared" si="283"/>
        <v>Jun</v>
      </c>
      <c r="U2619">
        <f t="shared" si="284"/>
        <v>2022</v>
      </c>
      <c r="V2619" t="str">
        <f t="shared" si="285"/>
        <v>10-15</v>
      </c>
      <c r="W2619" t="str">
        <f t="shared" si="286"/>
        <v>Slow</v>
      </c>
    </row>
    <row r="2620" spans="1:23" x14ac:dyDescent="0.3">
      <c r="A2620">
        <v>602619</v>
      </c>
      <c r="B2620">
        <v>25554</v>
      </c>
      <c r="C2620">
        <v>55</v>
      </c>
      <c r="D2620" t="s">
        <v>7</v>
      </c>
      <c r="E2620" t="s">
        <v>16</v>
      </c>
      <c r="F2620" t="s">
        <v>22</v>
      </c>
      <c r="G2620" t="s">
        <v>25</v>
      </c>
      <c r="H2620" s="1">
        <v>45017</v>
      </c>
      <c r="I2620" t="s">
        <v>33</v>
      </c>
      <c r="J2620">
        <v>53</v>
      </c>
      <c r="K2620">
        <v>7</v>
      </c>
      <c r="L2620">
        <v>816.81</v>
      </c>
      <c r="M2620">
        <v>38.25</v>
      </c>
      <c r="N2620" t="s">
        <v>50</v>
      </c>
      <c r="O2620">
        <v>3</v>
      </c>
      <c r="P2620" t="str" cm="1">
        <f t="array" ref="P2620">_xlfn.IFS(C2620&lt;25,"18-24", C2620&lt;=35,"25-35", C2620&lt;=50,"36-50",TRUE,"50+")</f>
        <v>50+</v>
      </c>
      <c r="Q2620" t="str">
        <f t="shared" si="280"/>
        <v>new</v>
      </c>
      <c r="R2620" t="str">
        <f t="shared" si="281"/>
        <v>high value</v>
      </c>
      <c r="S2620" t="str">
        <f t="shared" si="282"/>
        <v>medium</v>
      </c>
      <c r="T2620" t="str">
        <f t="shared" si="283"/>
        <v>Apr</v>
      </c>
      <c r="U2620">
        <f t="shared" si="284"/>
        <v>2023</v>
      </c>
      <c r="V2620" t="str">
        <f t="shared" si="285"/>
        <v>5-10</v>
      </c>
      <c r="W2620" t="str">
        <f t="shared" si="286"/>
        <v>Slow</v>
      </c>
    </row>
    <row r="2621" spans="1:23" x14ac:dyDescent="0.3">
      <c r="A2621">
        <v>602620</v>
      </c>
      <c r="B2621">
        <v>66080</v>
      </c>
      <c r="C2621">
        <v>41</v>
      </c>
      <c r="D2621" t="s">
        <v>7</v>
      </c>
      <c r="E2621" t="s">
        <v>13</v>
      </c>
      <c r="F2621" t="s">
        <v>22</v>
      </c>
      <c r="G2621" t="s">
        <v>25</v>
      </c>
      <c r="H2621" s="1">
        <v>44646</v>
      </c>
      <c r="I2621" t="s">
        <v>33</v>
      </c>
      <c r="J2621">
        <v>50</v>
      </c>
      <c r="K2621">
        <v>6.7</v>
      </c>
      <c r="L2621">
        <v>1422.29</v>
      </c>
      <c r="M2621">
        <v>97.59</v>
      </c>
      <c r="N2621" t="s">
        <v>47</v>
      </c>
      <c r="O2621">
        <v>4</v>
      </c>
      <c r="P2621" t="str" cm="1">
        <f t="array" ref="P2621">_xlfn.IFS(C2621&lt;25,"18-24", C2621&lt;=35,"25-35", C2621&lt;=50,"36-50",TRUE,"50+")</f>
        <v>36-50</v>
      </c>
      <c r="Q2621" t="str">
        <f t="shared" si="280"/>
        <v>new</v>
      </c>
      <c r="R2621" t="str">
        <f t="shared" si="281"/>
        <v>high value</v>
      </c>
      <c r="S2621" t="str">
        <f t="shared" si="282"/>
        <v>medium</v>
      </c>
      <c r="T2621" t="str">
        <f t="shared" si="283"/>
        <v>Mar</v>
      </c>
      <c r="U2621">
        <f t="shared" si="284"/>
        <v>2022</v>
      </c>
      <c r="V2621" t="str">
        <f t="shared" si="285"/>
        <v>5-10</v>
      </c>
      <c r="W2621" t="str">
        <f t="shared" si="286"/>
        <v>Slow</v>
      </c>
    </row>
    <row r="2622" spans="1:23" x14ac:dyDescent="0.3">
      <c r="A2622">
        <v>602621</v>
      </c>
      <c r="B2622">
        <v>30117</v>
      </c>
      <c r="C2622">
        <v>19</v>
      </c>
      <c r="D2622" t="s">
        <v>4</v>
      </c>
      <c r="E2622" t="s">
        <v>5</v>
      </c>
      <c r="F2622" t="s">
        <v>22</v>
      </c>
      <c r="G2622" t="s">
        <v>25</v>
      </c>
      <c r="H2622" s="1">
        <v>45331</v>
      </c>
      <c r="I2622" t="s">
        <v>33</v>
      </c>
      <c r="J2622">
        <v>32</v>
      </c>
      <c r="K2622">
        <v>13.3</v>
      </c>
      <c r="L2622">
        <v>527.15</v>
      </c>
      <c r="M2622">
        <v>102.93</v>
      </c>
      <c r="N2622" t="s">
        <v>50</v>
      </c>
      <c r="O2622">
        <v>1</v>
      </c>
      <c r="P2622" t="str" cm="1">
        <f t="array" ref="P2622">_xlfn.IFS(C2622&lt;25,"18-24", C2622&lt;=35,"25-35", C2622&lt;=50,"36-50",TRUE,"50+")</f>
        <v>18-24</v>
      </c>
      <c r="Q2622" t="str">
        <f t="shared" si="280"/>
        <v>new</v>
      </c>
      <c r="R2622" t="str">
        <f t="shared" si="281"/>
        <v>high value</v>
      </c>
      <c r="S2622" t="str">
        <f t="shared" si="282"/>
        <v>Low</v>
      </c>
      <c r="T2622" t="str">
        <f t="shared" si="283"/>
        <v>Feb</v>
      </c>
      <c r="U2622">
        <f t="shared" si="284"/>
        <v>2024</v>
      </c>
      <c r="V2622" t="str">
        <f t="shared" si="285"/>
        <v>10-15</v>
      </c>
      <c r="W2622" t="str">
        <f t="shared" si="286"/>
        <v>Medium</v>
      </c>
    </row>
    <row r="2623" spans="1:23" x14ac:dyDescent="0.3">
      <c r="A2623">
        <v>602622</v>
      </c>
      <c r="B2623">
        <v>96351</v>
      </c>
      <c r="C2623">
        <v>49</v>
      </c>
      <c r="D2623" t="s">
        <v>7</v>
      </c>
      <c r="E2623" t="s">
        <v>8</v>
      </c>
      <c r="F2623" t="s">
        <v>19</v>
      </c>
      <c r="G2623" t="s">
        <v>31</v>
      </c>
      <c r="H2623" s="1">
        <v>44833</v>
      </c>
      <c r="I2623" t="s">
        <v>33</v>
      </c>
      <c r="J2623">
        <v>68</v>
      </c>
      <c r="K2623">
        <v>11.3</v>
      </c>
      <c r="L2623">
        <v>180.23</v>
      </c>
      <c r="M2623">
        <v>93.43</v>
      </c>
      <c r="N2623" t="s">
        <v>48</v>
      </c>
      <c r="O2623">
        <v>4</v>
      </c>
      <c r="P2623" t="str" cm="1">
        <f t="array" ref="P2623">_xlfn.IFS(C2623&lt;25,"18-24", C2623&lt;=35,"25-35", C2623&lt;=50,"36-50",TRUE,"50+")</f>
        <v>36-50</v>
      </c>
      <c r="Q2623" t="str">
        <f t="shared" si="280"/>
        <v>new</v>
      </c>
      <c r="R2623" t="str">
        <f t="shared" si="281"/>
        <v>low</v>
      </c>
      <c r="S2623" t="str">
        <f t="shared" si="282"/>
        <v>medium</v>
      </c>
      <c r="T2623" t="str">
        <f t="shared" si="283"/>
        <v>Sep</v>
      </c>
      <c r="U2623">
        <f t="shared" si="284"/>
        <v>2022</v>
      </c>
      <c r="V2623" t="str">
        <f t="shared" si="285"/>
        <v>10-15</v>
      </c>
      <c r="W2623" t="str">
        <f t="shared" si="286"/>
        <v>Slow</v>
      </c>
    </row>
    <row r="2624" spans="1:23" x14ac:dyDescent="0.3">
      <c r="A2624">
        <v>602623</v>
      </c>
      <c r="B2624">
        <v>32287</v>
      </c>
      <c r="C2624">
        <v>58</v>
      </c>
      <c r="D2624" t="s">
        <v>4</v>
      </c>
      <c r="E2624" t="s">
        <v>8</v>
      </c>
      <c r="F2624" t="s">
        <v>22</v>
      </c>
      <c r="G2624" t="s">
        <v>21</v>
      </c>
      <c r="H2624" s="1">
        <v>45314</v>
      </c>
      <c r="I2624" t="s">
        <v>33</v>
      </c>
      <c r="J2624">
        <v>48</v>
      </c>
      <c r="K2624">
        <v>5</v>
      </c>
      <c r="L2624">
        <v>1288.48</v>
      </c>
      <c r="M2624">
        <v>60.21</v>
      </c>
      <c r="N2624" t="s">
        <v>47</v>
      </c>
      <c r="O2624">
        <v>3</v>
      </c>
      <c r="P2624" t="str" cm="1">
        <f t="array" ref="P2624">_xlfn.IFS(C2624&lt;25,"18-24", C2624&lt;=35,"25-35", C2624&lt;=50,"36-50",TRUE,"50+")</f>
        <v>50+</v>
      </c>
      <c r="Q2624" t="str">
        <f t="shared" si="280"/>
        <v>new</v>
      </c>
      <c r="R2624" t="str">
        <f t="shared" si="281"/>
        <v>high value</v>
      </c>
      <c r="S2624" t="str">
        <f t="shared" si="282"/>
        <v>medium</v>
      </c>
      <c r="T2624" t="str">
        <f t="shared" si="283"/>
        <v>Jan</v>
      </c>
      <c r="U2624">
        <f t="shared" si="284"/>
        <v>2024</v>
      </c>
      <c r="V2624" t="str">
        <f t="shared" si="285"/>
        <v>0-5</v>
      </c>
      <c r="W2624" t="str">
        <f t="shared" si="286"/>
        <v>Slow</v>
      </c>
    </row>
    <row r="2625" spans="1:23" x14ac:dyDescent="0.3">
      <c r="A2625">
        <v>602624</v>
      </c>
      <c r="B2625">
        <v>82610</v>
      </c>
      <c r="C2625">
        <v>24</v>
      </c>
      <c r="D2625" t="s">
        <v>4</v>
      </c>
      <c r="E2625" t="s">
        <v>13</v>
      </c>
      <c r="F2625" t="s">
        <v>32</v>
      </c>
      <c r="G2625" t="s">
        <v>21</v>
      </c>
      <c r="H2625" s="1">
        <v>44613</v>
      </c>
      <c r="I2625" t="s">
        <v>33</v>
      </c>
      <c r="J2625">
        <v>60</v>
      </c>
      <c r="K2625">
        <v>4.2</v>
      </c>
      <c r="L2625">
        <v>264.76</v>
      </c>
      <c r="M2625">
        <v>61.39</v>
      </c>
      <c r="N2625" t="s">
        <v>48</v>
      </c>
      <c r="O2625">
        <v>4</v>
      </c>
      <c r="P2625" t="str" cm="1">
        <f t="array" ref="P2625">_xlfn.IFS(C2625&lt;25,"18-24", C2625&lt;=35,"25-35", C2625&lt;=50,"36-50",TRUE,"50+")</f>
        <v>18-24</v>
      </c>
      <c r="Q2625" t="str">
        <f t="shared" si="280"/>
        <v>new</v>
      </c>
      <c r="R2625" t="str">
        <f t="shared" si="281"/>
        <v>medium</v>
      </c>
      <c r="S2625" t="str">
        <f t="shared" si="282"/>
        <v>medium</v>
      </c>
      <c r="T2625" t="str">
        <f t="shared" si="283"/>
        <v>Feb</v>
      </c>
      <c r="U2625">
        <f t="shared" si="284"/>
        <v>2022</v>
      </c>
      <c r="V2625" t="str">
        <f t="shared" si="285"/>
        <v>0-5</v>
      </c>
      <c r="W2625" t="str">
        <f t="shared" si="286"/>
        <v>Slow</v>
      </c>
    </row>
    <row r="2626" spans="1:23" x14ac:dyDescent="0.3">
      <c r="A2626">
        <v>602625</v>
      </c>
      <c r="B2626">
        <v>36755</v>
      </c>
      <c r="C2626">
        <v>49</v>
      </c>
      <c r="D2626" t="s">
        <v>7</v>
      </c>
      <c r="E2626" t="s">
        <v>16</v>
      </c>
      <c r="F2626" t="s">
        <v>18</v>
      </c>
      <c r="G2626" t="s">
        <v>31</v>
      </c>
      <c r="H2626" s="1">
        <v>45490</v>
      </c>
      <c r="I2626" t="s">
        <v>33</v>
      </c>
      <c r="J2626">
        <v>78</v>
      </c>
      <c r="K2626">
        <v>10.199999999999999</v>
      </c>
      <c r="L2626">
        <v>660.99</v>
      </c>
      <c r="M2626">
        <v>96.1</v>
      </c>
      <c r="N2626" t="s">
        <v>50</v>
      </c>
      <c r="O2626">
        <v>1</v>
      </c>
      <c r="P2626" t="str" cm="1">
        <f t="array" ref="P2626">_xlfn.IFS(C2626&lt;25,"18-24", C2626&lt;=35,"25-35", C2626&lt;=50,"36-50",TRUE,"50+")</f>
        <v>36-50</v>
      </c>
      <c r="Q2626" t="str">
        <f t="shared" si="280"/>
        <v>new</v>
      </c>
      <c r="R2626" t="str">
        <f t="shared" si="281"/>
        <v>high value</v>
      </c>
      <c r="S2626" t="str">
        <f t="shared" si="282"/>
        <v>Low</v>
      </c>
      <c r="T2626" t="str">
        <f t="shared" si="283"/>
        <v>Jul</v>
      </c>
      <c r="U2626">
        <f t="shared" si="284"/>
        <v>2024</v>
      </c>
      <c r="V2626" t="str">
        <f t="shared" si="285"/>
        <v>10-15</v>
      </c>
      <c r="W2626" t="str">
        <f t="shared" si="286"/>
        <v>Slow</v>
      </c>
    </row>
    <row r="2627" spans="1:23" x14ac:dyDescent="0.3">
      <c r="A2627">
        <v>602626</v>
      </c>
      <c r="B2627">
        <v>19578</v>
      </c>
      <c r="C2627">
        <v>43</v>
      </c>
      <c r="D2627" t="s">
        <v>4</v>
      </c>
      <c r="E2627" t="s">
        <v>13</v>
      </c>
      <c r="F2627" t="s">
        <v>28</v>
      </c>
      <c r="G2627" t="s">
        <v>29</v>
      </c>
      <c r="H2627" s="1">
        <v>44711</v>
      </c>
      <c r="I2627" t="s">
        <v>33</v>
      </c>
      <c r="J2627">
        <v>27</v>
      </c>
      <c r="K2627">
        <v>3</v>
      </c>
      <c r="L2627">
        <v>465.04</v>
      </c>
      <c r="M2627">
        <v>110.83</v>
      </c>
      <c r="N2627" t="s">
        <v>47</v>
      </c>
      <c r="O2627">
        <v>4</v>
      </c>
      <c r="P2627" t="str" cm="1">
        <f t="array" ref="P2627">_xlfn.IFS(C2627&lt;25,"18-24", C2627&lt;=35,"25-35", C2627&lt;=50,"36-50",TRUE,"50+")</f>
        <v>36-50</v>
      </c>
      <c r="Q2627" t="str">
        <f t="shared" ref="Q2627:Q2690" si="287">IF(COUNTIF($B:$B,B2627)&gt;1,"repeat","new")</f>
        <v>new</v>
      </c>
      <c r="R2627" t="str">
        <f t="shared" ref="R2627:R2690" si="288">IF(L2627&gt;500,"high value",IF( L2627&gt;250,"medium","low"))</f>
        <v>medium</v>
      </c>
      <c r="S2627" t="str">
        <f t="shared" ref="S2627:S2690" si="289">IF(O2627&lt;=2,"Low",IF(O2627&lt;=4,"medium","High"))</f>
        <v>medium</v>
      </c>
      <c r="T2627" t="str">
        <f t="shared" ref="T2627:T2690" si="290">TEXT(H2627,"MMM")</f>
        <v>May</v>
      </c>
      <c r="U2627">
        <f t="shared" ref="U2627:U2690" si="291">YEAR(H2627)</f>
        <v>2022</v>
      </c>
      <c r="V2627" t="str">
        <f t="shared" ref="V2627:V2690" si="292">IF(K2627&lt;=5,"0-5",IF(K2627&lt;=10,"5-10",IF(K2627&lt;=15,"10-15","15+")))</f>
        <v>0-5</v>
      </c>
      <c r="W2627" t="str">
        <f t="shared" ref="W2627:W2690" si="293">IF(J2627&lt;=30,"Fast",IF(J2627&lt;=45,"Medium","Slow"))</f>
        <v>Fast</v>
      </c>
    </row>
    <row r="2628" spans="1:23" x14ac:dyDescent="0.3">
      <c r="A2628">
        <v>602627</v>
      </c>
      <c r="B2628">
        <v>10599</v>
      </c>
      <c r="C2628">
        <v>21</v>
      </c>
      <c r="D2628" t="s">
        <v>4</v>
      </c>
      <c r="E2628" t="s">
        <v>5</v>
      </c>
      <c r="F2628" t="s">
        <v>32</v>
      </c>
      <c r="G2628" t="s">
        <v>23</v>
      </c>
      <c r="H2628" s="1">
        <v>45597</v>
      </c>
      <c r="I2628" t="s">
        <v>34</v>
      </c>
      <c r="J2628">
        <v>39</v>
      </c>
      <c r="K2628">
        <v>13.3</v>
      </c>
      <c r="L2628">
        <v>371.34</v>
      </c>
      <c r="M2628">
        <v>89.89</v>
      </c>
      <c r="N2628" t="s">
        <v>47</v>
      </c>
      <c r="O2628">
        <v>3</v>
      </c>
      <c r="P2628" t="str" cm="1">
        <f t="array" ref="P2628">_xlfn.IFS(C2628&lt;25,"18-24", C2628&lt;=35,"25-35", C2628&lt;=50,"36-50",TRUE,"50+")</f>
        <v>18-24</v>
      </c>
      <c r="Q2628" t="str">
        <f t="shared" si="287"/>
        <v>new</v>
      </c>
      <c r="R2628" t="str">
        <f t="shared" si="288"/>
        <v>medium</v>
      </c>
      <c r="S2628" t="str">
        <f t="shared" si="289"/>
        <v>medium</v>
      </c>
      <c r="T2628" t="str">
        <f t="shared" si="290"/>
        <v>Nov</v>
      </c>
      <c r="U2628">
        <f t="shared" si="291"/>
        <v>2024</v>
      </c>
      <c r="V2628" t="str">
        <f t="shared" si="292"/>
        <v>10-15</v>
      </c>
      <c r="W2628" t="str">
        <f t="shared" si="293"/>
        <v>Medium</v>
      </c>
    </row>
    <row r="2629" spans="1:23" x14ac:dyDescent="0.3">
      <c r="A2629">
        <v>602628</v>
      </c>
      <c r="B2629">
        <v>14252</v>
      </c>
      <c r="C2629">
        <v>49</v>
      </c>
      <c r="D2629" t="s">
        <v>4</v>
      </c>
      <c r="E2629" t="s">
        <v>5</v>
      </c>
      <c r="F2629" t="s">
        <v>26</v>
      </c>
      <c r="G2629" t="s">
        <v>21</v>
      </c>
      <c r="H2629" s="1">
        <v>45648</v>
      </c>
      <c r="I2629" t="s">
        <v>33</v>
      </c>
      <c r="J2629">
        <v>87</v>
      </c>
      <c r="K2629">
        <v>11.1</v>
      </c>
      <c r="L2629">
        <v>353.66</v>
      </c>
      <c r="M2629">
        <v>44.65</v>
      </c>
      <c r="N2629" t="s">
        <v>50</v>
      </c>
      <c r="O2629">
        <v>3</v>
      </c>
      <c r="P2629" t="str" cm="1">
        <f t="array" ref="P2629">_xlfn.IFS(C2629&lt;25,"18-24", C2629&lt;=35,"25-35", C2629&lt;=50,"36-50",TRUE,"50+")</f>
        <v>36-50</v>
      </c>
      <c r="Q2629" t="str">
        <f t="shared" si="287"/>
        <v>new</v>
      </c>
      <c r="R2629" t="str">
        <f t="shared" si="288"/>
        <v>medium</v>
      </c>
      <c r="S2629" t="str">
        <f t="shared" si="289"/>
        <v>medium</v>
      </c>
      <c r="T2629" t="str">
        <f t="shared" si="290"/>
        <v>Dec</v>
      </c>
      <c r="U2629">
        <f t="shared" si="291"/>
        <v>2024</v>
      </c>
      <c r="V2629" t="str">
        <f t="shared" si="292"/>
        <v>10-15</v>
      </c>
      <c r="W2629" t="str">
        <f t="shared" si="293"/>
        <v>Slow</v>
      </c>
    </row>
    <row r="2630" spans="1:23" x14ac:dyDescent="0.3">
      <c r="A2630">
        <v>602629</v>
      </c>
      <c r="B2630">
        <v>41245</v>
      </c>
      <c r="C2630">
        <v>47</v>
      </c>
      <c r="D2630" t="s">
        <v>4</v>
      </c>
      <c r="E2630" t="s">
        <v>15</v>
      </c>
      <c r="F2630" t="s">
        <v>26</v>
      </c>
      <c r="G2630" t="s">
        <v>25</v>
      </c>
      <c r="H2630" s="1">
        <v>44968</v>
      </c>
      <c r="I2630" t="s">
        <v>34</v>
      </c>
      <c r="J2630">
        <v>47</v>
      </c>
      <c r="K2630">
        <v>12.6</v>
      </c>
      <c r="L2630">
        <v>949.89</v>
      </c>
      <c r="M2630">
        <v>79.37</v>
      </c>
      <c r="N2630" t="s">
        <v>50</v>
      </c>
      <c r="O2630">
        <v>1</v>
      </c>
      <c r="P2630" t="str" cm="1">
        <f t="array" ref="P2630">_xlfn.IFS(C2630&lt;25,"18-24", C2630&lt;=35,"25-35", C2630&lt;=50,"36-50",TRUE,"50+")</f>
        <v>36-50</v>
      </c>
      <c r="Q2630" t="str">
        <f t="shared" si="287"/>
        <v>new</v>
      </c>
      <c r="R2630" t="str">
        <f t="shared" si="288"/>
        <v>high value</v>
      </c>
      <c r="S2630" t="str">
        <f t="shared" si="289"/>
        <v>Low</v>
      </c>
      <c r="T2630" t="str">
        <f t="shared" si="290"/>
        <v>Feb</v>
      </c>
      <c r="U2630">
        <f t="shared" si="291"/>
        <v>2023</v>
      </c>
      <c r="V2630" t="str">
        <f t="shared" si="292"/>
        <v>10-15</v>
      </c>
      <c r="W2630" t="str">
        <f t="shared" si="293"/>
        <v>Slow</v>
      </c>
    </row>
    <row r="2631" spans="1:23" x14ac:dyDescent="0.3">
      <c r="A2631">
        <v>602630</v>
      </c>
      <c r="B2631">
        <v>10113</v>
      </c>
      <c r="C2631">
        <v>22</v>
      </c>
      <c r="D2631" t="s">
        <v>4</v>
      </c>
      <c r="E2631" t="s">
        <v>11</v>
      </c>
      <c r="F2631" t="s">
        <v>28</v>
      </c>
      <c r="G2631" t="s">
        <v>25</v>
      </c>
      <c r="H2631" s="1">
        <v>45327</v>
      </c>
      <c r="I2631" t="s">
        <v>33</v>
      </c>
      <c r="J2631">
        <v>87</v>
      </c>
      <c r="K2631">
        <v>13</v>
      </c>
      <c r="L2631">
        <v>1147.97</v>
      </c>
      <c r="M2631">
        <v>27.42</v>
      </c>
      <c r="N2631" t="s">
        <v>49</v>
      </c>
      <c r="O2631">
        <v>2</v>
      </c>
      <c r="P2631" t="str" cm="1">
        <f t="array" ref="P2631">_xlfn.IFS(C2631&lt;25,"18-24", C2631&lt;=35,"25-35", C2631&lt;=50,"36-50",TRUE,"50+")</f>
        <v>18-24</v>
      </c>
      <c r="Q2631" t="str">
        <f t="shared" si="287"/>
        <v>new</v>
      </c>
      <c r="R2631" t="str">
        <f t="shared" si="288"/>
        <v>high value</v>
      </c>
      <c r="S2631" t="str">
        <f t="shared" si="289"/>
        <v>Low</v>
      </c>
      <c r="T2631" t="str">
        <f t="shared" si="290"/>
        <v>Feb</v>
      </c>
      <c r="U2631">
        <f t="shared" si="291"/>
        <v>2024</v>
      </c>
      <c r="V2631" t="str">
        <f t="shared" si="292"/>
        <v>10-15</v>
      </c>
      <c r="W2631" t="str">
        <f t="shared" si="293"/>
        <v>Slow</v>
      </c>
    </row>
    <row r="2632" spans="1:23" x14ac:dyDescent="0.3">
      <c r="A2632">
        <v>602631</v>
      </c>
      <c r="B2632">
        <v>37810</v>
      </c>
      <c r="C2632">
        <v>62</v>
      </c>
      <c r="D2632" t="s">
        <v>7</v>
      </c>
      <c r="E2632" t="s">
        <v>5</v>
      </c>
      <c r="F2632" t="s">
        <v>22</v>
      </c>
      <c r="G2632" t="s">
        <v>27</v>
      </c>
      <c r="H2632" s="1">
        <v>44697</v>
      </c>
      <c r="I2632" t="s">
        <v>34</v>
      </c>
      <c r="J2632">
        <v>34</v>
      </c>
      <c r="K2632">
        <v>5</v>
      </c>
      <c r="L2632">
        <v>316.01</v>
      </c>
      <c r="M2632">
        <v>96.34</v>
      </c>
      <c r="N2632" t="s">
        <v>48</v>
      </c>
      <c r="O2632">
        <v>1</v>
      </c>
      <c r="P2632" t="str" cm="1">
        <f t="array" ref="P2632">_xlfn.IFS(C2632&lt;25,"18-24", C2632&lt;=35,"25-35", C2632&lt;=50,"36-50",TRUE,"50+")</f>
        <v>50+</v>
      </c>
      <c r="Q2632" t="str">
        <f t="shared" si="287"/>
        <v>new</v>
      </c>
      <c r="R2632" t="str">
        <f t="shared" si="288"/>
        <v>medium</v>
      </c>
      <c r="S2632" t="str">
        <f t="shared" si="289"/>
        <v>Low</v>
      </c>
      <c r="T2632" t="str">
        <f t="shared" si="290"/>
        <v>May</v>
      </c>
      <c r="U2632">
        <f t="shared" si="291"/>
        <v>2022</v>
      </c>
      <c r="V2632" t="str">
        <f t="shared" si="292"/>
        <v>0-5</v>
      </c>
      <c r="W2632" t="str">
        <f t="shared" si="293"/>
        <v>Medium</v>
      </c>
    </row>
    <row r="2633" spans="1:23" x14ac:dyDescent="0.3">
      <c r="A2633">
        <v>602632</v>
      </c>
      <c r="B2633">
        <v>33235</v>
      </c>
      <c r="C2633">
        <v>41</v>
      </c>
      <c r="D2633" t="s">
        <v>4</v>
      </c>
      <c r="E2633" t="s">
        <v>5</v>
      </c>
      <c r="F2633" t="s">
        <v>28</v>
      </c>
      <c r="G2633" t="s">
        <v>23</v>
      </c>
      <c r="H2633" s="1">
        <v>44632</v>
      </c>
      <c r="I2633" t="s">
        <v>33</v>
      </c>
      <c r="J2633">
        <v>27</v>
      </c>
      <c r="K2633">
        <v>7.2</v>
      </c>
      <c r="L2633">
        <v>1477.51</v>
      </c>
      <c r="M2633">
        <v>77.73</v>
      </c>
      <c r="N2633" t="s">
        <v>50</v>
      </c>
      <c r="O2633">
        <v>2</v>
      </c>
      <c r="P2633" t="str" cm="1">
        <f t="array" ref="P2633">_xlfn.IFS(C2633&lt;25,"18-24", C2633&lt;=35,"25-35", C2633&lt;=50,"36-50",TRUE,"50+")</f>
        <v>36-50</v>
      </c>
      <c r="Q2633" t="str">
        <f t="shared" si="287"/>
        <v>new</v>
      </c>
      <c r="R2633" t="str">
        <f t="shared" si="288"/>
        <v>high value</v>
      </c>
      <c r="S2633" t="str">
        <f t="shared" si="289"/>
        <v>Low</v>
      </c>
      <c r="T2633" t="str">
        <f t="shared" si="290"/>
        <v>Mar</v>
      </c>
      <c r="U2633">
        <f t="shared" si="291"/>
        <v>2022</v>
      </c>
      <c r="V2633" t="str">
        <f t="shared" si="292"/>
        <v>5-10</v>
      </c>
      <c r="W2633" t="str">
        <f t="shared" si="293"/>
        <v>Fast</v>
      </c>
    </row>
    <row r="2634" spans="1:23" x14ac:dyDescent="0.3">
      <c r="A2634">
        <v>602633</v>
      </c>
      <c r="B2634">
        <v>73391</v>
      </c>
      <c r="C2634">
        <v>27</v>
      </c>
      <c r="D2634" t="s">
        <v>4</v>
      </c>
      <c r="E2634" t="s">
        <v>16</v>
      </c>
      <c r="F2634" t="s">
        <v>18</v>
      </c>
      <c r="G2634" t="s">
        <v>29</v>
      </c>
      <c r="H2634" s="1">
        <v>45296</v>
      </c>
      <c r="I2634" t="s">
        <v>34</v>
      </c>
      <c r="J2634">
        <v>27</v>
      </c>
      <c r="K2634">
        <v>1.2</v>
      </c>
      <c r="L2634">
        <v>1229.49</v>
      </c>
      <c r="M2634">
        <v>114.69</v>
      </c>
      <c r="N2634" t="s">
        <v>47</v>
      </c>
      <c r="O2634">
        <v>2</v>
      </c>
      <c r="P2634" t="str" cm="1">
        <f t="array" ref="P2634">_xlfn.IFS(C2634&lt;25,"18-24", C2634&lt;=35,"25-35", C2634&lt;=50,"36-50",TRUE,"50+")</f>
        <v>25-35</v>
      </c>
      <c r="Q2634" t="str">
        <f t="shared" si="287"/>
        <v>new</v>
      </c>
      <c r="R2634" t="str">
        <f t="shared" si="288"/>
        <v>high value</v>
      </c>
      <c r="S2634" t="str">
        <f t="shared" si="289"/>
        <v>Low</v>
      </c>
      <c r="T2634" t="str">
        <f t="shared" si="290"/>
        <v>Jan</v>
      </c>
      <c r="U2634">
        <f t="shared" si="291"/>
        <v>2024</v>
      </c>
      <c r="V2634" t="str">
        <f t="shared" si="292"/>
        <v>0-5</v>
      </c>
      <c r="W2634" t="str">
        <f t="shared" si="293"/>
        <v>Fast</v>
      </c>
    </row>
    <row r="2635" spans="1:23" x14ac:dyDescent="0.3">
      <c r="A2635">
        <v>602634</v>
      </c>
      <c r="B2635">
        <v>11164</v>
      </c>
      <c r="C2635">
        <v>47</v>
      </c>
      <c r="D2635" t="s">
        <v>4</v>
      </c>
      <c r="E2635" t="s">
        <v>13</v>
      </c>
      <c r="F2635" t="s">
        <v>32</v>
      </c>
      <c r="G2635" t="s">
        <v>23</v>
      </c>
      <c r="H2635" s="1">
        <v>44805</v>
      </c>
      <c r="I2635" t="s">
        <v>34</v>
      </c>
      <c r="J2635">
        <v>76</v>
      </c>
      <c r="K2635">
        <v>2.7</v>
      </c>
      <c r="L2635">
        <v>567.1</v>
      </c>
      <c r="M2635">
        <v>45.09</v>
      </c>
      <c r="N2635" t="s">
        <v>48</v>
      </c>
      <c r="O2635">
        <v>5</v>
      </c>
      <c r="P2635" t="str" cm="1">
        <f t="array" ref="P2635">_xlfn.IFS(C2635&lt;25,"18-24", C2635&lt;=35,"25-35", C2635&lt;=50,"36-50",TRUE,"50+")</f>
        <v>36-50</v>
      </c>
      <c r="Q2635" t="str">
        <f t="shared" si="287"/>
        <v>new</v>
      </c>
      <c r="R2635" t="str">
        <f t="shared" si="288"/>
        <v>high value</v>
      </c>
      <c r="S2635" t="str">
        <f t="shared" si="289"/>
        <v>High</v>
      </c>
      <c r="T2635" t="str">
        <f t="shared" si="290"/>
        <v>Sep</v>
      </c>
      <c r="U2635">
        <f t="shared" si="291"/>
        <v>2022</v>
      </c>
      <c r="V2635" t="str">
        <f t="shared" si="292"/>
        <v>0-5</v>
      </c>
      <c r="W2635" t="str">
        <f t="shared" si="293"/>
        <v>Slow</v>
      </c>
    </row>
    <row r="2636" spans="1:23" x14ac:dyDescent="0.3">
      <c r="A2636">
        <v>602635</v>
      </c>
      <c r="B2636">
        <v>95506</v>
      </c>
      <c r="C2636">
        <v>28</v>
      </c>
      <c r="D2636" t="s">
        <v>7</v>
      </c>
      <c r="E2636" t="s">
        <v>13</v>
      </c>
      <c r="F2636" t="s">
        <v>32</v>
      </c>
      <c r="G2636" t="s">
        <v>25</v>
      </c>
      <c r="H2636" s="1">
        <v>44984</v>
      </c>
      <c r="I2636" t="s">
        <v>34</v>
      </c>
      <c r="J2636">
        <v>87</v>
      </c>
      <c r="K2636">
        <v>5.8</v>
      </c>
      <c r="L2636">
        <v>885.67</v>
      </c>
      <c r="M2636">
        <v>102.3</v>
      </c>
      <c r="N2636" t="s">
        <v>49</v>
      </c>
      <c r="O2636">
        <v>1</v>
      </c>
      <c r="P2636" t="str" cm="1">
        <f t="array" ref="P2636">_xlfn.IFS(C2636&lt;25,"18-24", C2636&lt;=35,"25-35", C2636&lt;=50,"36-50",TRUE,"50+")</f>
        <v>25-35</v>
      </c>
      <c r="Q2636" t="str">
        <f t="shared" si="287"/>
        <v>new</v>
      </c>
      <c r="R2636" t="str">
        <f t="shared" si="288"/>
        <v>high value</v>
      </c>
      <c r="S2636" t="str">
        <f t="shared" si="289"/>
        <v>Low</v>
      </c>
      <c r="T2636" t="str">
        <f t="shared" si="290"/>
        <v>Feb</v>
      </c>
      <c r="U2636">
        <f t="shared" si="291"/>
        <v>2023</v>
      </c>
      <c r="V2636" t="str">
        <f t="shared" si="292"/>
        <v>5-10</v>
      </c>
      <c r="W2636" t="str">
        <f t="shared" si="293"/>
        <v>Slow</v>
      </c>
    </row>
    <row r="2637" spans="1:23" x14ac:dyDescent="0.3">
      <c r="A2637">
        <v>602636</v>
      </c>
      <c r="B2637">
        <v>41646</v>
      </c>
      <c r="C2637">
        <v>44</v>
      </c>
      <c r="D2637" t="s">
        <v>7</v>
      </c>
      <c r="E2637" t="s">
        <v>13</v>
      </c>
      <c r="F2637" t="s">
        <v>19</v>
      </c>
      <c r="G2637" t="s">
        <v>21</v>
      </c>
      <c r="H2637" s="1">
        <v>45578</v>
      </c>
      <c r="I2637" t="s">
        <v>33</v>
      </c>
      <c r="J2637">
        <v>81</v>
      </c>
      <c r="K2637">
        <v>14.8</v>
      </c>
      <c r="L2637">
        <v>323.3</v>
      </c>
      <c r="M2637">
        <v>20.73</v>
      </c>
      <c r="N2637" t="s">
        <v>47</v>
      </c>
      <c r="O2637">
        <v>4</v>
      </c>
      <c r="P2637" t="str" cm="1">
        <f t="array" ref="P2637">_xlfn.IFS(C2637&lt;25,"18-24", C2637&lt;=35,"25-35", C2637&lt;=50,"36-50",TRUE,"50+")</f>
        <v>36-50</v>
      </c>
      <c r="Q2637" t="str">
        <f t="shared" si="287"/>
        <v>new</v>
      </c>
      <c r="R2637" t="str">
        <f t="shared" si="288"/>
        <v>medium</v>
      </c>
      <c r="S2637" t="str">
        <f t="shared" si="289"/>
        <v>medium</v>
      </c>
      <c r="T2637" t="str">
        <f t="shared" si="290"/>
        <v>Oct</v>
      </c>
      <c r="U2637">
        <f t="shared" si="291"/>
        <v>2024</v>
      </c>
      <c r="V2637" t="str">
        <f t="shared" si="292"/>
        <v>10-15</v>
      </c>
      <c r="W2637" t="str">
        <f t="shared" si="293"/>
        <v>Slow</v>
      </c>
    </row>
    <row r="2638" spans="1:23" x14ac:dyDescent="0.3">
      <c r="A2638">
        <v>602637</v>
      </c>
      <c r="B2638">
        <v>60671</v>
      </c>
      <c r="C2638">
        <v>26</v>
      </c>
      <c r="D2638" t="s">
        <v>4</v>
      </c>
      <c r="E2638" t="s">
        <v>11</v>
      </c>
      <c r="F2638" t="s">
        <v>22</v>
      </c>
      <c r="G2638" t="s">
        <v>23</v>
      </c>
      <c r="H2638" s="1">
        <v>45139</v>
      </c>
      <c r="I2638" t="s">
        <v>33</v>
      </c>
      <c r="J2638">
        <v>22</v>
      </c>
      <c r="K2638">
        <v>14.9</v>
      </c>
      <c r="L2638">
        <v>439.02</v>
      </c>
      <c r="M2638">
        <v>49.67</v>
      </c>
      <c r="N2638" t="s">
        <v>48</v>
      </c>
      <c r="O2638">
        <v>1</v>
      </c>
      <c r="P2638" t="str" cm="1">
        <f t="array" ref="P2638">_xlfn.IFS(C2638&lt;25,"18-24", C2638&lt;=35,"25-35", C2638&lt;=50,"36-50",TRUE,"50+")</f>
        <v>25-35</v>
      </c>
      <c r="Q2638" t="str">
        <f t="shared" si="287"/>
        <v>new</v>
      </c>
      <c r="R2638" t="str">
        <f t="shared" si="288"/>
        <v>medium</v>
      </c>
      <c r="S2638" t="str">
        <f t="shared" si="289"/>
        <v>Low</v>
      </c>
      <c r="T2638" t="str">
        <f t="shared" si="290"/>
        <v>Aug</v>
      </c>
      <c r="U2638">
        <f t="shared" si="291"/>
        <v>2023</v>
      </c>
      <c r="V2638" t="str">
        <f t="shared" si="292"/>
        <v>10-15</v>
      </c>
      <c r="W2638" t="str">
        <f t="shared" si="293"/>
        <v>Fast</v>
      </c>
    </row>
    <row r="2639" spans="1:23" x14ac:dyDescent="0.3">
      <c r="A2639">
        <v>602638</v>
      </c>
      <c r="B2639">
        <v>79623</v>
      </c>
      <c r="C2639">
        <v>23</v>
      </c>
      <c r="D2639" t="s">
        <v>4</v>
      </c>
      <c r="E2639" t="s">
        <v>11</v>
      </c>
      <c r="F2639" t="s">
        <v>18</v>
      </c>
      <c r="G2639" t="s">
        <v>31</v>
      </c>
      <c r="H2639" s="1">
        <v>45495</v>
      </c>
      <c r="I2639" t="s">
        <v>33</v>
      </c>
      <c r="J2639">
        <v>79</v>
      </c>
      <c r="K2639">
        <v>4.3</v>
      </c>
      <c r="L2639">
        <v>903.58</v>
      </c>
      <c r="M2639">
        <v>24.01</v>
      </c>
      <c r="N2639" t="s">
        <v>48</v>
      </c>
      <c r="O2639">
        <v>2</v>
      </c>
      <c r="P2639" t="str" cm="1">
        <f t="array" ref="P2639">_xlfn.IFS(C2639&lt;25,"18-24", C2639&lt;=35,"25-35", C2639&lt;=50,"36-50",TRUE,"50+")</f>
        <v>18-24</v>
      </c>
      <c r="Q2639" t="str">
        <f t="shared" si="287"/>
        <v>new</v>
      </c>
      <c r="R2639" t="str">
        <f t="shared" si="288"/>
        <v>high value</v>
      </c>
      <c r="S2639" t="str">
        <f t="shared" si="289"/>
        <v>Low</v>
      </c>
      <c r="T2639" t="str">
        <f t="shared" si="290"/>
        <v>Jul</v>
      </c>
      <c r="U2639">
        <f t="shared" si="291"/>
        <v>2024</v>
      </c>
      <c r="V2639" t="str">
        <f t="shared" si="292"/>
        <v>0-5</v>
      </c>
      <c r="W2639" t="str">
        <f t="shared" si="293"/>
        <v>Slow</v>
      </c>
    </row>
    <row r="2640" spans="1:23" x14ac:dyDescent="0.3">
      <c r="A2640">
        <v>602639</v>
      </c>
      <c r="B2640">
        <v>41693</v>
      </c>
      <c r="C2640">
        <v>63</v>
      </c>
      <c r="D2640" t="s">
        <v>7</v>
      </c>
      <c r="E2640" t="s">
        <v>8</v>
      </c>
      <c r="F2640" t="s">
        <v>26</v>
      </c>
      <c r="G2640" t="s">
        <v>27</v>
      </c>
      <c r="H2640" s="1">
        <v>44888</v>
      </c>
      <c r="I2640" t="s">
        <v>34</v>
      </c>
      <c r="J2640">
        <v>61</v>
      </c>
      <c r="K2640">
        <v>5.9</v>
      </c>
      <c r="L2640">
        <v>198.65</v>
      </c>
      <c r="M2640">
        <v>65.91</v>
      </c>
      <c r="N2640" t="s">
        <v>49</v>
      </c>
      <c r="O2640">
        <v>5</v>
      </c>
      <c r="P2640" t="str" cm="1">
        <f t="array" ref="P2640">_xlfn.IFS(C2640&lt;25,"18-24", C2640&lt;=35,"25-35", C2640&lt;=50,"36-50",TRUE,"50+")</f>
        <v>50+</v>
      </c>
      <c r="Q2640" t="str">
        <f t="shared" si="287"/>
        <v>new</v>
      </c>
      <c r="R2640" t="str">
        <f t="shared" si="288"/>
        <v>low</v>
      </c>
      <c r="S2640" t="str">
        <f t="shared" si="289"/>
        <v>High</v>
      </c>
      <c r="T2640" t="str">
        <f t="shared" si="290"/>
        <v>Nov</v>
      </c>
      <c r="U2640">
        <f t="shared" si="291"/>
        <v>2022</v>
      </c>
      <c r="V2640" t="str">
        <f t="shared" si="292"/>
        <v>5-10</v>
      </c>
      <c r="W2640" t="str">
        <f t="shared" si="293"/>
        <v>Slow</v>
      </c>
    </row>
    <row r="2641" spans="1:23" x14ac:dyDescent="0.3">
      <c r="A2641">
        <v>602640</v>
      </c>
      <c r="B2641">
        <v>64980</v>
      </c>
      <c r="C2641">
        <v>31</v>
      </c>
      <c r="D2641" t="s">
        <v>4</v>
      </c>
      <c r="E2641" t="s">
        <v>8</v>
      </c>
      <c r="F2641" t="s">
        <v>30</v>
      </c>
      <c r="G2641" t="s">
        <v>31</v>
      </c>
      <c r="H2641" s="1">
        <v>45044</v>
      </c>
      <c r="I2641" t="s">
        <v>34</v>
      </c>
      <c r="J2641">
        <v>69</v>
      </c>
      <c r="K2641">
        <v>6.8</v>
      </c>
      <c r="L2641">
        <v>490.98</v>
      </c>
      <c r="M2641">
        <v>86.11</v>
      </c>
      <c r="N2641" t="s">
        <v>47</v>
      </c>
      <c r="O2641">
        <v>5</v>
      </c>
      <c r="P2641" t="str" cm="1">
        <f t="array" ref="P2641">_xlfn.IFS(C2641&lt;25,"18-24", C2641&lt;=35,"25-35", C2641&lt;=50,"36-50",TRUE,"50+")</f>
        <v>25-35</v>
      </c>
      <c r="Q2641" t="str">
        <f t="shared" si="287"/>
        <v>new</v>
      </c>
      <c r="R2641" t="str">
        <f t="shared" si="288"/>
        <v>medium</v>
      </c>
      <c r="S2641" t="str">
        <f t="shared" si="289"/>
        <v>High</v>
      </c>
      <c r="T2641" t="str">
        <f t="shared" si="290"/>
        <v>Apr</v>
      </c>
      <c r="U2641">
        <f t="shared" si="291"/>
        <v>2023</v>
      </c>
      <c r="V2641" t="str">
        <f t="shared" si="292"/>
        <v>5-10</v>
      </c>
      <c r="W2641" t="str">
        <f t="shared" si="293"/>
        <v>Slow</v>
      </c>
    </row>
    <row r="2642" spans="1:23" x14ac:dyDescent="0.3">
      <c r="A2642">
        <v>602641</v>
      </c>
      <c r="B2642">
        <v>51982</v>
      </c>
      <c r="C2642">
        <v>40</v>
      </c>
      <c r="D2642" t="s">
        <v>4</v>
      </c>
      <c r="E2642" t="s">
        <v>13</v>
      </c>
      <c r="F2642" t="s">
        <v>26</v>
      </c>
      <c r="G2642" t="s">
        <v>31</v>
      </c>
      <c r="H2642" s="1">
        <v>45413</v>
      </c>
      <c r="I2642" t="s">
        <v>34</v>
      </c>
      <c r="J2642">
        <v>41</v>
      </c>
      <c r="K2642">
        <v>3.1</v>
      </c>
      <c r="L2642">
        <v>1297.94</v>
      </c>
      <c r="M2642">
        <v>57.23</v>
      </c>
      <c r="N2642" t="s">
        <v>50</v>
      </c>
      <c r="O2642">
        <v>5</v>
      </c>
      <c r="P2642" t="str" cm="1">
        <f t="array" ref="P2642">_xlfn.IFS(C2642&lt;25,"18-24", C2642&lt;=35,"25-35", C2642&lt;=50,"36-50",TRUE,"50+")</f>
        <v>36-50</v>
      </c>
      <c r="Q2642" t="str">
        <f t="shared" si="287"/>
        <v>new</v>
      </c>
      <c r="R2642" t="str">
        <f t="shared" si="288"/>
        <v>high value</v>
      </c>
      <c r="S2642" t="str">
        <f t="shared" si="289"/>
        <v>High</v>
      </c>
      <c r="T2642" t="str">
        <f t="shared" si="290"/>
        <v>May</v>
      </c>
      <c r="U2642">
        <f t="shared" si="291"/>
        <v>2024</v>
      </c>
      <c r="V2642" t="str">
        <f t="shared" si="292"/>
        <v>0-5</v>
      </c>
      <c r="W2642" t="str">
        <f t="shared" si="293"/>
        <v>Medium</v>
      </c>
    </row>
    <row r="2643" spans="1:23" x14ac:dyDescent="0.3">
      <c r="A2643">
        <v>602642</v>
      </c>
      <c r="B2643">
        <v>48304</v>
      </c>
      <c r="C2643">
        <v>60</v>
      </c>
      <c r="D2643" t="s">
        <v>7</v>
      </c>
      <c r="E2643" t="s">
        <v>8</v>
      </c>
      <c r="F2643" t="s">
        <v>19</v>
      </c>
      <c r="G2643" t="s">
        <v>27</v>
      </c>
      <c r="H2643" s="1">
        <v>44584</v>
      </c>
      <c r="I2643" t="s">
        <v>34</v>
      </c>
      <c r="J2643">
        <v>89</v>
      </c>
      <c r="K2643">
        <v>4.7</v>
      </c>
      <c r="L2643">
        <v>1091.07</v>
      </c>
      <c r="M2643">
        <v>31.11</v>
      </c>
      <c r="N2643" t="s">
        <v>50</v>
      </c>
      <c r="O2643">
        <v>2</v>
      </c>
      <c r="P2643" t="str" cm="1">
        <f t="array" ref="P2643">_xlfn.IFS(C2643&lt;25,"18-24", C2643&lt;=35,"25-35", C2643&lt;=50,"36-50",TRUE,"50+")</f>
        <v>50+</v>
      </c>
      <c r="Q2643" t="str">
        <f t="shared" si="287"/>
        <v>new</v>
      </c>
      <c r="R2643" t="str">
        <f t="shared" si="288"/>
        <v>high value</v>
      </c>
      <c r="S2643" t="str">
        <f t="shared" si="289"/>
        <v>Low</v>
      </c>
      <c r="T2643" t="str">
        <f t="shared" si="290"/>
        <v>Jan</v>
      </c>
      <c r="U2643">
        <f t="shared" si="291"/>
        <v>2022</v>
      </c>
      <c r="V2643" t="str">
        <f t="shared" si="292"/>
        <v>0-5</v>
      </c>
      <c r="W2643" t="str">
        <f t="shared" si="293"/>
        <v>Slow</v>
      </c>
    </row>
    <row r="2644" spans="1:23" x14ac:dyDescent="0.3">
      <c r="A2644">
        <v>602643</v>
      </c>
      <c r="B2644">
        <v>56353</v>
      </c>
      <c r="C2644">
        <v>33</v>
      </c>
      <c r="D2644" t="s">
        <v>4</v>
      </c>
      <c r="E2644" t="s">
        <v>8</v>
      </c>
      <c r="F2644" t="s">
        <v>19</v>
      </c>
      <c r="G2644" t="s">
        <v>31</v>
      </c>
      <c r="H2644" s="1">
        <v>44777</v>
      </c>
      <c r="I2644" t="s">
        <v>33</v>
      </c>
      <c r="J2644">
        <v>30</v>
      </c>
      <c r="K2644">
        <v>5.0999999999999996</v>
      </c>
      <c r="L2644">
        <v>451.48</v>
      </c>
      <c r="M2644">
        <v>66.819999999999993</v>
      </c>
      <c r="N2644" t="s">
        <v>50</v>
      </c>
      <c r="O2644">
        <v>5</v>
      </c>
      <c r="P2644" t="str" cm="1">
        <f t="array" ref="P2644">_xlfn.IFS(C2644&lt;25,"18-24", C2644&lt;=35,"25-35", C2644&lt;=50,"36-50",TRUE,"50+")</f>
        <v>25-35</v>
      </c>
      <c r="Q2644" t="str">
        <f t="shared" si="287"/>
        <v>new</v>
      </c>
      <c r="R2644" t="str">
        <f t="shared" si="288"/>
        <v>medium</v>
      </c>
      <c r="S2644" t="str">
        <f t="shared" si="289"/>
        <v>High</v>
      </c>
      <c r="T2644" t="str">
        <f t="shared" si="290"/>
        <v>Aug</v>
      </c>
      <c r="U2644">
        <f t="shared" si="291"/>
        <v>2022</v>
      </c>
      <c r="V2644" t="str">
        <f t="shared" si="292"/>
        <v>5-10</v>
      </c>
      <c r="W2644" t="str">
        <f t="shared" si="293"/>
        <v>Fast</v>
      </c>
    </row>
    <row r="2645" spans="1:23" x14ac:dyDescent="0.3">
      <c r="A2645">
        <v>602644</v>
      </c>
      <c r="B2645">
        <v>62205</v>
      </c>
      <c r="C2645">
        <v>45</v>
      </c>
      <c r="D2645" t="s">
        <v>7</v>
      </c>
      <c r="E2645" t="s">
        <v>16</v>
      </c>
      <c r="F2645" t="s">
        <v>30</v>
      </c>
      <c r="G2645" t="s">
        <v>23</v>
      </c>
      <c r="H2645" s="1">
        <v>45635</v>
      </c>
      <c r="I2645" t="s">
        <v>34</v>
      </c>
      <c r="J2645">
        <v>34</v>
      </c>
      <c r="K2645">
        <v>6.2</v>
      </c>
      <c r="L2645">
        <v>1075.77</v>
      </c>
      <c r="M2645">
        <v>67.22</v>
      </c>
      <c r="N2645" t="s">
        <v>50</v>
      </c>
      <c r="O2645">
        <v>5</v>
      </c>
      <c r="P2645" t="str" cm="1">
        <f t="array" ref="P2645">_xlfn.IFS(C2645&lt;25,"18-24", C2645&lt;=35,"25-35", C2645&lt;=50,"36-50",TRUE,"50+")</f>
        <v>36-50</v>
      </c>
      <c r="Q2645" t="str">
        <f t="shared" si="287"/>
        <v>new</v>
      </c>
      <c r="R2645" t="str">
        <f t="shared" si="288"/>
        <v>high value</v>
      </c>
      <c r="S2645" t="str">
        <f t="shared" si="289"/>
        <v>High</v>
      </c>
      <c r="T2645" t="str">
        <f t="shared" si="290"/>
        <v>Dec</v>
      </c>
      <c r="U2645">
        <f t="shared" si="291"/>
        <v>2024</v>
      </c>
      <c r="V2645" t="str">
        <f t="shared" si="292"/>
        <v>5-10</v>
      </c>
      <c r="W2645" t="str">
        <f t="shared" si="293"/>
        <v>Medium</v>
      </c>
    </row>
    <row r="2646" spans="1:23" x14ac:dyDescent="0.3">
      <c r="A2646">
        <v>602645</v>
      </c>
      <c r="B2646">
        <v>42508</v>
      </c>
      <c r="C2646">
        <v>29</v>
      </c>
      <c r="D2646" t="s">
        <v>7</v>
      </c>
      <c r="E2646" t="s">
        <v>13</v>
      </c>
      <c r="F2646" t="s">
        <v>30</v>
      </c>
      <c r="G2646" t="s">
        <v>27</v>
      </c>
      <c r="H2646" s="1">
        <v>45492</v>
      </c>
      <c r="I2646" t="s">
        <v>33</v>
      </c>
      <c r="J2646">
        <v>89</v>
      </c>
      <c r="K2646">
        <v>6.8</v>
      </c>
      <c r="L2646">
        <v>332.57</v>
      </c>
      <c r="M2646">
        <v>34.770000000000003</v>
      </c>
      <c r="N2646" t="s">
        <v>47</v>
      </c>
      <c r="O2646">
        <v>2</v>
      </c>
      <c r="P2646" t="str" cm="1">
        <f t="array" ref="P2646">_xlfn.IFS(C2646&lt;25,"18-24", C2646&lt;=35,"25-35", C2646&lt;=50,"36-50",TRUE,"50+")</f>
        <v>25-35</v>
      </c>
      <c r="Q2646" t="str">
        <f t="shared" si="287"/>
        <v>new</v>
      </c>
      <c r="R2646" t="str">
        <f t="shared" si="288"/>
        <v>medium</v>
      </c>
      <c r="S2646" t="str">
        <f t="shared" si="289"/>
        <v>Low</v>
      </c>
      <c r="T2646" t="str">
        <f t="shared" si="290"/>
        <v>Jul</v>
      </c>
      <c r="U2646">
        <f t="shared" si="291"/>
        <v>2024</v>
      </c>
      <c r="V2646" t="str">
        <f t="shared" si="292"/>
        <v>5-10</v>
      </c>
      <c r="W2646" t="str">
        <f t="shared" si="293"/>
        <v>Slow</v>
      </c>
    </row>
    <row r="2647" spans="1:23" x14ac:dyDescent="0.3">
      <c r="A2647">
        <v>602646</v>
      </c>
      <c r="B2647">
        <v>76090</v>
      </c>
      <c r="C2647">
        <v>30</v>
      </c>
      <c r="D2647" t="s">
        <v>7</v>
      </c>
      <c r="E2647" t="s">
        <v>15</v>
      </c>
      <c r="F2647" t="s">
        <v>19</v>
      </c>
      <c r="G2647" t="s">
        <v>23</v>
      </c>
      <c r="H2647" s="1">
        <v>44746</v>
      </c>
      <c r="I2647" t="s">
        <v>33</v>
      </c>
      <c r="J2647">
        <v>89</v>
      </c>
      <c r="K2647">
        <v>2.2000000000000002</v>
      </c>
      <c r="L2647">
        <v>990.76</v>
      </c>
      <c r="M2647">
        <v>49.96</v>
      </c>
      <c r="N2647" t="s">
        <v>48</v>
      </c>
      <c r="O2647">
        <v>2</v>
      </c>
      <c r="P2647" t="str" cm="1">
        <f t="array" ref="P2647">_xlfn.IFS(C2647&lt;25,"18-24", C2647&lt;=35,"25-35", C2647&lt;=50,"36-50",TRUE,"50+")</f>
        <v>25-35</v>
      </c>
      <c r="Q2647" t="str">
        <f t="shared" si="287"/>
        <v>new</v>
      </c>
      <c r="R2647" t="str">
        <f t="shared" si="288"/>
        <v>high value</v>
      </c>
      <c r="S2647" t="str">
        <f t="shared" si="289"/>
        <v>Low</v>
      </c>
      <c r="T2647" t="str">
        <f t="shared" si="290"/>
        <v>Jul</v>
      </c>
      <c r="U2647">
        <f t="shared" si="291"/>
        <v>2022</v>
      </c>
      <c r="V2647" t="str">
        <f t="shared" si="292"/>
        <v>0-5</v>
      </c>
      <c r="W2647" t="str">
        <f t="shared" si="293"/>
        <v>Slow</v>
      </c>
    </row>
    <row r="2648" spans="1:23" x14ac:dyDescent="0.3">
      <c r="A2648">
        <v>602647</v>
      </c>
      <c r="B2648">
        <v>96938</v>
      </c>
      <c r="C2648">
        <v>45</v>
      </c>
      <c r="D2648" t="s">
        <v>7</v>
      </c>
      <c r="E2648" t="s">
        <v>5</v>
      </c>
      <c r="F2648" t="s">
        <v>28</v>
      </c>
      <c r="G2648" t="s">
        <v>31</v>
      </c>
      <c r="H2648" s="1">
        <v>45614</v>
      </c>
      <c r="I2648" t="s">
        <v>34</v>
      </c>
      <c r="J2648">
        <v>87</v>
      </c>
      <c r="K2648">
        <v>14.6</v>
      </c>
      <c r="L2648">
        <v>675.9</v>
      </c>
      <c r="M2648">
        <v>85.75</v>
      </c>
      <c r="N2648" t="s">
        <v>48</v>
      </c>
      <c r="O2648">
        <v>5</v>
      </c>
      <c r="P2648" t="str" cm="1">
        <f t="array" ref="P2648">_xlfn.IFS(C2648&lt;25,"18-24", C2648&lt;=35,"25-35", C2648&lt;=50,"36-50",TRUE,"50+")</f>
        <v>36-50</v>
      </c>
      <c r="Q2648" t="str">
        <f t="shared" si="287"/>
        <v>new</v>
      </c>
      <c r="R2648" t="str">
        <f t="shared" si="288"/>
        <v>high value</v>
      </c>
      <c r="S2648" t="str">
        <f t="shared" si="289"/>
        <v>High</v>
      </c>
      <c r="T2648" t="str">
        <f t="shared" si="290"/>
        <v>Nov</v>
      </c>
      <c r="U2648">
        <f t="shared" si="291"/>
        <v>2024</v>
      </c>
      <c r="V2648" t="str">
        <f t="shared" si="292"/>
        <v>10-15</v>
      </c>
      <c r="W2648" t="str">
        <f t="shared" si="293"/>
        <v>Slow</v>
      </c>
    </row>
    <row r="2649" spans="1:23" x14ac:dyDescent="0.3">
      <c r="A2649">
        <v>602648</v>
      </c>
      <c r="B2649">
        <v>94030</v>
      </c>
      <c r="C2649">
        <v>52</v>
      </c>
      <c r="D2649" t="s">
        <v>7</v>
      </c>
      <c r="E2649" t="s">
        <v>15</v>
      </c>
      <c r="F2649" t="s">
        <v>32</v>
      </c>
      <c r="G2649" t="s">
        <v>29</v>
      </c>
      <c r="H2649" s="1">
        <v>44740</v>
      </c>
      <c r="I2649" t="s">
        <v>34</v>
      </c>
      <c r="J2649">
        <v>82</v>
      </c>
      <c r="K2649">
        <v>10</v>
      </c>
      <c r="L2649">
        <v>1383.25</v>
      </c>
      <c r="M2649">
        <v>65.930000000000007</v>
      </c>
      <c r="N2649" t="s">
        <v>47</v>
      </c>
      <c r="O2649">
        <v>3</v>
      </c>
      <c r="P2649" t="str" cm="1">
        <f t="array" ref="P2649">_xlfn.IFS(C2649&lt;25,"18-24", C2649&lt;=35,"25-35", C2649&lt;=50,"36-50",TRUE,"50+")</f>
        <v>50+</v>
      </c>
      <c r="Q2649" t="str">
        <f t="shared" si="287"/>
        <v>repeat</v>
      </c>
      <c r="R2649" t="str">
        <f t="shared" si="288"/>
        <v>high value</v>
      </c>
      <c r="S2649" t="str">
        <f t="shared" si="289"/>
        <v>medium</v>
      </c>
      <c r="T2649" t="str">
        <f t="shared" si="290"/>
        <v>Jun</v>
      </c>
      <c r="U2649">
        <f t="shared" si="291"/>
        <v>2022</v>
      </c>
      <c r="V2649" t="str">
        <f t="shared" si="292"/>
        <v>5-10</v>
      </c>
      <c r="W2649" t="str">
        <f t="shared" si="293"/>
        <v>Slow</v>
      </c>
    </row>
    <row r="2650" spans="1:23" x14ac:dyDescent="0.3">
      <c r="A2650">
        <v>602649</v>
      </c>
      <c r="B2650">
        <v>45755</v>
      </c>
      <c r="C2650">
        <v>38</v>
      </c>
      <c r="D2650" t="s">
        <v>7</v>
      </c>
      <c r="E2650" t="s">
        <v>13</v>
      </c>
      <c r="F2650" t="s">
        <v>30</v>
      </c>
      <c r="G2650" t="s">
        <v>21</v>
      </c>
      <c r="H2650" s="1">
        <v>45467</v>
      </c>
      <c r="I2650" t="s">
        <v>34</v>
      </c>
      <c r="J2650">
        <v>46</v>
      </c>
      <c r="K2650">
        <v>5.8</v>
      </c>
      <c r="L2650">
        <v>370.56</v>
      </c>
      <c r="M2650">
        <v>57.67</v>
      </c>
      <c r="N2650" t="s">
        <v>47</v>
      </c>
      <c r="O2650">
        <v>4</v>
      </c>
      <c r="P2650" t="str" cm="1">
        <f t="array" ref="P2650">_xlfn.IFS(C2650&lt;25,"18-24", C2650&lt;=35,"25-35", C2650&lt;=50,"36-50",TRUE,"50+")</f>
        <v>36-50</v>
      </c>
      <c r="Q2650" t="str">
        <f t="shared" si="287"/>
        <v>new</v>
      </c>
      <c r="R2650" t="str">
        <f t="shared" si="288"/>
        <v>medium</v>
      </c>
      <c r="S2650" t="str">
        <f t="shared" si="289"/>
        <v>medium</v>
      </c>
      <c r="T2650" t="str">
        <f t="shared" si="290"/>
        <v>Jun</v>
      </c>
      <c r="U2650">
        <f t="shared" si="291"/>
        <v>2024</v>
      </c>
      <c r="V2650" t="str">
        <f t="shared" si="292"/>
        <v>5-10</v>
      </c>
      <c r="W2650" t="str">
        <f t="shared" si="293"/>
        <v>Slow</v>
      </c>
    </row>
    <row r="2651" spans="1:23" x14ac:dyDescent="0.3">
      <c r="A2651">
        <v>602650</v>
      </c>
      <c r="B2651">
        <v>33305</v>
      </c>
      <c r="C2651">
        <v>19</v>
      </c>
      <c r="D2651" t="s">
        <v>7</v>
      </c>
      <c r="E2651" t="s">
        <v>5</v>
      </c>
      <c r="F2651" t="s">
        <v>22</v>
      </c>
      <c r="G2651" t="s">
        <v>21</v>
      </c>
      <c r="H2651" s="1">
        <v>44688</v>
      </c>
      <c r="I2651" t="s">
        <v>34</v>
      </c>
      <c r="J2651">
        <v>57</v>
      </c>
      <c r="K2651">
        <v>11.1</v>
      </c>
      <c r="L2651">
        <v>150.06</v>
      </c>
      <c r="M2651">
        <v>50.47</v>
      </c>
      <c r="N2651" t="s">
        <v>50</v>
      </c>
      <c r="O2651">
        <v>3</v>
      </c>
      <c r="P2651" t="str" cm="1">
        <f t="array" ref="P2651">_xlfn.IFS(C2651&lt;25,"18-24", C2651&lt;=35,"25-35", C2651&lt;=50,"36-50",TRUE,"50+")</f>
        <v>18-24</v>
      </c>
      <c r="Q2651" t="str">
        <f t="shared" si="287"/>
        <v>new</v>
      </c>
      <c r="R2651" t="str">
        <f t="shared" si="288"/>
        <v>low</v>
      </c>
      <c r="S2651" t="str">
        <f t="shared" si="289"/>
        <v>medium</v>
      </c>
      <c r="T2651" t="str">
        <f t="shared" si="290"/>
        <v>May</v>
      </c>
      <c r="U2651">
        <f t="shared" si="291"/>
        <v>2022</v>
      </c>
      <c r="V2651" t="str">
        <f t="shared" si="292"/>
        <v>10-15</v>
      </c>
      <c r="W2651" t="str">
        <f t="shared" si="293"/>
        <v>Slow</v>
      </c>
    </row>
    <row r="2652" spans="1:23" x14ac:dyDescent="0.3">
      <c r="A2652">
        <v>602651</v>
      </c>
      <c r="B2652">
        <v>90321</v>
      </c>
      <c r="C2652">
        <v>64</v>
      </c>
      <c r="D2652" t="s">
        <v>7</v>
      </c>
      <c r="E2652" t="s">
        <v>5</v>
      </c>
      <c r="F2652" t="s">
        <v>28</v>
      </c>
      <c r="G2652" t="s">
        <v>31</v>
      </c>
      <c r="H2652" s="1">
        <v>44913</v>
      </c>
      <c r="I2652" t="s">
        <v>34</v>
      </c>
      <c r="J2652">
        <v>46</v>
      </c>
      <c r="K2652">
        <v>3.2</v>
      </c>
      <c r="L2652">
        <v>1257.05</v>
      </c>
      <c r="M2652">
        <v>38.229999999999997</v>
      </c>
      <c r="N2652" t="s">
        <v>49</v>
      </c>
      <c r="O2652">
        <v>3</v>
      </c>
      <c r="P2652" t="str" cm="1">
        <f t="array" ref="P2652">_xlfn.IFS(C2652&lt;25,"18-24", C2652&lt;=35,"25-35", C2652&lt;=50,"36-50",TRUE,"50+")</f>
        <v>50+</v>
      </c>
      <c r="Q2652" t="str">
        <f t="shared" si="287"/>
        <v>new</v>
      </c>
      <c r="R2652" t="str">
        <f t="shared" si="288"/>
        <v>high value</v>
      </c>
      <c r="S2652" t="str">
        <f t="shared" si="289"/>
        <v>medium</v>
      </c>
      <c r="T2652" t="str">
        <f t="shared" si="290"/>
        <v>Dec</v>
      </c>
      <c r="U2652">
        <f t="shared" si="291"/>
        <v>2022</v>
      </c>
      <c r="V2652" t="str">
        <f t="shared" si="292"/>
        <v>0-5</v>
      </c>
      <c r="W2652" t="str">
        <f t="shared" si="293"/>
        <v>Slow</v>
      </c>
    </row>
    <row r="2653" spans="1:23" x14ac:dyDescent="0.3">
      <c r="A2653">
        <v>602652</v>
      </c>
      <c r="B2653">
        <v>29167</v>
      </c>
      <c r="C2653">
        <v>35</v>
      </c>
      <c r="D2653" t="s">
        <v>4</v>
      </c>
      <c r="E2653" t="s">
        <v>11</v>
      </c>
      <c r="F2653" t="s">
        <v>22</v>
      </c>
      <c r="G2653" t="s">
        <v>27</v>
      </c>
      <c r="H2653" s="1">
        <v>45479</v>
      </c>
      <c r="I2653" t="s">
        <v>34</v>
      </c>
      <c r="J2653">
        <v>53</v>
      </c>
      <c r="K2653">
        <v>1.9</v>
      </c>
      <c r="L2653">
        <v>340.41</v>
      </c>
      <c r="M2653">
        <v>86.26</v>
      </c>
      <c r="N2653" t="s">
        <v>50</v>
      </c>
      <c r="O2653">
        <v>5</v>
      </c>
      <c r="P2653" t="str" cm="1">
        <f t="array" ref="P2653">_xlfn.IFS(C2653&lt;25,"18-24", C2653&lt;=35,"25-35", C2653&lt;=50,"36-50",TRUE,"50+")</f>
        <v>25-35</v>
      </c>
      <c r="Q2653" t="str">
        <f t="shared" si="287"/>
        <v>new</v>
      </c>
      <c r="R2653" t="str">
        <f t="shared" si="288"/>
        <v>medium</v>
      </c>
      <c r="S2653" t="str">
        <f t="shared" si="289"/>
        <v>High</v>
      </c>
      <c r="T2653" t="str">
        <f t="shared" si="290"/>
        <v>Jul</v>
      </c>
      <c r="U2653">
        <f t="shared" si="291"/>
        <v>2024</v>
      </c>
      <c r="V2653" t="str">
        <f t="shared" si="292"/>
        <v>0-5</v>
      </c>
      <c r="W2653" t="str">
        <f t="shared" si="293"/>
        <v>Slow</v>
      </c>
    </row>
    <row r="2654" spans="1:23" x14ac:dyDescent="0.3">
      <c r="A2654">
        <v>602653</v>
      </c>
      <c r="B2654">
        <v>66454</v>
      </c>
      <c r="C2654">
        <v>52</v>
      </c>
      <c r="D2654" t="s">
        <v>7</v>
      </c>
      <c r="E2654" t="s">
        <v>13</v>
      </c>
      <c r="F2654" t="s">
        <v>30</v>
      </c>
      <c r="G2654" t="s">
        <v>27</v>
      </c>
      <c r="H2654" s="1">
        <v>45177</v>
      </c>
      <c r="I2654" t="s">
        <v>33</v>
      </c>
      <c r="J2654">
        <v>34</v>
      </c>
      <c r="K2654">
        <v>8.9</v>
      </c>
      <c r="L2654">
        <v>523.13</v>
      </c>
      <c r="M2654">
        <v>58.64</v>
      </c>
      <c r="N2654" t="s">
        <v>49</v>
      </c>
      <c r="O2654">
        <v>3</v>
      </c>
      <c r="P2654" t="str" cm="1">
        <f t="array" ref="P2654">_xlfn.IFS(C2654&lt;25,"18-24", C2654&lt;=35,"25-35", C2654&lt;=50,"36-50",TRUE,"50+")</f>
        <v>50+</v>
      </c>
      <c r="Q2654" t="str">
        <f t="shared" si="287"/>
        <v>new</v>
      </c>
      <c r="R2654" t="str">
        <f t="shared" si="288"/>
        <v>high value</v>
      </c>
      <c r="S2654" t="str">
        <f t="shared" si="289"/>
        <v>medium</v>
      </c>
      <c r="T2654" t="str">
        <f t="shared" si="290"/>
        <v>Sep</v>
      </c>
      <c r="U2654">
        <f t="shared" si="291"/>
        <v>2023</v>
      </c>
      <c r="V2654" t="str">
        <f t="shared" si="292"/>
        <v>5-10</v>
      </c>
      <c r="W2654" t="str">
        <f t="shared" si="293"/>
        <v>Medium</v>
      </c>
    </row>
    <row r="2655" spans="1:23" x14ac:dyDescent="0.3">
      <c r="A2655">
        <v>602654</v>
      </c>
      <c r="B2655">
        <v>63366</v>
      </c>
      <c r="C2655">
        <v>45</v>
      </c>
      <c r="D2655" t="s">
        <v>7</v>
      </c>
      <c r="E2655" t="s">
        <v>11</v>
      </c>
      <c r="F2655" t="s">
        <v>32</v>
      </c>
      <c r="G2655" t="s">
        <v>27</v>
      </c>
      <c r="H2655" s="1">
        <v>45122</v>
      </c>
      <c r="I2655" t="s">
        <v>34</v>
      </c>
      <c r="J2655">
        <v>58</v>
      </c>
      <c r="K2655">
        <v>8</v>
      </c>
      <c r="L2655">
        <v>929.83</v>
      </c>
      <c r="M2655">
        <v>29.26</v>
      </c>
      <c r="N2655" t="s">
        <v>48</v>
      </c>
      <c r="O2655">
        <v>3</v>
      </c>
      <c r="P2655" t="str" cm="1">
        <f t="array" ref="P2655">_xlfn.IFS(C2655&lt;25,"18-24", C2655&lt;=35,"25-35", C2655&lt;=50,"36-50",TRUE,"50+")</f>
        <v>36-50</v>
      </c>
      <c r="Q2655" t="str">
        <f t="shared" si="287"/>
        <v>new</v>
      </c>
      <c r="R2655" t="str">
        <f t="shared" si="288"/>
        <v>high value</v>
      </c>
      <c r="S2655" t="str">
        <f t="shared" si="289"/>
        <v>medium</v>
      </c>
      <c r="T2655" t="str">
        <f t="shared" si="290"/>
        <v>Jul</v>
      </c>
      <c r="U2655">
        <f t="shared" si="291"/>
        <v>2023</v>
      </c>
      <c r="V2655" t="str">
        <f t="shared" si="292"/>
        <v>5-10</v>
      </c>
      <c r="W2655" t="str">
        <f t="shared" si="293"/>
        <v>Slow</v>
      </c>
    </row>
    <row r="2656" spans="1:23" x14ac:dyDescent="0.3">
      <c r="A2656">
        <v>602655</v>
      </c>
      <c r="B2656">
        <v>14571</v>
      </c>
      <c r="C2656">
        <v>18</v>
      </c>
      <c r="D2656" t="s">
        <v>4</v>
      </c>
      <c r="E2656" t="s">
        <v>16</v>
      </c>
      <c r="F2656" t="s">
        <v>22</v>
      </c>
      <c r="G2656" t="s">
        <v>31</v>
      </c>
      <c r="H2656" s="1">
        <v>44659</v>
      </c>
      <c r="I2656" t="s">
        <v>33</v>
      </c>
      <c r="J2656">
        <v>57</v>
      </c>
      <c r="K2656">
        <v>12.2</v>
      </c>
      <c r="L2656">
        <v>1273.82</v>
      </c>
      <c r="M2656">
        <v>109.22</v>
      </c>
      <c r="N2656" t="s">
        <v>49</v>
      </c>
      <c r="O2656">
        <v>4</v>
      </c>
      <c r="P2656" t="str" cm="1">
        <f t="array" ref="P2656">_xlfn.IFS(C2656&lt;25,"18-24", C2656&lt;=35,"25-35", C2656&lt;=50,"36-50",TRUE,"50+")</f>
        <v>18-24</v>
      </c>
      <c r="Q2656" t="str">
        <f t="shared" si="287"/>
        <v>new</v>
      </c>
      <c r="R2656" t="str">
        <f t="shared" si="288"/>
        <v>high value</v>
      </c>
      <c r="S2656" t="str">
        <f t="shared" si="289"/>
        <v>medium</v>
      </c>
      <c r="T2656" t="str">
        <f t="shared" si="290"/>
        <v>Apr</v>
      </c>
      <c r="U2656">
        <f t="shared" si="291"/>
        <v>2022</v>
      </c>
      <c r="V2656" t="str">
        <f t="shared" si="292"/>
        <v>10-15</v>
      </c>
      <c r="W2656" t="str">
        <f t="shared" si="293"/>
        <v>Slow</v>
      </c>
    </row>
    <row r="2657" spans="1:23" x14ac:dyDescent="0.3">
      <c r="A2657">
        <v>602656</v>
      </c>
      <c r="B2657">
        <v>89785</v>
      </c>
      <c r="C2657">
        <v>61</v>
      </c>
      <c r="D2657" t="s">
        <v>7</v>
      </c>
      <c r="E2657" t="s">
        <v>15</v>
      </c>
      <c r="F2657" t="s">
        <v>26</v>
      </c>
      <c r="G2657" t="s">
        <v>21</v>
      </c>
      <c r="H2657" s="1">
        <v>45015</v>
      </c>
      <c r="I2657" t="s">
        <v>33</v>
      </c>
      <c r="J2657">
        <v>64</v>
      </c>
      <c r="K2657">
        <v>13.3</v>
      </c>
      <c r="L2657">
        <v>661.12</v>
      </c>
      <c r="M2657">
        <v>75.650000000000006</v>
      </c>
      <c r="N2657" t="s">
        <v>48</v>
      </c>
      <c r="O2657">
        <v>3</v>
      </c>
      <c r="P2657" t="str" cm="1">
        <f t="array" ref="P2657">_xlfn.IFS(C2657&lt;25,"18-24", C2657&lt;=35,"25-35", C2657&lt;=50,"36-50",TRUE,"50+")</f>
        <v>50+</v>
      </c>
      <c r="Q2657" t="str">
        <f t="shared" si="287"/>
        <v>new</v>
      </c>
      <c r="R2657" t="str">
        <f t="shared" si="288"/>
        <v>high value</v>
      </c>
      <c r="S2657" t="str">
        <f t="shared" si="289"/>
        <v>medium</v>
      </c>
      <c r="T2657" t="str">
        <f t="shared" si="290"/>
        <v>Mar</v>
      </c>
      <c r="U2657">
        <f t="shared" si="291"/>
        <v>2023</v>
      </c>
      <c r="V2657" t="str">
        <f t="shared" si="292"/>
        <v>10-15</v>
      </c>
      <c r="W2657" t="str">
        <f t="shared" si="293"/>
        <v>Slow</v>
      </c>
    </row>
    <row r="2658" spans="1:23" x14ac:dyDescent="0.3">
      <c r="A2658">
        <v>602657</v>
      </c>
      <c r="B2658">
        <v>31234</v>
      </c>
      <c r="C2658">
        <v>49</v>
      </c>
      <c r="D2658" t="s">
        <v>7</v>
      </c>
      <c r="E2658" t="s">
        <v>5</v>
      </c>
      <c r="F2658" t="s">
        <v>30</v>
      </c>
      <c r="G2658" t="s">
        <v>29</v>
      </c>
      <c r="H2658" s="1">
        <v>45007</v>
      </c>
      <c r="I2658" t="s">
        <v>34</v>
      </c>
      <c r="J2658">
        <v>40</v>
      </c>
      <c r="K2658">
        <v>3.7</v>
      </c>
      <c r="L2658">
        <v>250.46</v>
      </c>
      <c r="M2658">
        <v>95.61</v>
      </c>
      <c r="N2658" t="s">
        <v>50</v>
      </c>
      <c r="O2658">
        <v>4</v>
      </c>
      <c r="P2658" t="str" cm="1">
        <f t="array" ref="P2658">_xlfn.IFS(C2658&lt;25,"18-24", C2658&lt;=35,"25-35", C2658&lt;=50,"36-50",TRUE,"50+")</f>
        <v>36-50</v>
      </c>
      <c r="Q2658" t="str">
        <f t="shared" si="287"/>
        <v>new</v>
      </c>
      <c r="R2658" t="str">
        <f t="shared" si="288"/>
        <v>medium</v>
      </c>
      <c r="S2658" t="str">
        <f t="shared" si="289"/>
        <v>medium</v>
      </c>
      <c r="T2658" t="str">
        <f t="shared" si="290"/>
        <v>Mar</v>
      </c>
      <c r="U2658">
        <f t="shared" si="291"/>
        <v>2023</v>
      </c>
      <c r="V2658" t="str">
        <f t="shared" si="292"/>
        <v>0-5</v>
      </c>
      <c r="W2658" t="str">
        <f t="shared" si="293"/>
        <v>Medium</v>
      </c>
    </row>
    <row r="2659" spans="1:23" x14ac:dyDescent="0.3">
      <c r="A2659">
        <v>602658</v>
      </c>
      <c r="B2659">
        <v>18368</v>
      </c>
      <c r="C2659">
        <v>39</v>
      </c>
      <c r="D2659" t="s">
        <v>4</v>
      </c>
      <c r="E2659" t="s">
        <v>13</v>
      </c>
      <c r="F2659" t="s">
        <v>18</v>
      </c>
      <c r="G2659" t="s">
        <v>29</v>
      </c>
      <c r="H2659" s="1">
        <v>44852</v>
      </c>
      <c r="I2659" t="s">
        <v>34</v>
      </c>
      <c r="J2659">
        <v>89</v>
      </c>
      <c r="K2659">
        <v>1.1000000000000001</v>
      </c>
      <c r="L2659">
        <v>703.57</v>
      </c>
      <c r="M2659">
        <v>114.41</v>
      </c>
      <c r="N2659" t="s">
        <v>50</v>
      </c>
      <c r="O2659">
        <v>3</v>
      </c>
      <c r="P2659" t="str" cm="1">
        <f t="array" ref="P2659">_xlfn.IFS(C2659&lt;25,"18-24", C2659&lt;=35,"25-35", C2659&lt;=50,"36-50",TRUE,"50+")</f>
        <v>36-50</v>
      </c>
      <c r="Q2659" t="str">
        <f t="shared" si="287"/>
        <v>new</v>
      </c>
      <c r="R2659" t="str">
        <f t="shared" si="288"/>
        <v>high value</v>
      </c>
      <c r="S2659" t="str">
        <f t="shared" si="289"/>
        <v>medium</v>
      </c>
      <c r="T2659" t="str">
        <f t="shared" si="290"/>
        <v>Oct</v>
      </c>
      <c r="U2659">
        <f t="shared" si="291"/>
        <v>2022</v>
      </c>
      <c r="V2659" t="str">
        <f t="shared" si="292"/>
        <v>0-5</v>
      </c>
      <c r="W2659" t="str">
        <f t="shared" si="293"/>
        <v>Slow</v>
      </c>
    </row>
    <row r="2660" spans="1:23" x14ac:dyDescent="0.3">
      <c r="A2660">
        <v>602659</v>
      </c>
      <c r="B2660">
        <v>47005</v>
      </c>
      <c r="C2660">
        <v>20</v>
      </c>
      <c r="D2660" t="s">
        <v>4</v>
      </c>
      <c r="E2660" t="s">
        <v>13</v>
      </c>
      <c r="F2660" t="s">
        <v>24</v>
      </c>
      <c r="G2660" t="s">
        <v>23</v>
      </c>
      <c r="H2660" s="1">
        <v>44598</v>
      </c>
      <c r="I2660" t="s">
        <v>34</v>
      </c>
      <c r="J2660">
        <v>25</v>
      </c>
      <c r="K2660">
        <v>7.9</v>
      </c>
      <c r="L2660">
        <v>1471.33</v>
      </c>
      <c r="M2660">
        <v>77.62</v>
      </c>
      <c r="N2660" t="s">
        <v>49</v>
      </c>
      <c r="O2660">
        <v>4</v>
      </c>
      <c r="P2660" t="str" cm="1">
        <f t="array" ref="P2660">_xlfn.IFS(C2660&lt;25,"18-24", C2660&lt;=35,"25-35", C2660&lt;=50,"36-50",TRUE,"50+")</f>
        <v>18-24</v>
      </c>
      <c r="Q2660" t="str">
        <f t="shared" si="287"/>
        <v>new</v>
      </c>
      <c r="R2660" t="str">
        <f t="shared" si="288"/>
        <v>high value</v>
      </c>
      <c r="S2660" t="str">
        <f t="shared" si="289"/>
        <v>medium</v>
      </c>
      <c r="T2660" t="str">
        <f t="shared" si="290"/>
        <v>Feb</v>
      </c>
      <c r="U2660">
        <f t="shared" si="291"/>
        <v>2022</v>
      </c>
      <c r="V2660" t="str">
        <f t="shared" si="292"/>
        <v>5-10</v>
      </c>
      <c r="W2660" t="str">
        <f t="shared" si="293"/>
        <v>Fast</v>
      </c>
    </row>
    <row r="2661" spans="1:23" x14ac:dyDescent="0.3">
      <c r="A2661">
        <v>602660</v>
      </c>
      <c r="B2661">
        <v>51992</v>
      </c>
      <c r="C2661">
        <v>25</v>
      </c>
      <c r="D2661" t="s">
        <v>4</v>
      </c>
      <c r="E2661" t="s">
        <v>5</v>
      </c>
      <c r="F2661" t="s">
        <v>32</v>
      </c>
      <c r="G2661" t="s">
        <v>21</v>
      </c>
      <c r="H2661" s="1">
        <v>45580</v>
      </c>
      <c r="I2661" t="s">
        <v>33</v>
      </c>
      <c r="J2661">
        <v>82</v>
      </c>
      <c r="K2661">
        <v>1.9</v>
      </c>
      <c r="L2661">
        <v>1005.6</v>
      </c>
      <c r="M2661">
        <v>40.61</v>
      </c>
      <c r="N2661" t="s">
        <v>50</v>
      </c>
      <c r="O2661">
        <v>4</v>
      </c>
      <c r="P2661" t="str" cm="1">
        <f t="array" ref="P2661">_xlfn.IFS(C2661&lt;25,"18-24", C2661&lt;=35,"25-35", C2661&lt;=50,"36-50",TRUE,"50+")</f>
        <v>25-35</v>
      </c>
      <c r="Q2661" t="str">
        <f t="shared" si="287"/>
        <v>new</v>
      </c>
      <c r="R2661" t="str">
        <f t="shared" si="288"/>
        <v>high value</v>
      </c>
      <c r="S2661" t="str">
        <f t="shared" si="289"/>
        <v>medium</v>
      </c>
      <c r="T2661" t="str">
        <f t="shared" si="290"/>
        <v>Oct</v>
      </c>
      <c r="U2661">
        <f t="shared" si="291"/>
        <v>2024</v>
      </c>
      <c r="V2661" t="str">
        <f t="shared" si="292"/>
        <v>0-5</v>
      </c>
      <c r="W2661" t="str">
        <f t="shared" si="293"/>
        <v>Slow</v>
      </c>
    </row>
    <row r="2662" spans="1:23" x14ac:dyDescent="0.3">
      <c r="A2662">
        <v>602661</v>
      </c>
      <c r="B2662">
        <v>49525</v>
      </c>
      <c r="C2662">
        <v>39</v>
      </c>
      <c r="D2662" t="s">
        <v>4</v>
      </c>
      <c r="E2662" t="s">
        <v>5</v>
      </c>
      <c r="F2662" t="s">
        <v>32</v>
      </c>
      <c r="G2662" t="s">
        <v>25</v>
      </c>
      <c r="H2662" s="1">
        <v>45405</v>
      </c>
      <c r="I2662" t="s">
        <v>34</v>
      </c>
      <c r="J2662">
        <v>84</v>
      </c>
      <c r="K2662">
        <v>5.7</v>
      </c>
      <c r="L2662">
        <v>702.24</v>
      </c>
      <c r="M2662">
        <v>90.42</v>
      </c>
      <c r="N2662" t="s">
        <v>47</v>
      </c>
      <c r="O2662">
        <v>2</v>
      </c>
      <c r="P2662" t="str" cm="1">
        <f t="array" ref="P2662">_xlfn.IFS(C2662&lt;25,"18-24", C2662&lt;=35,"25-35", C2662&lt;=50,"36-50",TRUE,"50+")</f>
        <v>36-50</v>
      </c>
      <c r="Q2662" t="str">
        <f t="shared" si="287"/>
        <v>new</v>
      </c>
      <c r="R2662" t="str">
        <f t="shared" si="288"/>
        <v>high value</v>
      </c>
      <c r="S2662" t="str">
        <f t="shared" si="289"/>
        <v>Low</v>
      </c>
      <c r="T2662" t="str">
        <f t="shared" si="290"/>
        <v>Apr</v>
      </c>
      <c r="U2662">
        <f t="shared" si="291"/>
        <v>2024</v>
      </c>
      <c r="V2662" t="str">
        <f t="shared" si="292"/>
        <v>5-10</v>
      </c>
      <c r="W2662" t="str">
        <f t="shared" si="293"/>
        <v>Slow</v>
      </c>
    </row>
    <row r="2663" spans="1:23" x14ac:dyDescent="0.3">
      <c r="A2663">
        <v>602662</v>
      </c>
      <c r="B2663">
        <v>35415</v>
      </c>
      <c r="C2663">
        <v>25</v>
      </c>
      <c r="D2663" t="s">
        <v>4</v>
      </c>
      <c r="E2663" t="s">
        <v>8</v>
      </c>
      <c r="F2663" t="s">
        <v>24</v>
      </c>
      <c r="G2663" t="s">
        <v>27</v>
      </c>
      <c r="H2663" s="1">
        <v>44883</v>
      </c>
      <c r="I2663" t="s">
        <v>34</v>
      </c>
      <c r="J2663">
        <v>89</v>
      </c>
      <c r="K2663">
        <v>5.8</v>
      </c>
      <c r="L2663">
        <v>1004.18</v>
      </c>
      <c r="M2663">
        <v>85.56</v>
      </c>
      <c r="N2663" t="s">
        <v>47</v>
      </c>
      <c r="O2663">
        <v>3</v>
      </c>
      <c r="P2663" t="str" cm="1">
        <f t="array" ref="P2663">_xlfn.IFS(C2663&lt;25,"18-24", C2663&lt;=35,"25-35", C2663&lt;=50,"36-50",TRUE,"50+")</f>
        <v>25-35</v>
      </c>
      <c r="Q2663" t="str">
        <f t="shared" si="287"/>
        <v>new</v>
      </c>
      <c r="R2663" t="str">
        <f t="shared" si="288"/>
        <v>high value</v>
      </c>
      <c r="S2663" t="str">
        <f t="shared" si="289"/>
        <v>medium</v>
      </c>
      <c r="T2663" t="str">
        <f t="shared" si="290"/>
        <v>Nov</v>
      </c>
      <c r="U2663">
        <f t="shared" si="291"/>
        <v>2022</v>
      </c>
      <c r="V2663" t="str">
        <f t="shared" si="292"/>
        <v>5-10</v>
      </c>
      <c r="W2663" t="str">
        <f t="shared" si="293"/>
        <v>Slow</v>
      </c>
    </row>
    <row r="2664" spans="1:23" x14ac:dyDescent="0.3">
      <c r="A2664">
        <v>602663</v>
      </c>
      <c r="B2664">
        <v>56499</v>
      </c>
      <c r="C2664">
        <v>62</v>
      </c>
      <c r="D2664" t="s">
        <v>7</v>
      </c>
      <c r="E2664" t="s">
        <v>11</v>
      </c>
      <c r="F2664" t="s">
        <v>24</v>
      </c>
      <c r="G2664" t="s">
        <v>27</v>
      </c>
      <c r="H2664" s="1">
        <v>44678</v>
      </c>
      <c r="I2664" t="s">
        <v>34</v>
      </c>
      <c r="J2664">
        <v>57</v>
      </c>
      <c r="K2664">
        <v>4.9000000000000004</v>
      </c>
      <c r="L2664">
        <v>219.74</v>
      </c>
      <c r="M2664">
        <v>33.47</v>
      </c>
      <c r="N2664" t="s">
        <v>48</v>
      </c>
      <c r="O2664">
        <v>1</v>
      </c>
      <c r="P2664" t="str" cm="1">
        <f t="array" ref="P2664">_xlfn.IFS(C2664&lt;25,"18-24", C2664&lt;=35,"25-35", C2664&lt;=50,"36-50",TRUE,"50+")</f>
        <v>50+</v>
      </c>
      <c r="Q2664" t="str">
        <f t="shared" si="287"/>
        <v>new</v>
      </c>
      <c r="R2664" t="str">
        <f t="shared" si="288"/>
        <v>low</v>
      </c>
      <c r="S2664" t="str">
        <f t="shared" si="289"/>
        <v>Low</v>
      </c>
      <c r="T2664" t="str">
        <f t="shared" si="290"/>
        <v>Apr</v>
      </c>
      <c r="U2664">
        <f t="shared" si="291"/>
        <v>2022</v>
      </c>
      <c r="V2664" t="str">
        <f t="shared" si="292"/>
        <v>0-5</v>
      </c>
      <c r="W2664" t="str">
        <f t="shared" si="293"/>
        <v>Slow</v>
      </c>
    </row>
    <row r="2665" spans="1:23" x14ac:dyDescent="0.3">
      <c r="A2665">
        <v>602664</v>
      </c>
      <c r="B2665">
        <v>84638</v>
      </c>
      <c r="C2665">
        <v>46</v>
      </c>
      <c r="D2665" t="s">
        <v>4</v>
      </c>
      <c r="E2665" t="s">
        <v>8</v>
      </c>
      <c r="F2665" t="s">
        <v>30</v>
      </c>
      <c r="G2665" t="s">
        <v>31</v>
      </c>
      <c r="H2665" s="1">
        <v>45304</v>
      </c>
      <c r="I2665" t="s">
        <v>34</v>
      </c>
      <c r="J2665">
        <v>37</v>
      </c>
      <c r="K2665">
        <v>12.5</v>
      </c>
      <c r="L2665">
        <v>1407.46</v>
      </c>
      <c r="M2665">
        <v>65.89</v>
      </c>
      <c r="N2665" t="s">
        <v>50</v>
      </c>
      <c r="O2665">
        <v>4</v>
      </c>
      <c r="P2665" t="str" cm="1">
        <f t="array" ref="P2665">_xlfn.IFS(C2665&lt;25,"18-24", C2665&lt;=35,"25-35", C2665&lt;=50,"36-50",TRUE,"50+")</f>
        <v>36-50</v>
      </c>
      <c r="Q2665" t="str">
        <f t="shared" si="287"/>
        <v>new</v>
      </c>
      <c r="R2665" t="str">
        <f t="shared" si="288"/>
        <v>high value</v>
      </c>
      <c r="S2665" t="str">
        <f t="shared" si="289"/>
        <v>medium</v>
      </c>
      <c r="T2665" t="str">
        <f t="shared" si="290"/>
        <v>Jan</v>
      </c>
      <c r="U2665">
        <f t="shared" si="291"/>
        <v>2024</v>
      </c>
      <c r="V2665" t="str">
        <f t="shared" si="292"/>
        <v>10-15</v>
      </c>
      <c r="W2665" t="str">
        <f t="shared" si="293"/>
        <v>Medium</v>
      </c>
    </row>
    <row r="2666" spans="1:23" x14ac:dyDescent="0.3">
      <c r="A2666">
        <v>602665</v>
      </c>
      <c r="B2666">
        <v>78049</v>
      </c>
      <c r="C2666">
        <v>50</v>
      </c>
      <c r="D2666" t="s">
        <v>4</v>
      </c>
      <c r="E2666" t="s">
        <v>11</v>
      </c>
      <c r="F2666" t="s">
        <v>18</v>
      </c>
      <c r="G2666" t="s">
        <v>27</v>
      </c>
      <c r="H2666" s="1">
        <v>45083</v>
      </c>
      <c r="I2666" t="s">
        <v>33</v>
      </c>
      <c r="J2666">
        <v>76</v>
      </c>
      <c r="K2666">
        <v>5.2</v>
      </c>
      <c r="L2666">
        <v>1406.38</v>
      </c>
      <c r="M2666">
        <v>113.84</v>
      </c>
      <c r="N2666" t="s">
        <v>50</v>
      </c>
      <c r="O2666">
        <v>4</v>
      </c>
      <c r="P2666" t="str" cm="1">
        <f t="array" ref="P2666">_xlfn.IFS(C2666&lt;25,"18-24", C2666&lt;=35,"25-35", C2666&lt;=50,"36-50",TRUE,"50+")</f>
        <v>36-50</v>
      </c>
      <c r="Q2666" t="str">
        <f t="shared" si="287"/>
        <v>new</v>
      </c>
      <c r="R2666" t="str">
        <f t="shared" si="288"/>
        <v>high value</v>
      </c>
      <c r="S2666" t="str">
        <f t="shared" si="289"/>
        <v>medium</v>
      </c>
      <c r="T2666" t="str">
        <f t="shared" si="290"/>
        <v>Jun</v>
      </c>
      <c r="U2666">
        <f t="shared" si="291"/>
        <v>2023</v>
      </c>
      <c r="V2666" t="str">
        <f t="shared" si="292"/>
        <v>5-10</v>
      </c>
      <c r="W2666" t="str">
        <f t="shared" si="293"/>
        <v>Slow</v>
      </c>
    </row>
    <row r="2667" spans="1:23" x14ac:dyDescent="0.3">
      <c r="A2667">
        <v>602666</v>
      </c>
      <c r="B2667">
        <v>25160</v>
      </c>
      <c r="C2667">
        <v>55</v>
      </c>
      <c r="D2667" t="s">
        <v>7</v>
      </c>
      <c r="E2667" t="s">
        <v>13</v>
      </c>
      <c r="F2667" t="s">
        <v>26</v>
      </c>
      <c r="G2667" t="s">
        <v>27</v>
      </c>
      <c r="H2667" s="1">
        <v>45407</v>
      </c>
      <c r="I2667" t="s">
        <v>34</v>
      </c>
      <c r="J2667">
        <v>65</v>
      </c>
      <c r="K2667">
        <v>5.9</v>
      </c>
      <c r="L2667">
        <v>628.32000000000005</v>
      </c>
      <c r="M2667">
        <v>107.57</v>
      </c>
      <c r="N2667" t="s">
        <v>48</v>
      </c>
      <c r="O2667">
        <v>1</v>
      </c>
      <c r="P2667" t="str" cm="1">
        <f t="array" ref="P2667">_xlfn.IFS(C2667&lt;25,"18-24", C2667&lt;=35,"25-35", C2667&lt;=50,"36-50",TRUE,"50+")</f>
        <v>50+</v>
      </c>
      <c r="Q2667" t="str">
        <f t="shared" si="287"/>
        <v>new</v>
      </c>
      <c r="R2667" t="str">
        <f t="shared" si="288"/>
        <v>high value</v>
      </c>
      <c r="S2667" t="str">
        <f t="shared" si="289"/>
        <v>Low</v>
      </c>
      <c r="T2667" t="str">
        <f t="shared" si="290"/>
        <v>Apr</v>
      </c>
      <c r="U2667">
        <f t="shared" si="291"/>
        <v>2024</v>
      </c>
      <c r="V2667" t="str">
        <f t="shared" si="292"/>
        <v>5-10</v>
      </c>
      <c r="W2667" t="str">
        <f t="shared" si="293"/>
        <v>Slow</v>
      </c>
    </row>
    <row r="2668" spans="1:23" x14ac:dyDescent="0.3">
      <c r="A2668">
        <v>602667</v>
      </c>
      <c r="B2668">
        <v>58897</v>
      </c>
      <c r="C2668">
        <v>36</v>
      </c>
      <c r="D2668" t="s">
        <v>7</v>
      </c>
      <c r="E2668" t="s">
        <v>5</v>
      </c>
      <c r="F2668" t="s">
        <v>28</v>
      </c>
      <c r="G2668" t="s">
        <v>31</v>
      </c>
      <c r="H2668" s="1">
        <v>45215</v>
      </c>
      <c r="I2668" t="s">
        <v>34</v>
      </c>
      <c r="J2668">
        <v>72</v>
      </c>
      <c r="K2668">
        <v>14</v>
      </c>
      <c r="L2668">
        <v>213.47</v>
      </c>
      <c r="M2668">
        <v>119.52</v>
      </c>
      <c r="N2668" t="s">
        <v>48</v>
      </c>
      <c r="O2668">
        <v>5</v>
      </c>
      <c r="P2668" t="str" cm="1">
        <f t="array" ref="P2668">_xlfn.IFS(C2668&lt;25,"18-24", C2668&lt;=35,"25-35", C2668&lt;=50,"36-50",TRUE,"50+")</f>
        <v>36-50</v>
      </c>
      <c r="Q2668" t="str">
        <f t="shared" si="287"/>
        <v>new</v>
      </c>
      <c r="R2668" t="str">
        <f t="shared" si="288"/>
        <v>low</v>
      </c>
      <c r="S2668" t="str">
        <f t="shared" si="289"/>
        <v>High</v>
      </c>
      <c r="T2668" t="str">
        <f t="shared" si="290"/>
        <v>Oct</v>
      </c>
      <c r="U2668">
        <f t="shared" si="291"/>
        <v>2023</v>
      </c>
      <c r="V2668" t="str">
        <f t="shared" si="292"/>
        <v>10-15</v>
      </c>
      <c r="W2668" t="str">
        <f t="shared" si="293"/>
        <v>Slow</v>
      </c>
    </row>
    <row r="2669" spans="1:23" x14ac:dyDescent="0.3">
      <c r="A2669">
        <v>602668</v>
      </c>
      <c r="B2669">
        <v>64994</v>
      </c>
      <c r="C2669">
        <v>33</v>
      </c>
      <c r="D2669" t="s">
        <v>4</v>
      </c>
      <c r="E2669" t="s">
        <v>5</v>
      </c>
      <c r="F2669" t="s">
        <v>30</v>
      </c>
      <c r="G2669" t="s">
        <v>25</v>
      </c>
      <c r="H2669" s="1">
        <v>45634</v>
      </c>
      <c r="I2669" t="s">
        <v>33</v>
      </c>
      <c r="J2669">
        <v>86</v>
      </c>
      <c r="K2669">
        <v>3.3</v>
      </c>
      <c r="L2669">
        <v>1007.28</v>
      </c>
      <c r="M2669">
        <v>47.35</v>
      </c>
      <c r="N2669" t="s">
        <v>49</v>
      </c>
      <c r="O2669">
        <v>1</v>
      </c>
      <c r="P2669" t="str" cm="1">
        <f t="array" ref="P2669">_xlfn.IFS(C2669&lt;25,"18-24", C2669&lt;=35,"25-35", C2669&lt;=50,"36-50",TRUE,"50+")</f>
        <v>25-35</v>
      </c>
      <c r="Q2669" t="str">
        <f t="shared" si="287"/>
        <v>new</v>
      </c>
      <c r="R2669" t="str">
        <f t="shared" si="288"/>
        <v>high value</v>
      </c>
      <c r="S2669" t="str">
        <f t="shared" si="289"/>
        <v>Low</v>
      </c>
      <c r="T2669" t="str">
        <f t="shared" si="290"/>
        <v>Dec</v>
      </c>
      <c r="U2669">
        <f t="shared" si="291"/>
        <v>2024</v>
      </c>
      <c r="V2669" t="str">
        <f t="shared" si="292"/>
        <v>0-5</v>
      </c>
      <c r="W2669" t="str">
        <f t="shared" si="293"/>
        <v>Slow</v>
      </c>
    </row>
    <row r="2670" spans="1:23" x14ac:dyDescent="0.3">
      <c r="A2670">
        <v>602669</v>
      </c>
      <c r="B2670">
        <v>70622</v>
      </c>
      <c r="C2670">
        <v>28</v>
      </c>
      <c r="D2670" t="s">
        <v>4</v>
      </c>
      <c r="E2670" t="s">
        <v>8</v>
      </c>
      <c r="F2670" t="s">
        <v>18</v>
      </c>
      <c r="G2670" t="s">
        <v>29</v>
      </c>
      <c r="H2670" s="1">
        <v>44925</v>
      </c>
      <c r="I2670" t="s">
        <v>33</v>
      </c>
      <c r="J2670">
        <v>88</v>
      </c>
      <c r="K2670">
        <v>7.1</v>
      </c>
      <c r="L2670">
        <v>816.54</v>
      </c>
      <c r="M2670">
        <v>98.29</v>
      </c>
      <c r="N2670" t="s">
        <v>47</v>
      </c>
      <c r="O2670">
        <v>2</v>
      </c>
      <c r="P2670" t="str" cm="1">
        <f t="array" ref="P2670">_xlfn.IFS(C2670&lt;25,"18-24", C2670&lt;=35,"25-35", C2670&lt;=50,"36-50",TRUE,"50+")</f>
        <v>25-35</v>
      </c>
      <c r="Q2670" t="str">
        <f t="shared" si="287"/>
        <v>new</v>
      </c>
      <c r="R2670" t="str">
        <f t="shared" si="288"/>
        <v>high value</v>
      </c>
      <c r="S2670" t="str">
        <f t="shared" si="289"/>
        <v>Low</v>
      </c>
      <c r="T2670" t="str">
        <f t="shared" si="290"/>
        <v>Dec</v>
      </c>
      <c r="U2670">
        <f t="shared" si="291"/>
        <v>2022</v>
      </c>
      <c r="V2670" t="str">
        <f t="shared" si="292"/>
        <v>5-10</v>
      </c>
      <c r="W2670" t="str">
        <f t="shared" si="293"/>
        <v>Slow</v>
      </c>
    </row>
    <row r="2671" spans="1:23" x14ac:dyDescent="0.3">
      <c r="A2671">
        <v>602670</v>
      </c>
      <c r="B2671">
        <v>75735</v>
      </c>
      <c r="C2671">
        <v>57</v>
      </c>
      <c r="D2671" t="s">
        <v>7</v>
      </c>
      <c r="E2671" t="s">
        <v>15</v>
      </c>
      <c r="F2671" t="s">
        <v>22</v>
      </c>
      <c r="G2671" t="s">
        <v>25</v>
      </c>
      <c r="H2671" s="1">
        <v>44937</v>
      </c>
      <c r="I2671" t="s">
        <v>34</v>
      </c>
      <c r="J2671">
        <v>85</v>
      </c>
      <c r="K2671">
        <v>12.3</v>
      </c>
      <c r="L2671">
        <v>1242.05</v>
      </c>
      <c r="M2671">
        <v>22.8</v>
      </c>
      <c r="N2671" t="s">
        <v>48</v>
      </c>
      <c r="O2671">
        <v>3</v>
      </c>
      <c r="P2671" t="str" cm="1">
        <f t="array" ref="P2671">_xlfn.IFS(C2671&lt;25,"18-24", C2671&lt;=35,"25-35", C2671&lt;=50,"36-50",TRUE,"50+")</f>
        <v>50+</v>
      </c>
      <c r="Q2671" t="str">
        <f t="shared" si="287"/>
        <v>new</v>
      </c>
      <c r="R2671" t="str">
        <f t="shared" si="288"/>
        <v>high value</v>
      </c>
      <c r="S2671" t="str">
        <f t="shared" si="289"/>
        <v>medium</v>
      </c>
      <c r="T2671" t="str">
        <f t="shared" si="290"/>
        <v>Jan</v>
      </c>
      <c r="U2671">
        <f t="shared" si="291"/>
        <v>2023</v>
      </c>
      <c r="V2671" t="str">
        <f t="shared" si="292"/>
        <v>10-15</v>
      </c>
      <c r="W2671" t="str">
        <f t="shared" si="293"/>
        <v>Slow</v>
      </c>
    </row>
    <row r="2672" spans="1:23" x14ac:dyDescent="0.3">
      <c r="A2672">
        <v>602671</v>
      </c>
      <c r="B2672">
        <v>90263</v>
      </c>
      <c r="C2672">
        <v>32</v>
      </c>
      <c r="D2672" t="s">
        <v>7</v>
      </c>
      <c r="E2672" t="s">
        <v>13</v>
      </c>
      <c r="F2672" t="s">
        <v>30</v>
      </c>
      <c r="G2672" t="s">
        <v>31</v>
      </c>
      <c r="H2672" s="1">
        <v>44576</v>
      </c>
      <c r="I2672" t="s">
        <v>33</v>
      </c>
      <c r="J2672">
        <v>59</v>
      </c>
      <c r="K2672">
        <v>9.6999999999999993</v>
      </c>
      <c r="L2672">
        <v>422.39</v>
      </c>
      <c r="M2672">
        <v>32.799999999999997</v>
      </c>
      <c r="N2672" t="s">
        <v>47</v>
      </c>
      <c r="O2672">
        <v>1</v>
      </c>
      <c r="P2672" t="str" cm="1">
        <f t="array" ref="P2672">_xlfn.IFS(C2672&lt;25,"18-24", C2672&lt;=35,"25-35", C2672&lt;=50,"36-50",TRUE,"50+")</f>
        <v>25-35</v>
      </c>
      <c r="Q2672" t="str">
        <f t="shared" si="287"/>
        <v>new</v>
      </c>
      <c r="R2672" t="str">
        <f t="shared" si="288"/>
        <v>medium</v>
      </c>
      <c r="S2672" t="str">
        <f t="shared" si="289"/>
        <v>Low</v>
      </c>
      <c r="T2672" t="str">
        <f t="shared" si="290"/>
        <v>Jan</v>
      </c>
      <c r="U2672">
        <f t="shared" si="291"/>
        <v>2022</v>
      </c>
      <c r="V2672" t="str">
        <f t="shared" si="292"/>
        <v>5-10</v>
      </c>
      <c r="W2672" t="str">
        <f t="shared" si="293"/>
        <v>Slow</v>
      </c>
    </row>
    <row r="2673" spans="1:23" x14ac:dyDescent="0.3">
      <c r="A2673">
        <v>602672</v>
      </c>
      <c r="B2673">
        <v>34348</v>
      </c>
      <c r="C2673">
        <v>64</v>
      </c>
      <c r="D2673" t="s">
        <v>4</v>
      </c>
      <c r="E2673" t="s">
        <v>8</v>
      </c>
      <c r="F2673" t="s">
        <v>22</v>
      </c>
      <c r="G2673" t="s">
        <v>27</v>
      </c>
      <c r="H2673" s="1">
        <v>45587</v>
      </c>
      <c r="I2673" t="s">
        <v>33</v>
      </c>
      <c r="J2673">
        <v>38</v>
      </c>
      <c r="K2673">
        <v>13.9</v>
      </c>
      <c r="L2673">
        <v>1394.62</v>
      </c>
      <c r="M2673">
        <v>75.88</v>
      </c>
      <c r="N2673" t="s">
        <v>48</v>
      </c>
      <c r="O2673">
        <v>4</v>
      </c>
      <c r="P2673" t="str" cm="1">
        <f t="array" ref="P2673">_xlfn.IFS(C2673&lt;25,"18-24", C2673&lt;=35,"25-35", C2673&lt;=50,"36-50",TRUE,"50+")</f>
        <v>50+</v>
      </c>
      <c r="Q2673" t="str">
        <f t="shared" si="287"/>
        <v>new</v>
      </c>
      <c r="R2673" t="str">
        <f t="shared" si="288"/>
        <v>high value</v>
      </c>
      <c r="S2673" t="str">
        <f t="shared" si="289"/>
        <v>medium</v>
      </c>
      <c r="T2673" t="str">
        <f t="shared" si="290"/>
        <v>Oct</v>
      </c>
      <c r="U2673">
        <f t="shared" si="291"/>
        <v>2024</v>
      </c>
      <c r="V2673" t="str">
        <f t="shared" si="292"/>
        <v>10-15</v>
      </c>
      <c r="W2673" t="str">
        <f t="shared" si="293"/>
        <v>Medium</v>
      </c>
    </row>
    <row r="2674" spans="1:23" x14ac:dyDescent="0.3">
      <c r="A2674">
        <v>602673</v>
      </c>
      <c r="B2674">
        <v>68983</v>
      </c>
      <c r="C2674">
        <v>49</v>
      </c>
      <c r="D2674" t="s">
        <v>4</v>
      </c>
      <c r="E2674" t="s">
        <v>11</v>
      </c>
      <c r="F2674" t="s">
        <v>32</v>
      </c>
      <c r="G2674" t="s">
        <v>29</v>
      </c>
      <c r="H2674" s="1">
        <v>44896</v>
      </c>
      <c r="I2674" t="s">
        <v>33</v>
      </c>
      <c r="J2674">
        <v>35</v>
      </c>
      <c r="K2674">
        <v>12.7</v>
      </c>
      <c r="L2674">
        <v>400.73</v>
      </c>
      <c r="M2674">
        <v>89.95</v>
      </c>
      <c r="N2674" t="s">
        <v>49</v>
      </c>
      <c r="O2674">
        <v>1</v>
      </c>
      <c r="P2674" t="str" cm="1">
        <f t="array" ref="P2674">_xlfn.IFS(C2674&lt;25,"18-24", C2674&lt;=35,"25-35", C2674&lt;=50,"36-50",TRUE,"50+")</f>
        <v>36-50</v>
      </c>
      <c r="Q2674" t="str">
        <f t="shared" si="287"/>
        <v>new</v>
      </c>
      <c r="R2674" t="str">
        <f t="shared" si="288"/>
        <v>medium</v>
      </c>
      <c r="S2674" t="str">
        <f t="shared" si="289"/>
        <v>Low</v>
      </c>
      <c r="T2674" t="str">
        <f t="shared" si="290"/>
        <v>Dec</v>
      </c>
      <c r="U2674">
        <f t="shared" si="291"/>
        <v>2022</v>
      </c>
      <c r="V2674" t="str">
        <f t="shared" si="292"/>
        <v>10-15</v>
      </c>
      <c r="W2674" t="str">
        <f t="shared" si="293"/>
        <v>Medium</v>
      </c>
    </row>
    <row r="2675" spans="1:23" x14ac:dyDescent="0.3">
      <c r="A2675">
        <v>602674</v>
      </c>
      <c r="B2675">
        <v>51055</v>
      </c>
      <c r="C2675">
        <v>19</v>
      </c>
      <c r="D2675" t="s">
        <v>7</v>
      </c>
      <c r="E2675" t="s">
        <v>13</v>
      </c>
      <c r="F2675" t="s">
        <v>32</v>
      </c>
      <c r="G2675" t="s">
        <v>23</v>
      </c>
      <c r="H2675" s="1">
        <v>45651</v>
      </c>
      <c r="I2675" t="s">
        <v>34</v>
      </c>
      <c r="J2675">
        <v>41</v>
      </c>
      <c r="K2675">
        <v>4.7</v>
      </c>
      <c r="L2675">
        <v>364.94</v>
      </c>
      <c r="M2675">
        <v>75.77</v>
      </c>
      <c r="N2675" t="s">
        <v>47</v>
      </c>
      <c r="O2675">
        <v>1</v>
      </c>
      <c r="P2675" t="str" cm="1">
        <f t="array" ref="P2675">_xlfn.IFS(C2675&lt;25,"18-24", C2675&lt;=35,"25-35", C2675&lt;=50,"36-50",TRUE,"50+")</f>
        <v>18-24</v>
      </c>
      <c r="Q2675" t="str">
        <f t="shared" si="287"/>
        <v>new</v>
      </c>
      <c r="R2675" t="str">
        <f t="shared" si="288"/>
        <v>medium</v>
      </c>
      <c r="S2675" t="str">
        <f t="shared" si="289"/>
        <v>Low</v>
      </c>
      <c r="T2675" t="str">
        <f t="shared" si="290"/>
        <v>Dec</v>
      </c>
      <c r="U2675">
        <f t="shared" si="291"/>
        <v>2024</v>
      </c>
      <c r="V2675" t="str">
        <f t="shared" si="292"/>
        <v>0-5</v>
      </c>
      <c r="W2675" t="str">
        <f t="shared" si="293"/>
        <v>Medium</v>
      </c>
    </row>
    <row r="2676" spans="1:23" x14ac:dyDescent="0.3">
      <c r="A2676">
        <v>602675</v>
      </c>
      <c r="B2676">
        <v>88900</v>
      </c>
      <c r="C2676">
        <v>24</v>
      </c>
      <c r="D2676" t="s">
        <v>4</v>
      </c>
      <c r="E2676" t="s">
        <v>11</v>
      </c>
      <c r="F2676" t="s">
        <v>22</v>
      </c>
      <c r="G2676" t="s">
        <v>29</v>
      </c>
      <c r="H2676" s="1">
        <v>45142</v>
      </c>
      <c r="I2676" t="s">
        <v>34</v>
      </c>
      <c r="J2676">
        <v>75</v>
      </c>
      <c r="K2676">
        <v>4.9000000000000004</v>
      </c>
      <c r="L2676">
        <v>1052.3</v>
      </c>
      <c r="M2676">
        <v>82.84</v>
      </c>
      <c r="N2676" t="s">
        <v>48</v>
      </c>
      <c r="O2676">
        <v>3</v>
      </c>
      <c r="P2676" t="str" cm="1">
        <f t="array" ref="P2676">_xlfn.IFS(C2676&lt;25,"18-24", C2676&lt;=35,"25-35", C2676&lt;=50,"36-50",TRUE,"50+")</f>
        <v>18-24</v>
      </c>
      <c r="Q2676" t="str">
        <f t="shared" si="287"/>
        <v>new</v>
      </c>
      <c r="R2676" t="str">
        <f t="shared" si="288"/>
        <v>high value</v>
      </c>
      <c r="S2676" t="str">
        <f t="shared" si="289"/>
        <v>medium</v>
      </c>
      <c r="T2676" t="str">
        <f t="shared" si="290"/>
        <v>Aug</v>
      </c>
      <c r="U2676">
        <f t="shared" si="291"/>
        <v>2023</v>
      </c>
      <c r="V2676" t="str">
        <f t="shared" si="292"/>
        <v>0-5</v>
      </c>
      <c r="W2676" t="str">
        <f t="shared" si="293"/>
        <v>Slow</v>
      </c>
    </row>
    <row r="2677" spans="1:23" x14ac:dyDescent="0.3">
      <c r="A2677">
        <v>602676</v>
      </c>
      <c r="B2677">
        <v>84599</v>
      </c>
      <c r="C2677">
        <v>55</v>
      </c>
      <c r="D2677" t="s">
        <v>7</v>
      </c>
      <c r="E2677" t="s">
        <v>15</v>
      </c>
      <c r="F2677" t="s">
        <v>26</v>
      </c>
      <c r="G2677" t="s">
        <v>29</v>
      </c>
      <c r="H2677" s="1">
        <v>45069</v>
      </c>
      <c r="I2677" t="s">
        <v>33</v>
      </c>
      <c r="J2677">
        <v>25</v>
      </c>
      <c r="K2677">
        <v>12.8</v>
      </c>
      <c r="L2677">
        <v>1297.27</v>
      </c>
      <c r="M2677">
        <v>77.12</v>
      </c>
      <c r="N2677" t="s">
        <v>48</v>
      </c>
      <c r="O2677">
        <v>5</v>
      </c>
      <c r="P2677" t="str" cm="1">
        <f t="array" ref="P2677">_xlfn.IFS(C2677&lt;25,"18-24", C2677&lt;=35,"25-35", C2677&lt;=50,"36-50",TRUE,"50+")</f>
        <v>50+</v>
      </c>
      <c r="Q2677" t="str">
        <f t="shared" si="287"/>
        <v>new</v>
      </c>
      <c r="R2677" t="str">
        <f t="shared" si="288"/>
        <v>high value</v>
      </c>
      <c r="S2677" t="str">
        <f t="shared" si="289"/>
        <v>High</v>
      </c>
      <c r="T2677" t="str">
        <f t="shared" si="290"/>
        <v>May</v>
      </c>
      <c r="U2677">
        <f t="shared" si="291"/>
        <v>2023</v>
      </c>
      <c r="V2677" t="str">
        <f t="shared" si="292"/>
        <v>10-15</v>
      </c>
      <c r="W2677" t="str">
        <f t="shared" si="293"/>
        <v>Fast</v>
      </c>
    </row>
    <row r="2678" spans="1:23" x14ac:dyDescent="0.3">
      <c r="A2678">
        <v>602677</v>
      </c>
      <c r="B2678">
        <v>61754</v>
      </c>
      <c r="C2678">
        <v>55</v>
      </c>
      <c r="D2678" t="s">
        <v>7</v>
      </c>
      <c r="E2678" t="s">
        <v>16</v>
      </c>
      <c r="F2678" t="s">
        <v>26</v>
      </c>
      <c r="G2678" t="s">
        <v>23</v>
      </c>
      <c r="H2678" s="1">
        <v>45202</v>
      </c>
      <c r="I2678" t="s">
        <v>34</v>
      </c>
      <c r="J2678">
        <v>20</v>
      </c>
      <c r="K2678">
        <v>1.9</v>
      </c>
      <c r="L2678">
        <v>1156.49</v>
      </c>
      <c r="M2678">
        <v>20.27</v>
      </c>
      <c r="N2678" t="s">
        <v>49</v>
      </c>
      <c r="O2678">
        <v>1</v>
      </c>
      <c r="P2678" t="str" cm="1">
        <f t="array" ref="P2678">_xlfn.IFS(C2678&lt;25,"18-24", C2678&lt;=35,"25-35", C2678&lt;=50,"36-50",TRUE,"50+")</f>
        <v>50+</v>
      </c>
      <c r="Q2678" t="str">
        <f t="shared" si="287"/>
        <v>new</v>
      </c>
      <c r="R2678" t="str">
        <f t="shared" si="288"/>
        <v>high value</v>
      </c>
      <c r="S2678" t="str">
        <f t="shared" si="289"/>
        <v>Low</v>
      </c>
      <c r="T2678" t="str">
        <f t="shared" si="290"/>
        <v>Oct</v>
      </c>
      <c r="U2678">
        <f t="shared" si="291"/>
        <v>2023</v>
      </c>
      <c r="V2678" t="str">
        <f t="shared" si="292"/>
        <v>0-5</v>
      </c>
      <c r="W2678" t="str">
        <f t="shared" si="293"/>
        <v>Fast</v>
      </c>
    </row>
    <row r="2679" spans="1:23" x14ac:dyDescent="0.3">
      <c r="A2679">
        <v>602678</v>
      </c>
      <c r="B2679">
        <v>48253</v>
      </c>
      <c r="C2679">
        <v>28</v>
      </c>
      <c r="D2679" t="s">
        <v>7</v>
      </c>
      <c r="E2679" t="s">
        <v>11</v>
      </c>
      <c r="F2679" t="s">
        <v>32</v>
      </c>
      <c r="G2679" t="s">
        <v>21</v>
      </c>
      <c r="H2679" s="1">
        <v>45136</v>
      </c>
      <c r="I2679" t="s">
        <v>33</v>
      </c>
      <c r="J2679">
        <v>71</v>
      </c>
      <c r="K2679">
        <v>8.1999999999999993</v>
      </c>
      <c r="L2679">
        <v>364.43</v>
      </c>
      <c r="M2679">
        <v>63.24</v>
      </c>
      <c r="N2679" t="s">
        <v>48</v>
      </c>
      <c r="O2679">
        <v>3</v>
      </c>
      <c r="P2679" t="str" cm="1">
        <f t="array" ref="P2679">_xlfn.IFS(C2679&lt;25,"18-24", C2679&lt;=35,"25-35", C2679&lt;=50,"36-50",TRUE,"50+")</f>
        <v>25-35</v>
      </c>
      <c r="Q2679" t="str">
        <f t="shared" si="287"/>
        <v>new</v>
      </c>
      <c r="R2679" t="str">
        <f t="shared" si="288"/>
        <v>medium</v>
      </c>
      <c r="S2679" t="str">
        <f t="shared" si="289"/>
        <v>medium</v>
      </c>
      <c r="T2679" t="str">
        <f t="shared" si="290"/>
        <v>Jul</v>
      </c>
      <c r="U2679">
        <f t="shared" si="291"/>
        <v>2023</v>
      </c>
      <c r="V2679" t="str">
        <f t="shared" si="292"/>
        <v>5-10</v>
      </c>
      <c r="W2679" t="str">
        <f t="shared" si="293"/>
        <v>Slow</v>
      </c>
    </row>
    <row r="2680" spans="1:23" x14ac:dyDescent="0.3">
      <c r="A2680">
        <v>602679</v>
      </c>
      <c r="B2680">
        <v>24448</v>
      </c>
      <c r="C2680">
        <v>54</v>
      </c>
      <c r="D2680" t="s">
        <v>7</v>
      </c>
      <c r="E2680" t="s">
        <v>15</v>
      </c>
      <c r="F2680" t="s">
        <v>32</v>
      </c>
      <c r="G2680" t="s">
        <v>27</v>
      </c>
      <c r="H2680" s="1">
        <v>44916</v>
      </c>
      <c r="I2680" t="s">
        <v>34</v>
      </c>
      <c r="J2680">
        <v>54</v>
      </c>
      <c r="K2680">
        <v>11.5</v>
      </c>
      <c r="L2680">
        <v>504.29</v>
      </c>
      <c r="M2680">
        <v>99.74</v>
      </c>
      <c r="N2680" t="s">
        <v>48</v>
      </c>
      <c r="O2680">
        <v>2</v>
      </c>
      <c r="P2680" t="str" cm="1">
        <f t="array" ref="P2680">_xlfn.IFS(C2680&lt;25,"18-24", C2680&lt;=35,"25-35", C2680&lt;=50,"36-50",TRUE,"50+")</f>
        <v>50+</v>
      </c>
      <c r="Q2680" t="str">
        <f t="shared" si="287"/>
        <v>new</v>
      </c>
      <c r="R2680" t="str">
        <f t="shared" si="288"/>
        <v>high value</v>
      </c>
      <c r="S2680" t="str">
        <f t="shared" si="289"/>
        <v>Low</v>
      </c>
      <c r="T2680" t="str">
        <f t="shared" si="290"/>
        <v>Dec</v>
      </c>
      <c r="U2680">
        <f t="shared" si="291"/>
        <v>2022</v>
      </c>
      <c r="V2680" t="str">
        <f t="shared" si="292"/>
        <v>10-15</v>
      </c>
      <c r="W2680" t="str">
        <f t="shared" si="293"/>
        <v>Slow</v>
      </c>
    </row>
    <row r="2681" spans="1:23" x14ac:dyDescent="0.3">
      <c r="A2681">
        <v>602680</v>
      </c>
      <c r="B2681">
        <v>69635</v>
      </c>
      <c r="C2681">
        <v>57</v>
      </c>
      <c r="D2681" t="s">
        <v>4</v>
      </c>
      <c r="E2681" t="s">
        <v>15</v>
      </c>
      <c r="F2681" t="s">
        <v>22</v>
      </c>
      <c r="G2681" t="s">
        <v>31</v>
      </c>
      <c r="H2681" s="1">
        <v>45585</v>
      </c>
      <c r="I2681" t="s">
        <v>33</v>
      </c>
      <c r="J2681">
        <v>21</v>
      </c>
      <c r="K2681">
        <v>10.8</v>
      </c>
      <c r="L2681">
        <v>714.08</v>
      </c>
      <c r="M2681">
        <v>32.75</v>
      </c>
      <c r="N2681" t="s">
        <v>50</v>
      </c>
      <c r="O2681">
        <v>4</v>
      </c>
      <c r="P2681" t="str" cm="1">
        <f t="array" ref="P2681">_xlfn.IFS(C2681&lt;25,"18-24", C2681&lt;=35,"25-35", C2681&lt;=50,"36-50",TRUE,"50+")</f>
        <v>50+</v>
      </c>
      <c r="Q2681" t="str">
        <f t="shared" si="287"/>
        <v>new</v>
      </c>
      <c r="R2681" t="str">
        <f t="shared" si="288"/>
        <v>high value</v>
      </c>
      <c r="S2681" t="str">
        <f t="shared" si="289"/>
        <v>medium</v>
      </c>
      <c r="T2681" t="str">
        <f t="shared" si="290"/>
        <v>Oct</v>
      </c>
      <c r="U2681">
        <f t="shared" si="291"/>
        <v>2024</v>
      </c>
      <c r="V2681" t="str">
        <f t="shared" si="292"/>
        <v>10-15</v>
      </c>
      <c r="W2681" t="str">
        <f t="shared" si="293"/>
        <v>Fast</v>
      </c>
    </row>
    <row r="2682" spans="1:23" x14ac:dyDescent="0.3">
      <c r="A2682">
        <v>602681</v>
      </c>
      <c r="B2682">
        <v>11314</v>
      </c>
      <c r="C2682">
        <v>39</v>
      </c>
      <c r="D2682" t="s">
        <v>7</v>
      </c>
      <c r="E2682" t="s">
        <v>15</v>
      </c>
      <c r="F2682" t="s">
        <v>18</v>
      </c>
      <c r="G2682" t="s">
        <v>25</v>
      </c>
      <c r="H2682" s="1">
        <v>44625</v>
      </c>
      <c r="I2682" t="s">
        <v>33</v>
      </c>
      <c r="J2682">
        <v>80</v>
      </c>
      <c r="K2682">
        <v>7.4</v>
      </c>
      <c r="L2682">
        <v>679.83</v>
      </c>
      <c r="M2682">
        <v>98.62</v>
      </c>
      <c r="N2682" t="s">
        <v>50</v>
      </c>
      <c r="O2682">
        <v>2</v>
      </c>
      <c r="P2682" t="str" cm="1">
        <f t="array" ref="P2682">_xlfn.IFS(C2682&lt;25,"18-24", C2682&lt;=35,"25-35", C2682&lt;=50,"36-50",TRUE,"50+")</f>
        <v>36-50</v>
      </c>
      <c r="Q2682" t="str">
        <f t="shared" si="287"/>
        <v>new</v>
      </c>
      <c r="R2682" t="str">
        <f t="shared" si="288"/>
        <v>high value</v>
      </c>
      <c r="S2682" t="str">
        <f t="shared" si="289"/>
        <v>Low</v>
      </c>
      <c r="T2682" t="str">
        <f t="shared" si="290"/>
        <v>Mar</v>
      </c>
      <c r="U2682">
        <f t="shared" si="291"/>
        <v>2022</v>
      </c>
      <c r="V2682" t="str">
        <f t="shared" si="292"/>
        <v>5-10</v>
      </c>
      <c r="W2682" t="str">
        <f t="shared" si="293"/>
        <v>Slow</v>
      </c>
    </row>
    <row r="2683" spans="1:23" x14ac:dyDescent="0.3">
      <c r="A2683">
        <v>602682</v>
      </c>
      <c r="B2683">
        <v>53876</v>
      </c>
      <c r="C2683">
        <v>22</v>
      </c>
      <c r="D2683" t="s">
        <v>4</v>
      </c>
      <c r="E2683" t="s">
        <v>15</v>
      </c>
      <c r="F2683" t="s">
        <v>26</v>
      </c>
      <c r="G2683" t="s">
        <v>27</v>
      </c>
      <c r="H2683" s="1">
        <v>44799</v>
      </c>
      <c r="I2683" t="s">
        <v>33</v>
      </c>
      <c r="J2683">
        <v>32</v>
      </c>
      <c r="K2683">
        <v>10.1</v>
      </c>
      <c r="L2683">
        <v>1314.63</v>
      </c>
      <c r="M2683">
        <v>54.36</v>
      </c>
      <c r="N2683" t="s">
        <v>49</v>
      </c>
      <c r="O2683">
        <v>3</v>
      </c>
      <c r="P2683" t="str" cm="1">
        <f t="array" ref="P2683">_xlfn.IFS(C2683&lt;25,"18-24", C2683&lt;=35,"25-35", C2683&lt;=50,"36-50",TRUE,"50+")</f>
        <v>18-24</v>
      </c>
      <c r="Q2683" t="str">
        <f t="shared" si="287"/>
        <v>new</v>
      </c>
      <c r="R2683" t="str">
        <f t="shared" si="288"/>
        <v>high value</v>
      </c>
      <c r="S2683" t="str">
        <f t="shared" si="289"/>
        <v>medium</v>
      </c>
      <c r="T2683" t="str">
        <f t="shared" si="290"/>
        <v>Aug</v>
      </c>
      <c r="U2683">
        <f t="shared" si="291"/>
        <v>2022</v>
      </c>
      <c r="V2683" t="str">
        <f t="shared" si="292"/>
        <v>10-15</v>
      </c>
      <c r="W2683" t="str">
        <f t="shared" si="293"/>
        <v>Medium</v>
      </c>
    </row>
    <row r="2684" spans="1:23" x14ac:dyDescent="0.3">
      <c r="A2684">
        <v>602683</v>
      </c>
      <c r="B2684">
        <v>72115</v>
      </c>
      <c r="C2684">
        <v>19</v>
      </c>
      <c r="D2684" t="s">
        <v>7</v>
      </c>
      <c r="E2684" t="s">
        <v>11</v>
      </c>
      <c r="F2684" t="s">
        <v>18</v>
      </c>
      <c r="G2684" t="s">
        <v>25</v>
      </c>
      <c r="H2684" s="1">
        <v>45530</v>
      </c>
      <c r="I2684" t="s">
        <v>33</v>
      </c>
      <c r="J2684">
        <v>30</v>
      </c>
      <c r="K2684">
        <v>13.9</v>
      </c>
      <c r="L2684">
        <v>1259.94</v>
      </c>
      <c r="M2684">
        <v>54.56</v>
      </c>
      <c r="N2684" t="s">
        <v>49</v>
      </c>
      <c r="O2684">
        <v>2</v>
      </c>
      <c r="P2684" t="str" cm="1">
        <f t="array" ref="P2684">_xlfn.IFS(C2684&lt;25,"18-24", C2684&lt;=35,"25-35", C2684&lt;=50,"36-50",TRUE,"50+")</f>
        <v>18-24</v>
      </c>
      <c r="Q2684" t="str">
        <f t="shared" si="287"/>
        <v>new</v>
      </c>
      <c r="R2684" t="str">
        <f t="shared" si="288"/>
        <v>high value</v>
      </c>
      <c r="S2684" t="str">
        <f t="shared" si="289"/>
        <v>Low</v>
      </c>
      <c r="T2684" t="str">
        <f t="shared" si="290"/>
        <v>Aug</v>
      </c>
      <c r="U2684">
        <f t="shared" si="291"/>
        <v>2024</v>
      </c>
      <c r="V2684" t="str">
        <f t="shared" si="292"/>
        <v>10-15</v>
      </c>
      <c r="W2684" t="str">
        <f t="shared" si="293"/>
        <v>Fast</v>
      </c>
    </row>
    <row r="2685" spans="1:23" x14ac:dyDescent="0.3">
      <c r="A2685">
        <v>602684</v>
      </c>
      <c r="B2685">
        <v>47466</v>
      </c>
      <c r="C2685">
        <v>64</v>
      </c>
      <c r="D2685" t="s">
        <v>4</v>
      </c>
      <c r="E2685" t="s">
        <v>11</v>
      </c>
      <c r="F2685" t="s">
        <v>24</v>
      </c>
      <c r="G2685" t="s">
        <v>23</v>
      </c>
      <c r="H2685" s="1">
        <v>45449</v>
      </c>
      <c r="I2685" t="s">
        <v>34</v>
      </c>
      <c r="J2685">
        <v>29</v>
      </c>
      <c r="K2685">
        <v>2.5</v>
      </c>
      <c r="L2685">
        <v>888.27</v>
      </c>
      <c r="M2685">
        <v>22.4</v>
      </c>
      <c r="N2685" t="s">
        <v>49</v>
      </c>
      <c r="O2685">
        <v>1</v>
      </c>
      <c r="P2685" t="str" cm="1">
        <f t="array" ref="P2685">_xlfn.IFS(C2685&lt;25,"18-24", C2685&lt;=35,"25-35", C2685&lt;=50,"36-50",TRUE,"50+")</f>
        <v>50+</v>
      </c>
      <c r="Q2685" t="str">
        <f t="shared" si="287"/>
        <v>new</v>
      </c>
      <c r="R2685" t="str">
        <f t="shared" si="288"/>
        <v>high value</v>
      </c>
      <c r="S2685" t="str">
        <f t="shared" si="289"/>
        <v>Low</v>
      </c>
      <c r="T2685" t="str">
        <f t="shared" si="290"/>
        <v>Jun</v>
      </c>
      <c r="U2685">
        <f t="shared" si="291"/>
        <v>2024</v>
      </c>
      <c r="V2685" t="str">
        <f t="shared" si="292"/>
        <v>0-5</v>
      </c>
      <c r="W2685" t="str">
        <f t="shared" si="293"/>
        <v>Fast</v>
      </c>
    </row>
    <row r="2686" spans="1:23" x14ac:dyDescent="0.3">
      <c r="A2686">
        <v>602685</v>
      </c>
      <c r="B2686">
        <v>32205</v>
      </c>
      <c r="C2686">
        <v>31</v>
      </c>
      <c r="D2686" t="s">
        <v>7</v>
      </c>
      <c r="E2686" t="s">
        <v>5</v>
      </c>
      <c r="F2686" t="s">
        <v>24</v>
      </c>
      <c r="G2686" t="s">
        <v>29</v>
      </c>
      <c r="H2686" s="1">
        <v>45064</v>
      </c>
      <c r="I2686" t="s">
        <v>34</v>
      </c>
      <c r="J2686">
        <v>79</v>
      </c>
      <c r="K2686">
        <v>11.4</v>
      </c>
      <c r="L2686">
        <v>1452</v>
      </c>
      <c r="M2686">
        <v>68.89</v>
      </c>
      <c r="N2686" t="s">
        <v>48</v>
      </c>
      <c r="O2686">
        <v>3</v>
      </c>
      <c r="P2686" t="str" cm="1">
        <f t="array" ref="P2686">_xlfn.IFS(C2686&lt;25,"18-24", C2686&lt;=35,"25-35", C2686&lt;=50,"36-50",TRUE,"50+")</f>
        <v>25-35</v>
      </c>
      <c r="Q2686" t="str">
        <f t="shared" si="287"/>
        <v>new</v>
      </c>
      <c r="R2686" t="str">
        <f t="shared" si="288"/>
        <v>high value</v>
      </c>
      <c r="S2686" t="str">
        <f t="shared" si="289"/>
        <v>medium</v>
      </c>
      <c r="T2686" t="str">
        <f t="shared" si="290"/>
        <v>May</v>
      </c>
      <c r="U2686">
        <f t="shared" si="291"/>
        <v>2023</v>
      </c>
      <c r="V2686" t="str">
        <f t="shared" si="292"/>
        <v>10-15</v>
      </c>
      <c r="W2686" t="str">
        <f t="shared" si="293"/>
        <v>Slow</v>
      </c>
    </row>
    <row r="2687" spans="1:23" x14ac:dyDescent="0.3">
      <c r="A2687">
        <v>602686</v>
      </c>
      <c r="B2687">
        <v>67216</v>
      </c>
      <c r="C2687">
        <v>63</v>
      </c>
      <c r="D2687" t="s">
        <v>7</v>
      </c>
      <c r="E2687" t="s">
        <v>8</v>
      </c>
      <c r="F2687" t="s">
        <v>19</v>
      </c>
      <c r="G2687" t="s">
        <v>25</v>
      </c>
      <c r="H2687" s="1">
        <v>45651</v>
      </c>
      <c r="I2687" t="s">
        <v>34</v>
      </c>
      <c r="J2687">
        <v>76</v>
      </c>
      <c r="K2687">
        <v>7.5</v>
      </c>
      <c r="L2687">
        <v>1015.09</v>
      </c>
      <c r="M2687">
        <v>59.63</v>
      </c>
      <c r="N2687" t="s">
        <v>47</v>
      </c>
      <c r="O2687">
        <v>1</v>
      </c>
      <c r="P2687" t="str" cm="1">
        <f t="array" ref="P2687">_xlfn.IFS(C2687&lt;25,"18-24", C2687&lt;=35,"25-35", C2687&lt;=50,"36-50",TRUE,"50+")</f>
        <v>50+</v>
      </c>
      <c r="Q2687" t="str">
        <f t="shared" si="287"/>
        <v>new</v>
      </c>
      <c r="R2687" t="str">
        <f t="shared" si="288"/>
        <v>high value</v>
      </c>
      <c r="S2687" t="str">
        <f t="shared" si="289"/>
        <v>Low</v>
      </c>
      <c r="T2687" t="str">
        <f t="shared" si="290"/>
        <v>Dec</v>
      </c>
      <c r="U2687">
        <f t="shared" si="291"/>
        <v>2024</v>
      </c>
      <c r="V2687" t="str">
        <f t="shared" si="292"/>
        <v>5-10</v>
      </c>
      <c r="W2687" t="str">
        <f t="shared" si="293"/>
        <v>Slow</v>
      </c>
    </row>
    <row r="2688" spans="1:23" x14ac:dyDescent="0.3">
      <c r="A2688">
        <v>602687</v>
      </c>
      <c r="B2688">
        <v>89121</v>
      </c>
      <c r="C2688">
        <v>24</v>
      </c>
      <c r="D2688" t="s">
        <v>7</v>
      </c>
      <c r="E2688" t="s">
        <v>11</v>
      </c>
      <c r="F2688" t="s">
        <v>24</v>
      </c>
      <c r="G2688" t="s">
        <v>29</v>
      </c>
      <c r="H2688" s="1">
        <v>45533</v>
      </c>
      <c r="I2688" t="s">
        <v>34</v>
      </c>
      <c r="J2688">
        <v>58</v>
      </c>
      <c r="K2688">
        <v>6.5</v>
      </c>
      <c r="L2688">
        <v>394.55</v>
      </c>
      <c r="M2688">
        <v>54.37</v>
      </c>
      <c r="N2688" t="s">
        <v>49</v>
      </c>
      <c r="O2688">
        <v>3</v>
      </c>
      <c r="P2688" t="str" cm="1">
        <f t="array" ref="P2688">_xlfn.IFS(C2688&lt;25,"18-24", C2688&lt;=35,"25-35", C2688&lt;=50,"36-50",TRUE,"50+")</f>
        <v>18-24</v>
      </c>
      <c r="Q2688" t="str">
        <f t="shared" si="287"/>
        <v>new</v>
      </c>
      <c r="R2688" t="str">
        <f t="shared" si="288"/>
        <v>medium</v>
      </c>
      <c r="S2688" t="str">
        <f t="shared" si="289"/>
        <v>medium</v>
      </c>
      <c r="T2688" t="str">
        <f t="shared" si="290"/>
        <v>Aug</v>
      </c>
      <c r="U2688">
        <f t="shared" si="291"/>
        <v>2024</v>
      </c>
      <c r="V2688" t="str">
        <f t="shared" si="292"/>
        <v>5-10</v>
      </c>
      <c r="W2688" t="str">
        <f t="shared" si="293"/>
        <v>Slow</v>
      </c>
    </row>
    <row r="2689" spans="1:23" x14ac:dyDescent="0.3">
      <c r="A2689">
        <v>602688</v>
      </c>
      <c r="B2689">
        <v>91954</v>
      </c>
      <c r="C2689">
        <v>64</v>
      </c>
      <c r="D2689" t="s">
        <v>7</v>
      </c>
      <c r="E2689" t="s">
        <v>11</v>
      </c>
      <c r="F2689" t="s">
        <v>24</v>
      </c>
      <c r="G2689" t="s">
        <v>23</v>
      </c>
      <c r="H2689" s="1">
        <v>45308</v>
      </c>
      <c r="I2689" t="s">
        <v>34</v>
      </c>
      <c r="J2689">
        <v>77</v>
      </c>
      <c r="K2689">
        <v>6.9</v>
      </c>
      <c r="L2689">
        <v>352.78</v>
      </c>
      <c r="M2689">
        <v>56.95</v>
      </c>
      <c r="N2689" t="s">
        <v>48</v>
      </c>
      <c r="O2689">
        <v>4</v>
      </c>
      <c r="P2689" t="str" cm="1">
        <f t="array" ref="P2689">_xlfn.IFS(C2689&lt;25,"18-24", C2689&lt;=35,"25-35", C2689&lt;=50,"36-50",TRUE,"50+")</f>
        <v>50+</v>
      </c>
      <c r="Q2689" t="str">
        <f t="shared" si="287"/>
        <v>new</v>
      </c>
      <c r="R2689" t="str">
        <f t="shared" si="288"/>
        <v>medium</v>
      </c>
      <c r="S2689" t="str">
        <f t="shared" si="289"/>
        <v>medium</v>
      </c>
      <c r="T2689" t="str">
        <f t="shared" si="290"/>
        <v>Jan</v>
      </c>
      <c r="U2689">
        <f t="shared" si="291"/>
        <v>2024</v>
      </c>
      <c r="V2689" t="str">
        <f t="shared" si="292"/>
        <v>5-10</v>
      </c>
      <c r="W2689" t="str">
        <f t="shared" si="293"/>
        <v>Slow</v>
      </c>
    </row>
    <row r="2690" spans="1:23" x14ac:dyDescent="0.3">
      <c r="A2690">
        <v>602689</v>
      </c>
      <c r="B2690">
        <v>97729</v>
      </c>
      <c r="C2690">
        <v>31</v>
      </c>
      <c r="D2690" t="s">
        <v>4</v>
      </c>
      <c r="E2690" t="s">
        <v>8</v>
      </c>
      <c r="F2690" t="s">
        <v>22</v>
      </c>
      <c r="G2690" t="s">
        <v>25</v>
      </c>
      <c r="H2690" s="1">
        <v>44956</v>
      </c>
      <c r="I2690" t="s">
        <v>34</v>
      </c>
      <c r="J2690">
        <v>38</v>
      </c>
      <c r="K2690">
        <v>12.2</v>
      </c>
      <c r="L2690">
        <v>747.03</v>
      </c>
      <c r="M2690">
        <v>34.29</v>
      </c>
      <c r="N2690" t="s">
        <v>48</v>
      </c>
      <c r="O2690">
        <v>1</v>
      </c>
      <c r="P2690" t="str" cm="1">
        <f t="array" ref="P2690">_xlfn.IFS(C2690&lt;25,"18-24", C2690&lt;=35,"25-35", C2690&lt;=50,"36-50",TRUE,"50+")</f>
        <v>25-35</v>
      </c>
      <c r="Q2690" t="str">
        <f t="shared" si="287"/>
        <v>new</v>
      </c>
      <c r="R2690" t="str">
        <f t="shared" si="288"/>
        <v>high value</v>
      </c>
      <c r="S2690" t="str">
        <f t="shared" si="289"/>
        <v>Low</v>
      </c>
      <c r="T2690" t="str">
        <f t="shared" si="290"/>
        <v>Jan</v>
      </c>
      <c r="U2690">
        <f t="shared" si="291"/>
        <v>2023</v>
      </c>
      <c r="V2690" t="str">
        <f t="shared" si="292"/>
        <v>10-15</v>
      </c>
      <c r="W2690" t="str">
        <f t="shared" si="293"/>
        <v>Medium</v>
      </c>
    </row>
    <row r="2691" spans="1:23" x14ac:dyDescent="0.3">
      <c r="A2691">
        <v>602690</v>
      </c>
      <c r="B2691">
        <v>65439</v>
      </c>
      <c r="C2691">
        <v>26</v>
      </c>
      <c r="D2691" t="s">
        <v>4</v>
      </c>
      <c r="E2691" t="s">
        <v>5</v>
      </c>
      <c r="F2691" t="s">
        <v>19</v>
      </c>
      <c r="G2691" t="s">
        <v>23</v>
      </c>
      <c r="H2691" s="1">
        <v>45548</v>
      </c>
      <c r="I2691" t="s">
        <v>34</v>
      </c>
      <c r="J2691">
        <v>69</v>
      </c>
      <c r="K2691">
        <v>4.7</v>
      </c>
      <c r="L2691">
        <v>447.44</v>
      </c>
      <c r="M2691">
        <v>63.36</v>
      </c>
      <c r="N2691" t="s">
        <v>50</v>
      </c>
      <c r="O2691">
        <v>3</v>
      </c>
      <c r="P2691" t="str" cm="1">
        <f t="array" ref="P2691">_xlfn.IFS(C2691&lt;25,"18-24", C2691&lt;=35,"25-35", C2691&lt;=50,"36-50",TRUE,"50+")</f>
        <v>25-35</v>
      </c>
      <c r="Q2691" t="str">
        <f t="shared" ref="Q2691:Q2754" si="294">IF(COUNTIF($B:$B,B2691)&gt;1,"repeat","new")</f>
        <v>new</v>
      </c>
      <c r="R2691" t="str">
        <f t="shared" ref="R2691:R2754" si="295">IF(L2691&gt;500,"high value",IF( L2691&gt;250,"medium","low"))</f>
        <v>medium</v>
      </c>
      <c r="S2691" t="str">
        <f t="shared" ref="S2691:S2754" si="296">IF(O2691&lt;=2,"Low",IF(O2691&lt;=4,"medium","High"))</f>
        <v>medium</v>
      </c>
      <c r="T2691" t="str">
        <f t="shared" ref="T2691:T2754" si="297">TEXT(H2691,"MMM")</f>
        <v>Sep</v>
      </c>
      <c r="U2691">
        <f t="shared" ref="U2691:U2754" si="298">YEAR(H2691)</f>
        <v>2024</v>
      </c>
      <c r="V2691" t="str">
        <f t="shared" ref="V2691:V2754" si="299">IF(K2691&lt;=5,"0-5",IF(K2691&lt;=10,"5-10",IF(K2691&lt;=15,"10-15","15+")))</f>
        <v>0-5</v>
      </c>
      <c r="W2691" t="str">
        <f t="shared" ref="W2691:W2754" si="300">IF(J2691&lt;=30,"Fast",IF(J2691&lt;=45,"Medium","Slow"))</f>
        <v>Slow</v>
      </c>
    </row>
    <row r="2692" spans="1:23" x14ac:dyDescent="0.3">
      <c r="A2692">
        <v>602691</v>
      </c>
      <c r="B2692">
        <v>21292</v>
      </c>
      <c r="C2692">
        <v>51</v>
      </c>
      <c r="D2692" t="s">
        <v>7</v>
      </c>
      <c r="E2692" t="s">
        <v>8</v>
      </c>
      <c r="F2692" t="s">
        <v>19</v>
      </c>
      <c r="G2692" t="s">
        <v>27</v>
      </c>
      <c r="H2692" s="1">
        <v>44944</v>
      </c>
      <c r="I2692" t="s">
        <v>34</v>
      </c>
      <c r="J2692">
        <v>58</v>
      </c>
      <c r="K2692">
        <v>9</v>
      </c>
      <c r="L2692">
        <v>1392.52</v>
      </c>
      <c r="M2692">
        <v>78.78</v>
      </c>
      <c r="N2692" t="s">
        <v>48</v>
      </c>
      <c r="O2692">
        <v>2</v>
      </c>
      <c r="P2692" t="str" cm="1">
        <f t="array" ref="P2692">_xlfn.IFS(C2692&lt;25,"18-24", C2692&lt;=35,"25-35", C2692&lt;=50,"36-50",TRUE,"50+")</f>
        <v>50+</v>
      </c>
      <c r="Q2692" t="str">
        <f t="shared" si="294"/>
        <v>new</v>
      </c>
      <c r="R2692" t="str">
        <f t="shared" si="295"/>
        <v>high value</v>
      </c>
      <c r="S2692" t="str">
        <f t="shared" si="296"/>
        <v>Low</v>
      </c>
      <c r="T2692" t="str">
        <f t="shared" si="297"/>
        <v>Jan</v>
      </c>
      <c r="U2692">
        <f t="shared" si="298"/>
        <v>2023</v>
      </c>
      <c r="V2692" t="str">
        <f t="shared" si="299"/>
        <v>5-10</v>
      </c>
      <c r="W2692" t="str">
        <f t="shared" si="300"/>
        <v>Slow</v>
      </c>
    </row>
    <row r="2693" spans="1:23" x14ac:dyDescent="0.3">
      <c r="A2693">
        <v>602692</v>
      </c>
      <c r="B2693">
        <v>68136</v>
      </c>
      <c r="C2693">
        <v>35</v>
      </c>
      <c r="D2693" t="s">
        <v>7</v>
      </c>
      <c r="E2693" t="s">
        <v>8</v>
      </c>
      <c r="F2693" t="s">
        <v>28</v>
      </c>
      <c r="G2693" t="s">
        <v>27</v>
      </c>
      <c r="H2693" s="1">
        <v>45482</v>
      </c>
      <c r="I2693" t="s">
        <v>33</v>
      </c>
      <c r="J2693">
        <v>65</v>
      </c>
      <c r="K2693">
        <v>12.7</v>
      </c>
      <c r="L2693">
        <v>402.54</v>
      </c>
      <c r="M2693">
        <v>72.8</v>
      </c>
      <c r="N2693" t="s">
        <v>48</v>
      </c>
      <c r="O2693">
        <v>4</v>
      </c>
      <c r="P2693" t="str" cm="1">
        <f t="array" ref="P2693">_xlfn.IFS(C2693&lt;25,"18-24", C2693&lt;=35,"25-35", C2693&lt;=50,"36-50",TRUE,"50+")</f>
        <v>25-35</v>
      </c>
      <c r="Q2693" t="str">
        <f t="shared" si="294"/>
        <v>new</v>
      </c>
      <c r="R2693" t="str">
        <f t="shared" si="295"/>
        <v>medium</v>
      </c>
      <c r="S2693" t="str">
        <f t="shared" si="296"/>
        <v>medium</v>
      </c>
      <c r="T2693" t="str">
        <f t="shared" si="297"/>
        <v>Jul</v>
      </c>
      <c r="U2693">
        <f t="shared" si="298"/>
        <v>2024</v>
      </c>
      <c r="V2693" t="str">
        <f t="shared" si="299"/>
        <v>10-15</v>
      </c>
      <c r="W2693" t="str">
        <f t="shared" si="300"/>
        <v>Slow</v>
      </c>
    </row>
    <row r="2694" spans="1:23" x14ac:dyDescent="0.3">
      <c r="A2694">
        <v>602693</v>
      </c>
      <c r="B2694">
        <v>51751</v>
      </c>
      <c r="C2694">
        <v>32</v>
      </c>
      <c r="D2694" t="s">
        <v>7</v>
      </c>
      <c r="E2694" t="s">
        <v>5</v>
      </c>
      <c r="F2694" t="s">
        <v>30</v>
      </c>
      <c r="G2694" t="s">
        <v>31</v>
      </c>
      <c r="H2694" s="1">
        <v>44928</v>
      </c>
      <c r="I2694" t="s">
        <v>33</v>
      </c>
      <c r="J2694">
        <v>21</v>
      </c>
      <c r="K2694">
        <v>3.2</v>
      </c>
      <c r="L2694">
        <v>1148.51</v>
      </c>
      <c r="M2694">
        <v>20.91</v>
      </c>
      <c r="N2694" t="s">
        <v>50</v>
      </c>
      <c r="O2694">
        <v>5</v>
      </c>
      <c r="P2694" t="str" cm="1">
        <f t="array" ref="P2694">_xlfn.IFS(C2694&lt;25,"18-24", C2694&lt;=35,"25-35", C2694&lt;=50,"36-50",TRUE,"50+")</f>
        <v>25-35</v>
      </c>
      <c r="Q2694" t="str">
        <f t="shared" si="294"/>
        <v>new</v>
      </c>
      <c r="R2694" t="str">
        <f t="shared" si="295"/>
        <v>high value</v>
      </c>
      <c r="S2694" t="str">
        <f t="shared" si="296"/>
        <v>High</v>
      </c>
      <c r="T2694" t="str">
        <f t="shared" si="297"/>
        <v>Jan</v>
      </c>
      <c r="U2694">
        <f t="shared" si="298"/>
        <v>2023</v>
      </c>
      <c r="V2694" t="str">
        <f t="shared" si="299"/>
        <v>0-5</v>
      </c>
      <c r="W2694" t="str">
        <f t="shared" si="300"/>
        <v>Fast</v>
      </c>
    </row>
    <row r="2695" spans="1:23" x14ac:dyDescent="0.3">
      <c r="A2695">
        <v>602694</v>
      </c>
      <c r="B2695">
        <v>32419</v>
      </c>
      <c r="C2695">
        <v>55</v>
      </c>
      <c r="D2695" t="s">
        <v>4</v>
      </c>
      <c r="E2695" t="s">
        <v>5</v>
      </c>
      <c r="F2695" t="s">
        <v>32</v>
      </c>
      <c r="G2695" t="s">
        <v>25</v>
      </c>
      <c r="H2695" s="1">
        <v>44717</v>
      </c>
      <c r="I2695" t="s">
        <v>34</v>
      </c>
      <c r="J2695">
        <v>81</v>
      </c>
      <c r="K2695">
        <v>12.6</v>
      </c>
      <c r="L2695">
        <v>1259.8</v>
      </c>
      <c r="M2695">
        <v>80.319999999999993</v>
      </c>
      <c r="N2695" t="s">
        <v>49</v>
      </c>
      <c r="O2695">
        <v>4</v>
      </c>
      <c r="P2695" t="str" cm="1">
        <f t="array" ref="P2695">_xlfn.IFS(C2695&lt;25,"18-24", C2695&lt;=35,"25-35", C2695&lt;=50,"36-50",TRUE,"50+")</f>
        <v>50+</v>
      </c>
      <c r="Q2695" t="str">
        <f t="shared" si="294"/>
        <v>new</v>
      </c>
      <c r="R2695" t="str">
        <f t="shared" si="295"/>
        <v>high value</v>
      </c>
      <c r="S2695" t="str">
        <f t="shared" si="296"/>
        <v>medium</v>
      </c>
      <c r="T2695" t="str">
        <f t="shared" si="297"/>
        <v>Jun</v>
      </c>
      <c r="U2695">
        <f t="shared" si="298"/>
        <v>2022</v>
      </c>
      <c r="V2695" t="str">
        <f t="shared" si="299"/>
        <v>10-15</v>
      </c>
      <c r="W2695" t="str">
        <f t="shared" si="300"/>
        <v>Slow</v>
      </c>
    </row>
    <row r="2696" spans="1:23" x14ac:dyDescent="0.3">
      <c r="A2696">
        <v>602695</v>
      </c>
      <c r="B2696">
        <v>39462</v>
      </c>
      <c r="C2696">
        <v>38</v>
      </c>
      <c r="D2696" t="s">
        <v>7</v>
      </c>
      <c r="E2696" t="s">
        <v>13</v>
      </c>
      <c r="F2696" t="s">
        <v>24</v>
      </c>
      <c r="G2696" t="s">
        <v>27</v>
      </c>
      <c r="H2696" s="1">
        <v>44733</v>
      </c>
      <c r="I2696" t="s">
        <v>34</v>
      </c>
      <c r="J2696">
        <v>81</v>
      </c>
      <c r="K2696">
        <v>10.3</v>
      </c>
      <c r="L2696">
        <v>713.7</v>
      </c>
      <c r="M2696">
        <v>93.95</v>
      </c>
      <c r="N2696" t="s">
        <v>47</v>
      </c>
      <c r="O2696">
        <v>1</v>
      </c>
      <c r="P2696" t="str" cm="1">
        <f t="array" ref="P2696">_xlfn.IFS(C2696&lt;25,"18-24", C2696&lt;=35,"25-35", C2696&lt;=50,"36-50",TRUE,"50+")</f>
        <v>36-50</v>
      </c>
      <c r="Q2696" t="str">
        <f t="shared" si="294"/>
        <v>new</v>
      </c>
      <c r="R2696" t="str">
        <f t="shared" si="295"/>
        <v>high value</v>
      </c>
      <c r="S2696" t="str">
        <f t="shared" si="296"/>
        <v>Low</v>
      </c>
      <c r="T2696" t="str">
        <f t="shared" si="297"/>
        <v>Jun</v>
      </c>
      <c r="U2696">
        <f t="shared" si="298"/>
        <v>2022</v>
      </c>
      <c r="V2696" t="str">
        <f t="shared" si="299"/>
        <v>10-15</v>
      </c>
      <c r="W2696" t="str">
        <f t="shared" si="300"/>
        <v>Slow</v>
      </c>
    </row>
    <row r="2697" spans="1:23" x14ac:dyDescent="0.3">
      <c r="A2697">
        <v>602696</v>
      </c>
      <c r="B2697">
        <v>57493</v>
      </c>
      <c r="C2697">
        <v>55</v>
      </c>
      <c r="D2697" t="s">
        <v>4</v>
      </c>
      <c r="E2697" t="s">
        <v>16</v>
      </c>
      <c r="F2697" t="s">
        <v>24</v>
      </c>
      <c r="G2697" t="s">
        <v>29</v>
      </c>
      <c r="H2697" s="1">
        <v>45191</v>
      </c>
      <c r="I2697" t="s">
        <v>33</v>
      </c>
      <c r="J2697">
        <v>72</v>
      </c>
      <c r="K2697">
        <v>5.7</v>
      </c>
      <c r="L2697">
        <v>990.42</v>
      </c>
      <c r="M2697">
        <v>69.58</v>
      </c>
      <c r="N2697" t="s">
        <v>49</v>
      </c>
      <c r="O2697">
        <v>1</v>
      </c>
      <c r="P2697" t="str" cm="1">
        <f t="array" ref="P2697">_xlfn.IFS(C2697&lt;25,"18-24", C2697&lt;=35,"25-35", C2697&lt;=50,"36-50",TRUE,"50+")</f>
        <v>50+</v>
      </c>
      <c r="Q2697" t="str">
        <f t="shared" si="294"/>
        <v>new</v>
      </c>
      <c r="R2697" t="str">
        <f t="shared" si="295"/>
        <v>high value</v>
      </c>
      <c r="S2697" t="str">
        <f t="shared" si="296"/>
        <v>Low</v>
      </c>
      <c r="T2697" t="str">
        <f t="shared" si="297"/>
        <v>Sep</v>
      </c>
      <c r="U2697">
        <f t="shared" si="298"/>
        <v>2023</v>
      </c>
      <c r="V2697" t="str">
        <f t="shared" si="299"/>
        <v>5-10</v>
      </c>
      <c r="W2697" t="str">
        <f t="shared" si="300"/>
        <v>Slow</v>
      </c>
    </row>
    <row r="2698" spans="1:23" x14ac:dyDescent="0.3">
      <c r="A2698">
        <v>602697</v>
      </c>
      <c r="B2698">
        <v>82116</v>
      </c>
      <c r="C2698">
        <v>19</v>
      </c>
      <c r="D2698" t="s">
        <v>7</v>
      </c>
      <c r="E2698" t="s">
        <v>8</v>
      </c>
      <c r="F2698" t="s">
        <v>26</v>
      </c>
      <c r="G2698" t="s">
        <v>27</v>
      </c>
      <c r="H2698" s="1">
        <v>44755</v>
      </c>
      <c r="I2698" t="s">
        <v>34</v>
      </c>
      <c r="J2698">
        <v>86</v>
      </c>
      <c r="K2698">
        <v>13.6</v>
      </c>
      <c r="L2698">
        <v>1067.75</v>
      </c>
      <c r="M2698">
        <v>44.13</v>
      </c>
      <c r="N2698" t="s">
        <v>49</v>
      </c>
      <c r="O2698">
        <v>2</v>
      </c>
      <c r="P2698" t="str" cm="1">
        <f t="array" ref="P2698">_xlfn.IFS(C2698&lt;25,"18-24", C2698&lt;=35,"25-35", C2698&lt;=50,"36-50",TRUE,"50+")</f>
        <v>18-24</v>
      </c>
      <c r="Q2698" t="str">
        <f t="shared" si="294"/>
        <v>new</v>
      </c>
      <c r="R2698" t="str">
        <f t="shared" si="295"/>
        <v>high value</v>
      </c>
      <c r="S2698" t="str">
        <f t="shared" si="296"/>
        <v>Low</v>
      </c>
      <c r="T2698" t="str">
        <f t="shared" si="297"/>
        <v>Jul</v>
      </c>
      <c r="U2698">
        <f t="shared" si="298"/>
        <v>2022</v>
      </c>
      <c r="V2698" t="str">
        <f t="shared" si="299"/>
        <v>10-15</v>
      </c>
      <c r="W2698" t="str">
        <f t="shared" si="300"/>
        <v>Slow</v>
      </c>
    </row>
    <row r="2699" spans="1:23" x14ac:dyDescent="0.3">
      <c r="A2699">
        <v>602698</v>
      </c>
      <c r="B2699">
        <v>38928</v>
      </c>
      <c r="C2699">
        <v>24</v>
      </c>
      <c r="D2699" t="s">
        <v>4</v>
      </c>
      <c r="E2699" t="s">
        <v>15</v>
      </c>
      <c r="F2699" t="s">
        <v>32</v>
      </c>
      <c r="G2699" t="s">
        <v>29</v>
      </c>
      <c r="H2699" s="1">
        <v>45483</v>
      </c>
      <c r="I2699" t="s">
        <v>33</v>
      </c>
      <c r="J2699">
        <v>32</v>
      </c>
      <c r="K2699">
        <v>8.6</v>
      </c>
      <c r="L2699">
        <v>720.34</v>
      </c>
      <c r="M2699">
        <v>51.98</v>
      </c>
      <c r="N2699" t="s">
        <v>50</v>
      </c>
      <c r="O2699">
        <v>5</v>
      </c>
      <c r="P2699" t="str" cm="1">
        <f t="array" ref="P2699">_xlfn.IFS(C2699&lt;25,"18-24", C2699&lt;=35,"25-35", C2699&lt;=50,"36-50",TRUE,"50+")</f>
        <v>18-24</v>
      </c>
      <c r="Q2699" t="str">
        <f t="shared" si="294"/>
        <v>new</v>
      </c>
      <c r="R2699" t="str">
        <f t="shared" si="295"/>
        <v>high value</v>
      </c>
      <c r="S2699" t="str">
        <f t="shared" si="296"/>
        <v>High</v>
      </c>
      <c r="T2699" t="str">
        <f t="shared" si="297"/>
        <v>Jul</v>
      </c>
      <c r="U2699">
        <f t="shared" si="298"/>
        <v>2024</v>
      </c>
      <c r="V2699" t="str">
        <f t="shared" si="299"/>
        <v>5-10</v>
      </c>
      <c r="W2699" t="str">
        <f t="shared" si="300"/>
        <v>Medium</v>
      </c>
    </row>
    <row r="2700" spans="1:23" x14ac:dyDescent="0.3">
      <c r="A2700">
        <v>602699</v>
      </c>
      <c r="B2700">
        <v>75303</v>
      </c>
      <c r="C2700">
        <v>56</v>
      </c>
      <c r="D2700" t="s">
        <v>4</v>
      </c>
      <c r="E2700" t="s">
        <v>16</v>
      </c>
      <c r="F2700" t="s">
        <v>24</v>
      </c>
      <c r="G2700" t="s">
        <v>31</v>
      </c>
      <c r="H2700" s="1">
        <v>45163</v>
      </c>
      <c r="I2700" t="s">
        <v>34</v>
      </c>
      <c r="J2700">
        <v>43</v>
      </c>
      <c r="K2700">
        <v>1.5</v>
      </c>
      <c r="L2700">
        <v>1353.19</v>
      </c>
      <c r="M2700">
        <v>66.59</v>
      </c>
      <c r="N2700" t="s">
        <v>50</v>
      </c>
      <c r="O2700">
        <v>5</v>
      </c>
      <c r="P2700" t="str" cm="1">
        <f t="array" ref="P2700">_xlfn.IFS(C2700&lt;25,"18-24", C2700&lt;=35,"25-35", C2700&lt;=50,"36-50",TRUE,"50+")</f>
        <v>50+</v>
      </c>
      <c r="Q2700" t="str">
        <f t="shared" si="294"/>
        <v>new</v>
      </c>
      <c r="R2700" t="str">
        <f t="shared" si="295"/>
        <v>high value</v>
      </c>
      <c r="S2700" t="str">
        <f t="shared" si="296"/>
        <v>High</v>
      </c>
      <c r="T2700" t="str">
        <f t="shared" si="297"/>
        <v>Aug</v>
      </c>
      <c r="U2700">
        <f t="shared" si="298"/>
        <v>2023</v>
      </c>
      <c r="V2700" t="str">
        <f t="shared" si="299"/>
        <v>0-5</v>
      </c>
      <c r="W2700" t="str">
        <f t="shared" si="300"/>
        <v>Medium</v>
      </c>
    </row>
    <row r="2701" spans="1:23" x14ac:dyDescent="0.3">
      <c r="A2701">
        <v>602700</v>
      </c>
      <c r="B2701">
        <v>75465</v>
      </c>
      <c r="C2701">
        <v>21</v>
      </c>
      <c r="D2701" t="s">
        <v>7</v>
      </c>
      <c r="E2701" t="s">
        <v>5</v>
      </c>
      <c r="F2701" t="s">
        <v>24</v>
      </c>
      <c r="G2701" t="s">
        <v>29</v>
      </c>
      <c r="H2701" s="1">
        <v>44590</v>
      </c>
      <c r="I2701" t="s">
        <v>34</v>
      </c>
      <c r="J2701">
        <v>83</v>
      </c>
      <c r="K2701">
        <v>5.0999999999999996</v>
      </c>
      <c r="L2701">
        <v>1183.6199999999999</v>
      </c>
      <c r="M2701">
        <v>21.4</v>
      </c>
      <c r="N2701" t="s">
        <v>47</v>
      </c>
      <c r="O2701">
        <v>4</v>
      </c>
      <c r="P2701" t="str" cm="1">
        <f t="array" ref="P2701">_xlfn.IFS(C2701&lt;25,"18-24", C2701&lt;=35,"25-35", C2701&lt;=50,"36-50",TRUE,"50+")</f>
        <v>18-24</v>
      </c>
      <c r="Q2701" t="str">
        <f t="shared" si="294"/>
        <v>new</v>
      </c>
      <c r="R2701" t="str">
        <f t="shared" si="295"/>
        <v>high value</v>
      </c>
      <c r="S2701" t="str">
        <f t="shared" si="296"/>
        <v>medium</v>
      </c>
      <c r="T2701" t="str">
        <f t="shared" si="297"/>
        <v>Jan</v>
      </c>
      <c r="U2701">
        <f t="shared" si="298"/>
        <v>2022</v>
      </c>
      <c r="V2701" t="str">
        <f t="shared" si="299"/>
        <v>5-10</v>
      </c>
      <c r="W2701" t="str">
        <f t="shared" si="300"/>
        <v>Slow</v>
      </c>
    </row>
    <row r="2702" spans="1:23" x14ac:dyDescent="0.3">
      <c r="A2702">
        <v>602701</v>
      </c>
      <c r="B2702">
        <v>90025</v>
      </c>
      <c r="C2702">
        <v>20</v>
      </c>
      <c r="D2702" t="s">
        <v>7</v>
      </c>
      <c r="E2702" t="s">
        <v>8</v>
      </c>
      <c r="F2702" t="s">
        <v>19</v>
      </c>
      <c r="G2702" t="s">
        <v>21</v>
      </c>
      <c r="H2702" s="1">
        <v>45173</v>
      </c>
      <c r="I2702" t="s">
        <v>33</v>
      </c>
      <c r="J2702">
        <v>54</v>
      </c>
      <c r="K2702">
        <v>9.3000000000000007</v>
      </c>
      <c r="L2702">
        <v>422.3</v>
      </c>
      <c r="M2702">
        <v>41.57</v>
      </c>
      <c r="N2702" t="s">
        <v>49</v>
      </c>
      <c r="O2702">
        <v>5</v>
      </c>
      <c r="P2702" t="str" cm="1">
        <f t="array" ref="P2702">_xlfn.IFS(C2702&lt;25,"18-24", C2702&lt;=35,"25-35", C2702&lt;=50,"36-50",TRUE,"50+")</f>
        <v>18-24</v>
      </c>
      <c r="Q2702" t="str">
        <f t="shared" si="294"/>
        <v>new</v>
      </c>
      <c r="R2702" t="str">
        <f t="shared" si="295"/>
        <v>medium</v>
      </c>
      <c r="S2702" t="str">
        <f t="shared" si="296"/>
        <v>High</v>
      </c>
      <c r="T2702" t="str">
        <f t="shared" si="297"/>
        <v>Sep</v>
      </c>
      <c r="U2702">
        <f t="shared" si="298"/>
        <v>2023</v>
      </c>
      <c r="V2702" t="str">
        <f t="shared" si="299"/>
        <v>5-10</v>
      </c>
      <c r="W2702" t="str">
        <f t="shared" si="300"/>
        <v>Slow</v>
      </c>
    </row>
    <row r="2703" spans="1:23" x14ac:dyDescent="0.3">
      <c r="A2703">
        <v>602702</v>
      </c>
      <c r="B2703">
        <v>85414</v>
      </c>
      <c r="C2703">
        <v>51</v>
      </c>
      <c r="D2703" t="s">
        <v>7</v>
      </c>
      <c r="E2703" t="s">
        <v>15</v>
      </c>
      <c r="F2703" t="s">
        <v>22</v>
      </c>
      <c r="G2703" t="s">
        <v>23</v>
      </c>
      <c r="H2703" s="1">
        <v>45161</v>
      </c>
      <c r="I2703" t="s">
        <v>34</v>
      </c>
      <c r="J2703">
        <v>35</v>
      </c>
      <c r="K2703">
        <v>11.9</v>
      </c>
      <c r="L2703">
        <v>1027.5999999999999</v>
      </c>
      <c r="M2703">
        <v>62.72</v>
      </c>
      <c r="N2703" t="s">
        <v>48</v>
      </c>
      <c r="O2703">
        <v>4</v>
      </c>
      <c r="P2703" t="str" cm="1">
        <f t="array" ref="P2703">_xlfn.IFS(C2703&lt;25,"18-24", C2703&lt;=35,"25-35", C2703&lt;=50,"36-50",TRUE,"50+")</f>
        <v>50+</v>
      </c>
      <c r="Q2703" t="str">
        <f t="shared" si="294"/>
        <v>new</v>
      </c>
      <c r="R2703" t="str">
        <f t="shared" si="295"/>
        <v>high value</v>
      </c>
      <c r="S2703" t="str">
        <f t="shared" si="296"/>
        <v>medium</v>
      </c>
      <c r="T2703" t="str">
        <f t="shared" si="297"/>
        <v>Aug</v>
      </c>
      <c r="U2703">
        <f t="shared" si="298"/>
        <v>2023</v>
      </c>
      <c r="V2703" t="str">
        <f t="shared" si="299"/>
        <v>10-15</v>
      </c>
      <c r="W2703" t="str">
        <f t="shared" si="300"/>
        <v>Medium</v>
      </c>
    </row>
    <row r="2704" spans="1:23" x14ac:dyDescent="0.3">
      <c r="A2704">
        <v>602703</v>
      </c>
      <c r="B2704">
        <v>33351</v>
      </c>
      <c r="C2704">
        <v>45</v>
      </c>
      <c r="D2704" t="s">
        <v>4</v>
      </c>
      <c r="E2704" t="s">
        <v>16</v>
      </c>
      <c r="F2704" t="s">
        <v>26</v>
      </c>
      <c r="G2704" t="s">
        <v>27</v>
      </c>
      <c r="H2704" s="1">
        <v>44878</v>
      </c>
      <c r="I2704" t="s">
        <v>33</v>
      </c>
      <c r="J2704">
        <v>69</v>
      </c>
      <c r="K2704">
        <v>12.1</v>
      </c>
      <c r="L2704">
        <v>398.46</v>
      </c>
      <c r="M2704">
        <v>73.45</v>
      </c>
      <c r="N2704" t="s">
        <v>49</v>
      </c>
      <c r="O2704">
        <v>4</v>
      </c>
      <c r="P2704" t="str" cm="1">
        <f t="array" ref="P2704">_xlfn.IFS(C2704&lt;25,"18-24", C2704&lt;=35,"25-35", C2704&lt;=50,"36-50",TRUE,"50+")</f>
        <v>36-50</v>
      </c>
      <c r="Q2704" t="str">
        <f t="shared" si="294"/>
        <v>new</v>
      </c>
      <c r="R2704" t="str">
        <f t="shared" si="295"/>
        <v>medium</v>
      </c>
      <c r="S2704" t="str">
        <f t="shared" si="296"/>
        <v>medium</v>
      </c>
      <c r="T2704" t="str">
        <f t="shared" si="297"/>
        <v>Nov</v>
      </c>
      <c r="U2704">
        <f t="shared" si="298"/>
        <v>2022</v>
      </c>
      <c r="V2704" t="str">
        <f t="shared" si="299"/>
        <v>10-15</v>
      </c>
      <c r="W2704" t="str">
        <f t="shared" si="300"/>
        <v>Slow</v>
      </c>
    </row>
    <row r="2705" spans="1:23" x14ac:dyDescent="0.3">
      <c r="A2705">
        <v>602704</v>
      </c>
      <c r="B2705">
        <v>31052</v>
      </c>
      <c r="C2705">
        <v>54</v>
      </c>
      <c r="D2705" t="s">
        <v>4</v>
      </c>
      <c r="E2705" t="s">
        <v>5</v>
      </c>
      <c r="F2705" t="s">
        <v>32</v>
      </c>
      <c r="G2705" t="s">
        <v>21</v>
      </c>
      <c r="H2705" s="1">
        <v>44771</v>
      </c>
      <c r="I2705" t="s">
        <v>33</v>
      </c>
      <c r="J2705">
        <v>40</v>
      </c>
      <c r="K2705">
        <v>10.6</v>
      </c>
      <c r="L2705">
        <v>551.49</v>
      </c>
      <c r="M2705">
        <v>66.319999999999993</v>
      </c>
      <c r="N2705" t="s">
        <v>50</v>
      </c>
      <c r="O2705">
        <v>3</v>
      </c>
      <c r="P2705" t="str" cm="1">
        <f t="array" ref="P2705">_xlfn.IFS(C2705&lt;25,"18-24", C2705&lt;=35,"25-35", C2705&lt;=50,"36-50",TRUE,"50+")</f>
        <v>50+</v>
      </c>
      <c r="Q2705" t="str">
        <f t="shared" si="294"/>
        <v>new</v>
      </c>
      <c r="R2705" t="str">
        <f t="shared" si="295"/>
        <v>high value</v>
      </c>
      <c r="S2705" t="str">
        <f t="shared" si="296"/>
        <v>medium</v>
      </c>
      <c r="T2705" t="str">
        <f t="shared" si="297"/>
        <v>Jul</v>
      </c>
      <c r="U2705">
        <f t="shared" si="298"/>
        <v>2022</v>
      </c>
      <c r="V2705" t="str">
        <f t="shared" si="299"/>
        <v>10-15</v>
      </c>
      <c r="W2705" t="str">
        <f t="shared" si="300"/>
        <v>Medium</v>
      </c>
    </row>
    <row r="2706" spans="1:23" x14ac:dyDescent="0.3">
      <c r="A2706">
        <v>602705</v>
      </c>
      <c r="B2706">
        <v>76663</v>
      </c>
      <c r="C2706">
        <v>64</v>
      </c>
      <c r="D2706" t="s">
        <v>4</v>
      </c>
      <c r="E2706" t="s">
        <v>11</v>
      </c>
      <c r="F2706" t="s">
        <v>19</v>
      </c>
      <c r="G2706" t="s">
        <v>29</v>
      </c>
      <c r="H2706" s="1">
        <v>44572</v>
      </c>
      <c r="I2706" t="s">
        <v>34</v>
      </c>
      <c r="J2706">
        <v>82</v>
      </c>
      <c r="K2706">
        <v>14</v>
      </c>
      <c r="L2706">
        <v>502.4</v>
      </c>
      <c r="M2706">
        <v>109.54</v>
      </c>
      <c r="N2706" t="s">
        <v>48</v>
      </c>
      <c r="O2706">
        <v>1</v>
      </c>
      <c r="P2706" t="str" cm="1">
        <f t="array" ref="P2706">_xlfn.IFS(C2706&lt;25,"18-24", C2706&lt;=35,"25-35", C2706&lt;=50,"36-50",TRUE,"50+")</f>
        <v>50+</v>
      </c>
      <c r="Q2706" t="str">
        <f t="shared" si="294"/>
        <v>new</v>
      </c>
      <c r="R2706" t="str">
        <f t="shared" si="295"/>
        <v>high value</v>
      </c>
      <c r="S2706" t="str">
        <f t="shared" si="296"/>
        <v>Low</v>
      </c>
      <c r="T2706" t="str">
        <f t="shared" si="297"/>
        <v>Jan</v>
      </c>
      <c r="U2706">
        <f t="shared" si="298"/>
        <v>2022</v>
      </c>
      <c r="V2706" t="str">
        <f t="shared" si="299"/>
        <v>10-15</v>
      </c>
      <c r="W2706" t="str">
        <f t="shared" si="300"/>
        <v>Slow</v>
      </c>
    </row>
    <row r="2707" spans="1:23" x14ac:dyDescent="0.3">
      <c r="A2707">
        <v>602706</v>
      </c>
      <c r="B2707">
        <v>81437</v>
      </c>
      <c r="C2707">
        <v>62</v>
      </c>
      <c r="D2707" t="s">
        <v>7</v>
      </c>
      <c r="E2707" t="s">
        <v>8</v>
      </c>
      <c r="F2707" t="s">
        <v>26</v>
      </c>
      <c r="G2707" t="s">
        <v>21</v>
      </c>
      <c r="H2707" s="1">
        <v>45194</v>
      </c>
      <c r="I2707" t="s">
        <v>33</v>
      </c>
      <c r="J2707">
        <v>69</v>
      </c>
      <c r="K2707">
        <v>3.5</v>
      </c>
      <c r="L2707">
        <v>1438.68</v>
      </c>
      <c r="M2707">
        <v>22.65</v>
      </c>
      <c r="N2707" t="s">
        <v>47</v>
      </c>
      <c r="O2707">
        <v>1</v>
      </c>
      <c r="P2707" t="str" cm="1">
        <f t="array" ref="P2707">_xlfn.IFS(C2707&lt;25,"18-24", C2707&lt;=35,"25-35", C2707&lt;=50,"36-50",TRUE,"50+")</f>
        <v>50+</v>
      </c>
      <c r="Q2707" t="str">
        <f t="shared" si="294"/>
        <v>repeat</v>
      </c>
      <c r="R2707" t="str">
        <f t="shared" si="295"/>
        <v>high value</v>
      </c>
      <c r="S2707" t="str">
        <f t="shared" si="296"/>
        <v>Low</v>
      </c>
      <c r="T2707" t="str">
        <f t="shared" si="297"/>
        <v>Sep</v>
      </c>
      <c r="U2707">
        <f t="shared" si="298"/>
        <v>2023</v>
      </c>
      <c r="V2707" t="str">
        <f t="shared" si="299"/>
        <v>0-5</v>
      </c>
      <c r="W2707" t="str">
        <f t="shared" si="300"/>
        <v>Slow</v>
      </c>
    </row>
    <row r="2708" spans="1:23" x14ac:dyDescent="0.3">
      <c r="A2708">
        <v>602707</v>
      </c>
      <c r="B2708">
        <v>24419</v>
      </c>
      <c r="C2708">
        <v>58</v>
      </c>
      <c r="D2708" t="s">
        <v>4</v>
      </c>
      <c r="E2708" t="s">
        <v>5</v>
      </c>
      <c r="F2708" t="s">
        <v>26</v>
      </c>
      <c r="G2708" t="s">
        <v>21</v>
      </c>
      <c r="H2708" s="1">
        <v>45598</v>
      </c>
      <c r="I2708" t="s">
        <v>33</v>
      </c>
      <c r="J2708">
        <v>38</v>
      </c>
      <c r="K2708">
        <v>4.4000000000000004</v>
      </c>
      <c r="L2708">
        <v>733.21</v>
      </c>
      <c r="M2708">
        <v>78.19</v>
      </c>
      <c r="N2708" t="s">
        <v>48</v>
      </c>
      <c r="O2708">
        <v>2</v>
      </c>
      <c r="P2708" t="str" cm="1">
        <f t="array" ref="P2708">_xlfn.IFS(C2708&lt;25,"18-24", C2708&lt;=35,"25-35", C2708&lt;=50,"36-50",TRUE,"50+")</f>
        <v>50+</v>
      </c>
      <c r="Q2708" t="str">
        <f t="shared" si="294"/>
        <v>new</v>
      </c>
      <c r="R2708" t="str">
        <f t="shared" si="295"/>
        <v>high value</v>
      </c>
      <c r="S2708" t="str">
        <f t="shared" si="296"/>
        <v>Low</v>
      </c>
      <c r="T2708" t="str">
        <f t="shared" si="297"/>
        <v>Nov</v>
      </c>
      <c r="U2708">
        <f t="shared" si="298"/>
        <v>2024</v>
      </c>
      <c r="V2708" t="str">
        <f t="shared" si="299"/>
        <v>0-5</v>
      </c>
      <c r="W2708" t="str">
        <f t="shared" si="300"/>
        <v>Medium</v>
      </c>
    </row>
    <row r="2709" spans="1:23" x14ac:dyDescent="0.3">
      <c r="A2709">
        <v>602708</v>
      </c>
      <c r="B2709">
        <v>55863</v>
      </c>
      <c r="C2709">
        <v>30</v>
      </c>
      <c r="D2709" t="s">
        <v>7</v>
      </c>
      <c r="E2709" t="s">
        <v>16</v>
      </c>
      <c r="F2709" t="s">
        <v>24</v>
      </c>
      <c r="G2709" t="s">
        <v>27</v>
      </c>
      <c r="H2709" s="1">
        <v>45378</v>
      </c>
      <c r="I2709" t="s">
        <v>33</v>
      </c>
      <c r="J2709">
        <v>32</v>
      </c>
      <c r="K2709">
        <v>1.1000000000000001</v>
      </c>
      <c r="L2709">
        <v>1479.49</v>
      </c>
      <c r="M2709">
        <v>33.85</v>
      </c>
      <c r="N2709" t="s">
        <v>47</v>
      </c>
      <c r="O2709">
        <v>5</v>
      </c>
      <c r="P2709" t="str" cm="1">
        <f t="array" ref="P2709">_xlfn.IFS(C2709&lt;25,"18-24", C2709&lt;=35,"25-35", C2709&lt;=50,"36-50",TRUE,"50+")</f>
        <v>25-35</v>
      </c>
      <c r="Q2709" t="str">
        <f t="shared" si="294"/>
        <v>repeat</v>
      </c>
      <c r="R2709" t="str">
        <f t="shared" si="295"/>
        <v>high value</v>
      </c>
      <c r="S2709" t="str">
        <f t="shared" si="296"/>
        <v>High</v>
      </c>
      <c r="T2709" t="str">
        <f t="shared" si="297"/>
        <v>Mar</v>
      </c>
      <c r="U2709">
        <f t="shared" si="298"/>
        <v>2024</v>
      </c>
      <c r="V2709" t="str">
        <f t="shared" si="299"/>
        <v>0-5</v>
      </c>
      <c r="W2709" t="str">
        <f t="shared" si="300"/>
        <v>Medium</v>
      </c>
    </row>
    <row r="2710" spans="1:23" x14ac:dyDescent="0.3">
      <c r="A2710">
        <v>602709</v>
      </c>
      <c r="B2710">
        <v>32256</v>
      </c>
      <c r="C2710">
        <v>29</v>
      </c>
      <c r="D2710" t="s">
        <v>4</v>
      </c>
      <c r="E2710" t="s">
        <v>16</v>
      </c>
      <c r="F2710" t="s">
        <v>18</v>
      </c>
      <c r="G2710" t="s">
        <v>27</v>
      </c>
      <c r="H2710" s="1">
        <v>44797</v>
      </c>
      <c r="I2710" t="s">
        <v>34</v>
      </c>
      <c r="J2710">
        <v>24</v>
      </c>
      <c r="K2710">
        <v>4</v>
      </c>
      <c r="L2710">
        <v>1207.7</v>
      </c>
      <c r="M2710">
        <v>70.510000000000005</v>
      </c>
      <c r="N2710" t="s">
        <v>50</v>
      </c>
      <c r="O2710">
        <v>2</v>
      </c>
      <c r="P2710" t="str" cm="1">
        <f t="array" ref="P2710">_xlfn.IFS(C2710&lt;25,"18-24", C2710&lt;=35,"25-35", C2710&lt;=50,"36-50",TRUE,"50+")</f>
        <v>25-35</v>
      </c>
      <c r="Q2710" t="str">
        <f t="shared" si="294"/>
        <v>new</v>
      </c>
      <c r="R2710" t="str">
        <f t="shared" si="295"/>
        <v>high value</v>
      </c>
      <c r="S2710" t="str">
        <f t="shared" si="296"/>
        <v>Low</v>
      </c>
      <c r="T2710" t="str">
        <f t="shared" si="297"/>
        <v>Aug</v>
      </c>
      <c r="U2710">
        <f t="shared" si="298"/>
        <v>2022</v>
      </c>
      <c r="V2710" t="str">
        <f t="shared" si="299"/>
        <v>0-5</v>
      </c>
      <c r="W2710" t="str">
        <f t="shared" si="300"/>
        <v>Fast</v>
      </c>
    </row>
    <row r="2711" spans="1:23" x14ac:dyDescent="0.3">
      <c r="A2711">
        <v>602710</v>
      </c>
      <c r="B2711">
        <v>69797</v>
      </c>
      <c r="C2711">
        <v>47</v>
      </c>
      <c r="D2711" t="s">
        <v>4</v>
      </c>
      <c r="E2711" t="s">
        <v>16</v>
      </c>
      <c r="F2711" t="s">
        <v>32</v>
      </c>
      <c r="G2711" t="s">
        <v>25</v>
      </c>
      <c r="H2711" s="1">
        <v>45242</v>
      </c>
      <c r="I2711" t="s">
        <v>33</v>
      </c>
      <c r="J2711">
        <v>61</v>
      </c>
      <c r="K2711">
        <v>8.1999999999999993</v>
      </c>
      <c r="L2711">
        <v>1174.8399999999999</v>
      </c>
      <c r="M2711">
        <v>97.2</v>
      </c>
      <c r="N2711" t="s">
        <v>47</v>
      </c>
      <c r="O2711">
        <v>1</v>
      </c>
      <c r="P2711" t="str" cm="1">
        <f t="array" ref="P2711">_xlfn.IFS(C2711&lt;25,"18-24", C2711&lt;=35,"25-35", C2711&lt;=50,"36-50",TRUE,"50+")</f>
        <v>36-50</v>
      </c>
      <c r="Q2711" t="str">
        <f t="shared" si="294"/>
        <v>new</v>
      </c>
      <c r="R2711" t="str">
        <f t="shared" si="295"/>
        <v>high value</v>
      </c>
      <c r="S2711" t="str">
        <f t="shared" si="296"/>
        <v>Low</v>
      </c>
      <c r="T2711" t="str">
        <f t="shared" si="297"/>
        <v>Nov</v>
      </c>
      <c r="U2711">
        <f t="shared" si="298"/>
        <v>2023</v>
      </c>
      <c r="V2711" t="str">
        <f t="shared" si="299"/>
        <v>5-10</v>
      </c>
      <c r="W2711" t="str">
        <f t="shared" si="300"/>
        <v>Slow</v>
      </c>
    </row>
    <row r="2712" spans="1:23" x14ac:dyDescent="0.3">
      <c r="A2712">
        <v>602711</v>
      </c>
      <c r="B2712">
        <v>52883</v>
      </c>
      <c r="C2712">
        <v>64</v>
      </c>
      <c r="D2712" t="s">
        <v>4</v>
      </c>
      <c r="E2712" t="s">
        <v>11</v>
      </c>
      <c r="F2712" t="s">
        <v>19</v>
      </c>
      <c r="G2712" t="s">
        <v>29</v>
      </c>
      <c r="H2712" s="1">
        <v>44803</v>
      </c>
      <c r="I2712" t="s">
        <v>34</v>
      </c>
      <c r="J2712">
        <v>21</v>
      </c>
      <c r="K2712">
        <v>13.5</v>
      </c>
      <c r="L2712">
        <v>1371.93</v>
      </c>
      <c r="M2712">
        <v>36.99</v>
      </c>
      <c r="N2712" t="s">
        <v>48</v>
      </c>
      <c r="O2712">
        <v>2</v>
      </c>
      <c r="P2712" t="str" cm="1">
        <f t="array" ref="P2712">_xlfn.IFS(C2712&lt;25,"18-24", C2712&lt;=35,"25-35", C2712&lt;=50,"36-50",TRUE,"50+")</f>
        <v>50+</v>
      </c>
      <c r="Q2712" t="str">
        <f t="shared" si="294"/>
        <v>new</v>
      </c>
      <c r="R2712" t="str">
        <f t="shared" si="295"/>
        <v>high value</v>
      </c>
      <c r="S2712" t="str">
        <f t="shared" si="296"/>
        <v>Low</v>
      </c>
      <c r="T2712" t="str">
        <f t="shared" si="297"/>
        <v>Aug</v>
      </c>
      <c r="U2712">
        <f t="shared" si="298"/>
        <v>2022</v>
      </c>
      <c r="V2712" t="str">
        <f t="shared" si="299"/>
        <v>10-15</v>
      </c>
      <c r="W2712" t="str">
        <f t="shared" si="300"/>
        <v>Fast</v>
      </c>
    </row>
    <row r="2713" spans="1:23" x14ac:dyDescent="0.3">
      <c r="A2713">
        <v>602712</v>
      </c>
      <c r="B2713">
        <v>15499</v>
      </c>
      <c r="C2713">
        <v>32</v>
      </c>
      <c r="D2713" t="s">
        <v>7</v>
      </c>
      <c r="E2713" t="s">
        <v>11</v>
      </c>
      <c r="F2713" t="s">
        <v>18</v>
      </c>
      <c r="G2713" t="s">
        <v>29</v>
      </c>
      <c r="H2713" s="1">
        <v>45064</v>
      </c>
      <c r="I2713" t="s">
        <v>33</v>
      </c>
      <c r="J2713">
        <v>86</v>
      </c>
      <c r="K2713">
        <v>2.8</v>
      </c>
      <c r="L2713">
        <v>234.68</v>
      </c>
      <c r="M2713">
        <v>81.760000000000005</v>
      </c>
      <c r="N2713" t="s">
        <v>49</v>
      </c>
      <c r="O2713">
        <v>5</v>
      </c>
      <c r="P2713" t="str" cm="1">
        <f t="array" ref="P2713">_xlfn.IFS(C2713&lt;25,"18-24", C2713&lt;=35,"25-35", C2713&lt;=50,"36-50",TRUE,"50+")</f>
        <v>25-35</v>
      </c>
      <c r="Q2713" t="str">
        <f t="shared" si="294"/>
        <v>new</v>
      </c>
      <c r="R2713" t="str">
        <f t="shared" si="295"/>
        <v>low</v>
      </c>
      <c r="S2713" t="str">
        <f t="shared" si="296"/>
        <v>High</v>
      </c>
      <c r="T2713" t="str">
        <f t="shared" si="297"/>
        <v>May</v>
      </c>
      <c r="U2713">
        <f t="shared" si="298"/>
        <v>2023</v>
      </c>
      <c r="V2713" t="str">
        <f t="shared" si="299"/>
        <v>0-5</v>
      </c>
      <c r="W2713" t="str">
        <f t="shared" si="300"/>
        <v>Slow</v>
      </c>
    </row>
    <row r="2714" spans="1:23" x14ac:dyDescent="0.3">
      <c r="A2714">
        <v>602713</v>
      </c>
      <c r="B2714">
        <v>69120</v>
      </c>
      <c r="C2714">
        <v>35</v>
      </c>
      <c r="D2714" t="s">
        <v>7</v>
      </c>
      <c r="E2714" t="s">
        <v>13</v>
      </c>
      <c r="F2714" t="s">
        <v>26</v>
      </c>
      <c r="G2714" t="s">
        <v>29</v>
      </c>
      <c r="H2714" s="1">
        <v>45367</v>
      </c>
      <c r="I2714" t="s">
        <v>33</v>
      </c>
      <c r="J2714">
        <v>85</v>
      </c>
      <c r="K2714">
        <v>9</v>
      </c>
      <c r="L2714">
        <v>493.43</v>
      </c>
      <c r="M2714">
        <v>96.4</v>
      </c>
      <c r="N2714" t="s">
        <v>49</v>
      </c>
      <c r="O2714">
        <v>3</v>
      </c>
      <c r="P2714" t="str" cm="1">
        <f t="array" ref="P2714">_xlfn.IFS(C2714&lt;25,"18-24", C2714&lt;=35,"25-35", C2714&lt;=50,"36-50",TRUE,"50+")</f>
        <v>25-35</v>
      </c>
      <c r="Q2714" t="str">
        <f t="shared" si="294"/>
        <v>new</v>
      </c>
      <c r="R2714" t="str">
        <f t="shared" si="295"/>
        <v>medium</v>
      </c>
      <c r="S2714" t="str">
        <f t="shared" si="296"/>
        <v>medium</v>
      </c>
      <c r="T2714" t="str">
        <f t="shared" si="297"/>
        <v>Mar</v>
      </c>
      <c r="U2714">
        <f t="shared" si="298"/>
        <v>2024</v>
      </c>
      <c r="V2714" t="str">
        <f t="shared" si="299"/>
        <v>5-10</v>
      </c>
      <c r="W2714" t="str">
        <f t="shared" si="300"/>
        <v>Slow</v>
      </c>
    </row>
    <row r="2715" spans="1:23" x14ac:dyDescent="0.3">
      <c r="A2715">
        <v>602714</v>
      </c>
      <c r="B2715">
        <v>29306</v>
      </c>
      <c r="C2715">
        <v>63</v>
      </c>
      <c r="D2715" t="s">
        <v>7</v>
      </c>
      <c r="E2715" t="s">
        <v>15</v>
      </c>
      <c r="F2715" t="s">
        <v>18</v>
      </c>
      <c r="G2715" t="s">
        <v>29</v>
      </c>
      <c r="H2715" s="1">
        <v>44856</v>
      </c>
      <c r="I2715" t="s">
        <v>34</v>
      </c>
      <c r="J2715">
        <v>48</v>
      </c>
      <c r="K2715">
        <v>6.3</v>
      </c>
      <c r="L2715">
        <v>1238.81</v>
      </c>
      <c r="M2715">
        <v>35.299999999999997</v>
      </c>
      <c r="N2715" t="s">
        <v>48</v>
      </c>
      <c r="O2715">
        <v>2</v>
      </c>
      <c r="P2715" t="str" cm="1">
        <f t="array" ref="P2715">_xlfn.IFS(C2715&lt;25,"18-24", C2715&lt;=35,"25-35", C2715&lt;=50,"36-50",TRUE,"50+")</f>
        <v>50+</v>
      </c>
      <c r="Q2715" t="str">
        <f t="shared" si="294"/>
        <v>new</v>
      </c>
      <c r="R2715" t="str">
        <f t="shared" si="295"/>
        <v>high value</v>
      </c>
      <c r="S2715" t="str">
        <f t="shared" si="296"/>
        <v>Low</v>
      </c>
      <c r="T2715" t="str">
        <f t="shared" si="297"/>
        <v>Oct</v>
      </c>
      <c r="U2715">
        <f t="shared" si="298"/>
        <v>2022</v>
      </c>
      <c r="V2715" t="str">
        <f t="shared" si="299"/>
        <v>5-10</v>
      </c>
      <c r="W2715" t="str">
        <f t="shared" si="300"/>
        <v>Slow</v>
      </c>
    </row>
    <row r="2716" spans="1:23" x14ac:dyDescent="0.3">
      <c r="A2716">
        <v>602715</v>
      </c>
      <c r="B2716">
        <v>55419</v>
      </c>
      <c r="C2716">
        <v>41</v>
      </c>
      <c r="D2716" t="s">
        <v>7</v>
      </c>
      <c r="E2716" t="s">
        <v>5</v>
      </c>
      <c r="F2716" t="s">
        <v>30</v>
      </c>
      <c r="G2716" t="s">
        <v>21</v>
      </c>
      <c r="H2716" s="1">
        <v>44640</v>
      </c>
      <c r="I2716" t="s">
        <v>34</v>
      </c>
      <c r="J2716">
        <v>45</v>
      </c>
      <c r="K2716">
        <v>6.9</v>
      </c>
      <c r="L2716">
        <v>1355.23</v>
      </c>
      <c r="M2716">
        <v>102.11</v>
      </c>
      <c r="N2716" t="s">
        <v>49</v>
      </c>
      <c r="O2716">
        <v>5</v>
      </c>
      <c r="P2716" t="str" cm="1">
        <f t="array" ref="P2716">_xlfn.IFS(C2716&lt;25,"18-24", C2716&lt;=35,"25-35", C2716&lt;=50,"36-50",TRUE,"50+")</f>
        <v>36-50</v>
      </c>
      <c r="Q2716" t="str">
        <f t="shared" si="294"/>
        <v>new</v>
      </c>
      <c r="R2716" t="str">
        <f t="shared" si="295"/>
        <v>high value</v>
      </c>
      <c r="S2716" t="str">
        <f t="shared" si="296"/>
        <v>High</v>
      </c>
      <c r="T2716" t="str">
        <f t="shared" si="297"/>
        <v>Mar</v>
      </c>
      <c r="U2716">
        <f t="shared" si="298"/>
        <v>2022</v>
      </c>
      <c r="V2716" t="str">
        <f t="shared" si="299"/>
        <v>5-10</v>
      </c>
      <c r="W2716" t="str">
        <f t="shared" si="300"/>
        <v>Medium</v>
      </c>
    </row>
    <row r="2717" spans="1:23" x14ac:dyDescent="0.3">
      <c r="A2717">
        <v>602716</v>
      </c>
      <c r="B2717">
        <v>72519</v>
      </c>
      <c r="C2717">
        <v>49</v>
      </c>
      <c r="D2717" t="s">
        <v>4</v>
      </c>
      <c r="E2717" t="s">
        <v>13</v>
      </c>
      <c r="F2717" t="s">
        <v>26</v>
      </c>
      <c r="G2717" t="s">
        <v>21</v>
      </c>
      <c r="H2717" s="1">
        <v>45418</v>
      </c>
      <c r="I2717" t="s">
        <v>33</v>
      </c>
      <c r="J2717">
        <v>63</v>
      </c>
      <c r="K2717">
        <v>11.6</v>
      </c>
      <c r="L2717">
        <v>651.91999999999996</v>
      </c>
      <c r="M2717">
        <v>50.52</v>
      </c>
      <c r="N2717" t="s">
        <v>47</v>
      </c>
      <c r="O2717">
        <v>1</v>
      </c>
      <c r="P2717" t="str" cm="1">
        <f t="array" ref="P2717">_xlfn.IFS(C2717&lt;25,"18-24", C2717&lt;=35,"25-35", C2717&lt;=50,"36-50",TRUE,"50+")</f>
        <v>36-50</v>
      </c>
      <c r="Q2717" t="str">
        <f t="shared" si="294"/>
        <v>new</v>
      </c>
      <c r="R2717" t="str">
        <f t="shared" si="295"/>
        <v>high value</v>
      </c>
      <c r="S2717" t="str">
        <f t="shared" si="296"/>
        <v>Low</v>
      </c>
      <c r="T2717" t="str">
        <f t="shared" si="297"/>
        <v>May</v>
      </c>
      <c r="U2717">
        <f t="shared" si="298"/>
        <v>2024</v>
      </c>
      <c r="V2717" t="str">
        <f t="shared" si="299"/>
        <v>10-15</v>
      </c>
      <c r="W2717" t="str">
        <f t="shared" si="300"/>
        <v>Slow</v>
      </c>
    </row>
    <row r="2718" spans="1:23" x14ac:dyDescent="0.3">
      <c r="A2718">
        <v>602717</v>
      </c>
      <c r="B2718">
        <v>72028</v>
      </c>
      <c r="C2718">
        <v>58</v>
      </c>
      <c r="D2718" t="s">
        <v>7</v>
      </c>
      <c r="E2718" t="s">
        <v>5</v>
      </c>
      <c r="F2718" t="s">
        <v>32</v>
      </c>
      <c r="G2718" t="s">
        <v>25</v>
      </c>
      <c r="H2718" s="1">
        <v>45351</v>
      </c>
      <c r="I2718" t="s">
        <v>33</v>
      </c>
      <c r="J2718">
        <v>69</v>
      </c>
      <c r="K2718">
        <v>10</v>
      </c>
      <c r="L2718">
        <v>452.71</v>
      </c>
      <c r="M2718">
        <v>82.86</v>
      </c>
      <c r="N2718" t="s">
        <v>49</v>
      </c>
      <c r="O2718">
        <v>5</v>
      </c>
      <c r="P2718" t="str" cm="1">
        <f t="array" ref="P2718">_xlfn.IFS(C2718&lt;25,"18-24", C2718&lt;=35,"25-35", C2718&lt;=50,"36-50",TRUE,"50+")</f>
        <v>50+</v>
      </c>
      <c r="Q2718" t="str">
        <f t="shared" si="294"/>
        <v>new</v>
      </c>
      <c r="R2718" t="str">
        <f t="shared" si="295"/>
        <v>medium</v>
      </c>
      <c r="S2718" t="str">
        <f t="shared" si="296"/>
        <v>High</v>
      </c>
      <c r="T2718" t="str">
        <f t="shared" si="297"/>
        <v>Feb</v>
      </c>
      <c r="U2718">
        <f t="shared" si="298"/>
        <v>2024</v>
      </c>
      <c r="V2718" t="str">
        <f t="shared" si="299"/>
        <v>5-10</v>
      </c>
      <c r="W2718" t="str">
        <f t="shared" si="300"/>
        <v>Slow</v>
      </c>
    </row>
    <row r="2719" spans="1:23" x14ac:dyDescent="0.3">
      <c r="A2719">
        <v>602718</v>
      </c>
      <c r="B2719">
        <v>39257</v>
      </c>
      <c r="C2719">
        <v>19</v>
      </c>
      <c r="D2719" t="s">
        <v>7</v>
      </c>
      <c r="E2719" t="s">
        <v>11</v>
      </c>
      <c r="F2719" t="s">
        <v>18</v>
      </c>
      <c r="G2719" t="s">
        <v>21</v>
      </c>
      <c r="H2719" s="1">
        <v>44623</v>
      </c>
      <c r="I2719" t="s">
        <v>34</v>
      </c>
      <c r="J2719">
        <v>31</v>
      </c>
      <c r="K2719">
        <v>4.9000000000000004</v>
      </c>
      <c r="L2719">
        <v>623.17999999999995</v>
      </c>
      <c r="M2719">
        <v>66.83</v>
      </c>
      <c r="N2719" t="s">
        <v>49</v>
      </c>
      <c r="O2719">
        <v>2</v>
      </c>
      <c r="P2719" t="str" cm="1">
        <f t="array" ref="P2719">_xlfn.IFS(C2719&lt;25,"18-24", C2719&lt;=35,"25-35", C2719&lt;=50,"36-50",TRUE,"50+")</f>
        <v>18-24</v>
      </c>
      <c r="Q2719" t="str">
        <f t="shared" si="294"/>
        <v>new</v>
      </c>
      <c r="R2719" t="str">
        <f t="shared" si="295"/>
        <v>high value</v>
      </c>
      <c r="S2719" t="str">
        <f t="shared" si="296"/>
        <v>Low</v>
      </c>
      <c r="T2719" t="str">
        <f t="shared" si="297"/>
        <v>Mar</v>
      </c>
      <c r="U2719">
        <f t="shared" si="298"/>
        <v>2022</v>
      </c>
      <c r="V2719" t="str">
        <f t="shared" si="299"/>
        <v>0-5</v>
      </c>
      <c r="W2719" t="str">
        <f t="shared" si="300"/>
        <v>Medium</v>
      </c>
    </row>
    <row r="2720" spans="1:23" x14ac:dyDescent="0.3">
      <c r="A2720">
        <v>602719</v>
      </c>
      <c r="B2720">
        <v>28506</v>
      </c>
      <c r="C2720">
        <v>59</v>
      </c>
      <c r="D2720" t="s">
        <v>4</v>
      </c>
      <c r="E2720" t="s">
        <v>16</v>
      </c>
      <c r="F2720" t="s">
        <v>24</v>
      </c>
      <c r="G2720" t="s">
        <v>27</v>
      </c>
      <c r="H2720" s="1">
        <v>45228</v>
      </c>
      <c r="I2720" t="s">
        <v>34</v>
      </c>
      <c r="J2720">
        <v>38</v>
      </c>
      <c r="K2720">
        <v>9.8000000000000007</v>
      </c>
      <c r="L2720">
        <v>1051.3399999999999</v>
      </c>
      <c r="M2720">
        <v>27.19</v>
      </c>
      <c r="N2720" t="s">
        <v>50</v>
      </c>
      <c r="O2720">
        <v>1</v>
      </c>
      <c r="P2720" t="str" cm="1">
        <f t="array" ref="P2720">_xlfn.IFS(C2720&lt;25,"18-24", C2720&lt;=35,"25-35", C2720&lt;=50,"36-50",TRUE,"50+")</f>
        <v>50+</v>
      </c>
      <c r="Q2720" t="str">
        <f t="shared" si="294"/>
        <v>new</v>
      </c>
      <c r="R2720" t="str">
        <f t="shared" si="295"/>
        <v>high value</v>
      </c>
      <c r="S2720" t="str">
        <f t="shared" si="296"/>
        <v>Low</v>
      </c>
      <c r="T2720" t="str">
        <f t="shared" si="297"/>
        <v>Oct</v>
      </c>
      <c r="U2720">
        <f t="shared" si="298"/>
        <v>2023</v>
      </c>
      <c r="V2720" t="str">
        <f t="shared" si="299"/>
        <v>5-10</v>
      </c>
      <c r="W2720" t="str">
        <f t="shared" si="300"/>
        <v>Medium</v>
      </c>
    </row>
    <row r="2721" spans="1:23" x14ac:dyDescent="0.3">
      <c r="A2721">
        <v>602720</v>
      </c>
      <c r="B2721">
        <v>33147</v>
      </c>
      <c r="C2721">
        <v>18</v>
      </c>
      <c r="D2721" t="s">
        <v>7</v>
      </c>
      <c r="E2721" t="s">
        <v>13</v>
      </c>
      <c r="F2721" t="s">
        <v>30</v>
      </c>
      <c r="G2721" t="s">
        <v>29</v>
      </c>
      <c r="H2721" s="1">
        <v>45627</v>
      </c>
      <c r="I2721" t="s">
        <v>33</v>
      </c>
      <c r="J2721">
        <v>52</v>
      </c>
      <c r="K2721">
        <v>5.6</v>
      </c>
      <c r="L2721">
        <v>1338.29</v>
      </c>
      <c r="M2721">
        <v>108.04</v>
      </c>
      <c r="N2721" t="s">
        <v>50</v>
      </c>
      <c r="O2721">
        <v>1</v>
      </c>
      <c r="P2721" t="str" cm="1">
        <f t="array" ref="P2721">_xlfn.IFS(C2721&lt;25,"18-24", C2721&lt;=35,"25-35", C2721&lt;=50,"36-50",TRUE,"50+")</f>
        <v>18-24</v>
      </c>
      <c r="Q2721" t="str">
        <f t="shared" si="294"/>
        <v>new</v>
      </c>
      <c r="R2721" t="str">
        <f t="shared" si="295"/>
        <v>high value</v>
      </c>
      <c r="S2721" t="str">
        <f t="shared" si="296"/>
        <v>Low</v>
      </c>
      <c r="T2721" t="str">
        <f t="shared" si="297"/>
        <v>Dec</v>
      </c>
      <c r="U2721">
        <f t="shared" si="298"/>
        <v>2024</v>
      </c>
      <c r="V2721" t="str">
        <f t="shared" si="299"/>
        <v>5-10</v>
      </c>
      <c r="W2721" t="str">
        <f t="shared" si="300"/>
        <v>Slow</v>
      </c>
    </row>
    <row r="2722" spans="1:23" x14ac:dyDescent="0.3">
      <c r="A2722">
        <v>602721</v>
      </c>
      <c r="B2722">
        <v>59572</v>
      </c>
      <c r="C2722">
        <v>25</v>
      </c>
      <c r="D2722" t="s">
        <v>7</v>
      </c>
      <c r="E2722" t="s">
        <v>5</v>
      </c>
      <c r="F2722" t="s">
        <v>28</v>
      </c>
      <c r="G2722" t="s">
        <v>31</v>
      </c>
      <c r="H2722" s="1">
        <v>44976</v>
      </c>
      <c r="I2722" t="s">
        <v>34</v>
      </c>
      <c r="J2722">
        <v>65</v>
      </c>
      <c r="K2722">
        <v>4</v>
      </c>
      <c r="L2722">
        <v>1307.43</v>
      </c>
      <c r="M2722">
        <v>50.13</v>
      </c>
      <c r="N2722" t="s">
        <v>48</v>
      </c>
      <c r="O2722">
        <v>1</v>
      </c>
      <c r="P2722" t="str" cm="1">
        <f t="array" ref="P2722">_xlfn.IFS(C2722&lt;25,"18-24", C2722&lt;=35,"25-35", C2722&lt;=50,"36-50",TRUE,"50+")</f>
        <v>25-35</v>
      </c>
      <c r="Q2722" t="str">
        <f t="shared" si="294"/>
        <v>new</v>
      </c>
      <c r="R2722" t="str">
        <f t="shared" si="295"/>
        <v>high value</v>
      </c>
      <c r="S2722" t="str">
        <f t="shared" si="296"/>
        <v>Low</v>
      </c>
      <c r="T2722" t="str">
        <f t="shared" si="297"/>
        <v>Feb</v>
      </c>
      <c r="U2722">
        <f t="shared" si="298"/>
        <v>2023</v>
      </c>
      <c r="V2722" t="str">
        <f t="shared" si="299"/>
        <v>0-5</v>
      </c>
      <c r="W2722" t="str">
        <f t="shared" si="300"/>
        <v>Slow</v>
      </c>
    </row>
    <row r="2723" spans="1:23" x14ac:dyDescent="0.3">
      <c r="A2723">
        <v>602722</v>
      </c>
      <c r="B2723">
        <v>51837</v>
      </c>
      <c r="C2723">
        <v>27</v>
      </c>
      <c r="D2723" t="s">
        <v>4</v>
      </c>
      <c r="E2723" t="s">
        <v>8</v>
      </c>
      <c r="F2723" t="s">
        <v>30</v>
      </c>
      <c r="G2723" t="s">
        <v>31</v>
      </c>
      <c r="H2723" s="1">
        <v>45137</v>
      </c>
      <c r="I2723" t="s">
        <v>33</v>
      </c>
      <c r="J2723">
        <v>25</v>
      </c>
      <c r="K2723">
        <v>13.1</v>
      </c>
      <c r="L2723">
        <v>277.39999999999998</v>
      </c>
      <c r="M2723">
        <v>85.48</v>
      </c>
      <c r="N2723" t="s">
        <v>50</v>
      </c>
      <c r="O2723">
        <v>1</v>
      </c>
      <c r="P2723" t="str" cm="1">
        <f t="array" ref="P2723">_xlfn.IFS(C2723&lt;25,"18-24", C2723&lt;=35,"25-35", C2723&lt;=50,"36-50",TRUE,"50+")</f>
        <v>25-35</v>
      </c>
      <c r="Q2723" t="str">
        <f t="shared" si="294"/>
        <v>new</v>
      </c>
      <c r="R2723" t="str">
        <f t="shared" si="295"/>
        <v>medium</v>
      </c>
      <c r="S2723" t="str">
        <f t="shared" si="296"/>
        <v>Low</v>
      </c>
      <c r="T2723" t="str">
        <f t="shared" si="297"/>
        <v>Jul</v>
      </c>
      <c r="U2723">
        <f t="shared" si="298"/>
        <v>2023</v>
      </c>
      <c r="V2723" t="str">
        <f t="shared" si="299"/>
        <v>10-15</v>
      </c>
      <c r="W2723" t="str">
        <f t="shared" si="300"/>
        <v>Fast</v>
      </c>
    </row>
    <row r="2724" spans="1:23" x14ac:dyDescent="0.3">
      <c r="A2724">
        <v>602723</v>
      </c>
      <c r="B2724">
        <v>30744</v>
      </c>
      <c r="C2724">
        <v>37</v>
      </c>
      <c r="D2724" t="s">
        <v>7</v>
      </c>
      <c r="E2724" t="s">
        <v>16</v>
      </c>
      <c r="F2724" t="s">
        <v>24</v>
      </c>
      <c r="G2724" t="s">
        <v>29</v>
      </c>
      <c r="H2724" s="1">
        <v>44712</v>
      </c>
      <c r="I2724" t="s">
        <v>34</v>
      </c>
      <c r="J2724">
        <v>35</v>
      </c>
      <c r="K2724">
        <v>6.5</v>
      </c>
      <c r="L2724">
        <v>1446.24</v>
      </c>
      <c r="M2724">
        <v>115.44</v>
      </c>
      <c r="N2724" t="s">
        <v>49</v>
      </c>
      <c r="O2724">
        <v>4</v>
      </c>
      <c r="P2724" t="str" cm="1">
        <f t="array" ref="P2724">_xlfn.IFS(C2724&lt;25,"18-24", C2724&lt;=35,"25-35", C2724&lt;=50,"36-50",TRUE,"50+")</f>
        <v>36-50</v>
      </c>
      <c r="Q2724" t="str">
        <f t="shared" si="294"/>
        <v>new</v>
      </c>
      <c r="R2724" t="str">
        <f t="shared" si="295"/>
        <v>high value</v>
      </c>
      <c r="S2724" t="str">
        <f t="shared" si="296"/>
        <v>medium</v>
      </c>
      <c r="T2724" t="str">
        <f t="shared" si="297"/>
        <v>May</v>
      </c>
      <c r="U2724">
        <f t="shared" si="298"/>
        <v>2022</v>
      </c>
      <c r="V2724" t="str">
        <f t="shared" si="299"/>
        <v>5-10</v>
      </c>
      <c r="W2724" t="str">
        <f t="shared" si="300"/>
        <v>Medium</v>
      </c>
    </row>
    <row r="2725" spans="1:23" x14ac:dyDescent="0.3">
      <c r="A2725">
        <v>602724</v>
      </c>
      <c r="B2725">
        <v>97616</v>
      </c>
      <c r="C2725">
        <v>28</v>
      </c>
      <c r="D2725" t="s">
        <v>7</v>
      </c>
      <c r="E2725" t="s">
        <v>8</v>
      </c>
      <c r="F2725" t="s">
        <v>18</v>
      </c>
      <c r="G2725" t="s">
        <v>31</v>
      </c>
      <c r="H2725" s="1">
        <v>45290</v>
      </c>
      <c r="I2725" t="s">
        <v>33</v>
      </c>
      <c r="J2725">
        <v>34</v>
      </c>
      <c r="K2725">
        <v>14.8</v>
      </c>
      <c r="L2725">
        <v>495.71</v>
      </c>
      <c r="M2725">
        <v>102.4</v>
      </c>
      <c r="N2725" t="s">
        <v>49</v>
      </c>
      <c r="O2725">
        <v>2</v>
      </c>
      <c r="P2725" t="str" cm="1">
        <f t="array" ref="P2725">_xlfn.IFS(C2725&lt;25,"18-24", C2725&lt;=35,"25-35", C2725&lt;=50,"36-50",TRUE,"50+")</f>
        <v>25-35</v>
      </c>
      <c r="Q2725" t="str">
        <f t="shared" si="294"/>
        <v>new</v>
      </c>
      <c r="R2725" t="str">
        <f t="shared" si="295"/>
        <v>medium</v>
      </c>
      <c r="S2725" t="str">
        <f t="shared" si="296"/>
        <v>Low</v>
      </c>
      <c r="T2725" t="str">
        <f t="shared" si="297"/>
        <v>Dec</v>
      </c>
      <c r="U2725">
        <f t="shared" si="298"/>
        <v>2023</v>
      </c>
      <c r="V2725" t="str">
        <f t="shared" si="299"/>
        <v>10-15</v>
      </c>
      <c r="W2725" t="str">
        <f t="shared" si="300"/>
        <v>Medium</v>
      </c>
    </row>
    <row r="2726" spans="1:23" x14ac:dyDescent="0.3">
      <c r="A2726">
        <v>602725</v>
      </c>
      <c r="B2726">
        <v>38648</v>
      </c>
      <c r="C2726">
        <v>43</v>
      </c>
      <c r="D2726" t="s">
        <v>4</v>
      </c>
      <c r="E2726" t="s">
        <v>15</v>
      </c>
      <c r="F2726" t="s">
        <v>26</v>
      </c>
      <c r="G2726" t="s">
        <v>27</v>
      </c>
      <c r="H2726" s="1">
        <v>45094</v>
      </c>
      <c r="I2726" t="s">
        <v>34</v>
      </c>
      <c r="J2726">
        <v>48</v>
      </c>
      <c r="K2726">
        <v>7.7</v>
      </c>
      <c r="L2726">
        <v>1148.56</v>
      </c>
      <c r="M2726">
        <v>71.260000000000005</v>
      </c>
      <c r="N2726" t="s">
        <v>50</v>
      </c>
      <c r="O2726">
        <v>2</v>
      </c>
      <c r="P2726" t="str" cm="1">
        <f t="array" ref="P2726">_xlfn.IFS(C2726&lt;25,"18-24", C2726&lt;=35,"25-35", C2726&lt;=50,"36-50",TRUE,"50+")</f>
        <v>36-50</v>
      </c>
      <c r="Q2726" t="str">
        <f t="shared" si="294"/>
        <v>new</v>
      </c>
      <c r="R2726" t="str">
        <f t="shared" si="295"/>
        <v>high value</v>
      </c>
      <c r="S2726" t="str">
        <f t="shared" si="296"/>
        <v>Low</v>
      </c>
      <c r="T2726" t="str">
        <f t="shared" si="297"/>
        <v>Jun</v>
      </c>
      <c r="U2726">
        <f t="shared" si="298"/>
        <v>2023</v>
      </c>
      <c r="V2726" t="str">
        <f t="shared" si="299"/>
        <v>5-10</v>
      </c>
      <c r="W2726" t="str">
        <f t="shared" si="300"/>
        <v>Slow</v>
      </c>
    </row>
    <row r="2727" spans="1:23" x14ac:dyDescent="0.3">
      <c r="A2727">
        <v>602726</v>
      </c>
      <c r="B2727">
        <v>45762</v>
      </c>
      <c r="C2727">
        <v>20</v>
      </c>
      <c r="D2727" t="s">
        <v>7</v>
      </c>
      <c r="E2727" t="s">
        <v>8</v>
      </c>
      <c r="F2727" t="s">
        <v>19</v>
      </c>
      <c r="G2727" t="s">
        <v>25</v>
      </c>
      <c r="H2727" s="1">
        <v>44629</v>
      </c>
      <c r="I2727" t="s">
        <v>34</v>
      </c>
      <c r="J2727">
        <v>89</v>
      </c>
      <c r="K2727">
        <v>14.2</v>
      </c>
      <c r="L2727">
        <v>646.21</v>
      </c>
      <c r="M2727">
        <v>89.02</v>
      </c>
      <c r="N2727" t="s">
        <v>48</v>
      </c>
      <c r="O2727">
        <v>2</v>
      </c>
      <c r="P2727" t="str" cm="1">
        <f t="array" ref="P2727">_xlfn.IFS(C2727&lt;25,"18-24", C2727&lt;=35,"25-35", C2727&lt;=50,"36-50",TRUE,"50+")</f>
        <v>18-24</v>
      </c>
      <c r="Q2727" t="str">
        <f t="shared" si="294"/>
        <v>new</v>
      </c>
      <c r="R2727" t="str">
        <f t="shared" si="295"/>
        <v>high value</v>
      </c>
      <c r="S2727" t="str">
        <f t="shared" si="296"/>
        <v>Low</v>
      </c>
      <c r="T2727" t="str">
        <f t="shared" si="297"/>
        <v>Mar</v>
      </c>
      <c r="U2727">
        <f t="shared" si="298"/>
        <v>2022</v>
      </c>
      <c r="V2727" t="str">
        <f t="shared" si="299"/>
        <v>10-15</v>
      </c>
      <c r="W2727" t="str">
        <f t="shared" si="300"/>
        <v>Slow</v>
      </c>
    </row>
    <row r="2728" spans="1:23" x14ac:dyDescent="0.3">
      <c r="A2728">
        <v>602727</v>
      </c>
      <c r="B2728">
        <v>36055</v>
      </c>
      <c r="C2728">
        <v>38</v>
      </c>
      <c r="D2728" t="s">
        <v>7</v>
      </c>
      <c r="E2728" t="s">
        <v>8</v>
      </c>
      <c r="F2728" t="s">
        <v>19</v>
      </c>
      <c r="G2728" t="s">
        <v>25</v>
      </c>
      <c r="H2728" s="1">
        <v>45425</v>
      </c>
      <c r="I2728" t="s">
        <v>33</v>
      </c>
      <c r="J2728">
        <v>34</v>
      </c>
      <c r="K2728">
        <v>10.8</v>
      </c>
      <c r="L2728">
        <v>393.76</v>
      </c>
      <c r="M2728">
        <v>81.64</v>
      </c>
      <c r="N2728" t="s">
        <v>49</v>
      </c>
      <c r="O2728">
        <v>5</v>
      </c>
      <c r="P2728" t="str" cm="1">
        <f t="array" ref="P2728">_xlfn.IFS(C2728&lt;25,"18-24", C2728&lt;=35,"25-35", C2728&lt;=50,"36-50",TRUE,"50+")</f>
        <v>36-50</v>
      </c>
      <c r="Q2728" t="str">
        <f t="shared" si="294"/>
        <v>repeat</v>
      </c>
      <c r="R2728" t="str">
        <f t="shared" si="295"/>
        <v>medium</v>
      </c>
      <c r="S2728" t="str">
        <f t="shared" si="296"/>
        <v>High</v>
      </c>
      <c r="T2728" t="str">
        <f t="shared" si="297"/>
        <v>May</v>
      </c>
      <c r="U2728">
        <f t="shared" si="298"/>
        <v>2024</v>
      </c>
      <c r="V2728" t="str">
        <f t="shared" si="299"/>
        <v>10-15</v>
      </c>
      <c r="W2728" t="str">
        <f t="shared" si="300"/>
        <v>Medium</v>
      </c>
    </row>
    <row r="2729" spans="1:23" x14ac:dyDescent="0.3">
      <c r="A2729">
        <v>602728</v>
      </c>
      <c r="B2729">
        <v>11382</v>
      </c>
      <c r="C2729">
        <v>18</v>
      </c>
      <c r="D2729" t="s">
        <v>4</v>
      </c>
      <c r="E2729" t="s">
        <v>11</v>
      </c>
      <c r="F2729" t="s">
        <v>18</v>
      </c>
      <c r="G2729" t="s">
        <v>31</v>
      </c>
      <c r="H2729" s="1">
        <v>45648</v>
      </c>
      <c r="I2729" t="s">
        <v>34</v>
      </c>
      <c r="J2729">
        <v>31</v>
      </c>
      <c r="K2729">
        <v>11</v>
      </c>
      <c r="L2729">
        <v>811.33</v>
      </c>
      <c r="M2729">
        <v>87.8</v>
      </c>
      <c r="N2729" t="s">
        <v>50</v>
      </c>
      <c r="O2729">
        <v>5</v>
      </c>
      <c r="P2729" t="str" cm="1">
        <f t="array" ref="P2729">_xlfn.IFS(C2729&lt;25,"18-24", C2729&lt;=35,"25-35", C2729&lt;=50,"36-50",TRUE,"50+")</f>
        <v>18-24</v>
      </c>
      <c r="Q2729" t="str">
        <f t="shared" si="294"/>
        <v>new</v>
      </c>
      <c r="R2729" t="str">
        <f t="shared" si="295"/>
        <v>high value</v>
      </c>
      <c r="S2729" t="str">
        <f t="shared" si="296"/>
        <v>High</v>
      </c>
      <c r="T2729" t="str">
        <f t="shared" si="297"/>
        <v>Dec</v>
      </c>
      <c r="U2729">
        <f t="shared" si="298"/>
        <v>2024</v>
      </c>
      <c r="V2729" t="str">
        <f t="shared" si="299"/>
        <v>10-15</v>
      </c>
      <c r="W2729" t="str">
        <f t="shared" si="300"/>
        <v>Medium</v>
      </c>
    </row>
    <row r="2730" spans="1:23" x14ac:dyDescent="0.3">
      <c r="A2730">
        <v>602729</v>
      </c>
      <c r="B2730">
        <v>90533</v>
      </c>
      <c r="C2730">
        <v>22</v>
      </c>
      <c r="D2730" t="s">
        <v>4</v>
      </c>
      <c r="E2730" t="s">
        <v>16</v>
      </c>
      <c r="F2730" t="s">
        <v>19</v>
      </c>
      <c r="G2730" t="s">
        <v>31</v>
      </c>
      <c r="H2730" s="1">
        <v>44869</v>
      </c>
      <c r="I2730" t="s">
        <v>34</v>
      </c>
      <c r="J2730">
        <v>68</v>
      </c>
      <c r="K2730">
        <v>4</v>
      </c>
      <c r="L2730">
        <v>859.91</v>
      </c>
      <c r="M2730">
        <v>35.590000000000003</v>
      </c>
      <c r="N2730" t="s">
        <v>47</v>
      </c>
      <c r="O2730">
        <v>2</v>
      </c>
      <c r="P2730" t="str" cm="1">
        <f t="array" ref="P2730">_xlfn.IFS(C2730&lt;25,"18-24", C2730&lt;=35,"25-35", C2730&lt;=50,"36-50",TRUE,"50+")</f>
        <v>18-24</v>
      </c>
      <c r="Q2730" t="str">
        <f t="shared" si="294"/>
        <v>new</v>
      </c>
      <c r="R2730" t="str">
        <f t="shared" si="295"/>
        <v>high value</v>
      </c>
      <c r="S2730" t="str">
        <f t="shared" si="296"/>
        <v>Low</v>
      </c>
      <c r="T2730" t="str">
        <f t="shared" si="297"/>
        <v>Nov</v>
      </c>
      <c r="U2730">
        <f t="shared" si="298"/>
        <v>2022</v>
      </c>
      <c r="V2730" t="str">
        <f t="shared" si="299"/>
        <v>0-5</v>
      </c>
      <c r="W2730" t="str">
        <f t="shared" si="300"/>
        <v>Slow</v>
      </c>
    </row>
    <row r="2731" spans="1:23" x14ac:dyDescent="0.3">
      <c r="A2731">
        <v>602730</v>
      </c>
      <c r="B2731">
        <v>12926</v>
      </c>
      <c r="C2731">
        <v>26</v>
      </c>
      <c r="D2731" t="s">
        <v>4</v>
      </c>
      <c r="E2731" t="s">
        <v>5</v>
      </c>
      <c r="F2731" t="s">
        <v>18</v>
      </c>
      <c r="G2731" t="s">
        <v>25</v>
      </c>
      <c r="H2731" s="1">
        <v>45001</v>
      </c>
      <c r="I2731" t="s">
        <v>33</v>
      </c>
      <c r="J2731">
        <v>43</v>
      </c>
      <c r="K2731">
        <v>1.3</v>
      </c>
      <c r="L2731">
        <v>473.62</v>
      </c>
      <c r="M2731">
        <v>51.37</v>
      </c>
      <c r="N2731" t="s">
        <v>49</v>
      </c>
      <c r="O2731">
        <v>4</v>
      </c>
      <c r="P2731" t="str" cm="1">
        <f t="array" ref="P2731">_xlfn.IFS(C2731&lt;25,"18-24", C2731&lt;=35,"25-35", C2731&lt;=50,"36-50",TRUE,"50+")</f>
        <v>25-35</v>
      </c>
      <c r="Q2731" t="str">
        <f t="shared" si="294"/>
        <v>new</v>
      </c>
      <c r="R2731" t="str">
        <f t="shared" si="295"/>
        <v>medium</v>
      </c>
      <c r="S2731" t="str">
        <f t="shared" si="296"/>
        <v>medium</v>
      </c>
      <c r="T2731" t="str">
        <f t="shared" si="297"/>
        <v>Mar</v>
      </c>
      <c r="U2731">
        <f t="shared" si="298"/>
        <v>2023</v>
      </c>
      <c r="V2731" t="str">
        <f t="shared" si="299"/>
        <v>0-5</v>
      </c>
      <c r="W2731" t="str">
        <f t="shared" si="300"/>
        <v>Medium</v>
      </c>
    </row>
    <row r="2732" spans="1:23" x14ac:dyDescent="0.3">
      <c r="A2732">
        <v>602731</v>
      </c>
      <c r="B2732">
        <v>36717</v>
      </c>
      <c r="C2732">
        <v>25</v>
      </c>
      <c r="D2732" t="s">
        <v>7</v>
      </c>
      <c r="E2732" t="s">
        <v>8</v>
      </c>
      <c r="F2732" t="s">
        <v>24</v>
      </c>
      <c r="G2732" t="s">
        <v>29</v>
      </c>
      <c r="H2732" s="1">
        <v>45077</v>
      </c>
      <c r="I2732" t="s">
        <v>33</v>
      </c>
      <c r="J2732">
        <v>49</v>
      </c>
      <c r="K2732">
        <v>4.3</v>
      </c>
      <c r="L2732">
        <v>889</v>
      </c>
      <c r="M2732">
        <v>62.01</v>
      </c>
      <c r="N2732" t="s">
        <v>49</v>
      </c>
      <c r="O2732">
        <v>1</v>
      </c>
      <c r="P2732" t="str" cm="1">
        <f t="array" ref="P2732">_xlfn.IFS(C2732&lt;25,"18-24", C2732&lt;=35,"25-35", C2732&lt;=50,"36-50",TRUE,"50+")</f>
        <v>25-35</v>
      </c>
      <c r="Q2732" t="str">
        <f t="shared" si="294"/>
        <v>new</v>
      </c>
      <c r="R2732" t="str">
        <f t="shared" si="295"/>
        <v>high value</v>
      </c>
      <c r="S2732" t="str">
        <f t="shared" si="296"/>
        <v>Low</v>
      </c>
      <c r="T2732" t="str">
        <f t="shared" si="297"/>
        <v>May</v>
      </c>
      <c r="U2732">
        <f t="shared" si="298"/>
        <v>2023</v>
      </c>
      <c r="V2732" t="str">
        <f t="shared" si="299"/>
        <v>0-5</v>
      </c>
      <c r="W2732" t="str">
        <f t="shared" si="300"/>
        <v>Slow</v>
      </c>
    </row>
    <row r="2733" spans="1:23" x14ac:dyDescent="0.3">
      <c r="A2733">
        <v>602732</v>
      </c>
      <c r="B2733">
        <v>12128</v>
      </c>
      <c r="C2733">
        <v>46</v>
      </c>
      <c r="D2733" t="s">
        <v>7</v>
      </c>
      <c r="E2733" t="s">
        <v>5</v>
      </c>
      <c r="F2733" t="s">
        <v>28</v>
      </c>
      <c r="G2733" t="s">
        <v>27</v>
      </c>
      <c r="H2733" s="1">
        <v>44653</v>
      </c>
      <c r="I2733" t="s">
        <v>33</v>
      </c>
      <c r="J2733">
        <v>77</v>
      </c>
      <c r="K2733">
        <v>5.6</v>
      </c>
      <c r="L2733">
        <v>291.22000000000003</v>
      </c>
      <c r="M2733">
        <v>57.47</v>
      </c>
      <c r="N2733" t="s">
        <v>49</v>
      </c>
      <c r="O2733">
        <v>3</v>
      </c>
      <c r="P2733" t="str" cm="1">
        <f t="array" ref="P2733">_xlfn.IFS(C2733&lt;25,"18-24", C2733&lt;=35,"25-35", C2733&lt;=50,"36-50",TRUE,"50+")</f>
        <v>36-50</v>
      </c>
      <c r="Q2733" t="str">
        <f t="shared" si="294"/>
        <v>new</v>
      </c>
      <c r="R2733" t="str">
        <f t="shared" si="295"/>
        <v>medium</v>
      </c>
      <c r="S2733" t="str">
        <f t="shared" si="296"/>
        <v>medium</v>
      </c>
      <c r="T2733" t="str">
        <f t="shared" si="297"/>
        <v>Apr</v>
      </c>
      <c r="U2733">
        <f t="shared" si="298"/>
        <v>2022</v>
      </c>
      <c r="V2733" t="str">
        <f t="shared" si="299"/>
        <v>5-10</v>
      </c>
      <c r="W2733" t="str">
        <f t="shared" si="300"/>
        <v>Slow</v>
      </c>
    </row>
    <row r="2734" spans="1:23" x14ac:dyDescent="0.3">
      <c r="A2734">
        <v>602733</v>
      </c>
      <c r="B2734">
        <v>86663</v>
      </c>
      <c r="C2734">
        <v>45</v>
      </c>
      <c r="D2734" t="s">
        <v>4</v>
      </c>
      <c r="E2734" t="s">
        <v>15</v>
      </c>
      <c r="F2734" t="s">
        <v>22</v>
      </c>
      <c r="G2734" t="s">
        <v>27</v>
      </c>
      <c r="H2734" s="1">
        <v>44615</v>
      </c>
      <c r="I2734" t="s">
        <v>33</v>
      </c>
      <c r="J2734">
        <v>85</v>
      </c>
      <c r="K2734">
        <v>3</v>
      </c>
      <c r="L2734">
        <v>167.08</v>
      </c>
      <c r="M2734">
        <v>66.37</v>
      </c>
      <c r="N2734" t="s">
        <v>49</v>
      </c>
      <c r="O2734">
        <v>4</v>
      </c>
      <c r="P2734" t="str" cm="1">
        <f t="array" ref="P2734">_xlfn.IFS(C2734&lt;25,"18-24", C2734&lt;=35,"25-35", C2734&lt;=50,"36-50",TRUE,"50+")</f>
        <v>36-50</v>
      </c>
      <c r="Q2734" t="str">
        <f t="shared" si="294"/>
        <v>new</v>
      </c>
      <c r="R2734" t="str">
        <f t="shared" si="295"/>
        <v>low</v>
      </c>
      <c r="S2734" t="str">
        <f t="shared" si="296"/>
        <v>medium</v>
      </c>
      <c r="T2734" t="str">
        <f t="shared" si="297"/>
        <v>Feb</v>
      </c>
      <c r="U2734">
        <f t="shared" si="298"/>
        <v>2022</v>
      </c>
      <c r="V2734" t="str">
        <f t="shared" si="299"/>
        <v>0-5</v>
      </c>
      <c r="W2734" t="str">
        <f t="shared" si="300"/>
        <v>Slow</v>
      </c>
    </row>
    <row r="2735" spans="1:23" x14ac:dyDescent="0.3">
      <c r="A2735">
        <v>602734</v>
      </c>
      <c r="B2735">
        <v>89053</v>
      </c>
      <c r="C2735">
        <v>23</v>
      </c>
      <c r="D2735" t="s">
        <v>7</v>
      </c>
      <c r="E2735" t="s">
        <v>11</v>
      </c>
      <c r="F2735" t="s">
        <v>18</v>
      </c>
      <c r="G2735" t="s">
        <v>21</v>
      </c>
      <c r="H2735" s="1">
        <v>44849</v>
      </c>
      <c r="I2735" t="s">
        <v>34</v>
      </c>
      <c r="J2735">
        <v>76</v>
      </c>
      <c r="K2735">
        <v>10.1</v>
      </c>
      <c r="L2735">
        <v>347.64</v>
      </c>
      <c r="M2735">
        <v>56.76</v>
      </c>
      <c r="N2735" t="s">
        <v>50</v>
      </c>
      <c r="O2735">
        <v>3</v>
      </c>
      <c r="P2735" t="str" cm="1">
        <f t="array" ref="P2735">_xlfn.IFS(C2735&lt;25,"18-24", C2735&lt;=35,"25-35", C2735&lt;=50,"36-50",TRUE,"50+")</f>
        <v>18-24</v>
      </c>
      <c r="Q2735" t="str">
        <f t="shared" si="294"/>
        <v>new</v>
      </c>
      <c r="R2735" t="str">
        <f t="shared" si="295"/>
        <v>medium</v>
      </c>
      <c r="S2735" t="str">
        <f t="shared" si="296"/>
        <v>medium</v>
      </c>
      <c r="T2735" t="str">
        <f t="shared" si="297"/>
        <v>Oct</v>
      </c>
      <c r="U2735">
        <f t="shared" si="298"/>
        <v>2022</v>
      </c>
      <c r="V2735" t="str">
        <f t="shared" si="299"/>
        <v>10-15</v>
      </c>
      <c r="W2735" t="str">
        <f t="shared" si="300"/>
        <v>Slow</v>
      </c>
    </row>
    <row r="2736" spans="1:23" x14ac:dyDescent="0.3">
      <c r="A2736">
        <v>602735</v>
      </c>
      <c r="B2736">
        <v>39413</v>
      </c>
      <c r="C2736">
        <v>49</v>
      </c>
      <c r="D2736" t="s">
        <v>7</v>
      </c>
      <c r="E2736" t="s">
        <v>13</v>
      </c>
      <c r="F2736" t="s">
        <v>19</v>
      </c>
      <c r="G2736" t="s">
        <v>21</v>
      </c>
      <c r="H2736" s="1">
        <v>45311</v>
      </c>
      <c r="I2736" t="s">
        <v>34</v>
      </c>
      <c r="J2736">
        <v>23</v>
      </c>
      <c r="K2736">
        <v>8</v>
      </c>
      <c r="L2736">
        <v>300.58</v>
      </c>
      <c r="M2736">
        <v>31.43</v>
      </c>
      <c r="N2736" t="s">
        <v>48</v>
      </c>
      <c r="O2736">
        <v>1</v>
      </c>
      <c r="P2736" t="str" cm="1">
        <f t="array" ref="P2736">_xlfn.IFS(C2736&lt;25,"18-24", C2736&lt;=35,"25-35", C2736&lt;=50,"36-50",TRUE,"50+")</f>
        <v>36-50</v>
      </c>
      <c r="Q2736" t="str">
        <f t="shared" si="294"/>
        <v>repeat</v>
      </c>
      <c r="R2736" t="str">
        <f t="shared" si="295"/>
        <v>medium</v>
      </c>
      <c r="S2736" t="str">
        <f t="shared" si="296"/>
        <v>Low</v>
      </c>
      <c r="T2736" t="str">
        <f t="shared" si="297"/>
        <v>Jan</v>
      </c>
      <c r="U2736">
        <f t="shared" si="298"/>
        <v>2024</v>
      </c>
      <c r="V2736" t="str">
        <f t="shared" si="299"/>
        <v>5-10</v>
      </c>
      <c r="W2736" t="str">
        <f t="shared" si="300"/>
        <v>Fast</v>
      </c>
    </row>
    <row r="2737" spans="1:23" x14ac:dyDescent="0.3">
      <c r="A2737">
        <v>602736</v>
      </c>
      <c r="B2737">
        <v>40596</v>
      </c>
      <c r="C2737">
        <v>35</v>
      </c>
      <c r="D2737" t="s">
        <v>7</v>
      </c>
      <c r="E2737" t="s">
        <v>11</v>
      </c>
      <c r="F2737" t="s">
        <v>24</v>
      </c>
      <c r="G2737" t="s">
        <v>21</v>
      </c>
      <c r="H2737" s="1">
        <v>45394</v>
      </c>
      <c r="I2737" t="s">
        <v>33</v>
      </c>
      <c r="J2737">
        <v>29</v>
      </c>
      <c r="K2737">
        <v>1.8</v>
      </c>
      <c r="L2737">
        <v>345.52</v>
      </c>
      <c r="M2737">
        <v>105.05</v>
      </c>
      <c r="N2737" t="s">
        <v>50</v>
      </c>
      <c r="O2737">
        <v>3</v>
      </c>
      <c r="P2737" t="str" cm="1">
        <f t="array" ref="P2737">_xlfn.IFS(C2737&lt;25,"18-24", C2737&lt;=35,"25-35", C2737&lt;=50,"36-50",TRUE,"50+")</f>
        <v>25-35</v>
      </c>
      <c r="Q2737" t="str">
        <f t="shared" si="294"/>
        <v>repeat</v>
      </c>
      <c r="R2737" t="str">
        <f t="shared" si="295"/>
        <v>medium</v>
      </c>
      <c r="S2737" t="str">
        <f t="shared" si="296"/>
        <v>medium</v>
      </c>
      <c r="T2737" t="str">
        <f t="shared" si="297"/>
        <v>Apr</v>
      </c>
      <c r="U2737">
        <f t="shared" si="298"/>
        <v>2024</v>
      </c>
      <c r="V2737" t="str">
        <f t="shared" si="299"/>
        <v>0-5</v>
      </c>
      <c r="W2737" t="str">
        <f t="shared" si="300"/>
        <v>Fast</v>
      </c>
    </row>
    <row r="2738" spans="1:23" x14ac:dyDescent="0.3">
      <c r="A2738">
        <v>602737</v>
      </c>
      <c r="B2738">
        <v>57758</v>
      </c>
      <c r="C2738">
        <v>51</v>
      </c>
      <c r="D2738" t="s">
        <v>7</v>
      </c>
      <c r="E2738" t="s">
        <v>5</v>
      </c>
      <c r="F2738" t="s">
        <v>18</v>
      </c>
      <c r="G2738" t="s">
        <v>27</v>
      </c>
      <c r="H2738" s="1">
        <v>45405</v>
      </c>
      <c r="I2738" t="s">
        <v>34</v>
      </c>
      <c r="J2738">
        <v>47</v>
      </c>
      <c r="K2738">
        <v>8.6999999999999993</v>
      </c>
      <c r="L2738">
        <v>1104.8499999999999</v>
      </c>
      <c r="M2738">
        <v>107.77</v>
      </c>
      <c r="N2738" t="s">
        <v>48</v>
      </c>
      <c r="O2738">
        <v>3</v>
      </c>
      <c r="P2738" t="str" cm="1">
        <f t="array" ref="P2738">_xlfn.IFS(C2738&lt;25,"18-24", C2738&lt;=35,"25-35", C2738&lt;=50,"36-50",TRUE,"50+")</f>
        <v>50+</v>
      </c>
      <c r="Q2738" t="str">
        <f t="shared" si="294"/>
        <v>repeat</v>
      </c>
      <c r="R2738" t="str">
        <f t="shared" si="295"/>
        <v>high value</v>
      </c>
      <c r="S2738" t="str">
        <f t="shared" si="296"/>
        <v>medium</v>
      </c>
      <c r="T2738" t="str">
        <f t="shared" si="297"/>
        <v>Apr</v>
      </c>
      <c r="U2738">
        <f t="shared" si="298"/>
        <v>2024</v>
      </c>
      <c r="V2738" t="str">
        <f t="shared" si="299"/>
        <v>5-10</v>
      </c>
      <c r="W2738" t="str">
        <f t="shared" si="300"/>
        <v>Slow</v>
      </c>
    </row>
    <row r="2739" spans="1:23" x14ac:dyDescent="0.3">
      <c r="A2739">
        <v>602738</v>
      </c>
      <c r="B2739">
        <v>55071</v>
      </c>
      <c r="C2739">
        <v>38</v>
      </c>
      <c r="D2739" t="s">
        <v>7</v>
      </c>
      <c r="E2739" t="s">
        <v>15</v>
      </c>
      <c r="F2739" t="s">
        <v>24</v>
      </c>
      <c r="G2739" t="s">
        <v>29</v>
      </c>
      <c r="H2739" s="1">
        <v>45181</v>
      </c>
      <c r="I2739" t="s">
        <v>34</v>
      </c>
      <c r="J2739">
        <v>25</v>
      </c>
      <c r="K2739">
        <v>2.6</v>
      </c>
      <c r="L2739">
        <v>1306.23</v>
      </c>
      <c r="M2739">
        <v>63.52</v>
      </c>
      <c r="N2739" t="s">
        <v>50</v>
      </c>
      <c r="O2739">
        <v>2</v>
      </c>
      <c r="P2739" t="str" cm="1">
        <f t="array" ref="P2739">_xlfn.IFS(C2739&lt;25,"18-24", C2739&lt;=35,"25-35", C2739&lt;=50,"36-50",TRUE,"50+")</f>
        <v>36-50</v>
      </c>
      <c r="Q2739" t="str">
        <f t="shared" si="294"/>
        <v>new</v>
      </c>
      <c r="R2739" t="str">
        <f t="shared" si="295"/>
        <v>high value</v>
      </c>
      <c r="S2739" t="str">
        <f t="shared" si="296"/>
        <v>Low</v>
      </c>
      <c r="T2739" t="str">
        <f t="shared" si="297"/>
        <v>Sep</v>
      </c>
      <c r="U2739">
        <f t="shared" si="298"/>
        <v>2023</v>
      </c>
      <c r="V2739" t="str">
        <f t="shared" si="299"/>
        <v>0-5</v>
      </c>
      <c r="W2739" t="str">
        <f t="shared" si="300"/>
        <v>Fast</v>
      </c>
    </row>
    <row r="2740" spans="1:23" x14ac:dyDescent="0.3">
      <c r="A2740">
        <v>602739</v>
      </c>
      <c r="B2740">
        <v>92191</v>
      </c>
      <c r="C2740">
        <v>62</v>
      </c>
      <c r="D2740" t="s">
        <v>7</v>
      </c>
      <c r="E2740" t="s">
        <v>11</v>
      </c>
      <c r="F2740" t="s">
        <v>19</v>
      </c>
      <c r="G2740" t="s">
        <v>29</v>
      </c>
      <c r="H2740" s="1">
        <v>45092</v>
      </c>
      <c r="I2740" t="s">
        <v>33</v>
      </c>
      <c r="J2740">
        <v>81</v>
      </c>
      <c r="K2740">
        <v>9.1</v>
      </c>
      <c r="L2740">
        <v>1283.0999999999999</v>
      </c>
      <c r="M2740">
        <v>75.22</v>
      </c>
      <c r="N2740" t="s">
        <v>50</v>
      </c>
      <c r="O2740">
        <v>1</v>
      </c>
      <c r="P2740" t="str" cm="1">
        <f t="array" ref="P2740">_xlfn.IFS(C2740&lt;25,"18-24", C2740&lt;=35,"25-35", C2740&lt;=50,"36-50",TRUE,"50+")</f>
        <v>50+</v>
      </c>
      <c r="Q2740" t="str">
        <f t="shared" si="294"/>
        <v>new</v>
      </c>
      <c r="R2740" t="str">
        <f t="shared" si="295"/>
        <v>high value</v>
      </c>
      <c r="S2740" t="str">
        <f t="shared" si="296"/>
        <v>Low</v>
      </c>
      <c r="T2740" t="str">
        <f t="shared" si="297"/>
        <v>Jun</v>
      </c>
      <c r="U2740">
        <f t="shared" si="298"/>
        <v>2023</v>
      </c>
      <c r="V2740" t="str">
        <f t="shared" si="299"/>
        <v>5-10</v>
      </c>
      <c r="W2740" t="str">
        <f t="shared" si="300"/>
        <v>Slow</v>
      </c>
    </row>
    <row r="2741" spans="1:23" x14ac:dyDescent="0.3">
      <c r="A2741">
        <v>602740</v>
      </c>
      <c r="B2741">
        <v>74344</v>
      </c>
      <c r="C2741">
        <v>64</v>
      </c>
      <c r="D2741" t="s">
        <v>4</v>
      </c>
      <c r="E2741" t="s">
        <v>15</v>
      </c>
      <c r="F2741" t="s">
        <v>30</v>
      </c>
      <c r="G2741" t="s">
        <v>21</v>
      </c>
      <c r="H2741" s="1">
        <v>45058</v>
      </c>
      <c r="I2741" t="s">
        <v>34</v>
      </c>
      <c r="J2741">
        <v>78</v>
      </c>
      <c r="K2741">
        <v>1.9</v>
      </c>
      <c r="L2741">
        <v>175.42</v>
      </c>
      <c r="M2741">
        <v>30.33</v>
      </c>
      <c r="N2741" t="s">
        <v>48</v>
      </c>
      <c r="O2741">
        <v>1</v>
      </c>
      <c r="P2741" t="str" cm="1">
        <f t="array" ref="P2741">_xlfn.IFS(C2741&lt;25,"18-24", C2741&lt;=35,"25-35", C2741&lt;=50,"36-50",TRUE,"50+")</f>
        <v>50+</v>
      </c>
      <c r="Q2741" t="str">
        <f t="shared" si="294"/>
        <v>new</v>
      </c>
      <c r="R2741" t="str">
        <f t="shared" si="295"/>
        <v>low</v>
      </c>
      <c r="S2741" t="str">
        <f t="shared" si="296"/>
        <v>Low</v>
      </c>
      <c r="T2741" t="str">
        <f t="shared" si="297"/>
        <v>May</v>
      </c>
      <c r="U2741">
        <f t="shared" si="298"/>
        <v>2023</v>
      </c>
      <c r="V2741" t="str">
        <f t="shared" si="299"/>
        <v>0-5</v>
      </c>
      <c r="W2741" t="str">
        <f t="shared" si="300"/>
        <v>Slow</v>
      </c>
    </row>
    <row r="2742" spans="1:23" x14ac:dyDescent="0.3">
      <c r="A2742">
        <v>602741</v>
      </c>
      <c r="B2742">
        <v>10171</v>
      </c>
      <c r="C2742">
        <v>43</v>
      </c>
      <c r="D2742" t="s">
        <v>7</v>
      </c>
      <c r="E2742" t="s">
        <v>8</v>
      </c>
      <c r="F2742" t="s">
        <v>28</v>
      </c>
      <c r="G2742" t="s">
        <v>29</v>
      </c>
      <c r="H2742" s="1">
        <v>45571</v>
      </c>
      <c r="I2742" t="s">
        <v>33</v>
      </c>
      <c r="J2742">
        <v>86</v>
      </c>
      <c r="K2742">
        <v>12.7</v>
      </c>
      <c r="L2742">
        <v>722.61</v>
      </c>
      <c r="M2742">
        <v>88.61</v>
      </c>
      <c r="N2742" t="s">
        <v>50</v>
      </c>
      <c r="O2742">
        <v>3</v>
      </c>
      <c r="P2742" t="str" cm="1">
        <f t="array" ref="P2742">_xlfn.IFS(C2742&lt;25,"18-24", C2742&lt;=35,"25-35", C2742&lt;=50,"36-50",TRUE,"50+")</f>
        <v>36-50</v>
      </c>
      <c r="Q2742" t="str">
        <f t="shared" si="294"/>
        <v>new</v>
      </c>
      <c r="R2742" t="str">
        <f t="shared" si="295"/>
        <v>high value</v>
      </c>
      <c r="S2742" t="str">
        <f t="shared" si="296"/>
        <v>medium</v>
      </c>
      <c r="T2742" t="str">
        <f t="shared" si="297"/>
        <v>Oct</v>
      </c>
      <c r="U2742">
        <f t="shared" si="298"/>
        <v>2024</v>
      </c>
      <c r="V2742" t="str">
        <f t="shared" si="299"/>
        <v>10-15</v>
      </c>
      <c r="W2742" t="str">
        <f t="shared" si="300"/>
        <v>Slow</v>
      </c>
    </row>
    <row r="2743" spans="1:23" x14ac:dyDescent="0.3">
      <c r="A2743">
        <v>602742</v>
      </c>
      <c r="B2743">
        <v>35418</v>
      </c>
      <c r="C2743">
        <v>60</v>
      </c>
      <c r="D2743" t="s">
        <v>4</v>
      </c>
      <c r="E2743" t="s">
        <v>16</v>
      </c>
      <c r="F2743" t="s">
        <v>30</v>
      </c>
      <c r="G2743" t="s">
        <v>21</v>
      </c>
      <c r="H2743" s="1">
        <v>45013</v>
      </c>
      <c r="I2743" t="s">
        <v>33</v>
      </c>
      <c r="J2743">
        <v>58</v>
      </c>
      <c r="K2743">
        <v>14.5</v>
      </c>
      <c r="L2743">
        <v>693.93</v>
      </c>
      <c r="M2743">
        <v>62.83</v>
      </c>
      <c r="N2743" t="s">
        <v>50</v>
      </c>
      <c r="O2743">
        <v>4</v>
      </c>
      <c r="P2743" t="str" cm="1">
        <f t="array" ref="P2743">_xlfn.IFS(C2743&lt;25,"18-24", C2743&lt;=35,"25-35", C2743&lt;=50,"36-50",TRUE,"50+")</f>
        <v>50+</v>
      </c>
      <c r="Q2743" t="str">
        <f t="shared" si="294"/>
        <v>new</v>
      </c>
      <c r="R2743" t="str">
        <f t="shared" si="295"/>
        <v>high value</v>
      </c>
      <c r="S2743" t="str">
        <f t="shared" si="296"/>
        <v>medium</v>
      </c>
      <c r="T2743" t="str">
        <f t="shared" si="297"/>
        <v>Mar</v>
      </c>
      <c r="U2743">
        <f t="shared" si="298"/>
        <v>2023</v>
      </c>
      <c r="V2743" t="str">
        <f t="shared" si="299"/>
        <v>10-15</v>
      </c>
      <c r="W2743" t="str">
        <f t="shared" si="300"/>
        <v>Slow</v>
      </c>
    </row>
    <row r="2744" spans="1:23" x14ac:dyDescent="0.3">
      <c r="A2744">
        <v>602743</v>
      </c>
      <c r="B2744">
        <v>70111</v>
      </c>
      <c r="C2744">
        <v>64</v>
      </c>
      <c r="D2744" t="s">
        <v>7</v>
      </c>
      <c r="E2744" t="s">
        <v>15</v>
      </c>
      <c r="F2744" t="s">
        <v>19</v>
      </c>
      <c r="G2744" t="s">
        <v>21</v>
      </c>
      <c r="H2744" s="1">
        <v>45052</v>
      </c>
      <c r="I2744" t="s">
        <v>33</v>
      </c>
      <c r="J2744">
        <v>61</v>
      </c>
      <c r="K2744">
        <v>2.5</v>
      </c>
      <c r="L2744">
        <v>906.36</v>
      </c>
      <c r="M2744">
        <v>21.42</v>
      </c>
      <c r="N2744" t="s">
        <v>49</v>
      </c>
      <c r="O2744">
        <v>5</v>
      </c>
      <c r="P2744" t="str" cm="1">
        <f t="array" ref="P2744">_xlfn.IFS(C2744&lt;25,"18-24", C2744&lt;=35,"25-35", C2744&lt;=50,"36-50",TRUE,"50+")</f>
        <v>50+</v>
      </c>
      <c r="Q2744" t="str">
        <f t="shared" si="294"/>
        <v>new</v>
      </c>
      <c r="R2744" t="str">
        <f t="shared" si="295"/>
        <v>high value</v>
      </c>
      <c r="S2744" t="str">
        <f t="shared" si="296"/>
        <v>High</v>
      </c>
      <c r="T2744" t="str">
        <f t="shared" si="297"/>
        <v>May</v>
      </c>
      <c r="U2744">
        <f t="shared" si="298"/>
        <v>2023</v>
      </c>
      <c r="V2744" t="str">
        <f t="shared" si="299"/>
        <v>0-5</v>
      </c>
      <c r="W2744" t="str">
        <f t="shared" si="300"/>
        <v>Slow</v>
      </c>
    </row>
    <row r="2745" spans="1:23" x14ac:dyDescent="0.3">
      <c r="A2745">
        <v>602744</v>
      </c>
      <c r="B2745">
        <v>76247</v>
      </c>
      <c r="C2745">
        <v>32</v>
      </c>
      <c r="D2745" t="s">
        <v>4</v>
      </c>
      <c r="E2745" t="s">
        <v>5</v>
      </c>
      <c r="F2745" t="s">
        <v>28</v>
      </c>
      <c r="G2745" t="s">
        <v>31</v>
      </c>
      <c r="H2745" s="1">
        <v>44830</v>
      </c>
      <c r="I2745" t="s">
        <v>34</v>
      </c>
      <c r="J2745">
        <v>82</v>
      </c>
      <c r="K2745">
        <v>11.6</v>
      </c>
      <c r="L2745">
        <v>916.46</v>
      </c>
      <c r="M2745">
        <v>87.99</v>
      </c>
      <c r="N2745" t="s">
        <v>50</v>
      </c>
      <c r="O2745">
        <v>4</v>
      </c>
      <c r="P2745" t="str" cm="1">
        <f t="array" ref="P2745">_xlfn.IFS(C2745&lt;25,"18-24", C2745&lt;=35,"25-35", C2745&lt;=50,"36-50",TRUE,"50+")</f>
        <v>25-35</v>
      </c>
      <c r="Q2745" t="str">
        <f t="shared" si="294"/>
        <v>new</v>
      </c>
      <c r="R2745" t="str">
        <f t="shared" si="295"/>
        <v>high value</v>
      </c>
      <c r="S2745" t="str">
        <f t="shared" si="296"/>
        <v>medium</v>
      </c>
      <c r="T2745" t="str">
        <f t="shared" si="297"/>
        <v>Sep</v>
      </c>
      <c r="U2745">
        <f t="shared" si="298"/>
        <v>2022</v>
      </c>
      <c r="V2745" t="str">
        <f t="shared" si="299"/>
        <v>10-15</v>
      </c>
      <c r="W2745" t="str">
        <f t="shared" si="300"/>
        <v>Slow</v>
      </c>
    </row>
    <row r="2746" spans="1:23" x14ac:dyDescent="0.3">
      <c r="A2746">
        <v>602745</v>
      </c>
      <c r="B2746">
        <v>92789</v>
      </c>
      <c r="C2746">
        <v>53</v>
      </c>
      <c r="D2746" t="s">
        <v>7</v>
      </c>
      <c r="E2746" t="s">
        <v>15</v>
      </c>
      <c r="F2746" t="s">
        <v>28</v>
      </c>
      <c r="G2746" t="s">
        <v>29</v>
      </c>
      <c r="H2746" s="1">
        <v>44658</v>
      </c>
      <c r="I2746" t="s">
        <v>33</v>
      </c>
      <c r="J2746">
        <v>42</v>
      </c>
      <c r="K2746">
        <v>2.9</v>
      </c>
      <c r="L2746">
        <v>759.12</v>
      </c>
      <c r="M2746">
        <v>112.38</v>
      </c>
      <c r="N2746" t="s">
        <v>47</v>
      </c>
      <c r="O2746">
        <v>5</v>
      </c>
      <c r="P2746" t="str" cm="1">
        <f t="array" ref="P2746">_xlfn.IFS(C2746&lt;25,"18-24", C2746&lt;=35,"25-35", C2746&lt;=50,"36-50",TRUE,"50+")</f>
        <v>50+</v>
      </c>
      <c r="Q2746" t="str">
        <f t="shared" si="294"/>
        <v>new</v>
      </c>
      <c r="R2746" t="str">
        <f t="shared" si="295"/>
        <v>high value</v>
      </c>
      <c r="S2746" t="str">
        <f t="shared" si="296"/>
        <v>High</v>
      </c>
      <c r="T2746" t="str">
        <f t="shared" si="297"/>
        <v>Apr</v>
      </c>
      <c r="U2746">
        <f t="shared" si="298"/>
        <v>2022</v>
      </c>
      <c r="V2746" t="str">
        <f t="shared" si="299"/>
        <v>0-5</v>
      </c>
      <c r="W2746" t="str">
        <f t="shared" si="300"/>
        <v>Medium</v>
      </c>
    </row>
    <row r="2747" spans="1:23" x14ac:dyDescent="0.3">
      <c r="A2747">
        <v>602746</v>
      </c>
      <c r="B2747">
        <v>68626</v>
      </c>
      <c r="C2747">
        <v>26</v>
      </c>
      <c r="D2747" t="s">
        <v>7</v>
      </c>
      <c r="E2747" t="s">
        <v>8</v>
      </c>
      <c r="F2747" t="s">
        <v>30</v>
      </c>
      <c r="G2747" t="s">
        <v>25</v>
      </c>
      <c r="H2747" s="1">
        <v>45336</v>
      </c>
      <c r="I2747" t="s">
        <v>33</v>
      </c>
      <c r="J2747">
        <v>50</v>
      </c>
      <c r="K2747">
        <v>2.9</v>
      </c>
      <c r="L2747">
        <v>905.59</v>
      </c>
      <c r="M2747">
        <v>46.81</v>
      </c>
      <c r="N2747" t="s">
        <v>49</v>
      </c>
      <c r="O2747">
        <v>2</v>
      </c>
      <c r="P2747" t="str" cm="1">
        <f t="array" ref="P2747">_xlfn.IFS(C2747&lt;25,"18-24", C2747&lt;=35,"25-35", C2747&lt;=50,"36-50",TRUE,"50+")</f>
        <v>25-35</v>
      </c>
      <c r="Q2747" t="str">
        <f t="shared" si="294"/>
        <v>new</v>
      </c>
      <c r="R2747" t="str">
        <f t="shared" si="295"/>
        <v>high value</v>
      </c>
      <c r="S2747" t="str">
        <f t="shared" si="296"/>
        <v>Low</v>
      </c>
      <c r="T2747" t="str">
        <f t="shared" si="297"/>
        <v>Feb</v>
      </c>
      <c r="U2747">
        <f t="shared" si="298"/>
        <v>2024</v>
      </c>
      <c r="V2747" t="str">
        <f t="shared" si="299"/>
        <v>0-5</v>
      </c>
      <c r="W2747" t="str">
        <f t="shared" si="300"/>
        <v>Slow</v>
      </c>
    </row>
    <row r="2748" spans="1:23" x14ac:dyDescent="0.3">
      <c r="A2748">
        <v>602747</v>
      </c>
      <c r="B2748">
        <v>12360</v>
      </c>
      <c r="C2748">
        <v>23</v>
      </c>
      <c r="D2748" t="s">
        <v>4</v>
      </c>
      <c r="E2748" t="s">
        <v>15</v>
      </c>
      <c r="F2748" t="s">
        <v>32</v>
      </c>
      <c r="G2748" t="s">
        <v>27</v>
      </c>
      <c r="H2748" s="1">
        <v>45013</v>
      </c>
      <c r="I2748" t="s">
        <v>33</v>
      </c>
      <c r="J2748">
        <v>32</v>
      </c>
      <c r="K2748">
        <v>5.8</v>
      </c>
      <c r="L2748">
        <v>1306.8</v>
      </c>
      <c r="M2748">
        <v>29.43</v>
      </c>
      <c r="N2748" t="s">
        <v>50</v>
      </c>
      <c r="O2748">
        <v>4</v>
      </c>
      <c r="P2748" t="str" cm="1">
        <f t="array" ref="P2748">_xlfn.IFS(C2748&lt;25,"18-24", C2748&lt;=35,"25-35", C2748&lt;=50,"36-50",TRUE,"50+")</f>
        <v>18-24</v>
      </c>
      <c r="Q2748" t="str">
        <f t="shared" si="294"/>
        <v>new</v>
      </c>
      <c r="R2748" t="str">
        <f t="shared" si="295"/>
        <v>high value</v>
      </c>
      <c r="S2748" t="str">
        <f t="shared" si="296"/>
        <v>medium</v>
      </c>
      <c r="T2748" t="str">
        <f t="shared" si="297"/>
        <v>Mar</v>
      </c>
      <c r="U2748">
        <f t="shared" si="298"/>
        <v>2023</v>
      </c>
      <c r="V2748" t="str">
        <f t="shared" si="299"/>
        <v>5-10</v>
      </c>
      <c r="W2748" t="str">
        <f t="shared" si="300"/>
        <v>Medium</v>
      </c>
    </row>
    <row r="2749" spans="1:23" x14ac:dyDescent="0.3">
      <c r="A2749">
        <v>602748</v>
      </c>
      <c r="B2749">
        <v>86117</v>
      </c>
      <c r="C2749">
        <v>56</v>
      </c>
      <c r="D2749" t="s">
        <v>7</v>
      </c>
      <c r="E2749" t="s">
        <v>15</v>
      </c>
      <c r="F2749" t="s">
        <v>19</v>
      </c>
      <c r="G2749" t="s">
        <v>31</v>
      </c>
      <c r="H2749" s="1">
        <v>45619</v>
      </c>
      <c r="I2749" t="s">
        <v>33</v>
      </c>
      <c r="J2749">
        <v>73</v>
      </c>
      <c r="K2749">
        <v>3.3</v>
      </c>
      <c r="L2749">
        <v>1216.69</v>
      </c>
      <c r="M2749">
        <v>76.64</v>
      </c>
      <c r="N2749" t="s">
        <v>49</v>
      </c>
      <c r="O2749">
        <v>4</v>
      </c>
      <c r="P2749" t="str" cm="1">
        <f t="array" ref="P2749">_xlfn.IFS(C2749&lt;25,"18-24", C2749&lt;=35,"25-35", C2749&lt;=50,"36-50",TRUE,"50+")</f>
        <v>50+</v>
      </c>
      <c r="Q2749" t="str">
        <f t="shared" si="294"/>
        <v>new</v>
      </c>
      <c r="R2749" t="str">
        <f t="shared" si="295"/>
        <v>high value</v>
      </c>
      <c r="S2749" t="str">
        <f t="shared" si="296"/>
        <v>medium</v>
      </c>
      <c r="T2749" t="str">
        <f t="shared" si="297"/>
        <v>Nov</v>
      </c>
      <c r="U2749">
        <f t="shared" si="298"/>
        <v>2024</v>
      </c>
      <c r="V2749" t="str">
        <f t="shared" si="299"/>
        <v>0-5</v>
      </c>
      <c r="W2749" t="str">
        <f t="shared" si="300"/>
        <v>Slow</v>
      </c>
    </row>
    <row r="2750" spans="1:23" x14ac:dyDescent="0.3">
      <c r="A2750">
        <v>602749</v>
      </c>
      <c r="B2750">
        <v>38210</v>
      </c>
      <c r="C2750">
        <v>40</v>
      </c>
      <c r="D2750" t="s">
        <v>4</v>
      </c>
      <c r="E2750" t="s">
        <v>13</v>
      </c>
      <c r="F2750" t="s">
        <v>30</v>
      </c>
      <c r="G2750" t="s">
        <v>21</v>
      </c>
      <c r="H2750" s="1">
        <v>44616</v>
      </c>
      <c r="I2750" t="s">
        <v>34</v>
      </c>
      <c r="J2750">
        <v>22</v>
      </c>
      <c r="K2750">
        <v>1.1000000000000001</v>
      </c>
      <c r="L2750">
        <v>929.21</v>
      </c>
      <c r="M2750">
        <v>103.13</v>
      </c>
      <c r="N2750" t="s">
        <v>49</v>
      </c>
      <c r="O2750">
        <v>2</v>
      </c>
      <c r="P2750" t="str" cm="1">
        <f t="array" ref="P2750">_xlfn.IFS(C2750&lt;25,"18-24", C2750&lt;=35,"25-35", C2750&lt;=50,"36-50",TRUE,"50+")</f>
        <v>36-50</v>
      </c>
      <c r="Q2750" t="str">
        <f t="shared" si="294"/>
        <v>repeat</v>
      </c>
      <c r="R2750" t="str">
        <f t="shared" si="295"/>
        <v>high value</v>
      </c>
      <c r="S2750" t="str">
        <f t="shared" si="296"/>
        <v>Low</v>
      </c>
      <c r="T2750" t="str">
        <f t="shared" si="297"/>
        <v>Feb</v>
      </c>
      <c r="U2750">
        <f t="shared" si="298"/>
        <v>2022</v>
      </c>
      <c r="V2750" t="str">
        <f t="shared" si="299"/>
        <v>0-5</v>
      </c>
      <c r="W2750" t="str">
        <f t="shared" si="300"/>
        <v>Fast</v>
      </c>
    </row>
    <row r="2751" spans="1:23" x14ac:dyDescent="0.3">
      <c r="A2751">
        <v>602750</v>
      </c>
      <c r="B2751">
        <v>87808</v>
      </c>
      <c r="C2751">
        <v>44</v>
      </c>
      <c r="D2751" t="s">
        <v>4</v>
      </c>
      <c r="E2751" t="s">
        <v>16</v>
      </c>
      <c r="F2751" t="s">
        <v>26</v>
      </c>
      <c r="G2751" t="s">
        <v>29</v>
      </c>
      <c r="H2751" s="1">
        <v>44791</v>
      </c>
      <c r="I2751" t="s">
        <v>34</v>
      </c>
      <c r="J2751">
        <v>59</v>
      </c>
      <c r="K2751">
        <v>4.8</v>
      </c>
      <c r="L2751">
        <v>711.81</v>
      </c>
      <c r="M2751">
        <v>29.91</v>
      </c>
      <c r="N2751" t="s">
        <v>50</v>
      </c>
      <c r="O2751">
        <v>2</v>
      </c>
      <c r="P2751" t="str" cm="1">
        <f t="array" ref="P2751">_xlfn.IFS(C2751&lt;25,"18-24", C2751&lt;=35,"25-35", C2751&lt;=50,"36-50",TRUE,"50+")</f>
        <v>36-50</v>
      </c>
      <c r="Q2751" t="str">
        <f t="shared" si="294"/>
        <v>new</v>
      </c>
      <c r="R2751" t="str">
        <f t="shared" si="295"/>
        <v>high value</v>
      </c>
      <c r="S2751" t="str">
        <f t="shared" si="296"/>
        <v>Low</v>
      </c>
      <c r="T2751" t="str">
        <f t="shared" si="297"/>
        <v>Aug</v>
      </c>
      <c r="U2751">
        <f t="shared" si="298"/>
        <v>2022</v>
      </c>
      <c r="V2751" t="str">
        <f t="shared" si="299"/>
        <v>0-5</v>
      </c>
      <c r="W2751" t="str">
        <f t="shared" si="300"/>
        <v>Slow</v>
      </c>
    </row>
    <row r="2752" spans="1:23" x14ac:dyDescent="0.3">
      <c r="A2752">
        <v>602751</v>
      </c>
      <c r="B2752">
        <v>61002</v>
      </c>
      <c r="C2752">
        <v>36</v>
      </c>
      <c r="D2752" t="s">
        <v>4</v>
      </c>
      <c r="E2752" t="s">
        <v>16</v>
      </c>
      <c r="F2752" t="s">
        <v>22</v>
      </c>
      <c r="G2752" t="s">
        <v>21</v>
      </c>
      <c r="H2752" s="1">
        <v>45128</v>
      </c>
      <c r="I2752" t="s">
        <v>33</v>
      </c>
      <c r="J2752">
        <v>78</v>
      </c>
      <c r="K2752">
        <v>13.4</v>
      </c>
      <c r="L2752">
        <v>286.7</v>
      </c>
      <c r="M2752">
        <v>64.44</v>
      </c>
      <c r="N2752" t="s">
        <v>47</v>
      </c>
      <c r="O2752">
        <v>3</v>
      </c>
      <c r="P2752" t="str" cm="1">
        <f t="array" ref="P2752">_xlfn.IFS(C2752&lt;25,"18-24", C2752&lt;=35,"25-35", C2752&lt;=50,"36-50",TRUE,"50+")</f>
        <v>36-50</v>
      </c>
      <c r="Q2752" t="str">
        <f t="shared" si="294"/>
        <v>new</v>
      </c>
      <c r="R2752" t="str">
        <f t="shared" si="295"/>
        <v>medium</v>
      </c>
      <c r="S2752" t="str">
        <f t="shared" si="296"/>
        <v>medium</v>
      </c>
      <c r="T2752" t="str">
        <f t="shared" si="297"/>
        <v>Jul</v>
      </c>
      <c r="U2752">
        <f t="shared" si="298"/>
        <v>2023</v>
      </c>
      <c r="V2752" t="str">
        <f t="shared" si="299"/>
        <v>10-15</v>
      </c>
      <c r="W2752" t="str">
        <f t="shared" si="300"/>
        <v>Slow</v>
      </c>
    </row>
    <row r="2753" spans="1:23" x14ac:dyDescent="0.3">
      <c r="A2753">
        <v>602752</v>
      </c>
      <c r="B2753">
        <v>48743</v>
      </c>
      <c r="C2753">
        <v>48</v>
      </c>
      <c r="D2753" t="s">
        <v>4</v>
      </c>
      <c r="E2753" t="s">
        <v>5</v>
      </c>
      <c r="F2753" t="s">
        <v>32</v>
      </c>
      <c r="G2753" t="s">
        <v>29</v>
      </c>
      <c r="H2753" s="1">
        <v>44666</v>
      </c>
      <c r="I2753" t="s">
        <v>34</v>
      </c>
      <c r="J2753">
        <v>21</v>
      </c>
      <c r="K2753">
        <v>12</v>
      </c>
      <c r="L2753">
        <v>954.94</v>
      </c>
      <c r="M2753">
        <v>75.400000000000006</v>
      </c>
      <c r="N2753" t="s">
        <v>47</v>
      </c>
      <c r="O2753">
        <v>5</v>
      </c>
      <c r="P2753" t="str" cm="1">
        <f t="array" ref="P2753">_xlfn.IFS(C2753&lt;25,"18-24", C2753&lt;=35,"25-35", C2753&lt;=50,"36-50",TRUE,"50+")</f>
        <v>36-50</v>
      </c>
      <c r="Q2753" t="str">
        <f t="shared" si="294"/>
        <v>new</v>
      </c>
      <c r="R2753" t="str">
        <f t="shared" si="295"/>
        <v>high value</v>
      </c>
      <c r="S2753" t="str">
        <f t="shared" si="296"/>
        <v>High</v>
      </c>
      <c r="T2753" t="str">
        <f t="shared" si="297"/>
        <v>Apr</v>
      </c>
      <c r="U2753">
        <f t="shared" si="298"/>
        <v>2022</v>
      </c>
      <c r="V2753" t="str">
        <f t="shared" si="299"/>
        <v>10-15</v>
      </c>
      <c r="W2753" t="str">
        <f t="shared" si="300"/>
        <v>Fast</v>
      </c>
    </row>
    <row r="2754" spans="1:23" x14ac:dyDescent="0.3">
      <c r="A2754">
        <v>602753</v>
      </c>
      <c r="B2754">
        <v>34965</v>
      </c>
      <c r="C2754">
        <v>51</v>
      </c>
      <c r="D2754" t="s">
        <v>4</v>
      </c>
      <c r="E2754" t="s">
        <v>16</v>
      </c>
      <c r="F2754" t="s">
        <v>28</v>
      </c>
      <c r="G2754" t="s">
        <v>29</v>
      </c>
      <c r="H2754" s="1">
        <v>44739</v>
      </c>
      <c r="I2754" t="s">
        <v>33</v>
      </c>
      <c r="J2754">
        <v>27</v>
      </c>
      <c r="K2754">
        <v>8.6999999999999993</v>
      </c>
      <c r="L2754">
        <v>973.32</v>
      </c>
      <c r="M2754">
        <v>27.41</v>
      </c>
      <c r="N2754" t="s">
        <v>47</v>
      </c>
      <c r="O2754">
        <v>4</v>
      </c>
      <c r="P2754" t="str" cm="1">
        <f t="array" ref="P2754">_xlfn.IFS(C2754&lt;25,"18-24", C2754&lt;=35,"25-35", C2754&lt;=50,"36-50",TRUE,"50+")</f>
        <v>50+</v>
      </c>
      <c r="Q2754" t="str">
        <f t="shared" si="294"/>
        <v>new</v>
      </c>
      <c r="R2754" t="str">
        <f t="shared" si="295"/>
        <v>high value</v>
      </c>
      <c r="S2754" t="str">
        <f t="shared" si="296"/>
        <v>medium</v>
      </c>
      <c r="T2754" t="str">
        <f t="shared" si="297"/>
        <v>Jun</v>
      </c>
      <c r="U2754">
        <f t="shared" si="298"/>
        <v>2022</v>
      </c>
      <c r="V2754" t="str">
        <f t="shared" si="299"/>
        <v>5-10</v>
      </c>
      <c r="W2754" t="str">
        <f t="shared" si="300"/>
        <v>Fast</v>
      </c>
    </row>
    <row r="2755" spans="1:23" x14ac:dyDescent="0.3">
      <c r="A2755">
        <v>602754</v>
      </c>
      <c r="B2755">
        <v>40538</v>
      </c>
      <c r="C2755">
        <v>50</v>
      </c>
      <c r="D2755" t="s">
        <v>4</v>
      </c>
      <c r="E2755" t="s">
        <v>13</v>
      </c>
      <c r="F2755" t="s">
        <v>18</v>
      </c>
      <c r="G2755" t="s">
        <v>31</v>
      </c>
      <c r="H2755" s="1">
        <v>44631</v>
      </c>
      <c r="I2755" t="s">
        <v>34</v>
      </c>
      <c r="J2755">
        <v>27</v>
      </c>
      <c r="K2755">
        <v>12.6</v>
      </c>
      <c r="L2755">
        <v>987.57</v>
      </c>
      <c r="M2755">
        <v>101.54</v>
      </c>
      <c r="N2755" t="s">
        <v>49</v>
      </c>
      <c r="O2755">
        <v>1</v>
      </c>
      <c r="P2755" t="str" cm="1">
        <f t="array" ref="P2755">_xlfn.IFS(C2755&lt;25,"18-24", C2755&lt;=35,"25-35", C2755&lt;=50,"36-50",TRUE,"50+")</f>
        <v>36-50</v>
      </c>
      <c r="Q2755" t="str">
        <f t="shared" ref="Q2755:Q2818" si="301">IF(COUNTIF($B:$B,B2755)&gt;1,"repeat","new")</f>
        <v>new</v>
      </c>
      <c r="R2755" t="str">
        <f t="shared" ref="R2755:R2818" si="302">IF(L2755&gt;500,"high value",IF( L2755&gt;250,"medium","low"))</f>
        <v>high value</v>
      </c>
      <c r="S2755" t="str">
        <f t="shared" ref="S2755:S2818" si="303">IF(O2755&lt;=2,"Low",IF(O2755&lt;=4,"medium","High"))</f>
        <v>Low</v>
      </c>
      <c r="T2755" t="str">
        <f t="shared" ref="T2755:T2818" si="304">TEXT(H2755,"MMM")</f>
        <v>Mar</v>
      </c>
      <c r="U2755">
        <f t="shared" ref="U2755:U2818" si="305">YEAR(H2755)</f>
        <v>2022</v>
      </c>
      <c r="V2755" t="str">
        <f t="shared" ref="V2755:V2818" si="306">IF(K2755&lt;=5,"0-5",IF(K2755&lt;=10,"5-10",IF(K2755&lt;=15,"10-15","15+")))</f>
        <v>10-15</v>
      </c>
      <c r="W2755" t="str">
        <f t="shared" ref="W2755:W2818" si="307">IF(J2755&lt;=30,"Fast",IF(J2755&lt;=45,"Medium","Slow"))</f>
        <v>Fast</v>
      </c>
    </row>
    <row r="2756" spans="1:23" x14ac:dyDescent="0.3">
      <c r="A2756">
        <v>602755</v>
      </c>
      <c r="B2756">
        <v>97018</v>
      </c>
      <c r="C2756">
        <v>50</v>
      </c>
      <c r="D2756" t="s">
        <v>4</v>
      </c>
      <c r="E2756" t="s">
        <v>11</v>
      </c>
      <c r="F2756" t="s">
        <v>32</v>
      </c>
      <c r="G2756" t="s">
        <v>27</v>
      </c>
      <c r="H2756" s="1">
        <v>45654</v>
      </c>
      <c r="I2756" t="s">
        <v>34</v>
      </c>
      <c r="J2756">
        <v>55</v>
      </c>
      <c r="K2756">
        <v>11.2</v>
      </c>
      <c r="L2756">
        <v>454.49</v>
      </c>
      <c r="M2756">
        <v>23.7</v>
      </c>
      <c r="N2756" t="s">
        <v>49</v>
      </c>
      <c r="O2756">
        <v>2</v>
      </c>
      <c r="P2756" t="str" cm="1">
        <f t="array" ref="P2756">_xlfn.IFS(C2756&lt;25,"18-24", C2756&lt;=35,"25-35", C2756&lt;=50,"36-50",TRUE,"50+")</f>
        <v>36-50</v>
      </c>
      <c r="Q2756" t="str">
        <f t="shared" si="301"/>
        <v>new</v>
      </c>
      <c r="R2756" t="str">
        <f t="shared" si="302"/>
        <v>medium</v>
      </c>
      <c r="S2756" t="str">
        <f t="shared" si="303"/>
        <v>Low</v>
      </c>
      <c r="T2756" t="str">
        <f t="shared" si="304"/>
        <v>Dec</v>
      </c>
      <c r="U2756">
        <f t="shared" si="305"/>
        <v>2024</v>
      </c>
      <c r="V2756" t="str">
        <f t="shared" si="306"/>
        <v>10-15</v>
      </c>
      <c r="W2756" t="str">
        <f t="shared" si="307"/>
        <v>Slow</v>
      </c>
    </row>
    <row r="2757" spans="1:23" x14ac:dyDescent="0.3">
      <c r="A2757">
        <v>602756</v>
      </c>
      <c r="B2757">
        <v>46362</v>
      </c>
      <c r="C2757">
        <v>61</v>
      </c>
      <c r="D2757" t="s">
        <v>7</v>
      </c>
      <c r="E2757" t="s">
        <v>5</v>
      </c>
      <c r="F2757" t="s">
        <v>26</v>
      </c>
      <c r="G2757" t="s">
        <v>29</v>
      </c>
      <c r="H2757" s="1">
        <v>44917</v>
      </c>
      <c r="I2757" t="s">
        <v>33</v>
      </c>
      <c r="J2757">
        <v>83</v>
      </c>
      <c r="K2757">
        <v>4.4000000000000004</v>
      </c>
      <c r="L2757">
        <v>997.49</v>
      </c>
      <c r="M2757">
        <v>117.84</v>
      </c>
      <c r="N2757" t="s">
        <v>48</v>
      </c>
      <c r="O2757">
        <v>1</v>
      </c>
      <c r="P2757" t="str" cm="1">
        <f t="array" ref="P2757">_xlfn.IFS(C2757&lt;25,"18-24", C2757&lt;=35,"25-35", C2757&lt;=50,"36-50",TRUE,"50+")</f>
        <v>50+</v>
      </c>
      <c r="Q2757" t="str">
        <f t="shared" si="301"/>
        <v>new</v>
      </c>
      <c r="R2757" t="str">
        <f t="shared" si="302"/>
        <v>high value</v>
      </c>
      <c r="S2757" t="str">
        <f t="shared" si="303"/>
        <v>Low</v>
      </c>
      <c r="T2757" t="str">
        <f t="shared" si="304"/>
        <v>Dec</v>
      </c>
      <c r="U2757">
        <f t="shared" si="305"/>
        <v>2022</v>
      </c>
      <c r="V2757" t="str">
        <f t="shared" si="306"/>
        <v>0-5</v>
      </c>
      <c r="W2757" t="str">
        <f t="shared" si="307"/>
        <v>Slow</v>
      </c>
    </row>
    <row r="2758" spans="1:23" x14ac:dyDescent="0.3">
      <c r="A2758">
        <v>602757</v>
      </c>
      <c r="B2758">
        <v>95315</v>
      </c>
      <c r="C2758">
        <v>51</v>
      </c>
      <c r="D2758" t="s">
        <v>4</v>
      </c>
      <c r="E2758" t="s">
        <v>15</v>
      </c>
      <c r="F2758" t="s">
        <v>19</v>
      </c>
      <c r="G2758" t="s">
        <v>27</v>
      </c>
      <c r="H2758" s="1">
        <v>45570</v>
      </c>
      <c r="I2758" t="s">
        <v>33</v>
      </c>
      <c r="J2758">
        <v>85</v>
      </c>
      <c r="K2758">
        <v>6.9</v>
      </c>
      <c r="L2758">
        <v>348.77</v>
      </c>
      <c r="M2758">
        <v>107.11</v>
      </c>
      <c r="N2758" t="s">
        <v>49</v>
      </c>
      <c r="O2758">
        <v>2</v>
      </c>
      <c r="P2758" t="str" cm="1">
        <f t="array" ref="P2758">_xlfn.IFS(C2758&lt;25,"18-24", C2758&lt;=35,"25-35", C2758&lt;=50,"36-50",TRUE,"50+")</f>
        <v>50+</v>
      </c>
      <c r="Q2758" t="str">
        <f t="shared" si="301"/>
        <v>new</v>
      </c>
      <c r="R2758" t="str">
        <f t="shared" si="302"/>
        <v>medium</v>
      </c>
      <c r="S2758" t="str">
        <f t="shared" si="303"/>
        <v>Low</v>
      </c>
      <c r="T2758" t="str">
        <f t="shared" si="304"/>
        <v>Oct</v>
      </c>
      <c r="U2758">
        <f t="shared" si="305"/>
        <v>2024</v>
      </c>
      <c r="V2758" t="str">
        <f t="shared" si="306"/>
        <v>5-10</v>
      </c>
      <c r="W2758" t="str">
        <f t="shared" si="307"/>
        <v>Slow</v>
      </c>
    </row>
    <row r="2759" spans="1:23" x14ac:dyDescent="0.3">
      <c r="A2759">
        <v>602758</v>
      </c>
      <c r="B2759">
        <v>59810</v>
      </c>
      <c r="C2759">
        <v>59</v>
      </c>
      <c r="D2759" t="s">
        <v>4</v>
      </c>
      <c r="E2759" t="s">
        <v>13</v>
      </c>
      <c r="F2759" t="s">
        <v>28</v>
      </c>
      <c r="G2759" t="s">
        <v>27</v>
      </c>
      <c r="H2759" s="1">
        <v>45464</v>
      </c>
      <c r="I2759" t="s">
        <v>34</v>
      </c>
      <c r="J2759">
        <v>46</v>
      </c>
      <c r="K2759">
        <v>14.2</v>
      </c>
      <c r="L2759">
        <v>504.19</v>
      </c>
      <c r="M2759">
        <v>26.7</v>
      </c>
      <c r="N2759" t="s">
        <v>49</v>
      </c>
      <c r="O2759">
        <v>4</v>
      </c>
      <c r="P2759" t="str" cm="1">
        <f t="array" ref="P2759">_xlfn.IFS(C2759&lt;25,"18-24", C2759&lt;=35,"25-35", C2759&lt;=50,"36-50",TRUE,"50+")</f>
        <v>50+</v>
      </c>
      <c r="Q2759" t="str">
        <f t="shared" si="301"/>
        <v>new</v>
      </c>
      <c r="R2759" t="str">
        <f t="shared" si="302"/>
        <v>high value</v>
      </c>
      <c r="S2759" t="str">
        <f t="shared" si="303"/>
        <v>medium</v>
      </c>
      <c r="T2759" t="str">
        <f t="shared" si="304"/>
        <v>Jun</v>
      </c>
      <c r="U2759">
        <f t="shared" si="305"/>
        <v>2024</v>
      </c>
      <c r="V2759" t="str">
        <f t="shared" si="306"/>
        <v>10-15</v>
      </c>
      <c r="W2759" t="str">
        <f t="shared" si="307"/>
        <v>Slow</v>
      </c>
    </row>
    <row r="2760" spans="1:23" x14ac:dyDescent="0.3">
      <c r="A2760">
        <v>602759</v>
      </c>
      <c r="B2760">
        <v>37846</v>
      </c>
      <c r="C2760">
        <v>62</v>
      </c>
      <c r="D2760" t="s">
        <v>7</v>
      </c>
      <c r="E2760" t="s">
        <v>15</v>
      </c>
      <c r="F2760" t="s">
        <v>30</v>
      </c>
      <c r="G2760" t="s">
        <v>23</v>
      </c>
      <c r="H2760" s="1">
        <v>44986</v>
      </c>
      <c r="I2760" t="s">
        <v>34</v>
      </c>
      <c r="J2760">
        <v>77</v>
      </c>
      <c r="K2760">
        <v>11.2</v>
      </c>
      <c r="L2760">
        <v>1286.23</v>
      </c>
      <c r="M2760">
        <v>39.96</v>
      </c>
      <c r="N2760" t="s">
        <v>50</v>
      </c>
      <c r="O2760">
        <v>3</v>
      </c>
      <c r="P2760" t="str" cm="1">
        <f t="array" ref="P2760">_xlfn.IFS(C2760&lt;25,"18-24", C2760&lt;=35,"25-35", C2760&lt;=50,"36-50",TRUE,"50+")</f>
        <v>50+</v>
      </c>
      <c r="Q2760" t="str">
        <f t="shared" si="301"/>
        <v>new</v>
      </c>
      <c r="R2760" t="str">
        <f t="shared" si="302"/>
        <v>high value</v>
      </c>
      <c r="S2760" t="str">
        <f t="shared" si="303"/>
        <v>medium</v>
      </c>
      <c r="T2760" t="str">
        <f t="shared" si="304"/>
        <v>Mar</v>
      </c>
      <c r="U2760">
        <f t="shared" si="305"/>
        <v>2023</v>
      </c>
      <c r="V2760" t="str">
        <f t="shared" si="306"/>
        <v>10-15</v>
      </c>
      <c r="W2760" t="str">
        <f t="shared" si="307"/>
        <v>Slow</v>
      </c>
    </row>
    <row r="2761" spans="1:23" x14ac:dyDescent="0.3">
      <c r="A2761">
        <v>602760</v>
      </c>
      <c r="B2761">
        <v>30279</v>
      </c>
      <c r="C2761">
        <v>28</v>
      </c>
      <c r="D2761" t="s">
        <v>7</v>
      </c>
      <c r="E2761" t="s">
        <v>15</v>
      </c>
      <c r="F2761" t="s">
        <v>32</v>
      </c>
      <c r="G2761" t="s">
        <v>29</v>
      </c>
      <c r="H2761" s="1">
        <v>44953</v>
      </c>
      <c r="I2761" t="s">
        <v>34</v>
      </c>
      <c r="J2761">
        <v>89</v>
      </c>
      <c r="K2761">
        <v>6.5</v>
      </c>
      <c r="L2761">
        <v>644.6</v>
      </c>
      <c r="M2761">
        <v>44.38</v>
      </c>
      <c r="N2761" t="s">
        <v>48</v>
      </c>
      <c r="O2761">
        <v>5</v>
      </c>
      <c r="P2761" t="str" cm="1">
        <f t="array" ref="P2761">_xlfn.IFS(C2761&lt;25,"18-24", C2761&lt;=35,"25-35", C2761&lt;=50,"36-50",TRUE,"50+")</f>
        <v>25-35</v>
      </c>
      <c r="Q2761" t="str">
        <f t="shared" si="301"/>
        <v>new</v>
      </c>
      <c r="R2761" t="str">
        <f t="shared" si="302"/>
        <v>high value</v>
      </c>
      <c r="S2761" t="str">
        <f t="shared" si="303"/>
        <v>High</v>
      </c>
      <c r="T2761" t="str">
        <f t="shared" si="304"/>
        <v>Jan</v>
      </c>
      <c r="U2761">
        <f t="shared" si="305"/>
        <v>2023</v>
      </c>
      <c r="V2761" t="str">
        <f t="shared" si="306"/>
        <v>5-10</v>
      </c>
      <c r="W2761" t="str">
        <f t="shared" si="307"/>
        <v>Slow</v>
      </c>
    </row>
    <row r="2762" spans="1:23" x14ac:dyDescent="0.3">
      <c r="A2762">
        <v>602761</v>
      </c>
      <c r="B2762">
        <v>98363</v>
      </c>
      <c r="C2762">
        <v>23</v>
      </c>
      <c r="D2762" t="s">
        <v>4</v>
      </c>
      <c r="E2762" t="s">
        <v>5</v>
      </c>
      <c r="F2762" t="s">
        <v>32</v>
      </c>
      <c r="G2762" t="s">
        <v>25</v>
      </c>
      <c r="H2762" s="1">
        <v>44776</v>
      </c>
      <c r="I2762" t="s">
        <v>33</v>
      </c>
      <c r="J2762">
        <v>55</v>
      </c>
      <c r="K2762">
        <v>10.5</v>
      </c>
      <c r="L2762">
        <v>215.89</v>
      </c>
      <c r="M2762">
        <v>77.040000000000006</v>
      </c>
      <c r="N2762" t="s">
        <v>50</v>
      </c>
      <c r="O2762">
        <v>4</v>
      </c>
      <c r="P2762" t="str" cm="1">
        <f t="array" ref="P2762">_xlfn.IFS(C2762&lt;25,"18-24", C2762&lt;=35,"25-35", C2762&lt;=50,"36-50",TRUE,"50+")</f>
        <v>18-24</v>
      </c>
      <c r="Q2762" t="str">
        <f t="shared" si="301"/>
        <v>new</v>
      </c>
      <c r="R2762" t="str">
        <f t="shared" si="302"/>
        <v>low</v>
      </c>
      <c r="S2762" t="str">
        <f t="shared" si="303"/>
        <v>medium</v>
      </c>
      <c r="T2762" t="str">
        <f t="shared" si="304"/>
        <v>Aug</v>
      </c>
      <c r="U2762">
        <f t="shared" si="305"/>
        <v>2022</v>
      </c>
      <c r="V2762" t="str">
        <f t="shared" si="306"/>
        <v>10-15</v>
      </c>
      <c r="W2762" t="str">
        <f t="shared" si="307"/>
        <v>Slow</v>
      </c>
    </row>
    <row r="2763" spans="1:23" x14ac:dyDescent="0.3">
      <c r="A2763">
        <v>602762</v>
      </c>
      <c r="B2763">
        <v>97302</v>
      </c>
      <c r="C2763">
        <v>54</v>
      </c>
      <c r="D2763" t="s">
        <v>4</v>
      </c>
      <c r="E2763" t="s">
        <v>16</v>
      </c>
      <c r="F2763" t="s">
        <v>32</v>
      </c>
      <c r="G2763" t="s">
        <v>29</v>
      </c>
      <c r="H2763" s="1">
        <v>45271</v>
      </c>
      <c r="I2763" t="s">
        <v>33</v>
      </c>
      <c r="J2763">
        <v>32</v>
      </c>
      <c r="K2763">
        <v>12.8</v>
      </c>
      <c r="L2763">
        <v>536.73</v>
      </c>
      <c r="M2763">
        <v>48.22</v>
      </c>
      <c r="N2763" t="s">
        <v>49</v>
      </c>
      <c r="O2763">
        <v>3</v>
      </c>
      <c r="P2763" t="str" cm="1">
        <f t="array" ref="P2763">_xlfn.IFS(C2763&lt;25,"18-24", C2763&lt;=35,"25-35", C2763&lt;=50,"36-50",TRUE,"50+")</f>
        <v>50+</v>
      </c>
      <c r="Q2763" t="str">
        <f t="shared" si="301"/>
        <v>new</v>
      </c>
      <c r="R2763" t="str">
        <f t="shared" si="302"/>
        <v>high value</v>
      </c>
      <c r="S2763" t="str">
        <f t="shared" si="303"/>
        <v>medium</v>
      </c>
      <c r="T2763" t="str">
        <f t="shared" si="304"/>
        <v>Dec</v>
      </c>
      <c r="U2763">
        <f t="shared" si="305"/>
        <v>2023</v>
      </c>
      <c r="V2763" t="str">
        <f t="shared" si="306"/>
        <v>10-15</v>
      </c>
      <c r="W2763" t="str">
        <f t="shared" si="307"/>
        <v>Medium</v>
      </c>
    </row>
    <row r="2764" spans="1:23" x14ac:dyDescent="0.3">
      <c r="A2764">
        <v>602763</v>
      </c>
      <c r="B2764">
        <v>28710</v>
      </c>
      <c r="C2764">
        <v>48</v>
      </c>
      <c r="D2764" t="s">
        <v>4</v>
      </c>
      <c r="E2764" t="s">
        <v>5</v>
      </c>
      <c r="F2764" t="s">
        <v>19</v>
      </c>
      <c r="G2764" t="s">
        <v>23</v>
      </c>
      <c r="H2764" s="1">
        <v>45271</v>
      </c>
      <c r="I2764" t="s">
        <v>33</v>
      </c>
      <c r="J2764">
        <v>69</v>
      </c>
      <c r="K2764">
        <v>13</v>
      </c>
      <c r="L2764">
        <v>356.8</v>
      </c>
      <c r="M2764">
        <v>41.89</v>
      </c>
      <c r="N2764" t="s">
        <v>50</v>
      </c>
      <c r="O2764">
        <v>3</v>
      </c>
      <c r="P2764" t="str" cm="1">
        <f t="array" ref="P2764">_xlfn.IFS(C2764&lt;25,"18-24", C2764&lt;=35,"25-35", C2764&lt;=50,"36-50",TRUE,"50+")</f>
        <v>36-50</v>
      </c>
      <c r="Q2764" t="str">
        <f t="shared" si="301"/>
        <v>new</v>
      </c>
      <c r="R2764" t="str">
        <f t="shared" si="302"/>
        <v>medium</v>
      </c>
      <c r="S2764" t="str">
        <f t="shared" si="303"/>
        <v>medium</v>
      </c>
      <c r="T2764" t="str">
        <f t="shared" si="304"/>
        <v>Dec</v>
      </c>
      <c r="U2764">
        <f t="shared" si="305"/>
        <v>2023</v>
      </c>
      <c r="V2764" t="str">
        <f t="shared" si="306"/>
        <v>10-15</v>
      </c>
      <c r="W2764" t="str">
        <f t="shared" si="307"/>
        <v>Slow</v>
      </c>
    </row>
    <row r="2765" spans="1:23" x14ac:dyDescent="0.3">
      <c r="A2765">
        <v>602764</v>
      </c>
      <c r="B2765">
        <v>26487</v>
      </c>
      <c r="C2765">
        <v>52</v>
      </c>
      <c r="D2765" t="s">
        <v>7</v>
      </c>
      <c r="E2765" t="s">
        <v>16</v>
      </c>
      <c r="F2765" t="s">
        <v>26</v>
      </c>
      <c r="G2765" t="s">
        <v>29</v>
      </c>
      <c r="H2765" s="1">
        <v>44990</v>
      </c>
      <c r="I2765" t="s">
        <v>34</v>
      </c>
      <c r="J2765">
        <v>86</v>
      </c>
      <c r="K2765">
        <v>10.3</v>
      </c>
      <c r="L2765">
        <v>640.09</v>
      </c>
      <c r="M2765">
        <v>98.77</v>
      </c>
      <c r="N2765" t="s">
        <v>50</v>
      </c>
      <c r="O2765">
        <v>2</v>
      </c>
      <c r="P2765" t="str" cm="1">
        <f t="array" ref="P2765">_xlfn.IFS(C2765&lt;25,"18-24", C2765&lt;=35,"25-35", C2765&lt;=50,"36-50",TRUE,"50+")</f>
        <v>50+</v>
      </c>
      <c r="Q2765" t="str">
        <f t="shared" si="301"/>
        <v>new</v>
      </c>
      <c r="R2765" t="str">
        <f t="shared" si="302"/>
        <v>high value</v>
      </c>
      <c r="S2765" t="str">
        <f t="shared" si="303"/>
        <v>Low</v>
      </c>
      <c r="T2765" t="str">
        <f t="shared" si="304"/>
        <v>Mar</v>
      </c>
      <c r="U2765">
        <f t="shared" si="305"/>
        <v>2023</v>
      </c>
      <c r="V2765" t="str">
        <f t="shared" si="306"/>
        <v>10-15</v>
      </c>
      <c r="W2765" t="str">
        <f t="shared" si="307"/>
        <v>Slow</v>
      </c>
    </row>
    <row r="2766" spans="1:23" x14ac:dyDescent="0.3">
      <c r="A2766">
        <v>602765</v>
      </c>
      <c r="B2766">
        <v>76997</v>
      </c>
      <c r="C2766">
        <v>55</v>
      </c>
      <c r="D2766" t="s">
        <v>4</v>
      </c>
      <c r="E2766" t="s">
        <v>15</v>
      </c>
      <c r="F2766" t="s">
        <v>26</v>
      </c>
      <c r="G2766" t="s">
        <v>31</v>
      </c>
      <c r="H2766" s="1">
        <v>45017</v>
      </c>
      <c r="I2766" t="s">
        <v>33</v>
      </c>
      <c r="J2766">
        <v>65</v>
      </c>
      <c r="K2766">
        <v>13.3</v>
      </c>
      <c r="L2766">
        <v>764.36</v>
      </c>
      <c r="M2766">
        <v>73.44</v>
      </c>
      <c r="N2766" t="s">
        <v>48</v>
      </c>
      <c r="O2766">
        <v>2</v>
      </c>
      <c r="P2766" t="str" cm="1">
        <f t="array" ref="P2766">_xlfn.IFS(C2766&lt;25,"18-24", C2766&lt;=35,"25-35", C2766&lt;=50,"36-50",TRUE,"50+")</f>
        <v>50+</v>
      </c>
      <c r="Q2766" t="str">
        <f t="shared" si="301"/>
        <v>new</v>
      </c>
      <c r="R2766" t="str">
        <f t="shared" si="302"/>
        <v>high value</v>
      </c>
      <c r="S2766" t="str">
        <f t="shared" si="303"/>
        <v>Low</v>
      </c>
      <c r="T2766" t="str">
        <f t="shared" si="304"/>
        <v>Apr</v>
      </c>
      <c r="U2766">
        <f t="shared" si="305"/>
        <v>2023</v>
      </c>
      <c r="V2766" t="str">
        <f t="shared" si="306"/>
        <v>10-15</v>
      </c>
      <c r="W2766" t="str">
        <f t="shared" si="307"/>
        <v>Slow</v>
      </c>
    </row>
    <row r="2767" spans="1:23" x14ac:dyDescent="0.3">
      <c r="A2767">
        <v>602766</v>
      </c>
      <c r="B2767">
        <v>88524</v>
      </c>
      <c r="C2767">
        <v>48</v>
      </c>
      <c r="D2767" t="s">
        <v>4</v>
      </c>
      <c r="E2767" t="s">
        <v>8</v>
      </c>
      <c r="F2767" t="s">
        <v>30</v>
      </c>
      <c r="G2767" t="s">
        <v>23</v>
      </c>
      <c r="H2767" s="1">
        <v>45121</v>
      </c>
      <c r="I2767" t="s">
        <v>34</v>
      </c>
      <c r="J2767">
        <v>61</v>
      </c>
      <c r="K2767">
        <v>12</v>
      </c>
      <c r="L2767">
        <v>213.16</v>
      </c>
      <c r="M2767">
        <v>46.64</v>
      </c>
      <c r="N2767" t="s">
        <v>49</v>
      </c>
      <c r="O2767">
        <v>3</v>
      </c>
      <c r="P2767" t="str" cm="1">
        <f t="array" ref="P2767">_xlfn.IFS(C2767&lt;25,"18-24", C2767&lt;=35,"25-35", C2767&lt;=50,"36-50",TRUE,"50+")</f>
        <v>36-50</v>
      </c>
      <c r="Q2767" t="str">
        <f t="shared" si="301"/>
        <v>new</v>
      </c>
      <c r="R2767" t="str">
        <f t="shared" si="302"/>
        <v>low</v>
      </c>
      <c r="S2767" t="str">
        <f t="shared" si="303"/>
        <v>medium</v>
      </c>
      <c r="T2767" t="str">
        <f t="shared" si="304"/>
        <v>Jul</v>
      </c>
      <c r="U2767">
        <f t="shared" si="305"/>
        <v>2023</v>
      </c>
      <c r="V2767" t="str">
        <f t="shared" si="306"/>
        <v>10-15</v>
      </c>
      <c r="W2767" t="str">
        <f t="shared" si="307"/>
        <v>Slow</v>
      </c>
    </row>
    <row r="2768" spans="1:23" x14ac:dyDescent="0.3">
      <c r="A2768">
        <v>602767</v>
      </c>
      <c r="B2768">
        <v>63895</v>
      </c>
      <c r="C2768">
        <v>23</v>
      </c>
      <c r="D2768" t="s">
        <v>7</v>
      </c>
      <c r="E2768" t="s">
        <v>16</v>
      </c>
      <c r="F2768" t="s">
        <v>26</v>
      </c>
      <c r="G2768" t="s">
        <v>27</v>
      </c>
      <c r="H2768" s="1">
        <v>45294</v>
      </c>
      <c r="I2768" t="s">
        <v>33</v>
      </c>
      <c r="J2768">
        <v>52</v>
      </c>
      <c r="K2768">
        <v>13.9</v>
      </c>
      <c r="L2768">
        <v>218.07</v>
      </c>
      <c r="M2768">
        <v>23.94</v>
      </c>
      <c r="N2768" t="s">
        <v>50</v>
      </c>
      <c r="O2768">
        <v>1</v>
      </c>
      <c r="P2768" t="str" cm="1">
        <f t="array" ref="P2768">_xlfn.IFS(C2768&lt;25,"18-24", C2768&lt;=35,"25-35", C2768&lt;=50,"36-50",TRUE,"50+")</f>
        <v>18-24</v>
      </c>
      <c r="Q2768" t="str">
        <f t="shared" si="301"/>
        <v>new</v>
      </c>
      <c r="R2768" t="str">
        <f t="shared" si="302"/>
        <v>low</v>
      </c>
      <c r="S2768" t="str">
        <f t="shared" si="303"/>
        <v>Low</v>
      </c>
      <c r="T2768" t="str">
        <f t="shared" si="304"/>
        <v>Jan</v>
      </c>
      <c r="U2768">
        <f t="shared" si="305"/>
        <v>2024</v>
      </c>
      <c r="V2768" t="str">
        <f t="shared" si="306"/>
        <v>10-15</v>
      </c>
      <c r="W2768" t="str">
        <f t="shared" si="307"/>
        <v>Slow</v>
      </c>
    </row>
    <row r="2769" spans="1:23" x14ac:dyDescent="0.3">
      <c r="A2769">
        <v>602768</v>
      </c>
      <c r="B2769">
        <v>68320</v>
      </c>
      <c r="C2769">
        <v>40</v>
      </c>
      <c r="D2769" t="s">
        <v>7</v>
      </c>
      <c r="E2769" t="s">
        <v>8</v>
      </c>
      <c r="F2769" t="s">
        <v>28</v>
      </c>
      <c r="G2769" t="s">
        <v>23</v>
      </c>
      <c r="H2769" s="1">
        <v>45536</v>
      </c>
      <c r="I2769" t="s">
        <v>33</v>
      </c>
      <c r="J2769">
        <v>39</v>
      </c>
      <c r="K2769">
        <v>5.9</v>
      </c>
      <c r="L2769">
        <v>761.37</v>
      </c>
      <c r="M2769">
        <v>54.3</v>
      </c>
      <c r="N2769" t="s">
        <v>49</v>
      </c>
      <c r="O2769">
        <v>5</v>
      </c>
      <c r="P2769" t="str" cm="1">
        <f t="array" ref="P2769">_xlfn.IFS(C2769&lt;25,"18-24", C2769&lt;=35,"25-35", C2769&lt;=50,"36-50",TRUE,"50+")</f>
        <v>36-50</v>
      </c>
      <c r="Q2769" t="str">
        <f t="shared" si="301"/>
        <v>new</v>
      </c>
      <c r="R2769" t="str">
        <f t="shared" si="302"/>
        <v>high value</v>
      </c>
      <c r="S2769" t="str">
        <f t="shared" si="303"/>
        <v>High</v>
      </c>
      <c r="T2769" t="str">
        <f t="shared" si="304"/>
        <v>Sep</v>
      </c>
      <c r="U2769">
        <f t="shared" si="305"/>
        <v>2024</v>
      </c>
      <c r="V2769" t="str">
        <f t="shared" si="306"/>
        <v>5-10</v>
      </c>
      <c r="W2769" t="str">
        <f t="shared" si="307"/>
        <v>Medium</v>
      </c>
    </row>
    <row r="2770" spans="1:23" x14ac:dyDescent="0.3">
      <c r="A2770">
        <v>602769</v>
      </c>
      <c r="B2770">
        <v>25492</v>
      </c>
      <c r="C2770">
        <v>26</v>
      </c>
      <c r="D2770" t="s">
        <v>4</v>
      </c>
      <c r="E2770" t="s">
        <v>15</v>
      </c>
      <c r="F2770" t="s">
        <v>32</v>
      </c>
      <c r="G2770" t="s">
        <v>23</v>
      </c>
      <c r="H2770" s="1">
        <v>45165</v>
      </c>
      <c r="I2770" t="s">
        <v>33</v>
      </c>
      <c r="J2770">
        <v>42</v>
      </c>
      <c r="K2770">
        <v>5.5</v>
      </c>
      <c r="L2770">
        <v>203.7</v>
      </c>
      <c r="M2770">
        <v>34.840000000000003</v>
      </c>
      <c r="N2770" t="s">
        <v>48</v>
      </c>
      <c r="O2770">
        <v>1</v>
      </c>
      <c r="P2770" t="str" cm="1">
        <f t="array" ref="P2770">_xlfn.IFS(C2770&lt;25,"18-24", C2770&lt;=35,"25-35", C2770&lt;=50,"36-50",TRUE,"50+")</f>
        <v>25-35</v>
      </c>
      <c r="Q2770" t="str">
        <f t="shared" si="301"/>
        <v>repeat</v>
      </c>
      <c r="R2770" t="str">
        <f t="shared" si="302"/>
        <v>low</v>
      </c>
      <c r="S2770" t="str">
        <f t="shared" si="303"/>
        <v>Low</v>
      </c>
      <c r="T2770" t="str">
        <f t="shared" si="304"/>
        <v>Aug</v>
      </c>
      <c r="U2770">
        <f t="shared" si="305"/>
        <v>2023</v>
      </c>
      <c r="V2770" t="str">
        <f t="shared" si="306"/>
        <v>5-10</v>
      </c>
      <c r="W2770" t="str">
        <f t="shared" si="307"/>
        <v>Medium</v>
      </c>
    </row>
    <row r="2771" spans="1:23" x14ac:dyDescent="0.3">
      <c r="A2771">
        <v>602770</v>
      </c>
      <c r="B2771">
        <v>87345</v>
      </c>
      <c r="C2771">
        <v>45</v>
      </c>
      <c r="D2771" t="s">
        <v>4</v>
      </c>
      <c r="E2771" t="s">
        <v>15</v>
      </c>
      <c r="F2771" t="s">
        <v>22</v>
      </c>
      <c r="G2771" t="s">
        <v>21</v>
      </c>
      <c r="H2771" s="1">
        <v>45233</v>
      </c>
      <c r="I2771" t="s">
        <v>34</v>
      </c>
      <c r="J2771">
        <v>75</v>
      </c>
      <c r="K2771">
        <v>9.1</v>
      </c>
      <c r="L2771">
        <v>1251.81</v>
      </c>
      <c r="M2771">
        <v>103.55</v>
      </c>
      <c r="N2771" t="s">
        <v>47</v>
      </c>
      <c r="O2771">
        <v>2</v>
      </c>
      <c r="P2771" t="str" cm="1">
        <f t="array" ref="P2771">_xlfn.IFS(C2771&lt;25,"18-24", C2771&lt;=35,"25-35", C2771&lt;=50,"36-50",TRUE,"50+")</f>
        <v>36-50</v>
      </c>
      <c r="Q2771" t="str">
        <f t="shared" si="301"/>
        <v>new</v>
      </c>
      <c r="R2771" t="str">
        <f t="shared" si="302"/>
        <v>high value</v>
      </c>
      <c r="S2771" t="str">
        <f t="shared" si="303"/>
        <v>Low</v>
      </c>
      <c r="T2771" t="str">
        <f t="shared" si="304"/>
        <v>Nov</v>
      </c>
      <c r="U2771">
        <f t="shared" si="305"/>
        <v>2023</v>
      </c>
      <c r="V2771" t="str">
        <f t="shared" si="306"/>
        <v>5-10</v>
      </c>
      <c r="W2771" t="str">
        <f t="shared" si="307"/>
        <v>Slow</v>
      </c>
    </row>
    <row r="2772" spans="1:23" x14ac:dyDescent="0.3">
      <c r="A2772">
        <v>602771</v>
      </c>
      <c r="B2772">
        <v>64627</v>
      </c>
      <c r="C2772">
        <v>31</v>
      </c>
      <c r="D2772" t="s">
        <v>4</v>
      </c>
      <c r="E2772" t="s">
        <v>15</v>
      </c>
      <c r="F2772" t="s">
        <v>28</v>
      </c>
      <c r="G2772" t="s">
        <v>21</v>
      </c>
      <c r="H2772" s="1">
        <v>44749</v>
      </c>
      <c r="I2772" t="s">
        <v>33</v>
      </c>
      <c r="J2772">
        <v>38</v>
      </c>
      <c r="K2772">
        <v>7.4</v>
      </c>
      <c r="L2772">
        <v>1324.74</v>
      </c>
      <c r="M2772">
        <v>31.65</v>
      </c>
      <c r="N2772" t="s">
        <v>50</v>
      </c>
      <c r="O2772">
        <v>2</v>
      </c>
      <c r="P2772" t="str" cm="1">
        <f t="array" ref="P2772">_xlfn.IFS(C2772&lt;25,"18-24", C2772&lt;=35,"25-35", C2772&lt;=50,"36-50",TRUE,"50+")</f>
        <v>25-35</v>
      </c>
      <c r="Q2772" t="str">
        <f t="shared" si="301"/>
        <v>new</v>
      </c>
      <c r="R2772" t="str">
        <f t="shared" si="302"/>
        <v>high value</v>
      </c>
      <c r="S2772" t="str">
        <f t="shared" si="303"/>
        <v>Low</v>
      </c>
      <c r="T2772" t="str">
        <f t="shared" si="304"/>
        <v>Jul</v>
      </c>
      <c r="U2772">
        <f t="shared" si="305"/>
        <v>2022</v>
      </c>
      <c r="V2772" t="str">
        <f t="shared" si="306"/>
        <v>5-10</v>
      </c>
      <c r="W2772" t="str">
        <f t="shared" si="307"/>
        <v>Medium</v>
      </c>
    </row>
    <row r="2773" spans="1:23" x14ac:dyDescent="0.3">
      <c r="A2773">
        <v>602772</v>
      </c>
      <c r="B2773">
        <v>21505</v>
      </c>
      <c r="C2773">
        <v>42</v>
      </c>
      <c r="D2773" t="s">
        <v>7</v>
      </c>
      <c r="E2773" t="s">
        <v>5</v>
      </c>
      <c r="F2773" t="s">
        <v>28</v>
      </c>
      <c r="G2773" t="s">
        <v>21</v>
      </c>
      <c r="H2773" s="1">
        <v>45560</v>
      </c>
      <c r="I2773" t="s">
        <v>33</v>
      </c>
      <c r="J2773">
        <v>34</v>
      </c>
      <c r="K2773">
        <v>8.4</v>
      </c>
      <c r="L2773">
        <v>1071.32</v>
      </c>
      <c r="M2773">
        <v>32.9</v>
      </c>
      <c r="N2773" t="s">
        <v>48</v>
      </c>
      <c r="O2773">
        <v>5</v>
      </c>
      <c r="P2773" t="str" cm="1">
        <f t="array" ref="P2773">_xlfn.IFS(C2773&lt;25,"18-24", C2773&lt;=35,"25-35", C2773&lt;=50,"36-50",TRUE,"50+")</f>
        <v>36-50</v>
      </c>
      <c r="Q2773" t="str">
        <f t="shared" si="301"/>
        <v>new</v>
      </c>
      <c r="R2773" t="str">
        <f t="shared" si="302"/>
        <v>high value</v>
      </c>
      <c r="S2773" t="str">
        <f t="shared" si="303"/>
        <v>High</v>
      </c>
      <c r="T2773" t="str">
        <f t="shared" si="304"/>
        <v>Sep</v>
      </c>
      <c r="U2773">
        <f t="shared" si="305"/>
        <v>2024</v>
      </c>
      <c r="V2773" t="str">
        <f t="shared" si="306"/>
        <v>5-10</v>
      </c>
      <c r="W2773" t="str">
        <f t="shared" si="307"/>
        <v>Medium</v>
      </c>
    </row>
    <row r="2774" spans="1:23" x14ac:dyDescent="0.3">
      <c r="A2774">
        <v>602773</v>
      </c>
      <c r="B2774">
        <v>23386</v>
      </c>
      <c r="C2774">
        <v>43</v>
      </c>
      <c r="D2774" t="s">
        <v>7</v>
      </c>
      <c r="E2774" t="s">
        <v>16</v>
      </c>
      <c r="F2774" t="s">
        <v>28</v>
      </c>
      <c r="G2774" t="s">
        <v>25</v>
      </c>
      <c r="H2774" s="1">
        <v>45043</v>
      </c>
      <c r="I2774" t="s">
        <v>34</v>
      </c>
      <c r="J2774">
        <v>65</v>
      </c>
      <c r="K2774">
        <v>10.8</v>
      </c>
      <c r="L2774">
        <v>267.69</v>
      </c>
      <c r="M2774">
        <v>21.24</v>
      </c>
      <c r="N2774" t="s">
        <v>50</v>
      </c>
      <c r="O2774">
        <v>3</v>
      </c>
      <c r="P2774" t="str" cm="1">
        <f t="array" ref="P2774">_xlfn.IFS(C2774&lt;25,"18-24", C2774&lt;=35,"25-35", C2774&lt;=50,"36-50",TRUE,"50+")</f>
        <v>36-50</v>
      </c>
      <c r="Q2774" t="str">
        <f t="shared" si="301"/>
        <v>new</v>
      </c>
      <c r="R2774" t="str">
        <f t="shared" si="302"/>
        <v>medium</v>
      </c>
      <c r="S2774" t="str">
        <f t="shared" si="303"/>
        <v>medium</v>
      </c>
      <c r="T2774" t="str">
        <f t="shared" si="304"/>
        <v>Apr</v>
      </c>
      <c r="U2774">
        <f t="shared" si="305"/>
        <v>2023</v>
      </c>
      <c r="V2774" t="str">
        <f t="shared" si="306"/>
        <v>10-15</v>
      </c>
      <c r="W2774" t="str">
        <f t="shared" si="307"/>
        <v>Slow</v>
      </c>
    </row>
    <row r="2775" spans="1:23" x14ac:dyDescent="0.3">
      <c r="A2775">
        <v>602774</v>
      </c>
      <c r="B2775">
        <v>16886</v>
      </c>
      <c r="C2775">
        <v>47</v>
      </c>
      <c r="D2775" t="s">
        <v>7</v>
      </c>
      <c r="E2775" t="s">
        <v>5</v>
      </c>
      <c r="F2775" t="s">
        <v>24</v>
      </c>
      <c r="G2775" t="s">
        <v>23</v>
      </c>
      <c r="H2775" s="1">
        <v>45148</v>
      </c>
      <c r="I2775" t="s">
        <v>33</v>
      </c>
      <c r="J2775">
        <v>72</v>
      </c>
      <c r="K2775">
        <v>14.7</v>
      </c>
      <c r="L2775">
        <v>1084.6199999999999</v>
      </c>
      <c r="M2775">
        <v>100.15</v>
      </c>
      <c r="N2775" t="s">
        <v>49</v>
      </c>
      <c r="O2775">
        <v>4</v>
      </c>
      <c r="P2775" t="str" cm="1">
        <f t="array" ref="P2775">_xlfn.IFS(C2775&lt;25,"18-24", C2775&lt;=35,"25-35", C2775&lt;=50,"36-50",TRUE,"50+")</f>
        <v>36-50</v>
      </c>
      <c r="Q2775" t="str">
        <f t="shared" si="301"/>
        <v>new</v>
      </c>
      <c r="R2775" t="str">
        <f t="shared" si="302"/>
        <v>high value</v>
      </c>
      <c r="S2775" t="str">
        <f t="shared" si="303"/>
        <v>medium</v>
      </c>
      <c r="T2775" t="str">
        <f t="shared" si="304"/>
        <v>Aug</v>
      </c>
      <c r="U2775">
        <f t="shared" si="305"/>
        <v>2023</v>
      </c>
      <c r="V2775" t="str">
        <f t="shared" si="306"/>
        <v>10-15</v>
      </c>
      <c r="W2775" t="str">
        <f t="shared" si="307"/>
        <v>Slow</v>
      </c>
    </row>
    <row r="2776" spans="1:23" x14ac:dyDescent="0.3">
      <c r="A2776">
        <v>602775</v>
      </c>
      <c r="B2776">
        <v>13946</v>
      </c>
      <c r="C2776">
        <v>41</v>
      </c>
      <c r="D2776" t="s">
        <v>7</v>
      </c>
      <c r="E2776" t="s">
        <v>16</v>
      </c>
      <c r="F2776" t="s">
        <v>28</v>
      </c>
      <c r="G2776" t="s">
        <v>25</v>
      </c>
      <c r="H2776" s="1">
        <v>44804</v>
      </c>
      <c r="I2776" t="s">
        <v>34</v>
      </c>
      <c r="J2776">
        <v>63</v>
      </c>
      <c r="K2776">
        <v>1.2</v>
      </c>
      <c r="L2776">
        <v>1060.2</v>
      </c>
      <c r="M2776">
        <v>77.989999999999995</v>
      </c>
      <c r="N2776" t="s">
        <v>47</v>
      </c>
      <c r="O2776">
        <v>1</v>
      </c>
      <c r="P2776" t="str" cm="1">
        <f t="array" ref="P2776">_xlfn.IFS(C2776&lt;25,"18-24", C2776&lt;=35,"25-35", C2776&lt;=50,"36-50",TRUE,"50+")</f>
        <v>36-50</v>
      </c>
      <c r="Q2776" t="str">
        <f t="shared" si="301"/>
        <v>new</v>
      </c>
      <c r="R2776" t="str">
        <f t="shared" si="302"/>
        <v>high value</v>
      </c>
      <c r="S2776" t="str">
        <f t="shared" si="303"/>
        <v>Low</v>
      </c>
      <c r="T2776" t="str">
        <f t="shared" si="304"/>
        <v>Aug</v>
      </c>
      <c r="U2776">
        <f t="shared" si="305"/>
        <v>2022</v>
      </c>
      <c r="V2776" t="str">
        <f t="shared" si="306"/>
        <v>0-5</v>
      </c>
      <c r="W2776" t="str">
        <f t="shared" si="307"/>
        <v>Slow</v>
      </c>
    </row>
    <row r="2777" spans="1:23" x14ac:dyDescent="0.3">
      <c r="A2777">
        <v>602776</v>
      </c>
      <c r="B2777">
        <v>12239</v>
      </c>
      <c r="C2777">
        <v>27</v>
      </c>
      <c r="D2777" t="s">
        <v>7</v>
      </c>
      <c r="E2777" t="s">
        <v>15</v>
      </c>
      <c r="F2777" t="s">
        <v>22</v>
      </c>
      <c r="G2777" t="s">
        <v>25</v>
      </c>
      <c r="H2777" s="1">
        <v>45437</v>
      </c>
      <c r="I2777" t="s">
        <v>33</v>
      </c>
      <c r="J2777">
        <v>30</v>
      </c>
      <c r="K2777">
        <v>5.2</v>
      </c>
      <c r="L2777">
        <v>632.73</v>
      </c>
      <c r="M2777">
        <v>42.02</v>
      </c>
      <c r="N2777" t="s">
        <v>49</v>
      </c>
      <c r="O2777">
        <v>2</v>
      </c>
      <c r="P2777" t="str" cm="1">
        <f t="array" ref="P2777">_xlfn.IFS(C2777&lt;25,"18-24", C2777&lt;=35,"25-35", C2777&lt;=50,"36-50",TRUE,"50+")</f>
        <v>25-35</v>
      </c>
      <c r="Q2777" t="str">
        <f t="shared" si="301"/>
        <v>new</v>
      </c>
      <c r="R2777" t="str">
        <f t="shared" si="302"/>
        <v>high value</v>
      </c>
      <c r="S2777" t="str">
        <f t="shared" si="303"/>
        <v>Low</v>
      </c>
      <c r="T2777" t="str">
        <f t="shared" si="304"/>
        <v>May</v>
      </c>
      <c r="U2777">
        <f t="shared" si="305"/>
        <v>2024</v>
      </c>
      <c r="V2777" t="str">
        <f t="shared" si="306"/>
        <v>5-10</v>
      </c>
      <c r="W2777" t="str">
        <f t="shared" si="307"/>
        <v>Fast</v>
      </c>
    </row>
    <row r="2778" spans="1:23" x14ac:dyDescent="0.3">
      <c r="A2778">
        <v>602777</v>
      </c>
      <c r="B2778">
        <v>45850</v>
      </c>
      <c r="C2778">
        <v>35</v>
      </c>
      <c r="D2778" t="s">
        <v>4</v>
      </c>
      <c r="E2778" t="s">
        <v>13</v>
      </c>
      <c r="F2778" t="s">
        <v>18</v>
      </c>
      <c r="G2778" t="s">
        <v>29</v>
      </c>
      <c r="H2778" s="1">
        <v>45090</v>
      </c>
      <c r="I2778" t="s">
        <v>34</v>
      </c>
      <c r="J2778">
        <v>64</v>
      </c>
      <c r="K2778">
        <v>13.2</v>
      </c>
      <c r="L2778">
        <v>992.64</v>
      </c>
      <c r="M2778">
        <v>91.99</v>
      </c>
      <c r="N2778" t="s">
        <v>48</v>
      </c>
      <c r="O2778">
        <v>4</v>
      </c>
      <c r="P2778" t="str" cm="1">
        <f t="array" ref="P2778">_xlfn.IFS(C2778&lt;25,"18-24", C2778&lt;=35,"25-35", C2778&lt;=50,"36-50",TRUE,"50+")</f>
        <v>25-35</v>
      </c>
      <c r="Q2778" t="str">
        <f t="shared" si="301"/>
        <v>new</v>
      </c>
      <c r="R2778" t="str">
        <f t="shared" si="302"/>
        <v>high value</v>
      </c>
      <c r="S2778" t="str">
        <f t="shared" si="303"/>
        <v>medium</v>
      </c>
      <c r="T2778" t="str">
        <f t="shared" si="304"/>
        <v>Jun</v>
      </c>
      <c r="U2778">
        <f t="shared" si="305"/>
        <v>2023</v>
      </c>
      <c r="V2778" t="str">
        <f t="shared" si="306"/>
        <v>10-15</v>
      </c>
      <c r="W2778" t="str">
        <f t="shared" si="307"/>
        <v>Slow</v>
      </c>
    </row>
    <row r="2779" spans="1:23" x14ac:dyDescent="0.3">
      <c r="A2779">
        <v>602778</v>
      </c>
      <c r="B2779">
        <v>68184</v>
      </c>
      <c r="C2779">
        <v>45</v>
      </c>
      <c r="D2779" t="s">
        <v>4</v>
      </c>
      <c r="E2779" t="s">
        <v>5</v>
      </c>
      <c r="F2779" t="s">
        <v>18</v>
      </c>
      <c r="G2779" t="s">
        <v>21</v>
      </c>
      <c r="H2779" s="1">
        <v>45320</v>
      </c>
      <c r="I2779" t="s">
        <v>33</v>
      </c>
      <c r="J2779">
        <v>73</v>
      </c>
      <c r="K2779">
        <v>13</v>
      </c>
      <c r="L2779">
        <v>965.18</v>
      </c>
      <c r="M2779">
        <v>67.540000000000006</v>
      </c>
      <c r="N2779" t="s">
        <v>47</v>
      </c>
      <c r="O2779">
        <v>4</v>
      </c>
      <c r="P2779" t="str" cm="1">
        <f t="array" ref="P2779">_xlfn.IFS(C2779&lt;25,"18-24", C2779&lt;=35,"25-35", C2779&lt;=50,"36-50",TRUE,"50+")</f>
        <v>36-50</v>
      </c>
      <c r="Q2779" t="str">
        <f t="shared" si="301"/>
        <v>new</v>
      </c>
      <c r="R2779" t="str">
        <f t="shared" si="302"/>
        <v>high value</v>
      </c>
      <c r="S2779" t="str">
        <f t="shared" si="303"/>
        <v>medium</v>
      </c>
      <c r="T2779" t="str">
        <f t="shared" si="304"/>
        <v>Jan</v>
      </c>
      <c r="U2779">
        <f t="shared" si="305"/>
        <v>2024</v>
      </c>
      <c r="V2779" t="str">
        <f t="shared" si="306"/>
        <v>10-15</v>
      </c>
      <c r="W2779" t="str">
        <f t="shared" si="307"/>
        <v>Slow</v>
      </c>
    </row>
    <row r="2780" spans="1:23" x14ac:dyDescent="0.3">
      <c r="A2780">
        <v>602779</v>
      </c>
      <c r="B2780">
        <v>61038</v>
      </c>
      <c r="C2780">
        <v>62</v>
      </c>
      <c r="D2780" t="s">
        <v>4</v>
      </c>
      <c r="E2780" t="s">
        <v>16</v>
      </c>
      <c r="F2780" t="s">
        <v>28</v>
      </c>
      <c r="G2780" t="s">
        <v>31</v>
      </c>
      <c r="H2780" s="1">
        <v>44686</v>
      </c>
      <c r="I2780" t="s">
        <v>34</v>
      </c>
      <c r="J2780">
        <v>35</v>
      </c>
      <c r="K2780">
        <v>4.8</v>
      </c>
      <c r="L2780">
        <v>1082.2</v>
      </c>
      <c r="M2780">
        <v>34.020000000000003</v>
      </c>
      <c r="N2780" t="s">
        <v>50</v>
      </c>
      <c r="O2780">
        <v>2</v>
      </c>
      <c r="P2780" t="str" cm="1">
        <f t="array" ref="P2780">_xlfn.IFS(C2780&lt;25,"18-24", C2780&lt;=35,"25-35", C2780&lt;=50,"36-50",TRUE,"50+")</f>
        <v>50+</v>
      </c>
      <c r="Q2780" t="str">
        <f t="shared" si="301"/>
        <v>new</v>
      </c>
      <c r="R2780" t="str">
        <f t="shared" si="302"/>
        <v>high value</v>
      </c>
      <c r="S2780" t="str">
        <f t="shared" si="303"/>
        <v>Low</v>
      </c>
      <c r="T2780" t="str">
        <f t="shared" si="304"/>
        <v>May</v>
      </c>
      <c r="U2780">
        <f t="shared" si="305"/>
        <v>2022</v>
      </c>
      <c r="V2780" t="str">
        <f t="shared" si="306"/>
        <v>0-5</v>
      </c>
      <c r="W2780" t="str">
        <f t="shared" si="307"/>
        <v>Medium</v>
      </c>
    </row>
    <row r="2781" spans="1:23" x14ac:dyDescent="0.3">
      <c r="A2781">
        <v>602780</v>
      </c>
      <c r="B2781">
        <v>59522</v>
      </c>
      <c r="C2781">
        <v>24</v>
      </c>
      <c r="D2781" t="s">
        <v>7</v>
      </c>
      <c r="E2781" t="s">
        <v>13</v>
      </c>
      <c r="F2781" t="s">
        <v>32</v>
      </c>
      <c r="G2781" t="s">
        <v>25</v>
      </c>
      <c r="H2781" s="1">
        <v>44732</v>
      </c>
      <c r="I2781" t="s">
        <v>34</v>
      </c>
      <c r="J2781">
        <v>46</v>
      </c>
      <c r="K2781">
        <v>5.9</v>
      </c>
      <c r="L2781">
        <v>773.28</v>
      </c>
      <c r="M2781">
        <v>21.95</v>
      </c>
      <c r="N2781" t="s">
        <v>48</v>
      </c>
      <c r="O2781">
        <v>3</v>
      </c>
      <c r="P2781" t="str" cm="1">
        <f t="array" ref="P2781">_xlfn.IFS(C2781&lt;25,"18-24", C2781&lt;=35,"25-35", C2781&lt;=50,"36-50",TRUE,"50+")</f>
        <v>18-24</v>
      </c>
      <c r="Q2781" t="str">
        <f t="shared" si="301"/>
        <v>new</v>
      </c>
      <c r="R2781" t="str">
        <f t="shared" si="302"/>
        <v>high value</v>
      </c>
      <c r="S2781" t="str">
        <f t="shared" si="303"/>
        <v>medium</v>
      </c>
      <c r="T2781" t="str">
        <f t="shared" si="304"/>
        <v>Jun</v>
      </c>
      <c r="U2781">
        <f t="shared" si="305"/>
        <v>2022</v>
      </c>
      <c r="V2781" t="str">
        <f t="shared" si="306"/>
        <v>5-10</v>
      </c>
      <c r="W2781" t="str">
        <f t="shared" si="307"/>
        <v>Slow</v>
      </c>
    </row>
    <row r="2782" spans="1:23" x14ac:dyDescent="0.3">
      <c r="A2782">
        <v>602781</v>
      </c>
      <c r="B2782">
        <v>40075</v>
      </c>
      <c r="C2782">
        <v>32</v>
      </c>
      <c r="D2782" t="s">
        <v>4</v>
      </c>
      <c r="E2782" t="s">
        <v>13</v>
      </c>
      <c r="F2782" t="s">
        <v>19</v>
      </c>
      <c r="G2782" t="s">
        <v>29</v>
      </c>
      <c r="H2782" s="1">
        <v>45446</v>
      </c>
      <c r="I2782" t="s">
        <v>33</v>
      </c>
      <c r="J2782">
        <v>57</v>
      </c>
      <c r="K2782">
        <v>6.9</v>
      </c>
      <c r="L2782">
        <v>342.02</v>
      </c>
      <c r="M2782">
        <v>68.239999999999995</v>
      </c>
      <c r="N2782" t="s">
        <v>49</v>
      </c>
      <c r="O2782">
        <v>4</v>
      </c>
      <c r="P2782" t="str" cm="1">
        <f t="array" ref="P2782">_xlfn.IFS(C2782&lt;25,"18-24", C2782&lt;=35,"25-35", C2782&lt;=50,"36-50",TRUE,"50+")</f>
        <v>25-35</v>
      </c>
      <c r="Q2782" t="str">
        <f t="shared" si="301"/>
        <v>new</v>
      </c>
      <c r="R2782" t="str">
        <f t="shared" si="302"/>
        <v>medium</v>
      </c>
      <c r="S2782" t="str">
        <f t="shared" si="303"/>
        <v>medium</v>
      </c>
      <c r="T2782" t="str">
        <f t="shared" si="304"/>
        <v>Jun</v>
      </c>
      <c r="U2782">
        <f t="shared" si="305"/>
        <v>2024</v>
      </c>
      <c r="V2782" t="str">
        <f t="shared" si="306"/>
        <v>5-10</v>
      </c>
      <c r="W2782" t="str">
        <f t="shared" si="307"/>
        <v>Slow</v>
      </c>
    </row>
    <row r="2783" spans="1:23" x14ac:dyDescent="0.3">
      <c r="A2783">
        <v>602782</v>
      </c>
      <c r="B2783">
        <v>57562</v>
      </c>
      <c r="C2783">
        <v>37</v>
      </c>
      <c r="D2783" t="s">
        <v>7</v>
      </c>
      <c r="E2783" t="s">
        <v>15</v>
      </c>
      <c r="F2783" t="s">
        <v>32</v>
      </c>
      <c r="G2783" t="s">
        <v>23</v>
      </c>
      <c r="H2783" s="1">
        <v>45195</v>
      </c>
      <c r="I2783" t="s">
        <v>33</v>
      </c>
      <c r="J2783">
        <v>35</v>
      </c>
      <c r="K2783">
        <v>5.4</v>
      </c>
      <c r="L2783">
        <v>1398.49</v>
      </c>
      <c r="M2783">
        <v>116.65</v>
      </c>
      <c r="N2783" t="s">
        <v>50</v>
      </c>
      <c r="O2783">
        <v>2</v>
      </c>
      <c r="P2783" t="str" cm="1">
        <f t="array" ref="P2783">_xlfn.IFS(C2783&lt;25,"18-24", C2783&lt;=35,"25-35", C2783&lt;=50,"36-50",TRUE,"50+")</f>
        <v>36-50</v>
      </c>
      <c r="Q2783" t="str">
        <f t="shared" si="301"/>
        <v>new</v>
      </c>
      <c r="R2783" t="str">
        <f t="shared" si="302"/>
        <v>high value</v>
      </c>
      <c r="S2783" t="str">
        <f t="shared" si="303"/>
        <v>Low</v>
      </c>
      <c r="T2783" t="str">
        <f t="shared" si="304"/>
        <v>Sep</v>
      </c>
      <c r="U2783">
        <f t="shared" si="305"/>
        <v>2023</v>
      </c>
      <c r="V2783" t="str">
        <f t="shared" si="306"/>
        <v>5-10</v>
      </c>
      <c r="W2783" t="str">
        <f t="shared" si="307"/>
        <v>Medium</v>
      </c>
    </row>
    <row r="2784" spans="1:23" x14ac:dyDescent="0.3">
      <c r="A2784">
        <v>602783</v>
      </c>
      <c r="B2784">
        <v>39712</v>
      </c>
      <c r="C2784">
        <v>26</v>
      </c>
      <c r="D2784" t="s">
        <v>4</v>
      </c>
      <c r="E2784" t="s">
        <v>11</v>
      </c>
      <c r="F2784" t="s">
        <v>19</v>
      </c>
      <c r="G2784" t="s">
        <v>21</v>
      </c>
      <c r="H2784" s="1">
        <v>45217</v>
      </c>
      <c r="I2784" t="s">
        <v>34</v>
      </c>
      <c r="J2784">
        <v>75</v>
      </c>
      <c r="K2784">
        <v>4</v>
      </c>
      <c r="L2784">
        <v>1236.77</v>
      </c>
      <c r="M2784">
        <v>24.76</v>
      </c>
      <c r="N2784" t="s">
        <v>50</v>
      </c>
      <c r="O2784">
        <v>5</v>
      </c>
      <c r="P2784" t="str" cm="1">
        <f t="array" ref="P2784">_xlfn.IFS(C2784&lt;25,"18-24", C2784&lt;=35,"25-35", C2784&lt;=50,"36-50",TRUE,"50+")</f>
        <v>25-35</v>
      </c>
      <c r="Q2784" t="str">
        <f t="shared" si="301"/>
        <v>new</v>
      </c>
      <c r="R2784" t="str">
        <f t="shared" si="302"/>
        <v>high value</v>
      </c>
      <c r="S2784" t="str">
        <f t="shared" si="303"/>
        <v>High</v>
      </c>
      <c r="T2784" t="str">
        <f t="shared" si="304"/>
        <v>Oct</v>
      </c>
      <c r="U2784">
        <f t="shared" si="305"/>
        <v>2023</v>
      </c>
      <c r="V2784" t="str">
        <f t="shared" si="306"/>
        <v>0-5</v>
      </c>
      <c r="W2784" t="str">
        <f t="shared" si="307"/>
        <v>Slow</v>
      </c>
    </row>
    <row r="2785" spans="1:23" x14ac:dyDescent="0.3">
      <c r="A2785">
        <v>602784</v>
      </c>
      <c r="B2785">
        <v>76751</v>
      </c>
      <c r="C2785">
        <v>18</v>
      </c>
      <c r="D2785" t="s">
        <v>4</v>
      </c>
      <c r="E2785" t="s">
        <v>13</v>
      </c>
      <c r="F2785" t="s">
        <v>28</v>
      </c>
      <c r="G2785" t="s">
        <v>23</v>
      </c>
      <c r="H2785" s="1">
        <v>45307</v>
      </c>
      <c r="I2785" t="s">
        <v>34</v>
      </c>
      <c r="J2785">
        <v>76</v>
      </c>
      <c r="K2785">
        <v>9.3000000000000007</v>
      </c>
      <c r="L2785">
        <v>727.01</v>
      </c>
      <c r="M2785">
        <v>63.83</v>
      </c>
      <c r="N2785" t="s">
        <v>49</v>
      </c>
      <c r="O2785">
        <v>5</v>
      </c>
      <c r="P2785" t="str" cm="1">
        <f t="array" ref="P2785">_xlfn.IFS(C2785&lt;25,"18-24", C2785&lt;=35,"25-35", C2785&lt;=50,"36-50",TRUE,"50+")</f>
        <v>18-24</v>
      </c>
      <c r="Q2785" t="str">
        <f t="shared" si="301"/>
        <v>new</v>
      </c>
      <c r="R2785" t="str">
        <f t="shared" si="302"/>
        <v>high value</v>
      </c>
      <c r="S2785" t="str">
        <f t="shared" si="303"/>
        <v>High</v>
      </c>
      <c r="T2785" t="str">
        <f t="shared" si="304"/>
        <v>Jan</v>
      </c>
      <c r="U2785">
        <f t="shared" si="305"/>
        <v>2024</v>
      </c>
      <c r="V2785" t="str">
        <f t="shared" si="306"/>
        <v>5-10</v>
      </c>
      <c r="W2785" t="str">
        <f t="shared" si="307"/>
        <v>Slow</v>
      </c>
    </row>
    <row r="2786" spans="1:23" x14ac:dyDescent="0.3">
      <c r="A2786">
        <v>602785</v>
      </c>
      <c r="B2786">
        <v>51703</v>
      </c>
      <c r="C2786">
        <v>64</v>
      </c>
      <c r="D2786" t="s">
        <v>4</v>
      </c>
      <c r="E2786" t="s">
        <v>15</v>
      </c>
      <c r="F2786" t="s">
        <v>19</v>
      </c>
      <c r="G2786" t="s">
        <v>27</v>
      </c>
      <c r="H2786" s="1">
        <v>45133</v>
      </c>
      <c r="I2786" t="s">
        <v>34</v>
      </c>
      <c r="J2786">
        <v>76</v>
      </c>
      <c r="K2786">
        <v>9.9</v>
      </c>
      <c r="L2786">
        <v>751.32</v>
      </c>
      <c r="M2786">
        <v>54.09</v>
      </c>
      <c r="N2786" t="s">
        <v>47</v>
      </c>
      <c r="O2786">
        <v>2</v>
      </c>
      <c r="P2786" t="str" cm="1">
        <f t="array" ref="P2786">_xlfn.IFS(C2786&lt;25,"18-24", C2786&lt;=35,"25-35", C2786&lt;=50,"36-50",TRUE,"50+")</f>
        <v>50+</v>
      </c>
      <c r="Q2786" t="str">
        <f t="shared" si="301"/>
        <v>new</v>
      </c>
      <c r="R2786" t="str">
        <f t="shared" si="302"/>
        <v>high value</v>
      </c>
      <c r="S2786" t="str">
        <f t="shared" si="303"/>
        <v>Low</v>
      </c>
      <c r="T2786" t="str">
        <f t="shared" si="304"/>
        <v>Jul</v>
      </c>
      <c r="U2786">
        <f t="shared" si="305"/>
        <v>2023</v>
      </c>
      <c r="V2786" t="str">
        <f t="shared" si="306"/>
        <v>5-10</v>
      </c>
      <c r="W2786" t="str">
        <f t="shared" si="307"/>
        <v>Slow</v>
      </c>
    </row>
    <row r="2787" spans="1:23" x14ac:dyDescent="0.3">
      <c r="A2787">
        <v>602786</v>
      </c>
      <c r="B2787">
        <v>82450</v>
      </c>
      <c r="C2787">
        <v>25</v>
      </c>
      <c r="D2787" t="s">
        <v>7</v>
      </c>
      <c r="E2787" t="s">
        <v>13</v>
      </c>
      <c r="F2787" t="s">
        <v>24</v>
      </c>
      <c r="G2787" t="s">
        <v>23</v>
      </c>
      <c r="H2787" s="1">
        <v>45001</v>
      </c>
      <c r="I2787" t="s">
        <v>33</v>
      </c>
      <c r="J2787">
        <v>24</v>
      </c>
      <c r="K2787">
        <v>11.2</v>
      </c>
      <c r="L2787">
        <v>783.45</v>
      </c>
      <c r="M2787">
        <v>92.43</v>
      </c>
      <c r="N2787" t="s">
        <v>48</v>
      </c>
      <c r="O2787">
        <v>1</v>
      </c>
      <c r="P2787" t="str" cm="1">
        <f t="array" ref="P2787">_xlfn.IFS(C2787&lt;25,"18-24", C2787&lt;=35,"25-35", C2787&lt;=50,"36-50",TRUE,"50+")</f>
        <v>25-35</v>
      </c>
      <c r="Q2787" t="str">
        <f t="shared" si="301"/>
        <v>new</v>
      </c>
      <c r="R2787" t="str">
        <f t="shared" si="302"/>
        <v>high value</v>
      </c>
      <c r="S2787" t="str">
        <f t="shared" si="303"/>
        <v>Low</v>
      </c>
      <c r="T2787" t="str">
        <f t="shared" si="304"/>
        <v>Mar</v>
      </c>
      <c r="U2787">
        <f t="shared" si="305"/>
        <v>2023</v>
      </c>
      <c r="V2787" t="str">
        <f t="shared" si="306"/>
        <v>10-15</v>
      </c>
      <c r="W2787" t="str">
        <f t="shared" si="307"/>
        <v>Fast</v>
      </c>
    </row>
    <row r="2788" spans="1:23" x14ac:dyDescent="0.3">
      <c r="A2788">
        <v>602787</v>
      </c>
      <c r="B2788">
        <v>17300</v>
      </c>
      <c r="C2788">
        <v>55</v>
      </c>
      <c r="D2788" t="s">
        <v>7</v>
      </c>
      <c r="E2788" t="s">
        <v>15</v>
      </c>
      <c r="F2788" t="s">
        <v>26</v>
      </c>
      <c r="G2788" t="s">
        <v>25</v>
      </c>
      <c r="H2788" s="1">
        <v>45240</v>
      </c>
      <c r="I2788" t="s">
        <v>33</v>
      </c>
      <c r="J2788">
        <v>76</v>
      </c>
      <c r="K2788">
        <v>14.9</v>
      </c>
      <c r="L2788">
        <v>983.54</v>
      </c>
      <c r="M2788">
        <v>93.42</v>
      </c>
      <c r="N2788" t="s">
        <v>48</v>
      </c>
      <c r="O2788">
        <v>5</v>
      </c>
      <c r="P2788" t="str" cm="1">
        <f t="array" ref="P2788">_xlfn.IFS(C2788&lt;25,"18-24", C2788&lt;=35,"25-35", C2788&lt;=50,"36-50",TRUE,"50+")</f>
        <v>50+</v>
      </c>
      <c r="Q2788" t="str">
        <f t="shared" si="301"/>
        <v>new</v>
      </c>
      <c r="R2788" t="str">
        <f t="shared" si="302"/>
        <v>high value</v>
      </c>
      <c r="S2788" t="str">
        <f t="shared" si="303"/>
        <v>High</v>
      </c>
      <c r="T2788" t="str">
        <f t="shared" si="304"/>
        <v>Nov</v>
      </c>
      <c r="U2788">
        <f t="shared" si="305"/>
        <v>2023</v>
      </c>
      <c r="V2788" t="str">
        <f t="shared" si="306"/>
        <v>10-15</v>
      </c>
      <c r="W2788" t="str">
        <f t="shared" si="307"/>
        <v>Slow</v>
      </c>
    </row>
    <row r="2789" spans="1:23" x14ac:dyDescent="0.3">
      <c r="A2789">
        <v>602788</v>
      </c>
      <c r="B2789">
        <v>23736</v>
      </c>
      <c r="C2789">
        <v>44</v>
      </c>
      <c r="D2789" t="s">
        <v>4</v>
      </c>
      <c r="E2789" t="s">
        <v>13</v>
      </c>
      <c r="F2789" t="s">
        <v>19</v>
      </c>
      <c r="G2789" t="s">
        <v>25</v>
      </c>
      <c r="H2789" s="1">
        <v>45232</v>
      </c>
      <c r="I2789" t="s">
        <v>34</v>
      </c>
      <c r="J2789">
        <v>21</v>
      </c>
      <c r="K2789">
        <v>14.5</v>
      </c>
      <c r="L2789">
        <v>1445.05</v>
      </c>
      <c r="M2789">
        <v>44.3</v>
      </c>
      <c r="N2789" t="s">
        <v>50</v>
      </c>
      <c r="O2789">
        <v>2</v>
      </c>
      <c r="P2789" t="str" cm="1">
        <f t="array" ref="P2789">_xlfn.IFS(C2789&lt;25,"18-24", C2789&lt;=35,"25-35", C2789&lt;=50,"36-50",TRUE,"50+")</f>
        <v>36-50</v>
      </c>
      <c r="Q2789" t="str">
        <f t="shared" si="301"/>
        <v>new</v>
      </c>
      <c r="R2789" t="str">
        <f t="shared" si="302"/>
        <v>high value</v>
      </c>
      <c r="S2789" t="str">
        <f t="shared" si="303"/>
        <v>Low</v>
      </c>
      <c r="T2789" t="str">
        <f t="shared" si="304"/>
        <v>Nov</v>
      </c>
      <c r="U2789">
        <f t="shared" si="305"/>
        <v>2023</v>
      </c>
      <c r="V2789" t="str">
        <f t="shared" si="306"/>
        <v>10-15</v>
      </c>
      <c r="W2789" t="str">
        <f t="shared" si="307"/>
        <v>Fast</v>
      </c>
    </row>
    <row r="2790" spans="1:23" x14ac:dyDescent="0.3">
      <c r="A2790">
        <v>602789</v>
      </c>
      <c r="B2790">
        <v>65609</v>
      </c>
      <c r="C2790">
        <v>40</v>
      </c>
      <c r="D2790" t="s">
        <v>4</v>
      </c>
      <c r="E2790" t="s">
        <v>16</v>
      </c>
      <c r="F2790" t="s">
        <v>30</v>
      </c>
      <c r="G2790" t="s">
        <v>25</v>
      </c>
      <c r="H2790" s="1">
        <v>45424</v>
      </c>
      <c r="I2790" t="s">
        <v>34</v>
      </c>
      <c r="J2790">
        <v>47</v>
      </c>
      <c r="K2790">
        <v>7.3</v>
      </c>
      <c r="L2790">
        <v>1243.6400000000001</v>
      </c>
      <c r="M2790">
        <v>48.56</v>
      </c>
      <c r="N2790" t="s">
        <v>48</v>
      </c>
      <c r="O2790">
        <v>2</v>
      </c>
      <c r="P2790" t="str" cm="1">
        <f t="array" ref="P2790">_xlfn.IFS(C2790&lt;25,"18-24", C2790&lt;=35,"25-35", C2790&lt;=50,"36-50",TRUE,"50+")</f>
        <v>36-50</v>
      </c>
      <c r="Q2790" t="str">
        <f t="shared" si="301"/>
        <v>new</v>
      </c>
      <c r="R2790" t="str">
        <f t="shared" si="302"/>
        <v>high value</v>
      </c>
      <c r="S2790" t="str">
        <f t="shared" si="303"/>
        <v>Low</v>
      </c>
      <c r="T2790" t="str">
        <f t="shared" si="304"/>
        <v>May</v>
      </c>
      <c r="U2790">
        <f t="shared" si="305"/>
        <v>2024</v>
      </c>
      <c r="V2790" t="str">
        <f t="shared" si="306"/>
        <v>5-10</v>
      </c>
      <c r="W2790" t="str">
        <f t="shared" si="307"/>
        <v>Slow</v>
      </c>
    </row>
    <row r="2791" spans="1:23" x14ac:dyDescent="0.3">
      <c r="A2791">
        <v>602790</v>
      </c>
      <c r="B2791">
        <v>20631</v>
      </c>
      <c r="C2791">
        <v>22</v>
      </c>
      <c r="D2791" t="s">
        <v>4</v>
      </c>
      <c r="E2791" t="s">
        <v>16</v>
      </c>
      <c r="F2791" t="s">
        <v>22</v>
      </c>
      <c r="G2791" t="s">
        <v>27</v>
      </c>
      <c r="H2791" s="1">
        <v>45498</v>
      </c>
      <c r="I2791" t="s">
        <v>33</v>
      </c>
      <c r="J2791">
        <v>56</v>
      </c>
      <c r="K2791">
        <v>7.3</v>
      </c>
      <c r="L2791">
        <v>1472.48</v>
      </c>
      <c r="M2791">
        <v>105.25</v>
      </c>
      <c r="N2791" t="s">
        <v>48</v>
      </c>
      <c r="O2791">
        <v>2</v>
      </c>
      <c r="P2791" t="str" cm="1">
        <f t="array" ref="P2791">_xlfn.IFS(C2791&lt;25,"18-24", C2791&lt;=35,"25-35", C2791&lt;=50,"36-50",TRUE,"50+")</f>
        <v>18-24</v>
      </c>
      <c r="Q2791" t="str">
        <f t="shared" si="301"/>
        <v>new</v>
      </c>
      <c r="R2791" t="str">
        <f t="shared" si="302"/>
        <v>high value</v>
      </c>
      <c r="S2791" t="str">
        <f t="shared" si="303"/>
        <v>Low</v>
      </c>
      <c r="T2791" t="str">
        <f t="shared" si="304"/>
        <v>Jul</v>
      </c>
      <c r="U2791">
        <f t="shared" si="305"/>
        <v>2024</v>
      </c>
      <c r="V2791" t="str">
        <f t="shared" si="306"/>
        <v>5-10</v>
      </c>
      <c r="W2791" t="str">
        <f t="shared" si="307"/>
        <v>Slow</v>
      </c>
    </row>
    <row r="2792" spans="1:23" x14ac:dyDescent="0.3">
      <c r="A2792">
        <v>602791</v>
      </c>
      <c r="B2792">
        <v>58931</v>
      </c>
      <c r="C2792">
        <v>55</v>
      </c>
      <c r="D2792" t="s">
        <v>7</v>
      </c>
      <c r="E2792" t="s">
        <v>5</v>
      </c>
      <c r="F2792" t="s">
        <v>18</v>
      </c>
      <c r="G2792" t="s">
        <v>29</v>
      </c>
      <c r="H2792" s="1">
        <v>45218</v>
      </c>
      <c r="I2792" t="s">
        <v>34</v>
      </c>
      <c r="J2792">
        <v>40</v>
      </c>
      <c r="K2792">
        <v>3.3</v>
      </c>
      <c r="L2792">
        <v>678.11</v>
      </c>
      <c r="M2792">
        <v>32.25</v>
      </c>
      <c r="N2792" t="s">
        <v>48</v>
      </c>
      <c r="O2792">
        <v>1</v>
      </c>
      <c r="P2792" t="str" cm="1">
        <f t="array" ref="P2792">_xlfn.IFS(C2792&lt;25,"18-24", C2792&lt;=35,"25-35", C2792&lt;=50,"36-50",TRUE,"50+")</f>
        <v>50+</v>
      </c>
      <c r="Q2792" t="str">
        <f t="shared" si="301"/>
        <v>repeat</v>
      </c>
      <c r="R2792" t="str">
        <f t="shared" si="302"/>
        <v>high value</v>
      </c>
      <c r="S2792" t="str">
        <f t="shared" si="303"/>
        <v>Low</v>
      </c>
      <c r="T2792" t="str">
        <f t="shared" si="304"/>
        <v>Oct</v>
      </c>
      <c r="U2792">
        <f t="shared" si="305"/>
        <v>2023</v>
      </c>
      <c r="V2792" t="str">
        <f t="shared" si="306"/>
        <v>0-5</v>
      </c>
      <c r="W2792" t="str">
        <f t="shared" si="307"/>
        <v>Medium</v>
      </c>
    </row>
    <row r="2793" spans="1:23" x14ac:dyDescent="0.3">
      <c r="A2793">
        <v>602792</v>
      </c>
      <c r="B2793">
        <v>94472</v>
      </c>
      <c r="C2793">
        <v>44</v>
      </c>
      <c r="D2793" t="s">
        <v>7</v>
      </c>
      <c r="E2793" t="s">
        <v>5</v>
      </c>
      <c r="F2793" t="s">
        <v>32</v>
      </c>
      <c r="G2793" t="s">
        <v>21</v>
      </c>
      <c r="H2793" s="1">
        <v>44834</v>
      </c>
      <c r="I2793" t="s">
        <v>34</v>
      </c>
      <c r="J2793">
        <v>65</v>
      </c>
      <c r="K2793">
        <v>7.6</v>
      </c>
      <c r="L2793">
        <v>1499.84</v>
      </c>
      <c r="M2793">
        <v>89.17</v>
      </c>
      <c r="N2793" t="s">
        <v>50</v>
      </c>
      <c r="O2793">
        <v>1</v>
      </c>
      <c r="P2793" t="str" cm="1">
        <f t="array" ref="P2793">_xlfn.IFS(C2793&lt;25,"18-24", C2793&lt;=35,"25-35", C2793&lt;=50,"36-50",TRUE,"50+")</f>
        <v>36-50</v>
      </c>
      <c r="Q2793" t="str">
        <f t="shared" si="301"/>
        <v>new</v>
      </c>
      <c r="R2793" t="str">
        <f t="shared" si="302"/>
        <v>high value</v>
      </c>
      <c r="S2793" t="str">
        <f t="shared" si="303"/>
        <v>Low</v>
      </c>
      <c r="T2793" t="str">
        <f t="shared" si="304"/>
        <v>Sep</v>
      </c>
      <c r="U2793">
        <f t="shared" si="305"/>
        <v>2022</v>
      </c>
      <c r="V2793" t="str">
        <f t="shared" si="306"/>
        <v>5-10</v>
      </c>
      <c r="W2793" t="str">
        <f t="shared" si="307"/>
        <v>Slow</v>
      </c>
    </row>
    <row r="2794" spans="1:23" x14ac:dyDescent="0.3">
      <c r="A2794">
        <v>602793</v>
      </c>
      <c r="B2794">
        <v>54148</v>
      </c>
      <c r="C2794">
        <v>49</v>
      </c>
      <c r="D2794" t="s">
        <v>4</v>
      </c>
      <c r="E2794" t="s">
        <v>15</v>
      </c>
      <c r="F2794" t="s">
        <v>22</v>
      </c>
      <c r="G2794" t="s">
        <v>31</v>
      </c>
      <c r="H2794" s="1">
        <v>44895</v>
      </c>
      <c r="I2794" t="s">
        <v>33</v>
      </c>
      <c r="J2794">
        <v>78</v>
      </c>
      <c r="K2794">
        <v>2.5</v>
      </c>
      <c r="L2794">
        <v>1068.5899999999999</v>
      </c>
      <c r="M2794">
        <v>103.72</v>
      </c>
      <c r="N2794" t="s">
        <v>49</v>
      </c>
      <c r="O2794">
        <v>2</v>
      </c>
      <c r="P2794" t="str" cm="1">
        <f t="array" ref="P2794">_xlfn.IFS(C2794&lt;25,"18-24", C2794&lt;=35,"25-35", C2794&lt;=50,"36-50",TRUE,"50+")</f>
        <v>36-50</v>
      </c>
      <c r="Q2794" t="str">
        <f t="shared" si="301"/>
        <v>new</v>
      </c>
      <c r="R2794" t="str">
        <f t="shared" si="302"/>
        <v>high value</v>
      </c>
      <c r="S2794" t="str">
        <f t="shared" si="303"/>
        <v>Low</v>
      </c>
      <c r="T2794" t="str">
        <f t="shared" si="304"/>
        <v>Nov</v>
      </c>
      <c r="U2794">
        <f t="shared" si="305"/>
        <v>2022</v>
      </c>
      <c r="V2794" t="str">
        <f t="shared" si="306"/>
        <v>0-5</v>
      </c>
      <c r="W2794" t="str">
        <f t="shared" si="307"/>
        <v>Slow</v>
      </c>
    </row>
    <row r="2795" spans="1:23" x14ac:dyDescent="0.3">
      <c r="A2795">
        <v>602794</v>
      </c>
      <c r="B2795">
        <v>68107</v>
      </c>
      <c r="C2795">
        <v>49</v>
      </c>
      <c r="D2795" t="s">
        <v>4</v>
      </c>
      <c r="E2795" t="s">
        <v>8</v>
      </c>
      <c r="F2795" t="s">
        <v>22</v>
      </c>
      <c r="G2795" t="s">
        <v>23</v>
      </c>
      <c r="H2795" s="1">
        <v>44795</v>
      </c>
      <c r="I2795" t="s">
        <v>33</v>
      </c>
      <c r="J2795">
        <v>69</v>
      </c>
      <c r="K2795">
        <v>11.3</v>
      </c>
      <c r="L2795">
        <v>441.5</v>
      </c>
      <c r="M2795">
        <v>62.47</v>
      </c>
      <c r="N2795" t="s">
        <v>47</v>
      </c>
      <c r="O2795">
        <v>5</v>
      </c>
      <c r="P2795" t="str" cm="1">
        <f t="array" ref="P2795">_xlfn.IFS(C2795&lt;25,"18-24", C2795&lt;=35,"25-35", C2795&lt;=50,"36-50",TRUE,"50+")</f>
        <v>36-50</v>
      </c>
      <c r="Q2795" t="str">
        <f t="shared" si="301"/>
        <v>new</v>
      </c>
      <c r="R2795" t="str">
        <f t="shared" si="302"/>
        <v>medium</v>
      </c>
      <c r="S2795" t="str">
        <f t="shared" si="303"/>
        <v>High</v>
      </c>
      <c r="T2795" t="str">
        <f t="shared" si="304"/>
        <v>Aug</v>
      </c>
      <c r="U2795">
        <f t="shared" si="305"/>
        <v>2022</v>
      </c>
      <c r="V2795" t="str">
        <f t="shared" si="306"/>
        <v>10-15</v>
      </c>
      <c r="W2795" t="str">
        <f t="shared" si="307"/>
        <v>Slow</v>
      </c>
    </row>
    <row r="2796" spans="1:23" x14ac:dyDescent="0.3">
      <c r="A2796">
        <v>602795</v>
      </c>
      <c r="B2796">
        <v>53593</v>
      </c>
      <c r="C2796">
        <v>27</v>
      </c>
      <c r="D2796" t="s">
        <v>4</v>
      </c>
      <c r="E2796" t="s">
        <v>13</v>
      </c>
      <c r="F2796" t="s">
        <v>22</v>
      </c>
      <c r="G2796" t="s">
        <v>25</v>
      </c>
      <c r="H2796" s="1">
        <v>45123</v>
      </c>
      <c r="I2796" t="s">
        <v>34</v>
      </c>
      <c r="J2796">
        <v>26</v>
      </c>
      <c r="K2796">
        <v>7.2</v>
      </c>
      <c r="L2796">
        <v>1401.6</v>
      </c>
      <c r="M2796">
        <v>55.28</v>
      </c>
      <c r="N2796" t="s">
        <v>48</v>
      </c>
      <c r="O2796">
        <v>4</v>
      </c>
      <c r="P2796" t="str" cm="1">
        <f t="array" ref="P2796">_xlfn.IFS(C2796&lt;25,"18-24", C2796&lt;=35,"25-35", C2796&lt;=50,"36-50",TRUE,"50+")</f>
        <v>25-35</v>
      </c>
      <c r="Q2796" t="str">
        <f t="shared" si="301"/>
        <v>new</v>
      </c>
      <c r="R2796" t="str">
        <f t="shared" si="302"/>
        <v>high value</v>
      </c>
      <c r="S2796" t="str">
        <f t="shared" si="303"/>
        <v>medium</v>
      </c>
      <c r="T2796" t="str">
        <f t="shared" si="304"/>
        <v>Jul</v>
      </c>
      <c r="U2796">
        <f t="shared" si="305"/>
        <v>2023</v>
      </c>
      <c r="V2796" t="str">
        <f t="shared" si="306"/>
        <v>5-10</v>
      </c>
      <c r="W2796" t="str">
        <f t="shared" si="307"/>
        <v>Fast</v>
      </c>
    </row>
    <row r="2797" spans="1:23" x14ac:dyDescent="0.3">
      <c r="A2797">
        <v>602796</v>
      </c>
      <c r="B2797">
        <v>86662</v>
      </c>
      <c r="C2797">
        <v>19</v>
      </c>
      <c r="D2797" t="s">
        <v>7</v>
      </c>
      <c r="E2797" t="s">
        <v>16</v>
      </c>
      <c r="F2797" t="s">
        <v>18</v>
      </c>
      <c r="G2797" t="s">
        <v>31</v>
      </c>
      <c r="H2797" s="1">
        <v>44838</v>
      </c>
      <c r="I2797" t="s">
        <v>34</v>
      </c>
      <c r="J2797">
        <v>78</v>
      </c>
      <c r="K2797">
        <v>9.3000000000000007</v>
      </c>
      <c r="L2797">
        <v>1432.01</v>
      </c>
      <c r="M2797">
        <v>106.09</v>
      </c>
      <c r="N2797" t="s">
        <v>49</v>
      </c>
      <c r="O2797">
        <v>1</v>
      </c>
      <c r="P2797" t="str" cm="1">
        <f t="array" ref="P2797">_xlfn.IFS(C2797&lt;25,"18-24", C2797&lt;=35,"25-35", C2797&lt;=50,"36-50",TRUE,"50+")</f>
        <v>18-24</v>
      </c>
      <c r="Q2797" t="str">
        <f t="shared" si="301"/>
        <v>new</v>
      </c>
      <c r="R2797" t="str">
        <f t="shared" si="302"/>
        <v>high value</v>
      </c>
      <c r="S2797" t="str">
        <f t="shared" si="303"/>
        <v>Low</v>
      </c>
      <c r="T2797" t="str">
        <f t="shared" si="304"/>
        <v>Oct</v>
      </c>
      <c r="U2797">
        <f t="shared" si="305"/>
        <v>2022</v>
      </c>
      <c r="V2797" t="str">
        <f t="shared" si="306"/>
        <v>5-10</v>
      </c>
      <c r="W2797" t="str">
        <f t="shared" si="307"/>
        <v>Slow</v>
      </c>
    </row>
    <row r="2798" spans="1:23" x14ac:dyDescent="0.3">
      <c r="A2798">
        <v>602797</v>
      </c>
      <c r="B2798">
        <v>82584</v>
      </c>
      <c r="C2798">
        <v>31</v>
      </c>
      <c r="D2798" t="s">
        <v>7</v>
      </c>
      <c r="E2798" t="s">
        <v>15</v>
      </c>
      <c r="F2798" t="s">
        <v>18</v>
      </c>
      <c r="G2798" t="s">
        <v>25</v>
      </c>
      <c r="H2798" s="1">
        <v>44890</v>
      </c>
      <c r="I2798" t="s">
        <v>34</v>
      </c>
      <c r="J2798">
        <v>39</v>
      </c>
      <c r="K2798">
        <v>11.7</v>
      </c>
      <c r="L2798">
        <v>323.26</v>
      </c>
      <c r="M2798">
        <v>94.62</v>
      </c>
      <c r="N2798" t="s">
        <v>47</v>
      </c>
      <c r="O2798">
        <v>3</v>
      </c>
      <c r="P2798" t="str" cm="1">
        <f t="array" ref="P2798">_xlfn.IFS(C2798&lt;25,"18-24", C2798&lt;=35,"25-35", C2798&lt;=50,"36-50",TRUE,"50+")</f>
        <v>25-35</v>
      </c>
      <c r="Q2798" t="str">
        <f t="shared" si="301"/>
        <v>new</v>
      </c>
      <c r="R2798" t="str">
        <f t="shared" si="302"/>
        <v>medium</v>
      </c>
      <c r="S2798" t="str">
        <f t="shared" si="303"/>
        <v>medium</v>
      </c>
      <c r="T2798" t="str">
        <f t="shared" si="304"/>
        <v>Nov</v>
      </c>
      <c r="U2798">
        <f t="shared" si="305"/>
        <v>2022</v>
      </c>
      <c r="V2798" t="str">
        <f t="shared" si="306"/>
        <v>10-15</v>
      </c>
      <c r="W2798" t="str">
        <f t="shared" si="307"/>
        <v>Medium</v>
      </c>
    </row>
    <row r="2799" spans="1:23" x14ac:dyDescent="0.3">
      <c r="A2799">
        <v>602798</v>
      </c>
      <c r="B2799">
        <v>77202</v>
      </c>
      <c r="C2799">
        <v>51</v>
      </c>
      <c r="D2799" t="s">
        <v>4</v>
      </c>
      <c r="E2799" t="s">
        <v>8</v>
      </c>
      <c r="F2799" t="s">
        <v>22</v>
      </c>
      <c r="G2799" t="s">
        <v>31</v>
      </c>
      <c r="H2799" s="1">
        <v>44652</v>
      </c>
      <c r="I2799" t="s">
        <v>34</v>
      </c>
      <c r="J2799">
        <v>77</v>
      </c>
      <c r="K2799">
        <v>3.6</v>
      </c>
      <c r="L2799">
        <v>895.17</v>
      </c>
      <c r="M2799">
        <v>75.66</v>
      </c>
      <c r="N2799" t="s">
        <v>48</v>
      </c>
      <c r="O2799">
        <v>4</v>
      </c>
      <c r="P2799" t="str" cm="1">
        <f t="array" ref="P2799">_xlfn.IFS(C2799&lt;25,"18-24", C2799&lt;=35,"25-35", C2799&lt;=50,"36-50",TRUE,"50+")</f>
        <v>50+</v>
      </c>
      <c r="Q2799" t="str">
        <f t="shared" si="301"/>
        <v>repeat</v>
      </c>
      <c r="R2799" t="str">
        <f t="shared" si="302"/>
        <v>high value</v>
      </c>
      <c r="S2799" t="str">
        <f t="shared" si="303"/>
        <v>medium</v>
      </c>
      <c r="T2799" t="str">
        <f t="shared" si="304"/>
        <v>Apr</v>
      </c>
      <c r="U2799">
        <f t="shared" si="305"/>
        <v>2022</v>
      </c>
      <c r="V2799" t="str">
        <f t="shared" si="306"/>
        <v>0-5</v>
      </c>
      <c r="W2799" t="str">
        <f t="shared" si="307"/>
        <v>Slow</v>
      </c>
    </row>
    <row r="2800" spans="1:23" x14ac:dyDescent="0.3">
      <c r="A2800">
        <v>602799</v>
      </c>
      <c r="B2800">
        <v>50105</v>
      </c>
      <c r="C2800">
        <v>44</v>
      </c>
      <c r="D2800" t="s">
        <v>7</v>
      </c>
      <c r="E2800" t="s">
        <v>13</v>
      </c>
      <c r="F2800" t="s">
        <v>24</v>
      </c>
      <c r="G2800" t="s">
        <v>31</v>
      </c>
      <c r="H2800" s="1">
        <v>44570</v>
      </c>
      <c r="I2800" t="s">
        <v>33</v>
      </c>
      <c r="J2800">
        <v>51</v>
      </c>
      <c r="K2800">
        <v>8.9</v>
      </c>
      <c r="L2800">
        <v>1212.03</v>
      </c>
      <c r="M2800">
        <v>45</v>
      </c>
      <c r="N2800" t="s">
        <v>47</v>
      </c>
      <c r="O2800">
        <v>5</v>
      </c>
      <c r="P2800" t="str" cm="1">
        <f t="array" ref="P2800">_xlfn.IFS(C2800&lt;25,"18-24", C2800&lt;=35,"25-35", C2800&lt;=50,"36-50",TRUE,"50+")</f>
        <v>36-50</v>
      </c>
      <c r="Q2800" t="str">
        <f t="shared" si="301"/>
        <v>repeat</v>
      </c>
      <c r="R2800" t="str">
        <f t="shared" si="302"/>
        <v>high value</v>
      </c>
      <c r="S2800" t="str">
        <f t="shared" si="303"/>
        <v>High</v>
      </c>
      <c r="T2800" t="str">
        <f t="shared" si="304"/>
        <v>Jan</v>
      </c>
      <c r="U2800">
        <f t="shared" si="305"/>
        <v>2022</v>
      </c>
      <c r="V2800" t="str">
        <f t="shared" si="306"/>
        <v>5-10</v>
      </c>
      <c r="W2800" t="str">
        <f t="shared" si="307"/>
        <v>Slow</v>
      </c>
    </row>
    <row r="2801" spans="1:23" x14ac:dyDescent="0.3">
      <c r="A2801">
        <v>602800</v>
      </c>
      <c r="B2801">
        <v>37431</v>
      </c>
      <c r="C2801">
        <v>25</v>
      </c>
      <c r="D2801" t="s">
        <v>7</v>
      </c>
      <c r="E2801" t="s">
        <v>13</v>
      </c>
      <c r="F2801" t="s">
        <v>28</v>
      </c>
      <c r="G2801" t="s">
        <v>27</v>
      </c>
      <c r="H2801" s="1">
        <v>45641</v>
      </c>
      <c r="I2801" t="s">
        <v>33</v>
      </c>
      <c r="J2801">
        <v>77</v>
      </c>
      <c r="K2801">
        <v>9.9</v>
      </c>
      <c r="L2801">
        <v>1409.03</v>
      </c>
      <c r="M2801">
        <v>60.68</v>
      </c>
      <c r="N2801" t="s">
        <v>47</v>
      </c>
      <c r="O2801">
        <v>3</v>
      </c>
      <c r="P2801" t="str" cm="1">
        <f t="array" ref="P2801">_xlfn.IFS(C2801&lt;25,"18-24", C2801&lt;=35,"25-35", C2801&lt;=50,"36-50",TRUE,"50+")</f>
        <v>25-35</v>
      </c>
      <c r="Q2801" t="str">
        <f t="shared" si="301"/>
        <v>new</v>
      </c>
      <c r="R2801" t="str">
        <f t="shared" si="302"/>
        <v>high value</v>
      </c>
      <c r="S2801" t="str">
        <f t="shared" si="303"/>
        <v>medium</v>
      </c>
      <c r="T2801" t="str">
        <f t="shared" si="304"/>
        <v>Dec</v>
      </c>
      <c r="U2801">
        <f t="shared" si="305"/>
        <v>2024</v>
      </c>
      <c r="V2801" t="str">
        <f t="shared" si="306"/>
        <v>5-10</v>
      </c>
      <c r="W2801" t="str">
        <f t="shared" si="307"/>
        <v>Slow</v>
      </c>
    </row>
    <row r="2802" spans="1:23" x14ac:dyDescent="0.3">
      <c r="A2802">
        <v>602801</v>
      </c>
      <c r="B2802">
        <v>17276</v>
      </c>
      <c r="C2802">
        <v>50</v>
      </c>
      <c r="D2802" t="s">
        <v>4</v>
      </c>
      <c r="E2802" t="s">
        <v>16</v>
      </c>
      <c r="F2802" t="s">
        <v>22</v>
      </c>
      <c r="G2802" t="s">
        <v>27</v>
      </c>
      <c r="H2802" s="1">
        <v>44581</v>
      </c>
      <c r="I2802" t="s">
        <v>34</v>
      </c>
      <c r="J2802">
        <v>65</v>
      </c>
      <c r="K2802">
        <v>7.2</v>
      </c>
      <c r="L2802">
        <v>1375.28</v>
      </c>
      <c r="M2802">
        <v>87.45</v>
      </c>
      <c r="N2802" t="s">
        <v>49</v>
      </c>
      <c r="O2802">
        <v>3</v>
      </c>
      <c r="P2802" t="str" cm="1">
        <f t="array" ref="P2802">_xlfn.IFS(C2802&lt;25,"18-24", C2802&lt;=35,"25-35", C2802&lt;=50,"36-50",TRUE,"50+")</f>
        <v>36-50</v>
      </c>
      <c r="Q2802" t="str">
        <f t="shared" si="301"/>
        <v>new</v>
      </c>
      <c r="R2802" t="str">
        <f t="shared" si="302"/>
        <v>high value</v>
      </c>
      <c r="S2802" t="str">
        <f t="shared" si="303"/>
        <v>medium</v>
      </c>
      <c r="T2802" t="str">
        <f t="shared" si="304"/>
        <v>Jan</v>
      </c>
      <c r="U2802">
        <f t="shared" si="305"/>
        <v>2022</v>
      </c>
      <c r="V2802" t="str">
        <f t="shared" si="306"/>
        <v>5-10</v>
      </c>
      <c r="W2802" t="str">
        <f t="shared" si="307"/>
        <v>Slow</v>
      </c>
    </row>
    <row r="2803" spans="1:23" x14ac:dyDescent="0.3">
      <c r="A2803">
        <v>602802</v>
      </c>
      <c r="B2803">
        <v>83914</v>
      </c>
      <c r="C2803">
        <v>59</v>
      </c>
      <c r="D2803" t="s">
        <v>7</v>
      </c>
      <c r="E2803" t="s">
        <v>8</v>
      </c>
      <c r="F2803" t="s">
        <v>19</v>
      </c>
      <c r="G2803" t="s">
        <v>31</v>
      </c>
      <c r="H2803" s="1">
        <v>45304</v>
      </c>
      <c r="I2803" t="s">
        <v>34</v>
      </c>
      <c r="J2803">
        <v>31</v>
      </c>
      <c r="K2803">
        <v>6.7</v>
      </c>
      <c r="L2803">
        <v>992.33</v>
      </c>
      <c r="M2803">
        <v>39.74</v>
      </c>
      <c r="N2803" t="s">
        <v>49</v>
      </c>
      <c r="O2803">
        <v>4</v>
      </c>
      <c r="P2803" t="str" cm="1">
        <f t="array" ref="P2803">_xlfn.IFS(C2803&lt;25,"18-24", C2803&lt;=35,"25-35", C2803&lt;=50,"36-50",TRUE,"50+")</f>
        <v>50+</v>
      </c>
      <c r="Q2803" t="str">
        <f t="shared" si="301"/>
        <v>new</v>
      </c>
      <c r="R2803" t="str">
        <f t="shared" si="302"/>
        <v>high value</v>
      </c>
      <c r="S2803" t="str">
        <f t="shared" si="303"/>
        <v>medium</v>
      </c>
      <c r="T2803" t="str">
        <f t="shared" si="304"/>
        <v>Jan</v>
      </c>
      <c r="U2803">
        <f t="shared" si="305"/>
        <v>2024</v>
      </c>
      <c r="V2803" t="str">
        <f t="shared" si="306"/>
        <v>5-10</v>
      </c>
      <c r="W2803" t="str">
        <f t="shared" si="307"/>
        <v>Medium</v>
      </c>
    </row>
    <row r="2804" spans="1:23" x14ac:dyDescent="0.3">
      <c r="A2804">
        <v>602803</v>
      </c>
      <c r="B2804">
        <v>64081</v>
      </c>
      <c r="C2804">
        <v>41</v>
      </c>
      <c r="D2804" t="s">
        <v>4</v>
      </c>
      <c r="E2804" t="s">
        <v>15</v>
      </c>
      <c r="F2804" t="s">
        <v>26</v>
      </c>
      <c r="G2804" t="s">
        <v>29</v>
      </c>
      <c r="H2804" s="1">
        <v>44976</v>
      </c>
      <c r="I2804" t="s">
        <v>33</v>
      </c>
      <c r="J2804">
        <v>71</v>
      </c>
      <c r="K2804">
        <v>12.7</v>
      </c>
      <c r="L2804">
        <v>800.14</v>
      </c>
      <c r="M2804">
        <v>92.97</v>
      </c>
      <c r="N2804" t="s">
        <v>48</v>
      </c>
      <c r="O2804">
        <v>3</v>
      </c>
      <c r="P2804" t="str" cm="1">
        <f t="array" ref="P2804">_xlfn.IFS(C2804&lt;25,"18-24", C2804&lt;=35,"25-35", C2804&lt;=50,"36-50",TRUE,"50+")</f>
        <v>36-50</v>
      </c>
      <c r="Q2804" t="str">
        <f t="shared" si="301"/>
        <v>new</v>
      </c>
      <c r="R2804" t="str">
        <f t="shared" si="302"/>
        <v>high value</v>
      </c>
      <c r="S2804" t="str">
        <f t="shared" si="303"/>
        <v>medium</v>
      </c>
      <c r="T2804" t="str">
        <f t="shared" si="304"/>
        <v>Feb</v>
      </c>
      <c r="U2804">
        <f t="shared" si="305"/>
        <v>2023</v>
      </c>
      <c r="V2804" t="str">
        <f t="shared" si="306"/>
        <v>10-15</v>
      </c>
      <c r="W2804" t="str">
        <f t="shared" si="307"/>
        <v>Slow</v>
      </c>
    </row>
    <row r="2805" spans="1:23" x14ac:dyDescent="0.3">
      <c r="A2805">
        <v>602804</v>
      </c>
      <c r="B2805">
        <v>43037</v>
      </c>
      <c r="C2805">
        <v>64</v>
      </c>
      <c r="D2805" t="s">
        <v>7</v>
      </c>
      <c r="E2805" t="s">
        <v>11</v>
      </c>
      <c r="F2805" t="s">
        <v>18</v>
      </c>
      <c r="G2805" t="s">
        <v>27</v>
      </c>
      <c r="H2805" s="1">
        <v>44760</v>
      </c>
      <c r="I2805" t="s">
        <v>33</v>
      </c>
      <c r="J2805">
        <v>87</v>
      </c>
      <c r="K2805">
        <v>12.4</v>
      </c>
      <c r="L2805">
        <v>319.94</v>
      </c>
      <c r="M2805">
        <v>45.4</v>
      </c>
      <c r="N2805" t="s">
        <v>50</v>
      </c>
      <c r="O2805">
        <v>3</v>
      </c>
      <c r="P2805" t="str" cm="1">
        <f t="array" ref="P2805">_xlfn.IFS(C2805&lt;25,"18-24", C2805&lt;=35,"25-35", C2805&lt;=50,"36-50",TRUE,"50+")</f>
        <v>50+</v>
      </c>
      <c r="Q2805" t="str">
        <f t="shared" si="301"/>
        <v>new</v>
      </c>
      <c r="R2805" t="str">
        <f t="shared" si="302"/>
        <v>medium</v>
      </c>
      <c r="S2805" t="str">
        <f t="shared" si="303"/>
        <v>medium</v>
      </c>
      <c r="T2805" t="str">
        <f t="shared" si="304"/>
        <v>Jul</v>
      </c>
      <c r="U2805">
        <f t="shared" si="305"/>
        <v>2022</v>
      </c>
      <c r="V2805" t="str">
        <f t="shared" si="306"/>
        <v>10-15</v>
      </c>
      <c r="W2805" t="str">
        <f t="shared" si="307"/>
        <v>Slow</v>
      </c>
    </row>
    <row r="2806" spans="1:23" x14ac:dyDescent="0.3">
      <c r="A2806">
        <v>602805</v>
      </c>
      <c r="B2806">
        <v>72027</v>
      </c>
      <c r="C2806">
        <v>29</v>
      </c>
      <c r="D2806" t="s">
        <v>4</v>
      </c>
      <c r="E2806" t="s">
        <v>8</v>
      </c>
      <c r="F2806" t="s">
        <v>32</v>
      </c>
      <c r="G2806" t="s">
        <v>25</v>
      </c>
      <c r="H2806" s="1">
        <v>45571</v>
      </c>
      <c r="I2806" t="s">
        <v>33</v>
      </c>
      <c r="J2806">
        <v>66</v>
      </c>
      <c r="K2806">
        <v>5.8</v>
      </c>
      <c r="L2806">
        <v>1390.88</v>
      </c>
      <c r="M2806">
        <v>46</v>
      </c>
      <c r="N2806" t="s">
        <v>47</v>
      </c>
      <c r="O2806">
        <v>2</v>
      </c>
      <c r="P2806" t="str" cm="1">
        <f t="array" ref="P2806">_xlfn.IFS(C2806&lt;25,"18-24", C2806&lt;=35,"25-35", C2806&lt;=50,"36-50",TRUE,"50+")</f>
        <v>25-35</v>
      </c>
      <c r="Q2806" t="str">
        <f t="shared" si="301"/>
        <v>repeat</v>
      </c>
      <c r="R2806" t="str">
        <f t="shared" si="302"/>
        <v>high value</v>
      </c>
      <c r="S2806" t="str">
        <f t="shared" si="303"/>
        <v>Low</v>
      </c>
      <c r="T2806" t="str">
        <f t="shared" si="304"/>
        <v>Oct</v>
      </c>
      <c r="U2806">
        <f t="shared" si="305"/>
        <v>2024</v>
      </c>
      <c r="V2806" t="str">
        <f t="shared" si="306"/>
        <v>5-10</v>
      </c>
      <c r="W2806" t="str">
        <f t="shared" si="307"/>
        <v>Slow</v>
      </c>
    </row>
    <row r="2807" spans="1:23" x14ac:dyDescent="0.3">
      <c r="A2807">
        <v>602806</v>
      </c>
      <c r="B2807">
        <v>70377</v>
      </c>
      <c r="C2807">
        <v>52</v>
      </c>
      <c r="D2807" t="s">
        <v>4</v>
      </c>
      <c r="E2807" t="s">
        <v>16</v>
      </c>
      <c r="F2807" t="s">
        <v>19</v>
      </c>
      <c r="G2807" t="s">
        <v>21</v>
      </c>
      <c r="H2807" s="1">
        <v>45295</v>
      </c>
      <c r="I2807" t="s">
        <v>34</v>
      </c>
      <c r="J2807">
        <v>20</v>
      </c>
      <c r="K2807">
        <v>9.6</v>
      </c>
      <c r="L2807">
        <v>263.77999999999997</v>
      </c>
      <c r="M2807">
        <v>28.41</v>
      </c>
      <c r="N2807" t="s">
        <v>47</v>
      </c>
      <c r="O2807">
        <v>3</v>
      </c>
      <c r="P2807" t="str" cm="1">
        <f t="array" ref="P2807">_xlfn.IFS(C2807&lt;25,"18-24", C2807&lt;=35,"25-35", C2807&lt;=50,"36-50",TRUE,"50+")</f>
        <v>50+</v>
      </c>
      <c r="Q2807" t="str">
        <f t="shared" si="301"/>
        <v>new</v>
      </c>
      <c r="R2807" t="str">
        <f t="shared" si="302"/>
        <v>medium</v>
      </c>
      <c r="S2807" t="str">
        <f t="shared" si="303"/>
        <v>medium</v>
      </c>
      <c r="T2807" t="str">
        <f t="shared" si="304"/>
        <v>Jan</v>
      </c>
      <c r="U2807">
        <f t="shared" si="305"/>
        <v>2024</v>
      </c>
      <c r="V2807" t="str">
        <f t="shared" si="306"/>
        <v>5-10</v>
      </c>
      <c r="W2807" t="str">
        <f t="shared" si="307"/>
        <v>Fast</v>
      </c>
    </row>
    <row r="2808" spans="1:23" x14ac:dyDescent="0.3">
      <c r="A2808">
        <v>602807</v>
      </c>
      <c r="B2808">
        <v>31525</v>
      </c>
      <c r="C2808">
        <v>40</v>
      </c>
      <c r="D2808" t="s">
        <v>7</v>
      </c>
      <c r="E2808" t="s">
        <v>8</v>
      </c>
      <c r="F2808" t="s">
        <v>28</v>
      </c>
      <c r="G2808" t="s">
        <v>27</v>
      </c>
      <c r="H2808" s="1">
        <v>45325</v>
      </c>
      <c r="I2808" t="s">
        <v>34</v>
      </c>
      <c r="J2808">
        <v>59</v>
      </c>
      <c r="K2808">
        <v>3.6</v>
      </c>
      <c r="L2808">
        <v>665.13</v>
      </c>
      <c r="M2808">
        <v>59.48</v>
      </c>
      <c r="N2808" t="s">
        <v>48</v>
      </c>
      <c r="O2808">
        <v>5</v>
      </c>
      <c r="P2808" t="str" cm="1">
        <f t="array" ref="P2808">_xlfn.IFS(C2808&lt;25,"18-24", C2808&lt;=35,"25-35", C2808&lt;=50,"36-50",TRUE,"50+")</f>
        <v>36-50</v>
      </c>
      <c r="Q2808" t="str">
        <f t="shared" si="301"/>
        <v>new</v>
      </c>
      <c r="R2808" t="str">
        <f t="shared" si="302"/>
        <v>high value</v>
      </c>
      <c r="S2808" t="str">
        <f t="shared" si="303"/>
        <v>High</v>
      </c>
      <c r="T2808" t="str">
        <f t="shared" si="304"/>
        <v>Feb</v>
      </c>
      <c r="U2808">
        <f t="shared" si="305"/>
        <v>2024</v>
      </c>
      <c r="V2808" t="str">
        <f t="shared" si="306"/>
        <v>0-5</v>
      </c>
      <c r="W2808" t="str">
        <f t="shared" si="307"/>
        <v>Slow</v>
      </c>
    </row>
    <row r="2809" spans="1:23" x14ac:dyDescent="0.3">
      <c r="A2809">
        <v>602808</v>
      </c>
      <c r="B2809">
        <v>99648</v>
      </c>
      <c r="C2809">
        <v>48</v>
      </c>
      <c r="D2809" t="s">
        <v>7</v>
      </c>
      <c r="E2809" t="s">
        <v>5</v>
      </c>
      <c r="F2809" t="s">
        <v>30</v>
      </c>
      <c r="G2809" t="s">
        <v>31</v>
      </c>
      <c r="H2809" s="1">
        <v>45329</v>
      </c>
      <c r="I2809" t="s">
        <v>34</v>
      </c>
      <c r="J2809">
        <v>32</v>
      </c>
      <c r="K2809">
        <v>2.7</v>
      </c>
      <c r="L2809">
        <v>592.59</v>
      </c>
      <c r="M2809">
        <v>35.24</v>
      </c>
      <c r="N2809" t="s">
        <v>47</v>
      </c>
      <c r="O2809">
        <v>5</v>
      </c>
      <c r="P2809" t="str" cm="1">
        <f t="array" ref="P2809">_xlfn.IFS(C2809&lt;25,"18-24", C2809&lt;=35,"25-35", C2809&lt;=50,"36-50",TRUE,"50+")</f>
        <v>36-50</v>
      </c>
      <c r="Q2809" t="str">
        <f t="shared" si="301"/>
        <v>new</v>
      </c>
      <c r="R2809" t="str">
        <f t="shared" si="302"/>
        <v>high value</v>
      </c>
      <c r="S2809" t="str">
        <f t="shared" si="303"/>
        <v>High</v>
      </c>
      <c r="T2809" t="str">
        <f t="shared" si="304"/>
        <v>Feb</v>
      </c>
      <c r="U2809">
        <f t="shared" si="305"/>
        <v>2024</v>
      </c>
      <c r="V2809" t="str">
        <f t="shared" si="306"/>
        <v>0-5</v>
      </c>
      <c r="W2809" t="str">
        <f t="shared" si="307"/>
        <v>Medium</v>
      </c>
    </row>
    <row r="2810" spans="1:23" x14ac:dyDescent="0.3">
      <c r="A2810">
        <v>602809</v>
      </c>
      <c r="B2810">
        <v>78232</v>
      </c>
      <c r="C2810">
        <v>63</v>
      </c>
      <c r="D2810" t="s">
        <v>4</v>
      </c>
      <c r="E2810" t="s">
        <v>5</v>
      </c>
      <c r="F2810" t="s">
        <v>22</v>
      </c>
      <c r="G2810" t="s">
        <v>31</v>
      </c>
      <c r="H2810" s="1">
        <v>45604</v>
      </c>
      <c r="I2810" t="s">
        <v>33</v>
      </c>
      <c r="J2810">
        <v>82</v>
      </c>
      <c r="K2810">
        <v>13.1</v>
      </c>
      <c r="L2810">
        <v>1167.3499999999999</v>
      </c>
      <c r="M2810">
        <v>86.32</v>
      </c>
      <c r="N2810" t="s">
        <v>49</v>
      </c>
      <c r="O2810">
        <v>4</v>
      </c>
      <c r="P2810" t="str" cm="1">
        <f t="array" ref="P2810">_xlfn.IFS(C2810&lt;25,"18-24", C2810&lt;=35,"25-35", C2810&lt;=50,"36-50",TRUE,"50+")</f>
        <v>50+</v>
      </c>
      <c r="Q2810" t="str">
        <f t="shared" si="301"/>
        <v>new</v>
      </c>
      <c r="R2810" t="str">
        <f t="shared" si="302"/>
        <v>high value</v>
      </c>
      <c r="S2810" t="str">
        <f t="shared" si="303"/>
        <v>medium</v>
      </c>
      <c r="T2810" t="str">
        <f t="shared" si="304"/>
        <v>Nov</v>
      </c>
      <c r="U2810">
        <f t="shared" si="305"/>
        <v>2024</v>
      </c>
      <c r="V2810" t="str">
        <f t="shared" si="306"/>
        <v>10-15</v>
      </c>
      <c r="W2810" t="str">
        <f t="shared" si="307"/>
        <v>Slow</v>
      </c>
    </row>
    <row r="2811" spans="1:23" x14ac:dyDescent="0.3">
      <c r="A2811">
        <v>602810</v>
      </c>
      <c r="B2811">
        <v>88782</v>
      </c>
      <c r="C2811">
        <v>22</v>
      </c>
      <c r="D2811" t="s">
        <v>7</v>
      </c>
      <c r="E2811" t="s">
        <v>5</v>
      </c>
      <c r="F2811" t="s">
        <v>32</v>
      </c>
      <c r="G2811" t="s">
        <v>29</v>
      </c>
      <c r="H2811" s="1">
        <v>44827</v>
      </c>
      <c r="I2811" t="s">
        <v>33</v>
      </c>
      <c r="J2811">
        <v>80</v>
      </c>
      <c r="K2811">
        <v>10.6</v>
      </c>
      <c r="L2811">
        <v>1009.94</v>
      </c>
      <c r="M2811">
        <v>33.54</v>
      </c>
      <c r="N2811" t="s">
        <v>50</v>
      </c>
      <c r="O2811">
        <v>3</v>
      </c>
      <c r="P2811" t="str" cm="1">
        <f t="array" ref="P2811">_xlfn.IFS(C2811&lt;25,"18-24", C2811&lt;=35,"25-35", C2811&lt;=50,"36-50",TRUE,"50+")</f>
        <v>18-24</v>
      </c>
      <c r="Q2811" t="str">
        <f t="shared" si="301"/>
        <v>new</v>
      </c>
      <c r="R2811" t="str">
        <f t="shared" si="302"/>
        <v>high value</v>
      </c>
      <c r="S2811" t="str">
        <f t="shared" si="303"/>
        <v>medium</v>
      </c>
      <c r="T2811" t="str">
        <f t="shared" si="304"/>
        <v>Sep</v>
      </c>
      <c r="U2811">
        <f t="shared" si="305"/>
        <v>2022</v>
      </c>
      <c r="V2811" t="str">
        <f t="shared" si="306"/>
        <v>10-15</v>
      </c>
      <c r="W2811" t="str">
        <f t="shared" si="307"/>
        <v>Slow</v>
      </c>
    </row>
    <row r="2812" spans="1:23" x14ac:dyDescent="0.3">
      <c r="A2812">
        <v>602811</v>
      </c>
      <c r="B2812">
        <v>39416</v>
      </c>
      <c r="C2812">
        <v>47</v>
      </c>
      <c r="D2812" t="s">
        <v>7</v>
      </c>
      <c r="E2812" t="s">
        <v>13</v>
      </c>
      <c r="F2812" t="s">
        <v>22</v>
      </c>
      <c r="G2812" t="s">
        <v>29</v>
      </c>
      <c r="H2812" s="1">
        <v>45107</v>
      </c>
      <c r="I2812" t="s">
        <v>34</v>
      </c>
      <c r="J2812">
        <v>83</v>
      </c>
      <c r="K2812">
        <v>1.7</v>
      </c>
      <c r="L2812">
        <v>989.66</v>
      </c>
      <c r="M2812">
        <v>101.06</v>
      </c>
      <c r="N2812" t="s">
        <v>47</v>
      </c>
      <c r="O2812">
        <v>2</v>
      </c>
      <c r="P2812" t="str" cm="1">
        <f t="array" ref="P2812">_xlfn.IFS(C2812&lt;25,"18-24", C2812&lt;=35,"25-35", C2812&lt;=50,"36-50",TRUE,"50+")</f>
        <v>36-50</v>
      </c>
      <c r="Q2812" t="str">
        <f t="shared" si="301"/>
        <v>new</v>
      </c>
      <c r="R2812" t="str">
        <f t="shared" si="302"/>
        <v>high value</v>
      </c>
      <c r="S2812" t="str">
        <f t="shared" si="303"/>
        <v>Low</v>
      </c>
      <c r="T2812" t="str">
        <f t="shared" si="304"/>
        <v>Jun</v>
      </c>
      <c r="U2812">
        <f t="shared" si="305"/>
        <v>2023</v>
      </c>
      <c r="V2812" t="str">
        <f t="shared" si="306"/>
        <v>0-5</v>
      </c>
      <c r="W2812" t="str">
        <f t="shared" si="307"/>
        <v>Slow</v>
      </c>
    </row>
    <row r="2813" spans="1:23" x14ac:dyDescent="0.3">
      <c r="A2813">
        <v>602812</v>
      </c>
      <c r="B2813">
        <v>98408</v>
      </c>
      <c r="C2813">
        <v>24</v>
      </c>
      <c r="D2813" t="s">
        <v>4</v>
      </c>
      <c r="E2813" t="s">
        <v>5</v>
      </c>
      <c r="F2813" t="s">
        <v>26</v>
      </c>
      <c r="G2813" t="s">
        <v>23</v>
      </c>
      <c r="H2813" s="1">
        <v>44710</v>
      </c>
      <c r="I2813" t="s">
        <v>34</v>
      </c>
      <c r="J2813">
        <v>26</v>
      </c>
      <c r="K2813">
        <v>3.4</v>
      </c>
      <c r="L2813">
        <v>906.36</v>
      </c>
      <c r="M2813">
        <v>84.13</v>
      </c>
      <c r="N2813" t="s">
        <v>50</v>
      </c>
      <c r="O2813">
        <v>2</v>
      </c>
      <c r="P2813" t="str" cm="1">
        <f t="array" ref="P2813">_xlfn.IFS(C2813&lt;25,"18-24", C2813&lt;=35,"25-35", C2813&lt;=50,"36-50",TRUE,"50+")</f>
        <v>18-24</v>
      </c>
      <c r="Q2813" t="str">
        <f t="shared" si="301"/>
        <v>new</v>
      </c>
      <c r="R2813" t="str">
        <f t="shared" si="302"/>
        <v>high value</v>
      </c>
      <c r="S2813" t="str">
        <f t="shared" si="303"/>
        <v>Low</v>
      </c>
      <c r="T2813" t="str">
        <f t="shared" si="304"/>
        <v>May</v>
      </c>
      <c r="U2813">
        <f t="shared" si="305"/>
        <v>2022</v>
      </c>
      <c r="V2813" t="str">
        <f t="shared" si="306"/>
        <v>0-5</v>
      </c>
      <c r="W2813" t="str">
        <f t="shared" si="307"/>
        <v>Fast</v>
      </c>
    </row>
    <row r="2814" spans="1:23" x14ac:dyDescent="0.3">
      <c r="A2814">
        <v>602813</v>
      </c>
      <c r="B2814">
        <v>43223</v>
      </c>
      <c r="C2814">
        <v>44</v>
      </c>
      <c r="D2814" t="s">
        <v>7</v>
      </c>
      <c r="E2814" t="s">
        <v>11</v>
      </c>
      <c r="F2814" t="s">
        <v>30</v>
      </c>
      <c r="G2814" t="s">
        <v>31</v>
      </c>
      <c r="H2814" s="1">
        <v>45011</v>
      </c>
      <c r="I2814" t="s">
        <v>34</v>
      </c>
      <c r="J2814">
        <v>72</v>
      </c>
      <c r="K2814">
        <v>2.9</v>
      </c>
      <c r="L2814">
        <v>778.4</v>
      </c>
      <c r="M2814">
        <v>79.34</v>
      </c>
      <c r="N2814" t="s">
        <v>47</v>
      </c>
      <c r="O2814">
        <v>1</v>
      </c>
      <c r="P2814" t="str" cm="1">
        <f t="array" ref="P2814">_xlfn.IFS(C2814&lt;25,"18-24", C2814&lt;=35,"25-35", C2814&lt;=50,"36-50",TRUE,"50+")</f>
        <v>36-50</v>
      </c>
      <c r="Q2814" t="str">
        <f t="shared" si="301"/>
        <v>new</v>
      </c>
      <c r="R2814" t="str">
        <f t="shared" si="302"/>
        <v>high value</v>
      </c>
      <c r="S2814" t="str">
        <f t="shared" si="303"/>
        <v>Low</v>
      </c>
      <c r="T2814" t="str">
        <f t="shared" si="304"/>
        <v>Mar</v>
      </c>
      <c r="U2814">
        <f t="shared" si="305"/>
        <v>2023</v>
      </c>
      <c r="V2814" t="str">
        <f t="shared" si="306"/>
        <v>0-5</v>
      </c>
      <c r="W2814" t="str">
        <f t="shared" si="307"/>
        <v>Slow</v>
      </c>
    </row>
    <row r="2815" spans="1:23" x14ac:dyDescent="0.3">
      <c r="A2815">
        <v>602814</v>
      </c>
      <c r="B2815">
        <v>74569</v>
      </c>
      <c r="C2815">
        <v>19</v>
      </c>
      <c r="D2815" t="s">
        <v>7</v>
      </c>
      <c r="E2815" t="s">
        <v>11</v>
      </c>
      <c r="F2815" t="s">
        <v>28</v>
      </c>
      <c r="G2815" t="s">
        <v>23</v>
      </c>
      <c r="H2815" s="1">
        <v>45455</v>
      </c>
      <c r="I2815" t="s">
        <v>34</v>
      </c>
      <c r="J2815">
        <v>48</v>
      </c>
      <c r="K2815">
        <v>4.8</v>
      </c>
      <c r="L2815">
        <v>1162.74</v>
      </c>
      <c r="M2815">
        <v>86.01</v>
      </c>
      <c r="N2815" t="s">
        <v>47</v>
      </c>
      <c r="O2815">
        <v>1</v>
      </c>
      <c r="P2815" t="str" cm="1">
        <f t="array" ref="P2815">_xlfn.IFS(C2815&lt;25,"18-24", C2815&lt;=35,"25-35", C2815&lt;=50,"36-50",TRUE,"50+")</f>
        <v>18-24</v>
      </c>
      <c r="Q2815" t="str">
        <f t="shared" si="301"/>
        <v>new</v>
      </c>
      <c r="R2815" t="str">
        <f t="shared" si="302"/>
        <v>high value</v>
      </c>
      <c r="S2815" t="str">
        <f t="shared" si="303"/>
        <v>Low</v>
      </c>
      <c r="T2815" t="str">
        <f t="shared" si="304"/>
        <v>Jun</v>
      </c>
      <c r="U2815">
        <f t="shared" si="305"/>
        <v>2024</v>
      </c>
      <c r="V2815" t="str">
        <f t="shared" si="306"/>
        <v>0-5</v>
      </c>
      <c r="W2815" t="str">
        <f t="shared" si="307"/>
        <v>Slow</v>
      </c>
    </row>
    <row r="2816" spans="1:23" x14ac:dyDescent="0.3">
      <c r="A2816">
        <v>602815</v>
      </c>
      <c r="B2816">
        <v>77104</v>
      </c>
      <c r="C2816">
        <v>46</v>
      </c>
      <c r="D2816" t="s">
        <v>4</v>
      </c>
      <c r="E2816" t="s">
        <v>16</v>
      </c>
      <c r="F2816" t="s">
        <v>26</v>
      </c>
      <c r="G2816" t="s">
        <v>23</v>
      </c>
      <c r="H2816" s="1">
        <v>45628</v>
      </c>
      <c r="I2816" t="s">
        <v>34</v>
      </c>
      <c r="J2816">
        <v>69</v>
      </c>
      <c r="K2816">
        <v>10</v>
      </c>
      <c r="L2816">
        <v>1051.3800000000001</v>
      </c>
      <c r="M2816">
        <v>110.39</v>
      </c>
      <c r="N2816" t="s">
        <v>48</v>
      </c>
      <c r="O2816">
        <v>3</v>
      </c>
      <c r="P2816" t="str" cm="1">
        <f t="array" ref="P2816">_xlfn.IFS(C2816&lt;25,"18-24", C2816&lt;=35,"25-35", C2816&lt;=50,"36-50",TRUE,"50+")</f>
        <v>36-50</v>
      </c>
      <c r="Q2816" t="str">
        <f t="shared" si="301"/>
        <v>new</v>
      </c>
      <c r="R2816" t="str">
        <f t="shared" si="302"/>
        <v>high value</v>
      </c>
      <c r="S2816" t="str">
        <f t="shared" si="303"/>
        <v>medium</v>
      </c>
      <c r="T2816" t="str">
        <f t="shared" si="304"/>
        <v>Dec</v>
      </c>
      <c r="U2816">
        <f t="shared" si="305"/>
        <v>2024</v>
      </c>
      <c r="V2816" t="str">
        <f t="shared" si="306"/>
        <v>5-10</v>
      </c>
      <c r="W2816" t="str">
        <f t="shared" si="307"/>
        <v>Slow</v>
      </c>
    </row>
    <row r="2817" spans="1:23" x14ac:dyDescent="0.3">
      <c r="A2817">
        <v>602816</v>
      </c>
      <c r="B2817">
        <v>63613</v>
      </c>
      <c r="C2817">
        <v>23</v>
      </c>
      <c r="D2817" t="s">
        <v>4</v>
      </c>
      <c r="E2817" t="s">
        <v>13</v>
      </c>
      <c r="F2817" t="s">
        <v>24</v>
      </c>
      <c r="G2817" t="s">
        <v>27</v>
      </c>
      <c r="H2817" s="1">
        <v>45571</v>
      </c>
      <c r="I2817" t="s">
        <v>33</v>
      </c>
      <c r="J2817">
        <v>35</v>
      </c>
      <c r="K2817">
        <v>3.2</v>
      </c>
      <c r="L2817">
        <v>1223.98</v>
      </c>
      <c r="M2817">
        <v>64.180000000000007</v>
      </c>
      <c r="N2817" t="s">
        <v>49</v>
      </c>
      <c r="O2817">
        <v>4</v>
      </c>
      <c r="P2817" t="str" cm="1">
        <f t="array" ref="P2817">_xlfn.IFS(C2817&lt;25,"18-24", C2817&lt;=35,"25-35", C2817&lt;=50,"36-50",TRUE,"50+")</f>
        <v>18-24</v>
      </c>
      <c r="Q2817" t="str">
        <f t="shared" si="301"/>
        <v>new</v>
      </c>
      <c r="R2817" t="str">
        <f t="shared" si="302"/>
        <v>high value</v>
      </c>
      <c r="S2817" t="str">
        <f t="shared" si="303"/>
        <v>medium</v>
      </c>
      <c r="T2817" t="str">
        <f t="shared" si="304"/>
        <v>Oct</v>
      </c>
      <c r="U2817">
        <f t="shared" si="305"/>
        <v>2024</v>
      </c>
      <c r="V2817" t="str">
        <f t="shared" si="306"/>
        <v>0-5</v>
      </c>
      <c r="W2817" t="str">
        <f t="shared" si="307"/>
        <v>Medium</v>
      </c>
    </row>
    <row r="2818" spans="1:23" x14ac:dyDescent="0.3">
      <c r="A2818">
        <v>602817</v>
      </c>
      <c r="B2818">
        <v>25094</v>
      </c>
      <c r="C2818">
        <v>43</v>
      </c>
      <c r="D2818" t="s">
        <v>4</v>
      </c>
      <c r="E2818" t="s">
        <v>8</v>
      </c>
      <c r="F2818" t="s">
        <v>18</v>
      </c>
      <c r="G2818" t="s">
        <v>31</v>
      </c>
      <c r="H2818" s="1">
        <v>44911</v>
      </c>
      <c r="I2818" t="s">
        <v>34</v>
      </c>
      <c r="J2818">
        <v>53</v>
      </c>
      <c r="K2818">
        <v>12.8</v>
      </c>
      <c r="L2818">
        <v>207.22</v>
      </c>
      <c r="M2818">
        <v>21.47</v>
      </c>
      <c r="N2818" t="s">
        <v>49</v>
      </c>
      <c r="O2818">
        <v>3</v>
      </c>
      <c r="P2818" t="str" cm="1">
        <f t="array" ref="P2818">_xlfn.IFS(C2818&lt;25,"18-24", C2818&lt;=35,"25-35", C2818&lt;=50,"36-50",TRUE,"50+")</f>
        <v>36-50</v>
      </c>
      <c r="Q2818" t="str">
        <f t="shared" si="301"/>
        <v>new</v>
      </c>
      <c r="R2818" t="str">
        <f t="shared" si="302"/>
        <v>low</v>
      </c>
      <c r="S2818" t="str">
        <f t="shared" si="303"/>
        <v>medium</v>
      </c>
      <c r="T2818" t="str">
        <f t="shared" si="304"/>
        <v>Dec</v>
      </c>
      <c r="U2818">
        <f t="shared" si="305"/>
        <v>2022</v>
      </c>
      <c r="V2818" t="str">
        <f t="shared" si="306"/>
        <v>10-15</v>
      </c>
      <c r="W2818" t="str">
        <f t="shared" si="307"/>
        <v>Slow</v>
      </c>
    </row>
    <row r="2819" spans="1:23" x14ac:dyDescent="0.3">
      <c r="A2819">
        <v>602818</v>
      </c>
      <c r="B2819">
        <v>24797</v>
      </c>
      <c r="C2819">
        <v>33</v>
      </c>
      <c r="D2819" t="s">
        <v>7</v>
      </c>
      <c r="E2819" t="s">
        <v>5</v>
      </c>
      <c r="F2819" t="s">
        <v>22</v>
      </c>
      <c r="G2819" t="s">
        <v>25</v>
      </c>
      <c r="H2819" s="1">
        <v>45254</v>
      </c>
      <c r="I2819" t="s">
        <v>33</v>
      </c>
      <c r="J2819">
        <v>65</v>
      </c>
      <c r="K2819">
        <v>6.5</v>
      </c>
      <c r="L2819">
        <v>877.92</v>
      </c>
      <c r="M2819">
        <v>91.29</v>
      </c>
      <c r="N2819" t="s">
        <v>47</v>
      </c>
      <c r="O2819">
        <v>1</v>
      </c>
      <c r="P2819" t="str" cm="1">
        <f t="array" ref="P2819">_xlfn.IFS(C2819&lt;25,"18-24", C2819&lt;=35,"25-35", C2819&lt;=50,"36-50",TRUE,"50+")</f>
        <v>25-35</v>
      </c>
      <c r="Q2819" t="str">
        <f t="shared" ref="Q2819:Q2882" si="308">IF(COUNTIF($B:$B,B2819)&gt;1,"repeat","new")</f>
        <v>new</v>
      </c>
      <c r="R2819" t="str">
        <f t="shared" ref="R2819:R2882" si="309">IF(L2819&gt;500,"high value",IF( L2819&gt;250,"medium","low"))</f>
        <v>high value</v>
      </c>
      <c r="S2819" t="str">
        <f t="shared" ref="S2819:S2882" si="310">IF(O2819&lt;=2,"Low",IF(O2819&lt;=4,"medium","High"))</f>
        <v>Low</v>
      </c>
      <c r="T2819" t="str">
        <f t="shared" ref="T2819:T2882" si="311">TEXT(H2819,"MMM")</f>
        <v>Nov</v>
      </c>
      <c r="U2819">
        <f t="shared" ref="U2819:U2882" si="312">YEAR(H2819)</f>
        <v>2023</v>
      </c>
      <c r="V2819" t="str">
        <f t="shared" ref="V2819:V2882" si="313">IF(K2819&lt;=5,"0-5",IF(K2819&lt;=10,"5-10",IF(K2819&lt;=15,"10-15","15+")))</f>
        <v>5-10</v>
      </c>
      <c r="W2819" t="str">
        <f t="shared" ref="W2819:W2882" si="314">IF(J2819&lt;=30,"Fast",IF(J2819&lt;=45,"Medium","Slow"))</f>
        <v>Slow</v>
      </c>
    </row>
    <row r="2820" spans="1:23" x14ac:dyDescent="0.3">
      <c r="A2820">
        <v>602819</v>
      </c>
      <c r="B2820">
        <v>68799</v>
      </c>
      <c r="C2820">
        <v>44</v>
      </c>
      <c r="D2820" t="s">
        <v>4</v>
      </c>
      <c r="E2820" t="s">
        <v>16</v>
      </c>
      <c r="F2820" t="s">
        <v>32</v>
      </c>
      <c r="G2820" t="s">
        <v>29</v>
      </c>
      <c r="H2820" s="1">
        <v>44962</v>
      </c>
      <c r="I2820" t="s">
        <v>33</v>
      </c>
      <c r="J2820">
        <v>36</v>
      </c>
      <c r="K2820">
        <v>2.6</v>
      </c>
      <c r="L2820">
        <v>865.55</v>
      </c>
      <c r="M2820">
        <v>89.64</v>
      </c>
      <c r="N2820" t="s">
        <v>49</v>
      </c>
      <c r="O2820">
        <v>2</v>
      </c>
      <c r="P2820" t="str" cm="1">
        <f t="array" ref="P2820">_xlfn.IFS(C2820&lt;25,"18-24", C2820&lt;=35,"25-35", C2820&lt;=50,"36-50",TRUE,"50+")</f>
        <v>36-50</v>
      </c>
      <c r="Q2820" t="str">
        <f t="shared" si="308"/>
        <v>new</v>
      </c>
      <c r="R2820" t="str">
        <f t="shared" si="309"/>
        <v>high value</v>
      </c>
      <c r="S2820" t="str">
        <f t="shared" si="310"/>
        <v>Low</v>
      </c>
      <c r="T2820" t="str">
        <f t="shared" si="311"/>
        <v>Feb</v>
      </c>
      <c r="U2820">
        <f t="shared" si="312"/>
        <v>2023</v>
      </c>
      <c r="V2820" t="str">
        <f t="shared" si="313"/>
        <v>0-5</v>
      </c>
      <c r="W2820" t="str">
        <f t="shared" si="314"/>
        <v>Medium</v>
      </c>
    </row>
    <row r="2821" spans="1:23" x14ac:dyDescent="0.3">
      <c r="A2821">
        <v>602820</v>
      </c>
      <c r="B2821">
        <v>30903</v>
      </c>
      <c r="C2821">
        <v>35</v>
      </c>
      <c r="D2821" t="s">
        <v>4</v>
      </c>
      <c r="E2821" t="s">
        <v>15</v>
      </c>
      <c r="F2821" t="s">
        <v>24</v>
      </c>
      <c r="G2821" t="s">
        <v>27</v>
      </c>
      <c r="H2821" s="1">
        <v>45447</v>
      </c>
      <c r="I2821" t="s">
        <v>33</v>
      </c>
      <c r="J2821">
        <v>89</v>
      </c>
      <c r="K2821">
        <v>11.7</v>
      </c>
      <c r="L2821">
        <v>1307.18</v>
      </c>
      <c r="M2821">
        <v>88.96</v>
      </c>
      <c r="N2821" t="s">
        <v>50</v>
      </c>
      <c r="O2821">
        <v>5</v>
      </c>
      <c r="P2821" t="str" cm="1">
        <f t="array" ref="P2821">_xlfn.IFS(C2821&lt;25,"18-24", C2821&lt;=35,"25-35", C2821&lt;=50,"36-50",TRUE,"50+")</f>
        <v>25-35</v>
      </c>
      <c r="Q2821" t="str">
        <f t="shared" si="308"/>
        <v>new</v>
      </c>
      <c r="R2821" t="str">
        <f t="shared" si="309"/>
        <v>high value</v>
      </c>
      <c r="S2821" t="str">
        <f t="shared" si="310"/>
        <v>High</v>
      </c>
      <c r="T2821" t="str">
        <f t="shared" si="311"/>
        <v>Jun</v>
      </c>
      <c r="U2821">
        <f t="shared" si="312"/>
        <v>2024</v>
      </c>
      <c r="V2821" t="str">
        <f t="shared" si="313"/>
        <v>10-15</v>
      </c>
      <c r="W2821" t="str">
        <f t="shared" si="314"/>
        <v>Slow</v>
      </c>
    </row>
    <row r="2822" spans="1:23" x14ac:dyDescent="0.3">
      <c r="A2822">
        <v>602821</v>
      </c>
      <c r="B2822">
        <v>94684</v>
      </c>
      <c r="C2822">
        <v>34</v>
      </c>
      <c r="D2822" t="s">
        <v>7</v>
      </c>
      <c r="E2822" t="s">
        <v>15</v>
      </c>
      <c r="F2822" t="s">
        <v>30</v>
      </c>
      <c r="G2822" t="s">
        <v>27</v>
      </c>
      <c r="H2822" s="1">
        <v>45626</v>
      </c>
      <c r="I2822" t="s">
        <v>34</v>
      </c>
      <c r="J2822">
        <v>42</v>
      </c>
      <c r="K2822">
        <v>9.6999999999999993</v>
      </c>
      <c r="L2822">
        <v>429.78</v>
      </c>
      <c r="M2822">
        <v>88.02</v>
      </c>
      <c r="N2822" t="s">
        <v>49</v>
      </c>
      <c r="O2822">
        <v>5</v>
      </c>
      <c r="P2822" t="str" cm="1">
        <f t="array" ref="P2822">_xlfn.IFS(C2822&lt;25,"18-24", C2822&lt;=35,"25-35", C2822&lt;=50,"36-50",TRUE,"50+")</f>
        <v>25-35</v>
      </c>
      <c r="Q2822" t="str">
        <f t="shared" si="308"/>
        <v>new</v>
      </c>
      <c r="R2822" t="str">
        <f t="shared" si="309"/>
        <v>medium</v>
      </c>
      <c r="S2822" t="str">
        <f t="shared" si="310"/>
        <v>High</v>
      </c>
      <c r="T2822" t="str">
        <f t="shared" si="311"/>
        <v>Nov</v>
      </c>
      <c r="U2822">
        <f t="shared" si="312"/>
        <v>2024</v>
      </c>
      <c r="V2822" t="str">
        <f t="shared" si="313"/>
        <v>5-10</v>
      </c>
      <c r="W2822" t="str">
        <f t="shared" si="314"/>
        <v>Medium</v>
      </c>
    </row>
    <row r="2823" spans="1:23" x14ac:dyDescent="0.3">
      <c r="A2823">
        <v>602822</v>
      </c>
      <c r="B2823">
        <v>57032</v>
      </c>
      <c r="C2823">
        <v>22</v>
      </c>
      <c r="D2823" t="s">
        <v>7</v>
      </c>
      <c r="E2823" t="s">
        <v>5</v>
      </c>
      <c r="F2823" t="s">
        <v>18</v>
      </c>
      <c r="G2823" t="s">
        <v>27</v>
      </c>
      <c r="H2823" s="1">
        <v>44640</v>
      </c>
      <c r="I2823" t="s">
        <v>34</v>
      </c>
      <c r="J2823">
        <v>21</v>
      </c>
      <c r="K2823">
        <v>11.1</v>
      </c>
      <c r="L2823">
        <v>1051.03</v>
      </c>
      <c r="M2823">
        <v>118.37</v>
      </c>
      <c r="N2823" t="s">
        <v>50</v>
      </c>
      <c r="O2823">
        <v>3</v>
      </c>
      <c r="P2823" t="str" cm="1">
        <f t="array" ref="P2823">_xlfn.IFS(C2823&lt;25,"18-24", C2823&lt;=35,"25-35", C2823&lt;=50,"36-50",TRUE,"50+")</f>
        <v>18-24</v>
      </c>
      <c r="Q2823" t="str">
        <f t="shared" si="308"/>
        <v>repeat</v>
      </c>
      <c r="R2823" t="str">
        <f t="shared" si="309"/>
        <v>high value</v>
      </c>
      <c r="S2823" t="str">
        <f t="shared" si="310"/>
        <v>medium</v>
      </c>
      <c r="T2823" t="str">
        <f t="shared" si="311"/>
        <v>Mar</v>
      </c>
      <c r="U2823">
        <f t="shared" si="312"/>
        <v>2022</v>
      </c>
      <c r="V2823" t="str">
        <f t="shared" si="313"/>
        <v>10-15</v>
      </c>
      <c r="W2823" t="str">
        <f t="shared" si="314"/>
        <v>Fast</v>
      </c>
    </row>
    <row r="2824" spans="1:23" x14ac:dyDescent="0.3">
      <c r="A2824">
        <v>602823</v>
      </c>
      <c r="B2824">
        <v>74909</v>
      </c>
      <c r="C2824">
        <v>57</v>
      </c>
      <c r="D2824" t="s">
        <v>7</v>
      </c>
      <c r="E2824" t="s">
        <v>8</v>
      </c>
      <c r="F2824" t="s">
        <v>30</v>
      </c>
      <c r="G2824" t="s">
        <v>25</v>
      </c>
      <c r="H2824" s="1">
        <v>45430</v>
      </c>
      <c r="I2824" t="s">
        <v>33</v>
      </c>
      <c r="J2824">
        <v>36</v>
      </c>
      <c r="K2824">
        <v>9.6999999999999993</v>
      </c>
      <c r="L2824">
        <v>779.12</v>
      </c>
      <c r="M2824">
        <v>72.06</v>
      </c>
      <c r="N2824" t="s">
        <v>47</v>
      </c>
      <c r="O2824">
        <v>5</v>
      </c>
      <c r="P2824" t="str" cm="1">
        <f t="array" ref="P2824">_xlfn.IFS(C2824&lt;25,"18-24", C2824&lt;=35,"25-35", C2824&lt;=50,"36-50",TRUE,"50+")</f>
        <v>50+</v>
      </c>
      <c r="Q2824" t="str">
        <f t="shared" si="308"/>
        <v>new</v>
      </c>
      <c r="R2824" t="str">
        <f t="shared" si="309"/>
        <v>high value</v>
      </c>
      <c r="S2824" t="str">
        <f t="shared" si="310"/>
        <v>High</v>
      </c>
      <c r="T2824" t="str">
        <f t="shared" si="311"/>
        <v>May</v>
      </c>
      <c r="U2824">
        <f t="shared" si="312"/>
        <v>2024</v>
      </c>
      <c r="V2824" t="str">
        <f t="shared" si="313"/>
        <v>5-10</v>
      </c>
      <c r="W2824" t="str">
        <f t="shared" si="314"/>
        <v>Medium</v>
      </c>
    </row>
    <row r="2825" spans="1:23" x14ac:dyDescent="0.3">
      <c r="A2825">
        <v>602824</v>
      </c>
      <c r="B2825">
        <v>86477</v>
      </c>
      <c r="C2825">
        <v>28</v>
      </c>
      <c r="D2825" t="s">
        <v>4</v>
      </c>
      <c r="E2825" t="s">
        <v>13</v>
      </c>
      <c r="F2825" t="s">
        <v>28</v>
      </c>
      <c r="G2825" t="s">
        <v>21</v>
      </c>
      <c r="H2825" s="1">
        <v>45350</v>
      </c>
      <c r="I2825" t="s">
        <v>34</v>
      </c>
      <c r="J2825">
        <v>85</v>
      </c>
      <c r="K2825">
        <v>13</v>
      </c>
      <c r="L2825">
        <v>950.27</v>
      </c>
      <c r="M2825">
        <v>103.3</v>
      </c>
      <c r="N2825" t="s">
        <v>47</v>
      </c>
      <c r="O2825">
        <v>4</v>
      </c>
      <c r="P2825" t="str" cm="1">
        <f t="array" ref="P2825">_xlfn.IFS(C2825&lt;25,"18-24", C2825&lt;=35,"25-35", C2825&lt;=50,"36-50",TRUE,"50+")</f>
        <v>25-35</v>
      </c>
      <c r="Q2825" t="str">
        <f t="shared" si="308"/>
        <v>new</v>
      </c>
      <c r="R2825" t="str">
        <f t="shared" si="309"/>
        <v>high value</v>
      </c>
      <c r="S2825" t="str">
        <f t="shared" si="310"/>
        <v>medium</v>
      </c>
      <c r="T2825" t="str">
        <f t="shared" si="311"/>
        <v>Feb</v>
      </c>
      <c r="U2825">
        <f t="shared" si="312"/>
        <v>2024</v>
      </c>
      <c r="V2825" t="str">
        <f t="shared" si="313"/>
        <v>10-15</v>
      </c>
      <c r="W2825" t="str">
        <f t="shared" si="314"/>
        <v>Slow</v>
      </c>
    </row>
    <row r="2826" spans="1:23" x14ac:dyDescent="0.3">
      <c r="A2826">
        <v>602825</v>
      </c>
      <c r="B2826">
        <v>46159</v>
      </c>
      <c r="C2826">
        <v>41</v>
      </c>
      <c r="D2826" t="s">
        <v>4</v>
      </c>
      <c r="E2826" t="s">
        <v>11</v>
      </c>
      <c r="F2826" t="s">
        <v>26</v>
      </c>
      <c r="G2826" t="s">
        <v>31</v>
      </c>
      <c r="H2826" s="1">
        <v>44856</v>
      </c>
      <c r="I2826" t="s">
        <v>33</v>
      </c>
      <c r="J2826">
        <v>61</v>
      </c>
      <c r="K2826">
        <v>13.8</v>
      </c>
      <c r="L2826">
        <v>163</v>
      </c>
      <c r="M2826">
        <v>32.299999999999997</v>
      </c>
      <c r="N2826" t="s">
        <v>48</v>
      </c>
      <c r="O2826">
        <v>1</v>
      </c>
      <c r="P2826" t="str" cm="1">
        <f t="array" ref="P2826">_xlfn.IFS(C2826&lt;25,"18-24", C2826&lt;=35,"25-35", C2826&lt;=50,"36-50",TRUE,"50+")</f>
        <v>36-50</v>
      </c>
      <c r="Q2826" t="str">
        <f t="shared" si="308"/>
        <v>new</v>
      </c>
      <c r="R2826" t="str">
        <f t="shared" si="309"/>
        <v>low</v>
      </c>
      <c r="S2826" t="str">
        <f t="shared" si="310"/>
        <v>Low</v>
      </c>
      <c r="T2826" t="str">
        <f t="shared" si="311"/>
        <v>Oct</v>
      </c>
      <c r="U2826">
        <f t="shared" si="312"/>
        <v>2022</v>
      </c>
      <c r="V2826" t="str">
        <f t="shared" si="313"/>
        <v>10-15</v>
      </c>
      <c r="W2826" t="str">
        <f t="shared" si="314"/>
        <v>Slow</v>
      </c>
    </row>
    <row r="2827" spans="1:23" x14ac:dyDescent="0.3">
      <c r="A2827">
        <v>602826</v>
      </c>
      <c r="B2827">
        <v>96049</v>
      </c>
      <c r="C2827">
        <v>34</v>
      </c>
      <c r="D2827" t="s">
        <v>4</v>
      </c>
      <c r="E2827" t="s">
        <v>5</v>
      </c>
      <c r="F2827" t="s">
        <v>32</v>
      </c>
      <c r="G2827" t="s">
        <v>23</v>
      </c>
      <c r="H2827" s="1">
        <v>44956</v>
      </c>
      <c r="I2827" t="s">
        <v>34</v>
      </c>
      <c r="J2827">
        <v>50</v>
      </c>
      <c r="K2827">
        <v>8.8000000000000007</v>
      </c>
      <c r="L2827">
        <v>1480.39</v>
      </c>
      <c r="M2827">
        <v>94.77</v>
      </c>
      <c r="N2827" t="s">
        <v>49</v>
      </c>
      <c r="O2827">
        <v>3</v>
      </c>
      <c r="P2827" t="str" cm="1">
        <f t="array" ref="P2827">_xlfn.IFS(C2827&lt;25,"18-24", C2827&lt;=35,"25-35", C2827&lt;=50,"36-50",TRUE,"50+")</f>
        <v>25-35</v>
      </c>
      <c r="Q2827" t="str">
        <f t="shared" si="308"/>
        <v>new</v>
      </c>
      <c r="R2827" t="str">
        <f t="shared" si="309"/>
        <v>high value</v>
      </c>
      <c r="S2827" t="str">
        <f t="shared" si="310"/>
        <v>medium</v>
      </c>
      <c r="T2827" t="str">
        <f t="shared" si="311"/>
        <v>Jan</v>
      </c>
      <c r="U2827">
        <f t="shared" si="312"/>
        <v>2023</v>
      </c>
      <c r="V2827" t="str">
        <f t="shared" si="313"/>
        <v>5-10</v>
      </c>
      <c r="W2827" t="str">
        <f t="shared" si="314"/>
        <v>Slow</v>
      </c>
    </row>
    <row r="2828" spans="1:23" x14ac:dyDescent="0.3">
      <c r="A2828">
        <v>602827</v>
      </c>
      <c r="B2828">
        <v>47901</v>
      </c>
      <c r="C2828">
        <v>31</v>
      </c>
      <c r="D2828" t="s">
        <v>7</v>
      </c>
      <c r="E2828" t="s">
        <v>11</v>
      </c>
      <c r="F2828" t="s">
        <v>24</v>
      </c>
      <c r="G2828" t="s">
        <v>21</v>
      </c>
      <c r="H2828" s="1">
        <v>44868</v>
      </c>
      <c r="I2828" t="s">
        <v>33</v>
      </c>
      <c r="J2828">
        <v>37</v>
      </c>
      <c r="K2828">
        <v>6.7</v>
      </c>
      <c r="L2828">
        <v>570.16</v>
      </c>
      <c r="M2828">
        <v>119.77</v>
      </c>
      <c r="N2828" t="s">
        <v>48</v>
      </c>
      <c r="O2828">
        <v>2</v>
      </c>
      <c r="P2828" t="str" cm="1">
        <f t="array" ref="P2828">_xlfn.IFS(C2828&lt;25,"18-24", C2828&lt;=35,"25-35", C2828&lt;=50,"36-50",TRUE,"50+")</f>
        <v>25-35</v>
      </c>
      <c r="Q2828" t="str">
        <f t="shared" si="308"/>
        <v>new</v>
      </c>
      <c r="R2828" t="str">
        <f t="shared" si="309"/>
        <v>high value</v>
      </c>
      <c r="S2828" t="str">
        <f t="shared" si="310"/>
        <v>Low</v>
      </c>
      <c r="T2828" t="str">
        <f t="shared" si="311"/>
        <v>Nov</v>
      </c>
      <c r="U2828">
        <f t="shared" si="312"/>
        <v>2022</v>
      </c>
      <c r="V2828" t="str">
        <f t="shared" si="313"/>
        <v>5-10</v>
      </c>
      <c r="W2828" t="str">
        <f t="shared" si="314"/>
        <v>Medium</v>
      </c>
    </row>
    <row r="2829" spans="1:23" x14ac:dyDescent="0.3">
      <c r="A2829">
        <v>602828</v>
      </c>
      <c r="B2829">
        <v>95463</v>
      </c>
      <c r="C2829">
        <v>28</v>
      </c>
      <c r="D2829" t="s">
        <v>7</v>
      </c>
      <c r="E2829" t="s">
        <v>13</v>
      </c>
      <c r="F2829" t="s">
        <v>18</v>
      </c>
      <c r="G2829" t="s">
        <v>23</v>
      </c>
      <c r="H2829" s="1">
        <v>44692</v>
      </c>
      <c r="I2829" t="s">
        <v>33</v>
      </c>
      <c r="J2829">
        <v>69</v>
      </c>
      <c r="K2829">
        <v>6.9</v>
      </c>
      <c r="L2829">
        <v>1219.3</v>
      </c>
      <c r="M2829">
        <v>81.56</v>
      </c>
      <c r="N2829" t="s">
        <v>50</v>
      </c>
      <c r="O2829">
        <v>3</v>
      </c>
      <c r="P2829" t="str" cm="1">
        <f t="array" ref="P2829">_xlfn.IFS(C2829&lt;25,"18-24", C2829&lt;=35,"25-35", C2829&lt;=50,"36-50",TRUE,"50+")</f>
        <v>25-35</v>
      </c>
      <c r="Q2829" t="str">
        <f t="shared" si="308"/>
        <v>new</v>
      </c>
      <c r="R2829" t="str">
        <f t="shared" si="309"/>
        <v>high value</v>
      </c>
      <c r="S2829" t="str">
        <f t="shared" si="310"/>
        <v>medium</v>
      </c>
      <c r="T2829" t="str">
        <f t="shared" si="311"/>
        <v>May</v>
      </c>
      <c r="U2829">
        <f t="shared" si="312"/>
        <v>2022</v>
      </c>
      <c r="V2829" t="str">
        <f t="shared" si="313"/>
        <v>5-10</v>
      </c>
      <c r="W2829" t="str">
        <f t="shared" si="314"/>
        <v>Slow</v>
      </c>
    </row>
    <row r="2830" spans="1:23" x14ac:dyDescent="0.3">
      <c r="A2830">
        <v>602829</v>
      </c>
      <c r="B2830">
        <v>30906</v>
      </c>
      <c r="C2830">
        <v>48</v>
      </c>
      <c r="D2830" t="s">
        <v>4</v>
      </c>
      <c r="E2830" t="s">
        <v>11</v>
      </c>
      <c r="F2830" t="s">
        <v>30</v>
      </c>
      <c r="G2830" t="s">
        <v>23</v>
      </c>
      <c r="H2830" s="1">
        <v>45080</v>
      </c>
      <c r="I2830" t="s">
        <v>33</v>
      </c>
      <c r="J2830">
        <v>38</v>
      </c>
      <c r="K2830">
        <v>2</v>
      </c>
      <c r="L2830">
        <v>942.88</v>
      </c>
      <c r="M2830">
        <v>99.54</v>
      </c>
      <c r="N2830" t="s">
        <v>47</v>
      </c>
      <c r="O2830">
        <v>1</v>
      </c>
      <c r="P2830" t="str" cm="1">
        <f t="array" ref="P2830">_xlfn.IFS(C2830&lt;25,"18-24", C2830&lt;=35,"25-35", C2830&lt;=50,"36-50",TRUE,"50+")</f>
        <v>36-50</v>
      </c>
      <c r="Q2830" t="str">
        <f t="shared" si="308"/>
        <v>new</v>
      </c>
      <c r="R2830" t="str">
        <f t="shared" si="309"/>
        <v>high value</v>
      </c>
      <c r="S2830" t="str">
        <f t="shared" si="310"/>
        <v>Low</v>
      </c>
      <c r="T2830" t="str">
        <f t="shared" si="311"/>
        <v>Jun</v>
      </c>
      <c r="U2830">
        <f t="shared" si="312"/>
        <v>2023</v>
      </c>
      <c r="V2830" t="str">
        <f t="shared" si="313"/>
        <v>0-5</v>
      </c>
      <c r="W2830" t="str">
        <f t="shared" si="314"/>
        <v>Medium</v>
      </c>
    </row>
    <row r="2831" spans="1:23" x14ac:dyDescent="0.3">
      <c r="A2831">
        <v>602830</v>
      </c>
      <c r="B2831">
        <v>53066</v>
      </c>
      <c r="C2831">
        <v>51</v>
      </c>
      <c r="D2831" t="s">
        <v>7</v>
      </c>
      <c r="E2831" t="s">
        <v>11</v>
      </c>
      <c r="F2831" t="s">
        <v>30</v>
      </c>
      <c r="G2831" t="s">
        <v>31</v>
      </c>
      <c r="H2831" s="1">
        <v>45649</v>
      </c>
      <c r="I2831" t="s">
        <v>34</v>
      </c>
      <c r="J2831">
        <v>53</v>
      </c>
      <c r="K2831">
        <v>12.6</v>
      </c>
      <c r="L2831">
        <v>501.26</v>
      </c>
      <c r="M2831">
        <v>89.37</v>
      </c>
      <c r="N2831" t="s">
        <v>48</v>
      </c>
      <c r="O2831">
        <v>4</v>
      </c>
      <c r="P2831" t="str" cm="1">
        <f t="array" ref="P2831">_xlfn.IFS(C2831&lt;25,"18-24", C2831&lt;=35,"25-35", C2831&lt;=50,"36-50",TRUE,"50+")</f>
        <v>50+</v>
      </c>
      <c r="Q2831" t="str">
        <f t="shared" si="308"/>
        <v>new</v>
      </c>
      <c r="R2831" t="str">
        <f t="shared" si="309"/>
        <v>high value</v>
      </c>
      <c r="S2831" t="str">
        <f t="shared" si="310"/>
        <v>medium</v>
      </c>
      <c r="T2831" t="str">
        <f t="shared" si="311"/>
        <v>Dec</v>
      </c>
      <c r="U2831">
        <f t="shared" si="312"/>
        <v>2024</v>
      </c>
      <c r="V2831" t="str">
        <f t="shared" si="313"/>
        <v>10-15</v>
      </c>
      <c r="W2831" t="str">
        <f t="shared" si="314"/>
        <v>Slow</v>
      </c>
    </row>
    <row r="2832" spans="1:23" x14ac:dyDescent="0.3">
      <c r="A2832">
        <v>602831</v>
      </c>
      <c r="B2832">
        <v>96523</v>
      </c>
      <c r="C2832">
        <v>57</v>
      </c>
      <c r="D2832" t="s">
        <v>7</v>
      </c>
      <c r="E2832" t="s">
        <v>15</v>
      </c>
      <c r="F2832" t="s">
        <v>19</v>
      </c>
      <c r="G2832" t="s">
        <v>27</v>
      </c>
      <c r="H2832" s="1">
        <v>45373</v>
      </c>
      <c r="I2832" t="s">
        <v>33</v>
      </c>
      <c r="J2832">
        <v>53</v>
      </c>
      <c r="K2832">
        <v>10.8</v>
      </c>
      <c r="L2832">
        <v>1097.29</v>
      </c>
      <c r="M2832">
        <v>95.51</v>
      </c>
      <c r="N2832" t="s">
        <v>49</v>
      </c>
      <c r="O2832">
        <v>5</v>
      </c>
      <c r="P2832" t="str" cm="1">
        <f t="array" ref="P2832">_xlfn.IFS(C2832&lt;25,"18-24", C2832&lt;=35,"25-35", C2832&lt;=50,"36-50",TRUE,"50+")</f>
        <v>50+</v>
      </c>
      <c r="Q2832" t="str">
        <f t="shared" si="308"/>
        <v>new</v>
      </c>
      <c r="R2832" t="str">
        <f t="shared" si="309"/>
        <v>high value</v>
      </c>
      <c r="S2832" t="str">
        <f t="shared" si="310"/>
        <v>High</v>
      </c>
      <c r="T2832" t="str">
        <f t="shared" si="311"/>
        <v>Mar</v>
      </c>
      <c r="U2832">
        <f t="shared" si="312"/>
        <v>2024</v>
      </c>
      <c r="V2832" t="str">
        <f t="shared" si="313"/>
        <v>10-15</v>
      </c>
      <c r="W2832" t="str">
        <f t="shared" si="314"/>
        <v>Slow</v>
      </c>
    </row>
    <row r="2833" spans="1:23" x14ac:dyDescent="0.3">
      <c r="A2833">
        <v>602832</v>
      </c>
      <c r="B2833">
        <v>43955</v>
      </c>
      <c r="C2833">
        <v>20</v>
      </c>
      <c r="D2833" t="s">
        <v>4</v>
      </c>
      <c r="E2833" t="s">
        <v>8</v>
      </c>
      <c r="F2833" t="s">
        <v>18</v>
      </c>
      <c r="G2833" t="s">
        <v>29</v>
      </c>
      <c r="H2833" s="1">
        <v>44829</v>
      </c>
      <c r="I2833" t="s">
        <v>33</v>
      </c>
      <c r="J2833">
        <v>23</v>
      </c>
      <c r="K2833">
        <v>4</v>
      </c>
      <c r="L2833">
        <v>375.75</v>
      </c>
      <c r="M2833">
        <v>105.77</v>
      </c>
      <c r="N2833" t="s">
        <v>49</v>
      </c>
      <c r="O2833">
        <v>5</v>
      </c>
      <c r="P2833" t="str" cm="1">
        <f t="array" ref="P2833">_xlfn.IFS(C2833&lt;25,"18-24", C2833&lt;=35,"25-35", C2833&lt;=50,"36-50",TRUE,"50+")</f>
        <v>18-24</v>
      </c>
      <c r="Q2833" t="str">
        <f t="shared" si="308"/>
        <v>new</v>
      </c>
      <c r="R2833" t="str">
        <f t="shared" si="309"/>
        <v>medium</v>
      </c>
      <c r="S2833" t="str">
        <f t="shared" si="310"/>
        <v>High</v>
      </c>
      <c r="T2833" t="str">
        <f t="shared" si="311"/>
        <v>Sep</v>
      </c>
      <c r="U2833">
        <f t="shared" si="312"/>
        <v>2022</v>
      </c>
      <c r="V2833" t="str">
        <f t="shared" si="313"/>
        <v>0-5</v>
      </c>
      <c r="W2833" t="str">
        <f t="shared" si="314"/>
        <v>Fast</v>
      </c>
    </row>
    <row r="2834" spans="1:23" x14ac:dyDescent="0.3">
      <c r="A2834">
        <v>602833</v>
      </c>
      <c r="B2834">
        <v>57110</v>
      </c>
      <c r="C2834">
        <v>37</v>
      </c>
      <c r="D2834" t="s">
        <v>4</v>
      </c>
      <c r="E2834" t="s">
        <v>11</v>
      </c>
      <c r="F2834" t="s">
        <v>24</v>
      </c>
      <c r="G2834" t="s">
        <v>21</v>
      </c>
      <c r="H2834" s="1">
        <v>45211</v>
      </c>
      <c r="I2834" t="s">
        <v>34</v>
      </c>
      <c r="J2834">
        <v>32</v>
      </c>
      <c r="K2834">
        <v>1.6</v>
      </c>
      <c r="L2834">
        <v>1356.62</v>
      </c>
      <c r="M2834">
        <v>60.38</v>
      </c>
      <c r="N2834" t="s">
        <v>50</v>
      </c>
      <c r="O2834">
        <v>3</v>
      </c>
      <c r="P2834" t="str" cm="1">
        <f t="array" ref="P2834">_xlfn.IFS(C2834&lt;25,"18-24", C2834&lt;=35,"25-35", C2834&lt;=50,"36-50",TRUE,"50+")</f>
        <v>36-50</v>
      </c>
      <c r="Q2834" t="str">
        <f t="shared" si="308"/>
        <v>new</v>
      </c>
      <c r="R2834" t="str">
        <f t="shared" si="309"/>
        <v>high value</v>
      </c>
      <c r="S2834" t="str">
        <f t="shared" si="310"/>
        <v>medium</v>
      </c>
      <c r="T2834" t="str">
        <f t="shared" si="311"/>
        <v>Oct</v>
      </c>
      <c r="U2834">
        <f t="shared" si="312"/>
        <v>2023</v>
      </c>
      <c r="V2834" t="str">
        <f t="shared" si="313"/>
        <v>0-5</v>
      </c>
      <c r="W2834" t="str">
        <f t="shared" si="314"/>
        <v>Medium</v>
      </c>
    </row>
    <row r="2835" spans="1:23" x14ac:dyDescent="0.3">
      <c r="A2835">
        <v>602834</v>
      </c>
      <c r="B2835">
        <v>73964</v>
      </c>
      <c r="C2835">
        <v>28</v>
      </c>
      <c r="D2835" t="s">
        <v>4</v>
      </c>
      <c r="E2835" t="s">
        <v>8</v>
      </c>
      <c r="F2835" t="s">
        <v>19</v>
      </c>
      <c r="G2835" t="s">
        <v>25</v>
      </c>
      <c r="H2835" s="1">
        <v>44839</v>
      </c>
      <c r="I2835" t="s">
        <v>33</v>
      </c>
      <c r="J2835">
        <v>56</v>
      </c>
      <c r="K2835">
        <v>3.4</v>
      </c>
      <c r="L2835">
        <v>230.1</v>
      </c>
      <c r="M2835">
        <v>85.69</v>
      </c>
      <c r="N2835" t="s">
        <v>50</v>
      </c>
      <c r="O2835">
        <v>2</v>
      </c>
      <c r="P2835" t="str" cm="1">
        <f t="array" ref="P2835">_xlfn.IFS(C2835&lt;25,"18-24", C2835&lt;=35,"25-35", C2835&lt;=50,"36-50",TRUE,"50+")</f>
        <v>25-35</v>
      </c>
      <c r="Q2835" t="str">
        <f t="shared" si="308"/>
        <v>new</v>
      </c>
      <c r="R2835" t="str">
        <f t="shared" si="309"/>
        <v>low</v>
      </c>
      <c r="S2835" t="str">
        <f t="shared" si="310"/>
        <v>Low</v>
      </c>
      <c r="T2835" t="str">
        <f t="shared" si="311"/>
        <v>Oct</v>
      </c>
      <c r="U2835">
        <f t="shared" si="312"/>
        <v>2022</v>
      </c>
      <c r="V2835" t="str">
        <f t="shared" si="313"/>
        <v>0-5</v>
      </c>
      <c r="W2835" t="str">
        <f t="shared" si="314"/>
        <v>Slow</v>
      </c>
    </row>
    <row r="2836" spans="1:23" x14ac:dyDescent="0.3">
      <c r="A2836">
        <v>602835</v>
      </c>
      <c r="B2836">
        <v>61017</v>
      </c>
      <c r="C2836">
        <v>43</v>
      </c>
      <c r="D2836" t="s">
        <v>4</v>
      </c>
      <c r="E2836" t="s">
        <v>13</v>
      </c>
      <c r="F2836" t="s">
        <v>32</v>
      </c>
      <c r="G2836" t="s">
        <v>27</v>
      </c>
      <c r="H2836" s="1">
        <v>45082</v>
      </c>
      <c r="I2836" t="s">
        <v>34</v>
      </c>
      <c r="J2836">
        <v>71</v>
      </c>
      <c r="K2836">
        <v>2.5</v>
      </c>
      <c r="L2836">
        <v>1104.0999999999999</v>
      </c>
      <c r="M2836">
        <v>83.84</v>
      </c>
      <c r="N2836" t="s">
        <v>49</v>
      </c>
      <c r="O2836">
        <v>2</v>
      </c>
      <c r="P2836" t="str" cm="1">
        <f t="array" ref="P2836">_xlfn.IFS(C2836&lt;25,"18-24", C2836&lt;=35,"25-35", C2836&lt;=50,"36-50",TRUE,"50+")</f>
        <v>36-50</v>
      </c>
      <c r="Q2836" t="str">
        <f t="shared" si="308"/>
        <v>repeat</v>
      </c>
      <c r="R2836" t="str">
        <f t="shared" si="309"/>
        <v>high value</v>
      </c>
      <c r="S2836" t="str">
        <f t="shared" si="310"/>
        <v>Low</v>
      </c>
      <c r="T2836" t="str">
        <f t="shared" si="311"/>
        <v>Jun</v>
      </c>
      <c r="U2836">
        <f t="shared" si="312"/>
        <v>2023</v>
      </c>
      <c r="V2836" t="str">
        <f t="shared" si="313"/>
        <v>0-5</v>
      </c>
      <c r="W2836" t="str">
        <f t="shared" si="314"/>
        <v>Slow</v>
      </c>
    </row>
    <row r="2837" spans="1:23" x14ac:dyDescent="0.3">
      <c r="A2837">
        <v>602836</v>
      </c>
      <c r="B2837">
        <v>25116</v>
      </c>
      <c r="C2837">
        <v>49</v>
      </c>
      <c r="D2837" t="s">
        <v>7</v>
      </c>
      <c r="E2837" t="s">
        <v>13</v>
      </c>
      <c r="F2837" t="s">
        <v>30</v>
      </c>
      <c r="G2837" t="s">
        <v>31</v>
      </c>
      <c r="H2837" s="1">
        <v>45411</v>
      </c>
      <c r="I2837" t="s">
        <v>34</v>
      </c>
      <c r="J2837">
        <v>43</v>
      </c>
      <c r="K2837">
        <v>9.1</v>
      </c>
      <c r="L2837">
        <v>236.89</v>
      </c>
      <c r="M2837">
        <v>65.930000000000007</v>
      </c>
      <c r="N2837" t="s">
        <v>47</v>
      </c>
      <c r="O2837">
        <v>4</v>
      </c>
      <c r="P2837" t="str" cm="1">
        <f t="array" ref="P2837">_xlfn.IFS(C2837&lt;25,"18-24", C2837&lt;=35,"25-35", C2837&lt;=50,"36-50",TRUE,"50+")</f>
        <v>36-50</v>
      </c>
      <c r="Q2837" t="str">
        <f t="shared" si="308"/>
        <v>new</v>
      </c>
      <c r="R2837" t="str">
        <f t="shared" si="309"/>
        <v>low</v>
      </c>
      <c r="S2837" t="str">
        <f t="shared" si="310"/>
        <v>medium</v>
      </c>
      <c r="T2837" t="str">
        <f t="shared" si="311"/>
        <v>Apr</v>
      </c>
      <c r="U2837">
        <f t="shared" si="312"/>
        <v>2024</v>
      </c>
      <c r="V2837" t="str">
        <f t="shared" si="313"/>
        <v>5-10</v>
      </c>
      <c r="W2837" t="str">
        <f t="shared" si="314"/>
        <v>Medium</v>
      </c>
    </row>
    <row r="2838" spans="1:23" x14ac:dyDescent="0.3">
      <c r="A2838">
        <v>602837</v>
      </c>
      <c r="B2838">
        <v>92066</v>
      </c>
      <c r="C2838">
        <v>40</v>
      </c>
      <c r="D2838" t="s">
        <v>7</v>
      </c>
      <c r="E2838" t="s">
        <v>11</v>
      </c>
      <c r="F2838" t="s">
        <v>32</v>
      </c>
      <c r="G2838" t="s">
        <v>25</v>
      </c>
      <c r="H2838" s="1">
        <v>44607</v>
      </c>
      <c r="I2838" t="s">
        <v>34</v>
      </c>
      <c r="J2838">
        <v>68</v>
      </c>
      <c r="K2838">
        <v>10.3</v>
      </c>
      <c r="L2838">
        <v>1364.01</v>
      </c>
      <c r="M2838">
        <v>118.36</v>
      </c>
      <c r="N2838" t="s">
        <v>50</v>
      </c>
      <c r="O2838">
        <v>5</v>
      </c>
      <c r="P2838" t="str" cm="1">
        <f t="array" ref="P2838">_xlfn.IFS(C2838&lt;25,"18-24", C2838&lt;=35,"25-35", C2838&lt;=50,"36-50",TRUE,"50+")</f>
        <v>36-50</v>
      </c>
      <c r="Q2838" t="str">
        <f t="shared" si="308"/>
        <v>new</v>
      </c>
      <c r="R2838" t="str">
        <f t="shared" si="309"/>
        <v>high value</v>
      </c>
      <c r="S2838" t="str">
        <f t="shared" si="310"/>
        <v>High</v>
      </c>
      <c r="T2838" t="str">
        <f t="shared" si="311"/>
        <v>Feb</v>
      </c>
      <c r="U2838">
        <f t="shared" si="312"/>
        <v>2022</v>
      </c>
      <c r="V2838" t="str">
        <f t="shared" si="313"/>
        <v>10-15</v>
      </c>
      <c r="W2838" t="str">
        <f t="shared" si="314"/>
        <v>Slow</v>
      </c>
    </row>
    <row r="2839" spans="1:23" x14ac:dyDescent="0.3">
      <c r="A2839">
        <v>602838</v>
      </c>
      <c r="B2839">
        <v>45307</v>
      </c>
      <c r="C2839">
        <v>33</v>
      </c>
      <c r="D2839" t="s">
        <v>7</v>
      </c>
      <c r="E2839" t="s">
        <v>5</v>
      </c>
      <c r="F2839" t="s">
        <v>32</v>
      </c>
      <c r="G2839" t="s">
        <v>29</v>
      </c>
      <c r="H2839" s="1">
        <v>44851</v>
      </c>
      <c r="I2839" t="s">
        <v>33</v>
      </c>
      <c r="J2839">
        <v>87</v>
      </c>
      <c r="K2839">
        <v>12.9</v>
      </c>
      <c r="L2839">
        <v>952.84</v>
      </c>
      <c r="M2839">
        <v>88.66</v>
      </c>
      <c r="N2839" t="s">
        <v>49</v>
      </c>
      <c r="O2839">
        <v>1</v>
      </c>
      <c r="P2839" t="str" cm="1">
        <f t="array" ref="P2839">_xlfn.IFS(C2839&lt;25,"18-24", C2839&lt;=35,"25-35", C2839&lt;=50,"36-50",TRUE,"50+")</f>
        <v>25-35</v>
      </c>
      <c r="Q2839" t="str">
        <f t="shared" si="308"/>
        <v>new</v>
      </c>
      <c r="R2839" t="str">
        <f t="shared" si="309"/>
        <v>high value</v>
      </c>
      <c r="S2839" t="str">
        <f t="shared" si="310"/>
        <v>Low</v>
      </c>
      <c r="T2839" t="str">
        <f t="shared" si="311"/>
        <v>Oct</v>
      </c>
      <c r="U2839">
        <f t="shared" si="312"/>
        <v>2022</v>
      </c>
      <c r="V2839" t="str">
        <f t="shared" si="313"/>
        <v>10-15</v>
      </c>
      <c r="W2839" t="str">
        <f t="shared" si="314"/>
        <v>Slow</v>
      </c>
    </row>
    <row r="2840" spans="1:23" x14ac:dyDescent="0.3">
      <c r="A2840">
        <v>602839</v>
      </c>
      <c r="B2840">
        <v>53248</v>
      </c>
      <c r="C2840">
        <v>34</v>
      </c>
      <c r="D2840" t="s">
        <v>7</v>
      </c>
      <c r="E2840" t="s">
        <v>8</v>
      </c>
      <c r="F2840" t="s">
        <v>28</v>
      </c>
      <c r="G2840" t="s">
        <v>29</v>
      </c>
      <c r="H2840" s="1">
        <v>45415</v>
      </c>
      <c r="I2840" t="s">
        <v>34</v>
      </c>
      <c r="J2840">
        <v>69</v>
      </c>
      <c r="K2840">
        <v>2.2999999999999998</v>
      </c>
      <c r="L2840">
        <v>1017.97</v>
      </c>
      <c r="M2840">
        <v>82.86</v>
      </c>
      <c r="N2840" t="s">
        <v>48</v>
      </c>
      <c r="O2840">
        <v>4</v>
      </c>
      <c r="P2840" t="str" cm="1">
        <f t="array" ref="P2840">_xlfn.IFS(C2840&lt;25,"18-24", C2840&lt;=35,"25-35", C2840&lt;=50,"36-50",TRUE,"50+")</f>
        <v>25-35</v>
      </c>
      <c r="Q2840" t="str">
        <f t="shared" si="308"/>
        <v>new</v>
      </c>
      <c r="R2840" t="str">
        <f t="shared" si="309"/>
        <v>high value</v>
      </c>
      <c r="S2840" t="str">
        <f t="shared" si="310"/>
        <v>medium</v>
      </c>
      <c r="T2840" t="str">
        <f t="shared" si="311"/>
        <v>May</v>
      </c>
      <c r="U2840">
        <f t="shared" si="312"/>
        <v>2024</v>
      </c>
      <c r="V2840" t="str">
        <f t="shared" si="313"/>
        <v>0-5</v>
      </c>
      <c r="W2840" t="str">
        <f t="shared" si="314"/>
        <v>Slow</v>
      </c>
    </row>
    <row r="2841" spans="1:23" x14ac:dyDescent="0.3">
      <c r="A2841">
        <v>602840</v>
      </c>
      <c r="B2841">
        <v>48954</v>
      </c>
      <c r="C2841">
        <v>39</v>
      </c>
      <c r="D2841" t="s">
        <v>7</v>
      </c>
      <c r="E2841" t="s">
        <v>15</v>
      </c>
      <c r="F2841" t="s">
        <v>32</v>
      </c>
      <c r="G2841" t="s">
        <v>25</v>
      </c>
      <c r="H2841" s="1">
        <v>45545</v>
      </c>
      <c r="I2841" t="s">
        <v>34</v>
      </c>
      <c r="J2841">
        <v>42</v>
      </c>
      <c r="K2841">
        <v>13.1</v>
      </c>
      <c r="L2841">
        <v>848.31</v>
      </c>
      <c r="M2841">
        <v>96.87</v>
      </c>
      <c r="N2841" t="s">
        <v>47</v>
      </c>
      <c r="O2841">
        <v>4</v>
      </c>
      <c r="P2841" t="str" cm="1">
        <f t="array" ref="P2841">_xlfn.IFS(C2841&lt;25,"18-24", C2841&lt;=35,"25-35", C2841&lt;=50,"36-50",TRUE,"50+")</f>
        <v>36-50</v>
      </c>
      <c r="Q2841" t="str">
        <f t="shared" si="308"/>
        <v>new</v>
      </c>
      <c r="R2841" t="str">
        <f t="shared" si="309"/>
        <v>high value</v>
      </c>
      <c r="S2841" t="str">
        <f t="shared" si="310"/>
        <v>medium</v>
      </c>
      <c r="T2841" t="str">
        <f t="shared" si="311"/>
        <v>Sep</v>
      </c>
      <c r="U2841">
        <f t="shared" si="312"/>
        <v>2024</v>
      </c>
      <c r="V2841" t="str">
        <f t="shared" si="313"/>
        <v>10-15</v>
      </c>
      <c r="W2841" t="str">
        <f t="shared" si="314"/>
        <v>Medium</v>
      </c>
    </row>
    <row r="2842" spans="1:23" x14ac:dyDescent="0.3">
      <c r="A2842">
        <v>602841</v>
      </c>
      <c r="B2842">
        <v>69518</v>
      </c>
      <c r="C2842">
        <v>42</v>
      </c>
      <c r="D2842" t="s">
        <v>4</v>
      </c>
      <c r="E2842" t="s">
        <v>13</v>
      </c>
      <c r="F2842" t="s">
        <v>32</v>
      </c>
      <c r="G2842" t="s">
        <v>27</v>
      </c>
      <c r="H2842" s="1">
        <v>45140</v>
      </c>
      <c r="I2842" t="s">
        <v>34</v>
      </c>
      <c r="J2842">
        <v>59</v>
      </c>
      <c r="K2842">
        <v>6.5</v>
      </c>
      <c r="L2842">
        <v>652.36</v>
      </c>
      <c r="M2842">
        <v>27.92</v>
      </c>
      <c r="N2842" t="s">
        <v>49</v>
      </c>
      <c r="O2842">
        <v>2</v>
      </c>
      <c r="P2842" t="str" cm="1">
        <f t="array" ref="P2842">_xlfn.IFS(C2842&lt;25,"18-24", C2842&lt;=35,"25-35", C2842&lt;=50,"36-50",TRUE,"50+")</f>
        <v>36-50</v>
      </c>
      <c r="Q2842" t="str">
        <f t="shared" si="308"/>
        <v>new</v>
      </c>
      <c r="R2842" t="str">
        <f t="shared" si="309"/>
        <v>high value</v>
      </c>
      <c r="S2842" t="str">
        <f t="shared" si="310"/>
        <v>Low</v>
      </c>
      <c r="T2842" t="str">
        <f t="shared" si="311"/>
        <v>Aug</v>
      </c>
      <c r="U2842">
        <f t="shared" si="312"/>
        <v>2023</v>
      </c>
      <c r="V2842" t="str">
        <f t="shared" si="313"/>
        <v>5-10</v>
      </c>
      <c r="W2842" t="str">
        <f t="shared" si="314"/>
        <v>Slow</v>
      </c>
    </row>
    <row r="2843" spans="1:23" x14ac:dyDescent="0.3">
      <c r="A2843">
        <v>602842</v>
      </c>
      <c r="B2843">
        <v>45152</v>
      </c>
      <c r="C2843">
        <v>51</v>
      </c>
      <c r="D2843" t="s">
        <v>4</v>
      </c>
      <c r="E2843" t="s">
        <v>16</v>
      </c>
      <c r="F2843" t="s">
        <v>24</v>
      </c>
      <c r="G2843" t="s">
        <v>27</v>
      </c>
      <c r="H2843" s="1">
        <v>45592</v>
      </c>
      <c r="I2843" t="s">
        <v>33</v>
      </c>
      <c r="J2843">
        <v>28</v>
      </c>
      <c r="K2843">
        <v>7.5</v>
      </c>
      <c r="L2843">
        <v>1096.74</v>
      </c>
      <c r="M2843">
        <v>80.84</v>
      </c>
      <c r="N2843" t="s">
        <v>48</v>
      </c>
      <c r="O2843">
        <v>5</v>
      </c>
      <c r="P2843" t="str" cm="1">
        <f t="array" ref="P2843">_xlfn.IFS(C2843&lt;25,"18-24", C2843&lt;=35,"25-35", C2843&lt;=50,"36-50",TRUE,"50+")</f>
        <v>50+</v>
      </c>
      <c r="Q2843" t="str">
        <f t="shared" si="308"/>
        <v>new</v>
      </c>
      <c r="R2843" t="str">
        <f t="shared" si="309"/>
        <v>high value</v>
      </c>
      <c r="S2843" t="str">
        <f t="shared" si="310"/>
        <v>High</v>
      </c>
      <c r="T2843" t="str">
        <f t="shared" si="311"/>
        <v>Oct</v>
      </c>
      <c r="U2843">
        <f t="shared" si="312"/>
        <v>2024</v>
      </c>
      <c r="V2843" t="str">
        <f t="shared" si="313"/>
        <v>5-10</v>
      </c>
      <c r="W2843" t="str">
        <f t="shared" si="314"/>
        <v>Fast</v>
      </c>
    </row>
    <row r="2844" spans="1:23" x14ac:dyDescent="0.3">
      <c r="A2844">
        <v>602843</v>
      </c>
      <c r="B2844">
        <v>23277</v>
      </c>
      <c r="C2844">
        <v>60</v>
      </c>
      <c r="D2844" t="s">
        <v>4</v>
      </c>
      <c r="E2844" t="s">
        <v>13</v>
      </c>
      <c r="F2844" t="s">
        <v>26</v>
      </c>
      <c r="G2844" t="s">
        <v>23</v>
      </c>
      <c r="H2844" s="1">
        <v>45395</v>
      </c>
      <c r="I2844" t="s">
        <v>34</v>
      </c>
      <c r="J2844">
        <v>84</v>
      </c>
      <c r="K2844">
        <v>9.8000000000000007</v>
      </c>
      <c r="L2844">
        <v>491.69</v>
      </c>
      <c r="M2844">
        <v>67.14</v>
      </c>
      <c r="N2844" t="s">
        <v>47</v>
      </c>
      <c r="O2844">
        <v>5</v>
      </c>
      <c r="P2844" t="str" cm="1">
        <f t="array" ref="P2844">_xlfn.IFS(C2844&lt;25,"18-24", C2844&lt;=35,"25-35", C2844&lt;=50,"36-50",TRUE,"50+")</f>
        <v>50+</v>
      </c>
      <c r="Q2844" t="str">
        <f t="shared" si="308"/>
        <v>new</v>
      </c>
      <c r="R2844" t="str">
        <f t="shared" si="309"/>
        <v>medium</v>
      </c>
      <c r="S2844" t="str">
        <f t="shared" si="310"/>
        <v>High</v>
      </c>
      <c r="T2844" t="str">
        <f t="shared" si="311"/>
        <v>Apr</v>
      </c>
      <c r="U2844">
        <f t="shared" si="312"/>
        <v>2024</v>
      </c>
      <c r="V2844" t="str">
        <f t="shared" si="313"/>
        <v>5-10</v>
      </c>
      <c r="W2844" t="str">
        <f t="shared" si="314"/>
        <v>Slow</v>
      </c>
    </row>
    <row r="2845" spans="1:23" x14ac:dyDescent="0.3">
      <c r="A2845">
        <v>602844</v>
      </c>
      <c r="B2845">
        <v>57644</v>
      </c>
      <c r="C2845">
        <v>55</v>
      </c>
      <c r="D2845" t="s">
        <v>7</v>
      </c>
      <c r="E2845" t="s">
        <v>5</v>
      </c>
      <c r="F2845" t="s">
        <v>22</v>
      </c>
      <c r="G2845" t="s">
        <v>25</v>
      </c>
      <c r="H2845" s="1">
        <v>45164</v>
      </c>
      <c r="I2845" t="s">
        <v>34</v>
      </c>
      <c r="J2845">
        <v>23</v>
      </c>
      <c r="K2845">
        <v>11.8</v>
      </c>
      <c r="L2845">
        <v>1077.3800000000001</v>
      </c>
      <c r="M2845">
        <v>44.74</v>
      </c>
      <c r="N2845" t="s">
        <v>49</v>
      </c>
      <c r="O2845">
        <v>4</v>
      </c>
      <c r="P2845" t="str" cm="1">
        <f t="array" ref="P2845">_xlfn.IFS(C2845&lt;25,"18-24", C2845&lt;=35,"25-35", C2845&lt;=50,"36-50",TRUE,"50+")</f>
        <v>50+</v>
      </c>
      <c r="Q2845" t="str">
        <f t="shared" si="308"/>
        <v>new</v>
      </c>
      <c r="R2845" t="str">
        <f t="shared" si="309"/>
        <v>high value</v>
      </c>
      <c r="S2845" t="str">
        <f t="shared" si="310"/>
        <v>medium</v>
      </c>
      <c r="T2845" t="str">
        <f t="shared" si="311"/>
        <v>Aug</v>
      </c>
      <c r="U2845">
        <f t="shared" si="312"/>
        <v>2023</v>
      </c>
      <c r="V2845" t="str">
        <f t="shared" si="313"/>
        <v>10-15</v>
      </c>
      <c r="W2845" t="str">
        <f t="shared" si="314"/>
        <v>Fast</v>
      </c>
    </row>
    <row r="2846" spans="1:23" x14ac:dyDescent="0.3">
      <c r="A2846">
        <v>602845</v>
      </c>
      <c r="B2846">
        <v>75362</v>
      </c>
      <c r="C2846">
        <v>48</v>
      </c>
      <c r="D2846" t="s">
        <v>4</v>
      </c>
      <c r="E2846" t="s">
        <v>13</v>
      </c>
      <c r="F2846" t="s">
        <v>18</v>
      </c>
      <c r="G2846" t="s">
        <v>29</v>
      </c>
      <c r="H2846" s="1">
        <v>44823</v>
      </c>
      <c r="I2846" t="s">
        <v>34</v>
      </c>
      <c r="J2846">
        <v>53</v>
      </c>
      <c r="K2846">
        <v>4.3</v>
      </c>
      <c r="L2846">
        <v>618.84</v>
      </c>
      <c r="M2846">
        <v>106.89</v>
      </c>
      <c r="N2846" t="s">
        <v>49</v>
      </c>
      <c r="O2846">
        <v>2</v>
      </c>
      <c r="P2846" t="str" cm="1">
        <f t="array" ref="P2846">_xlfn.IFS(C2846&lt;25,"18-24", C2846&lt;=35,"25-35", C2846&lt;=50,"36-50",TRUE,"50+")</f>
        <v>36-50</v>
      </c>
      <c r="Q2846" t="str">
        <f t="shared" si="308"/>
        <v>new</v>
      </c>
      <c r="R2846" t="str">
        <f t="shared" si="309"/>
        <v>high value</v>
      </c>
      <c r="S2846" t="str">
        <f t="shared" si="310"/>
        <v>Low</v>
      </c>
      <c r="T2846" t="str">
        <f t="shared" si="311"/>
        <v>Sep</v>
      </c>
      <c r="U2846">
        <f t="shared" si="312"/>
        <v>2022</v>
      </c>
      <c r="V2846" t="str">
        <f t="shared" si="313"/>
        <v>0-5</v>
      </c>
      <c r="W2846" t="str">
        <f t="shared" si="314"/>
        <v>Slow</v>
      </c>
    </row>
    <row r="2847" spans="1:23" x14ac:dyDescent="0.3">
      <c r="A2847">
        <v>602846</v>
      </c>
      <c r="B2847">
        <v>26480</v>
      </c>
      <c r="C2847">
        <v>57</v>
      </c>
      <c r="D2847" t="s">
        <v>7</v>
      </c>
      <c r="E2847" t="s">
        <v>5</v>
      </c>
      <c r="F2847" t="s">
        <v>22</v>
      </c>
      <c r="G2847" t="s">
        <v>23</v>
      </c>
      <c r="H2847" s="1">
        <v>45409</v>
      </c>
      <c r="I2847" t="s">
        <v>34</v>
      </c>
      <c r="J2847">
        <v>22</v>
      </c>
      <c r="K2847">
        <v>8</v>
      </c>
      <c r="L2847">
        <v>488.1</v>
      </c>
      <c r="M2847">
        <v>24.2</v>
      </c>
      <c r="N2847" t="s">
        <v>49</v>
      </c>
      <c r="O2847">
        <v>3</v>
      </c>
      <c r="P2847" t="str" cm="1">
        <f t="array" ref="P2847">_xlfn.IFS(C2847&lt;25,"18-24", C2847&lt;=35,"25-35", C2847&lt;=50,"36-50",TRUE,"50+")</f>
        <v>50+</v>
      </c>
      <c r="Q2847" t="str">
        <f t="shared" si="308"/>
        <v>repeat</v>
      </c>
      <c r="R2847" t="str">
        <f t="shared" si="309"/>
        <v>medium</v>
      </c>
      <c r="S2847" t="str">
        <f t="shared" si="310"/>
        <v>medium</v>
      </c>
      <c r="T2847" t="str">
        <f t="shared" si="311"/>
        <v>Apr</v>
      </c>
      <c r="U2847">
        <f t="shared" si="312"/>
        <v>2024</v>
      </c>
      <c r="V2847" t="str">
        <f t="shared" si="313"/>
        <v>5-10</v>
      </c>
      <c r="W2847" t="str">
        <f t="shared" si="314"/>
        <v>Fast</v>
      </c>
    </row>
    <row r="2848" spans="1:23" x14ac:dyDescent="0.3">
      <c r="A2848">
        <v>602847</v>
      </c>
      <c r="B2848">
        <v>82483</v>
      </c>
      <c r="C2848">
        <v>55</v>
      </c>
      <c r="D2848" t="s">
        <v>7</v>
      </c>
      <c r="E2848" t="s">
        <v>5</v>
      </c>
      <c r="F2848" t="s">
        <v>19</v>
      </c>
      <c r="G2848" t="s">
        <v>27</v>
      </c>
      <c r="H2848" s="1">
        <v>45280</v>
      </c>
      <c r="I2848" t="s">
        <v>33</v>
      </c>
      <c r="J2848">
        <v>35</v>
      </c>
      <c r="K2848">
        <v>6.2</v>
      </c>
      <c r="L2848">
        <v>886.07</v>
      </c>
      <c r="M2848">
        <v>55.62</v>
      </c>
      <c r="N2848" t="s">
        <v>50</v>
      </c>
      <c r="O2848">
        <v>2</v>
      </c>
      <c r="P2848" t="str" cm="1">
        <f t="array" ref="P2848">_xlfn.IFS(C2848&lt;25,"18-24", C2848&lt;=35,"25-35", C2848&lt;=50,"36-50",TRUE,"50+")</f>
        <v>50+</v>
      </c>
      <c r="Q2848" t="str">
        <f t="shared" si="308"/>
        <v>new</v>
      </c>
      <c r="R2848" t="str">
        <f t="shared" si="309"/>
        <v>high value</v>
      </c>
      <c r="S2848" t="str">
        <f t="shared" si="310"/>
        <v>Low</v>
      </c>
      <c r="T2848" t="str">
        <f t="shared" si="311"/>
        <v>Dec</v>
      </c>
      <c r="U2848">
        <f t="shared" si="312"/>
        <v>2023</v>
      </c>
      <c r="V2848" t="str">
        <f t="shared" si="313"/>
        <v>5-10</v>
      </c>
      <c r="W2848" t="str">
        <f t="shared" si="314"/>
        <v>Medium</v>
      </c>
    </row>
    <row r="2849" spans="1:23" x14ac:dyDescent="0.3">
      <c r="A2849">
        <v>602848</v>
      </c>
      <c r="B2849">
        <v>97640</v>
      </c>
      <c r="C2849">
        <v>56</v>
      </c>
      <c r="D2849" t="s">
        <v>7</v>
      </c>
      <c r="E2849" t="s">
        <v>13</v>
      </c>
      <c r="F2849" t="s">
        <v>18</v>
      </c>
      <c r="G2849" t="s">
        <v>27</v>
      </c>
      <c r="H2849" s="1">
        <v>44838</v>
      </c>
      <c r="I2849" t="s">
        <v>33</v>
      </c>
      <c r="J2849">
        <v>70</v>
      </c>
      <c r="K2849">
        <v>14.8</v>
      </c>
      <c r="L2849">
        <v>1044.5999999999999</v>
      </c>
      <c r="M2849">
        <v>58.49</v>
      </c>
      <c r="N2849" t="s">
        <v>49</v>
      </c>
      <c r="O2849">
        <v>3</v>
      </c>
      <c r="P2849" t="str" cm="1">
        <f t="array" ref="P2849">_xlfn.IFS(C2849&lt;25,"18-24", C2849&lt;=35,"25-35", C2849&lt;=50,"36-50",TRUE,"50+")</f>
        <v>50+</v>
      </c>
      <c r="Q2849" t="str">
        <f t="shared" si="308"/>
        <v>new</v>
      </c>
      <c r="R2849" t="str">
        <f t="shared" si="309"/>
        <v>high value</v>
      </c>
      <c r="S2849" t="str">
        <f t="shared" si="310"/>
        <v>medium</v>
      </c>
      <c r="T2849" t="str">
        <f t="shared" si="311"/>
        <v>Oct</v>
      </c>
      <c r="U2849">
        <f t="shared" si="312"/>
        <v>2022</v>
      </c>
      <c r="V2849" t="str">
        <f t="shared" si="313"/>
        <v>10-15</v>
      </c>
      <c r="W2849" t="str">
        <f t="shared" si="314"/>
        <v>Slow</v>
      </c>
    </row>
    <row r="2850" spans="1:23" x14ac:dyDescent="0.3">
      <c r="A2850">
        <v>602849</v>
      </c>
      <c r="B2850">
        <v>67618</v>
      </c>
      <c r="C2850">
        <v>51</v>
      </c>
      <c r="D2850" t="s">
        <v>7</v>
      </c>
      <c r="E2850" t="s">
        <v>13</v>
      </c>
      <c r="F2850" t="s">
        <v>30</v>
      </c>
      <c r="G2850" t="s">
        <v>31</v>
      </c>
      <c r="H2850" s="1">
        <v>44652</v>
      </c>
      <c r="I2850" t="s">
        <v>33</v>
      </c>
      <c r="J2850">
        <v>20</v>
      </c>
      <c r="K2850">
        <v>9.6</v>
      </c>
      <c r="L2850">
        <v>1041.71</v>
      </c>
      <c r="M2850">
        <v>66.23</v>
      </c>
      <c r="N2850" t="s">
        <v>50</v>
      </c>
      <c r="O2850">
        <v>5</v>
      </c>
      <c r="P2850" t="str" cm="1">
        <f t="array" ref="P2850">_xlfn.IFS(C2850&lt;25,"18-24", C2850&lt;=35,"25-35", C2850&lt;=50,"36-50",TRUE,"50+")</f>
        <v>50+</v>
      </c>
      <c r="Q2850" t="str">
        <f t="shared" si="308"/>
        <v>repeat</v>
      </c>
      <c r="R2850" t="str">
        <f t="shared" si="309"/>
        <v>high value</v>
      </c>
      <c r="S2850" t="str">
        <f t="shared" si="310"/>
        <v>High</v>
      </c>
      <c r="T2850" t="str">
        <f t="shared" si="311"/>
        <v>Apr</v>
      </c>
      <c r="U2850">
        <f t="shared" si="312"/>
        <v>2022</v>
      </c>
      <c r="V2850" t="str">
        <f t="shared" si="313"/>
        <v>5-10</v>
      </c>
      <c r="W2850" t="str">
        <f t="shared" si="314"/>
        <v>Fast</v>
      </c>
    </row>
    <row r="2851" spans="1:23" x14ac:dyDescent="0.3">
      <c r="A2851">
        <v>602850</v>
      </c>
      <c r="B2851">
        <v>90542</v>
      </c>
      <c r="C2851">
        <v>33</v>
      </c>
      <c r="D2851" t="s">
        <v>4</v>
      </c>
      <c r="E2851" t="s">
        <v>8</v>
      </c>
      <c r="F2851" t="s">
        <v>30</v>
      </c>
      <c r="G2851" t="s">
        <v>29</v>
      </c>
      <c r="H2851" s="1">
        <v>45436</v>
      </c>
      <c r="I2851" t="s">
        <v>33</v>
      </c>
      <c r="J2851">
        <v>81</v>
      </c>
      <c r="K2851">
        <v>12.3</v>
      </c>
      <c r="L2851">
        <v>810.29</v>
      </c>
      <c r="M2851">
        <v>77.97</v>
      </c>
      <c r="N2851" t="s">
        <v>47</v>
      </c>
      <c r="O2851">
        <v>4</v>
      </c>
      <c r="P2851" t="str" cm="1">
        <f t="array" ref="P2851">_xlfn.IFS(C2851&lt;25,"18-24", C2851&lt;=35,"25-35", C2851&lt;=50,"36-50",TRUE,"50+")</f>
        <v>25-35</v>
      </c>
      <c r="Q2851" t="str">
        <f t="shared" si="308"/>
        <v>new</v>
      </c>
      <c r="R2851" t="str">
        <f t="shared" si="309"/>
        <v>high value</v>
      </c>
      <c r="S2851" t="str">
        <f t="shared" si="310"/>
        <v>medium</v>
      </c>
      <c r="T2851" t="str">
        <f t="shared" si="311"/>
        <v>May</v>
      </c>
      <c r="U2851">
        <f t="shared" si="312"/>
        <v>2024</v>
      </c>
      <c r="V2851" t="str">
        <f t="shared" si="313"/>
        <v>10-15</v>
      </c>
      <c r="W2851" t="str">
        <f t="shared" si="314"/>
        <v>Slow</v>
      </c>
    </row>
    <row r="2852" spans="1:23" x14ac:dyDescent="0.3">
      <c r="A2852">
        <v>602851</v>
      </c>
      <c r="B2852">
        <v>45088</v>
      </c>
      <c r="C2852">
        <v>63</v>
      </c>
      <c r="D2852" t="s">
        <v>4</v>
      </c>
      <c r="E2852" t="s">
        <v>8</v>
      </c>
      <c r="F2852" t="s">
        <v>28</v>
      </c>
      <c r="G2852" t="s">
        <v>31</v>
      </c>
      <c r="H2852" s="1">
        <v>45134</v>
      </c>
      <c r="I2852" t="s">
        <v>33</v>
      </c>
      <c r="J2852">
        <v>26</v>
      </c>
      <c r="K2852">
        <v>6.8</v>
      </c>
      <c r="L2852">
        <v>1354.85</v>
      </c>
      <c r="M2852">
        <v>80.08</v>
      </c>
      <c r="N2852" t="s">
        <v>47</v>
      </c>
      <c r="O2852">
        <v>2</v>
      </c>
      <c r="P2852" t="str" cm="1">
        <f t="array" ref="P2852">_xlfn.IFS(C2852&lt;25,"18-24", C2852&lt;=35,"25-35", C2852&lt;=50,"36-50",TRUE,"50+")</f>
        <v>50+</v>
      </c>
      <c r="Q2852" t="str">
        <f t="shared" si="308"/>
        <v>repeat</v>
      </c>
      <c r="R2852" t="str">
        <f t="shared" si="309"/>
        <v>high value</v>
      </c>
      <c r="S2852" t="str">
        <f t="shared" si="310"/>
        <v>Low</v>
      </c>
      <c r="T2852" t="str">
        <f t="shared" si="311"/>
        <v>Jul</v>
      </c>
      <c r="U2852">
        <f t="shared" si="312"/>
        <v>2023</v>
      </c>
      <c r="V2852" t="str">
        <f t="shared" si="313"/>
        <v>5-10</v>
      </c>
      <c r="W2852" t="str">
        <f t="shared" si="314"/>
        <v>Fast</v>
      </c>
    </row>
    <row r="2853" spans="1:23" x14ac:dyDescent="0.3">
      <c r="A2853">
        <v>602852</v>
      </c>
      <c r="B2853">
        <v>84606</v>
      </c>
      <c r="C2853">
        <v>33</v>
      </c>
      <c r="D2853" t="s">
        <v>4</v>
      </c>
      <c r="E2853" t="s">
        <v>15</v>
      </c>
      <c r="F2853" t="s">
        <v>24</v>
      </c>
      <c r="G2853" t="s">
        <v>31</v>
      </c>
      <c r="H2853" s="1">
        <v>44988</v>
      </c>
      <c r="I2853" t="s">
        <v>33</v>
      </c>
      <c r="J2853">
        <v>29</v>
      </c>
      <c r="K2853">
        <v>13.6</v>
      </c>
      <c r="L2853">
        <v>783.93</v>
      </c>
      <c r="M2853">
        <v>103.39</v>
      </c>
      <c r="N2853" t="s">
        <v>49</v>
      </c>
      <c r="O2853">
        <v>4</v>
      </c>
      <c r="P2853" t="str" cm="1">
        <f t="array" ref="P2853">_xlfn.IFS(C2853&lt;25,"18-24", C2853&lt;=35,"25-35", C2853&lt;=50,"36-50",TRUE,"50+")</f>
        <v>25-35</v>
      </c>
      <c r="Q2853" t="str">
        <f t="shared" si="308"/>
        <v>repeat</v>
      </c>
      <c r="R2853" t="str">
        <f t="shared" si="309"/>
        <v>high value</v>
      </c>
      <c r="S2853" t="str">
        <f t="shared" si="310"/>
        <v>medium</v>
      </c>
      <c r="T2853" t="str">
        <f t="shared" si="311"/>
        <v>Mar</v>
      </c>
      <c r="U2853">
        <f t="shared" si="312"/>
        <v>2023</v>
      </c>
      <c r="V2853" t="str">
        <f t="shared" si="313"/>
        <v>10-15</v>
      </c>
      <c r="W2853" t="str">
        <f t="shared" si="314"/>
        <v>Fast</v>
      </c>
    </row>
    <row r="2854" spans="1:23" x14ac:dyDescent="0.3">
      <c r="A2854">
        <v>602853</v>
      </c>
      <c r="B2854">
        <v>76985</v>
      </c>
      <c r="C2854">
        <v>18</v>
      </c>
      <c r="D2854" t="s">
        <v>7</v>
      </c>
      <c r="E2854" t="s">
        <v>8</v>
      </c>
      <c r="F2854" t="s">
        <v>30</v>
      </c>
      <c r="G2854" t="s">
        <v>27</v>
      </c>
      <c r="H2854" s="1">
        <v>45224</v>
      </c>
      <c r="I2854" t="s">
        <v>34</v>
      </c>
      <c r="J2854">
        <v>80</v>
      </c>
      <c r="K2854">
        <v>10.8</v>
      </c>
      <c r="L2854">
        <v>895.37</v>
      </c>
      <c r="M2854">
        <v>93.05</v>
      </c>
      <c r="N2854" t="s">
        <v>48</v>
      </c>
      <c r="O2854">
        <v>3</v>
      </c>
      <c r="P2854" t="str" cm="1">
        <f t="array" ref="P2854">_xlfn.IFS(C2854&lt;25,"18-24", C2854&lt;=35,"25-35", C2854&lt;=50,"36-50",TRUE,"50+")</f>
        <v>18-24</v>
      </c>
      <c r="Q2854" t="str">
        <f t="shared" si="308"/>
        <v>new</v>
      </c>
      <c r="R2854" t="str">
        <f t="shared" si="309"/>
        <v>high value</v>
      </c>
      <c r="S2854" t="str">
        <f t="shared" si="310"/>
        <v>medium</v>
      </c>
      <c r="T2854" t="str">
        <f t="shared" si="311"/>
        <v>Oct</v>
      </c>
      <c r="U2854">
        <f t="shared" si="312"/>
        <v>2023</v>
      </c>
      <c r="V2854" t="str">
        <f t="shared" si="313"/>
        <v>10-15</v>
      </c>
      <c r="W2854" t="str">
        <f t="shared" si="314"/>
        <v>Slow</v>
      </c>
    </row>
    <row r="2855" spans="1:23" x14ac:dyDescent="0.3">
      <c r="A2855">
        <v>602854</v>
      </c>
      <c r="B2855">
        <v>56500</v>
      </c>
      <c r="C2855">
        <v>44</v>
      </c>
      <c r="D2855" t="s">
        <v>4</v>
      </c>
      <c r="E2855" t="s">
        <v>8</v>
      </c>
      <c r="F2855" t="s">
        <v>19</v>
      </c>
      <c r="G2855" t="s">
        <v>21</v>
      </c>
      <c r="H2855" s="1">
        <v>44924</v>
      </c>
      <c r="I2855" t="s">
        <v>33</v>
      </c>
      <c r="J2855">
        <v>84</v>
      </c>
      <c r="K2855">
        <v>13.6</v>
      </c>
      <c r="L2855">
        <v>1016.12</v>
      </c>
      <c r="M2855">
        <v>110.08</v>
      </c>
      <c r="N2855" t="s">
        <v>47</v>
      </c>
      <c r="O2855">
        <v>5</v>
      </c>
      <c r="P2855" t="str" cm="1">
        <f t="array" ref="P2855">_xlfn.IFS(C2855&lt;25,"18-24", C2855&lt;=35,"25-35", C2855&lt;=50,"36-50",TRUE,"50+")</f>
        <v>36-50</v>
      </c>
      <c r="Q2855" t="str">
        <f t="shared" si="308"/>
        <v>new</v>
      </c>
      <c r="R2855" t="str">
        <f t="shared" si="309"/>
        <v>high value</v>
      </c>
      <c r="S2855" t="str">
        <f t="shared" si="310"/>
        <v>High</v>
      </c>
      <c r="T2855" t="str">
        <f t="shared" si="311"/>
        <v>Dec</v>
      </c>
      <c r="U2855">
        <f t="shared" si="312"/>
        <v>2022</v>
      </c>
      <c r="V2855" t="str">
        <f t="shared" si="313"/>
        <v>10-15</v>
      </c>
      <c r="W2855" t="str">
        <f t="shared" si="314"/>
        <v>Slow</v>
      </c>
    </row>
    <row r="2856" spans="1:23" x14ac:dyDescent="0.3">
      <c r="A2856">
        <v>602855</v>
      </c>
      <c r="B2856">
        <v>67016</v>
      </c>
      <c r="C2856">
        <v>37</v>
      </c>
      <c r="D2856" t="s">
        <v>7</v>
      </c>
      <c r="E2856" t="s">
        <v>16</v>
      </c>
      <c r="F2856" t="s">
        <v>19</v>
      </c>
      <c r="G2856" t="s">
        <v>23</v>
      </c>
      <c r="H2856" s="1">
        <v>45350</v>
      </c>
      <c r="I2856" t="s">
        <v>33</v>
      </c>
      <c r="J2856">
        <v>70</v>
      </c>
      <c r="K2856">
        <v>9.1999999999999993</v>
      </c>
      <c r="L2856">
        <v>435.43</v>
      </c>
      <c r="M2856">
        <v>24.2</v>
      </c>
      <c r="N2856" t="s">
        <v>48</v>
      </c>
      <c r="O2856">
        <v>4</v>
      </c>
      <c r="P2856" t="str" cm="1">
        <f t="array" ref="P2856">_xlfn.IFS(C2856&lt;25,"18-24", C2856&lt;=35,"25-35", C2856&lt;=50,"36-50",TRUE,"50+")</f>
        <v>36-50</v>
      </c>
      <c r="Q2856" t="str">
        <f t="shared" si="308"/>
        <v>new</v>
      </c>
      <c r="R2856" t="str">
        <f t="shared" si="309"/>
        <v>medium</v>
      </c>
      <c r="S2856" t="str">
        <f t="shared" si="310"/>
        <v>medium</v>
      </c>
      <c r="T2856" t="str">
        <f t="shared" si="311"/>
        <v>Feb</v>
      </c>
      <c r="U2856">
        <f t="shared" si="312"/>
        <v>2024</v>
      </c>
      <c r="V2856" t="str">
        <f t="shared" si="313"/>
        <v>5-10</v>
      </c>
      <c r="W2856" t="str">
        <f t="shared" si="314"/>
        <v>Slow</v>
      </c>
    </row>
    <row r="2857" spans="1:23" x14ac:dyDescent="0.3">
      <c r="A2857">
        <v>602856</v>
      </c>
      <c r="B2857">
        <v>42256</v>
      </c>
      <c r="C2857">
        <v>40</v>
      </c>
      <c r="D2857" t="s">
        <v>7</v>
      </c>
      <c r="E2857" t="s">
        <v>5</v>
      </c>
      <c r="F2857" t="s">
        <v>18</v>
      </c>
      <c r="G2857" t="s">
        <v>29</v>
      </c>
      <c r="H2857" s="1">
        <v>44888</v>
      </c>
      <c r="I2857" t="s">
        <v>33</v>
      </c>
      <c r="J2857">
        <v>25</v>
      </c>
      <c r="K2857">
        <v>14.8</v>
      </c>
      <c r="L2857">
        <v>374.07</v>
      </c>
      <c r="M2857">
        <v>75.45</v>
      </c>
      <c r="N2857" t="s">
        <v>47</v>
      </c>
      <c r="O2857">
        <v>3</v>
      </c>
      <c r="P2857" t="str" cm="1">
        <f t="array" ref="P2857">_xlfn.IFS(C2857&lt;25,"18-24", C2857&lt;=35,"25-35", C2857&lt;=50,"36-50",TRUE,"50+")</f>
        <v>36-50</v>
      </c>
      <c r="Q2857" t="str">
        <f t="shared" si="308"/>
        <v>new</v>
      </c>
      <c r="R2857" t="str">
        <f t="shared" si="309"/>
        <v>medium</v>
      </c>
      <c r="S2857" t="str">
        <f t="shared" si="310"/>
        <v>medium</v>
      </c>
      <c r="T2857" t="str">
        <f t="shared" si="311"/>
        <v>Nov</v>
      </c>
      <c r="U2857">
        <f t="shared" si="312"/>
        <v>2022</v>
      </c>
      <c r="V2857" t="str">
        <f t="shared" si="313"/>
        <v>10-15</v>
      </c>
      <c r="W2857" t="str">
        <f t="shared" si="314"/>
        <v>Fast</v>
      </c>
    </row>
    <row r="2858" spans="1:23" x14ac:dyDescent="0.3">
      <c r="A2858">
        <v>602857</v>
      </c>
      <c r="B2858">
        <v>89787</v>
      </c>
      <c r="C2858">
        <v>36</v>
      </c>
      <c r="D2858" t="s">
        <v>7</v>
      </c>
      <c r="E2858" t="s">
        <v>8</v>
      </c>
      <c r="F2858" t="s">
        <v>32</v>
      </c>
      <c r="G2858" t="s">
        <v>25</v>
      </c>
      <c r="H2858" s="1">
        <v>44997</v>
      </c>
      <c r="I2858" t="s">
        <v>34</v>
      </c>
      <c r="J2858">
        <v>77</v>
      </c>
      <c r="K2858">
        <v>14.4</v>
      </c>
      <c r="L2858">
        <v>322.5</v>
      </c>
      <c r="M2858">
        <v>30.76</v>
      </c>
      <c r="N2858" t="s">
        <v>47</v>
      </c>
      <c r="O2858">
        <v>1</v>
      </c>
      <c r="P2858" t="str" cm="1">
        <f t="array" ref="P2858">_xlfn.IFS(C2858&lt;25,"18-24", C2858&lt;=35,"25-35", C2858&lt;=50,"36-50",TRUE,"50+")</f>
        <v>36-50</v>
      </c>
      <c r="Q2858" t="str">
        <f t="shared" si="308"/>
        <v>new</v>
      </c>
      <c r="R2858" t="str">
        <f t="shared" si="309"/>
        <v>medium</v>
      </c>
      <c r="S2858" t="str">
        <f t="shared" si="310"/>
        <v>Low</v>
      </c>
      <c r="T2858" t="str">
        <f t="shared" si="311"/>
        <v>Mar</v>
      </c>
      <c r="U2858">
        <f t="shared" si="312"/>
        <v>2023</v>
      </c>
      <c r="V2858" t="str">
        <f t="shared" si="313"/>
        <v>10-15</v>
      </c>
      <c r="W2858" t="str">
        <f t="shared" si="314"/>
        <v>Slow</v>
      </c>
    </row>
    <row r="2859" spans="1:23" x14ac:dyDescent="0.3">
      <c r="A2859">
        <v>602858</v>
      </c>
      <c r="B2859">
        <v>58585</v>
      </c>
      <c r="C2859">
        <v>26</v>
      </c>
      <c r="D2859" t="s">
        <v>7</v>
      </c>
      <c r="E2859" t="s">
        <v>11</v>
      </c>
      <c r="F2859" t="s">
        <v>30</v>
      </c>
      <c r="G2859" t="s">
        <v>23</v>
      </c>
      <c r="H2859" s="1">
        <v>44622</v>
      </c>
      <c r="I2859" t="s">
        <v>33</v>
      </c>
      <c r="J2859">
        <v>67</v>
      </c>
      <c r="K2859">
        <v>2.5</v>
      </c>
      <c r="L2859">
        <v>1338.76</v>
      </c>
      <c r="M2859">
        <v>78.92</v>
      </c>
      <c r="N2859" t="s">
        <v>49</v>
      </c>
      <c r="O2859">
        <v>3</v>
      </c>
      <c r="P2859" t="str" cm="1">
        <f t="array" ref="P2859">_xlfn.IFS(C2859&lt;25,"18-24", C2859&lt;=35,"25-35", C2859&lt;=50,"36-50",TRUE,"50+")</f>
        <v>25-35</v>
      </c>
      <c r="Q2859" t="str">
        <f t="shared" si="308"/>
        <v>new</v>
      </c>
      <c r="R2859" t="str">
        <f t="shared" si="309"/>
        <v>high value</v>
      </c>
      <c r="S2859" t="str">
        <f t="shared" si="310"/>
        <v>medium</v>
      </c>
      <c r="T2859" t="str">
        <f t="shared" si="311"/>
        <v>Mar</v>
      </c>
      <c r="U2859">
        <f t="shared" si="312"/>
        <v>2022</v>
      </c>
      <c r="V2859" t="str">
        <f t="shared" si="313"/>
        <v>0-5</v>
      </c>
      <c r="W2859" t="str">
        <f t="shared" si="314"/>
        <v>Slow</v>
      </c>
    </row>
    <row r="2860" spans="1:23" x14ac:dyDescent="0.3">
      <c r="A2860">
        <v>602859</v>
      </c>
      <c r="B2860">
        <v>75270</v>
      </c>
      <c r="C2860">
        <v>56</v>
      </c>
      <c r="D2860" t="s">
        <v>7</v>
      </c>
      <c r="E2860" t="s">
        <v>15</v>
      </c>
      <c r="F2860" t="s">
        <v>24</v>
      </c>
      <c r="G2860" t="s">
        <v>27</v>
      </c>
      <c r="H2860" s="1">
        <v>44831</v>
      </c>
      <c r="I2860" t="s">
        <v>34</v>
      </c>
      <c r="J2860">
        <v>35</v>
      </c>
      <c r="K2860">
        <v>4.5999999999999996</v>
      </c>
      <c r="L2860">
        <v>353.66</v>
      </c>
      <c r="M2860">
        <v>82.88</v>
      </c>
      <c r="N2860" t="s">
        <v>47</v>
      </c>
      <c r="O2860">
        <v>2</v>
      </c>
      <c r="P2860" t="str" cm="1">
        <f t="array" ref="P2860">_xlfn.IFS(C2860&lt;25,"18-24", C2860&lt;=35,"25-35", C2860&lt;=50,"36-50",TRUE,"50+")</f>
        <v>50+</v>
      </c>
      <c r="Q2860" t="str">
        <f t="shared" si="308"/>
        <v>new</v>
      </c>
      <c r="R2860" t="str">
        <f t="shared" si="309"/>
        <v>medium</v>
      </c>
      <c r="S2860" t="str">
        <f t="shared" si="310"/>
        <v>Low</v>
      </c>
      <c r="T2860" t="str">
        <f t="shared" si="311"/>
        <v>Sep</v>
      </c>
      <c r="U2860">
        <f t="shared" si="312"/>
        <v>2022</v>
      </c>
      <c r="V2860" t="str">
        <f t="shared" si="313"/>
        <v>0-5</v>
      </c>
      <c r="W2860" t="str">
        <f t="shared" si="314"/>
        <v>Medium</v>
      </c>
    </row>
    <row r="2861" spans="1:23" x14ac:dyDescent="0.3">
      <c r="A2861">
        <v>602860</v>
      </c>
      <c r="B2861">
        <v>48842</v>
      </c>
      <c r="C2861">
        <v>47</v>
      </c>
      <c r="D2861" t="s">
        <v>4</v>
      </c>
      <c r="E2861" t="s">
        <v>13</v>
      </c>
      <c r="F2861" t="s">
        <v>22</v>
      </c>
      <c r="G2861" t="s">
        <v>21</v>
      </c>
      <c r="H2861" s="1">
        <v>44729</v>
      </c>
      <c r="I2861" t="s">
        <v>33</v>
      </c>
      <c r="J2861">
        <v>47</v>
      </c>
      <c r="K2861">
        <v>1.3</v>
      </c>
      <c r="L2861">
        <v>421.55</v>
      </c>
      <c r="M2861">
        <v>66.83</v>
      </c>
      <c r="N2861" t="s">
        <v>47</v>
      </c>
      <c r="O2861">
        <v>4</v>
      </c>
      <c r="P2861" t="str" cm="1">
        <f t="array" ref="P2861">_xlfn.IFS(C2861&lt;25,"18-24", C2861&lt;=35,"25-35", C2861&lt;=50,"36-50",TRUE,"50+")</f>
        <v>36-50</v>
      </c>
      <c r="Q2861" t="str">
        <f t="shared" si="308"/>
        <v>new</v>
      </c>
      <c r="R2861" t="str">
        <f t="shared" si="309"/>
        <v>medium</v>
      </c>
      <c r="S2861" t="str">
        <f t="shared" si="310"/>
        <v>medium</v>
      </c>
      <c r="T2861" t="str">
        <f t="shared" si="311"/>
        <v>Jun</v>
      </c>
      <c r="U2861">
        <f t="shared" si="312"/>
        <v>2022</v>
      </c>
      <c r="V2861" t="str">
        <f t="shared" si="313"/>
        <v>0-5</v>
      </c>
      <c r="W2861" t="str">
        <f t="shared" si="314"/>
        <v>Slow</v>
      </c>
    </row>
    <row r="2862" spans="1:23" x14ac:dyDescent="0.3">
      <c r="A2862">
        <v>602861</v>
      </c>
      <c r="B2862">
        <v>83635</v>
      </c>
      <c r="C2862">
        <v>34</v>
      </c>
      <c r="D2862" t="s">
        <v>4</v>
      </c>
      <c r="E2862" t="s">
        <v>15</v>
      </c>
      <c r="F2862" t="s">
        <v>22</v>
      </c>
      <c r="G2862" t="s">
        <v>27</v>
      </c>
      <c r="H2862" s="1">
        <v>44818</v>
      </c>
      <c r="I2862" t="s">
        <v>33</v>
      </c>
      <c r="J2862">
        <v>22</v>
      </c>
      <c r="K2862">
        <v>4.3</v>
      </c>
      <c r="L2862">
        <v>591.53</v>
      </c>
      <c r="M2862">
        <v>110.65</v>
      </c>
      <c r="N2862" t="s">
        <v>47</v>
      </c>
      <c r="O2862">
        <v>3</v>
      </c>
      <c r="P2862" t="str" cm="1">
        <f t="array" ref="P2862">_xlfn.IFS(C2862&lt;25,"18-24", C2862&lt;=35,"25-35", C2862&lt;=50,"36-50",TRUE,"50+")</f>
        <v>25-35</v>
      </c>
      <c r="Q2862" t="str">
        <f t="shared" si="308"/>
        <v>new</v>
      </c>
      <c r="R2862" t="str">
        <f t="shared" si="309"/>
        <v>high value</v>
      </c>
      <c r="S2862" t="str">
        <f t="shared" si="310"/>
        <v>medium</v>
      </c>
      <c r="T2862" t="str">
        <f t="shared" si="311"/>
        <v>Sep</v>
      </c>
      <c r="U2862">
        <f t="shared" si="312"/>
        <v>2022</v>
      </c>
      <c r="V2862" t="str">
        <f t="shared" si="313"/>
        <v>0-5</v>
      </c>
      <c r="W2862" t="str">
        <f t="shared" si="314"/>
        <v>Fast</v>
      </c>
    </row>
    <row r="2863" spans="1:23" x14ac:dyDescent="0.3">
      <c r="A2863">
        <v>602862</v>
      </c>
      <c r="B2863">
        <v>62497</v>
      </c>
      <c r="C2863">
        <v>53</v>
      </c>
      <c r="D2863" t="s">
        <v>7</v>
      </c>
      <c r="E2863" t="s">
        <v>13</v>
      </c>
      <c r="F2863" t="s">
        <v>28</v>
      </c>
      <c r="G2863" t="s">
        <v>29</v>
      </c>
      <c r="H2863" s="1">
        <v>44640</v>
      </c>
      <c r="I2863" t="s">
        <v>33</v>
      </c>
      <c r="J2863">
        <v>68</v>
      </c>
      <c r="K2863">
        <v>1.5</v>
      </c>
      <c r="L2863">
        <v>1434.6</v>
      </c>
      <c r="M2863">
        <v>22.68</v>
      </c>
      <c r="N2863" t="s">
        <v>49</v>
      </c>
      <c r="O2863">
        <v>2</v>
      </c>
      <c r="P2863" t="str" cm="1">
        <f t="array" ref="P2863">_xlfn.IFS(C2863&lt;25,"18-24", C2863&lt;=35,"25-35", C2863&lt;=50,"36-50",TRUE,"50+")</f>
        <v>50+</v>
      </c>
      <c r="Q2863" t="str">
        <f t="shared" si="308"/>
        <v>new</v>
      </c>
      <c r="R2863" t="str">
        <f t="shared" si="309"/>
        <v>high value</v>
      </c>
      <c r="S2863" t="str">
        <f t="shared" si="310"/>
        <v>Low</v>
      </c>
      <c r="T2863" t="str">
        <f t="shared" si="311"/>
        <v>Mar</v>
      </c>
      <c r="U2863">
        <f t="shared" si="312"/>
        <v>2022</v>
      </c>
      <c r="V2863" t="str">
        <f t="shared" si="313"/>
        <v>0-5</v>
      </c>
      <c r="W2863" t="str">
        <f t="shared" si="314"/>
        <v>Slow</v>
      </c>
    </row>
    <row r="2864" spans="1:23" x14ac:dyDescent="0.3">
      <c r="A2864">
        <v>602863</v>
      </c>
      <c r="B2864">
        <v>66800</v>
      </c>
      <c r="C2864">
        <v>53</v>
      </c>
      <c r="D2864" t="s">
        <v>7</v>
      </c>
      <c r="E2864" t="s">
        <v>5</v>
      </c>
      <c r="F2864" t="s">
        <v>30</v>
      </c>
      <c r="G2864" t="s">
        <v>21</v>
      </c>
      <c r="H2864" s="1">
        <v>44943</v>
      </c>
      <c r="I2864" t="s">
        <v>34</v>
      </c>
      <c r="J2864">
        <v>39</v>
      </c>
      <c r="K2864">
        <v>10.9</v>
      </c>
      <c r="L2864">
        <v>515.09</v>
      </c>
      <c r="M2864">
        <v>66.08</v>
      </c>
      <c r="N2864" t="s">
        <v>49</v>
      </c>
      <c r="O2864">
        <v>2</v>
      </c>
      <c r="P2864" t="str" cm="1">
        <f t="array" ref="P2864">_xlfn.IFS(C2864&lt;25,"18-24", C2864&lt;=35,"25-35", C2864&lt;=50,"36-50",TRUE,"50+")</f>
        <v>50+</v>
      </c>
      <c r="Q2864" t="str">
        <f t="shared" si="308"/>
        <v>repeat</v>
      </c>
      <c r="R2864" t="str">
        <f t="shared" si="309"/>
        <v>high value</v>
      </c>
      <c r="S2864" t="str">
        <f t="shared" si="310"/>
        <v>Low</v>
      </c>
      <c r="T2864" t="str">
        <f t="shared" si="311"/>
        <v>Jan</v>
      </c>
      <c r="U2864">
        <f t="shared" si="312"/>
        <v>2023</v>
      </c>
      <c r="V2864" t="str">
        <f t="shared" si="313"/>
        <v>10-15</v>
      </c>
      <c r="W2864" t="str">
        <f t="shared" si="314"/>
        <v>Medium</v>
      </c>
    </row>
    <row r="2865" spans="1:23" x14ac:dyDescent="0.3">
      <c r="A2865">
        <v>602864</v>
      </c>
      <c r="B2865">
        <v>87496</v>
      </c>
      <c r="C2865">
        <v>61</v>
      </c>
      <c r="D2865" t="s">
        <v>4</v>
      </c>
      <c r="E2865" t="s">
        <v>11</v>
      </c>
      <c r="F2865" t="s">
        <v>32</v>
      </c>
      <c r="G2865" t="s">
        <v>31</v>
      </c>
      <c r="H2865" s="1">
        <v>44899</v>
      </c>
      <c r="I2865" t="s">
        <v>33</v>
      </c>
      <c r="J2865">
        <v>22</v>
      </c>
      <c r="K2865">
        <v>3</v>
      </c>
      <c r="L2865">
        <v>857.03</v>
      </c>
      <c r="M2865">
        <v>119.38</v>
      </c>
      <c r="N2865" t="s">
        <v>50</v>
      </c>
      <c r="O2865">
        <v>2</v>
      </c>
      <c r="P2865" t="str" cm="1">
        <f t="array" ref="P2865">_xlfn.IFS(C2865&lt;25,"18-24", C2865&lt;=35,"25-35", C2865&lt;=50,"36-50",TRUE,"50+")</f>
        <v>50+</v>
      </c>
      <c r="Q2865" t="str">
        <f t="shared" si="308"/>
        <v>new</v>
      </c>
      <c r="R2865" t="str">
        <f t="shared" si="309"/>
        <v>high value</v>
      </c>
      <c r="S2865" t="str">
        <f t="shared" si="310"/>
        <v>Low</v>
      </c>
      <c r="T2865" t="str">
        <f t="shared" si="311"/>
        <v>Dec</v>
      </c>
      <c r="U2865">
        <f t="shared" si="312"/>
        <v>2022</v>
      </c>
      <c r="V2865" t="str">
        <f t="shared" si="313"/>
        <v>0-5</v>
      </c>
      <c r="W2865" t="str">
        <f t="shared" si="314"/>
        <v>Fast</v>
      </c>
    </row>
    <row r="2866" spans="1:23" x14ac:dyDescent="0.3">
      <c r="A2866">
        <v>602865</v>
      </c>
      <c r="B2866">
        <v>22263</v>
      </c>
      <c r="C2866">
        <v>45</v>
      </c>
      <c r="D2866" t="s">
        <v>4</v>
      </c>
      <c r="E2866" t="s">
        <v>5</v>
      </c>
      <c r="F2866" t="s">
        <v>22</v>
      </c>
      <c r="G2866" t="s">
        <v>31</v>
      </c>
      <c r="H2866" s="1">
        <v>45164</v>
      </c>
      <c r="I2866" t="s">
        <v>33</v>
      </c>
      <c r="J2866">
        <v>25</v>
      </c>
      <c r="K2866">
        <v>7.2</v>
      </c>
      <c r="L2866">
        <v>796.09</v>
      </c>
      <c r="M2866">
        <v>96.16</v>
      </c>
      <c r="N2866" t="s">
        <v>50</v>
      </c>
      <c r="O2866">
        <v>5</v>
      </c>
      <c r="P2866" t="str" cm="1">
        <f t="array" ref="P2866">_xlfn.IFS(C2866&lt;25,"18-24", C2866&lt;=35,"25-35", C2866&lt;=50,"36-50",TRUE,"50+")</f>
        <v>36-50</v>
      </c>
      <c r="Q2866" t="str">
        <f t="shared" si="308"/>
        <v>new</v>
      </c>
      <c r="R2866" t="str">
        <f t="shared" si="309"/>
        <v>high value</v>
      </c>
      <c r="S2866" t="str">
        <f t="shared" si="310"/>
        <v>High</v>
      </c>
      <c r="T2866" t="str">
        <f t="shared" si="311"/>
        <v>Aug</v>
      </c>
      <c r="U2866">
        <f t="shared" si="312"/>
        <v>2023</v>
      </c>
      <c r="V2866" t="str">
        <f t="shared" si="313"/>
        <v>5-10</v>
      </c>
      <c r="W2866" t="str">
        <f t="shared" si="314"/>
        <v>Fast</v>
      </c>
    </row>
    <row r="2867" spans="1:23" x14ac:dyDescent="0.3">
      <c r="A2867">
        <v>602866</v>
      </c>
      <c r="B2867">
        <v>21934</v>
      </c>
      <c r="C2867">
        <v>38</v>
      </c>
      <c r="D2867" t="s">
        <v>4</v>
      </c>
      <c r="E2867" t="s">
        <v>13</v>
      </c>
      <c r="F2867" t="s">
        <v>32</v>
      </c>
      <c r="G2867" t="s">
        <v>31</v>
      </c>
      <c r="H2867" s="1">
        <v>45547</v>
      </c>
      <c r="I2867" t="s">
        <v>34</v>
      </c>
      <c r="J2867">
        <v>35</v>
      </c>
      <c r="K2867">
        <v>11.1</v>
      </c>
      <c r="L2867">
        <v>1346.98</v>
      </c>
      <c r="M2867">
        <v>48.28</v>
      </c>
      <c r="N2867" t="s">
        <v>50</v>
      </c>
      <c r="O2867">
        <v>4</v>
      </c>
      <c r="P2867" t="str" cm="1">
        <f t="array" ref="P2867">_xlfn.IFS(C2867&lt;25,"18-24", C2867&lt;=35,"25-35", C2867&lt;=50,"36-50",TRUE,"50+")</f>
        <v>36-50</v>
      </c>
      <c r="Q2867" t="str">
        <f t="shared" si="308"/>
        <v>new</v>
      </c>
      <c r="R2867" t="str">
        <f t="shared" si="309"/>
        <v>high value</v>
      </c>
      <c r="S2867" t="str">
        <f t="shared" si="310"/>
        <v>medium</v>
      </c>
      <c r="T2867" t="str">
        <f t="shared" si="311"/>
        <v>Sep</v>
      </c>
      <c r="U2867">
        <f t="shared" si="312"/>
        <v>2024</v>
      </c>
      <c r="V2867" t="str">
        <f t="shared" si="313"/>
        <v>10-15</v>
      </c>
      <c r="W2867" t="str">
        <f t="shared" si="314"/>
        <v>Medium</v>
      </c>
    </row>
    <row r="2868" spans="1:23" x14ac:dyDescent="0.3">
      <c r="A2868">
        <v>602867</v>
      </c>
      <c r="B2868">
        <v>79967</v>
      </c>
      <c r="C2868">
        <v>63</v>
      </c>
      <c r="D2868" t="s">
        <v>7</v>
      </c>
      <c r="E2868" t="s">
        <v>8</v>
      </c>
      <c r="F2868" t="s">
        <v>19</v>
      </c>
      <c r="G2868" t="s">
        <v>25</v>
      </c>
      <c r="H2868" s="1">
        <v>45066</v>
      </c>
      <c r="I2868" t="s">
        <v>34</v>
      </c>
      <c r="J2868">
        <v>45</v>
      </c>
      <c r="K2868">
        <v>1.2</v>
      </c>
      <c r="L2868">
        <v>1172.54</v>
      </c>
      <c r="M2868">
        <v>87.29</v>
      </c>
      <c r="N2868" t="s">
        <v>48</v>
      </c>
      <c r="O2868">
        <v>2</v>
      </c>
      <c r="P2868" t="str" cm="1">
        <f t="array" ref="P2868">_xlfn.IFS(C2868&lt;25,"18-24", C2868&lt;=35,"25-35", C2868&lt;=50,"36-50",TRUE,"50+")</f>
        <v>50+</v>
      </c>
      <c r="Q2868" t="str">
        <f t="shared" si="308"/>
        <v>new</v>
      </c>
      <c r="R2868" t="str">
        <f t="shared" si="309"/>
        <v>high value</v>
      </c>
      <c r="S2868" t="str">
        <f t="shared" si="310"/>
        <v>Low</v>
      </c>
      <c r="T2868" t="str">
        <f t="shared" si="311"/>
        <v>May</v>
      </c>
      <c r="U2868">
        <f t="shared" si="312"/>
        <v>2023</v>
      </c>
      <c r="V2868" t="str">
        <f t="shared" si="313"/>
        <v>0-5</v>
      </c>
      <c r="W2868" t="str">
        <f t="shared" si="314"/>
        <v>Medium</v>
      </c>
    </row>
    <row r="2869" spans="1:23" x14ac:dyDescent="0.3">
      <c r="A2869">
        <v>602868</v>
      </c>
      <c r="B2869">
        <v>70595</v>
      </c>
      <c r="C2869">
        <v>46</v>
      </c>
      <c r="D2869" t="s">
        <v>7</v>
      </c>
      <c r="E2869" t="s">
        <v>13</v>
      </c>
      <c r="F2869" t="s">
        <v>26</v>
      </c>
      <c r="G2869" t="s">
        <v>21</v>
      </c>
      <c r="H2869" s="1">
        <v>45155</v>
      </c>
      <c r="I2869" t="s">
        <v>34</v>
      </c>
      <c r="J2869">
        <v>54</v>
      </c>
      <c r="K2869">
        <v>5.9</v>
      </c>
      <c r="L2869">
        <v>1378.77</v>
      </c>
      <c r="M2869">
        <v>40.98</v>
      </c>
      <c r="N2869" t="s">
        <v>48</v>
      </c>
      <c r="O2869">
        <v>1</v>
      </c>
      <c r="P2869" t="str" cm="1">
        <f t="array" ref="P2869">_xlfn.IFS(C2869&lt;25,"18-24", C2869&lt;=35,"25-35", C2869&lt;=50,"36-50",TRUE,"50+")</f>
        <v>36-50</v>
      </c>
      <c r="Q2869" t="str">
        <f t="shared" si="308"/>
        <v>new</v>
      </c>
      <c r="R2869" t="str">
        <f t="shared" si="309"/>
        <v>high value</v>
      </c>
      <c r="S2869" t="str">
        <f t="shared" si="310"/>
        <v>Low</v>
      </c>
      <c r="T2869" t="str">
        <f t="shared" si="311"/>
        <v>Aug</v>
      </c>
      <c r="U2869">
        <f t="shared" si="312"/>
        <v>2023</v>
      </c>
      <c r="V2869" t="str">
        <f t="shared" si="313"/>
        <v>5-10</v>
      </c>
      <c r="W2869" t="str">
        <f t="shared" si="314"/>
        <v>Slow</v>
      </c>
    </row>
    <row r="2870" spans="1:23" x14ac:dyDescent="0.3">
      <c r="A2870">
        <v>602869</v>
      </c>
      <c r="B2870">
        <v>59297</v>
      </c>
      <c r="C2870">
        <v>19</v>
      </c>
      <c r="D2870" t="s">
        <v>7</v>
      </c>
      <c r="E2870" t="s">
        <v>11</v>
      </c>
      <c r="F2870" t="s">
        <v>22</v>
      </c>
      <c r="G2870" t="s">
        <v>23</v>
      </c>
      <c r="H2870" s="1">
        <v>45581</v>
      </c>
      <c r="I2870" t="s">
        <v>33</v>
      </c>
      <c r="J2870">
        <v>56</v>
      </c>
      <c r="K2870">
        <v>2.2999999999999998</v>
      </c>
      <c r="L2870">
        <v>710.54</v>
      </c>
      <c r="M2870">
        <v>105.55</v>
      </c>
      <c r="N2870" t="s">
        <v>50</v>
      </c>
      <c r="O2870">
        <v>1</v>
      </c>
      <c r="P2870" t="str" cm="1">
        <f t="array" ref="P2870">_xlfn.IFS(C2870&lt;25,"18-24", C2870&lt;=35,"25-35", C2870&lt;=50,"36-50",TRUE,"50+")</f>
        <v>18-24</v>
      </c>
      <c r="Q2870" t="str">
        <f t="shared" si="308"/>
        <v>new</v>
      </c>
      <c r="R2870" t="str">
        <f t="shared" si="309"/>
        <v>high value</v>
      </c>
      <c r="S2870" t="str">
        <f t="shared" si="310"/>
        <v>Low</v>
      </c>
      <c r="T2870" t="str">
        <f t="shared" si="311"/>
        <v>Oct</v>
      </c>
      <c r="U2870">
        <f t="shared" si="312"/>
        <v>2024</v>
      </c>
      <c r="V2870" t="str">
        <f t="shared" si="313"/>
        <v>0-5</v>
      </c>
      <c r="W2870" t="str">
        <f t="shared" si="314"/>
        <v>Slow</v>
      </c>
    </row>
    <row r="2871" spans="1:23" x14ac:dyDescent="0.3">
      <c r="A2871">
        <v>602870</v>
      </c>
      <c r="B2871">
        <v>89692</v>
      </c>
      <c r="C2871">
        <v>46</v>
      </c>
      <c r="D2871" t="s">
        <v>4</v>
      </c>
      <c r="E2871" t="s">
        <v>16</v>
      </c>
      <c r="F2871" t="s">
        <v>26</v>
      </c>
      <c r="G2871" t="s">
        <v>23</v>
      </c>
      <c r="H2871" s="1">
        <v>45263</v>
      </c>
      <c r="I2871" t="s">
        <v>34</v>
      </c>
      <c r="J2871">
        <v>59</v>
      </c>
      <c r="K2871">
        <v>6.5</v>
      </c>
      <c r="L2871">
        <v>1093.73</v>
      </c>
      <c r="M2871">
        <v>58.09</v>
      </c>
      <c r="N2871" t="s">
        <v>50</v>
      </c>
      <c r="O2871">
        <v>4</v>
      </c>
      <c r="P2871" t="str" cm="1">
        <f t="array" ref="P2871">_xlfn.IFS(C2871&lt;25,"18-24", C2871&lt;=35,"25-35", C2871&lt;=50,"36-50",TRUE,"50+")</f>
        <v>36-50</v>
      </c>
      <c r="Q2871" t="str">
        <f t="shared" si="308"/>
        <v>new</v>
      </c>
      <c r="R2871" t="str">
        <f t="shared" si="309"/>
        <v>high value</v>
      </c>
      <c r="S2871" t="str">
        <f t="shared" si="310"/>
        <v>medium</v>
      </c>
      <c r="T2871" t="str">
        <f t="shared" si="311"/>
        <v>Dec</v>
      </c>
      <c r="U2871">
        <f t="shared" si="312"/>
        <v>2023</v>
      </c>
      <c r="V2871" t="str">
        <f t="shared" si="313"/>
        <v>5-10</v>
      </c>
      <c r="W2871" t="str">
        <f t="shared" si="314"/>
        <v>Slow</v>
      </c>
    </row>
    <row r="2872" spans="1:23" x14ac:dyDescent="0.3">
      <c r="A2872">
        <v>602871</v>
      </c>
      <c r="B2872">
        <v>78344</v>
      </c>
      <c r="C2872">
        <v>34</v>
      </c>
      <c r="D2872" t="s">
        <v>4</v>
      </c>
      <c r="E2872" t="s">
        <v>5</v>
      </c>
      <c r="F2872" t="s">
        <v>18</v>
      </c>
      <c r="G2872" t="s">
        <v>29</v>
      </c>
      <c r="H2872" s="1">
        <v>44597</v>
      </c>
      <c r="I2872" t="s">
        <v>34</v>
      </c>
      <c r="J2872">
        <v>77</v>
      </c>
      <c r="K2872">
        <v>4.2</v>
      </c>
      <c r="L2872">
        <v>992.42</v>
      </c>
      <c r="M2872">
        <v>20.16</v>
      </c>
      <c r="N2872" t="s">
        <v>50</v>
      </c>
      <c r="O2872">
        <v>5</v>
      </c>
      <c r="P2872" t="str" cm="1">
        <f t="array" ref="P2872">_xlfn.IFS(C2872&lt;25,"18-24", C2872&lt;=35,"25-35", C2872&lt;=50,"36-50",TRUE,"50+")</f>
        <v>25-35</v>
      </c>
      <c r="Q2872" t="str">
        <f t="shared" si="308"/>
        <v>new</v>
      </c>
      <c r="R2872" t="str">
        <f t="shared" si="309"/>
        <v>high value</v>
      </c>
      <c r="S2872" t="str">
        <f t="shared" si="310"/>
        <v>High</v>
      </c>
      <c r="T2872" t="str">
        <f t="shared" si="311"/>
        <v>Feb</v>
      </c>
      <c r="U2872">
        <f t="shared" si="312"/>
        <v>2022</v>
      </c>
      <c r="V2872" t="str">
        <f t="shared" si="313"/>
        <v>0-5</v>
      </c>
      <c r="W2872" t="str">
        <f t="shared" si="314"/>
        <v>Slow</v>
      </c>
    </row>
    <row r="2873" spans="1:23" x14ac:dyDescent="0.3">
      <c r="A2873">
        <v>602872</v>
      </c>
      <c r="B2873">
        <v>41025</v>
      </c>
      <c r="C2873">
        <v>33</v>
      </c>
      <c r="D2873" t="s">
        <v>7</v>
      </c>
      <c r="E2873" t="s">
        <v>13</v>
      </c>
      <c r="F2873" t="s">
        <v>30</v>
      </c>
      <c r="G2873" t="s">
        <v>27</v>
      </c>
      <c r="H2873" s="1">
        <v>45105</v>
      </c>
      <c r="I2873" t="s">
        <v>33</v>
      </c>
      <c r="J2873">
        <v>33</v>
      </c>
      <c r="K2873">
        <v>11.6</v>
      </c>
      <c r="L2873">
        <v>585.53</v>
      </c>
      <c r="M2873">
        <v>25.03</v>
      </c>
      <c r="N2873" t="s">
        <v>50</v>
      </c>
      <c r="O2873">
        <v>5</v>
      </c>
      <c r="P2873" t="str" cm="1">
        <f t="array" ref="P2873">_xlfn.IFS(C2873&lt;25,"18-24", C2873&lt;=35,"25-35", C2873&lt;=50,"36-50",TRUE,"50+")</f>
        <v>25-35</v>
      </c>
      <c r="Q2873" t="str">
        <f t="shared" si="308"/>
        <v>new</v>
      </c>
      <c r="R2873" t="str">
        <f t="shared" si="309"/>
        <v>high value</v>
      </c>
      <c r="S2873" t="str">
        <f t="shared" si="310"/>
        <v>High</v>
      </c>
      <c r="T2873" t="str">
        <f t="shared" si="311"/>
        <v>Jun</v>
      </c>
      <c r="U2873">
        <f t="shared" si="312"/>
        <v>2023</v>
      </c>
      <c r="V2873" t="str">
        <f t="shared" si="313"/>
        <v>10-15</v>
      </c>
      <c r="W2873" t="str">
        <f t="shared" si="314"/>
        <v>Medium</v>
      </c>
    </row>
    <row r="2874" spans="1:23" x14ac:dyDescent="0.3">
      <c r="A2874">
        <v>602873</v>
      </c>
      <c r="B2874">
        <v>80361</v>
      </c>
      <c r="C2874">
        <v>47</v>
      </c>
      <c r="D2874" t="s">
        <v>7</v>
      </c>
      <c r="E2874" t="s">
        <v>15</v>
      </c>
      <c r="F2874" t="s">
        <v>26</v>
      </c>
      <c r="G2874" t="s">
        <v>25</v>
      </c>
      <c r="H2874" s="1">
        <v>45154</v>
      </c>
      <c r="I2874" t="s">
        <v>33</v>
      </c>
      <c r="J2874">
        <v>26</v>
      </c>
      <c r="K2874">
        <v>4.2</v>
      </c>
      <c r="L2874">
        <v>506.66</v>
      </c>
      <c r="M2874">
        <v>35.799999999999997</v>
      </c>
      <c r="N2874" t="s">
        <v>47</v>
      </c>
      <c r="O2874">
        <v>1</v>
      </c>
      <c r="P2874" t="str" cm="1">
        <f t="array" ref="P2874">_xlfn.IFS(C2874&lt;25,"18-24", C2874&lt;=35,"25-35", C2874&lt;=50,"36-50",TRUE,"50+")</f>
        <v>36-50</v>
      </c>
      <c r="Q2874" t="str">
        <f t="shared" si="308"/>
        <v>new</v>
      </c>
      <c r="R2874" t="str">
        <f t="shared" si="309"/>
        <v>high value</v>
      </c>
      <c r="S2874" t="str">
        <f t="shared" si="310"/>
        <v>Low</v>
      </c>
      <c r="T2874" t="str">
        <f t="shared" si="311"/>
        <v>Aug</v>
      </c>
      <c r="U2874">
        <f t="shared" si="312"/>
        <v>2023</v>
      </c>
      <c r="V2874" t="str">
        <f t="shared" si="313"/>
        <v>0-5</v>
      </c>
      <c r="W2874" t="str">
        <f t="shared" si="314"/>
        <v>Fast</v>
      </c>
    </row>
    <row r="2875" spans="1:23" x14ac:dyDescent="0.3">
      <c r="A2875">
        <v>602874</v>
      </c>
      <c r="B2875">
        <v>47671</v>
      </c>
      <c r="C2875">
        <v>45</v>
      </c>
      <c r="D2875" t="s">
        <v>4</v>
      </c>
      <c r="E2875" t="s">
        <v>8</v>
      </c>
      <c r="F2875" t="s">
        <v>24</v>
      </c>
      <c r="G2875" t="s">
        <v>31</v>
      </c>
      <c r="H2875" s="1">
        <v>44804</v>
      </c>
      <c r="I2875" t="s">
        <v>33</v>
      </c>
      <c r="J2875">
        <v>41</v>
      </c>
      <c r="K2875">
        <v>14.6</v>
      </c>
      <c r="L2875">
        <v>1092.7</v>
      </c>
      <c r="M2875">
        <v>98.93</v>
      </c>
      <c r="N2875" t="s">
        <v>49</v>
      </c>
      <c r="O2875">
        <v>4</v>
      </c>
      <c r="P2875" t="str" cm="1">
        <f t="array" ref="P2875">_xlfn.IFS(C2875&lt;25,"18-24", C2875&lt;=35,"25-35", C2875&lt;=50,"36-50",TRUE,"50+")</f>
        <v>36-50</v>
      </c>
      <c r="Q2875" t="str">
        <f t="shared" si="308"/>
        <v>repeat</v>
      </c>
      <c r="R2875" t="str">
        <f t="shared" si="309"/>
        <v>high value</v>
      </c>
      <c r="S2875" t="str">
        <f t="shared" si="310"/>
        <v>medium</v>
      </c>
      <c r="T2875" t="str">
        <f t="shared" si="311"/>
        <v>Aug</v>
      </c>
      <c r="U2875">
        <f t="shared" si="312"/>
        <v>2022</v>
      </c>
      <c r="V2875" t="str">
        <f t="shared" si="313"/>
        <v>10-15</v>
      </c>
      <c r="W2875" t="str">
        <f t="shared" si="314"/>
        <v>Medium</v>
      </c>
    </row>
    <row r="2876" spans="1:23" x14ac:dyDescent="0.3">
      <c r="A2876">
        <v>602875</v>
      </c>
      <c r="B2876">
        <v>84025</v>
      </c>
      <c r="C2876">
        <v>57</v>
      </c>
      <c r="D2876" t="s">
        <v>7</v>
      </c>
      <c r="E2876" t="s">
        <v>5</v>
      </c>
      <c r="F2876" t="s">
        <v>26</v>
      </c>
      <c r="G2876" t="s">
        <v>27</v>
      </c>
      <c r="H2876" s="1">
        <v>44934</v>
      </c>
      <c r="I2876" t="s">
        <v>34</v>
      </c>
      <c r="J2876">
        <v>39</v>
      </c>
      <c r="K2876">
        <v>5</v>
      </c>
      <c r="L2876">
        <v>563.15</v>
      </c>
      <c r="M2876">
        <v>76.36</v>
      </c>
      <c r="N2876" t="s">
        <v>49</v>
      </c>
      <c r="O2876">
        <v>5</v>
      </c>
      <c r="P2876" t="str" cm="1">
        <f t="array" ref="P2876">_xlfn.IFS(C2876&lt;25,"18-24", C2876&lt;=35,"25-35", C2876&lt;=50,"36-50",TRUE,"50+")</f>
        <v>50+</v>
      </c>
      <c r="Q2876" t="str">
        <f t="shared" si="308"/>
        <v>new</v>
      </c>
      <c r="R2876" t="str">
        <f t="shared" si="309"/>
        <v>high value</v>
      </c>
      <c r="S2876" t="str">
        <f t="shared" si="310"/>
        <v>High</v>
      </c>
      <c r="T2876" t="str">
        <f t="shared" si="311"/>
        <v>Jan</v>
      </c>
      <c r="U2876">
        <f t="shared" si="312"/>
        <v>2023</v>
      </c>
      <c r="V2876" t="str">
        <f t="shared" si="313"/>
        <v>0-5</v>
      </c>
      <c r="W2876" t="str">
        <f t="shared" si="314"/>
        <v>Medium</v>
      </c>
    </row>
    <row r="2877" spans="1:23" x14ac:dyDescent="0.3">
      <c r="A2877">
        <v>602876</v>
      </c>
      <c r="B2877">
        <v>47782</v>
      </c>
      <c r="C2877">
        <v>36</v>
      </c>
      <c r="D2877" t="s">
        <v>4</v>
      </c>
      <c r="E2877" t="s">
        <v>13</v>
      </c>
      <c r="F2877" t="s">
        <v>19</v>
      </c>
      <c r="G2877" t="s">
        <v>23</v>
      </c>
      <c r="H2877" s="1">
        <v>44677</v>
      </c>
      <c r="I2877" t="s">
        <v>33</v>
      </c>
      <c r="J2877">
        <v>75</v>
      </c>
      <c r="K2877">
        <v>3.6</v>
      </c>
      <c r="L2877">
        <v>1156.94</v>
      </c>
      <c r="M2877">
        <v>79.510000000000005</v>
      </c>
      <c r="N2877" t="s">
        <v>48</v>
      </c>
      <c r="O2877">
        <v>1</v>
      </c>
      <c r="P2877" t="str" cm="1">
        <f t="array" ref="P2877">_xlfn.IFS(C2877&lt;25,"18-24", C2877&lt;=35,"25-35", C2877&lt;=50,"36-50",TRUE,"50+")</f>
        <v>36-50</v>
      </c>
      <c r="Q2877" t="str">
        <f t="shared" si="308"/>
        <v>new</v>
      </c>
      <c r="R2877" t="str">
        <f t="shared" si="309"/>
        <v>high value</v>
      </c>
      <c r="S2877" t="str">
        <f t="shared" si="310"/>
        <v>Low</v>
      </c>
      <c r="T2877" t="str">
        <f t="shared" si="311"/>
        <v>Apr</v>
      </c>
      <c r="U2877">
        <f t="shared" si="312"/>
        <v>2022</v>
      </c>
      <c r="V2877" t="str">
        <f t="shared" si="313"/>
        <v>0-5</v>
      </c>
      <c r="W2877" t="str">
        <f t="shared" si="314"/>
        <v>Slow</v>
      </c>
    </row>
    <row r="2878" spans="1:23" x14ac:dyDescent="0.3">
      <c r="A2878">
        <v>602877</v>
      </c>
      <c r="B2878">
        <v>61869</v>
      </c>
      <c r="C2878">
        <v>29</v>
      </c>
      <c r="D2878" t="s">
        <v>4</v>
      </c>
      <c r="E2878" t="s">
        <v>11</v>
      </c>
      <c r="F2878" t="s">
        <v>22</v>
      </c>
      <c r="G2878" t="s">
        <v>23</v>
      </c>
      <c r="H2878" s="1">
        <v>44764</v>
      </c>
      <c r="I2878" t="s">
        <v>33</v>
      </c>
      <c r="J2878">
        <v>30</v>
      </c>
      <c r="K2878">
        <v>9.6</v>
      </c>
      <c r="L2878">
        <v>962.49</v>
      </c>
      <c r="M2878">
        <v>44.16</v>
      </c>
      <c r="N2878" t="s">
        <v>50</v>
      </c>
      <c r="O2878">
        <v>2</v>
      </c>
      <c r="P2878" t="str" cm="1">
        <f t="array" ref="P2878">_xlfn.IFS(C2878&lt;25,"18-24", C2878&lt;=35,"25-35", C2878&lt;=50,"36-50",TRUE,"50+")</f>
        <v>25-35</v>
      </c>
      <c r="Q2878" t="str">
        <f t="shared" si="308"/>
        <v>new</v>
      </c>
      <c r="R2878" t="str">
        <f t="shared" si="309"/>
        <v>high value</v>
      </c>
      <c r="S2878" t="str">
        <f t="shared" si="310"/>
        <v>Low</v>
      </c>
      <c r="T2878" t="str">
        <f t="shared" si="311"/>
        <v>Jul</v>
      </c>
      <c r="U2878">
        <f t="shared" si="312"/>
        <v>2022</v>
      </c>
      <c r="V2878" t="str">
        <f t="shared" si="313"/>
        <v>5-10</v>
      </c>
      <c r="W2878" t="str">
        <f t="shared" si="314"/>
        <v>Fast</v>
      </c>
    </row>
    <row r="2879" spans="1:23" x14ac:dyDescent="0.3">
      <c r="A2879">
        <v>602878</v>
      </c>
      <c r="B2879">
        <v>96433</v>
      </c>
      <c r="C2879">
        <v>53</v>
      </c>
      <c r="D2879" t="s">
        <v>7</v>
      </c>
      <c r="E2879" t="s">
        <v>8</v>
      </c>
      <c r="F2879" t="s">
        <v>30</v>
      </c>
      <c r="G2879" t="s">
        <v>31</v>
      </c>
      <c r="H2879" s="1">
        <v>44950</v>
      </c>
      <c r="I2879" t="s">
        <v>33</v>
      </c>
      <c r="J2879">
        <v>60</v>
      </c>
      <c r="K2879">
        <v>13.8</v>
      </c>
      <c r="L2879">
        <v>591.76</v>
      </c>
      <c r="M2879">
        <v>75.86</v>
      </c>
      <c r="N2879" t="s">
        <v>50</v>
      </c>
      <c r="O2879">
        <v>3</v>
      </c>
      <c r="P2879" t="str" cm="1">
        <f t="array" ref="P2879">_xlfn.IFS(C2879&lt;25,"18-24", C2879&lt;=35,"25-35", C2879&lt;=50,"36-50",TRUE,"50+")</f>
        <v>50+</v>
      </c>
      <c r="Q2879" t="str">
        <f t="shared" si="308"/>
        <v>new</v>
      </c>
      <c r="R2879" t="str">
        <f t="shared" si="309"/>
        <v>high value</v>
      </c>
      <c r="S2879" t="str">
        <f t="shared" si="310"/>
        <v>medium</v>
      </c>
      <c r="T2879" t="str">
        <f t="shared" si="311"/>
        <v>Jan</v>
      </c>
      <c r="U2879">
        <f t="shared" si="312"/>
        <v>2023</v>
      </c>
      <c r="V2879" t="str">
        <f t="shared" si="313"/>
        <v>10-15</v>
      </c>
      <c r="W2879" t="str">
        <f t="shared" si="314"/>
        <v>Slow</v>
      </c>
    </row>
    <row r="2880" spans="1:23" x14ac:dyDescent="0.3">
      <c r="A2880">
        <v>602879</v>
      </c>
      <c r="B2880">
        <v>32178</v>
      </c>
      <c r="C2880">
        <v>49</v>
      </c>
      <c r="D2880" t="s">
        <v>4</v>
      </c>
      <c r="E2880" t="s">
        <v>13</v>
      </c>
      <c r="F2880" t="s">
        <v>30</v>
      </c>
      <c r="G2880" t="s">
        <v>23</v>
      </c>
      <c r="H2880" s="1">
        <v>44862</v>
      </c>
      <c r="I2880" t="s">
        <v>33</v>
      </c>
      <c r="J2880">
        <v>69</v>
      </c>
      <c r="K2880">
        <v>8.1</v>
      </c>
      <c r="L2880">
        <v>625.13</v>
      </c>
      <c r="M2880">
        <v>77.7</v>
      </c>
      <c r="N2880" t="s">
        <v>48</v>
      </c>
      <c r="O2880">
        <v>2</v>
      </c>
      <c r="P2880" t="str" cm="1">
        <f t="array" ref="P2880">_xlfn.IFS(C2880&lt;25,"18-24", C2880&lt;=35,"25-35", C2880&lt;=50,"36-50",TRUE,"50+")</f>
        <v>36-50</v>
      </c>
      <c r="Q2880" t="str">
        <f t="shared" si="308"/>
        <v>new</v>
      </c>
      <c r="R2880" t="str">
        <f t="shared" si="309"/>
        <v>high value</v>
      </c>
      <c r="S2880" t="str">
        <f t="shared" si="310"/>
        <v>Low</v>
      </c>
      <c r="T2880" t="str">
        <f t="shared" si="311"/>
        <v>Oct</v>
      </c>
      <c r="U2880">
        <f t="shared" si="312"/>
        <v>2022</v>
      </c>
      <c r="V2880" t="str">
        <f t="shared" si="313"/>
        <v>5-10</v>
      </c>
      <c r="W2880" t="str">
        <f t="shared" si="314"/>
        <v>Slow</v>
      </c>
    </row>
    <row r="2881" spans="1:23" x14ac:dyDescent="0.3">
      <c r="A2881">
        <v>602880</v>
      </c>
      <c r="B2881">
        <v>96343</v>
      </c>
      <c r="C2881">
        <v>54</v>
      </c>
      <c r="D2881" t="s">
        <v>4</v>
      </c>
      <c r="E2881" t="s">
        <v>13</v>
      </c>
      <c r="F2881" t="s">
        <v>26</v>
      </c>
      <c r="G2881" t="s">
        <v>31</v>
      </c>
      <c r="H2881" s="1">
        <v>45264</v>
      </c>
      <c r="I2881" t="s">
        <v>33</v>
      </c>
      <c r="J2881">
        <v>39</v>
      </c>
      <c r="K2881">
        <v>14.6</v>
      </c>
      <c r="L2881">
        <v>867.27</v>
      </c>
      <c r="M2881">
        <v>21.51</v>
      </c>
      <c r="N2881" t="s">
        <v>47</v>
      </c>
      <c r="O2881">
        <v>5</v>
      </c>
      <c r="P2881" t="str" cm="1">
        <f t="array" ref="P2881">_xlfn.IFS(C2881&lt;25,"18-24", C2881&lt;=35,"25-35", C2881&lt;=50,"36-50",TRUE,"50+")</f>
        <v>50+</v>
      </c>
      <c r="Q2881" t="str">
        <f t="shared" si="308"/>
        <v>new</v>
      </c>
      <c r="R2881" t="str">
        <f t="shared" si="309"/>
        <v>high value</v>
      </c>
      <c r="S2881" t="str">
        <f t="shared" si="310"/>
        <v>High</v>
      </c>
      <c r="T2881" t="str">
        <f t="shared" si="311"/>
        <v>Dec</v>
      </c>
      <c r="U2881">
        <f t="shared" si="312"/>
        <v>2023</v>
      </c>
      <c r="V2881" t="str">
        <f t="shared" si="313"/>
        <v>10-15</v>
      </c>
      <c r="W2881" t="str">
        <f t="shared" si="314"/>
        <v>Medium</v>
      </c>
    </row>
    <row r="2882" spans="1:23" x14ac:dyDescent="0.3">
      <c r="A2882">
        <v>602881</v>
      </c>
      <c r="B2882">
        <v>85698</v>
      </c>
      <c r="C2882">
        <v>56</v>
      </c>
      <c r="D2882" t="s">
        <v>7</v>
      </c>
      <c r="E2882" t="s">
        <v>5</v>
      </c>
      <c r="F2882" t="s">
        <v>18</v>
      </c>
      <c r="G2882" t="s">
        <v>23</v>
      </c>
      <c r="H2882" s="1">
        <v>45445</v>
      </c>
      <c r="I2882" t="s">
        <v>34</v>
      </c>
      <c r="J2882">
        <v>80</v>
      </c>
      <c r="K2882">
        <v>13.1</v>
      </c>
      <c r="L2882">
        <v>1433.22</v>
      </c>
      <c r="M2882">
        <v>20.09</v>
      </c>
      <c r="N2882" t="s">
        <v>48</v>
      </c>
      <c r="O2882">
        <v>3</v>
      </c>
      <c r="P2882" t="str" cm="1">
        <f t="array" ref="P2882">_xlfn.IFS(C2882&lt;25,"18-24", C2882&lt;=35,"25-35", C2882&lt;=50,"36-50",TRUE,"50+")</f>
        <v>50+</v>
      </c>
      <c r="Q2882" t="str">
        <f t="shared" si="308"/>
        <v>new</v>
      </c>
      <c r="R2882" t="str">
        <f t="shared" si="309"/>
        <v>high value</v>
      </c>
      <c r="S2882" t="str">
        <f t="shared" si="310"/>
        <v>medium</v>
      </c>
      <c r="T2882" t="str">
        <f t="shared" si="311"/>
        <v>Jun</v>
      </c>
      <c r="U2882">
        <f t="shared" si="312"/>
        <v>2024</v>
      </c>
      <c r="V2882" t="str">
        <f t="shared" si="313"/>
        <v>10-15</v>
      </c>
      <c r="W2882" t="str">
        <f t="shared" si="314"/>
        <v>Slow</v>
      </c>
    </row>
    <row r="2883" spans="1:23" x14ac:dyDescent="0.3">
      <c r="A2883">
        <v>602882</v>
      </c>
      <c r="B2883">
        <v>86105</v>
      </c>
      <c r="C2883">
        <v>43</v>
      </c>
      <c r="D2883" t="s">
        <v>4</v>
      </c>
      <c r="E2883" t="s">
        <v>8</v>
      </c>
      <c r="F2883" t="s">
        <v>24</v>
      </c>
      <c r="G2883" t="s">
        <v>27</v>
      </c>
      <c r="H2883" s="1">
        <v>45037</v>
      </c>
      <c r="I2883" t="s">
        <v>34</v>
      </c>
      <c r="J2883">
        <v>61</v>
      </c>
      <c r="K2883">
        <v>14.3</v>
      </c>
      <c r="L2883">
        <v>800.08</v>
      </c>
      <c r="M2883">
        <v>25.67</v>
      </c>
      <c r="N2883" t="s">
        <v>50</v>
      </c>
      <c r="O2883">
        <v>4</v>
      </c>
      <c r="P2883" t="str" cm="1">
        <f t="array" ref="P2883">_xlfn.IFS(C2883&lt;25,"18-24", C2883&lt;=35,"25-35", C2883&lt;=50,"36-50",TRUE,"50+")</f>
        <v>36-50</v>
      </c>
      <c r="Q2883" t="str">
        <f t="shared" ref="Q2883:Q2946" si="315">IF(COUNTIF($B:$B,B2883)&gt;1,"repeat","new")</f>
        <v>repeat</v>
      </c>
      <c r="R2883" t="str">
        <f t="shared" ref="R2883:R2946" si="316">IF(L2883&gt;500,"high value",IF( L2883&gt;250,"medium","low"))</f>
        <v>high value</v>
      </c>
      <c r="S2883" t="str">
        <f t="shared" ref="S2883:S2946" si="317">IF(O2883&lt;=2,"Low",IF(O2883&lt;=4,"medium","High"))</f>
        <v>medium</v>
      </c>
      <c r="T2883" t="str">
        <f t="shared" ref="T2883:T2946" si="318">TEXT(H2883,"MMM")</f>
        <v>Apr</v>
      </c>
      <c r="U2883">
        <f t="shared" ref="U2883:U2946" si="319">YEAR(H2883)</f>
        <v>2023</v>
      </c>
      <c r="V2883" t="str">
        <f t="shared" ref="V2883:V2946" si="320">IF(K2883&lt;=5,"0-5",IF(K2883&lt;=10,"5-10",IF(K2883&lt;=15,"10-15","15+")))</f>
        <v>10-15</v>
      </c>
      <c r="W2883" t="str">
        <f t="shared" ref="W2883:W2946" si="321">IF(J2883&lt;=30,"Fast",IF(J2883&lt;=45,"Medium","Slow"))</f>
        <v>Slow</v>
      </c>
    </row>
    <row r="2884" spans="1:23" x14ac:dyDescent="0.3">
      <c r="A2884">
        <v>602883</v>
      </c>
      <c r="B2884">
        <v>37902</v>
      </c>
      <c r="C2884">
        <v>26</v>
      </c>
      <c r="D2884" t="s">
        <v>7</v>
      </c>
      <c r="E2884" t="s">
        <v>16</v>
      </c>
      <c r="F2884" t="s">
        <v>22</v>
      </c>
      <c r="G2884" t="s">
        <v>31</v>
      </c>
      <c r="H2884" s="1">
        <v>45137</v>
      </c>
      <c r="I2884" t="s">
        <v>33</v>
      </c>
      <c r="J2884">
        <v>42</v>
      </c>
      <c r="K2884">
        <v>10.7</v>
      </c>
      <c r="L2884">
        <v>1378.65</v>
      </c>
      <c r="M2884">
        <v>29.19</v>
      </c>
      <c r="N2884" t="s">
        <v>49</v>
      </c>
      <c r="O2884">
        <v>1</v>
      </c>
      <c r="P2884" t="str" cm="1">
        <f t="array" ref="P2884">_xlfn.IFS(C2884&lt;25,"18-24", C2884&lt;=35,"25-35", C2884&lt;=50,"36-50",TRUE,"50+")</f>
        <v>25-35</v>
      </c>
      <c r="Q2884" t="str">
        <f t="shared" si="315"/>
        <v>new</v>
      </c>
      <c r="R2884" t="str">
        <f t="shared" si="316"/>
        <v>high value</v>
      </c>
      <c r="S2884" t="str">
        <f t="shared" si="317"/>
        <v>Low</v>
      </c>
      <c r="T2884" t="str">
        <f t="shared" si="318"/>
        <v>Jul</v>
      </c>
      <c r="U2884">
        <f t="shared" si="319"/>
        <v>2023</v>
      </c>
      <c r="V2884" t="str">
        <f t="shared" si="320"/>
        <v>10-15</v>
      </c>
      <c r="W2884" t="str">
        <f t="shared" si="321"/>
        <v>Medium</v>
      </c>
    </row>
    <row r="2885" spans="1:23" x14ac:dyDescent="0.3">
      <c r="A2885">
        <v>602884</v>
      </c>
      <c r="B2885">
        <v>56804</v>
      </c>
      <c r="C2885">
        <v>64</v>
      </c>
      <c r="D2885" t="s">
        <v>7</v>
      </c>
      <c r="E2885" t="s">
        <v>11</v>
      </c>
      <c r="F2885" t="s">
        <v>26</v>
      </c>
      <c r="G2885" t="s">
        <v>25</v>
      </c>
      <c r="H2885" s="1">
        <v>45073</v>
      </c>
      <c r="I2885" t="s">
        <v>34</v>
      </c>
      <c r="J2885">
        <v>27</v>
      </c>
      <c r="K2885">
        <v>5.6</v>
      </c>
      <c r="L2885">
        <v>1100.7</v>
      </c>
      <c r="M2885">
        <v>95.78</v>
      </c>
      <c r="N2885" t="s">
        <v>49</v>
      </c>
      <c r="O2885">
        <v>4</v>
      </c>
      <c r="P2885" t="str" cm="1">
        <f t="array" ref="P2885">_xlfn.IFS(C2885&lt;25,"18-24", C2885&lt;=35,"25-35", C2885&lt;=50,"36-50",TRUE,"50+")</f>
        <v>50+</v>
      </c>
      <c r="Q2885" t="str">
        <f t="shared" si="315"/>
        <v>new</v>
      </c>
      <c r="R2885" t="str">
        <f t="shared" si="316"/>
        <v>high value</v>
      </c>
      <c r="S2885" t="str">
        <f t="shared" si="317"/>
        <v>medium</v>
      </c>
      <c r="T2885" t="str">
        <f t="shared" si="318"/>
        <v>May</v>
      </c>
      <c r="U2885">
        <f t="shared" si="319"/>
        <v>2023</v>
      </c>
      <c r="V2885" t="str">
        <f t="shared" si="320"/>
        <v>5-10</v>
      </c>
      <c r="W2885" t="str">
        <f t="shared" si="321"/>
        <v>Fast</v>
      </c>
    </row>
    <row r="2886" spans="1:23" x14ac:dyDescent="0.3">
      <c r="A2886">
        <v>602885</v>
      </c>
      <c r="B2886">
        <v>88829</v>
      </c>
      <c r="C2886">
        <v>58</v>
      </c>
      <c r="D2886" t="s">
        <v>7</v>
      </c>
      <c r="E2886" t="s">
        <v>5</v>
      </c>
      <c r="F2886" t="s">
        <v>24</v>
      </c>
      <c r="G2886" t="s">
        <v>21</v>
      </c>
      <c r="H2886" s="1">
        <v>45383</v>
      </c>
      <c r="I2886" t="s">
        <v>34</v>
      </c>
      <c r="J2886">
        <v>89</v>
      </c>
      <c r="K2886">
        <v>7.6</v>
      </c>
      <c r="L2886">
        <v>707.83</v>
      </c>
      <c r="M2886">
        <v>41.05</v>
      </c>
      <c r="N2886" t="s">
        <v>48</v>
      </c>
      <c r="O2886">
        <v>2</v>
      </c>
      <c r="P2886" t="str" cm="1">
        <f t="array" ref="P2886">_xlfn.IFS(C2886&lt;25,"18-24", C2886&lt;=35,"25-35", C2886&lt;=50,"36-50",TRUE,"50+")</f>
        <v>50+</v>
      </c>
      <c r="Q2886" t="str">
        <f t="shared" si="315"/>
        <v>new</v>
      </c>
      <c r="R2886" t="str">
        <f t="shared" si="316"/>
        <v>high value</v>
      </c>
      <c r="S2886" t="str">
        <f t="shared" si="317"/>
        <v>Low</v>
      </c>
      <c r="T2886" t="str">
        <f t="shared" si="318"/>
        <v>Apr</v>
      </c>
      <c r="U2886">
        <f t="shared" si="319"/>
        <v>2024</v>
      </c>
      <c r="V2886" t="str">
        <f t="shared" si="320"/>
        <v>5-10</v>
      </c>
      <c r="W2886" t="str">
        <f t="shared" si="321"/>
        <v>Slow</v>
      </c>
    </row>
    <row r="2887" spans="1:23" x14ac:dyDescent="0.3">
      <c r="A2887">
        <v>602886</v>
      </c>
      <c r="B2887">
        <v>36217</v>
      </c>
      <c r="C2887">
        <v>43</v>
      </c>
      <c r="D2887" t="s">
        <v>4</v>
      </c>
      <c r="E2887" t="s">
        <v>13</v>
      </c>
      <c r="F2887" t="s">
        <v>26</v>
      </c>
      <c r="G2887" t="s">
        <v>31</v>
      </c>
      <c r="H2887" s="1">
        <v>44746</v>
      </c>
      <c r="I2887" t="s">
        <v>33</v>
      </c>
      <c r="J2887">
        <v>66</v>
      </c>
      <c r="K2887">
        <v>6.1</v>
      </c>
      <c r="L2887">
        <v>838.63</v>
      </c>
      <c r="M2887">
        <v>87.11</v>
      </c>
      <c r="N2887" t="s">
        <v>47</v>
      </c>
      <c r="O2887">
        <v>4</v>
      </c>
      <c r="P2887" t="str" cm="1">
        <f t="array" ref="P2887">_xlfn.IFS(C2887&lt;25,"18-24", C2887&lt;=35,"25-35", C2887&lt;=50,"36-50",TRUE,"50+")</f>
        <v>36-50</v>
      </c>
      <c r="Q2887" t="str">
        <f t="shared" si="315"/>
        <v>new</v>
      </c>
      <c r="R2887" t="str">
        <f t="shared" si="316"/>
        <v>high value</v>
      </c>
      <c r="S2887" t="str">
        <f t="shared" si="317"/>
        <v>medium</v>
      </c>
      <c r="T2887" t="str">
        <f t="shared" si="318"/>
        <v>Jul</v>
      </c>
      <c r="U2887">
        <f t="shared" si="319"/>
        <v>2022</v>
      </c>
      <c r="V2887" t="str">
        <f t="shared" si="320"/>
        <v>5-10</v>
      </c>
      <c r="W2887" t="str">
        <f t="shared" si="321"/>
        <v>Slow</v>
      </c>
    </row>
    <row r="2888" spans="1:23" x14ac:dyDescent="0.3">
      <c r="A2888">
        <v>602887</v>
      </c>
      <c r="B2888">
        <v>33075</v>
      </c>
      <c r="C2888">
        <v>32</v>
      </c>
      <c r="D2888" t="s">
        <v>7</v>
      </c>
      <c r="E2888" t="s">
        <v>8</v>
      </c>
      <c r="F2888" t="s">
        <v>19</v>
      </c>
      <c r="G2888" t="s">
        <v>21</v>
      </c>
      <c r="H2888" s="1">
        <v>45205</v>
      </c>
      <c r="I2888" t="s">
        <v>33</v>
      </c>
      <c r="J2888">
        <v>48</v>
      </c>
      <c r="K2888">
        <v>12.8</v>
      </c>
      <c r="L2888">
        <v>217.65</v>
      </c>
      <c r="M2888">
        <v>95.63</v>
      </c>
      <c r="N2888" t="s">
        <v>50</v>
      </c>
      <c r="O2888">
        <v>1</v>
      </c>
      <c r="P2888" t="str" cm="1">
        <f t="array" ref="P2888">_xlfn.IFS(C2888&lt;25,"18-24", C2888&lt;=35,"25-35", C2888&lt;=50,"36-50",TRUE,"50+")</f>
        <v>25-35</v>
      </c>
      <c r="Q2888" t="str">
        <f t="shared" si="315"/>
        <v>new</v>
      </c>
      <c r="R2888" t="str">
        <f t="shared" si="316"/>
        <v>low</v>
      </c>
      <c r="S2888" t="str">
        <f t="shared" si="317"/>
        <v>Low</v>
      </c>
      <c r="T2888" t="str">
        <f t="shared" si="318"/>
        <v>Oct</v>
      </c>
      <c r="U2888">
        <f t="shared" si="319"/>
        <v>2023</v>
      </c>
      <c r="V2888" t="str">
        <f t="shared" si="320"/>
        <v>10-15</v>
      </c>
      <c r="W2888" t="str">
        <f t="shared" si="321"/>
        <v>Slow</v>
      </c>
    </row>
    <row r="2889" spans="1:23" x14ac:dyDescent="0.3">
      <c r="A2889">
        <v>602888</v>
      </c>
      <c r="B2889">
        <v>90583</v>
      </c>
      <c r="C2889">
        <v>48</v>
      </c>
      <c r="D2889" t="s">
        <v>4</v>
      </c>
      <c r="E2889" t="s">
        <v>5</v>
      </c>
      <c r="F2889" t="s">
        <v>24</v>
      </c>
      <c r="G2889" t="s">
        <v>31</v>
      </c>
      <c r="H2889" s="1">
        <v>45365</v>
      </c>
      <c r="I2889" t="s">
        <v>34</v>
      </c>
      <c r="J2889">
        <v>66</v>
      </c>
      <c r="K2889">
        <v>1.5</v>
      </c>
      <c r="L2889">
        <v>960.55</v>
      </c>
      <c r="M2889">
        <v>109.75</v>
      </c>
      <c r="N2889" t="s">
        <v>48</v>
      </c>
      <c r="O2889">
        <v>5</v>
      </c>
      <c r="P2889" t="str" cm="1">
        <f t="array" ref="P2889">_xlfn.IFS(C2889&lt;25,"18-24", C2889&lt;=35,"25-35", C2889&lt;=50,"36-50",TRUE,"50+")</f>
        <v>36-50</v>
      </c>
      <c r="Q2889" t="str">
        <f t="shared" si="315"/>
        <v>new</v>
      </c>
      <c r="R2889" t="str">
        <f t="shared" si="316"/>
        <v>high value</v>
      </c>
      <c r="S2889" t="str">
        <f t="shared" si="317"/>
        <v>High</v>
      </c>
      <c r="T2889" t="str">
        <f t="shared" si="318"/>
        <v>Mar</v>
      </c>
      <c r="U2889">
        <f t="shared" si="319"/>
        <v>2024</v>
      </c>
      <c r="V2889" t="str">
        <f t="shared" si="320"/>
        <v>0-5</v>
      </c>
      <c r="W2889" t="str">
        <f t="shared" si="321"/>
        <v>Slow</v>
      </c>
    </row>
    <row r="2890" spans="1:23" x14ac:dyDescent="0.3">
      <c r="A2890">
        <v>602889</v>
      </c>
      <c r="B2890">
        <v>36368</v>
      </c>
      <c r="C2890">
        <v>21</v>
      </c>
      <c r="D2890" t="s">
        <v>4</v>
      </c>
      <c r="E2890" t="s">
        <v>5</v>
      </c>
      <c r="F2890" t="s">
        <v>28</v>
      </c>
      <c r="G2890" t="s">
        <v>23</v>
      </c>
      <c r="H2890" s="1">
        <v>45588</v>
      </c>
      <c r="I2890" t="s">
        <v>33</v>
      </c>
      <c r="J2890">
        <v>84</v>
      </c>
      <c r="K2890">
        <v>12.4</v>
      </c>
      <c r="L2890">
        <v>705.96</v>
      </c>
      <c r="M2890">
        <v>102.32</v>
      </c>
      <c r="N2890" t="s">
        <v>48</v>
      </c>
      <c r="O2890">
        <v>2</v>
      </c>
      <c r="P2890" t="str" cm="1">
        <f t="array" ref="P2890">_xlfn.IFS(C2890&lt;25,"18-24", C2890&lt;=35,"25-35", C2890&lt;=50,"36-50",TRUE,"50+")</f>
        <v>18-24</v>
      </c>
      <c r="Q2890" t="str">
        <f t="shared" si="315"/>
        <v>new</v>
      </c>
      <c r="R2890" t="str">
        <f t="shared" si="316"/>
        <v>high value</v>
      </c>
      <c r="S2890" t="str">
        <f t="shared" si="317"/>
        <v>Low</v>
      </c>
      <c r="T2890" t="str">
        <f t="shared" si="318"/>
        <v>Oct</v>
      </c>
      <c r="U2890">
        <f t="shared" si="319"/>
        <v>2024</v>
      </c>
      <c r="V2890" t="str">
        <f t="shared" si="320"/>
        <v>10-15</v>
      </c>
      <c r="W2890" t="str">
        <f t="shared" si="321"/>
        <v>Slow</v>
      </c>
    </row>
    <row r="2891" spans="1:23" x14ac:dyDescent="0.3">
      <c r="A2891">
        <v>602890</v>
      </c>
      <c r="B2891">
        <v>56634</v>
      </c>
      <c r="C2891">
        <v>49</v>
      </c>
      <c r="D2891" t="s">
        <v>7</v>
      </c>
      <c r="E2891" t="s">
        <v>16</v>
      </c>
      <c r="F2891" t="s">
        <v>18</v>
      </c>
      <c r="G2891" t="s">
        <v>23</v>
      </c>
      <c r="H2891" s="1">
        <v>45327</v>
      </c>
      <c r="I2891" t="s">
        <v>34</v>
      </c>
      <c r="J2891">
        <v>33</v>
      </c>
      <c r="K2891">
        <v>4</v>
      </c>
      <c r="L2891">
        <v>491.47</v>
      </c>
      <c r="M2891">
        <v>70.97</v>
      </c>
      <c r="N2891" t="s">
        <v>49</v>
      </c>
      <c r="O2891">
        <v>3</v>
      </c>
      <c r="P2891" t="str" cm="1">
        <f t="array" ref="P2891">_xlfn.IFS(C2891&lt;25,"18-24", C2891&lt;=35,"25-35", C2891&lt;=50,"36-50",TRUE,"50+")</f>
        <v>36-50</v>
      </c>
      <c r="Q2891" t="str">
        <f t="shared" si="315"/>
        <v>new</v>
      </c>
      <c r="R2891" t="str">
        <f t="shared" si="316"/>
        <v>medium</v>
      </c>
      <c r="S2891" t="str">
        <f t="shared" si="317"/>
        <v>medium</v>
      </c>
      <c r="T2891" t="str">
        <f t="shared" si="318"/>
        <v>Feb</v>
      </c>
      <c r="U2891">
        <f t="shared" si="319"/>
        <v>2024</v>
      </c>
      <c r="V2891" t="str">
        <f t="shared" si="320"/>
        <v>0-5</v>
      </c>
      <c r="W2891" t="str">
        <f t="shared" si="321"/>
        <v>Medium</v>
      </c>
    </row>
    <row r="2892" spans="1:23" x14ac:dyDescent="0.3">
      <c r="A2892">
        <v>602891</v>
      </c>
      <c r="B2892">
        <v>35327</v>
      </c>
      <c r="C2892">
        <v>63</v>
      </c>
      <c r="D2892" t="s">
        <v>4</v>
      </c>
      <c r="E2892" t="s">
        <v>16</v>
      </c>
      <c r="F2892" t="s">
        <v>19</v>
      </c>
      <c r="G2892" t="s">
        <v>27</v>
      </c>
      <c r="H2892" s="1">
        <v>45204</v>
      </c>
      <c r="I2892" t="s">
        <v>34</v>
      </c>
      <c r="J2892">
        <v>30</v>
      </c>
      <c r="K2892">
        <v>9.4</v>
      </c>
      <c r="L2892">
        <v>1195.69</v>
      </c>
      <c r="M2892">
        <v>51.37</v>
      </c>
      <c r="N2892" t="s">
        <v>50</v>
      </c>
      <c r="O2892">
        <v>2</v>
      </c>
      <c r="P2892" t="str" cm="1">
        <f t="array" ref="P2892">_xlfn.IFS(C2892&lt;25,"18-24", C2892&lt;=35,"25-35", C2892&lt;=50,"36-50",TRUE,"50+")</f>
        <v>50+</v>
      </c>
      <c r="Q2892" t="str">
        <f t="shared" si="315"/>
        <v>new</v>
      </c>
      <c r="R2892" t="str">
        <f t="shared" si="316"/>
        <v>high value</v>
      </c>
      <c r="S2892" t="str">
        <f t="shared" si="317"/>
        <v>Low</v>
      </c>
      <c r="T2892" t="str">
        <f t="shared" si="318"/>
        <v>Oct</v>
      </c>
      <c r="U2892">
        <f t="shared" si="319"/>
        <v>2023</v>
      </c>
      <c r="V2892" t="str">
        <f t="shared" si="320"/>
        <v>5-10</v>
      </c>
      <c r="W2892" t="str">
        <f t="shared" si="321"/>
        <v>Fast</v>
      </c>
    </row>
    <row r="2893" spans="1:23" x14ac:dyDescent="0.3">
      <c r="A2893">
        <v>602892</v>
      </c>
      <c r="B2893">
        <v>49415</v>
      </c>
      <c r="C2893">
        <v>50</v>
      </c>
      <c r="D2893" t="s">
        <v>7</v>
      </c>
      <c r="E2893" t="s">
        <v>15</v>
      </c>
      <c r="F2893" t="s">
        <v>30</v>
      </c>
      <c r="G2893" t="s">
        <v>21</v>
      </c>
      <c r="H2893" s="1">
        <v>45459</v>
      </c>
      <c r="I2893" t="s">
        <v>34</v>
      </c>
      <c r="J2893">
        <v>57</v>
      </c>
      <c r="K2893">
        <v>2.2999999999999998</v>
      </c>
      <c r="L2893">
        <v>905.98</v>
      </c>
      <c r="M2893">
        <v>52.56</v>
      </c>
      <c r="N2893" t="s">
        <v>49</v>
      </c>
      <c r="O2893">
        <v>1</v>
      </c>
      <c r="P2893" t="str" cm="1">
        <f t="array" ref="P2893">_xlfn.IFS(C2893&lt;25,"18-24", C2893&lt;=35,"25-35", C2893&lt;=50,"36-50",TRUE,"50+")</f>
        <v>36-50</v>
      </c>
      <c r="Q2893" t="str">
        <f t="shared" si="315"/>
        <v>repeat</v>
      </c>
      <c r="R2893" t="str">
        <f t="shared" si="316"/>
        <v>high value</v>
      </c>
      <c r="S2893" t="str">
        <f t="shared" si="317"/>
        <v>Low</v>
      </c>
      <c r="T2893" t="str">
        <f t="shared" si="318"/>
        <v>Jun</v>
      </c>
      <c r="U2893">
        <f t="shared" si="319"/>
        <v>2024</v>
      </c>
      <c r="V2893" t="str">
        <f t="shared" si="320"/>
        <v>0-5</v>
      </c>
      <c r="W2893" t="str">
        <f t="shared" si="321"/>
        <v>Slow</v>
      </c>
    </row>
    <row r="2894" spans="1:23" x14ac:dyDescent="0.3">
      <c r="A2894">
        <v>602893</v>
      </c>
      <c r="B2894">
        <v>42987</v>
      </c>
      <c r="C2894">
        <v>44</v>
      </c>
      <c r="D2894" t="s">
        <v>4</v>
      </c>
      <c r="E2894" t="s">
        <v>8</v>
      </c>
      <c r="F2894" t="s">
        <v>26</v>
      </c>
      <c r="G2894" t="s">
        <v>21</v>
      </c>
      <c r="H2894" s="1">
        <v>44859</v>
      </c>
      <c r="I2894" t="s">
        <v>34</v>
      </c>
      <c r="J2894">
        <v>85</v>
      </c>
      <c r="K2894">
        <v>8.1</v>
      </c>
      <c r="L2894">
        <v>1095.99</v>
      </c>
      <c r="M2894">
        <v>45.52</v>
      </c>
      <c r="N2894" t="s">
        <v>48</v>
      </c>
      <c r="O2894">
        <v>1</v>
      </c>
      <c r="P2894" t="str" cm="1">
        <f t="array" ref="P2894">_xlfn.IFS(C2894&lt;25,"18-24", C2894&lt;=35,"25-35", C2894&lt;=50,"36-50",TRUE,"50+")</f>
        <v>36-50</v>
      </c>
      <c r="Q2894" t="str">
        <f t="shared" si="315"/>
        <v>new</v>
      </c>
      <c r="R2894" t="str">
        <f t="shared" si="316"/>
        <v>high value</v>
      </c>
      <c r="S2894" t="str">
        <f t="shared" si="317"/>
        <v>Low</v>
      </c>
      <c r="T2894" t="str">
        <f t="shared" si="318"/>
        <v>Oct</v>
      </c>
      <c r="U2894">
        <f t="shared" si="319"/>
        <v>2022</v>
      </c>
      <c r="V2894" t="str">
        <f t="shared" si="320"/>
        <v>5-10</v>
      </c>
      <c r="W2894" t="str">
        <f t="shared" si="321"/>
        <v>Slow</v>
      </c>
    </row>
    <row r="2895" spans="1:23" x14ac:dyDescent="0.3">
      <c r="A2895">
        <v>602894</v>
      </c>
      <c r="B2895">
        <v>34617</v>
      </c>
      <c r="C2895">
        <v>33</v>
      </c>
      <c r="D2895" t="s">
        <v>4</v>
      </c>
      <c r="E2895" t="s">
        <v>5</v>
      </c>
      <c r="F2895" t="s">
        <v>24</v>
      </c>
      <c r="G2895" t="s">
        <v>27</v>
      </c>
      <c r="H2895" s="1">
        <v>44913</v>
      </c>
      <c r="I2895" t="s">
        <v>34</v>
      </c>
      <c r="J2895">
        <v>86</v>
      </c>
      <c r="K2895">
        <v>12.8</v>
      </c>
      <c r="L2895">
        <v>375.56</v>
      </c>
      <c r="M2895">
        <v>46.14</v>
      </c>
      <c r="N2895" t="s">
        <v>48</v>
      </c>
      <c r="O2895">
        <v>5</v>
      </c>
      <c r="P2895" t="str" cm="1">
        <f t="array" ref="P2895">_xlfn.IFS(C2895&lt;25,"18-24", C2895&lt;=35,"25-35", C2895&lt;=50,"36-50",TRUE,"50+")</f>
        <v>25-35</v>
      </c>
      <c r="Q2895" t="str">
        <f t="shared" si="315"/>
        <v>new</v>
      </c>
      <c r="R2895" t="str">
        <f t="shared" si="316"/>
        <v>medium</v>
      </c>
      <c r="S2895" t="str">
        <f t="shared" si="317"/>
        <v>High</v>
      </c>
      <c r="T2895" t="str">
        <f t="shared" si="318"/>
        <v>Dec</v>
      </c>
      <c r="U2895">
        <f t="shared" si="319"/>
        <v>2022</v>
      </c>
      <c r="V2895" t="str">
        <f t="shared" si="320"/>
        <v>10-15</v>
      </c>
      <c r="W2895" t="str">
        <f t="shared" si="321"/>
        <v>Slow</v>
      </c>
    </row>
    <row r="2896" spans="1:23" x14ac:dyDescent="0.3">
      <c r="A2896">
        <v>602895</v>
      </c>
      <c r="B2896">
        <v>39725</v>
      </c>
      <c r="C2896">
        <v>18</v>
      </c>
      <c r="D2896" t="s">
        <v>4</v>
      </c>
      <c r="E2896" t="s">
        <v>13</v>
      </c>
      <c r="F2896" t="s">
        <v>24</v>
      </c>
      <c r="G2896" t="s">
        <v>21</v>
      </c>
      <c r="H2896" s="1">
        <v>45511</v>
      </c>
      <c r="I2896" t="s">
        <v>34</v>
      </c>
      <c r="J2896">
        <v>82</v>
      </c>
      <c r="K2896">
        <v>7</v>
      </c>
      <c r="L2896">
        <v>347.72</v>
      </c>
      <c r="M2896">
        <v>64.2</v>
      </c>
      <c r="N2896" t="s">
        <v>48</v>
      </c>
      <c r="O2896">
        <v>2</v>
      </c>
      <c r="P2896" t="str" cm="1">
        <f t="array" ref="P2896">_xlfn.IFS(C2896&lt;25,"18-24", C2896&lt;=35,"25-35", C2896&lt;=50,"36-50",TRUE,"50+")</f>
        <v>18-24</v>
      </c>
      <c r="Q2896" t="str">
        <f t="shared" si="315"/>
        <v>new</v>
      </c>
      <c r="R2896" t="str">
        <f t="shared" si="316"/>
        <v>medium</v>
      </c>
      <c r="S2896" t="str">
        <f t="shared" si="317"/>
        <v>Low</v>
      </c>
      <c r="T2896" t="str">
        <f t="shared" si="318"/>
        <v>Aug</v>
      </c>
      <c r="U2896">
        <f t="shared" si="319"/>
        <v>2024</v>
      </c>
      <c r="V2896" t="str">
        <f t="shared" si="320"/>
        <v>5-10</v>
      </c>
      <c r="W2896" t="str">
        <f t="shared" si="321"/>
        <v>Slow</v>
      </c>
    </row>
    <row r="2897" spans="1:23" x14ac:dyDescent="0.3">
      <c r="A2897">
        <v>602896</v>
      </c>
      <c r="B2897">
        <v>72196</v>
      </c>
      <c r="C2897">
        <v>22</v>
      </c>
      <c r="D2897" t="s">
        <v>4</v>
      </c>
      <c r="E2897" t="s">
        <v>5</v>
      </c>
      <c r="F2897" t="s">
        <v>26</v>
      </c>
      <c r="G2897" t="s">
        <v>25</v>
      </c>
      <c r="H2897" s="1">
        <v>45288</v>
      </c>
      <c r="I2897" t="s">
        <v>33</v>
      </c>
      <c r="J2897">
        <v>61</v>
      </c>
      <c r="K2897">
        <v>4.7</v>
      </c>
      <c r="L2897">
        <v>1180.92</v>
      </c>
      <c r="M2897">
        <v>46.74</v>
      </c>
      <c r="N2897" t="s">
        <v>48</v>
      </c>
      <c r="O2897">
        <v>5</v>
      </c>
      <c r="P2897" t="str" cm="1">
        <f t="array" ref="P2897">_xlfn.IFS(C2897&lt;25,"18-24", C2897&lt;=35,"25-35", C2897&lt;=50,"36-50",TRUE,"50+")</f>
        <v>18-24</v>
      </c>
      <c r="Q2897" t="str">
        <f t="shared" si="315"/>
        <v>new</v>
      </c>
      <c r="R2897" t="str">
        <f t="shared" si="316"/>
        <v>high value</v>
      </c>
      <c r="S2897" t="str">
        <f t="shared" si="317"/>
        <v>High</v>
      </c>
      <c r="T2897" t="str">
        <f t="shared" si="318"/>
        <v>Dec</v>
      </c>
      <c r="U2897">
        <f t="shared" si="319"/>
        <v>2023</v>
      </c>
      <c r="V2897" t="str">
        <f t="shared" si="320"/>
        <v>0-5</v>
      </c>
      <c r="W2897" t="str">
        <f t="shared" si="321"/>
        <v>Slow</v>
      </c>
    </row>
    <row r="2898" spans="1:23" x14ac:dyDescent="0.3">
      <c r="A2898">
        <v>602897</v>
      </c>
      <c r="B2898">
        <v>60522</v>
      </c>
      <c r="C2898">
        <v>64</v>
      </c>
      <c r="D2898" t="s">
        <v>4</v>
      </c>
      <c r="E2898" t="s">
        <v>5</v>
      </c>
      <c r="F2898" t="s">
        <v>28</v>
      </c>
      <c r="G2898" t="s">
        <v>21</v>
      </c>
      <c r="H2898" s="1">
        <v>45252</v>
      </c>
      <c r="I2898" t="s">
        <v>34</v>
      </c>
      <c r="J2898">
        <v>87</v>
      </c>
      <c r="K2898">
        <v>9.4</v>
      </c>
      <c r="L2898">
        <v>1327.79</v>
      </c>
      <c r="M2898">
        <v>105.7</v>
      </c>
      <c r="N2898" t="s">
        <v>50</v>
      </c>
      <c r="O2898">
        <v>5</v>
      </c>
      <c r="P2898" t="str" cm="1">
        <f t="array" ref="P2898">_xlfn.IFS(C2898&lt;25,"18-24", C2898&lt;=35,"25-35", C2898&lt;=50,"36-50",TRUE,"50+")</f>
        <v>50+</v>
      </c>
      <c r="Q2898" t="str">
        <f t="shared" si="315"/>
        <v>new</v>
      </c>
      <c r="R2898" t="str">
        <f t="shared" si="316"/>
        <v>high value</v>
      </c>
      <c r="S2898" t="str">
        <f t="shared" si="317"/>
        <v>High</v>
      </c>
      <c r="T2898" t="str">
        <f t="shared" si="318"/>
        <v>Nov</v>
      </c>
      <c r="U2898">
        <f t="shared" si="319"/>
        <v>2023</v>
      </c>
      <c r="V2898" t="str">
        <f t="shared" si="320"/>
        <v>5-10</v>
      </c>
      <c r="W2898" t="str">
        <f t="shared" si="321"/>
        <v>Slow</v>
      </c>
    </row>
    <row r="2899" spans="1:23" x14ac:dyDescent="0.3">
      <c r="A2899">
        <v>602898</v>
      </c>
      <c r="B2899">
        <v>37621</v>
      </c>
      <c r="C2899">
        <v>35</v>
      </c>
      <c r="D2899" t="s">
        <v>4</v>
      </c>
      <c r="E2899" t="s">
        <v>15</v>
      </c>
      <c r="F2899" t="s">
        <v>26</v>
      </c>
      <c r="G2899" t="s">
        <v>21</v>
      </c>
      <c r="H2899" s="1">
        <v>44889</v>
      </c>
      <c r="I2899" t="s">
        <v>34</v>
      </c>
      <c r="J2899">
        <v>47</v>
      </c>
      <c r="K2899">
        <v>14.2</v>
      </c>
      <c r="L2899">
        <v>1093.42</v>
      </c>
      <c r="M2899">
        <v>45.3</v>
      </c>
      <c r="N2899" t="s">
        <v>49</v>
      </c>
      <c r="O2899">
        <v>1</v>
      </c>
      <c r="P2899" t="str" cm="1">
        <f t="array" ref="P2899">_xlfn.IFS(C2899&lt;25,"18-24", C2899&lt;=35,"25-35", C2899&lt;=50,"36-50",TRUE,"50+")</f>
        <v>25-35</v>
      </c>
      <c r="Q2899" t="str">
        <f t="shared" si="315"/>
        <v>new</v>
      </c>
      <c r="R2899" t="str">
        <f t="shared" si="316"/>
        <v>high value</v>
      </c>
      <c r="S2899" t="str">
        <f t="shared" si="317"/>
        <v>Low</v>
      </c>
      <c r="T2899" t="str">
        <f t="shared" si="318"/>
        <v>Nov</v>
      </c>
      <c r="U2899">
        <f t="shared" si="319"/>
        <v>2022</v>
      </c>
      <c r="V2899" t="str">
        <f t="shared" si="320"/>
        <v>10-15</v>
      </c>
      <c r="W2899" t="str">
        <f t="shared" si="321"/>
        <v>Slow</v>
      </c>
    </row>
    <row r="2900" spans="1:23" x14ac:dyDescent="0.3">
      <c r="A2900">
        <v>602899</v>
      </c>
      <c r="B2900">
        <v>29175</v>
      </c>
      <c r="C2900">
        <v>51</v>
      </c>
      <c r="D2900" t="s">
        <v>4</v>
      </c>
      <c r="E2900" t="s">
        <v>13</v>
      </c>
      <c r="F2900" t="s">
        <v>32</v>
      </c>
      <c r="G2900" t="s">
        <v>27</v>
      </c>
      <c r="H2900" s="1">
        <v>45385</v>
      </c>
      <c r="I2900" t="s">
        <v>33</v>
      </c>
      <c r="J2900">
        <v>61</v>
      </c>
      <c r="K2900">
        <v>10.199999999999999</v>
      </c>
      <c r="L2900">
        <v>800.57</v>
      </c>
      <c r="M2900">
        <v>95.06</v>
      </c>
      <c r="N2900" t="s">
        <v>48</v>
      </c>
      <c r="O2900">
        <v>5</v>
      </c>
      <c r="P2900" t="str" cm="1">
        <f t="array" ref="P2900">_xlfn.IFS(C2900&lt;25,"18-24", C2900&lt;=35,"25-35", C2900&lt;=50,"36-50",TRUE,"50+")</f>
        <v>50+</v>
      </c>
      <c r="Q2900" t="str">
        <f t="shared" si="315"/>
        <v>new</v>
      </c>
      <c r="R2900" t="str">
        <f t="shared" si="316"/>
        <v>high value</v>
      </c>
      <c r="S2900" t="str">
        <f t="shared" si="317"/>
        <v>High</v>
      </c>
      <c r="T2900" t="str">
        <f t="shared" si="318"/>
        <v>Apr</v>
      </c>
      <c r="U2900">
        <f t="shared" si="319"/>
        <v>2024</v>
      </c>
      <c r="V2900" t="str">
        <f t="shared" si="320"/>
        <v>10-15</v>
      </c>
      <c r="W2900" t="str">
        <f t="shared" si="321"/>
        <v>Slow</v>
      </c>
    </row>
    <row r="2901" spans="1:23" x14ac:dyDescent="0.3">
      <c r="A2901">
        <v>602900</v>
      </c>
      <c r="B2901">
        <v>16463</v>
      </c>
      <c r="C2901">
        <v>29</v>
      </c>
      <c r="D2901" t="s">
        <v>7</v>
      </c>
      <c r="E2901" t="s">
        <v>15</v>
      </c>
      <c r="F2901" t="s">
        <v>24</v>
      </c>
      <c r="G2901" t="s">
        <v>25</v>
      </c>
      <c r="H2901" s="1">
        <v>44637</v>
      </c>
      <c r="I2901" t="s">
        <v>33</v>
      </c>
      <c r="J2901">
        <v>25</v>
      </c>
      <c r="K2901">
        <v>6.2</v>
      </c>
      <c r="L2901">
        <v>375.67</v>
      </c>
      <c r="M2901">
        <v>113.85</v>
      </c>
      <c r="N2901" t="s">
        <v>49</v>
      </c>
      <c r="O2901">
        <v>1</v>
      </c>
      <c r="P2901" t="str" cm="1">
        <f t="array" ref="P2901">_xlfn.IFS(C2901&lt;25,"18-24", C2901&lt;=35,"25-35", C2901&lt;=50,"36-50",TRUE,"50+")</f>
        <v>25-35</v>
      </c>
      <c r="Q2901" t="str">
        <f t="shared" si="315"/>
        <v>new</v>
      </c>
      <c r="R2901" t="str">
        <f t="shared" si="316"/>
        <v>medium</v>
      </c>
      <c r="S2901" t="str">
        <f t="shared" si="317"/>
        <v>Low</v>
      </c>
      <c r="T2901" t="str">
        <f t="shared" si="318"/>
        <v>Mar</v>
      </c>
      <c r="U2901">
        <f t="shared" si="319"/>
        <v>2022</v>
      </c>
      <c r="V2901" t="str">
        <f t="shared" si="320"/>
        <v>5-10</v>
      </c>
      <c r="W2901" t="str">
        <f t="shared" si="321"/>
        <v>Fast</v>
      </c>
    </row>
    <row r="2902" spans="1:23" x14ac:dyDescent="0.3">
      <c r="A2902">
        <v>602901</v>
      </c>
      <c r="B2902">
        <v>43710</v>
      </c>
      <c r="C2902">
        <v>27</v>
      </c>
      <c r="D2902" t="s">
        <v>4</v>
      </c>
      <c r="E2902" t="s">
        <v>8</v>
      </c>
      <c r="F2902" t="s">
        <v>19</v>
      </c>
      <c r="G2902" t="s">
        <v>21</v>
      </c>
      <c r="H2902" s="1">
        <v>45076</v>
      </c>
      <c r="I2902" t="s">
        <v>34</v>
      </c>
      <c r="J2902">
        <v>50</v>
      </c>
      <c r="K2902">
        <v>10.6</v>
      </c>
      <c r="L2902">
        <v>204.13</v>
      </c>
      <c r="M2902">
        <v>102.79</v>
      </c>
      <c r="N2902" t="s">
        <v>47</v>
      </c>
      <c r="O2902">
        <v>2</v>
      </c>
      <c r="P2902" t="str" cm="1">
        <f t="array" ref="P2902">_xlfn.IFS(C2902&lt;25,"18-24", C2902&lt;=35,"25-35", C2902&lt;=50,"36-50",TRUE,"50+")</f>
        <v>25-35</v>
      </c>
      <c r="Q2902" t="str">
        <f t="shared" si="315"/>
        <v>new</v>
      </c>
      <c r="R2902" t="str">
        <f t="shared" si="316"/>
        <v>low</v>
      </c>
      <c r="S2902" t="str">
        <f t="shared" si="317"/>
        <v>Low</v>
      </c>
      <c r="T2902" t="str">
        <f t="shared" si="318"/>
        <v>May</v>
      </c>
      <c r="U2902">
        <f t="shared" si="319"/>
        <v>2023</v>
      </c>
      <c r="V2902" t="str">
        <f t="shared" si="320"/>
        <v>10-15</v>
      </c>
      <c r="W2902" t="str">
        <f t="shared" si="321"/>
        <v>Slow</v>
      </c>
    </row>
    <row r="2903" spans="1:23" x14ac:dyDescent="0.3">
      <c r="A2903">
        <v>602902</v>
      </c>
      <c r="B2903">
        <v>55045</v>
      </c>
      <c r="C2903">
        <v>63</v>
      </c>
      <c r="D2903" t="s">
        <v>7</v>
      </c>
      <c r="E2903" t="s">
        <v>8</v>
      </c>
      <c r="F2903" t="s">
        <v>18</v>
      </c>
      <c r="G2903" t="s">
        <v>27</v>
      </c>
      <c r="H2903" s="1">
        <v>44649</v>
      </c>
      <c r="I2903" t="s">
        <v>34</v>
      </c>
      <c r="J2903">
        <v>82</v>
      </c>
      <c r="K2903">
        <v>11.9</v>
      </c>
      <c r="L2903">
        <v>885.61</v>
      </c>
      <c r="M2903">
        <v>25.36</v>
      </c>
      <c r="N2903" t="s">
        <v>47</v>
      </c>
      <c r="O2903">
        <v>4</v>
      </c>
      <c r="P2903" t="str" cm="1">
        <f t="array" ref="P2903">_xlfn.IFS(C2903&lt;25,"18-24", C2903&lt;=35,"25-35", C2903&lt;=50,"36-50",TRUE,"50+")</f>
        <v>50+</v>
      </c>
      <c r="Q2903" t="str">
        <f t="shared" si="315"/>
        <v>new</v>
      </c>
      <c r="R2903" t="str">
        <f t="shared" si="316"/>
        <v>high value</v>
      </c>
      <c r="S2903" t="str">
        <f t="shared" si="317"/>
        <v>medium</v>
      </c>
      <c r="T2903" t="str">
        <f t="shared" si="318"/>
        <v>Mar</v>
      </c>
      <c r="U2903">
        <f t="shared" si="319"/>
        <v>2022</v>
      </c>
      <c r="V2903" t="str">
        <f t="shared" si="320"/>
        <v>10-15</v>
      </c>
      <c r="W2903" t="str">
        <f t="shared" si="321"/>
        <v>Slow</v>
      </c>
    </row>
    <row r="2904" spans="1:23" x14ac:dyDescent="0.3">
      <c r="A2904">
        <v>602903</v>
      </c>
      <c r="B2904">
        <v>62088</v>
      </c>
      <c r="C2904">
        <v>31</v>
      </c>
      <c r="D2904" t="s">
        <v>7</v>
      </c>
      <c r="E2904" t="s">
        <v>5</v>
      </c>
      <c r="F2904" t="s">
        <v>19</v>
      </c>
      <c r="G2904" t="s">
        <v>31</v>
      </c>
      <c r="H2904" s="1">
        <v>45039</v>
      </c>
      <c r="I2904" t="s">
        <v>34</v>
      </c>
      <c r="J2904">
        <v>27</v>
      </c>
      <c r="K2904">
        <v>4.7</v>
      </c>
      <c r="L2904">
        <v>984.36</v>
      </c>
      <c r="M2904">
        <v>84.03</v>
      </c>
      <c r="N2904" t="s">
        <v>47</v>
      </c>
      <c r="O2904">
        <v>2</v>
      </c>
      <c r="P2904" t="str" cm="1">
        <f t="array" ref="P2904">_xlfn.IFS(C2904&lt;25,"18-24", C2904&lt;=35,"25-35", C2904&lt;=50,"36-50",TRUE,"50+")</f>
        <v>25-35</v>
      </c>
      <c r="Q2904" t="str">
        <f t="shared" si="315"/>
        <v>new</v>
      </c>
      <c r="R2904" t="str">
        <f t="shared" si="316"/>
        <v>high value</v>
      </c>
      <c r="S2904" t="str">
        <f t="shared" si="317"/>
        <v>Low</v>
      </c>
      <c r="T2904" t="str">
        <f t="shared" si="318"/>
        <v>Apr</v>
      </c>
      <c r="U2904">
        <f t="shared" si="319"/>
        <v>2023</v>
      </c>
      <c r="V2904" t="str">
        <f t="shared" si="320"/>
        <v>0-5</v>
      </c>
      <c r="W2904" t="str">
        <f t="shared" si="321"/>
        <v>Fast</v>
      </c>
    </row>
    <row r="2905" spans="1:23" x14ac:dyDescent="0.3">
      <c r="A2905">
        <v>602904</v>
      </c>
      <c r="B2905">
        <v>10711</v>
      </c>
      <c r="C2905">
        <v>18</v>
      </c>
      <c r="D2905" t="s">
        <v>4</v>
      </c>
      <c r="E2905" t="s">
        <v>8</v>
      </c>
      <c r="F2905" t="s">
        <v>26</v>
      </c>
      <c r="G2905" t="s">
        <v>21</v>
      </c>
      <c r="H2905" s="1">
        <v>45479</v>
      </c>
      <c r="I2905" t="s">
        <v>34</v>
      </c>
      <c r="J2905">
        <v>71</v>
      </c>
      <c r="K2905">
        <v>9.4</v>
      </c>
      <c r="L2905">
        <v>385.15</v>
      </c>
      <c r="M2905">
        <v>100.58</v>
      </c>
      <c r="N2905" t="s">
        <v>49</v>
      </c>
      <c r="O2905">
        <v>5</v>
      </c>
      <c r="P2905" t="str" cm="1">
        <f t="array" ref="P2905">_xlfn.IFS(C2905&lt;25,"18-24", C2905&lt;=35,"25-35", C2905&lt;=50,"36-50",TRUE,"50+")</f>
        <v>18-24</v>
      </c>
      <c r="Q2905" t="str">
        <f t="shared" si="315"/>
        <v>new</v>
      </c>
      <c r="R2905" t="str">
        <f t="shared" si="316"/>
        <v>medium</v>
      </c>
      <c r="S2905" t="str">
        <f t="shared" si="317"/>
        <v>High</v>
      </c>
      <c r="T2905" t="str">
        <f t="shared" si="318"/>
        <v>Jul</v>
      </c>
      <c r="U2905">
        <f t="shared" si="319"/>
        <v>2024</v>
      </c>
      <c r="V2905" t="str">
        <f t="shared" si="320"/>
        <v>5-10</v>
      </c>
      <c r="W2905" t="str">
        <f t="shared" si="321"/>
        <v>Slow</v>
      </c>
    </row>
    <row r="2906" spans="1:23" x14ac:dyDescent="0.3">
      <c r="A2906">
        <v>602905</v>
      </c>
      <c r="B2906">
        <v>84817</v>
      </c>
      <c r="C2906">
        <v>18</v>
      </c>
      <c r="D2906" t="s">
        <v>4</v>
      </c>
      <c r="E2906" t="s">
        <v>11</v>
      </c>
      <c r="F2906" t="s">
        <v>32</v>
      </c>
      <c r="G2906" t="s">
        <v>29</v>
      </c>
      <c r="H2906" s="1">
        <v>44679</v>
      </c>
      <c r="I2906" t="s">
        <v>34</v>
      </c>
      <c r="J2906">
        <v>57</v>
      </c>
      <c r="K2906">
        <v>8.6999999999999993</v>
      </c>
      <c r="L2906">
        <v>1292.79</v>
      </c>
      <c r="M2906">
        <v>35.24</v>
      </c>
      <c r="N2906" t="s">
        <v>48</v>
      </c>
      <c r="O2906">
        <v>2</v>
      </c>
      <c r="P2906" t="str" cm="1">
        <f t="array" ref="P2906">_xlfn.IFS(C2906&lt;25,"18-24", C2906&lt;=35,"25-35", C2906&lt;=50,"36-50",TRUE,"50+")</f>
        <v>18-24</v>
      </c>
      <c r="Q2906" t="str">
        <f t="shared" si="315"/>
        <v>new</v>
      </c>
      <c r="R2906" t="str">
        <f t="shared" si="316"/>
        <v>high value</v>
      </c>
      <c r="S2906" t="str">
        <f t="shared" si="317"/>
        <v>Low</v>
      </c>
      <c r="T2906" t="str">
        <f t="shared" si="318"/>
        <v>Apr</v>
      </c>
      <c r="U2906">
        <f t="shared" si="319"/>
        <v>2022</v>
      </c>
      <c r="V2906" t="str">
        <f t="shared" si="320"/>
        <v>5-10</v>
      </c>
      <c r="W2906" t="str">
        <f t="shared" si="321"/>
        <v>Slow</v>
      </c>
    </row>
    <row r="2907" spans="1:23" x14ac:dyDescent="0.3">
      <c r="A2907">
        <v>602906</v>
      </c>
      <c r="B2907">
        <v>96008</v>
      </c>
      <c r="C2907">
        <v>53</v>
      </c>
      <c r="D2907" t="s">
        <v>7</v>
      </c>
      <c r="E2907" t="s">
        <v>11</v>
      </c>
      <c r="F2907" t="s">
        <v>28</v>
      </c>
      <c r="G2907" t="s">
        <v>21</v>
      </c>
      <c r="H2907" s="1">
        <v>44574</v>
      </c>
      <c r="I2907" t="s">
        <v>34</v>
      </c>
      <c r="J2907">
        <v>68</v>
      </c>
      <c r="K2907">
        <v>12</v>
      </c>
      <c r="L2907">
        <v>739.72</v>
      </c>
      <c r="M2907">
        <v>110.85</v>
      </c>
      <c r="N2907" t="s">
        <v>50</v>
      </c>
      <c r="O2907">
        <v>5</v>
      </c>
      <c r="P2907" t="str" cm="1">
        <f t="array" ref="P2907">_xlfn.IFS(C2907&lt;25,"18-24", C2907&lt;=35,"25-35", C2907&lt;=50,"36-50",TRUE,"50+")</f>
        <v>50+</v>
      </c>
      <c r="Q2907" t="str">
        <f t="shared" si="315"/>
        <v>new</v>
      </c>
      <c r="R2907" t="str">
        <f t="shared" si="316"/>
        <v>high value</v>
      </c>
      <c r="S2907" t="str">
        <f t="shared" si="317"/>
        <v>High</v>
      </c>
      <c r="T2907" t="str">
        <f t="shared" si="318"/>
        <v>Jan</v>
      </c>
      <c r="U2907">
        <f t="shared" si="319"/>
        <v>2022</v>
      </c>
      <c r="V2907" t="str">
        <f t="shared" si="320"/>
        <v>10-15</v>
      </c>
      <c r="W2907" t="str">
        <f t="shared" si="321"/>
        <v>Slow</v>
      </c>
    </row>
    <row r="2908" spans="1:23" x14ac:dyDescent="0.3">
      <c r="A2908">
        <v>602907</v>
      </c>
      <c r="B2908">
        <v>56552</v>
      </c>
      <c r="C2908">
        <v>39</v>
      </c>
      <c r="D2908" t="s">
        <v>7</v>
      </c>
      <c r="E2908" t="s">
        <v>15</v>
      </c>
      <c r="F2908" t="s">
        <v>24</v>
      </c>
      <c r="G2908" t="s">
        <v>23</v>
      </c>
      <c r="H2908" s="1">
        <v>44939</v>
      </c>
      <c r="I2908" t="s">
        <v>33</v>
      </c>
      <c r="J2908">
        <v>53</v>
      </c>
      <c r="K2908">
        <v>11.1</v>
      </c>
      <c r="L2908">
        <v>674.68</v>
      </c>
      <c r="M2908">
        <v>43.03</v>
      </c>
      <c r="N2908" t="s">
        <v>47</v>
      </c>
      <c r="O2908">
        <v>2</v>
      </c>
      <c r="P2908" t="str" cm="1">
        <f t="array" ref="P2908">_xlfn.IFS(C2908&lt;25,"18-24", C2908&lt;=35,"25-35", C2908&lt;=50,"36-50",TRUE,"50+")</f>
        <v>36-50</v>
      </c>
      <c r="Q2908" t="str">
        <f t="shared" si="315"/>
        <v>new</v>
      </c>
      <c r="R2908" t="str">
        <f t="shared" si="316"/>
        <v>high value</v>
      </c>
      <c r="S2908" t="str">
        <f t="shared" si="317"/>
        <v>Low</v>
      </c>
      <c r="T2908" t="str">
        <f t="shared" si="318"/>
        <v>Jan</v>
      </c>
      <c r="U2908">
        <f t="shared" si="319"/>
        <v>2023</v>
      </c>
      <c r="V2908" t="str">
        <f t="shared" si="320"/>
        <v>10-15</v>
      </c>
      <c r="W2908" t="str">
        <f t="shared" si="321"/>
        <v>Slow</v>
      </c>
    </row>
    <row r="2909" spans="1:23" x14ac:dyDescent="0.3">
      <c r="A2909">
        <v>602908</v>
      </c>
      <c r="B2909">
        <v>26036</v>
      </c>
      <c r="C2909">
        <v>39</v>
      </c>
      <c r="D2909" t="s">
        <v>7</v>
      </c>
      <c r="E2909" t="s">
        <v>11</v>
      </c>
      <c r="F2909" t="s">
        <v>19</v>
      </c>
      <c r="G2909" t="s">
        <v>29</v>
      </c>
      <c r="H2909" s="1">
        <v>44988</v>
      </c>
      <c r="I2909" t="s">
        <v>34</v>
      </c>
      <c r="J2909">
        <v>44</v>
      </c>
      <c r="K2909">
        <v>13.8</v>
      </c>
      <c r="L2909">
        <v>260.06</v>
      </c>
      <c r="M2909">
        <v>24.97</v>
      </c>
      <c r="N2909" t="s">
        <v>49</v>
      </c>
      <c r="O2909">
        <v>3</v>
      </c>
      <c r="P2909" t="str" cm="1">
        <f t="array" ref="P2909">_xlfn.IFS(C2909&lt;25,"18-24", C2909&lt;=35,"25-35", C2909&lt;=50,"36-50",TRUE,"50+")</f>
        <v>36-50</v>
      </c>
      <c r="Q2909" t="str">
        <f t="shared" si="315"/>
        <v>new</v>
      </c>
      <c r="R2909" t="str">
        <f t="shared" si="316"/>
        <v>medium</v>
      </c>
      <c r="S2909" t="str">
        <f t="shared" si="317"/>
        <v>medium</v>
      </c>
      <c r="T2909" t="str">
        <f t="shared" si="318"/>
        <v>Mar</v>
      </c>
      <c r="U2909">
        <f t="shared" si="319"/>
        <v>2023</v>
      </c>
      <c r="V2909" t="str">
        <f t="shared" si="320"/>
        <v>10-15</v>
      </c>
      <c r="W2909" t="str">
        <f t="shared" si="321"/>
        <v>Medium</v>
      </c>
    </row>
    <row r="2910" spans="1:23" x14ac:dyDescent="0.3">
      <c r="A2910">
        <v>602909</v>
      </c>
      <c r="B2910">
        <v>47390</v>
      </c>
      <c r="C2910">
        <v>39</v>
      </c>
      <c r="D2910" t="s">
        <v>7</v>
      </c>
      <c r="E2910" t="s">
        <v>5</v>
      </c>
      <c r="F2910" t="s">
        <v>18</v>
      </c>
      <c r="G2910" t="s">
        <v>29</v>
      </c>
      <c r="H2910" s="1">
        <v>45483</v>
      </c>
      <c r="I2910" t="s">
        <v>33</v>
      </c>
      <c r="J2910">
        <v>57</v>
      </c>
      <c r="K2910">
        <v>13.9</v>
      </c>
      <c r="L2910">
        <v>788.71</v>
      </c>
      <c r="M2910">
        <v>99.34</v>
      </c>
      <c r="N2910" t="s">
        <v>50</v>
      </c>
      <c r="O2910">
        <v>3</v>
      </c>
      <c r="P2910" t="str" cm="1">
        <f t="array" ref="P2910">_xlfn.IFS(C2910&lt;25,"18-24", C2910&lt;=35,"25-35", C2910&lt;=50,"36-50",TRUE,"50+")</f>
        <v>36-50</v>
      </c>
      <c r="Q2910" t="str">
        <f t="shared" si="315"/>
        <v>new</v>
      </c>
      <c r="R2910" t="str">
        <f t="shared" si="316"/>
        <v>high value</v>
      </c>
      <c r="S2910" t="str">
        <f t="shared" si="317"/>
        <v>medium</v>
      </c>
      <c r="T2910" t="str">
        <f t="shared" si="318"/>
        <v>Jul</v>
      </c>
      <c r="U2910">
        <f t="shared" si="319"/>
        <v>2024</v>
      </c>
      <c r="V2910" t="str">
        <f t="shared" si="320"/>
        <v>10-15</v>
      </c>
      <c r="W2910" t="str">
        <f t="shared" si="321"/>
        <v>Slow</v>
      </c>
    </row>
    <row r="2911" spans="1:23" x14ac:dyDescent="0.3">
      <c r="A2911">
        <v>602910</v>
      </c>
      <c r="B2911">
        <v>51019</v>
      </c>
      <c r="C2911">
        <v>21</v>
      </c>
      <c r="D2911" t="s">
        <v>7</v>
      </c>
      <c r="E2911" t="s">
        <v>8</v>
      </c>
      <c r="F2911" t="s">
        <v>18</v>
      </c>
      <c r="G2911" t="s">
        <v>25</v>
      </c>
      <c r="H2911" s="1">
        <v>44844</v>
      </c>
      <c r="I2911" t="s">
        <v>33</v>
      </c>
      <c r="J2911">
        <v>76</v>
      </c>
      <c r="K2911">
        <v>5.7</v>
      </c>
      <c r="L2911">
        <v>389.15</v>
      </c>
      <c r="M2911">
        <v>37.119999999999997</v>
      </c>
      <c r="N2911" t="s">
        <v>48</v>
      </c>
      <c r="O2911">
        <v>4</v>
      </c>
      <c r="P2911" t="str" cm="1">
        <f t="array" ref="P2911">_xlfn.IFS(C2911&lt;25,"18-24", C2911&lt;=35,"25-35", C2911&lt;=50,"36-50",TRUE,"50+")</f>
        <v>18-24</v>
      </c>
      <c r="Q2911" t="str">
        <f t="shared" si="315"/>
        <v>new</v>
      </c>
      <c r="R2911" t="str">
        <f t="shared" si="316"/>
        <v>medium</v>
      </c>
      <c r="S2911" t="str">
        <f t="shared" si="317"/>
        <v>medium</v>
      </c>
      <c r="T2911" t="str">
        <f t="shared" si="318"/>
        <v>Oct</v>
      </c>
      <c r="U2911">
        <f t="shared" si="319"/>
        <v>2022</v>
      </c>
      <c r="V2911" t="str">
        <f t="shared" si="320"/>
        <v>5-10</v>
      </c>
      <c r="W2911" t="str">
        <f t="shared" si="321"/>
        <v>Slow</v>
      </c>
    </row>
    <row r="2912" spans="1:23" x14ac:dyDescent="0.3">
      <c r="A2912">
        <v>602911</v>
      </c>
      <c r="B2912">
        <v>14161</v>
      </c>
      <c r="C2912">
        <v>40</v>
      </c>
      <c r="D2912" t="s">
        <v>7</v>
      </c>
      <c r="E2912" t="s">
        <v>15</v>
      </c>
      <c r="F2912" t="s">
        <v>32</v>
      </c>
      <c r="G2912" t="s">
        <v>31</v>
      </c>
      <c r="H2912" s="1">
        <v>45597</v>
      </c>
      <c r="I2912" t="s">
        <v>33</v>
      </c>
      <c r="J2912">
        <v>31</v>
      </c>
      <c r="K2912">
        <v>10.199999999999999</v>
      </c>
      <c r="L2912">
        <v>1376.25</v>
      </c>
      <c r="M2912">
        <v>53.71</v>
      </c>
      <c r="N2912" t="s">
        <v>49</v>
      </c>
      <c r="O2912">
        <v>5</v>
      </c>
      <c r="P2912" t="str" cm="1">
        <f t="array" ref="P2912">_xlfn.IFS(C2912&lt;25,"18-24", C2912&lt;=35,"25-35", C2912&lt;=50,"36-50",TRUE,"50+")</f>
        <v>36-50</v>
      </c>
      <c r="Q2912" t="str">
        <f t="shared" si="315"/>
        <v>new</v>
      </c>
      <c r="R2912" t="str">
        <f t="shared" si="316"/>
        <v>high value</v>
      </c>
      <c r="S2912" t="str">
        <f t="shared" si="317"/>
        <v>High</v>
      </c>
      <c r="T2912" t="str">
        <f t="shared" si="318"/>
        <v>Nov</v>
      </c>
      <c r="U2912">
        <f t="shared" si="319"/>
        <v>2024</v>
      </c>
      <c r="V2912" t="str">
        <f t="shared" si="320"/>
        <v>10-15</v>
      </c>
      <c r="W2912" t="str">
        <f t="shared" si="321"/>
        <v>Medium</v>
      </c>
    </row>
    <row r="2913" spans="1:23" x14ac:dyDescent="0.3">
      <c r="A2913">
        <v>602912</v>
      </c>
      <c r="B2913">
        <v>74737</v>
      </c>
      <c r="C2913">
        <v>34</v>
      </c>
      <c r="D2913" t="s">
        <v>4</v>
      </c>
      <c r="E2913" t="s">
        <v>11</v>
      </c>
      <c r="F2913" t="s">
        <v>22</v>
      </c>
      <c r="G2913" t="s">
        <v>31</v>
      </c>
      <c r="H2913" s="1">
        <v>45418</v>
      </c>
      <c r="I2913" t="s">
        <v>33</v>
      </c>
      <c r="J2913">
        <v>56</v>
      </c>
      <c r="K2913">
        <v>7.2</v>
      </c>
      <c r="L2913">
        <v>937.89</v>
      </c>
      <c r="M2913">
        <v>60.95</v>
      </c>
      <c r="N2913" t="s">
        <v>47</v>
      </c>
      <c r="O2913">
        <v>2</v>
      </c>
      <c r="P2913" t="str" cm="1">
        <f t="array" ref="P2913">_xlfn.IFS(C2913&lt;25,"18-24", C2913&lt;=35,"25-35", C2913&lt;=50,"36-50",TRUE,"50+")</f>
        <v>25-35</v>
      </c>
      <c r="Q2913" t="str">
        <f t="shared" si="315"/>
        <v>new</v>
      </c>
      <c r="R2913" t="str">
        <f t="shared" si="316"/>
        <v>high value</v>
      </c>
      <c r="S2913" t="str">
        <f t="shared" si="317"/>
        <v>Low</v>
      </c>
      <c r="T2913" t="str">
        <f t="shared" si="318"/>
        <v>May</v>
      </c>
      <c r="U2913">
        <f t="shared" si="319"/>
        <v>2024</v>
      </c>
      <c r="V2913" t="str">
        <f t="shared" si="320"/>
        <v>5-10</v>
      </c>
      <c r="W2913" t="str">
        <f t="shared" si="321"/>
        <v>Slow</v>
      </c>
    </row>
    <row r="2914" spans="1:23" x14ac:dyDescent="0.3">
      <c r="A2914">
        <v>602913</v>
      </c>
      <c r="B2914">
        <v>74108</v>
      </c>
      <c r="C2914">
        <v>38</v>
      </c>
      <c r="D2914" t="s">
        <v>7</v>
      </c>
      <c r="E2914" t="s">
        <v>16</v>
      </c>
      <c r="F2914" t="s">
        <v>19</v>
      </c>
      <c r="G2914" t="s">
        <v>31</v>
      </c>
      <c r="H2914" s="1">
        <v>45582</v>
      </c>
      <c r="I2914" t="s">
        <v>33</v>
      </c>
      <c r="J2914">
        <v>79</v>
      </c>
      <c r="K2914">
        <v>7.7</v>
      </c>
      <c r="L2914">
        <v>1170.55</v>
      </c>
      <c r="M2914">
        <v>42.76</v>
      </c>
      <c r="N2914" t="s">
        <v>47</v>
      </c>
      <c r="O2914">
        <v>1</v>
      </c>
      <c r="P2914" t="str" cm="1">
        <f t="array" ref="P2914">_xlfn.IFS(C2914&lt;25,"18-24", C2914&lt;=35,"25-35", C2914&lt;=50,"36-50",TRUE,"50+")</f>
        <v>36-50</v>
      </c>
      <c r="Q2914" t="str">
        <f t="shared" si="315"/>
        <v>new</v>
      </c>
      <c r="R2914" t="str">
        <f t="shared" si="316"/>
        <v>high value</v>
      </c>
      <c r="S2914" t="str">
        <f t="shared" si="317"/>
        <v>Low</v>
      </c>
      <c r="T2914" t="str">
        <f t="shared" si="318"/>
        <v>Oct</v>
      </c>
      <c r="U2914">
        <f t="shared" si="319"/>
        <v>2024</v>
      </c>
      <c r="V2914" t="str">
        <f t="shared" si="320"/>
        <v>5-10</v>
      </c>
      <c r="W2914" t="str">
        <f t="shared" si="321"/>
        <v>Slow</v>
      </c>
    </row>
    <row r="2915" spans="1:23" x14ac:dyDescent="0.3">
      <c r="A2915">
        <v>602914</v>
      </c>
      <c r="B2915">
        <v>24363</v>
      </c>
      <c r="C2915">
        <v>31</v>
      </c>
      <c r="D2915" t="s">
        <v>7</v>
      </c>
      <c r="E2915" t="s">
        <v>15</v>
      </c>
      <c r="F2915" t="s">
        <v>24</v>
      </c>
      <c r="G2915" t="s">
        <v>21</v>
      </c>
      <c r="H2915" s="1">
        <v>45150</v>
      </c>
      <c r="I2915" t="s">
        <v>33</v>
      </c>
      <c r="J2915">
        <v>79</v>
      </c>
      <c r="K2915">
        <v>10.6</v>
      </c>
      <c r="L2915">
        <v>530.13</v>
      </c>
      <c r="M2915">
        <v>67.510000000000005</v>
      </c>
      <c r="N2915" t="s">
        <v>49</v>
      </c>
      <c r="O2915">
        <v>3</v>
      </c>
      <c r="P2915" t="str" cm="1">
        <f t="array" ref="P2915">_xlfn.IFS(C2915&lt;25,"18-24", C2915&lt;=35,"25-35", C2915&lt;=50,"36-50",TRUE,"50+")</f>
        <v>25-35</v>
      </c>
      <c r="Q2915" t="str">
        <f t="shared" si="315"/>
        <v>new</v>
      </c>
      <c r="R2915" t="str">
        <f t="shared" si="316"/>
        <v>high value</v>
      </c>
      <c r="S2915" t="str">
        <f t="shared" si="317"/>
        <v>medium</v>
      </c>
      <c r="T2915" t="str">
        <f t="shared" si="318"/>
        <v>Aug</v>
      </c>
      <c r="U2915">
        <f t="shared" si="319"/>
        <v>2023</v>
      </c>
      <c r="V2915" t="str">
        <f t="shared" si="320"/>
        <v>10-15</v>
      </c>
      <c r="W2915" t="str">
        <f t="shared" si="321"/>
        <v>Slow</v>
      </c>
    </row>
    <row r="2916" spans="1:23" x14ac:dyDescent="0.3">
      <c r="A2916">
        <v>602915</v>
      </c>
      <c r="B2916">
        <v>46016</v>
      </c>
      <c r="C2916">
        <v>64</v>
      </c>
      <c r="D2916" t="s">
        <v>4</v>
      </c>
      <c r="E2916" t="s">
        <v>15</v>
      </c>
      <c r="F2916" t="s">
        <v>22</v>
      </c>
      <c r="G2916" t="s">
        <v>29</v>
      </c>
      <c r="H2916" s="1">
        <v>44778</v>
      </c>
      <c r="I2916" t="s">
        <v>34</v>
      </c>
      <c r="J2916">
        <v>66</v>
      </c>
      <c r="K2916">
        <v>13.5</v>
      </c>
      <c r="L2916">
        <v>1287.71</v>
      </c>
      <c r="M2916">
        <v>96.57</v>
      </c>
      <c r="N2916" t="s">
        <v>50</v>
      </c>
      <c r="O2916">
        <v>2</v>
      </c>
      <c r="P2916" t="str" cm="1">
        <f t="array" ref="P2916">_xlfn.IFS(C2916&lt;25,"18-24", C2916&lt;=35,"25-35", C2916&lt;=50,"36-50",TRUE,"50+")</f>
        <v>50+</v>
      </c>
      <c r="Q2916" t="str">
        <f t="shared" si="315"/>
        <v>repeat</v>
      </c>
      <c r="R2916" t="str">
        <f t="shared" si="316"/>
        <v>high value</v>
      </c>
      <c r="S2916" t="str">
        <f t="shared" si="317"/>
        <v>Low</v>
      </c>
      <c r="T2916" t="str">
        <f t="shared" si="318"/>
        <v>Aug</v>
      </c>
      <c r="U2916">
        <f t="shared" si="319"/>
        <v>2022</v>
      </c>
      <c r="V2916" t="str">
        <f t="shared" si="320"/>
        <v>10-15</v>
      </c>
      <c r="W2916" t="str">
        <f t="shared" si="321"/>
        <v>Slow</v>
      </c>
    </row>
    <row r="2917" spans="1:23" x14ac:dyDescent="0.3">
      <c r="A2917">
        <v>602916</v>
      </c>
      <c r="B2917">
        <v>66100</v>
      </c>
      <c r="C2917">
        <v>22</v>
      </c>
      <c r="D2917" t="s">
        <v>7</v>
      </c>
      <c r="E2917" t="s">
        <v>5</v>
      </c>
      <c r="F2917" t="s">
        <v>26</v>
      </c>
      <c r="G2917" t="s">
        <v>25</v>
      </c>
      <c r="H2917" s="1">
        <v>45377</v>
      </c>
      <c r="I2917" t="s">
        <v>33</v>
      </c>
      <c r="J2917">
        <v>78</v>
      </c>
      <c r="K2917">
        <v>7.4</v>
      </c>
      <c r="L2917">
        <v>1425.5</v>
      </c>
      <c r="M2917">
        <v>21.44</v>
      </c>
      <c r="N2917" t="s">
        <v>49</v>
      </c>
      <c r="O2917">
        <v>1</v>
      </c>
      <c r="P2917" t="str" cm="1">
        <f t="array" ref="P2917">_xlfn.IFS(C2917&lt;25,"18-24", C2917&lt;=35,"25-35", C2917&lt;=50,"36-50",TRUE,"50+")</f>
        <v>18-24</v>
      </c>
      <c r="Q2917" t="str">
        <f t="shared" si="315"/>
        <v>new</v>
      </c>
      <c r="R2917" t="str">
        <f t="shared" si="316"/>
        <v>high value</v>
      </c>
      <c r="S2917" t="str">
        <f t="shared" si="317"/>
        <v>Low</v>
      </c>
      <c r="T2917" t="str">
        <f t="shared" si="318"/>
        <v>Mar</v>
      </c>
      <c r="U2917">
        <f t="shared" si="319"/>
        <v>2024</v>
      </c>
      <c r="V2917" t="str">
        <f t="shared" si="320"/>
        <v>5-10</v>
      </c>
      <c r="W2917" t="str">
        <f t="shared" si="321"/>
        <v>Slow</v>
      </c>
    </row>
    <row r="2918" spans="1:23" x14ac:dyDescent="0.3">
      <c r="A2918">
        <v>602917</v>
      </c>
      <c r="B2918">
        <v>25918</v>
      </c>
      <c r="C2918">
        <v>54</v>
      </c>
      <c r="D2918" t="s">
        <v>4</v>
      </c>
      <c r="E2918" t="s">
        <v>8</v>
      </c>
      <c r="F2918" t="s">
        <v>28</v>
      </c>
      <c r="G2918" t="s">
        <v>23</v>
      </c>
      <c r="H2918" s="1">
        <v>45026</v>
      </c>
      <c r="I2918" t="s">
        <v>33</v>
      </c>
      <c r="J2918">
        <v>59</v>
      </c>
      <c r="K2918">
        <v>12.6</v>
      </c>
      <c r="L2918">
        <v>618.97</v>
      </c>
      <c r="M2918">
        <v>102.17</v>
      </c>
      <c r="N2918" t="s">
        <v>49</v>
      </c>
      <c r="O2918">
        <v>2</v>
      </c>
      <c r="P2918" t="str" cm="1">
        <f t="array" ref="P2918">_xlfn.IFS(C2918&lt;25,"18-24", C2918&lt;=35,"25-35", C2918&lt;=50,"36-50",TRUE,"50+")</f>
        <v>50+</v>
      </c>
      <c r="Q2918" t="str">
        <f t="shared" si="315"/>
        <v>new</v>
      </c>
      <c r="R2918" t="str">
        <f t="shared" si="316"/>
        <v>high value</v>
      </c>
      <c r="S2918" t="str">
        <f t="shared" si="317"/>
        <v>Low</v>
      </c>
      <c r="T2918" t="str">
        <f t="shared" si="318"/>
        <v>Apr</v>
      </c>
      <c r="U2918">
        <f t="shared" si="319"/>
        <v>2023</v>
      </c>
      <c r="V2918" t="str">
        <f t="shared" si="320"/>
        <v>10-15</v>
      </c>
      <c r="W2918" t="str">
        <f t="shared" si="321"/>
        <v>Slow</v>
      </c>
    </row>
    <row r="2919" spans="1:23" x14ac:dyDescent="0.3">
      <c r="A2919">
        <v>602918</v>
      </c>
      <c r="B2919">
        <v>28926</v>
      </c>
      <c r="C2919">
        <v>51</v>
      </c>
      <c r="D2919" t="s">
        <v>4</v>
      </c>
      <c r="E2919" t="s">
        <v>15</v>
      </c>
      <c r="F2919" t="s">
        <v>18</v>
      </c>
      <c r="G2919" t="s">
        <v>31</v>
      </c>
      <c r="H2919" s="1">
        <v>45273</v>
      </c>
      <c r="I2919" t="s">
        <v>33</v>
      </c>
      <c r="J2919">
        <v>32</v>
      </c>
      <c r="K2919">
        <v>8.5</v>
      </c>
      <c r="L2919">
        <v>1404.41</v>
      </c>
      <c r="M2919">
        <v>23.9</v>
      </c>
      <c r="N2919" t="s">
        <v>47</v>
      </c>
      <c r="O2919">
        <v>2</v>
      </c>
      <c r="P2919" t="str" cm="1">
        <f t="array" ref="P2919">_xlfn.IFS(C2919&lt;25,"18-24", C2919&lt;=35,"25-35", C2919&lt;=50,"36-50",TRUE,"50+")</f>
        <v>50+</v>
      </c>
      <c r="Q2919" t="str">
        <f t="shared" si="315"/>
        <v>new</v>
      </c>
      <c r="R2919" t="str">
        <f t="shared" si="316"/>
        <v>high value</v>
      </c>
      <c r="S2919" t="str">
        <f t="shared" si="317"/>
        <v>Low</v>
      </c>
      <c r="T2919" t="str">
        <f t="shared" si="318"/>
        <v>Dec</v>
      </c>
      <c r="U2919">
        <f t="shared" si="319"/>
        <v>2023</v>
      </c>
      <c r="V2919" t="str">
        <f t="shared" si="320"/>
        <v>5-10</v>
      </c>
      <c r="W2919" t="str">
        <f t="shared" si="321"/>
        <v>Medium</v>
      </c>
    </row>
    <row r="2920" spans="1:23" x14ac:dyDescent="0.3">
      <c r="A2920">
        <v>602919</v>
      </c>
      <c r="B2920">
        <v>96958</v>
      </c>
      <c r="C2920">
        <v>42</v>
      </c>
      <c r="D2920" t="s">
        <v>7</v>
      </c>
      <c r="E2920" t="s">
        <v>11</v>
      </c>
      <c r="F2920" t="s">
        <v>26</v>
      </c>
      <c r="G2920" t="s">
        <v>25</v>
      </c>
      <c r="H2920" s="1">
        <v>44628</v>
      </c>
      <c r="I2920" t="s">
        <v>33</v>
      </c>
      <c r="J2920">
        <v>58</v>
      </c>
      <c r="K2920">
        <v>3.8</v>
      </c>
      <c r="L2920">
        <v>1175.03</v>
      </c>
      <c r="M2920">
        <v>42.61</v>
      </c>
      <c r="N2920" t="s">
        <v>47</v>
      </c>
      <c r="O2920">
        <v>4</v>
      </c>
      <c r="P2920" t="str" cm="1">
        <f t="array" ref="P2920">_xlfn.IFS(C2920&lt;25,"18-24", C2920&lt;=35,"25-35", C2920&lt;=50,"36-50",TRUE,"50+")</f>
        <v>36-50</v>
      </c>
      <c r="Q2920" t="str">
        <f t="shared" si="315"/>
        <v>new</v>
      </c>
      <c r="R2920" t="str">
        <f t="shared" si="316"/>
        <v>high value</v>
      </c>
      <c r="S2920" t="str">
        <f t="shared" si="317"/>
        <v>medium</v>
      </c>
      <c r="T2920" t="str">
        <f t="shared" si="318"/>
        <v>Mar</v>
      </c>
      <c r="U2920">
        <f t="shared" si="319"/>
        <v>2022</v>
      </c>
      <c r="V2920" t="str">
        <f t="shared" si="320"/>
        <v>0-5</v>
      </c>
      <c r="W2920" t="str">
        <f t="shared" si="321"/>
        <v>Slow</v>
      </c>
    </row>
    <row r="2921" spans="1:23" x14ac:dyDescent="0.3">
      <c r="A2921">
        <v>602920</v>
      </c>
      <c r="B2921">
        <v>44417</v>
      </c>
      <c r="C2921">
        <v>58</v>
      </c>
      <c r="D2921" t="s">
        <v>7</v>
      </c>
      <c r="E2921" t="s">
        <v>8</v>
      </c>
      <c r="F2921" t="s">
        <v>18</v>
      </c>
      <c r="G2921" t="s">
        <v>31</v>
      </c>
      <c r="H2921" s="1">
        <v>45620</v>
      </c>
      <c r="I2921" t="s">
        <v>34</v>
      </c>
      <c r="J2921">
        <v>43</v>
      </c>
      <c r="K2921">
        <v>2</v>
      </c>
      <c r="L2921">
        <v>815.17</v>
      </c>
      <c r="M2921">
        <v>21.59</v>
      </c>
      <c r="N2921" t="s">
        <v>50</v>
      </c>
      <c r="O2921">
        <v>4</v>
      </c>
      <c r="P2921" t="str" cm="1">
        <f t="array" ref="P2921">_xlfn.IFS(C2921&lt;25,"18-24", C2921&lt;=35,"25-35", C2921&lt;=50,"36-50",TRUE,"50+")</f>
        <v>50+</v>
      </c>
      <c r="Q2921" t="str">
        <f t="shared" si="315"/>
        <v>new</v>
      </c>
      <c r="R2921" t="str">
        <f t="shared" si="316"/>
        <v>high value</v>
      </c>
      <c r="S2921" t="str">
        <f t="shared" si="317"/>
        <v>medium</v>
      </c>
      <c r="T2921" t="str">
        <f t="shared" si="318"/>
        <v>Nov</v>
      </c>
      <c r="U2921">
        <f t="shared" si="319"/>
        <v>2024</v>
      </c>
      <c r="V2921" t="str">
        <f t="shared" si="320"/>
        <v>0-5</v>
      </c>
      <c r="W2921" t="str">
        <f t="shared" si="321"/>
        <v>Medium</v>
      </c>
    </row>
    <row r="2922" spans="1:23" x14ac:dyDescent="0.3">
      <c r="A2922">
        <v>602921</v>
      </c>
      <c r="B2922">
        <v>95603</v>
      </c>
      <c r="C2922">
        <v>26</v>
      </c>
      <c r="D2922" t="s">
        <v>7</v>
      </c>
      <c r="E2922" t="s">
        <v>11</v>
      </c>
      <c r="F2922" t="s">
        <v>30</v>
      </c>
      <c r="G2922" t="s">
        <v>29</v>
      </c>
      <c r="H2922" s="1">
        <v>45525</v>
      </c>
      <c r="I2922" t="s">
        <v>33</v>
      </c>
      <c r="J2922">
        <v>66</v>
      </c>
      <c r="K2922">
        <v>6.5</v>
      </c>
      <c r="L2922">
        <v>598.62</v>
      </c>
      <c r="M2922">
        <v>97.06</v>
      </c>
      <c r="N2922" t="s">
        <v>48</v>
      </c>
      <c r="O2922">
        <v>3</v>
      </c>
      <c r="P2922" t="str" cm="1">
        <f t="array" ref="P2922">_xlfn.IFS(C2922&lt;25,"18-24", C2922&lt;=35,"25-35", C2922&lt;=50,"36-50",TRUE,"50+")</f>
        <v>25-35</v>
      </c>
      <c r="Q2922" t="str">
        <f t="shared" si="315"/>
        <v>new</v>
      </c>
      <c r="R2922" t="str">
        <f t="shared" si="316"/>
        <v>high value</v>
      </c>
      <c r="S2922" t="str">
        <f t="shared" si="317"/>
        <v>medium</v>
      </c>
      <c r="T2922" t="str">
        <f t="shared" si="318"/>
        <v>Aug</v>
      </c>
      <c r="U2922">
        <f t="shared" si="319"/>
        <v>2024</v>
      </c>
      <c r="V2922" t="str">
        <f t="shared" si="320"/>
        <v>5-10</v>
      </c>
      <c r="W2922" t="str">
        <f t="shared" si="321"/>
        <v>Slow</v>
      </c>
    </row>
    <row r="2923" spans="1:23" x14ac:dyDescent="0.3">
      <c r="A2923">
        <v>602922</v>
      </c>
      <c r="B2923">
        <v>74336</v>
      </c>
      <c r="C2923">
        <v>47</v>
      </c>
      <c r="D2923" t="s">
        <v>4</v>
      </c>
      <c r="E2923" t="s">
        <v>16</v>
      </c>
      <c r="F2923" t="s">
        <v>18</v>
      </c>
      <c r="G2923" t="s">
        <v>25</v>
      </c>
      <c r="H2923" s="1">
        <v>45117</v>
      </c>
      <c r="I2923" t="s">
        <v>33</v>
      </c>
      <c r="J2923">
        <v>81</v>
      </c>
      <c r="K2923">
        <v>6.6</v>
      </c>
      <c r="L2923">
        <v>1230.02</v>
      </c>
      <c r="M2923">
        <v>117.13</v>
      </c>
      <c r="N2923" t="s">
        <v>50</v>
      </c>
      <c r="O2923">
        <v>2</v>
      </c>
      <c r="P2923" t="str" cm="1">
        <f t="array" ref="P2923">_xlfn.IFS(C2923&lt;25,"18-24", C2923&lt;=35,"25-35", C2923&lt;=50,"36-50",TRUE,"50+")</f>
        <v>36-50</v>
      </c>
      <c r="Q2923" t="str">
        <f t="shared" si="315"/>
        <v>new</v>
      </c>
      <c r="R2923" t="str">
        <f t="shared" si="316"/>
        <v>high value</v>
      </c>
      <c r="S2923" t="str">
        <f t="shared" si="317"/>
        <v>Low</v>
      </c>
      <c r="T2923" t="str">
        <f t="shared" si="318"/>
        <v>Jul</v>
      </c>
      <c r="U2923">
        <f t="shared" si="319"/>
        <v>2023</v>
      </c>
      <c r="V2923" t="str">
        <f t="shared" si="320"/>
        <v>5-10</v>
      </c>
      <c r="W2923" t="str">
        <f t="shared" si="321"/>
        <v>Slow</v>
      </c>
    </row>
    <row r="2924" spans="1:23" x14ac:dyDescent="0.3">
      <c r="A2924">
        <v>602923</v>
      </c>
      <c r="B2924">
        <v>73339</v>
      </c>
      <c r="C2924">
        <v>31</v>
      </c>
      <c r="D2924" t="s">
        <v>7</v>
      </c>
      <c r="E2924" t="s">
        <v>5</v>
      </c>
      <c r="F2924" t="s">
        <v>30</v>
      </c>
      <c r="G2924" t="s">
        <v>21</v>
      </c>
      <c r="H2924" s="1">
        <v>44580</v>
      </c>
      <c r="I2924" t="s">
        <v>33</v>
      </c>
      <c r="J2924">
        <v>26</v>
      </c>
      <c r="K2924">
        <v>7.4</v>
      </c>
      <c r="L2924">
        <v>350.19</v>
      </c>
      <c r="M2924">
        <v>23.21</v>
      </c>
      <c r="N2924" t="s">
        <v>49</v>
      </c>
      <c r="O2924">
        <v>3</v>
      </c>
      <c r="P2924" t="str" cm="1">
        <f t="array" ref="P2924">_xlfn.IFS(C2924&lt;25,"18-24", C2924&lt;=35,"25-35", C2924&lt;=50,"36-50",TRUE,"50+")</f>
        <v>25-35</v>
      </c>
      <c r="Q2924" t="str">
        <f t="shared" si="315"/>
        <v>new</v>
      </c>
      <c r="R2924" t="str">
        <f t="shared" si="316"/>
        <v>medium</v>
      </c>
      <c r="S2924" t="str">
        <f t="shared" si="317"/>
        <v>medium</v>
      </c>
      <c r="T2924" t="str">
        <f t="shared" si="318"/>
        <v>Jan</v>
      </c>
      <c r="U2924">
        <f t="shared" si="319"/>
        <v>2022</v>
      </c>
      <c r="V2924" t="str">
        <f t="shared" si="320"/>
        <v>5-10</v>
      </c>
      <c r="W2924" t="str">
        <f t="shared" si="321"/>
        <v>Fast</v>
      </c>
    </row>
    <row r="2925" spans="1:23" x14ac:dyDescent="0.3">
      <c r="A2925">
        <v>602924</v>
      </c>
      <c r="B2925">
        <v>49641</v>
      </c>
      <c r="C2925">
        <v>60</v>
      </c>
      <c r="D2925" t="s">
        <v>4</v>
      </c>
      <c r="E2925" t="s">
        <v>5</v>
      </c>
      <c r="F2925" t="s">
        <v>30</v>
      </c>
      <c r="G2925" t="s">
        <v>23</v>
      </c>
      <c r="H2925" s="1">
        <v>45397</v>
      </c>
      <c r="I2925" t="s">
        <v>33</v>
      </c>
      <c r="J2925">
        <v>82</v>
      </c>
      <c r="K2925">
        <v>9</v>
      </c>
      <c r="L2925">
        <v>1196.81</v>
      </c>
      <c r="M2925">
        <v>65.11</v>
      </c>
      <c r="N2925" t="s">
        <v>47</v>
      </c>
      <c r="O2925">
        <v>5</v>
      </c>
      <c r="P2925" t="str" cm="1">
        <f t="array" ref="P2925">_xlfn.IFS(C2925&lt;25,"18-24", C2925&lt;=35,"25-35", C2925&lt;=50,"36-50",TRUE,"50+")</f>
        <v>50+</v>
      </c>
      <c r="Q2925" t="str">
        <f t="shared" si="315"/>
        <v>new</v>
      </c>
      <c r="R2925" t="str">
        <f t="shared" si="316"/>
        <v>high value</v>
      </c>
      <c r="S2925" t="str">
        <f t="shared" si="317"/>
        <v>High</v>
      </c>
      <c r="T2925" t="str">
        <f t="shared" si="318"/>
        <v>Apr</v>
      </c>
      <c r="U2925">
        <f t="shared" si="319"/>
        <v>2024</v>
      </c>
      <c r="V2925" t="str">
        <f t="shared" si="320"/>
        <v>5-10</v>
      </c>
      <c r="W2925" t="str">
        <f t="shared" si="321"/>
        <v>Slow</v>
      </c>
    </row>
    <row r="2926" spans="1:23" x14ac:dyDescent="0.3">
      <c r="A2926">
        <v>602925</v>
      </c>
      <c r="B2926">
        <v>15783</v>
      </c>
      <c r="C2926">
        <v>43</v>
      </c>
      <c r="D2926" t="s">
        <v>7</v>
      </c>
      <c r="E2926" t="s">
        <v>13</v>
      </c>
      <c r="F2926" t="s">
        <v>28</v>
      </c>
      <c r="G2926" t="s">
        <v>27</v>
      </c>
      <c r="H2926" s="1">
        <v>44641</v>
      </c>
      <c r="I2926" t="s">
        <v>34</v>
      </c>
      <c r="J2926">
        <v>50</v>
      </c>
      <c r="K2926">
        <v>9.8000000000000007</v>
      </c>
      <c r="L2926">
        <v>436.35</v>
      </c>
      <c r="M2926">
        <v>38.89</v>
      </c>
      <c r="N2926" t="s">
        <v>47</v>
      </c>
      <c r="O2926">
        <v>3</v>
      </c>
      <c r="P2926" t="str" cm="1">
        <f t="array" ref="P2926">_xlfn.IFS(C2926&lt;25,"18-24", C2926&lt;=35,"25-35", C2926&lt;=50,"36-50",TRUE,"50+")</f>
        <v>36-50</v>
      </c>
      <c r="Q2926" t="str">
        <f t="shared" si="315"/>
        <v>new</v>
      </c>
      <c r="R2926" t="str">
        <f t="shared" si="316"/>
        <v>medium</v>
      </c>
      <c r="S2926" t="str">
        <f t="shared" si="317"/>
        <v>medium</v>
      </c>
      <c r="T2926" t="str">
        <f t="shared" si="318"/>
        <v>Mar</v>
      </c>
      <c r="U2926">
        <f t="shared" si="319"/>
        <v>2022</v>
      </c>
      <c r="V2926" t="str">
        <f t="shared" si="320"/>
        <v>5-10</v>
      </c>
      <c r="W2926" t="str">
        <f t="shared" si="321"/>
        <v>Slow</v>
      </c>
    </row>
    <row r="2927" spans="1:23" x14ac:dyDescent="0.3">
      <c r="A2927">
        <v>602926</v>
      </c>
      <c r="B2927">
        <v>96021</v>
      </c>
      <c r="C2927">
        <v>35</v>
      </c>
      <c r="D2927" t="s">
        <v>4</v>
      </c>
      <c r="E2927" t="s">
        <v>11</v>
      </c>
      <c r="F2927" t="s">
        <v>26</v>
      </c>
      <c r="G2927" t="s">
        <v>29</v>
      </c>
      <c r="H2927" s="1">
        <v>45153</v>
      </c>
      <c r="I2927" t="s">
        <v>34</v>
      </c>
      <c r="J2927">
        <v>43</v>
      </c>
      <c r="K2927">
        <v>1.2</v>
      </c>
      <c r="L2927">
        <v>1129.24</v>
      </c>
      <c r="M2927">
        <v>80.5</v>
      </c>
      <c r="N2927" t="s">
        <v>47</v>
      </c>
      <c r="O2927">
        <v>1</v>
      </c>
      <c r="P2927" t="str" cm="1">
        <f t="array" ref="P2927">_xlfn.IFS(C2927&lt;25,"18-24", C2927&lt;=35,"25-35", C2927&lt;=50,"36-50",TRUE,"50+")</f>
        <v>25-35</v>
      </c>
      <c r="Q2927" t="str">
        <f t="shared" si="315"/>
        <v>new</v>
      </c>
      <c r="R2927" t="str">
        <f t="shared" si="316"/>
        <v>high value</v>
      </c>
      <c r="S2927" t="str">
        <f t="shared" si="317"/>
        <v>Low</v>
      </c>
      <c r="T2927" t="str">
        <f t="shared" si="318"/>
        <v>Aug</v>
      </c>
      <c r="U2927">
        <f t="shared" si="319"/>
        <v>2023</v>
      </c>
      <c r="V2927" t="str">
        <f t="shared" si="320"/>
        <v>0-5</v>
      </c>
      <c r="W2927" t="str">
        <f t="shared" si="321"/>
        <v>Medium</v>
      </c>
    </row>
    <row r="2928" spans="1:23" x14ac:dyDescent="0.3">
      <c r="A2928">
        <v>602927</v>
      </c>
      <c r="B2928">
        <v>51331</v>
      </c>
      <c r="C2928">
        <v>58</v>
      </c>
      <c r="D2928" t="s">
        <v>7</v>
      </c>
      <c r="E2928" t="s">
        <v>16</v>
      </c>
      <c r="F2928" t="s">
        <v>28</v>
      </c>
      <c r="G2928" t="s">
        <v>21</v>
      </c>
      <c r="H2928" s="1">
        <v>44754</v>
      </c>
      <c r="I2928" t="s">
        <v>33</v>
      </c>
      <c r="J2928">
        <v>82</v>
      </c>
      <c r="K2928">
        <v>6.3</v>
      </c>
      <c r="L2928">
        <v>876.66</v>
      </c>
      <c r="M2928">
        <v>78.92</v>
      </c>
      <c r="N2928" t="s">
        <v>48</v>
      </c>
      <c r="O2928">
        <v>2</v>
      </c>
      <c r="P2928" t="str" cm="1">
        <f t="array" ref="P2928">_xlfn.IFS(C2928&lt;25,"18-24", C2928&lt;=35,"25-35", C2928&lt;=50,"36-50",TRUE,"50+")</f>
        <v>50+</v>
      </c>
      <c r="Q2928" t="str">
        <f t="shared" si="315"/>
        <v>new</v>
      </c>
      <c r="R2928" t="str">
        <f t="shared" si="316"/>
        <v>high value</v>
      </c>
      <c r="S2928" t="str">
        <f t="shared" si="317"/>
        <v>Low</v>
      </c>
      <c r="T2928" t="str">
        <f t="shared" si="318"/>
        <v>Jul</v>
      </c>
      <c r="U2928">
        <f t="shared" si="319"/>
        <v>2022</v>
      </c>
      <c r="V2928" t="str">
        <f t="shared" si="320"/>
        <v>5-10</v>
      </c>
      <c r="W2928" t="str">
        <f t="shared" si="321"/>
        <v>Slow</v>
      </c>
    </row>
    <row r="2929" spans="1:23" x14ac:dyDescent="0.3">
      <c r="A2929">
        <v>602928</v>
      </c>
      <c r="B2929">
        <v>60602</v>
      </c>
      <c r="C2929">
        <v>26</v>
      </c>
      <c r="D2929" t="s">
        <v>7</v>
      </c>
      <c r="E2929" t="s">
        <v>16</v>
      </c>
      <c r="F2929" t="s">
        <v>24</v>
      </c>
      <c r="G2929" t="s">
        <v>31</v>
      </c>
      <c r="H2929" s="1">
        <v>45240</v>
      </c>
      <c r="I2929" t="s">
        <v>33</v>
      </c>
      <c r="J2929">
        <v>77</v>
      </c>
      <c r="K2929">
        <v>2.9</v>
      </c>
      <c r="L2929">
        <v>1228.0999999999999</v>
      </c>
      <c r="M2929">
        <v>68.959999999999994</v>
      </c>
      <c r="N2929" t="s">
        <v>49</v>
      </c>
      <c r="O2929">
        <v>3</v>
      </c>
      <c r="P2929" t="str" cm="1">
        <f t="array" ref="P2929">_xlfn.IFS(C2929&lt;25,"18-24", C2929&lt;=35,"25-35", C2929&lt;=50,"36-50",TRUE,"50+")</f>
        <v>25-35</v>
      </c>
      <c r="Q2929" t="str">
        <f t="shared" si="315"/>
        <v>new</v>
      </c>
      <c r="R2929" t="str">
        <f t="shared" si="316"/>
        <v>high value</v>
      </c>
      <c r="S2929" t="str">
        <f t="shared" si="317"/>
        <v>medium</v>
      </c>
      <c r="T2929" t="str">
        <f t="shared" si="318"/>
        <v>Nov</v>
      </c>
      <c r="U2929">
        <f t="shared" si="319"/>
        <v>2023</v>
      </c>
      <c r="V2929" t="str">
        <f t="shared" si="320"/>
        <v>0-5</v>
      </c>
      <c r="W2929" t="str">
        <f t="shared" si="321"/>
        <v>Slow</v>
      </c>
    </row>
    <row r="2930" spans="1:23" x14ac:dyDescent="0.3">
      <c r="A2930">
        <v>602929</v>
      </c>
      <c r="B2930">
        <v>77454</v>
      </c>
      <c r="C2930">
        <v>51</v>
      </c>
      <c r="D2930" t="s">
        <v>7</v>
      </c>
      <c r="E2930" t="s">
        <v>8</v>
      </c>
      <c r="F2930" t="s">
        <v>22</v>
      </c>
      <c r="G2930" t="s">
        <v>31</v>
      </c>
      <c r="H2930" s="1">
        <v>45383</v>
      </c>
      <c r="I2930" t="s">
        <v>33</v>
      </c>
      <c r="J2930">
        <v>35</v>
      </c>
      <c r="K2930">
        <v>6.1</v>
      </c>
      <c r="L2930">
        <v>856.32</v>
      </c>
      <c r="M2930">
        <v>25.75</v>
      </c>
      <c r="N2930" t="s">
        <v>49</v>
      </c>
      <c r="O2930">
        <v>5</v>
      </c>
      <c r="P2930" t="str" cm="1">
        <f t="array" ref="P2930">_xlfn.IFS(C2930&lt;25,"18-24", C2930&lt;=35,"25-35", C2930&lt;=50,"36-50",TRUE,"50+")</f>
        <v>50+</v>
      </c>
      <c r="Q2930" t="str">
        <f t="shared" si="315"/>
        <v>new</v>
      </c>
      <c r="R2930" t="str">
        <f t="shared" si="316"/>
        <v>high value</v>
      </c>
      <c r="S2930" t="str">
        <f t="shared" si="317"/>
        <v>High</v>
      </c>
      <c r="T2930" t="str">
        <f t="shared" si="318"/>
        <v>Apr</v>
      </c>
      <c r="U2930">
        <f t="shared" si="319"/>
        <v>2024</v>
      </c>
      <c r="V2930" t="str">
        <f t="shared" si="320"/>
        <v>5-10</v>
      </c>
      <c r="W2930" t="str">
        <f t="shared" si="321"/>
        <v>Medium</v>
      </c>
    </row>
    <row r="2931" spans="1:23" x14ac:dyDescent="0.3">
      <c r="A2931">
        <v>602930</v>
      </c>
      <c r="B2931">
        <v>38030</v>
      </c>
      <c r="C2931">
        <v>44</v>
      </c>
      <c r="D2931" t="s">
        <v>4</v>
      </c>
      <c r="E2931" t="s">
        <v>5</v>
      </c>
      <c r="F2931" t="s">
        <v>32</v>
      </c>
      <c r="G2931" t="s">
        <v>31</v>
      </c>
      <c r="H2931" s="1">
        <v>44669</v>
      </c>
      <c r="I2931" t="s">
        <v>34</v>
      </c>
      <c r="J2931">
        <v>53</v>
      </c>
      <c r="K2931">
        <v>3.3</v>
      </c>
      <c r="L2931">
        <v>1439.37</v>
      </c>
      <c r="M2931">
        <v>42.79</v>
      </c>
      <c r="N2931" t="s">
        <v>50</v>
      </c>
      <c r="O2931">
        <v>4</v>
      </c>
      <c r="P2931" t="str" cm="1">
        <f t="array" ref="P2931">_xlfn.IFS(C2931&lt;25,"18-24", C2931&lt;=35,"25-35", C2931&lt;=50,"36-50",TRUE,"50+")</f>
        <v>36-50</v>
      </c>
      <c r="Q2931" t="str">
        <f t="shared" si="315"/>
        <v>new</v>
      </c>
      <c r="R2931" t="str">
        <f t="shared" si="316"/>
        <v>high value</v>
      </c>
      <c r="S2931" t="str">
        <f t="shared" si="317"/>
        <v>medium</v>
      </c>
      <c r="T2931" t="str">
        <f t="shared" si="318"/>
        <v>Apr</v>
      </c>
      <c r="U2931">
        <f t="shared" si="319"/>
        <v>2022</v>
      </c>
      <c r="V2931" t="str">
        <f t="shared" si="320"/>
        <v>0-5</v>
      </c>
      <c r="W2931" t="str">
        <f t="shared" si="321"/>
        <v>Slow</v>
      </c>
    </row>
    <row r="2932" spans="1:23" x14ac:dyDescent="0.3">
      <c r="A2932">
        <v>602931</v>
      </c>
      <c r="B2932">
        <v>95230</v>
      </c>
      <c r="C2932">
        <v>58</v>
      </c>
      <c r="D2932" t="s">
        <v>7</v>
      </c>
      <c r="E2932" t="s">
        <v>11</v>
      </c>
      <c r="F2932" t="s">
        <v>26</v>
      </c>
      <c r="G2932" t="s">
        <v>27</v>
      </c>
      <c r="H2932" s="1">
        <v>45396</v>
      </c>
      <c r="I2932" t="s">
        <v>34</v>
      </c>
      <c r="J2932">
        <v>48</v>
      </c>
      <c r="K2932">
        <v>11.7</v>
      </c>
      <c r="L2932">
        <v>1215.78</v>
      </c>
      <c r="M2932">
        <v>117.99</v>
      </c>
      <c r="N2932" t="s">
        <v>49</v>
      </c>
      <c r="O2932">
        <v>3</v>
      </c>
      <c r="P2932" t="str" cm="1">
        <f t="array" ref="P2932">_xlfn.IFS(C2932&lt;25,"18-24", C2932&lt;=35,"25-35", C2932&lt;=50,"36-50",TRUE,"50+")</f>
        <v>50+</v>
      </c>
      <c r="Q2932" t="str">
        <f t="shared" si="315"/>
        <v>repeat</v>
      </c>
      <c r="R2932" t="str">
        <f t="shared" si="316"/>
        <v>high value</v>
      </c>
      <c r="S2932" t="str">
        <f t="shared" si="317"/>
        <v>medium</v>
      </c>
      <c r="T2932" t="str">
        <f t="shared" si="318"/>
        <v>Apr</v>
      </c>
      <c r="U2932">
        <f t="shared" si="319"/>
        <v>2024</v>
      </c>
      <c r="V2932" t="str">
        <f t="shared" si="320"/>
        <v>10-15</v>
      </c>
      <c r="W2932" t="str">
        <f t="shared" si="321"/>
        <v>Slow</v>
      </c>
    </row>
    <row r="2933" spans="1:23" x14ac:dyDescent="0.3">
      <c r="A2933">
        <v>602932</v>
      </c>
      <c r="B2933">
        <v>31033</v>
      </c>
      <c r="C2933">
        <v>48</v>
      </c>
      <c r="D2933" t="s">
        <v>7</v>
      </c>
      <c r="E2933" t="s">
        <v>16</v>
      </c>
      <c r="F2933" t="s">
        <v>26</v>
      </c>
      <c r="G2933" t="s">
        <v>27</v>
      </c>
      <c r="H2933" s="1">
        <v>45025</v>
      </c>
      <c r="I2933" t="s">
        <v>34</v>
      </c>
      <c r="J2933">
        <v>20</v>
      </c>
      <c r="K2933">
        <v>12.8</v>
      </c>
      <c r="L2933">
        <v>731.95</v>
      </c>
      <c r="M2933">
        <v>45.33</v>
      </c>
      <c r="N2933" t="s">
        <v>47</v>
      </c>
      <c r="O2933">
        <v>1</v>
      </c>
      <c r="P2933" t="str" cm="1">
        <f t="array" ref="P2933">_xlfn.IFS(C2933&lt;25,"18-24", C2933&lt;=35,"25-35", C2933&lt;=50,"36-50",TRUE,"50+")</f>
        <v>36-50</v>
      </c>
      <c r="Q2933" t="str">
        <f t="shared" si="315"/>
        <v>new</v>
      </c>
      <c r="R2933" t="str">
        <f t="shared" si="316"/>
        <v>high value</v>
      </c>
      <c r="S2933" t="str">
        <f t="shared" si="317"/>
        <v>Low</v>
      </c>
      <c r="T2933" t="str">
        <f t="shared" si="318"/>
        <v>Apr</v>
      </c>
      <c r="U2933">
        <f t="shared" si="319"/>
        <v>2023</v>
      </c>
      <c r="V2933" t="str">
        <f t="shared" si="320"/>
        <v>10-15</v>
      </c>
      <c r="W2933" t="str">
        <f t="shared" si="321"/>
        <v>Fast</v>
      </c>
    </row>
    <row r="2934" spans="1:23" x14ac:dyDescent="0.3">
      <c r="A2934">
        <v>602933</v>
      </c>
      <c r="B2934">
        <v>35270</v>
      </c>
      <c r="C2934">
        <v>42</v>
      </c>
      <c r="D2934" t="s">
        <v>4</v>
      </c>
      <c r="E2934" t="s">
        <v>15</v>
      </c>
      <c r="F2934" t="s">
        <v>30</v>
      </c>
      <c r="G2934" t="s">
        <v>29</v>
      </c>
      <c r="H2934" s="1">
        <v>45374</v>
      </c>
      <c r="I2934" t="s">
        <v>34</v>
      </c>
      <c r="J2934">
        <v>71</v>
      </c>
      <c r="K2934">
        <v>9.8000000000000007</v>
      </c>
      <c r="L2934">
        <v>1124.73</v>
      </c>
      <c r="M2934">
        <v>60.13</v>
      </c>
      <c r="N2934" t="s">
        <v>50</v>
      </c>
      <c r="O2934">
        <v>3</v>
      </c>
      <c r="P2934" t="str" cm="1">
        <f t="array" ref="P2934">_xlfn.IFS(C2934&lt;25,"18-24", C2934&lt;=35,"25-35", C2934&lt;=50,"36-50",TRUE,"50+")</f>
        <v>36-50</v>
      </c>
      <c r="Q2934" t="str">
        <f t="shared" si="315"/>
        <v>new</v>
      </c>
      <c r="R2934" t="str">
        <f t="shared" si="316"/>
        <v>high value</v>
      </c>
      <c r="S2934" t="str">
        <f t="shared" si="317"/>
        <v>medium</v>
      </c>
      <c r="T2934" t="str">
        <f t="shared" si="318"/>
        <v>Mar</v>
      </c>
      <c r="U2934">
        <f t="shared" si="319"/>
        <v>2024</v>
      </c>
      <c r="V2934" t="str">
        <f t="shared" si="320"/>
        <v>5-10</v>
      </c>
      <c r="W2934" t="str">
        <f t="shared" si="321"/>
        <v>Slow</v>
      </c>
    </row>
    <row r="2935" spans="1:23" x14ac:dyDescent="0.3">
      <c r="A2935">
        <v>602934</v>
      </c>
      <c r="B2935">
        <v>71414</v>
      </c>
      <c r="C2935">
        <v>27</v>
      </c>
      <c r="D2935" t="s">
        <v>4</v>
      </c>
      <c r="E2935" t="s">
        <v>5</v>
      </c>
      <c r="F2935" t="s">
        <v>26</v>
      </c>
      <c r="G2935" t="s">
        <v>25</v>
      </c>
      <c r="H2935" s="1">
        <v>45247</v>
      </c>
      <c r="I2935" t="s">
        <v>34</v>
      </c>
      <c r="J2935">
        <v>88</v>
      </c>
      <c r="K2935">
        <v>9</v>
      </c>
      <c r="L2935">
        <v>805.9</v>
      </c>
      <c r="M2935">
        <v>38.64</v>
      </c>
      <c r="N2935" t="s">
        <v>50</v>
      </c>
      <c r="O2935">
        <v>4</v>
      </c>
      <c r="P2935" t="str" cm="1">
        <f t="array" ref="P2935">_xlfn.IFS(C2935&lt;25,"18-24", C2935&lt;=35,"25-35", C2935&lt;=50,"36-50",TRUE,"50+")</f>
        <v>25-35</v>
      </c>
      <c r="Q2935" t="str">
        <f t="shared" si="315"/>
        <v>new</v>
      </c>
      <c r="R2935" t="str">
        <f t="shared" si="316"/>
        <v>high value</v>
      </c>
      <c r="S2935" t="str">
        <f t="shared" si="317"/>
        <v>medium</v>
      </c>
      <c r="T2935" t="str">
        <f t="shared" si="318"/>
        <v>Nov</v>
      </c>
      <c r="U2935">
        <f t="shared" si="319"/>
        <v>2023</v>
      </c>
      <c r="V2935" t="str">
        <f t="shared" si="320"/>
        <v>5-10</v>
      </c>
      <c r="W2935" t="str">
        <f t="shared" si="321"/>
        <v>Slow</v>
      </c>
    </row>
    <row r="2936" spans="1:23" x14ac:dyDescent="0.3">
      <c r="A2936">
        <v>602935</v>
      </c>
      <c r="B2936">
        <v>26167</v>
      </c>
      <c r="C2936">
        <v>61</v>
      </c>
      <c r="D2936" t="s">
        <v>7</v>
      </c>
      <c r="E2936" t="s">
        <v>5</v>
      </c>
      <c r="F2936" t="s">
        <v>22</v>
      </c>
      <c r="G2936" t="s">
        <v>25</v>
      </c>
      <c r="H2936" s="1">
        <v>45558</v>
      </c>
      <c r="I2936" t="s">
        <v>34</v>
      </c>
      <c r="J2936">
        <v>68</v>
      </c>
      <c r="K2936">
        <v>10.8</v>
      </c>
      <c r="L2936">
        <v>545.80999999999995</v>
      </c>
      <c r="M2936">
        <v>57.18</v>
      </c>
      <c r="N2936" t="s">
        <v>48</v>
      </c>
      <c r="O2936">
        <v>1</v>
      </c>
      <c r="P2936" t="str" cm="1">
        <f t="array" ref="P2936">_xlfn.IFS(C2936&lt;25,"18-24", C2936&lt;=35,"25-35", C2936&lt;=50,"36-50",TRUE,"50+")</f>
        <v>50+</v>
      </c>
      <c r="Q2936" t="str">
        <f t="shared" si="315"/>
        <v>new</v>
      </c>
      <c r="R2936" t="str">
        <f t="shared" si="316"/>
        <v>high value</v>
      </c>
      <c r="S2936" t="str">
        <f t="shared" si="317"/>
        <v>Low</v>
      </c>
      <c r="T2936" t="str">
        <f t="shared" si="318"/>
        <v>Sep</v>
      </c>
      <c r="U2936">
        <f t="shared" si="319"/>
        <v>2024</v>
      </c>
      <c r="V2936" t="str">
        <f t="shared" si="320"/>
        <v>10-15</v>
      </c>
      <c r="W2936" t="str">
        <f t="shared" si="321"/>
        <v>Slow</v>
      </c>
    </row>
    <row r="2937" spans="1:23" x14ac:dyDescent="0.3">
      <c r="A2937">
        <v>602936</v>
      </c>
      <c r="B2937">
        <v>29811</v>
      </c>
      <c r="C2937">
        <v>56</v>
      </c>
      <c r="D2937" t="s">
        <v>7</v>
      </c>
      <c r="E2937" t="s">
        <v>8</v>
      </c>
      <c r="F2937" t="s">
        <v>30</v>
      </c>
      <c r="G2937" t="s">
        <v>21</v>
      </c>
      <c r="H2937" s="1">
        <v>44748</v>
      </c>
      <c r="I2937" t="s">
        <v>33</v>
      </c>
      <c r="J2937">
        <v>73</v>
      </c>
      <c r="K2937">
        <v>10.1</v>
      </c>
      <c r="L2937">
        <v>283.44</v>
      </c>
      <c r="M2937">
        <v>45.45</v>
      </c>
      <c r="N2937" t="s">
        <v>49</v>
      </c>
      <c r="O2937">
        <v>1</v>
      </c>
      <c r="P2937" t="str" cm="1">
        <f t="array" ref="P2937">_xlfn.IFS(C2937&lt;25,"18-24", C2937&lt;=35,"25-35", C2937&lt;=50,"36-50",TRUE,"50+")</f>
        <v>50+</v>
      </c>
      <c r="Q2937" t="str">
        <f t="shared" si="315"/>
        <v>new</v>
      </c>
      <c r="R2937" t="str">
        <f t="shared" si="316"/>
        <v>medium</v>
      </c>
      <c r="S2937" t="str">
        <f t="shared" si="317"/>
        <v>Low</v>
      </c>
      <c r="T2937" t="str">
        <f t="shared" si="318"/>
        <v>Jul</v>
      </c>
      <c r="U2937">
        <f t="shared" si="319"/>
        <v>2022</v>
      </c>
      <c r="V2937" t="str">
        <f t="shared" si="320"/>
        <v>10-15</v>
      </c>
      <c r="W2937" t="str">
        <f t="shared" si="321"/>
        <v>Slow</v>
      </c>
    </row>
    <row r="2938" spans="1:23" x14ac:dyDescent="0.3">
      <c r="A2938">
        <v>602937</v>
      </c>
      <c r="B2938">
        <v>75933</v>
      </c>
      <c r="C2938">
        <v>23</v>
      </c>
      <c r="D2938" t="s">
        <v>4</v>
      </c>
      <c r="E2938" t="s">
        <v>11</v>
      </c>
      <c r="F2938" t="s">
        <v>19</v>
      </c>
      <c r="G2938" t="s">
        <v>31</v>
      </c>
      <c r="H2938" s="1">
        <v>45261</v>
      </c>
      <c r="I2938" t="s">
        <v>33</v>
      </c>
      <c r="J2938">
        <v>76</v>
      </c>
      <c r="K2938">
        <v>2.1</v>
      </c>
      <c r="L2938">
        <v>1328.81</v>
      </c>
      <c r="M2938">
        <v>40.68</v>
      </c>
      <c r="N2938" t="s">
        <v>49</v>
      </c>
      <c r="O2938">
        <v>5</v>
      </c>
      <c r="P2938" t="str" cm="1">
        <f t="array" ref="P2938">_xlfn.IFS(C2938&lt;25,"18-24", C2938&lt;=35,"25-35", C2938&lt;=50,"36-50",TRUE,"50+")</f>
        <v>18-24</v>
      </c>
      <c r="Q2938" t="str">
        <f t="shared" si="315"/>
        <v>new</v>
      </c>
      <c r="R2938" t="str">
        <f t="shared" si="316"/>
        <v>high value</v>
      </c>
      <c r="S2938" t="str">
        <f t="shared" si="317"/>
        <v>High</v>
      </c>
      <c r="T2938" t="str">
        <f t="shared" si="318"/>
        <v>Dec</v>
      </c>
      <c r="U2938">
        <f t="shared" si="319"/>
        <v>2023</v>
      </c>
      <c r="V2938" t="str">
        <f t="shared" si="320"/>
        <v>0-5</v>
      </c>
      <c r="W2938" t="str">
        <f t="shared" si="321"/>
        <v>Slow</v>
      </c>
    </row>
    <row r="2939" spans="1:23" x14ac:dyDescent="0.3">
      <c r="A2939">
        <v>602938</v>
      </c>
      <c r="B2939">
        <v>65141</v>
      </c>
      <c r="C2939">
        <v>32</v>
      </c>
      <c r="D2939" t="s">
        <v>7</v>
      </c>
      <c r="E2939" t="s">
        <v>11</v>
      </c>
      <c r="F2939" t="s">
        <v>32</v>
      </c>
      <c r="G2939" t="s">
        <v>31</v>
      </c>
      <c r="H2939" s="1">
        <v>45586</v>
      </c>
      <c r="I2939" t="s">
        <v>33</v>
      </c>
      <c r="J2939">
        <v>70</v>
      </c>
      <c r="K2939">
        <v>12.8</v>
      </c>
      <c r="L2939">
        <v>1045.82</v>
      </c>
      <c r="M2939">
        <v>61.05</v>
      </c>
      <c r="N2939" t="s">
        <v>48</v>
      </c>
      <c r="O2939">
        <v>5</v>
      </c>
      <c r="P2939" t="str" cm="1">
        <f t="array" ref="P2939">_xlfn.IFS(C2939&lt;25,"18-24", C2939&lt;=35,"25-35", C2939&lt;=50,"36-50",TRUE,"50+")</f>
        <v>25-35</v>
      </c>
      <c r="Q2939" t="str">
        <f t="shared" si="315"/>
        <v>new</v>
      </c>
      <c r="R2939" t="str">
        <f t="shared" si="316"/>
        <v>high value</v>
      </c>
      <c r="S2939" t="str">
        <f t="shared" si="317"/>
        <v>High</v>
      </c>
      <c r="T2939" t="str">
        <f t="shared" si="318"/>
        <v>Oct</v>
      </c>
      <c r="U2939">
        <f t="shared" si="319"/>
        <v>2024</v>
      </c>
      <c r="V2939" t="str">
        <f t="shared" si="320"/>
        <v>10-15</v>
      </c>
      <c r="W2939" t="str">
        <f t="shared" si="321"/>
        <v>Slow</v>
      </c>
    </row>
    <row r="2940" spans="1:23" x14ac:dyDescent="0.3">
      <c r="A2940">
        <v>602939</v>
      </c>
      <c r="B2940">
        <v>70985</v>
      </c>
      <c r="C2940">
        <v>43</v>
      </c>
      <c r="D2940" t="s">
        <v>4</v>
      </c>
      <c r="E2940" t="s">
        <v>13</v>
      </c>
      <c r="F2940" t="s">
        <v>24</v>
      </c>
      <c r="G2940" t="s">
        <v>29</v>
      </c>
      <c r="H2940" s="1">
        <v>45477</v>
      </c>
      <c r="I2940" t="s">
        <v>34</v>
      </c>
      <c r="J2940">
        <v>77</v>
      </c>
      <c r="K2940">
        <v>14</v>
      </c>
      <c r="L2940">
        <v>800.17</v>
      </c>
      <c r="M2940">
        <v>96.66</v>
      </c>
      <c r="N2940" t="s">
        <v>48</v>
      </c>
      <c r="O2940">
        <v>1</v>
      </c>
      <c r="P2940" t="str" cm="1">
        <f t="array" ref="P2940">_xlfn.IFS(C2940&lt;25,"18-24", C2940&lt;=35,"25-35", C2940&lt;=50,"36-50",TRUE,"50+")</f>
        <v>36-50</v>
      </c>
      <c r="Q2940" t="str">
        <f t="shared" si="315"/>
        <v>repeat</v>
      </c>
      <c r="R2940" t="str">
        <f t="shared" si="316"/>
        <v>high value</v>
      </c>
      <c r="S2940" t="str">
        <f t="shared" si="317"/>
        <v>Low</v>
      </c>
      <c r="T2940" t="str">
        <f t="shared" si="318"/>
        <v>Jul</v>
      </c>
      <c r="U2940">
        <f t="shared" si="319"/>
        <v>2024</v>
      </c>
      <c r="V2940" t="str">
        <f t="shared" si="320"/>
        <v>10-15</v>
      </c>
      <c r="W2940" t="str">
        <f t="shared" si="321"/>
        <v>Slow</v>
      </c>
    </row>
    <row r="2941" spans="1:23" x14ac:dyDescent="0.3">
      <c r="A2941">
        <v>602940</v>
      </c>
      <c r="B2941">
        <v>94616</v>
      </c>
      <c r="C2941">
        <v>50</v>
      </c>
      <c r="D2941" t="s">
        <v>4</v>
      </c>
      <c r="E2941" t="s">
        <v>15</v>
      </c>
      <c r="F2941" t="s">
        <v>18</v>
      </c>
      <c r="G2941" t="s">
        <v>25</v>
      </c>
      <c r="H2941" s="1">
        <v>45278</v>
      </c>
      <c r="I2941" t="s">
        <v>33</v>
      </c>
      <c r="J2941">
        <v>28</v>
      </c>
      <c r="K2941">
        <v>10.7</v>
      </c>
      <c r="L2941">
        <v>994.27</v>
      </c>
      <c r="M2941">
        <v>59.31</v>
      </c>
      <c r="N2941" t="s">
        <v>49</v>
      </c>
      <c r="O2941">
        <v>5</v>
      </c>
      <c r="P2941" t="str" cm="1">
        <f t="array" ref="P2941">_xlfn.IFS(C2941&lt;25,"18-24", C2941&lt;=35,"25-35", C2941&lt;=50,"36-50",TRUE,"50+")</f>
        <v>36-50</v>
      </c>
      <c r="Q2941" t="str">
        <f t="shared" si="315"/>
        <v>new</v>
      </c>
      <c r="R2941" t="str">
        <f t="shared" si="316"/>
        <v>high value</v>
      </c>
      <c r="S2941" t="str">
        <f t="shared" si="317"/>
        <v>High</v>
      </c>
      <c r="T2941" t="str">
        <f t="shared" si="318"/>
        <v>Dec</v>
      </c>
      <c r="U2941">
        <f t="shared" si="319"/>
        <v>2023</v>
      </c>
      <c r="V2941" t="str">
        <f t="shared" si="320"/>
        <v>10-15</v>
      </c>
      <c r="W2941" t="str">
        <f t="shared" si="321"/>
        <v>Fast</v>
      </c>
    </row>
    <row r="2942" spans="1:23" x14ac:dyDescent="0.3">
      <c r="A2942">
        <v>602941</v>
      </c>
      <c r="B2942">
        <v>81204</v>
      </c>
      <c r="C2942">
        <v>38</v>
      </c>
      <c r="D2942" t="s">
        <v>4</v>
      </c>
      <c r="E2942" t="s">
        <v>8</v>
      </c>
      <c r="F2942" t="s">
        <v>26</v>
      </c>
      <c r="G2942" t="s">
        <v>31</v>
      </c>
      <c r="H2942" s="1">
        <v>45320</v>
      </c>
      <c r="I2942" t="s">
        <v>34</v>
      </c>
      <c r="J2942">
        <v>70</v>
      </c>
      <c r="K2942">
        <v>6.2</v>
      </c>
      <c r="L2942">
        <v>1099.5999999999999</v>
      </c>
      <c r="M2942">
        <v>109.48</v>
      </c>
      <c r="N2942" t="s">
        <v>50</v>
      </c>
      <c r="O2942">
        <v>3</v>
      </c>
      <c r="P2942" t="str" cm="1">
        <f t="array" ref="P2942">_xlfn.IFS(C2942&lt;25,"18-24", C2942&lt;=35,"25-35", C2942&lt;=50,"36-50",TRUE,"50+")</f>
        <v>36-50</v>
      </c>
      <c r="Q2942" t="str">
        <f t="shared" si="315"/>
        <v>new</v>
      </c>
      <c r="R2942" t="str">
        <f t="shared" si="316"/>
        <v>high value</v>
      </c>
      <c r="S2942" t="str">
        <f t="shared" si="317"/>
        <v>medium</v>
      </c>
      <c r="T2942" t="str">
        <f t="shared" si="318"/>
        <v>Jan</v>
      </c>
      <c r="U2942">
        <f t="shared" si="319"/>
        <v>2024</v>
      </c>
      <c r="V2942" t="str">
        <f t="shared" si="320"/>
        <v>5-10</v>
      </c>
      <c r="W2942" t="str">
        <f t="shared" si="321"/>
        <v>Slow</v>
      </c>
    </row>
    <row r="2943" spans="1:23" x14ac:dyDescent="0.3">
      <c r="A2943">
        <v>602942</v>
      </c>
      <c r="B2943">
        <v>11500</v>
      </c>
      <c r="C2943">
        <v>18</v>
      </c>
      <c r="D2943" t="s">
        <v>7</v>
      </c>
      <c r="E2943" t="s">
        <v>13</v>
      </c>
      <c r="F2943" t="s">
        <v>26</v>
      </c>
      <c r="G2943" t="s">
        <v>25</v>
      </c>
      <c r="H2943" s="1">
        <v>45464</v>
      </c>
      <c r="I2943" t="s">
        <v>34</v>
      </c>
      <c r="J2943">
        <v>34</v>
      </c>
      <c r="K2943">
        <v>11.3</v>
      </c>
      <c r="L2943">
        <v>579.64</v>
      </c>
      <c r="M2943">
        <v>64.12</v>
      </c>
      <c r="N2943" t="s">
        <v>49</v>
      </c>
      <c r="O2943">
        <v>4</v>
      </c>
      <c r="P2943" t="str" cm="1">
        <f t="array" ref="P2943">_xlfn.IFS(C2943&lt;25,"18-24", C2943&lt;=35,"25-35", C2943&lt;=50,"36-50",TRUE,"50+")</f>
        <v>18-24</v>
      </c>
      <c r="Q2943" t="str">
        <f t="shared" si="315"/>
        <v>new</v>
      </c>
      <c r="R2943" t="str">
        <f t="shared" si="316"/>
        <v>high value</v>
      </c>
      <c r="S2943" t="str">
        <f t="shared" si="317"/>
        <v>medium</v>
      </c>
      <c r="T2943" t="str">
        <f t="shared" si="318"/>
        <v>Jun</v>
      </c>
      <c r="U2943">
        <f t="shared" si="319"/>
        <v>2024</v>
      </c>
      <c r="V2943" t="str">
        <f t="shared" si="320"/>
        <v>10-15</v>
      </c>
      <c r="W2943" t="str">
        <f t="shared" si="321"/>
        <v>Medium</v>
      </c>
    </row>
    <row r="2944" spans="1:23" x14ac:dyDescent="0.3">
      <c r="A2944">
        <v>602943</v>
      </c>
      <c r="B2944">
        <v>82200</v>
      </c>
      <c r="C2944">
        <v>48</v>
      </c>
      <c r="D2944" t="s">
        <v>7</v>
      </c>
      <c r="E2944" t="s">
        <v>13</v>
      </c>
      <c r="F2944" t="s">
        <v>18</v>
      </c>
      <c r="G2944" t="s">
        <v>31</v>
      </c>
      <c r="H2944" s="1">
        <v>45060</v>
      </c>
      <c r="I2944" t="s">
        <v>34</v>
      </c>
      <c r="J2944">
        <v>48</v>
      </c>
      <c r="K2944">
        <v>9.6</v>
      </c>
      <c r="L2944">
        <v>785.88</v>
      </c>
      <c r="M2944">
        <v>45.75</v>
      </c>
      <c r="N2944" t="s">
        <v>48</v>
      </c>
      <c r="O2944">
        <v>2</v>
      </c>
      <c r="P2944" t="str" cm="1">
        <f t="array" ref="P2944">_xlfn.IFS(C2944&lt;25,"18-24", C2944&lt;=35,"25-35", C2944&lt;=50,"36-50",TRUE,"50+")</f>
        <v>36-50</v>
      </c>
      <c r="Q2944" t="str">
        <f t="shared" si="315"/>
        <v>new</v>
      </c>
      <c r="R2944" t="str">
        <f t="shared" si="316"/>
        <v>high value</v>
      </c>
      <c r="S2944" t="str">
        <f t="shared" si="317"/>
        <v>Low</v>
      </c>
      <c r="T2944" t="str">
        <f t="shared" si="318"/>
        <v>May</v>
      </c>
      <c r="U2944">
        <f t="shared" si="319"/>
        <v>2023</v>
      </c>
      <c r="V2944" t="str">
        <f t="shared" si="320"/>
        <v>5-10</v>
      </c>
      <c r="W2944" t="str">
        <f t="shared" si="321"/>
        <v>Slow</v>
      </c>
    </row>
    <row r="2945" spans="1:23" x14ac:dyDescent="0.3">
      <c r="A2945">
        <v>602944</v>
      </c>
      <c r="B2945">
        <v>37520</v>
      </c>
      <c r="C2945">
        <v>45</v>
      </c>
      <c r="D2945" t="s">
        <v>7</v>
      </c>
      <c r="E2945" t="s">
        <v>5</v>
      </c>
      <c r="F2945" t="s">
        <v>18</v>
      </c>
      <c r="G2945" t="s">
        <v>31</v>
      </c>
      <c r="H2945" s="1">
        <v>45528</v>
      </c>
      <c r="I2945" t="s">
        <v>34</v>
      </c>
      <c r="J2945">
        <v>75</v>
      </c>
      <c r="K2945">
        <v>2.2999999999999998</v>
      </c>
      <c r="L2945">
        <v>1102.25</v>
      </c>
      <c r="M2945">
        <v>98.76</v>
      </c>
      <c r="N2945" t="s">
        <v>50</v>
      </c>
      <c r="O2945">
        <v>5</v>
      </c>
      <c r="P2945" t="str" cm="1">
        <f t="array" ref="P2945">_xlfn.IFS(C2945&lt;25,"18-24", C2945&lt;=35,"25-35", C2945&lt;=50,"36-50",TRUE,"50+")</f>
        <v>36-50</v>
      </c>
      <c r="Q2945" t="str">
        <f t="shared" si="315"/>
        <v>new</v>
      </c>
      <c r="R2945" t="str">
        <f t="shared" si="316"/>
        <v>high value</v>
      </c>
      <c r="S2945" t="str">
        <f t="shared" si="317"/>
        <v>High</v>
      </c>
      <c r="T2945" t="str">
        <f t="shared" si="318"/>
        <v>Aug</v>
      </c>
      <c r="U2945">
        <f t="shared" si="319"/>
        <v>2024</v>
      </c>
      <c r="V2945" t="str">
        <f t="shared" si="320"/>
        <v>0-5</v>
      </c>
      <c r="W2945" t="str">
        <f t="shared" si="321"/>
        <v>Slow</v>
      </c>
    </row>
    <row r="2946" spans="1:23" x14ac:dyDescent="0.3">
      <c r="A2946">
        <v>602945</v>
      </c>
      <c r="B2946">
        <v>14097</v>
      </c>
      <c r="C2946">
        <v>58</v>
      </c>
      <c r="D2946" t="s">
        <v>4</v>
      </c>
      <c r="E2946" t="s">
        <v>13</v>
      </c>
      <c r="F2946" t="s">
        <v>32</v>
      </c>
      <c r="G2946" t="s">
        <v>31</v>
      </c>
      <c r="H2946" s="1">
        <v>45616</v>
      </c>
      <c r="I2946" t="s">
        <v>34</v>
      </c>
      <c r="J2946">
        <v>65</v>
      </c>
      <c r="K2946">
        <v>2.7</v>
      </c>
      <c r="L2946">
        <v>572.44000000000005</v>
      </c>
      <c r="M2946">
        <v>47.4</v>
      </c>
      <c r="N2946" t="s">
        <v>47</v>
      </c>
      <c r="O2946">
        <v>2</v>
      </c>
      <c r="P2946" t="str" cm="1">
        <f t="array" ref="P2946">_xlfn.IFS(C2946&lt;25,"18-24", C2946&lt;=35,"25-35", C2946&lt;=50,"36-50",TRUE,"50+")</f>
        <v>50+</v>
      </c>
      <c r="Q2946" t="str">
        <f t="shared" si="315"/>
        <v>new</v>
      </c>
      <c r="R2946" t="str">
        <f t="shared" si="316"/>
        <v>high value</v>
      </c>
      <c r="S2946" t="str">
        <f t="shared" si="317"/>
        <v>Low</v>
      </c>
      <c r="T2946" t="str">
        <f t="shared" si="318"/>
        <v>Nov</v>
      </c>
      <c r="U2946">
        <f t="shared" si="319"/>
        <v>2024</v>
      </c>
      <c r="V2946" t="str">
        <f t="shared" si="320"/>
        <v>0-5</v>
      </c>
      <c r="W2946" t="str">
        <f t="shared" si="321"/>
        <v>Slow</v>
      </c>
    </row>
    <row r="2947" spans="1:23" x14ac:dyDescent="0.3">
      <c r="A2947">
        <v>602946</v>
      </c>
      <c r="B2947">
        <v>54650</v>
      </c>
      <c r="C2947">
        <v>59</v>
      </c>
      <c r="D2947" t="s">
        <v>4</v>
      </c>
      <c r="E2947" t="s">
        <v>15</v>
      </c>
      <c r="F2947" t="s">
        <v>32</v>
      </c>
      <c r="G2947" t="s">
        <v>25</v>
      </c>
      <c r="H2947" s="1">
        <v>45265</v>
      </c>
      <c r="I2947" t="s">
        <v>34</v>
      </c>
      <c r="J2947">
        <v>73</v>
      </c>
      <c r="K2947">
        <v>10.4</v>
      </c>
      <c r="L2947">
        <v>874.32</v>
      </c>
      <c r="M2947">
        <v>51.98</v>
      </c>
      <c r="N2947" t="s">
        <v>47</v>
      </c>
      <c r="O2947">
        <v>5</v>
      </c>
      <c r="P2947" t="str" cm="1">
        <f t="array" ref="P2947">_xlfn.IFS(C2947&lt;25,"18-24", C2947&lt;=35,"25-35", C2947&lt;=50,"36-50",TRUE,"50+")</f>
        <v>50+</v>
      </c>
      <c r="Q2947" t="str">
        <f t="shared" ref="Q2947:Q3010" si="322">IF(COUNTIF($B:$B,B2947)&gt;1,"repeat","new")</f>
        <v>new</v>
      </c>
      <c r="R2947" t="str">
        <f t="shared" ref="R2947:R3010" si="323">IF(L2947&gt;500,"high value",IF( L2947&gt;250,"medium","low"))</f>
        <v>high value</v>
      </c>
      <c r="S2947" t="str">
        <f t="shared" ref="S2947:S3010" si="324">IF(O2947&lt;=2,"Low",IF(O2947&lt;=4,"medium","High"))</f>
        <v>High</v>
      </c>
      <c r="T2947" t="str">
        <f t="shared" ref="T2947:T3010" si="325">TEXT(H2947,"MMM")</f>
        <v>Dec</v>
      </c>
      <c r="U2947">
        <f t="shared" ref="U2947:U3010" si="326">YEAR(H2947)</f>
        <v>2023</v>
      </c>
      <c r="V2947" t="str">
        <f t="shared" ref="V2947:V3010" si="327">IF(K2947&lt;=5,"0-5",IF(K2947&lt;=10,"5-10",IF(K2947&lt;=15,"10-15","15+")))</f>
        <v>10-15</v>
      </c>
      <c r="W2947" t="str">
        <f t="shared" ref="W2947:W3010" si="328">IF(J2947&lt;=30,"Fast",IF(J2947&lt;=45,"Medium","Slow"))</f>
        <v>Slow</v>
      </c>
    </row>
    <row r="2948" spans="1:23" x14ac:dyDescent="0.3">
      <c r="A2948">
        <v>602947</v>
      </c>
      <c r="B2948">
        <v>88145</v>
      </c>
      <c r="C2948">
        <v>48</v>
      </c>
      <c r="D2948" t="s">
        <v>4</v>
      </c>
      <c r="E2948" t="s">
        <v>5</v>
      </c>
      <c r="F2948" t="s">
        <v>32</v>
      </c>
      <c r="G2948" t="s">
        <v>31</v>
      </c>
      <c r="H2948" s="1">
        <v>44927</v>
      </c>
      <c r="I2948" t="s">
        <v>33</v>
      </c>
      <c r="J2948">
        <v>27</v>
      </c>
      <c r="K2948">
        <v>5.4</v>
      </c>
      <c r="L2948">
        <v>1104.02</v>
      </c>
      <c r="M2948">
        <v>58.15</v>
      </c>
      <c r="N2948" t="s">
        <v>48</v>
      </c>
      <c r="O2948">
        <v>2</v>
      </c>
      <c r="P2948" t="str" cm="1">
        <f t="array" ref="P2948">_xlfn.IFS(C2948&lt;25,"18-24", C2948&lt;=35,"25-35", C2948&lt;=50,"36-50",TRUE,"50+")</f>
        <v>36-50</v>
      </c>
      <c r="Q2948" t="str">
        <f t="shared" si="322"/>
        <v>new</v>
      </c>
      <c r="R2948" t="str">
        <f t="shared" si="323"/>
        <v>high value</v>
      </c>
      <c r="S2948" t="str">
        <f t="shared" si="324"/>
        <v>Low</v>
      </c>
      <c r="T2948" t="str">
        <f t="shared" si="325"/>
        <v>Jan</v>
      </c>
      <c r="U2948">
        <f t="shared" si="326"/>
        <v>2023</v>
      </c>
      <c r="V2948" t="str">
        <f t="shared" si="327"/>
        <v>5-10</v>
      </c>
      <c r="W2948" t="str">
        <f t="shared" si="328"/>
        <v>Fast</v>
      </c>
    </row>
    <row r="2949" spans="1:23" x14ac:dyDescent="0.3">
      <c r="A2949">
        <v>602948</v>
      </c>
      <c r="B2949">
        <v>27653</v>
      </c>
      <c r="C2949">
        <v>21</v>
      </c>
      <c r="D2949" t="s">
        <v>7</v>
      </c>
      <c r="E2949" t="s">
        <v>8</v>
      </c>
      <c r="F2949" t="s">
        <v>19</v>
      </c>
      <c r="G2949" t="s">
        <v>23</v>
      </c>
      <c r="H2949" s="1">
        <v>45175</v>
      </c>
      <c r="I2949" t="s">
        <v>33</v>
      </c>
      <c r="J2949">
        <v>25</v>
      </c>
      <c r="K2949">
        <v>10.6</v>
      </c>
      <c r="L2949">
        <v>528.66</v>
      </c>
      <c r="M2949">
        <v>40.82</v>
      </c>
      <c r="N2949" t="s">
        <v>48</v>
      </c>
      <c r="O2949">
        <v>5</v>
      </c>
      <c r="P2949" t="str" cm="1">
        <f t="array" ref="P2949">_xlfn.IFS(C2949&lt;25,"18-24", C2949&lt;=35,"25-35", C2949&lt;=50,"36-50",TRUE,"50+")</f>
        <v>18-24</v>
      </c>
      <c r="Q2949" t="str">
        <f t="shared" si="322"/>
        <v>new</v>
      </c>
      <c r="R2949" t="str">
        <f t="shared" si="323"/>
        <v>high value</v>
      </c>
      <c r="S2949" t="str">
        <f t="shared" si="324"/>
        <v>High</v>
      </c>
      <c r="T2949" t="str">
        <f t="shared" si="325"/>
        <v>Sep</v>
      </c>
      <c r="U2949">
        <f t="shared" si="326"/>
        <v>2023</v>
      </c>
      <c r="V2949" t="str">
        <f t="shared" si="327"/>
        <v>10-15</v>
      </c>
      <c r="W2949" t="str">
        <f t="shared" si="328"/>
        <v>Fast</v>
      </c>
    </row>
    <row r="2950" spans="1:23" x14ac:dyDescent="0.3">
      <c r="A2950">
        <v>602949</v>
      </c>
      <c r="B2950">
        <v>56035</v>
      </c>
      <c r="C2950">
        <v>46</v>
      </c>
      <c r="D2950" t="s">
        <v>4</v>
      </c>
      <c r="E2950" t="s">
        <v>5</v>
      </c>
      <c r="F2950" t="s">
        <v>28</v>
      </c>
      <c r="G2950" t="s">
        <v>31</v>
      </c>
      <c r="H2950" s="1">
        <v>45409</v>
      </c>
      <c r="I2950" t="s">
        <v>34</v>
      </c>
      <c r="J2950">
        <v>29</v>
      </c>
      <c r="K2950">
        <v>14.5</v>
      </c>
      <c r="L2950">
        <v>878.92</v>
      </c>
      <c r="M2950">
        <v>96.62</v>
      </c>
      <c r="N2950" t="s">
        <v>48</v>
      </c>
      <c r="O2950">
        <v>1</v>
      </c>
      <c r="P2950" t="str" cm="1">
        <f t="array" ref="P2950">_xlfn.IFS(C2950&lt;25,"18-24", C2950&lt;=35,"25-35", C2950&lt;=50,"36-50",TRUE,"50+")</f>
        <v>36-50</v>
      </c>
      <c r="Q2950" t="str">
        <f t="shared" si="322"/>
        <v>new</v>
      </c>
      <c r="R2950" t="str">
        <f t="shared" si="323"/>
        <v>high value</v>
      </c>
      <c r="S2950" t="str">
        <f t="shared" si="324"/>
        <v>Low</v>
      </c>
      <c r="T2950" t="str">
        <f t="shared" si="325"/>
        <v>Apr</v>
      </c>
      <c r="U2950">
        <f t="shared" si="326"/>
        <v>2024</v>
      </c>
      <c r="V2950" t="str">
        <f t="shared" si="327"/>
        <v>10-15</v>
      </c>
      <c r="W2950" t="str">
        <f t="shared" si="328"/>
        <v>Fast</v>
      </c>
    </row>
    <row r="2951" spans="1:23" x14ac:dyDescent="0.3">
      <c r="A2951">
        <v>602950</v>
      </c>
      <c r="B2951">
        <v>68305</v>
      </c>
      <c r="C2951">
        <v>56</v>
      </c>
      <c r="D2951" t="s">
        <v>4</v>
      </c>
      <c r="E2951" t="s">
        <v>16</v>
      </c>
      <c r="F2951" t="s">
        <v>32</v>
      </c>
      <c r="G2951" t="s">
        <v>27</v>
      </c>
      <c r="H2951" s="1">
        <v>44676</v>
      </c>
      <c r="I2951" t="s">
        <v>34</v>
      </c>
      <c r="J2951">
        <v>51</v>
      </c>
      <c r="K2951">
        <v>8.6999999999999993</v>
      </c>
      <c r="L2951">
        <v>708.81</v>
      </c>
      <c r="M2951">
        <v>45.78</v>
      </c>
      <c r="N2951" t="s">
        <v>47</v>
      </c>
      <c r="O2951">
        <v>4</v>
      </c>
      <c r="P2951" t="str" cm="1">
        <f t="array" ref="P2951">_xlfn.IFS(C2951&lt;25,"18-24", C2951&lt;=35,"25-35", C2951&lt;=50,"36-50",TRUE,"50+")</f>
        <v>50+</v>
      </c>
      <c r="Q2951" t="str">
        <f t="shared" si="322"/>
        <v>new</v>
      </c>
      <c r="R2951" t="str">
        <f t="shared" si="323"/>
        <v>high value</v>
      </c>
      <c r="S2951" t="str">
        <f t="shared" si="324"/>
        <v>medium</v>
      </c>
      <c r="T2951" t="str">
        <f t="shared" si="325"/>
        <v>Apr</v>
      </c>
      <c r="U2951">
        <f t="shared" si="326"/>
        <v>2022</v>
      </c>
      <c r="V2951" t="str">
        <f t="shared" si="327"/>
        <v>5-10</v>
      </c>
      <c r="W2951" t="str">
        <f t="shared" si="328"/>
        <v>Slow</v>
      </c>
    </row>
    <row r="2952" spans="1:23" x14ac:dyDescent="0.3">
      <c r="A2952">
        <v>602951</v>
      </c>
      <c r="B2952">
        <v>76966</v>
      </c>
      <c r="C2952">
        <v>64</v>
      </c>
      <c r="D2952" t="s">
        <v>7</v>
      </c>
      <c r="E2952" t="s">
        <v>13</v>
      </c>
      <c r="F2952" t="s">
        <v>26</v>
      </c>
      <c r="G2952" t="s">
        <v>21</v>
      </c>
      <c r="H2952" s="1">
        <v>45038</v>
      </c>
      <c r="I2952" t="s">
        <v>34</v>
      </c>
      <c r="J2952">
        <v>50</v>
      </c>
      <c r="K2952">
        <v>6.6</v>
      </c>
      <c r="L2952">
        <v>212.28</v>
      </c>
      <c r="M2952">
        <v>119.73</v>
      </c>
      <c r="N2952" t="s">
        <v>50</v>
      </c>
      <c r="O2952">
        <v>1</v>
      </c>
      <c r="P2952" t="str" cm="1">
        <f t="array" ref="P2952">_xlfn.IFS(C2952&lt;25,"18-24", C2952&lt;=35,"25-35", C2952&lt;=50,"36-50",TRUE,"50+")</f>
        <v>50+</v>
      </c>
      <c r="Q2952" t="str">
        <f t="shared" si="322"/>
        <v>new</v>
      </c>
      <c r="R2952" t="str">
        <f t="shared" si="323"/>
        <v>low</v>
      </c>
      <c r="S2952" t="str">
        <f t="shared" si="324"/>
        <v>Low</v>
      </c>
      <c r="T2952" t="str">
        <f t="shared" si="325"/>
        <v>Apr</v>
      </c>
      <c r="U2952">
        <f t="shared" si="326"/>
        <v>2023</v>
      </c>
      <c r="V2952" t="str">
        <f t="shared" si="327"/>
        <v>5-10</v>
      </c>
      <c r="W2952" t="str">
        <f t="shared" si="328"/>
        <v>Slow</v>
      </c>
    </row>
    <row r="2953" spans="1:23" x14ac:dyDescent="0.3">
      <c r="A2953">
        <v>602952</v>
      </c>
      <c r="B2953">
        <v>56224</v>
      </c>
      <c r="C2953">
        <v>41</v>
      </c>
      <c r="D2953" t="s">
        <v>4</v>
      </c>
      <c r="E2953" t="s">
        <v>15</v>
      </c>
      <c r="F2953" t="s">
        <v>30</v>
      </c>
      <c r="G2953" t="s">
        <v>27</v>
      </c>
      <c r="H2953" s="1">
        <v>45270</v>
      </c>
      <c r="I2953" t="s">
        <v>33</v>
      </c>
      <c r="J2953">
        <v>86</v>
      </c>
      <c r="K2953">
        <v>4.4000000000000004</v>
      </c>
      <c r="L2953">
        <v>455.37</v>
      </c>
      <c r="M2953">
        <v>88.93</v>
      </c>
      <c r="N2953" t="s">
        <v>50</v>
      </c>
      <c r="O2953">
        <v>2</v>
      </c>
      <c r="P2953" t="str" cm="1">
        <f t="array" ref="P2953">_xlfn.IFS(C2953&lt;25,"18-24", C2953&lt;=35,"25-35", C2953&lt;=50,"36-50",TRUE,"50+")</f>
        <v>36-50</v>
      </c>
      <c r="Q2953" t="str">
        <f t="shared" si="322"/>
        <v>new</v>
      </c>
      <c r="R2953" t="str">
        <f t="shared" si="323"/>
        <v>medium</v>
      </c>
      <c r="S2953" t="str">
        <f t="shared" si="324"/>
        <v>Low</v>
      </c>
      <c r="T2953" t="str">
        <f t="shared" si="325"/>
        <v>Dec</v>
      </c>
      <c r="U2953">
        <f t="shared" si="326"/>
        <v>2023</v>
      </c>
      <c r="V2953" t="str">
        <f t="shared" si="327"/>
        <v>0-5</v>
      </c>
      <c r="W2953" t="str">
        <f t="shared" si="328"/>
        <v>Slow</v>
      </c>
    </row>
    <row r="2954" spans="1:23" x14ac:dyDescent="0.3">
      <c r="A2954">
        <v>602953</v>
      </c>
      <c r="B2954">
        <v>69101</v>
      </c>
      <c r="C2954">
        <v>58</v>
      </c>
      <c r="D2954" t="s">
        <v>4</v>
      </c>
      <c r="E2954" t="s">
        <v>5</v>
      </c>
      <c r="F2954" t="s">
        <v>24</v>
      </c>
      <c r="G2954" t="s">
        <v>21</v>
      </c>
      <c r="H2954" s="1">
        <v>44942</v>
      </c>
      <c r="I2954" t="s">
        <v>33</v>
      </c>
      <c r="J2954">
        <v>53</v>
      </c>
      <c r="K2954">
        <v>14.9</v>
      </c>
      <c r="L2954">
        <v>1106.96</v>
      </c>
      <c r="M2954">
        <v>78.150000000000006</v>
      </c>
      <c r="N2954" t="s">
        <v>48</v>
      </c>
      <c r="O2954">
        <v>5</v>
      </c>
      <c r="P2954" t="str" cm="1">
        <f t="array" ref="P2954">_xlfn.IFS(C2954&lt;25,"18-24", C2954&lt;=35,"25-35", C2954&lt;=50,"36-50",TRUE,"50+")</f>
        <v>50+</v>
      </c>
      <c r="Q2954" t="str">
        <f t="shared" si="322"/>
        <v>new</v>
      </c>
      <c r="R2954" t="str">
        <f t="shared" si="323"/>
        <v>high value</v>
      </c>
      <c r="S2954" t="str">
        <f t="shared" si="324"/>
        <v>High</v>
      </c>
      <c r="T2954" t="str">
        <f t="shared" si="325"/>
        <v>Jan</v>
      </c>
      <c r="U2954">
        <f t="shared" si="326"/>
        <v>2023</v>
      </c>
      <c r="V2954" t="str">
        <f t="shared" si="327"/>
        <v>10-15</v>
      </c>
      <c r="W2954" t="str">
        <f t="shared" si="328"/>
        <v>Slow</v>
      </c>
    </row>
    <row r="2955" spans="1:23" x14ac:dyDescent="0.3">
      <c r="A2955">
        <v>602954</v>
      </c>
      <c r="B2955">
        <v>54648</v>
      </c>
      <c r="C2955">
        <v>37</v>
      </c>
      <c r="D2955" t="s">
        <v>4</v>
      </c>
      <c r="E2955" t="s">
        <v>11</v>
      </c>
      <c r="F2955" t="s">
        <v>26</v>
      </c>
      <c r="G2955" t="s">
        <v>21</v>
      </c>
      <c r="H2955" s="1">
        <v>45239</v>
      </c>
      <c r="I2955" t="s">
        <v>34</v>
      </c>
      <c r="J2955">
        <v>58</v>
      </c>
      <c r="K2955">
        <v>14.9</v>
      </c>
      <c r="L2955">
        <v>1079.52</v>
      </c>
      <c r="M2955">
        <v>90.21</v>
      </c>
      <c r="N2955" t="s">
        <v>50</v>
      </c>
      <c r="O2955">
        <v>1</v>
      </c>
      <c r="P2955" t="str" cm="1">
        <f t="array" ref="P2955">_xlfn.IFS(C2955&lt;25,"18-24", C2955&lt;=35,"25-35", C2955&lt;=50,"36-50",TRUE,"50+")</f>
        <v>36-50</v>
      </c>
      <c r="Q2955" t="str">
        <f t="shared" si="322"/>
        <v>new</v>
      </c>
      <c r="R2955" t="str">
        <f t="shared" si="323"/>
        <v>high value</v>
      </c>
      <c r="S2955" t="str">
        <f t="shared" si="324"/>
        <v>Low</v>
      </c>
      <c r="T2955" t="str">
        <f t="shared" si="325"/>
        <v>Nov</v>
      </c>
      <c r="U2955">
        <f t="shared" si="326"/>
        <v>2023</v>
      </c>
      <c r="V2955" t="str">
        <f t="shared" si="327"/>
        <v>10-15</v>
      </c>
      <c r="W2955" t="str">
        <f t="shared" si="328"/>
        <v>Slow</v>
      </c>
    </row>
    <row r="2956" spans="1:23" x14ac:dyDescent="0.3">
      <c r="A2956">
        <v>602955</v>
      </c>
      <c r="B2956">
        <v>42017</v>
      </c>
      <c r="C2956">
        <v>57</v>
      </c>
      <c r="D2956" t="s">
        <v>7</v>
      </c>
      <c r="E2956" t="s">
        <v>13</v>
      </c>
      <c r="F2956" t="s">
        <v>24</v>
      </c>
      <c r="G2956" t="s">
        <v>27</v>
      </c>
      <c r="H2956" s="1">
        <v>44879</v>
      </c>
      <c r="I2956" t="s">
        <v>34</v>
      </c>
      <c r="J2956">
        <v>56</v>
      </c>
      <c r="K2956">
        <v>7.5</v>
      </c>
      <c r="L2956">
        <v>1436.97</v>
      </c>
      <c r="M2956">
        <v>58.42</v>
      </c>
      <c r="N2956" t="s">
        <v>49</v>
      </c>
      <c r="O2956">
        <v>4</v>
      </c>
      <c r="P2956" t="str" cm="1">
        <f t="array" ref="P2956">_xlfn.IFS(C2956&lt;25,"18-24", C2956&lt;=35,"25-35", C2956&lt;=50,"36-50",TRUE,"50+")</f>
        <v>50+</v>
      </c>
      <c r="Q2956" t="str">
        <f t="shared" si="322"/>
        <v>new</v>
      </c>
      <c r="R2956" t="str">
        <f t="shared" si="323"/>
        <v>high value</v>
      </c>
      <c r="S2956" t="str">
        <f t="shared" si="324"/>
        <v>medium</v>
      </c>
      <c r="T2956" t="str">
        <f t="shared" si="325"/>
        <v>Nov</v>
      </c>
      <c r="U2956">
        <f t="shared" si="326"/>
        <v>2022</v>
      </c>
      <c r="V2956" t="str">
        <f t="shared" si="327"/>
        <v>5-10</v>
      </c>
      <c r="W2956" t="str">
        <f t="shared" si="328"/>
        <v>Slow</v>
      </c>
    </row>
    <row r="2957" spans="1:23" x14ac:dyDescent="0.3">
      <c r="A2957">
        <v>602956</v>
      </c>
      <c r="B2957">
        <v>33109</v>
      </c>
      <c r="C2957">
        <v>59</v>
      </c>
      <c r="D2957" t="s">
        <v>7</v>
      </c>
      <c r="E2957" t="s">
        <v>5</v>
      </c>
      <c r="F2957" t="s">
        <v>28</v>
      </c>
      <c r="G2957" t="s">
        <v>23</v>
      </c>
      <c r="H2957" s="1">
        <v>45179</v>
      </c>
      <c r="I2957" t="s">
        <v>34</v>
      </c>
      <c r="J2957">
        <v>28</v>
      </c>
      <c r="K2957">
        <v>6.9</v>
      </c>
      <c r="L2957">
        <v>687.97</v>
      </c>
      <c r="M2957">
        <v>48.93</v>
      </c>
      <c r="N2957" t="s">
        <v>49</v>
      </c>
      <c r="O2957">
        <v>3</v>
      </c>
      <c r="P2957" t="str" cm="1">
        <f t="array" ref="P2957">_xlfn.IFS(C2957&lt;25,"18-24", C2957&lt;=35,"25-35", C2957&lt;=50,"36-50",TRUE,"50+")</f>
        <v>50+</v>
      </c>
      <c r="Q2957" t="str">
        <f t="shared" si="322"/>
        <v>new</v>
      </c>
      <c r="R2957" t="str">
        <f t="shared" si="323"/>
        <v>high value</v>
      </c>
      <c r="S2957" t="str">
        <f t="shared" si="324"/>
        <v>medium</v>
      </c>
      <c r="T2957" t="str">
        <f t="shared" si="325"/>
        <v>Sep</v>
      </c>
      <c r="U2957">
        <f t="shared" si="326"/>
        <v>2023</v>
      </c>
      <c r="V2957" t="str">
        <f t="shared" si="327"/>
        <v>5-10</v>
      </c>
      <c r="W2957" t="str">
        <f t="shared" si="328"/>
        <v>Fast</v>
      </c>
    </row>
    <row r="2958" spans="1:23" x14ac:dyDescent="0.3">
      <c r="A2958">
        <v>602957</v>
      </c>
      <c r="B2958">
        <v>86515</v>
      </c>
      <c r="C2958">
        <v>21</v>
      </c>
      <c r="D2958" t="s">
        <v>7</v>
      </c>
      <c r="E2958" t="s">
        <v>13</v>
      </c>
      <c r="F2958" t="s">
        <v>30</v>
      </c>
      <c r="G2958" t="s">
        <v>31</v>
      </c>
      <c r="H2958" s="1">
        <v>44990</v>
      </c>
      <c r="I2958" t="s">
        <v>34</v>
      </c>
      <c r="J2958">
        <v>21</v>
      </c>
      <c r="K2958">
        <v>9.4</v>
      </c>
      <c r="L2958">
        <v>221.26</v>
      </c>
      <c r="M2958">
        <v>22.57</v>
      </c>
      <c r="N2958" t="s">
        <v>48</v>
      </c>
      <c r="O2958">
        <v>2</v>
      </c>
      <c r="P2958" t="str" cm="1">
        <f t="array" ref="P2958">_xlfn.IFS(C2958&lt;25,"18-24", C2958&lt;=35,"25-35", C2958&lt;=50,"36-50",TRUE,"50+")</f>
        <v>18-24</v>
      </c>
      <c r="Q2958" t="str">
        <f t="shared" si="322"/>
        <v>new</v>
      </c>
      <c r="R2958" t="str">
        <f t="shared" si="323"/>
        <v>low</v>
      </c>
      <c r="S2958" t="str">
        <f t="shared" si="324"/>
        <v>Low</v>
      </c>
      <c r="T2958" t="str">
        <f t="shared" si="325"/>
        <v>Mar</v>
      </c>
      <c r="U2958">
        <f t="shared" si="326"/>
        <v>2023</v>
      </c>
      <c r="V2958" t="str">
        <f t="shared" si="327"/>
        <v>5-10</v>
      </c>
      <c r="W2958" t="str">
        <f t="shared" si="328"/>
        <v>Fast</v>
      </c>
    </row>
    <row r="2959" spans="1:23" x14ac:dyDescent="0.3">
      <c r="A2959">
        <v>602958</v>
      </c>
      <c r="B2959">
        <v>12120</v>
      </c>
      <c r="C2959">
        <v>23</v>
      </c>
      <c r="D2959" t="s">
        <v>7</v>
      </c>
      <c r="E2959" t="s">
        <v>13</v>
      </c>
      <c r="F2959" t="s">
        <v>32</v>
      </c>
      <c r="G2959" t="s">
        <v>23</v>
      </c>
      <c r="H2959" s="1">
        <v>44632</v>
      </c>
      <c r="I2959" t="s">
        <v>33</v>
      </c>
      <c r="J2959">
        <v>60</v>
      </c>
      <c r="K2959">
        <v>10.4</v>
      </c>
      <c r="L2959">
        <v>166.25</v>
      </c>
      <c r="M2959">
        <v>61.16</v>
      </c>
      <c r="N2959" t="s">
        <v>47</v>
      </c>
      <c r="O2959">
        <v>1</v>
      </c>
      <c r="P2959" t="str" cm="1">
        <f t="array" ref="P2959">_xlfn.IFS(C2959&lt;25,"18-24", C2959&lt;=35,"25-35", C2959&lt;=50,"36-50",TRUE,"50+")</f>
        <v>18-24</v>
      </c>
      <c r="Q2959" t="str">
        <f t="shared" si="322"/>
        <v>repeat</v>
      </c>
      <c r="R2959" t="str">
        <f t="shared" si="323"/>
        <v>low</v>
      </c>
      <c r="S2959" t="str">
        <f t="shared" si="324"/>
        <v>Low</v>
      </c>
      <c r="T2959" t="str">
        <f t="shared" si="325"/>
        <v>Mar</v>
      </c>
      <c r="U2959">
        <f t="shared" si="326"/>
        <v>2022</v>
      </c>
      <c r="V2959" t="str">
        <f t="shared" si="327"/>
        <v>10-15</v>
      </c>
      <c r="W2959" t="str">
        <f t="shared" si="328"/>
        <v>Slow</v>
      </c>
    </row>
    <row r="2960" spans="1:23" x14ac:dyDescent="0.3">
      <c r="A2960">
        <v>602959</v>
      </c>
      <c r="B2960">
        <v>32808</v>
      </c>
      <c r="C2960">
        <v>28</v>
      </c>
      <c r="D2960" t="s">
        <v>7</v>
      </c>
      <c r="E2960" t="s">
        <v>11</v>
      </c>
      <c r="F2960" t="s">
        <v>30</v>
      </c>
      <c r="G2960" t="s">
        <v>23</v>
      </c>
      <c r="H2960" s="1">
        <v>44674</v>
      </c>
      <c r="I2960" t="s">
        <v>33</v>
      </c>
      <c r="J2960">
        <v>27</v>
      </c>
      <c r="K2960">
        <v>10.8</v>
      </c>
      <c r="L2960">
        <v>529.54</v>
      </c>
      <c r="M2960">
        <v>51.17</v>
      </c>
      <c r="N2960" t="s">
        <v>47</v>
      </c>
      <c r="O2960">
        <v>1</v>
      </c>
      <c r="P2960" t="str" cm="1">
        <f t="array" ref="P2960">_xlfn.IFS(C2960&lt;25,"18-24", C2960&lt;=35,"25-35", C2960&lt;=50,"36-50",TRUE,"50+")</f>
        <v>25-35</v>
      </c>
      <c r="Q2960" t="str">
        <f t="shared" si="322"/>
        <v>new</v>
      </c>
      <c r="R2960" t="str">
        <f t="shared" si="323"/>
        <v>high value</v>
      </c>
      <c r="S2960" t="str">
        <f t="shared" si="324"/>
        <v>Low</v>
      </c>
      <c r="T2960" t="str">
        <f t="shared" si="325"/>
        <v>Apr</v>
      </c>
      <c r="U2960">
        <f t="shared" si="326"/>
        <v>2022</v>
      </c>
      <c r="V2960" t="str">
        <f t="shared" si="327"/>
        <v>10-15</v>
      </c>
      <c r="W2960" t="str">
        <f t="shared" si="328"/>
        <v>Fast</v>
      </c>
    </row>
    <row r="2961" spans="1:23" x14ac:dyDescent="0.3">
      <c r="A2961">
        <v>602960</v>
      </c>
      <c r="B2961">
        <v>97831</v>
      </c>
      <c r="C2961">
        <v>23</v>
      </c>
      <c r="D2961" t="s">
        <v>4</v>
      </c>
      <c r="E2961" t="s">
        <v>5</v>
      </c>
      <c r="F2961" t="s">
        <v>30</v>
      </c>
      <c r="G2961" t="s">
        <v>23</v>
      </c>
      <c r="H2961" s="1">
        <v>45640</v>
      </c>
      <c r="I2961" t="s">
        <v>33</v>
      </c>
      <c r="J2961">
        <v>20</v>
      </c>
      <c r="K2961">
        <v>11</v>
      </c>
      <c r="L2961">
        <v>1410.27</v>
      </c>
      <c r="M2961">
        <v>95.83</v>
      </c>
      <c r="N2961" t="s">
        <v>49</v>
      </c>
      <c r="O2961">
        <v>4</v>
      </c>
      <c r="P2961" t="str" cm="1">
        <f t="array" ref="P2961">_xlfn.IFS(C2961&lt;25,"18-24", C2961&lt;=35,"25-35", C2961&lt;=50,"36-50",TRUE,"50+")</f>
        <v>18-24</v>
      </c>
      <c r="Q2961" t="str">
        <f t="shared" si="322"/>
        <v>new</v>
      </c>
      <c r="R2961" t="str">
        <f t="shared" si="323"/>
        <v>high value</v>
      </c>
      <c r="S2961" t="str">
        <f t="shared" si="324"/>
        <v>medium</v>
      </c>
      <c r="T2961" t="str">
        <f t="shared" si="325"/>
        <v>Dec</v>
      </c>
      <c r="U2961">
        <f t="shared" si="326"/>
        <v>2024</v>
      </c>
      <c r="V2961" t="str">
        <f t="shared" si="327"/>
        <v>10-15</v>
      </c>
      <c r="W2961" t="str">
        <f t="shared" si="328"/>
        <v>Fast</v>
      </c>
    </row>
    <row r="2962" spans="1:23" x14ac:dyDescent="0.3">
      <c r="A2962">
        <v>602961</v>
      </c>
      <c r="B2962">
        <v>76110</v>
      </c>
      <c r="C2962">
        <v>51</v>
      </c>
      <c r="D2962" t="s">
        <v>4</v>
      </c>
      <c r="E2962" t="s">
        <v>16</v>
      </c>
      <c r="F2962" t="s">
        <v>19</v>
      </c>
      <c r="G2962" t="s">
        <v>29</v>
      </c>
      <c r="H2962" s="1">
        <v>45402</v>
      </c>
      <c r="I2962" t="s">
        <v>34</v>
      </c>
      <c r="J2962">
        <v>25</v>
      </c>
      <c r="K2962">
        <v>7</v>
      </c>
      <c r="L2962">
        <v>371.17</v>
      </c>
      <c r="M2962">
        <v>20.8</v>
      </c>
      <c r="N2962" t="s">
        <v>48</v>
      </c>
      <c r="O2962">
        <v>4</v>
      </c>
      <c r="P2962" t="str" cm="1">
        <f t="array" ref="P2962">_xlfn.IFS(C2962&lt;25,"18-24", C2962&lt;=35,"25-35", C2962&lt;=50,"36-50",TRUE,"50+")</f>
        <v>50+</v>
      </c>
      <c r="Q2962" t="str">
        <f t="shared" si="322"/>
        <v>new</v>
      </c>
      <c r="R2962" t="str">
        <f t="shared" si="323"/>
        <v>medium</v>
      </c>
      <c r="S2962" t="str">
        <f t="shared" si="324"/>
        <v>medium</v>
      </c>
      <c r="T2962" t="str">
        <f t="shared" si="325"/>
        <v>Apr</v>
      </c>
      <c r="U2962">
        <f t="shared" si="326"/>
        <v>2024</v>
      </c>
      <c r="V2962" t="str">
        <f t="shared" si="327"/>
        <v>5-10</v>
      </c>
      <c r="W2962" t="str">
        <f t="shared" si="328"/>
        <v>Fast</v>
      </c>
    </row>
    <row r="2963" spans="1:23" x14ac:dyDescent="0.3">
      <c r="A2963">
        <v>602962</v>
      </c>
      <c r="B2963">
        <v>32546</v>
      </c>
      <c r="C2963">
        <v>38</v>
      </c>
      <c r="D2963" t="s">
        <v>4</v>
      </c>
      <c r="E2963" t="s">
        <v>8</v>
      </c>
      <c r="F2963" t="s">
        <v>18</v>
      </c>
      <c r="G2963" t="s">
        <v>21</v>
      </c>
      <c r="H2963" s="1">
        <v>44757</v>
      </c>
      <c r="I2963" t="s">
        <v>33</v>
      </c>
      <c r="J2963">
        <v>81</v>
      </c>
      <c r="K2963">
        <v>2.4</v>
      </c>
      <c r="L2963">
        <v>320.19</v>
      </c>
      <c r="M2963">
        <v>48.46</v>
      </c>
      <c r="N2963" t="s">
        <v>48</v>
      </c>
      <c r="O2963">
        <v>2</v>
      </c>
      <c r="P2963" t="str" cm="1">
        <f t="array" ref="P2963">_xlfn.IFS(C2963&lt;25,"18-24", C2963&lt;=35,"25-35", C2963&lt;=50,"36-50",TRUE,"50+")</f>
        <v>36-50</v>
      </c>
      <c r="Q2963" t="str">
        <f t="shared" si="322"/>
        <v>new</v>
      </c>
      <c r="R2963" t="str">
        <f t="shared" si="323"/>
        <v>medium</v>
      </c>
      <c r="S2963" t="str">
        <f t="shared" si="324"/>
        <v>Low</v>
      </c>
      <c r="T2963" t="str">
        <f t="shared" si="325"/>
        <v>Jul</v>
      </c>
      <c r="U2963">
        <f t="shared" si="326"/>
        <v>2022</v>
      </c>
      <c r="V2963" t="str">
        <f t="shared" si="327"/>
        <v>0-5</v>
      </c>
      <c r="W2963" t="str">
        <f t="shared" si="328"/>
        <v>Slow</v>
      </c>
    </row>
    <row r="2964" spans="1:23" x14ac:dyDescent="0.3">
      <c r="A2964">
        <v>602963</v>
      </c>
      <c r="B2964">
        <v>70463</v>
      </c>
      <c r="C2964">
        <v>44</v>
      </c>
      <c r="D2964" t="s">
        <v>7</v>
      </c>
      <c r="E2964" t="s">
        <v>16</v>
      </c>
      <c r="F2964" t="s">
        <v>32</v>
      </c>
      <c r="G2964" t="s">
        <v>25</v>
      </c>
      <c r="H2964" s="1">
        <v>45474</v>
      </c>
      <c r="I2964" t="s">
        <v>33</v>
      </c>
      <c r="J2964">
        <v>82</v>
      </c>
      <c r="K2964">
        <v>2.4</v>
      </c>
      <c r="L2964">
        <v>304.41000000000003</v>
      </c>
      <c r="M2964">
        <v>97.71</v>
      </c>
      <c r="N2964" t="s">
        <v>50</v>
      </c>
      <c r="O2964">
        <v>1</v>
      </c>
      <c r="P2964" t="str" cm="1">
        <f t="array" ref="P2964">_xlfn.IFS(C2964&lt;25,"18-24", C2964&lt;=35,"25-35", C2964&lt;=50,"36-50",TRUE,"50+")</f>
        <v>36-50</v>
      </c>
      <c r="Q2964" t="str">
        <f t="shared" si="322"/>
        <v>new</v>
      </c>
      <c r="R2964" t="str">
        <f t="shared" si="323"/>
        <v>medium</v>
      </c>
      <c r="S2964" t="str">
        <f t="shared" si="324"/>
        <v>Low</v>
      </c>
      <c r="T2964" t="str">
        <f t="shared" si="325"/>
        <v>Jul</v>
      </c>
      <c r="U2964">
        <f t="shared" si="326"/>
        <v>2024</v>
      </c>
      <c r="V2964" t="str">
        <f t="shared" si="327"/>
        <v>0-5</v>
      </c>
      <c r="W2964" t="str">
        <f t="shared" si="328"/>
        <v>Slow</v>
      </c>
    </row>
    <row r="2965" spans="1:23" x14ac:dyDescent="0.3">
      <c r="A2965">
        <v>602964</v>
      </c>
      <c r="B2965">
        <v>88394</v>
      </c>
      <c r="C2965">
        <v>63</v>
      </c>
      <c r="D2965" t="s">
        <v>7</v>
      </c>
      <c r="E2965" t="s">
        <v>11</v>
      </c>
      <c r="F2965" t="s">
        <v>22</v>
      </c>
      <c r="G2965" t="s">
        <v>29</v>
      </c>
      <c r="H2965" s="1">
        <v>44930</v>
      </c>
      <c r="I2965" t="s">
        <v>34</v>
      </c>
      <c r="J2965">
        <v>70</v>
      </c>
      <c r="K2965">
        <v>7.1</v>
      </c>
      <c r="L2965">
        <v>695.99</v>
      </c>
      <c r="M2965">
        <v>30.07</v>
      </c>
      <c r="N2965" t="s">
        <v>48</v>
      </c>
      <c r="O2965">
        <v>2</v>
      </c>
      <c r="P2965" t="str" cm="1">
        <f t="array" ref="P2965">_xlfn.IFS(C2965&lt;25,"18-24", C2965&lt;=35,"25-35", C2965&lt;=50,"36-50",TRUE,"50+")</f>
        <v>50+</v>
      </c>
      <c r="Q2965" t="str">
        <f t="shared" si="322"/>
        <v>new</v>
      </c>
      <c r="R2965" t="str">
        <f t="shared" si="323"/>
        <v>high value</v>
      </c>
      <c r="S2965" t="str">
        <f t="shared" si="324"/>
        <v>Low</v>
      </c>
      <c r="T2965" t="str">
        <f t="shared" si="325"/>
        <v>Jan</v>
      </c>
      <c r="U2965">
        <f t="shared" si="326"/>
        <v>2023</v>
      </c>
      <c r="V2965" t="str">
        <f t="shared" si="327"/>
        <v>5-10</v>
      </c>
      <c r="W2965" t="str">
        <f t="shared" si="328"/>
        <v>Slow</v>
      </c>
    </row>
    <row r="2966" spans="1:23" x14ac:dyDescent="0.3">
      <c r="A2966">
        <v>602965</v>
      </c>
      <c r="B2966">
        <v>25036</v>
      </c>
      <c r="C2966">
        <v>27</v>
      </c>
      <c r="D2966" t="s">
        <v>7</v>
      </c>
      <c r="E2966" t="s">
        <v>15</v>
      </c>
      <c r="F2966" t="s">
        <v>26</v>
      </c>
      <c r="G2966" t="s">
        <v>29</v>
      </c>
      <c r="H2966" s="1">
        <v>45551</v>
      </c>
      <c r="I2966" t="s">
        <v>33</v>
      </c>
      <c r="J2966">
        <v>83</v>
      </c>
      <c r="K2966">
        <v>9.5</v>
      </c>
      <c r="L2966">
        <v>1487.67</v>
      </c>
      <c r="M2966">
        <v>79.66</v>
      </c>
      <c r="N2966" t="s">
        <v>49</v>
      </c>
      <c r="O2966">
        <v>2</v>
      </c>
      <c r="P2966" t="str" cm="1">
        <f t="array" ref="P2966">_xlfn.IFS(C2966&lt;25,"18-24", C2966&lt;=35,"25-35", C2966&lt;=50,"36-50",TRUE,"50+")</f>
        <v>25-35</v>
      </c>
      <c r="Q2966" t="str">
        <f t="shared" si="322"/>
        <v>new</v>
      </c>
      <c r="R2966" t="str">
        <f t="shared" si="323"/>
        <v>high value</v>
      </c>
      <c r="S2966" t="str">
        <f t="shared" si="324"/>
        <v>Low</v>
      </c>
      <c r="T2966" t="str">
        <f t="shared" si="325"/>
        <v>Sep</v>
      </c>
      <c r="U2966">
        <f t="shared" si="326"/>
        <v>2024</v>
      </c>
      <c r="V2966" t="str">
        <f t="shared" si="327"/>
        <v>5-10</v>
      </c>
      <c r="W2966" t="str">
        <f t="shared" si="328"/>
        <v>Slow</v>
      </c>
    </row>
    <row r="2967" spans="1:23" x14ac:dyDescent="0.3">
      <c r="A2967">
        <v>602966</v>
      </c>
      <c r="B2967">
        <v>49644</v>
      </c>
      <c r="C2967">
        <v>52</v>
      </c>
      <c r="D2967" t="s">
        <v>7</v>
      </c>
      <c r="E2967" t="s">
        <v>11</v>
      </c>
      <c r="F2967" t="s">
        <v>22</v>
      </c>
      <c r="G2967" t="s">
        <v>29</v>
      </c>
      <c r="H2967" s="1">
        <v>44564</v>
      </c>
      <c r="I2967" t="s">
        <v>34</v>
      </c>
      <c r="J2967">
        <v>55</v>
      </c>
      <c r="K2967">
        <v>8.9</v>
      </c>
      <c r="L2967">
        <v>230.75</v>
      </c>
      <c r="M2967">
        <v>80.540000000000006</v>
      </c>
      <c r="N2967" t="s">
        <v>50</v>
      </c>
      <c r="O2967">
        <v>1</v>
      </c>
      <c r="P2967" t="str" cm="1">
        <f t="array" ref="P2967">_xlfn.IFS(C2967&lt;25,"18-24", C2967&lt;=35,"25-35", C2967&lt;=50,"36-50",TRUE,"50+")</f>
        <v>50+</v>
      </c>
      <c r="Q2967" t="str">
        <f t="shared" si="322"/>
        <v>new</v>
      </c>
      <c r="R2967" t="str">
        <f t="shared" si="323"/>
        <v>low</v>
      </c>
      <c r="S2967" t="str">
        <f t="shared" si="324"/>
        <v>Low</v>
      </c>
      <c r="T2967" t="str">
        <f t="shared" si="325"/>
        <v>Jan</v>
      </c>
      <c r="U2967">
        <f t="shared" si="326"/>
        <v>2022</v>
      </c>
      <c r="V2967" t="str">
        <f t="shared" si="327"/>
        <v>5-10</v>
      </c>
      <c r="W2967" t="str">
        <f t="shared" si="328"/>
        <v>Slow</v>
      </c>
    </row>
    <row r="2968" spans="1:23" x14ac:dyDescent="0.3">
      <c r="A2968">
        <v>602967</v>
      </c>
      <c r="B2968">
        <v>11953</v>
      </c>
      <c r="C2968">
        <v>25</v>
      </c>
      <c r="D2968" t="s">
        <v>7</v>
      </c>
      <c r="E2968" t="s">
        <v>13</v>
      </c>
      <c r="F2968" t="s">
        <v>18</v>
      </c>
      <c r="G2968" t="s">
        <v>27</v>
      </c>
      <c r="H2968" s="1">
        <v>44944</v>
      </c>
      <c r="I2968" t="s">
        <v>33</v>
      </c>
      <c r="J2968">
        <v>38</v>
      </c>
      <c r="K2968">
        <v>13.9</v>
      </c>
      <c r="L2968">
        <v>1196.58</v>
      </c>
      <c r="M2968">
        <v>109.04</v>
      </c>
      <c r="N2968" t="s">
        <v>47</v>
      </c>
      <c r="O2968">
        <v>1</v>
      </c>
      <c r="P2968" t="str" cm="1">
        <f t="array" ref="P2968">_xlfn.IFS(C2968&lt;25,"18-24", C2968&lt;=35,"25-35", C2968&lt;=50,"36-50",TRUE,"50+")</f>
        <v>25-35</v>
      </c>
      <c r="Q2968" t="str">
        <f t="shared" si="322"/>
        <v>new</v>
      </c>
      <c r="R2968" t="str">
        <f t="shared" si="323"/>
        <v>high value</v>
      </c>
      <c r="S2968" t="str">
        <f t="shared" si="324"/>
        <v>Low</v>
      </c>
      <c r="T2968" t="str">
        <f t="shared" si="325"/>
        <v>Jan</v>
      </c>
      <c r="U2968">
        <f t="shared" si="326"/>
        <v>2023</v>
      </c>
      <c r="V2968" t="str">
        <f t="shared" si="327"/>
        <v>10-15</v>
      </c>
      <c r="W2968" t="str">
        <f t="shared" si="328"/>
        <v>Medium</v>
      </c>
    </row>
    <row r="2969" spans="1:23" x14ac:dyDescent="0.3">
      <c r="A2969">
        <v>602968</v>
      </c>
      <c r="B2969">
        <v>51842</v>
      </c>
      <c r="C2969">
        <v>27</v>
      </c>
      <c r="D2969" t="s">
        <v>4</v>
      </c>
      <c r="E2969" t="s">
        <v>16</v>
      </c>
      <c r="F2969" t="s">
        <v>18</v>
      </c>
      <c r="G2969" t="s">
        <v>25</v>
      </c>
      <c r="H2969" s="1">
        <v>44897</v>
      </c>
      <c r="I2969" t="s">
        <v>34</v>
      </c>
      <c r="J2969">
        <v>78</v>
      </c>
      <c r="K2969">
        <v>11.7</v>
      </c>
      <c r="L2969">
        <v>1250.83</v>
      </c>
      <c r="M2969">
        <v>49.29</v>
      </c>
      <c r="N2969" t="s">
        <v>50</v>
      </c>
      <c r="O2969">
        <v>1</v>
      </c>
      <c r="P2969" t="str" cm="1">
        <f t="array" ref="P2969">_xlfn.IFS(C2969&lt;25,"18-24", C2969&lt;=35,"25-35", C2969&lt;=50,"36-50",TRUE,"50+")</f>
        <v>25-35</v>
      </c>
      <c r="Q2969" t="str">
        <f t="shared" si="322"/>
        <v>new</v>
      </c>
      <c r="R2969" t="str">
        <f t="shared" si="323"/>
        <v>high value</v>
      </c>
      <c r="S2969" t="str">
        <f t="shared" si="324"/>
        <v>Low</v>
      </c>
      <c r="T2969" t="str">
        <f t="shared" si="325"/>
        <v>Dec</v>
      </c>
      <c r="U2969">
        <f t="shared" si="326"/>
        <v>2022</v>
      </c>
      <c r="V2969" t="str">
        <f t="shared" si="327"/>
        <v>10-15</v>
      </c>
      <c r="W2969" t="str">
        <f t="shared" si="328"/>
        <v>Slow</v>
      </c>
    </row>
    <row r="2970" spans="1:23" x14ac:dyDescent="0.3">
      <c r="A2970">
        <v>602969</v>
      </c>
      <c r="B2970">
        <v>70199</v>
      </c>
      <c r="C2970">
        <v>46</v>
      </c>
      <c r="D2970" t="s">
        <v>7</v>
      </c>
      <c r="E2970" t="s">
        <v>16</v>
      </c>
      <c r="F2970" t="s">
        <v>26</v>
      </c>
      <c r="G2970" t="s">
        <v>23</v>
      </c>
      <c r="H2970" s="1">
        <v>44602</v>
      </c>
      <c r="I2970" t="s">
        <v>34</v>
      </c>
      <c r="J2970">
        <v>81</v>
      </c>
      <c r="K2970">
        <v>4.0999999999999996</v>
      </c>
      <c r="L2970">
        <v>390.51</v>
      </c>
      <c r="M2970">
        <v>31.82</v>
      </c>
      <c r="N2970" t="s">
        <v>50</v>
      </c>
      <c r="O2970">
        <v>3</v>
      </c>
      <c r="P2970" t="str" cm="1">
        <f t="array" ref="P2970">_xlfn.IFS(C2970&lt;25,"18-24", C2970&lt;=35,"25-35", C2970&lt;=50,"36-50",TRUE,"50+")</f>
        <v>36-50</v>
      </c>
      <c r="Q2970" t="str">
        <f t="shared" si="322"/>
        <v>new</v>
      </c>
      <c r="R2970" t="str">
        <f t="shared" si="323"/>
        <v>medium</v>
      </c>
      <c r="S2970" t="str">
        <f t="shared" si="324"/>
        <v>medium</v>
      </c>
      <c r="T2970" t="str">
        <f t="shared" si="325"/>
        <v>Feb</v>
      </c>
      <c r="U2970">
        <f t="shared" si="326"/>
        <v>2022</v>
      </c>
      <c r="V2970" t="str">
        <f t="shared" si="327"/>
        <v>0-5</v>
      </c>
      <c r="W2970" t="str">
        <f t="shared" si="328"/>
        <v>Slow</v>
      </c>
    </row>
    <row r="2971" spans="1:23" x14ac:dyDescent="0.3">
      <c r="A2971">
        <v>602970</v>
      </c>
      <c r="B2971">
        <v>16424</v>
      </c>
      <c r="C2971">
        <v>28</v>
      </c>
      <c r="D2971" t="s">
        <v>4</v>
      </c>
      <c r="E2971" t="s">
        <v>5</v>
      </c>
      <c r="F2971" t="s">
        <v>18</v>
      </c>
      <c r="G2971" t="s">
        <v>21</v>
      </c>
      <c r="H2971" s="1">
        <v>44981</v>
      </c>
      <c r="I2971" t="s">
        <v>34</v>
      </c>
      <c r="J2971">
        <v>53</v>
      </c>
      <c r="K2971">
        <v>1.6</v>
      </c>
      <c r="L2971">
        <v>1004.23</v>
      </c>
      <c r="M2971">
        <v>30.26</v>
      </c>
      <c r="N2971" t="s">
        <v>49</v>
      </c>
      <c r="O2971">
        <v>2</v>
      </c>
      <c r="P2971" t="str" cm="1">
        <f t="array" ref="P2971">_xlfn.IFS(C2971&lt;25,"18-24", C2971&lt;=35,"25-35", C2971&lt;=50,"36-50",TRUE,"50+")</f>
        <v>25-35</v>
      </c>
      <c r="Q2971" t="str">
        <f t="shared" si="322"/>
        <v>new</v>
      </c>
      <c r="R2971" t="str">
        <f t="shared" si="323"/>
        <v>high value</v>
      </c>
      <c r="S2971" t="str">
        <f t="shared" si="324"/>
        <v>Low</v>
      </c>
      <c r="T2971" t="str">
        <f t="shared" si="325"/>
        <v>Feb</v>
      </c>
      <c r="U2971">
        <f t="shared" si="326"/>
        <v>2023</v>
      </c>
      <c r="V2971" t="str">
        <f t="shared" si="327"/>
        <v>0-5</v>
      </c>
      <c r="W2971" t="str">
        <f t="shared" si="328"/>
        <v>Slow</v>
      </c>
    </row>
    <row r="2972" spans="1:23" x14ac:dyDescent="0.3">
      <c r="A2972">
        <v>602971</v>
      </c>
      <c r="B2972">
        <v>15515</v>
      </c>
      <c r="C2972">
        <v>64</v>
      </c>
      <c r="D2972" t="s">
        <v>4</v>
      </c>
      <c r="E2972" t="s">
        <v>5</v>
      </c>
      <c r="F2972" t="s">
        <v>24</v>
      </c>
      <c r="G2972" t="s">
        <v>31</v>
      </c>
      <c r="H2972" s="1">
        <v>44792</v>
      </c>
      <c r="I2972" t="s">
        <v>34</v>
      </c>
      <c r="J2972">
        <v>22</v>
      </c>
      <c r="K2972">
        <v>12</v>
      </c>
      <c r="L2972">
        <v>658.19</v>
      </c>
      <c r="M2972">
        <v>41.88</v>
      </c>
      <c r="N2972" t="s">
        <v>47</v>
      </c>
      <c r="O2972">
        <v>5</v>
      </c>
      <c r="P2972" t="str" cm="1">
        <f t="array" ref="P2972">_xlfn.IFS(C2972&lt;25,"18-24", C2972&lt;=35,"25-35", C2972&lt;=50,"36-50",TRUE,"50+")</f>
        <v>50+</v>
      </c>
      <c r="Q2972" t="str">
        <f t="shared" si="322"/>
        <v>new</v>
      </c>
      <c r="R2972" t="str">
        <f t="shared" si="323"/>
        <v>high value</v>
      </c>
      <c r="S2972" t="str">
        <f t="shared" si="324"/>
        <v>High</v>
      </c>
      <c r="T2972" t="str">
        <f t="shared" si="325"/>
        <v>Aug</v>
      </c>
      <c r="U2972">
        <f t="shared" si="326"/>
        <v>2022</v>
      </c>
      <c r="V2972" t="str">
        <f t="shared" si="327"/>
        <v>10-15</v>
      </c>
      <c r="W2972" t="str">
        <f t="shared" si="328"/>
        <v>Fast</v>
      </c>
    </row>
    <row r="2973" spans="1:23" x14ac:dyDescent="0.3">
      <c r="A2973">
        <v>602972</v>
      </c>
      <c r="B2973">
        <v>65116</v>
      </c>
      <c r="C2973">
        <v>23</v>
      </c>
      <c r="D2973" t="s">
        <v>7</v>
      </c>
      <c r="E2973" t="s">
        <v>8</v>
      </c>
      <c r="F2973" t="s">
        <v>22</v>
      </c>
      <c r="G2973" t="s">
        <v>21</v>
      </c>
      <c r="H2973" s="1">
        <v>45507</v>
      </c>
      <c r="I2973" t="s">
        <v>34</v>
      </c>
      <c r="J2973">
        <v>81</v>
      </c>
      <c r="K2973">
        <v>11.2</v>
      </c>
      <c r="L2973">
        <v>1485.68</v>
      </c>
      <c r="M2973">
        <v>87.1</v>
      </c>
      <c r="N2973" t="s">
        <v>48</v>
      </c>
      <c r="O2973">
        <v>5</v>
      </c>
      <c r="P2973" t="str" cm="1">
        <f t="array" ref="P2973">_xlfn.IFS(C2973&lt;25,"18-24", C2973&lt;=35,"25-35", C2973&lt;=50,"36-50",TRUE,"50+")</f>
        <v>18-24</v>
      </c>
      <c r="Q2973" t="str">
        <f t="shared" si="322"/>
        <v>new</v>
      </c>
      <c r="R2973" t="str">
        <f t="shared" si="323"/>
        <v>high value</v>
      </c>
      <c r="S2973" t="str">
        <f t="shared" si="324"/>
        <v>High</v>
      </c>
      <c r="T2973" t="str">
        <f t="shared" si="325"/>
        <v>Aug</v>
      </c>
      <c r="U2973">
        <f t="shared" si="326"/>
        <v>2024</v>
      </c>
      <c r="V2973" t="str">
        <f t="shared" si="327"/>
        <v>10-15</v>
      </c>
      <c r="W2973" t="str">
        <f t="shared" si="328"/>
        <v>Slow</v>
      </c>
    </row>
    <row r="2974" spans="1:23" x14ac:dyDescent="0.3">
      <c r="A2974">
        <v>602973</v>
      </c>
      <c r="B2974">
        <v>11679</v>
      </c>
      <c r="C2974">
        <v>44</v>
      </c>
      <c r="D2974" t="s">
        <v>7</v>
      </c>
      <c r="E2974" t="s">
        <v>16</v>
      </c>
      <c r="F2974" t="s">
        <v>19</v>
      </c>
      <c r="G2974" t="s">
        <v>23</v>
      </c>
      <c r="H2974" s="1">
        <v>44616</v>
      </c>
      <c r="I2974" t="s">
        <v>34</v>
      </c>
      <c r="J2974">
        <v>38</v>
      </c>
      <c r="K2974">
        <v>5.0999999999999996</v>
      </c>
      <c r="L2974">
        <v>460.85</v>
      </c>
      <c r="M2974">
        <v>80.47</v>
      </c>
      <c r="N2974" t="s">
        <v>48</v>
      </c>
      <c r="O2974">
        <v>5</v>
      </c>
      <c r="P2974" t="str" cm="1">
        <f t="array" ref="P2974">_xlfn.IFS(C2974&lt;25,"18-24", C2974&lt;=35,"25-35", C2974&lt;=50,"36-50",TRUE,"50+")</f>
        <v>36-50</v>
      </c>
      <c r="Q2974" t="str">
        <f t="shared" si="322"/>
        <v>new</v>
      </c>
      <c r="R2974" t="str">
        <f t="shared" si="323"/>
        <v>medium</v>
      </c>
      <c r="S2974" t="str">
        <f t="shared" si="324"/>
        <v>High</v>
      </c>
      <c r="T2974" t="str">
        <f t="shared" si="325"/>
        <v>Feb</v>
      </c>
      <c r="U2974">
        <f t="shared" si="326"/>
        <v>2022</v>
      </c>
      <c r="V2974" t="str">
        <f t="shared" si="327"/>
        <v>5-10</v>
      </c>
      <c r="W2974" t="str">
        <f t="shared" si="328"/>
        <v>Medium</v>
      </c>
    </row>
    <row r="2975" spans="1:23" x14ac:dyDescent="0.3">
      <c r="A2975">
        <v>602974</v>
      </c>
      <c r="B2975">
        <v>27032</v>
      </c>
      <c r="C2975">
        <v>55</v>
      </c>
      <c r="D2975" t="s">
        <v>7</v>
      </c>
      <c r="E2975" t="s">
        <v>8</v>
      </c>
      <c r="F2975" t="s">
        <v>30</v>
      </c>
      <c r="G2975" t="s">
        <v>27</v>
      </c>
      <c r="H2975" s="1">
        <v>45413</v>
      </c>
      <c r="I2975" t="s">
        <v>33</v>
      </c>
      <c r="J2975">
        <v>87</v>
      </c>
      <c r="K2975">
        <v>1.9</v>
      </c>
      <c r="L2975">
        <v>199.66</v>
      </c>
      <c r="M2975">
        <v>28.52</v>
      </c>
      <c r="N2975" t="s">
        <v>47</v>
      </c>
      <c r="O2975">
        <v>2</v>
      </c>
      <c r="P2975" t="str" cm="1">
        <f t="array" ref="P2975">_xlfn.IFS(C2975&lt;25,"18-24", C2975&lt;=35,"25-35", C2975&lt;=50,"36-50",TRUE,"50+")</f>
        <v>50+</v>
      </c>
      <c r="Q2975" t="str">
        <f t="shared" si="322"/>
        <v>new</v>
      </c>
      <c r="R2975" t="str">
        <f t="shared" si="323"/>
        <v>low</v>
      </c>
      <c r="S2975" t="str">
        <f t="shared" si="324"/>
        <v>Low</v>
      </c>
      <c r="T2975" t="str">
        <f t="shared" si="325"/>
        <v>May</v>
      </c>
      <c r="U2975">
        <f t="shared" si="326"/>
        <v>2024</v>
      </c>
      <c r="V2975" t="str">
        <f t="shared" si="327"/>
        <v>0-5</v>
      </c>
      <c r="W2975" t="str">
        <f t="shared" si="328"/>
        <v>Slow</v>
      </c>
    </row>
    <row r="2976" spans="1:23" x14ac:dyDescent="0.3">
      <c r="A2976">
        <v>602975</v>
      </c>
      <c r="B2976">
        <v>54877</v>
      </c>
      <c r="C2976">
        <v>64</v>
      </c>
      <c r="D2976" t="s">
        <v>4</v>
      </c>
      <c r="E2976" t="s">
        <v>16</v>
      </c>
      <c r="F2976" t="s">
        <v>18</v>
      </c>
      <c r="G2976" t="s">
        <v>29</v>
      </c>
      <c r="H2976" s="1">
        <v>45244</v>
      </c>
      <c r="I2976" t="s">
        <v>34</v>
      </c>
      <c r="J2976">
        <v>81</v>
      </c>
      <c r="K2976">
        <v>11.6</v>
      </c>
      <c r="L2976">
        <v>290.70999999999998</v>
      </c>
      <c r="M2976">
        <v>94.05</v>
      </c>
      <c r="N2976" t="s">
        <v>50</v>
      </c>
      <c r="O2976">
        <v>3</v>
      </c>
      <c r="P2976" t="str" cm="1">
        <f t="array" ref="P2976">_xlfn.IFS(C2976&lt;25,"18-24", C2976&lt;=35,"25-35", C2976&lt;=50,"36-50",TRUE,"50+")</f>
        <v>50+</v>
      </c>
      <c r="Q2976" t="str">
        <f t="shared" si="322"/>
        <v>new</v>
      </c>
      <c r="R2976" t="str">
        <f t="shared" si="323"/>
        <v>medium</v>
      </c>
      <c r="S2976" t="str">
        <f t="shared" si="324"/>
        <v>medium</v>
      </c>
      <c r="T2976" t="str">
        <f t="shared" si="325"/>
        <v>Nov</v>
      </c>
      <c r="U2976">
        <f t="shared" si="326"/>
        <v>2023</v>
      </c>
      <c r="V2976" t="str">
        <f t="shared" si="327"/>
        <v>10-15</v>
      </c>
      <c r="W2976" t="str">
        <f t="shared" si="328"/>
        <v>Slow</v>
      </c>
    </row>
    <row r="2977" spans="1:23" x14ac:dyDescent="0.3">
      <c r="A2977">
        <v>602976</v>
      </c>
      <c r="B2977">
        <v>13755</v>
      </c>
      <c r="C2977">
        <v>56</v>
      </c>
      <c r="D2977" t="s">
        <v>7</v>
      </c>
      <c r="E2977" t="s">
        <v>13</v>
      </c>
      <c r="F2977" t="s">
        <v>22</v>
      </c>
      <c r="G2977" t="s">
        <v>27</v>
      </c>
      <c r="H2977" s="1">
        <v>44977</v>
      </c>
      <c r="I2977" t="s">
        <v>34</v>
      </c>
      <c r="J2977">
        <v>64</v>
      </c>
      <c r="K2977">
        <v>5.5</v>
      </c>
      <c r="L2977">
        <v>1310.08</v>
      </c>
      <c r="M2977">
        <v>58.67</v>
      </c>
      <c r="N2977" t="s">
        <v>48</v>
      </c>
      <c r="O2977">
        <v>2</v>
      </c>
      <c r="P2977" t="str" cm="1">
        <f t="array" ref="P2977">_xlfn.IFS(C2977&lt;25,"18-24", C2977&lt;=35,"25-35", C2977&lt;=50,"36-50",TRUE,"50+")</f>
        <v>50+</v>
      </c>
      <c r="Q2977" t="str">
        <f t="shared" si="322"/>
        <v>new</v>
      </c>
      <c r="R2977" t="str">
        <f t="shared" si="323"/>
        <v>high value</v>
      </c>
      <c r="S2977" t="str">
        <f t="shared" si="324"/>
        <v>Low</v>
      </c>
      <c r="T2977" t="str">
        <f t="shared" si="325"/>
        <v>Feb</v>
      </c>
      <c r="U2977">
        <f t="shared" si="326"/>
        <v>2023</v>
      </c>
      <c r="V2977" t="str">
        <f t="shared" si="327"/>
        <v>5-10</v>
      </c>
      <c r="W2977" t="str">
        <f t="shared" si="328"/>
        <v>Slow</v>
      </c>
    </row>
    <row r="2978" spans="1:23" x14ac:dyDescent="0.3">
      <c r="A2978">
        <v>602977</v>
      </c>
      <c r="B2978">
        <v>39834</v>
      </c>
      <c r="C2978">
        <v>51</v>
      </c>
      <c r="D2978" t="s">
        <v>7</v>
      </c>
      <c r="E2978" t="s">
        <v>8</v>
      </c>
      <c r="F2978" t="s">
        <v>19</v>
      </c>
      <c r="G2978" t="s">
        <v>23</v>
      </c>
      <c r="H2978" s="1">
        <v>44846</v>
      </c>
      <c r="I2978" t="s">
        <v>34</v>
      </c>
      <c r="J2978">
        <v>22</v>
      </c>
      <c r="K2978">
        <v>8.6</v>
      </c>
      <c r="L2978">
        <v>1175.3900000000001</v>
      </c>
      <c r="M2978">
        <v>60.03</v>
      </c>
      <c r="N2978" t="s">
        <v>47</v>
      </c>
      <c r="O2978">
        <v>4</v>
      </c>
      <c r="P2978" t="str" cm="1">
        <f t="array" ref="P2978">_xlfn.IFS(C2978&lt;25,"18-24", C2978&lt;=35,"25-35", C2978&lt;=50,"36-50",TRUE,"50+")</f>
        <v>50+</v>
      </c>
      <c r="Q2978" t="str">
        <f t="shared" si="322"/>
        <v>new</v>
      </c>
      <c r="R2978" t="str">
        <f t="shared" si="323"/>
        <v>high value</v>
      </c>
      <c r="S2978" t="str">
        <f t="shared" si="324"/>
        <v>medium</v>
      </c>
      <c r="T2978" t="str">
        <f t="shared" si="325"/>
        <v>Oct</v>
      </c>
      <c r="U2978">
        <f t="shared" si="326"/>
        <v>2022</v>
      </c>
      <c r="V2978" t="str">
        <f t="shared" si="327"/>
        <v>5-10</v>
      </c>
      <c r="W2978" t="str">
        <f t="shared" si="328"/>
        <v>Fast</v>
      </c>
    </row>
    <row r="2979" spans="1:23" x14ac:dyDescent="0.3">
      <c r="A2979">
        <v>602978</v>
      </c>
      <c r="B2979">
        <v>11945</v>
      </c>
      <c r="C2979">
        <v>51</v>
      </c>
      <c r="D2979" t="s">
        <v>7</v>
      </c>
      <c r="E2979" t="s">
        <v>8</v>
      </c>
      <c r="F2979" t="s">
        <v>19</v>
      </c>
      <c r="G2979" t="s">
        <v>31</v>
      </c>
      <c r="H2979" s="1">
        <v>45602</v>
      </c>
      <c r="I2979" t="s">
        <v>34</v>
      </c>
      <c r="J2979">
        <v>78</v>
      </c>
      <c r="K2979">
        <v>13.6</v>
      </c>
      <c r="L2979">
        <v>634.46</v>
      </c>
      <c r="M2979">
        <v>89.36</v>
      </c>
      <c r="N2979" t="s">
        <v>50</v>
      </c>
      <c r="O2979">
        <v>5</v>
      </c>
      <c r="P2979" t="str" cm="1">
        <f t="array" ref="P2979">_xlfn.IFS(C2979&lt;25,"18-24", C2979&lt;=35,"25-35", C2979&lt;=50,"36-50",TRUE,"50+")</f>
        <v>50+</v>
      </c>
      <c r="Q2979" t="str">
        <f t="shared" si="322"/>
        <v>new</v>
      </c>
      <c r="R2979" t="str">
        <f t="shared" si="323"/>
        <v>high value</v>
      </c>
      <c r="S2979" t="str">
        <f t="shared" si="324"/>
        <v>High</v>
      </c>
      <c r="T2979" t="str">
        <f t="shared" si="325"/>
        <v>Nov</v>
      </c>
      <c r="U2979">
        <f t="shared" si="326"/>
        <v>2024</v>
      </c>
      <c r="V2979" t="str">
        <f t="shared" si="327"/>
        <v>10-15</v>
      </c>
      <c r="W2979" t="str">
        <f t="shared" si="328"/>
        <v>Slow</v>
      </c>
    </row>
    <row r="2980" spans="1:23" x14ac:dyDescent="0.3">
      <c r="A2980">
        <v>602979</v>
      </c>
      <c r="B2980">
        <v>81067</v>
      </c>
      <c r="C2980">
        <v>41</v>
      </c>
      <c r="D2980" t="s">
        <v>4</v>
      </c>
      <c r="E2980" t="s">
        <v>8</v>
      </c>
      <c r="F2980" t="s">
        <v>24</v>
      </c>
      <c r="G2980" t="s">
        <v>25</v>
      </c>
      <c r="H2980" s="1">
        <v>45023</v>
      </c>
      <c r="I2980" t="s">
        <v>34</v>
      </c>
      <c r="J2980">
        <v>31</v>
      </c>
      <c r="K2980">
        <v>5.3</v>
      </c>
      <c r="L2980">
        <v>1187.24</v>
      </c>
      <c r="M2980">
        <v>103.25</v>
      </c>
      <c r="N2980" t="s">
        <v>47</v>
      </c>
      <c r="O2980">
        <v>3</v>
      </c>
      <c r="P2980" t="str" cm="1">
        <f t="array" ref="P2980">_xlfn.IFS(C2980&lt;25,"18-24", C2980&lt;=35,"25-35", C2980&lt;=50,"36-50",TRUE,"50+")</f>
        <v>36-50</v>
      </c>
      <c r="Q2980" t="str">
        <f t="shared" si="322"/>
        <v>new</v>
      </c>
      <c r="R2980" t="str">
        <f t="shared" si="323"/>
        <v>high value</v>
      </c>
      <c r="S2980" t="str">
        <f t="shared" si="324"/>
        <v>medium</v>
      </c>
      <c r="T2980" t="str">
        <f t="shared" si="325"/>
        <v>Apr</v>
      </c>
      <c r="U2980">
        <f t="shared" si="326"/>
        <v>2023</v>
      </c>
      <c r="V2980" t="str">
        <f t="shared" si="327"/>
        <v>5-10</v>
      </c>
      <c r="W2980" t="str">
        <f t="shared" si="328"/>
        <v>Medium</v>
      </c>
    </row>
    <row r="2981" spans="1:23" x14ac:dyDescent="0.3">
      <c r="A2981">
        <v>602980</v>
      </c>
      <c r="B2981">
        <v>60750</v>
      </c>
      <c r="C2981">
        <v>37</v>
      </c>
      <c r="D2981" t="s">
        <v>4</v>
      </c>
      <c r="E2981" t="s">
        <v>16</v>
      </c>
      <c r="F2981" t="s">
        <v>22</v>
      </c>
      <c r="G2981" t="s">
        <v>27</v>
      </c>
      <c r="H2981" s="1">
        <v>44847</v>
      </c>
      <c r="I2981" t="s">
        <v>34</v>
      </c>
      <c r="J2981">
        <v>27</v>
      </c>
      <c r="K2981">
        <v>11.1</v>
      </c>
      <c r="L2981">
        <v>438.72</v>
      </c>
      <c r="M2981">
        <v>56.51</v>
      </c>
      <c r="N2981" t="s">
        <v>49</v>
      </c>
      <c r="O2981">
        <v>4</v>
      </c>
      <c r="P2981" t="str" cm="1">
        <f t="array" ref="P2981">_xlfn.IFS(C2981&lt;25,"18-24", C2981&lt;=35,"25-35", C2981&lt;=50,"36-50",TRUE,"50+")</f>
        <v>36-50</v>
      </c>
      <c r="Q2981" t="str">
        <f t="shared" si="322"/>
        <v>new</v>
      </c>
      <c r="R2981" t="str">
        <f t="shared" si="323"/>
        <v>medium</v>
      </c>
      <c r="S2981" t="str">
        <f t="shared" si="324"/>
        <v>medium</v>
      </c>
      <c r="T2981" t="str">
        <f t="shared" si="325"/>
        <v>Oct</v>
      </c>
      <c r="U2981">
        <f t="shared" si="326"/>
        <v>2022</v>
      </c>
      <c r="V2981" t="str">
        <f t="shared" si="327"/>
        <v>10-15</v>
      </c>
      <c r="W2981" t="str">
        <f t="shared" si="328"/>
        <v>Fast</v>
      </c>
    </row>
    <row r="2982" spans="1:23" x14ac:dyDescent="0.3">
      <c r="A2982">
        <v>602981</v>
      </c>
      <c r="B2982">
        <v>99316</v>
      </c>
      <c r="C2982">
        <v>45</v>
      </c>
      <c r="D2982" t="s">
        <v>7</v>
      </c>
      <c r="E2982" t="s">
        <v>13</v>
      </c>
      <c r="F2982" t="s">
        <v>18</v>
      </c>
      <c r="G2982" t="s">
        <v>29</v>
      </c>
      <c r="H2982" s="1">
        <v>45254</v>
      </c>
      <c r="I2982" t="s">
        <v>33</v>
      </c>
      <c r="J2982">
        <v>66</v>
      </c>
      <c r="K2982">
        <v>12.8</v>
      </c>
      <c r="L2982">
        <v>852.18</v>
      </c>
      <c r="M2982">
        <v>77.760000000000005</v>
      </c>
      <c r="N2982" t="s">
        <v>47</v>
      </c>
      <c r="O2982">
        <v>2</v>
      </c>
      <c r="P2982" t="str" cm="1">
        <f t="array" ref="P2982">_xlfn.IFS(C2982&lt;25,"18-24", C2982&lt;=35,"25-35", C2982&lt;=50,"36-50",TRUE,"50+")</f>
        <v>36-50</v>
      </c>
      <c r="Q2982" t="str">
        <f t="shared" si="322"/>
        <v>new</v>
      </c>
      <c r="R2982" t="str">
        <f t="shared" si="323"/>
        <v>high value</v>
      </c>
      <c r="S2982" t="str">
        <f t="shared" si="324"/>
        <v>Low</v>
      </c>
      <c r="T2982" t="str">
        <f t="shared" si="325"/>
        <v>Nov</v>
      </c>
      <c r="U2982">
        <f t="shared" si="326"/>
        <v>2023</v>
      </c>
      <c r="V2982" t="str">
        <f t="shared" si="327"/>
        <v>10-15</v>
      </c>
      <c r="W2982" t="str">
        <f t="shared" si="328"/>
        <v>Slow</v>
      </c>
    </row>
    <row r="2983" spans="1:23" x14ac:dyDescent="0.3">
      <c r="A2983">
        <v>602982</v>
      </c>
      <c r="B2983">
        <v>26160</v>
      </c>
      <c r="C2983">
        <v>28</v>
      </c>
      <c r="D2983" t="s">
        <v>4</v>
      </c>
      <c r="E2983" t="s">
        <v>11</v>
      </c>
      <c r="F2983" t="s">
        <v>30</v>
      </c>
      <c r="G2983" t="s">
        <v>25</v>
      </c>
      <c r="H2983" s="1">
        <v>45266</v>
      </c>
      <c r="I2983" t="s">
        <v>33</v>
      </c>
      <c r="J2983">
        <v>78</v>
      </c>
      <c r="K2983">
        <v>11.4</v>
      </c>
      <c r="L2983">
        <v>832.91</v>
      </c>
      <c r="M2983">
        <v>42.29</v>
      </c>
      <c r="N2983" t="s">
        <v>49</v>
      </c>
      <c r="O2983">
        <v>2</v>
      </c>
      <c r="P2983" t="str" cm="1">
        <f t="array" ref="P2983">_xlfn.IFS(C2983&lt;25,"18-24", C2983&lt;=35,"25-35", C2983&lt;=50,"36-50",TRUE,"50+")</f>
        <v>25-35</v>
      </c>
      <c r="Q2983" t="str">
        <f t="shared" si="322"/>
        <v>new</v>
      </c>
      <c r="R2983" t="str">
        <f t="shared" si="323"/>
        <v>high value</v>
      </c>
      <c r="S2983" t="str">
        <f t="shared" si="324"/>
        <v>Low</v>
      </c>
      <c r="T2983" t="str">
        <f t="shared" si="325"/>
        <v>Dec</v>
      </c>
      <c r="U2983">
        <f t="shared" si="326"/>
        <v>2023</v>
      </c>
      <c r="V2983" t="str">
        <f t="shared" si="327"/>
        <v>10-15</v>
      </c>
      <c r="W2983" t="str">
        <f t="shared" si="328"/>
        <v>Slow</v>
      </c>
    </row>
    <row r="2984" spans="1:23" x14ac:dyDescent="0.3">
      <c r="A2984">
        <v>602983</v>
      </c>
      <c r="B2984">
        <v>37207</v>
      </c>
      <c r="C2984">
        <v>41</v>
      </c>
      <c r="D2984" t="s">
        <v>7</v>
      </c>
      <c r="E2984" t="s">
        <v>15</v>
      </c>
      <c r="F2984" t="s">
        <v>30</v>
      </c>
      <c r="G2984" t="s">
        <v>31</v>
      </c>
      <c r="H2984" s="1">
        <v>44875</v>
      </c>
      <c r="I2984" t="s">
        <v>33</v>
      </c>
      <c r="J2984">
        <v>51</v>
      </c>
      <c r="K2984">
        <v>7.8</v>
      </c>
      <c r="L2984">
        <v>1037.1300000000001</v>
      </c>
      <c r="M2984">
        <v>82.65</v>
      </c>
      <c r="N2984" t="s">
        <v>50</v>
      </c>
      <c r="O2984">
        <v>1</v>
      </c>
      <c r="P2984" t="str" cm="1">
        <f t="array" ref="P2984">_xlfn.IFS(C2984&lt;25,"18-24", C2984&lt;=35,"25-35", C2984&lt;=50,"36-50",TRUE,"50+")</f>
        <v>36-50</v>
      </c>
      <c r="Q2984" t="str">
        <f t="shared" si="322"/>
        <v>new</v>
      </c>
      <c r="R2984" t="str">
        <f t="shared" si="323"/>
        <v>high value</v>
      </c>
      <c r="S2984" t="str">
        <f t="shared" si="324"/>
        <v>Low</v>
      </c>
      <c r="T2984" t="str">
        <f t="shared" si="325"/>
        <v>Nov</v>
      </c>
      <c r="U2984">
        <f t="shared" si="326"/>
        <v>2022</v>
      </c>
      <c r="V2984" t="str">
        <f t="shared" si="327"/>
        <v>5-10</v>
      </c>
      <c r="W2984" t="str">
        <f t="shared" si="328"/>
        <v>Slow</v>
      </c>
    </row>
    <row r="2985" spans="1:23" x14ac:dyDescent="0.3">
      <c r="A2985">
        <v>602984</v>
      </c>
      <c r="B2985">
        <v>26957</v>
      </c>
      <c r="C2985">
        <v>64</v>
      </c>
      <c r="D2985" t="s">
        <v>7</v>
      </c>
      <c r="E2985" t="s">
        <v>11</v>
      </c>
      <c r="F2985" t="s">
        <v>26</v>
      </c>
      <c r="G2985" t="s">
        <v>29</v>
      </c>
      <c r="H2985" s="1">
        <v>45149</v>
      </c>
      <c r="I2985" t="s">
        <v>33</v>
      </c>
      <c r="J2985">
        <v>38</v>
      </c>
      <c r="K2985">
        <v>3.6</v>
      </c>
      <c r="L2985">
        <v>1247.29</v>
      </c>
      <c r="M2985">
        <v>55.23</v>
      </c>
      <c r="N2985" t="s">
        <v>48</v>
      </c>
      <c r="O2985">
        <v>1</v>
      </c>
      <c r="P2985" t="str" cm="1">
        <f t="array" ref="P2985">_xlfn.IFS(C2985&lt;25,"18-24", C2985&lt;=35,"25-35", C2985&lt;=50,"36-50",TRUE,"50+")</f>
        <v>50+</v>
      </c>
      <c r="Q2985" t="str">
        <f t="shared" si="322"/>
        <v>new</v>
      </c>
      <c r="R2985" t="str">
        <f t="shared" si="323"/>
        <v>high value</v>
      </c>
      <c r="S2985" t="str">
        <f t="shared" si="324"/>
        <v>Low</v>
      </c>
      <c r="T2985" t="str">
        <f t="shared" si="325"/>
        <v>Aug</v>
      </c>
      <c r="U2985">
        <f t="shared" si="326"/>
        <v>2023</v>
      </c>
      <c r="V2985" t="str">
        <f t="shared" si="327"/>
        <v>0-5</v>
      </c>
      <c r="W2985" t="str">
        <f t="shared" si="328"/>
        <v>Medium</v>
      </c>
    </row>
    <row r="2986" spans="1:23" x14ac:dyDescent="0.3">
      <c r="A2986">
        <v>602985</v>
      </c>
      <c r="B2986">
        <v>49926</v>
      </c>
      <c r="C2986">
        <v>29</v>
      </c>
      <c r="D2986" t="s">
        <v>4</v>
      </c>
      <c r="E2986" t="s">
        <v>5</v>
      </c>
      <c r="F2986" t="s">
        <v>18</v>
      </c>
      <c r="G2986" t="s">
        <v>23</v>
      </c>
      <c r="H2986" s="1">
        <v>44623</v>
      </c>
      <c r="I2986" t="s">
        <v>33</v>
      </c>
      <c r="J2986">
        <v>54</v>
      </c>
      <c r="K2986">
        <v>2.6</v>
      </c>
      <c r="L2986">
        <v>886.21</v>
      </c>
      <c r="M2986">
        <v>37.450000000000003</v>
      </c>
      <c r="N2986" t="s">
        <v>49</v>
      </c>
      <c r="O2986">
        <v>3</v>
      </c>
      <c r="P2986" t="str" cm="1">
        <f t="array" ref="P2986">_xlfn.IFS(C2986&lt;25,"18-24", C2986&lt;=35,"25-35", C2986&lt;=50,"36-50",TRUE,"50+")</f>
        <v>25-35</v>
      </c>
      <c r="Q2986" t="str">
        <f t="shared" si="322"/>
        <v>new</v>
      </c>
      <c r="R2986" t="str">
        <f t="shared" si="323"/>
        <v>high value</v>
      </c>
      <c r="S2986" t="str">
        <f t="shared" si="324"/>
        <v>medium</v>
      </c>
      <c r="T2986" t="str">
        <f t="shared" si="325"/>
        <v>Mar</v>
      </c>
      <c r="U2986">
        <f t="shared" si="326"/>
        <v>2022</v>
      </c>
      <c r="V2986" t="str">
        <f t="shared" si="327"/>
        <v>0-5</v>
      </c>
      <c r="W2986" t="str">
        <f t="shared" si="328"/>
        <v>Slow</v>
      </c>
    </row>
    <row r="2987" spans="1:23" x14ac:dyDescent="0.3">
      <c r="A2987">
        <v>602986</v>
      </c>
      <c r="B2987">
        <v>20658</v>
      </c>
      <c r="C2987">
        <v>30</v>
      </c>
      <c r="D2987" t="s">
        <v>7</v>
      </c>
      <c r="E2987" t="s">
        <v>11</v>
      </c>
      <c r="F2987" t="s">
        <v>26</v>
      </c>
      <c r="G2987" t="s">
        <v>25</v>
      </c>
      <c r="H2987" s="1">
        <v>45143</v>
      </c>
      <c r="I2987" t="s">
        <v>33</v>
      </c>
      <c r="J2987">
        <v>43</v>
      </c>
      <c r="K2987">
        <v>14</v>
      </c>
      <c r="L2987">
        <v>1142.33</v>
      </c>
      <c r="M2987">
        <v>77.11</v>
      </c>
      <c r="N2987" t="s">
        <v>49</v>
      </c>
      <c r="O2987">
        <v>5</v>
      </c>
      <c r="P2987" t="str" cm="1">
        <f t="array" ref="P2987">_xlfn.IFS(C2987&lt;25,"18-24", C2987&lt;=35,"25-35", C2987&lt;=50,"36-50",TRUE,"50+")</f>
        <v>25-35</v>
      </c>
      <c r="Q2987" t="str">
        <f t="shared" si="322"/>
        <v>new</v>
      </c>
      <c r="R2987" t="str">
        <f t="shared" si="323"/>
        <v>high value</v>
      </c>
      <c r="S2987" t="str">
        <f t="shared" si="324"/>
        <v>High</v>
      </c>
      <c r="T2987" t="str">
        <f t="shared" si="325"/>
        <v>Aug</v>
      </c>
      <c r="U2987">
        <f t="shared" si="326"/>
        <v>2023</v>
      </c>
      <c r="V2987" t="str">
        <f t="shared" si="327"/>
        <v>10-15</v>
      </c>
      <c r="W2987" t="str">
        <f t="shared" si="328"/>
        <v>Medium</v>
      </c>
    </row>
    <row r="2988" spans="1:23" x14ac:dyDescent="0.3">
      <c r="A2988">
        <v>602987</v>
      </c>
      <c r="B2988">
        <v>38661</v>
      </c>
      <c r="C2988">
        <v>50</v>
      </c>
      <c r="D2988" t="s">
        <v>7</v>
      </c>
      <c r="E2988" t="s">
        <v>16</v>
      </c>
      <c r="F2988" t="s">
        <v>32</v>
      </c>
      <c r="G2988" t="s">
        <v>25</v>
      </c>
      <c r="H2988" s="1">
        <v>45645</v>
      </c>
      <c r="I2988" t="s">
        <v>33</v>
      </c>
      <c r="J2988">
        <v>78</v>
      </c>
      <c r="K2988">
        <v>8</v>
      </c>
      <c r="L2988">
        <v>488.89</v>
      </c>
      <c r="M2988">
        <v>82</v>
      </c>
      <c r="N2988" t="s">
        <v>49</v>
      </c>
      <c r="O2988">
        <v>4</v>
      </c>
      <c r="P2988" t="str" cm="1">
        <f t="array" ref="P2988">_xlfn.IFS(C2988&lt;25,"18-24", C2988&lt;=35,"25-35", C2988&lt;=50,"36-50",TRUE,"50+")</f>
        <v>36-50</v>
      </c>
      <c r="Q2988" t="str">
        <f t="shared" si="322"/>
        <v>new</v>
      </c>
      <c r="R2988" t="str">
        <f t="shared" si="323"/>
        <v>medium</v>
      </c>
      <c r="S2988" t="str">
        <f t="shared" si="324"/>
        <v>medium</v>
      </c>
      <c r="T2988" t="str">
        <f t="shared" si="325"/>
        <v>Dec</v>
      </c>
      <c r="U2988">
        <f t="shared" si="326"/>
        <v>2024</v>
      </c>
      <c r="V2988" t="str">
        <f t="shared" si="327"/>
        <v>5-10</v>
      </c>
      <c r="W2988" t="str">
        <f t="shared" si="328"/>
        <v>Slow</v>
      </c>
    </row>
    <row r="2989" spans="1:23" x14ac:dyDescent="0.3">
      <c r="A2989">
        <v>602988</v>
      </c>
      <c r="B2989">
        <v>76192</v>
      </c>
      <c r="C2989">
        <v>30</v>
      </c>
      <c r="D2989" t="s">
        <v>4</v>
      </c>
      <c r="E2989" t="s">
        <v>5</v>
      </c>
      <c r="F2989" t="s">
        <v>22</v>
      </c>
      <c r="G2989" t="s">
        <v>31</v>
      </c>
      <c r="H2989" s="1">
        <v>45534</v>
      </c>
      <c r="I2989" t="s">
        <v>34</v>
      </c>
      <c r="J2989">
        <v>73</v>
      </c>
      <c r="K2989">
        <v>2.1</v>
      </c>
      <c r="L2989">
        <v>297.64</v>
      </c>
      <c r="M2989">
        <v>116.44</v>
      </c>
      <c r="N2989" t="s">
        <v>50</v>
      </c>
      <c r="O2989">
        <v>3</v>
      </c>
      <c r="P2989" t="str" cm="1">
        <f t="array" ref="P2989">_xlfn.IFS(C2989&lt;25,"18-24", C2989&lt;=35,"25-35", C2989&lt;=50,"36-50",TRUE,"50+")</f>
        <v>25-35</v>
      </c>
      <c r="Q2989" t="str">
        <f t="shared" si="322"/>
        <v>new</v>
      </c>
      <c r="R2989" t="str">
        <f t="shared" si="323"/>
        <v>medium</v>
      </c>
      <c r="S2989" t="str">
        <f t="shared" si="324"/>
        <v>medium</v>
      </c>
      <c r="T2989" t="str">
        <f t="shared" si="325"/>
        <v>Aug</v>
      </c>
      <c r="U2989">
        <f t="shared" si="326"/>
        <v>2024</v>
      </c>
      <c r="V2989" t="str">
        <f t="shared" si="327"/>
        <v>0-5</v>
      </c>
      <c r="W2989" t="str">
        <f t="shared" si="328"/>
        <v>Slow</v>
      </c>
    </row>
    <row r="2990" spans="1:23" x14ac:dyDescent="0.3">
      <c r="A2990">
        <v>602989</v>
      </c>
      <c r="B2990">
        <v>49888</v>
      </c>
      <c r="C2990">
        <v>47</v>
      </c>
      <c r="D2990" t="s">
        <v>4</v>
      </c>
      <c r="E2990" t="s">
        <v>16</v>
      </c>
      <c r="F2990" t="s">
        <v>18</v>
      </c>
      <c r="G2990" t="s">
        <v>31</v>
      </c>
      <c r="H2990" s="1">
        <v>45230</v>
      </c>
      <c r="I2990" t="s">
        <v>33</v>
      </c>
      <c r="J2990">
        <v>62</v>
      </c>
      <c r="K2990">
        <v>14.2</v>
      </c>
      <c r="L2990">
        <v>552.67999999999995</v>
      </c>
      <c r="M2990">
        <v>86.08</v>
      </c>
      <c r="N2990" t="s">
        <v>48</v>
      </c>
      <c r="O2990">
        <v>2</v>
      </c>
      <c r="P2990" t="str" cm="1">
        <f t="array" ref="P2990">_xlfn.IFS(C2990&lt;25,"18-24", C2990&lt;=35,"25-35", C2990&lt;=50,"36-50",TRUE,"50+")</f>
        <v>36-50</v>
      </c>
      <c r="Q2990" t="str">
        <f t="shared" si="322"/>
        <v>new</v>
      </c>
      <c r="R2990" t="str">
        <f t="shared" si="323"/>
        <v>high value</v>
      </c>
      <c r="S2990" t="str">
        <f t="shared" si="324"/>
        <v>Low</v>
      </c>
      <c r="T2990" t="str">
        <f t="shared" si="325"/>
        <v>Oct</v>
      </c>
      <c r="U2990">
        <f t="shared" si="326"/>
        <v>2023</v>
      </c>
      <c r="V2990" t="str">
        <f t="shared" si="327"/>
        <v>10-15</v>
      </c>
      <c r="W2990" t="str">
        <f t="shared" si="328"/>
        <v>Slow</v>
      </c>
    </row>
    <row r="2991" spans="1:23" x14ac:dyDescent="0.3">
      <c r="A2991">
        <v>602990</v>
      </c>
      <c r="B2991">
        <v>43985</v>
      </c>
      <c r="C2991">
        <v>26</v>
      </c>
      <c r="D2991" t="s">
        <v>7</v>
      </c>
      <c r="E2991" t="s">
        <v>5</v>
      </c>
      <c r="F2991" t="s">
        <v>24</v>
      </c>
      <c r="G2991" t="s">
        <v>25</v>
      </c>
      <c r="H2991" s="1">
        <v>45078</v>
      </c>
      <c r="I2991" t="s">
        <v>34</v>
      </c>
      <c r="J2991">
        <v>72</v>
      </c>
      <c r="K2991">
        <v>5.5</v>
      </c>
      <c r="L2991">
        <v>539.58000000000004</v>
      </c>
      <c r="M2991">
        <v>71.64</v>
      </c>
      <c r="N2991" t="s">
        <v>50</v>
      </c>
      <c r="O2991">
        <v>5</v>
      </c>
      <c r="P2991" t="str" cm="1">
        <f t="array" ref="P2991">_xlfn.IFS(C2991&lt;25,"18-24", C2991&lt;=35,"25-35", C2991&lt;=50,"36-50",TRUE,"50+")</f>
        <v>25-35</v>
      </c>
      <c r="Q2991" t="str">
        <f t="shared" si="322"/>
        <v>new</v>
      </c>
      <c r="R2991" t="str">
        <f t="shared" si="323"/>
        <v>high value</v>
      </c>
      <c r="S2991" t="str">
        <f t="shared" si="324"/>
        <v>High</v>
      </c>
      <c r="T2991" t="str">
        <f t="shared" si="325"/>
        <v>Jun</v>
      </c>
      <c r="U2991">
        <f t="shared" si="326"/>
        <v>2023</v>
      </c>
      <c r="V2991" t="str">
        <f t="shared" si="327"/>
        <v>5-10</v>
      </c>
      <c r="W2991" t="str">
        <f t="shared" si="328"/>
        <v>Slow</v>
      </c>
    </row>
    <row r="2992" spans="1:23" x14ac:dyDescent="0.3">
      <c r="A2992">
        <v>602991</v>
      </c>
      <c r="B2992">
        <v>45314</v>
      </c>
      <c r="C2992">
        <v>20</v>
      </c>
      <c r="D2992" t="s">
        <v>7</v>
      </c>
      <c r="E2992" t="s">
        <v>11</v>
      </c>
      <c r="F2992" t="s">
        <v>19</v>
      </c>
      <c r="G2992" t="s">
        <v>27</v>
      </c>
      <c r="H2992" s="1">
        <v>44783</v>
      </c>
      <c r="I2992" t="s">
        <v>33</v>
      </c>
      <c r="J2992">
        <v>40</v>
      </c>
      <c r="K2992">
        <v>3.8</v>
      </c>
      <c r="L2992">
        <v>1175</v>
      </c>
      <c r="M2992">
        <v>46.02</v>
      </c>
      <c r="N2992" t="s">
        <v>48</v>
      </c>
      <c r="O2992">
        <v>5</v>
      </c>
      <c r="P2992" t="str" cm="1">
        <f t="array" ref="P2992">_xlfn.IFS(C2992&lt;25,"18-24", C2992&lt;=35,"25-35", C2992&lt;=50,"36-50",TRUE,"50+")</f>
        <v>18-24</v>
      </c>
      <c r="Q2992" t="str">
        <f t="shared" si="322"/>
        <v>new</v>
      </c>
      <c r="R2992" t="str">
        <f t="shared" si="323"/>
        <v>high value</v>
      </c>
      <c r="S2992" t="str">
        <f t="shared" si="324"/>
        <v>High</v>
      </c>
      <c r="T2992" t="str">
        <f t="shared" si="325"/>
        <v>Aug</v>
      </c>
      <c r="U2992">
        <f t="shared" si="326"/>
        <v>2022</v>
      </c>
      <c r="V2992" t="str">
        <f t="shared" si="327"/>
        <v>0-5</v>
      </c>
      <c r="W2992" t="str">
        <f t="shared" si="328"/>
        <v>Medium</v>
      </c>
    </row>
    <row r="2993" spans="1:23" x14ac:dyDescent="0.3">
      <c r="A2993">
        <v>602992</v>
      </c>
      <c r="B2993">
        <v>42056</v>
      </c>
      <c r="C2993">
        <v>43</v>
      </c>
      <c r="D2993" t="s">
        <v>4</v>
      </c>
      <c r="E2993" t="s">
        <v>16</v>
      </c>
      <c r="F2993" t="s">
        <v>24</v>
      </c>
      <c r="G2993" t="s">
        <v>25</v>
      </c>
      <c r="H2993" s="1">
        <v>45164</v>
      </c>
      <c r="I2993" t="s">
        <v>34</v>
      </c>
      <c r="J2993">
        <v>89</v>
      </c>
      <c r="K2993">
        <v>11.5</v>
      </c>
      <c r="L2993">
        <v>324.68</v>
      </c>
      <c r="M2993">
        <v>61.75</v>
      </c>
      <c r="N2993" t="s">
        <v>48</v>
      </c>
      <c r="O2993">
        <v>5</v>
      </c>
      <c r="P2993" t="str" cm="1">
        <f t="array" ref="P2993">_xlfn.IFS(C2993&lt;25,"18-24", C2993&lt;=35,"25-35", C2993&lt;=50,"36-50",TRUE,"50+")</f>
        <v>36-50</v>
      </c>
      <c r="Q2993" t="str">
        <f t="shared" si="322"/>
        <v>new</v>
      </c>
      <c r="R2993" t="str">
        <f t="shared" si="323"/>
        <v>medium</v>
      </c>
      <c r="S2993" t="str">
        <f t="shared" si="324"/>
        <v>High</v>
      </c>
      <c r="T2993" t="str">
        <f t="shared" si="325"/>
        <v>Aug</v>
      </c>
      <c r="U2993">
        <f t="shared" si="326"/>
        <v>2023</v>
      </c>
      <c r="V2993" t="str">
        <f t="shared" si="327"/>
        <v>10-15</v>
      </c>
      <c r="W2993" t="str">
        <f t="shared" si="328"/>
        <v>Slow</v>
      </c>
    </row>
    <row r="2994" spans="1:23" x14ac:dyDescent="0.3">
      <c r="A2994">
        <v>602993</v>
      </c>
      <c r="B2994">
        <v>47180</v>
      </c>
      <c r="C2994">
        <v>59</v>
      </c>
      <c r="D2994" t="s">
        <v>7</v>
      </c>
      <c r="E2994" t="s">
        <v>13</v>
      </c>
      <c r="F2994" t="s">
        <v>28</v>
      </c>
      <c r="G2994" t="s">
        <v>23</v>
      </c>
      <c r="H2994" s="1">
        <v>44586</v>
      </c>
      <c r="I2994" t="s">
        <v>33</v>
      </c>
      <c r="J2994">
        <v>77</v>
      </c>
      <c r="K2994">
        <v>2.1</v>
      </c>
      <c r="L2994">
        <v>1097.4100000000001</v>
      </c>
      <c r="M2994">
        <v>35.29</v>
      </c>
      <c r="N2994" t="s">
        <v>50</v>
      </c>
      <c r="O2994">
        <v>5</v>
      </c>
      <c r="P2994" t="str" cm="1">
        <f t="array" ref="P2994">_xlfn.IFS(C2994&lt;25,"18-24", C2994&lt;=35,"25-35", C2994&lt;=50,"36-50",TRUE,"50+")</f>
        <v>50+</v>
      </c>
      <c r="Q2994" t="str">
        <f t="shared" si="322"/>
        <v>new</v>
      </c>
      <c r="R2994" t="str">
        <f t="shared" si="323"/>
        <v>high value</v>
      </c>
      <c r="S2994" t="str">
        <f t="shared" si="324"/>
        <v>High</v>
      </c>
      <c r="T2994" t="str">
        <f t="shared" si="325"/>
        <v>Jan</v>
      </c>
      <c r="U2994">
        <f t="shared" si="326"/>
        <v>2022</v>
      </c>
      <c r="V2994" t="str">
        <f t="shared" si="327"/>
        <v>0-5</v>
      </c>
      <c r="W2994" t="str">
        <f t="shared" si="328"/>
        <v>Slow</v>
      </c>
    </row>
    <row r="2995" spans="1:23" x14ac:dyDescent="0.3">
      <c r="A2995">
        <v>602994</v>
      </c>
      <c r="B2995">
        <v>89940</v>
      </c>
      <c r="C2995">
        <v>53</v>
      </c>
      <c r="D2995" t="s">
        <v>4</v>
      </c>
      <c r="E2995" t="s">
        <v>16</v>
      </c>
      <c r="F2995" t="s">
        <v>26</v>
      </c>
      <c r="G2995" t="s">
        <v>27</v>
      </c>
      <c r="H2995" s="1">
        <v>44612</v>
      </c>
      <c r="I2995" t="s">
        <v>34</v>
      </c>
      <c r="J2995">
        <v>86</v>
      </c>
      <c r="K2995">
        <v>4.9000000000000004</v>
      </c>
      <c r="L2995">
        <v>1001.83</v>
      </c>
      <c r="M2995">
        <v>63.13</v>
      </c>
      <c r="N2995" t="s">
        <v>49</v>
      </c>
      <c r="O2995">
        <v>5</v>
      </c>
      <c r="P2995" t="str" cm="1">
        <f t="array" ref="P2995">_xlfn.IFS(C2995&lt;25,"18-24", C2995&lt;=35,"25-35", C2995&lt;=50,"36-50",TRUE,"50+")</f>
        <v>50+</v>
      </c>
      <c r="Q2995" t="str">
        <f t="shared" si="322"/>
        <v>new</v>
      </c>
      <c r="R2995" t="str">
        <f t="shared" si="323"/>
        <v>high value</v>
      </c>
      <c r="S2995" t="str">
        <f t="shared" si="324"/>
        <v>High</v>
      </c>
      <c r="T2995" t="str">
        <f t="shared" si="325"/>
        <v>Feb</v>
      </c>
      <c r="U2995">
        <f t="shared" si="326"/>
        <v>2022</v>
      </c>
      <c r="V2995" t="str">
        <f t="shared" si="327"/>
        <v>0-5</v>
      </c>
      <c r="W2995" t="str">
        <f t="shared" si="328"/>
        <v>Slow</v>
      </c>
    </row>
    <row r="2996" spans="1:23" x14ac:dyDescent="0.3">
      <c r="A2996">
        <v>602995</v>
      </c>
      <c r="B2996">
        <v>26181</v>
      </c>
      <c r="C2996">
        <v>24</v>
      </c>
      <c r="D2996" t="s">
        <v>7</v>
      </c>
      <c r="E2996" t="s">
        <v>11</v>
      </c>
      <c r="F2996" t="s">
        <v>19</v>
      </c>
      <c r="G2996" t="s">
        <v>23</v>
      </c>
      <c r="H2996" s="1">
        <v>45525</v>
      </c>
      <c r="I2996" t="s">
        <v>33</v>
      </c>
      <c r="J2996">
        <v>34</v>
      </c>
      <c r="K2996">
        <v>5.9</v>
      </c>
      <c r="L2996">
        <v>172</v>
      </c>
      <c r="M2996">
        <v>84.62</v>
      </c>
      <c r="N2996" t="s">
        <v>50</v>
      </c>
      <c r="O2996">
        <v>3</v>
      </c>
      <c r="P2996" t="str" cm="1">
        <f t="array" ref="P2996">_xlfn.IFS(C2996&lt;25,"18-24", C2996&lt;=35,"25-35", C2996&lt;=50,"36-50",TRUE,"50+")</f>
        <v>18-24</v>
      </c>
      <c r="Q2996" t="str">
        <f t="shared" si="322"/>
        <v>new</v>
      </c>
      <c r="R2996" t="str">
        <f t="shared" si="323"/>
        <v>low</v>
      </c>
      <c r="S2996" t="str">
        <f t="shared" si="324"/>
        <v>medium</v>
      </c>
      <c r="T2996" t="str">
        <f t="shared" si="325"/>
        <v>Aug</v>
      </c>
      <c r="U2996">
        <f t="shared" si="326"/>
        <v>2024</v>
      </c>
      <c r="V2996" t="str">
        <f t="shared" si="327"/>
        <v>5-10</v>
      </c>
      <c r="W2996" t="str">
        <f t="shared" si="328"/>
        <v>Medium</v>
      </c>
    </row>
    <row r="2997" spans="1:23" x14ac:dyDescent="0.3">
      <c r="A2997">
        <v>602996</v>
      </c>
      <c r="B2997">
        <v>71764</v>
      </c>
      <c r="C2997">
        <v>49</v>
      </c>
      <c r="D2997" t="s">
        <v>4</v>
      </c>
      <c r="E2997" t="s">
        <v>11</v>
      </c>
      <c r="F2997" t="s">
        <v>19</v>
      </c>
      <c r="G2997" t="s">
        <v>21</v>
      </c>
      <c r="H2997" s="1">
        <v>44928</v>
      </c>
      <c r="I2997" t="s">
        <v>34</v>
      </c>
      <c r="J2997">
        <v>29</v>
      </c>
      <c r="K2997">
        <v>1.7</v>
      </c>
      <c r="L2997">
        <v>367.62</v>
      </c>
      <c r="M2997">
        <v>97.06</v>
      </c>
      <c r="N2997" t="s">
        <v>48</v>
      </c>
      <c r="O2997">
        <v>5</v>
      </c>
      <c r="P2997" t="str" cm="1">
        <f t="array" ref="P2997">_xlfn.IFS(C2997&lt;25,"18-24", C2997&lt;=35,"25-35", C2997&lt;=50,"36-50",TRUE,"50+")</f>
        <v>36-50</v>
      </c>
      <c r="Q2997" t="str">
        <f t="shared" si="322"/>
        <v>new</v>
      </c>
      <c r="R2997" t="str">
        <f t="shared" si="323"/>
        <v>medium</v>
      </c>
      <c r="S2997" t="str">
        <f t="shared" si="324"/>
        <v>High</v>
      </c>
      <c r="T2997" t="str">
        <f t="shared" si="325"/>
        <v>Jan</v>
      </c>
      <c r="U2997">
        <f t="shared" si="326"/>
        <v>2023</v>
      </c>
      <c r="V2997" t="str">
        <f t="shared" si="327"/>
        <v>0-5</v>
      </c>
      <c r="W2997" t="str">
        <f t="shared" si="328"/>
        <v>Fast</v>
      </c>
    </row>
    <row r="2998" spans="1:23" x14ac:dyDescent="0.3">
      <c r="A2998">
        <v>602997</v>
      </c>
      <c r="B2998">
        <v>99241</v>
      </c>
      <c r="C2998">
        <v>25</v>
      </c>
      <c r="D2998" t="s">
        <v>7</v>
      </c>
      <c r="E2998" t="s">
        <v>5</v>
      </c>
      <c r="F2998" t="s">
        <v>28</v>
      </c>
      <c r="G2998" t="s">
        <v>21</v>
      </c>
      <c r="H2998" s="1">
        <v>44641</v>
      </c>
      <c r="I2998" t="s">
        <v>34</v>
      </c>
      <c r="J2998">
        <v>84</v>
      </c>
      <c r="K2998">
        <v>9.6</v>
      </c>
      <c r="L2998">
        <v>1135.1099999999999</v>
      </c>
      <c r="M2998">
        <v>53.39</v>
      </c>
      <c r="N2998" t="s">
        <v>50</v>
      </c>
      <c r="O2998">
        <v>5</v>
      </c>
      <c r="P2998" t="str" cm="1">
        <f t="array" ref="P2998">_xlfn.IFS(C2998&lt;25,"18-24", C2998&lt;=35,"25-35", C2998&lt;=50,"36-50",TRUE,"50+")</f>
        <v>25-35</v>
      </c>
      <c r="Q2998" t="str">
        <f t="shared" si="322"/>
        <v>repeat</v>
      </c>
      <c r="R2998" t="str">
        <f t="shared" si="323"/>
        <v>high value</v>
      </c>
      <c r="S2998" t="str">
        <f t="shared" si="324"/>
        <v>High</v>
      </c>
      <c r="T2998" t="str">
        <f t="shared" si="325"/>
        <v>Mar</v>
      </c>
      <c r="U2998">
        <f t="shared" si="326"/>
        <v>2022</v>
      </c>
      <c r="V2998" t="str">
        <f t="shared" si="327"/>
        <v>5-10</v>
      </c>
      <c r="W2998" t="str">
        <f t="shared" si="328"/>
        <v>Slow</v>
      </c>
    </row>
    <row r="2999" spans="1:23" x14ac:dyDescent="0.3">
      <c r="A2999">
        <v>602998</v>
      </c>
      <c r="B2999">
        <v>92606</v>
      </c>
      <c r="C2999">
        <v>62</v>
      </c>
      <c r="D2999" t="s">
        <v>4</v>
      </c>
      <c r="E2999" t="s">
        <v>15</v>
      </c>
      <c r="F2999" t="s">
        <v>19</v>
      </c>
      <c r="G2999" t="s">
        <v>23</v>
      </c>
      <c r="H2999" s="1">
        <v>45641</v>
      </c>
      <c r="I2999" t="s">
        <v>33</v>
      </c>
      <c r="J2999">
        <v>68</v>
      </c>
      <c r="K2999">
        <v>4.7</v>
      </c>
      <c r="L2999">
        <v>1427.25</v>
      </c>
      <c r="M2999">
        <v>91.12</v>
      </c>
      <c r="N2999" t="s">
        <v>50</v>
      </c>
      <c r="O2999">
        <v>1</v>
      </c>
      <c r="P2999" t="str" cm="1">
        <f t="array" ref="P2999">_xlfn.IFS(C2999&lt;25,"18-24", C2999&lt;=35,"25-35", C2999&lt;=50,"36-50",TRUE,"50+")</f>
        <v>50+</v>
      </c>
      <c r="Q2999" t="str">
        <f t="shared" si="322"/>
        <v>new</v>
      </c>
      <c r="R2999" t="str">
        <f t="shared" si="323"/>
        <v>high value</v>
      </c>
      <c r="S2999" t="str">
        <f t="shared" si="324"/>
        <v>Low</v>
      </c>
      <c r="T2999" t="str">
        <f t="shared" si="325"/>
        <v>Dec</v>
      </c>
      <c r="U2999">
        <f t="shared" si="326"/>
        <v>2024</v>
      </c>
      <c r="V2999" t="str">
        <f t="shared" si="327"/>
        <v>0-5</v>
      </c>
      <c r="W2999" t="str">
        <f t="shared" si="328"/>
        <v>Slow</v>
      </c>
    </row>
    <row r="3000" spans="1:23" x14ac:dyDescent="0.3">
      <c r="A3000">
        <v>602999</v>
      </c>
      <c r="B3000">
        <v>37522</v>
      </c>
      <c r="C3000">
        <v>61</v>
      </c>
      <c r="D3000" t="s">
        <v>7</v>
      </c>
      <c r="E3000" t="s">
        <v>11</v>
      </c>
      <c r="F3000" t="s">
        <v>22</v>
      </c>
      <c r="G3000" t="s">
        <v>23</v>
      </c>
      <c r="H3000" s="1">
        <v>44680</v>
      </c>
      <c r="I3000" t="s">
        <v>33</v>
      </c>
      <c r="J3000">
        <v>42</v>
      </c>
      <c r="K3000">
        <v>11.9</v>
      </c>
      <c r="L3000">
        <v>496.91</v>
      </c>
      <c r="M3000">
        <v>118.91</v>
      </c>
      <c r="N3000" t="s">
        <v>50</v>
      </c>
      <c r="O3000">
        <v>1</v>
      </c>
      <c r="P3000" t="str" cm="1">
        <f t="array" ref="P3000">_xlfn.IFS(C3000&lt;25,"18-24", C3000&lt;=35,"25-35", C3000&lt;=50,"36-50",TRUE,"50+")</f>
        <v>50+</v>
      </c>
      <c r="Q3000" t="str">
        <f t="shared" si="322"/>
        <v>new</v>
      </c>
      <c r="R3000" t="str">
        <f t="shared" si="323"/>
        <v>medium</v>
      </c>
      <c r="S3000" t="str">
        <f t="shared" si="324"/>
        <v>Low</v>
      </c>
      <c r="T3000" t="str">
        <f t="shared" si="325"/>
        <v>Apr</v>
      </c>
      <c r="U3000">
        <f t="shared" si="326"/>
        <v>2022</v>
      </c>
      <c r="V3000" t="str">
        <f t="shared" si="327"/>
        <v>10-15</v>
      </c>
      <c r="W3000" t="str">
        <f t="shared" si="328"/>
        <v>Medium</v>
      </c>
    </row>
    <row r="3001" spans="1:23" x14ac:dyDescent="0.3">
      <c r="A3001">
        <v>603000</v>
      </c>
      <c r="B3001">
        <v>42869</v>
      </c>
      <c r="C3001">
        <v>35</v>
      </c>
      <c r="D3001" t="s">
        <v>7</v>
      </c>
      <c r="E3001" t="s">
        <v>11</v>
      </c>
      <c r="F3001" t="s">
        <v>22</v>
      </c>
      <c r="G3001" t="s">
        <v>29</v>
      </c>
      <c r="H3001" s="1">
        <v>44917</v>
      </c>
      <c r="I3001" t="s">
        <v>33</v>
      </c>
      <c r="J3001">
        <v>78</v>
      </c>
      <c r="K3001">
        <v>12.4</v>
      </c>
      <c r="L3001">
        <v>1304.1600000000001</v>
      </c>
      <c r="M3001">
        <v>50.13</v>
      </c>
      <c r="N3001" t="s">
        <v>47</v>
      </c>
      <c r="O3001">
        <v>2</v>
      </c>
      <c r="P3001" t="str" cm="1">
        <f t="array" ref="P3001">_xlfn.IFS(C3001&lt;25,"18-24", C3001&lt;=35,"25-35", C3001&lt;=50,"36-50",TRUE,"50+")</f>
        <v>25-35</v>
      </c>
      <c r="Q3001" t="str">
        <f t="shared" si="322"/>
        <v>new</v>
      </c>
      <c r="R3001" t="str">
        <f t="shared" si="323"/>
        <v>high value</v>
      </c>
      <c r="S3001" t="str">
        <f t="shared" si="324"/>
        <v>Low</v>
      </c>
      <c r="T3001" t="str">
        <f t="shared" si="325"/>
        <v>Dec</v>
      </c>
      <c r="U3001">
        <f t="shared" si="326"/>
        <v>2022</v>
      </c>
      <c r="V3001" t="str">
        <f t="shared" si="327"/>
        <v>10-15</v>
      </c>
      <c r="W3001" t="str">
        <f t="shared" si="328"/>
        <v>Slow</v>
      </c>
    </row>
    <row r="3002" spans="1:23" x14ac:dyDescent="0.3">
      <c r="A3002">
        <v>603001</v>
      </c>
      <c r="B3002">
        <v>63999</v>
      </c>
      <c r="C3002">
        <v>25</v>
      </c>
      <c r="D3002" t="s">
        <v>7</v>
      </c>
      <c r="E3002" t="s">
        <v>5</v>
      </c>
      <c r="F3002" t="s">
        <v>24</v>
      </c>
      <c r="G3002" t="s">
        <v>21</v>
      </c>
      <c r="H3002" s="1">
        <v>45423</v>
      </c>
      <c r="I3002" t="s">
        <v>34</v>
      </c>
      <c r="J3002">
        <v>41</v>
      </c>
      <c r="K3002">
        <v>7.7</v>
      </c>
      <c r="L3002">
        <v>873.16</v>
      </c>
      <c r="M3002">
        <v>38.43</v>
      </c>
      <c r="N3002" t="s">
        <v>50</v>
      </c>
      <c r="O3002">
        <v>3</v>
      </c>
      <c r="P3002" t="str" cm="1">
        <f t="array" ref="P3002">_xlfn.IFS(C3002&lt;25,"18-24", C3002&lt;=35,"25-35", C3002&lt;=50,"36-50",TRUE,"50+")</f>
        <v>25-35</v>
      </c>
      <c r="Q3002" t="str">
        <f t="shared" si="322"/>
        <v>new</v>
      </c>
      <c r="R3002" t="str">
        <f t="shared" si="323"/>
        <v>high value</v>
      </c>
      <c r="S3002" t="str">
        <f t="shared" si="324"/>
        <v>medium</v>
      </c>
      <c r="T3002" t="str">
        <f t="shared" si="325"/>
        <v>May</v>
      </c>
      <c r="U3002">
        <f t="shared" si="326"/>
        <v>2024</v>
      </c>
      <c r="V3002" t="str">
        <f t="shared" si="327"/>
        <v>5-10</v>
      </c>
      <c r="W3002" t="str">
        <f t="shared" si="328"/>
        <v>Medium</v>
      </c>
    </row>
    <row r="3003" spans="1:23" x14ac:dyDescent="0.3">
      <c r="A3003">
        <v>603002</v>
      </c>
      <c r="B3003">
        <v>27613</v>
      </c>
      <c r="C3003">
        <v>47</v>
      </c>
      <c r="D3003" t="s">
        <v>7</v>
      </c>
      <c r="E3003" t="s">
        <v>11</v>
      </c>
      <c r="F3003" t="s">
        <v>18</v>
      </c>
      <c r="G3003" t="s">
        <v>21</v>
      </c>
      <c r="H3003" s="1">
        <v>45070</v>
      </c>
      <c r="I3003" t="s">
        <v>33</v>
      </c>
      <c r="J3003">
        <v>58</v>
      </c>
      <c r="K3003">
        <v>5.7</v>
      </c>
      <c r="L3003">
        <v>1012.02</v>
      </c>
      <c r="M3003">
        <v>71.930000000000007</v>
      </c>
      <c r="N3003" t="s">
        <v>50</v>
      </c>
      <c r="O3003">
        <v>3</v>
      </c>
      <c r="P3003" t="str" cm="1">
        <f t="array" ref="P3003">_xlfn.IFS(C3003&lt;25,"18-24", C3003&lt;=35,"25-35", C3003&lt;=50,"36-50",TRUE,"50+")</f>
        <v>36-50</v>
      </c>
      <c r="Q3003" t="str">
        <f t="shared" si="322"/>
        <v>new</v>
      </c>
      <c r="R3003" t="str">
        <f t="shared" si="323"/>
        <v>high value</v>
      </c>
      <c r="S3003" t="str">
        <f t="shared" si="324"/>
        <v>medium</v>
      </c>
      <c r="T3003" t="str">
        <f t="shared" si="325"/>
        <v>May</v>
      </c>
      <c r="U3003">
        <f t="shared" si="326"/>
        <v>2023</v>
      </c>
      <c r="V3003" t="str">
        <f t="shared" si="327"/>
        <v>5-10</v>
      </c>
      <c r="W3003" t="str">
        <f t="shared" si="328"/>
        <v>Slow</v>
      </c>
    </row>
    <row r="3004" spans="1:23" x14ac:dyDescent="0.3">
      <c r="A3004">
        <v>603003</v>
      </c>
      <c r="B3004">
        <v>40979</v>
      </c>
      <c r="C3004">
        <v>33</v>
      </c>
      <c r="D3004" t="s">
        <v>7</v>
      </c>
      <c r="E3004" t="s">
        <v>15</v>
      </c>
      <c r="F3004" t="s">
        <v>32</v>
      </c>
      <c r="G3004" t="s">
        <v>29</v>
      </c>
      <c r="H3004" s="1">
        <v>44720</v>
      </c>
      <c r="I3004" t="s">
        <v>33</v>
      </c>
      <c r="J3004">
        <v>83</v>
      </c>
      <c r="K3004">
        <v>8.1999999999999993</v>
      </c>
      <c r="L3004">
        <v>696.33</v>
      </c>
      <c r="M3004">
        <v>70.22</v>
      </c>
      <c r="N3004" t="s">
        <v>48</v>
      </c>
      <c r="O3004">
        <v>2</v>
      </c>
      <c r="P3004" t="str" cm="1">
        <f t="array" ref="P3004">_xlfn.IFS(C3004&lt;25,"18-24", C3004&lt;=35,"25-35", C3004&lt;=50,"36-50",TRUE,"50+")</f>
        <v>25-35</v>
      </c>
      <c r="Q3004" t="str">
        <f t="shared" si="322"/>
        <v>new</v>
      </c>
      <c r="R3004" t="str">
        <f t="shared" si="323"/>
        <v>high value</v>
      </c>
      <c r="S3004" t="str">
        <f t="shared" si="324"/>
        <v>Low</v>
      </c>
      <c r="T3004" t="str">
        <f t="shared" si="325"/>
        <v>Jun</v>
      </c>
      <c r="U3004">
        <f t="shared" si="326"/>
        <v>2022</v>
      </c>
      <c r="V3004" t="str">
        <f t="shared" si="327"/>
        <v>5-10</v>
      </c>
      <c r="W3004" t="str">
        <f t="shared" si="328"/>
        <v>Slow</v>
      </c>
    </row>
    <row r="3005" spans="1:23" x14ac:dyDescent="0.3">
      <c r="A3005">
        <v>603004</v>
      </c>
      <c r="B3005">
        <v>72092</v>
      </c>
      <c r="C3005">
        <v>49</v>
      </c>
      <c r="D3005" t="s">
        <v>7</v>
      </c>
      <c r="E3005" t="s">
        <v>11</v>
      </c>
      <c r="F3005" t="s">
        <v>22</v>
      </c>
      <c r="G3005" t="s">
        <v>21</v>
      </c>
      <c r="H3005" s="1">
        <v>44797</v>
      </c>
      <c r="I3005" t="s">
        <v>33</v>
      </c>
      <c r="J3005">
        <v>88</v>
      </c>
      <c r="K3005">
        <v>13</v>
      </c>
      <c r="L3005">
        <v>951</v>
      </c>
      <c r="M3005">
        <v>78.69</v>
      </c>
      <c r="N3005" t="s">
        <v>49</v>
      </c>
      <c r="O3005">
        <v>2</v>
      </c>
      <c r="P3005" t="str" cm="1">
        <f t="array" ref="P3005">_xlfn.IFS(C3005&lt;25,"18-24", C3005&lt;=35,"25-35", C3005&lt;=50,"36-50",TRUE,"50+")</f>
        <v>36-50</v>
      </c>
      <c r="Q3005" t="str">
        <f t="shared" si="322"/>
        <v>new</v>
      </c>
      <c r="R3005" t="str">
        <f t="shared" si="323"/>
        <v>high value</v>
      </c>
      <c r="S3005" t="str">
        <f t="shared" si="324"/>
        <v>Low</v>
      </c>
      <c r="T3005" t="str">
        <f t="shared" si="325"/>
        <v>Aug</v>
      </c>
      <c r="U3005">
        <f t="shared" si="326"/>
        <v>2022</v>
      </c>
      <c r="V3005" t="str">
        <f t="shared" si="327"/>
        <v>10-15</v>
      </c>
      <c r="W3005" t="str">
        <f t="shared" si="328"/>
        <v>Slow</v>
      </c>
    </row>
    <row r="3006" spans="1:23" x14ac:dyDescent="0.3">
      <c r="A3006">
        <v>603005</v>
      </c>
      <c r="B3006">
        <v>50910</v>
      </c>
      <c r="C3006">
        <v>48</v>
      </c>
      <c r="D3006" t="s">
        <v>7</v>
      </c>
      <c r="E3006" t="s">
        <v>5</v>
      </c>
      <c r="F3006" t="s">
        <v>30</v>
      </c>
      <c r="G3006" t="s">
        <v>21</v>
      </c>
      <c r="H3006" s="1">
        <v>44779</v>
      </c>
      <c r="I3006" t="s">
        <v>34</v>
      </c>
      <c r="J3006">
        <v>35</v>
      </c>
      <c r="K3006">
        <v>5.6</v>
      </c>
      <c r="L3006">
        <v>1430.75</v>
      </c>
      <c r="M3006">
        <v>37.58</v>
      </c>
      <c r="N3006" t="s">
        <v>48</v>
      </c>
      <c r="O3006">
        <v>2</v>
      </c>
      <c r="P3006" t="str" cm="1">
        <f t="array" ref="P3006">_xlfn.IFS(C3006&lt;25,"18-24", C3006&lt;=35,"25-35", C3006&lt;=50,"36-50",TRUE,"50+")</f>
        <v>36-50</v>
      </c>
      <c r="Q3006" t="str">
        <f t="shared" si="322"/>
        <v>new</v>
      </c>
      <c r="R3006" t="str">
        <f t="shared" si="323"/>
        <v>high value</v>
      </c>
      <c r="S3006" t="str">
        <f t="shared" si="324"/>
        <v>Low</v>
      </c>
      <c r="T3006" t="str">
        <f t="shared" si="325"/>
        <v>Aug</v>
      </c>
      <c r="U3006">
        <f t="shared" si="326"/>
        <v>2022</v>
      </c>
      <c r="V3006" t="str">
        <f t="shared" si="327"/>
        <v>5-10</v>
      </c>
      <c r="W3006" t="str">
        <f t="shared" si="328"/>
        <v>Medium</v>
      </c>
    </row>
    <row r="3007" spans="1:23" x14ac:dyDescent="0.3">
      <c r="A3007">
        <v>603006</v>
      </c>
      <c r="B3007">
        <v>99951</v>
      </c>
      <c r="C3007">
        <v>23</v>
      </c>
      <c r="D3007" t="s">
        <v>7</v>
      </c>
      <c r="E3007" t="s">
        <v>11</v>
      </c>
      <c r="F3007" t="s">
        <v>24</v>
      </c>
      <c r="G3007" t="s">
        <v>31</v>
      </c>
      <c r="H3007" s="1">
        <v>44583</v>
      </c>
      <c r="I3007" t="s">
        <v>33</v>
      </c>
      <c r="J3007">
        <v>22</v>
      </c>
      <c r="K3007">
        <v>14.2</v>
      </c>
      <c r="L3007">
        <v>1242.4100000000001</v>
      </c>
      <c r="M3007">
        <v>82.05</v>
      </c>
      <c r="N3007" t="s">
        <v>47</v>
      </c>
      <c r="O3007">
        <v>1</v>
      </c>
      <c r="P3007" t="str" cm="1">
        <f t="array" ref="P3007">_xlfn.IFS(C3007&lt;25,"18-24", C3007&lt;=35,"25-35", C3007&lt;=50,"36-50",TRUE,"50+")</f>
        <v>18-24</v>
      </c>
      <c r="Q3007" t="str">
        <f t="shared" si="322"/>
        <v>repeat</v>
      </c>
      <c r="R3007" t="str">
        <f t="shared" si="323"/>
        <v>high value</v>
      </c>
      <c r="S3007" t="str">
        <f t="shared" si="324"/>
        <v>Low</v>
      </c>
      <c r="T3007" t="str">
        <f t="shared" si="325"/>
        <v>Jan</v>
      </c>
      <c r="U3007">
        <f t="shared" si="326"/>
        <v>2022</v>
      </c>
      <c r="V3007" t="str">
        <f t="shared" si="327"/>
        <v>10-15</v>
      </c>
      <c r="W3007" t="str">
        <f t="shared" si="328"/>
        <v>Fast</v>
      </c>
    </row>
    <row r="3008" spans="1:23" x14ac:dyDescent="0.3">
      <c r="A3008">
        <v>603007</v>
      </c>
      <c r="B3008">
        <v>39554</v>
      </c>
      <c r="C3008">
        <v>50</v>
      </c>
      <c r="D3008" t="s">
        <v>4</v>
      </c>
      <c r="E3008" t="s">
        <v>13</v>
      </c>
      <c r="F3008" t="s">
        <v>32</v>
      </c>
      <c r="G3008" t="s">
        <v>29</v>
      </c>
      <c r="H3008" s="1">
        <v>45370</v>
      </c>
      <c r="I3008" t="s">
        <v>34</v>
      </c>
      <c r="J3008">
        <v>34</v>
      </c>
      <c r="K3008">
        <v>4.5</v>
      </c>
      <c r="L3008">
        <v>360.18</v>
      </c>
      <c r="M3008">
        <v>106.83</v>
      </c>
      <c r="N3008" t="s">
        <v>49</v>
      </c>
      <c r="O3008">
        <v>2</v>
      </c>
      <c r="P3008" t="str" cm="1">
        <f t="array" ref="P3008">_xlfn.IFS(C3008&lt;25,"18-24", C3008&lt;=35,"25-35", C3008&lt;=50,"36-50",TRUE,"50+")</f>
        <v>36-50</v>
      </c>
      <c r="Q3008" t="str">
        <f t="shared" si="322"/>
        <v>new</v>
      </c>
      <c r="R3008" t="str">
        <f t="shared" si="323"/>
        <v>medium</v>
      </c>
      <c r="S3008" t="str">
        <f t="shared" si="324"/>
        <v>Low</v>
      </c>
      <c r="T3008" t="str">
        <f t="shared" si="325"/>
        <v>Mar</v>
      </c>
      <c r="U3008">
        <f t="shared" si="326"/>
        <v>2024</v>
      </c>
      <c r="V3008" t="str">
        <f t="shared" si="327"/>
        <v>0-5</v>
      </c>
      <c r="W3008" t="str">
        <f t="shared" si="328"/>
        <v>Medium</v>
      </c>
    </row>
    <row r="3009" spans="1:23" x14ac:dyDescent="0.3">
      <c r="A3009">
        <v>603008</v>
      </c>
      <c r="B3009">
        <v>90265</v>
      </c>
      <c r="C3009">
        <v>43</v>
      </c>
      <c r="D3009" t="s">
        <v>4</v>
      </c>
      <c r="E3009" t="s">
        <v>15</v>
      </c>
      <c r="F3009" t="s">
        <v>26</v>
      </c>
      <c r="G3009" t="s">
        <v>27</v>
      </c>
      <c r="H3009" s="1">
        <v>44590</v>
      </c>
      <c r="I3009" t="s">
        <v>34</v>
      </c>
      <c r="J3009">
        <v>48</v>
      </c>
      <c r="K3009">
        <v>2.1</v>
      </c>
      <c r="L3009">
        <v>168.73</v>
      </c>
      <c r="M3009">
        <v>104.86</v>
      </c>
      <c r="N3009" t="s">
        <v>48</v>
      </c>
      <c r="O3009">
        <v>4</v>
      </c>
      <c r="P3009" t="str" cm="1">
        <f t="array" ref="P3009">_xlfn.IFS(C3009&lt;25,"18-24", C3009&lt;=35,"25-35", C3009&lt;=50,"36-50",TRUE,"50+")</f>
        <v>36-50</v>
      </c>
      <c r="Q3009" t="str">
        <f t="shared" si="322"/>
        <v>new</v>
      </c>
      <c r="R3009" t="str">
        <f t="shared" si="323"/>
        <v>low</v>
      </c>
      <c r="S3009" t="str">
        <f t="shared" si="324"/>
        <v>medium</v>
      </c>
      <c r="T3009" t="str">
        <f t="shared" si="325"/>
        <v>Jan</v>
      </c>
      <c r="U3009">
        <f t="shared" si="326"/>
        <v>2022</v>
      </c>
      <c r="V3009" t="str">
        <f t="shared" si="327"/>
        <v>0-5</v>
      </c>
      <c r="W3009" t="str">
        <f t="shared" si="328"/>
        <v>Slow</v>
      </c>
    </row>
    <row r="3010" spans="1:23" x14ac:dyDescent="0.3">
      <c r="A3010">
        <v>603009</v>
      </c>
      <c r="B3010">
        <v>43349</v>
      </c>
      <c r="C3010">
        <v>19</v>
      </c>
      <c r="D3010" t="s">
        <v>7</v>
      </c>
      <c r="E3010" t="s">
        <v>16</v>
      </c>
      <c r="F3010" t="s">
        <v>32</v>
      </c>
      <c r="G3010" t="s">
        <v>23</v>
      </c>
      <c r="H3010" s="1">
        <v>45162</v>
      </c>
      <c r="I3010" t="s">
        <v>33</v>
      </c>
      <c r="J3010">
        <v>39</v>
      </c>
      <c r="K3010">
        <v>3.4</v>
      </c>
      <c r="L3010">
        <v>306.98</v>
      </c>
      <c r="M3010">
        <v>40.93</v>
      </c>
      <c r="N3010" t="s">
        <v>48</v>
      </c>
      <c r="O3010">
        <v>2</v>
      </c>
      <c r="P3010" t="str" cm="1">
        <f t="array" ref="P3010">_xlfn.IFS(C3010&lt;25,"18-24", C3010&lt;=35,"25-35", C3010&lt;=50,"36-50",TRUE,"50+")</f>
        <v>18-24</v>
      </c>
      <c r="Q3010" t="str">
        <f t="shared" si="322"/>
        <v>new</v>
      </c>
      <c r="R3010" t="str">
        <f t="shared" si="323"/>
        <v>medium</v>
      </c>
      <c r="S3010" t="str">
        <f t="shared" si="324"/>
        <v>Low</v>
      </c>
      <c r="T3010" t="str">
        <f t="shared" si="325"/>
        <v>Aug</v>
      </c>
      <c r="U3010">
        <f t="shared" si="326"/>
        <v>2023</v>
      </c>
      <c r="V3010" t="str">
        <f t="shared" si="327"/>
        <v>0-5</v>
      </c>
      <c r="W3010" t="str">
        <f t="shared" si="328"/>
        <v>Medium</v>
      </c>
    </row>
    <row r="3011" spans="1:23" x14ac:dyDescent="0.3">
      <c r="A3011">
        <v>603010</v>
      </c>
      <c r="B3011">
        <v>72278</v>
      </c>
      <c r="C3011">
        <v>37</v>
      </c>
      <c r="D3011" t="s">
        <v>4</v>
      </c>
      <c r="E3011" t="s">
        <v>11</v>
      </c>
      <c r="F3011" t="s">
        <v>19</v>
      </c>
      <c r="G3011" t="s">
        <v>29</v>
      </c>
      <c r="H3011" s="1">
        <v>44786</v>
      </c>
      <c r="I3011" t="s">
        <v>34</v>
      </c>
      <c r="J3011">
        <v>75</v>
      </c>
      <c r="K3011">
        <v>10.1</v>
      </c>
      <c r="L3011">
        <v>813.7</v>
      </c>
      <c r="M3011">
        <v>95.26</v>
      </c>
      <c r="N3011" t="s">
        <v>50</v>
      </c>
      <c r="O3011">
        <v>5</v>
      </c>
      <c r="P3011" t="str" cm="1">
        <f t="array" ref="P3011">_xlfn.IFS(C3011&lt;25,"18-24", C3011&lt;=35,"25-35", C3011&lt;=50,"36-50",TRUE,"50+")</f>
        <v>36-50</v>
      </c>
      <c r="Q3011" t="str">
        <f t="shared" ref="Q3011:Q3074" si="329">IF(COUNTIF($B:$B,B3011)&gt;1,"repeat","new")</f>
        <v>new</v>
      </c>
      <c r="R3011" t="str">
        <f t="shared" ref="R3011:R3074" si="330">IF(L3011&gt;500,"high value",IF( L3011&gt;250,"medium","low"))</f>
        <v>high value</v>
      </c>
      <c r="S3011" t="str">
        <f t="shared" ref="S3011:S3074" si="331">IF(O3011&lt;=2,"Low",IF(O3011&lt;=4,"medium","High"))</f>
        <v>High</v>
      </c>
      <c r="T3011" t="str">
        <f t="shared" ref="T3011:T3074" si="332">TEXT(H3011,"MMM")</f>
        <v>Aug</v>
      </c>
      <c r="U3011">
        <f t="shared" ref="U3011:U3074" si="333">YEAR(H3011)</f>
        <v>2022</v>
      </c>
      <c r="V3011" t="str">
        <f t="shared" ref="V3011:V3074" si="334">IF(K3011&lt;=5,"0-5",IF(K3011&lt;=10,"5-10",IF(K3011&lt;=15,"10-15","15+")))</f>
        <v>10-15</v>
      </c>
      <c r="W3011" t="str">
        <f t="shared" ref="W3011:W3074" si="335">IF(J3011&lt;=30,"Fast",IF(J3011&lt;=45,"Medium","Slow"))</f>
        <v>Slow</v>
      </c>
    </row>
    <row r="3012" spans="1:23" x14ac:dyDescent="0.3">
      <c r="A3012">
        <v>603011</v>
      </c>
      <c r="B3012">
        <v>26716</v>
      </c>
      <c r="C3012">
        <v>45</v>
      </c>
      <c r="D3012" t="s">
        <v>7</v>
      </c>
      <c r="E3012" t="s">
        <v>8</v>
      </c>
      <c r="F3012" t="s">
        <v>26</v>
      </c>
      <c r="G3012" t="s">
        <v>23</v>
      </c>
      <c r="H3012" s="1">
        <v>45618</v>
      </c>
      <c r="I3012" t="s">
        <v>34</v>
      </c>
      <c r="J3012">
        <v>80</v>
      </c>
      <c r="K3012">
        <v>11.9</v>
      </c>
      <c r="L3012">
        <v>860.98</v>
      </c>
      <c r="M3012">
        <v>112.39</v>
      </c>
      <c r="N3012" t="s">
        <v>47</v>
      </c>
      <c r="O3012">
        <v>3</v>
      </c>
      <c r="P3012" t="str" cm="1">
        <f t="array" ref="P3012">_xlfn.IFS(C3012&lt;25,"18-24", C3012&lt;=35,"25-35", C3012&lt;=50,"36-50",TRUE,"50+")</f>
        <v>36-50</v>
      </c>
      <c r="Q3012" t="str">
        <f t="shared" si="329"/>
        <v>new</v>
      </c>
      <c r="R3012" t="str">
        <f t="shared" si="330"/>
        <v>high value</v>
      </c>
      <c r="S3012" t="str">
        <f t="shared" si="331"/>
        <v>medium</v>
      </c>
      <c r="T3012" t="str">
        <f t="shared" si="332"/>
        <v>Nov</v>
      </c>
      <c r="U3012">
        <f t="shared" si="333"/>
        <v>2024</v>
      </c>
      <c r="V3012" t="str">
        <f t="shared" si="334"/>
        <v>10-15</v>
      </c>
      <c r="W3012" t="str">
        <f t="shared" si="335"/>
        <v>Slow</v>
      </c>
    </row>
    <row r="3013" spans="1:23" x14ac:dyDescent="0.3">
      <c r="A3013">
        <v>603012</v>
      </c>
      <c r="B3013">
        <v>41764</v>
      </c>
      <c r="C3013">
        <v>53</v>
      </c>
      <c r="D3013" t="s">
        <v>4</v>
      </c>
      <c r="E3013" t="s">
        <v>5</v>
      </c>
      <c r="F3013" t="s">
        <v>22</v>
      </c>
      <c r="G3013" t="s">
        <v>31</v>
      </c>
      <c r="H3013" s="1">
        <v>44816</v>
      </c>
      <c r="I3013" t="s">
        <v>34</v>
      </c>
      <c r="J3013">
        <v>76</v>
      </c>
      <c r="K3013">
        <v>6.4</v>
      </c>
      <c r="L3013">
        <v>1418.77</v>
      </c>
      <c r="M3013">
        <v>26.72</v>
      </c>
      <c r="N3013" t="s">
        <v>47</v>
      </c>
      <c r="O3013">
        <v>4</v>
      </c>
      <c r="P3013" t="str" cm="1">
        <f t="array" ref="P3013">_xlfn.IFS(C3013&lt;25,"18-24", C3013&lt;=35,"25-35", C3013&lt;=50,"36-50",TRUE,"50+")</f>
        <v>50+</v>
      </c>
      <c r="Q3013" t="str">
        <f t="shared" si="329"/>
        <v>new</v>
      </c>
      <c r="R3013" t="str">
        <f t="shared" si="330"/>
        <v>high value</v>
      </c>
      <c r="S3013" t="str">
        <f t="shared" si="331"/>
        <v>medium</v>
      </c>
      <c r="T3013" t="str">
        <f t="shared" si="332"/>
        <v>Sep</v>
      </c>
      <c r="U3013">
        <f t="shared" si="333"/>
        <v>2022</v>
      </c>
      <c r="V3013" t="str">
        <f t="shared" si="334"/>
        <v>5-10</v>
      </c>
      <c r="W3013" t="str">
        <f t="shared" si="335"/>
        <v>Slow</v>
      </c>
    </row>
    <row r="3014" spans="1:23" x14ac:dyDescent="0.3">
      <c r="A3014">
        <v>603013</v>
      </c>
      <c r="B3014">
        <v>11423</v>
      </c>
      <c r="C3014">
        <v>41</v>
      </c>
      <c r="D3014" t="s">
        <v>4</v>
      </c>
      <c r="E3014" t="s">
        <v>5</v>
      </c>
      <c r="F3014" t="s">
        <v>19</v>
      </c>
      <c r="G3014" t="s">
        <v>27</v>
      </c>
      <c r="H3014" s="1">
        <v>45655</v>
      </c>
      <c r="I3014" t="s">
        <v>34</v>
      </c>
      <c r="J3014">
        <v>46</v>
      </c>
      <c r="K3014">
        <v>14.1</v>
      </c>
      <c r="L3014">
        <v>846.12</v>
      </c>
      <c r="M3014">
        <v>83.46</v>
      </c>
      <c r="N3014" t="s">
        <v>49</v>
      </c>
      <c r="O3014">
        <v>4</v>
      </c>
      <c r="P3014" t="str" cm="1">
        <f t="array" ref="P3014">_xlfn.IFS(C3014&lt;25,"18-24", C3014&lt;=35,"25-35", C3014&lt;=50,"36-50",TRUE,"50+")</f>
        <v>36-50</v>
      </c>
      <c r="Q3014" t="str">
        <f t="shared" si="329"/>
        <v>new</v>
      </c>
      <c r="R3014" t="str">
        <f t="shared" si="330"/>
        <v>high value</v>
      </c>
      <c r="S3014" t="str">
        <f t="shared" si="331"/>
        <v>medium</v>
      </c>
      <c r="T3014" t="str">
        <f t="shared" si="332"/>
        <v>Dec</v>
      </c>
      <c r="U3014">
        <f t="shared" si="333"/>
        <v>2024</v>
      </c>
      <c r="V3014" t="str">
        <f t="shared" si="334"/>
        <v>10-15</v>
      </c>
      <c r="W3014" t="str">
        <f t="shared" si="335"/>
        <v>Slow</v>
      </c>
    </row>
    <row r="3015" spans="1:23" x14ac:dyDescent="0.3">
      <c r="A3015">
        <v>603014</v>
      </c>
      <c r="B3015">
        <v>49997</v>
      </c>
      <c r="C3015">
        <v>19</v>
      </c>
      <c r="D3015" t="s">
        <v>7</v>
      </c>
      <c r="E3015" t="s">
        <v>13</v>
      </c>
      <c r="F3015" t="s">
        <v>18</v>
      </c>
      <c r="G3015" t="s">
        <v>29</v>
      </c>
      <c r="H3015" s="1">
        <v>45492</v>
      </c>
      <c r="I3015" t="s">
        <v>33</v>
      </c>
      <c r="J3015">
        <v>22</v>
      </c>
      <c r="K3015">
        <v>13.8</v>
      </c>
      <c r="L3015">
        <v>1015.95</v>
      </c>
      <c r="M3015">
        <v>76.45</v>
      </c>
      <c r="N3015" t="s">
        <v>50</v>
      </c>
      <c r="O3015">
        <v>3</v>
      </c>
      <c r="P3015" t="str" cm="1">
        <f t="array" ref="P3015">_xlfn.IFS(C3015&lt;25,"18-24", C3015&lt;=35,"25-35", C3015&lt;=50,"36-50",TRUE,"50+")</f>
        <v>18-24</v>
      </c>
      <c r="Q3015" t="str">
        <f t="shared" si="329"/>
        <v>new</v>
      </c>
      <c r="R3015" t="str">
        <f t="shared" si="330"/>
        <v>high value</v>
      </c>
      <c r="S3015" t="str">
        <f t="shared" si="331"/>
        <v>medium</v>
      </c>
      <c r="T3015" t="str">
        <f t="shared" si="332"/>
        <v>Jul</v>
      </c>
      <c r="U3015">
        <f t="shared" si="333"/>
        <v>2024</v>
      </c>
      <c r="V3015" t="str">
        <f t="shared" si="334"/>
        <v>10-15</v>
      </c>
      <c r="W3015" t="str">
        <f t="shared" si="335"/>
        <v>Fast</v>
      </c>
    </row>
    <row r="3016" spans="1:23" x14ac:dyDescent="0.3">
      <c r="A3016">
        <v>603015</v>
      </c>
      <c r="B3016">
        <v>83950</v>
      </c>
      <c r="C3016">
        <v>63</v>
      </c>
      <c r="D3016" t="s">
        <v>4</v>
      </c>
      <c r="E3016" t="s">
        <v>13</v>
      </c>
      <c r="F3016" t="s">
        <v>19</v>
      </c>
      <c r="G3016" t="s">
        <v>31</v>
      </c>
      <c r="H3016" s="1">
        <v>44897</v>
      </c>
      <c r="I3016" t="s">
        <v>34</v>
      </c>
      <c r="J3016">
        <v>30</v>
      </c>
      <c r="K3016">
        <v>10.4</v>
      </c>
      <c r="L3016">
        <v>585.64</v>
      </c>
      <c r="M3016">
        <v>115.46</v>
      </c>
      <c r="N3016" t="s">
        <v>48</v>
      </c>
      <c r="O3016">
        <v>3</v>
      </c>
      <c r="P3016" t="str" cm="1">
        <f t="array" ref="P3016">_xlfn.IFS(C3016&lt;25,"18-24", C3016&lt;=35,"25-35", C3016&lt;=50,"36-50",TRUE,"50+")</f>
        <v>50+</v>
      </c>
      <c r="Q3016" t="str">
        <f t="shared" si="329"/>
        <v>new</v>
      </c>
      <c r="R3016" t="str">
        <f t="shared" si="330"/>
        <v>high value</v>
      </c>
      <c r="S3016" t="str">
        <f t="shared" si="331"/>
        <v>medium</v>
      </c>
      <c r="T3016" t="str">
        <f t="shared" si="332"/>
        <v>Dec</v>
      </c>
      <c r="U3016">
        <f t="shared" si="333"/>
        <v>2022</v>
      </c>
      <c r="V3016" t="str">
        <f t="shared" si="334"/>
        <v>10-15</v>
      </c>
      <c r="W3016" t="str">
        <f t="shared" si="335"/>
        <v>Fast</v>
      </c>
    </row>
    <row r="3017" spans="1:23" x14ac:dyDescent="0.3">
      <c r="A3017">
        <v>603016</v>
      </c>
      <c r="B3017">
        <v>33969</v>
      </c>
      <c r="C3017">
        <v>43</v>
      </c>
      <c r="D3017" t="s">
        <v>7</v>
      </c>
      <c r="E3017" t="s">
        <v>16</v>
      </c>
      <c r="F3017" t="s">
        <v>18</v>
      </c>
      <c r="G3017" t="s">
        <v>31</v>
      </c>
      <c r="H3017" s="1">
        <v>44954</v>
      </c>
      <c r="I3017" t="s">
        <v>33</v>
      </c>
      <c r="J3017">
        <v>84</v>
      </c>
      <c r="K3017">
        <v>6</v>
      </c>
      <c r="L3017">
        <v>1045.53</v>
      </c>
      <c r="M3017">
        <v>25.61</v>
      </c>
      <c r="N3017" t="s">
        <v>47</v>
      </c>
      <c r="O3017">
        <v>4</v>
      </c>
      <c r="P3017" t="str" cm="1">
        <f t="array" ref="P3017">_xlfn.IFS(C3017&lt;25,"18-24", C3017&lt;=35,"25-35", C3017&lt;=50,"36-50",TRUE,"50+")</f>
        <v>36-50</v>
      </c>
      <c r="Q3017" t="str">
        <f t="shared" si="329"/>
        <v>new</v>
      </c>
      <c r="R3017" t="str">
        <f t="shared" si="330"/>
        <v>high value</v>
      </c>
      <c r="S3017" t="str">
        <f t="shared" si="331"/>
        <v>medium</v>
      </c>
      <c r="T3017" t="str">
        <f t="shared" si="332"/>
        <v>Jan</v>
      </c>
      <c r="U3017">
        <f t="shared" si="333"/>
        <v>2023</v>
      </c>
      <c r="V3017" t="str">
        <f t="shared" si="334"/>
        <v>5-10</v>
      </c>
      <c r="W3017" t="str">
        <f t="shared" si="335"/>
        <v>Slow</v>
      </c>
    </row>
    <row r="3018" spans="1:23" x14ac:dyDescent="0.3">
      <c r="A3018">
        <v>603017</v>
      </c>
      <c r="B3018">
        <v>15791</v>
      </c>
      <c r="C3018">
        <v>54</v>
      </c>
      <c r="D3018" t="s">
        <v>7</v>
      </c>
      <c r="E3018" t="s">
        <v>13</v>
      </c>
      <c r="F3018" t="s">
        <v>28</v>
      </c>
      <c r="G3018" t="s">
        <v>23</v>
      </c>
      <c r="H3018" s="1">
        <v>45125</v>
      </c>
      <c r="I3018" t="s">
        <v>33</v>
      </c>
      <c r="J3018">
        <v>82</v>
      </c>
      <c r="K3018">
        <v>1.9</v>
      </c>
      <c r="L3018">
        <v>912.92</v>
      </c>
      <c r="M3018">
        <v>22.64</v>
      </c>
      <c r="N3018" t="s">
        <v>50</v>
      </c>
      <c r="O3018">
        <v>1</v>
      </c>
      <c r="P3018" t="str" cm="1">
        <f t="array" ref="P3018">_xlfn.IFS(C3018&lt;25,"18-24", C3018&lt;=35,"25-35", C3018&lt;=50,"36-50",TRUE,"50+")</f>
        <v>50+</v>
      </c>
      <c r="Q3018" t="str">
        <f t="shared" si="329"/>
        <v>new</v>
      </c>
      <c r="R3018" t="str">
        <f t="shared" si="330"/>
        <v>high value</v>
      </c>
      <c r="S3018" t="str">
        <f t="shared" si="331"/>
        <v>Low</v>
      </c>
      <c r="T3018" t="str">
        <f t="shared" si="332"/>
        <v>Jul</v>
      </c>
      <c r="U3018">
        <f t="shared" si="333"/>
        <v>2023</v>
      </c>
      <c r="V3018" t="str">
        <f t="shared" si="334"/>
        <v>0-5</v>
      </c>
      <c r="W3018" t="str">
        <f t="shared" si="335"/>
        <v>Slow</v>
      </c>
    </row>
    <row r="3019" spans="1:23" x14ac:dyDescent="0.3">
      <c r="A3019">
        <v>603018</v>
      </c>
      <c r="B3019">
        <v>34707</v>
      </c>
      <c r="C3019">
        <v>61</v>
      </c>
      <c r="D3019" t="s">
        <v>7</v>
      </c>
      <c r="E3019" t="s">
        <v>8</v>
      </c>
      <c r="F3019" t="s">
        <v>24</v>
      </c>
      <c r="G3019" t="s">
        <v>25</v>
      </c>
      <c r="H3019" s="1">
        <v>44647</v>
      </c>
      <c r="I3019" t="s">
        <v>34</v>
      </c>
      <c r="J3019">
        <v>28</v>
      </c>
      <c r="K3019">
        <v>2.7</v>
      </c>
      <c r="L3019">
        <v>788.4</v>
      </c>
      <c r="M3019">
        <v>74.75</v>
      </c>
      <c r="N3019" t="s">
        <v>49</v>
      </c>
      <c r="O3019">
        <v>3</v>
      </c>
      <c r="P3019" t="str" cm="1">
        <f t="array" ref="P3019">_xlfn.IFS(C3019&lt;25,"18-24", C3019&lt;=35,"25-35", C3019&lt;=50,"36-50",TRUE,"50+")</f>
        <v>50+</v>
      </c>
      <c r="Q3019" t="str">
        <f t="shared" si="329"/>
        <v>new</v>
      </c>
      <c r="R3019" t="str">
        <f t="shared" si="330"/>
        <v>high value</v>
      </c>
      <c r="S3019" t="str">
        <f t="shared" si="331"/>
        <v>medium</v>
      </c>
      <c r="T3019" t="str">
        <f t="shared" si="332"/>
        <v>Mar</v>
      </c>
      <c r="U3019">
        <f t="shared" si="333"/>
        <v>2022</v>
      </c>
      <c r="V3019" t="str">
        <f t="shared" si="334"/>
        <v>0-5</v>
      </c>
      <c r="W3019" t="str">
        <f t="shared" si="335"/>
        <v>Fast</v>
      </c>
    </row>
    <row r="3020" spans="1:23" x14ac:dyDescent="0.3">
      <c r="A3020">
        <v>603019</v>
      </c>
      <c r="B3020">
        <v>33962</v>
      </c>
      <c r="C3020">
        <v>25</v>
      </c>
      <c r="D3020" t="s">
        <v>7</v>
      </c>
      <c r="E3020" t="s">
        <v>16</v>
      </c>
      <c r="F3020" t="s">
        <v>24</v>
      </c>
      <c r="G3020" t="s">
        <v>25</v>
      </c>
      <c r="H3020" s="1">
        <v>45527</v>
      </c>
      <c r="I3020" t="s">
        <v>33</v>
      </c>
      <c r="J3020">
        <v>38</v>
      </c>
      <c r="K3020">
        <v>9.6999999999999993</v>
      </c>
      <c r="L3020">
        <v>438.51</v>
      </c>
      <c r="M3020">
        <v>112.27</v>
      </c>
      <c r="N3020" t="s">
        <v>47</v>
      </c>
      <c r="O3020">
        <v>4</v>
      </c>
      <c r="P3020" t="str" cm="1">
        <f t="array" ref="P3020">_xlfn.IFS(C3020&lt;25,"18-24", C3020&lt;=35,"25-35", C3020&lt;=50,"36-50",TRUE,"50+")</f>
        <v>25-35</v>
      </c>
      <c r="Q3020" t="str">
        <f t="shared" si="329"/>
        <v>new</v>
      </c>
      <c r="R3020" t="str">
        <f t="shared" si="330"/>
        <v>medium</v>
      </c>
      <c r="S3020" t="str">
        <f t="shared" si="331"/>
        <v>medium</v>
      </c>
      <c r="T3020" t="str">
        <f t="shared" si="332"/>
        <v>Aug</v>
      </c>
      <c r="U3020">
        <f t="shared" si="333"/>
        <v>2024</v>
      </c>
      <c r="V3020" t="str">
        <f t="shared" si="334"/>
        <v>5-10</v>
      </c>
      <c r="W3020" t="str">
        <f t="shared" si="335"/>
        <v>Medium</v>
      </c>
    </row>
    <row r="3021" spans="1:23" x14ac:dyDescent="0.3">
      <c r="A3021">
        <v>603020</v>
      </c>
      <c r="B3021">
        <v>60900</v>
      </c>
      <c r="C3021">
        <v>25</v>
      </c>
      <c r="D3021" t="s">
        <v>7</v>
      </c>
      <c r="E3021" t="s">
        <v>13</v>
      </c>
      <c r="F3021" t="s">
        <v>18</v>
      </c>
      <c r="G3021" t="s">
        <v>21</v>
      </c>
      <c r="H3021" s="1">
        <v>45105</v>
      </c>
      <c r="I3021" t="s">
        <v>34</v>
      </c>
      <c r="J3021">
        <v>52</v>
      </c>
      <c r="K3021">
        <v>5.8</v>
      </c>
      <c r="L3021">
        <v>845.86</v>
      </c>
      <c r="M3021">
        <v>26.14</v>
      </c>
      <c r="N3021" t="s">
        <v>49</v>
      </c>
      <c r="O3021">
        <v>2</v>
      </c>
      <c r="P3021" t="str" cm="1">
        <f t="array" ref="P3021">_xlfn.IFS(C3021&lt;25,"18-24", C3021&lt;=35,"25-35", C3021&lt;=50,"36-50",TRUE,"50+")</f>
        <v>25-35</v>
      </c>
      <c r="Q3021" t="str">
        <f t="shared" si="329"/>
        <v>new</v>
      </c>
      <c r="R3021" t="str">
        <f t="shared" si="330"/>
        <v>high value</v>
      </c>
      <c r="S3021" t="str">
        <f t="shared" si="331"/>
        <v>Low</v>
      </c>
      <c r="T3021" t="str">
        <f t="shared" si="332"/>
        <v>Jun</v>
      </c>
      <c r="U3021">
        <f t="shared" si="333"/>
        <v>2023</v>
      </c>
      <c r="V3021" t="str">
        <f t="shared" si="334"/>
        <v>5-10</v>
      </c>
      <c r="W3021" t="str">
        <f t="shared" si="335"/>
        <v>Slow</v>
      </c>
    </row>
    <row r="3022" spans="1:23" x14ac:dyDescent="0.3">
      <c r="A3022">
        <v>603021</v>
      </c>
      <c r="B3022">
        <v>24825</v>
      </c>
      <c r="C3022">
        <v>52</v>
      </c>
      <c r="D3022" t="s">
        <v>4</v>
      </c>
      <c r="E3022" t="s">
        <v>5</v>
      </c>
      <c r="F3022" t="s">
        <v>18</v>
      </c>
      <c r="G3022" t="s">
        <v>29</v>
      </c>
      <c r="H3022" s="1">
        <v>44976</v>
      </c>
      <c r="I3022" t="s">
        <v>33</v>
      </c>
      <c r="J3022">
        <v>60</v>
      </c>
      <c r="K3022">
        <v>3.3</v>
      </c>
      <c r="L3022">
        <v>803.24</v>
      </c>
      <c r="M3022">
        <v>22.66</v>
      </c>
      <c r="N3022" t="s">
        <v>50</v>
      </c>
      <c r="O3022">
        <v>5</v>
      </c>
      <c r="P3022" t="str" cm="1">
        <f t="array" ref="P3022">_xlfn.IFS(C3022&lt;25,"18-24", C3022&lt;=35,"25-35", C3022&lt;=50,"36-50",TRUE,"50+")</f>
        <v>50+</v>
      </c>
      <c r="Q3022" t="str">
        <f t="shared" si="329"/>
        <v>repeat</v>
      </c>
      <c r="R3022" t="str">
        <f t="shared" si="330"/>
        <v>high value</v>
      </c>
      <c r="S3022" t="str">
        <f t="shared" si="331"/>
        <v>High</v>
      </c>
      <c r="T3022" t="str">
        <f t="shared" si="332"/>
        <v>Feb</v>
      </c>
      <c r="U3022">
        <f t="shared" si="333"/>
        <v>2023</v>
      </c>
      <c r="V3022" t="str">
        <f t="shared" si="334"/>
        <v>0-5</v>
      </c>
      <c r="W3022" t="str">
        <f t="shared" si="335"/>
        <v>Slow</v>
      </c>
    </row>
    <row r="3023" spans="1:23" x14ac:dyDescent="0.3">
      <c r="A3023">
        <v>603022</v>
      </c>
      <c r="B3023">
        <v>13465</v>
      </c>
      <c r="C3023">
        <v>27</v>
      </c>
      <c r="D3023" t="s">
        <v>4</v>
      </c>
      <c r="E3023" t="s">
        <v>13</v>
      </c>
      <c r="F3023" t="s">
        <v>19</v>
      </c>
      <c r="G3023" t="s">
        <v>23</v>
      </c>
      <c r="H3023" s="1">
        <v>45383</v>
      </c>
      <c r="I3023" t="s">
        <v>33</v>
      </c>
      <c r="J3023">
        <v>73</v>
      </c>
      <c r="K3023">
        <v>8.9</v>
      </c>
      <c r="L3023">
        <v>763.52</v>
      </c>
      <c r="M3023">
        <v>119.22</v>
      </c>
      <c r="N3023" t="s">
        <v>50</v>
      </c>
      <c r="O3023">
        <v>4</v>
      </c>
      <c r="P3023" t="str" cm="1">
        <f t="array" ref="P3023">_xlfn.IFS(C3023&lt;25,"18-24", C3023&lt;=35,"25-35", C3023&lt;=50,"36-50",TRUE,"50+")</f>
        <v>25-35</v>
      </c>
      <c r="Q3023" t="str">
        <f t="shared" si="329"/>
        <v>new</v>
      </c>
      <c r="R3023" t="str">
        <f t="shared" si="330"/>
        <v>high value</v>
      </c>
      <c r="S3023" t="str">
        <f t="shared" si="331"/>
        <v>medium</v>
      </c>
      <c r="T3023" t="str">
        <f t="shared" si="332"/>
        <v>Apr</v>
      </c>
      <c r="U3023">
        <f t="shared" si="333"/>
        <v>2024</v>
      </c>
      <c r="V3023" t="str">
        <f t="shared" si="334"/>
        <v>5-10</v>
      </c>
      <c r="W3023" t="str">
        <f t="shared" si="335"/>
        <v>Slow</v>
      </c>
    </row>
    <row r="3024" spans="1:23" x14ac:dyDescent="0.3">
      <c r="A3024">
        <v>603023</v>
      </c>
      <c r="B3024">
        <v>26417</v>
      </c>
      <c r="C3024">
        <v>40</v>
      </c>
      <c r="D3024" t="s">
        <v>7</v>
      </c>
      <c r="E3024" t="s">
        <v>16</v>
      </c>
      <c r="F3024" t="s">
        <v>30</v>
      </c>
      <c r="G3024" t="s">
        <v>27</v>
      </c>
      <c r="H3024" s="1">
        <v>44645</v>
      </c>
      <c r="I3024" t="s">
        <v>34</v>
      </c>
      <c r="J3024">
        <v>41</v>
      </c>
      <c r="K3024">
        <v>4.7</v>
      </c>
      <c r="L3024">
        <v>814.86</v>
      </c>
      <c r="M3024">
        <v>102.96</v>
      </c>
      <c r="N3024" t="s">
        <v>50</v>
      </c>
      <c r="O3024">
        <v>3</v>
      </c>
      <c r="P3024" t="str" cm="1">
        <f t="array" ref="P3024">_xlfn.IFS(C3024&lt;25,"18-24", C3024&lt;=35,"25-35", C3024&lt;=50,"36-50",TRUE,"50+")</f>
        <v>36-50</v>
      </c>
      <c r="Q3024" t="str">
        <f t="shared" si="329"/>
        <v>new</v>
      </c>
      <c r="R3024" t="str">
        <f t="shared" si="330"/>
        <v>high value</v>
      </c>
      <c r="S3024" t="str">
        <f t="shared" si="331"/>
        <v>medium</v>
      </c>
      <c r="T3024" t="str">
        <f t="shared" si="332"/>
        <v>Mar</v>
      </c>
      <c r="U3024">
        <f t="shared" si="333"/>
        <v>2022</v>
      </c>
      <c r="V3024" t="str">
        <f t="shared" si="334"/>
        <v>0-5</v>
      </c>
      <c r="W3024" t="str">
        <f t="shared" si="335"/>
        <v>Medium</v>
      </c>
    </row>
    <row r="3025" spans="1:23" x14ac:dyDescent="0.3">
      <c r="A3025">
        <v>603024</v>
      </c>
      <c r="B3025">
        <v>29791</v>
      </c>
      <c r="C3025">
        <v>56</v>
      </c>
      <c r="D3025" t="s">
        <v>4</v>
      </c>
      <c r="E3025" t="s">
        <v>8</v>
      </c>
      <c r="F3025" t="s">
        <v>32</v>
      </c>
      <c r="G3025" t="s">
        <v>31</v>
      </c>
      <c r="H3025" s="1">
        <v>45399</v>
      </c>
      <c r="I3025" t="s">
        <v>34</v>
      </c>
      <c r="J3025">
        <v>86</v>
      </c>
      <c r="K3025">
        <v>14</v>
      </c>
      <c r="L3025">
        <v>439.56</v>
      </c>
      <c r="M3025">
        <v>106.36</v>
      </c>
      <c r="N3025" t="s">
        <v>47</v>
      </c>
      <c r="O3025">
        <v>3</v>
      </c>
      <c r="P3025" t="str" cm="1">
        <f t="array" ref="P3025">_xlfn.IFS(C3025&lt;25,"18-24", C3025&lt;=35,"25-35", C3025&lt;=50,"36-50",TRUE,"50+")</f>
        <v>50+</v>
      </c>
      <c r="Q3025" t="str">
        <f t="shared" si="329"/>
        <v>new</v>
      </c>
      <c r="R3025" t="str">
        <f t="shared" si="330"/>
        <v>medium</v>
      </c>
      <c r="S3025" t="str">
        <f t="shared" si="331"/>
        <v>medium</v>
      </c>
      <c r="T3025" t="str">
        <f t="shared" si="332"/>
        <v>Apr</v>
      </c>
      <c r="U3025">
        <f t="shared" si="333"/>
        <v>2024</v>
      </c>
      <c r="V3025" t="str">
        <f t="shared" si="334"/>
        <v>10-15</v>
      </c>
      <c r="W3025" t="str">
        <f t="shared" si="335"/>
        <v>Slow</v>
      </c>
    </row>
    <row r="3026" spans="1:23" x14ac:dyDescent="0.3">
      <c r="A3026">
        <v>603025</v>
      </c>
      <c r="B3026">
        <v>36415</v>
      </c>
      <c r="C3026">
        <v>61</v>
      </c>
      <c r="D3026" t="s">
        <v>7</v>
      </c>
      <c r="E3026" t="s">
        <v>8</v>
      </c>
      <c r="F3026" t="s">
        <v>24</v>
      </c>
      <c r="G3026" t="s">
        <v>31</v>
      </c>
      <c r="H3026" s="1">
        <v>44825</v>
      </c>
      <c r="I3026" t="s">
        <v>33</v>
      </c>
      <c r="J3026">
        <v>79</v>
      </c>
      <c r="K3026">
        <v>11.3</v>
      </c>
      <c r="L3026">
        <v>411.57</v>
      </c>
      <c r="M3026">
        <v>95.67</v>
      </c>
      <c r="N3026" t="s">
        <v>48</v>
      </c>
      <c r="O3026">
        <v>5</v>
      </c>
      <c r="P3026" t="str" cm="1">
        <f t="array" ref="P3026">_xlfn.IFS(C3026&lt;25,"18-24", C3026&lt;=35,"25-35", C3026&lt;=50,"36-50",TRUE,"50+")</f>
        <v>50+</v>
      </c>
      <c r="Q3026" t="str">
        <f t="shared" si="329"/>
        <v>new</v>
      </c>
      <c r="R3026" t="str">
        <f t="shared" si="330"/>
        <v>medium</v>
      </c>
      <c r="S3026" t="str">
        <f t="shared" si="331"/>
        <v>High</v>
      </c>
      <c r="T3026" t="str">
        <f t="shared" si="332"/>
        <v>Sep</v>
      </c>
      <c r="U3026">
        <f t="shared" si="333"/>
        <v>2022</v>
      </c>
      <c r="V3026" t="str">
        <f t="shared" si="334"/>
        <v>10-15</v>
      </c>
      <c r="W3026" t="str">
        <f t="shared" si="335"/>
        <v>Slow</v>
      </c>
    </row>
    <row r="3027" spans="1:23" x14ac:dyDescent="0.3">
      <c r="A3027">
        <v>603026</v>
      </c>
      <c r="B3027">
        <v>26784</v>
      </c>
      <c r="C3027">
        <v>59</v>
      </c>
      <c r="D3027" t="s">
        <v>4</v>
      </c>
      <c r="E3027" t="s">
        <v>8</v>
      </c>
      <c r="F3027" t="s">
        <v>18</v>
      </c>
      <c r="G3027" t="s">
        <v>29</v>
      </c>
      <c r="H3027" s="1">
        <v>45440</v>
      </c>
      <c r="I3027" t="s">
        <v>33</v>
      </c>
      <c r="J3027">
        <v>29</v>
      </c>
      <c r="K3027">
        <v>15</v>
      </c>
      <c r="L3027">
        <v>224.37</v>
      </c>
      <c r="M3027">
        <v>66.12</v>
      </c>
      <c r="N3027" t="s">
        <v>50</v>
      </c>
      <c r="O3027">
        <v>3</v>
      </c>
      <c r="P3027" t="str" cm="1">
        <f t="array" ref="P3027">_xlfn.IFS(C3027&lt;25,"18-24", C3027&lt;=35,"25-35", C3027&lt;=50,"36-50",TRUE,"50+")</f>
        <v>50+</v>
      </c>
      <c r="Q3027" t="str">
        <f t="shared" si="329"/>
        <v>new</v>
      </c>
      <c r="R3027" t="str">
        <f t="shared" si="330"/>
        <v>low</v>
      </c>
      <c r="S3027" t="str">
        <f t="shared" si="331"/>
        <v>medium</v>
      </c>
      <c r="T3027" t="str">
        <f t="shared" si="332"/>
        <v>May</v>
      </c>
      <c r="U3027">
        <f t="shared" si="333"/>
        <v>2024</v>
      </c>
      <c r="V3027" t="str">
        <f t="shared" si="334"/>
        <v>10-15</v>
      </c>
      <c r="W3027" t="str">
        <f t="shared" si="335"/>
        <v>Fast</v>
      </c>
    </row>
    <row r="3028" spans="1:23" x14ac:dyDescent="0.3">
      <c r="A3028">
        <v>603027</v>
      </c>
      <c r="B3028">
        <v>94209</v>
      </c>
      <c r="C3028">
        <v>37</v>
      </c>
      <c r="D3028" t="s">
        <v>4</v>
      </c>
      <c r="E3028" t="s">
        <v>8</v>
      </c>
      <c r="F3028" t="s">
        <v>22</v>
      </c>
      <c r="G3028" t="s">
        <v>25</v>
      </c>
      <c r="H3028" s="1">
        <v>45464</v>
      </c>
      <c r="I3028" t="s">
        <v>34</v>
      </c>
      <c r="J3028">
        <v>73</v>
      </c>
      <c r="K3028">
        <v>2.1</v>
      </c>
      <c r="L3028">
        <v>778.81</v>
      </c>
      <c r="M3028">
        <v>49.28</v>
      </c>
      <c r="N3028" t="s">
        <v>49</v>
      </c>
      <c r="O3028">
        <v>1</v>
      </c>
      <c r="P3028" t="str" cm="1">
        <f t="array" ref="P3028">_xlfn.IFS(C3028&lt;25,"18-24", C3028&lt;=35,"25-35", C3028&lt;=50,"36-50",TRUE,"50+")</f>
        <v>36-50</v>
      </c>
      <c r="Q3028" t="str">
        <f t="shared" si="329"/>
        <v>new</v>
      </c>
      <c r="R3028" t="str">
        <f t="shared" si="330"/>
        <v>high value</v>
      </c>
      <c r="S3028" t="str">
        <f t="shared" si="331"/>
        <v>Low</v>
      </c>
      <c r="T3028" t="str">
        <f t="shared" si="332"/>
        <v>Jun</v>
      </c>
      <c r="U3028">
        <f t="shared" si="333"/>
        <v>2024</v>
      </c>
      <c r="V3028" t="str">
        <f t="shared" si="334"/>
        <v>0-5</v>
      </c>
      <c r="W3028" t="str">
        <f t="shared" si="335"/>
        <v>Slow</v>
      </c>
    </row>
    <row r="3029" spans="1:23" x14ac:dyDescent="0.3">
      <c r="A3029">
        <v>603028</v>
      </c>
      <c r="B3029">
        <v>25491</v>
      </c>
      <c r="C3029">
        <v>29</v>
      </c>
      <c r="D3029" t="s">
        <v>4</v>
      </c>
      <c r="E3029" t="s">
        <v>11</v>
      </c>
      <c r="F3029" t="s">
        <v>32</v>
      </c>
      <c r="G3029" t="s">
        <v>29</v>
      </c>
      <c r="H3029" s="1">
        <v>44619</v>
      </c>
      <c r="I3029" t="s">
        <v>34</v>
      </c>
      <c r="J3029">
        <v>77</v>
      </c>
      <c r="K3029">
        <v>10</v>
      </c>
      <c r="L3029">
        <v>1179.8900000000001</v>
      </c>
      <c r="M3029">
        <v>55.86</v>
      </c>
      <c r="N3029" t="s">
        <v>49</v>
      </c>
      <c r="O3029">
        <v>4</v>
      </c>
      <c r="P3029" t="str" cm="1">
        <f t="array" ref="P3029">_xlfn.IFS(C3029&lt;25,"18-24", C3029&lt;=35,"25-35", C3029&lt;=50,"36-50",TRUE,"50+")</f>
        <v>25-35</v>
      </c>
      <c r="Q3029" t="str">
        <f t="shared" si="329"/>
        <v>new</v>
      </c>
      <c r="R3029" t="str">
        <f t="shared" si="330"/>
        <v>high value</v>
      </c>
      <c r="S3029" t="str">
        <f t="shared" si="331"/>
        <v>medium</v>
      </c>
      <c r="T3029" t="str">
        <f t="shared" si="332"/>
        <v>Feb</v>
      </c>
      <c r="U3029">
        <f t="shared" si="333"/>
        <v>2022</v>
      </c>
      <c r="V3029" t="str">
        <f t="shared" si="334"/>
        <v>5-10</v>
      </c>
      <c r="W3029" t="str">
        <f t="shared" si="335"/>
        <v>Slow</v>
      </c>
    </row>
    <row r="3030" spans="1:23" x14ac:dyDescent="0.3">
      <c r="A3030">
        <v>603029</v>
      </c>
      <c r="B3030">
        <v>80341</v>
      </c>
      <c r="C3030">
        <v>25</v>
      </c>
      <c r="D3030" t="s">
        <v>4</v>
      </c>
      <c r="E3030" t="s">
        <v>11</v>
      </c>
      <c r="F3030" t="s">
        <v>19</v>
      </c>
      <c r="G3030" t="s">
        <v>27</v>
      </c>
      <c r="H3030" s="1">
        <v>44734</v>
      </c>
      <c r="I3030" t="s">
        <v>34</v>
      </c>
      <c r="J3030">
        <v>76</v>
      </c>
      <c r="K3030">
        <v>6.9</v>
      </c>
      <c r="L3030">
        <v>716.7</v>
      </c>
      <c r="M3030">
        <v>38.83</v>
      </c>
      <c r="N3030" t="s">
        <v>48</v>
      </c>
      <c r="O3030">
        <v>2</v>
      </c>
      <c r="P3030" t="str" cm="1">
        <f t="array" ref="P3030">_xlfn.IFS(C3030&lt;25,"18-24", C3030&lt;=35,"25-35", C3030&lt;=50,"36-50",TRUE,"50+")</f>
        <v>25-35</v>
      </c>
      <c r="Q3030" t="str">
        <f t="shared" si="329"/>
        <v>new</v>
      </c>
      <c r="R3030" t="str">
        <f t="shared" si="330"/>
        <v>high value</v>
      </c>
      <c r="S3030" t="str">
        <f t="shared" si="331"/>
        <v>Low</v>
      </c>
      <c r="T3030" t="str">
        <f t="shared" si="332"/>
        <v>Jun</v>
      </c>
      <c r="U3030">
        <f t="shared" si="333"/>
        <v>2022</v>
      </c>
      <c r="V3030" t="str">
        <f t="shared" si="334"/>
        <v>5-10</v>
      </c>
      <c r="W3030" t="str">
        <f t="shared" si="335"/>
        <v>Slow</v>
      </c>
    </row>
    <row r="3031" spans="1:23" x14ac:dyDescent="0.3">
      <c r="A3031">
        <v>603030</v>
      </c>
      <c r="B3031">
        <v>84830</v>
      </c>
      <c r="C3031">
        <v>56</v>
      </c>
      <c r="D3031" t="s">
        <v>7</v>
      </c>
      <c r="E3031" t="s">
        <v>13</v>
      </c>
      <c r="F3031" t="s">
        <v>28</v>
      </c>
      <c r="G3031" t="s">
        <v>21</v>
      </c>
      <c r="H3031" s="1">
        <v>44908</v>
      </c>
      <c r="I3031" t="s">
        <v>33</v>
      </c>
      <c r="J3031">
        <v>60</v>
      </c>
      <c r="K3031">
        <v>4.7</v>
      </c>
      <c r="L3031">
        <v>1009.38</v>
      </c>
      <c r="M3031">
        <v>40.71</v>
      </c>
      <c r="N3031" t="s">
        <v>48</v>
      </c>
      <c r="O3031">
        <v>5</v>
      </c>
      <c r="P3031" t="str" cm="1">
        <f t="array" ref="P3031">_xlfn.IFS(C3031&lt;25,"18-24", C3031&lt;=35,"25-35", C3031&lt;=50,"36-50",TRUE,"50+")</f>
        <v>50+</v>
      </c>
      <c r="Q3031" t="str">
        <f t="shared" si="329"/>
        <v>new</v>
      </c>
      <c r="R3031" t="str">
        <f t="shared" si="330"/>
        <v>high value</v>
      </c>
      <c r="S3031" t="str">
        <f t="shared" si="331"/>
        <v>High</v>
      </c>
      <c r="T3031" t="str">
        <f t="shared" si="332"/>
        <v>Dec</v>
      </c>
      <c r="U3031">
        <f t="shared" si="333"/>
        <v>2022</v>
      </c>
      <c r="V3031" t="str">
        <f t="shared" si="334"/>
        <v>0-5</v>
      </c>
      <c r="W3031" t="str">
        <f t="shared" si="335"/>
        <v>Slow</v>
      </c>
    </row>
    <row r="3032" spans="1:23" x14ac:dyDescent="0.3">
      <c r="A3032">
        <v>603031</v>
      </c>
      <c r="B3032">
        <v>86539</v>
      </c>
      <c r="C3032">
        <v>26</v>
      </c>
      <c r="D3032" t="s">
        <v>4</v>
      </c>
      <c r="E3032" t="s">
        <v>8</v>
      </c>
      <c r="F3032" t="s">
        <v>19</v>
      </c>
      <c r="G3032" t="s">
        <v>31</v>
      </c>
      <c r="H3032" s="1">
        <v>44761</v>
      </c>
      <c r="I3032" t="s">
        <v>33</v>
      </c>
      <c r="J3032">
        <v>52</v>
      </c>
      <c r="K3032">
        <v>1.8</v>
      </c>
      <c r="L3032">
        <v>368.24</v>
      </c>
      <c r="M3032">
        <v>55.28</v>
      </c>
      <c r="N3032" t="s">
        <v>48</v>
      </c>
      <c r="O3032">
        <v>3</v>
      </c>
      <c r="P3032" t="str" cm="1">
        <f t="array" ref="P3032">_xlfn.IFS(C3032&lt;25,"18-24", C3032&lt;=35,"25-35", C3032&lt;=50,"36-50",TRUE,"50+")</f>
        <v>25-35</v>
      </c>
      <c r="Q3032" t="str">
        <f t="shared" si="329"/>
        <v>new</v>
      </c>
      <c r="R3032" t="str">
        <f t="shared" si="330"/>
        <v>medium</v>
      </c>
      <c r="S3032" t="str">
        <f t="shared" si="331"/>
        <v>medium</v>
      </c>
      <c r="T3032" t="str">
        <f t="shared" si="332"/>
        <v>Jul</v>
      </c>
      <c r="U3032">
        <f t="shared" si="333"/>
        <v>2022</v>
      </c>
      <c r="V3032" t="str">
        <f t="shared" si="334"/>
        <v>0-5</v>
      </c>
      <c r="W3032" t="str">
        <f t="shared" si="335"/>
        <v>Slow</v>
      </c>
    </row>
    <row r="3033" spans="1:23" x14ac:dyDescent="0.3">
      <c r="A3033">
        <v>603032</v>
      </c>
      <c r="B3033">
        <v>32316</v>
      </c>
      <c r="C3033">
        <v>39</v>
      </c>
      <c r="D3033" t="s">
        <v>4</v>
      </c>
      <c r="E3033" t="s">
        <v>13</v>
      </c>
      <c r="F3033" t="s">
        <v>28</v>
      </c>
      <c r="G3033" t="s">
        <v>21</v>
      </c>
      <c r="H3033" s="1">
        <v>45011</v>
      </c>
      <c r="I3033" t="s">
        <v>34</v>
      </c>
      <c r="J3033">
        <v>64</v>
      </c>
      <c r="K3033">
        <v>11.2</v>
      </c>
      <c r="L3033">
        <v>582.04999999999995</v>
      </c>
      <c r="M3033">
        <v>67.75</v>
      </c>
      <c r="N3033" t="s">
        <v>50</v>
      </c>
      <c r="O3033">
        <v>4</v>
      </c>
      <c r="P3033" t="str" cm="1">
        <f t="array" ref="P3033">_xlfn.IFS(C3033&lt;25,"18-24", C3033&lt;=35,"25-35", C3033&lt;=50,"36-50",TRUE,"50+")</f>
        <v>36-50</v>
      </c>
      <c r="Q3033" t="str">
        <f t="shared" si="329"/>
        <v>new</v>
      </c>
      <c r="R3033" t="str">
        <f t="shared" si="330"/>
        <v>high value</v>
      </c>
      <c r="S3033" t="str">
        <f t="shared" si="331"/>
        <v>medium</v>
      </c>
      <c r="T3033" t="str">
        <f t="shared" si="332"/>
        <v>Mar</v>
      </c>
      <c r="U3033">
        <f t="shared" si="333"/>
        <v>2023</v>
      </c>
      <c r="V3033" t="str">
        <f t="shared" si="334"/>
        <v>10-15</v>
      </c>
      <c r="W3033" t="str">
        <f t="shared" si="335"/>
        <v>Slow</v>
      </c>
    </row>
    <row r="3034" spans="1:23" x14ac:dyDescent="0.3">
      <c r="A3034">
        <v>603033</v>
      </c>
      <c r="B3034">
        <v>23339</v>
      </c>
      <c r="C3034">
        <v>46</v>
      </c>
      <c r="D3034" t="s">
        <v>4</v>
      </c>
      <c r="E3034" t="s">
        <v>15</v>
      </c>
      <c r="F3034" t="s">
        <v>19</v>
      </c>
      <c r="G3034" t="s">
        <v>29</v>
      </c>
      <c r="H3034" s="1">
        <v>45394</v>
      </c>
      <c r="I3034" t="s">
        <v>34</v>
      </c>
      <c r="J3034">
        <v>31</v>
      </c>
      <c r="K3034">
        <v>2.7</v>
      </c>
      <c r="L3034">
        <v>445.36</v>
      </c>
      <c r="M3034">
        <v>115.67</v>
      </c>
      <c r="N3034" t="s">
        <v>49</v>
      </c>
      <c r="O3034">
        <v>4</v>
      </c>
      <c r="P3034" t="str" cm="1">
        <f t="array" ref="P3034">_xlfn.IFS(C3034&lt;25,"18-24", C3034&lt;=35,"25-35", C3034&lt;=50,"36-50",TRUE,"50+")</f>
        <v>36-50</v>
      </c>
      <c r="Q3034" t="str">
        <f t="shared" si="329"/>
        <v>new</v>
      </c>
      <c r="R3034" t="str">
        <f t="shared" si="330"/>
        <v>medium</v>
      </c>
      <c r="S3034" t="str">
        <f t="shared" si="331"/>
        <v>medium</v>
      </c>
      <c r="T3034" t="str">
        <f t="shared" si="332"/>
        <v>Apr</v>
      </c>
      <c r="U3034">
        <f t="shared" si="333"/>
        <v>2024</v>
      </c>
      <c r="V3034" t="str">
        <f t="shared" si="334"/>
        <v>0-5</v>
      </c>
      <c r="W3034" t="str">
        <f t="shared" si="335"/>
        <v>Medium</v>
      </c>
    </row>
    <row r="3035" spans="1:23" x14ac:dyDescent="0.3">
      <c r="A3035">
        <v>603034</v>
      </c>
      <c r="B3035">
        <v>95730</v>
      </c>
      <c r="C3035">
        <v>36</v>
      </c>
      <c r="D3035" t="s">
        <v>7</v>
      </c>
      <c r="E3035" t="s">
        <v>13</v>
      </c>
      <c r="F3035" t="s">
        <v>32</v>
      </c>
      <c r="G3035" t="s">
        <v>23</v>
      </c>
      <c r="H3035" s="1">
        <v>45114</v>
      </c>
      <c r="I3035" t="s">
        <v>34</v>
      </c>
      <c r="J3035">
        <v>72</v>
      </c>
      <c r="K3035">
        <v>10.4</v>
      </c>
      <c r="L3035">
        <v>1024.43</v>
      </c>
      <c r="M3035">
        <v>47.7</v>
      </c>
      <c r="N3035" t="s">
        <v>50</v>
      </c>
      <c r="O3035">
        <v>1</v>
      </c>
      <c r="P3035" t="str" cm="1">
        <f t="array" ref="P3035">_xlfn.IFS(C3035&lt;25,"18-24", C3035&lt;=35,"25-35", C3035&lt;=50,"36-50",TRUE,"50+")</f>
        <v>36-50</v>
      </c>
      <c r="Q3035" t="str">
        <f t="shared" si="329"/>
        <v>new</v>
      </c>
      <c r="R3035" t="str">
        <f t="shared" si="330"/>
        <v>high value</v>
      </c>
      <c r="S3035" t="str">
        <f t="shared" si="331"/>
        <v>Low</v>
      </c>
      <c r="T3035" t="str">
        <f t="shared" si="332"/>
        <v>Jul</v>
      </c>
      <c r="U3035">
        <f t="shared" si="333"/>
        <v>2023</v>
      </c>
      <c r="V3035" t="str">
        <f t="shared" si="334"/>
        <v>10-15</v>
      </c>
      <c r="W3035" t="str">
        <f t="shared" si="335"/>
        <v>Slow</v>
      </c>
    </row>
    <row r="3036" spans="1:23" x14ac:dyDescent="0.3">
      <c r="A3036">
        <v>603035</v>
      </c>
      <c r="B3036">
        <v>17126</v>
      </c>
      <c r="C3036">
        <v>43</v>
      </c>
      <c r="D3036" t="s">
        <v>4</v>
      </c>
      <c r="E3036" t="s">
        <v>16</v>
      </c>
      <c r="F3036" t="s">
        <v>32</v>
      </c>
      <c r="G3036" t="s">
        <v>23</v>
      </c>
      <c r="H3036" s="1">
        <v>45431</v>
      </c>
      <c r="I3036" t="s">
        <v>34</v>
      </c>
      <c r="J3036">
        <v>88</v>
      </c>
      <c r="K3036">
        <v>6.1</v>
      </c>
      <c r="L3036">
        <v>1468.58</v>
      </c>
      <c r="M3036">
        <v>37.01</v>
      </c>
      <c r="N3036" t="s">
        <v>47</v>
      </c>
      <c r="O3036">
        <v>1</v>
      </c>
      <c r="P3036" t="str" cm="1">
        <f t="array" ref="P3036">_xlfn.IFS(C3036&lt;25,"18-24", C3036&lt;=35,"25-35", C3036&lt;=50,"36-50",TRUE,"50+")</f>
        <v>36-50</v>
      </c>
      <c r="Q3036" t="str">
        <f t="shared" si="329"/>
        <v>new</v>
      </c>
      <c r="R3036" t="str">
        <f t="shared" si="330"/>
        <v>high value</v>
      </c>
      <c r="S3036" t="str">
        <f t="shared" si="331"/>
        <v>Low</v>
      </c>
      <c r="T3036" t="str">
        <f t="shared" si="332"/>
        <v>May</v>
      </c>
      <c r="U3036">
        <f t="shared" si="333"/>
        <v>2024</v>
      </c>
      <c r="V3036" t="str">
        <f t="shared" si="334"/>
        <v>5-10</v>
      </c>
      <c r="W3036" t="str">
        <f t="shared" si="335"/>
        <v>Slow</v>
      </c>
    </row>
    <row r="3037" spans="1:23" x14ac:dyDescent="0.3">
      <c r="A3037">
        <v>603036</v>
      </c>
      <c r="B3037">
        <v>80386</v>
      </c>
      <c r="C3037">
        <v>40</v>
      </c>
      <c r="D3037" t="s">
        <v>7</v>
      </c>
      <c r="E3037" t="s">
        <v>15</v>
      </c>
      <c r="F3037" t="s">
        <v>19</v>
      </c>
      <c r="G3037" t="s">
        <v>25</v>
      </c>
      <c r="H3037" s="1">
        <v>45061</v>
      </c>
      <c r="I3037" t="s">
        <v>34</v>
      </c>
      <c r="J3037">
        <v>64</v>
      </c>
      <c r="K3037">
        <v>2.5</v>
      </c>
      <c r="L3037">
        <v>737.9</v>
      </c>
      <c r="M3037">
        <v>88.37</v>
      </c>
      <c r="N3037" t="s">
        <v>47</v>
      </c>
      <c r="O3037">
        <v>3</v>
      </c>
      <c r="P3037" t="str" cm="1">
        <f t="array" ref="P3037">_xlfn.IFS(C3037&lt;25,"18-24", C3037&lt;=35,"25-35", C3037&lt;=50,"36-50",TRUE,"50+")</f>
        <v>36-50</v>
      </c>
      <c r="Q3037" t="str">
        <f t="shared" si="329"/>
        <v>new</v>
      </c>
      <c r="R3037" t="str">
        <f t="shared" si="330"/>
        <v>high value</v>
      </c>
      <c r="S3037" t="str">
        <f t="shared" si="331"/>
        <v>medium</v>
      </c>
      <c r="T3037" t="str">
        <f t="shared" si="332"/>
        <v>May</v>
      </c>
      <c r="U3037">
        <f t="shared" si="333"/>
        <v>2023</v>
      </c>
      <c r="V3037" t="str">
        <f t="shared" si="334"/>
        <v>0-5</v>
      </c>
      <c r="W3037" t="str">
        <f t="shared" si="335"/>
        <v>Slow</v>
      </c>
    </row>
    <row r="3038" spans="1:23" x14ac:dyDescent="0.3">
      <c r="A3038">
        <v>603037</v>
      </c>
      <c r="B3038">
        <v>53497</v>
      </c>
      <c r="C3038">
        <v>59</v>
      </c>
      <c r="D3038" t="s">
        <v>4</v>
      </c>
      <c r="E3038" t="s">
        <v>13</v>
      </c>
      <c r="F3038" t="s">
        <v>19</v>
      </c>
      <c r="G3038" t="s">
        <v>25</v>
      </c>
      <c r="H3038" s="1">
        <v>45534</v>
      </c>
      <c r="I3038" t="s">
        <v>34</v>
      </c>
      <c r="J3038">
        <v>29</v>
      </c>
      <c r="K3038">
        <v>5.7</v>
      </c>
      <c r="L3038">
        <v>850.87</v>
      </c>
      <c r="M3038">
        <v>22.58</v>
      </c>
      <c r="N3038" t="s">
        <v>50</v>
      </c>
      <c r="O3038">
        <v>4</v>
      </c>
      <c r="P3038" t="str" cm="1">
        <f t="array" ref="P3038">_xlfn.IFS(C3038&lt;25,"18-24", C3038&lt;=35,"25-35", C3038&lt;=50,"36-50",TRUE,"50+")</f>
        <v>50+</v>
      </c>
      <c r="Q3038" t="str">
        <f t="shared" si="329"/>
        <v>new</v>
      </c>
      <c r="R3038" t="str">
        <f t="shared" si="330"/>
        <v>high value</v>
      </c>
      <c r="S3038" t="str">
        <f t="shared" si="331"/>
        <v>medium</v>
      </c>
      <c r="T3038" t="str">
        <f t="shared" si="332"/>
        <v>Aug</v>
      </c>
      <c r="U3038">
        <f t="shared" si="333"/>
        <v>2024</v>
      </c>
      <c r="V3038" t="str">
        <f t="shared" si="334"/>
        <v>5-10</v>
      </c>
      <c r="W3038" t="str">
        <f t="shared" si="335"/>
        <v>Fast</v>
      </c>
    </row>
    <row r="3039" spans="1:23" x14ac:dyDescent="0.3">
      <c r="A3039">
        <v>603038</v>
      </c>
      <c r="B3039">
        <v>21082</v>
      </c>
      <c r="C3039">
        <v>56</v>
      </c>
      <c r="D3039" t="s">
        <v>7</v>
      </c>
      <c r="E3039" t="s">
        <v>11</v>
      </c>
      <c r="F3039" t="s">
        <v>30</v>
      </c>
      <c r="G3039" t="s">
        <v>31</v>
      </c>
      <c r="H3039" s="1">
        <v>44852</v>
      </c>
      <c r="I3039" t="s">
        <v>33</v>
      </c>
      <c r="J3039">
        <v>77</v>
      </c>
      <c r="K3039">
        <v>4.4000000000000004</v>
      </c>
      <c r="L3039">
        <v>1045.95</v>
      </c>
      <c r="M3039">
        <v>52.7</v>
      </c>
      <c r="N3039" t="s">
        <v>50</v>
      </c>
      <c r="O3039">
        <v>2</v>
      </c>
      <c r="P3039" t="str" cm="1">
        <f t="array" ref="P3039">_xlfn.IFS(C3039&lt;25,"18-24", C3039&lt;=35,"25-35", C3039&lt;=50,"36-50",TRUE,"50+")</f>
        <v>50+</v>
      </c>
      <c r="Q3039" t="str">
        <f t="shared" si="329"/>
        <v>new</v>
      </c>
      <c r="R3039" t="str">
        <f t="shared" si="330"/>
        <v>high value</v>
      </c>
      <c r="S3039" t="str">
        <f t="shared" si="331"/>
        <v>Low</v>
      </c>
      <c r="T3039" t="str">
        <f t="shared" si="332"/>
        <v>Oct</v>
      </c>
      <c r="U3039">
        <f t="shared" si="333"/>
        <v>2022</v>
      </c>
      <c r="V3039" t="str">
        <f t="shared" si="334"/>
        <v>0-5</v>
      </c>
      <c r="W3039" t="str">
        <f t="shared" si="335"/>
        <v>Slow</v>
      </c>
    </row>
    <row r="3040" spans="1:23" x14ac:dyDescent="0.3">
      <c r="A3040">
        <v>603039</v>
      </c>
      <c r="B3040">
        <v>55676</v>
      </c>
      <c r="C3040">
        <v>55</v>
      </c>
      <c r="D3040" t="s">
        <v>4</v>
      </c>
      <c r="E3040" t="s">
        <v>15</v>
      </c>
      <c r="F3040" t="s">
        <v>24</v>
      </c>
      <c r="G3040" t="s">
        <v>23</v>
      </c>
      <c r="H3040" s="1">
        <v>44867</v>
      </c>
      <c r="I3040" t="s">
        <v>34</v>
      </c>
      <c r="J3040">
        <v>31</v>
      </c>
      <c r="K3040">
        <v>5.6</v>
      </c>
      <c r="L3040">
        <v>1167.43</v>
      </c>
      <c r="M3040">
        <v>25.6</v>
      </c>
      <c r="N3040" t="s">
        <v>47</v>
      </c>
      <c r="O3040">
        <v>4</v>
      </c>
      <c r="P3040" t="str" cm="1">
        <f t="array" ref="P3040">_xlfn.IFS(C3040&lt;25,"18-24", C3040&lt;=35,"25-35", C3040&lt;=50,"36-50",TRUE,"50+")</f>
        <v>50+</v>
      </c>
      <c r="Q3040" t="str">
        <f t="shared" si="329"/>
        <v>new</v>
      </c>
      <c r="R3040" t="str">
        <f t="shared" si="330"/>
        <v>high value</v>
      </c>
      <c r="S3040" t="str">
        <f t="shared" si="331"/>
        <v>medium</v>
      </c>
      <c r="T3040" t="str">
        <f t="shared" si="332"/>
        <v>Nov</v>
      </c>
      <c r="U3040">
        <f t="shared" si="333"/>
        <v>2022</v>
      </c>
      <c r="V3040" t="str">
        <f t="shared" si="334"/>
        <v>5-10</v>
      </c>
      <c r="W3040" t="str">
        <f t="shared" si="335"/>
        <v>Medium</v>
      </c>
    </row>
    <row r="3041" spans="1:23" x14ac:dyDescent="0.3">
      <c r="A3041">
        <v>603040</v>
      </c>
      <c r="B3041">
        <v>86675</v>
      </c>
      <c r="C3041">
        <v>40</v>
      </c>
      <c r="D3041" t="s">
        <v>4</v>
      </c>
      <c r="E3041" t="s">
        <v>11</v>
      </c>
      <c r="F3041" t="s">
        <v>32</v>
      </c>
      <c r="G3041" t="s">
        <v>23</v>
      </c>
      <c r="H3041" s="1">
        <v>44956</v>
      </c>
      <c r="I3041" t="s">
        <v>33</v>
      </c>
      <c r="J3041">
        <v>81</v>
      </c>
      <c r="K3041">
        <v>1</v>
      </c>
      <c r="L3041">
        <v>422.84</v>
      </c>
      <c r="M3041">
        <v>109.47</v>
      </c>
      <c r="N3041" t="s">
        <v>48</v>
      </c>
      <c r="O3041">
        <v>1</v>
      </c>
      <c r="P3041" t="str" cm="1">
        <f t="array" ref="P3041">_xlfn.IFS(C3041&lt;25,"18-24", C3041&lt;=35,"25-35", C3041&lt;=50,"36-50",TRUE,"50+")</f>
        <v>36-50</v>
      </c>
      <c r="Q3041" t="str">
        <f t="shared" si="329"/>
        <v>new</v>
      </c>
      <c r="R3041" t="str">
        <f t="shared" si="330"/>
        <v>medium</v>
      </c>
      <c r="S3041" t="str">
        <f t="shared" si="331"/>
        <v>Low</v>
      </c>
      <c r="T3041" t="str">
        <f t="shared" si="332"/>
        <v>Jan</v>
      </c>
      <c r="U3041">
        <f t="shared" si="333"/>
        <v>2023</v>
      </c>
      <c r="V3041" t="str">
        <f t="shared" si="334"/>
        <v>0-5</v>
      </c>
      <c r="W3041" t="str">
        <f t="shared" si="335"/>
        <v>Slow</v>
      </c>
    </row>
    <row r="3042" spans="1:23" x14ac:dyDescent="0.3">
      <c r="A3042">
        <v>603041</v>
      </c>
      <c r="B3042">
        <v>95676</v>
      </c>
      <c r="C3042">
        <v>20</v>
      </c>
      <c r="D3042" t="s">
        <v>4</v>
      </c>
      <c r="E3042" t="s">
        <v>16</v>
      </c>
      <c r="F3042" t="s">
        <v>26</v>
      </c>
      <c r="G3042" t="s">
        <v>29</v>
      </c>
      <c r="H3042" s="1">
        <v>44948</v>
      </c>
      <c r="I3042" t="s">
        <v>34</v>
      </c>
      <c r="J3042">
        <v>87</v>
      </c>
      <c r="K3042">
        <v>3.9</v>
      </c>
      <c r="L3042">
        <v>481.93</v>
      </c>
      <c r="M3042">
        <v>99.4</v>
      </c>
      <c r="N3042" t="s">
        <v>49</v>
      </c>
      <c r="O3042">
        <v>4</v>
      </c>
      <c r="P3042" t="str" cm="1">
        <f t="array" ref="P3042">_xlfn.IFS(C3042&lt;25,"18-24", C3042&lt;=35,"25-35", C3042&lt;=50,"36-50",TRUE,"50+")</f>
        <v>18-24</v>
      </c>
      <c r="Q3042" t="str">
        <f t="shared" si="329"/>
        <v>repeat</v>
      </c>
      <c r="R3042" t="str">
        <f t="shared" si="330"/>
        <v>medium</v>
      </c>
      <c r="S3042" t="str">
        <f t="shared" si="331"/>
        <v>medium</v>
      </c>
      <c r="T3042" t="str">
        <f t="shared" si="332"/>
        <v>Jan</v>
      </c>
      <c r="U3042">
        <f t="shared" si="333"/>
        <v>2023</v>
      </c>
      <c r="V3042" t="str">
        <f t="shared" si="334"/>
        <v>0-5</v>
      </c>
      <c r="W3042" t="str">
        <f t="shared" si="335"/>
        <v>Slow</v>
      </c>
    </row>
    <row r="3043" spans="1:23" x14ac:dyDescent="0.3">
      <c r="A3043">
        <v>603042</v>
      </c>
      <c r="B3043">
        <v>89483</v>
      </c>
      <c r="C3043">
        <v>59</v>
      </c>
      <c r="D3043" t="s">
        <v>7</v>
      </c>
      <c r="E3043" t="s">
        <v>8</v>
      </c>
      <c r="F3043" t="s">
        <v>22</v>
      </c>
      <c r="G3043" t="s">
        <v>29</v>
      </c>
      <c r="H3043" s="1">
        <v>45093</v>
      </c>
      <c r="I3043" t="s">
        <v>33</v>
      </c>
      <c r="J3043">
        <v>77</v>
      </c>
      <c r="K3043">
        <v>14.1</v>
      </c>
      <c r="L3043">
        <v>327.5</v>
      </c>
      <c r="M3043">
        <v>75.33</v>
      </c>
      <c r="N3043" t="s">
        <v>48</v>
      </c>
      <c r="O3043">
        <v>1</v>
      </c>
      <c r="P3043" t="str" cm="1">
        <f t="array" ref="P3043">_xlfn.IFS(C3043&lt;25,"18-24", C3043&lt;=35,"25-35", C3043&lt;=50,"36-50",TRUE,"50+")</f>
        <v>50+</v>
      </c>
      <c r="Q3043" t="str">
        <f t="shared" si="329"/>
        <v>new</v>
      </c>
      <c r="R3043" t="str">
        <f t="shared" si="330"/>
        <v>medium</v>
      </c>
      <c r="S3043" t="str">
        <f t="shared" si="331"/>
        <v>Low</v>
      </c>
      <c r="T3043" t="str">
        <f t="shared" si="332"/>
        <v>Jun</v>
      </c>
      <c r="U3043">
        <f t="shared" si="333"/>
        <v>2023</v>
      </c>
      <c r="V3043" t="str">
        <f t="shared" si="334"/>
        <v>10-15</v>
      </c>
      <c r="W3043" t="str">
        <f t="shared" si="335"/>
        <v>Slow</v>
      </c>
    </row>
    <row r="3044" spans="1:23" x14ac:dyDescent="0.3">
      <c r="A3044">
        <v>603043</v>
      </c>
      <c r="B3044">
        <v>49955</v>
      </c>
      <c r="C3044">
        <v>23</v>
      </c>
      <c r="D3044" t="s">
        <v>4</v>
      </c>
      <c r="E3044" t="s">
        <v>8</v>
      </c>
      <c r="F3044" t="s">
        <v>28</v>
      </c>
      <c r="G3044" t="s">
        <v>27</v>
      </c>
      <c r="H3044" s="1">
        <v>44870</v>
      </c>
      <c r="I3044" t="s">
        <v>33</v>
      </c>
      <c r="J3044">
        <v>86</v>
      </c>
      <c r="K3044">
        <v>5.0999999999999996</v>
      </c>
      <c r="L3044">
        <v>649.24</v>
      </c>
      <c r="M3044">
        <v>108.28</v>
      </c>
      <c r="N3044" t="s">
        <v>47</v>
      </c>
      <c r="O3044">
        <v>5</v>
      </c>
      <c r="P3044" t="str" cm="1">
        <f t="array" ref="P3044">_xlfn.IFS(C3044&lt;25,"18-24", C3044&lt;=35,"25-35", C3044&lt;=50,"36-50",TRUE,"50+")</f>
        <v>18-24</v>
      </c>
      <c r="Q3044" t="str">
        <f t="shared" si="329"/>
        <v>new</v>
      </c>
      <c r="R3044" t="str">
        <f t="shared" si="330"/>
        <v>high value</v>
      </c>
      <c r="S3044" t="str">
        <f t="shared" si="331"/>
        <v>High</v>
      </c>
      <c r="T3044" t="str">
        <f t="shared" si="332"/>
        <v>Nov</v>
      </c>
      <c r="U3044">
        <f t="shared" si="333"/>
        <v>2022</v>
      </c>
      <c r="V3044" t="str">
        <f t="shared" si="334"/>
        <v>5-10</v>
      </c>
      <c r="W3044" t="str">
        <f t="shared" si="335"/>
        <v>Slow</v>
      </c>
    </row>
    <row r="3045" spans="1:23" x14ac:dyDescent="0.3">
      <c r="A3045">
        <v>603044</v>
      </c>
      <c r="B3045">
        <v>50067</v>
      </c>
      <c r="C3045">
        <v>51</v>
      </c>
      <c r="D3045" t="s">
        <v>4</v>
      </c>
      <c r="E3045" t="s">
        <v>11</v>
      </c>
      <c r="F3045" t="s">
        <v>24</v>
      </c>
      <c r="G3045" t="s">
        <v>23</v>
      </c>
      <c r="H3045" s="1">
        <v>45630</v>
      </c>
      <c r="I3045" t="s">
        <v>33</v>
      </c>
      <c r="J3045">
        <v>32</v>
      </c>
      <c r="K3045">
        <v>13.4</v>
      </c>
      <c r="L3045">
        <v>1021.6</v>
      </c>
      <c r="M3045">
        <v>50.05</v>
      </c>
      <c r="N3045" t="s">
        <v>49</v>
      </c>
      <c r="O3045">
        <v>4</v>
      </c>
      <c r="P3045" t="str" cm="1">
        <f t="array" ref="P3045">_xlfn.IFS(C3045&lt;25,"18-24", C3045&lt;=35,"25-35", C3045&lt;=50,"36-50",TRUE,"50+")</f>
        <v>50+</v>
      </c>
      <c r="Q3045" t="str">
        <f t="shared" si="329"/>
        <v>new</v>
      </c>
      <c r="R3045" t="str">
        <f t="shared" si="330"/>
        <v>high value</v>
      </c>
      <c r="S3045" t="str">
        <f t="shared" si="331"/>
        <v>medium</v>
      </c>
      <c r="T3045" t="str">
        <f t="shared" si="332"/>
        <v>Dec</v>
      </c>
      <c r="U3045">
        <f t="shared" si="333"/>
        <v>2024</v>
      </c>
      <c r="V3045" t="str">
        <f t="shared" si="334"/>
        <v>10-15</v>
      </c>
      <c r="W3045" t="str">
        <f t="shared" si="335"/>
        <v>Medium</v>
      </c>
    </row>
    <row r="3046" spans="1:23" x14ac:dyDescent="0.3">
      <c r="A3046">
        <v>603045</v>
      </c>
      <c r="B3046">
        <v>51280</v>
      </c>
      <c r="C3046">
        <v>64</v>
      </c>
      <c r="D3046" t="s">
        <v>7</v>
      </c>
      <c r="E3046" t="s">
        <v>15</v>
      </c>
      <c r="F3046" t="s">
        <v>22</v>
      </c>
      <c r="G3046" t="s">
        <v>31</v>
      </c>
      <c r="H3046" s="1">
        <v>45032</v>
      </c>
      <c r="I3046" t="s">
        <v>34</v>
      </c>
      <c r="J3046">
        <v>24</v>
      </c>
      <c r="K3046">
        <v>4.8</v>
      </c>
      <c r="L3046">
        <v>1334.21</v>
      </c>
      <c r="M3046">
        <v>106.06</v>
      </c>
      <c r="N3046" t="s">
        <v>47</v>
      </c>
      <c r="O3046">
        <v>2</v>
      </c>
      <c r="P3046" t="str" cm="1">
        <f t="array" ref="P3046">_xlfn.IFS(C3046&lt;25,"18-24", C3046&lt;=35,"25-35", C3046&lt;=50,"36-50",TRUE,"50+")</f>
        <v>50+</v>
      </c>
      <c r="Q3046" t="str">
        <f t="shared" si="329"/>
        <v>new</v>
      </c>
      <c r="R3046" t="str">
        <f t="shared" si="330"/>
        <v>high value</v>
      </c>
      <c r="S3046" t="str">
        <f t="shared" si="331"/>
        <v>Low</v>
      </c>
      <c r="T3046" t="str">
        <f t="shared" si="332"/>
        <v>Apr</v>
      </c>
      <c r="U3046">
        <f t="shared" si="333"/>
        <v>2023</v>
      </c>
      <c r="V3046" t="str">
        <f t="shared" si="334"/>
        <v>0-5</v>
      </c>
      <c r="W3046" t="str">
        <f t="shared" si="335"/>
        <v>Fast</v>
      </c>
    </row>
    <row r="3047" spans="1:23" x14ac:dyDescent="0.3">
      <c r="A3047">
        <v>603046</v>
      </c>
      <c r="B3047">
        <v>65937</v>
      </c>
      <c r="C3047">
        <v>41</v>
      </c>
      <c r="D3047" t="s">
        <v>4</v>
      </c>
      <c r="E3047" t="s">
        <v>16</v>
      </c>
      <c r="F3047" t="s">
        <v>18</v>
      </c>
      <c r="G3047" t="s">
        <v>23</v>
      </c>
      <c r="H3047" s="1">
        <v>45030</v>
      </c>
      <c r="I3047" t="s">
        <v>34</v>
      </c>
      <c r="J3047">
        <v>63</v>
      </c>
      <c r="K3047">
        <v>1.1000000000000001</v>
      </c>
      <c r="L3047">
        <v>1292</v>
      </c>
      <c r="M3047">
        <v>87.03</v>
      </c>
      <c r="N3047" t="s">
        <v>50</v>
      </c>
      <c r="O3047">
        <v>1</v>
      </c>
      <c r="P3047" t="str" cm="1">
        <f t="array" ref="P3047">_xlfn.IFS(C3047&lt;25,"18-24", C3047&lt;=35,"25-35", C3047&lt;=50,"36-50",TRUE,"50+")</f>
        <v>36-50</v>
      </c>
      <c r="Q3047" t="str">
        <f t="shared" si="329"/>
        <v>repeat</v>
      </c>
      <c r="R3047" t="str">
        <f t="shared" si="330"/>
        <v>high value</v>
      </c>
      <c r="S3047" t="str">
        <f t="shared" si="331"/>
        <v>Low</v>
      </c>
      <c r="T3047" t="str">
        <f t="shared" si="332"/>
        <v>Apr</v>
      </c>
      <c r="U3047">
        <f t="shared" si="333"/>
        <v>2023</v>
      </c>
      <c r="V3047" t="str">
        <f t="shared" si="334"/>
        <v>0-5</v>
      </c>
      <c r="W3047" t="str">
        <f t="shared" si="335"/>
        <v>Slow</v>
      </c>
    </row>
    <row r="3048" spans="1:23" x14ac:dyDescent="0.3">
      <c r="A3048">
        <v>603047</v>
      </c>
      <c r="B3048">
        <v>61565</v>
      </c>
      <c r="C3048">
        <v>30</v>
      </c>
      <c r="D3048" t="s">
        <v>4</v>
      </c>
      <c r="E3048" t="s">
        <v>8</v>
      </c>
      <c r="F3048" t="s">
        <v>28</v>
      </c>
      <c r="G3048" t="s">
        <v>31</v>
      </c>
      <c r="H3048" s="1">
        <v>44841</v>
      </c>
      <c r="I3048" t="s">
        <v>33</v>
      </c>
      <c r="J3048">
        <v>63</v>
      </c>
      <c r="K3048">
        <v>3.2</v>
      </c>
      <c r="L3048">
        <v>1349.89</v>
      </c>
      <c r="M3048">
        <v>110</v>
      </c>
      <c r="N3048" t="s">
        <v>47</v>
      </c>
      <c r="O3048">
        <v>3</v>
      </c>
      <c r="P3048" t="str" cm="1">
        <f t="array" ref="P3048">_xlfn.IFS(C3048&lt;25,"18-24", C3048&lt;=35,"25-35", C3048&lt;=50,"36-50",TRUE,"50+")</f>
        <v>25-35</v>
      </c>
      <c r="Q3048" t="str">
        <f t="shared" si="329"/>
        <v>new</v>
      </c>
      <c r="R3048" t="str">
        <f t="shared" si="330"/>
        <v>high value</v>
      </c>
      <c r="S3048" t="str">
        <f t="shared" si="331"/>
        <v>medium</v>
      </c>
      <c r="T3048" t="str">
        <f t="shared" si="332"/>
        <v>Oct</v>
      </c>
      <c r="U3048">
        <f t="shared" si="333"/>
        <v>2022</v>
      </c>
      <c r="V3048" t="str">
        <f t="shared" si="334"/>
        <v>0-5</v>
      </c>
      <c r="W3048" t="str">
        <f t="shared" si="335"/>
        <v>Slow</v>
      </c>
    </row>
    <row r="3049" spans="1:23" x14ac:dyDescent="0.3">
      <c r="A3049">
        <v>603048</v>
      </c>
      <c r="B3049">
        <v>23015</v>
      </c>
      <c r="C3049">
        <v>56</v>
      </c>
      <c r="D3049" t="s">
        <v>7</v>
      </c>
      <c r="E3049" t="s">
        <v>15</v>
      </c>
      <c r="F3049" t="s">
        <v>22</v>
      </c>
      <c r="G3049" t="s">
        <v>27</v>
      </c>
      <c r="H3049" s="1">
        <v>45211</v>
      </c>
      <c r="I3049" t="s">
        <v>34</v>
      </c>
      <c r="J3049">
        <v>48</v>
      </c>
      <c r="K3049">
        <v>9.6999999999999993</v>
      </c>
      <c r="L3049">
        <v>1168.95</v>
      </c>
      <c r="M3049">
        <v>46.85</v>
      </c>
      <c r="N3049" t="s">
        <v>49</v>
      </c>
      <c r="O3049">
        <v>5</v>
      </c>
      <c r="P3049" t="str" cm="1">
        <f t="array" ref="P3049">_xlfn.IFS(C3049&lt;25,"18-24", C3049&lt;=35,"25-35", C3049&lt;=50,"36-50",TRUE,"50+")</f>
        <v>50+</v>
      </c>
      <c r="Q3049" t="str">
        <f t="shared" si="329"/>
        <v>new</v>
      </c>
      <c r="R3049" t="str">
        <f t="shared" si="330"/>
        <v>high value</v>
      </c>
      <c r="S3049" t="str">
        <f t="shared" si="331"/>
        <v>High</v>
      </c>
      <c r="T3049" t="str">
        <f t="shared" si="332"/>
        <v>Oct</v>
      </c>
      <c r="U3049">
        <f t="shared" si="333"/>
        <v>2023</v>
      </c>
      <c r="V3049" t="str">
        <f t="shared" si="334"/>
        <v>5-10</v>
      </c>
      <c r="W3049" t="str">
        <f t="shared" si="335"/>
        <v>Slow</v>
      </c>
    </row>
    <row r="3050" spans="1:23" x14ac:dyDescent="0.3">
      <c r="A3050">
        <v>603049</v>
      </c>
      <c r="B3050">
        <v>17182</v>
      </c>
      <c r="C3050">
        <v>18</v>
      </c>
      <c r="D3050" t="s">
        <v>4</v>
      </c>
      <c r="E3050" t="s">
        <v>16</v>
      </c>
      <c r="F3050" t="s">
        <v>18</v>
      </c>
      <c r="G3050" t="s">
        <v>27</v>
      </c>
      <c r="H3050" s="1">
        <v>44604</v>
      </c>
      <c r="I3050" t="s">
        <v>33</v>
      </c>
      <c r="J3050">
        <v>64</v>
      </c>
      <c r="K3050">
        <v>5.8</v>
      </c>
      <c r="L3050">
        <v>1439.47</v>
      </c>
      <c r="M3050">
        <v>85.69</v>
      </c>
      <c r="N3050" t="s">
        <v>48</v>
      </c>
      <c r="O3050">
        <v>3</v>
      </c>
      <c r="P3050" t="str" cm="1">
        <f t="array" ref="P3050">_xlfn.IFS(C3050&lt;25,"18-24", C3050&lt;=35,"25-35", C3050&lt;=50,"36-50",TRUE,"50+")</f>
        <v>18-24</v>
      </c>
      <c r="Q3050" t="str">
        <f t="shared" si="329"/>
        <v>new</v>
      </c>
      <c r="R3050" t="str">
        <f t="shared" si="330"/>
        <v>high value</v>
      </c>
      <c r="S3050" t="str">
        <f t="shared" si="331"/>
        <v>medium</v>
      </c>
      <c r="T3050" t="str">
        <f t="shared" si="332"/>
        <v>Feb</v>
      </c>
      <c r="U3050">
        <f t="shared" si="333"/>
        <v>2022</v>
      </c>
      <c r="V3050" t="str">
        <f t="shared" si="334"/>
        <v>5-10</v>
      </c>
      <c r="W3050" t="str">
        <f t="shared" si="335"/>
        <v>Slow</v>
      </c>
    </row>
    <row r="3051" spans="1:23" x14ac:dyDescent="0.3">
      <c r="A3051">
        <v>603050</v>
      </c>
      <c r="B3051">
        <v>57235</v>
      </c>
      <c r="C3051">
        <v>62</v>
      </c>
      <c r="D3051" t="s">
        <v>7</v>
      </c>
      <c r="E3051" t="s">
        <v>8</v>
      </c>
      <c r="F3051" t="s">
        <v>30</v>
      </c>
      <c r="G3051" t="s">
        <v>27</v>
      </c>
      <c r="H3051" s="1">
        <v>44747</v>
      </c>
      <c r="I3051" t="s">
        <v>34</v>
      </c>
      <c r="J3051">
        <v>75</v>
      </c>
      <c r="K3051">
        <v>14.1</v>
      </c>
      <c r="L3051">
        <v>525.49</v>
      </c>
      <c r="M3051">
        <v>109.02</v>
      </c>
      <c r="N3051" t="s">
        <v>50</v>
      </c>
      <c r="O3051">
        <v>2</v>
      </c>
      <c r="P3051" t="str" cm="1">
        <f t="array" ref="P3051">_xlfn.IFS(C3051&lt;25,"18-24", C3051&lt;=35,"25-35", C3051&lt;=50,"36-50",TRUE,"50+")</f>
        <v>50+</v>
      </c>
      <c r="Q3051" t="str">
        <f t="shared" si="329"/>
        <v>new</v>
      </c>
      <c r="R3051" t="str">
        <f t="shared" si="330"/>
        <v>high value</v>
      </c>
      <c r="S3051" t="str">
        <f t="shared" si="331"/>
        <v>Low</v>
      </c>
      <c r="T3051" t="str">
        <f t="shared" si="332"/>
        <v>Jul</v>
      </c>
      <c r="U3051">
        <f t="shared" si="333"/>
        <v>2022</v>
      </c>
      <c r="V3051" t="str">
        <f t="shared" si="334"/>
        <v>10-15</v>
      </c>
      <c r="W3051" t="str">
        <f t="shared" si="335"/>
        <v>Slow</v>
      </c>
    </row>
    <row r="3052" spans="1:23" x14ac:dyDescent="0.3">
      <c r="A3052">
        <v>603051</v>
      </c>
      <c r="B3052">
        <v>50526</v>
      </c>
      <c r="C3052">
        <v>26</v>
      </c>
      <c r="D3052" t="s">
        <v>7</v>
      </c>
      <c r="E3052" t="s">
        <v>15</v>
      </c>
      <c r="F3052" t="s">
        <v>19</v>
      </c>
      <c r="G3052" t="s">
        <v>25</v>
      </c>
      <c r="H3052" s="1">
        <v>45201</v>
      </c>
      <c r="I3052" t="s">
        <v>33</v>
      </c>
      <c r="J3052">
        <v>59</v>
      </c>
      <c r="K3052">
        <v>2</v>
      </c>
      <c r="L3052">
        <v>921.64</v>
      </c>
      <c r="M3052">
        <v>59.06</v>
      </c>
      <c r="N3052" t="s">
        <v>48</v>
      </c>
      <c r="O3052">
        <v>2</v>
      </c>
      <c r="P3052" t="str" cm="1">
        <f t="array" ref="P3052">_xlfn.IFS(C3052&lt;25,"18-24", C3052&lt;=35,"25-35", C3052&lt;=50,"36-50",TRUE,"50+")</f>
        <v>25-35</v>
      </c>
      <c r="Q3052" t="str">
        <f t="shared" si="329"/>
        <v>new</v>
      </c>
      <c r="R3052" t="str">
        <f t="shared" si="330"/>
        <v>high value</v>
      </c>
      <c r="S3052" t="str">
        <f t="shared" si="331"/>
        <v>Low</v>
      </c>
      <c r="T3052" t="str">
        <f t="shared" si="332"/>
        <v>Oct</v>
      </c>
      <c r="U3052">
        <f t="shared" si="333"/>
        <v>2023</v>
      </c>
      <c r="V3052" t="str">
        <f t="shared" si="334"/>
        <v>0-5</v>
      </c>
      <c r="W3052" t="str">
        <f t="shared" si="335"/>
        <v>Slow</v>
      </c>
    </row>
    <row r="3053" spans="1:23" x14ac:dyDescent="0.3">
      <c r="A3053">
        <v>603052</v>
      </c>
      <c r="B3053">
        <v>86208</v>
      </c>
      <c r="C3053">
        <v>36</v>
      </c>
      <c r="D3053" t="s">
        <v>7</v>
      </c>
      <c r="E3053" t="s">
        <v>8</v>
      </c>
      <c r="F3053" t="s">
        <v>26</v>
      </c>
      <c r="G3053" t="s">
        <v>23</v>
      </c>
      <c r="H3053" s="1">
        <v>44852</v>
      </c>
      <c r="I3053" t="s">
        <v>34</v>
      </c>
      <c r="J3053">
        <v>82</v>
      </c>
      <c r="K3053">
        <v>8.3000000000000007</v>
      </c>
      <c r="L3053">
        <v>1064.83</v>
      </c>
      <c r="M3053">
        <v>54.11</v>
      </c>
      <c r="N3053" t="s">
        <v>49</v>
      </c>
      <c r="O3053">
        <v>5</v>
      </c>
      <c r="P3053" t="str" cm="1">
        <f t="array" ref="P3053">_xlfn.IFS(C3053&lt;25,"18-24", C3053&lt;=35,"25-35", C3053&lt;=50,"36-50",TRUE,"50+")</f>
        <v>36-50</v>
      </c>
      <c r="Q3053" t="str">
        <f t="shared" si="329"/>
        <v>new</v>
      </c>
      <c r="R3053" t="str">
        <f t="shared" si="330"/>
        <v>high value</v>
      </c>
      <c r="S3053" t="str">
        <f t="shared" si="331"/>
        <v>High</v>
      </c>
      <c r="T3053" t="str">
        <f t="shared" si="332"/>
        <v>Oct</v>
      </c>
      <c r="U3053">
        <f t="shared" si="333"/>
        <v>2022</v>
      </c>
      <c r="V3053" t="str">
        <f t="shared" si="334"/>
        <v>5-10</v>
      </c>
      <c r="W3053" t="str">
        <f t="shared" si="335"/>
        <v>Slow</v>
      </c>
    </row>
    <row r="3054" spans="1:23" x14ac:dyDescent="0.3">
      <c r="A3054">
        <v>603053</v>
      </c>
      <c r="B3054">
        <v>62247</v>
      </c>
      <c r="C3054">
        <v>33</v>
      </c>
      <c r="D3054" t="s">
        <v>7</v>
      </c>
      <c r="E3054" t="s">
        <v>13</v>
      </c>
      <c r="F3054" t="s">
        <v>19</v>
      </c>
      <c r="G3054" t="s">
        <v>23</v>
      </c>
      <c r="H3054" s="1">
        <v>44639</v>
      </c>
      <c r="I3054" t="s">
        <v>33</v>
      </c>
      <c r="J3054">
        <v>70</v>
      </c>
      <c r="K3054">
        <v>9.6</v>
      </c>
      <c r="L3054">
        <v>1377.59</v>
      </c>
      <c r="M3054">
        <v>60.08</v>
      </c>
      <c r="N3054" t="s">
        <v>50</v>
      </c>
      <c r="O3054">
        <v>5</v>
      </c>
      <c r="P3054" t="str" cm="1">
        <f t="array" ref="P3054">_xlfn.IFS(C3054&lt;25,"18-24", C3054&lt;=35,"25-35", C3054&lt;=50,"36-50",TRUE,"50+")</f>
        <v>25-35</v>
      </c>
      <c r="Q3054" t="str">
        <f t="shared" si="329"/>
        <v>new</v>
      </c>
      <c r="R3054" t="str">
        <f t="shared" si="330"/>
        <v>high value</v>
      </c>
      <c r="S3054" t="str">
        <f t="shared" si="331"/>
        <v>High</v>
      </c>
      <c r="T3054" t="str">
        <f t="shared" si="332"/>
        <v>Mar</v>
      </c>
      <c r="U3054">
        <f t="shared" si="333"/>
        <v>2022</v>
      </c>
      <c r="V3054" t="str">
        <f t="shared" si="334"/>
        <v>5-10</v>
      </c>
      <c r="W3054" t="str">
        <f t="shared" si="335"/>
        <v>Slow</v>
      </c>
    </row>
    <row r="3055" spans="1:23" x14ac:dyDescent="0.3">
      <c r="A3055">
        <v>603054</v>
      </c>
      <c r="B3055">
        <v>89422</v>
      </c>
      <c r="C3055">
        <v>64</v>
      </c>
      <c r="D3055" t="s">
        <v>7</v>
      </c>
      <c r="E3055" t="s">
        <v>16</v>
      </c>
      <c r="F3055" t="s">
        <v>26</v>
      </c>
      <c r="G3055" t="s">
        <v>21</v>
      </c>
      <c r="H3055" s="1">
        <v>44761</v>
      </c>
      <c r="I3055" t="s">
        <v>33</v>
      </c>
      <c r="J3055">
        <v>52</v>
      </c>
      <c r="K3055">
        <v>12.7</v>
      </c>
      <c r="L3055">
        <v>1125.55</v>
      </c>
      <c r="M3055">
        <v>32.28</v>
      </c>
      <c r="N3055" t="s">
        <v>49</v>
      </c>
      <c r="O3055">
        <v>2</v>
      </c>
      <c r="P3055" t="str" cm="1">
        <f t="array" ref="P3055">_xlfn.IFS(C3055&lt;25,"18-24", C3055&lt;=35,"25-35", C3055&lt;=50,"36-50",TRUE,"50+")</f>
        <v>50+</v>
      </c>
      <c r="Q3055" t="str">
        <f t="shared" si="329"/>
        <v>repeat</v>
      </c>
      <c r="R3055" t="str">
        <f t="shared" si="330"/>
        <v>high value</v>
      </c>
      <c r="S3055" t="str">
        <f t="shared" si="331"/>
        <v>Low</v>
      </c>
      <c r="T3055" t="str">
        <f t="shared" si="332"/>
        <v>Jul</v>
      </c>
      <c r="U3055">
        <f t="shared" si="333"/>
        <v>2022</v>
      </c>
      <c r="V3055" t="str">
        <f t="shared" si="334"/>
        <v>10-15</v>
      </c>
      <c r="W3055" t="str">
        <f t="shared" si="335"/>
        <v>Slow</v>
      </c>
    </row>
    <row r="3056" spans="1:23" x14ac:dyDescent="0.3">
      <c r="A3056">
        <v>603055</v>
      </c>
      <c r="B3056">
        <v>13108</v>
      </c>
      <c r="C3056">
        <v>44</v>
      </c>
      <c r="D3056" t="s">
        <v>4</v>
      </c>
      <c r="E3056" t="s">
        <v>5</v>
      </c>
      <c r="F3056" t="s">
        <v>28</v>
      </c>
      <c r="G3056" t="s">
        <v>23</v>
      </c>
      <c r="H3056" s="1">
        <v>44816</v>
      </c>
      <c r="I3056" t="s">
        <v>34</v>
      </c>
      <c r="J3056">
        <v>87</v>
      </c>
      <c r="K3056">
        <v>4.5</v>
      </c>
      <c r="L3056">
        <v>882.62</v>
      </c>
      <c r="M3056">
        <v>53.3</v>
      </c>
      <c r="N3056" t="s">
        <v>49</v>
      </c>
      <c r="O3056">
        <v>5</v>
      </c>
      <c r="P3056" t="str" cm="1">
        <f t="array" ref="P3056">_xlfn.IFS(C3056&lt;25,"18-24", C3056&lt;=35,"25-35", C3056&lt;=50,"36-50",TRUE,"50+")</f>
        <v>36-50</v>
      </c>
      <c r="Q3056" t="str">
        <f t="shared" si="329"/>
        <v>new</v>
      </c>
      <c r="R3056" t="str">
        <f t="shared" si="330"/>
        <v>high value</v>
      </c>
      <c r="S3056" t="str">
        <f t="shared" si="331"/>
        <v>High</v>
      </c>
      <c r="T3056" t="str">
        <f t="shared" si="332"/>
        <v>Sep</v>
      </c>
      <c r="U3056">
        <f t="shared" si="333"/>
        <v>2022</v>
      </c>
      <c r="V3056" t="str">
        <f t="shared" si="334"/>
        <v>0-5</v>
      </c>
      <c r="W3056" t="str">
        <f t="shared" si="335"/>
        <v>Slow</v>
      </c>
    </row>
    <row r="3057" spans="1:23" x14ac:dyDescent="0.3">
      <c r="A3057">
        <v>603056</v>
      </c>
      <c r="B3057">
        <v>20705</v>
      </c>
      <c r="C3057">
        <v>23</v>
      </c>
      <c r="D3057" t="s">
        <v>4</v>
      </c>
      <c r="E3057" t="s">
        <v>15</v>
      </c>
      <c r="F3057" t="s">
        <v>30</v>
      </c>
      <c r="G3057" t="s">
        <v>21</v>
      </c>
      <c r="H3057" s="1">
        <v>45196</v>
      </c>
      <c r="I3057" t="s">
        <v>34</v>
      </c>
      <c r="J3057">
        <v>76</v>
      </c>
      <c r="K3057">
        <v>12.2</v>
      </c>
      <c r="L3057">
        <v>348.15</v>
      </c>
      <c r="M3057">
        <v>82.05</v>
      </c>
      <c r="N3057" t="s">
        <v>48</v>
      </c>
      <c r="O3057">
        <v>5</v>
      </c>
      <c r="P3057" t="str" cm="1">
        <f t="array" ref="P3057">_xlfn.IFS(C3057&lt;25,"18-24", C3057&lt;=35,"25-35", C3057&lt;=50,"36-50",TRUE,"50+")</f>
        <v>18-24</v>
      </c>
      <c r="Q3057" t="str">
        <f t="shared" si="329"/>
        <v>new</v>
      </c>
      <c r="R3057" t="str">
        <f t="shared" si="330"/>
        <v>medium</v>
      </c>
      <c r="S3057" t="str">
        <f t="shared" si="331"/>
        <v>High</v>
      </c>
      <c r="T3057" t="str">
        <f t="shared" si="332"/>
        <v>Sep</v>
      </c>
      <c r="U3057">
        <f t="shared" si="333"/>
        <v>2023</v>
      </c>
      <c r="V3057" t="str">
        <f t="shared" si="334"/>
        <v>10-15</v>
      </c>
      <c r="W3057" t="str">
        <f t="shared" si="335"/>
        <v>Slow</v>
      </c>
    </row>
    <row r="3058" spans="1:23" x14ac:dyDescent="0.3">
      <c r="A3058">
        <v>603057</v>
      </c>
      <c r="B3058">
        <v>26688</v>
      </c>
      <c r="C3058">
        <v>33</v>
      </c>
      <c r="D3058" t="s">
        <v>7</v>
      </c>
      <c r="E3058" t="s">
        <v>8</v>
      </c>
      <c r="F3058" t="s">
        <v>26</v>
      </c>
      <c r="G3058" t="s">
        <v>27</v>
      </c>
      <c r="H3058" s="1">
        <v>44635</v>
      </c>
      <c r="I3058" t="s">
        <v>34</v>
      </c>
      <c r="J3058">
        <v>68</v>
      </c>
      <c r="K3058">
        <v>10.5</v>
      </c>
      <c r="L3058">
        <v>678.12</v>
      </c>
      <c r="M3058">
        <v>90.84</v>
      </c>
      <c r="N3058" t="s">
        <v>48</v>
      </c>
      <c r="O3058">
        <v>3</v>
      </c>
      <c r="P3058" t="str" cm="1">
        <f t="array" ref="P3058">_xlfn.IFS(C3058&lt;25,"18-24", C3058&lt;=35,"25-35", C3058&lt;=50,"36-50",TRUE,"50+")</f>
        <v>25-35</v>
      </c>
      <c r="Q3058" t="str">
        <f t="shared" si="329"/>
        <v>new</v>
      </c>
      <c r="R3058" t="str">
        <f t="shared" si="330"/>
        <v>high value</v>
      </c>
      <c r="S3058" t="str">
        <f t="shared" si="331"/>
        <v>medium</v>
      </c>
      <c r="T3058" t="str">
        <f t="shared" si="332"/>
        <v>Mar</v>
      </c>
      <c r="U3058">
        <f t="shared" si="333"/>
        <v>2022</v>
      </c>
      <c r="V3058" t="str">
        <f t="shared" si="334"/>
        <v>10-15</v>
      </c>
      <c r="W3058" t="str">
        <f t="shared" si="335"/>
        <v>Slow</v>
      </c>
    </row>
    <row r="3059" spans="1:23" x14ac:dyDescent="0.3">
      <c r="A3059">
        <v>603058</v>
      </c>
      <c r="B3059">
        <v>59559</v>
      </c>
      <c r="C3059">
        <v>32</v>
      </c>
      <c r="D3059" t="s">
        <v>7</v>
      </c>
      <c r="E3059" t="s">
        <v>11</v>
      </c>
      <c r="F3059" t="s">
        <v>24</v>
      </c>
      <c r="G3059" t="s">
        <v>25</v>
      </c>
      <c r="H3059" s="1">
        <v>44902</v>
      </c>
      <c r="I3059" t="s">
        <v>34</v>
      </c>
      <c r="J3059">
        <v>62</v>
      </c>
      <c r="K3059">
        <v>7.9</v>
      </c>
      <c r="L3059">
        <v>1060.01</v>
      </c>
      <c r="M3059">
        <v>43.63</v>
      </c>
      <c r="N3059" t="s">
        <v>49</v>
      </c>
      <c r="O3059">
        <v>2</v>
      </c>
      <c r="P3059" t="str" cm="1">
        <f t="array" ref="P3059">_xlfn.IFS(C3059&lt;25,"18-24", C3059&lt;=35,"25-35", C3059&lt;=50,"36-50",TRUE,"50+")</f>
        <v>25-35</v>
      </c>
      <c r="Q3059" t="str">
        <f t="shared" si="329"/>
        <v>new</v>
      </c>
      <c r="R3059" t="str">
        <f t="shared" si="330"/>
        <v>high value</v>
      </c>
      <c r="S3059" t="str">
        <f t="shared" si="331"/>
        <v>Low</v>
      </c>
      <c r="T3059" t="str">
        <f t="shared" si="332"/>
        <v>Dec</v>
      </c>
      <c r="U3059">
        <f t="shared" si="333"/>
        <v>2022</v>
      </c>
      <c r="V3059" t="str">
        <f t="shared" si="334"/>
        <v>5-10</v>
      </c>
      <c r="W3059" t="str">
        <f t="shared" si="335"/>
        <v>Slow</v>
      </c>
    </row>
    <row r="3060" spans="1:23" x14ac:dyDescent="0.3">
      <c r="A3060">
        <v>603059</v>
      </c>
      <c r="B3060">
        <v>70061</v>
      </c>
      <c r="C3060">
        <v>46</v>
      </c>
      <c r="D3060" t="s">
        <v>7</v>
      </c>
      <c r="E3060" t="s">
        <v>5</v>
      </c>
      <c r="F3060" t="s">
        <v>22</v>
      </c>
      <c r="G3060" t="s">
        <v>21</v>
      </c>
      <c r="H3060" s="1">
        <v>44617</v>
      </c>
      <c r="I3060" t="s">
        <v>34</v>
      </c>
      <c r="J3060">
        <v>46</v>
      </c>
      <c r="K3060">
        <v>2.4</v>
      </c>
      <c r="L3060">
        <v>1379.95</v>
      </c>
      <c r="M3060">
        <v>94.52</v>
      </c>
      <c r="N3060" t="s">
        <v>49</v>
      </c>
      <c r="O3060">
        <v>4</v>
      </c>
      <c r="P3060" t="str" cm="1">
        <f t="array" ref="P3060">_xlfn.IFS(C3060&lt;25,"18-24", C3060&lt;=35,"25-35", C3060&lt;=50,"36-50",TRUE,"50+")</f>
        <v>36-50</v>
      </c>
      <c r="Q3060" t="str">
        <f t="shared" si="329"/>
        <v>new</v>
      </c>
      <c r="R3060" t="str">
        <f t="shared" si="330"/>
        <v>high value</v>
      </c>
      <c r="S3060" t="str">
        <f t="shared" si="331"/>
        <v>medium</v>
      </c>
      <c r="T3060" t="str">
        <f t="shared" si="332"/>
        <v>Feb</v>
      </c>
      <c r="U3060">
        <f t="shared" si="333"/>
        <v>2022</v>
      </c>
      <c r="V3060" t="str">
        <f t="shared" si="334"/>
        <v>0-5</v>
      </c>
      <c r="W3060" t="str">
        <f t="shared" si="335"/>
        <v>Slow</v>
      </c>
    </row>
    <row r="3061" spans="1:23" x14ac:dyDescent="0.3">
      <c r="A3061">
        <v>603060</v>
      </c>
      <c r="B3061">
        <v>89301</v>
      </c>
      <c r="C3061">
        <v>37</v>
      </c>
      <c r="D3061" t="s">
        <v>7</v>
      </c>
      <c r="E3061" t="s">
        <v>8</v>
      </c>
      <c r="F3061" t="s">
        <v>22</v>
      </c>
      <c r="G3061" t="s">
        <v>25</v>
      </c>
      <c r="H3061" s="1">
        <v>45032</v>
      </c>
      <c r="I3061" t="s">
        <v>34</v>
      </c>
      <c r="J3061">
        <v>60</v>
      </c>
      <c r="K3061">
        <v>4.0999999999999996</v>
      </c>
      <c r="L3061">
        <v>1338.69</v>
      </c>
      <c r="M3061">
        <v>71.83</v>
      </c>
      <c r="N3061" t="s">
        <v>47</v>
      </c>
      <c r="O3061">
        <v>2</v>
      </c>
      <c r="P3061" t="str" cm="1">
        <f t="array" ref="P3061">_xlfn.IFS(C3061&lt;25,"18-24", C3061&lt;=35,"25-35", C3061&lt;=50,"36-50",TRUE,"50+")</f>
        <v>36-50</v>
      </c>
      <c r="Q3061" t="str">
        <f t="shared" si="329"/>
        <v>new</v>
      </c>
      <c r="R3061" t="str">
        <f t="shared" si="330"/>
        <v>high value</v>
      </c>
      <c r="S3061" t="str">
        <f t="shared" si="331"/>
        <v>Low</v>
      </c>
      <c r="T3061" t="str">
        <f t="shared" si="332"/>
        <v>Apr</v>
      </c>
      <c r="U3061">
        <f t="shared" si="333"/>
        <v>2023</v>
      </c>
      <c r="V3061" t="str">
        <f t="shared" si="334"/>
        <v>0-5</v>
      </c>
      <c r="W3061" t="str">
        <f t="shared" si="335"/>
        <v>Slow</v>
      </c>
    </row>
    <row r="3062" spans="1:23" x14ac:dyDescent="0.3">
      <c r="A3062">
        <v>603061</v>
      </c>
      <c r="B3062">
        <v>73368</v>
      </c>
      <c r="C3062">
        <v>56</v>
      </c>
      <c r="D3062" t="s">
        <v>4</v>
      </c>
      <c r="E3062" t="s">
        <v>11</v>
      </c>
      <c r="F3062" t="s">
        <v>28</v>
      </c>
      <c r="G3062" t="s">
        <v>21</v>
      </c>
      <c r="H3062" s="1">
        <v>44743</v>
      </c>
      <c r="I3062" t="s">
        <v>34</v>
      </c>
      <c r="J3062">
        <v>66</v>
      </c>
      <c r="K3062">
        <v>10.5</v>
      </c>
      <c r="L3062">
        <v>219.99</v>
      </c>
      <c r="M3062">
        <v>20.07</v>
      </c>
      <c r="N3062" t="s">
        <v>47</v>
      </c>
      <c r="O3062">
        <v>1</v>
      </c>
      <c r="P3062" t="str" cm="1">
        <f t="array" ref="P3062">_xlfn.IFS(C3062&lt;25,"18-24", C3062&lt;=35,"25-35", C3062&lt;=50,"36-50",TRUE,"50+")</f>
        <v>50+</v>
      </c>
      <c r="Q3062" t="str">
        <f t="shared" si="329"/>
        <v>new</v>
      </c>
      <c r="R3062" t="str">
        <f t="shared" si="330"/>
        <v>low</v>
      </c>
      <c r="S3062" t="str">
        <f t="shared" si="331"/>
        <v>Low</v>
      </c>
      <c r="T3062" t="str">
        <f t="shared" si="332"/>
        <v>Jul</v>
      </c>
      <c r="U3062">
        <f t="shared" si="333"/>
        <v>2022</v>
      </c>
      <c r="V3062" t="str">
        <f t="shared" si="334"/>
        <v>10-15</v>
      </c>
      <c r="W3062" t="str">
        <f t="shared" si="335"/>
        <v>Slow</v>
      </c>
    </row>
    <row r="3063" spans="1:23" x14ac:dyDescent="0.3">
      <c r="A3063">
        <v>603062</v>
      </c>
      <c r="B3063">
        <v>58756</v>
      </c>
      <c r="C3063">
        <v>59</v>
      </c>
      <c r="D3063" t="s">
        <v>7</v>
      </c>
      <c r="E3063" t="s">
        <v>11</v>
      </c>
      <c r="F3063" t="s">
        <v>30</v>
      </c>
      <c r="G3063" t="s">
        <v>29</v>
      </c>
      <c r="H3063" s="1">
        <v>45649</v>
      </c>
      <c r="I3063" t="s">
        <v>33</v>
      </c>
      <c r="J3063">
        <v>75</v>
      </c>
      <c r="K3063">
        <v>8.1999999999999993</v>
      </c>
      <c r="L3063">
        <v>739.78</v>
      </c>
      <c r="M3063">
        <v>87.66</v>
      </c>
      <c r="N3063" t="s">
        <v>47</v>
      </c>
      <c r="O3063">
        <v>1</v>
      </c>
      <c r="P3063" t="str" cm="1">
        <f t="array" ref="P3063">_xlfn.IFS(C3063&lt;25,"18-24", C3063&lt;=35,"25-35", C3063&lt;=50,"36-50",TRUE,"50+")</f>
        <v>50+</v>
      </c>
      <c r="Q3063" t="str">
        <f t="shared" si="329"/>
        <v>repeat</v>
      </c>
      <c r="R3063" t="str">
        <f t="shared" si="330"/>
        <v>high value</v>
      </c>
      <c r="S3063" t="str">
        <f t="shared" si="331"/>
        <v>Low</v>
      </c>
      <c r="T3063" t="str">
        <f t="shared" si="332"/>
        <v>Dec</v>
      </c>
      <c r="U3063">
        <f t="shared" si="333"/>
        <v>2024</v>
      </c>
      <c r="V3063" t="str">
        <f t="shared" si="334"/>
        <v>5-10</v>
      </c>
      <c r="W3063" t="str">
        <f t="shared" si="335"/>
        <v>Slow</v>
      </c>
    </row>
    <row r="3064" spans="1:23" x14ac:dyDescent="0.3">
      <c r="A3064">
        <v>603063</v>
      </c>
      <c r="B3064">
        <v>64022</v>
      </c>
      <c r="C3064">
        <v>42</v>
      </c>
      <c r="D3064" t="s">
        <v>7</v>
      </c>
      <c r="E3064" t="s">
        <v>11</v>
      </c>
      <c r="F3064" t="s">
        <v>18</v>
      </c>
      <c r="G3064" t="s">
        <v>29</v>
      </c>
      <c r="H3064" s="1">
        <v>44779</v>
      </c>
      <c r="I3064" t="s">
        <v>34</v>
      </c>
      <c r="J3064">
        <v>57</v>
      </c>
      <c r="K3064">
        <v>10.4</v>
      </c>
      <c r="L3064">
        <v>531.24</v>
      </c>
      <c r="M3064">
        <v>43.64</v>
      </c>
      <c r="N3064" t="s">
        <v>48</v>
      </c>
      <c r="O3064">
        <v>5</v>
      </c>
      <c r="P3064" t="str" cm="1">
        <f t="array" ref="P3064">_xlfn.IFS(C3064&lt;25,"18-24", C3064&lt;=35,"25-35", C3064&lt;=50,"36-50",TRUE,"50+")</f>
        <v>36-50</v>
      </c>
      <c r="Q3064" t="str">
        <f t="shared" si="329"/>
        <v>new</v>
      </c>
      <c r="R3064" t="str">
        <f t="shared" si="330"/>
        <v>high value</v>
      </c>
      <c r="S3064" t="str">
        <f t="shared" si="331"/>
        <v>High</v>
      </c>
      <c r="T3064" t="str">
        <f t="shared" si="332"/>
        <v>Aug</v>
      </c>
      <c r="U3064">
        <f t="shared" si="333"/>
        <v>2022</v>
      </c>
      <c r="V3064" t="str">
        <f t="shared" si="334"/>
        <v>10-15</v>
      </c>
      <c r="W3064" t="str">
        <f t="shared" si="335"/>
        <v>Slow</v>
      </c>
    </row>
    <row r="3065" spans="1:23" x14ac:dyDescent="0.3">
      <c r="A3065">
        <v>603064</v>
      </c>
      <c r="B3065">
        <v>34166</v>
      </c>
      <c r="C3065">
        <v>49</v>
      </c>
      <c r="D3065" t="s">
        <v>4</v>
      </c>
      <c r="E3065" t="s">
        <v>16</v>
      </c>
      <c r="F3065" t="s">
        <v>26</v>
      </c>
      <c r="G3065" t="s">
        <v>25</v>
      </c>
      <c r="H3065" s="1">
        <v>44616</v>
      </c>
      <c r="I3065" t="s">
        <v>34</v>
      </c>
      <c r="J3065">
        <v>40</v>
      </c>
      <c r="K3065">
        <v>3.5</v>
      </c>
      <c r="L3065">
        <v>1170.6199999999999</v>
      </c>
      <c r="M3065">
        <v>63.31</v>
      </c>
      <c r="N3065" t="s">
        <v>50</v>
      </c>
      <c r="O3065">
        <v>1</v>
      </c>
      <c r="P3065" t="str" cm="1">
        <f t="array" ref="P3065">_xlfn.IFS(C3065&lt;25,"18-24", C3065&lt;=35,"25-35", C3065&lt;=50,"36-50",TRUE,"50+")</f>
        <v>36-50</v>
      </c>
      <c r="Q3065" t="str">
        <f t="shared" si="329"/>
        <v>repeat</v>
      </c>
      <c r="R3065" t="str">
        <f t="shared" si="330"/>
        <v>high value</v>
      </c>
      <c r="S3065" t="str">
        <f t="shared" si="331"/>
        <v>Low</v>
      </c>
      <c r="T3065" t="str">
        <f t="shared" si="332"/>
        <v>Feb</v>
      </c>
      <c r="U3065">
        <f t="shared" si="333"/>
        <v>2022</v>
      </c>
      <c r="V3065" t="str">
        <f t="shared" si="334"/>
        <v>0-5</v>
      </c>
      <c r="W3065" t="str">
        <f t="shared" si="335"/>
        <v>Medium</v>
      </c>
    </row>
    <row r="3066" spans="1:23" x14ac:dyDescent="0.3">
      <c r="A3066">
        <v>603065</v>
      </c>
      <c r="B3066">
        <v>38138</v>
      </c>
      <c r="C3066">
        <v>54</v>
      </c>
      <c r="D3066" t="s">
        <v>4</v>
      </c>
      <c r="E3066" t="s">
        <v>11</v>
      </c>
      <c r="F3066" t="s">
        <v>32</v>
      </c>
      <c r="G3066" t="s">
        <v>25</v>
      </c>
      <c r="H3066" s="1">
        <v>44950</v>
      </c>
      <c r="I3066" t="s">
        <v>34</v>
      </c>
      <c r="J3066">
        <v>50</v>
      </c>
      <c r="K3066">
        <v>6.6</v>
      </c>
      <c r="L3066">
        <v>777.64</v>
      </c>
      <c r="M3066">
        <v>106.89</v>
      </c>
      <c r="N3066" t="s">
        <v>49</v>
      </c>
      <c r="O3066">
        <v>3</v>
      </c>
      <c r="P3066" t="str" cm="1">
        <f t="array" ref="P3066">_xlfn.IFS(C3066&lt;25,"18-24", C3066&lt;=35,"25-35", C3066&lt;=50,"36-50",TRUE,"50+")</f>
        <v>50+</v>
      </c>
      <c r="Q3066" t="str">
        <f t="shared" si="329"/>
        <v>new</v>
      </c>
      <c r="R3066" t="str">
        <f t="shared" si="330"/>
        <v>high value</v>
      </c>
      <c r="S3066" t="str">
        <f t="shared" si="331"/>
        <v>medium</v>
      </c>
      <c r="T3066" t="str">
        <f t="shared" si="332"/>
        <v>Jan</v>
      </c>
      <c r="U3066">
        <f t="shared" si="333"/>
        <v>2023</v>
      </c>
      <c r="V3066" t="str">
        <f t="shared" si="334"/>
        <v>5-10</v>
      </c>
      <c r="W3066" t="str">
        <f t="shared" si="335"/>
        <v>Slow</v>
      </c>
    </row>
    <row r="3067" spans="1:23" x14ac:dyDescent="0.3">
      <c r="A3067">
        <v>603066</v>
      </c>
      <c r="B3067">
        <v>10726</v>
      </c>
      <c r="C3067">
        <v>28</v>
      </c>
      <c r="D3067" t="s">
        <v>4</v>
      </c>
      <c r="E3067" t="s">
        <v>13</v>
      </c>
      <c r="F3067" t="s">
        <v>24</v>
      </c>
      <c r="G3067" t="s">
        <v>23</v>
      </c>
      <c r="H3067" s="1">
        <v>44715</v>
      </c>
      <c r="I3067" t="s">
        <v>33</v>
      </c>
      <c r="J3067">
        <v>67</v>
      </c>
      <c r="K3067">
        <v>3.2</v>
      </c>
      <c r="L3067">
        <v>1188.76</v>
      </c>
      <c r="M3067">
        <v>63.68</v>
      </c>
      <c r="N3067" t="s">
        <v>47</v>
      </c>
      <c r="O3067">
        <v>1</v>
      </c>
      <c r="P3067" t="str" cm="1">
        <f t="array" ref="P3067">_xlfn.IFS(C3067&lt;25,"18-24", C3067&lt;=35,"25-35", C3067&lt;=50,"36-50",TRUE,"50+")</f>
        <v>25-35</v>
      </c>
      <c r="Q3067" t="str">
        <f t="shared" si="329"/>
        <v>new</v>
      </c>
      <c r="R3067" t="str">
        <f t="shared" si="330"/>
        <v>high value</v>
      </c>
      <c r="S3067" t="str">
        <f t="shared" si="331"/>
        <v>Low</v>
      </c>
      <c r="T3067" t="str">
        <f t="shared" si="332"/>
        <v>Jun</v>
      </c>
      <c r="U3067">
        <f t="shared" si="333"/>
        <v>2022</v>
      </c>
      <c r="V3067" t="str">
        <f t="shared" si="334"/>
        <v>0-5</v>
      </c>
      <c r="W3067" t="str">
        <f t="shared" si="335"/>
        <v>Slow</v>
      </c>
    </row>
    <row r="3068" spans="1:23" x14ac:dyDescent="0.3">
      <c r="A3068">
        <v>603067</v>
      </c>
      <c r="B3068">
        <v>79788</v>
      </c>
      <c r="C3068">
        <v>18</v>
      </c>
      <c r="D3068" t="s">
        <v>4</v>
      </c>
      <c r="E3068" t="s">
        <v>16</v>
      </c>
      <c r="F3068" t="s">
        <v>30</v>
      </c>
      <c r="G3068" t="s">
        <v>31</v>
      </c>
      <c r="H3068" s="1">
        <v>45302</v>
      </c>
      <c r="I3068" t="s">
        <v>34</v>
      </c>
      <c r="J3068">
        <v>41</v>
      </c>
      <c r="K3068">
        <v>2.9</v>
      </c>
      <c r="L3068">
        <v>1116.31</v>
      </c>
      <c r="M3068">
        <v>90.37</v>
      </c>
      <c r="N3068" t="s">
        <v>47</v>
      </c>
      <c r="O3068">
        <v>3</v>
      </c>
      <c r="P3068" t="str" cm="1">
        <f t="array" ref="P3068">_xlfn.IFS(C3068&lt;25,"18-24", C3068&lt;=35,"25-35", C3068&lt;=50,"36-50",TRUE,"50+")</f>
        <v>18-24</v>
      </c>
      <c r="Q3068" t="str">
        <f t="shared" si="329"/>
        <v>new</v>
      </c>
      <c r="R3068" t="str">
        <f t="shared" si="330"/>
        <v>high value</v>
      </c>
      <c r="S3068" t="str">
        <f t="shared" si="331"/>
        <v>medium</v>
      </c>
      <c r="T3068" t="str">
        <f t="shared" si="332"/>
        <v>Jan</v>
      </c>
      <c r="U3068">
        <f t="shared" si="333"/>
        <v>2024</v>
      </c>
      <c r="V3068" t="str">
        <f t="shared" si="334"/>
        <v>0-5</v>
      </c>
      <c r="W3068" t="str">
        <f t="shared" si="335"/>
        <v>Medium</v>
      </c>
    </row>
    <row r="3069" spans="1:23" x14ac:dyDescent="0.3">
      <c r="A3069">
        <v>603068</v>
      </c>
      <c r="B3069">
        <v>46446</v>
      </c>
      <c r="C3069">
        <v>45</v>
      </c>
      <c r="D3069" t="s">
        <v>4</v>
      </c>
      <c r="E3069" t="s">
        <v>5</v>
      </c>
      <c r="F3069" t="s">
        <v>19</v>
      </c>
      <c r="G3069" t="s">
        <v>31</v>
      </c>
      <c r="H3069" s="1">
        <v>44934</v>
      </c>
      <c r="I3069" t="s">
        <v>34</v>
      </c>
      <c r="J3069">
        <v>23</v>
      </c>
      <c r="K3069">
        <v>4.9000000000000004</v>
      </c>
      <c r="L3069">
        <v>1388</v>
      </c>
      <c r="M3069">
        <v>98.12</v>
      </c>
      <c r="N3069" t="s">
        <v>48</v>
      </c>
      <c r="O3069">
        <v>1</v>
      </c>
      <c r="P3069" t="str" cm="1">
        <f t="array" ref="P3069">_xlfn.IFS(C3069&lt;25,"18-24", C3069&lt;=35,"25-35", C3069&lt;=50,"36-50",TRUE,"50+")</f>
        <v>36-50</v>
      </c>
      <c r="Q3069" t="str">
        <f t="shared" si="329"/>
        <v>new</v>
      </c>
      <c r="R3069" t="str">
        <f t="shared" si="330"/>
        <v>high value</v>
      </c>
      <c r="S3069" t="str">
        <f t="shared" si="331"/>
        <v>Low</v>
      </c>
      <c r="T3069" t="str">
        <f t="shared" si="332"/>
        <v>Jan</v>
      </c>
      <c r="U3069">
        <f t="shared" si="333"/>
        <v>2023</v>
      </c>
      <c r="V3069" t="str">
        <f t="shared" si="334"/>
        <v>0-5</v>
      </c>
      <c r="W3069" t="str">
        <f t="shared" si="335"/>
        <v>Fast</v>
      </c>
    </row>
    <row r="3070" spans="1:23" x14ac:dyDescent="0.3">
      <c r="A3070">
        <v>603069</v>
      </c>
      <c r="B3070">
        <v>17027</v>
      </c>
      <c r="C3070">
        <v>59</v>
      </c>
      <c r="D3070" t="s">
        <v>4</v>
      </c>
      <c r="E3070" t="s">
        <v>16</v>
      </c>
      <c r="F3070" t="s">
        <v>26</v>
      </c>
      <c r="G3070" t="s">
        <v>31</v>
      </c>
      <c r="H3070" s="1">
        <v>45156</v>
      </c>
      <c r="I3070" t="s">
        <v>34</v>
      </c>
      <c r="J3070">
        <v>88</v>
      </c>
      <c r="K3070">
        <v>6</v>
      </c>
      <c r="L3070">
        <v>188.23</v>
      </c>
      <c r="M3070">
        <v>51.04</v>
      </c>
      <c r="N3070" t="s">
        <v>48</v>
      </c>
      <c r="O3070">
        <v>5</v>
      </c>
      <c r="P3070" t="str" cm="1">
        <f t="array" ref="P3070">_xlfn.IFS(C3070&lt;25,"18-24", C3070&lt;=35,"25-35", C3070&lt;=50,"36-50",TRUE,"50+")</f>
        <v>50+</v>
      </c>
      <c r="Q3070" t="str">
        <f t="shared" si="329"/>
        <v>new</v>
      </c>
      <c r="R3070" t="str">
        <f t="shared" si="330"/>
        <v>low</v>
      </c>
      <c r="S3070" t="str">
        <f t="shared" si="331"/>
        <v>High</v>
      </c>
      <c r="T3070" t="str">
        <f t="shared" si="332"/>
        <v>Aug</v>
      </c>
      <c r="U3070">
        <f t="shared" si="333"/>
        <v>2023</v>
      </c>
      <c r="V3070" t="str">
        <f t="shared" si="334"/>
        <v>5-10</v>
      </c>
      <c r="W3070" t="str">
        <f t="shared" si="335"/>
        <v>Slow</v>
      </c>
    </row>
    <row r="3071" spans="1:23" x14ac:dyDescent="0.3">
      <c r="A3071">
        <v>603070</v>
      </c>
      <c r="B3071">
        <v>26853</v>
      </c>
      <c r="C3071">
        <v>40</v>
      </c>
      <c r="D3071" t="s">
        <v>7</v>
      </c>
      <c r="E3071" t="s">
        <v>5</v>
      </c>
      <c r="F3071" t="s">
        <v>32</v>
      </c>
      <c r="G3071" t="s">
        <v>29</v>
      </c>
      <c r="H3071" s="1">
        <v>44742</v>
      </c>
      <c r="I3071" t="s">
        <v>33</v>
      </c>
      <c r="J3071">
        <v>84</v>
      </c>
      <c r="K3071">
        <v>7.2</v>
      </c>
      <c r="L3071">
        <v>797.36</v>
      </c>
      <c r="M3071">
        <v>80.599999999999994</v>
      </c>
      <c r="N3071" t="s">
        <v>49</v>
      </c>
      <c r="O3071">
        <v>5</v>
      </c>
      <c r="P3071" t="str" cm="1">
        <f t="array" ref="P3071">_xlfn.IFS(C3071&lt;25,"18-24", C3071&lt;=35,"25-35", C3071&lt;=50,"36-50",TRUE,"50+")</f>
        <v>36-50</v>
      </c>
      <c r="Q3071" t="str">
        <f t="shared" si="329"/>
        <v>new</v>
      </c>
      <c r="R3071" t="str">
        <f t="shared" si="330"/>
        <v>high value</v>
      </c>
      <c r="S3071" t="str">
        <f t="shared" si="331"/>
        <v>High</v>
      </c>
      <c r="T3071" t="str">
        <f t="shared" si="332"/>
        <v>Jun</v>
      </c>
      <c r="U3071">
        <f t="shared" si="333"/>
        <v>2022</v>
      </c>
      <c r="V3071" t="str">
        <f t="shared" si="334"/>
        <v>5-10</v>
      </c>
      <c r="W3071" t="str">
        <f t="shared" si="335"/>
        <v>Slow</v>
      </c>
    </row>
    <row r="3072" spans="1:23" x14ac:dyDescent="0.3">
      <c r="A3072">
        <v>603071</v>
      </c>
      <c r="B3072">
        <v>47554</v>
      </c>
      <c r="C3072">
        <v>26</v>
      </c>
      <c r="D3072" t="s">
        <v>7</v>
      </c>
      <c r="E3072" t="s">
        <v>13</v>
      </c>
      <c r="F3072" t="s">
        <v>22</v>
      </c>
      <c r="G3072" t="s">
        <v>25</v>
      </c>
      <c r="H3072" s="1">
        <v>44998</v>
      </c>
      <c r="I3072" t="s">
        <v>34</v>
      </c>
      <c r="J3072">
        <v>51</v>
      </c>
      <c r="K3072">
        <v>9.3000000000000007</v>
      </c>
      <c r="L3072">
        <v>755.84</v>
      </c>
      <c r="M3072">
        <v>96.7</v>
      </c>
      <c r="N3072" t="s">
        <v>50</v>
      </c>
      <c r="O3072">
        <v>1</v>
      </c>
      <c r="P3072" t="str" cm="1">
        <f t="array" ref="P3072">_xlfn.IFS(C3072&lt;25,"18-24", C3072&lt;=35,"25-35", C3072&lt;=50,"36-50",TRUE,"50+")</f>
        <v>25-35</v>
      </c>
      <c r="Q3072" t="str">
        <f t="shared" si="329"/>
        <v>new</v>
      </c>
      <c r="R3072" t="str">
        <f t="shared" si="330"/>
        <v>high value</v>
      </c>
      <c r="S3072" t="str">
        <f t="shared" si="331"/>
        <v>Low</v>
      </c>
      <c r="T3072" t="str">
        <f t="shared" si="332"/>
        <v>Mar</v>
      </c>
      <c r="U3072">
        <f t="shared" si="333"/>
        <v>2023</v>
      </c>
      <c r="V3072" t="str">
        <f t="shared" si="334"/>
        <v>5-10</v>
      </c>
      <c r="W3072" t="str">
        <f t="shared" si="335"/>
        <v>Slow</v>
      </c>
    </row>
    <row r="3073" spans="1:23" x14ac:dyDescent="0.3">
      <c r="A3073">
        <v>603072</v>
      </c>
      <c r="B3073">
        <v>56975</v>
      </c>
      <c r="C3073">
        <v>35</v>
      </c>
      <c r="D3073" t="s">
        <v>7</v>
      </c>
      <c r="E3073" t="s">
        <v>16</v>
      </c>
      <c r="F3073" t="s">
        <v>18</v>
      </c>
      <c r="G3073" t="s">
        <v>31</v>
      </c>
      <c r="H3073" s="1">
        <v>45299</v>
      </c>
      <c r="I3073" t="s">
        <v>34</v>
      </c>
      <c r="J3073">
        <v>53</v>
      </c>
      <c r="K3073">
        <v>1.5</v>
      </c>
      <c r="L3073">
        <v>1389.58</v>
      </c>
      <c r="M3073">
        <v>86.06</v>
      </c>
      <c r="N3073" t="s">
        <v>50</v>
      </c>
      <c r="O3073">
        <v>4</v>
      </c>
      <c r="P3073" t="str" cm="1">
        <f t="array" ref="P3073">_xlfn.IFS(C3073&lt;25,"18-24", C3073&lt;=35,"25-35", C3073&lt;=50,"36-50",TRUE,"50+")</f>
        <v>25-35</v>
      </c>
      <c r="Q3073" t="str">
        <f t="shared" si="329"/>
        <v>new</v>
      </c>
      <c r="R3073" t="str">
        <f t="shared" si="330"/>
        <v>high value</v>
      </c>
      <c r="S3073" t="str">
        <f t="shared" si="331"/>
        <v>medium</v>
      </c>
      <c r="T3073" t="str">
        <f t="shared" si="332"/>
        <v>Jan</v>
      </c>
      <c r="U3073">
        <f t="shared" si="333"/>
        <v>2024</v>
      </c>
      <c r="V3073" t="str">
        <f t="shared" si="334"/>
        <v>0-5</v>
      </c>
      <c r="W3073" t="str">
        <f t="shared" si="335"/>
        <v>Slow</v>
      </c>
    </row>
    <row r="3074" spans="1:23" x14ac:dyDescent="0.3">
      <c r="A3074">
        <v>603073</v>
      </c>
      <c r="B3074">
        <v>46719</v>
      </c>
      <c r="C3074">
        <v>26</v>
      </c>
      <c r="D3074" t="s">
        <v>7</v>
      </c>
      <c r="E3074" t="s">
        <v>8</v>
      </c>
      <c r="F3074" t="s">
        <v>26</v>
      </c>
      <c r="G3074" t="s">
        <v>25</v>
      </c>
      <c r="H3074" s="1">
        <v>45523</v>
      </c>
      <c r="I3074" t="s">
        <v>33</v>
      </c>
      <c r="J3074">
        <v>20</v>
      </c>
      <c r="K3074">
        <v>8.5</v>
      </c>
      <c r="L3074">
        <v>1166.77</v>
      </c>
      <c r="M3074">
        <v>35.47</v>
      </c>
      <c r="N3074" t="s">
        <v>49</v>
      </c>
      <c r="O3074">
        <v>2</v>
      </c>
      <c r="P3074" t="str" cm="1">
        <f t="array" ref="P3074">_xlfn.IFS(C3074&lt;25,"18-24", C3074&lt;=35,"25-35", C3074&lt;=50,"36-50",TRUE,"50+")</f>
        <v>25-35</v>
      </c>
      <c r="Q3074" t="str">
        <f t="shared" si="329"/>
        <v>new</v>
      </c>
      <c r="R3074" t="str">
        <f t="shared" si="330"/>
        <v>high value</v>
      </c>
      <c r="S3074" t="str">
        <f t="shared" si="331"/>
        <v>Low</v>
      </c>
      <c r="T3074" t="str">
        <f t="shared" si="332"/>
        <v>Aug</v>
      </c>
      <c r="U3074">
        <f t="shared" si="333"/>
        <v>2024</v>
      </c>
      <c r="V3074" t="str">
        <f t="shared" si="334"/>
        <v>5-10</v>
      </c>
      <c r="W3074" t="str">
        <f t="shared" si="335"/>
        <v>Fast</v>
      </c>
    </row>
    <row r="3075" spans="1:23" x14ac:dyDescent="0.3">
      <c r="A3075">
        <v>603074</v>
      </c>
      <c r="B3075">
        <v>53049</v>
      </c>
      <c r="C3075">
        <v>62</v>
      </c>
      <c r="D3075" t="s">
        <v>7</v>
      </c>
      <c r="E3075" t="s">
        <v>11</v>
      </c>
      <c r="F3075" t="s">
        <v>26</v>
      </c>
      <c r="G3075" t="s">
        <v>23</v>
      </c>
      <c r="H3075" s="1">
        <v>45432</v>
      </c>
      <c r="I3075" t="s">
        <v>33</v>
      </c>
      <c r="J3075">
        <v>31</v>
      </c>
      <c r="K3075">
        <v>11.5</v>
      </c>
      <c r="L3075">
        <v>534.19000000000005</v>
      </c>
      <c r="M3075">
        <v>96.73</v>
      </c>
      <c r="N3075" t="s">
        <v>48</v>
      </c>
      <c r="O3075">
        <v>5</v>
      </c>
      <c r="P3075" t="str" cm="1">
        <f t="array" ref="P3075">_xlfn.IFS(C3075&lt;25,"18-24", C3075&lt;=35,"25-35", C3075&lt;=50,"36-50",TRUE,"50+")</f>
        <v>50+</v>
      </c>
      <c r="Q3075" t="str">
        <f t="shared" ref="Q3075:Q3138" si="336">IF(COUNTIF($B:$B,B3075)&gt;1,"repeat","new")</f>
        <v>new</v>
      </c>
      <c r="R3075" t="str">
        <f t="shared" ref="R3075:R3138" si="337">IF(L3075&gt;500,"high value",IF( L3075&gt;250,"medium","low"))</f>
        <v>high value</v>
      </c>
      <c r="S3075" t="str">
        <f t="shared" ref="S3075:S3138" si="338">IF(O3075&lt;=2,"Low",IF(O3075&lt;=4,"medium","High"))</f>
        <v>High</v>
      </c>
      <c r="T3075" t="str">
        <f t="shared" ref="T3075:T3138" si="339">TEXT(H3075,"MMM")</f>
        <v>May</v>
      </c>
      <c r="U3075">
        <f t="shared" ref="U3075:U3138" si="340">YEAR(H3075)</f>
        <v>2024</v>
      </c>
      <c r="V3075" t="str">
        <f t="shared" ref="V3075:V3138" si="341">IF(K3075&lt;=5,"0-5",IF(K3075&lt;=10,"5-10",IF(K3075&lt;=15,"10-15","15+")))</f>
        <v>10-15</v>
      </c>
      <c r="W3075" t="str">
        <f t="shared" ref="W3075:W3138" si="342">IF(J3075&lt;=30,"Fast",IF(J3075&lt;=45,"Medium","Slow"))</f>
        <v>Medium</v>
      </c>
    </row>
    <row r="3076" spans="1:23" x14ac:dyDescent="0.3">
      <c r="A3076">
        <v>603075</v>
      </c>
      <c r="B3076">
        <v>14856</v>
      </c>
      <c r="C3076">
        <v>23</v>
      </c>
      <c r="D3076" t="s">
        <v>4</v>
      </c>
      <c r="E3076" t="s">
        <v>5</v>
      </c>
      <c r="F3076" t="s">
        <v>28</v>
      </c>
      <c r="G3076" t="s">
        <v>29</v>
      </c>
      <c r="H3076" s="1">
        <v>45311</v>
      </c>
      <c r="I3076" t="s">
        <v>33</v>
      </c>
      <c r="J3076">
        <v>82</v>
      </c>
      <c r="K3076">
        <v>14.8</v>
      </c>
      <c r="L3076">
        <v>318.01</v>
      </c>
      <c r="M3076">
        <v>92.86</v>
      </c>
      <c r="N3076" t="s">
        <v>47</v>
      </c>
      <c r="O3076">
        <v>5</v>
      </c>
      <c r="P3076" t="str" cm="1">
        <f t="array" ref="P3076">_xlfn.IFS(C3076&lt;25,"18-24", C3076&lt;=35,"25-35", C3076&lt;=50,"36-50",TRUE,"50+")</f>
        <v>18-24</v>
      </c>
      <c r="Q3076" t="str">
        <f t="shared" si="336"/>
        <v>new</v>
      </c>
      <c r="R3076" t="str">
        <f t="shared" si="337"/>
        <v>medium</v>
      </c>
      <c r="S3076" t="str">
        <f t="shared" si="338"/>
        <v>High</v>
      </c>
      <c r="T3076" t="str">
        <f t="shared" si="339"/>
        <v>Jan</v>
      </c>
      <c r="U3076">
        <f t="shared" si="340"/>
        <v>2024</v>
      </c>
      <c r="V3076" t="str">
        <f t="shared" si="341"/>
        <v>10-15</v>
      </c>
      <c r="W3076" t="str">
        <f t="shared" si="342"/>
        <v>Slow</v>
      </c>
    </row>
    <row r="3077" spans="1:23" x14ac:dyDescent="0.3">
      <c r="A3077">
        <v>603076</v>
      </c>
      <c r="B3077">
        <v>98443</v>
      </c>
      <c r="C3077">
        <v>64</v>
      </c>
      <c r="D3077" t="s">
        <v>4</v>
      </c>
      <c r="E3077" t="s">
        <v>11</v>
      </c>
      <c r="F3077" t="s">
        <v>24</v>
      </c>
      <c r="G3077" t="s">
        <v>27</v>
      </c>
      <c r="H3077" s="1">
        <v>44952</v>
      </c>
      <c r="I3077" t="s">
        <v>33</v>
      </c>
      <c r="J3077">
        <v>84</v>
      </c>
      <c r="K3077">
        <v>8.5</v>
      </c>
      <c r="L3077">
        <v>763.32</v>
      </c>
      <c r="M3077">
        <v>98.3</v>
      </c>
      <c r="N3077" t="s">
        <v>50</v>
      </c>
      <c r="O3077">
        <v>2</v>
      </c>
      <c r="P3077" t="str" cm="1">
        <f t="array" ref="P3077">_xlfn.IFS(C3077&lt;25,"18-24", C3077&lt;=35,"25-35", C3077&lt;=50,"36-50",TRUE,"50+")</f>
        <v>50+</v>
      </c>
      <c r="Q3077" t="str">
        <f t="shared" si="336"/>
        <v>new</v>
      </c>
      <c r="R3077" t="str">
        <f t="shared" si="337"/>
        <v>high value</v>
      </c>
      <c r="S3077" t="str">
        <f t="shared" si="338"/>
        <v>Low</v>
      </c>
      <c r="T3077" t="str">
        <f t="shared" si="339"/>
        <v>Jan</v>
      </c>
      <c r="U3077">
        <f t="shared" si="340"/>
        <v>2023</v>
      </c>
      <c r="V3077" t="str">
        <f t="shared" si="341"/>
        <v>5-10</v>
      </c>
      <c r="W3077" t="str">
        <f t="shared" si="342"/>
        <v>Slow</v>
      </c>
    </row>
    <row r="3078" spans="1:23" x14ac:dyDescent="0.3">
      <c r="A3078">
        <v>603077</v>
      </c>
      <c r="B3078">
        <v>15162</v>
      </c>
      <c r="C3078">
        <v>46</v>
      </c>
      <c r="D3078" t="s">
        <v>7</v>
      </c>
      <c r="E3078" t="s">
        <v>16</v>
      </c>
      <c r="F3078" t="s">
        <v>19</v>
      </c>
      <c r="G3078" t="s">
        <v>23</v>
      </c>
      <c r="H3078" s="1">
        <v>44921</v>
      </c>
      <c r="I3078" t="s">
        <v>34</v>
      </c>
      <c r="J3078">
        <v>63</v>
      </c>
      <c r="K3078">
        <v>12.8</v>
      </c>
      <c r="L3078">
        <v>815.06</v>
      </c>
      <c r="M3078">
        <v>111.28</v>
      </c>
      <c r="N3078" t="s">
        <v>49</v>
      </c>
      <c r="O3078">
        <v>4</v>
      </c>
      <c r="P3078" t="str" cm="1">
        <f t="array" ref="P3078">_xlfn.IFS(C3078&lt;25,"18-24", C3078&lt;=35,"25-35", C3078&lt;=50,"36-50",TRUE,"50+")</f>
        <v>36-50</v>
      </c>
      <c r="Q3078" t="str">
        <f t="shared" si="336"/>
        <v>new</v>
      </c>
      <c r="R3078" t="str">
        <f t="shared" si="337"/>
        <v>high value</v>
      </c>
      <c r="S3078" t="str">
        <f t="shared" si="338"/>
        <v>medium</v>
      </c>
      <c r="T3078" t="str">
        <f t="shared" si="339"/>
        <v>Dec</v>
      </c>
      <c r="U3078">
        <f t="shared" si="340"/>
        <v>2022</v>
      </c>
      <c r="V3078" t="str">
        <f t="shared" si="341"/>
        <v>10-15</v>
      </c>
      <c r="W3078" t="str">
        <f t="shared" si="342"/>
        <v>Slow</v>
      </c>
    </row>
    <row r="3079" spans="1:23" x14ac:dyDescent="0.3">
      <c r="A3079">
        <v>603078</v>
      </c>
      <c r="B3079">
        <v>58533</v>
      </c>
      <c r="C3079">
        <v>41</v>
      </c>
      <c r="D3079" t="s">
        <v>4</v>
      </c>
      <c r="E3079" t="s">
        <v>16</v>
      </c>
      <c r="F3079" t="s">
        <v>22</v>
      </c>
      <c r="G3079" t="s">
        <v>27</v>
      </c>
      <c r="H3079" s="1">
        <v>44870</v>
      </c>
      <c r="I3079" t="s">
        <v>34</v>
      </c>
      <c r="J3079">
        <v>40</v>
      </c>
      <c r="K3079">
        <v>11.5</v>
      </c>
      <c r="L3079">
        <v>499.3</v>
      </c>
      <c r="M3079">
        <v>55.27</v>
      </c>
      <c r="N3079" t="s">
        <v>47</v>
      </c>
      <c r="O3079">
        <v>4</v>
      </c>
      <c r="P3079" t="str" cm="1">
        <f t="array" ref="P3079">_xlfn.IFS(C3079&lt;25,"18-24", C3079&lt;=35,"25-35", C3079&lt;=50,"36-50",TRUE,"50+")</f>
        <v>36-50</v>
      </c>
      <c r="Q3079" t="str">
        <f t="shared" si="336"/>
        <v>repeat</v>
      </c>
      <c r="R3079" t="str">
        <f t="shared" si="337"/>
        <v>medium</v>
      </c>
      <c r="S3079" t="str">
        <f t="shared" si="338"/>
        <v>medium</v>
      </c>
      <c r="T3079" t="str">
        <f t="shared" si="339"/>
        <v>Nov</v>
      </c>
      <c r="U3079">
        <f t="shared" si="340"/>
        <v>2022</v>
      </c>
      <c r="V3079" t="str">
        <f t="shared" si="341"/>
        <v>10-15</v>
      </c>
      <c r="W3079" t="str">
        <f t="shared" si="342"/>
        <v>Medium</v>
      </c>
    </row>
    <row r="3080" spans="1:23" x14ac:dyDescent="0.3">
      <c r="A3080">
        <v>603079</v>
      </c>
      <c r="B3080">
        <v>10279</v>
      </c>
      <c r="C3080">
        <v>50</v>
      </c>
      <c r="D3080" t="s">
        <v>4</v>
      </c>
      <c r="E3080" t="s">
        <v>15</v>
      </c>
      <c r="F3080" t="s">
        <v>19</v>
      </c>
      <c r="G3080" t="s">
        <v>23</v>
      </c>
      <c r="H3080" s="1">
        <v>44579</v>
      </c>
      <c r="I3080" t="s">
        <v>33</v>
      </c>
      <c r="J3080">
        <v>38</v>
      </c>
      <c r="K3080">
        <v>2.6</v>
      </c>
      <c r="L3080">
        <v>642.33000000000004</v>
      </c>
      <c r="M3080">
        <v>114.02</v>
      </c>
      <c r="N3080" t="s">
        <v>47</v>
      </c>
      <c r="O3080">
        <v>2</v>
      </c>
      <c r="P3080" t="str" cm="1">
        <f t="array" ref="P3080">_xlfn.IFS(C3080&lt;25,"18-24", C3080&lt;=35,"25-35", C3080&lt;=50,"36-50",TRUE,"50+")</f>
        <v>36-50</v>
      </c>
      <c r="Q3080" t="str">
        <f t="shared" si="336"/>
        <v>new</v>
      </c>
      <c r="R3080" t="str">
        <f t="shared" si="337"/>
        <v>high value</v>
      </c>
      <c r="S3080" t="str">
        <f t="shared" si="338"/>
        <v>Low</v>
      </c>
      <c r="T3080" t="str">
        <f t="shared" si="339"/>
        <v>Jan</v>
      </c>
      <c r="U3080">
        <f t="shared" si="340"/>
        <v>2022</v>
      </c>
      <c r="V3080" t="str">
        <f t="shared" si="341"/>
        <v>0-5</v>
      </c>
      <c r="W3080" t="str">
        <f t="shared" si="342"/>
        <v>Medium</v>
      </c>
    </row>
    <row r="3081" spans="1:23" x14ac:dyDescent="0.3">
      <c r="A3081">
        <v>603080</v>
      </c>
      <c r="B3081">
        <v>90941</v>
      </c>
      <c r="C3081">
        <v>50</v>
      </c>
      <c r="D3081" t="s">
        <v>7</v>
      </c>
      <c r="E3081" t="s">
        <v>8</v>
      </c>
      <c r="F3081" t="s">
        <v>32</v>
      </c>
      <c r="G3081" t="s">
        <v>29</v>
      </c>
      <c r="H3081" s="1">
        <v>44621</v>
      </c>
      <c r="I3081" t="s">
        <v>33</v>
      </c>
      <c r="J3081">
        <v>79</v>
      </c>
      <c r="K3081">
        <v>4.2</v>
      </c>
      <c r="L3081">
        <v>391.97</v>
      </c>
      <c r="M3081">
        <v>68.28</v>
      </c>
      <c r="N3081" t="s">
        <v>48</v>
      </c>
      <c r="O3081">
        <v>1</v>
      </c>
      <c r="P3081" t="str" cm="1">
        <f t="array" ref="P3081">_xlfn.IFS(C3081&lt;25,"18-24", C3081&lt;=35,"25-35", C3081&lt;=50,"36-50",TRUE,"50+")</f>
        <v>36-50</v>
      </c>
      <c r="Q3081" t="str">
        <f t="shared" si="336"/>
        <v>new</v>
      </c>
      <c r="R3081" t="str">
        <f t="shared" si="337"/>
        <v>medium</v>
      </c>
      <c r="S3081" t="str">
        <f t="shared" si="338"/>
        <v>Low</v>
      </c>
      <c r="T3081" t="str">
        <f t="shared" si="339"/>
        <v>Mar</v>
      </c>
      <c r="U3081">
        <f t="shared" si="340"/>
        <v>2022</v>
      </c>
      <c r="V3081" t="str">
        <f t="shared" si="341"/>
        <v>0-5</v>
      </c>
      <c r="W3081" t="str">
        <f t="shared" si="342"/>
        <v>Slow</v>
      </c>
    </row>
    <row r="3082" spans="1:23" x14ac:dyDescent="0.3">
      <c r="A3082">
        <v>603081</v>
      </c>
      <c r="B3082">
        <v>38272</v>
      </c>
      <c r="C3082">
        <v>33</v>
      </c>
      <c r="D3082" t="s">
        <v>7</v>
      </c>
      <c r="E3082" t="s">
        <v>15</v>
      </c>
      <c r="F3082" t="s">
        <v>22</v>
      </c>
      <c r="G3082" t="s">
        <v>23</v>
      </c>
      <c r="H3082" s="1">
        <v>44826</v>
      </c>
      <c r="I3082" t="s">
        <v>33</v>
      </c>
      <c r="J3082">
        <v>47</v>
      </c>
      <c r="K3082">
        <v>9.6999999999999993</v>
      </c>
      <c r="L3082">
        <v>967.03</v>
      </c>
      <c r="M3082">
        <v>119.29</v>
      </c>
      <c r="N3082" t="s">
        <v>50</v>
      </c>
      <c r="O3082">
        <v>4</v>
      </c>
      <c r="P3082" t="str" cm="1">
        <f t="array" ref="P3082">_xlfn.IFS(C3082&lt;25,"18-24", C3082&lt;=35,"25-35", C3082&lt;=50,"36-50",TRUE,"50+")</f>
        <v>25-35</v>
      </c>
      <c r="Q3082" t="str">
        <f t="shared" si="336"/>
        <v>new</v>
      </c>
      <c r="R3082" t="str">
        <f t="shared" si="337"/>
        <v>high value</v>
      </c>
      <c r="S3082" t="str">
        <f t="shared" si="338"/>
        <v>medium</v>
      </c>
      <c r="T3082" t="str">
        <f t="shared" si="339"/>
        <v>Sep</v>
      </c>
      <c r="U3082">
        <f t="shared" si="340"/>
        <v>2022</v>
      </c>
      <c r="V3082" t="str">
        <f t="shared" si="341"/>
        <v>5-10</v>
      </c>
      <c r="W3082" t="str">
        <f t="shared" si="342"/>
        <v>Slow</v>
      </c>
    </row>
    <row r="3083" spans="1:23" x14ac:dyDescent="0.3">
      <c r="A3083">
        <v>603082</v>
      </c>
      <c r="B3083">
        <v>45387</v>
      </c>
      <c r="C3083">
        <v>36</v>
      </c>
      <c r="D3083" t="s">
        <v>7</v>
      </c>
      <c r="E3083" t="s">
        <v>5</v>
      </c>
      <c r="F3083" t="s">
        <v>32</v>
      </c>
      <c r="G3083" t="s">
        <v>27</v>
      </c>
      <c r="H3083" s="1">
        <v>44679</v>
      </c>
      <c r="I3083" t="s">
        <v>33</v>
      </c>
      <c r="J3083">
        <v>65</v>
      </c>
      <c r="K3083">
        <v>14.5</v>
      </c>
      <c r="L3083">
        <v>356.98</v>
      </c>
      <c r="M3083">
        <v>66.260000000000005</v>
      </c>
      <c r="N3083" t="s">
        <v>47</v>
      </c>
      <c r="O3083">
        <v>4</v>
      </c>
      <c r="P3083" t="str" cm="1">
        <f t="array" ref="P3083">_xlfn.IFS(C3083&lt;25,"18-24", C3083&lt;=35,"25-35", C3083&lt;=50,"36-50",TRUE,"50+")</f>
        <v>36-50</v>
      </c>
      <c r="Q3083" t="str">
        <f t="shared" si="336"/>
        <v>new</v>
      </c>
      <c r="R3083" t="str">
        <f t="shared" si="337"/>
        <v>medium</v>
      </c>
      <c r="S3083" t="str">
        <f t="shared" si="338"/>
        <v>medium</v>
      </c>
      <c r="T3083" t="str">
        <f t="shared" si="339"/>
        <v>Apr</v>
      </c>
      <c r="U3083">
        <f t="shared" si="340"/>
        <v>2022</v>
      </c>
      <c r="V3083" t="str">
        <f t="shared" si="341"/>
        <v>10-15</v>
      </c>
      <c r="W3083" t="str">
        <f t="shared" si="342"/>
        <v>Slow</v>
      </c>
    </row>
    <row r="3084" spans="1:23" x14ac:dyDescent="0.3">
      <c r="A3084">
        <v>603083</v>
      </c>
      <c r="B3084">
        <v>44379</v>
      </c>
      <c r="C3084">
        <v>51</v>
      </c>
      <c r="D3084" t="s">
        <v>7</v>
      </c>
      <c r="E3084" t="s">
        <v>15</v>
      </c>
      <c r="F3084" t="s">
        <v>30</v>
      </c>
      <c r="G3084" t="s">
        <v>29</v>
      </c>
      <c r="H3084" s="1">
        <v>45139</v>
      </c>
      <c r="I3084" t="s">
        <v>33</v>
      </c>
      <c r="J3084">
        <v>33</v>
      </c>
      <c r="K3084">
        <v>5.5</v>
      </c>
      <c r="L3084">
        <v>1275.3699999999999</v>
      </c>
      <c r="M3084">
        <v>90.66</v>
      </c>
      <c r="N3084" t="s">
        <v>48</v>
      </c>
      <c r="O3084">
        <v>2</v>
      </c>
      <c r="P3084" t="str" cm="1">
        <f t="array" ref="P3084">_xlfn.IFS(C3084&lt;25,"18-24", C3084&lt;=35,"25-35", C3084&lt;=50,"36-50",TRUE,"50+")</f>
        <v>50+</v>
      </c>
      <c r="Q3084" t="str">
        <f t="shared" si="336"/>
        <v>new</v>
      </c>
      <c r="R3084" t="str">
        <f t="shared" si="337"/>
        <v>high value</v>
      </c>
      <c r="S3084" t="str">
        <f t="shared" si="338"/>
        <v>Low</v>
      </c>
      <c r="T3084" t="str">
        <f t="shared" si="339"/>
        <v>Aug</v>
      </c>
      <c r="U3084">
        <f t="shared" si="340"/>
        <v>2023</v>
      </c>
      <c r="V3084" t="str">
        <f t="shared" si="341"/>
        <v>5-10</v>
      </c>
      <c r="W3084" t="str">
        <f t="shared" si="342"/>
        <v>Medium</v>
      </c>
    </row>
    <row r="3085" spans="1:23" x14ac:dyDescent="0.3">
      <c r="A3085">
        <v>603084</v>
      </c>
      <c r="B3085">
        <v>81760</v>
      </c>
      <c r="C3085">
        <v>37</v>
      </c>
      <c r="D3085" t="s">
        <v>7</v>
      </c>
      <c r="E3085" t="s">
        <v>16</v>
      </c>
      <c r="F3085" t="s">
        <v>26</v>
      </c>
      <c r="G3085" t="s">
        <v>25</v>
      </c>
      <c r="H3085" s="1">
        <v>45200</v>
      </c>
      <c r="I3085" t="s">
        <v>34</v>
      </c>
      <c r="J3085">
        <v>59</v>
      </c>
      <c r="K3085">
        <v>7.8</v>
      </c>
      <c r="L3085">
        <v>218.42</v>
      </c>
      <c r="M3085">
        <v>78.47</v>
      </c>
      <c r="N3085" t="s">
        <v>48</v>
      </c>
      <c r="O3085">
        <v>4</v>
      </c>
      <c r="P3085" t="str" cm="1">
        <f t="array" ref="P3085">_xlfn.IFS(C3085&lt;25,"18-24", C3085&lt;=35,"25-35", C3085&lt;=50,"36-50",TRUE,"50+")</f>
        <v>36-50</v>
      </c>
      <c r="Q3085" t="str">
        <f t="shared" si="336"/>
        <v>new</v>
      </c>
      <c r="R3085" t="str">
        <f t="shared" si="337"/>
        <v>low</v>
      </c>
      <c r="S3085" t="str">
        <f t="shared" si="338"/>
        <v>medium</v>
      </c>
      <c r="T3085" t="str">
        <f t="shared" si="339"/>
        <v>Oct</v>
      </c>
      <c r="U3085">
        <f t="shared" si="340"/>
        <v>2023</v>
      </c>
      <c r="V3085" t="str">
        <f t="shared" si="341"/>
        <v>5-10</v>
      </c>
      <c r="W3085" t="str">
        <f t="shared" si="342"/>
        <v>Slow</v>
      </c>
    </row>
    <row r="3086" spans="1:23" x14ac:dyDescent="0.3">
      <c r="A3086">
        <v>603085</v>
      </c>
      <c r="B3086">
        <v>95278</v>
      </c>
      <c r="C3086">
        <v>36</v>
      </c>
      <c r="D3086" t="s">
        <v>4</v>
      </c>
      <c r="E3086" t="s">
        <v>15</v>
      </c>
      <c r="F3086" t="s">
        <v>24</v>
      </c>
      <c r="G3086" t="s">
        <v>29</v>
      </c>
      <c r="H3086" s="1">
        <v>44676</v>
      </c>
      <c r="I3086" t="s">
        <v>34</v>
      </c>
      <c r="J3086">
        <v>33</v>
      </c>
      <c r="K3086">
        <v>14.5</v>
      </c>
      <c r="L3086">
        <v>161.58000000000001</v>
      </c>
      <c r="M3086">
        <v>115.22</v>
      </c>
      <c r="N3086" t="s">
        <v>47</v>
      </c>
      <c r="O3086">
        <v>4</v>
      </c>
      <c r="P3086" t="str" cm="1">
        <f t="array" ref="P3086">_xlfn.IFS(C3086&lt;25,"18-24", C3086&lt;=35,"25-35", C3086&lt;=50,"36-50",TRUE,"50+")</f>
        <v>36-50</v>
      </c>
      <c r="Q3086" t="str">
        <f t="shared" si="336"/>
        <v>new</v>
      </c>
      <c r="R3086" t="str">
        <f t="shared" si="337"/>
        <v>low</v>
      </c>
      <c r="S3086" t="str">
        <f t="shared" si="338"/>
        <v>medium</v>
      </c>
      <c r="T3086" t="str">
        <f t="shared" si="339"/>
        <v>Apr</v>
      </c>
      <c r="U3086">
        <f t="shared" si="340"/>
        <v>2022</v>
      </c>
      <c r="V3086" t="str">
        <f t="shared" si="341"/>
        <v>10-15</v>
      </c>
      <c r="W3086" t="str">
        <f t="shared" si="342"/>
        <v>Medium</v>
      </c>
    </row>
    <row r="3087" spans="1:23" x14ac:dyDescent="0.3">
      <c r="A3087">
        <v>603086</v>
      </c>
      <c r="B3087">
        <v>75314</v>
      </c>
      <c r="C3087">
        <v>41</v>
      </c>
      <c r="D3087" t="s">
        <v>7</v>
      </c>
      <c r="E3087" t="s">
        <v>5</v>
      </c>
      <c r="F3087" t="s">
        <v>18</v>
      </c>
      <c r="G3087" t="s">
        <v>31</v>
      </c>
      <c r="H3087" s="1">
        <v>44721</v>
      </c>
      <c r="I3087" t="s">
        <v>34</v>
      </c>
      <c r="J3087">
        <v>25</v>
      </c>
      <c r="K3087">
        <v>9.6</v>
      </c>
      <c r="L3087">
        <v>982.15</v>
      </c>
      <c r="M3087">
        <v>86.39</v>
      </c>
      <c r="N3087" t="s">
        <v>49</v>
      </c>
      <c r="O3087">
        <v>1</v>
      </c>
      <c r="P3087" t="str" cm="1">
        <f t="array" ref="P3087">_xlfn.IFS(C3087&lt;25,"18-24", C3087&lt;=35,"25-35", C3087&lt;=50,"36-50",TRUE,"50+")</f>
        <v>36-50</v>
      </c>
      <c r="Q3087" t="str">
        <f t="shared" si="336"/>
        <v>new</v>
      </c>
      <c r="R3087" t="str">
        <f t="shared" si="337"/>
        <v>high value</v>
      </c>
      <c r="S3087" t="str">
        <f t="shared" si="338"/>
        <v>Low</v>
      </c>
      <c r="T3087" t="str">
        <f t="shared" si="339"/>
        <v>Jun</v>
      </c>
      <c r="U3087">
        <f t="shared" si="340"/>
        <v>2022</v>
      </c>
      <c r="V3087" t="str">
        <f t="shared" si="341"/>
        <v>5-10</v>
      </c>
      <c r="W3087" t="str">
        <f t="shared" si="342"/>
        <v>Fast</v>
      </c>
    </row>
    <row r="3088" spans="1:23" x14ac:dyDescent="0.3">
      <c r="A3088">
        <v>603087</v>
      </c>
      <c r="B3088">
        <v>52916</v>
      </c>
      <c r="C3088">
        <v>38</v>
      </c>
      <c r="D3088" t="s">
        <v>4</v>
      </c>
      <c r="E3088" t="s">
        <v>8</v>
      </c>
      <c r="F3088" t="s">
        <v>18</v>
      </c>
      <c r="G3088" t="s">
        <v>25</v>
      </c>
      <c r="H3088" s="1">
        <v>45124</v>
      </c>
      <c r="I3088" t="s">
        <v>34</v>
      </c>
      <c r="J3088">
        <v>68</v>
      </c>
      <c r="K3088">
        <v>2.8</v>
      </c>
      <c r="L3088">
        <v>1469.76</v>
      </c>
      <c r="M3088">
        <v>59.19</v>
      </c>
      <c r="N3088" t="s">
        <v>49</v>
      </c>
      <c r="O3088">
        <v>3</v>
      </c>
      <c r="P3088" t="str" cm="1">
        <f t="array" ref="P3088">_xlfn.IFS(C3088&lt;25,"18-24", C3088&lt;=35,"25-35", C3088&lt;=50,"36-50",TRUE,"50+")</f>
        <v>36-50</v>
      </c>
      <c r="Q3088" t="str">
        <f t="shared" si="336"/>
        <v>new</v>
      </c>
      <c r="R3088" t="str">
        <f t="shared" si="337"/>
        <v>high value</v>
      </c>
      <c r="S3088" t="str">
        <f t="shared" si="338"/>
        <v>medium</v>
      </c>
      <c r="T3088" t="str">
        <f t="shared" si="339"/>
        <v>Jul</v>
      </c>
      <c r="U3088">
        <f t="shared" si="340"/>
        <v>2023</v>
      </c>
      <c r="V3088" t="str">
        <f t="shared" si="341"/>
        <v>0-5</v>
      </c>
      <c r="W3088" t="str">
        <f t="shared" si="342"/>
        <v>Slow</v>
      </c>
    </row>
    <row r="3089" spans="1:23" x14ac:dyDescent="0.3">
      <c r="A3089">
        <v>603088</v>
      </c>
      <c r="B3089">
        <v>78941</v>
      </c>
      <c r="C3089">
        <v>43</v>
      </c>
      <c r="D3089" t="s">
        <v>7</v>
      </c>
      <c r="E3089" t="s">
        <v>13</v>
      </c>
      <c r="F3089" t="s">
        <v>18</v>
      </c>
      <c r="G3089" t="s">
        <v>25</v>
      </c>
      <c r="H3089" s="1">
        <v>45503</v>
      </c>
      <c r="I3089" t="s">
        <v>34</v>
      </c>
      <c r="J3089">
        <v>61</v>
      </c>
      <c r="K3089">
        <v>7.5</v>
      </c>
      <c r="L3089">
        <v>399.79</v>
      </c>
      <c r="M3089">
        <v>72</v>
      </c>
      <c r="N3089" t="s">
        <v>47</v>
      </c>
      <c r="O3089">
        <v>1</v>
      </c>
      <c r="P3089" t="str" cm="1">
        <f t="array" ref="P3089">_xlfn.IFS(C3089&lt;25,"18-24", C3089&lt;=35,"25-35", C3089&lt;=50,"36-50",TRUE,"50+")</f>
        <v>36-50</v>
      </c>
      <c r="Q3089" t="str">
        <f t="shared" si="336"/>
        <v>new</v>
      </c>
      <c r="R3089" t="str">
        <f t="shared" si="337"/>
        <v>medium</v>
      </c>
      <c r="S3089" t="str">
        <f t="shared" si="338"/>
        <v>Low</v>
      </c>
      <c r="T3089" t="str">
        <f t="shared" si="339"/>
        <v>Jul</v>
      </c>
      <c r="U3089">
        <f t="shared" si="340"/>
        <v>2024</v>
      </c>
      <c r="V3089" t="str">
        <f t="shared" si="341"/>
        <v>5-10</v>
      </c>
      <c r="W3089" t="str">
        <f t="shared" si="342"/>
        <v>Slow</v>
      </c>
    </row>
    <row r="3090" spans="1:23" x14ac:dyDescent="0.3">
      <c r="A3090">
        <v>603089</v>
      </c>
      <c r="B3090">
        <v>22222</v>
      </c>
      <c r="C3090">
        <v>25</v>
      </c>
      <c r="D3090" t="s">
        <v>7</v>
      </c>
      <c r="E3090" t="s">
        <v>15</v>
      </c>
      <c r="F3090" t="s">
        <v>24</v>
      </c>
      <c r="G3090" t="s">
        <v>21</v>
      </c>
      <c r="H3090" s="1">
        <v>44870</v>
      </c>
      <c r="I3090" t="s">
        <v>34</v>
      </c>
      <c r="J3090">
        <v>81</v>
      </c>
      <c r="K3090">
        <v>1</v>
      </c>
      <c r="L3090">
        <v>260.60000000000002</v>
      </c>
      <c r="M3090">
        <v>64.89</v>
      </c>
      <c r="N3090" t="s">
        <v>48</v>
      </c>
      <c r="O3090">
        <v>1</v>
      </c>
      <c r="P3090" t="str" cm="1">
        <f t="array" ref="P3090">_xlfn.IFS(C3090&lt;25,"18-24", C3090&lt;=35,"25-35", C3090&lt;=50,"36-50",TRUE,"50+")</f>
        <v>25-35</v>
      </c>
      <c r="Q3090" t="str">
        <f t="shared" si="336"/>
        <v>new</v>
      </c>
      <c r="R3090" t="str">
        <f t="shared" si="337"/>
        <v>medium</v>
      </c>
      <c r="S3090" t="str">
        <f t="shared" si="338"/>
        <v>Low</v>
      </c>
      <c r="T3090" t="str">
        <f t="shared" si="339"/>
        <v>Nov</v>
      </c>
      <c r="U3090">
        <f t="shared" si="340"/>
        <v>2022</v>
      </c>
      <c r="V3090" t="str">
        <f t="shared" si="341"/>
        <v>0-5</v>
      </c>
      <c r="W3090" t="str">
        <f t="shared" si="342"/>
        <v>Slow</v>
      </c>
    </row>
    <row r="3091" spans="1:23" x14ac:dyDescent="0.3">
      <c r="A3091">
        <v>603090</v>
      </c>
      <c r="B3091">
        <v>34926</v>
      </c>
      <c r="C3091">
        <v>30</v>
      </c>
      <c r="D3091" t="s">
        <v>4</v>
      </c>
      <c r="E3091" t="s">
        <v>16</v>
      </c>
      <c r="F3091" t="s">
        <v>19</v>
      </c>
      <c r="G3091" t="s">
        <v>27</v>
      </c>
      <c r="H3091" s="1">
        <v>44688</v>
      </c>
      <c r="I3091" t="s">
        <v>34</v>
      </c>
      <c r="J3091">
        <v>42</v>
      </c>
      <c r="K3091">
        <v>11.5</v>
      </c>
      <c r="L3091">
        <v>386.71</v>
      </c>
      <c r="M3091">
        <v>38.090000000000003</v>
      </c>
      <c r="N3091" t="s">
        <v>47</v>
      </c>
      <c r="O3091">
        <v>1</v>
      </c>
      <c r="P3091" t="str" cm="1">
        <f t="array" ref="P3091">_xlfn.IFS(C3091&lt;25,"18-24", C3091&lt;=35,"25-35", C3091&lt;=50,"36-50",TRUE,"50+")</f>
        <v>25-35</v>
      </c>
      <c r="Q3091" t="str">
        <f t="shared" si="336"/>
        <v>new</v>
      </c>
      <c r="R3091" t="str">
        <f t="shared" si="337"/>
        <v>medium</v>
      </c>
      <c r="S3091" t="str">
        <f t="shared" si="338"/>
        <v>Low</v>
      </c>
      <c r="T3091" t="str">
        <f t="shared" si="339"/>
        <v>May</v>
      </c>
      <c r="U3091">
        <f t="shared" si="340"/>
        <v>2022</v>
      </c>
      <c r="V3091" t="str">
        <f t="shared" si="341"/>
        <v>10-15</v>
      </c>
      <c r="W3091" t="str">
        <f t="shared" si="342"/>
        <v>Medium</v>
      </c>
    </row>
    <row r="3092" spans="1:23" x14ac:dyDescent="0.3">
      <c r="A3092">
        <v>603091</v>
      </c>
      <c r="B3092">
        <v>43204</v>
      </c>
      <c r="C3092">
        <v>59</v>
      </c>
      <c r="D3092" t="s">
        <v>4</v>
      </c>
      <c r="E3092" t="s">
        <v>15</v>
      </c>
      <c r="F3092" t="s">
        <v>32</v>
      </c>
      <c r="G3092" t="s">
        <v>27</v>
      </c>
      <c r="H3092" s="1">
        <v>44887</v>
      </c>
      <c r="I3092" t="s">
        <v>34</v>
      </c>
      <c r="J3092">
        <v>33</v>
      </c>
      <c r="K3092">
        <v>5.2</v>
      </c>
      <c r="L3092">
        <v>1166.97</v>
      </c>
      <c r="M3092">
        <v>57.48</v>
      </c>
      <c r="N3092" t="s">
        <v>47</v>
      </c>
      <c r="O3092">
        <v>2</v>
      </c>
      <c r="P3092" t="str" cm="1">
        <f t="array" ref="P3092">_xlfn.IFS(C3092&lt;25,"18-24", C3092&lt;=35,"25-35", C3092&lt;=50,"36-50",TRUE,"50+")</f>
        <v>50+</v>
      </c>
      <c r="Q3092" t="str">
        <f t="shared" si="336"/>
        <v>new</v>
      </c>
      <c r="R3092" t="str">
        <f t="shared" si="337"/>
        <v>high value</v>
      </c>
      <c r="S3092" t="str">
        <f t="shared" si="338"/>
        <v>Low</v>
      </c>
      <c r="T3092" t="str">
        <f t="shared" si="339"/>
        <v>Nov</v>
      </c>
      <c r="U3092">
        <f t="shared" si="340"/>
        <v>2022</v>
      </c>
      <c r="V3092" t="str">
        <f t="shared" si="341"/>
        <v>5-10</v>
      </c>
      <c r="W3092" t="str">
        <f t="shared" si="342"/>
        <v>Medium</v>
      </c>
    </row>
    <row r="3093" spans="1:23" x14ac:dyDescent="0.3">
      <c r="A3093">
        <v>603092</v>
      </c>
      <c r="B3093">
        <v>14588</v>
      </c>
      <c r="C3093">
        <v>59</v>
      </c>
      <c r="D3093" t="s">
        <v>4</v>
      </c>
      <c r="E3093" t="s">
        <v>15</v>
      </c>
      <c r="F3093" t="s">
        <v>32</v>
      </c>
      <c r="G3093" t="s">
        <v>31</v>
      </c>
      <c r="H3093" s="1">
        <v>45185</v>
      </c>
      <c r="I3093" t="s">
        <v>33</v>
      </c>
      <c r="J3093">
        <v>66</v>
      </c>
      <c r="K3093">
        <v>12.2</v>
      </c>
      <c r="L3093">
        <v>533.77</v>
      </c>
      <c r="M3093">
        <v>40.950000000000003</v>
      </c>
      <c r="N3093" t="s">
        <v>48</v>
      </c>
      <c r="O3093">
        <v>1</v>
      </c>
      <c r="P3093" t="str" cm="1">
        <f t="array" ref="P3093">_xlfn.IFS(C3093&lt;25,"18-24", C3093&lt;=35,"25-35", C3093&lt;=50,"36-50",TRUE,"50+")</f>
        <v>50+</v>
      </c>
      <c r="Q3093" t="str">
        <f t="shared" si="336"/>
        <v>new</v>
      </c>
      <c r="R3093" t="str">
        <f t="shared" si="337"/>
        <v>high value</v>
      </c>
      <c r="S3093" t="str">
        <f t="shared" si="338"/>
        <v>Low</v>
      </c>
      <c r="T3093" t="str">
        <f t="shared" si="339"/>
        <v>Sep</v>
      </c>
      <c r="U3093">
        <f t="shared" si="340"/>
        <v>2023</v>
      </c>
      <c r="V3093" t="str">
        <f t="shared" si="341"/>
        <v>10-15</v>
      </c>
      <c r="W3093" t="str">
        <f t="shared" si="342"/>
        <v>Slow</v>
      </c>
    </row>
    <row r="3094" spans="1:23" x14ac:dyDescent="0.3">
      <c r="A3094">
        <v>603093</v>
      </c>
      <c r="B3094">
        <v>61017</v>
      </c>
      <c r="C3094">
        <v>20</v>
      </c>
      <c r="D3094" t="s">
        <v>7</v>
      </c>
      <c r="E3094" t="s">
        <v>16</v>
      </c>
      <c r="F3094" t="s">
        <v>19</v>
      </c>
      <c r="G3094" t="s">
        <v>25</v>
      </c>
      <c r="H3094" s="1">
        <v>45623</v>
      </c>
      <c r="I3094" t="s">
        <v>33</v>
      </c>
      <c r="J3094">
        <v>59</v>
      </c>
      <c r="K3094">
        <v>3.1</v>
      </c>
      <c r="L3094">
        <v>1328.88</v>
      </c>
      <c r="M3094">
        <v>117.24</v>
      </c>
      <c r="N3094" t="s">
        <v>47</v>
      </c>
      <c r="O3094">
        <v>5</v>
      </c>
      <c r="P3094" t="str" cm="1">
        <f t="array" ref="P3094">_xlfn.IFS(C3094&lt;25,"18-24", C3094&lt;=35,"25-35", C3094&lt;=50,"36-50",TRUE,"50+")</f>
        <v>18-24</v>
      </c>
      <c r="Q3094" t="str">
        <f t="shared" si="336"/>
        <v>repeat</v>
      </c>
      <c r="R3094" t="str">
        <f t="shared" si="337"/>
        <v>high value</v>
      </c>
      <c r="S3094" t="str">
        <f t="shared" si="338"/>
        <v>High</v>
      </c>
      <c r="T3094" t="str">
        <f t="shared" si="339"/>
        <v>Nov</v>
      </c>
      <c r="U3094">
        <f t="shared" si="340"/>
        <v>2024</v>
      </c>
      <c r="V3094" t="str">
        <f t="shared" si="341"/>
        <v>0-5</v>
      </c>
      <c r="W3094" t="str">
        <f t="shared" si="342"/>
        <v>Slow</v>
      </c>
    </row>
    <row r="3095" spans="1:23" x14ac:dyDescent="0.3">
      <c r="A3095">
        <v>603094</v>
      </c>
      <c r="B3095">
        <v>71241</v>
      </c>
      <c r="C3095">
        <v>38</v>
      </c>
      <c r="D3095" t="s">
        <v>7</v>
      </c>
      <c r="E3095" t="s">
        <v>15</v>
      </c>
      <c r="F3095" t="s">
        <v>28</v>
      </c>
      <c r="G3095" t="s">
        <v>31</v>
      </c>
      <c r="H3095" s="1">
        <v>45005</v>
      </c>
      <c r="I3095" t="s">
        <v>33</v>
      </c>
      <c r="J3095">
        <v>80</v>
      </c>
      <c r="K3095">
        <v>10.9</v>
      </c>
      <c r="L3095">
        <v>737.52</v>
      </c>
      <c r="M3095">
        <v>64.36</v>
      </c>
      <c r="N3095" t="s">
        <v>47</v>
      </c>
      <c r="O3095">
        <v>2</v>
      </c>
      <c r="P3095" t="str" cm="1">
        <f t="array" ref="P3095">_xlfn.IFS(C3095&lt;25,"18-24", C3095&lt;=35,"25-35", C3095&lt;=50,"36-50",TRUE,"50+")</f>
        <v>36-50</v>
      </c>
      <c r="Q3095" t="str">
        <f t="shared" si="336"/>
        <v>new</v>
      </c>
      <c r="R3095" t="str">
        <f t="shared" si="337"/>
        <v>high value</v>
      </c>
      <c r="S3095" t="str">
        <f t="shared" si="338"/>
        <v>Low</v>
      </c>
      <c r="T3095" t="str">
        <f t="shared" si="339"/>
        <v>Mar</v>
      </c>
      <c r="U3095">
        <f t="shared" si="340"/>
        <v>2023</v>
      </c>
      <c r="V3095" t="str">
        <f t="shared" si="341"/>
        <v>10-15</v>
      </c>
      <c r="W3095" t="str">
        <f t="shared" si="342"/>
        <v>Slow</v>
      </c>
    </row>
    <row r="3096" spans="1:23" x14ac:dyDescent="0.3">
      <c r="A3096">
        <v>603095</v>
      </c>
      <c r="B3096">
        <v>49543</v>
      </c>
      <c r="C3096">
        <v>38</v>
      </c>
      <c r="D3096" t="s">
        <v>4</v>
      </c>
      <c r="E3096" t="s">
        <v>11</v>
      </c>
      <c r="F3096" t="s">
        <v>32</v>
      </c>
      <c r="G3096" t="s">
        <v>25</v>
      </c>
      <c r="H3096" s="1">
        <v>45344</v>
      </c>
      <c r="I3096" t="s">
        <v>33</v>
      </c>
      <c r="J3096">
        <v>60</v>
      </c>
      <c r="K3096">
        <v>12.3</v>
      </c>
      <c r="L3096">
        <v>1066.5999999999999</v>
      </c>
      <c r="M3096">
        <v>28.07</v>
      </c>
      <c r="N3096" t="s">
        <v>49</v>
      </c>
      <c r="O3096">
        <v>5</v>
      </c>
      <c r="P3096" t="str" cm="1">
        <f t="array" ref="P3096">_xlfn.IFS(C3096&lt;25,"18-24", C3096&lt;=35,"25-35", C3096&lt;=50,"36-50",TRUE,"50+")</f>
        <v>36-50</v>
      </c>
      <c r="Q3096" t="str">
        <f t="shared" si="336"/>
        <v>new</v>
      </c>
      <c r="R3096" t="str">
        <f t="shared" si="337"/>
        <v>high value</v>
      </c>
      <c r="S3096" t="str">
        <f t="shared" si="338"/>
        <v>High</v>
      </c>
      <c r="T3096" t="str">
        <f t="shared" si="339"/>
        <v>Feb</v>
      </c>
      <c r="U3096">
        <f t="shared" si="340"/>
        <v>2024</v>
      </c>
      <c r="V3096" t="str">
        <f t="shared" si="341"/>
        <v>10-15</v>
      </c>
      <c r="W3096" t="str">
        <f t="shared" si="342"/>
        <v>Slow</v>
      </c>
    </row>
    <row r="3097" spans="1:23" x14ac:dyDescent="0.3">
      <c r="A3097">
        <v>603096</v>
      </c>
      <c r="B3097">
        <v>66574</v>
      </c>
      <c r="C3097">
        <v>38</v>
      </c>
      <c r="D3097" t="s">
        <v>7</v>
      </c>
      <c r="E3097" t="s">
        <v>11</v>
      </c>
      <c r="F3097" t="s">
        <v>28</v>
      </c>
      <c r="G3097" t="s">
        <v>27</v>
      </c>
      <c r="H3097" s="1">
        <v>45048</v>
      </c>
      <c r="I3097" t="s">
        <v>33</v>
      </c>
      <c r="J3097">
        <v>23</v>
      </c>
      <c r="K3097">
        <v>11.1</v>
      </c>
      <c r="L3097">
        <v>1094.77</v>
      </c>
      <c r="M3097">
        <v>76.44</v>
      </c>
      <c r="N3097" t="s">
        <v>47</v>
      </c>
      <c r="O3097">
        <v>4</v>
      </c>
      <c r="P3097" t="str" cm="1">
        <f t="array" ref="P3097">_xlfn.IFS(C3097&lt;25,"18-24", C3097&lt;=35,"25-35", C3097&lt;=50,"36-50",TRUE,"50+")</f>
        <v>36-50</v>
      </c>
      <c r="Q3097" t="str">
        <f t="shared" si="336"/>
        <v>new</v>
      </c>
      <c r="R3097" t="str">
        <f t="shared" si="337"/>
        <v>high value</v>
      </c>
      <c r="S3097" t="str">
        <f t="shared" si="338"/>
        <v>medium</v>
      </c>
      <c r="T3097" t="str">
        <f t="shared" si="339"/>
        <v>May</v>
      </c>
      <c r="U3097">
        <f t="shared" si="340"/>
        <v>2023</v>
      </c>
      <c r="V3097" t="str">
        <f t="shared" si="341"/>
        <v>10-15</v>
      </c>
      <c r="W3097" t="str">
        <f t="shared" si="342"/>
        <v>Fast</v>
      </c>
    </row>
    <row r="3098" spans="1:23" x14ac:dyDescent="0.3">
      <c r="A3098">
        <v>603097</v>
      </c>
      <c r="B3098">
        <v>74041</v>
      </c>
      <c r="C3098">
        <v>55</v>
      </c>
      <c r="D3098" t="s">
        <v>7</v>
      </c>
      <c r="E3098" t="s">
        <v>11</v>
      </c>
      <c r="F3098" t="s">
        <v>28</v>
      </c>
      <c r="G3098" t="s">
        <v>31</v>
      </c>
      <c r="H3098" s="1">
        <v>45312</v>
      </c>
      <c r="I3098" t="s">
        <v>34</v>
      </c>
      <c r="J3098">
        <v>82</v>
      </c>
      <c r="K3098">
        <v>2.5</v>
      </c>
      <c r="L3098">
        <v>281.31</v>
      </c>
      <c r="M3098">
        <v>65.86</v>
      </c>
      <c r="N3098" t="s">
        <v>49</v>
      </c>
      <c r="O3098">
        <v>3</v>
      </c>
      <c r="P3098" t="str" cm="1">
        <f t="array" ref="P3098">_xlfn.IFS(C3098&lt;25,"18-24", C3098&lt;=35,"25-35", C3098&lt;=50,"36-50",TRUE,"50+")</f>
        <v>50+</v>
      </c>
      <c r="Q3098" t="str">
        <f t="shared" si="336"/>
        <v>new</v>
      </c>
      <c r="R3098" t="str">
        <f t="shared" si="337"/>
        <v>medium</v>
      </c>
      <c r="S3098" t="str">
        <f t="shared" si="338"/>
        <v>medium</v>
      </c>
      <c r="T3098" t="str">
        <f t="shared" si="339"/>
        <v>Jan</v>
      </c>
      <c r="U3098">
        <f t="shared" si="340"/>
        <v>2024</v>
      </c>
      <c r="V3098" t="str">
        <f t="shared" si="341"/>
        <v>0-5</v>
      </c>
      <c r="W3098" t="str">
        <f t="shared" si="342"/>
        <v>Slow</v>
      </c>
    </row>
    <row r="3099" spans="1:23" x14ac:dyDescent="0.3">
      <c r="A3099">
        <v>603098</v>
      </c>
      <c r="B3099">
        <v>87983</v>
      </c>
      <c r="C3099">
        <v>31</v>
      </c>
      <c r="D3099" t="s">
        <v>7</v>
      </c>
      <c r="E3099" t="s">
        <v>8</v>
      </c>
      <c r="F3099" t="s">
        <v>32</v>
      </c>
      <c r="G3099" t="s">
        <v>31</v>
      </c>
      <c r="H3099" s="1">
        <v>44829</v>
      </c>
      <c r="I3099" t="s">
        <v>33</v>
      </c>
      <c r="J3099">
        <v>32</v>
      </c>
      <c r="K3099">
        <v>11.9</v>
      </c>
      <c r="L3099">
        <v>503.6</v>
      </c>
      <c r="M3099">
        <v>42.77</v>
      </c>
      <c r="N3099" t="s">
        <v>49</v>
      </c>
      <c r="O3099">
        <v>4</v>
      </c>
      <c r="P3099" t="str" cm="1">
        <f t="array" ref="P3099">_xlfn.IFS(C3099&lt;25,"18-24", C3099&lt;=35,"25-35", C3099&lt;=50,"36-50",TRUE,"50+")</f>
        <v>25-35</v>
      </c>
      <c r="Q3099" t="str">
        <f t="shared" si="336"/>
        <v>new</v>
      </c>
      <c r="R3099" t="str">
        <f t="shared" si="337"/>
        <v>high value</v>
      </c>
      <c r="S3099" t="str">
        <f t="shared" si="338"/>
        <v>medium</v>
      </c>
      <c r="T3099" t="str">
        <f t="shared" si="339"/>
        <v>Sep</v>
      </c>
      <c r="U3099">
        <f t="shared" si="340"/>
        <v>2022</v>
      </c>
      <c r="V3099" t="str">
        <f t="shared" si="341"/>
        <v>10-15</v>
      </c>
      <c r="W3099" t="str">
        <f t="shared" si="342"/>
        <v>Medium</v>
      </c>
    </row>
    <row r="3100" spans="1:23" x14ac:dyDescent="0.3">
      <c r="A3100">
        <v>603099</v>
      </c>
      <c r="B3100">
        <v>56204</v>
      </c>
      <c r="C3100">
        <v>52</v>
      </c>
      <c r="D3100" t="s">
        <v>7</v>
      </c>
      <c r="E3100" t="s">
        <v>11</v>
      </c>
      <c r="F3100" t="s">
        <v>19</v>
      </c>
      <c r="G3100" t="s">
        <v>29</v>
      </c>
      <c r="H3100" s="1">
        <v>45639</v>
      </c>
      <c r="I3100" t="s">
        <v>34</v>
      </c>
      <c r="J3100">
        <v>83</v>
      </c>
      <c r="K3100">
        <v>14.2</v>
      </c>
      <c r="L3100">
        <v>401.13</v>
      </c>
      <c r="M3100">
        <v>83.46</v>
      </c>
      <c r="N3100" t="s">
        <v>47</v>
      </c>
      <c r="O3100">
        <v>4</v>
      </c>
      <c r="P3100" t="str" cm="1">
        <f t="array" ref="P3100">_xlfn.IFS(C3100&lt;25,"18-24", C3100&lt;=35,"25-35", C3100&lt;=50,"36-50",TRUE,"50+")</f>
        <v>50+</v>
      </c>
      <c r="Q3100" t="str">
        <f t="shared" si="336"/>
        <v>new</v>
      </c>
      <c r="R3100" t="str">
        <f t="shared" si="337"/>
        <v>medium</v>
      </c>
      <c r="S3100" t="str">
        <f t="shared" si="338"/>
        <v>medium</v>
      </c>
      <c r="T3100" t="str">
        <f t="shared" si="339"/>
        <v>Dec</v>
      </c>
      <c r="U3100">
        <f t="shared" si="340"/>
        <v>2024</v>
      </c>
      <c r="V3100" t="str">
        <f t="shared" si="341"/>
        <v>10-15</v>
      </c>
      <c r="W3100" t="str">
        <f t="shared" si="342"/>
        <v>Slow</v>
      </c>
    </row>
    <row r="3101" spans="1:23" x14ac:dyDescent="0.3">
      <c r="A3101">
        <v>603100</v>
      </c>
      <c r="B3101">
        <v>34761</v>
      </c>
      <c r="C3101">
        <v>33</v>
      </c>
      <c r="D3101" t="s">
        <v>4</v>
      </c>
      <c r="E3101" t="s">
        <v>15</v>
      </c>
      <c r="F3101" t="s">
        <v>32</v>
      </c>
      <c r="G3101" t="s">
        <v>31</v>
      </c>
      <c r="H3101" s="1">
        <v>45019</v>
      </c>
      <c r="I3101" t="s">
        <v>33</v>
      </c>
      <c r="J3101">
        <v>86</v>
      </c>
      <c r="K3101">
        <v>13.9</v>
      </c>
      <c r="L3101">
        <v>559.07000000000005</v>
      </c>
      <c r="M3101">
        <v>69.849999999999994</v>
      </c>
      <c r="N3101" t="s">
        <v>48</v>
      </c>
      <c r="O3101">
        <v>2</v>
      </c>
      <c r="P3101" t="str" cm="1">
        <f t="array" ref="P3101">_xlfn.IFS(C3101&lt;25,"18-24", C3101&lt;=35,"25-35", C3101&lt;=50,"36-50",TRUE,"50+")</f>
        <v>25-35</v>
      </c>
      <c r="Q3101" t="str">
        <f t="shared" si="336"/>
        <v>new</v>
      </c>
      <c r="R3101" t="str">
        <f t="shared" si="337"/>
        <v>high value</v>
      </c>
      <c r="S3101" t="str">
        <f t="shared" si="338"/>
        <v>Low</v>
      </c>
      <c r="T3101" t="str">
        <f t="shared" si="339"/>
        <v>Apr</v>
      </c>
      <c r="U3101">
        <f t="shared" si="340"/>
        <v>2023</v>
      </c>
      <c r="V3101" t="str">
        <f t="shared" si="341"/>
        <v>10-15</v>
      </c>
      <c r="W3101" t="str">
        <f t="shared" si="342"/>
        <v>Slow</v>
      </c>
    </row>
    <row r="3102" spans="1:23" x14ac:dyDescent="0.3">
      <c r="A3102">
        <v>603101</v>
      </c>
      <c r="B3102">
        <v>13554</v>
      </c>
      <c r="C3102">
        <v>44</v>
      </c>
      <c r="D3102" t="s">
        <v>7</v>
      </c>
      <c r="E3102" t="s">
        <v>15</v>
      </c>
      <c r="F3102" t="s">
        <v>19</v>
      </c>
      <c r="G3102" t="s">
        <v>31</v>
      </c>
      <c r="H3102" s="1">
        <v>44959</v>
      </c>
      <c r="I3102" t="s">
        <v>34</v>
      </c>
      <c r="J3102">
        <v>61</v>
      </c>
      <c r="K3102">
        <v>13.7</v>
      </c>
      <c r="L3102">
        <v>177.14</v>
      </c>
      <c r="M3102">
        <v>46.31</v>
      </c>
      <c r="N3102" t="s">
        <v>47</v>
      </c>
      <c r="O3102">
        <v>4</v>
      </c>
      <c r="P3102" t="str" cm="1">
        <f t="array" ref="P3102">_xlfn.IFS(C3102&lt;25,"18-24", C3102&lt;=35,"25-35", C3102&lt;=50,"36-50",TRUE,"50+")</f>
        <v>36-50</v>
      </c>
      <c r="Q3102" t="str">
        <f t="shared" si="336"/>
        <v>new</v>
      </c>
      <c r="R3102" t="str">
        <f t="shared" si="337"/>
        <v>low</v>
      </c>
      <c r="S3102" t="str">
        <f t="shared" si="338"/>
        <v>medium</v>
      </c>
      <c r="T3102" t="str">
        <f t="shared" si="339"/>
        <v>Feb</v>
      </c>
      <c r="U3102">
        <f t="shared" si="340"/>
        <v>2023</v>
      </c>
      <c r="V3102" t="str">
        <f t="shared" si="341"/>
        <v>10-15</v>
      </c>
      <c r="W3102" t="str">
        <f t="shared" si="342"/>
        <v>Slow</v>
      </c>
    </row>
    <row r="3103" spans="1:23" x14ac:dyDescent="0.3">
      <c r="A3103">
        <v>603102</v>
      </c>
      <c r="B3103">
        <v>81168</v>
      </c>
      <c r="C3103">
        <v>31</v>
      </c>
      <c r="D3103" t="s">
        <v>7</v>
      </c>
      <c r="E3103" t="s">
        <v>16</v>
      </c>
      <c r="F3103" t="s">
        <v>18</v>
      </c>
      <c r="G3103" t="s">
        <v>29</v>
      </c>
      <c r="H3103" s="1">
        <v>45087</v>
      </c>
      <c r="I3103" t="s">
        <v>33</v>
      </c>
      <c r="J3103">
        <v>87</v>
      </c>
      <c r="K3103">
        <v>4.8</v>
      </c>
      <c r="L3103">
        <v>570.09</v>
      </c>
      <c r="M3103">
        <v>53.56</v>
      </c>
      <c r="N3103" t="s">
        <v>48</v>
      </c>
      <c r="O3103">
        <v>3</v>
      </c>
      <c r="P3103" t="str" cm="1">
        <f t="array" ref="P3103">_xlfn.IFS(C3103&lt;25,"18-24", C3103&lt;=35,"25-35", C3103&lt;=50,"36-50",TRUE,"50+")</f>
        <v>25-35</v>
      </c>
      <c r="Q3103" t="str">
        <f t="shared" si="336"/>
        <v>new</v>
      </c>
      <c r="R3103" t="str">
        <f t="shared" si="337"/>
        <v>high value</v>
      </c>
      <c r="S3103" t="str">
        <f t="shared" si="338"/>
        <v>medium</v>
      </c>
      <c r="T3103" t="str">
        <f t="shared" si="339"/>
        <v>Jun</v>
      </c>
      <c r="U3103">
        <f t="shared" si="340"/>
        <v>2023</v>
      </c>
      <c r="V3103" t="str">
        <f t="shared" si="341"/>
        <v>0-5</v>
      </c>
      <c r="W3103" t="str">
        <f t="shared" si="342"/>
        <v>Slow</v>
      </c>
    </row>
    <row r="3104" spans="1:23" x14ac:dyDescent="0.3">
      <c r="A3104">
        <v>603103</v>
      </c>
      <c r="B3104">
        <v>31094</v>
      </c>
      <c r="C3104">
        <v>57</v>
      </c>
      <c r="D3104" t="s">
        <v>7</v>
      </c>
      <c r="E3104" t="s">
        <v>13</v>
      </c>
      <c r="F3104" t="s">
        <v>28</v>
      </c>
      <c r="G3104" t="s">
        <v>27</v>
      </c>
      <c r="H3104" s="1">
        <v>44692</v>
      </c>
      <c r="I3104" t="s">
        <v>34</v>
      </c>
      <c r="J3104">
        <v>86</v>
      </c>
      <c r="K3104">
        <v>5</v>
      </c>
      <c r="L3104">
        <v>1432.15</v>
      </c>
      <c r="M3104">
        <v>102.54</v>
      </c>
      <c r="N3104" t="s">
        <v>50</v>
      </c>
      <c r="O3104">
        <v>1</v>
      </c>
      <c r="P3104" t="str" cm="1">
        <f t="array" ref="P3104">_xlfn.IFS(C3104&lt;25,"18-24", C3104&lt;=35,"25-35", C3104&lt;=50,"36-50",TRUE,"50+")</f>
        <v>50+</v>
      </c>
      <c r="Q3104" t="str">
        <f t="shared" si="336"/>
        <v>new</v>
      </c>
      <c r="R3104" t="str">
        <f t="shared" si="337"/>
        <v>high value</v>
      </c>
      <c r="S3104" t="str">
        <f t="shared" si="338"/>
        <v>Low</v>
      </c>
      <c r="T3104" t="str">
        <f t="shared" si="339"/>
        <v>May</v>
      </c>
      <c r="U3104">
        <f t="shared" si="340"/>
        <v>2022</v>
      </c>
      <c r="V3104" t="str">
        <f t="shared" si="341"/>
        <v>0-5</v>
      </c>
      <c r="W3104" t="str">
        <f t="shared" si="342"/>
        <v>Slow</v>
      </c>
    </row>
    <row r="3105" spans="1:23" x14ac:dyDescent="0.3">
      <c r="A3105">
        <v>603104</v>
      </c>
      <c r="B3105">
        <v>17429</v>
      </c>
      <c r="C3105">
        <v>52</v>
      </c>
      <c r="D3105" t="s">
        <v>7</v>
      </c>
      <c r="E3105" t="s">
        <v>5</v>
      </c>
      <c r="F3105" t="s">
        <v>32</v>
      </c>
      <c r="G3105" t="s">
        <v>29</v>
      </c>
      <c r="H3105" s="1">
        <v>44994</v>
      </c>
      <c r="I3105" t="s">
        <v>33</v>
      </c>
      <c r="J3105">
        <v>88</v>
      </c>
      <c r="K3105">
        <v>2.2000000000000002</v>
      </c>
      <c r="L3105">
        <v>320.76</v>
      </c>
      <c r="M3105">
        <v>86.18</v>
      </c>
      <c r="N3105" t="s">
        <v>50</v>
      </c>
      <c r="O3105">
        <v>2</v>
      </c>
      <c r="P3105" t="str" cm="1">
        <f t="array" ref="P3105">_xlfn.IFS(C3105&lt;25,"18-24", C3105&lt;=35,"25-35", C3105&lt;=50,"36-50",TRUE,"50+")</f>
        <v>50+</v>
      </c>
      <c r="Q3105" t="str">
        <f t="shared" si="336"/>
        <v>new</v>
      </c>
      <c r="R3105" t="str">
        <f t="shared" si="337"/>
        <v>medium</v>
      </c>
      <c r="S3105" t="str">
        <f t="shared" si="338"/>
        <v>Low</v>
      </c>
      <c r="T3105" t="str">
        <f t="shared" si="339"/>
        <v>Mar</v>
      </c>
      <c r="U3105">
        <f t="shared" si="340"/>
        <v>2023</v>
      </c>
      <c r="V3105" t="str">
        <f t="shared" si="341"/>
        <v>0-5</v>
      </c>
      <c r="W3105" t="str">
        <f t="shared" si="342"/>
        <v>Slow</v>
      </c>
    </row>
    <row r="3106" spans="1:23" x14ac:dyDescent="0.3">
      <c r="A3106">
        <v>603105</v>
      </c>
      <c r="B3106">
        <v>42812</v>
      </c>
      <c r="C3106">
        <v>47</v>
      </c>
      <c r="D3106" t="s">
        <v>7</v>
      </c>
      <c r="E3106" t="s">
        <v>8</v>
      </c>
      <c r="F3106" t="s">
        <v>30</v>
      </c>
      <c r="G3106" t="s">
        <v>27</v>
      </c>
      <c r="H3106" s="1">
        <v>45538</v>
      </c>
      <c r="I3106" t="s">
        <v>34</v>
      </c>
      <c r="J3106">
        <v>66</v>
      </c>
      <c r="K3106">
        <v>6.7</v>
      </c>
      <c r="L3106">
        <v>1018.35</v>
      </c>
      <c r="M3106">
        <v>108.52</v>
      </c>
      <c r="N3106" t="s">
        <v>50</v>
      </c>
      <c r="O3106">
        <v>4</v>
      </c>
      <c r="P3106" t="str" cm="1">
        <f t="array" ref="P3106">_xlfn.IFS(C3106&lt;25,"18-24", C3106&lt;=35,"25-35", C3106&lt;=50,"36-50",TRUE,"50+")</f>
        <v>36-50</v>
      </c>
      <c r="Q3106" t="str">
        <f t="shared" si="336"/>
        <v>new</v>
      </c>
      <c r="R3106" t="str">
        <f t="shared" si="337"/>
        <v>high value</v>
      </c>
      <c r="S3106" t="str">
        <f t="shared" si="338"/>
        <v>medium</v>
      </c>
      <c r="T3106" t="str">
        <f t="shared" si="339"/>
        <v>Sep</v>
      </c>
      <c r="U3106">
        <f t="shared" si="340"/>
        <v>2024</v>
      </c>
      <c r="V3106" t="str">
        <f t="shared" si="341"/>
        <v>5-10</v>
      </c>
      <c r="W3106" t="str">
        <f t="shared" si="342"/>
        <v>Slow</v>
      </c>
    </row>
    <row r="3107" spans="1:23" x14ac:dyDescent="0.3">
      <c r="A3107">
        <v>603106</v>
      </c>
      <c r="B3107">
        <v>35531</v>
      </c>
      <c r="C3107">
        <v>47</v>
      </c>
      <c r="D3107" t="s">
        <v>7</v>
      </c>
      <c r="E3107" t="s">
        <v>16</v>
      </c>
      <c r="F3107" t="s">
        <v>32</v>
      </c>
      <c r="G3107" t="s">
        <v>25</v>
      </c>
      <c r="H3107" s="1">
        <v>44848</v>
      </c>
      <c r="I3107" t="s">
        <v>34</v>
      </c>
      <c r="J3107">
        <v>73</v>
      </c>
      <c r="K3107">
        <v>10.4</v>
      </c>
      <c r="L3107">
        <v>1175.53</v>
      </c>
      <c r="M3107">
        <v>69.03</v>
      </c>
      <c r="N3107" t="s">
        <v>49</v>
      </c>
      <c r="O3107">
        <v>2</v>
      </c>
      <c r="P3107" t="str" cm="1">
        <f t="array" ref="P3107">_xlfn.IFS(C3107&lt;25,"18-24", C3107&lt;=35,"25-35", C3107&lt;=50,"36-50",TRUE,"50+")</f>
        <v>36-50</v>
      </c>
      <c r="Q3107" t="str">
        <f t="shared" si="336"/>
        <v>new</v>
      </c>
      <c r="R3107" t="str">
        <f t="shared" si="337"/>
        <v>high value</v>
      </c>
      <c r="S3107" t="str">
        <f t="shared" si="338"/>
        <v>Low</v>
      </c>
      <c r="T3107" t="str">
        <f t="shared" si="339"/>
        <v>Oct</v>
      </c>
      <c r="U3107">
        <f t="shared" si="340"/>
        <v>2022</v>
      </c>
      <c r="V3107" t="str">
        <f t="shared" si="341"/>
        <v>10-15</v>
      </c>
      <c r="W3107" t="str">
        <f t="shared" si="342"/>
        <v>Slow</v>
      </c>
    </row>
    <row r="3108" spans="1:23" x14ac:dyDescent="0.3">
      <c r="A3108">
        <v>603107</v>
      </c>
      <c r="B3108">
        <v>60220</v>
      </c>
      <c r="C3108">
        <v>21</v>
      </c>
      <c r="D3108" t="s">
        <v>7</v>
      </c>
      <c r="E3108" t="s">
        <v>5</v>
      </c>
      <c r="F3108" t="s">
        <v>18</v>
      </c>
      <c r="G3108" t="s">
        <v>29</v>
      </c>
      <c r="H3108" s="1">
        <v>45008</v>
      </c>
      <c r="I3108" t="s">
        <v>34</v>
      </c>
      <c r="J3108">
        <v>26</v>
      </c>
      <c r="K3108">
        <v>9</v>
      </c>
      <c r="L3108">
        <v>1326.26</v>
      </c>
      <c r="M3108">
        <v>30</v>
      </c>
      <c r="N3108" t="s">
        <v>50</v>
      </c>
      <c r="O3108">
        <v>2</v>
      </c>
      <c r="P3108" t="str" cm="1">
        <f t="array" ref="P3108">_xlfn.IFS(C3108&lt;25,"18-24", C3108&lt;=35,"25-35", C3108&lt;=50,"36-50",TRUE,"50+")</f>
        <v>18-24</v>
      </c>
      <c r="Q3108" t="str">
        <f t="shared" si="336"/>
        <v>new</v>
      </c>
      <c r="R3108" t="str">
        <f t="shared" si="337"/>
        <v>high value</v>
      </c>
      <c r="S3108" t="str">
        <f t="shared" si="338"/>
        <v>Low</v>
      </c>
      <c r="T3108" t="str">
        <f t="shared" si="339"/>
        <v>Mar</v>
      </c>
      <c r="U3108">
        <f t="shared" si="340"/>
        <v>2023</v>
      </c>
      <c r="V3108" t="str">
        <f t="shared" si="341"/>
        <v>5-10</v>
      </c>
      <c r="W3108" t="str">
        <f t="shared" si="342"/>
        <v>Fast</v>
      </c>
    </row>
    <row r="3109" spans="1:23" x14ac:dyDescent="0.3">
      <c r="A3109">
        <v>603108</v>
      </c>
      <c r="B3109">
        <v>57708</v>
      </c>
      <c r="C3109">
        <v>50</v>
      </c>
      <c r="D3109" t="s">
        <v>7</v>
      </c>
      <c r="E3109" t="s">
        <v>11</v>
      </c>
      <c r="F3109" t="s">
        <v>18</v>
      </c>
      <c r="G3109" t="s">
        <v>23</v>
      </c>
      <c r="H3109" s="1">
        <v>45276</v>
      </c>
      <c r="I3109" t="s">
        <v>34</v>
      </c>
      <c r="J3109">
        <v>75</v>
      </c>
      <c r="K3109">
        <v>9</v>
      </c>
      <c r="L3109">
        <v>982.95</v>
      </c>
      <c r="M3109">
        <v>117.72</v>
      </c>
      <c r="N3109" t="s">
        <v>50</v>
      </c>
      <c r="O3109">
        <v>2</v>
      </c>
      <c r="P3109" t="str" cm="1">
        <f t="array" ref="P3109">_xlfn.IFS(C3109&lt;25,"18-24", C3109&lt;=35,"25-35", C3109&lt;=50,"36-50",TRUE,"50+")</f>
        <v>36-50</v>
      </c>
      <c r="Q3109" t="str">
        <f t="shared" si="336"/>
        <v>new</v>
      </c>
      <c r="R3109" t="str">
        <f t="shared" si="337"/>
        <v>high value</v>
      </c>
      <c r="S3109" t="str">
        <f t="shared" si="338"/>
        <v>Low</v>
      </c>
      <c r="T3109" t="str">
        <f t="shared" si="339"/>
        <v>Dec</v>
      </c>
      <c r="U3109">
        <f t="shared" si="340"/>
        <v>2023</v>
      </c>
      <c r="V3109" t="str">
        <f t="shared" si="341"/>
        <v>5-10</v>
      </c>
      <c r="W3109" t="str">
        <f t="shared" si="342"/>
        <v>Slow</v>
      </c>
    </row>
    <row r="3110" spans="1:23" x14ac:dyDescent="0.3">
      <c r="A3110">
        <v>603109</v>
      </c>
      <c r="B3110">
        <v>39973</v>
      </c>
      <c r="C3110">
        <v>25</v>
      </c>
      <c r="D3110" t="s">
        <v>7</v>
      </c>
      <c r="E3110" t="s">
        <v>13</v>
      </c>
      <c r="F3110" t="s">
        <v>19</v>
      </c>
      <c r="G3110" t="s">
        <v>29</v>
      </c>
      <c r="H3110" s="1">
        <v>45139</v>
      </c>
      <c r="I3110" t="s">
        <v>33</v>
      </c>
      <c r="J3110">
        <v>42</v>
      </c>
      <c r="K3110">
        <v>10.5</v>
      </c>
      <c r="L3110">
        <v>930.92</v>
      </c>
      <c r="M3110">
        <v>20.39</v>
      </c>
      <c r="N3110" t="s">
        <v>47</v>
      </c>
      <c r="O3110">
        <v>3</v>
      </c>
      <c r="P3110" t="str" cm="1">
        <f t="array" ref="P3110">_xlfn.IFS(C3110&lt;25,"18-24", C3110&lt;=35,"25-35", C3110&lt;=50,"36-50",TRUE,"50+")</f>
        <v>25-35</v>
      </c>
      <c r="Q3110" t="str">
        <f t="shared" si="336"/>
        <v>new</v>
      </c>
      <c r="R3110" t="str">
        <f t="shared" si="337"/>
        <v>high value</v>
      </c>
      <c r="S3110" t="str">
        <f t="shared" si="338"/>
        <v>medium</v>
      </c>
      <c r="T3110" t="str">
        <f t="shared" si="339"/>
        <v>Aug</v>
      </c>
      <c r="U3110">
        <f t="shared" si="340"/>
        <v>2023</v>
      </c>
      <c r="V3110" t="str">
        <f t="shared" si="341"/>
        <v>10-15</v>
      </c>
      <c r="W3110" t="str">
        <f t="shared" si="342"/>
        <v>Medium</v>
      </c>
    </row>
    <row r="3111" spans="1:23" x14ac:dyDescent="0.3">
      <c r="A3111">
        <v>603110</v>
      </c>
      <c r="B3111">
        <v>55518</v>
      </c>
      <c r="C3111">
        <v>58</v>
      </c>
      <c r="D3111" t="s">
        <v>7</v>
      </c>
      <c r="E3111" t="s">
        <v>15</v>
      </c>
      <c r="F3111" t="s">
        <v>22</v>
      </c>
      <c r="G3111" t="s">
        <v>21</v>
      </c>
      <c r="H3111" s="1">
        <v>45549</v>
      </c>
      <c r="I3111" t="s">
        <v>34</v>
      </c>
      <c r="J3111">
        <v>50</v>
      </c>
      <c r="K3111">
        <v>3.7</v>
      </c>
      <c r="L3111">
        <v>1261.54</v>
      </c>
      <c r="M3111">
        <v>100.14</v>
      </c>
      <c r="N3111" t="s">
        <v>47</v>
      </c>
      <c r="O3111">
        <v>1</v>
      </c>
      <c r="P3111" t="str" cm="1">
        <f t="array" ref="P3111">_xlfn.IFS(C3111&lt;25,"18-24", C3111&lt;=35,"25-35", C3111&lt;=50,"36-50",TRUE,"50+")</f>
        <v>50+</v>
      </c>
      <c r="Q3111" t="str">
        <f t="shared" si="336"/>
        <v>new</v>
      </c>
      <c r="R3111" t="str">
        <f t="shared" si="337"/>
        <v>high value</v>
      </c>
      <c r="S3111" t="str">
        <f t="shared" si="338"/>
        <v>Low</v>
      </c>
      <c r="T3111" t="str">
        <f t="shared" si="339"/>
        <v>Sep</v>
      </c>
      <c r="U3111">
        <f t="shared" si="340"/>
        <v>2024</v>
      </c>
      <c r="V3111" t="str">
        <f t="shared" si="341"/>
        <v>0-5</v>
      </c>
      <c r="W3111" t="str">
        <f t="shared" si="342"/>
        <v>Slow</v>
      </c>
    </row>
    <row r="3112" spans="1:23" x14ac:dyDescent="0.3">
      <c r="A3112">
        <v>603111</v>
      </c>
      <c r="B3112">
        <v>67391</v>
      </c>
      <c r="C3112">
        <v>59</v>
      </c>
      <c r="D3112" t="s">
        <v>7</v>
      </c>
      <c r="E3112" t="s">
        <v>11</v>
      </c>
      <c r="F3112" t="s">
        <v>30</v>
      </c>
      <c r="G3112" t="s">
        <v>25</v>
      </c>
      <c r="H3112" s="1">
        <v>45634</v>
      </c>
      <c r="I3112" t="s">
        <v>33</v>
      </c>
      <c r="J3112">
        <v>24</v>
      </c>
      <c r="K3112">
        <v>11.5</v>
      </c>
      <c r="L3112">
        <v>1140.3399999999999</v>
      </c>
      <c r="M3112">
        <v>36.17</v>
      </c>
      <c r="N3112" t="s">
        <v>48</v>
      </c>
      <c r="O3112">
        <v>1</v>
      </c>
      <c r="P3112" t="str" cm="1">
        <f t="array" ref="P3112">_xlfn.IFS(C3112&lt;25,"18-24", C3112&lt;=35,"25-35", C3112&lt;=50,"36-50",TRUE,"50+")</f>
        <v>50+</v>
      </c>
      <c r="Q3112" t="str">
        <f t="shared" si="336"/>
        <v>new</v>
      </c>
      <c r="R3112" t="str">
        <f t="shared" si="337"/>
        <v>high value</v>
      </c>
      <c r="S3112" t="str">
        <f t="shared" si="338"/>
        <v>Low</v>
      </c>
      <c r="T3112" t="str">
        <f t="shared" si="339"/>
        <v>Dec</v>
      </c>
      <c r="U3112">
        <f t="shared" si="340"/>
        <v>2024</v>
      </c>
      <c r="V3112" t="str">
        <f t="shared" si="341"/>
        <v>10-15</v>
      </c>
      <c r="W3112" t="str">
        <f t="shared" si="342"/>
        <v>Fast</v>
      </c>
    </row>
    <row r="3113" spans="1:23" x14ac:dyDescent="0.3">
      <c r="A3113">
        <v>603112</v>
      </c>
      <c r="B3113">
        <v>96349</v>
      </c>
      <c r="C3113">
        <v>58</v>
      </c>
      <c r="D3113" t="s">
        <v>4</v>
      </c>
      <c r="E3113" t="s">
        <v>11</v>
      </c>
      <c r="F3113" t="s">
        <v>18</v>
      </c>
      <c r="G3113" t="s">
        <v>25</v>
      </c>
      <c r="H3113" s="1">
        <v>44944</v>
      </c>
      <c r="I3113" t="s">
        <v>34</v>
      </c>
      <c r="J3113">
        <v>69</v>
      </c>
      <c r="K3113">
        <v>9.9</v>
      </c>
      <c r="L3113">
        <v>1482.82</v>
      </c>
      <c r="M3113">
        <v>20.21</v>
      </c>
      <c r="N3113" t="s">
        <v>47</v>
      </c>
      <c r="O3113">
        <v>1</v>
      </c>
      <c r="P3113" t="str" cm="1">
        <f t="array" ref="P3113">_xlfn.IFS(C3113&lt;25,"18-24", C3113&lt;=35,"25-35", C3113&lt;=50,"36-50",TRUE,"50+")</f>
        <v>50+</v>
      </c>
      <c r="Q3113" t="str">
        <f t="shared" si="336"/>
        <v>repeat</v>
      </c>
      <c r="R3113" t="str">
        <f t="shared" si="337"/>
        <v>high value</v>
      </c>
      <c r="S3113" t="str">
        <f t="shared" si="338"/>
        <v>Low</v>
      </c>
      <c r="T3113" t="str">
        <f t="shared" si="339"/>
        <v>Jan</v>
      </c>
      <c r="U3113">
        <f t="shared" si="340"/>
        <v>2023</v>
      </c>
      <c r="V3113" t="str">
        <f t="shared" si="341"/>
        <v>5-10</v>
      </c>
      <c r="W3113" t="str">
        <f t="shared" si="342"/>
        <v>Slow</v>
      </c>
    </row>
    <row r="3114" spans="1:23" x14ac:dyDescent="0.3">
      <c r="A3114">
        <v>603113</v>
      </c>
      <c r="B3114">
        <v>58044</v>
      </c>
      <c r="C3114">
        <v>41</v>
      </c>
      <c r="D3114" t="s">
        <v>4</v>
      </c>
      <c r="E3114" t="s">
        <v>11</v>
      </c>
      <c r="F3114" t="s">
        <v>30</v>
      </c>
      <c r="G3114" t="s">
        <v>21</v>
      </c>
      <c r="H3114" s="1">
        <v>45468</v>
      </c>
      <c r="I3114" t="s">
        <v>34</v>
      </c>
      <c r="J3114">
        <v>43</v>
      </c>
      <c r="K3114">
        <v>7.8</v>
      </c>
      <c r="L3114">
        <v>1177.02</v>
      </c>
      <c r="M3114">
        <v>53.42</v>
      </c>
      <c r="N3114" t="s">
        <v>48</v>
      </c>
      <c r="O3114">
        <v>1</v>
      </c>
      <c r="P3114" t="str" cm="1">
        <f t="array" ref="P3114">_xlfn.IFS(C3114&lt;25,"18-24", C3114&lt;=35,"25-35", C3114&lt;=50,"36-50",TRUE,"50+")</f>
        <v>36-50</v>
      </c>
      <c r="Q3114" t="str">
        <f t="shared" si="336"/>
        <v>new</v>
      </c>
      <c r="R3114" t="str">
        <f t="shared" si="337"/>
        <v>high value</v>
      </c>
      <c r="S3114" t="str">
        <f t="shared" si="338"/>
        <v>Low</v>
      </c>
      <c r="T3114" t="str">
        <f t="shared" si="339"/>
        <v>Jun</v>
      </c>
      <c r="U3114">
        <f t="shared" si="340"/>
        <v>2024</v>
      </c>
      <c r="V3114" t="str">
        <f t="shared" si="341"/>
        <v>5-10</v>
      </c>
      <c r="W3114" t="str">
        <f t="shared" si="342"/>
        <v>Medium</v>
      </c>
    </row>
    <row r="3115" spans="1:23" x14ac:dyDescent="0.3">
      <c r="A3115">
        <v>603114</v>
      </c>
      <c r="B3115">
        <v>50752</v>
      </c>
      <c r="C3115">
        <v>32</v>
      </c>
      <c r="D3115" t="s">
        <v>4</v>
      </c>
      <c r="E3115" t="s">
        <v>15</v>
      </c>
      <c r="F3115" t="s">
        <v>19</v>
      </c>
      <c r="G3115" t="s">
        <v>29</v>
      </c>
      <c r="H3115" s="1">
        <v>44656</v>
      </c>
      <c r="I3115" t="s">
        <v>34</v>
      </c>
      <c r="J3115">
        <v>29</v>
      </c>
      <c r="K3115">
        <v>9.6</v>
      </c>
      <c r="L3115">
        <v>1174.3800000000001</v>
      </c>
      <c r="M3115">
        <v>118.59</v>
      </c>
      <c r="N3115" t="s">
        <v>47</v>
      </c>
      <c r="O3115">
        <v>2</v>
      </c>
      <c r="P3115" t="str" cm="1">
        <f t="array" ref="P3115">_xlfn.IFS(C3115&lt;25,"18-24", C3115&lt;=35,"25-35", C3115&lt;=50,"36-50",TRUE,"50+")</f>
        <v>25-35</v>
      </c>
      <c r="Q3115" t="str">
        <f t="shared" si="336"/>
        <v>new</v>
      </c>
      <c r="R3115" t="str">
        <f t="shared" si="337"/>
        <v>high value</v>
      </c>
      <c r="S3115" t="str">
        <f t="shared" si="338"/>
        <v>Low</v>
      </c>
      <c r="T3115" t="str">
        <f t="shared" si="339"/>
        <v>Apr</v>
      </c>
      <c r="U3115">
        <f t="shared" si="340"/>
        <v>2022</v>
      </c>
      <c r="V3115" t="str">
        <f t="shared" si="341"/>
        <v>5-10</v>
      </c>
      <c r="W3115" t="str">
        <f t="shared" si="342"/>
        <v>Fast</v>
      </c>
    </row>
    <row r="3116" spans="1:23" x14ac:dyDescent="0.3">
      <c r="A3116">
        <v>603115</v>
      </c>
      <c r="B3116">
        <v>24080</v>
      </c>
      <c r="C3116">
        <v>23</v>
      </c>
      <c r="D3116" t="s">
        <v>4</v>
      </c>
      <c r="E3116" t="s">
        <v>13</v>
      </c>
      <c r="F3116" t="s">
        <v>26</v>
      </c>
      <c r="G3116" t="s">
        <v>27</v>
      </c>
      <c r="H3116" s="1">
        <v>45271</v>
      </c>
      <c r="I3116" t="s">
        <v>34</v>
      </c>
      <c r="J3116">
        <v>23</v>
      </c>
      <c r="K3116">
        <v>4</v>
      </c>
      <c r="L3116">
        <v>531.70000000000005</v>
      </c>
      <c r="M3116">
        <v>107.85</v>
      </c>
      <c r="N3116" t="s">
        <v>47</v>
      </c>
      <c r="O3116">
        <v>2</v>
      </c>
      <c r="P3116" t="str" cm="1">
        <f t="array" ref="P3116">_xlfn.IFS(C3116&lt;25,"18-24", C3116&lt;=35,"25-35", C3116&lt;=50,"36-50",TRUE,"50+")</f>
        <v>18-24</v>
      </c>
      <c r="Q3116" t="str">
        <f t="shared" si="336"/>
        <v>new</v>
      </c>
      <c r="R3116" t="str">
        <f t="shared" si="337"/>
        <v>high value</v>
      </c>
      <c r="S3116" t="str">
        <f t="shared" si="338"/>
        <v>Low</v>
      </c>
      <c r="T3116" t="str">
        <f t="shared" si="339"/>
        <v>Dec</v>
      </c>
      <c r="U3116">
        <f t="shared" si="340"/>
        <v>2023</v>
      </c>
      <c r="V3116" t="str">
        <f t="shared" si="341"/>
        <v>0-5</v>
      </c>
      <c r="W3116" t="str">
        <f t="shared" si="342"/>
        <v>Fast</v>
      </c>
    </row>
    <row r="3117" spans="1:23" x14ac:dyDescent="0.3">
      <c r="A3117">
        <v>603116</v>
      </c>
      <c r="B3117">
        <v>10991</v>
      </c>
      <c r="C3117">
        <v>19</v>
      </c>
      <c r="D3117" t="s">
        <v>4</v>
      </c>
      <c r="E3117" t="s">
        <v>11</v>
      </c>
      <c r="F3117" t="s">
        <v>28</v>
      </c>
      <c r="G3117" t="s">
        <v>29</v>
      </c>
      <c r="H3117" s="1">
        <v>44638</v>
      </c>
      <c r="I3117" t="s">
        <v>33</v>
      </c>
      <c r="J3117">
        <v>79</v>
      </c>
      <c r="K3117">
        <v>8.3000000000000007</v>
      </c>
      <c r="L3117">
        <v>614.73</v>
      </c>
      <c r="M3117">
        <v>47.23</v>
      </c>
      <c r="N3117" t="s">
        <v>48</v>
      </c>
      <c r="O3117">
        <v>3</v>
      </c>
      <c r="P3117" t="str" cm="1">
        <f t="array" ref="P3117">_xlfn.IFS(C3117&lt;25,"18-24", C3117&lt;=35,"25-35", C3117&lt;=50,"36-50",TRUE,"50+")</f>
        <v>18-24</v>
      </c>
      <c r="Q3117" t="str">
        <f t="shared" si="336"/>
        <v>new</v>
      </c>
      <c r="R3117" t="str">
        <f t="shared" si="337"/>
        <v>high value</v>
      </c>
      <c r="S3117" t="str">
        <f t="shared" si="338"/>
        <v>medium</v>
      </c>
      <c r="T3117" t="str">
        <f t="shared" si="339"/>
        <v>Mar</v>
      </c>
      <c r="U3117">
        <f t="shared" si="340"/>
        <v>2022</v>
      </c>
      <c r="V3117" t="str">
        <f t="shared" si="341"/>
        <v>5-10</v>
      </c>
      <c r="W3117" t="str">
        <f t="shared" si="342"/>
        <v>Slow</v>
      </c>
    </row>
    <row r="3118" spans="1:23" x14ac:dyDescent="0.3">
      <c r="A3118">
        <v>603117</v>
      </c>
      <c r="B3118">
        <v>59602</v>
      </c>
      <c r="C3118">
        <v>40</v>
      </c>
      <c r="D3118" t="s">
        <v>4</v>
      </c>
      <c r="E3118" t="s">
        <v>15</v>
      </c>
      <c r="F3118" t="s">
        <v>18</v>
      </c>
      <c r="G3118" t="s">
        <v>23</v>
      </c>
      <c r="H3118" s="1">
        <v>44915</v>
      </c>
      <c r="I3118" t="s">
        <v>34</v>
      </c>
      <c r="J3118">
        <v>26</v>
      </c>
      <c r="K3118">
        <v>10.8</v>
      </c>
      <c r="L3118">
        <v>322.56</v>
      </c>
      <c r="M3118">
        <v>45.89</v>
      </c>
      <c r="N3118" t="s">
        <v>50</v>
      </c>
      <c r="O3118">
        <v>4</v>
      </c>
      <c r="P3118" t="str" cm="1">
        <f t="array" ref="P3118">_xlfn.IFS(C3118&lt;25,"18-24", C3118&lt;=35,"25-35", C3118&lt;=50,"36-50",TRUE,"50+")</f>
        <v>36-50</v>
      </c>
      <c r="Q3118" t="str">
        <f t="shared" si="336"/>
        <v>new</v>
      </c>
      <c r="R3118" t="str">
        <f t="shared" si="337"/>
        <v>medium</v>
      </c>
      <c r="S3118" t="str">
        <f t="shared" si="338"/>
        <v>medium</v>
      </c>
      <c r="T3118" t="str">
        <f t="shared" si="339"/>
        <v>Dec</v>
      </c>
      <c r="U3118">
        <f t="shared" si="340"/>
        <v>2022</v>
      </c>
      <c r="V3118" t="str">
        <f t="shared" si="341"/>
        <v>10-15</v>
      </c>
      <c r="W3118" t="str">
        <f t="shared" si="342"/>
        <v>Fast</v>
      </c>
    </row>
    <row r="3119" spans="1:23" x14ac:dyDescent="0.3">
      <c r="A3119">
        <v>603118</v>
      </c>
      <c r="B3119">
        <v>84762</v>
      </c>
      <c r="C3119">
        <v>50</v>
      </c>
      <c r="D3119" t="s">
        <v>7</v>
      </c>
      <c r="E3119" t="s">
        <v>8</v>
      </c>
      <c r="F3119" t="s">
        <v>19</v>
      </c>
      <c r="G3119" t="s">
        <v>25</v>
      </c>
      <c r="H3119" s="1">
        <v>44655</v>
      </c>
      <c r="I3119" t="s">
        <v>33</v>
      </c>
      <c r="J3119">
        <v>46</v>
      </c>
      <c r="K3119">
        <v>2.5</v>
      </c>
      <c r="L3119">
        <v>1362.6</v>
      </c>
      <c r="M3119">
        <v>44.38</v>
      </c>
      <c r="N3119" t="s">
        <v>50</v>
      </c>
      <c r="O3119">
        <v>3</v>
      </c>
      <c r="P3119" t="str" cm="1">
        <f t="array" ref="P3119">_xlfn.IFS(C3119&lt;25,"18-24", C3119&lt;=35,"25-35", C3119&lt;=50,"36-50",TRUE,"50+")</f>
        <v>36-50</v>
      </c>
      <c r="Q3119" t="str">
        <f t="shared" si="336"/>
        <v>new</v>
      </c>
      <c r="R3119" t="str">
        <f t="shared" si="337"/>
        <v>high value</v>
      </c>
      <c r="S3119" t="str">
        <f t="shared" si="338"/>
        <v>medium</v>
      </c>
      <c r="T3119" t="str">
        <f t="shared" si="339"/>
        <v>Apr</v>
      </c>
      <c r="U3119">
        <f t="shared" si="340"/>
        <v>2022</v>
      </c>
      <c r="V3119" t="str">
        <f t="shared" si="341"/>
        <v>0-5</v>
      </c>
      <c r="W3119" t="str">
        <f t="shared" si="342"/>
        <v>Slow</v>
      </c>
    </row>
    <row r="3120" spans="1:23" x14ac:dyDescent="0.3">
      <c r="A3120">
        <v>603119</v>
      </c>
      <c r="B3120">
        <v>16239</v>
      </c>
      <c r="C3120">
        <v>26</v>
      </c>
      <c r="D3120" t="s">
        <v>4</v>
      </c>
      <c r="E3120" t="s">
        <v>11</v>
      </c>
      <c r="F3120" t="s">
        <v>19</v>
      </c>
      <c r="G3120" t="s">
        <v>21</v>
      </c>
      <c r="H3120" s="1">
        <v>44632</v>
      </c>
      <c r="I3120" t="s">
        <v>33</v>
      </c>
      <c r="J3120">
        <v>53</v>
      </c>
      <c r="K3120">
        <v>10.5</v>
      </c>
      <c r="L3120">
        <v>594</v>
      </c>
      <c r="M3120">
        <v>27.32</v>
      </c>
      <c r="N3120" t="s">
        <v>49</v>
      </c>
      <c r="O3120">
        <v>5</v>
      </c>
      <c r="P3120" t="str" cm="1">
        <f t="array" ref="P3120">_xlfn.IFS(C3120&lt;25,"18-24", C3120&lt;=35,"25-35", C3120&lt;=50,"36-50",TRUE,"50+")</f>
        <v>25-35</v>
      </c>
      <c r="Q3120" t="str">
        <f t="shared" si="336"/>
        <v>new</v>
      </c>
      <c r="R3120" t="str">
        <f t="shared" si="337"/>
        <v>high value</v>
      </c>
      <c r="S3120" t="str">
        <f t="shared" si="338"/>
        <v>High</v>
      </c>
      <c r="T3120" t="str">
        <f t="shared" si="339"/>
        <v>Mar</v>
      </c>
      <c r="U3120">
        <f t="shared" si="340"/>
        <v>2022</v>
      </c>
      <c r="V3120" t="str">
        <f t="shared" si="341"/>
        <v>10-15</v>
      </c>
      <c r="W3120" t="str">
        <f t="shared" si="342"/>
        <v>Slow</v>
      </c>
    </row>
    <row r="3121" spans="1:23" x14ac:dyDescent="0.3">
      <c r="A3121">
        <v>603120</v>
      </c>
      <c r="B3121">
        <v>48140</v>
      </c>
      <c r="C3121">
        <v>36</v>
      </c>
      <c r="D3121" t="s">
        <v>4</v>
      </c>
      <c r="E3121" t="s">
        <v>11</v>
      </c>
      <c r="F3121" t="s">
        <v>26</v>
      </c>
      <c r="G3121" t="s">
        <v>21</v>
      </c>
      <c r="H3121" s="1">
        <v>45164</v>
      </c>
      <c r="I3121" t="s">
        <v>34</v>
      </c>
      <c r="J3121">
        <v>31</v>
      </c>
      <c r="K3121">
        <v>2.1</v>
      </c>
      <c r="L3121">
        <v>536.66999999999996</v>
      </c>
      <c r="M3121">
        <v>80.64</v>
      </c>
      <c r="N3121" t="s">
        <v>49</v>
      </c>
      <c r="O3121">
        <v>5</v>
      </c>
      <c r="P3121" t="str" cm="1">
        <f t="array" ref="P3121">_xlfn.IFS(C3121&lt;25,"18-24", C3121&lt;=35,"25-35", C3121&lt;=50,"36-50",TRUE,"50+")</f>
        <v>36-50</v>
      </c>
      <c r="Q3121" t="str">
        <f t="shared" si="336"/>
        <v>new</v>
      </c>
      <c r="R3121" t="str">
        <f t="shared" si="337"/>
        <v>high value</v>
      </c>
      <c r="S3121" t="str">
        <f t="shared" si="338"/>
        <v>High</v>
      </c>
      <c r="T3121" t="str">
        <f t="shared" si="339"/>
        <v>Aug</v>
      </c>
      <c r="U3121">
        <f t="shared" si="340"/>
        <v>2023</v>
      </c>
      <c r="V3121" t="str">
        <f t="shared" si="341"/>
        <v>0-5</v>
      </c>
      <c r="W3121" t="str">
        <f t="shared" si="342"/>
        <v>Medium</v>
      </c>
    </row>
    <row r="3122" spans="1:23" x14ac:dyDescent="0.3">
      <c r="A3122">
        <v>603121</v>
      </c>
      <c r="B3122">
        <v>33456</v>
      </c>
      <c r="C3122">
        <v>47</v>
      </c>
      <c r="D3122" t="s">
        <v>7</v>
      </c>
      <c r="E3122" t="s">
        <v>15</v>
      </c>
      <c r="F3122" t="s">
        <v>18</v>
      </c>
      <c r="G3122" t="s">
        <v>21</v>
      </c>
      <c r="H3122" s="1">
        <v>45542</v>
      </c>
      <c r="I3122" t="s">
        <v>34</v>
      </c>
      <c r="J3122">
        <v>41</v>
      </c>
      <c r="K3122">
        <v>4.5</v>
      </c>
      <c r="L3122">
        <v>343.01</v>
      </c>
      <c r="M3122">
        <v>73.08</v>
      </c>
      <c r="N3122" t="s">
        <v>47</v>
      </c>
      <c r="O3122">
        <v>1</v>
      </c>
      <c r="P3122" t="str" cm="1">
        <f t="array" ref="P3122">_xlfn.IFS(C3122&lt;25,"18-24", C3122&lt;=35,"25-35", C3122&lt;=50,"36-50",TRUE,"50+")</f>
        <v>36-50</v>
      </c>
      <c r="Q3122" t="str">
        <f t="shared" si="336"/>
        <v>new</v>
      </c>
      <c r="R3122" t="str">
        <f t="shared" si="337"/>
        <v>medium</v>
      </c>
      <c r="S3122" t="str">
        <f t="shared" si="338"/>
        <v>Low</v>
      </c>
      <c r="T3122" t="str">
        <f t="shared" si="339"/>
        <v>Sep</v>
      </c>
      <c r="U3122">
        <f t="shared" si="340"/>
        <v>2024</v>
      </c>
      <c r="V3122" t="str">
        <f t="shared" si="341"/>
        <v>0-5</v>
      </c>
      <c r="W3122" t="str">
        <f t="shared" si="342"/>
        <v>Medium</v>
      </c>
    </row>
    <row r="3123" spans="1:23" x14ac:dyDescent="0.3">
      <c r="A3123">
        <v>603122</v>
      </c>
      <c r="B3123">
        <v>67218</v>
      </c>
      <c r="C3123">
        <v>43</v>
      </c>
      <c r="D3123" t="s">
        <v>4</v>
      </c>
      <c r="E3123" t="s">
        <v>5</v>
      </c>
      <c r="F3123" t="s">
        <v>18</v>
      </c>
      <c r="G3123" t="s">
        <v>25</v>
      </c>
      <c r="H3123" s="1">
        <v>45597</v>
      </c>
      <c r="I3123" t="s">
        <v>33</v>
      </c>
      <c r="J3123">
        <v>86</v>
      </c>
      <c r="K3123">
        <v>1</v>
      </c>
      <c r="L3123">
        <v>964.91</v>
      </c>
      <c r="M3123">
        <v>45.82</v>
      </c>
      <c r="N3123" t="s">
        <v>49</v>
      </c>
      <c r="O3123">
        <v>4</v>
      </c>
      <c r="P3123" t="str" cm="1">
        <f t="array" ref="P3123">_xlfn.IFS(C3123&lt;25,"18-24", C3123&lt;=35,"25-35", C3123&lt;=50,"36-50",TRUE,"50+")</f>
        <v>36-50</v>
      </c>
      <c r="Q3123" t="str">
        <f t="shared" si="336"/>
        <v>new</v>
      </c>
      <c r="R3123" t="str">
        <f t="shared" si="337"/>
        <v>high value</v>
      </c>
      <c r="S3123" t="str">
        <f t="shared" si="338"/>
        <v>medium</v>
      </c>
      <c r="T3123" t="str">
        <f t="shared" si="339"/>
        <v>Nov</v>
      </c>
      <c r="U3123">
        <f t="shared" si="340"/>
        <v>2024</v>
      </c>
      <c r="V3123" t="str">
        <f t="shared" si="341"/>
        <v>0-5</v>
      </c>
      <c r="W3123" t="str">
        <f t="shared" si="342"/>
        <v>Slow</v>
      </c>
    </row>
    <row r="3124" spans="1:23" x14ac:dyDescent="0.3">
      <c r="A3124">
        <v>603123</v>
      </c>
      <c r="B3124">
        <v>45656</v>
      </c>
      <c r="C3124">
        <v>23</v>
      </c>
      <c r="D3124" t="s">
        <v>7</v>
      </c>
      <c r="E3124" t="s">
        <v>16</v>
      </c>
      <c r="F3124" t="s">
        <v>32</v>
      </c>
      <c r="G3124" t="s">
        <v>31</v>
      </c>
      <c r="H3124" s="1">
        <v>44675</v>
      </c>
      <c r="I3124" t="s">
        <v>34</v>
      </c>
      <c r="J3124">
        <v>33</v>
      </c>
      <c r="K3124">
        <v>8.1999999999999993</v>
      </c>
      <c r="L3124">
        <v>244.34</v>
      </c>
      <c r="M3124">
        <v>83.23</v>
      </c>
      <c r="N3124" t="s">
        <v>50</v>
      </c>
      <c r="O3124">
        <v>1</v>
      </c>
      <c r="P3124" t="str" cm="1">
        <f t="array" ref="P3124">_xlfn.IFS(C3124&lt;25,"18-24", C3124&lt;=35,"25-35", C3124&lt;=50,"36-50",TRUE,"50+")</f>
        <v>18-24</v>
      </c>
      <c r="Q3124" t="str">
        <f t="shared" si="336"/>
        <v>new</v>
      </c>
      <c r="R3124" t="str">
        <f t="shared" si="337"/>
        <v>low</v>
      </c>
      <c r="S3124" t="str">
        <f t="shared" si="338"/>
        <v>Low</v>
      </c>
      <c r="T3124" t="str">
        <f t="shared" si="339"/>
        <v>Apr</v>
      </c>
      <c r="U3124">
        <f t="shared" si="340"/>
        <v>2022</v>
      </c>
      <c r="V3124" t="str">
        <f t="shared" si="341"/>
        <v>5-10</v>
      </c>
      <c r="W3124" t="str">
        <f t="shared" si="342"/>
        <v>Medium</v>
      </c>
    </row>
    <row r="3125" spans="1:23" x14ac:dyDescent="0.3">
      <c r="A3125">
        <v>603124</v>
      </c>
      <c r="B3125">
        <v>92512</v>
      </c>
      <c r="C3125">
        <v>41</v>
      </c>
      <c r="D3125" t="s">
        <v>4</v>
      </c>
      <c r="E3125" t="s">
        <v>15</v>
      </c>
      <c r="F3125" t="s">
        <v>18</v>
      </c>
      <c r="G3125" t="s">
        <v>23</v>
      </c>
      <c r="H3125" s="1">
        <v>45641</v>
      </c>
      <c r="I3125" t="s">
        <v>34</v>
      </c>
      <c r="J3125">
        <v>29</v>
      </c>
      <c r="K3125">
        <v>7.6</v>
      </c>
      <c r="L3125">
        <v>1067.77</v>
      </c>
      <c r="M3125">
        <v>96.38</v>
      </c>
      <c r="N3125" t="s">
        <v>48</v>
      </c>
      <c r="O3125">
        <v>2</v>
      </c>
      <c r="P3125" t="str" cm="1">
        <f t="array" ref="P3125">_xlfn.IFS(C3125&lt;25,"18-24", C3125&lt;=35,"25-35", C3125&lt;=50,"36-50",TRUE,"50+")</f>
        <v>36-50</v>
      </c>
      <c r="Q3125" t="str">
        <f t="shared" si="336"/>
        <v>new</v>
      </c>
      <c r="R3125" t="str">
        <f t="shared" si="337"/>
        <v>high value</v>
      </c>
      <c r="S3125" t="str">
        <f t="shared" si="338"/>
        <v>Low</v>
      </c>
      <c r="T3125" t="str">
        <f t="shared" si="339"/>
        <v>Dec</v>
      </c>
      <c r="U3125">
        <f t="shared" si="340"/>
        <v>2024</v>
      </c>
      <c r="V3125" t="str">
        <f t="shared" si="341"/>
        <v>5-10</v>
      </c>
      <c r="W3125" t="str">
        <f t="shared" si="342"/>
        <v>Fast</v>
      </c>
    </row>
    <row r="3126" spans="1:23" x14ac:dyDescent="0.3">
      <c r="A3126">
        <v>603125</v>
      </c>
      <c r="B3126">
        <v>83512</v>
      </c>
      <c r="C3126">
        <v>19</v>
      </c>
      <c r="D3126" t="s">
        <v>7</v>
      </c>
      <c r="E3126" t="s">
        <v>15</v>
      </c>
      <c r="F3126" t="s">
        <v>22</v>
      </c>
      <c r="G3126" t="s">
        <v>23</v>
      </c>
      <c r="H3126" s="1">
        <v>44741</v>
      </c>
      <c r="I3126" t="s">
        <v>34</v>
      </c>
      <c r="J3126">
        <v>41</v>
      </c>
      <c r="K3126">
        <v>2.2999999999999998</v>
      </c>
      <c r="L3126">
        <v>531.16</v>
      </c>
      <c r="M3126">
        <v>97.44</v>
      </c>
      <c r="N3126" t="s">
        <v>49</v>
      </c>
      <c r="O3126">
        <v>4</v>
      </c>
      <c r="P3126" t="str" cm="1">
        <f t="array" ref="P3126">_xlfn.IFS(C3126&lt;25,"18-24", C3126&lt;=35,"25-35", C3126&lt;=50,"36-50",TRUE,"50+")</f>
        <v>18-24</v>
      </c>
      <c r="Q3126" t="str">
        <f t="shared" si="336"/>
        <v>new</v>
      </c>
      <c r="R3126" t="str">
        <f t="shared" si="337"/>
        <v>high value</v>
      </c>
      <c r="S3126" t="str">
        <f t="shared" si="338"/>
        <v>medium</v>
      </c>
      <c r="T3126" t="str">
        <f t="shared" si="339"/>
        <v>Jun</v>
      </c>
      <c r="U3126">
        <f t="shared" si="340"/>
        <v>2022</v>
      </c>
      <c r="V3126" t="str">
        <f t="shared" si="341"/>
        <v>0-5</v>
      </c>
      <c r="W3126" t="str">
        <f t="shared" si="342"/>
        <v>Medium</v>
      </c>
    </row>
    <row r="3127" spans="1:23" x14ac:dyDescent="0.3">
      <c r="A3127">
        <v>603126</v>
      </c>
      <c r="B3127">
        <v>60708</v>
      </c>
      <c r="C3127">
        <v>37</v>
      </c>
      <c r="D3127" t="s">
        <v>4</v>
      </c>
      <c r="E3127" t="s">
        <v>13</v>
      </c>
      <c r="F3127" t="s">
        <v>18</v>
      </c>
      <c r="G3127" t="s">
        <v>25</v>
      </c>
      <c r="H3127" s="1">
        <v>45567</v>
      </c>
      <c r="I3127" t="s">
        <v>33</v>
      </c>
      <c r="J3127">
        <v>88</v>
      </c>
      <c r="K3127">
        <v>13.9</v>
      </c>
      <c r="L3127">
        <v>465.8</v>
      </c>
      <c r="M3127">
        <v>79.790000000000006</v>
      </c>
      <c r="N3127" t="s">
        <v>47</v>
      </c>
      <c r="O3127">
        <v>4</v>
      </c>
      <c r="P3127" t="str" cm="1">
        <f t="array" ref="P3127">_xlfn.IFS(C3127&lt;25,"18-24", C3127&lt;=35,"25-35", C3127&lt;=50,"36-50",TRUE,"50+")</f>
        <v>36-50</v>
      </c>
      <c r="Q3127" t="str">
        <f t="shared" si="336"/>
        <v>new</v>
      </c>
      <c r="R3127" t="str">
        <f t="shared" si="337"/>
        <v>medium</v>
      </c>
      <c r="S3127" t="str">
        <f t="shared" si="338"/>
        <v>medium</v>
      </c>
      <c r="T3127" t="str">
        <f t="shared" si="339"/>
        <v>Oct</v>
      </c>
      <c r="U3127">
        <f t="shared" si="340"/>
        <v>2024</v>
      </c>
      <c r="V3127" t="str">
        <f t="shared" si="341"/>
        <v>10-15</v>
      </c>
      <c r="W3127" t="str">
        <f t="shared" si="342"/>
        <v>Slow</v>
      </c>
    </row>
    <row r="3128" spans="1:23" x14ac:dyDescent="0.3">
      <c r="A3128">
        <v>603127</v>
      </c>
      <c r="B3128">
        <v>12222</v>
      </c>
      <c r="C3128">
        <v>34</v>
      </c>
      <c r="D3128" t="s">
        <v>7</v>
      </c>
      <c r="E3128" t="s">
        <v>11</v>
      </c>
      <c r="F3128" t="s">
        <v>19</v>
      </c>
      <c r="G3128" t="s">
        <v>21</v>
      </c>
      <c r="H3128" s="1">
        <v>44597</v>
      </c>
      <c r="I3128" t="s">
        <v>33</v>
      </c>
      <c r="J3128">
        <v>51</v>
      </c>
      <c r="K3128">
        <v>12.6</v>
      </c>
      <c r="L3128">
        <v>610.70000000000005</v>
      </c>
      <c r="M3128">
        <v>82.2</v>
      </c>
      <c r="N3128" t="s">
        <v>49</v>
      </c>
      <c r="O3128">
        <v>2</v>
      </c>
      <c r="P3128" t="str" cm="1">
        <f t="array" ref="P3128">_xlfn.IFS(C3128&lt;25,"18-24", C3128&lt;=35,"25-35", C3128&lt;=50,"36-50",TRUE,"50+")</f>
        <v>25-35</v>
      </c>
      <c r="Q3128" t="str">
        <f t="shared" si="336"/>
        <v>new</v>
      </c>
      <c r="R3128" t="str">
        <f t="shared" si="337"/>
        <v>high value</v>
      </c>
      <c r="S3128" t="str">
        <f t="shared" si="338"/>
        <v>Low</v>
      </c>
      <c r="T3128" t="str">
        <f t="shared" si="339"/>
        <v>Feb</v>
      </c>
      <c r="U3128">
        <f t="shared" si="340"/>
        <v>2022</v>
      </c>
      <c r="V3128" t="str">
        <f t="shared" si="341"/>
        <v>10-15</v>
      </c>
      <c r="W3128" t="str">
        <f t="shared" si="342"/>
        <v>Slow</v>
      </c>
    </row>
    <row r="3129" spans="1:23" x14ac:dyDescent="0.3">
      <c r="A3129">
        <v>603128</v>
      </c>
      <c r="B3129">
        <v>24508</v>
      </c>
      <c r="C3129">
        <v>59</v>
      </c>
      <c r="D3129" t="s">
        <v>4</v>
      </c>
      <c r="E3129" t="s">
        <v>5</v>
      </c>
      <c r="F3129" t="s">
        <v>24</v>
      </c>
      <c r="G3129" t="s">
        <v>29</v>
      </c>
      <c r="H3129" s="1">
        <v>45543</v>
      </c>
      <c r="I3129" t="s">
        <v>34</v>
      </c>
      <c r="J3129">
        <v>66</v>
      </c>
      <c r="K3129">
        <v>11.5</v>
      </c>
      <c r="L3129">
        <v>645.94000000000005</v>
      </c>
      <c r="M3129">
        <v>54.57</v>
      </c>
      <c r="N3129" t="s">
        <v>50</v>
      </c>
      <c r="O3129">
        <v>2</v>
      </c>
      <c r="P3129" t="str" cm="1">
        <f t="array" ref="P3129">_xlfn.IFS(C3129&lt;25,"18-24", C3129&lt;=35,"25-35", C3129&lt;=50,"36-50",TRUE,"50+")</f>
        <v>50+</v>
      </c>
      <c r="Q3129" t="str">
        <f t="shared" si="336"/>
        <v>new</v>
      </c>
      <c r="R3129" t="str">
        <f t="shared" si="337"/>
        <v>high value</v>
      </c>
      <c r="S3129" t="str">
        <f t="shared" si="338"/>
        <v>Low</v>
      </c>
      <c r="T3129" t="str">
        <f t="shared" si="339"/>
        <v>Sep</v>
      </c>
      <c r="U3129">
        <f t="shared" si="340"/>
        <v>2024</v>
      </c>
      <c r="V3129" t="str">
        <f t="shared" si="341"/>
        <v>10-15</v>
      </c>
      <c r="W3129" t="str">
        <f t="shared" si="342"/>
        <v>Slow</v>
      </c>
    </row>
    <row r="3130" spans="1:23" x14ac:dyDescent="0.3">
      <c r="A3130">
        <v>603129</v>
      </c>
      <c r="B3130">
        <v>54636</v>
      </c>
      <c r="C3130">
        <v>36</v>
      </c>
      <c r="D3130" t="s">
        <v>7</v>
      </c>
      <c r="E3130" t="s">
        <v>5</v>
      </c>
      <c r="F3130" t="s">
        <v>28</v>
      </c>
      <c r="G3130" t="s">
        <v>23</v>
      </c>
      <c r="H3130" s="1">
        <v>44887</v>
      </c>
      <c r="I3130" t="s">
        <v>33</v>
      </c>
      <c r="J3130">
        <v>62</v>
      </c>
      <c r="K3130">
        <v>5.2</v>
      </c>
      <c r="L3130">
        <v>1337.21</v>
      </c>
      <c r="M3130">
        <v>114.86</v>
      </c>
      <c r="N3130" t="s">
        <v>47</v>
      </c>
      <c r="O3130">
        <v>2</v>
      </c>
      <c r="P3130" t="str" cm="1">
        <f t="array" ref="P3130">_xlfn.IFS(C3130&lt;25,"18-24", C3130&lt;=35,"25-35", C3130&lt;=50,"36-50",TRUE,"50+")</f>
        <v>36-50</v>
      </c>
      <c r="Q3130" t="str">
        <f t="shared" si="336"/>
        <v>new</v>
      </c>
      <c r="R3130" t="str">
        <f t="shared" si="337"/>
        <v>high value</v>
      </c>
      <c r="S3130" t="str">
        <f t="shared" si="338"/>
        <v>Low</v>
      </c>
      <c r="T3130" t="str">
        <f t="shared" si="339"/>
        <v>Nov</v>
      </c>
      <c r="U3130">
        <f t="shared" si="340"/>
        <v>2022</v>
      </c>
      <c r="V3130" t="str">
        <f t="shared" si="341"/>
        <v>5-10</v>
      </c>
      <c r="W3130" t="str">
        <f t="shared" si="342"/>
        <v>Slow</v>
      </c>
    </row>
    <row r="3131" spans="1:23" x14ac:dyDescent="0.3">
      <c r="A3131">
        <v>603130</v>
      </c>
      <c r="B3131">
        <v>31237</v>
      </c>
      <c r="C3131">
        <v>43</v>
      </c>
      <c r="D3131" t="s">
        <v>4</v>
      </c>
      <c r="E3131" t="s">
        <v>16</v>
      </c>
      <c r="F3131" t="s">
        <v>30</v>
      </c>
      <c r="G3131" t="s">
        <v>21</v>
      </c>
      <c r="H3131" s="1">
        <v>44881</v>
      </c>
      <c r="I3131" t="s">
        <v>33</v>
      </c>
      <c r="J3131">
        <v>43</v>
      </c>
      <c r="K3131">
        <v>6.9</v>
      </c>
      <c r="L3131">
        <v>1309.22</v>
      </c>
      <c r="M3131">
        <v>30.73</v>
      </c>
      <c r="N3131" t="s">
        <v>50</v>
      </c>
      <c r="O3131">
        <v>2</v>
      </c>
      <c r="P3131" t="str" cm="1">
        <f t="array" ref="P3131">_xlfn.IFS(C3131&lt;25,"18-24", C3131&lt;=35,"25-35", C3131&lt;=50,"36-50",TRUE,"50+")</f>
        <v>36-50</v>
      </c>
      <c r="Q3131" t="str">
        <f t="shared" si="336"/>
        <v>new</v>
      </c>
      <c r="R3131" t="str">
        <f t="shared" si="337"/>
        <v>high value</v>
      </c>
      <c r="S3131" t="str">
        <f t="shared" si="338"/>
        <v>Low</v>
      </c>
      <c r="T3131" t="str">
        <f t="shared" si="339"/>
        <v>Nov</v>
      </c>
      <c r="U3131">
        <f t="shared" si="340"/>
        <v>2022</v>
      </c>
      <c r="V3131" t="str">
        <f t="shared" si="341"/>
        <v>5-10</v>
      </c>
      <c r="W3131" t="str">
        <f t="shared" si="342"/>
        <v>Medium</v>
      </c>
    </row>
    <row r="3132" spans="1:23" x14ac:dyDescent="0.3">
      <c r="A3132">
        <v>603131</v>
      </c>
      <c r="B3132">
        <v>76742</v>
      </c>
      <c r="C3132">
        <v>37</v>
      </c>
      <c r="D3132" t="s">
        <v>7</v>
      </c>
      <c r="E3132" t="s">
        <v>8</v>
      </c>
      <c r="F3132" t="s">
        <v>24</v>
      </c>
      <c r="G3132" t="s">
        <v>23</v>
      </c>
      <c r="H3132" s="1">
        <v>44912</v>
      </c>
      <c r="I3132" t="s">
        <v>33</v>
      </c>
      <c r="J3132">
        <v>79</v>
      </c>
      <c r="K3132">
        <v>10.5</v>
      </c>
      <c r="L3132">
        <v>530.80999999999995</v>
      </c>
      <c r="M3132">
        <v>109.28</v>
      </c>
      <c r="N3132" t="s">
        <v>47</v>
      </c>
      <c r="O3132">
        <v>4</v>
      </c>
      <c r="P3132" t="str" cm="1">
        <f t="array" ref="P3132">_xlfn.IFS(C3132&lt;25,"18-24", C3132&lt;=35,"25-35", C3132&lt;=50,"36-50",TRUE,"50+")</f>
        <v>36-50</v>
      </c>
      <c r="Q3132" t="str">
        <f t="shared" si="336"/>
        <v>new</v>
      </c>
      <c r="R3132" t="str">
        <f t="shared" si="337"/>
        <v>high value</v>
      </c>
      <c r="S3132" t="str">
        <f t="shared" si="338"/>
        <v>medium</v>
      </c>
      <c r="T3132" t="str">
        <f t="shared" si="339"/>
        <v>Dec</v>
      </c>
      <c r="U3132">
        <f t="shared" si="340"/>
        <v>2022</v>
      </c>
      <c r="V3132" t="str">
        <f t="shared" si="341"/>
        <v>10-15</v>
      </c>
      <c r="W3132" t="str">
        <f t="shared" si="342"/>
        <v>Slow</v>
      </c>
    </row>
    <row r="3133" spans="1:23" x14ac:dyDescent="0.3">
      <c r="A3133">
        <v>603132</v>
      </c>
      <c r="B3133">
        <v>60512</v>
      </c>
      <c r="C3133">
        <v>53</v>
      </c>
      <c r="D3133" t="s">
        <v>4</v>
      </c>
      <c r="E3133" t="s">
        <v>15</v>
      </c>
      <c r="F3133" t="s">
        <v>26</v>
      </c>
      <c r="G3133" t="s">
        <v>29</v>
      </c>
      <c r="H3133" s="1">
        <v>45078</v>
      </c>
      <c r="I3133" t="s">
        <v>33</v>
      </c>
      <c r="J3133">
        <v>21</v>
      </c>
      <c r="K3133">
        <v>8.6</v>
      </c>
      <c r="L3133">
        <v>757.95</v>
      </c>
      <c r="M3133">
        <v>86.93</v>
      </c>
      <c r="N3133" t="s">
        <v>47</v>
      </c>
      <c r="O3133">
        <v>2</v>
      </c>
      <c r="P3133" t="str" cm="1">
        <f t="array" ref="P3133">_xlfn.IFS(C3133&lt;25,"18-24", C3133&lt;=35,"25-35", C3133&lt;=50,"36-50",TRUE,"50+")</f>
        <v>50+</v>
      </c>
      <c r="Q3133" t="str">
        <f t="shared" si="336"/>
        <v>repeat</v>
      </c>
      <c r="R3133" t="str">
        <f t="shared" si="337"/>
        <v>high value</v>
      </c>
      <c r="S3133" t="str">
        <f t="shared" si="338"/>
        <v>Low</v>
      </c>
      <c r="T3133" t="str">
        <f t="shared" si="339"/>
        <v>Jun</v>
      </c>
      <c r="U3133">
        <f t="shared" si="340"/>
        <v>2023</v>
      </c>
      <c r="V3133" t="str">
        <f t="shared" si="341"/>
        <v>5-10</v>
      </c>
      <c r="W3133" t="str">
        <f t="shared" si="342"/>
        <v>Fast</v>
      </c>
    </row>
    <row r="3134" spans="1:23" x14ac:dyDescent="0.3">
      <c r="A3134">
        <v>603133</v>
      </c>
      <c r="B3134">
        <v>86354</v>
      </c>
      <c r="C3134">
        <v>23</v>
      </c>
      <c r="D3134" t="s">
        <v>7</v>
      </c>
      <c r="E3134" t="s">
        <v>15</v>
      </c>
      <c r="F3134" t="s">
        <v>19</v>
      </c>
      <c r="G3134" t="s">
        <v>31</v>
      </c>
      <c r="H3134" s="1">
        <v>45497</v>
      </c>
      <c r="I3134" t="s">
        <v>33</v>
      </c>
      <c r="J3134">
        <v>69</v>
      </c>
      <c r="K3134">
        <v>13.2</v>
      </c>
      <c r="L3134">
        <v>1153.71</v>
      </c>
      <c r="M3134">
        <v>43.58</v>
      </c>
      <c r="N3134" t="s">
        <v>47</v>
      </c>
      <c r="O3134">
        <v>3</v>
      </c>
      <c r="P3134" t="str" cm="1">
        <f t="array" ref="P3134">_xlfn.IFS(C3134&lt;25,"18-24", C3134&lt;=35,"25-35", C3134&lt;=50,"36-50",TRUE,"50+")</f>
        <v>18-24</v>
      </c>
      <c r="Q3134" t="str">
        <f t="shared" si="336"/>
        <v>new</v>
      </c>
      <c r="R3134" t="str">
        <f t="shared" si="337"/>
        <v>high value</v>
      </c>
      <c r="S3134" t="str">
        <f t="shared" si="338"/>
        <v>medium</v>
      </c>
      <c r="T3134" t="str">
        <f t="shared" si="339"/>
        <v>Jul</v>
      </c>
      <c r="U3134">
        <f t="shared" si="340"/>
        <v>2024</v>
      </c>
      <c r="V3134" t="str">
        <f t="shared" si="341"/>
        <v>10-15</v>
      </c>
      <c r="W3134" t="str">
        <f t="shared" si="342"/>
        <v>Slow</v>
      </c>
    </row>
    <row r="3135" spans="1:23" x14ac:dyDescent="0.3">
      <c r="A3135">
        <v>603134</v>
      </c>
      <c r="B3135">
        <v>41601</v>
      </c>
      <c r="C3135">
        <v>30</v>
      </c>
      <c r="D3135" t="s">
        <v>4</v>
      </c>
      <c r="E3135" t="s">
        <v>16</v>
      </c>
      <c r="F3135" t="s">
        <v>24</v>
      </c>
      <c r="G3135" t="s">
        <v>31</v>
      </c>
      <c r="H3135" s="1">
        <v>45283</v>
      </c>
      <c r="I3135" t="s">
        <v>34</v>
      </c>
      <c r="J3135">
        <v>33</v>
      </c>
      <c r="K3135">
        <v>2.7</v>
      </c>
      <c r="L3135">
        <v>209.52</v>
      </c>
      <c r="M3135">
        <v>34.53</v>
      </c>
      <c r="N3135" t="s">
        <v>47</v>
      </c>
      <c r="O3135">
        <v>4</v>
      </c>
      <c r="P3135" t="str" cm="1">
        <f t="array" ref="P3135">_xlfn.IFS(C3135&lt;25,"18-24", C3135&lt;=35,"25-35", C3135&lt;=50,"36-50",TRUE,"50+")</f>
        <v>25-35</v>
      </c>
      <c r="Q3135" t="str">
        <f t="shared" si="336"/>
        <v>new</v>
      </c>
      <c r="R3135" t="str">
        <f t="shared" si="337"/>
        <v>low</v>
      </c>
      <c r="S3135" t="str">
        <f t="shared" si="338"/>
        <v>medium</v>
      </c>
      <c r="T3135" t="str">
        <f t="shared" si="339"/>
        <v>Dec</v>
      </c>
      <c r="U3135">
        <f t="shared" si="340"/>
        <v>2023</v>
      </c>
      <c r="V3135" t="str">
        <f t="shared" si="341"/>
        <v>0-5</v>
      </c>
      <c r="W3135" t="str">
        <f t="shared" si="342"/>
        <v>Medium</v>
      </c>
    </row>
    <row r="3136" spans="1:23" x14ac:dyDescent="0.3">
      <c r="A3136">
        <v>603135</v>
      </c>
      <c r="B3136">
        <v>50256</v>
      </c>
      <c r="C3136">
        <v>49</v>
      </c>
      <c r="D3136" t="s">
        <v>4</v>
      </c>
      <c r="E3136" t="s">
        <v>8</v>
      </c>
      <c r="F3136" t="s">
        <v>18</v>
      </c>
      <c r="G3136" t="s">
        <v>31</v>
      </c>
      <c r="H3136" s="1">
        <v>45384</v>
      </c>
      <c r="I3136" t="s">
        <v>34</v>
      </c>
      <c r="J3136">
        <v>81</v>
      </c>
      <c r="K3136">
        <v>9.8000000000000007</v>
      </c>
      <c r="L3136">
        <v>1061.1099999999999</v>
      </c>
      <c r="M3136">
        <v>102.78</v>
      </c>
      <c r="N3136" t="s">
        <v>49</v>
      </c>
      <c r="O3136">
        <v>4</v>
      </c>
      <c r="P3136" t="str" cm="1">
        <f t="array" ref="P3136">_xlfn.IFS(C3136&lt;25,"18-24", C3136&lt;=35,"25-35", C3136&lt;=50,"36-50",TRUE,"50+")</f>
        <v>36-50</v>
      </c>
      <c r="Q3136" t="str">
        <f t="shared" si="336"/>
        <v>new</v>
      </c>
      <c r="R3136" t="str">
        <f t="shared" si="337"/>
        <v>high value</v>
      </c>
      <c r="S3136" t="str">
        <f t="shared" si="338"/>
        <v>medium</v>
      </c>
      <c r="T3136" t="str">
        <f t="shared" si="339"/>
        <v>Apr</v>
      </c>
      <c r="U3136">
        <f t="shared" si="340"/>
        <v>2024</v>
      </c>
      <c r="V3136" t="str">
        <f t="shared" si="341"/>
        <v>5-10</v>
      </c>
      <c r="W3136" t="str">
        <f t="shared" si="342"/>
        <v>Slow</v>
      </c>
    </row>
    <row r="3137" spans="1:23" x14ac:dyDescent="0.3">
      <c r="A3137">
        <v>603136</v>
      </c>
      <c r="B3137">
        <v>93211</v>
      </c>
      <c r="C3137">
        <v>20</v>
      </c>
      <c r="D3137" t="s">
        <v>4</v>
      </c>
      <c r="E3137" t="s">
        <v>11</v>
      </c>
      <c r="F3137" t="s">
        <v>26</v>
      </c>
      <c r="G3137" t="s">
        <v>31</v>
      </c>
      <c r="H3137" s="1">
        <v>45247</v>
      </c>
      <c r="I3137" t="s">
        <v>34</v>
      </c>
      <c r="J3137">
        <v>71</v>
      </c>
      <c r="K3137">
        <v>12.7</v>
      </c>
      <c r="L3137">
        <v>720.74</v>
      </c>
      <c r="M3137">
        <v>71.69</v>
      </c>
      <c r="N3137" t="s">
        <v>48</v>
      </c>
      <c r="O3137">
        <v>5</v>
      </c>
      <c r="P3137" t="str" cm="1">
        <f t="array" ref="P3137">_xlfn.IFS(C3137&lt;25,"18-24", C3137&lt;=35,"25-35", C3137&lt;=50,"36-50",TRUE,"50+")</f>
        <v>18-24</v>
      </c>
      <c r="Q3137" t="str">
        <f t="shared" si="336"/>
        <v>new</v>
      </c>
      <c r="R3137" t="str">
        <f t="shared" si="337"/>
        <v>high value</v>
      </c>
      <c r="S3137" t="str">
        <f t="shared" si="338"/>
        <v>High</v>
      </c>
      <c r="T3137" t="str">
        <f t="shared" si="339"/>
        <v>Nov</v>
      </c>
      <c r="U3137">
        <f t="shared" si="340"/>
        <v>2023</v>
      </c>
      <c r="V3137" t="str">
        <f t="shared" si="341"/>
        <v>10-15</v>
      </c>
      <c r="W3137" t="str">
        <f t="shared" si="342"/>
        <v>Slow</v>
      </c>
    </row>
    <row r="3138" spans="1:23" x14ac:dyDescent="0.3">
      <c r="A3138">
        <v>603137</v>
      </c>
      <c r="B3138">
        <v>68953</v>
      </c>
      <c r="C3138">
        <v>18</v>
      </c>
      <c r="D3138" t="s">
        <v>7</v>
      </c>
      <c r="E3138" t="s">
        <v>16</v>
      </c>
      <c r="F3138" t="s">
        <v>28</v>
      </c>
      <c r="G3138" t="s">
        <v>31</v>
      </c>
      <c r="H3138" s="1">
        <v>45123</v>
      </c>
      <c r="I3138" t="s">
        <v>34</v>
      </c>
      <c r="J3138">
        <v>53</v>
      </c>
      <c r="K3138">
        <v>9.4</v>
      </c>
      <c r="L3138">
        <v>1032.04</v>
      </c>
      <c r="M3138">
        <v>81.08</v>
      </c>
      <c r="N3138" t="s">
        <v>47</v>
      </c>
      <c r="O3138">
        <v>3</v>
      </c>
      <c r="P3138" t="str" cm="1">
        <f t="array" ref="P3138">_xlfn.IFS(C3138&lt;25,"18-24", C3138&lt;=35,"25-35", C3138&lt;=50,"36-50",TRUE,"50+")</f>
        <v>18-24</v>
      </c>
      <c r="Q3138" t="str">
        <f t="shared" si="336"/>
        <v>new</v>
      </c>
      <c r="R3138" t="str">
        <f t="shared" si="337"/>
        <v>high value</v>
      </c>
      <c r="S3138" t="str">
        <f t="shared" si="338"/>
        <v>medium</v>
      </c>
      <c r="T3138" t="str">
        <f t="shared" si="339"/>
        <v>Jul</v>
      </c>
      <c r="U3138">
        <f t="shared" si="340"/>
        <v>2023</v>
      </c>
      <c r="V3138" t="str">
        <f t="shared" si="341"/>
        <v>5-10</v>
      </c>
      <c r="W3138" t="str">
        <f t="shared" si="342"/>
        <v>Slow</v>
      </c>
    </row>
    <row r="3139" spans="1:23" x14ac:dyDescent="0.3">
      <c r="A3139">
        <v>603138</v>
      </c>
      <c r="B3139">
        <v>26470</v>
      </c>
      <c r="C3139">
        <v>53</v>
      </c>
      <c r="D3139" t="s">
        <v>4</v>
      </c>
      <c r="E3139" t="s">
        <v>8</v>
      </c>
      <c r="F3139" t="s">
        <v>22</v>
      </c>
      <c r="G3139" t="s">
        <v>25</v>
      </c>
      <c r="H3139" s="1">
        <v>44768</v>
      </c>
      <c r="I3139" t="s">
        <v>34</v>
      </c>
      <c r="J3139">
        <v>21</v>
      </c>
      <c r="K3139">
        <v>5.0999999999999996</v>
      </c>
      <c r="L3139">
        <v>830.7</v>
      </c>
      <c r="M3139">
        <v>62.63</v>
      </c>
      <c r="N3139" t="s">
        <v>50</v>
      </c>
      <c r="O3139">
        <v>4</v>
      </c>
      <c r="P3139" t="str" cm="1">
        <f t="array" ref="P3139">_xlfn.IFS(C3139&lt;25,"18-24", C3139&lt;=35,"25-35", C3139&lt;=50,"36-50",TRUE,"50+")</f>
        <v>50+</v>
      </c>
      <c r="Q3139" t="str">
        <f t="shared" ref="Q3139:Q3202" si="343">IF(COUNTIF($B:$B,B3139)&gt;1,"repeat","new")</f>
        <v>new</v>
      </c>
      <c r="R3139" t="str">
        <f t="shared" ref="R3139:R3202" si="344">IF(L3139&gt;500,"high value",IF( L3139&gt;250,"medium","low"))</f>
        <v>high value</v>
      </c>
      <c r="S3139" t="str">
        <f t="shared" ref="S3139:S3202" si="345">IF(O3139&lt;=2,"Low",IF(O3139&lt;=4,"medium","High"))</f>
        <v>medium</v>
      </c>
      <c r="T3139" t="str">
        <f t="shared" ref="T3139:T3202" si="346">TEXT(H3139,"MMM")</f>
        <v>Jul</v>
      </c>
      <c r="U3139">
        <f t="shared" ref="U3139:U3202" si="347">YEAR(H3139)</f>
        <v>2022</v>
      </c>
      <c r="V3139" t="str">
        <f t="shared" ref="V3139:V3202" si="348">IF(K3139&lt;=5,"0-5",IF(K3139&lt;=10,"5-10",IF(K3139&lt;=15,"10-15","15+")))</f>
        <v>5-10</v>
      </c>
      <c r="W3139" t="str">
        <f t="shared" ref="W3139:W3202" si="349">IF(J3139&lt;=30,"Fast",IF(J3139&lt;=45,"Medium","Slow"))</f>
        <v>Fast</v>
      </c>
    </row>
    <row r="3140" spans="1:23" x14ac:dyDescent="0.3">
      <c r="A3140">
        <v>603139</v>
      </c>
      <c r="B3140">
        <v>65600</v>
      </c>
      <c r="C3140">
        <v>32</v>
      </c>
      <c r="D3140" t="s">
        <v>7</v>
      </c>
      <c r="E3140" t="s">
        <v>11</v>
      </c>
      <c r="F3140" t="s">
        <v>22</v>
      </c>
      <c r="G3140" t="s">
        <v>31</v>
      </c>
      <c r="H3140" s="1">
        <v>44871</v>
      </c>
      <c r="I3140" t="s">
        <v>34</v>
      </c>
      <c r="J3140">
        <v>27</v>
      </c>
      <c r="K3140">
        <v>12.3</v>
      </c>
      <c r="L3140">
        <v>883.51</v>
      </c>
      <c r="M3140">
        <v>69.33</v>
      </c>
      <c r="N3140" t="s">
        <v>47</v>
      </c>
      <c r="O3140">
        <v>3</v>
      </c>
      <c r="P3140" t="str" cm="1">
        <f t="array" ref="P3140">_xlfn.IFS(C3140&lt;25,"18-24", C3140&lt;=35,"25-35", C3140&lt;=50,"36-50",TRUE,"50+")</f>
        <v>25-35</v>
      </c>
      <c r="Q3140" t="str">
        <f t="shared" si="343"/>
        <v>new</v>
      </c>
      <c r="R3140" t="str">
        <f t="shared" si="344"/>
        <v>high value</v>
      </c>
      <c r="S3140" t="str">
        <f t="shared" si="345"/>
        <v>medium</v>
      </c>
      <c r="T3140" t="str">
        <f t="shared" si="346"/>
        <v>Nov</v>
      </c>
      <c r="U3140">
        <f t="shared" si="347"/>
        <v>2022</v>
      </c>
      <c r="V3140" t="str">
        <f t="shared" si="348"/>
        <v>10-15</v>
      </c>
      <c r="W3140" t="str">
        <f t="shared" si="349"/>
        <v>Fast</v>
      </c>
    </row>
    <row r="3141" spans="1:23" x14ac:dyDescent="0.3">
      <c r="A3141">
        <v>603140</v>
      </c>
      <c r="B3141">
        <v>76401</v>
      </c>
      <c r="C3141">
        <v>55</v>
      </c>
      <c r="D3141" t="s">
        <v>7</v>
      </c>
      <c r="E3141" t="s">
        <v>5</v>
      </c>
      <c r="F3141" t="s">
        <v>32</v>
      </c>
      <c r="G3141" t="s">
        <v>21</v>
      </c>
      <c r="H3141" s="1">
        <v>44904</v>
      </c>
      <c r="I3141" t="s">
        <v>34</v>
      </c>
      <c r="J3141">
        <v>58</v>
      </c>
      <c r="K3141">
        <v>1.8</v>
      </c>
      <c r="L3141">
        <v>842.32</v>
      </c>
      <c r="M3141">
        <v>50.99</v>
      </c>
      <c r="N3141" t="s">
        <v>49</v>
      </c>
      <c r="O3141">
        <v>5</v>
      </c>
      <c r="P3141" t="str" cm="1">
        <f t="array" ref="P3141">_xlfn.IFS(C3141&lt;25,"18-24", C3141&lt;=35,"25-35", C3141&lt;=50,"36-50",TRUE,"50+")</f>
        <v>50+</v>
      </c>
      <c r="Q3141" t="str">
        <f t="shared" si="343"/>
        <v>new</v>
      </c>
      <c r="R3141" t="str">
        <f t="shared" si="344"/>
        <v>high value</v>
      </c>
      <c r="S3141" t="str">
        <f t="shared" si="345"/>
        <v>High</v>
      </c>
      <c r="T3141" t="str">
        <f t="shared" si="346"/>
        <v>Dec</v>
      </c>
      <c r="U3141">
        <f t="shared" si="347"/>
        <v>2022</v>
      </c>
      <c r="V3141" t="str">
        <f t="shared" si="348"/>
        <v>0-5</v>
      </c>
      <c r="W3141" t="str">
        <f t="shared" si="349"/>
        <v>Slow</v>
      </c>
    </row>
    <row r="3142" spans="1:23" x14ac:dyDescent="0.3">
      <c r="A3142">
        <v>603141</v>
      </c>
      <c r="B3142">
        <v>70673</v>
      </c>
      <c r="C3142">
        <v>44</v>
      </c>
      <c r="D3142" t="s">
        <v>7</v>
      </c>
      <c r="E3142" t="s">
        <v>15</v>
      </c>
      <c r="F3142" t="s">
        <v>19</v>
      </c>
      <c r="G3142" t="s">
        <v>23</v>
      </c>
      <c r="H3142" s="1">
        <v>44964</v>
      </c>
      <c r="I3142" t="s">
        <v>33</v>
      </c>
      <c r="J3142">
        <v>79</v>
      </c>
      <c r="K3142">
        <v>2.1</v>
      </c>
      <c r="L3142">
        <v>1066.0999999999999</v>
      </c>
      <c r="M3142">
        <v>35.06</v>
      </c>
      <c r="N3142" t="s">
        <v>47</v>
      </c>
      <c r="O3142">
        <v>5</v>
      </c>
      <c r="P3142" t="str" cm="1">
        <f t="array" ref="P3142">_xlfn.IFS(C3142&lt;25,"18-24", C3142&lt;=35,"25-35", C3142&lt;=50,"36-50",TRUE,"50+")</f>
        <v>36-50</v>
      </c>
      <c r="Q3142" t="str">
        <f t="shared" si="343"/>
        <v>new</v>
      </c>
      <c r="R3142" t="str">
        <f t="shared" si="344"/>
        <v>high value</v>
      </c>
      <c r="S3142" t="str">
        <f t="shared" si="345"/>
        <v>High</v>
      </c>
      <c r="T3142" t="str">
        <f t="shared" si="346"/>
        <v>Feb</v>
      </c>
      <c r="U3142">
        <f t="shared" si="347"/>
        <v>2023</v>
      </c>
      <c r="V3142" t="str">
        <f t="shared" si="348"/>
        <v>0-5</v>
      </c>
      <c r="W3142" t="str">
        <f t="shared" si="349"/>
        <v>Slow</v>
      </c>
    </row>
    <row r="3143" spans="1:23" x14ac:dyDescent="0.3">
      <c r="A3143">
        <v>603142</v>
      </c>
      <c r="B3143">
        <v>68559</v>
      </c>
      <c r="C3143">
        <v>35</v>
      </c>
      <c r="D3143" t="s">
        <v>7</v>
      </c>
      <c r="E3143" t="s">
        <v>13</v>
      </c>
      <c r="F3143" t="s">
        <v>32</v>
      </c>
      <c r="G3143" t="s">
        <v>31</v>
      </c>
      <c r="H3143" s="1">
        <v>45535</v>
      </c>
      <c r="I3143" t="s">
        <v>33</v>
      </c>
      <c r="J3143">
        <v>43</v>
      </c>
      <c r="K3143">
        <v>7.2</v>
      </c>
      <c r="L3143">
        <v>437.53</v>
      </c>
      <c r="M3143">
        <v>35.57</v>
      </c>
      <c r="N3143" t="s">
        <v>49</v>
      </c>
      <c r="O3143">
        <v>5</v>
      </c>
      <c r="P3143" t="str" cm="1">
        <f t="array" ref="P3143">_xlfn.IFS(C3143&lt;25,"18-24", C3143&lt;=35,"25-35", C3143&lt;=50,"36-50",TRUE,"50+")</f>
        <v>25-35</v>
      </c>
      <c r="Q3143" t="str">
        <f t="shared" si="343"/>
        <v>new</v>
      </c>
      <c r="R3143" t="str">
        <f t="shared" si="344"/>
        <v>medium</v>
      </c>
      <c r="S3143" t="str">
        <f t="shared" si="345"/>
        <v>High</v>
      </c>
      <c r="T3143" t="str">
        <f t="shared" si="346"/>
        <v>Aug</v>
      </c>
      <c r="U3143">
        <f t="shared" si="347"/>
        <v>2024</v>
      </c>
      <c r="V3143" t="str">
        <f t="shared" si="348"/>
        <v>5-10</v>
      </c>
      <c r="W3143" t="str">
        <f t="shared" si="349"/>
        <v>Medium</v>
      </c>
    </row>
    <row r="3144" spans="1:23" x14ac:dyDescent="0.3">
      <c r="A3144">
        <v>603143</v>
      </c>
      <c r="B3144">
        <v>16947</v>
      </c>
      <c r="C3144">
        <v>36</v>
      </c>
      <c r="D3144" t="s">
        <v>4</v>
      </c>
      <c r="E3144" t="s">
        <v>13</v>
      </c>
      <c r="F3144" t="s">
        <v>24</v>
      </c>
      <c r="G3144" t="s">
        <v>25</v>
      </c>
      <c r="H3144" s="1">
        <v>45397</v>
      </c>
      <c r="I3144" t="s">
        <v>34</v>
      </c>
      <c r="J3144">
        <v>54</v>
      </c>
      <c r="K3144">
        <v>6.9</v>
      </c>
      <c r="L3144">
        <v>1447.7</v>
      </c>
      <c r="M3144">
        <v>89.39</v>
      </c>
      <c r="N3144" t="s">
        <v>48</v>
      </c>
      <c r="O3144">
        <v>5</v>
      </c>
      <c r="P3144" t="str" cm="1">
        <f t="array" ref="P3144">_xlfn.IFS(C3144&lt;25,"18-24", C3144&lt;=35,"25-35", C3144&lt;=50,"36-50",TRUE,"50+")</f>
        <v>36-50</v>
      </c>
      <c r="Q3144" t="str">
        <f t="shared" si="343"/>
        <v>new</v>
      </c>
      <c r="R3144" t="str">
        <f t="shared" si="344"/>
        <v>high value</v>
      </c>
      <c r="S3144" t="str">
        <f t="shared" si="345"/>
        <v>High</v>
      </c>
      <c r="T3144" t="str">
        <f t="shared" si="346"/>
        <v>Apr</v>
      </c>
      <c r="U3144">
        <f t="shared" si="347"/>
        <v>2024</v>
      </c>
      <c r="V3144" t="str">
        <f t="shared" si="348"/>
        <v>5-10</v>
      </c>
      <c r="W3144" t="str">
        <f t="shared" si="349"/>
        <v>Slow</v>
      </c>
    </row>
    <row r="3145" spans="1:23" x14ac:dyDescent="0.3">
      <c r="A3145">
        <v>603144</v>
      </c>
      <c r="B3145">
        <v>76820</v>
      </c>
      <c r="C3145">
        <v>23</v>
      </c>
      <c r="D3145" t="s">
        <v>7</v>
      </c>
      <c r="E3145" t="s">
        <v>8</v>
      </c>
      <c r="F3145" t="s">
        <v>26</v>
      </c>
      <c r="G3145" t="s">
        <v>25</v>
      </c>
      <c r="H3145" s="1">
        <v>44726</v>
      </c>
      <c r="I3145" t="s">
        <v>34</v>
      </c>
      <c r="J3145">
        <v>79</v>
      </c>
      <c r="K3145">
        <v>7.2</v>
      </c>
      <c r="L3145">
        <v>236.96</v>
      </c>
      <c r="M3145">
        <v>72.48</v>
      </c>
      <c r="N3145" t="s">
        <v>48</v>
      </c>
      <c r="O3145">
        <v>2</v>
      </c>
      <c r="P3145" t="str" cm="1">
        <f t="array" ref="P3145">_xlfn.IFS(C3145&lt;25,"18-24", C3145&lt;=35,"25-35", C3145&lt;=50,"36-50",TRUE,"50+")</f>
        <v>18-24</v>
      </c>
      <c r="Q3145" t="str">
        <f t="shared" si="343"/>
        <v>new</v>
      </c>
      <c r="R3145" t="str">
        <f t="shared" si="344"/>
        <v>low</v>
      </c>
      <c r="S3145" t="str">
        <f t="shared" si="345"/>
        <v>Low</v>
      </c>
      <c r="T3145" t="str">
        <f t="shared" si="346"/>
        <v>Jun</v>
      </c>
      <c r="U3145">
        <f t="shared" si="347"/>
        <v>2022</v>
      </c>
      <c r="V3145" t="str">
        <f t="shared" si="348"/>
        <v>5-10</v>
      </c>
      <c r="W3145" t="str">
        <f t="shared" si="349"/>
        <v>Slow</v>
      </c>
    </row>
    <row r="3146" spans="1:23" x14ac:dyDescent="0.3">
      <c r="A3146">
        <v>603145</v>
      </c>
      <c r="B3146">
        <v>86638</v>
      </c>
      <c r="C3146">
        <v>24</v>
      </c>
      <c r="D3146" t="s">
        <v>7</v>
      </c>
      <c r="E3146" t="s">
        <v>5</v>
      </c>
      <c r="F3146" t="s">
        <v>19</v>
      </c>
      <c r="G3146" t="s">
        <v>27</v>
      </c>
      <c r="H3146" s="1">
        <v>45357</v>
      </c>
      <c r="I3146" t="s">
        <v>33</v>
      </c>
      <c r="J3146">
        <v>80</v>
      </c>
      <c r="K3146">
        <v>8.4</v>
      </c>
      <c r="L3146">
        <v>168.42</v>
      </c>
      <c r="M3146">
        <v>42.43</v>
      </c>
      <c r="N3146" t="s">
        <v>50</v>
      </c>
      <c r="O3146">
        <v>2</v>
      </c>
      <c r="P3146" t="str" cm="1">
        <f t="array" ref="P3146">_xlfn.IFS(C3146&lt;25,"18-24", C3146&lt;=35,"25-35", C3146&lt;=50,"36-50",TRUE,"50+")</f>
        <v>18-24</v>
      </c>
      <c r="Q3146" t="str">
        <f t="shared" si="343"/>
        <v>new</v>
      </c>
      <c r="R3146" t="str">
        <f t="shared" si="344"/>
        <v>low</v>
      </c>
      <c r="S3146" t="str">
        <f t="shared" si="345"/>
        <v>Low</v>
      </c>
      <c r="T3146" t="str">
        <f t="shared" si="346"/>
        <v>Mar</v>
      </c>
      <c r="U3146">
        <f t="shared" si="347"/>
        <v>2024</v>
      </c>
      <c r="V3146" t="str">
        <f t="shared" si="348"/>
        <v>5-10</v>
      </c>
      <c r="W3146" t="str">
        <f t="shared" si="349"/>
        <v>Slow</v>
      </c>
    </row>
    <row r="3147" spans="1:23" x14ac:dyDescent="0.3">
      <c r="A3147">
        <v>603146</v>
      </c>
      <c r="B3147">
        <v>25042</v>
      </c>
      <c r="C3147">
        <v>31</v>
      </c>
      <c r="D3147" t="s">
        <v>7</v>
      </c>
      <c r="E3147" t="s">
        <v>11</v>
      </c>
      <c r="F3147" t="s">
        <v>28</v>
      </c>
      <c r="G3147" t="s">
        <v>29</v>
      </c>
      <c r="H3147" s="1">
        <v>45542</v>
      </c>
      <c r="I3147" t="s">
        <v>33</v>
      </c>
      <c r="J3147">
        <v>71</v>
      </c>
      <c r="K3147">
        <v>9.8000000000000007</v>
      </c>
      <c r="L3147">
        <v>1075.4100000000001</v>
      </c>
      <c r="M3147">
        <v>59.13</v>
      </c>
      <c r="N3147" t="s">
        <v>50</v>
      </c>
      <c r="O3147">
        <v>4</v>
      </c>
      <c r="P3147" t="str" cm="1">
        <f t="array" ref="P3147">_xlfn.IFS(C3147&lt;25,"18-24", C3147&lt;=35,"25-35", C3147&lt;=50,"36-50",TRUE,"50+")</f>
        <v>25-35</v>
      </c>
      <c r="Q3147" t="str">
        <f t="shared" si="343"/>
        <v>new</v>
      </c>
      <c r="R3147" t="str">
        <f t="shared" si="344"/>
        <v>high value</v>
      </c>
      <c r="S3147" t="str">
        <f t="shared" si="345"/>
        <v>medium</v>
      </c>
      <c r="T3147" t="str">
        <f t="shared" si="346"/>
        <v>Sep</v>
      </c>
      <c r="U3147">
        <f t="shared" si="347"/>
        <v>2024</v>
      </c>
      <c r="V3147" t="str">
        <f t="shared" si="348"/>
        <v>5-10</v>
      </c>
      <c r="W3147" t="str">
        <f t="shared" si="349"/>
        <v>Slow</v>
      </c>
    </row>
    <row r="3148" spans="1:23" x14ac:dyDescent="0.3">
      <c r="A3148">
        <v>603147</v>
      </c>
      <c r="B3148">
        <v>78097</v>
      </c>
      <c r="C3148">
        <v>56</v>
      </c>
      <c r="D3148" t="s">
        <v>7</v>
      </c>
      <c r="E3148" t="s">
        <v>8</v>
      </c>
      <c r="F3148" t="s">
        <v>18</v>
      </c>
      <c r="G3148" t="s">
        <v>25</v>
      </c>
      <c r="H3148" s="1">
        <v>44737</v>
      </c>
      <c r="I3148" t="s">
        <v>33</v>
      </c>
      <c r="J3148">
        <v>36</v>
      </c>
      <c r="K3148">
        <v>7.9</v>
      </c>
      <c r="L3148">
        <v>1332.89</v>
      </c>
      <c r="M3148">
        <v>112.95</v>
      </c>
      <c r="N3148" t="s">
        <v>48</v>
      </c>
      <c r="O3148">
        <v>5</v>
      </c>
      <c r="P3148" t="str" cm="1">
        <f t="array" ref="P3148">_xlfn.IFS(C3148&lt;25,"18-24", C3148&lt;=35,"25-35", C3148&lt;=50,"36-50",TRUE,"50+")</f>
        <v>50+</v>
      </c>
      <c r="Q3148" t="str">
        <f t="shared" si="343"/>
        <v>repeat</v>
      </c>
      <c r="R3148" t="str">
        <f t="shared" si="344"/>
        <v>high value</v>
      </c>
      <c r="S3148" t="str">
        <f t="shared" si="345"/>
        <v>High</v>
      </c>
      <c r="T3148" t="str">
        <f t="shared" si="346"/>
        <v>Jun</v>
      </c>
      <c r="U3148">
        <f t="shared" si="347"/>
        <v>2022</v>
      </c>
      <c r="V3148" t="str">
        <f t="shared" si="348"/>
        <v>5-10</v>
      </c>
      <c r="W3148" t="str">
        <f t="shared" si="349"/>
        <v>Medium</v>
      </c>
    </row>
    <row r="3149" spans="1:23" x14ac:dyDescent="0.3">
      <c r="A3149">
        <v>603148</v>
      </c>
      <c r="B3149">
        <v>81187</v>
      </c>
      <c r="C3149">
        <v>55</v>
      </c>
      <c r="D3149" t="s">
        <v>4</v>
      </c>
      <c r="E3149" t="s">
        <v>5</v>
      </c>
      <c r="F3149" t="s">
        <v>19</v>
      </c>
      <c r="G3149" t="s">
        <v>23</v>
      </c>
      <c r="H3149" s="1">
        <v>45534</v>
      </c>
      <c r="I3149" t="s">
        <v>34</v>
      </c>
      <c r="J3149">
        <v>23</v>
      </c>
      <c r="K3149">
        <v>10.199999999999999</v>
      </c>
      <c r="L3149">
        <v>998.4</v>
      </c>
      <c r="M3149">
        <v>112.63</v>
      </c>
      <c r="N3149" t="s">
        <v>49</v>
      </c>
      <c r="O3149">
        <v>1</v>
      </c>
      <c r="P3149" t="str" cm="1">
        <f t="array" ref="P3149">_xlfn.IFS(C3149&lt;25,"18-24", C3149&lt;=35,"25-35", C3149&lt;=50,"36-50",TRUE,"50+")</f>
        <v>50+</v>
      </c>
      <c r="Q3149" t="str">
        <f t="shared" si="343"/>
        <v>new</v>
      </c>
      <c r="R3149" t="str">
        <f t="shared" si="344"/>
        <v>high value</v>
      </c>
      <c r="S3149" t="str">
        <f t="shared" si="345"/>
        <v>Low</v>
      </c>
      <c r="T3149" t="str">
        <f t="shared" si="346"/>
        <v>Aug</v>
      </c>
      <c r="U3149">
        <f t="shared" si="347"/>
        <v>2024</v>
      </c>
      <c r="V3149" t="str">
        <f t="shared" si="348"/>
        <v>10-15</v>
      </c>
      <c r="W3149" t="str">
        <f t="shared" si="349"/>
        <v>Fast</v>
      </c>
    </row>
    <row r="3150" spans="1:23" x14ac:dyDescent="0.3">
      <c r="A3150">
        <v>603149</v>
      </c>
      <c r="B3150">
        <v>23259</v>
      </c>
      <c r="C3150">
        <v>32</v>
      </c>
      <c r="D3150" t="s">
        <v>4</v>
      </c>
      <c r="E3150" t="s">
        <v>8</v>
      </c>
      <c r="F3150" t="s">
        <v>30</v>
      </c>
      <c r="G3150" t="s">
        <v>31</v>
      </c>
      <c r="H3150" s="1">
        <v>45049</v>
      </c>
      <c r="I3150" t="s">
        <v>33</v>
      </c>
      <c r="J3150">
        <v>63</v>
      </c>
      <c r="K3150">
        <v>12.3</v>
      </c>
      <c r="L3150">
        <v>1310.48</v>
      </c>
      <c r="M3150">
        <v>34.92</v>
      </c>
      <c r="N3150" t="s">
        <v>48</v>
      </c>
      <c r="O3150">
        <v>1</v>
      </c>
      <c r="P3150" t="str" cm="1">
        <f t="array" ref="P3150">_xlfn.IFS(C3150&lt;25,"18-24", C3150&lt;=35,"25-35", C3150&lt;=50,"36-50",TRUE,"50+")</f>
        <v>25-35</v>
      </c>
      <c r="Q3150" t="str">
        <f t="shared" si="343"/>
        <v>new</v>
      </c>
      <c r="R3150" t="str">
        <f t="shared" si="344"/>
        <v>high value</v>
      </c>
      <c r="S3150" t="str">
        <f t="shared" si="345"/>
        <v>Low</v>
      </c>
      <c r="T3150" t="str">
        <f t="shared" si="346"/>
        <v>May</v>
      </c>
      <c r="U3150">
        <f t="shared" si="347"/>
        <v>2023</v>
      </c>
      <c r="V3150" t="str">
        <f t="shared" si="348"/>
        <v>10-15</v>
      </c>
      <c r="W3150" t="str">
        <f t="shared" si="349"/>
        <v>Slow</v>
      </c>
    </row>
    <row r="3151" spans="1:23" x14ac:dyDescent="0.3">
      <c r="A3151">
        <v>603150</v>
      </c>
      <c r="B3151">
        <v>32742</v>
      </c>
      <c r="C3151">
        <v>23</v>
      </c>
      <c r="D3151" t="s">
        <v>7</v>
      </c>
      <c r="E3151" t="s">
        <v>11</v>
      </c>
      <c r="F3151" t="s">
        <v>30</v>
      </c>
      <c r="G3151" t="s">
        <v>31</v>
      </c>
      <c r="H3151" s="1">
        <v>44877</v>
      </c>
      <c r="I3151" t="s">
        <v>34</v>
      </c>
      <c r="J3151">
        <v>87</v>
      </c>
      <c r="K3151">
        <v>10.9</v>
      </c>
      <c r="L3151">
        <v>309.48</v>
      </c>
      <c r="M3151">
        <v>119.08</v>
      </c>
      <c r="N3151" t="s">
        <v>47</v>
      </c>
      <c r="O3151">
        <v>2</v>
      </c>
      <c r="P3151" t="str" cm="1">
        <f t="array" ref="P3151">_xlfn.IFS(C3151&lt;25,"18-24", C3151&lt;=35,"25-35", C3151&lt;=50,"36-50",TRUE,"50+")</f>
        <v>18-24</v>
      </c>
      <c r="Q3151" t="str">
        <f t="shared" si="343"/>
        <v>new</v>
      </c>
      <c r="R3151" t="str">
        <f t="shared" si="344"/>
        <v>medium</v>
      </c>
      <c r="S3151" t="str">
        <f t="shared" si="345"/>
        <v>Low</v>
      </c>
      <c r="T3151" t="str">
        <f t="shared" si="346"/>
        <v>Nov</v>
      </c>
      <c r="U3151">
        <f t="shared" si="347"/>
        <v>2022</v>
      </c>
      <c r="V3151" t="str">
        <f t="shared" si="348"/>
        <v>10-15</v>
      </c>
      <c r="W3151" t="str">
        <f t="shared" si="349"/>
        <v>Slow</v>
      </c>
    </row>
    <row r="3152" spans="1:23" x14ac:dyDescent="0.3">
      <c r="A3152">
        <v>603151</v>
      </c>
      <c r="B3152">
        <v>54952</v>
      </c>
      <c r="C3152">
        <v>46</v>
      </c>
      <c r="D3152" t="s">
        <v>7</v>
      </c>
      <c r="E3152" t="s">
        <v>11</v>
      </c>
      <c r="F3152" t="s">
        <v>18</v>
      </c>
      <c r="G3152" t="s">
        <v>21</v>
      </c>
      <c r="H3152" s="1">
        <v>45265</v>
      </c>
      <c r="I3152" t="s">
        <v>34</v>
      </c>
      <c r="J3152">
        <v>51</v>
      </c>
      <c r="K3152">
        <v>8.6</v>
      </c>
      <c r="L3152">
        <v>499.96</v>
      </c>
      <c r="M3152">
        <v>74.599999999999994</v>
      </c>
      <c r="N3152" t="s">
        <v>49</v>
      </c>
      <c r="O3152">
        <v>3</v>
      </c>
      <c r="P3152" t="str" cm="1">
        <f t="array" ref="P3152">_xlfn.IFS(C3152&lt;25,"18-24", C3152&lt;=35,"25-35", C3152&lt;=50,"36-50",TRUE,"50+")</f>
        <v>36-50</v>
      </c>
      <c r="Q3152" t="str">
        <f t="shared" si="343"/>
        <v>new</v>
      </c>
      <c r="R3152" t="str">
        <f t="shared" si="344"/>
        <v>medium</v>
      </c>
      <c r="S3152" t="str">
        <f t="shared" si="345"/>
        <v>medium</v>
      </c>
      <c r="T3152" t="str">
        <f t="shared" si="346"/>
        <v>Dec</v>
      </c>
      <c r="U3152">
        <f t="shared" si="347"/>
        <v>2023</v>
      </c>
      <c r="V3152" t="str">
        <f t="shared" si="348"/>
        <v>5-10</v>
      </c>
      <c r="W3152" t="str">
        <f t="shared" si="349"/>
        <v>Slow</v>
      </c>
    </row>
    <row r="3153" spans="1:23" x14ac:dyDescent="0.3">
      <c r="A3153">
        <v>603152</v>
      </c>
      <c r="B3153">
        <v>38508</v>
      </c>
      <c r="C3153">
        <v>56</v>
      </c>
      <c r="D3153" t="s">
        <v>4</v>
      </c>
      <c r="E3153" t="s">
        <v>16</v>
      </c>
      <c r="F3153" t="s">
        <v>19</v>
      </c>
      <c r="G3153" t="s">
        <v>23</v>
      </c>
      <c r="H3153" s="1">
        <v>44899</v>
      </c>
      <c r="I3153" t="s">
        <v>33</v>
      </c>
      <c r="J3153">
        <v>61</v>
      </c>
      <c r="K3153">
        <v>6.7</v>
      </c>
      <c r="L3153">
        <v>1200.3399999999999</v>
      </c>
      <c r="M3153">
        <v>20.04</v>
      </c>
      <c r="N3153" t="s">
        <v>50</v>
      </c>
      <c r="O3153">
        <v>1</v>
      </c>
      <c r="P3153" t="str" cm="1">
        <f t="array" ref="P3153">_xlfn.IFS(C3153&lt;25,"18-24", C3153&lt;=35,"25-35", C3153&lt;=50,"36-50",TRUE,"50+")</f>
        <v>50+</v>
      </c>
      <c r="Q3153" t="str">
        <f t="shared" si="343"/>
        <v>new</v>
      </c>
      <c r="R3153" t="str">
        <f t="shared" si="344"/>
        <v>high value</v>
      </c>
      <c r="S3153" t="str">
        <f t="shared" si="345"/>
        <v>Low</v>
      </c>
      <c r="T3153" t="str">
        <f t="shared" si="346"/>
        <v>Dec</v>
      </c>
      <c r="U3153">
        <f t="shared" si="347"/>
        <v>2022</v>
      </c>
      <c r="V3153" t="str">
        <f t="shared" si="348"/>
        <v>5-10</v>
      </c>
      <c r="W3153" t="str">
        <f t="shared" si="349"/>
        <v>Slow</v>
      </c>
    </row>
    <row r="3154" spans="1:23" x14ac:dyDescent="0.3">
      <c r="A3154">
        <v>603153</v>
      </c>
      <c r="B3154">
        <v>97599</v>
      </c>
      <c r="C3154">
        <v>49</v>
      </c>
      <c r="D3154" t="s">
        <v>7</v>
      </c>
      <c r="E3154" t="s">
        <v>8</v>
      </c>
      <c r="F3154" t="s">
        <v>24</v>
      </c>
      <c r="G3154" t="s">
        <v>21</v>
      </c>
      <c r="H3154" s="1">
        <v>44820</v>
      </c>
      <c r="I3154" t="s">
        <v>34</v>
      </c>
      <c r="J3154">
        <v>70</v>
      </c>
      <c r="K3154">
        <v>1.2</v>
      </c>
      <c r="L3154">
        <v>495.01</v>
      </c>
      <c r="M3154">
        <v>28.09</v>
      </c>
      <c r="N3154" t="s">
        <v>50</v>
      </c>
      <c r="O3154">
        <v>5</v>
      </c>
      <c r="P3154" t="str" cm="1">
        <f t="array" ref="P3154">_xlfn.IFS(C3154&lt;25,"18-24", C3154&lt;=35,"25-35", C3154&lt;=50,"36-50",TRUE,"50+")</f>
        <v>36-50</v>
      </c>
      <c r="Q3154" t="str">
        <f t="shared" si="343"/>
        <v>repeat</v>
      </c>
      <c r="R3154" t="str">
        <f t="shared" si="344"/>
        <v>medium</v>
      </c>
      <c r="S3154" t="str">
        <f t="shared" si="345"/>
        <v>High</v>
      </c>
      <c r="T3154" t="str">
        <f t="shared" si="346"/>
        <v>Sep</v>
      </c>
      <c r="U3154">
        <f t="shared" si="347"/>
        <v>2022</v>
      </c>
      <c r="V3154" t="str">
        <f t="shared" si="348"/>
        <v>0-5</v>
      </c>
      <c r="W3154" t="str">
        <f t="shared" si="349"/>
        <v>Slow</v>
      </c>
    </row>
    <row r="3155" spans="1:23" x14ac:dyDescent="0.3">
      <c r="A3155">
        <v>603154</v>
      </c>
      <c r="B3155">
        <v>49383</v>
      </c>
      <c r="C3155">
        <v>56</v>
      </c>
      <c r="D3155" t="s">
        <v>4</v>
      </c>
      <c r="E3155" t="s">
        <v>11</v>
      </c>
      <c r="F3155" t="s">
        <v>22</v>
      </c>
      <c r="G3155" t="s">
        <v>23</v>
      </c>
      <c r="H3155" s="1">
        <v>45506</v>
      </c>
      <c r="I3155" t="s">
        <v>33</v>
      </c>
      <c r="J3155">
        <v>67</v>
      </c>
      <c r="K3155">
        <v>7.1</v>
      </c>
      <c r="L3155">
        <v>445.69</v>
      </c>
      <c r="M3155">
        <v>33.93</v>
      </c>
      <c r="N3155" t="s">
        <v>48</v>
      </c>
      <c r="O3155">
        <v>3</v>
      </c>
      <c r="P3155" t="str" cm="1">
        <f t="array" ref="P3155">_xlfn.IFS(C3155&lt;25,"18-24", C3155&lt;=35,"25-35", C3155&lt;=50,"36-50",TRUE,"50+")</f>
        <v>50+</v>
      </c>
      <c r="Q3155" t="str">
        <f t="shared" si="343"/>
        <v>new</v>
      </c>
      <c r="R3155" t="str">
        <f t="shared" si="344"/>
        <v>medium</v>
      </c>
      <c r="S3155" t="str">
        <f t="shared" si="345"/>
        <v>medium</v>
      </c>
      <c r="T3155" t="str">
        <f t="shared" si="346"/>
        <v>Aug</v>
      </c>
      <c r="U3155">
        <f t="shared" si="347"/>
        <v>2024</v>
      </c>
      <c r="V3155" t="str">
        <f t="shared" si="348"/>
        <v>5-10</v>
      </c>
      <c r="W3155" t="str">
        <f t="shared" si="349"/>
        <v>Slow</v>
      </c>
    </row>
    <row r="3156" spans="1:23" x14ac:dyDescent="0.3">
      <c r="A3156">
        <v>603155</v>
      </c>
      <c r="B3156">
        <v>60483</v>
      </c>
      <c r="C3156">
        <v>41</v>
      </c>
      <c r="D3156" t="s">
        <v>4</v>
      </c>
      <c r="E3156" t="s">
        <v>13</v>
      </c>
      <c r="F3156" t="s">
        <v>22</v>
      </c>
      <c r="G3156" t="s">
        <v>27</v>
      </c>
      <c r="H3156" s="1">
        <v>45345</v>
      </c>
      <c r="I3156" t="s">
        <v>33</v>
      </c>
      <c r="J3156">
        <v>21</v>
      </c>
      <c r="K3156">
        <v>13</v>
      </c>
      <c r="L3156">
        <v>626.76</v>
      </c>
      <c r="M3156">
        <v>95.06</v>
      </c>
      <c r="N3156" t="s">
        <v>48</v>
      </c>
      <c r="O3156">
        <v>4</v>
      </c>
      <c r="P3156" t="str" cm="1">
        <f t="array" ref="P3156">_xlfn.IFS(C3156&lt;25,"18-24", C3156&lt;=35,"25-35", C3156&lt;=50,"36-50",TRUE,"50+")</f>
        <v>36-50</v>
      </c>
      <c r="Q3156" t="str">
        <f t="shared" si="343"/>
        <v>new</v>
      </c>
      <c r="R3156" t="str">
        <f t="shared" si="344"/>
        <v>high value</v>
      </c>
      <c r="S3156" t="str">
        <f t="shared" si="345"/>
        <v>medium</v>
      </c>
      <c r="T3156" t="str">
        <f t="shared" si="346"/>
        <v>Feb</v>
      </c>
      <c r="U3156">
        <f t="shared" si="347"/>
        <v>2024</v>
      </c>
      <c r="V3156" t="str">
        <f t="shared" si="348"/>
        <v>10-15</v>
      </c>
      <c r="W3156" t="str">
        <f t="shared" si="349"/>
        <v>Fast</v>
      </c>
    </row>
    <row r="3157" spans="1:23" x14ac:dyDescent="0.3">
      <c r="A3157">
        <v>603156</v>
      </c>
      <c r="B3157">
        <v>82048</v>
      </c>
      <c r="C3157">
        <v>61</v>
      </c>
      <c r="D3157" t="s">
        <v>7</v>
      </c>
      <c r="E3157" t="s">
        <v>16</v>
      </c>
      <c r="F3157" t="s">
        <v>22</v>
      </c>
      <c r="G3157" t="s">
        <v>25</v>
      </c>
      <c r="H3157" s="1">
        <v>45486</v>
      </c>
      <c r="I3157" t="s">
        <v>34</v>
      </c>
      <c r="J3157">
        <v>84</v>
      </c>
      <c r="K3157">
        <v>10.3</v>
      </c>
      <c r="L3157">
        <v>1196.28</v>
      </c>
      <c r="M3157">
        <v>87.18</v>
      </c>
      <c r="N3157" t="s">
        <v>47</v>
      </c>
      <c r="O3157">
        <v>1</v>
      </c>
      <c r="P3157" t="str" cm="1">
        <f t="array" ref="P3157">_xlfn.IFS(C3157&lt;25,"18-24", C3157&lt;=35,"25-35", C3157&lt;=50,"36-50",TRUE,"50+")</f>
        <v>50+</v>
      </c>
      <c r="Q3157" t="str">
        <f t="shared" si="343"/>
        <v>repeat</v>
      </c>
      <c r="R3157" t="str">
        <f t="shared" si="344"/>
        <v>high value</v>
      </c>
      <c r="S3157" t="str">
        <f t="shared" si="345"/>
        <v>Low</v>
      </c>
      <c r="T3157" t="str">
        <f t="shared" si="346"/>
        <v>Jul</v>
      </c>
      <c r="U3157">
        <f t="shared" si="347"/>
        <v>2024</v>
      </c>
      <c r="V3157" t="str">
        <f t="shared" si="348"/>
        <v>10-15</v>
      </c>
      <c r="W3157" t="str">
        <f t="shared" si="349"/>
        <v>Slow</v>
      </c>
    </row>
    <row r="3158" spans="1:23" x14ac:dyDescent="0.3">
      <c r="A3158">
        <v>603157</v>
      </c>
      <c r="B3158">
        <v>75184</v>
      </c>
      <c r="C3158">
        <v>58</v>
      </c>
      <c r="D3158" t="s">
        <v>4</v>
      </c>
      <c r="E3158" t="s">
        <v>5</v>
      </c>
      <c r="F3158" t="s">
        <v>26</v>
      </c>
      <c r="G3158" t="s">
        <v>31</v>
      </c>
      <c r="H3158" s="1">
        <v>44637</v>
      </c>
      <c r="I3158" t="s">
        <v>33</v>
      </c>
      <c r="J3158">
        <v>87</v>
      </c>
      <c r="K3158">
        <v>1.4</v>
      </c>
      <c r="L3158">
        <v>921.71</v>
      </c>
      <c r="M3158">
        <v>105.78</v>
      </c>
      <c r="N3158" t="s">
        <v>48</v>
      </c>
      <c r="O3158">
        <v>3</v>
      </c>
      <c r="P3158" t="str" cm="1">
        <f t="array" ref="P3158">_xlfn.IFS(C3158&lt;25,"18-24", C3158&lt;=35,"25-35", C3158&lt;=50,"36-50",TRUE,"50+")</f>
        <v>50+</v>
      </c>
      <c r="Q3158" t="str">
        <f t="shared" si="343"/>
        <v>new</v>
      </c>
      <c r="R3158" t="str">
        <f t="shared" si="344"/>
        <v>high value</v>
      </c>
      <c r="S3158" t="str">
        <f t="shared" si="345"/>
        <v>medium</v>
      </c>
      <c r="T3158" t="str">
        <f t="shared" si="346"/>
        <v>Mar</v>
      </c>
      <c r="U3158">
        <f t="shared" si="347"/>
        <v>2022</v>
      </c>
      <c r="V3158" t="str">
        <f t="shared" si="348"/>
        <v>0-5</v>
      </c>
      <c r="W3158" t="str">
        <f t="shared" si="349"/>
        <v>Slow</v>
      </c>
    </row>
    <row r="3159" spans="1:23" x14ac:dyDescent="0.3">
      <c r="A3159">
        <v>603158</v>
      </c>
      <c r="B3159">
        <v>37386</v>
      </c>
      <c r="C3159">
        <v>31</v>
      </c>
      <c r="D3159" t="s">
        <v>4</v>
      </c>
      <c r="E3159" t="s">
        <v>5</v>
      </c>
      <c r="F3159" t="s">
        <v>19</v>
      </c>
      <c r="G3159" t="s">
        <v>23</v>
      </c>
      <c r="H3159" s="1">
        <v>45414</v>
      </c>
      <c r="I3159" t="s">
        <v>34</v>
      </c>
      <c r="J3159">
        <v>69</v>
      </c>
      <c r="K3159">
        <v>1.3</v>
      </c>
      <c r="L3159">
        <v>401.7</v>
      </c>
      <c r="M3159">
        <v>93.45</v>
      </c>
      <c r="N3159" t="s">
        <v>47</v>
      </c>
      <c r="O3159">
        <v>4</v>
      </c>
      <c r="P3159" t="str" cm="1">
        <f t="array" ref="P3159">_xlfn.IFS(C3159&lt;25,"18-24", C3159&lt;=35,"25-35", C3159&lt;=50,"36-50",TRUE,"50+")</f>
        <v>25-35</v>
      </c>
      <c r="Q3159" t="str">
        <f t="shared" si="343"/>
        <v>new</v>
      </c>
      <c r="R3159" t="str">
        <f t="shared" si="344"/>
        <v>medium</v>
      </c>
      <c r="S3159" t="str">
        <f t="shared" si="345"/>
        <v>medium</v>
      </c>
      <c r="T3159" t="str">
        <f t="shared" si="346"/>
        <v>May</v>
      </c>
      <c r="U3159">
        <f t="shared" si="347"/>
        <v>2024</v>
      </c>
      <c r="V3159" t="str">
        <f t="shared" si="348"/>
        <v>0-5</v>
      </c>
      <c r="W3159" t="str">
        <f t="shared" si="349"/>
        <v>Slow</v>
      </c>
    </row>
    <row r="3160" spans="1:23" x14ac:dyDescent="0.3">
      <c r="A3160">
        <v>603159</v>
      </c>
      <c r="B3160">
        <v>28893</v>
      </c>
      <c r="C3160">
        <v>60</v>
      </c>
      <c r="D3160" t="s">
        <v>4</v>
      </c>
      <c r="E3160" t="s">
        <v>11</v>
      </c>
      <c r="F3160" t="s">
        <v>28</v>
      </c>
      <c r="G3160" t="s">
        <v>21</v>
      </c>
      <c r="H3160" s="1">
        <v>45590</v>
      </c>
      <c r="I3160" t="s">
        <v>33</v>
      </c>
      <c r="J3160">
        <v>29</v>
      </c>
      <c r="K3160">
        <v>10.3</v>
      </c>
      <c r="L3160">
        <v>1128.5999999999999</v>
      </c>
      <c r="M3160">
        <v>117.18</v>
      </c>
      <c r="N3160" t="s">
        <v>49</v>
      </c>
      <c r="O3160">
        <v>3</v>
      </c>
      <c r="P3160" t="str" cm="1">
        <f t="array" ref="P3160">_xlfn.IFS(C3160&lt;25,"18-24", C3160&lt;=35,"25-35", C3160&lt;=50,"36-50",TRUE,"50+")</f>
        <v>50+</v>
      </c>
      <c r="Q3160" t="str">
        <f t="shared" si="343"/>
        <v>new</v>
      </c>
      <c r="R3160" t="str">
        <f t="shared" si="344"/>
        <v>high value</v>
      </c>
      <c r="S3160" t="str">
        <f t="shared" si="345"/>
        <v>medium</v>
      </c>
      <c r="T3160" t="str">
        <f t="shared" si="346"/>
        <v>Oct</v>
      </c>
      <c r="U3160">
        <f t="shared" si="347"/>
        <v>2024</v>
      </c>
      <c r="V3160" t="str">
        <f t="shared" si="348"/>
        <v>10-15</v>
      </c>
      <c r="W3160" t="str">
        <f t="shared" si="349"/>
        <v>Fast</v>
      </c>
    </row>
    <row r="3161" spans="1:23" x14ac:dyDescent="0.3">
      <c r="A3161">
        <v>603160</v>
      </c>
      <c r="B3161">
        <v>19626</v>
      </c>
      <c r="C3161">
        <v>52</v>
      </c>
      <c r="D3161" t="s">
        <v>4</v>
      </c>
      <c r="E3161" t="s">
        <v>8</v>
      </c>
      <c r="F3161" t="s">
        <v>19</v>
      </c>
      <c r="G3161" t="s">
        <v>29</v>
      </c>
      <c r="H3161" s="1">
        <v>44701</v>
      </c>
      <c r="I3161" t="s">
        <v>33</v>
      </c>
      <c r="J3161">
        <v>39</v>
      </c>
      <c r="K3161">
        <v>10.1</v>
      </c>
      <c r="L3161">
        <v>255.69</v>
      </c>
      <c r="M3161">
        <v>114.7</v>
      </c>
      <c r="N3161" t="s">
        <v>47</v>
      </c>
      <c r="O3161">
        <v>3</v>
      </c>
      <c r="P3161" t="str" cm="1">
        <f t="array" ref="P3161">_xlfn.IFS(C3161&lt;25,"18-24", C3161&lt;=35,"25-35", C3161&lt;=50,"36-50",TRUE,"50+")</f>
        <v>50+</v>
      </c>
      <c r="Q3161" t="str">
        <f t="shared" si="343"/>
        <v>new</v>
      </c>
      <c r="R3161" t="str">
        <f t="shared" si="344"/>
        <v>medium</v>
      </c>
      <c r="S3161" t="str">
        <f t="shared" si="345"/>
        <v>medium</v>
      </c>
      <c r="T3161" t="str">
        <f t="shared" si="346"/>
        <v>May</v>
      </c>
      <c r="U3161">
        <f t="shared" si="347"/>
        <v>2022</v>
      </c>
      <c r="V3161" t="str">
        <f t="shared" si="348"/>
        <v>10-15</v>
      </c>
      <c r="W3161" t="str">
        <f t="shared" si="349"/>
        <v>Medium</v>
      </c>
    </row>
    <row r="3162" spans="1:23" x14ac:dyDescent="0.3">
      <c r="A3162">
        <v>603161</v>
      </c>
      <c r="B3162">
        <v>36014</v>
      </c>
      <c r="C3162">
        <v>59</v>
      </c>
      <c r="D3162" t="s">
        <v>4</v>
      </c>
      <c r="E3162" t="s">
        <v>16</v>
      </c>
      <c r="F3162" t="s">
        <v>18</v>
      </c>
      <c r="G3162" t="s">
        <v>29</v>
      </c>
      <c r="H3162" s="1">
        <v>45528</v>
      </c>
      <c r="I3162" t="s">
        <v>34</v>
      </c>
      <c r="J3162">
        <v>22</v>
      </c>
      <c r="K3162">
        <v>10.4</v>
      </c>
      <c r="L3162">
        <v>469.13</v>
      </c>
      <c r="M3162">
        <v>20.84</v>
      </c>
      <c r="N3162" t="s">
        <v>49</v>
      </c>
      <c r="O3162">
        <v>5</v>
      </c>
      <c r="P3162" t="str" cm="1">
        <f t="array" ref="P3162">_xlfn.IFS(C3162&lt;25,"18-24", C3162&lt;=35,"25-35", C3162&lt;=50,"36-50",TRUE,"50+")</f>
        <v>50+</v>
      </c>
      <c r="Q3162" t="str">
        <f t="shared" si="343"/>
        <v>new</v>
      </c>
      <c r="R3162" t="str">
        <f t="shared" si="344"/>
        <v>medium</v>
      </c>
      <c r="S3162" t="str">
        <f t="shared" si="345"/>
        <v>High</v>
      </c>
      <c r="T3162" t="str">
        <f t="shared" si="346"/>
        <v>Aug</v>
      </c>
      <c r="U3162">
        <f t="shared" si="347"/>
        <v>2024</v>
      </c>
      <c r="V3162" t="str">
        <f t="shared" si="348"/>
        <v>10-15</v>
      </c>
      <c r="W3162" t="str">
        <f t="shared" si="349"/>
        <v>Fast</v>
      </c>
    </row>
    <row r="3163" spans="1:23" x14ac:dyDescent="0.3">
      <c r="A3163">
        <v>603162</v>
      </c>
      <c r="B3163">
        <v>26277</v>
      </c>
      <c r="C3163">
        <v>59</v>
      </c>
      <c r="D3163" t="s">
        <v>7</v>
      </c>
      <c r="E3163" t="s">
        <v>15</v>
      </c>
      <c r="F3163" t="s">
        <v>19</v>
      </c>
      <c r="G3163" t="s">
        <v>31</v>
      </c>
      <c r="H3163" s="1">
        <v>44607</v>
      </c>
      <c r="I3163" t="s">
        <v>33</v>
      </c>
      <c r="J3163">
        <v>43</v>
      </c>
      <c r="K3163">
        <v>14.9</v>
      </c>
      <c r="L3163">
        <v>782.65</v>
      </c>
      <c r="M3163">
        <v>55.6</v>
      </c>
      <c r="N3163" t="s">
        <v>50</v>
      </c>
      <c r="O3163">
        <v>3</v>
      </c>
      <c r="P3163" t="str" cm="1">
        <f t="array" ref="P3163">_xlfn.IFS(C3163&lt;25,"18-24", C3163&lt;=35,"25-35", C3163&lt;=50,"36-50",TRUE,"50+")</f>
        <v>50+</v>
      </c>
      <c r="Q3163" t="str">
        <f t="shared" si="343"/>
        <v>new</v>
      </c>
      <c r="R3163" t="str">
        <f t="shared" si="344"/>
        <v>high value</v>
      </c>
      <c r="S3163" t="str">
        <f t="shared" si="345"/>
        <v>medium</v>
      </c>
      <c r="T3163" t="str">
        <f t="shared" si="346"/>
        <v>Feb</v>
      </c>
      <c r="U3163">
        <f t="shared" si="347"/>
        <v>2022</v>
      </c>
      <c r="V3163" t="str">
        <f t="shared" si="348"/>
        <v>10-15</v>
      </c>
      <c r="W3163" t="str">
        <f t="shared" si="349"/>
        <v>Medium</v>
      </c>
    </row>
    <row r="3164" spans="1:23" x14ac:dyDescent="0.3">
      <c r="A3164">
        <v>603163</v>
      </c>
      <c r="B3164">
        <v>44226</v>
      </c>
      <c r="C3164">
        <v>59</v>
      </c>
      <c r="D3164" t="s">
        <v>7</v>
      </c>
      <c r="E3164" t="s">
        <v>11</v>
      </c>
      <c r="F3164" t="s">
        <v>30</v>
      </c>
      <c r="G3164" t="s">
        <v>25</v>
      </c>
      <c r="H3164" s="1">
        <v>44832</v>
      </c>
      <c r="I3164" t="s">
        <v>33</v>
      </c>
      <c r="J3164">
        <v>44</v>
      </c>
      <c r="K3164">
        <v>14.3</v>
      </c>
      <c r="L3164">
        <v>497.16</v>
      </c>
      <c r="M3164">
        <v>116.56</v>
      </c>
      <c r="N3164" t="s">
        <v>49</v>
      </c>
      <c r="O3164">
        <v>3</v>
      </c>
      <c r="P3164" t="str" cm="1">
        <f t="array" ref="P3164">_xlfn.IFS(C3164&lt;25,"18-24", C3164&lt;=35,"25-35", C3164&lt;=50,"36-50",TRUE,"50+")</f>
        <v>50+</v>
      </c>
      <c r="Q3164" t="str">
        <f t="shared" si="343"/>
        <v>new</v>
      </c>
      <c r="R3164" t="str">
        <f t="shared" si="344"/>
        <v>medium</v>
      </c>
      <c r="S3164" t="str">
        <f t="shared" si="345"/>
        <v>medium</v>
      </c>
      <c r="T3164" t="str">
        <f t="shared" si="346"/>
        <v>Sep</v>
      </c>
      <c r="U3164">
        <f t="shared" si="347"/>
        <v>2022</v>
      </c>
      <c r="V3164" t="str">
        <f t="shared" si="348"/>
        <v>10-15</v>
      </c>
      <c r="W3164" t="str">
        <f t="shared" si="349"/>
        <v>Medium</v>
      </c>
    </row>
    <row r="3165" spans="1:23" x14ac:dyDescent="0.3">
      <c r="A3165">
        <v>603164</v>
      </c>
      <c r="B3165">
        <v>21516</v>
      </c>
      <c r="C3165">
        <v>45</v>
      </c>
      <c r="D3165" t="s">
        <v>4</v>
      </c>
      <c r="E3165" t="s">
        <v>16</v>
      </c>
      <c r="F3165" t="s">
        <v>28</v>
      </c>
      <c r="G3165" t="s">
        <v>25</v>
      </c>
      <c r="H3165" s="1">
        <v>44712</v>
      </c>
      <c r="I3165" t="s">
        <v>34</v>
      </c>
      <c r="J3165">
        <v>58</v>
      </c>
      <c r="K3165">
        <v>2.6</v>
      </c>
      <c r="L3165">
        <v>1151.6300000000001</v>
      </c>
      <c r="M3165">
        <v>48.71</v>
      </c>
      <c r="N3165" t="s">
        <v>49</v>
      </c>
      <c r="O3165">
        <v>4</v>
      </c>
      <c r="P3165" t="str" cm="1">
        <f t="array" ref="P3165">_xlfn.IFS(C3165&lt;25,"18-24", C3165&lt;=35,"25-35", C3165&lt;=50,"36-50",TRUE,"50+")</f>
        <v>36-50</v>
      </c>
      <c r="Q3165" t="str">
        <f t="shared" si="343"/>
        <v>new</v>
      </c>
      <c r="R3165" t="str">
        <f t="shared" si="344"/>
        <v>high value</v>
      </c>
      <c r="S3165" t="str">
        <f t="shared" si="345"/>
        <v>medium</v>
      </c>
      <c r="T3165" t="str">
        <f t="shared" si="346"/>
        <v>May</v>
      </c>
      <c r="U3165">
        <f t="shared" si="347"/>
        <v>2022</v>
      </c>
      <c r="V3165" t="str">
        <f t="shared" si="348"/>
        <v>0-5</v>
      </c>
      <c r="W3165" t="str">
        <f t="shared" si="349"/>
        <v>Slow</v>
      </c>
    </row>
    <row r="3166" spans="1:23" x14ac:dyDescent="0.3">
      <c r="A3166">
        <v>603165</v>
      </c>
      <c r="B3166">
        <v>31677</v>
      </c>
      <c r="C3166">
        <v>33</v>
      </c>
      <c r="D3166" t="s">
        <v>7</v>
      </c>
      <c r="E3166" t="s">
        <v>13</v>
      </c>
      <c r="F3166" t="s">
        <v>28</v>
      </c>
      <c r="G3166" t="s">
        <v>21</v>
      </c>
      <c r="H3166" s="1">
        <v>45482</v>
      </c>
      <c r="I3166" t="s">
        <v>33</v>
      </c>
      <c r="J3166">
        <v>71</v>
      </c>
      <c r="K3166">
        <v>1.8</v>
      </c>
      <c r="L3166">
        <v>1189.8</v>
      </c>
      <c r="M3166">
        <v>104.79</v>
      </c>
      <c r="N3166" t="s">
        <v>48</v>
      </c>
      <c r="O3166">
        <v>4</v>
      </c>
      <c r="P3166" t="str" cm="1">
        <f t="array" ref="P3166">_xlfn.IFS(C3166&lt;25,"18-24", C3166&lt;=35,"25-35", C3166&lt;=50,"36-50",TRUE,"50+")</f>
        <v>25-35</v>
      </c>
      <c r="Q3166" t="str">
        <f t="shared" si="343"/>
        <v>new</v>
      </c>
      <c r="R3166" t="str">
        <f t="shared" si="344"/>
        <v>high value</v>
      </c>
      <c r="S3166" t="str">
        <f t="shared" si="345"/>
        <v>medium</v>
      </c>
      <c r="T3166" t="str">
        <f t="shared" si="346"/>
        <v>Jul</v>
      </c>
      <c r="U3166">
        <f t="shared" si="347"/>
        <v>2024</v>
      </c>
      <c r="V3166" t="str">
        <f t="shared" si="348"/>
        <v>0-5</v>
      </c>
      <c r="W3166" t="str">
        <f t="shared" si="349"/>
        <v>Slow</v>
      </c>
    </row>
    <row r="3167" spans="1:23" x14ac:dyDescent="0.3">
      <c r="A3167">
        <v>603166</v>
      </c>
      <c r="B3167">
        <v>16389</v>
      </c>
      <c r="C3167">
        <v>57</v>
      </c>
      <c r="D3167" t="s">
        <v>7</v>
      </c>
      <c r="E3167" t="s">
        <v>11</v>
      </c>
      <c r="F3167" t="s">
        <v>22</v>
      </c>
      <c r="G3167" t="s">
        <v>27</v>
      </c>
      <c r="H3167" s="1">
        <v>45541</v>
      </c>
      <c r="I3167" t="s">
        <v>33</v>
      </c>
      <c r="J3167">
        <v>48</v>
      </c>
      <c r="K3167">
        <v>6.1</v>
      </c>
      <c r="L3167">
        <v>385.76</v>
      </c>
      <c r="M3167">
        <v>82.94</v>
      </c>
      <c r="N3167" t="s">
        <v>50</v>
      </c>
      <c r="O3167">
        <v>2</v>
      </c>
      <c r="P3167" t="str" cm="1">
        <f t="array" ref="P3167">_xlfn.IFS(C3167&lt;25,"18-24", C3167&lt;=35,"25-35", C3167&lt;=50,"36-50",TRUE,"50+")</f>
        <v>50+</v>
      </c>
      <c r="Q3167" t="str">
        <f t="shared" si="343"/>
        <v>new</v>
      </c>
      <c r="R3167" t="str">
        <f t="shared" si="344"/>
        <v>medium</v>
      </c>
      <c r="S3167" t="str">
        <f t="shared" si="345"/>
        <v>Low</v>
      </c>
      <c r="T3167" t="str">
        <f t="shared" si="346"/>
        <v>Sep</v>
      </c>
      <c r="U3167">
        <f t="shared" si="347"/>
        <v>2024</v>
      </c>
      <c r="V3167" t="str">
        <f t="shared" si="348"/>
        <v>5-10</v>
      </c>
      <c r="W3167" t="str">
        <f t="shared" si="349"/>
        <v>Slow</v>
      </c>
    </row>
    <row r="3168" spans="1:23" x14ac:dyDescent="0.3">
      <c r="A3168">
        <v>603167</v>
      </c>
      <c r="B3168">
        <v>56702</v>
      </c>
      <c r="C3168">
        <v>61</v>
      </c>
      <c r="D3168" t="s">
        <v>4</v>
      </c>
      <c r="E3168" t="s">
        <v>15</v>
      </c>
      <c r="F3168" t="s">
        <v>26</v>
      </c>
      <c r="G3168" t="s">
        <v>23</v>
      </c>
      <c r="H3168" s="1">
        <v>44778</v>
      </c>
      <c r="I3168" t="s">
        <v>33</v>
      </c>
      <c r="J3168">
        <v>82</v>
      </c>
      <c r="K3168">
        <v>12.7</v>
      </c>
      <c r="L3168">
        <v>226.28</v>
      </c>
      <c r="M3168">
        <v>49.88</v>
      </c>
      <c r="N3168" t="s">
        <v>49</v>
      </c>
      <c r="O3168">
        <v>1</v>
      </c>
      <c r="P3168" t="str" cm="1">
        <f t="array" ref="P3168">_xlfn.IFS(C3168&lt;25,"18-24", C3168&lt;=35,"25-35", C3168&lt;=50,"36-50",TRUE,"50+")</f>
        <v>50+</v>
      </c>
      <c r="Q3168" t="str">
        <f t="shared" si="343"/>
        <v>new</v>
      </c>
      <c r="R3168" t="str">
        <f t="shared" si="344"/>
        <v>low</v>
      </c>
      <c r="S3168" t="str">
        <f t="shared" si="345"/>
        <v>Low</v>
      </c>
      <c r="T3168" t="str">
        <f t="shared" si="346"/>
        <v>Aug</v>
      </c>
      <c r="U3168">
        <f t="shared" si="347"/>
        <v>2022</v>
      </c>
      <c r="V3168" t="str">
        <f t="shared" si="348"/>
        <v>10-15</v>
      </c>
      <c r="W3168" t="str">
        <f t="shared" si="349"/>
        <v>Slow</v>
      </c>
    </row>
    <row r="3169" spans="1:23" x14ac:dyDescent="0.3">
      <c r="A3169">
        <v>603168</v>
      </c>
      <c r="B3169">
        <v>70010</v>
      </c>
      <c r="C3169">
        <v>61</v>
      </c>
      <c r="D3169" t="s">
        <v>4</v>
      </c>
      <c r="E3169" t="s">
        <v>5</v>
      </c>
      <c r="F3169" t="s">
        <v>26</v>
      </c>
      <c r="G3169" t="s">
        <v>25</v>
      </c>
      <c r="H3169" s="1">
        <v>45128</v>
      </c>
      <c r="I3169" t="s">
        <v>34</v>
      </c>
      <c r="J3169">
        <v>48</v>
      </c>
      <c r="K3169">
        <v>10.9</v>
      </c>
      <c r="L3169">
        <v>486.87</v>
      </c>
      <c r="M3169">
        <v>40.78</v>
      </c>
      <c r="N3169" t="s">
        <v>50</v>
      </c>
      <c r="O3169">
        <v>4</v>
      </c>
      <c r="P3169" t="str" cm="1">
        <f t="array" ref="P3169">_xlfn.IFS(C3169&lt;25,"18-24", C3169&lt;=35,"25-35", C3169&lt;=50,"36-50",TRUE,"50+")</f>
        <v>50+</v>
      </c>
      <c r="Q3169" t="str">
        <f t="shared" si="343"/>
        <v>new</v>
      </c>
      <c r="R3169" t="str">
        <f t="shared" si="344"/>
        <v>medium</v>
      </c>
      <c r="S3169" t="str">
        <f t="shared" si="345"/>
        <v>medium</v>
      </c>
      <c r="T3169" t="str">
        <f t="shared" si="346"/>
        <v>Jul</v>
      </c>
      <c r="U3169">
        <f t="shared" si="347"/>
        <v>2023</v>
      </c>
      <c r="V3169" t="str">
        <f t="shared" si="348"/>
        <v>10-15</v>
      </c>
      <c r="W3169" t="str">
        <f t="shared" si="349"/>
        <v>Slow</v>
      </c>
    </row>
    <row r="3170" spans="1:23" x14ac:dyDescent="0.3">
      <c r="A3170">
        <v>603169</v>
      </c>
      <c r="B3170">
        <v>64437</v>
      </c>
      <c r="C3170">
        <v>41</v>
      </c>
      <c r="D3170" t="s">
        <v>7</v>
      </c>
      <c r="E3170" t="s">
        <v>13</v>
      </c>
      <c r="F3170" t="s">
        <v>32</v>
      </c>
      <c r="G3170" t="s">
        <v>21</v>
      </c>
      <c r="H3170" s="1">
        <v>45148</v>
      </c>
      <c r="I3170" t="s">
        <v>34</v>
      </c>
      <c r="J3170">
        <v>24</v>
      </c>
      <c r="K3170">
        <v>4.3</v>
      </c>
      <c r="L3170">
        <v>1464.92</v>
      </c>
      <c r="M3170">
        <v>62.79</v>
      </c>
      <c r="N3170" t="s">
        <v>48</v>
      </c>
      <c r="O3170">
        <v>3</v>
      </c>
      <c r="P3170" t="str" cm="1">
        <f t="array" ref="P3170">_xlfn.IFS(C3170&lt;25,"18-24", C3170&lt;=35,"25-35", C3170&lt;=50,"36-50",TRUE,"50+")</f>
        <v>36-50</v>
      </c>
      <c r="Q3170" t="str">
        <f t="shared" si="343"/>
        <v>new</v>
      </c>
      <c r="R3170" t="str">
        <f t="shared" si="344"/>
        <v>high value</v>
      </c>
      <c r="S3170" t="str">
        <f t="shared" si="345"/>
        <v>medium</v>
      </c>
      <c r="T3170" t="str">
        <f t="shared" si="346"/>
        <v>Aug</v>
      </c>
      <c r="U3170">
        <f t="shared" si="347"/>
        <v>2023</v>
      </c>
      <c r="V3170" t="str">
        <f t="shared" si="348"/>
        <v>0-5</v>
      </c>
      <c r="W3170" t="str">
        <f t="shared" si="349"/>
        <v>Fast</v>
      </c>
    </row>
    <row r="3171" spans="1:23" x14ac:dyDescent="0.3">
      <c r="A3171">
        <v>603170</v>
      </c>
      <c r="B3171">
        <v>64522</v>
      </c>
      <c r="C3171">
        <v>20</v>
      </c>
      <c r="D3171" t="s">
        <v>7</v>
      </c>
      <c r="E3171" t="s">
        <v>16</v>
      </c>
      <c r="F3171" t="s">
        <v>30</v>
      </c>
      <c r="G3171" t="s">
        <v>23</v>
      </c>
      <c r="H3171" s="1">
        <v>45427</v>
      </c>
      <c r="I3171" t="s">
        <v>34</v>
      </c>
      <c r="J3171">
        <v>87</v>
      </c>
      <c r="K3171">
        <v>5.7</v>
      </c>
      <c r="L3171">
        <v>927.07</v>
      </c>
      <c r="M3171">
        <v>71.06</v>
      </c>
      <c r="N3171" t="s">
        <v>47</v>
      </c>
      <c r="O3171">
        <v>5</v>
      </c>
      <c r="P3171" t="str" cm="1">
        <f t="array" ref="P3171">_xlfn.IFS(C3171&lt;25,"18-24", C3171&lt;=35,"25-35", C3171&lt;=50,"36-50",TRUE,"50+")</f>
        <v>18-24</v>
      </c>
      <c r="Q3171" t="str">
        <f t="shared" si="343"/>
        <v>new</v>
      </c>
      <c r="R3171" t="str">
        <f t="shared" si="344"/>
        <v>high value</v>
      </c>
      <c r="S3171" t="str">
        <f t="shared" si="345"/>
        <v>High</v>
      </c>
      <c r="T3171" t="str">
        <f t="shared" si="346"/>
        <v>May</v>
      </c>
      <c r="U3171">
        <f t="shared" si="347"/>
        <v>2024</v>
      </c>
      <c r="V3171" t="str">
        <f t="shared" si="348"/>
        <v>5-10</v>
      </c>
      <c r="W3171" t="str">
        <f t="shared" si="349"/>
        <v>Slow</v>
      </c>
    </row>
    <row r="3172" spans="1:23" x14ac:dyDescent="0.3">
      <c r="A3172">
        <v>603171</v>
      </c>
      <c r="B3172">
        <v>68283</v>
      </c>
      <c r="C3172">
        <v>27</v>
      </c>
      <c r="D3172" t="s">
        <v>7</v>
      </c>
      <c r="E3172" t="s">
        <v>15</v>
      </c>
      <c r="F3172" t="s">
        <v>18</v>
      </c>
      <c r="G3172" t="s">
        <v>29</v>
      </c>
      <c r="H3172" s="1">
        <v>44851</v>
      </c>
      <c r="I3172" t="s">
        <v>34</v>
      </c>
      <c r="J3172">
        <v>84</v>
      </c>
      <c r="K3172">
        <v>1.9</v>
      </c>
      <c r="L3172">
        <v>217.47</v>
      </c>
      <c r="M3172">
        <v>99.08</v>
      </c>
      <c r="N3172" t="s">
        <v>48</v>
      </c>
      <c r="O3172">
        <v>5</v>
      </c>
      <c r="P3172" t="str" cm="1">
        <f t="array" ref="P3172">_xlfn.IFS(C3172&lt;25,"18-24", C3172&lt;=35,"25-35", C3172&lt;=50,"36-50",TRUE,"50+")</f>
        <v>25-35</v>
      </c>
      <c r="Q3172" t="str">
        <f t="shared" si="343"/>
        <v>new</v>
      </c>
      <c r="R3172" t="str">
        <f t="shared" si="344"/>
        <v>low</v>
      </c>
      <c r="S3172" t="str">
        <f t="shared" si="345"/>
        <v>High</v>
      </c>
      <c r="T3172" t="str">
        <f t="shared" si="346"/>
        <v>Oct</v>
      </c>
      <c r="U3172">
        <f t="shared" si="347"/>
        <v>2022</v>
      </c>
      <c r="V3172" t="str">
        <f t="shared" si="348"/>
        <v>0-5</v>
      </c>
      <c r="W3172" t="str">
        <f t="shared" si="349"/>
        <v>Slow</v>
      </c>
    </row>
    <row r="3173" spans="1:23" x14ac:dyDescent="0.3">
      <c r="A3173">
        <v>603172</v>
      </c>
      <c r="B3173">
        <v>37827</v>
      </c>
      <c r="C3173">
        <v>52</v>
      </c>
      <c r="D3173" t="s">
        <v>7</v>
      </c>
      <c r="E3173" t="s">
        <v>8</v>
      </c>
      <c r="F3173" t="s">
        <v>22</v>
      </c>
      <c r="G3173" t="s">
        <v>25</v>
      </c>
      <c r="H3173" s="1">
        <v>45305</v>
      </c>
      <c r="I3173" t="s">
        <v>34</v>
      </c>
      <c r="J3173">
        <v>58</v>
      </c>
      <c r="K3173">
        <v>12.9</v>
      </c>
      <c r="L3173">
        <v>497.99</v>
      </c>
      <c r="M3173">
        <v>40.89</v>
      </c>
      <c r="N3173" t="s">
        <v>48</v>
      </c>
      <c r="O3173">
        <v>4</v>
      </c>
      <c r="P3173" t="str" cm="1">
        <f t="array" ref="P3173">_xlfn.IFS(C3173&lt;25,"18-24", C3173&lt;=35,"25-35", C3173&lt;=50,"36-50",TRUE,"50+")</f>
        <v>50+</v>
      </c>
      <c r="Q3173" t="str">
        <f t="shared" si="343"/>
        <v>new</v>
      </c>
      <c r="R3173" t="str">
        <f t="shared" si="344"/>
        <v>medium</v>
      </c>
      <c r="S3173" t="str">
        <f t="shared" si="345"/>
        <v>medium</v>
      </c>
      <c r="T3173" t="str">
        <f t="shared" si="346"/>
        <v>Jan</v>
      </c>
      <c r="U3173">
        <f t="shared" si="347"/>
        <v>2024</v>
      </c>
      <c r="V3173" t="str">
        <f t="shared" si="348"/>
        <v>10-15</v>
      </c>
      <c r="W3173" t="str">
        <f t="shared" si="349"/>
        <v>Slow</v>
      </c>
    </row>
    <row r="3174" spans="1:23" x14ac:dyDescent="0.3">
      <c r="A3174">
        <v>603173</v>
      </c>
      <c r="B3174">
        <v>49732</v>
      </c>
      <c r="C3174">
        <v>26</v>
      </c>
      <c r="D3174" t="s">
        <v>4</v>
      </c>
      <c r="E3174" t="s">
        <v>11</v>
      </c>
      <c r="F3174" t="s">
        <v>22</v>
      </c>
      <c r="G3174" t="s">
        <v>25</v>
      </c>
      <c r="H3174" s="1">
        <v>45622</v>
      </c>
      <c r="I3174" t="s">
        <v>34</v>
      </c>
      <c r="J3174">
        <v>89</v>
      </c>
      <c r="K3174">
        <v>8.1999999999999993</v>
      </c>
      <c r="L3174">
        <v>1098.42</v>
      </c>
      <c r="M3174">
        <v>118.33</v>
      </c>
      <c r="N3174" t="s">
        <v>47</v>
      </c>
      <c r="O3174">
        <v>2</v>
      </c>
      <c r="P3174" t="str" cm="1">
        <f t="array" ref="P3174">_xlfn.IFS(C3174&lt;25,"18-24", C3174&lt;=35,"25-35", C3174&lt;=50,"36-50",TRUE,"50+")</f>
        <v>25-35</v>
      </c>
      <c r="Q3174" t="str">
        <f t="shared" si="343"/>
        <v>new</v>
      </c>
      <c r="R3174" t="str">
        <f t="shared" si="344"/>
        <v>high value</v>
      </c>
      <c r="S3174" t="str">
        <f t="shared" si="345"/>
        <v>Low</v>
      </c>
      <c r="T3174" t="str">
        <f t="shared" si="346"/>
        <v>Nov</v>
      </c>
      <c r="U3174">
        <f t="shared" si="347"/>
        <v>2024</v>
      </c>
      <c r="V3174" t="str">
        <f t="shared" si="348"/>
        <v>5-10</v>
      </c>
      <c r="W3174" t="str">
        <f t="shared" si="349"/>
        <v>Slow</v>
      </c>
    </row>
    <row r="3175" spans="1:23" x14ac:dyDescent="0.3">
      <c r="A3175">
        <v>603174</v>
      </c>
      <c r="B3175">
        <v>56033</v>
      </c>
      <c r="C3175">
        <v>21</v>
      </c>
      <c r="D3175" t="s">
        <v>7</v>
      </c>
      <c r="E3175" t="s">
        <v>5</v>
      </c>
      <c r="F3175" t="s">
        <v>22</v>
      </c>
      <c r="G3175" t="s">
        <v>27</v>
      </c>
      <c r="H3175" s="1">
        <v>45159</v>
      </c>
      <c r="I3175" t="s">
        <v>33</v>
      </c>
      <c r="J3175">
        <v>51</v>
      </c>
      <c r="K3175">
        <v>11.4</v>
      </c>
      <c r="L3175">
        <v>958.68</v>
      </c>
      <c r="M3175">
        <v>28.81</v>
      </c>
      <c r="N3175" t="s">
        <v>50</v>
      </c>
      <c r="O3175">
        <v>4</v>
      </c>
      <c r="P3175" t="str" cm="1">
        <f t="array" ref="P3175">_xlfn.IFS(C3175&lt;25,"18-24", C3175&lt;=35,"25-35", C3175&lt;=50,"36-50",TRUE,"50+")</f>
        <v>18-24</v>
      </c>
      <c r="Q3175" t="str">
        <f t="shared" si="343"/>
        <v>new</v>
      </c>
      <c r="R3175" t="str">
        <f t="shared" si="344"/>
        <v>high value</v>
      </c>
      <c r="S3175" t="str">
        <f t="shared" si="345"/>
        <v>medium</v>
      </c>
      <c r="T3175" t="str">
        <f t="shared" si="346"/>
        <v>Aug</v>
      </c>
      <c r="U3175">
        <f t="shared" si="347"/>
        <v>2023</v>
      </c>
      <c r="V3175" t="str">
        <f t="shared" si="348"/>
        <v>10-15</v>
      </c>
      <c r="W3175" t="str">
        <f t="shared" si="349"/>
        <v>Slow</v>
      </c>
    </row>
    <row r="3176" spans="1:23" x14ac:dyDescent="0.3">
      <c r="A3176">
        <v>603175</v>
      </c>
      <c r="B3176">
        <v>13733</v>
      </c>
      <c r="C3176">
        <v>46</v>
      </c>
      <c r="D3176" t="s">
        <v>4</v>
      </c>
      <c r="E3176" t="s">
        <v>16</v>
      </c>
      <c r="F3176" t="s">
        <v>28</v>
      </c>
      <c r="G3176" t="s">
        <v>27</v>
      </c>
      <c r="H3176" s="1">
        <v>45588</v>
      </c>
      <c r="I3176" t="s">
        <v>34</v>
      </c>
      <c r="J3176">
        <v>56</v>
      </c>
      <c r="K3176">
        <v>3.9</v>
      </c>
      <c r="L3176">
        <v>1481.54</v>
      </c>
      <c r="M3176">
        <v>85.1</v>
      </c>
      <c r="N3176" t="s">
        <v>47</v>
      </c>
      <c r="O3176">
        <v>3</v>
      </c>
      <c r="P3176" t="str" cm="1">
        <f t="array" ref="P3176">_xlfn.IFS(C3176&lt;25,"18-24", C3176&lt;=35,"25-35", C3176&lt;=50,"36-50",TRUE,"50+")</f>
        <v>36-50</v>
      </c>
      <c r="Q3176" t="str">
        <f t="shared" si="343"/>
        <v>repeat</v>
      </c>
      <c r="R3176" t="str">
        <f t="shared" si="344"/>
        <v>high value</v>
      </c>
      <c r="S3176" t="str">
        <f t="shared" si="345"/>
        <v>medium</v>
      </c>
      <c r="T3176" t="str">
        <f t="shared" si="346"/>
        <v>Oct</v>
      </c>
      <c r="U3176">
        <f t="shared" si="347"/>
        <v>2024</v>
      </c>
      <c r="V3176" t="str">
        <f t="shared" si="348"/>
        <v>0-5</v>
      </c>
      <c r="W3176" t="str">
        <f t="shared" si="349"/>
        <v>Slow</v>
      </c>
    </row>
    <row r="3177" spans="1:23" x14ac:dyDescent="0.3">
      <c r="A3177">
        <v>603176</v>
      </c>
      <c r="B3177">
        <v>20039</v>
      </c>
      <c r="C3177">
        <v>35</v>
      </c>
      <c r="D3177" t="s">
        <v>7</v>
      </c>
      <c r="E3177" t="s">
        <v>5</v>
      </c>
      <c r="F3177" t="s">
        <v>26</v>
      </c>
      <c r="G3177" t="s">
        <v>25</v>
      </c>
      <c r="H3177" s="1">
        <v>44840</v>
      </c>
      <c r="I3177" t="s">
        <v>33</v>
      </c>
      <c r="J3177">
        <v>68</v>
      </c>
      <c r="K3177">
        <v>5.0999999999999996</v>
      </c>
      <c r="L3177">
        <v>359.55</v>
      </c>
      <c r="M3177">
        <v>60.11</v>
      </c>
      <c r="N3177" t="s">
        <v>49</v>
      </c>
      <c r="O3177">
        <v>3</v>
      </c>
      <c r="P3177" t="str" cm="1">
        <f t="array" ref="P3177">_xlfn.IFS(C3177&lt;25,"18-24", C3177&lt;=35,"25-35", C3177&lt;=50,"36-50",TRUE,"50+")</f>
        <v>25-35</v>
      </c>
      <c r="Q3177" t="str">
        <f t="shared" si="343"/>
        <v>repeat</v>
      </c>
      <c r="R3177" t="str">
        <f t="shared" si="344"/>
        <v>medium</v>
      </c>
      <c r="S3177" t="str">
        <f t="shared" si="345"/>
        <v>medium</v>
      </c>
      <c r="T3177" t="str">
        <f t="shared" si="346"/>
        <v>Oct</v>
      </c>
      <c r="U3177">
        <f t="shared" si="347"/>
        <v>2022</v>
      </c>
      <c r="V3177" t="str">
        <f t="shared" si="348"/>
        <v>5-10</v>
      </c>
      <c r="W3177" t="str">
        <f t="shared" si="349"/>
        <v>Slow</v>
      </c>
    </row>
    <row r="3178" spans="1:23" x14ac:dyDescent="0.3">
      <c r="A3178">
        <v>603177</v>
      </c>
      <c r="B3178">
        <v>37141</v>
      </c>
      <c r="C3178">
        <v>52</v>
      </c>
      <c r="D3178" t="s">
        <v>4</v>
      </c>
      <c r="E3178" t="s">
        <v>5</v>
      </c>
      <c r="F3178" t="s">
        <v>24</v>
      </c>
      <c r="G3178" t="s">
        <v>21</v>
      </c>
      <c r="H3178" s="1">
        <v>44872</v>
      </c>
      <c r="I3178" t="s">
        <v>33</v>
      </c>
      <c r="J3178">
        <v>32</v>
      </c>
      <c r="K3178">
        <v>14.7</v>
      </c>
      <c r="L3178">
        <v>705.75</v>
      </c>
      <c r="M3178">
        <v>89.28</v>
      </c>
      <c r="N3178" t="s">
        <v>47</v>
      </c>
      <c r="O3178">
        <v>3</v>
      </c>
      <c r="P3178" t="str" cm="1">
        <f t="array" ref="P3178">_xlfn.IFS(C3178&lt;25,"18-24", C3178&lt;=35,"25-35", C3178&lt;=50,"36-50",TRUE,"50+")</f>
        <v>50+</v>
      </c>
      <c r="Q3178" t="str">
        <f t="shared" si="343"/>
        <v>new</v>
      </c>
      <c r="R3178" t="str">
        <f t="shared" si="344"/>
        <v>high value</v>
      </c>
      <c r="S3178" t="str">
        <f t="shared" si="345"/>
        <v>medium</v>
      </c>
      <c r="T3178" t="str">
        <f t="shared" si="346"/>
        <v>Nov</v>
      </c>
      <c r="U3178">
        <f t="shared" si="347"/>
        <v>2022</v>
      </c>
      <c r="V3178" t="str">
        <f t="shared" si="348"/>
        <v>10-15</v>
      </c>
      <c r="W3178" t="str">
        <f t="shared" si="349"/>
        <v>Medium</v>
      </c>
    </row>
    <row r="3179" spans="1:23" x14ac:dyDescent="0.3">
      <c r="A3179">
        <v>603178</v>
      </c>
      <c r="B3179">
        <v>94927</v>
      </c>
      <c r="C3179">
        <v>28</v>
      </c>
      <c r="D3179" t="s">
        <v>7</v>
      </c>
      <c r="E3179" t="s">
        <v>5</v>
      </c>
      <c r="F3179" t="s">
        <v>18</v>
      </c>
      <c r="G3179" t="s">
        <v>27</v>
      </c>
      <c r="H3179" s="1">
        <v>45548</v>
      </c>
      <c r="I3179" t="s">
        <v>33</v>
      </c>
      <c r="J3179">
        <v>80</v>
      </c>
      <c r="K3179">
        <v>8.8000000000000007</v>
      </c>
      <c r="L3179">
        <v>1100.58</v>
      </c>
      <c r="M3179">
        <v>50.85</v>
      </c>
      <c r="N3179" t="s">
        <v>47</v>
      </c>
      <c r="O3179">
        <v>1</v>
      </c>
      <c r="P3179" t="str" cm="1">
        <f t="array" ref="P3179">_xlfn.IFS(C3179&lt;25,"18-24", C3179&lt;=35,"25-35", C3179&lt;=50,"36-50",TRUE,"50+")</f>
        <v>25-35</v>
      </c>
      <c r="Q3179" t="str">
        <f t="shared" si="343"/>
        <v>new</v>
      </c>
      <c r="R3179" t="str">
        <f t="shared" si="344"/>
        <v>high value</v>
      </c>
      <c r="S3179" t="str">
        <f t="shared" si="345"/>
        <v>Low</v>
      </c>
      <c r="T3179" t="str">
        <f t="shared" si="346"/>
        <v>Sep</v>
      </c>
      <c r="U3179">
        <f t="shared" si="347"/>
        <v>2024</v>
      </c>
      <c r="V3179" t="str">
        <f t="shared" si="348"/>
        <v>5-10</v>
      </c>
      <c r="W3179" t="str">
        <f t="shared" si="349"/>
        <v>Slow</v>
      </c>
    </row>
    <row r="3180" spans="1:23" x14ac:dyDescent="0.3">
      <c r="A3180">
        <v>603179</v>
      </c>
      <c r="B3180">
        <v>14039</v>
      </c>
      <c r="C3180">
        <v>36</v>
      </c>
      <c r="D3180" t="s">
        <v>4</v>
      </c>
      <c r="E3180" t="s">
        <v>16</v>
      </c>
      <c r="F3180" t="s">
        <v>19</v>
      </c>
      <c r="G3180" t="s">
        <v>31</v>
      </c>
      <c r="H3180" s="1">
        <v>45505</v>
      </c>
      <c r="I3180" t="s">
        <v>34</v>
      </c>
      <c r="J3180">
        <v>52</v>
      </c>
      <c r="K3180">
        <v>4.0999999999999996</v>
      </c>
      <c r="L3180">
        <v>527.99</v>
      </c>
      <c r="M3180">
        <v>48.5</v>
      </c>
      <c r="N3180" t="s">
        <v>49</v>
      </c>
      <c r="O3180">
        <v>2</v>
      </c>
      <c r="P3180" t="str" cm="1">
        <f t="array" ref="P3180">_xlfn.IFS(C3180&lt;25,"18-24", C3180&lt;=35,"25-35", C3180&lt;=50,"36-50",TRUE,"50+")</f>
        <v>36-50</v>
      </c>
      <c r="Q3180" t="str">
        <f t="shared" si="343"/>
        <v>repeat</v>
      </c>
      <c r="R3180" t="str">
        <f t="shared" si="344"/>
        <v>high value</v>
      </c>
      <c r="S3180" t="str">
        <f t="shared" si="345"/>
        <v>Low</v>
      </c>
      <c r="T3180" t="str">
        <f t="shared" si="346"/>
        <v>Aug</v>
      </c>
      <c r="U3180">
        <f t="shared" si="347"/>
        <v>2024</v>
      </c>
      <c r="V3180" t="str">
        <f t="shared" si="348"/>
        <v>0-5</v>
      </c>
      <c r="W3180" t="str">
        <f t="shared" si="349"/>
        <v>Slow</v>
      </c>
    </row>
    <row r="3181" spans="1:23" x14ac:dyDescent="0.3">
      <c r="A3181">
        <v>603180</v>
      </c>
      <c r="B3181">
        <v>82722</v>
      </c>
      <c r="C3181">
        <v>24</v>
      </c>
      <c r="D3181" t="s">
        <v>7</v>
      </c>
      <c r="E3181" t="s">
        <v>5</v>
      </c>
      <c r="F3181" t="s">
        <v>19</v>
      </c>
      <c r="G3181" t="s">
        <v>29</v>
      </c>
      <c r="H3181" s="1">
        <v>45406</v>
      </c>
      <c r="I3181" t="s">
        <v>34</v>
      </c>
      <c r="J3181">
        <v>65</v>
      </c>
      <c r="K3181">
        <v>8.6999999999999993</v>
      </c>
      <c r="L3181">
        <v>798.3</v>
      </c>
      <c r="M3181">
        <v>95.57</v>
      </c>
      <c r="N3181" t="s">
        <v>50</v>
      </c>
      <c r="O3181">
        <v>4</v>
      </c>
      <c r="P3181" t="str" cm="1">
        <f t="array" ref="P3181">_xlfn.IFS(C3181&lt;25,"18-24", C3181&lt;=35,"25-35", C3181&lt;=50,"36-50",TRUE,"50+")</f>
        <v>18-24</v>
      </c>
      <c r="Q3181" t="str">
        <f t="shared" si="343"/>
        <v>new</v>
      </c>
      <c r="R3181" t="str">
        <f t="shared" si="344"/>
        <v>high value</v>
      </c>
      <c r="S3181" t="str">
        <f t="shared" si="345"/>
        <v>medium</v>
      </c>
      <c r="T3181" t="str">
        <f t="shared" si="346"/>
        <v>Apr</v>
      </c>
      <c r="U3181">
        <f t="shared" si="347"/>
        <v>2024</v>
      </c>
      <c r="V3181" t="str">
        <f t="shared" si="348"/>
        <v>5-10</v>
      </c>
      <c r="W3181" t="str">
        <f t="shared" si="349"/>
        <v>Slow</v>
      </c>
    </row>
    <row r="3182" spans="1:23" x14ac:dyDescent="0.3">
      <c r="A3182">
        <v>603181</v>
      </c>
      <c r="B3182">
        <v>34118</v>
      </c>
      <c r="C3182">
        <v>18</v>
      </c>
      <c r="D3182" t="s">
        <v>4</v>
      </c>
      <c r="E3182" t="s">
        <v>5</v>
      </c>
      <c r="F3182" t="s">
        <v>18</v>
      </c>
      <c r="G3182" t="s">
        <v>21</v>
      </c>
      <c r="H3182" s="1">
        <v>44973</v>
      </c>
      <c r="I3182" t="s">
        <v>33</v>
      </c>
      <c r="J3182">
        <v>77</v>
      </c>
      <c r="K3182">
        <v>4.7</v>
      </c>
      <c r="L3182">
        <v>966.41</v>
      </c>
      <c r="M3182">
        <v>26.65</v>
      </c>
      <c r="N3182" t="s">
        <v>50</v>
      </c>
      <c r="O3182">
        <v>2</v>
      </c>
      <c r="P3182" t="str" cm="1">
        <f t="array" ref="P3182">_xlfn.IFS(C3182&lt;25,"18-24", C3182&lt;=35,"25-35", C3182&lt;=50,"36-50",TRUE,"50+")</f>
        <v>18-24</v>
      </c>
      <c r="Q3182" t="str">
        <f t="shared" si="343"/>
        <v>repeat</v>
      </c>
      <c r="R3182" t="str">
        <f t="shared" si="344"/>
        <v>high value</v>
      </c>
      <c r="S3182" t="str">
        <f t="shared" si="345"/>
        <v>Low</v>
      </c>
      <c r="T3182" t="str">
        <f t="shared" si="346"/>
        <v>Feb</v>
      </c>
      <c r="U3182">
        <f t="shared" si="347"/>
        <v>2023</v>
      </c>
      <c r="V3182" t="str">
        <f t="shared" si="348"/>
        <v>0-5</v>
      </c>
      <c r="W3182" t="str">
        <f t="shared" si="349"/>
        <v>Slow</v>
      </c>
    </row>
    <row r="3183" spans="1:23" x14ac:dyDescent="0.3">
      <c r="A3183">
        <v>603182</v>
      </c>
      <c r="B3183">
        <v>56402</v>
      </c>
      <c r="C3183">
        <v>23</v>
      </c>
      <c r="D3183" t="s">
        <v>7</v>
      </c>
      <c r="E3183" t="s">
        <v>16</v>
      </c>
      <c r="F3183" t="s">
        <v>32</v>
      </c>
      <c r="G3183" t="s">
        <v>23</v>
      </c>
      <c r="H3183" s="1">
        <v>44710</v>
      </c>
      <c r="I3183" t="s">
        <v>33</v>
      </c>
      <c r="J3183">
        <v>78</v>
      </c>
      <c r="K3183">
        <v>7.5</v>
      </c>
      <c r="L3183">
        <v>662.19</v>
      </c>
      <c r="M3183">
        <v>95.65</v>
      </c>
      <c r="N3183" t="s">
        <v>50</v>
      </c>
      <c r="O3183">
        <v>2</v>
      </c>
      <c r="P3183" t="str" cm="1">
        <f t="array" ref="P3183">_xlfn.IFS(C3183&lt;25,"18-24", C3183&lt;=35,"25-35", C3183&lt;=50,"36-50",TRUE,"50+")</f>
        <v>18-24</v>
      </c>
      <c r="Q3183" t="str">
        <f t="shared" si="343"/>
        <v>new</v>
      </c>
      <c r="R3183" t="str">
        <f t="shared" si="344"/>
        <v>high value</v>
      </c>
      <c r="S3183" t="str">
        <f t="shared" si="345"/>
        <v>Low</v>
      </c>
      <c r="T3183" t="str">
        <f t="shared" si="346"/>
        <v>May</v>
      </c>
      <c r="U3183">
        <f t="shared" si="347"/>
        <v>2022</v>
      </c>
      <c r="V3183" t="str">
        <f t="shared" si="348"/>
        <v>5-10</v>
      </c>
      <c r="W3183" t="str">
        <f t="shared" si="349"/>
        <v>Slow</v>
      </c>
    </row>
    <row r="3184" spans="1:23" x14ac:dyDescent="0.3">
      <c r="A3184">
        <v>603183</v>
      </c>
      <c r="B3184">
        <v>94278</v>
      </c>
      <c r="C3184">
        <v>31</v>
      </c>
      <c r="D3184" t="s">
        <v>4</v>
      </c>
      <c r="E3184" t="s">
        <v>15</v>
      </c>
      <c r="F3184" t="s">
        <v>28</v>
      </c>
      <c r="G3184" t="s">
        <v>23</v>
      </c>
      <c r="H3184" s="1">
        <v>44852</v>
      </c>
      <c r="I3184" t="s">
        <v>34</v>
      </c>
      <c r="J3184">
        <v>72</v>
      </c>
      <c r="K3184">
        <v>11.5</v>
      </c>
      <c r="L3184">
        <v>211.1</v>
      </c>
      <c r="M3184">
        <v>87.33</v>
      </c>
      <c r="N3184" t="s">
        <v>50</v>
      </c>
      <c r="O3184">
        <v>1</v>
      </c>
      <c r="P3184" t="str" cm="1">
        <f t="array" ref="P3184">_xlfn.IFS(C3184&lt;25,"18-24", C3184&lt;=35,"25-35", C3184&lt;=50,"36-50",TRUE,"50+")</f>
        <v>25-35</v>
      </c>
      <c r="Q3184" t="str">
        <f t="shared" si="343"/>
        <v>new</v>
      </c>
      <c r="R3184" t="str">
        <f t="shared" si="344"/>
        <v>low</v>
      </c>
      <c r="S3184" t="str">
        <f t="shared" si="345"/>
        <v>Low</v>
      </c>
      <c r="T3184" t="str">
        <f t="shared" si="346"/>
        <v>Oct</v>
      </c>
      <c r="U3184">
        <f t="shared" si="347"/>
        <v>2022</v>
      </c>
      <c r="V3184" t="str">
        <f t="shared" si="348"/>
        <v>10-15</v>
      </c>
      <c r="W3184" t="str">
        <f t="shared" si="349"/>
        <v>Slow</v>
      </c>
    </row>
    <row r="3185" spans="1:23" x14ac:dyDescent="0.3">
      <c r="A3185">
        <v>603184</v>
      </c>
      <c r="B3185">
        <v>89058</v>
      </c>
      <c r="C3185">
        <v>43</v>
      </c>
      <c r="D3185" t="s">
        <v>4</v>
      </c>
      <c r="E3185" t="s">
        <v>11</v>
      </c>
      <c r="F3185" t="s">
        <v>28</v>
      </c>
      <c r="G3185" t="s">
        <v>29</v>
      </c>
      <c r="H3185" s="1">
        <v>44820</v>
      </c>
      <c r="I3185" t="s">
        <v>34</v>
      </c>
      <c r="J3185">
        <v>31</v>
      </c>
      <c r="K3185">
        <v>5.0999999999999996</v>
      </c>
      <c r="L3185">
        <v>161.84</v>
      </c>
      <c r="M3185">
        <v>84.7</v>
      </c>
      <c r="N3185" t="s">
        <v>49</v>
      </c>
      <c r="O3185">
        <v>2</v>
      </c>
      <c r="P3185" t="str" cm="1">
        <f t="array" ref="P3185">_xlfn.IFS(C3185&lt;25,"18-24", C3185&lt;=35,"25-35", C3185&lt;=50,"36-50",TRUE,"50+")</f>
        <v>36-50</v>
      </c>
      <c r="Q3185" t="str">
        <f t="shared" si="343"/>
        <v>new</v>
      </c>
      <c r="R3185" t="str">
        <f t="shared" si="344"/>
        <v>low</v>
      </c>
      <c r="S3185" t="str">
        <f t="shared" si="345"/>
        <v>Low</v>
      </c>
      <c r="T3185" t="str">
        <f t="shared" si="346"/>
        <v>Sep</v>
      </c>
      <c r="U3185">
        <f t="shared" si="347"/>
        <v>2022</v>
      </c>
      <c r="V3185" t="str">
        <f t="shared" si="348"/>
        <v>5-10</v>
      </c>
      <c r="W3185" t="str">
        <f t="shared" si="349"/>
        <v>Medium</v>
      </c>
    </row>
    <row r="3186" spans="1:23" x14ac:dyDescent="0.3">
      <c r="A3186">
        <v>603185</v>
      </c>
      <c r="B3186">
        <v>14090</v>
      </c>
      <c r="C3186">
        <v>45</v>
      </c>
      <c r="D3186" t="s">
        <v>4</v>
      </c>
      <c r="E3186" t="s">
        <v>8</v>
      </c>
      <c r="F3186" t="s">
        <v>26</v>
      </c>
      <c r="G3186" t="s">
        <v>29</v>
      </c>
      <c r="H3186" s="1">
        <v>45440</v>
      </c>
      <c r="I3186" t="s">
        <v>34</v>
      </c>
      <c r="J3186">
        <v>82</v>
      </c>
      <c r="K3186">
        <v>8.1</v>
      </c>
      <c r="L3186">
        <v>240.54</v>
      </c>
      <c r="M3186">
        <v>45.7</v>
      </c>
      <c r="N3186" t="s">
        <v>48</v>
      </c>
      <c r="O3186">
        <v>3</v>
      </c>
      <c r="P3186" t="str" cm="1">
        <f t="array" ref="P3186">_xlfn.IFS(C3186&lt;25,"18-24", C3186&lt;=35,"25-35", C3186&lt;=50,"36-50",TRUE,"50+")</f>
        <v>36-50</v>
      </c>
      <c r="Q3186" t="str">
        <f t="shared" si="343"/>
        <v>new</v>
      </c>
      <c r="R3186" t="str">
        <f t="shared" si="344"/>
        <v>low</v>
      </c>
      <c r="S3186" t="str">
        <f t="shared" si="345"/>
        <v>medium</v>
      </c>
      <c r="T3186" t="str">
        <f t="shared" si="346"/>
        <v>May</v>
      </c>
      <c r="U3186">
        <f t="shared" si="347"/>
        <v>2024</v>
      </c>
      <c r="V3186" t="str">
        <f t="shared" si="348"/>
        <v>5-10</v>
      </c>
      <c r="W3186" t="str">
        <f t="shared" si="349"/>
        <v>Slow</v>
      </c>
    </row>
    <row r="3187" spans="1:23" x14ac:dyDescent="0.3">
      <c r="A3187">
        <v>603186</v>
      </c>
      <c r="B3187">
        <v>22690</v>
      </c>
      <c r="C3187">
        <v>20</v>
      </c>
      <c r="D3187" t="s">
        <v>4</v>
      </c>
      <c r="E3187" t="s">
        <v>15</v>
      </c>
      <c r="F3187" t="s">
        <v>30</v>
      </c>
      <c r="G3187" t="s">
        <v>31</v>
      </c>
      <c r="H3187" s="1">
        <v>45475</v>
      </c>
      <c r="I3187" t="s">
        <v>33</v>
      </c>
      <c r="J3187">
        <v>83</v>
      </c>
      <c r="K3187">
        <v>4.8</v>
      </c>
      <c r="L3187">
        <v>1108.8</v>
      </c>
      <c r="M3187">
        <v>83.74</v>
      </c>
      <c r="N3187" t="s">
        <v>47</v>
      </c>
      <c r="O3187">
        <v>4</v>
      </c>
      <c r="P3187" t="str" cm="1">
        <f t="array" ref="P3187">_xlfn.IFS(C3187&lt;25,"18-24", C3187&lt;=35,"25-35", C3187&lt;=50,"36-50",TRUE,"50+")</f>
        <v>18-24</v>
      </c>
      <c r="Q3187" t="str">
        <f t="shared" si="343"/>
        <v>new</v>
      </c>
      <c r="R3187" t="str">
        <f t="shared" si="344"/>
        <v>high value</v>
      </c>
      <c r="S3187" t="str">
        <f t="shared" si="345"/>
        <v>medium</v>
      </c>
      <c r="T3187" t="str">
        <f t="shared" si="346"/>
        <v>Jul</v>
      </c>
      <c r="U3187">
        <f t="shared" si="347"/>
        <v>2024</v>
      </c>
      <c r="V3187" t="str">
        <f t="shared" si="348"/>
        <v>0-5</v>
      </c>
      <c r="W3187" t="str">
        <f t="shared" si="349"/>
        <v>Slow</v>
      </c>
    </row>
    <row r="3188" spans="1:23" x14ac:dyDescent="0.3">
      <c r="A3188">
        <v>603187</v>
      </c>
      <c r="B3188">
        <v>36265</v>
      </c>
      <c r="C3188">
        <v>28</v>
      </c>
      <c r="D3188" t="s">
        <v>4</v>
      </c>
      <c r="E3188" t="s">
        <v>13</v>
      </c>
      <c r="F3188" t="s">
        <v>28</v>
      </c>
      <c r="G3188" t="s">
        <v>21</v>
      </c>
      <c r="H3188" s="1">
        <v>44876</v>
      </c>
      <c r="I3188" t="s">
        <v>34</v>
      </c>
      <c r="J3188">
        <v>71</v>
      </c>
      <c r="K3188">
        <v>6.1</v>
      </c>
      <c r="L3188">
        <v>796.87</v>
      </c>
      <c r="M3188">
        <v>38.94</v>
      </c>
      <c r="N3188" t="s">
        <v>50</v>
      </c>
      <c r="O3188">
        <v>4</v>
      </c>
      <c r="P3188" t="str" cm="1">
        <f t="array" ref="P3188">_xlfn.IFS(C3188&lt;25,"18-24", C3188&lt;=35,"25-35", C3188&lt;=50,"36-50",TRUE,"50+")</f>
        <v>25-35</v>
      </c>
      <c r="Q3188" t="str">
        <f t="shared" si="343"/>
        <v>new</v>
      </c>
      <c r="R3188" t="str">
        <f t="shared" si="344"/>
        <v>high value</v>
      </c>
      <c r="S3188" t="str">
        <f t="shared" si="345"/>
        <v>medium</v>
      </c>
      <c r="T3188" t="str">
        <f t="shared" si="346"/>
        <v>Nov</v>
      </c>
      <c r="U3188">
        <f t="shared" si="347"/>
        <v>2022</v>
      </c>
      <c r="V3188" t="str">
        <f t="shared" si="348"/>
        <v>5-10</v>
      </c>
      <c r="W3188" t="str">
        <f t="shared" si="349"/>
        <v>Slow</v>
      </c>
    </row>
    <row r="3189" spans="1:23" x14ac:dyDescent="0.3">
      <c r="A3189">
        <v>603188</v>
      </c>
      <c r="B3189">
        <v>42340</v>
      </c>
      <c r="C3189">
        <v>49</v>
      </c>
      <c r="D3189" t="s">
        <v>7</v>
      </c>
      <c r="E3189" t="s">
        <v>8</v>
      </c>
      <c r="F3189" t="s">
        <v>18</v>
      </c>
      <c r="G3189" t="s">
        <v>27</v>
      </c>
      <c r="H3189" s="1">
        <v>45415</v>
      </c>
      <c r="I3189" t="s">
        <v>34</v>
      </c>
      <c r="J3189">
        <v>44</v>
      </c>
      <c r="K3189">
        <v>10.7</v>
      </c>
      <c r="L3189">
        <v>1361.83</v>
      </c>
      <c r="M3189">
        <v>21.34</v>
      </c>
      <c r="N3189" t="s">
        <v>48</v>
      </c>
      <c r="O3189">
        <v>4</v>
      </c>
      <c r="P3189" t="str" cm="1">
        <f t="array" ref="P3189">_xlfn.IFS(C3189&lt;25,"18-24", C3189&lt;=35,"25-35", C3189&lt;=50,"36-50",TRUE,"50+")</f>
        <v>36-50</v>
      </c>
      <c r="Q3189" t="str">
        <f t="shared" si="343"/>
        <v>new</v>
      </c>
      <c r="R3189" t="str">
        <f t="shared" si="344"/>
        <v>high value</v>
      </c>
      <c r="S3189" t="str">
        <f t="shared" si="345"/>
        <v>medium</v>
      </c>
      <c r="T3189" t="str">
        <f t="shared" si="346"/>
        <v>May</v>
      </c>
      <c r="U3189">
        <f t="shared" si="347"/>
        <v>2024</v>
      </c>
      <c r="V3189" t="str">
        <f t="shared" si="348"/>
        <v>10-15</v>
      </c>
      <c r="W3189" t="str">
        <f t="shared" si="349"/>
        <v>Medium</v>
      </c>
    </row>
    <row r="3190" spans="1:23" x14ac:dyDescent="0.3">
      <c r="A3190">
        <v>603189</v>
      </c>
      <c r="B3190">
        <v>76712</v>
      </c>
      <c r="C3190">
        <v>51</v>
      </c>
      <c r="D3190" t="s">
        <v>4</v>
      </c>
      <c r="E3190" t="s">
        <v>15</v>
      </c>
      <c r="F3190" t="s">
        <v>22</v>
      </c>
      <c r="G3190" t="s">
        <v>29</v>
      </c>
      <c r="H3190" s="1">
        <v>45444</v>
      </c>
      <c r="I3190" t="s">
        <v>34</v>
      </c>
      <c r="J3190">
        <v>45</v>
      </c>
      <c r="K3190">
        <v>10.9</v>
      </c>
      <c r="L3190">
        <v>1029.71</v>
      </c>
      <c r="M3190">
        <v>73.150000000000006</v>
      </c>
      <c r="N3190" t="s">
        <v>50</v>
      </c>
      <c r="O3190">
        <v>5</v>
      </c>
      <c r="P3190" t="str" cm="1">
        <f t="array" ref="P3190">_xlfn.IFS(C3190&lt;25,"18-24", C3190&lt;=35,"25-35", C3190&lt;=50,"36-50",TRUE,"50+")</f>
        <v>50+</v>
      </c>
      <c r="Q3190" t="str">
        <f t="shared" si="343"/>
        <v>new</v>
      </c>
      <c r="R3190" t="str">
        <f t="shared" si="344"/>
        <v>high value</v>
      </c>
      <c r="S3190" t="str">
        <f t="shared" si="345"/>
        <v>High</v>
      </c>
      <c r="T3190" t="str">
        <f t="shared" si="346"/>
        <v>Jun</v>
      </c>
      <c r="U3190">
        <f t="shared" si="347"/>
        <v>2024</v>
      </c>
      <c r="V3190" t="str">
        <f t="shared" si="348"/>
        <v>10-15</v>
      </c>
      <c r="W3190" t="str">
        <f t="shared" si="349"/>
        <v>Medium</v>
      </c>
    </row>
    <row r="3191" spans="1:23" x14ac:dyDescent="0.3">
      <c r="A3191">
        <v>603190</v>
      </c>
      <c r="B3191">
        <v>13987</v>
      </c>
      <c r="C3191">
        <v>18</v>
      </c>
      <c r="D3191" t="s">
        <v>7</v>
      </c>
      <c r="E3191" t="s">
        <v>16</v>
      </c>
      <c r="F3191" t="s">
        <v>26</v>
      </c>
      <c r="G3191" t="s">
        <v>23</v>
      </c>
      <c r="H3191" s="1">
        <v>45191</v>
      </c>
      <c r="I3191" t="s">
        <v>34</v>
      </c>
      <c r="J3191">
        <v>87</v>
      </c>
      <c r="K3191">
        <v>2.4</v>
      </c>
      <c r="L3191">
        <v>1489.79</v>
      </c>
      <c r="M3191">
        <v>40.9</v>
      </c>
      <c r="N3191" t="s">
        <v>48</v>
      </c>
      <c r="O3191">
        <v>2</v>
      </c>
      <c r="P3191" t="str" cm="1">
        <f t="array" ref="P3191">_xlfn.IFS(C3191&lt;25,"18-24", C3191&lt;=35,"25-35", C3191&lt;=50,"36-50",TRUE,"50+")</f>
        <v>18-24</v>
      </c>
      <c r="Q3191" t="str">
        <f t="shared" si="343"/>
        <v>new</v>
      </c>
      <c r="R3191" t="str">
        <f t="shared" si="344"/>
        <v>high value</v>
      </c>
      <c r="S3191" t="str">
        <f t="shared" si="345"/>
        <v>Low</v>
      </c>
      <c r="T3191" t="str">
        <f t="shared" si="346"/>
        <v>Sep</v>
      </c>
      <c r="U3191">
        <f t="shared" si="347"/>
        <v>2023</v>
      </c>
      <c r="V3191" t="str">
        <f t="shared" si="348"/>
        <v>0-5</v>
      </c>
      <c r="W3191" t="str">
        <f t="shared" si="349"/>
        <v>Slow</v>
      </c>
    </row>
    <row r="3192" spans="1:23" x14ac:dyDescent="0.3">
      <c r="A3192">
        <v>603191</v>
      </c>
      <c r="B3192">
        <v>95271</v>
      </c>
      <c r="C3192">
        <v>54</v>
      </c>
      <c r="D3192" t="s">
        <v>4</v>
      </c>
      <c r="E3192" t="s">
        <v>11</v>
      </c>
      <c r="F3192" t="s">
        <v>18</v>
      </c>
      <c r="G3192" t="s">
        <v>31</v>
      </c>
      <c r="H3192" s="1">
        <v>44726</v>
      </c>
      <c r="I3192" t="s">
        <v>34</v>
      </c>
      <c r="J3192">
        <v>63</v>
      </c>
      <c r="K3192">
        <v>1.9</v>
      </c>
      <c r="L3192">
        <v>524.94000000000005</v>
      </c>
      <c r="M3192">
        <v>69.08</v>
      </c>
      <c r="N3192" t="s">
        <v>48</v>
      </c>
      <c r="O3192">
        <v>3</v>
      </c>
      <c r="P3192" t="str" cm="1">
        <f t="array" ref="P3192">_xlfn.IFS(C3192&lt;25,"18-24", C3192&lt;=35,"25-35", C3192&lt;=50,"36-50",TRUE,"50+")</f>
        <v>50+</v>
      </c>
      <c r="Q3192" t="str">
        <f t="shared" si="343"/>
        <v>new</v>
      </c>
      <c r="R3192" t="str">
        <f t="shared" si="344"/>
        <v>high value</v>
      </c>
      <c r="S3192" t="str">
        <f t="shared" si="345"/>
        <v>medium</v>
      </c>
      <c r="T3192" t="str">
        <f t="shared" si="346"/>
        <v>Jun</v>
      </c>
      <c r="U3192">
        <f t="shared" si="347"/>
        <v>2022</v>
      </c>
      <c r="V3192" t="str">
        <f t="shared" si="348"/>
        <v>0-5</v>
      </c>
      <c r="W3192" t="str">
        <f t="shared" si="349"/>
        <v>Slow</v>
      </c>
    </row>
    <row r="3193" spans="1:23" x14ac:dyDescent="0.3">
      <c r="A3193">
        <v>603192</v>
      </c>
      <c r="B3193">
        <v>60002</v>
      </c>
      <c r="C3193">
        <v>33</v>
      </c>
      <c r="D3193" t="s">
        <v>7</v>
      </c>
      <c r="E3193" t="s">
        <v>5</v>
      </c>
      <c r="F3193" t="s">
        <v>19</v>
      </c>
      <c r="G3193" t="s">
        <v>29</v>
      </c>
      <c r="H3193" s="1">
        <v>45566</v>
      </c>
      <c r="I3193" t="s">
        <v>34</v>
      </c>
      <c r="J3193">
        <v>27</v>
      </c>
      <c r="K3193">
        <v>9.1999999999999993</v>
      </c>
      <c r="L3193">
        <v>1154.3</v>
      </c>
      <c r="M3193">
        <v>29.24</v>
      </c>
      <c r="N3193" t="s">
        <v>50</v>
      </c>
      <c r="O3193">
        <v>3</v>
      </c>
      <c r="P3193" t="str" cm="1">
        <f t="array" ref="P3193">_xlfn.IFS(C3193&lt;25,"18-24", C3193&lt;=35,"25-35", C3193&lt;=50,"36-50",TRUE,"50+")</f>
        <v>25-35</v>
      </c>
      <c r="Q3193" t="str">
        <f t="shared" si="343"/>
        <v>new</v>
      </c>
      <c r="R3193" t="str">
        <f t="shared" si="344"/>
        <v>high value</v>
      </c>
      <c r="S3193" t="str">
        <f t="shared" si="345"/>
        <v>medium</v>
      </c>
      <c r="T3193" t="str">
        <f t="shared" si="346"/>
        <v>Oct</v>
      </c>
      <c r="U3193">
        <f t="shared" si="347"/>
        <v>2024</v>
      </c>
      <c r="V3193" t="str">
        <f t="shared" si="348"/>
        <v>5-10</v>
      </c>
      <c r="W3193" t="str">
        <f t="shared" si="349"/>
        <v>Fast</v>
      </c>
    </row>
    <row r="3194" spans="1:23" x14ac:dyDescent="0.3">
      <c r="A3194">
        <v>603193</v>
      </c>
      <c r="B3194">
        <v>81280</v>
      </c>
      <c r="C3194">
        <v>42</v>
      </c>
      <c r="D3194" t="s">
        <v>4</v>
      </c>
      <c r="E3194" t="s">
        <v>15</v>
      </c>
      <c r="F3194" t="s">
        <v>22</v>
      </c>
      <c r="G3194" t="s">
        <v>31</v>
      </c>
      <c r="H3194" s="1">
        <v>44823</v>
      </c>
      <c r="I3194" t="s">
        <v>33</v>
      </c>
      <c r="J3194">
        <v>31</v>
      </c>
      <c r="K3194">
        <v>12.3</v>
      </c>
      <c r="L3194">
        <v>714.55</v>
      </c>
      <c r="M3194">
        <v>102.88</v>
      </c>
      <c r="N3194" t="s">
        <v>48</v>
      </c>
      <c r="O3194">
        <v>4</v>
      </c>
      <c r="P3194" t="str" cm="1">
        <f t="array" ref="P3194">_xlfn.IFS(C3194&lt;25,"18-24", C3194&lt;=35,"25-35", C3194&lt;=50,"36-50",TRUE,"50+")</f>
        <v>36-50</v>
      </c>
      <c r="Q3194" t="str">
        <f t="shared" si="343"/>
        <v>new</v>
      </c>
      <c r="R3194" t="str">
        <f t="shared" si="344"/>
        <v>high value</v>
      </c>
      <c r="S3194" t="str">
        <f t="shared" si="345"/>
        <v>medium</v>
      </c>
      <c r="T3194" t="str">
        <f t="shared" si="346"/>
        <v>Sep</v>
      </c>
      <c r="U3194">
        <f t="shared" si="347"/>
        <v>2022</v>
      </c>
      <c r="V3194" t="str">
        <f t="shared" si="348"/>
        <v>10-15</v>
      </c>
      <c r="W3194" t="str">
        <f t="shared" si="349"/>
        <v>Medium</v>
      </c>
    </row>
    <row r="3195" spans="1:23" x14ac:dyDescent="0.3">
      <c r="A3195">
        <v>603194</v>
      </c>
      <c r="B3195">
        <v>85158</v>
      </c>
      <c r="C3195">
        <v>57</v>
      </c>
      <c r="D3195" t="s">
        <v>4</v>
      </c>
      <c r="E3195" t="s">
        <v>5</v>
      </c>
      <c r="F3195" t="s">
        <v>18</v>
      </c>
      <c r="G3195" t="s">
        <v>25</v>
      </c>
      <c r="H3195" s="1">
        <v>45487</v>
      </c>
      <c r="I3195" t="s">
        <v>33</v>
      </c>
      <c r="J3195">
        <v>43</v>
      </c>
      <c r="K3195">
        <v>2.6</v>
      </c>
      <c r="L3195">
        <v>1165.6500000000001</v>
      </c>
      <c r="M3195">
        <v>86.1</v>
      </c>
      <c r="N3195" t="s">
        <v>49</v>
      </c>
      <c r="O3195">
        <v>5</v>
      </c>
      <c r="P3195" t="str" cm="1">
        <f t="array" ref="P3195">_xlfn.IFS(C3195&lt;25,"18-24", C3195&lt;=35,"25-35", C3195&lt;=50,"36-50",TRUE,"50+")</f>
        <v>50+</v>
      </c>
      <c r="Q3195" t="str">
        <f t="shared" si="343"/>
        <v>new</v>
      </c>
      <c r="R3195" t="str">
        <f t="shared" si="344"/>
        <v>high value</v>
      </c>
      <c r="S3195" t="str">
        <f t="shared" si="345"/>
        <v>High</v>
      </c>
      <c r="T3195" t="str">
        <f t="shared" si="346"/>
        <v>Jul</v>
      </c>
      <c r="U3195">
        <f t="shared" si="347"/>
        <v>2024</v>
      </c>
      <c r="V3195" t="str">
        <f t="shared" si="348"/>
        <v>0-5</v>
      </c>
      <c r="W3195" t="str">
        <f t="shared" si="349"/>
        <v>Medium</v>
      </c>
    </row>
    <row r="3196" spans="1:23" x14ac:dyDescent="0.3">
      <c r="A3196">
        <v>603195</v>
      </c>
      <c r="B3196">
        <v>92539</v>
      </c>
      <c r="C3196">
        <v>48</v>
      </c>
      <c r="D3196" t="s">
        <v>4</v>
      </c>
      <c r="E3196" t="s">
        <v>5</v>
      </c>
      <c r="F3196" t="s">
        <v>32</v>
      </c>
      <c r="G3196" t="s">
        <v>21</v>
      </c>
      <c r="H3196" s="1">
        <v>44923</v>
      </c>
      <c r="I3196" t="s">
        <v>33</v>
      </c>
      <c r="J3196">
        <v>67</v>
      </c>
      <c r="K3196">
        <v>3.7</v>
      </c>
      <c r="L3196">
        <v>234.69</v>
      </c>
      <c r="M3196">
        <v>42.67</v>
      </c>
      <c r="N3196" t="s">
        <v>49</v>
      </c>
      <c r="O3196">
        <v>5</v>
      </c>
      <c r="P3196" t="str" cm="1">
        <f t="array" ref="P3196">_xlfn.IFS(C3196&lt;25,"18-24", C3196&lt;=35,"25-35", C3196&lt;=50,"36-50",TRUE,"50+")</f>
        <v>36-50</v>
      </c>
      <c r="Q3196" t="str">
        <f t="shared" si="343"/>
        <v>new</v>
      </c>
      <c r="R3196" t="str">
        <f t="shared" si="344"/>
        <v>low</v>
      </c>
      <c r="S3196" t="str">
        <f t="shared" si="345"/>
        <v>High</v>
      </c>
      <c r="T3196" t="str">
        <f t="shared" si="346"/>
        <v>Dec</v>
      </c>
      <c r="U3196">
        <f t="shared" si="347"/>
        <v>2022</v>
      </c>
      <c r="V3196" t="str">
        <f t="shared" si="348"/>
        <v>0-5</v>
      </c>
      <c r="W3196" t="str">
        <f t="shared" si="349"/>
        <v>Slow</v>
      </c>
    </row>
    <row r="3197" spans="1:23" x14ac:dyDescent="0.3">
      <c r="A3197">
        <v>603196</v>
      </c>
      <c r="B3197">
        <v>68521</v>
      </c>
      <c r="C3197">
        <v>47</v>
      </c>
      <c r="D3197" t="s">
        <v>4</v>
      </c>
      <c r="E3197" t="s">
        <v>5</v>
      </c>
      <c r="F3197" t="s">
        <v>32</v>
      </c>
      <c r="G3197" t="s">
        <v>31</v>
      </c>
      <c r="H3197" s="1">
        <v>44661</v>
      </c>
      <c r="I3197" t="s">
        <v>33</v>
      </c>
      <c r="J3197">
        <v>87</v>
      </c>
      <c r="K3197">
        <v>10</v>
      </c>
      <c r="L3197">
        <v>501.84</v>
      </c>
      <c r="M3197">
        <v>80.73</v>
      </c>
      <c r="N3197" t="s">
        <v>50</v>
      </c>
      <c r="O3197">
        <v>2</v>
      </c>
      <c r="P3197" t="str" cm="1">
        <f t="array" ref="P3197">_xlfn.IFS(C3197&lt;25,"18-24", C3197&lt;=35,"25-35", C3197&lt;=50,"36-50",TRUE,"50+")</f>
        <v>36-50</v>
      </c>
      <c r="Q3197" t="str">
        <f t="shared" si="343"/>
        <v>new</v>
      </c>
      <c r="R3197" t="str">
        <f t="shared" si="344"/>
        <v>high value</v>
      </c>
      <c r="S3197" t="str">
        <f t="shared" si="345"/>
        <v>Low</v>
      </c>
      <c r="T3197" t="str">
        <f t="shared" si="346"/>
        <v>Apr</v>
      </c>
      <c r="U3197">
        <f t="shared" si="347"/>
        <v>2022</v>
      </c>
      <c r="V3197" t="str">
        <f t="shared" si="348"/>
        <v>5-10</v>
      </c>
      <c r="W3197" t="str">
        <f t="shared" si="349"/>
        <v>Slow</v>
      </c>
    </row>
    <row r="3198" spans="1:23" x14ac:dyDescent="0.3">
      <c r="A3198">
        <v>603197</v>
      </c>
      <c r="B3198">
        <v>84223</v>
      </c>
      <c r="C3198">
        <v>28</v>
      </c>
      <c r="D3198" t="s">
        <v>7</v>
      </c>
      <c r="E3198" t="s">
        <v>15</v>
      </c>
      <c r="F3198" t="s">
        <v>24</v>
      </c>
      <c r="G3198" t="s">
        <v>31</v>
      </c>
      <c r="H3198" s="1">
        <v>45339</v>
      </c>
      <c r="I3198" t="s">
        <v>34</v>
      </c>
      <c r="J3198">
        <v>86</v>
      </c>
      <c r="K3198">
        <v>13.8</v>
      </c>
      <c r="L3198">
        <v>1289.6199999999999</v>
      </c>
      <c r="M3198">
        <v>72.7</v>
      </c>
      <c r="N3198" t="s">
        <v>47</v>
      </c>
      <c r="O3198">
        <v>4</v>
      </c>
      <c r="P3198" t="str" cm="1">
        <f t="array" ref="P3198">_xlfn.IFS(C3198&lt;25,"18-24", C3198&lt;=35,"25-35", C3198&lt;=50,"36-50",TRUE,"50+")</f>
        <v>25-35</v>
      </c>
      <c r="Q3198" t="str">
        <f t="shared" si="343"/>
        <v>new</v>
      </c>
      <c r="R3198" t="str">
        <f t="shared" si="344"/>
        <v>high value</v>
      </c>
      <c r="S3198" t="str">
        <f t="shared" si="345"/>
        <v>medium</v>
      </c>
      <c r="T3198" t="str">
        <f t="shared" si="346"/>
        <v>Feb</v>
      </c>
      <c r="U3198">
        <f t="shared" si="347"/>
        <v>2024</v>
      </c>
      <c r="V3198" t="str">
        <f t="shared" si="348"/>
        <v>10-15</v>
      </c>
      <c r="W3198" t="str">
        <f t="shared" si="349"/>
        <v>Slow</v>
      </c>
    </row>
    <row r="3199" spans="1:23" x14ac:dyDescent="0.3">
      <c r="A3199">
        <v>603198</v>
      </c>
      <c r="B3199">
        <v>46364</v>
      </c>
      <c r="C3199">
        <v>25</v>
      </c>
      <c r="D3199" t="s">
        <v>7</v>
      </c>
      <c r="E3199" t="s">
        <v>16</v>
      </c>
      <c r="F3199" t="s">
        <v>30</v>
      </c>
      <c r="G3199" t="s">
        <v>21</v>
      </c>
      <c r="H3199" s="1">
        <v>44698</v>
      </c>
      <c r="I3199" t="s">
        <v>34</v>
      </c>
      <c r="J3199">
        <v>59</v>
      </c>
      <c r="K3199">
        <v>6.6</v>
      </c>
      <c r="L3199">
        <v>380.25</v>
      </c>
      <c r="M3199">
        <v>92.73</v>
      </c>
      <c r="N3199" t="s">
        <v>48</v>
      </c>
      <c r="O3199">
        <v>3</v>
      </c>
      <c r="P3199" t="str" cm="1">
        <f t="array" ref="P3199">_xlfn.IFS(C3199&lt;25,"18-24", C3199&lt;=35,"25-35", C3199&lt;=50,"36-50",TRUE,"50+")</f>
        <v>25-35</v>
      </c>
      <c r="Q3199" t="str">
        <f t="shared" si="343"/>
        <v>new</v>
      </c>
      <c r="R3199" t="str">
        <f t="shared" si="344"/>
        <v>medium</v>
      </c>
      <c r="S3199" t="str">
        <f t="shared" si="345"/>
        <v>medium</v>
      </c>
      <c r="T3199" t="str">
        <f t="shared" si="346"/>
        <v>May</v>
      </c>
      <c r="U3199">
        <f t="shared" si="347"/>
        <v>2022</v>
      </c>
      <c r="V3199" t="str">
        <f t="shared" si="348"/>
        <v>5-10</v>
      </c>
      <c r="W3199" t="str">
        <f t="shared" si="349"/>
        <v>Slow</v>
      </c>
    </row>
    <row r="3200" spans="1:23" x14ac:dyDescent="0.3">
      <c r="A3200">
        <v>603199</v>
      </c>
      <c r="B3200">
        <v>35109</v>
      </c>
      <c r="C3200">
        <v>60</v>
      </c>
      <c r="D3200" t="s">
        <v>4</v>
      </c>
      <c r="E3200" t="s">
        <v>15</v>
      </c>
      <c r="F3200" t="s">
        <v>18</v>
      </c>
      <c r="G3200" t="s">
        <v>23</v>
      </c>
      <c r="H3200" s="1">
        <v>45185</v>
      </c>
      <c r="I3200" t="s">
        <v>34</v>
      </c>
      <c r="J3200">
        <v>60</v>
      </c>
      <c r="K3200">
        <v>10.3</v>
      </c>
      <c r="L3200">
        <v>452.88</v>
      </c>
      <c r="M3200">
        <v>100.63</v>
      </c>
      <c r="N3200" t="s">
        <v>47</v>
      </c>
      <c r="O3200">
        <v>5</v>
      </c>
      <c r="P3200" t="str" cm="1">
        <f t="array" ref="P3200">_xlfn.IFS(C3200&lt;25,"18-24", C3200&lt;=35,"25-35", C3200&lt;=50,"36-50",TRUE,"50+")</f>
        <v>50+</v>
      </c>
      <c r="Q3200" t="str">
        <f t="shared" si="343"/>
        <v>new</v>
      </c>
      <c r="R3200" t="str">
        <f t="shared" si="344"/>
        <v>medium</v>
      </c>
      <c r="S3200" t="str">
        <f t="shared" si="345"/>
        <v>High</v>
      </c>
      <c r="T3200" t="str">
        <f t="shared" si="346"/>
        <v>Sep</v>
      </c>
      <c r="U3200">
        <f t="shared" si="347"/>
        <v>2023</v>
      </c>
      <c r="V3200" t="str">
        <f t="shared" si="348"/>
        <v>10-15</v>
      </c>
      <c r="W3200" t="str">
        <f t="shared" si="349"/>
        <v>Slow</v>
      </c>
    </row>
    <row r="3201" spans="1:23" x14ac:dyDescent="0.3">
      <c r="A3201">
        <v>603200</v>
      </c>
      <c r="B3201">
        <v>82520</v>
      </c>
      <c r="C3201">
        <v>47</v>
      </c>
      <c r="D3201" t="s">
        <v>4</v>
      </c>
      <c r="E3201" t="s">
        <v>15</v>
      </c>
      <c r="F3201" t="s">
        <v>22</v>
      </c>
      <c r="G3201" t="s">
        <v>25</v>
      </c>
      <c r="H3201" s="1">
        <v>45186</v>
      </c>
      <c r="I3201" t="s">
        <v>33</v>
      </c>
      <c r="J3201">
        <v>53</v>
      </c>
      <c r="K3201">
        <v>11.9</v>
      </c>
      <c r="L3201">
        <v>1250.71</v>
      </c>
      <c r="M3201">
        <v>47.54</v>
      </c>
      <c r="N3201" t="s">
        <v>48</v>
      </c>
      <c r="O3201">
        <v>1</v>
      </c>
      <c r="P3201" t="str" cm="1">
        <f t="array" ref="P3201">_xlfn.IFS(C3201&lt;25,"18-24", C3201&lt;=35,"25-35", C3201&lt;=50,"36-50",TRUE,"50+")</f>
        <v>36-50</v>
      </c>
      <c r="Q3201" t="str">
        <f t="shared" si="343"/>
        <v>new</v>
      </c>
      <c r="R3201" t="str">
        <f t="shared" si="344"/>
        <v>high value</v>
      </c>
      <c r="S3201" t="str">
        <f t="shared" si="345"/>
        <v>Low</v>
      </c>
      <c r="T3201" t="str">
        <f t="shared" si="346"/>
        <v>Sep</v>
      </c>
      <c r="U3201">
        <f t="shared" si="347"/>
        <v>2023</v>
      </c>
      <c r="V3201" t="str">
        <f t="shared" si="348"/>
        <v>10-15</v>
      </c>
      <c r="W3201" t="str">
        <f t="shared" si="349"/>
        <v>Slow</v>
      </c>
    </row>
    <row r="3202" spans="1:23" x14ac:dyDescent="0.3">
      <c r="A3202">
        <v>603201</v>
      </c>
      <c r="B3202">
        <v>25516</v>
      </c>
      <c r="C3202">
        <v>52</v>
      </c>
      <c r="D3202" t="s">
        <v>7</v>
      </c>
      <c r="E3202" t="s">
        <v>13</v>
      </c>
      <c r="F3202" t="s">
        <v>32</v>
      </c>
      <c r="G3202" t="s">
        <v>31</v>
      </c>
      <c r="H3202" s="1">
        <v>45043</v>
      </c>
      <c r="I3202" t="s">
        <v>34</v>
      </c>
      <c r="J3202">
        <v>59</v>
      </c>
      <c r="K3202">
        <v>14.9</v>
      </c>
      <c r="L3202">
        <v>188.33</v>
      </c>
      <c r="M3202">
        <v>41.17</v>
      </c>
      <c r="N3202" t="s">
        <v>49</v>
      </c>
      <c r="O3202">
        <v>1</v>
      </c>
      <c r="P3202" t="str" cm="1">
        <f t="array" ref="P3202">_xlfn.IFS(C3202&lt;25,"18-24", C3202&lt;=35,"25-35", C3202&lt;=50,"36-50",TRUE,"50+")</f>
        <v>50+</v>
      </c>
      <c r="Q3202" t="str">
        <f t="shared" si="343"/>
        <v>new</v>
      </c>
      <c r="R3202" t="str">
        <f t="shared" si="344"/>
        <v>low</v>
      </c>
      <c r="S3202" t="str">
        <f t="shared" si="345"/>
        <v>Low</v>
      </c>
      <c r="T3202" t="str">
        <f t="shared" si="346"/>
        <v>Apr</v>
      </c>
      <c r="U3202">
        <f t="shared" si="347"/>
        <v>2023</v>
      </c>
      <c r="V3202" t="str">
        <f t="shared" si="348"/>
        <v>10-15</v>
      </c>
      <c r="W3202" t="str">
        <f t="shared" si="349"/>
        <v>Slow</v>
      </c>
    </row>
    <row r="3203" spans="1:23" x14ac:dyDescent="0.3">
      <c r="A3203">
        <v>603202</v>
      </c>
      <c r="B3203">
        <v>71921</v>
      </c>
      <c r="C3203">
        <v>36</v>
      </c>
      <c r="D3203" t="s">
        <v>7</v>
      </c>
      <c r="E3203" t="s">
        <v>13</v>
      </c>
      <c r="F3203" t="s">
        <v>30</v>
      </c>
      <c r="G3203" t="s">
        <v>27</v>
      </c>
      <c r="H3203" s="1">
        <v>45434</v>
      </c>
      <c r="I3203" t="s">
        <v>33</v>
      </c>
      <c r="J3203">
        <v>39</v>
      </c>
      <c r="K3203">
        <v>8.4</v>
      </c>
      <c r="L3203">
        <v>936.37</v>
      </c>
      <c r="M3203">
        <v>69.8</v>
      </c>
      <c r="N3203" t="s">
        <v>48</v>
      </c>
      <c r="O3203">
        <v>4</v>
      </c>
      <c r="P3203" t="str" cm="1">
        <f t="array" ref="P3203">_xlfn.IFS(C3203&lt;25,"18-24", C3203&lt;=35,"25-35", C3203&lt;=50,"36-50",TRUE,"50+")</f>
        <v>36-50</v>
      </c>
      <c r="Q3203" t="str">
        <f t="shared" ref="Q3203:Q3266" si="350">IF(COUNTIF($B:$B,B3203)&gt;1,"repeat","new")</f>
        <v>new</v>
      </c>
      <c r="R3203" t="str">
        <f t="shared" ref="R3203:R3266" si="351">IF(L3203&gt;500,"high value",IF( L3203&gt;250,"medium","low"))</f>
        <v>high value</v>
      </c>
      <c r="S3203" t="str">
        <f t="shared" ref="S3203:S3266" si="352">IF(O3203&lt;=2,"Low",IF(O3203&lt;=4,"medium","High"))</f>
        <v>medium</v>
      </c>
      <c r="T3203" t="str">
        <f t="shared" ref="T3203:T3266" si="353">TEXT(H3203,"MMM")</f>
        <v>May</v>
      </c>
      <c r="U3203">
        <f t="shared" ref="U3203:U3266" si="354">YEAR(H3203)</f>
        <v>2024</v>
      </c>
      <c r="V3203" t="str">
        <f t="shared" ref="V3203:V3266" si="355">IF(K3203&lt;=5,"0-5",IF(K3203&lt;=10,"5-10",IF(K3203&lt;=15,"10-15","15+")))</f>
        <v>5-10</v>
      </c>
      <c r="W3203" t="str">
        <f t="shared" ref="W3203:W3266" si="356">IF(J3203&lt;=30,"Fast",IF(J3203&lt;=45,"Medium","Slow"))</f>
        <v>Medium</v>
      </c>
    </row>
    <row r="3204" spans="1:23" x14ac:dyDescent="0.3">
      <c r="A3204">
        <v>603203</v>
      </c>
      <c r="B3204">
        <v>80345</v>
      </c>
      <c r="C3204">
        <v>40</v>
      </c>
      <c r="D3204" t="s">
        <v>4</v>
      </c>
      <c r="E3204" t="s">
        <v>11</v>
      </c>
      <c r="F3204" t="s">
        <v>24</v>
      </c>
      <c r="G3204" t="s">
        <v>25</v>
      </c>
      <c r="H3204" s="1">
        <v>45619</v>
      </c>
      <c r="I3204" t="s">
        <v>33</v>
      </c>
      <c r="J3204">
        <v>60</v>
      </c>
      <c r="K3204">
        <v>6.6</v>
      </c>
      <c r="L3204">
        <v>1330.53</v>
      </c>
      <c r="M3204">
        <v>57.24</v>
      </c>
      <c r="N3204" t="s">
        <v>48</v>
      </c>
      <c r="O3204">
        <v>2</v>
      </c>
      <c r="P3204" t="str" cm="1">
        <f t="array" ref="P3204">_xlfn.IFS(C3204&lt;25,"18-24", C3204&lt;=35,"25-35", C3204&lt;=50,"36-50",TRUE,"50+")</f>
        <v>36-50</v>
      </c>
      <c r="Q3204" t="str">
        <f t="shared" si="350"/>
        <v>new</v>
      </c>
      <c r="R3204" t="str">
        <f t="shared" si="351"/>
        <v>high value</v>
      </c>
      <c r="S3204" t="str">
        <f t="shared" si="352"/>
        <v>Low</v>
      </c>
      <c r="T3204" t="str">
        <f t="shared" si="353"/>
        <v>Nov</v>
      </c>
      <c r="U3204">
        <f t="shared" si="354"/>
        <v>2024</v>
      </c>
      <c r="V3204" t="str">
        <f t="shared" si="355"/>
        <v>5-10</v>
      </c>
      <c r="W3204" t="str">
        <f t="shared" si="356"/>
        <v>Slow</v>
      </c>
    </row>
    <row r="3205" spans="1:23" x14ac:dyDescent="0.3">
      <c r="A3205">
        <v>603204</v>
      </c>
      <c r="B3205">
        <v>24736</v>
      </c>
      <c r="C3205">
        <v>21</v>
      </c>
      <c r="D3205" t="s">
        <v>7</v>
      </c>
      <c r="E3205" t="s">
        <v>16</v>
      </c>
      <c r="F3205" t="s">
        <v>19</v>
      </c>
      <c r="G3205" t="s">
        <v>31</v>
      </c>
      <c r="H3205" s="1">
        <v>45003</v>
      </c>
      <c r="I3205" t="s">
        <v>34</v>
      </c>
      <c r="J3205">
        <v>89</v>
      </c>
      <c r="K3205">
        <v>10.8</v>
      </c>
      <c r="L3205">
        <v>719.62</v>
      </c>
      <c r="M3205">
        <v>64.84</v>
      </c>
      <c r="N3205" t="s">
        <v>48</v>
      </c>
      <c r="O3205">
        <v>3</v>
      </c>
      <c r="P3205" t="str" cm="1">
        <f t="array" ref="P3205">_xlfn.IFS(C3205&lt;25,"18-24", C3205&lt;=35,"25-35", C3205&lt;=50,"36-50",TRUE,"50+")</f>
        <v>18-24</v>
      </c>
      <c r="Q3205" t="str">
        <f t="shared" si="350"/>
        <v>new</v>
      </c>
      <c r="R3205" t="str">
        <f t="shared" si="351"/>
        <v>high value</v>
      </c>
      <c r="S3205" t="str">
        <f t="shared" si="352"/>
        <v>medium</v>
      </c>
      <c r="T3205" t="str">
        <f t="shared" si="353"/>
        <v>Mar</v>
      </c>
      <c r="U3205">
        <f t="shared" si="354"/>
        <v>2023</v>
      </c>
      <c r="V3205" t="str">
        <f t="shared" si="355"/>
        <v>10-15</v>
      </c>
      <c r="W3205" t="str">
        <f t="shared" si="356"/>
        <v>Slow</v>
      </c>
    </row>
    <row r="3206" spans="1:23" x14ac:dyDescent="0.3">
      <c r="A3206">
        <v>603205</v>
      </c>
      <c r="B3206">
        <v>26411</v>
      </c>
      <c r="C3206">
        <v>58</v>
      </c>
      <c r="D3206" t="s">
        <v>4</v>
      </c>
      <c r="E3206" t="s">
        <v>5</v>
      </c>
      <c r="F3206" t="s">
        <v>28</v>
      </c>
      <c r="G3206" t="s">
        <v>23</v>
      </c>
      <c r="H3206" s="1">
        <v>45519</v>
      </c>
      <c r="I3206" t="s">
        <v>33</v>
      </c>
      <c r="J3206">
        <v>32</v>
      </c>
      <c r="K3206">
        <v>2.4</v>
      </c>
      <c r="L3206">
        <v>933.36</v>
      </c>
      <c r="M3206">
        <v>71.03</v>
      </c>
      <c r="N3206" t="s">
        <v>47</v>
      </c>
      <c r="O3206">
        <v>1</v>
      </c>
      <c r="P3206" t="str" cm="1">
        <f t="array" ref="P3206">_xlfn.IFS(C3206&lt;25,"18-24", C3206&lt;=35,"25-35", C3206&lt;=50,"36-50",TRUE,"50+")</f>
        <v>50+</v>
      </c>
      <c r="Q3206" t="str">
        <f t="shared" si="350"/>
        <v>new</v>
      </c>
      <c r="R3206" t="str">
        <f t="shared" si="351"/>
        <v>high value</v>
      </c>
      <c r="S3206" t="str">
        <f t="shared" si="352"/>
        <v>Low</v>
      </c>
      <c r="T3206" t="str">
        <f t="shared" si="353"/>
        <v>Aug</v>
      </c>
      <c r="U3206">
        <f t="shared" si="354"/>
        <v>2024</v>
      </c>
      <c r="V3206" t="str">
        <f t="shared" si="355"/>
        <v>0-5</v>
      </c>
      <c r="W3206" t="str">
        <f t="shared" si="356"/>
        <v>Medium</v>
      </c>
    </row>
    <row r="3207" spans="1:23" x14ac:dyDescent="0.3">
      <c r="A3207">
        <v>603206</v>
      </c>
      <c r="B3207">
        <v>62890</v>
      </c>
      <c r="C3207">
        <v>40</v>
      </c>
      <c r="D3207" t="s">
        <v>4</v>
      </c>
      <c r="E3207" t="s">
        <v>8</v>
      </c>
      <c r="F3207" t="s">
        <v>28</v>
      </c>
      <c r="G3207" t="s">
        <v>29</v>
      </c>
      <c r="H3207" s="1">
        <v>45605</v>
      </c>
      <c r="I3207" t="s">
        <v>33</v>
      </c>
      <c r="J3207">
        <v>21</v>
      </c>
      <c r="K3207">
        <v>2</v>
      </c>
      <c r="L3207">
        <v>1212.0999999999999</v>
      </c>
      <c r="M3207">
        <v>67.14</v>
      </c>
      <c r="N3207" t="s">
        <v>50</v>
      </c>
      <c r="O3207">
        <v>1</v>
      </c>
      <c r="P3207" t="str" cm="1">
        <f t="array" ref="P3207">_xlfn.IFS(C3207&lt;25,"18-24", C3207&lt;=35,"25-35", C3207&lt;=50,"36-50",TRUE,"50+")</f>
        <v>36-50</v>
      </c>
      <c r="Q3207" t="str">
        <f t="shared" si="350"/>
        <v>new</v>
      </c>
      <c r="R3207" t="str">
        <f t="shared" si="351"/>
        <v>high value</v>
      </c>
      <c r="S3207" t="str">
        <f t="shared" si="352"/>
        <v>Low</v>
      </c>
      <c r="T3207" t="str">
        <f t="shared" si="353"/>
        <v>Nov</v>
      </c>
      <c r="U3207">
        <f t="shared" si="354"/>
        <v>2024</v>
      </c>
      <c r="V3207" t="str">
        <f t="shared" si="355"/>
        <v>0-5</v>
      </c>
      <c r="W3207" t="str">
        <f t="shared" si="356"/>
        <v>Fast</v>
      </c>
    </row>
    <row r="3208" spans="1:23" x14ac:dyDescent="0.3">
      <c r="A3208">
        <v>603207</v>
      </c>
      <c r="B3208">
        <v>23666</v>
      </c>
      <c r="C3208">
        <v>61</v>
      </c>
      <c r="D3208" t="s">
        <v>7</v>
      </c>
      <c r="E3208" t="s">
        <v>8</v>
      </c>
      <c r="F3208" t="s">
        <v>30</v>
      </c>
      <c r="G3208" t="s">
        <v>25</v>
      </c>
      <c r="H3208" s="1">
        <v>45417</v>
      </c>
      <c r="I3208" t="s">
        <v>34</v>
      </c>
      <c r="J3208">
        <v>33</v>
      </c>
      <c r="K3208">
        <v>11.5</v>
      </c>
      <c r="L3208">
        <v>929.13</v>
      </c>
      <c r="M3208">
        <v>97.2</v>
      </c>
      <c r="N3208" t="s">
        <v>48</v>
      </c>
      <c r="O3208">
        <v>2</v>
      </c>
      <c r="P3208" t="str" cm="1">
        <f t="array" ref="P3208">_xlfn.IFS(C3208&lt;25,"18-24", C3208&lt;=35,"25-35", C3208&lt;=50,"36-50",TRUE,"50+")</f>
        <v>50+</v>
      </c>
      <c r="Q3208" t="str">
        <f t="shared" si="350"/>
        <v>new</v>
      </c>
      <c r="R3208" t="str">
        <f t="shared" si="351"/>
        <v>high value</v>
      </c>
      <c r="S3208" t="str">
        <f t="shared" si="352"/>
        <v>Low</v>
      </c>
      <c r="T3208" t="str">
        <f t="shared" si="353"/>
        <v>May</v>
      </c>
      <c r="U3208">
        <f t="shared" si="354"/>
        <v>2024</v>
      </c>
      <c r="V3208" t="str">
        <f t="shared" si="355"/>
        <v>10-15</v>
      </c>
      <c r="W3208" t="str">
        <f t="shared" si="356"/>
        <v>Medium</v>
      </c>
    </row>
    <row r="3209" spans="1:23" x14ac:dyDescent="0.3">
      <c r="A3209">
        <v>603208</v>
      </c>
      <c r="B3209">
        <v>13905</v>
      </c>
      <c r="C3209">
        <v>34</v>
      </c>
      <c r="D3209" t="s">
        <v>7</v>
      </c>
      <c r="E3209" t="s">
        <v>8</v>
      </c>
      <c r="F3209" t="s">
        <v>26</v>
      </c>
      <c r="G3209" t="s">
        <v>29</v>
      </c>
      <c r="H3209" s="1">
        <v>45202</v>
      </c>
      <c r="I3209" t="s">
        <v>33</v>
      </c>
      <c r="J3209">
        <v>25</v>
      </c>
      <c r="K3209">
        <v>11.8</v>
      </c>
      <c r="L3209">
        <v>337.14</v>
      </c>
      <c r="M3209">
        <v>31.79</v>
      </c>
      <c r="N3209" t="s">
        <v>48</v>
      </c>
      <c r="O3209">
        <v>1</v>
      </c>
      <c r="P3209" t="str" cm="1">
        <f t="array" ref="P3209">_xlfn.IFS(C3209&lt;25,"18-24", C3209&lt;=35,"25-35", C3209&lt;=50,"36-50",TRUE,"50+")</f>
        <v>25-35</v>
      </c>
      <c r="Q3209" t="str">
        <f t="shared" si="350"/>
        <v>new</v>
      </c>
      <c r="R3209" t="str">
        <f t="shared" si="351"/>
        <v>medium</v>
      </c>
      <c r="S3209" t="str">
        <f t="shared" si="352"/>
        <v>Low</v>
      </c>
      <c r="T3209" t="str">
        <f t="shared" si="353"/>
        <v>Oct</v>
      </c>
      <c r="U3209">
        <f t="shared" si="354"/>
        <v>2023</v>
      </c>
      <c r="V3209" t="str">
        <f t="shared" si="355"/>
        <v>10-15</v>
      </c>
      <c r="W3209" t="str">
        <f t="shared" si="356"/>
        <v>Fast</v>
      </c>
    </row>
    <row r="3210" spans="1:23" x14ac:dyDescent="0.3">
      <c r="A3210">
        <v>603209</v>
      </c>
      <c r="B3210">
        <v>60251</v>
      </c>
      <c r="C3210">
        <v>36</v>
      </c>
      <c r="D3210" t="s">
        <v>7</v>
      </c>
      <c r="E3210" t="s">
        <v>16</v>
      </c>
      <c r="F3210" t="s">
        <v>28</v>
      </c>
      <c r="G3210" t="s">
        <v>29</v>
      </c>
      <c r="H3210" s="1">
        <v>45271</v>
      </c>
      <c r="I3210" t="s">
        <v>34</v>
      </c>
      <c r="J3210">
        <v>65</v>
      </c>
      <c r="K3210">
        <v>12.2</v>
      </c>
      <c r="L3210">
        <v>478.78</v>
      </c>
      <c r="M3210">
        <v>93.12</v>
      </c>
      <c r="N3210" t="s">
        <v>48</v>
      </c>
      <c r="O3210">
        <v>3</v>
      </c>
      <c r="P3210" t="str" cm="1">
        <f t="array" ref="P3210">_xlfn.IFS(C3210&lt;25,"18-24", C3210&lt;=35,"25-35", C3210&lt;=50,"36-50",TRUE,"50+")</f>
        <v>36-50</v>
      </c>
      <c r="Q3210" t="str">
        <f t="shared" si="350"/>
        <v>new</v>
      </c>
      <c r="R3210" t="str">
        <f t="shared" si="351"/>
        <v>medium</v>
      </c>
      <c r="S3210" t="str">
        <f t="shared" si="352"/>
        <v>medium</v>
      </c>
      <c r="T3210" t="str">
        <f t="shared" si="353"/>
        <v>Dec</v>
      </c>
      <c r="U3210">
        <f t="shared" si="354"/>
        <v>2023</v>
      </c>
      <c r="V3210" t="str">
        <f t="shared" si="355"/>
        <v>10-15</v>
      </c>
      <c r="W3210" t="str">
        <f t="shared" si="356"/>
        <v>Slow</v>
      </c>
    </row>
    <row r="3211" spans="1:23" x14ac:dyDescent="0.3">
      <c r="A3211">
        <v>603210</v>
      </c>
      <c r="B3211">
        <v>74992</v>
      </c>
      <c r="C3211">
        <v>33</v>
      </c>
      <c r="D3211" t="s">
        <v>7</v>
      </c>
      <c r="E3211" t="s">
        <v>11</v>
      </c>
      <c r="F3211" t="s">
        <v>30</v>
      </c>
      <c r="G3211" t="s">
        <v>29</v>
      </c>
      <c r="H3211" s="1">
        <v>44777</v>
      </c>
      <c r="I3211" t="s">
        <v>34</v>
      </c>
      <c r="J3211">
        <v>61</v>
      </c>
      <c r="K3211">
        <v>14.7</v>
      </c>
      <c r="L3211">
        <v>305.35000000000002</v>
      </c>
      <c r="M3211">
        <v>95.52</v>
      </c>
      <c r="N3211" t="s">
        <v>48</v>
      </c>
      <c r="O3211">
        <v>3</v>
      </c>
      <c r="P3211" t="str" cm="1">
        <f t="array" ref="P3211">_xlfn.IFS(C3211&lt;25,"18-24", C3211&lt;=35,"25-35", C3211&lt;=50,"36-50",TRUE,"50+")</f>
        <v>25-35</v>
      </c>
      <c r="Q3211" t="str">
        <f t="shared" si="350"/>
        <v>new</v>
      </c>
      <c r="R3211" t="str">
        <f t="shared" si="351"/>
        <v>medium</v>
      </c>
      <c r="S3211" t="str">
        <f t="shared" si="352"/>
        <v>medium</v>
      </c>
      <c r="T3211" t="str">
        <f t="shared" si="353"/>
        <v>Aug</v>
      </c>
      <c r="U3211">
        <f t="shared" si="354"/>
        <v>2022</v>
      </c>
      <c r="V3211" t="str">
        <f t="shared" si="355"/>
        <v>10-15</v>
      </c>
      <c r="W3211" t="str">
        <f t="shared" si="356"/>
        <v>Slow</v>
      </c>
    </row>
    <row r="3212" spans="1:23" x14ac:dyDescent="0.3">
      <c r="A3212">
        <v>603211</v>
      </c>
      <c r="B3212">
        <v>85631</v>
      </c>
      <c r="C3212">
        <v>36</v>
      </c>
      <c r="D3212" t="s">
        <v>7</v>
      </c>
      <c r="E3212" t="s">
        <v>8</v>
      </c>
      <c r="F3212" t="s">
        <v>32</v>
      </c>
      <c r="G3212" t="s">
        <v>23</v>
      </c>
      <c r="H3212" s="1">
        <v>44911</v>
      </c>
      <c r="I3212" t="s">
        <v>33</v>
      </c>
      <c r="J3212">
        <v>81</v>
      </c>
      <c r="K3212">
        <v>12.3</v>
      </c>
      <c r="L3212">
        <v>599.88</v>
      </c>
      <c r="M3212">
        <v>30.14</v>
      </c>
      <c r="N3212" t="s">
        <v>47</v>
      </c>
      <c r="O3212">
        <v>2</v>
      </c>
      <c r="P3212" t="str" cm="1">
        <f t="array" ref="P3212">_xlfn.IFS(C3212&lt;25,"18-24", C3212&lt;=35,"25-35", C3212&lt;=50,"36-50",TRUE,"50+")</f>
        <v>36-50</v>
      </c>
      <c r="Q3212" t="str">
        <f t="shared" si="350"/>
        <v>new</v>
      </c>
      <c r="R3212" t="str">
        <f t="shared" si="351"/>
        <v>high value</v>
      </c>
      <c r="S3212" t="str">
        <f t="shared" si="352"/>
        <v>Low</v>
      </c>
      <c r="T3212" t="str">
        <f t="shared" si="353"/>
        <v>Dec</v>
      </c>
      <c r="U3212">
        <f t="shared" si="354"/>
        <v>2022</v>
      </c>
      <c r="V3212" t="str">
        <f t="shared" si="355"/>
        <v>10-15</v>
      </c>
      <c r="W3212" t="str">
        <f t="shared" si="356"/>
        <v>Slow</v>
      </c>
    </row>
    <row r="3213" spans="1:23" x14ac:dyDescent="0.3">
      <c r="A3213">
        <v>603212</v>
      </c>
      <c r="B3213">
        <v>36109</v>
      </c>
      <c r="C3213">
        <v>49</v>
      </c>
      <c r="D3213" t="s">
        <v>4</v>
      </c>
      <c r="E3213" t="s">
        <v>11</v>
      </c>
      <c r="F3213" t="s">
        <v>22</v>
      </c>
      <c r="G3213" t="s">
        <v>27</v>
      </c>
      <c r="H3213" s="1">
        <v>44707</v>
      </c>
      <c r="I3213" t="s">
        <v>34</v>
      </c>
      <c r="J3213">
        <v>60</v>
      </c>
      <c r="K3213">
        <v>7.5</v>
      </c>
      <c r="L3213">
        <v>681.35</v>
      </c>
      <c r="M3213">
        <v>113.2</v>
      </c>
      <c r="N3213" t="s">
        <v>49</v>
      </c>
      <c r="O3213">
        <v>4</v>
      </c>
      <c r="P3213" t="str" cm="1">
        <f t="array" ref="P3213">_xlfn.IFS(C3213&lt;25,"18-24", C3213&lt;=35,"25-35", C3213&lt;=50,"36-50",TRUE,"50+")</f>
        <v>36-50</v>
      </c>
      <c r="Q3213" t="str">
        <f t="shared" si="350"/>
        <v>new</v>
      </c>
      <c r="R3213" t="str">
        <f t="shared" si="351"/>
        <v>high value</v>
      </c>
      <c r="S3213" t="str">
        <f t="shared" si="352"/>
        <v>medium</v>
      </c>
      <c r="T3213" t="str">
        <f t="shared" si="353"/>
        <v>May</v>
      </c>
      <c r="U3213">
        <f t="shared" si="354"/>
        <v>2022</v>
      </c>
      <c r="V3213" t="str">
        <f t="shared" si="355"/>
        <v>5-10</v>
      </c>
      <c r="W3213" t="str">
        <f t="shared" si="356"/>
        <v>Slow</v>
      </c>
    </row>
    <row r="3214" spans="1:23" x14ac:dyDescent="0.3">
      <c r="A3214">
        <v>603213</v>
      </c>
      <c r="B3214">
        <v>99404</v>
      </c>
      <c r="C3214">
        <v>56</v>
      </c>
      <c r="D3214" t="s">
        <v>4</v>
      </c>
      <c r="E3214" t="s">
        <v>13</v>
      </c>
      <c r="F3214" t="s">
        <v>32</v>
      </c>
      <c r="G3214" t="s">
        <v>27</v>
      </c>
      <c r="H3214" s="1">
        <v>45123</v>
      </c>
      <c r="I3214" t="s">
        <v>34</v>
      </c>
      <c r="J3214">
        <v>40</v>
      </c>
      <c r="K3214">
        <v>11.7</v>
      </c>
      <c r="L3214">
        <v>270.31</v>
      </c>
      <c r="M3214">
        <v>86.07</v>
      </c>
      <c r="N3214" t="s">
        <v>50</v>
      </c>
      <c r="O3214">
        <v>4</v>
      </c>
      <c r="P3214" t="str" cm="1">
        <f t="array" ref="P3214">_xlfn.IFS(C3214&lt;25,"18-24", C3214&lt;=35,"25-35", C3214&lt;=50,"36-50",TRUE,"50+")</f>
        <v>50+</v>
      </c>
      <c r="Q3214" t="str">
        <f t="shared" si="350"/>
        <v>new</v>
      </c>
      <c r="R3214" t="str">
        <f t="shared" si="351"/>
        <v>medium</v>
      </c>
      <c r="S3214" t="str">
        <f t="shared" si="352"/>
        <v>medium</v>
      </c>
      <c r="T3214" t="str">
        <f t="shared" si="353"/>
        <v>Jul</v>
      </c>
      <c r="U3214">
        <f t="shared" si="354"/>
        <v>2023</v>
      </c>
      <c r="V3214" t="str">
        <f t="shared" si="355"/>
        <v>10-15</v>
      </c>
      <c r="W3214" t="str">
        <f t="shared" si="356"/>
        <v>Medium</v>
      </c>
    </row>
    <row r="3215" spans="1:23" x14ac:dyDescent="0.3">
      <c r="A3215">
        <v>603214</v>
      </c>
      <c r="B3215">
        <v>80974</v>
      </c>
      <c r="C3215">
        <v>43</v>
      </c>
      <c r="D3215" t="s">
        <v>4</v>
      </c>
      <c r="E3215" t="s">
        <v>16</v>
      </c>
      <c r="F3215" t="s">
        <v>24</v>
      </c>
      <c r="G3215" t="s">
        <v>21</v>
      </c>
      <c r="H3215" s="1">
        <v>45068</v>
      </c>
      <c r="I3215" t="s">
        <v>33</v>
      </c>
      <c r="J3215">
        <v>22</v>
      </c>
      <c r="K3215">
        <v>1.6</v>
      </c>
      <c r="L3215">
        <v>711.17</v>
      </c>
      <c r="M3215">
        <v>100.94</v>
      </c>
      <c r="N3215" t="s">
        <v>48</v>
      </c>
      <c r="O3215">
        <v>5</v>
      </c>
      <c r="P3215" t="str" cm="1">
        <f t="array" ref="P3215">_xlfn.IFS(C3215&lt;25,"18-24", C3215&lt;=35,"25-35", C3215&lt;=50,"36-50",TRUE,"50+")</f>
        <v>36-50</v>
      </c>
      <c r="Q3215" t="str">
        <f t="shared" si="350"/>
        <v>new</v>
      </c>
      <c r="R3215" t="str">
        <f t="shared" si="351"/>
        <v>high value</v>
      </c>
      <c r="S3215" t="str">
        <f t="shared" si="352"/>
        <v>High</v>
      </c>
      <c r="T3215" t="str">
        <f t="shared" si="353"/>
        <v>May</v>
      </c>
      <c r="U3215">
        <f t="shared" si="354"/>
        <v>2023</v>
      </c>
      <c r="V3215" t="str">
        <f t="shared" si="355"/>
        <v>0-5</v>
      </c>
      <c r="W3215" t="str">
        <f t="shared" si="356"/>
        <v>Fast</v>
      </c>
    </row>
    <row r="3216" spans="1:23" x14ac:dyDescent="0.3">
      <c r="A3216">
        <v>603215</v>
      </c>
      <c r="B3216">
        <v>73787</v>
      </c>
      <c r="C3216">
        <v>63</v>
      </c>
      <c r="D3216" t="s">
        <v>4</v>
      </c>
      <c r="E3216" t="s">
        <v>11</v>
      </c>
      <c r="F3216" t="s">
        <v>26</v>
      </c>
      <c r="G3216" t="s">
        <v>29</v>
      </c>
      <c r="H3216" s="1">
        <v>44581</v>
      </c>
      <c r="I3216" t="s">
        <v>34</v>
      </c>
      <c r="J3216">
        <v>30</v>
      </c>
      <c r="K3216">
        <v>3</v>
      </c>
      <c r="L3216">
        <v>861.76</v>
      </c>
      <c r="M3216">
        <v>79.17</v>
      </c>
      <c r="N3216" t="s">
        <v>50</v>
      </c>
      <c r="O3216">
        <v>3</v>
      </c>
      <c r="P3216" t="str" cm="1">
        <f t="array" ref="P3216">_xlfn.IFS(C3216&lt;25,"18-24", C3216&lt;=35,"25-35", C3216&lt;=50,"36-50",TRUE,"50+")</f>
        <v>50+</v>
      </c>
      <c r="Q3216" t="str">
        <f t="shared" si="350"/>
        <v>new</v>
      </c>
      <c r="R3216" t="str">
        <f t="shared" si="351"/>
        <v>high value</v>
      </c>
      <c r="S3216" t="str">
        <f t="shared" si="352"/>
        <v>medium</v>
      </c>
      <c r="T3216" t="str">
        <f t="shared" si="353"/>
        <v>Jan</v>
      </c>
      <c r="U3216">
        <f t="shared" si="354"/>
        <v>2022</v>
      </c>
      <c r="V3216" t="str">
        <f t="shared" si="355"/>
        <v>0-5</v>
      </c>
      <c r="W3216" t="str">
        <f t="shared" si="356"/>
        <v>Fast</v>
      </c>
    </row>
    <row r="3217" spans="1:23" x14ac:dyDescent="0.3">
      <c r="A3217">
        <v>603216</v>
      </c>
      <c r="B3217">
        <v>79291</v>
      </c>
      <c r="C3217">
        <v>42</v>
      </c>
      <c r="D3217" t="s">
        <v>4</v>
      </c>
      <c r="E3217" t="s">
        <v>16</v>
      </c>
      <c r="F3217" t="s">
        <v>18</v>
      </c>
      <c r="G3217" t="s">
        <v>23</v>
      </c>
      <c r="H3217" s="1">
        <v>45411</v>
      </c>
      <c r="I3217" t="s">
        <v>34</v>
      </c>
      <c r="J3217">
        <v>83</v>
      </c>
      <c r="K3217">
        <v>8.6999999999999993</v>
      </c>
      <c r="L3217">
        <v>680.71</v>
      </c>
      <c r="M3217">
        <v>95.77</v>
      </c>
      <c r="N3217" t="s">
        <v>47</v>
      </c>
      <c r="O3217">
        <v>2</v>
      </c>
      <c r="P3217" t="str" cm="1">
        <f t="array" ref="P3217">_xlfn.IFS(C3217&lt;25,"18-24", C3217&lt;=35,"25-35", C3217&lt;=50,"36-50",TRUE,"50+")</f>
        <v>36-50</v>
      </c>
      <c r="Q3217" t="str">
        <f t="shared" si="350"/>
        <v>new</v>
      </c>
      <c r="R3217" t="str">
        <f t="shared" si="351"/>
        <v>high value</v>
      </c>
      <c r="S3217" t="str">
        <f t="shared" si="352"/>
        <v>Low</v>
      </c>
      <c r="T3217" t="str">
        <f t="shared" si="353"/>
        <v>Apr</v>
      </c>
      <c r="U3217">
        <f t="shared" si="354"/>
        <v>2024</v>
      </c>
      <c r="V3217" t="str">
        <f t="shared" si="355"/>
        <v>5-10</v>
      </c>
      <c r="W3217" t="str">
        <f t="shared" si="356"/>
        <v>Slow</v>
      </c>
    </row>
    <row r="3218" spans="1:23" x14ac:dyDescent="0.3">
      <c r="A3218">
        <v>603217</v>
      </c>
      <c r="B3218">
        <v>94802</v>
      </c>
      <c r="C3218">
        <v>33</v>
      </c>
      <c r="D3218" t="s">
        <v>7</v>
      </c>
      <c r="E3218" t="s">
        <v>5</v>
      </c>
      <c r="F3218" t="s">
        <v>26</v>
      </c>
      <c r="G3218" t="s">
        <v>27</v>
      </c>
      <c r="H3218" s="1">
        <v>45059</v>
      </c>
      <c r="I3218" t="s">
        <v>34</v>
      </c>
      <c r="J3218">
        <v>64</v>
      </c>
      <c r="K3218">
        <v>9.5</v>
      </c>
      <c r="L3218">
        <v>1062.24</v>
      </c>
      <c r="M3218">
        <v>71.39</v>
      </c>
      <c r="N3218" t="s">
        <v>47</v>
      </c>
      <c r="O3218">
        <v>1</v>
      </c>
      <c r="P3218" t="str" cm="1">
        <f t="array" ref="P3218">_xlfn.IFS(C3218&lt;25,"18-24", C3218&lt;=35,"25-35", C3218&lt;=50,"36-50",TRUE,"50+")</f>
        <v>25-35</v>
      </c>
      <c r="Q3218" t="str">
        <f t="shared" si="350"/>
        <v>new</v>
      </c>
      <c r="R3218" t="str">
        <f t="shared" si="351"/>
        <v>high value</v>
      </c>
      <c r="S3218" t="str">
        <f t="shared" si="352"/>
        <v>Low</v>
      </c>
      <c r="T3218" t="str">
        <f t="shared" si="353"/>
        <v>May</v>
      </c>
      <c r="U3218">
        <f t="shared" si="354"/>
        <v>2023</v>
      </c>
      <c r="V3218" t="str">
        <f t="shared" si="355"/>
        <v>5-10</v>
      </c>
      <c r="W3218" t="str">
        <f t="shared" si="356"/>
        <v>Slow</v>
      </c>
    </row>
    <row r="3219" spans="1:23" x14ac:dyDescent="0.3">
      <c r="A3219">
        <v>603218</v>
      </c>
      <c r="B3219">
        <v>44633</v>
      </c>
      <c r="C3219">
        <v>30</v>
      </c>
      <c r="D3219" t="s">
        <v>4</v>
      </c>
      <c r="E3219" t="s">
        <v>13</v>
      </c>
      <c r="F3219" t="s">
        <v>30</v>
      </c>
      <c r="G3219" t="s">
        <v>31</v>
      </c>
      <c r="H3219" s="1">
        <v>45628</v>
      </c>
      <c r="I3219" t="s">
        <v>34</v>
      </c>
      <c r="J3219">
        <v>35</v>
      </c>
      <c r="K3219">
        <v>8.8000000000000007</v>
      </c>
      <c r="L3219">
        <v>1038.04</v>
      </c>
      <c r="M3219">
        <v>49.93</v>
      </c>
      <c r="N3219" t="s">
        <v>49</v>
      </c>
      <c r="O3219">
        <v>3</v>
      </c>
      <c r="P3219" t="str" cm="1">
        <f t="array" ref="P3219">_xlfn.IFS(C3219&lt;25,"18-24", C3219&lt;=35,"25-35", C3219&lt;=50,"36-50",TRUE,"50+")</f>
        <v>25-35</v>
      </c>
      <c r="Q3219" t="str">
        <f t="shared" si="350"/>
        <v>new</v>
      </c>
      <c r="R3219" t="str">
        <f t="shared" si="351"/>
        <v>high value</v>
      </c>
      <c r="S3219" t="str">
        <f t="shared" si="352"/>
        <v>medium</v>
      </c>
      <c r="T3219" t="str">
        <f t="shared" si="353"/>
        <v>Dec</v>
      </c>
      <c r="U3219">
        <f t="shared" si="354"/>
        <v>2024</v>
      </c>
      <c r="V3219" t="str">
        <f t="shared" si="355"/>
        <v>5-10</v>
      </c>
      <c r="W3219" t="str">
        <f t="shared" si="356"/>
        <v>Medium</v>
      </c>
    </row>
    <row r="3220" spans="1:23" x14ac:dyDescent="0.3">
      <c r="A3220">
        <v>603219</v>
      </c>
      <c r="B3220">
        <v>13433</v>
      </c>
      <c r="C3220">
        <v>35</v>
      </c>
      <c r="D3220" t="s">
        <v>7</v>
      </c>
      <c r="E3220" t="s">
        <v>5</v>
      </c>
      <c r="F3220" t="s">
        <v>26</v>
      </c>
      <c r="G3220" t="s">
        <v>21</v>
      </c>
      <c r="H3220" s="1">
        <v>44628</v>
      </c>
      <c r="I3220" t="s">
        <v>33</v>
      </c>
      <c r="J3220">
        <v>84</v>
      </c>
      <c r="K3220">
        <v>8.9</v>
      </c>
      <c r="L3220">
        <v>621.08000000000004</v>
      </c>
      <c r="M3220">
        <v>51.52</v>
      </c>
      <c r="N3220" t="s">
        <v>50</v>
      </c>
      <c r="O3220">
        <v>3</v>
      </c>
      <c r="P3220" t="str" cm="1">
        <f t="array" ref="P3220">_xlfn.IFS(C3220&lt;25,"18-24", C3220&lt;=35,"25-35", C3220&lt;=50,"36-50",TRUE,"50+")</f>
        <v>25-35</v>
      </c>
      <c r="Q3220" t="str">
        <f t="shared" si="350"/>
        <v>new</v>
      </c>
      <c r="R3220" t="str">
        <f t="shared" si="351"/>
        <v>high value</v>
      </c>
      <c r="S3220" t="str">
        <f t="shared" si="352"/>
        <v>medium</v>
      </c>
      <c r="T3220" t="str">
        <f t="shared" si="353"/>
        <v>Mar</v>
      </c>
      <c r="U3220">
        <f t="shared" si="354"/>
        <v>2022</v>
      </c>
      <c r="V3220" t="str">
        <f t="shared" si="355"/>
        <v>5-10</v>
      </c>
      <c r="W3220" t="str">
        <f t="shared" si="356"/>
        <v>Slow</v>
      </c>
    </row>
    <row r="3221" spans="1:23" x14ac:dyDescent="0.3">
      <c r="A3221">
        <v>603220</v>
      </c>
      <c r="B3221">
        <v>11601</v>
      </c>
      <c r="C3221">
        <v>55</v>
      </c>
      <c r="D3221" t="s">
        <v>7</v>
      </c>
      <c r="E3221" t="s">
        <v>13</v>
      </c>
      <c r="F3221" t="s">
        <v>18</v>
      </c>
      <c r="G3221" t="s">
        <v>25</v>
      </c>
      <c r="H3221" s="1">
        <v>44905</v>
      </c>
      <c r="I3221" t="s">
        <v>33</v>
      </c>
      <c r="J3221">
        <v>82</v>
      </c>
      <c r="K3221">
        <v>7.4</v>
      </c>
      <c r="L3221">
        <v>487.02</v>
      </c>
      <c r="M3221">
        <v>73.3</v>
      </c>
      <c r="N3221" t="s">
        <v>50</v>
      </c>
      <c r="O3221">
        <v>5</v>
      </c>
      <c r="P3221" t="str" cm="1">
        <f t="array" ref="P3221">_xlfn.IFS(C3221&lt;25,"18-24", C3221&lt;=35,"25-35", C3221&lt;=50,"36-50",TRUE,"50+")</f>
        <v>50+</v>
      </c>
      <c r="Q3221" t="str">
        <f t="shared" si="350"/>
        <v>new</v>
      </c>
      <c r="R3221" t="str">
        <f t="shared" si="351"/>
        <v>medium</v>
      </c>
      <c r="S3221" t="str">
        <f t="shared" si="352"/>
        <v>High</v>
      </c>
      <c r="T3221" t="str">
        <f t="shared" si="353"/>
        <v>Dec</v>
      </c>
      <c r="U3221">
        <f t="shared" si="354"/>
        <v>2022</v>
      </c>
      <c r="V3221" t="str">
        <f t="shared" si="355"/>
        <v>5-10</v>
      </c>
      <c r="W3221" t="str">
        <f t="shared" si="356"/>
        <v>Slow</v>
      </c>
    </row>
    <row r="3222" spans="1:23" x14ac:dyDescent="0.3">
      <c r="A3222">
        <v>603221</v>
      </c>
      <c r="B3222">
        <v>27087</v>
      </c>
      <c r="C3222">
        <v>27</v>
      </c>
      <c r="D3222" t="s">
        <v>4</v>
      </c>
      <c r="E3222" t="s">
        <v>15</v>
      </c>
      <c r="F3222" t="s">
        <v>26</v>
      </c>
      <c r="G3222" t="s">
        <v>21</v>
      </c>
      <c r="H3222" s="1">
        <v>45458</v>
      </c>
      <c r="I3222" t="s">
        <v>33</v>
      </c>
      <c r="J3222">
        <v>76</v>
      </c>
      <c r="K3222">
        <v>10.3</v>
      </c>
      <c r="L3222">
        <v>490.38</v>
      </c>
      <c r="M3222">
        <v>59.44</v>
      </c>
      <c r="N3222" t="s">
        <v>47</v>
      </c>
      <c r="O3222">
        <v>2</v>
      </c>
      <c r="P3222" t="str" cm="1">
        <f t="array" ref="P3222">_xlfn.IFS(C3222&lt;25,"18-24", C3222&lt;=35,"25-35", C3222&lt;=50,"36-50",TRUE,"50+")</f>
        <v>25-35</v>
      </c>
      <c r="Q3222" t="str">
        <f t="shared" si="350"/>
        <v>new</v>
      </c>
      <c r="R3222" t="str">
        <f t="shared" si="351"/>
        <v>medium</v>
      </c>
      <c r="S3222" t="str">
        <f t="shared" si="352"/>
        <v>Low</v>
      </c>
      <c r="T3222" t="str">
        <f t="shared" si="353"/>
        <v>Jun</v>
      </c>
      <c r="U3222">
        <f t="shared" si="354"/>
        <v>2024</v>
      </c>
      <c r="V3222" t="str">
        <f t="shared" si="355"/>
        <v>10-15</v>
      </c>
      <c r="W3222" t="str">
        <f t="shared" si="356"/>
        <v>Slow</v>
      </c>
    </row>
    <row r="3223" spans="1:23" x14ac:dyDescent="0.3">
      <c r="A3223">
        <v>603222</v>
      </c>
      <c r="B3223">
        <v>56714</v>
      </c>
      <c r="C3223">
        <v>50</v>
      </c>
      <c r="D3223" t="s">
        <v>4</v>
      </c>
      <c r="E3223" t="s">
        <v>13</v>
      </c>
      <c r="F3223" t="s">
        <v>26</v>
      </c>
      <c r="G3223" t="s">
        <v>25</v>
      </c>
      <c r="H3223" s="1">
        <v>45212</v>
      </c>
      <c r="I3223" t="s">
        <v>34</v>
      </c>
      <c r="J3223">
        <v>82</v>
      </c>
      <c r="K3223">
        <v>4.4000000000000004</v>
      </c>
      <c r="L3223">
        <v>865.71</v>
      </c>
      <c r="M3223">
        <v>33.86</v>
      </c>
      <c r="N3223" t="s">
        <v>49</v>
      </c>
      <c r="O3223">
        <v>5</v>
      </c>
      <c r="P3223" t="str" cm="1">
        <f t="array" ref="P3223">_xlfn.IFS(C3223&lt;25,"18-24", C3223&lt;=35,"25-35", C3223&lt;=50,"36-50",TRUE,"50+")</f>
        <v>36-50</v>
      </c>
      <c r="Q3223" t="str">
        <f t="shared" si="350"/>
        <v>repeat</v>
      </c>
      <c r="R3223" t="str">
        <f t="shared" si="351"/>
        <v>high value</v>
      </c>
      <c r="S3223" t="str">
        <f t="shared" si="352"/>
        <v>High</v>
      </c>
      <c r="T3223" t="str">
        <f t="shared" si="353"/>
        <v>Oct</v>
      </c>
      <c r="U3223">
        <f t="shared" si="354"/>
        <v>2023</v>
      </c>
      <c r="V3223" t="str">
        <f t="shared" si="355"/>
        <v>0-5</v>
      </c>
      <c r="W3223" t="str">
        <f t="shared" si="356"/>
        <v>Slow</v>
      </c>
    </row>
    <row r="3224" spans="1:23" x14ac:dyDescent="0.3">
      <c r="A3224">
        <v>603223</v>
      </c>
      <c r="B3224">
        <v>49141</v>
      </c>
      <c r="C3224">
        <v>23</v>
      </c>
      <c r="D3224" t="s">
        <v>7</v>
      </c>
      <c r="E3224" t="s">
        <v>5</v>
      </c>
      <c r="F3224" t="s">
        <v>32</v>
      </c>
      <c r="G3224" t="s">
        <v>25</v>
      </c>
      <c r="H3224" s="1">
        <v>45527</v>
      </c>
      <c r="I3224" t="s">
        <v>33</v>
      </c>
      <c r="J3224">
        <v>32</v>
      </c>
      <c r="K3224">
        <v>14.8</v>
      </c>
      <c r="L3224">
        <v>974.84</v>
      </c>
      <c r="M3224">
        <v>43.07</v>
      </c>
      <c r="N3224" t="s">
        <v>48</v>
      </c>
      <c r="O3224">
        <v>2</v>
      </c>
      <c r="P3224" t="str" cm="1">
        <f t="array" ref="P3224">_xlfn.IFS(C3224&lt;25,"18-24", C3224&lt;=35,"25-35", C3224&lt;=50,"36-50",TRUE,"50+")</f>
        <v>18-24</v>
      </c>
      <c r="Q3224" t="str">
        <f t="shared" si="350"/>
        <v>new</v>
      </c>
      <c r="R3224" t="str">
        <f t="shared" si="351"/>
        <v>high value</v>
      </c>
      <c r="S3224" t="str">
        <f t="shared" si="352"/>
        <v>Low</v>
      </c>
      <c r="T3224" t="str">
        <f t="shared" si="353"/>
        <v>Aug</v>
      </c>
      <c r="U3224">
        <f t="shared" si="354"/>
        <v>2024</v>
      </c>
      <c r="V3224" t="str">
        <f t="shared" si="355"/>
        <v>10-15</v>
      </c>
      <c r="W3224" t="str">
        <f t="shared" si="356"/>
        <v>Medium</v>
      </c>
    </row>
    <row r="3225" spans="1:23" x14ac:dyDescent="0.3">
      <c r="A3225">
        <v>603224</v>
      </c>
      <c r="B3225">
        <v>24790</v>
      </c>
      <c r="C3225">
        <v>33</v>
      </c>
      <c r="D3225" t="s">
        <v>4</v>
      </c>
      <c r="E3225" t="s">
        <v>5</v>
      </c>
      <c r="F3225" t="s">
        <v>19</v>
      </c>
      <c r="G3225" t="s">
        <v>23</v>
      </c>
      <c r="H3225" s="1">
        <v>45365</v>
      </c>
      <c r="I3225" t="s">
        <v>34</v>
      </c>
      <c r="J3225">
        <v>65</v>
      </c>
      <c r="K3225">
        <v>6</v>
      </c>
      <c r="L3225">
        <v>887.73</v>
      </c>
      <c r="M3225">
        <v>69.09</v>
      </c>
      <c r="N3225" t="s">
        <v>47</v>
      </c>
      <c r="O3225">
        <v>3</v>
      </c>
      <c r="P3225" t="str" cm="1">
        <f t="array" ref="P3225">_xlfn.IFS(C3225&lt;25,"18-24", C3225&lt;=35,"25-35", C3225&lt;=50,"36-50",TRUE,"50+")</f>
        <v>25-35</v>
      </c>
      <c r="Q3225" t="str">
        <f t="shared" si="350"/>
        <v>new</v>
      </c>
      <c r="R3225" t="str">
        <f t="shared" si="351"/>
        <v>high value</v>
      </c>
      <c r="S3225" t="str">
        <f t="shared" si="352"/>
        <v>medium</v>
      </c>
      <c r="T3225" t="str">
        <f t="shared" si="353"/>
        <v>Mar</v>
      </c>
      <c r="U3225">
        <f t="shared" si="354"/>
        <v>2024</v>
      </c>
      <c r="V3225" t="str">
        <f t="shared" si="355"/>
        <v>5-10</v>
      </c>
      <c r="W3225" t="str">
        <f t="shared" si="356"/>
        <v>Slow</v>
      </c>
    </row>
    <row r="3226" spans="1:23" x14ac:dyDescent="0.3">
      <c r="A3226">
        <v>603225</v>
      </c>
      <c r="B3226">
        <v>51827</v>
      </c>
      <c r="C3226">
        <v>63</v>
      </c>
      <c r="D3226" t="s">
        <v>7</v>
      </c>
      <c r="E3226" t="s">
        <v>8</v>
      </c>
      <c r="F3226" t="s">
        <v>22</v>
      </c>
      <c r="G3226" t="s">
        <v>21</v>
      </c>
      <c r="H3226" s="1">
        <v>44712</v>
      </c>
      <c r="I3226" t="s">
        <v>33</v>
      </c>
      <c r="J3226">
        <v>23</v>
      </c>
      <c r="K3226">
        <v>13.7</v>
      </c>
      <c r="L3226">
        <v>453.42</v>
      </c>
      <c r="M3226">
        <v>91.48</v>
      </c>
      <c r="N3226" t="s">
        <v>50</v>
      </c>
      <c r="O3226">
        <v>3</v>
      </c>
      <c r="P3226" t="str" cm="1">
        <f t="array" ref="P3226">_xlfn.IFS(C3226&lt;25,"18-24", C3226&lt;=35,"25-35", C3226&lt;=50,"36-50",TRUE,"50+")</f>
        <v>50+</v>
      </c>
      <c r="Q3226" t="str">
        <f t="shared" si="350"/>
        <v>new</v>
      </c>
      <c r="R3226" t="str">
        <f t="shared" si="351"/>
        <v>medium</v>
      </c>
      <c r="S3226" t="str">
        <f t="shared" si="352"/>
        <v>medium</v>
      </c>
      <c r="T3226" t="str">
        <f t="shared" si="353"/>
        <v>May</v>
      </c>
      <c r="U3226">
        <f t="shared" si="354"/>
        <v>2022</v>
      </c>
      <c r="V3226" t="str">
        <f t="shared" si="355"/>
        <v>10-15</v>
      </c>
      <c r="W3226" t="str">
        <f t="shared" si="356"/>
        <v>Fast</v>
      </c>
    </row>
    <row r="3227" spans="1:23" x14ac:dyDescent="0.3">
      <c r="A3227">
        <v>603226</v>
      </c>
      <c r="B3227">
        <v>99638</v>
      </c>
      <c r="C3227">
        <v>63</v>
      </c>
      <c r="D3227" t="s">
        <v>4</v>
      </c>
      <c r="E3227" t="s">
        <v>16</v>
      </c>
      <c r="F3227" t="s">
        <v>22</v>
      </c>
      <c r="G3227" t="s">
        <v>23</v>
      </c>
      <c r="H3227" s="1">
        <v>44796</v>
      </c>
      <c r="I3227" t="s">
        <v>34</v>
      </c>
      <c r="J3227">
        <v>89</v>
      </c>
      <c r="K3227">
        <v>13.3</v>
      </c>
      <c r="L3227">
        <v>173.98</v>
      </c>
      <c r="M3227">
        <v>72.8</v>
      </c>
      <c r="N3227" t="s">
        <v>47</v>
      </c>
      <c r="O3227">
        <v>2</v>
      </c>
      <c r="P3227" t="str" cm="1">
        <f t="array" ref="P3227">_xlfn.IFS(C3227&lt;25,"18-24", C3227&lt;=35,"25-35", C3227&lt;=50,"36-50",TRUE,"50+")</f>
        <v>50+</v>
      </c>
      <c r="Q3227" t="str">
        <f t="shared" si="350"/>
        <v>new</v>
      </c>
      <c r="R3227" t="str">
        <f t="shared" si="351"/>
        <v>low</v>
      </c>
      <c r="S3227" t="str">
        <f t="shared" si="352"/>
        <v>Low</v>
      </c>
      <c r="T3227" t="str">
        <f t="shared" si="353"/>
        <v>Aug</v>
      </c>
      <c r="U3227">
        <f t="shared" si="354"/>
        <v>2022</v>
      </c>
      <c r="V3227" t="str">
        <f t="shared" si="355"/>
        <v>10-15</v>
      </c>
      <c r="W3227" t="str">
        <f t="shared" si="356"/>
        <v>Slow</v>
      </c>
    </row>
    <row r="3228" spans="1:23" x14ac:dyDescent="0.3">
      <c r="A3228">
        <v>603227</v>
      </c>
      <c r="B3228">
        <v>10624</v>
      </c>
      <c r="C3228">
        <v>23</v>
      </c>
      <c r="D3228" t="s">
        <v>4</v>
      </c>
      <c r="E3228" t="s">
        <v>13</v>
      </c>
      <c r="F3228" t="s">
        <v>28</v>
      </c>
      <c r="G3228" t="s">
        <v>27</v>
      </c>
      <c r="H3228" s="1">
        <v>44781</v>
      </c>
      <c r="I3228" t="s">
        <v>34</v>
      </c>
      <c r="J3228">
        <v>52</v>
      </c>
      <c r="K3228">
        <v>6.6</v>
      </c>
      <c r="L3228">
        <v>1391.24</v>
      </c>
      <c r="M3228">
        <v>44.57</v>
      </c>
      <c r="N3228" t="s">
        <v>48</v>
      </c>
      <c r="O3228">
        <v>2</v>
      </c>
      <c r="P3228" t="str" cm="1">
        <f t="array" ref="P3228">_xlfn.IFS(C3228&lt;25,"18-24", C3228&lt;=35,"25-35", C3228&lt;=50,"36-50",TRUE,"50+")</f>
        <v>18-24</v>
      </c>
      <c r="Q3228" t="str">
        <f t="shared" si="350"/>
        <v>new</v>
      </c>
      <c r="R3228" t="str">
        <f t="shared" si="351"/>
        <v>high value</v>
      </c>
      <c r="S3228" t="str">
        <f t="shared" si="352"/>
        <v>Low</v>
      </c>
      <c r="T3228" t="str">
        <f t="shared" si="353"/>
        <v>Aug</v>
      </c>
      <c r="U3228">
        <f t="shared" si="354"/>
        <v>2022</v>
      </c>
      <c r="V3228" t="str">
        <f t="shared" si="355"/>
        <v>5-10</v>
      </c>
      <c r="W3228" t="str">
        <f t="shared" si="356"/>
        <v>Slow</v>
      </c>
    </row>
    <row r="3229" spans="1:23" x14ac:dyDescent="0.3">
      <c r="A3229">
        <v>603228</v>
      </c>
      <c r="B3229">
        <v>40977</v>
      </c>
      <c r="C3229">
        <v>27</v>
      </c>
      <c r="D3229" t="s">
        <v>7</v>
      </c>
      <c r="E3229" t="s">
        <v>11</v>
      </c>
      <c r="F3229" t="s">
        <v>30</v>
      </c>
      <c r="G3229" t="s">
        <v>31</v>
      </c>
      <c r="H3229" s="1">
        <v>44582</v>
      </c>
      <c r="I3229" t="s">
        <v>34</v>
      </c>
      <c r="J3229">
        <v>75</v>
      </c>
      <c r="K3229">
        <v>13.2</v>
      </c>
      <c r="L3229">
        <v>1313.35</v>
      </c>
      <c r="M3229">
        <v>58.99</v>
      </c>
      <c r="N3229" t="s">
        <v>49</v>
      </c>
      <c r="O3229">
        <v>4</v>
      </c>
      <c r="P3229" t="str" cm="1">
        <f t="array" ref="P3229">_xlfn.IFS(C3229&lt;25,"18-24", C3229&lt;=35,"25-35", C3229&lt;=50,"36-50",TRUE,"50+")</f>
        <v>25-35</v>
      </c>
      <c r="Q3229" t="str">
        <f t="shared" si="350"/>
        <v>new</v>
      </c>
      <c r="R3229" t="str">
        <f t="shared" si="351"/>
        <v>high value</v>
      </c>
      <c r="S3229" t="str">
        <f t="shared" si="352"/>
        <v>medium</v>
      </c>
      <c r="T3229" t="str">
        <f t="shared" si="353"/>
        <v>Jan</v>
      </c>
      <c r="U3229">
        <f t="shared" si="354"/>
        <v>2022</v>
      </c>
      <c r="V3229" t="str">
        <f t="shared" si="355"/>
        <v>10-15</v>
      </c>
      <c r="W3229" t="str">
        <f t="shared" si="356"/>
        <v>Slow</v>
      </c>
    </row>
    <row r="3230" spans="1:23" x14ac:dyDescent="0.3">
      <c r="A3230">
        <v>603229</v>
      </c>
      <c r="B3230">
        <v>90426</v>
      </c>
      <c r="C3230">
        <v>63</v>
      </c>
      <c r="D3230" t="s">
        <v>4</v>
      </c>
      <c r="E3230" t="s">
        <v>8</v>
      </c>
      <c r="F3230" t="s">
        <v>19</v>
      </c>
      <c r="G3230" t="s">
        <v>29</v>
      </c>
      <c r="H3230" s="1">
        <v>44786</v>
      </c>
      <c r="I3230" t="s">
        <v>33</v>
      </c>
      <c r="J3230">
        <v>60</v>
      </c>
      <c r="K3230">
        <v>2.8</v>
      </c>
      <c r="L3230">
        <v>1001.48</v>
      </c>
      <c r="M3230">
        <v>98.26</v>
      </c>
      <c r="N3230" t="s">
        <v>50</v>
      </c>
      <c r="O3230">
        <v>5</v>
      </c>
      <c r="P3230" t="str" cm="1">
        <f t="array" ref="P3230">_xlfn.IFS(C3230&lt;25,"18-24", C3230&lt;=35,"25-35", C3230&lt;=50,"36-50",TRUE,"50+")</f>
        <v>50+</v>
      </c>
      <c r="Q3230" t="str">
        <f t="shared" si="350"/>
        <v>new</v>
      </c>
      <c r="R3230" t="str">
        <f t="shared" si="351"/>
        <v>high value</v>
      </c>
      <c r="S3230" t="str">
        <f t="shared" si="352"/>
        <v>High</v>
      </c>
      <c r="T3230" t="str">
        <f t="shared" si="353"/>
        <v>Aug</v>
      </c>
      <c r="U3230">
        <f t="shared" si="354"/>
        <v>2022</v>
      </c>
      <c r="V3230" t="str">
        <f t="shared" si="355"/>
        <v>0-5</v>
      </c>
      <c r="W3230" t="str">
        <f t="shared" si="356"/>
        <v>Slow</v>
      </c>
    </row>
    <row r="3231" spans="1:23" x14ac:dyDescent="0.3">
      <c r="A3231">
        <v>603230</v>
      </c>
      <c r="B3231">
        <v>26318</v>
      </c>
      <c r="C3231">
        <v>24</v>
      </c>
      <c r="D3231" t="s">
        <v>7</v>
      </c>
      <c r="E3231" t="s">
        <v>13</v>
      </c>
      <c r="F3231" t="s">
        <v>18</v>
      </c>
      <c r="G3231" t="s">
        <v>31</v>
      </c>
      <c r="H3231" s="1">
        <v>44936</v>
      </c>
      <c r="I3231" t="s">
        <v>34</v>
      </c>
      <c r="J3231">
        <v>74</v>
      </c>
      <c r="K3231">
        <v>13.3</v>
      </c>
      <c r="L3231">
        <v>570.51</v>
      </c>
      <c r="M3231">
        <v>107.93</v>
      </c>
      <c r="N3231" t="s">
        <v>49</v>
      </c>
      <c r="O3231">
        <v>4</v>
      </c>
      <c r="P3231" t="str" cm="1">
        <f t="array" ref="P3231">_xlfn.IFS(C3231&lt;25,"18-24", C3231&lt;=35,"25-35", C3231&lt;=50,"36-50",TRUE,"50+")</f>
        <v>18-24</v>
      </c>
      <c r="Q3231" t="str">
        <f t="shared" si="350"/>
        <v>new</v>
      </c>
      <c r="R3231" t="str">
        <f t="shared" si="351"/>
        <v>high value</v>
      </c>
      <c r="S3231" t="str">
        <f t="shared" si="352"/>
        <v>medium</v>
      </c>
      <c r="T3231" t="str">
        <f t="shared" si="353"/>
        <v>Jan</v>
      </c>
      <c r="U3231">
        <f t="shared" si="354"/>
        <v>2023</v>
      </c>
      <c r="V3231" t="str">
        <f t="shared" si="355"/>
        <v>10-15</v>
      </c>
      <c r="W3231" t="str">
        <f t="shared" si="356"/>
        <v>Slow</v>
      </c>
    </row>
    <row r="3232" spans="1:23" x14ac:dyDescent="0.3">
      <c r="A3232">
        <v>603231</v>
      </c>
      <c r="B3232">
        <v>54996</v>
      </c>
      <c r="C3232">
        <v>26</v>
      </c>
      <c r="D3232" t="s">
        <v>7</v>
      </c>
      <c r="E3232" t="s">
        <v>16</v>
      </c>
      <c r="F3232" t="s">
        <v>22</v>
      </c>
      <c r="G3232" t="s">
        <v>31</v>
      </c>
      <c r="H3232" s="1">
        <v>45484</v>
      </c>
      <c r="I3232" t="s">
        <v>33</v>
      </c>
      <c r="J3232">
        <v>69</v>
      </c>
      <c r="K3232">
        <v>11.9</v>
      </c>
      <c r="L3232">
        <v>420.68</v>
      </c>
      <c r="M3232">
        <v>39.39</v>
      </c>
      <c r="N3232" t="s">
        <v>47</v>
      </c>
      <c r="O3232">
        <v>4</v>
      </c>
      <c r="P3232" t="str" cm="1">
        <f t="array" ref="P3232">_xlfn.IFS(C3232&lt;25,"18-24", C3232&lt;=35,"25-35", C3232&lt;=50,"36-50",TRUE,"50+")</f>
        <v>25-35</v>
      </c>
      <c r="Q3232" t="str">
        <f t="shared" si="350"/>
        <v>new</v>
      </c>
      <c r="R3232" t="str">
        <f t="shared" si="351"/>
        <v>medium</v>
      </c>
      <c r="S3232" t="str">
        <f t="shared" si="352"/>
        <v>medium</v>
      </c>
      <c r="T3232" t="str">
        <f t="shared" si="353"/>
        <v>Jul</v>
      </c>
      <c r="U3232">
        <f t="shared" si="354"/>
        <v>2024</v>
      </c>
      <c r="V3232" t="str">
        <f t="shared" si="355"/>
        <v>10-15</v>
      </c>
      <c r="W3232" t="str">
        <f t="shared" si="356"/>
        <v>Slow</v>
      </c>
    </row>
    <row r="3233" spans="1:23" x14ac:dyDescent="0.3">
      <c r="A3233">
        <v>603232</v>
      </c>
      <c r="B3233">
        <v>80565</v>
      </c>
      <c r="C3233">
        <v>39</v>
      </c>
      <c r="D3233" t="s">
        <v>4</v>
      </c>
      <c r="E3233" t="s">
        <v>11</v>
      </c>
      <c r="F3233" t="s">
        <v>18</v>
      </c>
      <c r="G3233" t="s">
        <v>27</v>
      </c>
      <c r="H3233" s="1">
        <v>45240</v>
      </c>
      <c r="I3233" t="s">
        <v>34</v>
      </c>
      <c r="J3233">
        <v>49</v>
      </c>
      <c r="K3233">
        <v>12.5</v>
      </c>
      <c r="L3233">
        <v>650.4</v>
      </c>
      <c r="M3233">
        <v>59.2</v>
      </c>
      <c r="N3233" t="s">
        <v>49</v>
      </c>
      <c r="O3233">
        <v>5</v>
      </c>
      <c r="P3233" t="str" cm="1">
        <f t="array" ref="P3233">_xlfn.IFS(C3233&lt;25,"18-24", C3233&lt;=35,"25-35", C3233&lt;=50,"36-50",TRUE,"50+")</f>
        <v>36-50</v>
      </c>
      <c r="Q3233" t="str">
        <f t="shared" si="350"/>
        <v>new</v>
      </c>
      <c r="R3233" t="str">
        <f t="shared" si="351"/>
        <v>high value</v>
      </c>
      <c r="S3233" t="str">
        <f t="shared" si="352"/>
        <v>High</v>
      </c>
      <c r="T3233" t="str">
        <f t="shared" si="353"/>
        <v>Nov</v>
      </c>
      <c r="U3233">
        <f t="shared" si="354"/>
        <v>2023</v>
      </c>
      <c r="V3233" t="str">
        <f t="shared" si="355"/>
        <v>10-15</v>
      </c>
      <c r="W3233" t="str">
        <f t="shared" si="356"/>
        <v>Slow</v>
      </c>
    </row>
    <row r="3234" spans="1:23" x14ac:dyDescent="0.3">
      <c r="A3234">
        <v>603233</v>
      </c>
      <c r="B3234">
        <v>24058</v>
      </c>
      <c r="C3234">
        <v>61</v>
      </c>
      <c r="D3234" t="s">
        <v>4</v>
      </c>
      <c r="E3234" t="s">
        <v>15</v>
      </c>
      <c r="F3234" t="s">
        <v>32</v>
      </c>
      <c r="G3234" t="s">
        <v>21</v>
      </c>
      <c r="H3234" s="1">
        <v>45653</v>
      </c>
      <c r="I3234" t="s">
        <v>33</v>
      </c>
      <c r="J3234">
        <v>77</v>
      </c>
      <c r="K3234">
        <v>3.4</v>
      </c>
      <c r="L3234">
        <v>433.76</v>
      </c>
      <c r="M3234">
        <v>38.24</v>
      </c>
      <c r="N3234" t="s">
        <v>50</v>
      </c>
      <c r="O3234">
        <v>3</v>
      </c>
      <c r="P3234" t="str" cm="1">
        <f t="array" ref="P3234">_xlfn.IFS(C3234&lt;25,"18-24", C3234&lt;=35,"25-35", C3234&lt;=50,"36-50",TRUE,"50+")</f>
        <v>50+</v>
      </c>
      <c r="Q3234" t="str">
        <f t="shared" si="350"/>
        <v>repeat</v>
      </c>
      <c r="R3234" t="str">
        <f t="shared" si="351"/>
        <v>medium</v>
      </c>
      <c r="S3234" t="str">
        <f t="shared" si="352"/>
        <v>medium</v>
      </c>
      <c r="T3234" t="str">
        <f t="shared" si="353"/>
        <v>Dec</v>
      </c>
      <c r="U3234">
        <f t="shared" si="354"/>
        <v>2024</v>
      </c>
      <c r="V3234" t="str">
        <f t="shared" si="355"/>
        <v>0-5</v>
      </c>
      <c r="W3234" t="str">
        <f t="shared" si="356"/>
        <v>Slow</v>
      </c>
    </row>
    <row r="3235" spans="1:23" x14ac:dyDescent="0.3">
      <c r="A3235">
        <v>603234</v>
      </c>
      <c r="B3235">
        <v>26726</v>
      </c>
      <c r="C3235">
        <v>63</v>
      </c>
      <c r="D3235" t="s">
        <v>4</v>
      </c>
      <c r="E3235" t="s">
        <v>13</v>
      </c>
      <c r="F3235" t="s">
        <v>24</v>
      </c>
      <c r="G3235" t="s">
        <v>31</v>
      </c>
      <c r="H3235" s="1">
        <v>45597</v>
      </c>
      <c r="I3235" t="s">
        <v>33</v>
      </c>
      <c r="J3235">
        <v>69</v>
      </c>
      <c r="K3235">
        <v>14.3</v>
      </c>
      <c r="L3235">
        <v>888.86</v>
      </c>
      <c r="M3235">
        <v>64.86</v>
      </c>
      <c r="N3235" t="s">
        <v>47</v>
      </c>
      <c r="O3235">
        <v>4</v>
      </c>
      <c r="P3235" t="str" cm="1">
        <f t="array" ref="P3235">_xlfn.IFS(C3235&lt;25,"18-24", C3235&lt;=35,"25-35", C3235&lt;=50,"36-50",TRUE,"50+")</f>
        <v>50+</v>
      </c>
      <c r="Q3235" t="str">
        <f t="shared" si="350"/>
        <v>new</v>
      </c>
      <c r="R3235" t="str">
        <f t="shared" si="351"/>
        <v>high value</v>
      </c>
      <c r="S3235" t="str">
        <f t="shared" si="352"/>
        <v>medium</v>
      </c>
      <c r="T3235" t="str">
        <f t="shared" si="353"/>
        <v>Nov</v>
      </c>
      <c r="U3235">
        <f t="shared" si="354"/>
        <v>2024</v>
      </c>
      <c r="V3235" t="str">
        <f t="shared" si="355"/>
        <v>10-15</v>
      </c>
      <c r="W3235" t="str">
        <f t="shared" si="356"/>
        <v>Slow</v>
      </c>
    </row>
    <row r="3236" spans="1:23" x14ac:dyDescent="0.3">
      <c r="A3236">
        <v>603235</v>
      </c>
      <c r="B3236">
        <v>77488</v>
      </c>
      <c r="C3236">
        <v>38</v>
      </c>
      <c r="D3236" t="s">
        <v>7</v>
      </c>
      <c r="E3236" t="s">
        <v>5</v>
      </c>
      <c r="F3236" t="s">
        <v>19</v>
      </c>
      <c r="G3236" t="s">
        <v>23</v>
      </c>
      <c r="H3236" s="1">
        <v>44848</v>
      </c>
      <c r="I3236" t="s">
        <v>33</v>
      </c>
      <c r="J3236">
        <v>69</v>
      </c>
      <c r="K3236">
        <v>6.6</v>
      </c>
      <c r="L3236">
        <v>400.67</v>
      </c>
      <c r="M3236">
        <v>51.69</v>
      </c>
      <c r="N3236" t="s">
        <v>47</v>
      </c>
      <c r="O3236">
        <v>2</v>
      </c>
      <c r="P3236" t="str" cm="1">
        <f t="array" ref="P3236">_xlfn.IFS(C3236&lt;25,"18-24", C3236&lt;=35,"25-35", C3236&lt;=50,"36-50",TRUE,"50+")</f>
        <v>36-50</v>
      </c>
      <c r="Q3236" t="str">
        <f t="shared" si="350"/>
        <v>new</v>
      </c>
      <c r="R3236" t="str">
        <f t="shared" si="351"/>
        <v>medium</v>
      </c>
      <c r="S3236" t="str">
        <f t="shared" si="352"/>
        <v>Low</v>
      </c>
      <c r="T3236" t="str">
        <f t="shared" si="353"/>
        <v>Oct</v>
      </c>
      <c r="U3236">
        <f t="shared" si="354"/>
        <v>2022</v>
      </c>
      <c r="V3236" t="str">
        <f t="shared" si="355"/>
        <v>5-10</v>
      </c>
      <c r="W3236" t="str">
        <f t="shared" si="356"/>
        <v>Slow</v>
      </c>
    </row>
    <row r="3237" spans="1:23" x14ac:dyDescent="0.3">
      <c r="A3237">
        <v>603236</v>
      </c>
      <c r="B3237">
        <v>27067</v>
      </c>
      <c r="C3237">
        <v>50</v>
      </c>
      <c r="D3237" t="s">
        <v>7</v>
      </c>
      <c r="E3237" t="s">
        <v>13</v>
      </c>
      <c r="F3237" t="s">
        <v>22</v>
      </c>
      <c r="G3237" t="s">
        <v>25</v>
      </c>
      <c r="H3237" s="1">
        <v>44651</v>
      </c>
      <c r="I3237" t="s">
        <v>34</v>
      </c>
      <c r="J3237">
        <v>83</v>
      </c>
      <c r="K3237">
        <v>8.5</v>
      </c>
      <c r="L3237">
        <v>256.62</v>
      </c>
      <c r="M3237">
        <v>111.9</v>
      </c>
      <c r="N3237" t="s">
        <v>50</v>
      </c>
      <c r="O3237">
        <v>5</v>
      </c>
      <c r="P3237" t="str" cm="1">
        <f t="array" ref="P3237">_xlfn.IFS(C3237&lt;25,"18-24", C3237&lt;=35,"25-35", C3237&lt;=50,"36-50",TRUE,"50+")</f>
        <v>36-50</v>
      </c>
      <c r="Q3237" t="str">
        <f t="shared" si="350"/>
        <v>new</v>
      </c>
      <c r="R3237" t="str">
        <f t="shared" si="351"/>
        <v>medium</v>
      </c>
      <c r="S3237" t="str">
        <f t="shared" si="352"/>
        <v>High</v>
      </c>
      <c r="T3237" t="str">
        <f t="shared" si="353"/>
        <v>Mar</v>
      </c>
      <c r="U3237">
        <f t="shared" si="354"/>
        <v>2022</v>
      </c>
      <c r="V3237" t="str">
        <f t="shared" si="355"/>
        <v>5-10</v>
      </c>
      <c r="W3237" t="str">
        <f t="shared" si="356"/>
        <v>Slow</v>
      </c>
    </row>
    <row r="3238" spans="1:23" x14ac:dyDescent="0.3">
      <c r="A3238">
        <v>603237</v>
      </c>
      <c r="B3238">
        <v>80465</v>
      </c>
      <c r="C3238">
        <v>54</v>
      </c>
      <c r="D3238" t="s">
        <v>7</v>
      </c>
      <c r="E3238" t="s">
        <v>8</v>
      </c>
      <c r="F3238" t="s">
        <v>28</v>
      </c>
      <c r="G3238" t="s">
        <v>31</v>
      </c>
      <c r="H3238" s="1">
        <v>44778</v>
      </c>
      <c r="I3238" t="s">
        <v>33</v>
      </c>
      <c r="J3238">
        <v>83</v>
      </c>
      <c r="K3238">
        <v>6.3</v>
      </c>
      <c r="L3238">
        <v>1224.96</v>
      </c>
      <c r="M3238">
        <v>111.45</v>
      </c>
      <c r="N3238" t="s">
        <v>50</v>
      </c>
      <c r="O3238">
        <v>5</v>
      </c>
      <c r="P3238" t="str" cm="1">
        <f t="array" ref="P3238">_xlfn.IFS(C3238&lt;25,"18-24", C3238&lt;=35,"25-35", C3238&lt;=50,"36-50",TRUE,"50+")</f>
        <v>50+</v>
      </c>
      <c r="Q3238" t="str">
        <f t="shared" si="350"/>
        <v>new</v>
      </c>
      <c r="R3238" t="str">
        <f t="shared" si="351"/>
        <v>high value</v>
      </c>
      <c r="S3238" t="str">
        <f t="shared" si="352"/>
        <v>High</v>
      </c>
      <c r="T3238" t="str">
        <f t="shared" si="353"/>
        <v>Aug</v>
      </c>
      <c r="U3238">
        <f t="shared" si="354"/>
        <v>2022</v>
      </c>
      <c r="V3238" t="str">
        <f t="shared" si="355"/>
        <v>5-10</v>
      </c>
      <c r="W3238" t="str">
        <f t="shared" si="356"/>
        <v>Slow</v>
      </c>
    </row>
    <row r="3239" spans="1:23" x14ac:dyDescent="0.3">
      <c r="A3239">
        <v>603238</v>
      </c>
      <c r="B3239">
        <v>31005</v>
      </c>
      <c r="C3239">
        <v>29</v>
      </c>
      <c r="D3239" t="s">
        <v>4</v>
      </c>
      <c r="E3239" t="s">
        <v>11</v>
      </c>
      <c r="F3239" t="s">
        <v>30</v>
      </c>
      <c r="G3239" t="s">
        <v>31</v>
      </c>
      <c r="H3239" s="1">
        <v>45002</v>
      </c>
      <c r="I3239" t="s">
        <v>33</v>
      </c>
      <c r="J3239">
        <v>57</v>
      </c>
      <c r="K3239">
        <v>3.3</v>
      </c>
      <c r="L3239">
        <v>242.91</v>
      </c>
      <c r="M3239">
        <v>43.43</v>
      </c>
      <c r="N3239" t="s">
        <v>48</v>
      </c>
      <c r="O3239">
        <v>2</v>
      </c>
      <c r="P3239" t="str" cm="1">
        <f t="array" ref="P3239">_xlfn.IFS(C3239&lt;25,"18-24", C3239&lt;=35,"25-35", C3239&lt;=50,"36-50",TRUE,"50+")</f>
        <v>25-35</v>
      </c>
      <c r="Q3239" t="str">
        <f t="shared" si="350"/>
        <v>new</v>
      </c>
      <c r="R3239" t="str">
        <f t="shared" si="351"/>
        <v>low</v>
      </c>
      <c r="S3239" t="str">
        <f t="shared" si="352"/>
        <v>Low</v>
      </c>
      <c r="T3239" t="str">
        <f t="shared" si="353"/>
        <v>Mar</v>
      </c>
      <c r="U3239">
        <f t="shared" si="354"/>
        <v>2023</v>
      </c>
      <c r="V3239" t="str">
        <f t="shared" si="355"/>
        <v>0-5</v>
      </c>
      <c r="W3239" t="str">
        <f t="shared" si="356"/>
        <v>Slow</v>
      </c>
    </row>
    <row r="3240" spans="1:23" x14ac:dyDescent="0.3">
      <c r="A3240">
        <v>603239</v>
      </c>
      <c r="B3240">
        <v>75101</v>
      </c>
      <c r="C3240">
        <v>52</v>
      </c>
      <c r="D3240" t="s">
        <v>7</v>
      </c>
      <c r="E3240" t="s">
        <v>13</v>
      </c>
      <c r="F3240" t="s">
        <v>32</v>
      </c>
      <c r="G3240" t="s">
        <v>31</v>
      </c>
      <c r="H3240" s="1">
        <v>45342</v>
      </c>
      <c r="I3240" t="s">
        <v>34</v>
      </c>
      <c r="J3240">
        <v>73</v>
      </c>
      <c r="K3240">
        <v>12.9</v>
      </c>
      <c r="L3240">
        <v>1325.71</v>
      </c>
      <c r="M3240">
        <v>38.5</v>
      </c>
      <c r="N3240" t="s">
        <v>50</v>
      </c>
      <c r="O3240">
        <v>3</v>
      </c>
      <c r="P3240" t="str" cm="1">
        <f t="array" ref="P3240">_xlfn.IFS(C3240&lt;25,"18-24", C3240&lt;=35,"25-35", C3240&lt;=50,"36-50",TRUE,"50+")</f>
        <v>50+</v>
      </c>
      <c r="Q3240" t="str">
        <f t="shared" si="350"/>
        <v>new</v>
      </c>
      <c r="R3240" t="str">
        <f t="shared" si="351"/>
        <v>high value</v>
      </c>
      <c r="S3240" t="str">
        <f t="shared" si="352"/>
        <v>medium</v>
      </c>
      <c r="T3240" t="str">
        <f t="shared" si="353"/>
        <v>Feb</v>
      </c>
      <c r="U3240">
        <f t="shared" si="354"/>
        <v>2024</v>
      </c>
      <c r="V3240" t="str">
        <f t="shared" si="355"/>
        <v>10-15</v>
      </c>
      <c r="W3240" t="str">
        <f t="shared" si="356"/>
        <v>Slow</v>
      </c>
    </row>
    <row r="3241" spans="1:23" x14ac:dyDescent="0.3">
      <c r="A3241">
        <v>603240</v>
      </c>
      <c r="B3241">
        <v>41570</v>
      </c>
      <c r="C3241">
        <v>47</v>
      </c>
      <c r="D3241" t="s">
        <v>7</v>
      </c>
      <c r="E3241" t="s">
        <v>5</v>
      </c>
      <c r="F3241" t="s">
        <v>22</v>
      </c>
      <c r="G3241" t="s">
        <v>27</v>
      </c>
      <c r="H3241" s="1">
        <v>45456</v>
      </c>
      <c r="I3241" t="s">
        <v>34</v>
      </c>
      <c r="J3241">
        <v>60</v>
      </c>
      <c r="K3241">
        <v>11.5</v>
      </c>
      <c r="L3241">
        <v>245.03</v>
      </c>
      <c r="M3241">
        <v>23.09</v>
      </c>
      <c r="N3241" t="s">
        <v>50</v>
      </c>
      <c r="O3241">
        <v>5</v>
      </c>
      <c r="P3241" t="str" cm="1">
        <f t="array" ref="P3241">_xlfn.IFS(C3241&lt;25,"18-24", C3241&lt;=35,"25-35", C3241&lt;=50,"36-50",TRUE,"50+")</f>
        <v>36-50</v>
      </c>
      <c r="Q3241" t="str">
        <f t="shared" si="350"/>
        <v>new</v>
      </c>
      <c r="R3241" t="str">
        <f t="shared" si="351"/>
        <v>low</v>
      </c>
      <c r="S3241" t="str">
        <f t="shared" si="352"/>
        <v>High</v>
      </c>
      <c r="T3241" t="str">
        <f t="shared" si="353"/>
        <v>Jun</v>
      </c>
      <c r="U3241">
        <f t="shared" si="354"/>
        <v>2024</v>
      </c>
      <c r="V3241" t="str">
        <f t="shared" si="355"/>
        <v>10-15</v>
      </c>
      <c r="W3241" t="str">
        <f t="shared" si="356"/>
        <v>Slow</v>
      </c>
    </row>
    <row r="3242" spans="1:23" x14ac:dyDescent="0.3">
      <c r="A3242">
        <v>603241</v>
      </c>
      <c r="B3242">
        <v>97223</v>
      </c>
      <c r="C3242">
        <v>30</v>
      </c>
      <c r="D3242" t="s">
        <v>7</v>
      </c>
      <c r="E3242" t="s">
        <v>13</v>
      </c>
      <c r="F3242" t="s">
        <v>22</v>
      </c>
      <c r="G3242" t="s">
        <v>25</v>
      </c>
      <c r="H3242" s="1">
        <v>44566</v>
      </c>
      <c r="I3242" t="s">
        <v>33</v>
      </c>
      <c r="J3242">
        <v>43</v>
      </c>
      <c r="K3242">
        <v>8.3000000000000007</v>
      </c>
      <c r="L3242">
        <v>1329.98</v>
      </c>
      <c r="M3242">
        <v>20.41</v>
      </c>
      <c r="N3242" t="s">
        <v>47</v>
      </c>
      <c r="O3242">
        <v>2</v>
      </c>
      <c r="P3242" t="str" cm="1">
        <f t="array" ref="P3242">_xlfn.IFS(C3242&lt;25,"18-24", C3242&lt;=35,"25-35", C3242&lt;=50,"36-50",TRUE,"50+")</f>
        <v>25-35</v>
      </c>
      <c r="Q3242" t="str">
        <f t="shared" si="350"/>
        <v>new</v>
      </c>
      <c r="R3242" t="str">
        <f t="shared" si="351"/>
        <v>high value</v>
      </c>
      <c r="S3242" t="str">
        <f t="shared" si="352"/>
        <v>Low</v>
      </c>
      <c r="T3242" t="str">
        <f t="shared" si="353"/>
        <v>Jan</v>
      </c>
      <c r="U3242">
        <f t="shared" si="354"/>
        <v>2022</v>
      </c>
      <c r="V3242" t="str">
        <f t="shared" si="355"/>
        <v>5-10</v>
      </c>
      <c r="W3242" t="str">
        <f t="shared" si="356"/>
        <v>Medium</v>
      </c>
    </row>
    <row r="3243" spans="1:23" x14ac:dyDescent="0.3">
      <c r="A3243">
        <v>603242</v>
      </c>
      <c r="B3243">
        <v>27314</v>
      </c>
      <c r="C3243">
        <v>29</v>
      </c>
      <c r="D3243" t="s">
        <v>7</v>
      </c>
      <c r="E3243" t="s">
        <v>13</v>
      </c>
      <c r="F3243" t="s">
        <v>19</v>
      </c>
      <c r="G3243" t="s">
        <v>27</v>
      </c>
      <c r="H3243" s="1">
        <v>45007</v>
      </c>
      <c r="I3243" t="s">
        <v>33</v>
      </c>
      <c r="J3243">
        <v>33</v>
      </c>
      <c r="K3243">
        <v>1.5</v>
      </c>
      <c r="L3243">
        <v>524.54</v>
      </c>
      <c r="M3243">
        <v>65.790000000000006</v>
      </c>
      <c r="N3243" t="s">
        <v>50</v>
      </c>
      <c r="O3243">
        <v>2</v>
      </c>
      <c r="P3243" t="str" cm="1">
        <f t="array" ref="P3243">_xlfn.IFS(C3243&lt;25,"18-24", C3243&lt;=35,"25-35", C3243&lt;=50,"36-50",TRUE,"50+")</f>
        <v>25-35</v>
      </c>
      <c r="Q3243" t="str">
        <f t="shared" si="350"/>
        <v>repeat</v>
      </c>
      <c r="R3243" t="str">
        <f t="shared" si="351"/>
        <v>high value</v>
      </c>
      <c r="S3243" t="str">
        <f t="shared" si="352"/>
        <v>Low</v>
      </c>
      <c r="T3243" t="str">
        <f t="shared" si="353"/>
        <v>Mar</v>
      </c>
      <c r="U3243">
        <f t="shared" si="354"/>
        <v>2023</v>
      </c>
      <c r="V3243" t="str">
        <f t="shared" si="355"/>
        <v>0-5</v>
      </c>
      <c r="W3243" t="str">
        <f t="shared" si="356"/>
        <v>Medium</v>
      </c>
    </row>
    <row r="3244" spans="1:23" x14ac:dyDescent="0.3">
      <c r="A3244">
        <v>603243</v>
      </c>
      <c r="B3244">
        <v>34345</v>
      </c>
      <c r="C3244">
        <v>57</v>
      </c>
      <c r="D3244" t="s">
        <v>7</v>
      </c>
      <c r="E3244" t="s">
        <v>5</v>
      </c>
      <c r="F3244" t="s">
        <v>28</v>
      </c>
      <c r="G3244" t="s">
        <v>31</v>
      </c>
      <c r="H3244" s="1">
        <v>45573</v>
      </c>
      <c r="I3244" t="s">
        <v>34</v>
      </c>
      <c r="J3244">
        <v>82</v>
      </c>
      <c r="K3244">
        <v>3</v>
      </c>
      <c r="L3244">
        <v>375.1</v>
      </c>
      <c r="M3244">
        <v>78.25</v>
      </c>
      <c r="N3244" t="s">
        <v>48</v>
      </c>
      <c r="O3244">
        <v>3</v>
      </c>
      <c r="P3244" t="str" cm="1">
        <f t="array" ref="P3244">_xlfn.IFS(C3244&lt;25,"18-24", C3244&lt;=35,"25-35", C3244&lt;=50,"36-50",TRUE,"50+")</f>
        <v>50+</v>
      </c>
      <c r="Q3244" t="str">
        <f t="shared" si="350"/>
        <v>new</v>
      </c>
      <c r="R3244" t="str">
        <f t="shared" si="351"/>
        <v>medium</v>
      </c>
      <c r="S3244" t="str">
        <f t="shared" si="352"/>
        <v>medium</v>
      </c>
      <c r="T3244" t="str">
        <f t="shared" si="353"/>
        <v>Oct</v>
      </c>
      <c r="U3244">
        <f t="shared" si="354"/>
        <v>2024</v>
      </c>
      <c r="V3244" t="str">
        <f t="shared" si="355"/>
        <v>0-5</v>
      </c>
      <c r="W3244" t="str">
        <f t="shared" si="356"/>
        <v>Slow</v>
      </c>
    </row>
    <row r="3245" spans="1:23" x14ac:dyDescent="0.3">
      <c r="A3245">
        <v>603244</v>
      </c>
      <c r="B3245">
        <v>94571</v>
      </c>
      <c r="C3245">
        <v>60</v>
      </c>
      <c r="D3245" t="s">
        <v>4</v>
      </c>
      <c r="E3245" t="s">
        <v>5</v>
      </c>
      <c r="F3245" t="s">
        <v>19</v>
      </c>
      <c r="G3245" t="s">
        <v>29</v>
      </c>
      <c r="H3245" s="1">
        <v>45650</v>
      </c>
      <c r="I3245" t="s">
        <v>34</v>
      </c>
      <c r="J3245">
        <v>69</v>
      </c>
      <c r="K3245">
        <v>6.9</v>
      </c>
      <c r="L3245">
        <v>751.93</v>
      </c>
      <c r="M3245">
        <v>75.95</v>
      </c>
      <c r="N3245" t="s">
        <v>48</v>
      </c>
      <c r="O3245">
        <v>1</v>
      </c>
      <c r="P3245" t="str" cm="1">
        <f t="array" ref="P3245">_xlfn.IFS(C3245&lt;25,"18-24", C3245&lt;=35,"25-35", C3245&lt;=50,"36-50",TRUE,"50+")</f>
        <v>50+</v>
      </c>
      <c r="Q3245" t="str">
        <f t="shared" si="350"/>
        <v>new</v>
      </c>
      <c r="R3245" t="str">
        <f t="shared" si="351"/>
        <v>high value</v>
      </c>
      <c r="S3245" t="str">
        <f t="shared" si="352"/>
        <v>Low</v>
      </c>
      <c r="T3245" t="str">
        <f t="shared" si="353"/>
        <v>Dec</v>
      </c>
      <c r="U3245">
        <f t="shared" si="354"/>
        <v>2024</v>
      </c>
      <c r="V3245" t="str">
        <f t="shared" si="355"/>
        <v>5-10</v>
      </c>
      <c r="W3245" t="str">
        <f t="shared" si="356"/>
        <v>Slow</v>
      </c>
    </row>
    <row r="3246" spans="1:23" x14ac:dyDescent="0.3">
      <c r="A3246">
        <v>603245</v>
      </c>
      <c r="B3246">
        <v>16977</v>
      </c>
      <c r="C3246">
        <v>52</v>
      </c>
      <c r="D3246" t="s">
        <v>4</v>
      </c>
      <c r="E3246" t="s">
        <v>8</v>
      </c>
      <c r="F3246" t="s">
        <v>18</v>
      </c>
      <c r="G3246" t="s">
        <v>31</v>
      </c>
      <c r="H3246" s="1">
        <v>45201</v>
      </c>
      <c r="I3246" t="s">
        <v>34</v>
      </c>
      <c r="J3246">
        <v>43</v>
      </c>
      <c r="K3246">
        <v>8.6</v>
      </c>
      <c r="L3246">
        <v>315.75</v>
      </c>
      <c r="M3246">
        <v>105.64</v>
      </c>
      <c r="N3246" t="s">
        <v>50</v>
      </c>
      <c r="O3246">
        <v>4</v>
      </c>
      <c r="P3246" t="str" cm="1">
        <f t="array" ref="P3246">_xlfn.IFS(C3246&lt;25,"18-24", C3246&lt;=35,"25-35", C3246&lt;=50,"36-50",TRUE,"50+")</f>
        <v>50+</v>
      </c>
      <c r="Q3246" t="str">
        <f t="shared" si="350"/>
        <v>new</v>
      </c>
      <c r="R3246" t="str">
        <f t="shared" si="351"/>
        <v>medium</v>
      </c>
      <c r="S3246" t="str">
        <f t="shared" si="352"/>
        <v>medium</v>
      </c>
      <c r="T3246" t="str">
        <f t="shared" si="353"/>
        <v>Oct</v>
      </c>
      <c r="U3246">
        <f t="shared" si="354"/>
        <v>2023</v>
      </c>
      <c r="V3246" t="str">
        <f t="shared" si="355"/>
        <v>5-10</v>
      </c>
      <c r="W3246" t="str">
        <f t="shared" si="356"/>
        <v>Medium</v>
      </c>
    </row>
    <row r="3247" spans="1:23" x14ac:dyDescent="0.3">
      <c r="A3247">
        <v>603246</v>
      </c>
      <c r="B3247">
        <v>54298</v>
      </c>
      <c r="C3247">
        <v>62</v>
      </c>
      <c r="D3247" t="s">
        <v>7</v>
      </c>
      <c r="E3247" t="s">
        <v>8</v>
      </c>
      <c r="F3247" t="s">
        <v>28</v>
      </c>
      <c r="G3247" t="s">
        <v>29</v>
      </c>
      <c r="H3247" s="1">
        <v>45596</v>
      </c>
      <c r="I3247" t="s">
        <v>34</v>
      </c>
      <c r="J3247">
        <v>88</v>
      </c>
      <c r="K3247">
        <v>6</v>
      </c>
      <c r="L3247">
        <v>917.02</v>
      </c>
      <c r="M3247">
        <v>111.76</v>
      </c>
      <c r="N3247" t="s">
        <v>50</v>
      </c>
      <c r="O3247">
        <v>1</v>
      </c>
      <c r="P3247" t="str" cm="1">
        <f t="array" ref="P3247">_xlfn.IFS(C3247&lt;25,"18-24", C3247&lt;=35,"25-35", C3247&lt;=50,"36-50",TRUE,"50+")</f>
        <v>50+</v>
      </c>
      <c r="Q3247" t="str">
        <f t="shared" si="350"/>
        <v>new</v>
      </c>
      <c r="R3247" t="str">
        <f t="shared" si="351"/>
        <v>high value</v>
      </c>
      <c r="S3247" t="str">
        <f t="shared" si="352"/>
        <v>Low</v>
      </c>
      <c r="T3247" t="str">
        <f t="shared" si="353"/>
        <v>Oct</v>
      </c>
      <c r="U3247">
        <f t="shared" si="354"/>
        <v>2024</v>
      </c>
      <c r="V3247" t="str">
        <f t="shared" si="355"/>
        <v>5-10</v>
      </c>
      <c r="W3247" t="str">
        <f t="shared" si="356"/>
        <v>Slow</v>
      </c>
    </row>
    <row r="3248" spans="1:23" x14ac:dyDescent="0.3">
      <c r="A3248">
        <v>603247</v>
      </c>
      <c r="B3248">
        <v>46735</v>
      </c>
      <c r="C3248">
        <v>26</v>
      </c>
      <c r="D3248" t="s">
        <v>4</v>
      </c>
      <c r="E3248" t="s">
        <v>5</v>
      </c>
      <c r="F3248" t="s">
        <v>26</v>
      </c>
      <c r="G3248" t="s">
        <v>23</v>
      </c>
      <c r="H3248" s="1">
        <v>44633</v>
      </c>
      <c r="I3248" t="s">
        <v>34</v>
      </c>
      <c r="J3248">
        <v>52</v>
      </c>
      <c r="K3248">
        <v>6.3</v>
      </c>
      <c r="L3248">
        <v>181.33</v>
      </c>
      <c r="M3248">
        <v>48.23</v>
      </c>
      <c r="N3248" t="s">
        <v>47</v>
      </c>
      <c r="O3248">
        <v>5</v>
      </c>
      <c r="P3248" t="str" cm="1">
        <f t="array" ref="P3248">_xlfn.IFS(C3248&lt;25,"18-24", C3248&lt;=35,"25-35", C3248&lt;=50,"36-50",TRUE,"50+")</f>
        <v>25-35</v>
      </c>
      <c r="Q3248" t="str">
        <f t="shared" si="350"/>
        <v>new</v>
      </c>
      <c r="R3248" t="str">
        <f t="shared" si="351"/>
        <v>low</v>
      </c>
      <c r="S3248" t="str">
        <f t="shared" si="352"/>
        <v>High</v>
      </c>
      <c r="T3248" t="str">
        <f t="shared" si="353"/>
        <v>Mar</v>
      </c>
      <c r="U3248">
        <f t="shared" si="354"/>
        <v>2022</v>
      </c>
      <c r="V3248" t="str">
        <f t="shared" si="355"/>
        <v>5-10</v>
      </c>
      <c r="W3248" t="str">
        <f t="shared" si="356"/>
        <v>Slow</v>
      </c>
    </row>
    <row r="3249" spans="1:23" x14ac:dyDescent="0.3">
      <c r="A3249">
        <v>603248</v>
      </c>
      <c r="B3249">
        <v>73972</v>
      </c>
      <c r="C3249">
        <v>64</v>
      </c>
      <c r="D3249" t="s">
        <v>7</v>
      </c>
      <c r="E3249" t="s">
        <v>15</v>
      </c>
      <c r="F3249" t="s">
        <v>24</v>
      </c>
      <c r="G3249" t="s">
        <v>31</v>
      </c>
      <c r="H3249" s="1">
        <v>45621</v>
      </c>
      <c r="I3249" t="s">
        <v>33</v>
      </c>
      <c r="J3249">
        <v>53</v>
      </c>
      <c r="K3249">
        <v>1.8</v>
      </c>
      <c r="L3249">
        <v>1054.52</v>
      </c>
      <c r="M3249">
        <v>51.36</v>
      </c>
      <c r="N3249" t="s">
        <v>48</v>
      </c>
      <c r="O3249">
        <v>3</v>
      </c>
      <c r="P3249" t="str" cm="1">
        <f t="array" ref="P3249">_xlfn.IFS(C3249&lt;25,"18-24", C3249&lt;=35,"25-35", C3249&lt;=50,"36-50",TRUE,"50+")</f>
        <v>50+</v>
      </c>
      <c r="Q3249" t="str">
        <f t="shared" si="350"/>
        <v>new</v>
      </c>
      <c r="R3249" t="str">
        <f t="shared" si="351"/>
        <v>high value</v>
      </c>
      <c r="S3249" t="str">
        <f t="shared" si="352"/>
        <v>medium</v>
      </c>
      <c r="T3249" t="str">
        <f t="shared" si="353"/>
        <v>Nov</v>
      </c>
      <c r="U3249">
        <f t="shared" si="354"/>
        <v>2024</v>
      </c>
      <c r="V3249" t="str">
        <f t="shared" si="355"/>
        <v>0-5</v>
      </c>
      <c r="W3249" t="str">
        <f t="shared" si="356"/>
        <v>Slow</v>
      </c>
    </row>
    <row r="3250" spans="1:23" x14ac:dyDescent="0.3">
      <c r="A3250">
        <v>603249</v>
      </c>
      <c r="B3250">
        <v>74589</v>
      </c>
      <c r="C3250">
        <v>57</v>
      </c>
      <c r="D3250" t="s">
        <v>4</v>
      </c>
      <c r="E3250" t="s">
        <v>8</v>
      </c>
      <c r="F3250" t="s">
        <v>22</v>
      </c>
      <c r="G3250" t="s">
        <v>21</v>
      </c>
      <c r="H3250" s="1">
        <v>44623</v>
      </c>
      <c r="I3250" t="s">
        <v>33</v>
      </c>
      <c r="J3250">
        <v>33</v>
      </c>
      <c r="K3250">
        <v>1.1000000000000001</v>
      </c>
      <c r="L3250">
        <v>1454.11</v>
      </c>
      <c r="M3250">
        <v>60.19</v>
      </c>
      <c r="N3250" t="s">
        <v>48</v>
      </c>
      <c r="O3250">
        <v>5</v>
      </c>
      <c r="P3250" t="str" cm="1">
        <f t="array" ref="P3250">_xlfn.IFS(C3250&lt;25,"18-24", C3250&lt;=35,"25-35", C3250&lt;=50,"36-50",TRUE,"50+")</f>
        <v>50+</v>
      </c>
      <c r="Q3250" t="str">
        <f t="shared" si="350"/>
        <v>new</v>
      </c>
      <c r="R3250" t="str">
        <f t="shared" si="351"/>
        <v>high value</v>
      </c>
      <c r="S3250" t="str">
        <f t="shared" si="352"/>
        <v>High</v>
      </c>
      <c r="T3250" t="str">
        <f t="shared" si="353"/>
        <v>Mar</v>
      </c>
      <c r="U3250">
        <f t="shared" si="354"/>
        <v>2022</v>
      </c>
      <c r="V3250" t="str">
        <f t="shared" si="355"/>
        <v>0-5</v>
      </c>
      <c r="W3250" t="str">
        <f t="shared" si="356"/>
        <v>Medium</v>
      </c>
    </row>
    <row r="3251" spans="1:23" x14ac:dyDescent="0.3">
      <c r="A3251">
        <v>603250</v>
      </c>
      <c r="B3251">
        <v>75298</v>
      </c>
      <c r="C3251">
        <v>49</v>
      </c>
      <c r="D3251" t="s">
        <v>4</v>
      </c>
      <c r="E3251" t="s">
        <v>13</v>
      </c>
      <c r="F3251" t="s">
        <v>22</v>
      </c>
      <c r="G3251" t="s">
        <v>23</v>
      </c>
      <c r="H3251" s="1">
        <v>45117</v>
      </c>
      <c r="I3251" t="s">
        <v>34</v>
      </c>
      <c r="J3251">
        <v>84</v>
      </c>
      <c r="K3251">
        <v>5.7</v>
      </c>
      <c r="L3251">
        <v>1341.51</v>
      </c>
      <c r="M3251">
        <v>65.540000000000006</v>
      </c>
      <c r="N3251" t="s">
        <v>48</v>
      </c>
      <c r="O3251">
        <v>4</v>
      </c>
      <c r="P3251" t="str" cm="1">
        <f t="array" ref="P3251">_xlfn.IFS(C3251&lt;25,"18-24", C3251&lt;=35,"25-35", C3251&lt;=50,"36-50",TRUE,"50+")</f>
        <v>36-50</v>
      </c>
      <c r="Q3251" t="str">
        <f t="shared" si="350"/>
        <v>new</v>
      </c>
      <c r="R3251" t="str">
        <f t="shared" si="351"/>
        <v>high value</v>
      </c>
      <c r="S3251" t="str">
        <f t="shared" si="352"/>
        <v>medium</v>
      </c>
      <c r="T3251" t="str">
        <f t="shared" si="353"/>
        <v>Jul</v>
      </c>
      <c r="U3251">
        <f t="shared" si="354"/>
        <v>2023</v>
      </c>
      <c r="V3251" t="str">
        <f t="shared" si="355"/>
        <v>5-10</v>
      </c>
      <c r="W3251" t="str">
        <f t="shared" si="356"/>
        <v>Slow</v>
      </c>
    </row>
    <row r="3252" spans="1:23" x14ac:dyDescent="0.3">
      <c r="A3252">
        <v>603251</v>
      </c>
      <c r="B3252">
        <v>47418</v>
      </c>
      <c r="C3252">
        <v>40</v>
      </c>
      <c r="D3252" t="s">
        <v>7</v>
      </c>
      <c r="E3252" t="s">
        <v>13</v>
      </c>
      <c r="F3252" t="s">
        <v>22</v>
      </c>
      <c r="G3252" t="s">
        <v>21</v>
      </c>
      <c r="H3252" s="1">
        <v>45274</v>
      </c>
      <c r="I3252" t="s">
        <v>34</v>
      </c>
      <c r="J3252">
        <v>78</v>
      </c>
      <c r="K3252">
        <v>11.3</v>
      </c>
      <c r="L3252">
        <v>1146.74</v>
      </c>
      <c r="M3252">
        <v>91.42</v>
      </c>
      <c r="N3252" t="s">
        <v>49</v>
      </c>
      <c r="O3252">
        <v>5</v>
      </c>
      <c r="P3252" t="str" cm="1">
        <f t="array" ref="P3252">_xlfn.IFS(C3252&lt;25,"18-24", C3252&lt;=35,"25-35", C3252&lt;=50,"36-50",TRUE,"50+")</f>
        <v>36-50</v>
      </c>
      <c r="Q3252" t="str">
        <f t="shared" si="350"/>
        <v>new</v>
      </c>
      <c r="R3252" t="str">
        <f t="shared" si="351"/>
        <v>high value</v>
      </c>
      <c r="S3252" t="str">
        <f t="shared" si="352"/>
        <v>High</v>
      </c>
      <c r="T3252" t="str">
        <f t="shared" si="353"/>
        <v>Dec</v>
      </c>
      <c r="U3252">
        <f t="shared" si="354"/>
        <v>2023</v>
      </c>
      <c r="V3252" t="str">
        <f t="shared" si="355"/>
        <v>10-15</v>
      </c>
      <c r="W3252" t="str">
        <f t="shared" si="356"/>
        <v>Slow</v>
      </c>
    </row>
    <row r="3253" spans="1:23" x14ac:dyDescent="0.3">
      <c r="A3253">
        <v>603252</v>
      </c>
      <c r="B3253">
        <v>88261</v>
      </c>
      <c r="C3253">
        <v>40</v>
      </c>
      <c r="D3253" t="s">
        <v>7</v>
      </c>
      <c r="E3253" t="s">
        <v>13</v>
      </c>
      <c r="F3253" t="s">
        <v>30</v>
      </c>
      <c r="G3253" t="s">
        <v>23</v>
      </c>
      <c r="H3253" s="1">
        <v>45435</v>
      </c>
      <c r="I3253" t="s">
        <v>33</v>
      </c>
      <c r="J3253">
        <v>64</v>
      </c>
      <c r="K3253">
        <v>11.7</v>
      </c>
      <c r="L3253">
        <v>1112.26</v>
      </c>
      <c r="M3253">
        <v>60.69</v>
      </c>
      <c r="N3253" t="s">
        <v>49</v>
      </c>
      <c r="O3253">
        <v>4</v>
      </c>
      <c r="P3253" t="str" cm="1">
        <f t="array" ref="P3253">_xlfn.IFS(C3253&lt;25,"18-24", C3253&lt;=35,"25-35", C3253&lt;=50,"36-50",TRUE,"50+")</f>
        <v>36-50</v>
      </c>
      <c r="Q3253" t="str">
        <f t="shared" si="350"/>
        <v>new</v>
      </c>
      <c r="R3253" t="str">
        <f t="shared" si="351"/>
        <v>high value</v>
      </c>
      <c r="S3253" t="str">
        <f t="shared" si="352"/>
        <v>medium</v>
      </c>
      <c r="T3253" t="str">
        <f t="shared" si="353"/>
        <v>May</v>
      </c>
      <c r="U3253">
        <f t="shared" si="354"/>
        <v>2024</v>
      </c>
      <c r="V3253" t="str">
        <f t="shared" si="355"/>
        <v>10-15</v>
      </c>
      <c r="W3253" t="str">
        <f t="shared" si="356"/>
        <v>Slow</v>
      </c>
    </row>
    <row r="3254" spans="1:23" x14ac:dyDescent="0.3">
      <c r="A3254">
        <v>603253</v>
      </c>
      <c r="B3254">
        <v>82437</v>
      </c>
      <c r="C3254">
        <v>50</v>
      </c>
      <c r="D3254" t="s">
        <v>7</v>
      </c>
      <c r="E3254" t="s">
        <v>8</v>
      </c>
      <c r="F3254" t="s">
        <v>19</v>
      </c>
      <c r="G3254" t="s">
        <v>27</v>
      </c>
      <c r="H3254" s="1">
        <v>44747</v>
      </c>
      <c r="I3254" t="s">
        <v>34</v>
      </c>
      <c r="J3254">
        <v>54</v>
      </c>
      <c r="K3254">
        <v>14.6</v>
      </c>
      <c r="L3254">
        <v>1118.97</v>
      </c>
      <c r="M3254">
        <v>46.95</v>
      </c>
      <c r="N3254" t="s">
        <v>50</v>
      </c>
      <c r="O3254">
        <v>1</v>
      </c>
      <c r="P3254" t="str" cm="1">
        <f t="array" ref="P3254">_xlfn.IFS(C3254&lt;25,"18-24", C3254&lt;=35,"25-35", C3254&lt;=50,"36-50",TRUE,"50+")</f>
        <v>36-50</v>
      </c>
      <c r="Q3254" t="str">
        <f t="shared" si="350"/>
        <v>new</v>
      </c>
      <c r="R3254" t="str">
        <f t="shared" si="351"/>
        <v>high value</v>
      </c>
      <c r="S3254" t="str">
        <f t="shared" si="352"/>
        <v>Low</v>
      </c>
      <c r="T3254" t="str">
        <f t="shared" si="353"/>
        <v>Jul</v>
      </c>
      <c r="U3254">
        <f t="shared" si="354"/>
        <v>2022</v>
      </c>
      <c r="V3254" t="str">
        <f t="shared" si="355"/>
        <v>10-15</v>
      </c>
      <c r="W3254" t="str">
        <f t="shared" si="356"/>
        <v>Slow</v>
      </c>
    </row>
    <row r="3255" spans="1:23" x14ac:dyDescent="0.3">
      <c r="A3255">
        <v>603254</v>
      </c>
      <c r="B3255">
        <v>39765</v>
      </c>
      <c r="C3255">
        <v>45</v>
      </c>
      <c r="D3255" t="s">
        <v>7</v>
      </c>
      <c r="E3255" t="s">
        <v>13</v>
      </c>
      <c r="F3255" t="s">
        <v>30</v>
      </c>
      <c r="G3255" t="s">
        <v>27</v>
      </c>
      <c r="H3255" s="1">
        <v>45368</v>
      </c>
      <c r="I3255" t="s">
        <v>34</v>
      </c>
      <c r="J3255">
        <v>21</v>
      </c>
      <c r="K3255">
        <v>12.7</v>
      </c>
      <c r="L3255">
        <v>252.06</v>
      </c>
      <c r="M3255">
        <v>106.55</v>
      </c>
      <c r="N3255" t="s">
        <v>47</v>
      </c>
      <c r="O3255">
        <v>1</v>
      </c>
      <c r="P3255" t="str" cm="1">
        <f t="array" ref="P3255">_xlfn.IFS(C3255&lt;25,"18-24", C3255&lt;=35,"25-35", C3255&lt;=50,"36-50",TRUE,"50+")</f>
        <v>36-50</v>
      </c>
      <c r="Q3255" t="str">
        <f t="shared" si="350"/>
        <v>new</v>
      </c>
      <c r="R3255" t="str">
        <f t="shared" si="351"/>
        <v>medium</v>
      </c>
      <c r="S3255" t="str">
        <f t="shared" si="352"/>
        <v>Low</v>
      </c>
      <c r="T3255" t="str">
        <f t="shared" si="353"/>
        <v>Mar</v>
      </c>
      <c r="U3255">
        <f t="shared" si="354"/>
        <v>2024</v>
      </c>
      <c r="V3255" t="str">
        <f t="shared" si="355"/>
        <v>10-15</v>
      </c>
      <c r="W3255" t="str">
        <f t="shared" si="356"/>
        <v>Fast</v>
      </c>
    </row>
    <row r="3256" spans="1:23" x14ac:dyDescent="0.3">
      <c r="A3256">
        <v>603255</v>
      </c>
      <c r="B3256">
        <v>18533</v>
      </c>
      <c r="C3256">
        <v>41</v>
      </c>
      <c r="D3256" t="s">
        <v>4</v>
      </c>
      <c r="E3256" t="s">
        <v>11</v>
      </c>
      <c r="F3256" t="s">
        <v>24</v>
      </c>
      <c r="G3256" t="s">
        <v>29</v>
      </c>
      <c r="H3256" s="1">
        <v>45592</v>
      </c>
      <c r="I3256" t="s">
        <v>34</v>
      </c>
      <c r="J3256">
        <v>60</v>
      </c>
      <c r="K3256">
        <v>11.5</v>
      </c>
      <c r="L3256">
        <v>258.08999999999997</v>
      </c>
      <c r="M3256">
        <v>60.41</v>
      </c>
      <c r="N3256" t="s">
        <v>48</v>
      </c>
      <c r="O3256">
        <v>4</v>
      </c>
      <c r="P3256" t="str" cm="1">
        <f t="array" ref="P3256">_xlfn.IFS(C3256&lt;25,"18-24", C3256&lt;=35,"25-35", C3256&lt;=50,"36-50",TRUE,"50+")</f>
        <v>36-50</v>
      </c>
      <c r="Q3256" t="str">
        <f t="shared" si="350"/>
        <v>new</v>
      </c>
      <c r="R3256" t="str">
        <f t="shared" si="351"/>
        <v>medium</v>
      </c>
      <c r="S3256" t="str">
        <f t="shared" si="352"/>
        <v>medium</v>
      </c>
      <c r="T3256" t="str">
        <f t="shared" si="353"/>
        <v>Oct</v>
      </c>
      <c r="U3256">
        <f t="shared" si="354"/>
        <v>2024</v>
      </c>
      <c r="V3256" t="str">
        <f t="shared" si="355"/>
        <v>10-15</v>
      </c>
      <c r="W3256" t="str">
        <f t="shared" si="356"/>
        <v>Slow</v>
      </c>
    </row>
    <row r="3257" spans="1:23" x14ac:dyDescent="0.3">
      <c r="A3257">
        <v>603256</v>
      </c>
      <c r="B3257">
        <v>98907</v>
      </c>
      <c r="C3257">
        <v>38</v>
      </c>
      <c r="D3257" t="s">
        <v>4</v>
      </c>
      <c r="E3257" t="s">
        <v>15</v>
      </c>
      <c r="F3257" t="s">
        <v>26</v>
      </c>
      <c r="G3257" t="s">
        <v>29</v>
      </c>
      <c r="H3257" s="1">
        <v>44991</v>
      </c>
      <c r="I3257" t="s">
        <v>34</v>
      </c>
      <c r="J3257">
        <v>86</v>
      </c>
      <c r="K3257">
        <v>8.4</v>
      </c>
      <c r="L3257">
        <v>546.66</v>
      </c>
      <c r="M3257">
        <v>28.9</v>
      </c>
      <c r="N3257" t="s">
        <v>50</v>
      </c>
      <c r="O3257">
        <v>1</v>
      </c>
      <c r="P3257" t="str" cm="1">
        <f t="array" ref="P3257">_xlfn.IFS(C3257&lt;25,"18-24", C3257&lt;=35,"25-35", C3257&lt;=50,"36-50",TRUE,"50+")</f>
        <v>36-50</v>
      </c>
      <c r="Q3257" t="str">
        <f t="shared" si="350"/>
        <v>new</v>
      </c>
      <c r="R3257" t="str">
        <f t="shared" si="351"/>
        <v>high value</v>
      </c>
      <c r="S3257" t="str">
        <f t="shared" si="352"/>
        <v>Low</v>
      </c>
      <c r="T3257" t="str">
        <f t="shared" si="353"/>
        <v>Mar</v>
      </c>
      <c r="U3257">
        <f t="shared" si="354"/>
        <v>2023</v>
      </c>
      <c r="V3257" t="str">
        <f t="shared" si="355"/>
        <v>5-10</v>
      </c>
      <c r="W3257" t="str">
        <f t="shared" si="356"/>
        <v>Slow</v>
      </c>
    </row>
    <row r="3258" spans="1:23" x14ac:dyDescent="0.3">
      <c r="A3258">
        <v>603257</v>
      </c>
      <c r="B3258">
        <v>43558</v>
      </c>
      <c r="C3258">
        <v>53</v>
      </c>
      <c r="D3258" t="s">
        <v>4</v>
      </c>
      <c r="E3258" t="s">
        <v>13</v>
      </c>
      <c r="F3258" t="s">
        <v>19</v>
      </c>
      <c r="G3258" t="s">
        <v>23</v>
      </c>
      <c r="H3258" s="1">
        <v>45400</v>
      </c>
      <c r="I3258" t="s">
        <v>34</v>
      </c>
      <c r="J3258">
        <v>83</v>
      </c>
      <c r="K3258">
        <v>2.8</v>
      </c>
      <c r="L3258">
        <v>1129.55</v>
      </c>
      <c r="M3258">
        <v>62.67</v>
      </c>
      <c r="N3258" t="s">
        <v>50</v>
      </c>
      <c r="O3258">
        <v>4</v>
      </c>
      <c r="P3258" t="str" cm="1">
        <f t="array" ref="P3258">_xlfn.IFS(C3258&lt;25,"18-24", C3258&lt;=35,"25-35", C3258&lt;=50,"36-50",TRUE,"50+")</f>
        <v>50+</v>
      </c>
      <c r="Q3258" t="str">
        <f t="shared" si="350"/>
        <v>new</v>
      </c>
      <c r="R3258" t="str">
        <f t="shared" si="351"/>
        <v>high value</v>
      </c>
      <c r="S3258" t="str">
        <f t="shared" si="352"/>
        <v>medium</v>
      </c>
      <c r="T3258" t="str">
        <f t="shared" si="353"/>
        <v>Apr</v>
      </c>
      <c r="U3258">
        <f t="shared" si="354"/>
        <v>2024</v>
      </c>
      <c r="V3258" t="str">
        <f t="shared" si="355"/>
        <v>0-5</v>
      </c>
      <c r="W3258" t="str">
        <f t="shared" si="356"/>
        <v>Slow</v>
      </c>
    </row>
    <row r="3259" spans="1:23" x14ac:dyDescent="0.3">
      <c r="A3259">
        <v>603258</v>
      </c>
      <c r="B3259">
        <v>58833</v>
      </c>
      <c r="C3259">
        <v>64</v>
      </c>
      <c r="D3259" t="s">
        <v>7</v>
      </c>
      <c r="E3259" t="s">
        <v>13</v>
      </c>
      <c r="F3259" t="s">
        <v>24</v>
      </c>
      <c r="G3259" t="s">
        <v>25</v>
      </c>
      <c r="H3259" s="1">
        <v>44757</v>
      </c>
      <c r="I3259" t="s">
        <v>34</v>
      </c>
      <c r="J3259">
        <v>80</v>
      </c>
      <c r="K3259">
        <v>5</v>
      </c>
      <c r="L3259">
        <v>353</v>
      </c>
      <c r="M3259">
        <v>63.69</v>
      </c>
      <c r="N3259" t="s">
        <v>47</v>
      </c>
      <c r="O3259">
        <v>5</v>
      </c>
      <c r="P3259" t="str" cm="1">
        <f t="array" ref="P3259">_xlfn.IFS(C3259&lt;25,"18-24", C3259&lt;=35,"25-35", C3259&lt;=50,"36-50",TRUE,"50+")</f>
        <v>50+</v>
      </c>
      <c r="Q3259" t="str">
        <f t="shared" si="350"/>
        <v>new</v>
      </c>
      <c r="R3259" t="str">
        <f t="shared" si="351"/>
        <v>medium</v>
      </c>
      <c r="S3259" t="str">
        <f t="shared" si="352"/>
        <v>High</v>
      </c>
      <c r="T3259" t="str">
        <f t="shared" si="353"/>
        <v>Jul</v>
      </c>
      <c r="U3259">
        <f t="shared" si="354"/>
        <v>2022</v>
      </c>
      <c r="V3259" t="str">
        <f t="shared" si="355"/>
        <v>0-5</v>
      </c>
      <c r="W3259" t="str">
        <f t="shared" si="356"/>
        <v>Slow</v>
      </c>
    </row>
    <row r="3260" spans="1:23" x14ac:dyDescent="0.3">
      <c r="A3260">
        <v>603259</v>
      </c>
      <c r="B3260">
        <v>70082</v>
      </c>
      <c r="C3260">
        <v>61</v>
      </c>
      <c r="D3260" t="s">
        <v>4</v>
      </c>
      <c r="E3260" t="s">
        <v>16</v>
      </c>
      <c r="F3260" t="s">
        <v>24</v>
      </c>
      <c r="G3260" t="s">
        <v>27</v>
      </c>
      <c r="H3260" s="1">
        <v>45011</v>
      </c>
      <c r="I3260" t="s">
        <v>34</v>
      </c>
      <c r="J3260">
        <v>26</v>
      </c>
      <c r="K3260">
        <v>2.2999999999999998</v>
      </c>
      <c r="L3260">
        <v>1418.83</v>
      </c>
      <c r="M3260">
        <v>118.07</v>
      </c>
      <c r="N3260" t="s">
        <v>47</v>
      </c>
      <c r="O3260">
        <v>5</v>
      </c>
      <c r="P3260" t="str" cm="1">
        <f t="array" ref="P3260">_xlfn.IFS(C3260&lt;25,"18-24", C3260&lt;=35,"25-35", C3260&lt;=50,"36-50",TRUE,"50+")</f>
        <v>50+</v>
      </c>
      <c r="Q3260" t="str">
        <f t="shared" si="350"/>
        <v>new</v>
      </c>
      <c r="R3260" t="str">
        <f t="shared" si="351"/>
        <v>high value</v>
      </c>
      <c r="S3260" t="str">
        <f t="shared" si="352"/>
        <v>High</v>
      </c>
      <c r="T3260" t="str">
        <f t="shared" si="353"/>
        <v>Mar</v>
      </c>
      <c r="U3260">
        <f t="shared" si="354"/>
        <v>2023</v>
      </c>
      <c r="V3260" t="str">
        <f t="shared" si="355"/>
        <v>0-5</v>
      </c>
      <c r="W3260" t="str">
        <f t="shared" si="356"/>
        <v>Fast</v>
      </c>
    </row>
    <row r="3261" spans="1:23" x14ac:dyDescent="0.3">
      <c r="A3261">
        <v>603260</v>
      </c>
      <c r="B3261">
        <v>66037</v>
      </c>
      <c r="C3261">
        <v>44</v>
      </c>
      <c r="D3261" t="s">
        <v>7</v>
      </c>
      <c r="E3261" t="s">
        <v>11</v>
      </c>
      <c r="F3261" t="s">
        <v>22</v>
      </c>
      <c r="G3261" t="s">
        <v>23</v>
      </c>
      <c r="H3261" s="1">
        <v>44617</v>
      </c>
      <c r="I3261" t="s">
        <v>33</v>
      </c>
      <c r="J3261">
        <v>60</v>
      </c>
      <c r="K3261">
        <v>9.3000000000000007</v>
      </c>
      <c r="L3261">
        <v>1109.3</v>
      </c>
      <c r="M3261">
        <v>33.74</v>
      </c>
      <c r="N3261" t="s">
        <v>47</v>
      </c>
      <c r="O3261">
        <v>2</v>
      </c>
      <c r="P3261" t="str" cm="1">
        <f t="array" ref="P3261">_xlfn.IFS(C3261&lt;25,"18-24", C3261&lt;=35,"25-35", C3261&lt;=50,"36-50",TRUE,"50+")</f>
        <v>36-50</v>
      </c>
      <c r="Q3261" t="str">
        <f t="shared" si="350"/>
        <v>new</v>
      </c>
      <c r="R3261" t="str">
        <f t="shared" si="351"/>
        <v>high value</v>
      </c>
      <c r="S3261" t="str">
        <f t="shared" si="352"/>
        <v>Low</v>
      </c>
      <c r="T3261" t="str">
        <f t="shared" si="353"/>
        <v>Feb</v>
      </c>
      <c r="U3261">
        <f t="shared" si="354"/>
        <v>2022</v>
      </c>
      <c r="V3261" t="str">
        <f t="shared" si="355"/>
        <v>5-10</v>
      </c>
      <c r="W3261" t="str">
        <f t="shared" si="356"/>
        <v>Slow</v>
      </c>
    </row>
    <row r="3262" spans="1:23" x14ac:dyDescent="0.3">
      <c r="A3262">
        <v>603261</v>
      </c>
      <c r="B3262">
        <v>39527</v>
      </c>
      <c r="C3262">
        <v>60</v>
      </c>
      <c r="D3262" t="s">
        <v>7</v>
      </c>
      <c r="E3262" t="s">
        <v>13</v>
      </c>
      <c r="F3262" t="s">
        <v>28</v>
      </c>
      <c r="G3262" t="s">
        <v>31</v>
      </c>
      <c r="H3262" s="1">
        <v>45580</v>
      </c>
      <c r="I3262" t="s">
        <v>33</v>
      </c>
      <c r="J3262">
        <v>56</v>
      </c>
      <c r="K3262">
        <v>14.5</v>
      </c>
      <c r="L3262">
        <v>315.73</v>
      </c>
      <c r="M3262">
        <v>48.08</v>
      </c>
      <c r="N3262" t="s">
        <v>48</v>
      </c>
      <c r="O3262">
        <v>2</v>
      </c>
      <c r="P3262" t="str" cm="1">
        <f t="array" ref="P3262">_xlfn.IFS(C3262&lt;25,"18-24", C3262&lt;=35,"25-35", C3262&lt;=50,"36-50",TRUE,"50+")</f>
        <v>50+</v>
      </c>
      <c r="Q3262" t="str">
        <f t="shared" si="350"/>
        <v>new</v>
      </c>
      <c r="R3262" t="str">
        <f t="shared" si="351"/>
        <v>medium</v>
      </c>
      <c r="S3262" t="str">
        <f t="shared" si="352"/>
        <v>Low</v>
      </c>
      <c r="T3262" t="str">
        <f t="shared" si="353"/>
        <v>Oct</v>
      </c>
      <c r="U3262">
        <f t="shared" si="354"/>
        <v>2024</v>
      </c>
      <c r="V3262" t="str">
        <f t="shared" si="355"/>
        <v>10-15</v>
      </c>
      <c r="W3262" t="str">
        <f t="shared" si="356"/>
        <v>Slow</v>
      </c>
    </row>
    <row r="3263" spans="1:23" x14ac:dyDescent="0.3">
      <c r="A3263">
        <v>603262</v>
      </c>
      <c r="B3263">
        <v>74784</v>
      </c>
      <c r="C3263">
        <v>38</v>
      </c>
      <c r="D3263" t="s">
        <v>7</v>
      </c>
      <c r="E3263" t="s">
        <v>5</v>
      </c>
      <c r="F3263" t="s">
        <v>19</v>
      </c>
      <c r="G3263" t="s">
        <v>25</v>
      </c>
      <c r="H3263" s="1">
        <v>44888</v>
      </c>
      <c r="I3263" t="s">
        <v>34</v>
      </c>
      <c r="J3263">
        <v>59</v>
      </c>
      <c r="K3263">
        <v>8.8000000000000007</v>
      </c>
      <c r="L3263">
        <v>1288.22</v>
      </c>
      <c r="M3263">
        <v>49.62</v>
      </c>
      <c r="N3263" t="s">
        <v>49</v>
      </c>
      <c r="O3263">
        <v>1</v>
      </c>
      <c r="P3263" t="str" cm="1">
        <f t="array" ref="P3263">_xlfn.IFS(C3263&lt;25,"18-24", C3263&lt;=35,"25-35", C3263&lt;=50,"36-50",TRUE,"50+")</f>
        <v>36-50</v>
      </c>
      <c r="Q3263" t="str">
        <f t="shared" si="350"/>
        <v>new</v>
      </c>
      <c r="R3263" t="str">
        <f t="shared" si="351"/>
        <v>high value</v>
      </c>
      <c r="S3263" t="str">
        <f t="shared" si="352"/>
        <v>Low</v>
      </c>
      <c r="T3263" t="str">
        <f t="shared" si="353"/>
        <v>Nov</v>
      </c>
      <c r="U3263">
        <f t="shared" si="354"/>
        <v>2022</v>
      </c>
      <c r="V3263" t="str">
        <f t="shared" si="355"/>
        <v>5-10</v>
      </c>
      <c r="W3263" t="str">
        <f t="shared" si="356"/>
        <v>Slow</v>
      </c>
    </row>
    <row r="3264" spans="1:23" x14ac:dyDescent="0.3">
      <c r="A3264">
        <v>603263</v>
      </c>
      <c r="B3264">
        <v>53296</v>
      </c>
      <c r="C3264">
        <v>55</v>
      </c>
      <c r="D3264" t="s">
        <v>7</v>
      </c>
      <c r="E3264" t="s">
        <v>11</v>
      </c>
      <c r="F3264" t="s">
        <v>26</v>
      </c>
      <c r="G3264" t="s">
        <v>23</v>
      </c>
      <c r="H3264" s="1">
        <v>44793</v>
      </c>
      <c r="I3264" t="s">
        <v>34</v>
      </c>
      <c r="J3264">
        <v>54</v>
      </c>
      <c r="K3264">
        <v>7.3</v>
      </c>
      <c r="L3264">
        <v>743.29</v>
      </c>
      <c r="M3264">
        <v>114.05</v>
      </c>
      <c r="N3264" t="s">
        <v>48</v>
      </c>
      <c r="O3264">
        <v>1</v>
      </c>
      <c r="P3264" t="str" cm="1">
        <f t="array" ref="P3264">_xlfn.IFS(C3264&lt;25,"18-24", C3264&lt;=35,"25-35", C3264&lt;=50,"36-50",TRUE,"50+")</f>
        <v>50+</v>
      </c>
      <c r="Q3264" t="str">
        <f t="shared" si="350"/>
        <v>new</v>
      </c>
      <c r="R3264" t="str">
        <f t="shared" si="351"/>
        <v>high value</v>
      </c>
      <c r="S3264" t="str">
        <f t="shared" si="352"/>
        <v>Low</v>
      </c>
      <c r="T3264" t="str">
        <f t="shared" si="353"/>
        <v>Aug</v>
      </c>
      <c r="U3264">
        <f t="shared" si="354"/>
        <v>2022</v>
      </c>
      <c r="V3264" t="str">
        <f t="shared" si="355"/>
        <v>5-10</v>
      </c>
      <c r="W3264" t="str">
        <f t="shared" si="356"/>
        <v>Slow</v>
      </c>
    </row>
    <row r="3265" spans="1:23" x14ac:dyDescent="0.3">
      <c r="A3265">
        <v>603264</v>
      </c>
      <c r="B3265">
        <v>67924</v>
      </c>
      <c r="C3265">
        <v>27</v>
      </c>
      <c r="D3265" t="s">
        <v>4</v>
      </c>
      <c r="E3265" t="s">
        <v>8</v>
      </c>
      <c r="F3265" t="s">
        <v>28</v>
      </c>
      <c r="G3265" t="s">
        <v>31</v>
      </c>
      <c r="H3265" s="1">
        <v>45162</v>
      </c>
      <c r="I3265" t="s">
        <v>34</v>
      </c>
      <c r="J3265">
        <v>22</v>
      </c>
      <c r="K3265">
        <v>13</v>
      </c>
      <c r="L3265">
        <v>885.43</v>
      </c>
      <c r="M3265">
        <v>80.22</v>
      </c>
      <c r="N3265" t="s">
        <v>49</v>
      </c>
      <c r="O3265">
        <v>1</v>
      </c>
      <c r="P3265" t="str" cm="1">
        <f t="array" ref="P3265">_xlfn.IFS(C3265&lt;25,"18-24", C3265&lt;=35,"25-35", C3265&lt;=50,"36-50",TRUE,"50+")</f>
        <v>25-35</v>
      </c>
      <c r="Q3265" t="str">
        <f t="shared" si="350"/>
        <v>repeat</v>
      </c>
      <c r="R3265" t="str">
        <f t="shared" si="351"/>
        <v>high value</v>
      </c>
      <c r="S3265" t="str">
        <f t="shared" si="352"/>
        <v>Low</v>
      </c>
      <c r="T3265" t="str">
        <f t="shared" si="353"/>
        <v>Aug</v>
      </c>
      <c r="U3265">
        <f t="shared" si="354"/>
        <v>2023</v>
      </c>
      <c r="V3265" t="str">
        <f t="shared" si="355"/>
        <v>10-15</v>
      </c>
      <c r="W3265" t="str">
        <f t="shared" si="356"/>
        <v>Fast</v>
      </c>
    </row>
    <row r="3266" spans="1:23" x14ac:dyDescent="0.3">
      <c r="A3266">
        <v>603265</v>
      </c>
      <c r="B3266">
        <v>82634</v>
      </c>
      <c r="C3266">
        <v>46</v>
      </c>
      <c r="D3266" t="s">
        <v>7</v>
      </c>
      <c r="E3266" t="s">
        <v>13</v>
      </c>
      <c r="F3266" t="s">
        <v>22</v>
      </c>
      <c r="G3266" t="s">
        <v>31</v>
      </c>
      <c r="H3266" s="1">
        <v>44749</v>
      </c>
      <c r="I3266" t="s">
        <v>33</v>
      </c>
      <c r="J3266">
        <v>36</v>
      </c>
      <c r="K3266">
        <v>5.9</v>
      </c>
      <c r="L3266">
        <v>878.09</v>
      </c>
      <c r="M3266">
        <v>66.27</v>
      </c>
      <c r="N3266" t="s">
        <v>49</v>
      </c>
      <c r="O3266">
        <v>1</v>
      </c>
      <c r="P3266" t="str" cm="1">
        <f t="array" ref="P3266">_xlfn.IFS(C3266&lt;25,"18-24", C3266&lt;=35,"25-35", C3266&lt;=50,"36-50",TRUE,"50+")</f>
        <v>36-50</v>
      </c>
      <c r="Q3266" t="str">
        <f t="shared" si="350"/>
        <v>repeat</v>
      </c>
      <c r="R3266" t="str">
        <f t="shared" si="351"/>
        <v>high value</v>
      </c>
      <c r="S3266" t="str">
        <f t="shared" si="352"/>
        <v>Low</v>
      </c>
      <c r="T3266" t="str">
        <f t="shared" si="353"/>
        <v>Jul</v>
      </c>
      <c r="U3266">
        <f t="shared" si="354"/>
        <v>2022</v>
      </c>
      <c r="V3266" t="str">
        <f t="shared" si="355"/>
        <v>5-10</v>
      </c>
      <c r="W3266" t="str">
        <f t="shared" si="356"/>
        <v>Medium</v>
      </c>
    </row>
    <row r="3267" spans="1:23" x14ac:dyDescent="0.3">
      <c r="A3267">
        <v>603266</v>
      </c>
      <c r="B3267">
        <v>16662</v>
      </c>
      <c r="C3267">
        <v>41</v>
      </c>
      <c r="D3267" t="s">
        <v>7</v>
      </c>
      <c r="E3267" t="s">
        <v>16</v>
      </c>
      <c r="F3267" t="s">
        <v>30</v>
      </c>
      <c r="G3267" t="s">
        <v>27</v>
      </c>
      <c r="H3267" s="1">
        <v>45268</v>
      </c>
      <c r="I3267" t="s">
        <v>33</v>
      </c>
      <c r="J3267">
        <v>22</v>
      </c>
      <c r="K3267">
        <v>10.199999999999999</v>
      </c>
      <c r="L3267">
        <v>1061.25</v>
      </c>
      <c r="M3267">
        <v>112.54</v>
      </c>
      <c r="N3267" t="s">
        <v>49</v>
      </c>
      <c r="O3267">
        <v>2</v>
      </c>
      <c r="P3267" t="str" cm="1">
        <f t="array" ref="P3267">_xlfn.IFS(C3267&lt;25,"18-24", C3267&lt;=35,"25-35", C3267&lt;=50,"36-50",TRUE,"50+")</f>
        <v>36-50</v>
      </c>
      <c r="Q3267" t="str">
        <f t="shared" ref="Q3267:Q3330" si="357">IF(COUNTIF($B:$B,B3267)&gt;1,"repeat","new")</f>
        <v>new</v>
      </c>
      <c r="R3267" t="str">
        <f t="shared" ref="R3267:R3330" si="358">IF(L3267&gt;500,"high value",IF( L3267&gt;250,"medium","low"))</f>
        <v>high value</v>
      </c>
      <c r="S3267" t="str">
        <f t="shared" ref="S3267:S3330" si="359">IF(O3267&lt;=2,"Low",IF(O3267&lt;=4,"medium","High"))</f>
        <v>Low</v>
      </c>
      <c r="T3267" t="str">
        <f t="shared" ref="T3267:T3330" si="360">TEXT(H3267,"MMM")</f>
        <v>Dec</v>
      </c>
      <c r="U3267">
        <f t="shared" ref="U3267:U3330" si="361">YEAR(H3267)</f>
        <v>2023</v>
      </c>
      <c r="V3267" t="str">
        <f t="shared" ref="V3267:V3330" si="362">IF(K3267&lt;=5,"0-5",IF(K3267&lt;=10,"5-10",IF(K3267&lt;=15,"10-15","15+")))</f>
        <v>10-15</v>
      </c>
      <c r="W3267" t="str">
        <f t="shared" ref="W3267:W3330" si="363">IF(J3267&lt;=30,"Fast",IF(J3267&lt;=45,"Medium","Slow"))</f>
        <v>Fast</v>
      </c>
    </row>
    <row r="3268" spans="1:23" x14ac:dyDescent="0.3">
      <c r="A3268">
        <v>603267</v>
      </c>
      <c r="B3268">
        <v>87669</v>
      </c>
      <c r="C3268">
        <v>44</v>
      </c>
      <c r="D3268" t="s">
        <v>4</v>
      </c>
      <c r="E3268" t="s">
        <v>8</v>
      </c>
      <c r="F3268" t="s">
        <v>24</v>
      </c>
      <c r="G3268" t="s">
        <v>25</v>
      </c>
      <c r="H3268" s="1">
        <v>45654</v>
      </c>
      <c r="I3268" t="s">
        <v>34</v>
      </c>
      <c r="J3268">
        <v>30</v>
      </c>
      <c r="K3268">
        <v>5.6</v>
      </c>
      <c r="L3268">
        <v>986.48</v>
      </c>
      <c r="M3268">
        <v>52.7</v>
      </c>
      <c r="N3268" t="s">
        <v>49</v>
      </c>
      <c r="O3268">
        <v>5</v>
      </c>
      <c r="P3268" t="str" cm="1">
        <f t="array" ref="P3268">_xlfn.IFS(C3268&lt;25,"18-24", C3268&lt;=35,"25-35", C3268&lt;=50,"36-50",TRUE,"50+")</f>
        <v>36-50</v>
      </c>
      <c r="Q3268" t="str">
        <f t="shared" si="357"/>
        <v>new</v>
      </c>
      <c r="R3268" t="str">
        <f t="shared" si="358"/>
        <v>high value</v>
      </c>
      <c r="S3268" t="str">
        <f t="shared" si="359"/>
        <v>High</v>
      </c>
      <c r="T3268" t="str">
        <f t="shared" si="360"/>
        <v>Dec</v>
      </c>
      <c r="U3268">
        <f t="shared" si="361"/>
        <v>2024</v>
      </c>
      <c r="V3268" t="str">
        <f t="shared" si="362"/>
        <v>5-10</v>
      </c>
      <c r="W3268" t="str">
        <f t="shared" si="363"/>
        <v>Fast</v>
      </c>
    </row>
    <row r="3269" spans="1:23" x14ac:dyDescent="0.3">
      <c r="A3269">
        <v>603268</v>
      </c>
      <c r="B3269">
        <v>70098</v>
      </c>
      <c r="C3269">
        <v>56</v>
      </c>
      <c r="D3269" t="s">
        <v>7</v>
      </c>
      <c r="E3269" t="s">
        <v>8</v>
      </c>
      <c r="F3269" t="s">
        <v>24</v>
      </c>
      <c r="G3269" t="s">
        <v>21</v>
      </c>
      <c r="H3269" s="1">
        <v>45624</v>
      </c>
      <c r="I3269" t="s">
        <v>34</v>
      </c>
      <c r="J3269">
        <v>20</v>
      </c>
      <c r="K3269">
        <v>11.7</v>
      </c>
      <c r="L3269">
        <v>282.02999999999997</v>
      </c>
      <c r="M3269">
        <v>46.92</v>
      </c>
      <c r="N3269" t="s">
        <v>50</v>
      </c>
      <c r="O3269">
        <v>1</v>
      </c>
      <c r="P3269" t="str" cm="1">
        <f t="array" ref="P3269">_xlfn.IFS(C3269&lt;25,"18-24", C3269&lt;=35,"25-35", C3269&lt;=50,"36-50",TRUE,"50+")</f>
        <v>50+</v>
      </c>
      <c r="Q3269" t="str">
        <f t="shared" si="357"/>
        <v>new</v>
      </c>
      <c r="R3269" t="str">
        <f t="shared" si="358"/>
        <v>medium</v>
      </c>
      <c r="S3269" t="str">
        <f t="shared" si="359"/>
        <v>Low</v>
      </c>
      <c r="T3269" t="str">
        <f t="shared" si="360"/>
        <v>Nov</v>
      </c>
      <c r="U3269">
        <f t="shared" si="361"/>
        <v>2024</v>
      </c>
      <c r="V3269" t="str">
        <f t="shared" si="362"/>
        <v>10-15</v>
      </c>
      <c r="W3269" t="str">
        <f t="shared" si="363"/>
        <v>Fast</v>
      </c>
    </row>
    <row r="3270" spans="1:23" x14ac:dyDescent="0.3">
      <c r="A3270">
        <v>603269</v>
      </c>
      <c r="B3270">
        <v>53107</v>
      </c>
      <c r="C3270">
        <v>34</v>
      </c>
      <c r="D3270" t="s">
        <v>7</v>
      </c>
      <c r="E3270" t="s">
        <v>13</v>
      </c>
      <c r="F3270" t="s">
        <v>32</v>
      </c>
      <c r="G3270" t="s">
        <v>23</v>
      </c>
      <c r="H3270" s="1">
        <v>45138</v>
      </c>
      <c r="I3270" t="s">
        <v>34</v>
      </c>
      <c r="J3270">
        <v>60</v>
      </c>
      <c r="K3270">
        <v>6.2</v>
      </c>
      <c r="L3270">
        <v>1431.07</v>
      </c>
      <c r="M3270">
        <v>55.03</v>
      </c>
      <c r="N3270" t="s">
        <v>48</v>
      </c>
      <c r="O3270">
        <v>4</v>
      </c>
      <c r="P3270" t="str" cm="1">
        <f t="array" ref="P3270">_xlfn.IFS(C3270&lt;25,"18-24", C3270&lt;=35,"25-35", C3270&lt;=50,"36-50",TRUE,"50+")</f>
        <v>25-35</v>
      </c>
      <c r="Q3270" t="str">
        <f t="shared" si="357"/>
        <v>new</v>
      </c>
      <c r="R3270" t="str">
        <f t="shared" si="358"/>
        <v>high value</v>
      </c>
      <c r="S3270" t="str">
        <f t="shared" si="359"/>
        <v>medium</v>
      </c>
      <c r="T3270" t="str">
        <f t="shared" si="360"/>
        <v>Jul</v>
      </c>
      <c r="U3270">
        <f t="shared" si="361"/>
        <v>2023</v>
      </c>
      <c r="V3270" t="str">
        <f t="shared" si="362"/>
        <v>5-10</v>
      </c>
      <c r="W3270" t="str">
        <f t="shared" si="363"/>
        <v>Slow</v>
      </c>
    </row>
    <row r="3271" spans="1:23" x14ac:dyDescent="0.3">
      <c r="A3271">
        <v>603270</v>
      </c>
      <c r="B3271">
        <v>87462</v>
      </c>
      <c r="C3271">
        <v>64</v>
      </c>
      <c r="D3271" t="s">
        <v>7</v>
      </c>
      <c r="E3271" t="s">
        <v>16</v>
      </c>
      <c r="F3271" t="s">
        <v>26</v>
      </c>
      <c r="G3271" t="s">
        <v>27</v>
      </c>
      <c r="H3271" s="1">
        <v>45564</v>
      </c>
      <c r="I3271" t="s">
        <v>34</v>
      </c>
      <c r="J3271">
        <v>60</v>
      </c>
      <c r="K3271">
        <v>14.4</v>
      </c>
      <c r="L3271">
        <v>567.66999999999996</v>
      </c>
      <c r="M3271">
        <v>64.599999999999994</v>
      </c>
      <c r="N3271" t="s">
        <v>47</v>
      </c>
      <c r="O3271">
        <v>2</v>
      </c>
      <c r="P3271" t="str" cm="1">
        <f t="array" ref="P3271">_xlfn.IFS(C3271&lt;25,"18-24", C3271&lt;=35,"25-35", C3271&lt;=50,"36-50",TRUE,"50+")</f>
        <v>50+</v>
      </c>
      <c r="Q3271" t="str">
        <f t="shared" si="357"/>
        <v>new</v>
      </c>
      <c r="R3271" t="str">
        <f t="shared" si="358"/>
        <v>high value</v>
      </c>
      <c r="S3271" t="str">
        <f t="shared" si="359"/>
        <v>Low</v>
      </c>
      <c r="T3271" t="str">
        <f t="shared" si="360"/>
        <v>Sep</v>
      </c>
      <c r="U3271">
        <f t="shared" si="361"/>
        <v>2024</v>
      </c>
      <c r="V3271" t="str">
        <f t="shared" si="362"/>
        <v>10-15</v>
      </c>
      <c r="W3271" t="str">
        <f t="shared" si="363"/>
        <v>Slow</v>
      </c>
    </row>
    <row r="3272" spans="1:23" x14ac:dyDescent="0.3">
      <c r="A3272">
        <v>603271</v>
      </c>
      <c r="B3272">
        <v>71929</v>
      </c>
      <c r="C3272">
        <v>42</v>
      </c>
      <c r="D3272" t="s">
        <v>4</v>
      </c>
      <c r="E3272" t="s">
        <v>5</v>
      </c>
      <c r="F3272" t="s">
        <v>19</v>
      </c>
      <c r="G3272" t="s">
        <v>27</v>
      </c>
      <c r="H3272" s="1">
        <v>45515</v>
      </c>
      <c r="I3272" t="s">
        <v>33</v>
      </c>
      <c r="J3272">
        <v>85</v>
      </c>
      <c r="K3272">
        <v>4.0999999999999996</v>
      </c>
      <c r="L3272">
        <v>188.79</v>
      </c>
      <c r="M3272">
        <v>46.62</v>
      </c>
      <c r="N3272" t="s">
        <v>47</v>
      </c>
      <c r="O3272">
        <v>5</v>
      </c>
      <c r="P3272" t="str" cm="1">
        <f t="array" ref="P3272">_xlfn.IFS(C3272&lt;25,"18-24", C3272&lt;=35,"25-35", C3272&lt;=50,"36-50",TRUE,"50+")</f>
        <v>36-50</v>
      </c>
      <c r="Q3272" t="str">
        <f t="shared" si="357"/>
        <v>new</v>
      </c>
      <c r="R3272" t="str">
        <f t="shared" si="358"/>
        <v>low</v>
      </c>
      <c r="S3272" t="str">
        <f t="shared" si="359"/>
        <v>High</v>
      </c>
      <c r="T3272" t="str">
        <f t="shared" si="360"/>
        <v>Aug</v>
      </c>
      <c r="U3272">
        <f t="shared" si="361"/>
        <v>2024</v>
      </c>
      <c r="V3272" t="str">
        <f t="shared" si="362"/>
        <v>0-5</v>
      </c>
      <c r="W3272" t="str">
        <f t="shared" si="363"/>
        <v>Slow</v>
      </c>
    </row>
    <row r="3273" spans="1:23" x14ac:dyDescent="0.3">
      <c r="A3273">
        <v>603272</v>
      </c>
      <c r="B3273">
        <v>72064</v>
      </c>
      <c r="C3273">
        <v>46</v>
      </c>
      <c r="D3273" t="s">
        <v>7</v>
      </c>
      <c r="E3273" t="s">
        <v>15</v>
      </c>
      <c r="F3273" t="s">
        <v>24</v>
      </c>
      <c r="G3273" t="s">
        <v>21</v>
      </c>
      <c r="H3273" s="1">
        <v>45534</v>
      </c>
      <c r="I3273" t="s">
        <v>33</v>
      </c>
      <c r="J3273">
        <v>85</v>
      </c>
      <c r="K3273">
        <v>6.8</v>
      </c>
      <c r="L3273">
        <v>1287.74</v>
      </c>
      <c r="M3273">
        <v>40.28</v>
      </c>
      <c r="N3273" t="s">
        <v>49</v>
      </c>
      <c r="O3273">
        <v>4</v>
      </c>
      <c r="P3273" t="str" cm="1">
        <f t="array" ref="P3273">_xlfn.IFS(C3273&lt;25,"18-24", C3273&lt;=35,"25-35", C3273&lt;=50,"36-50",TRUE,"50+")</f>
        <v>36-50</v>
      </c>
      <c r="Q3273" t="str">
        <f t="shared" si="357"/>
        <v>new</v>
      </c>
      <c r="R3273" t="str">
        <f t="shared" si="358"/>
        <v>high value</v>
      </c>
      <c r="S3273" t="str">
        <f t="shared" si="359"/>
        <v>medium</v>
      </c>
      <c r="T3273" t="str">
        <f t="shared" si="360"/>
        <v>Aug</v>
      </c>
      <c r="U3273">
        <f t="shared" si="361"/>
        <v>2024</v>
      </c>
      <c r="V3273" t="str">
        <f t="shared" si="362"/>
        <v>5-10</v>
      </c>
      <c r="W3273" t="str">
        <f t="shared" si="363"/>
        <v>Slow</v>
      </c>
    </row>
    <row r="3274" spans="1:23" x14ac:dyDescent="0.3">
      <c r="A3274">
        <v>603273</v>
      </c>
      <c r="B3274">
        <v>73013</v>
      </c>
      <c r="C3274">
        <v>40</v>
      </c>
      <c r="D3274" t="s">
        <v>7</v>
      </c>
      <c r="E3274" t="s">
        <v>15</v>
      </c>
      <c r="F3274" t="s">
        <v>26</v>
      </c>
      <c r="G3274" t="s">
        <v>29</v>
      </c>
      <c r="H3274" s="1">
        <v>45381</v>
      </c>
      <c r="I3274" t="s">
        <v>34</v>
      </c>
      <c r="J3274">
        <v>51</v>
      </c>
      <c r="K3274">
        <v>3.7</v>
      </c>
      <c r="L3274">
        <v>286.67</v>
      </c>
      <c r="M3274">
        <v>68.34</v>
      </c>
      <c r="N3274" t="s">
        <v>48</v>
      </c>
      <c r="O3274">
        <v>4</v>
      </c>
      <c r="P3274" t="str" cm="1">
        <f t="array" ref="P3274">_xlfn.IFS(C3274&lt;25,"18-24", C3274&lt;=35,"25-35", C3274&lt;=50,"36-50",TRUE,"50+")</f>
        <v>36-50</v>
      </c>
      <c r="Q3274" t="str">
        <f t="shared" si="357"/>
        <v>new</v>
      </c>
      <c r="R3274" t="str">
        <f t="shared" si="358"/>
        <v>medium</v>
      </c>
      <c r="S3274" t="str">
        <f t="shared" si="359"/>
        <v>medium</v>
      </c>
      <c r="T3274" t="str">
        <f t="shared" si="360"/>
        <v>Mar</v>
      </c>
      <c r="U3274">
        <f t="shared" si="361"/>
        <v>2024</v>
      </c>
      <c r="V3274" t="str">
        <f t="shared" si="362"/>
        <v>0-5</v>
      </c>
      <c r="W3274" t="str">
        <f t="shared" si="363"/>
        <v>Slow</v>
      </c>
    </row>
    <row r="3275" spans="1:23" x14ac:dyDescent="0.3">
      <c r="A3275">
        <v>603274</v>
      </c>
      <c r="B3275">
        <v>91172</v>
      </c>
      <c r="C3275">
        <v>31</v>
      </c>
      <c r="D3275" t="s">
        <v>7</v>
      </c>
      <c r="E3275" t="s">
        <v>11</v>
      </c>
      <c r="F3275" t="s">
        <v>22</v>
      </c>
      <c r="G3275" t="s">
        <v>27</v>
      </c>
      <c r="H3275" s="1">
        <v>44743</v>
      </c>
      <c r="I3275" t="s">
        <v>33</v>
      </c>
      <c r="J3275">
        <v>43</v>
      </c>
      <c r="K3275">
        <v>14.3</v>
      </c>
      <c r="L3275">
        <v>436.35</v>
      </c>
      <c r="M3275">
        <v>70.91</v>
      </c>
      <c r="N3275" t="s">
        <v>47</v>
      </c>
      <c r="O3275">
        <v>1</v>
      </c>
      <c r="P3275" t="str" cm="1">
        <f t="array" ref="P3275">_xlfn.IFS(C3275&lt;25,"18-24", C3275&lt;=35,"25-35", C3275&lt;=50,"36-50",TRUE,"50+")</f>
        <v>25-35</v>
      </c>
      <c r="Q3275" t="str">
        <f t="shared" si="357"/>
        <v>new</v>
      </c>
      <c r="R3275" t="str">
        <f t="shared" si="358"/>
        <v>medium</v>
      </c>
      <c r="S3275" t="str">
        <f t="shared" si="359"/>
        <v>Low</v>
      </c>
      <c r="T3275" t="str">
        <f t="shared" si="360"/>
        <v>Jul</v>
      </c>
      <c r="U3275">
        <f t="shared" si="361"/>
        <v>2022</v>
      </c>
      <c r="V3275" t="str">
        <f t="shared" si="362"/>
        <v>10-15</v>
      </c>
      <c r="W3275" t="str">
        <f t="shared" si="363"/>
        <v>Medium</v>
      </c>
    </row>
    <row r="3276" spans="1:23" x14ac:dyDescent="0.3">
      <c r="A3276">
        <v>603275</v>
      </c>
      <c r="B3276">
        <v>86597</v>
      </c>
      <c r="C3276">
        <v>23</v>
      </c>
      <c r="D3276" t="s">
        <v>7</v>
      </c>
      <c r="E3276" t="s">
        <v>11</v>
      </c>
      <c r="F3276" t="s">
        <v>26</v>
      </c>
      <c r="G3276" t="s">
        <v>27</v>
      </c>
      <c r="H3276" s="1">
        <v>45316</v>
      </c>
      <c r="I3276" t="s">
        <v>34</v>
      </c>
      <c r="J3276">
        <v>47</v>
      </c>
      <c r="K3276">
        <v>8.6999999999999993</v>
      </c>
      <c r="L3276">
        <v>236.43</v>
      </c>
      <c r="M3276">
        <v>53.66</v>
      </c>
      <c r="N3276" t="s">
        <v>48</v>
      </c>
      <c r="O3276">
        <v>2</v>
      </c>
      <c r="P3276" t="str" cm="1">
        <f t="array" ref="P3276">_xlfn.IFS(C3276&lt;25,"18-24", C3276&lt;=35,"25-35", C3276&lt;=50,"36-50",TRUE,"50+")</f>
        <v>18-24</v>
      </c>
      <c r="Q3276" t="str">
        <f t="shared" si="357"/>
        <v>new</v>
      </c>
      <c r="R3276" t="str">
        <f t="shared" si="358"/>
        <v>low</v>
      </c>
      <c r="S3276" t="str">
        <f t="shared" si="359"/>
        <v>Low</v>
      </c>
      <c r="T3276" t="str">
        <f t="shared" si="360"/>
        <v>Jan</v>
      </c>
      <c r="U3276">
        <f t="shared" si="361"/>
        <v>2024</v>
      </c>
      <c r="V3276" t="str">
        <f t="shared" si="362"/>
        <v>5-10</v>
      </c>
      <c r="W3276" t="str">
        <f t="shared" si="363"/>
        <v>Slow</v>
      </c>
    </row>
    <row r="3277" spans="1:23" x14ac:dyDescent="0.3">
      <c r="A3277">
        <v>603276</v>
      </c>
      <c r="B3277">
        <v>44068</v>
      </c>
      <c r="C3277">
        <v>29</v>
      </c>
      <c r="D3277" t="s">
        <v>7</v>
      </c>
      <c r="E3277" t="s">
        <v>11</v>
      </c>
      <c r="F3277" t="s">
        <v>18</v>
      </c>
      <c r="G3277" t="s">
        <v>29</v>
      </c>
      <c r="H3277" s="1">
        <v>45584</v>
      </c>
      <c r="I3277" t="s">
        <v>33</v>
      </c>
      <c r="J3277">
        <v>59</v>
      </c>
      <c r="K3277">
        <v>6.9</v>
      </c>
      <c r="L3277">
        <v>1150.49</v>
      </c>
      <c r="M3277">
        <v>65.72</v>
      </c>
      <c r="N3277" t="s">
        <v>47</v>
      </c>
      <c r="O3277">
        <v>3</v>
      </c>
      <c r="P3277" t="str" cm="1">
        <f t="array" ref="P3277">_xlfn.IFS(C3277&lt;25,"18-24", C3277&lt;=35,"25-35", C3277&lt;=50,"36-50",TRUE,"50+")</f>
        <v>25-35</v>
      </c>
      <c r="Q3277" t="str">
        <f t="shared" si="357"/>
        <v>new</v>
      </c>
      <c r="R3277" t="str">
        <f t="shared" si="358"/>
        <v>high value</v>
      </c>
      <c r="S3277" t="str">
        <f t="shared" si="359"/>
        <v>medium</v>
      </c>
      <c r="T3277" t="str">
        <f t="shared" si="360"/>
        <v>Oct</v>
      </c>
      <c r="U3277">
        <f t="shared" si="361"/>
        <v>2024</v>
      </c>
      <c r="V3277" t="str">
        <f t="shared" si="362"/>
        <v>5-10</v>
      </c>
      <c r="W3277" t="str">
        <f t="shared" si="363"/>
        <v>Slow</v>
      </c>
    </row>
    <row r="3278" spans="1:23" x14ac:dyDescent="0.3">
      <c r="A3278">
        <v>603277</v>
      </c>
      <c r="B3278">
        <v>83383</v>
      </c>
      <c r="C3278">
        <v>34</v>
      </c>
      <c r="D3278" t="s">
        <v>7</v>
      </c>
      <c r="E3278" t="s">
        <v>11</v>
      </c>
      <c r="F3278" t="s">
        <v>26</v>
      </c>
      <c r="G3278" t="s">
        <v>27</v>
      </c>
      <c r="H3278" s="1">
        <v>45133</v>
      </c>
      <c r="I3278" t="s">
        <v>33</v>
      </c>
      <c r="J3278">
        <v>42</v>
      </c>
      <c r="K3278">
        <v>12</v>
      </c>
      <c r="L3278">
        <v>412.07</v>
      </c>
      <c r="M3278">
        <v>82.94</v>
      </c>
      <c r="N3278" t="s">
        <v>49</v>
      </c>
      <c r="O3278">
        <v>1</v>
      </c>
      <c r="P3278" t="str" cm="1">
        <f t="array" ref="P3278">_xlfn.IFS(C3278&lt;25,"18-24", C3278&lt;=35,"25-35", C3278&lt;=50,"36-50",TRUE,"50+")</f>
        <v>25-35</v>
      </c>
      <c r="Q3278" t="str">
        <f t="shared" si="357"/>
        <v>new</v>
      </c>
      <c r="R3278" t="str">
        <f t="shared" si="358"/>
        <v>medium</v>
      </c>
      <c r="S3278" t="str">
        <f t="shared" si="359"/>
        <v>Low</v>
      </c>
      <c r="T3278" t="str">
        <f t="shared" si="360"/>
        <v>Jul</v>
      </c>
      <c r="U3278">
        <f t="shared" si="361"/>
        <v>2023</v>
      </c>
      <c r="V3278" t="str">
        <f t="shared" si="362"/>
        <v>10-15</v>
      </c>
      <c r="W3278" t="str">
        <f t="shared" si="363"/>
        <v>Medium</v>
      </c>
    </row>
    <row r="3279" spans="1:23" x14ac:dyDescent="0.3">
      <c r="A3279">
        <v>603278</v>
      </c>
      <c r="B3279">
        <v>50425</v>
      </c>
      <c r="C3279">
        <v>26</v>
      </c>
      <c r="D3279" t="s">
        <v>4</v>
      </c>
      <c r="E3279" t="s">
        <v>8</v>
      </c>
      <c r="F3279" t="s">
        <v>28</v>
      </c>
      <c r="G3279" t="s">
        <v>29</v>
      </c>
      <c r="H3279" s="1">
        <v>44711</v>
      </c>
      <c r="I3279" t="s">
        <v>33</v>
      </c>
      <c r="J3279">
        <v>31</v>
      </c>
      <c r="K3279">
        <v>5</v>
      </c>
      <c r="L3279">
        <v>1472.61</v>
      </c>
      <c r="M3279">
        <v>62.22</v>
      </c>
      <c r="N3279" t="s">
        <v>48</v>
      </c>
      <c r="O3279">
        <v>1</v>
      </c>
      <c r="P3279" t="str" cm="1">
        <f t="array" ref="P3279">_xlfn.IFS(C3279&lt;25,"18-24", C3279&lt;=35,"25-35", C3279&lt;=50,"36-50",TRUE,"50+")</f>
        <v>25-35</v>
      </c>
      <c r="Q3279" t="str">
        <f t="shared" si="357"/>
        <v>new</v>
      </c>
      <c r="R3279" t="str">
        <f t="shared" si="358"/>
        <v>high value</v>
      </c>
      <c r="S3279" t="str">
        <f t="shared" si="359"/>
        <v>Low</v>
      </c>
      <c r="T3279" t="str">
        <f t="shared" si="360"/>
        <v>May</v>
      </c>
      <c r="U3279">
        <f t="shared" si="361"/>
        <v>2022</v>
      </c>
      <c r="V3279" t="str">
        <f t="shared" si="362"/>
        <v>0-5</v>
      </c>
      <c r="W3279" t="str">
        <f t="shared" si="363"/>
        <v>Medium</v>
      </c>
    </row>
    <row r="3280" spans="1:23" x14ac:dyDescent="0.3">
      <c r="A3280">
        <v>603279</v>
      </c>
      <c r="B3280">
        <v>95786</v>
      </c>
      <c r="C3280">
        <v>44</v>
      </c>
      <c r="D3280" t="s">
        <v>7</v>
      </c>
      <c r="E3280" t="s">
        <v>5</v>
      </c>
      <c r="F3280" t="s">
        <v>19</v>
      </c>
      <c r="G3280" t="s">
        <v>29</v>
      </c>
      <c r="H3280" s="1">
        <v>45586</v>
      </c>
      <c r="I3280" t="s">
        <v>33</v>
      </c>
      <c r="J3280">
        <v>78</v>
      </c>
      <c r="K3280">
        <v>8.6</v>
      </c>
      <c r="L3280">
        <v>1079.32</v>
      </c>
      <c r="M3280">
        <v>75.73</v>
      </c>
      <c r="N3280" t="s">
        <v>49</v>
      </c>
      <c r="O3280">
        <v>2</v>
      </c>
      <c r="P3280" t="str" cm="1">
        <f t="array" ref="P3280">_xlfn.IFS(C3280&lt;25,"18-24", C3280&lt;=35,"25-35", C3280&lt;=50,"36-50",TRUE,"50+")</f>
        <v>36-50</v>
      </c>
      <c r="Q3280" t="str">
        <f t="shared" si="357"/>
        <v>new</v>
      </c>
      <c r="R3280" t="str">
        <f t="shared" si="358"/>
        <v>high value</v>
      </c>
      <c r="S3280" t="str">
        <f t="shared" si="359"/>
        <v>Low</v>
      </c>
      <c r="T3280" t="str">
        <f t="shared" si="360"/>
        <v>Oct</v>
      </c>
      <c r="U3280">
        <f t="shared" si="361"/>
        <v>2024</v>
      </c>
      <c r="V3280" t="str">
        <f t="shared" si="362"/>
        <v>5-10</v>
      </c>
      <c r="W3280" t="str">
        <f t="shared" si="363"/>
        <v>Slow</v>
      </c>
    </row>
    <row r="3281" spans="1:23" x14ac:dyDescent="0.3">
      <c r="A3281">
        <v>603280</v>
      </c>
      <c r="B3281">
        <v>17595</v>
      </c>
      <c r="C3281">
        <v>51</v>
      </c>
      <c r="D3281" t="s">
        <v>7</v>
      </c>
      <c r="E3281" t="s">
        <v>11</v>
      </c>
      <c r="F3281" t="s">
        <v>18</v>
      </c>
      <c r="G3281" t="s">
        <v>27</v>
      </c>
      <c r="H3281" s="1">
        <v>45073</v>
      </c>
      <c r="I3281" t="s">
        <v>34</v>
      </c>
      <c r="J3281">
        <v>61</v>
      </c>
      <c r="K3281">
        <v>14.3</v>
      </c>
      <c r="L3281">
        <v>1148.93</v>
      </c>
      <c r="M3281">
        <v>110.23</v>
      </c>
      <c r="N3281" t="s">
        <v>48</v>
      </c>
      <c r="O3281">
        <v>5</v>
      </c>
      <c r="P3281" t="str" cm="1">
        <f t="array" ref="P3281">_xlfn.IFS(C3281&lt;25,"18-24", C3281&lt;=35,"25-35", C3281&lt;=50,"36-50",TRUE,"50+")</f>
        <v>50+</v>
      </c>
      <c r="Q3281" t="str">
        <f t="shared" si="357"/>
        <v>new</v>
      </c>
      <c r="R3281" t="str">
        <f t="shared" si="358"/>
        <v>high value</v>
      </c>
      <c r="S3281" t="str">
        <f t="shared" si="359"/>
        <v>High</v>
      </c>
      <c r="T3281" t="str">
        <f t="shared" si="360"/>
        <v>May</v>
      </c>
      <c r="U3281">
        <f t="shared" si="361"/>
        <v>2023</v>
      </c>
      <c r="V3281" t="str">
        <f t="shared" si="362"/>
        <v>10-15</v>
      </c>
      <c r="W3281" t="str">
        <f t="shared" si="363"/>
        <v>Slow</v>
      </c>
    </row>
    <row r="3282" spans="1:23" x14ac:dyDescent="0.3">
      <c r="A3282">
        <v>603281</v>
      </c>
      <c r="B3282">
        <v>26416</v>
      </c>
      <c r="C3282">
        <v>40</v>
      </c>
      <c r="D3282" t="s">
        <v>4</v>
      </c>
      <c r="E3282" t="s">
        <v>11</v>
      </c>
      <c r="F3282" t="s">
        <v>18</v>
      </c>
      <c r="G3282" t="s">
        <v>23</v>
      </c>
      <c r="H3282" s="1">
        <v>44870</v>
      </c>
      <c r="I3282" t="s">
        <v>33</v>
      </c>
      <c r="J3282">
        <v>37</v>
      </c>
      <c r="K3282">
        <v>13</v>
      </c>
      <c r="L3282">
        <v>1051.8599999999999</v>
      </c>
      <c r="M3282">
        <v>26.04</v>
      </c>
      <c r="N3282" t="s">
        <v>50</v>
      </c>
      <c r="O3282">
        <v>5</v>
      </c>
      <c r="P3282" t="str" cm="1">
        <f t="array" ref="P3282">_xlfn.IFS(C3282&lt;25,"18-24", C3282&lt;=35,"25-35", C3282&lt;=50,"36-50",TRUE,"50+")</f>
        <v>36-50</v>
      </c>
      <c r="Q3282" t="str">
        <f t="shared" si="357"/>
        <v>repeat</v>
      </c>
      <c r="R3282" t="str">
        <f t="shared" si="358"/>
        <v>high value</v>
      </c>
      <c r="S3282" t="str">
        <f t="shared" si="359"/>
        <v>High</v>
      </c>
      <c r="T3282" t="str">
        <f t="shared" si="360"/>
        <v>Nov</v>
      </c>
      <c r="U3282">
        <f t="shared" si="361"/>
        <v>2022</v>
      </c>
      <c r="V3282" t="str">
        <f t="shared" si="362"/>
        <v>10-15</v>
      </c>
      <c r="W3282" t="str">
        <f t="shared" si="363"/>
        <v>Medium</v>
      </c>
    </row>
    <row r="3283" spans="1:23" x14ac:dyDescent="0.3">
      <c r="A3283">
        <v>603282</v>
      </c>
      <c r="B3283">
        <v>71945</v>
      </c>
      <c r="C3283">
        <v>54</v>
      </c>
      <c r="D3283" t="s">
        <v>7</v>
      </c>
      <c r="E3283" t="s">
        <v>8</v>
      </c>
      <c r="F3283" t="s">
        <v>24</v>
      </c>
      <c r="G3283" t="s">
        <v>23</v>
      </c>
      <c r="H3283" s="1">
        <v>45409</v>
      </c>
      <c r="I3283" t="s">
        <v>34</v>
      </c>
      <c r="J3283">
        <v>78</v>
      </c>
      <c r="K3283">
        <v>12.9</v>
      </c>
      <c r="L3283">
        <v>1466.1</v>
      </c>
      <c r="M3283">
        <v>68.66</v>
      </c>
      <c r="N3283" t="s">
        <v>47</v>
      </c>
      <c r="O3283">
        <v>5</v>
      </c>
      <c r="P3283" t="str" cm="1">
        <f t="array" ref="P3283">_xlfn.IFS(C3283&lt;25,"18-24", C3283&lt;=35,"25-35", C3283&lt;=50,"36-50",TRUE,"50+")</f>
        <v>50+</v>
      </c>
      <c r="Q3283" t="str">
        <f t="shared" si="357"/>
        <v>new</v>
      </c>
      <c r="R3283" t="str">
        <f t="shared" si="358"/>
        <v>high value</v>
      </c>
      <c r="S3283" t="str">
        <f t="shared" si="359"/>
        <v>High</v>
      </c>
      <c r="T3283" t="str">
        <f t="shared" si="360"/>
        <v>Apr</v>
      </c>
      <c r="U3283">
        <f t="shared" si="361"/>
        <v>2024</v>
      </c>
      <c r="V3283" t="str">
        <f t="shared" si="362"/>
        <v>10-15</v>
      </c>
      <c r="W3283" t="str">
        <f t="shared" si="363"/>
        <v>Slow</v>
      </c>
    </row>
    <row r="3284" spans="1:23" x14ac:dyDescent="0.3">
      <c r="A3284">
        <v>603283</v>
      </c>
      <c r="B3284">
        <v>41609</v>
      </c>
      <c r="C3284">
        <v>55</v>
      </c>
      <c r="D3284" t="s">
        <v>7</v>
      </c>
      <c r="E3284" t="s">
        <v>5</v>
      </c>
      <c r="F3284" t="s">
        <v>19</v>
      </c>
      <c r="G3284" t="s">
        <v>31</v>
      </c>
      <c r="H3284" s="1">
        <v>44998</v>
      </c>
      <c r="I3284" t="s">
        <v>33</v>
      </c>
      <c r="J3284">
        <v>46</v>
      </c>
      <c r="K3284">
        <v>2.4</v>
      </c>
      <c r="L3284">
        <v>185.11</v>
      </c>
      <c r="M3284">
        <v>102.89</v>
      </c>
      <c r="N3284" t="s">
        <v>49</v>
      </c>
      <c r="O3284">
        <v>5</v>
      </c>
      <c r="P3284" t="str" cm="1">
        <f t="array" ref="P3284">_xlfn.IFS(C3284&lt;25,"18-24", C3284&lt;=35,"25-35", C3284&lt;=50,"36-50",TRUE,"50+")</f>
        <v>50+</v>
      </c>
      <c r="Q3284" t="str">
        <f t="shared" si="357"/>
        <v>repeat</v>
      </c>
      <c r="R3284" t="str">
        <f t="shared" si="358"/>
        <v>low</v>
      </c>
      <c r="S3284" t="str">
        <f t="shared" si="359"/>
        <v>High</v>
      </c>
      <c r="T3284" t="str">
        <f t="shared" si="360"/>
        <v>Mar</v>
      </c>
      <c r="U3284">
        <f t="shared" si="361"/>
        <v>2023</v>
      </c>
      <c r="V3284" t="str">
        <f t="shared" si="362"/>
        <v>0-5</v>
      </c>
      <c r="W3284" t="str">
        <f t="shared" si="363"/>
        <v>Slow</v>
      </c>
    </row>
    <row r="3285" spans="1:23" x14ac:dyDescent="0.3">
      <c r="A3285">
        <v>603284</v>
      </c>
      <c r="B3285">
        <v>63511</v>
      </c>
      <c r="C3285">
        <v>22</v>
      </c>
      <c r="D3285" t="s">
        <v>7</v>
      </c>
      <c r="E3285" t="s">
        <v>11</v>
      </c>
      <c r="F3285" t="s">
        <v>28</v>
      </c>
      <c r="G3285" t="s">
        <v>25</v>
      </c>
      <c r="H3285" s="1">
        <v>44650</v>
      </c>
      <c r="I3285" t="s">
        <v>33</v>
      </c>
      <c r="J3285">
        <v>49</v>
      </c>
      <c r="K3285">
        <v>10.4</v>
      </c>
      <c r="L3285">
        <v>874.63</v>
      </c>
      <c r="M3285">
        <v>91.84</v>
      </c>
      <c r="N3285" t="s">
        <v>50</v>
      </c>
      <c r="O3285">
        <v>2</v>
      </c>
      <c r="P3285" t="str" cm="1">
        <f t="array" ref="P3285">_xlfn.IFS(C3285&lt;25,"18-24", C3285&lt;=35,"25-35", C3285&lt;=50,"36-50",TRUE,"50+")</f>
        <v>18-24</v>
      </c>
      <c r="Q3285" t="str">
        <f t="shared" si="357"/>
        <v>new</v>
      </c>
      <c r="R3285" t="str">
        <f t="shared" si="358"/>
        <v>high value</v>
      </c>
      <c r="S3285" t="str">
        <f t="shared" si="359"/>
        <v>Low</v>
      </c>
      <c r="T3285" t="str">
        <f t="shared" si="360"/>
        <v>Mar</v>
      </c>
      <c r="U3285">
        <f t="shared" si="361"/>
        <v>2022</v>
      </c>
      <c r="V3285" t="str">
        <f t="shared" si="362"/>
        <v>10-15</v>
      </c>
      <c r="W3285" t="str">
        <f t="shared" si="363"/>
        <v>Slow</v>
      </c>
    </row>
    <row r="3286" spans="1:23" x14ac:dyDescent="0.3">
      <c r="A3286">
        <v>603285</v>
      </c>
      <c r="B3286">
        <v>17347</v>
      </c>
      <c r="C3286">
        <v>39</v>
      </c>
      <c r="D3286" t="s">
        <v>7</v>
      </c>
      <c r="E3286" t="s">
        <v>15</v>
      </c>
      <c r="F3286" t="s">
        <v>28</v>
      </c>
      <c r="G3286" t="s">
        <v>23</v>
      </c>
      <c r="H3286" s="1">
        <v>45602</v>
      </c>
      <c r="I3286" t="s">
        <v>33</v>
      </c>
      <c r="J3286">
        <v>52</v>
      </c>
      <c r="K3286">
        <v>6.9</v>
      </c>
      <c r="L3286">
        <v>313.14999999999998</v>
      </c>
      <c r="M3286">
        <v>116.37</v>
      </c>
      <c r="N3286" t="s">
        <v>47</v>
      </c>
      <c r="O3286">
        <v>1</v>
      </c>
      <c r="P3286" t="str" cm="1">
        <f t="array" ref="P3286">_xlfn.IFS(C3286&lt;25,"18-24", C3286&lt;=35,"25-35", C3286&lt;=50,"36-50",TRUE,"50+")</f>
        <v>36-50</v>
      </c>
      <c r="Q3286" t="str">
        <f t="shared" si="357"/>
        <v>new</v>
      </c>
      <c r="R3286" t="str">
        <f t="shared" si="358"/>
        <v>medium</v>
      </c>
      <c r="S3286" t="str">
        <f t="shared" si="359"/>
        <v>Low</v>
      </c>
      <c r="T3286" t="str">
        <f t="shared" si="360"/>
        <v>Nov</v>
      </c>
      <c r="U3286">
        <f t="shared" si="361"/>
        <v>2024</v>
      </c>
      <c r="V3286" t="str">
        <f t="shared" si="362"/>
        <v>5-10</v>
      </c>
      <c r="W3286" t="str">
        <f t="shared" si="363"/>
        <v>Slow</v>
      </c>
    </row>
    <row r="3287" spans="1:23" x14ac:dyDescent="0.3">
      <c r="A3287">
        <v>603286</v>
      </c>
      <c r="B3287">
        <v>79724</v>
      </c>
      <c r="C3287">
        <v>50</v>
      </c>
      <c r="D3287" t="s">
        <v>7</v>
      </c>
      <c r="E3287" t="s">
        <v>16</v>
      </c>
      <c r="F3287" t="s">
        <v>28</v>
      </c>
      <c r="G3287" t="s">
        <v>29</v>
      </c>
      <c r="H3287" s="1">
        <v>45498</v>
      </c>
      <c r="I3287" t="s">
        <v>33</v>
      </c>
      <c r="J3287">
        <v>82</v>
      </c>
      <c r="K3287">
        <v>11</v>
      </c>
      <c r="L3287">
        <v>1031.6300000000001</v>
      </c>
      <c r="M3287">
        <v>41.79</v>
      </c>
      <c r="N3287" t="s">
        <v>49</v>
      </c>
      <c r="O3287">
        <v>5</v>
      </c>
      <c r="P3287" t="str" cm="1">
        <f t="array" ref="P3287">_xlfn.IFS(C3287&lt;25,"18-24", C3287&lt;=35,"25-35", C3287&lt;=50,"36-50",TRUE,"50+")</f>
        <v>36-50</v>
      </c>
      <c r="Q3287" t="str">
        <f t="shared" si="357"/>
        <v>new</v>
      </c>
      <c r="R3287" t="str">
        <f t="shared" si="358"/>
        <v>high value</v>
      </c>
      <c r="S3287" t="str">
        <f t="shared" si="359"/>
        <v>High</v>
      </c>
      <c r="T3287" t="str">
        <f t="shared" si="360"/>
        <v>Jul</v>
      </c>
      <c r="U3287">
        <f t="shared" si="361"/>
        <v>2024</v>
      </c>
      <c r="V3287" t="str">
        <f t="shared" si="362"/>
        <v>10-15</v>
      </c>
      <c r="W3287" t="str">
        <f t="shared" si="363"/>
        <v>Slow</v>
      </c>
    </row>
    <row r="3288" spans="1:23" x14ac:dyDescent="0.3">
      <c r="A3288">
        <v>603287</v>
      </c>
      <c r="B3288">
        <v>76896</v>
      </c>
      <c r="C3288">
        <v>44</v>
      </c>
      <c r="D3288" t="s">
        <v>7</v>
      </c>
      <c r="E3288" t="s">
        <v>8</v>
      </c>
      <c r="F3288" t="s">
        <v>26</v>
      </c>
      <c r="G3288" t="s">
        <v>23</v>
      </c>
      <c r="H3288" s="1">
        <v>44673</v>
      </c>
      <c r="I3288" t="s">
        <v>34</v>
      </c>
      <c r="J3288">
        <v>28</v>
      </c>
      <c r="K3288">
        <v>10.8</v>
      </c>
      <c r="L3288">
        <v>1049.97</v>
      </c>
      <c r="M3288">
        <v>56.08</v>
      </c>
      <c r="N3288" t="s">
        <v>50</v>
      </c>
      <c r="O3288">
        <v>4</v>
      </c>
      <c r="P3288" t="str" cm="1">
        <f t="array" ref="P3288">_xlfn.IFS(C3288&lt;25,"18-24", C3288&lt;=35,"25-35", C3288&lt;=50,"36-50",TRUE,"50+")</f>
        <v>36-50</v>
      </c>
      <c r="Q3288" t="str">
        <f t="shared" si="357"/>
        <v>new</v>
      </c>
      <c r="R3288" t="str">
        <f t="shared" si="358"/>
        <v>high value</v>
      </c>
      <c r="S3288" t="str">
        <f t="shared" si="359"/>
        <v>medium</v>
      </c>
      <c r="T3288" t="str">
        <f t="shared" si="360"/>
        <v>Apr</v>
      </c>
      <c r="U3288">
        <f t="shared" si="361"/>
        <v>2022</v>
      </c>
      <c r="V3288" t="str">
        <f t="shared" si="362"/>
        <v>10-15</v>
      </c>
      <c r="W3288" t="str">
        <f t="shared" si="363"/>
        <v>Fast</v>
      </c>
    </row>
    <row r="3289" spans="1:23" x14ac:dyDescent="0.3">
      <c r="A3289">
        <v>603288</v>
      </c>
      <c r="B3289">
        <v>15281</v>
      </c>
      <c r="C3289">
        <v>34</v>
      </c>
      <c r="D3289" t="s">
        <v>4</v>
      </c>
      <c r="E3289" t="s">
        <v>11</v>
      </c>
      <c r="F3289" t="s">
        <v>19</v>
      </c>
      <c r="G3289" t="s">
        <v>31</v>
      </c>
      <c r="H3289" s="1">
        <v>44715</v>
      </c>
      <c r="I3289" t="s">
        <v>34</v>
      </c>
      <c r="J3289">
        <v>89</v>
      </c>
      <c r="K3289">
        <v>6.4</v>
      </c>
      <c r="L3289">
        <v>1451.5</v>
      </c>
      <c r="M3289">
        <v>108.65</v>
      </c>
      <c r="N3289" t="s">
        <v>47</v>
      </c>
      <c r="O3289">
        <v>5</v>
      </c>
      <c r="P3289" t="str" cm="1">
        <f t="array" ref="P3289">_xlfn.IFS(C3289&lt;25,"18-24", C3289&lt;=35,"25-35", C3289&lt;=50,"36-50",TRUE,"50+")</f>
        <v>25-35</v>
      </c>
      <c r="Q3289" t="str">
        <f t="shared" si="357"/>
        <v>new</v>
      </c>
      <c r="R3289" t="str">
        <f t="shared" si="358"/>
        <v>high value</v>
      </c>
      <c r="S3289" t="str">
        <f t="shared" si="359"/>
        <v>High</v>
      </c>
      <c r="T3289" t="str">
        <f t="shared" si="360"/>
        <v>Jun</v>
      </c>
      <c r="U3289">
        <f t="shared" si="361"/>
        <v>2022</v>
      </c>
      <c r="V3289" t="str">
        <f t="shared" si="362"/>
        <v>5-10</v>
      </c>
      <c r="W3289" t="str">
        <f t="shared" si="363"/>
        <v>Slow</v>
      </c>
    </row>
    <row r="3290" spans="1:23" x14ac:dyDescent="0.3">
      <c r="A3290">
        <v>603289</v>
      </c>
      <c r="B3290">
        <v>92507</v>
      </c>
      <c r="C3290">
        <v>34</v>
      </c>
      <c r="D3290" t="s">
        <v>7</v>
      </c>
      <c r="E3290" t="s">
        <v>5</v>
      </c>
      <c r="F3290" t="s">
        <v>24</v>
      </c>
      <c r="G3290" t="s">
        <v>21</v>
      </c>
      <c r="H3290" s="1">
        <v>45156</v>
      </c>
      <c r="I3290" t="s">
        <v>34</v>
      </c>
      <c r="J3290">
        <v>57</v>
      </c>
      <c r="K3290">
        <v>10.1</v>
      </c>
      <c r="L3290">
        <v>1149.72</v>
      </c>
      <c r="M3290">
        <v>104.43</v>
      </c>
      <c r="N3290" t="s">
        <v>49</v>
      </c>
      <c r="O3290">
        <v>5</v>
      </c>
      <c r="P3290" t="str" cm="1">
        <f t="array" ref="P3290">_xlfn.IFS(C3290&lt;25,"18-24", C3290&lt;=35,"25-35", C3290&lt;=50,"36-50",TRUE,"50+")</f>
        <v>25-35</v>
      </c>
      <c r="Q3290" t="str">
        <f t="shared" si="357"/>
        <v>new</v>
      </c>
      <c r="R3290" t="str">
        <f t="shared" si="358"/>
        <v>high value</v>
      </c>
      <c r="S3290" t="str">
        <f t="shared" si="359"/>
        <v>High</v>
      </c>
      <c r="T3290" t="str">
        <f t="shared" si="360"/>
        <v>Aug</v>
      </c>
      <c r="U3290">
        <f t="shared" si="361"/>
        <v>2023</v>
      </c>
      <c r="V3290" t="str">
        <f t="shared" si="362"/>
        <v>10-15</v>
      </c>
      <c r="W3290" t="str">
        <f t="shared" si="363"/>
        <v>Slow</v>
      </c>
    </row>
    <row r="3291" spans="1:23" x14ac:dyDescent="0.3">
      <c r="A3291">
        <v>603290</v>
      </c>
      <c r="B3291">
        <v>56103</v>
      </c>
      <c r="C3291">
        <v>22</v>
      </c>
      <c r="D3291" t="s">
        <v>4</v>
      </c>
      <c r="E3291" t="s">
        <v>8</v>
      </c>
      <c r="F3291" t="s">
        <v>28</v>
      </c>
      <c r="G3291" t="s">
        <v>25</v>
      </c>
      <c r="H3291" s="1">
        <v>45539</v>
      </c>
      <c r="I3291" t="s">
        <v>33</v>
      </c>
      <c r="J3291">
        <v>75</v>
      </c>
      <c r="K3291">
        <v>6</v>
      </c>
      <c r="L3291">
        <v>275.24</v>
      </c>
      <c r="M3291">
        <v>71.03</v>
      </c>
      <c r="N3291" t="s">
        <v>50</v>
      </c>
      <c r="O3291">
        <v>2</v>
      </c>
      <c r="P3291" t="str" cm="1">
        <f t="array" ref="P3291">_xlfn.IFS(C3291&lt;25,"18-24", C3291&lt;=35,"25-35", C3291&lt;=50,"36-50",TRUE,"50+")</f>
        <v>18-24</v>
      </c>
      <c r="Q3291" t="str">
        <f t="shared" si="357"/>
        <v>new</v>
      </c>
      <c r="R3291" t="str">
        <f t="shared" si="358"/>
        <v>medium</v>
      </c>
      <c r="S3291" t="str">
        <f t="shared" si="359"/>
        <v>Low</v>
      </c>
      <c r="T3291" t="str">
        <f t="shared" si="360"/>
        <v>Sep</v>
      </c>
      <c r="U3291">
        <f t="shared" si="361"/>
        <v>2024</v>
      </c>
      <c r="V3291" t="str">
        <f t="shared" si="362"/>
        <v>5-10</v>
      </c>
      <c r="W3291" t="str">
        <f t="shared" si="363"/>
        <v>Slow</v>
      </c>
    </row>
    <row r="3292" spans="1:23" x14ac:dyDescent="0.3">
      <c r="A3292">
        <v>603291</v>
      </c>
      <c r="B3292">
        <v>19957</v>
      </c>
      <c r="C3292">
        <v>62</v>
      </c>
      <c r="D3292" t="s">
        <v>4</v>
      </c>
      <c r="E3292" t="s">
        <v>11</v>
      </c>
      <c r="F3292" t="s">
        <v>30</v>
      </c>
      <c r="G3292" t="s">
        <v>31</v>
      </c>
      <c r="H3292" s="1">
        <v>45068</v>
      </c>
      <c r="I3292" t="s">
        <v>34</v>
      </c>
      <c r="J3292">
        <v>60</v>
      </c>
      <c r="K3292">
        <v>8.3000000000000007</v>
      </c>
      <c r="L3292">
        <v>824.48</v>
      </c>
      <c r="M3292">
        <v>49.98</v>
      </c>
      <c r="N3292" t="s">
        <v>47</v>
      </c>
      <c r="O3292">
        <v>5</v>
      </c>
      <c r="P3292" t="str" cm="1">
        <f t="array" ref="P3292">_xlfn.IFS(C3292&lt;25,"18-24", C3292&lt;=35,"25-35", C3292&lt;=50,"36-50",TRUE,"50+")</f>
        <v>50+</v>
      </c>
      <c r="Q3292" t="str">
        <f t="shared" si="357"/>
        <v>new</v>
      </c>
      <c r="R3292" t="str">
        <f t="shared" si="358"/>
        <v>high value</v>
      </c>
      <c r="S3292" t="str">
        <f t="shared" si="359"/>
        <v>High</v>
      </c>
      <c r="T3292" t="str">
        <f t="shared" si="360"/>
        <v>May</v>
      </c>
      <c r="U3292">
        <f t="shared" si="361"/>
        <v>2023</v>
      </c>
      <c r="V3292" t="str">
        <f t="shared" si="362"/>
        <v>5-10</v>
      </c>
      <c r="W3292" t="str">
        <f t="shared" si="363"/>
        <v>Slow</v>
      </c>
    </row>
    <row r="3293" spans="1:23" x14ac:dyDescent="0.3">
      <c r="A3293">
        <v>603292</v>
      </c>
      <c r="B3293">
        <v>43424</v>
      </c>
      <c r="C3293">
        <v>28</v>
      </c>
      <c r="D3293" t="s">
        <v>7</v>
      </c>
      <c r="E3293" t="s">
        <v>16</v>
      </c>
      <c r="F3293" t="s">
        <v>28</v>
      </c>
      <c r="G3293" t="s">
        <v>23</v>
      </c>
      <c r="H3293" s="1">
        <v>45479</v>
      </c>
      <c r="I3293" t="s">
        <v>34</v>
      </c>
      <c r="J3293">
        <v>53</v>
      </c>
      <c r="K3293">
        <v>11.7</v>
      </c>
      <c r="L3293">
        <v>238.85</v>
      </c>
      <c r="M3293">
        <v>107.87</v>
      </c>
      <c r="N3293" t="s">
        <v>50</v>
      </c>
      <c r="O3293">
        <v>3</v>
      </c>
      <c r="P3293" t="str" cm="1">
        <f t="array" ref="P3293">_xlfn.IFS(C3293&lt;25,"18-24", C3293&lt;=35,"25-35", C3293&lt;=50,"36-50",TRUE,"50+")</f>
        <v>25-35</v>
      </c>
      <c r="Q3293" t="str">
        <f t="shared" si="357"/>
        <v>new</v>
      </c>
      <c r="R3293" t="str">
        <f t="shared" si="358"/>
        <v>low</v>
      </c>
      <c r="S3293" t="str">
        <f t="shared" si="359"/>
        <v>medium</v>
      </c>
      <c r="T3293" t="str">
        <f t="shared" si="360"/>
        <v>Jul</v>
      </c>
      <c r="U3293">
        <f t="shared" si="361"/>
        <v>2024</v>
      </c>
      <c r="V3293" t="str">
        <f t="shared" si="362"/>
        <v>10-15</v>
      </c>
      <c r="W3293" t="str">
        <f t="shared" si="363"/>
        <v>Slow</v>
      </c>
    </row>
    <row r="3294" spans="1:23" x14ac:dyDescent="0.3">
      <c r="A3294">
        <v>603293</v>
      </c>
      <c r="B3294">
        <v>75592</v>
      </c>
      <c r="C3294">
        <v>26</v>
      </c>
      <c r="D3294" t="s">
        <v>7</v>
      </c>
      <c r="E3294" t="s">
        <v>8</v>
      </c>
      <c r="F3294" t="s">
        <v>19</v>
      </c>
      <c r="G3294" t="s">
        <v>21</v>
      </c>
      <c r="H3294" s="1">
        <v>45599</v>
      </c>
      <c r="I3294" t="s">
        <v>33</v>
      </c>
      <c r="J3294">
        <v>28</v>
      </c>
      <c r="K3294">
        <v>2.2999999999999998</v>
      </c>
      <c r="L3294">
        <v>818.63</v>
      </c>
      <c r="M3294">
        <v>72.3</v>
      </c>
      <c r="N3294" t="s">
        <v>49</v>
      </c>
      <c r="O3294">
        <v>2</v>
      </c>
      <c r="P3294" t="str" cm="1">
        <f t="array" ref="P3294">_xlfn.IFS(C3294&lt;25,"18-24", C3294&lt;=35,"25-35", C3294&lt;=50,"36-50",TRUE,"50+")</f>
        <v>25-35</v>
      </c>
      <c r="Q3294" t="str">
        <f t="shared" si="357"/>
        <v>new</v>
      </c>
      <c r="R3294" t="str">
        <f t="shared" si="358"/>
        <v>high value</v>
      </c>
      <c r="S3294" t="str">
        <f t="shared" si="359"/>
        <v>Low</v>
      </c>
      <c r="T3294" t="str">
        <f t="shared" si="360"/>
        <v>Nov</v>
      </c>
      <c r="U3294">
        <f t="shared" si="361"/>
        <v>2024</v>
      </c>
      <c r="V3294" t="str">
        <f t="shared" si="362"/>
        <v>0-5</v>
      </c>
      <c r="W3294" t="str">
        <f t="shared" si="363"/>
        <v>Fast</v>
      </c>
    </row>
    <row r="3295" spans="1:23" x14ac:dyDescent="0.3">
      <c r="A3295">
        <v>603294</v>
      </c>
      <c r="B3295">
        <v>76001</v>
      </c>
      <c r="C3295">
        <v>61</v>
      </c>
      <c r="D3295" t="s">
        <v>7</v>
      </c>
      <c r="E3295" t="s">
        <v>11</v>
      </c>
      <c r="F3295" t="s">
        <v>32</v>
      </c>
      <c r="G3295" t="s">
        <v>25</v>
      </c>
      <c r="H3295" s="1">
        <v>44897</v>
      </c>
      <c r="I3295" t="s">
        <v>33</v>
      </c>
      <c r="J3295">
        <v>55</v>
      </c>
      <c r="K3295">
        <v>3.6</v>
      </c>
      <c r="L3295">
        <v>1274.1199999999999</v>
      </c>
      <c r="M3295">
        <v>34.97</v>
      </c>
      <c r="N3295" t="s">
        <v>47</v>
      </c>
      <c r="O3295">
        <v>4</v>
      </c>
      <c r="P3295" t="str" cm="1">
        <f t="array" ref="P3295">_xlfn.IFS(C3295&lt;25,"18-24", C3295&lt;=35,"25-35", C3295&lt;=50,"36-50",TRUE,"50+")</f>
        <v>50+</v>
      </c>
      <c r="Q3295" t="str">
        <f t="shared" si="357"/>
        <v>new</v>
      </c>
      <c r="R3295" t="str">
        <f t="shared" si="358"/>
        <v>high value</v>
      </c>
      <c r="S3295" t="str">
        <f t="shared" si="359"/>
        <v>medium</v>
      </c>
      <c r="T3295" t="str">
        <f t="shared" si="360"/>
        <v>Dec</v>
      </c>
      <c r="U3295">
        <f t="shared" si="361"/>
        <v>2022</v>
      </c>
      <c r="V3295" t="str">
        <f t="shared" si="362"/>
        <v>0-5</v>
      </c>
      <c r="W3295" t="str">
        <f t="shared" si="363"/>
        <v>Slow</v>
      </c>
    </row>
    <row r="3296" spans="1:23" x14ac:dyDescent="0.3">
      <c r="A3296">
        <v>603295</v>
      </c>
      <c r="B3296">
        <v>79271</v>
      </c>
      <c r="C3296">
        <v>39</v>
      </c>
      <c r="D3296" t="s">
        <v>7</v>
      </c>
      <c r="E3296" t="s">
        <v>5</v>
      </c>
      <c r="F3296" t="s">
        <v>24</v>
      </c>
      <c r="G3296" t="s">
        <v>21</v>
      </c>
      <c r="H3296" s="1">
        <v>45621</v>
      </c>
      <c r="I3296" t="s">
        <v>34</v>
      </c>
      <c r="J3296">
        <v>32</v>
      </c>
      <c r="K3296">
        <v>3.2</v>
      </c>
      <c r="L3296">
        <v>395.83</v>
      </c>
      <c r="M3296">
        <v>78.73</v>
      </c>
      <c r="N3296" t="s">
        <v>49</v>
      </c>
      <c r="O3296">
        <v>4</v>
      </c>
      <c r="P3296" t="str" cm="1">
        <f t="array" ref="P3296">_xlfn.IFS(C3296&lt;25,"18-24", C3296&lt;=35,"25-35", C3296&lt;=50,"36-50",TRUE,"50+")</f>
        <v>36-50</v>
      </c>
      <c r="Q3296" t="str">
        <f t="shared" si="357"/>
        <v>new</v>
      </c>
      <c r="R3296" t="str">
        <f t="shared" si="358"/>
        <v>medium</v>
      </c>
      <c r="S3296" t="str">
        <f t="shared" si="359"/>
        <v>medium</v>
      </c>
      <c r="T3296" t="str">
        <f t="shared" si="360"/>
        <v>Nov</v>
      </c>
      <c r="U3296">
        <f t="shared" si="361"/>
        <v>2024</v>
      </c>
      <c r="V3296" t="str">
        <f t="shared" si="362"/>
        <v>0-5</v>
      </c>
      <c r="W3296" t="str">
        <f t="shared" si="363"/>
        <v>Medium</v>
      </c>
    </row>
    <row r="3297" spans="1:23" x14ac:dyDescent="0.3">
      <c r="A3297">
        <v>603296</v>
      </c>
      <c r="B3297">
        <v>31514</v>
      </c>
      <c r="C3297">
        <v>60</v>
      </c>
      <c r="D3297" t="s">
        <v>7</v>
      </c>
      <c r="E3297" t="s">
        <v>16</v>
      </c>
      <c r="F3297" t="s">
        <v>18</v>
      </c>
      <c r="G3297" t="s">
        <v>23</v>
      </c>
      <c r="H3297" s="1">
        <v>45235</v>
      </c>
      <c r="I3297" t="s">
        <v>33</v>
      </c>
      <c r="J3297">
        <v>26</v>
      </c>
      <c r="K3297">
        <v>13.4</v>
      </c>
      <c r="L3297">
        <v>1275.6500000000001</v>
      </c>
      <c r="M3297">
        <v>112.93</v>
      </c>
      <c r="N3297" t="s">
        <v>49</v>
      </c>
      <c r="O3297">
        <v>1</v>
      </c>
      <c r="P3297" t="str" cm="1">
        <f t="array" ref="P3297">_xlfn.IFS(C3297&lt;25,"18-24", C3297&lt;=35,"25-35", C3297&lt;=50,"36-50",TRUE,"50+")</f>
        <v>50+</v>
      </c>
      <c r="Q3297" t="str">
        <f t="shared" si="357"/>
        <v>new</v>
      </c>
      <c r="R3297" t="str">
        <f t="shared" si="358"/>
        <v>high value</v>
      </c>
      <c r="S3297" t="str">
        <f t="shared" si="359"/>
        <v>Low</v>
      </c>
      <c r="T3297" t="str">
        <f t="shared" si="360"/>
        <v>Nov</v>
      </c>
      <c r="U3297">
        <f t="shared" si="361"/>
        <v>2023</v>
      </c>
      <c r="V3297" t="str">
        <f t="shared" si="362"/>
        <v>10-15</v>
      </c>
      <c r="W3297" t="str">
        <f t="shared" si="363"/>
        <v>Fast</v>
      </c>
    </row>
    <row r="3298" spans="1:23" x14ac:dyDescent="0.3">
      <c r="A3298">
        <v>603297</v>
      </c>
      <c r="B3298">
        <v>51993</v>
      </c>
      <c r="C3298">
        <v>35</v>
      </c>
      <c r="D3298" t="s">
        <v>4</v>
      </c>
      <c r="E3298" t="s">
        <v>13</v>
      </c>
      <c r="F3298" t="s">
        <v>28</v>
      </c>
      <c r="G3298" t="s">
        <v>31</v>
      </c>
      <c r="H3298" s="1">
        <v>44596</v>
      </c>
      <c r="I3298" t="s">
        <v>33</v>
      </c>
      <c r="J3298">
        <v>38</v>
      </c>
      <c r="K3298">
        <v>5.6</v>
      </c>
      <c r="L3298">
        <v>525.17999999999995</v>
      </c>
      <c r="M3298">
        <v>54.44</v>
      </c>
      <c r="N3298" t="s">
        <v>50</v>
      </c>
      <c r="O3298">
        <v>5</v>
      </c>
      <c r="P3298" t="str" cm="1">
        <f t="array" ref="P3298">_xlfn.IFS(C3298&lt;25,"18-24", C3298&lt;=35,"25-35", C3298&lt;=50,"36-50",TRUE,"50+")</f>
        <v>25-35</v>
      </c>
      <c r="Q3298" t="str">
        <f t="shared" si="357"/>
        <v>new</v>
      </c>
      <c r="R3298" t="str">
        <f t="shared" si="358"/>
        <v>high value</v>
      </c>
      <c r="S3298" t="str">
        <f t="shared" si="359"/>
        <v>High</v>
      </c>
      <c r="T3298" t="str">
        <f t="shared" si="360"/>
        <v>Feb</v>
      </c>
      <c r="U3298">
        <f t="shared" si="361"/>
        <v>2022</v>
      </c>
      <c r="V3298" t="str">
        <f t="shared" si="362"/>
        <v>5-10</v>
      </c>
      <c r="W3298" t="str">
        <f t="shared" si="363"/>
        <v>Medium</v>
      </c>
    </row>
    <row r="3299" spans="1:23" x14ac:dyDescent="0.3">
      <c r="A3299">
        <v>603298</v>
      </c>
      <c r="B3299">
        <v>25190</v>
      </c>
      <c r="C3299">
        <v>63</v>
      </c>
      <c r="D3299" t="s">
        <v>4</v>
      </c>
      <c r="E3299" t="s">
        <v>11</v>
      </c>
      <c r="F3299" t="s">
        <v>19</v>
      </c>
      <c r="G3299" t="s">
        <v>31</v>
      </c>
      <c r="H3299" s="1">
        <v>45023</v>
      </c>
      <c r="I3299" t="s">
        <v>34</v>
      </c>
      <c r="J3299">
        <v>23</v>
      </c>
      <c r="K3299">
        <v>4.9000000000000004</v>
      </c>
      <c r="L3299">
        <v>193.71</v>
      </c>
      <c r="M3299">
        <v>36.450000000000003</v>
      </c>
      <c r="N3299" t="s">
        <v>47</v>
      </c>
      <c r="O3299">
        <v>1</v>
      </c>
      <c r="P3299" t="str" cm="1">
        <f t="array" ref="P3299">_xlfn.IFS(C3299&lt;25,"18-24", C3299&lt;=35,"25-35", C3299&lt;=50,"36-50",TRUE,"50+")</f>
        <v>50+</v>
      </c>
      <c r="Q3299" t="str">
        <f t="shared" si="357"/>
        <v>new</v>
      </c>
      <c r="R3299" t="str">
        <f t="shared" si="358"/>
        <v>low</v>
      </c>
      <c r="S3299" t="str">
        <f t="shared" si="359"/>
        <v>Low</v>
      </c>
      <c r="T3299" t="str">
        <f t="shared" si="360"/>
        <v>Apr</v>
      </c>
      <c r="U3299">
        <f t="shared" si="361"/>
        <v>2023</v>
      </c>
      <c r="V3299" t="str">
        <f t="shared" si="362"/>
        <v>0-5</v>
      </c>
      <c r="W3299" t="str">
        <f t="shared" si="363"/>
        <v>Fast</v>
      </c>
    </row>
    <row r="3300" spans="1:23" x14ac:dyDescent="0.3">
      <c r="A3300">
        <v>603299</v>
      </c>
      <c r="B3300">
        <v>28918</v>
      </c>
      <c r="C3300">
        <v>41</v>
      </c>
      <c r="D3300" t="s">
        <v>4</v>
      </c>
      <c r="E3300" t="s">
        <v>8</v>
      </c>
      <c r="F3300" t="s">
        <v>22</v>
      </c>
      <c r="G3300" t="s">
        <v>31</v>
      </c>
      <c r="H3300" s="1">
        <v>44997</v>
      </c>
      <c r="I3300" t="s">
        <v>33</v>
      </c>
      <c r="J3300">
        <v>70</v>
      </c>
      <c r="K3300">
        <v>9</v>
      </c>
      <c r="L3300">
        <v>1228</v>
      </c>
      <c r="M3300">
        <v>37.75</v>
      </c>
      <c r="N3300" t="s">
        <v>49</v>
      </c>
      <c r="O3300">
        <v>2</v>
      </c>
      <c r="P3300" t="str" cm="1">
        <f t="array" ref="P3300">_xlfn.IFS(C3300&lt;25,"18-24", C3300&lt;=35,"25-35", C3300&lt;=50,"36-50",TRUE,"50+")</f>
        <v>36-50</v>
      </c>
      <c r="Q3300" t="str">
        <f t="shared" si="357"/>
        <v>new</v>
      </c>
      <c r="R3300" t="str">
        <f t="shared" si="358"/>
        <v>high value</v>
      </c>
      <c r="S3300" t="str">
        <f t="shared" si="359"/>
        <v>Low</v>
      </c>
      <c r="T3300" t="str">
        <f t="shared" si="360"/>
        <v>Mar</v>
      </c>
      <c r="U3300">
        <f t="shared" si="361"/>
        <v>2023</v>
      </c>
      <c r="V3300" t="str">
        <f t="shared" si="362"/>
        <v>5-10</v>
      </c>
      <c r="W3300" t="str">
        <f t="shared" si="363"/>
        <v>Slow</v>
      </c>
    </row>
    <row r="3301" spans="1:23" x14ac:dyDescent="0.3">
      <c r="A3301">
        <v>603300</v>
      </c>
      <c r="B3301">
        <v>22909</v>
      </c>
      <c r="C3301">
        <v>60</v>
      </c>
      <c r="D3301" t="s">
        <v>4</v>
      </c>
      <c r="E3301" t="s">
        <v>11</v>
      </c>
      <c r="F3301" t="s">
        <v>24</v>
      </c>
      <c r="G3301" t="s">
        <v>29</v>
      </c>
      <c r="H3301" s="1">
        <v>45322</v>
      </c>
      <c r="I3301" t="s">
        <v>33</v>
      </c>
      <c r="J3301">
        <v>43</v>
      </c>
      <c r="K3301">
        <v>14.5</v>
      </c>
      <c r="L3301">
        <v>892.97</v>
      </c>
      <c r="M3301">
        <v>94.19</v>
      </c>
      <c r="N3301" t="s">
        <v>48</v>
      </c>
      <c r="O3301">
        <v>5</v>
      </c>
      <c r="P3301" t="str" cm="1">
        <f t="array" ref="P3301">_xlfn.IFS(C3301&lt;25,"18-24", C3301&lt;=35,"25-35", C3301&lt;=50,"36-50",TRUE,"50+")</f>
        <v>50+</v>
      </c>
      <c r="Q3301" t="str">
        <f t="shared" si="357"/>
        <v>new</v>
      </c>
      <c r="R3301" t="str">
        <f t="shared" si="358"/>
        <v>high value</v>
      </c>
      <c r="S3301" t="str">
        <f t="shared" si="359"/>
        <v>High</v>
      </c>
      <c r="T3301" t="str">
        <f t="shared" si="360"/>
        <v>Jan</v>
      </c>
      <c r="U3301">
        <f t="shared" si="361"/>
        <v>2024</v>
      </c>
      <c r="V3301" t="str">
        <f t="shared" si="362"/>
        <v>10-15</v>
      </c>
      <c r="W3301" t="str">
        <f t="shared" si="363"/>
        <v>Medium</v>
      </c>
    </row>
    <row r="3302" spans="1:23" x14ac:dyDescent="0.3">
      <c r="A3302">
        <v>603301</v>
      </c>
      <c r="B3302">
        <v>28437</v>
      </c>
      <c r="C3302">
        <v>51</v>
      </c>
      <c r="D3302" t="s">
        <v>4</v>
      </c>
      <c r="E3302" t="s">
        <v>16</v>
      </c>
      <c r="F3302" t="s">
        <v>30</v>
      </c>
      <c r="G3302" t="s">
        <v>23</v>
      </c>
      <c r="H3302" s="1">
        <v>44957</v>
      </c>
      <c r="I3302" t="s">
        <v>33</v>
      </c>
      <c r="J3302">
        <v>81</v>
      </c>
      <c r="K3302">
        <v>2.2000000000000002</v>
      </c>
      <c r="L3302">
        <v>160.9</v>
      </c>
      <c r="M3302">
        <v>85.93</v>
      </c>
      <c r="N3302" t="s">
        <v>47</v>
      </c>
      <c r="O3302">
        <v>3</v>
      </c>
      <c r="P3302" t="str" cm="1">
        <f t="array" ref="P3302">_xlfn.IFS(C3302&lt;25,"18-24", C3302&lt;=35,"25-35", C3302&lt;=50,"36-50",TRUE,"50+")</f>
        <v>50+</v>
      </c>
      <c r="Q3302" t="str">
        <f t="shared" si="357"/>
        <v>new</v>
      </c>
      <c r="R3302" t="str">
        <f t="shared" si="358"/>
        <v>low</v>
      </c>
      <c r="S3302" t="str">
        <f t="shared" si="359"/>
        <v>medium</v>
      </c>
      <c r="T3302" t="str">
        <f t="shared" si="360"/>
        <v>Jan</v>
      </c>
      <c r="U3302">
        <f t="shared" si="361"/>
        <v>2023</v>
      </c>
      <c r="V3302" t="str">
        <f t="shared" si="362"/>
        <v>0-5</v>
      </c>
      <c r="W3302" t="str">
        <f t="shared" si="363"/>
        <v>Slow</v>
      </c>
    </row>
    <row r="3303" spans="1:23" x14ac:dyDescent="0.3">
      <c r="A3303">
        <v>603302</v>
      </c>
      <c r="B3303">
        <v>39568</v>
      </c>
      <c r="C3303">
        <v>53</v>
      </c>
      <c r="D3303" t="s">
        <v>4</v>
      </c>
      <c r="E3303" t="s">
        <v>13</v>
      </c>
      <c r="F3303" t="s">
        <v>18</v>
      </c>
      <c r="G3303" t="s">
        <v>21</v>
      </c>
      <c r="H3303" s="1">
        <v>44862</v>
      </c>
      <c r="I3303" t="s">
        <v>33</v>
      </c>
      <c r="J3303">
        <v>71</v>
      </c>
      <c r="K3303">
        <v>14.8</v>
      </c>
      <c r="L3303">
        <v>821.4</v>
      </c>
      <c r="M3303">
        <v>20.29</v>
      </c>
      <c r="N3303" t="s">
        <v>50</v>
      </c>
      <c r="O3303">
        <v>3</v>
      </c>
      <c r="P3303" t="str" cm="1">
        <f t="array" ref="P3303">_xlfn.IFS(C3303&lt;25,"18-24", C3303&lt;=35,"25-35", C3303&lt;=50,"36-50",TRUE,"50+")</f>
        <v>50+</v>
      </c>
      <c r="Q3303" t="str">
        <f t="shared" si="357"/>
        <v>new</v>
      </c>
      <c r="R3303" t="str">
        <f t="shared" si="358"/>
        <v>high value</v>
      </c>
      <c r="S3303" t="str">
        <f t="shared" si="359"/>
        <v>medium</v>
      </c>
      <c r="T3303" t="str">
        <f t="shared" si="360"/>
        <v>Oct</v>
      </c>
      <c r="U3303">
        <f t="shared" si="361"/>
        <v>2022</v>
      </c>
      <c r="V3303" t="str">
        <f t="shared" si="362"/>
        <v>10-15</v>
      </c>
      <c r="W3303" t="str">
        <f t="shared" si="363"/>
        <v>Slow</v>
      </c>
    </row>
    <row r="3304" spans="1:23" x14ac:dyDescent="0.3">
      <c r="A3304">
        <v>603303</v>
      </c>
      <c r="B3304">
        <v>92806</v>
      </c>
      <c r="C3304">
        <v>61</v>
      </c>
      <c r="D3304" t="s">
        <v>4</v>
      </c>
      <c r="E3304" t="s">
        <v>13</v>
      </c>
      <c r="F3304" t="s">
        <v>18</v>
      </c>
      <c r="G3304" t="s">
        <v>25</v>
      </c>
      <c r="H3304" s="1">
        <v>45138</v>
      </c>
      <c r="I3304" t="s">
        <v>33</v>
      </c>
      <c r="J3304">
        <v>41</v>
      </c>
      <c r="K3304">
        <v>1.8</v>
      </c>
      <c r="L3304">
        <v>204.78</v>
      </c>
      <c r="M3304">
        <v>50.05</v>
      </c>
      <c r="N3304" t="s">
        <v>50</v>
      </c>
      <c r="O3304">
        <v>4</v>
      </c>
      <c r="P3304" t="str" cm="1">
        <f t="array" ref="P3304">_xlfn.IFS(C3304&lt;25,"18-24", C3304&lt;=35,"25-35", C3304&lt;=50,"36-50",TRUE,"50+")</f>
        <v>50+</v>
      </c>
      <c r="Q3304" t="str">
        <f t="shared" si="357"/>
        <v>new</v>
      </c>
      <c r="R3304" t="str">
        <f t="shared" si="358"/>
        <v>low</v>
      </c>
      <c r="S3304" t="str">
        <f t="shared" si="359"/>
        <v>medium</v>
      </c>
      <c r="T3304" t="str">
        <f t="shared" si="360"/>
        <v>Jul</v>
      </c>
      <c r="U3304">
        <f t="shared" si="361"/>
        <v>2023</v>
      </c>
      <c r="V3304" t="str">
        <f t="shared" si="362"/>
        <v>0-5</v>
      </c>
      <c r="W3304" t="str">
        <f t="shared" si="363"/>
        <v>Medium</v>
      </c>
    </row>
    <row r="3305" spans="1:23" x14ac:dyDescent="0.3">
      <c r="A3305">
        <v>603304</v>
      </c>
      <c r="B3305">
        <v>25968</v>
      </c>
      <c r="C3305">
        <v>53</v>
      </c>
      <c r="D3305" t="s">
        <v>4</v>
      </c>
      <c r="E3305" t="s">
        <v>8</v>
      </c>
      <c r="F3305" t="s">
        <v>30</v>
      </c>
      <c r="G3305" t="s">
        <v>27</v>
      </c>
      <c r="H3305" s="1">
        <v>44909</v>
      </c>
      <c r="I3305" t="s">
        <v>33</v>
      </c>
      <c r="J3305">
        <v>82</v>
      </c>
      <c r="K3305">
        <v>4.3</v>
      </c>
      <c r="L3305">
        <v>473.12</v>
      </c>
      <c r="M3305">
        <v>91.73</v>
      </c>
      <c r="N3305" t="s">
        <v>47</v>
      </c>
      <c r="O3305">
        <v>3</v>
      </c>
      <c r="P3305" t="str" cm="1">
        <f t="array" ref="P3305">_xlfn.IFS(C3305&lt;25,"18-24", C3305&lt;=35,"25-35", C3305&lt;=50,"36-50",TRUE,"50+")</f>
        <v>50+</v>
      </c>
      <c r="Q3305" t="str">
        <f t="shared" si="357"/>
        <v>new</v>
      </c>
      <c r="R3305" t="str">
        <f t="shared" si="358"/>
        <v>medium</v>
      </c>
      <c r="S3305" t="str">
        <f t="shared" si="359"/>
        <v>medium</v>
      </c>
      <c r="T3305" t="str">
        <f t="shared" si="360"/>
        <v>Dec</v>
      </c>
      <c r="U3305">
        <f t="shared" si="361"/>
        <v>2022</v>
      </c>
      <c r="V3305" t="str">
        <f t="shared" si="362"/>
        <v>0-5</v>
      </c>
      <c r="W3305" t="str">
        <f t="shared" si="363"/>
        <v>Slow</v>
      </c>
    </row>
    <row r="3306" spans="1:23" x14ac:dyDescent="0.3">
      <c r="A3306">
        <v>603305</v>
      </c>
      <c r="B3306">
        <v>52076</v>
      </c>
      <c r="C3306">
        <v>33</v>
      </c>
      <c r="D3306" t="s">
        <v>7</v>
      </c>
      <c r="E3306" t="s">
        <v>13</v>
      </c>
      <c r="F3306" t="s">
        <v>26</v>
      </c>
      <c r="G3306" t="s">
        <v>25</v>
      </c>
      <c r="H3306" s="1">
        <v>45226</v>
      </c>
      <c r="I3306" t="s">
        <v>34</v>
      </c>
      <c r="J3306">
        <v>87</v>
      </c>
      <c r="K3306">
        <v>5.5</v>
      </c>
      <c r="L3306">
        <v>168.89</v>
      </c>
      <c r="M3306">
        <v>75.040000000000006</v>
      </c>
      <c r="N3306" t="s">
        <v>50</v>
      </c>
      <c r="O3306">
        <v>3</v>
      </c>
      <c r="P3306" t="str" cm="1">
        <f t="array" ref="P3306">_xlfn.IFS(C3306&lt;25,"18-24", C3306&lt;=35,"25-35", C3306&lt;=50,"36-50",TRUE,"50+")</f>
        <v>25-35</v>
      </c>
      <c r="Q3306" t="str">
        <f t="shared" si="357"/>
        <v>new</v>
      </c>
      <c r="R3306" t="str">
        <f t="shared" si="358"/>
        <v>low</v>
      </c>
      <c r="S3306" t="str">
        <f t="shared" si="359"/>
        <v>medium</v>
      </c>
      <c r="T3306" t="str">
        <f t="shared" si="360"/>
        <v>Oct</v>
      </c>
      <c r="U3306">
        <f t="shared" si="361"/>
        <v>2023</v>
      </c>
      <c r="V3306" t="str">
        <f t="shared" si="362"/>
        <v>5-10</v>
      </c>
      <c r="W3306" t="str">
        <f t="shared" si="363"/>
        <v>Slow</v>
      </c>
    </row>
    <row r="3307" spans="1:23" x14ac:dyDescent="0.3">
      <c r="A3307">
        <v>603306</v>
      </c>
      <c r="B3307">
        <v>79354</v>
      </c>
      <c r="C3307">
        <v>41</v>
      </c>
      <c r="D3307" t="s">
        <v>7</v>
      </c>
      <c r="E3307" t="s">
        <v>15</v>
      </c>
      <c r="F3307" t="s">
        <v>28</v>
      </c>
      <c r="G3307" t="s">
        <v>25</v>
      </c>
      <c r="H3307" s="1">
        <v>44914</v>
      </c>
      <c r="I3307" t="s">
        <v>34</v>
      </c>
      <c r="J3307">
        <v>28</v>
      </c>
      <c r="K3307">
        <v>10.4</v>
      </c>
      <c r="L3307">
        <v>222.9</v>
      </c>
      <c r="M3307">
        <v>24.31</v>
      </c>
      <c r="N3307" t="s">
        <v>50</v>
      </c>
      <c r="O3307">
        <v>5</v>
      </c>
      <c r="P3307" t="str" cm="1">
        <f t="array" ref="P3307">_xlfn.IFS(C3307&lt;25,"18-24", C3307&lt;=35,"25-35", C3307&lt;=50,"36-50",TRUE,"50+")</f>
        <v>36-50</v>
      </c>
      <c r="Q3307" t="str">
        <f t="shared" si="357"/>
        <v>new</v>
      </c>
      <c r="R3307" t="str">
        <f t="shared" si="358"/>
        <v>low</v>
      </c>
      <c r="S3307" t="str">
        <f t="shared" si="359"/>
        <v>High</v>
      </c>
      <c r="T3307" t="str">
        <f t="shared" si="360"/>
        <v>Dec</v>
      </c>
      <c r="U3307">
        <f t="shared" si="361"/>
        <v>2022</v>
      </c>
      <c r="V3307" t="str">
        <f t="shared" si="362"/>
        <v>10-15</v>
      </c>
      <c r="W3307" t="str">
        <f t="shared" si="363"/>
        <v>Fast</v>
      </c>
    </row>
    <row r="3308" spans="1:23" x14ac:dyDescent="0.3">
      <c r="A3308">
        <v>603307</v>
      </c>
      <c r="B3308">
        <v>46488</v>
      </c>
      <c r="C3308">
        <v>48</v>
      </c>
      <c r="D3308" t="s">
        <v>7</v>
      </c>
      <c r="E3308" t="s">
        <v>11</v>
      </c>
      <c r="F3308" t="s">
        <v>30</v>
      </c>
      <c r="G3308" t="s">
        <v>27</v>
      </c>
      <c r="H3308" s="1">
        <v>45059</v>
      </c>
      <c r="I3308" t="s">
        <v>34</v>
      </c>
      <c r="J3308">
        <v>22</v>
      </c>
      <c r="K3308">
        <v>12.4</v>
      </c>
      <c r="L3308">
        <v>498.56</v>
      </c>
      <c r="M3308">
        <v>25.36</v>
      </c>
      <c r="N3308" t="s">
        <v>48</v>
      </c>
      <c r="O3308">
        <v>5</v>
      </c>
      <c r="P3308" t="str" cm="1">
        <f t="array" ref="P3308">_xlfn.IFS(C3308&lt;25,"18-24", C3308&lt;=35,"25-35", C3308&lt;=50,"36-50",TRUE,"50+")</f>
        <v>36-50</v>
      </c>
      <c r="Q3308" t="str">
        <f t="shared" si="357"/>
        <v>new</v>
      </c>
      <c r="R3308" t="str">
        <f t="shared" si="358"/>
        <v>medium</v>
      </c>
      <c r="S3308" t="str">
        <f t="shared" si="359"/>
        <v>High</v>
      </c>
      <c r="T3308" t="str">
        <f t="shared" si="360"/>
        <v>May</v>
      </c>
      <c r="U3308">
        <f t="shared" si="361"/>
        <v>2023</v>
      </c>
      <c r="V3308" t="str">
        <f t="shared" si="362"/>
        <v>10-15</v>
      </c>
      <c r="W3308" t="str">
        <f t="shared" si="363"/>
        <v>Fast</v>
      </c>
    </row>
    <row r="3309" spans="1:23" x14ac:dyDescent="0.3">
      <c r="A3309">
        <v>603308</v>
      </c>
      <c r="B3309">
        <v>72388</v>
      </c>
      <c r="C3309">
        <v>57</v>
      </c>
      <c r="D3309" t="s">
        <v>4</v>
      </c>
      <c r="E3309" t="s">
        <v>15</v>
      </c>
      <c r="F3309" t="s">
        <v>18</v>
      </c>
      <c r="G3309" t="s">
        <v>31</v>
      </c>
      <c r="H3309" s="1">
        <v>45115</v>
      </c>
      <c r="I3309" t="s">
        <v>34</v>
      </c>
      <c r="J3309">
        <v>33</v>
      </c>
      <c r="K3309">
        <v>5.0999999999999996</v>
      </c>
      <c r="L3309">
        <v>1157.8599999999999</v>
      </c>
      <c r="M3309">
        <v>59.88</v>
      </c>
      <c r="N3309" t="s">
        <v>47</v>
      </c>
      <c r="O3309">
        <v>2</v>
      </c>
      <c r="P3309" t="str" cm="1">
        <f t="array" ref="P3309">_xlfn.IFS(C3309&lt;25,"18-24", C3309&lt;=35,"25-35", C3309&lt;=50,"36-50",TRUE,"50+")</f>
        <v>50+</v>
      </c>
      <c r="Q3309" t="str">
        <f t="shared" si="357"/>
        <v>new</v>
      </c>
      <c r="R3309" t="str">
        <f t="shared" si="358"/>
        <v>high value</v>
      </c>
      <c r="S3309" t="str">
        <f t="shared" si="359"/>
        <v>Low</v>
      </c>
      <c r="T3309" t="str">
        <f t="shared" si="360"/>
        <v>Jul</v>
      </c>
      <c r="U3309">
        <f t="shared" si="361"/>
        <v>2023</v>
      </c>
      <c r="V3309" t="str">
        <f t="shared" si="362"/>
        <v>5-10</v>
      </c>
      <c r="W3309" t="str">
        <f t="shared" si="363"/>
        <v>Medium</v>
      </c>
    </row>
    <row r="3310" spans="1:23" x14ac:dyDescent="0.3">
      <c r="A3310">
        <v>603309</v>
      </c>
      <c r="B3310">
        <v>38584</v>
      </c>
      <c r="C3310">
        <v>64</v>
      </c>
      <c r="D3310" t="s">
        <v>7</v>
      </c>
      <c r="E3310" t="s">
        <v>8</v>
      </c>
      <c r="F3310" t="s">
        <v>19</v>
      </c>
      <c r="G3310" t="s">
        <v>25</v>
      </c>
      <c r="H3310" s="1">
        <v>45324</v>
      </c>
      <c r="I3310" t="s">
        <v>34</v>
      </c>
      <c r="J3310">
        <v>65</v>
      </c>
      <c r="K3310">
        <v>13.8</v>
      </c>
      <c r="L3310">
        <v>255.94</v>
      </c>
      <c r="M3310">
        <v>107.53</v>
      </c>
      <c r="N3310" t="s">
        <v>48</v>
      </c>
      <c r="O3310">
        <v>4</v>
      </c>
      <c r="P3310" t="str" cm="1">
        <f t="array" ref="P3310">_xlfn.IFS(C3310&lt;25,"18-24", C3310&lt;=35,"25-35", C3310&lt;=50,"36-50",TRUE,"50+")</f>
        <v>50+</v>
      </c>
      <c r="Q3310" t="str">
        <f t="shared" si="357"/>
        <v>new</v>
      </c>
      <c r="R3310" t="str">
        <f t="shared" si="358"/>
        <v>medium</v>
      </c>
      <c r="S3310" t="str">
        <f t="shared" si="359"/>
        <v>medium</v>
      </c>
      <c r="T3310" t="str">
        <f t="shared" si="360"/>
        <v>Feb</v>
      </c>
      <c r="U3310">
        <f t="shared" si="361"/>
        <v>2024</v>
      </c>
      <c r="V3310" t="str">
        <f t="shared" si="362"/>
        <v>10-15</v>
      </c>
      <c r="W3310" t="str">
        <f t="shared" si="363"/>
        <v>Slow</v>
      </c>
    </row>
    <row r="3311" spans="1:23" x14ac:dyDescent="0.3">
      <c r="A3311">
        <v>603310</v>
      </c>
      <c r="B3311">
        <v>26595</v>
      </c>
      <c r="C3311">
        <v>49</v>
      </c>
      <c r="D3311" t="s">
        <v>4</v>
      </c>
      <c r="E3311" t="s">
        <v>13</v>
      </c>
      <c r="F3311" t="s">
        <v>32</v>
      </c>
      <c r="G3311" t="s">
        <v>27</v>
      </c>
      <c r="H3311" s="1">
        <v>44849</v>
      </c>
      <c r="I3311" t="s">
        <v>34</v>
      </c>
      <c r="J3311">
        <v>63</v>
      </c>
      <c r="K3311">
        <v>14.1</v>
      </c>
      <c r="L3311">
        <v>844.68</v>
      </c>
      <c r="M3311">
        <v>99.78</v>
      </c>
      <c r="N3311" t="s">
        <v>48</v>
      </c>
      <c r="O3311">
        <v>1</v>
      </c>
      <c r="P3311" t="str" cm="1">
        <f t="array" ref="P3311">_xlfn.IFS(C3311&lt;25,"18-24", C3311&lt;=35,"25-35", C3311&lt;=50,"36-50",TRUE,"50+")</f>
        <v>36-50</v>
      </c>
      <c r="Q3311" t="str">
        <f t="shared" si="357"/>
        <v>new</v>
      </c>
      <c r="R3311" t="str">
        <f t="shared" si="358"/>
        <v>high value</v>
      </c>
      <c r="S3311" t="str">
        <f t="shared" si="359"/>
        <v>Low</v>
      </c>
      <c r="T3311" t="str">
        <f t="shared" si="360"/>
        <v>Oct</v>
      </c>
      <c r="U3311">
        <f t="shared" si="361"/>
        <v>2022</v>
      </c>
      <c r="V3311" t="str">
        <f t="shared" si="362"/>
        <v>10-15</v>
      </c>
      <c r="W3311" t="str">
        <f t="shared" si="363"/>
        <v>Slow</v>
      </c>
    </row>
    <row r="3312" spans="1:23" x14ac:dyDescent="0.3">
      <c r="A3312">
        <v>603311</v>
      </c>
      <c r="B3312">
        <v>60725</v>
      </c>
      <c r="C3312">
        <v>25</v>
      </c>
      <c r="D3312" t="s">
        <v>7</v>
      </c>
      <c r="E3312" t="s">
        <v>11</v>
      </c>
      <c r="F3312" t="s">
        <v>28</v>
      </c>
      <c r="G3312" t="s">
        <v>29</v>
      </c>
      <c r="H3312" s="1">
        <v>44699</v>
      </c>
      <c r="I3312" t="s">
        <v>33</v>
      </c>
      <c r="J3312">
        <v>50</v>
      </c>
      <c r="K3312">
        <v>2</v>
      </c>
      <c r="L3312">
        <v>1209.44</v>
      </c>
      <c r="M3312">
        <v>113.87</v>
      </c>
      <c r="N3312" t="s">
        <v>48</v>
      </c>
      <c r="O3312">
        <v>2</v>
      </c>
      <c r="P3312" t="str" cm="1">
        <f t="array" ref="P3312">_xlfn.IFS(C3312&lt;25,"18-24", C3312&lt;=35,"25-35", C3312&lt;=50,"36-50",TRUE,"50+")</f>
        <v>25-35</v>
      </c>
      <c r="Q3312" t="str">
        <f t="shared" si="357"/>
        <v>new</v>
      </c>
      <c r="R3312" t="str">
        <f t="shared" si="358"/>
        <v>high value</v>
      </c>
      <c r="S3312" t="str">
        <f t="shared" si="359"/>
        <v>Low</v>
      </c>
      <c r="T3312" t="str">
        <f t="shared" si="360"/>
        <v>May</v>
      </c>
      <c r="U3312">
        <f t="shared" si="361"/>
        <v>2022</v>
      </c>
      <c r="V3312" t="str">
        <f t="shared" si="362"/>
        <v>0-5</v>
      </c>
      <c r="W3312" t="str">
        <f t="shared" si="363"/>
        <v>Slow</v>
      </c>
    </row>
    <row r="3313" spans="1:23" x14ac:dyDescent="0.3">
      <c r="A3313">
        <v>603312</v>
      </c>
      <c r="B3313">
        <v>22699</v>
      </c>
      <c r="C3313">
        <v>18</v>
      </c>
      <c r="D3313" t="s">
        <v>4</v>
      </c>
      <c r="E3313" t="s">
        <v>15</v>
      </c>
      <c r="F3313" t="s">
        <v>19</v>
      </c>
      <c r="G3313" t="s">
        <v>27</v>
      </c>
      <c r="H3313" s="1">
        <v>45539</v>
      </c>
      <c r="I3313" t="s">
        <v>33</v>
      </c>
      <c r="J3313">
        <v>30</v>
      </c>
      <c r="K3313">
        <v>4.2</v>
      </c>
      <c r="L3313">
        <v>520.79</v>
      </c>
      <c r="M3313">
        <v>91.72</v>
      </c>
      <c r="N3313" t="s">
        <v>49</v>
      </c>
      <c r="O3313">
        <v>2</v>
      </c>
      <c r="P3313" t="str" cm="1">
        <f t="array" ref="P3313">_xlfn.IFS(C3313&lt;25,"18-24", C3313&lt;=35,"25-35", C3313&lt;=50,"36-50",TRUE,"50+")</f>
        <v>18-24</v>
      </c>
      <c r="Q3313" t="str">
        <f t="shared" si="357"/>
        <v>new</v>
      </c>
      <c r="R3313" t="str">
        <f t="shared" si="358"/>
        <v>high value</v>
      </c>
      <c r="S3313" t="str">
        <f t="shared" si="359"/>
        <v>Low</v>
      </c>
      <c r="T3313" t="str">
        <f t="shared" si="360"/>
        <v>Sep</v>
      </c>
      <c r="U3313">
        <f t="shared" si="361"/>
        <v>2024</v>
      </c>
      <c r="V3313" t="str">
        <f t="shared" si="362"/>
        <v>0-5</v>
      </c>
      <c r="W3313" t="str">
        <f t="shared" si="363"/>
        <v>Fast</v>
      </c>
    </row>
    <row r="3314" spans="1:23" x14ac:dyDescent="0.3">
      <c r="A3314">
        <v>603313</v>
      </c>
      <c r="B3314">
        <v>75071</v>
      </c>
      <c r="C3314">
        <v>48</v>
      </c>
      <c r="D3314" t="s">
        <v>4</v>
      </c>
      <c r="E3314" t="s">
        <v>15</v>
      </c>
      <c r="F3314" t="s">
        <v>30</v>
      </c>
      <c r="G3314" t="s">
        <v>25</v>
      </c>
      <c r="H3314" s="1">
        <v>45263</v>
      </c>
      <c r="I3314" t="s">
        <v>34</v>
      </c>
      <c r="J3314">
        <v>32</v>
      </c>
      <c r="K3314">
        <v>1.5</v>
      </c>
      <c r="L3314">
        <v>492.97</v>
      </c>
      <c r="M3314">
        <v>42.48</v>
      </c>
      <c r="N3314" t="s">
        <v>48</v>
      </c>
      <c r="O3314">
        <v>3</v>
      </c>
      <c r="P3314" t="str" cm="1">
        <f t="array" ref="P3314">_xlfn.IFS(C3314&lt;25,"18-24", C3314&lt;=35,"25-35", C3314&lt;=50,"36-50",TRUE,"50+")</f>
        <v>36-50</v>
      </c>
      <c r="Q3314" t="str">
        <f t="shared" si="357"/>
        <v>new</v>
      </c>
      <c r="R3314" t="str">
        <f t="shared" si="358"/>
        <v>medium</v>
      </c>
      <c r="S3314" t="str">
        <f t="shared" si="359"/>
        <v>medium</v>
      </c>
      <c r="T3314" t="str">
        <f t="shared" si="360"/>
        <v>Dec</v>
      </c>
      <c r="U3314">
        <f t="shared" si="361"/>
        <v>2023</v>
      </c>
      <c r="V3314" t="str">
        <f t="shared" si="362"/>
        <v>0-5</v>
      </c>
      <c r="W3314" t="str">
        <f t="shared" si="363"/>
        <v>Medium</v>
      </c>
    </row>
    <row r="3315" spans="1:23" x14ac:dyDescent="0.3">
      <c r="A3315">
        <v>603314</v>
      </c>
      <c r="B3315">
        <v>90615</v>
      </c>
      <c r="C3315">
        <v>38</v>
      </c>
      <c r="D3315" t="s">
        <v>4</v>
      </c>
      <c r="E3315" t="s">
        <v>8</v>
      </c>
      <c r="F3315" t="s">
        <v>19</v>
      </c>
      <c r="G3315" t="s">
        <v>27</v>
      </c>
      <c r="H3315" s="1">
        <v>45428</v>
      </c>
      <c r="I3315" t="s">
        <v>33</v>
      </c>
      <c r="J3315">
        <v>56</v>
      </c>
      <c r="K3315">
        <v>11.9</v>
      </c>
      <c r="L3315">
        <v>592.54999999999995</v>
      </c>
      <c r="M3315">
        <v>51.18</v>
      </c>
      <c r="N3315" t="s">
        <v>48</v>
      </c>
      <c r="O3315">
        <v>3</v>
      </c>
      <c r="P3315" t="str" cm="1">
        <f t="array" ref="P3315">_xlfn.IFS(C3315&lt;25,"18-24", C3315&lt;=35,"25-35", C3315&lt;=50,"36-50",TRUE,"50+")</f>
        <v>36-50</v>
      </c>
      <c r="Q3315" t="str">
        <f t="shared" si="357"/>
        <v>new</v>
      </c>
      <c r="R3315" t="str">
        <f t="shared" si="358"/>
        <v>high value</v>
      </c>
      <c r="S3315" t="str">
        <f t="shared" si="359"/>
        <v>medium</v>
      </c>
      <c r="T3315" t="str">
        <f t="shared" si="360"/>
        <v>May</v>
      </c>
      <c r="U3315">
        <f t="shared" si="361"/>
        <v>2024</v>
      </c>
      <c r="V3315" t="str">
        <f t="shared" si="362"/>
        <v>10-15</v>
      </c>
      <c r="W3315" t="str">
        <f t="shared" si="363"/>
        <v>Slow</v>
      </c>
    </row>
    <row r="3316" spans="1:23" x14ac:dyDescent="0.3">
      <c r="A3316">
        <v>603315</v>
      </c>
      <c r="B3316">
        <v>33687</v>
      </c>
      <c r="C3316">
        <v>21</v>
      </c>
      <c r="D3316" t="s">
        <v>4</v>
      </c>
      <c r="E3316" t="s">
        <v>5</v>
      </c>
      <c r="F3316" t="s">
        <v>32</v>
      </c>
      <c r="G3316" t="s">
        <v>23</v>
      </c>
      <c r="H3316" s="1">
        <v>45537</v>
      </c>
      <c r="I3316" t="s">
        <v>34</v>
      </c>
      <c r="J3316">
        <v>45</v>
      </c>
      <c r="K3316">
        <v>6</v>
      </c>
      <c r="L3316">
        <v>792.76</v>
      </c>
      <c r="M3316">
        <v>85.5</v>
      </c>
      <c r="N3316" t="s">
        <v>49</v>
      </c>
      <c r="O3316">
        <v>1</v>
      </c>
      <c r="P3316" t="str" cm="1">
        <f t="array" ref="P3316">_xlfn.IFS(C3316&lt;25,"18-24", C3316&lt;=35,"25-35", C3316&lt;=50,"36-50",TRUE,"50+")</f>
        <v>18-24</v>
      </c>
      <c r="Q3316" t="str">
        <f t="shared" si="357"/>
        <v>new</v>
      </c>
      <c r="R3316" t="str">
        <f t="shared" si="358"/>
        <v>high value</v>
      </c>
      <c r="S3316" t="str">
        <f t="shared" si="359"/>
        <v>Low</v>
      </c>
      <c r="T3316" t="str">
        <f t="shared" si="360"/>
        <v>Sep</v>
      </c>
      <c r="U3316">
        <f t="shared" si="361"/>
        <v>2024</v>
      </c>
      <c r="V3316" t="str">
        <f t="shared" si="362"/>
        <v>5-10</v>
      </c>
      <c r="W3316" t="str">
        <f t="shared" si="363"/>
        <v>Medium</v>
      </c>
    </row>
    <row r="3317" spans="1:23" x14ac:dyDescent="0.3">
      <c r="A3317">
        <v>603316</v>
      </c>
      <c r="B3317">
        <v>49203</v>
      </c>
      <c r="C3317">
        <v>44</v>
      </c>
      <c r="D3317" t="s">
        <v>7</v>
      </c>
      <c r="E3317" t="s">
        <v>13</v>
      </c>
      <c r="F3317" t="s">
        <v>28</v>
      </c>
      <c r="G3317" t="s">
        <v>31</v>
      </c>
      <c r="H3317" s="1">
        <v>45188</v>
      </c>
      <c r="I3317" t="s">
        <v>34</v>
      </c>
      <c r="J3317">
        <v>51</v>
      </c>
      <c r="K3317">
        <v>8</v>
      </c>
      <c r="L3317">
        <v>1397.55</v>
      </c>
      <c r="M3317">
        <v>80.78</v>
      </c>
      <c r="N3317" t="s">
        <v>48</v>
      </c>
      <c r="O3317">
        <v>2</v>
      </c>
      <c r="P3317" t="str" cm="1">
        <f t="array" ref="P3317">_xlfn.IFS(C3317&lt;25,"18-24", C3317&lt;=35,"25-35", C3317&lt;=50,"36-50",TRUE,"50+")</f>
        <v>36-50</v>
      </c>
      <c r="Q3317" t="str">
        <f t="shared" si="357"/>
        <v>new</v>
      </c>
      <c r="R3317" t="str">
        <f t="shared" si="358"/>
        <v>high value</v>
      </c>
      <c r="S3317" t="str">
        <f t="shared" si="359"/>
        <v>Low</v>
      </c>
      <c r="T3317" t="str">
        <f t="shared" si="360"/>
        <v>Sep</v>
      </c>
      <c r="U3317">
        <f t="shared" si="361"/>
        <v>2023</v>
      </c>
      <c r="V3317" t="str">
        <f t="shared" si="362"/>
        <v>5-10</v>
      </c>
      <c r="W3317" t="str">
        <f t="shared" si="363"/>
        <v>Slow</v>
      </c>
    </row>
    <row r="3318" spans="1:23" x14ac:dyDescent="0.3">
      <c r="A3318">
        <v>603317</v>
      </c>
      <c r="B3318">
        <v>32339</v>
      </c>
      <c r="C3318">
        <v>52</v>
      </c>
      <c r="D3318" t="s">
        <v>4</v>
      </c>
      <c r="E3318" t="s">
        <v>5</v>
      </c>
      <c r="F3318" t="s">
        <v>32</v>
      </c>
      <c r="G3318" t="s">
        <v>23</v>
      </c>
      <c r="H3318" s="1">
        <v>44740</v>
      </c>
      <c r="I3318" t="s">
        <v>34</v>
      </c>
      <c r="J3318">
        <v>45</v>
      </c>
      <c r="K3318">
        <v>9</v>
      </c>
      <c r="L3318">
        <v>975.49</v>
      </c>
      <c r="M3318">
        <v>37.64</v>
      </c>
      <c r="N3318" t="s">
        <v>47</v>
      </c>
      <c r="O3318">
        <v>4</v>
      </c>
      <c r="P3318" t="str" cm="1">
        <f t="array" ref="P3318">_xlfn.IFS(C3318&lt;25,"18-24", C3318&lt;=35,"25-35", C3318&lt;=50,"36-50",TRUE,"50+")</f>
        <v>50+</v>
      </c>
      <c r="Q3318" t="str">
        <f t="shared" si="357"/>
        <v>new</v>
      </c>
      <c r="R3318" t="str">
        <f t="shared" si="358"/>
        <v>high value</v>
      </c>
      <c r="S3318" t="str">
        <f t="shared" si="359"/>
        <v>medium</v>
      </c>
      <c r="T3318" t="str">
        <f t="shared" si="360"/>
        <v>Jun</v>
      </c>
      <c r="U3318">
        <f t="shared" si="361"/>
        <v>2022</v>
      </c>
      <c r="V3318" t="str">
        <f t="shared" si="362"/>
        <v>5-10</v>
      </c>
      <c r="W3318" t="str">
        <f t="shared" si="363"/>
        <v>Medium</v>
      </c>
    </row>
    <row r="3319" spans="1:23" x14ac:dyDescent="0.3">
      <c r="A3319">
        <v>603318</v>
      </c>
      <c r="B3319">
        <v>72413</v>
      </c>
      <c r="C3319">
        <v>49</v>
      </c>
      <c r="D3319" t="s">
        <v>4</v>
      </c>
      <c r="E3319" t="s">
        <v>15</v>
      </c>
      <c r="F3319" t="s">
        <v>26</v>
      </c>
      <c r="G3319" t="s">
        <v>27</v>
      </c>
      <c r="H3319" s="1">
        <v>45323</v>
      </c>
      <c r="I3319" t="s">
        <v>34</v>
      </c>
      <c r="J3319">
        <v>74</v>
      </c>
      <c r="K3319">
        <v>9.3000000000000007</v>
      </c>
      <c r="L3319">
        <v>1098.1099999999999</v>
      </c>
      <c r="M3319">
        <v>46.25</v>
      </c>
      <c r="N3319" t="s">
        <v>49</v>
      </c>
      <c r="O3319">
        <v>1</v>
      </c>
      <c r="P3319" t="str" cm="1">
        <f t="array" ref="P3319">_xlfn.IFS(C3319&lt;25,"18-24", C3319&lt;=35,"25-35", C3319&lt;=50,"36-50",TRUE,"50+")</f>
        <v>36-50</v>
      </c>
      <c r="Q3319" t="str">
        <f t="shared" si="357"/>
        <v>new</v>
      </c>
      <c r="R3319" t="str">
        <f t="shared" si="358"/>
        <v>high value</v>
      </c>
      <c r="S3319" t="str">
        <f t="shared" si="359"/>
        <v>Low</v>
      </c>
      <c r="T3319" t="str">
        <f t="shared" si="360"/>
        <v>Feb</v>
      </c>
      <c r="U3319">
        <f t="shared" si="361"/>
        <v>2024</v>
      </c>
      <c r="V3319" t="str">
        <f t="shared" si="362"/>
        <v>5-10</v>
      </c>
      <c r="W3319" t="str">
        <f t="shared" si="363"/>
        <v>Slow</v>
      </c>
    </row>
    <row r="3320" spans="1:23" x14ac:dyDescent="0.3">
      <c r="A3320">
        <v>603319</v>
      </c>
      <c r="B3320">
        <v>84536</v>
      </c>
      <c r="C3320">
        <v>18</v>
      </c>
      <c r="D3320" t="s">
        <v>4</v>
      </c>
      <c r="E3320" t="s">
        <v>13</v>
      </c>
      <c r="F3320" t="s">
        <v>32</v>
      </c>
      <c r="G3320" t="s">
        <v>23</v>
      </c>
      <c r="H3320" s="1">
        <v>44629</v>
      </c>
      <c r="I3320" t="s">
        <v>34</v>
      </c>
      <c r="J3320">
        <v>72</v>
      </c>
      <c r="K3320">
        <v>1</v>
      </c>
      <c r="L3320">
        <v>1416.66</v>
      </c>
      <c r="M3320">
        <v>96.77</v>
      </c>
      <c r="N3320" t="s">
        <v>48</v>
      </c>
      <c r="O3320">
        <v>2</v>
      </c>
      <c r="P3320" t="str" cm="1">
        <f t="array" ref="P3320">_xlfn.IFS(C3320&lt;25,"18-24", C3320&lt;=35,"25-35", C3320&lt;=50,"36-50",TRUE,"50+")</f>
        <v>18-24</v>
      </c>
      <c r="Q3320" t="str">
        <f t="shared" si="357"/>
        <v>new</v>
      </c>
      <c r="R3320" t="str">
        <f t="shared" si="358"/>
        <v>high value</v>
      </c>
      <c r="S3320" t="str">
        <f t="shared" si="359"/>
        <v>Low</v>
      </c>
      <c r="T3320" t="str">
        <f t="shared" si="360"/>
        <v>Mar</v>
      </c>
      <c r="U3320">
        <f t="shared" si="361"/>
        <v>2022</v>
      </c>
      <c r="V3320" t="str">
        <f t="shared" si="362"/>
        <v>0-5</v>
      </c>
      <c r="W3320" t="str">
        <f t="shared" si="363"/>
        <v>Slow</v>
      </c>
    </row>
    <row r="3321" spans="1:23" x14ac:dyDescent="0.3">
      <c r="A3321">
        <v>603320</v>
      </c>
      <c r="B3321">
        <v>39750</v>
      </c>
      <c r="C3321">
        <v>55</v>
      </c>
      <c r="D3321" t="s">
        <v>7</v>
      </c>
      <c r="E3321" t="s">
        <v>5</v>
      </c>
      <c r="F3321" t="s">
        <v>28</v>
      </c>
      <c r="G3321" t="s">
        <v>21</v>
      </c>
      <c r="H3321" s="1">
        <v>44937</v>
      </c>
      <c r="I3321" t="s">
        <v>33</v>
      </c>
      <c r="J3321">
        <v>70</v>
      </c>
      <c r="K3321">
        <v>9.5</v>
      </c>
      <c r="L3321">
        <v>1366.23</v>
      </c>
      <c r="M3321">
        <v>85.52</v>
      </c>
      <c r="N3321" t="s">
        <v>50</v>
      </c>
      <c r="O3321">
        <v>4</v>
      </c>
      <c r="P3321" t="str" cm="1">
        <f t="array" ref="P3321">_xlfn.IFS(C3321&lt;25,"18-24", C3321&lt;=35,"25-35", C3321&lt;=50,"36-50",TRUE,"50+")</f>
        <v>50+</v>
      </c>
      <c r="Q3321" t="str">
        <f t="shared" si="357"/>
        <v>new</v>
      </c>
      <c r="R3321" t="str">
        <f t="shared" si="358"/>
        <v>high value</v>
      </c>
      <c r="S3321" t="str">
        <f t="shared" si="359"/>
        <v>medium</v>
      </c>
      <c r="T3321" t="str">
        <f t="shared" si="360"/>
        <v>Jan</v>
      </c>
      <c r="U3321">
        <f t="shared" si="361"/>
        <v>2023</v>
      </c>
      <c r="V3321" t="str">
        <f t="shared" si="362"/>
        <v>5-10</v>
      </c>
      <c r="W3321" t="str">
        <f t="shared" si="363"/>
        <v>Slow</v>
      </c>
    </row>
    <row r="3322" spans="1:23" x14ac:dyDescent="0.3">
      <c r="A3322">
        <v>603321</v>
      </c>
      <c r="B3322">
        <v>68157</v>
      </c>
      <c r="C3322">
        <v>46</v>
      </c>
      <c r="D3322" t="s">
        <v>7</v>
      </c>
      <c r="E3322" t="s">
        <v>16</v>
      </c>
      <c r="F3322" t="s">
        <v>18</v>
      </c>
      <c r="G3322" t="s">
        <v>21</v>
      </c>
      <c r="H3322" s="1">
        <v>44609</v>
      </c>
      <c r="I3322" t="s">
        <v>33</v>
      </c>
      <c r="J3322">
        <v>43</v>
      </c>
      <c r="K3322">
        <v>7.5</v>
      </c>
      <c r="L3322">
        <v>1042.29</v>
      </c>
      <c r="M3322">
        <v>38.61</v>
      </c>
      <c r="N3322" t="s">
        <v>47</v>
      </c>
      <c r="O3322">
        <v>5</v>
      </c>
      <c r="P3322" t="str" cm="1">
        <f t="array" ref="P3322">_xlfn.IFS(C3322&lt;25,"18-24", C3322&lt;=35,"25-35", C3322&lt;=50,"36-50",TRUE,"50+")</f>
        <v>36-50</v>
      </c>
      <c r="Q3322" t="str">
        <f t="shared" si="357"/>
        <v>new</v>
      </c>
      <c r="R3322" t="str">
        <f t="shared" si="358"/>
        <v>high value</v>
      </c>
      <c r="S3322" t="str">
        <f t="shared" si="359"/>
        <v>High</v>
      </c>
      <c r="T3322" t="str">
        <f t="shared" si="360"/>
        <v>Feb</v>
      </c>
      <c r="U3322">
        <f t="shared" si="361"/>
        <v>2022</v>
      </c>
      <c r="V3322" t="str">
        <f t="shared" si="362"/>
        <v>5-10</v>
      </c>
      <c r="W3322" t="str">
        <f t="shared" si="363"/>
        <v>Medium</v>
      </c>
    </row>
    <row r="3323" spans="1:23" x14ac:dyDescent="0.3">
      <c r="A3323">
        <v>603322</v>
      </c>
      <c r="B3323">
        <v>32613</v>
      </c>
      <c r="C3323">
        <v>28</v>
      </c>
      <c r="D3323" t="s">
        <v>4</v>
      </c>
      <c r="E3323" t="s">
        <v>16</v>
      </c>
      <c r="F3323" t="s">
        <v>22</v>
      </c>
      <c r="G3323" t="s">
        <v>23</v>
      </c>
      <c r="H3323" s="1">
        <v>45458</v>
      </c>
      <c r="I3323" t="s">
        <v>33</v>
      </c>
      <c r="J3323">
        <v>72</v>
      </c>
      <c r="K3323">
        <v>10.4</v>
      </c>
      <c r="L3323">
        <v>462</v>
      </c>
      <c r="M3323">
        <v>98.42</v>
      </c>
      <c r="N3323" t="s">
        <v>47</v>
      </c>
      <c r="O3323">
        <v>1</v>
      </c>
      <c r="P3323" t="str" cm="1">
        <f t="array" ref="P3323">_xlfn.IFS(C3323&lt;25,"18-24", C3323&lt;=35,"25-35", C3323&lt;=50,"36-50",TRUE,"50+")</f>
        <v>25-35</v>
      </c>
      <c r="Q3323" t="str">
        <f t="shared" si="357"/>
        <v>new</v>
      </c>
      <c r="R3323" t="str">
        <f t="shared" si="358"/>
        <v>medium</v>
      </c>
      <c r="S3323" t="str">
        <f t="shared" si="359"/>
        <v>Low</v>
      </c>
      <c r="T3323" t="str">
        <f t="shared" si="360"/>
        <v>Jun</v>
      </c>
      <c r="U3323">
        <f t="shared" si="361"/>
        <v>2024</v>
      </c>
      <c r="V3323" t="str">
        <f t="shared" si="362"/>
        <v>10-15</v>
      </c>
      <c r="W3323" t="str">
        <f t="shared" si="363"/>
        <v>Slow</v>
      </c>
    </row>
    <row r="3324" spans="1:23" x14ac:dyDescent="0.3">
      <c r="A3324">
        <v>603323</v>
      </c>
      <c r="B3324">
        <v>68560</v>
      </c>
      <c r="C3324">
        <v>38</v>
      </c>
      <c r="D3324" t="s">
        <v>7</v>
      </c>
      <c r="E3324" t="s">
        <v>15</v>
      </c>
      <c r="F3324" t="s">
        <v>28</v>
      </c>
      <c r="G3324" t="s">
        <v>21</v>
      </c>
      <c r="H3324" s="1">
        <v>45645</v>
      </c>
      <c r="I3324" t="s">
        <v>33</v>
      </c>
      <c r="J3324">
        <v>62</v>
      </c>
      <c r="K3324">
        <v>6.7</v>
      </c>
      <c r="L3324">
        <v>476.66</v>
      </c>
      <c r="M3324">
        <v>111.31</v>
      </c>
      <c r="N3324" t="s">
        <v>49</v>
      </c>
      <c r="O3324">
        <v>4</v>
      </c>
      <c r="P3324" t="str" cm="1">
        <f t="array" ref="P3324">_xlfn.IFS(C3324&lt;25,"18-24", C3324&lt;=35,"25-35", C3324&lt;=50,"36-50",TRUE,"50+")</f>
        <v>36-50</v>
      </c>
      <c r="Q3324" t="str">
        <f t="shared" si="357"/>
        <v>new</v>
      </c>
      <c r="R3324" t="str">
        <f t="shared" si="358"/>
        <v>medium</v>
      </c>
      <c r="S3324" t="str">
        <f t="shared" si="359"/>
        <v>medium</v>
      </c>
      <c r="T3324" t="str">
        <f t="shared" si="360"/>
        <v>Dec</v>
      </c>
      <c r="U3324">
        <f t="shared" si="361"/>
        <v>2024</v>
      </c>
      <c r="V3324" t="str">
        <f t="shared" si="362"/>
        <v>5-10</v>
      </c>
      <c r="W3324" t="str">
        <f t="shared" si="363"/>
        <v>Slow</v>
      </c>
    </row>
    <row r="3325" spans="1:23" x14ac:dyDescent="0.3">
      <c r="A3325">
        <v>603324</v>
      </c>
      <c r="B3325">
        <v>50268</v>
      </c>
      <c r="C3325">
        <v>26</v>
      </c>
      <c r="D3325" t="s">
        <v>7</v>
      </c>
      <c r="E3325" t="s">
        <v>5</v>
      </c>
      <c r="F3325" t="s">
        <v>24</v>
      </c>
      <c r="G3325" t="s">
        <v>29</v>
      </c>
      <c r="H3325" s="1">
        <v>44967</v>
      </c>
      <c r="I3325" t="s">
        <v>33</v>
      </c>
      <c r="J3325">
        <v>88</v>
      </c>
      <c r="K3325">
        <v>12.1</v>
      </c>
      <c r="L3325">
        <v>255.77</v>
      </c>
      <c r="M3325">
        <v>84.49</v>
      </c>
      <c r="N3325" t="s">
        <v>49</v>
      </c>
      <c r="O3325">
        <v>3</v>
      </c>
      <c r="P3325" t="str" cm="1">
        <f t="array" ref="P3325">_xlfn.IFS(C3325&lt;25,"18-24", C3325&lt;=35,"25-35", C3325&lt;=50,"36-50",TRUE,"50+")</f>
        <v>25-35</v>
      </c>
      <c r="Q3325" t="str">
        <f t="shared" si="357"/>
        <v>new</v>
      </c>
      <c r="R3325" t="str">
        <f t="shared" si="358"/>
        <v>medium</v>
      </c>
      <c r="S3325" t="str">
        <f t="shared" si="359"/>
        <v>medium</v>
      </c>
      <c r="T3325" t="str">
        <f t="shared" si="360"/>
        <v>Feb</v>
      </c>
      <c r="U3325">
        <f t="shared" si="361"/>
        <v>2023</v>
      </c>
      <c r="V3325" t="str">
        <f t="shared" si="362"/>
        <v>10-15</v>
      </c>
      <c r="W3325" t="str">
        <f t="shared" si="363"/>
        <v>Slow</v>
      </c>
    </row>
    <row r="3326" spans="1:23" x14ac:dyDescent="0.3">
      <c r="A3326">
        <v>603325</v>
      </c>
      <c r="B3326">
        <v>46604</v>
      </c>
      <c r="C3326">
        <v>27</v>
      </c>
      <c r="D3326" t="s">
        <v>7</v>
      </c>
      <c r="E3326" t="s">
        <v>8</v>
      </c>
      <c r="F3326" t="s">
        <v>32</v>
      </c>
      <c r="G3326" t="s">
        <v>31</v>
      </c>
      <c r="H3326" s="1">
        <v>44632</v>
      </c>
      <c r="I3326" t="s">
        <v>33</v>
      </c>
      <c r="J3326">
        <v>81</v>
      </c>
      <c r="K3326">
        <v>9</v>
      </c>
      <c r="L3326">
        <v>1365.43</v>
      </c>
      <c r="M3326">
        <v>53.55</v>
      </c>
      <c r="N3326" t="s">
        <v>48</v>
      </c>
      <c r="O3326">
        <v>5</v>
      </c>
      <c r="P3326" t="str" cm="1">
        <f t="array" ref="P3326">_xlfn.IFS(C3326&lt;25,"18-24", C3326&lt;=35,"25-35", C3326&lt;=50,"36-50",TRUE,"50+")</f>
        <v>25-35</v>
      </c>
      <c r="Q3326" t="str">
        <f t="shared" si="357"/>
        <v>new</v>
      </c>
      <c r="R3326" t="str">
        <f t="shared" si="358"/>
        <v>high value</v>
      </c>
      <c r="S3326" t="str">
        <f t="shared" si="359"/>
        <v>High</v>
      </c>
      <c r="T3326" t="str">
        <f t="shared" si="360"/>
        <v>Mar</v>
      </c>
      <c r="U3326">
        <f t="shared" si="361"/>
        <v>2022</v>
      </c>
      <c r="V3326" t="str">
        <f t="shared" si="362"/>
        <v>5-10</v>
      </c>
      <c r="W3326" t="str">
        <f t="shared" si="363"/>
        <v>Slow</v>
      </c>
    </row>
    <row r="3327" spans="1:23" x14ac:dyDescent="0.3">
      <c r="A3327">
        <v>603326</v>
      </c>
      <c r="B3327">
        <v>29692</v>
      </c>
      <c r="C3327">
        <v>28</v>
      </c>
      <c r="D3327" t="s">
        <v>7</v>
      </c>
      <c r="E3327" t="s">
        <v>5</v>
      </c>
      <c r="F3327" t="s">
        <v>24</v>
      </c>
      <c r="G3327" t="s">
        <v>27</v>
      </c>
      <c r="H3327" s="1">
        <v>45389</v>
      </c>
      <c r="I3327" t="s">
        <v>34</v>
      </c>
      <c r="J3327">
        <v>40</v>
      </c>
      <c r="K3327">
        <v>9.3000000000000007</v>
      </c>
      <c r="L3327">
        <v>1044.73</v>
      </c>
      <c r="M3327">
        <v>72.34</v>
      </c>
      <c r="N3327" t="s">
        <v>47</v>
      </c>
      <c r="O3327">
        <v>3</v>
      </c>
      <c r="P3327" t="str" cm="1">
        <f t="array" ref="P3327">_xlfn.IFS(C3327&lt;25,"18-24", C3327&lt;=35,"25-35", C3327&lt;=50,"36-50",TRUE,"50+")</f>
        <v>25-35</v>
      </c>
      <c r="Q3327" t="str">
        <f t="shared" si="357"/>
        <v>new</v>
      </c>
      <c r="R3327" t="str">
        <f t="shared" si="358"/>
        <v>high value</v>
      </c>
      <c r="S3327" t="str">
        <f t="shared" si="359"/>
        <v>medium</v>
      </c>
      <c r="T3327" t="str">
        <f t="shared" si="360"/>
        <v>Apr</v>
      </c>
      <c r="U3327">
        <f t="shared" si="361"/>
        <v>2024</v>
      </c>
      <c r="V3327" t="str">
        <f t="shared" si="362"/>
        <v>5-10</v>
      </c>
      <c r="W3327" t="str">
        <f t="shared" si="363"/>
        <v>Medium</v>
      </c>
    </row>
    <row r="3328" spans="1:23" x14ac:dyDescent="0.3">
      <c r="A3328">
        <v>603327</v>
      </c>
      <c r="B3328">
        <v>56783</v>
      </c>
      <c r="C3328">
        <v>38</v>
      </c>
      <c r="D3328" t="s">
        <v>4</v>
      </c>
      <c r="E3328" t="s">
        <v>13</v>
      </c>
      <c r="F3328" t="s">
        <v>19</v>
      </c>
      <c r="G3328" t="s">
        <v>25</v>
      </c>
      <c r="H3328" s="1">
        <v>45325</v>
      </c>
      <c r="I3328" t="s">
        <v>34</v>
      </c>
      <c r="J3328">
        <v>38</v>
      </c>
      <c r="K3328">
        <v>6.5</v>
      </c>
      <c r="L3328">
        <v>1446.82</v>
      </c>
      <c r="M3328">
        <v>20.14</v>
      </c>
      <c r="N3328" t="s">
        <v>50</v>
      </c>
      <c r="O3328">
        <v>3</v>
      </c>
      <c r="P3328" t="str" cm="1">
        <f t="array" ref="P3328">_xlfn.IFS(C3328&lt;25,"18-24", C3328&lt;=35,"25-35", C3328&lt;=50,"36-50",TRUE,"50+")</f>
        <v>36-50</v>
      </c>
      <c r="Q3328" t="str">
        <f t="shared" si="357"/>
        <v>new</v>
      </c>
      <c r="R3328" t="str">
        <f t="shared" si="358"/>
        <v>high value</v>
      </c>
      <c r="S3328" t="str">
        <f t="shared" si="359"/>
        <v>medium</v>
      </c>
      <c r="T3328" t="str">
        <f t="shared" si="360"/>
        <v>Feb</v>
      </c>
      <c r="U3328">
        <f t="shared" si="361"/>
        <v>2024</v>
      </c>
      <c r="V3328" t="str">
        <f t="shared" si="362"/>
        <v>5-10</v>
      </c>
      <c r="W3328" t="str">
        <f t="shared" si="363"/>
        <v>Medium</v>
      </c>
    </row>
    <row r="3329" spans="1:23" x14ac:dyDescent="0.3">
      <c r="A3329">
        <v>603328</v>
      </c>
      <c r="B3329">
        <v>33794</v>
      </c>
      <c r="C3329">
        <v>23</v>
      </c>
      <c r="D3329" t="s">
        <v>7</v>
      </c>
      <c r="E3329" t="s">
        <v>11</v>
      </c>
      <c r="F3329" t="s">
        <v>30</v>
      </c>
      <c r="G3329" t="s">
        <v>25</v>
      </c>
      <c r="H3329" s="1">
        <v>45408</v>
      </c>
      <c r="I3329" t="s">
        <v>34</v>
      </c>
      <c r="J3329">
        <v>39</v>
      </c>
      <c r="K3329">
        <v>3.7</v>
      </c>
      <c r="L3329">
        <v>900.8</v>
      </c>
      <c r="M3329">
        <v>103.41</v>
      </c>
      <c r="N3329" t="s">
        <v>49</v>
      </c>
      <c r="O3329">
        <v>3</v>
      </c>
      <c r="P3329" t="str" cm="1">
        <f t="array" ref="P3329">_xlfn.IFS(C3329&lt;25,"18-24", C3329&lt;=35,"25-35", C3329&lt;=50,"36-50",TRUE,"50+")</f>
        <v>18-24</v>
      </c>
      <c r="Q3329" t="str">
        <f t="shared" si="357"/>
        <v>new</v>
      </c>
      <c r="R3329" t="str">
        <f t="shared" si="358"/>
        <v>high value</v>
      </c>
      <c r="S3329" t="str">
        <f t="shared" si="359"/>
        <v>medium</v>
      </c>
      <c r="T3329" t="str">
        <f t="shared" si="360"/>
        <v>Apr</v>
      </c>
      <c r="U3329">
        <f t="shared" si="361"/>
        <v>2024</v>
      </c>
      <c r="V3329" t="str">
        <f t="shared" si="362"/>
        <v>0-5</v>
      </c>
      <c r="W3329" t="str">
        <f t="shared" si="363"/>
        <v>Medium</v>
      </c>
    </row>
    <row r="3330" spans="1:23" x14ac:dyDescent="0.3">
      <c r="A3330">
        <v>603329</v>
      </c>
      <c r="B3330">
        <v>29705</v>
      </c>
      <c r="C3330">
        <v>25</v>
      </c>
      <c r="D3330" t="s">
        <v>4</v>
      </c>
      <c r="E3330" t="s">
        <v>13</v>
      </c>
      <c r="F3330" t="s">
        <v>24</v>
      </c>
      <c r="G3330" t="s">
        <v>23</v>
      </c>
      <c r="H3330" s="1">
        <v>44618</v>
      </c>
      <c r="I3330" t="s">
        <v>33</v>
      </c>
      <c r="J3330">
        <v>67</v>
      </c>
      <c r="K3330">
        <v>11.9</v>
      </c>
      <c r="L3330">
        <v>642.12</v>
      </c>
      <c r="M3330">
        <v>105.58</v>
      </c>
      <c r="N3330" t="s">
        <v>50</v>
      </c>
      <c r="O3330">
        <v>5</v>
      </c>
      <c r="P3330" t="str" cm="1">
        <f t="array" ref="P3330">_xlfn.IFS(C3330&lt;25,"18-24", C3330&lt;=35,"25-35", C3330&lt;=50,"36-50",TRUE,"50+")</f>
        <v>25-35</v>
      </c>
      <c r="Q3330" t="str">
        <f t="shared" si="357"/>
        <v>new</v>
      </c>
      <c r="R3330" t="str">
        <f t="shared" si="358"/>
        <v>high value</v>
      </c>
      <c r="S3330" t="str">
        <f t="shared" si="359"/>
        <v>High</v>
      </c>
      <c r="T3330" t="str">
        <f t="shared" si="360"/>
        <v>Feb</v>
      </c>
      <c r="U3330">
        <f t="shared" si="361"/>
        <v>2022</v>
      </c>
      <c r="V3330" t="str">
        <f t="shared" si="362"/>
        <v>10-15</v>
      </c>
      <c r="W3330" t="str">
        <f t="shared" si="363"/>
        <v>Slow</v>
      </c>
    </row>
    <row r="3331" spans="1:23" x14ac:dyDescent="0.3">
      <c r="A3331">
        <v>603330</v>
      </c>
      <c r="B3331">
        <v>93667</v>
      </c>
      <c r="C3331">
        <v>18</v>
      </c>
      <c r="D3331" t="s">
        <v>7</v>
      </c>
      <c r="E3331" t="s">
        <v>13</v>
      </c>
      <c r="F3331" t="s">
        <v>32</v>
      </c>
      <c r="G3331" t="s">
        <v>23</v>
      </c>
      <c r="H3331" s="1">
        <v>44859</v>
      </c>
      <c r="I3331" t="s">
        <v>33</v>
      </c>
      <c r="J3331">
        <v>81</v>
      </c>
      <c r="K3331">
        <v>4.9000000000000004</v>
      </c>
      <c r="L3331">
        <v>587.65</v>
      </c>
      <c r="M3331">
        <v>55.49</v>
      </c>
      <c r="N3331" t="s">
        <v>48</v>
      </c>
      <c r="O3331">
        <v>3</v>
      </c>
      <c r="P3331" t="str" cm="1">
        <f t="array" ref="P3331">_xlfn.IFS(C3331&lt;25,"18-24", C3331&lt;=35,"25-35", C3331&lt;=50,"36-50",TRUE,"50+")</f>
        <v>18-24</v>
      </c>
      <c r="Q3331" t="str">
        <f t="shared" ref="Q3331:Q3394" si="364">IF(COUNTIF($B:$B,B3331)&gt;1,"repeat","new")</f>
        <v>new</v>
      </c>
      <c r="R3331" t="str">
        <f t="shared" ref="R3331:R3394" si="365">IF(L3331&gt;500,"high value",IF( L3331&gt;250,"medium","low"))</f>
        <v>high value</v>
      </c>
      <c r="S3331" t="str">
        <f t="shared" ref="S3331:S3394" si="366">IF(O3331&lt;=2,"Low",IF(O3331&lt;=4,"medium","High"))</f>
        <v>medium</v>
      </c>
      <c r="T3331" t="str">
        <f t="shared" ref="T3331:T3394" si="367">TEXT(H3331,"MMM")</f>
        <v>Oct</v>
      </c>
      <c r="U3331">
        <f t="shared" ref="U3331:U3394" si="368">YEAR(H3331)</f>
        <v>2022</v>
      </c>
      <c r="V3331" t="str">
        <f t="shared" ref="V3331:V3394" si="369">IF(K3331&lt;=5,"0-5",IF(K3331&lt;=10,"5-10",IF(K3331&lt;=15,"10-15","15+")))</f>
        <v>0-5</v>
      </c>
      <c r="W3331" t="str">
        <f t="shared" ref="W3331:W3394" si="370">IF(J3331&lt;=30,"Fast",IF(J3331&lt;=45,"Medium","Slow"))</f>
        <v>Slow</v>
      </c>
    </row>
    <row r="3332" spans="1:23" x14ac:dyDescent="0.3">
      <c r="A3332">
        <v>603331</v>
      </c>
      <c r="B3332">
        <v>86528</v>
      </c>
      <c r="C3332">
        <v>57</v>
      </c>
      <c r="D3332" t="s">
        <v>7</v>
      </c>
      <c r="E3332" t="s">
        <v>5</v>
      </c>
      <c r="F3332" t="s">
        <v>32</v>
      </c>
      <c r="G3332" t="s">
        <v>23</v>
      </c>
      <c r="H3332" s="1">
        <v>44943</v>
      </c>
      <c r="I3332" t="s">
        <v>33</v>
      </c>
      <c r="J3332">
        <v>62</v>
      </c>
      <c r="K3332">
        <v>14.3</v>
      </c>
      <c r="L3332">
        <v>1390.12</v>
      </c>
      <c r="M3332">
        <v>103.41</v>
      </c>
      <c r="N3332" t="s">
        <v>48</v>
      </c>
      <c r="O3332">
        <v>4</v>
      </c>
      <c r="P3332" t="str" cm="1">
        <f t="array" ref="P3332">_xlfn.IFS(C3332&lt;25,"18-24", C3332&lt;=35,"25-35", C3332&lt;=50,"36-50",TRUE,"50+")</f>
        <v>50+</v>
      </c>
      <c r="Q3332" t="str">
        <f t="shared" si="364"/>
        <v>new</v>
      </c>
      <c r="R3332" t="str">
        <f t="shared" si="365"/>
        <v>high value</v>
      </c>
      <c r="S3332" t="str">
        <f t="shared" si="366"/>
        <v>medium</v>
      </c>
      <c r="T3332" t="str">
        <f t="shared" si="367"/>
        <v>Jan</v>
      </c>
      <c r="U3332">
        <f t="shared" si="368"/>
        <v>2023</v>
      </c>
      <c r="V3332" t="str">
        <f t="shared" si="369"/>
        <v>10-15</v>
      </c>
      <c r="W3332" t="str">
        <f t="shared" si="370"/>
        <v>Slow</v>
      </c>
    </row>
    <row r="3333" spans="1:23" x14ac:dyDescent="0.3">
      <c r="A3333">
        <v>603332</v>
      </c>
      <c r="B3333">
        <v>47772</v>
      </c>
      <c r="C3333">
        <v>45</v>
      </c>
      <c r="D3333" t="s">
        <v>7</v>
      </c>
      <c r="E3333" t="s">
        <v>13</v>
      </c>
      <c r="F3333" t="s">
        <v>26</v>
      </c>
      <c r="G3333" t="s">
        <v>23</v>
      </c>
      <c r="H3333" s="1">
        <v>44577</v>
      </c>
      <c r="I3333" t="s">
        <v>34</v>
      </c>
      <c r="J3333">
        <v>84</v>
      </c>
      <c r="K3333">
        <v>12.9</v>
      </c>
      <c r="L3333">
        <v>607.54</v>
      </c>
      <c r="M3333">
        <v>51.69</v>
      </c>
      <c r="N3333" t="s">
        <v>48</v>
      </c>
      <c r="O3333">
        <v>2</v>
      </c>
      <c r="P3333" t="str" cm="1">
        <f t="array" ref="P3333">_xlfn.IFS(C3333&lt;25,"18-24", C3333&lt;=35,"25-35", C3333&lt;=50,"36-50",TRUE,"50+")</f>
        <v>36-50</v>
      </c>
      <c r="Q3333" t="str">
        <f t="shared" si="364"/>
        <v>new</v>
      </c>
      <c r="R3333" t="str">
        <f t="shared" si="365"/>
        <v>high value</v>
      </c>
      <c r="S3333" t="str">
        <f t="shared" si="366"/>
        <v>Low</v>
      </c>
      <c r="T3333" t="str">
        <f t="shared" si="367"/>
        <v>Jan</v>
      </c>
      <c r="U3333">
        <f t="shared" si="368"/>
        <v>2022</v>
      </c>
      <c r="V3333" t="str">
        <f t="shared" si="369"/>
        <v>10-15</v>
      </c>
      <c r="W3333" t="str">
        <f t="shared" si="370"/>
        <v>Slow</v>
      </c>
    </row>
    <row r="3334" spans="1:23" x14ac:dyDescent="0.3">
      <c r="A3334">
        <v>603333</v>
      </c>
      <c r="B3334">
        <v>97832</v>
      </c>
      <c r="C3334">
        <v>27</v>
      </c>
      <c r="D3334" t="s">
        <v>4</v>
      </c>
      <c r="E3334" t="s">
        <v>16</v>
      </c>
      <c r="F3334" t="s">
        <v>32</v>
      </c>
      <c r="G3334" t="s">
        <v>25</v>
      </c>
      <c r="H3334" s="1">
        <v>45380</v>
      </c>
      <c r="I3334" t="s">
        <v>33</v>
      </c>
      <c r="J3334">
        <v>51</v>
      </c>
      <c r="K3334">
        <v>4.5</v>
      </c>
      <c r="L3334">
        <v>1195.3399999999999</v>
      </c>
      <c r="M3334">
        <v>48.57</v>
      </c>
      <c r="N3334" t="s">
        <v>47</v>
      </c>
      <c r="O3334">
        <v>2</v>
      </c>
      <c r="P3334" t="str" cm="1">
        <f t="array" ref="P3334">_xlfn.IFS(C3334&lt;25,"18-24", C3334&lt;=35,"25-35", C3334&lt;=50,"36-50",TRUE,"50+")</f>
        <v>25-35</v>
      </c>
      <c r="Q3334" t="str">
        <f t="shared" si="364"/>
        <v>new</v>
      </c>
      <c r="R3334" t="str">
        <f t="shared" si="365"/>
        <v>high value</v>
      </c>
      <c r="S3334" t="str">
        <f t="shared" si="366"/>
        <v>Low</v>
      </c>
      <c r="T3334" t="str">
        <f t="shared" si="367"/>
        <v>Mar</v>
      </c>
      <c r="U3334">
        <f t="shared" si="368"/>
        <v>2024</v>
      </c>
      <c r="V3334" t="str">
        <f t="shared" si="369"/>
        <v>0-5</v>
      </c>
      <c r="W3334" t="str">
        <f t="shared" si="370"/>
        <v>Slow</v>
      </c>
    </row>
    <row r="3335" spans="1:23" x14ac:dyDescent="0.3">
      <c r="A3335">
        <v>603334</v>
      </c>
      <c r="B3335">
        <v>24216</v>
      </c>
      <c r="C3335">
        <v>40</v>
      </c>
      <c r="D3335" t="s">
        <v>4</v>
      </c>
      <c r="E3335" t="s">
        <v>5</v>
      </c>
      <c r="F3335" t="s">
        <v>32</v>
      </c>
      <c r="G3335" t="s">
        <v>23</v>
      </c>
      <c r="H3335" s="1">
        <v>45596</v>
      </c>
      <c r="I3335" t="s">
        <v>33</v>
      </c>
      <c r="J3335">
        <v>37</v>
      </c>
      <c r="K3335">
        <v>4.3</v>
      </c>
      <c r="L3335">
        <v>392.45</v>
      </c>
      <c r="M3335">
        <v>91.76</v>
      </c>
      <c r="N3335" t="s">
        <v>48</v>
      </c>
      <c r="O3335">
        <v>2</v>
      </c>
      <c r="P3335" t="str" cm="1">
        <f t="array" ref="P3335">_xlfn.IFS(C3335&lt;25,"18-24", C3335&lt;=35,"25-35", C3335&lt;=50,"36-50",TRUE,"50+")</f>
        <v>36-50</v>
      </c>
      <c r="Q3335" t="str">
        <f t="shared" si="364"/>
        <v>repeat</v>
      </c>
      <c r="R3335" t="str">
        <f t="shared" si="365"/>
        <v>medium</v>
      </c>
      <c r="S3335" t="str">
        <f t="shared" si="366"/>
        <v>Low</v>
      </c>
      <c r="T3335" t="str">
        <f t="shared" si="367"/>
        <v>Oct</v>
      </c>
      <c r="U3335">
        <f t="shared" si="368"/>
        <v>2024</v>
      </c>
      <c r="V3335" t="str">
        <f t="shared" si="369"/>
        <v>0-5</v>
      </c>
      <c r="W3335" t="str">
        <f t="shared" si="370"/>
        <v>Medium</v>
      </c>
    </row>
    <row r="3336" spans="1:23" x14ac:dyDescent="0.3">
      <c r="A3336">
        <v>603335</v>
      </c>
      <c r="B3336">
        <v>60740</v>
      </c>
      <c r="C3336">
        <v>43</v>
      </c>
      <c r="D3336" t="s">
        <v>4</v>
      </c>
      <c r="E3336" t="s">
        <v>16</v>
      </c>
      <c r="F3336" t="s">
        <v>26</v>
      </c>
      <c r="G3336" t="s">
        <v>23</v>
      </c>
      <c r="H3336" s="1">
        <v>44763</v>
      </c>
      <c r="I3336" t="s">
        <v>33</v>
      </c>
      <c r="J3336">
        <v>36</v>
      </c>
      <c r="K3336">
        <v>8.4</v>
      </c>
      <c r="L3336">
        <v>1351.09</v>
      </c>
      <c r="M3336">
        <v>66.89</v>
      </c>
      <c r="N3336" t="s">
        <v>47</v>
      </c>
      <c r="O3336">
        <v>1</v>
      </c>
      <c r="P3336" t="str" cm="1">
        <f t="array" ref="P3336">_xlfn.IFS(C3336&lt;25,"18-24", C3336&lt;=35,"25-35", C3336&lt;=50,"36-50",TRUE,"50+")</f>
        <v>36-50</v>
      </c>
      <c r="Q3336" t="str">
        <f t="shared" si="364"/>
        <v>new</v>
      </c>
      <c r="R3336" t="str">
        <f t="shared" si="365"/>
        <v>high value</v>
      </c>
      <c r="S3336" t="str">
        <f t="shared" si="366"/>
        <v>Low</v>
      </c>
      <c r="T3336" t="str">
        <f t="shared" si="367"/>
        <v>Jul</v>
      </c>
      <c r="U3336">
        <f t="shared" si="368"/>
        <v>2022</v>
      </c>
      <c r="V3336" t="str">
        <f t="shared" si="369"/>
        <v>5-10</v>
      </c>
      <c r="W3336" t="str">
        <f t="shared" si="370"/>
        <v>Medium</v>
      </c>
    </row>
    <row r="3337" spans="1:23" x14ac:dyDescent="0.3">
      <c r="A3337">
        <v>603336</v>
      </c>
      <c r="B3337">
        <v>77900</v>
      </c>
      <c r="C3337">
        <v>20</v>
      </c>
      <c r="D3337" t="s">
        <v>7</v>
      </c>
      <c r="E3337" t="s">
        <v>5</v>
      </c>
      <c r="F3337" t="s">
        <v>18</v>
      </c>
      <c r="G3337" t="s">
        <v>23</v>
      </c>
      <c r="H3337" s="1">
        <v>45445</v>
      </c>
      <c r="I3337" t="s">
        <v>34</v>
      </c>
      <c r="J3337">
        <v>49</v>
      </c>
      <c r="K3337">
        <v>2.1</v>
      </c>
      <c r="L3337">
        <v>399.96</v>
      </c>
      <c r="M3337">
        <v>76.75</v>
      </c>
      <c r="N3337" t="s">
        <v>50</v>
      </c>
      <c r="O3337">
        <v>3</v>
      </c>
      <c r="P3337" t="str" cm="1">
        <f t="array" ref="P3337">_xlfn.IFS(C3337&lt;25,"18-24", C3337&lt;=35,"25-35", C3337&lt;=50,"36-50",TRUE,"50+")</f>
        <v>18-24</v>
      </c>
      <c r="Q3337" t="str">
        <f t="shared" si="364"/>
        <v>new</v>
      </c>
      <c r="R3337" t="str">
        <f t="shared" si="365"/>
        <v>medium</v>
      </c>
      <c r="S3337" t="str">
        <f t="shared" si="366"/>
        <v>medium</v>
      </c>
      <c r="T3337" t="str">
        <f t="shared" si="367"/>
        <v>Jun</v>
      </c>
      <c r="U3337">
        <f t="shared" si="368"/>
        <v>2024</v>
      </c>
      <c r="V3337" t="str">
        <f t="shared" si="369"/>
        <v>0-5</v>
      </c>
      <c r="W3337" t="str">
        <f t="shared" si="370"/>
        <v>Slow</v>
      </c>
    </row>
    <row r="3338" spans="1:23" x14ac:dyDescent="0.3">
      <c r="A3338">
        <v>603337</v>
      </c>
      <c r="B3338">
        <v>44858</v>
      </c>
      <c r="C3338">
        <v>30</v>
      </c>
      <c r="D3338" t="s">
        <v>7</v>
      </c>
      <c r="E3338" t="s">
        <v>13</v>
      </c>
      <c r="F3338" t="s">
        <v>30</v>
      </c>
      <c r="G3338" t="s">
        <v>29</v>
      </c>
      <c r="H3338" s="1">
        <v>44666</v>
      </c>
      <c r="I3338" t="s">
        <v>33</v>
      </c>
      <c r="J3338">
        <v>79</v>
      </c>
      <c r="K3338">
        <v>1.1000000000000001</v>
      </c>
      <c r="L3338">
        <v>1414.1</v>
      </c>
      <c r="M3338">
        <v>57.3</v>
      </c>
      <c r="N3338" t="s">
        <v>48</v>
      </c>
      <c r="O3338">
        <v>5</v>
      </c>
      <c r="P3338" t="str" cm="1">
        <f t="array" ref="P3338">_xlfn.IFS(C3338&lt;25,"18-24", C3338&lt;=35,"25-35", C3338&lt;=50,"36-50",TRUE,"50+")</f>
        <v>25-35</v>
      </c>
      <c r="Q3338" t="str">
        <f t="shared" si="364"/>
        <v>new</v>
      </c>
      <c r="R3338" t="str">
        <f t="shared" si="365"/>
        <v>high value</v>
      </c>
      <c r="S3338" t="str">
        <f t="shared" si="366"/>
        <v>High</v>
      </c>
      <c r="T3338" t="str">
        <f t="shared" si="367"/>
        <v>Apr</v>
      </c>
      <c r="U3338">
        <f t="shared" si="368"/>
        <v>2022</v>
      </c>
      <c r="V3338" t="str">
        <f t="shared" si="369"/>
        <v>0-5</v>
      </c>
      <c r="W3338" t="str">
        <f t="shared" si="370"/>
        <v>Slow</v>
      </c>
    </row>
    <row r="3339" spans="1:23" x14ac:dyDescent="0.3">
      <c r="A3339">
        <v>603338</v>
      </c>
      <c r="B3339">
        <v>60260</v>
      </c>
      <c r="C3339">
        <v>56</v>
      </c>
      <c r="D3339" t="s">
        <v>7</v>
      </c>
      <c r="E3339" t="s">
        <v>16</v>
      </c>
      <c r="F3339" t="s">
        <v>26</v>
      </c>
      <c r="G3339" t="s">
        <v>21</v>
      </c>
      <c r="H3339" s="1">
        <v>44642</v>
      </c>
      <c r="I3339" t="s">
        <v>33</v>
      </c>
      <c r="J3339">
        <v>85</v>
      </c>
      <c r="K3339">
        <v>5</v>
      </c>
      <c r="L3339">
        <v>708.9</v>
      </c>
      <c r="M3339">
        <v>74.47</v>
      </c>
      <c r="N3339" t="s">
        <v>50</v>
      </c>
      <c r="O3339">
        <v>4</v>
      </c>
      <c r="P3339" t="str" cm="1">
        <f t="array" ref="P3339">_xlfn.IFS(C3339&lt;25,"18-24", C3339&lt;=35,"25-35", C3339&lt;=50,"36-50",TRUE,"50+")</f>
        <v>50+</v>
      </c>
      <c r="Q3339" t="str">
        <f t="shared" si="364"/>
        <v>new</v>
      </c>
      <c r="R3339" t="str">
        <f t="shared" si="365"/>
        <v>high value</v>
      </c>
      <c r="S3339" t="str">
        <f t="shared" si="366"/>
        <v>medium</v>
      </c>
      <c r="T3339" t="str">
        <f t="shared" si="367"/>
        <v>Mar</v>
      </c>
      <c r="U3339">
        <f t="shared" si="368"/>
        <v>2022</v>
      </c>
      <c r="V3339" t="str">
        <f t="shared" si="369"/>
        <v>0-5</v>
      </c>
      <c r="W3339" t="str">
        <f t="shared" si="370"/>
        <v>Slow</v>
      </c>
    </row>
    <row r="3340" spans="1:23" x14ac:dyDescent="0.3">
      <c r="A3340">
        <v>603339</v>
      </c>
      <c r="B3340">
        <v>25019</v>
      </c>
      <c r="C3340">
        <v>63</v>
      </c>
      <c r="D3340" t="s">
        <v>7</v>
      </c>
      <c r="E3340" t="s">
        <v>8</v>
      </c>
      <c r="F3340" t="s">
        <v>18</v>
      </c>
      <c r="G3340" t="s">
        <v>29</v>
      </c>
      <c r="H3340" s="1">
        <v>45224</v>
      </c>
      <c r="I3340" t="s">
        <v>34</v>
      </c>
      <c r="J3340">
        <v>56</v>
      </c>
      <c r="K3340">
        <v>11.5</v>
      </c>
      <c r="L3340">
        <v>1193.73</v>
      </c>
      <c r="M3340">
        <v>42.11</v>
      </c>
      <c r="N3340" t="s">
        <v>47</v>
      </c>
      <c r="O3340">
        <v>4</v>
      </c>
      <c r="P3340" t="str" cm="1">
        <f t="array" ref="P3340">_xlfn.IFS(C3340&lt;25,"18-24", C3340&lt;=35,"25-35", C3340&lt;=50,"36-50",TRUE,"50+")</f>
        <v>50+</v>
      </c>
      <c r="Q3340" t="str">
        <f t="shared" si="364"/>
        <v>new</v>
      </c>
      <c r="R3340" t="str">
        <f t="shared" si="365"/>
        <v>high value</v>
      </c>
      <c r="S3340" t="str">
        <f t="shared" si="366"/>
        <v>medium</v>
      </c>
      <c r="T3340" t="str">
        <f t="shared" si="367"/>
        <v>Oct</v>
      </c>
      <c r="U3340">
        <f t="shared" si="368"/>
        <v>2023</v>
      </c>
      <c r="V3340" t="str">
        <f t="shared" si="369"/>
        <v>10-15</v>
      </c>
      <c r="W3340" t="str">
        <f t="shared" si="370"/>
        <v>Slow</v>
      </c>
    </row>
    <row r="3341" spans="1:23" x14ac:dyDescent="0.3">
      <c r="A3341">
        <v>603340</v>
      </c>
      <c r="B3341">
        <v>36650</v>
      </c>
      <c r="C3341">
        <v>63</v>
      </c>
      <c r="D3341" t="s">
        <v>7</v>
      </c>
      <c r="E3341" t="s">
        <v>15</v>
      </c>
      <c r="F3341" t="s">
        <v>28</v>
      </c>
      <c r="G3341" t="s">
        <v>23</v>
      </c>
      <c r="H3341" s="1">
        <v>45224</v>
      </c>
      <c r="I3341" t="s">
        <v>34</v>
      </c>
      <c r="J3341">
        <v>60</v>
      </c>
      <c r="K3341">
        <v>10.7</v>
      </c>
      <c r="L3341">
        <v>790.96</v>
      </c>
      <c r="M3341">
        <v>60.35</v>
      </c>
      <c r="N3341" t="s">
        <v>48</v>
      </c>
      <c r="O3341">
        <v>2</v>
      </c>
      <c r="P3341" t="str" cm="1">
        <f t="array" ref="P3341">_xlfn.IFS(C3341&lt;25,"18-24", C3341&lt;=35,"25-35", C3341&lt;=50,"36-50",TRUE,"50+")</f>
        <v>50+</v>
      </c>
      <c r="Q3341" t="str">
        <f t="shared" si="364"/>
        <v>new</v>
      </c>
      <c r="R3341" t="str">
        <f t="shared" si="365"/>
        <v>high value</v>
      </c>
      <c r="S3341" t="str">
        <f t="shared" si="366"/>
        <v>Low</v>
      </c>
      <c r="T3341" t="str">
        <f t="shared" si="367"/>
        <v>Oct</v>
      </c>
      <c r="U3341">
        <f t="shared" si="368"/>
        <v>2023</v>
      </c>
      <c r="V3341" t="str">
        <f t="shared" si="369"/>
        <v>10-15</v>
      </c>
      <c r="W3341" t="str">
        <f t="shared" si="370"/>
        <v>Slow</v>
      </c>
    </row>
    <row r="3342" spans="1:23" x14ac:dyDescent="0.3">
      <c r="A3342">
        <v>603341</v>
      </c>
      <c r="B3342">
        <v>18614</v>
      </c>
      <c r="C3342">
        <v>57</v>
      </c>
      <c r="D3342" t="s">
        <v>7</v>
      </c>
      <c r="E3342" t="s">
        <v>16</v>
      </c>
      <c r="F3342" t="s">
        <v>19</v>
      </c>
      <c r="G3342" t="s">
        <v>25</v>
      </c>
      <c r="H3342" s="1">
        <v>45507</v>
      </c>
      <c r="I3342" t="s">
        <v>33</v>
      </c>
      <c r="J3342">
        <v>85</v>
      </c>
      <c r="K3342">
        <v>3.9</v>
      </c>
      <c r="L3342">
        <v>370.12</v>
      </c>
      <c r="M3342">
        <v>42.4</v>
      </c>
      <c r="N3342" t="s">
        <v>47</v>
      </c>
      <c r="O3342">
        <v>1</v>
      </c>
      <c r="P3342" t="str" cm="1">
        <f t="array" ref="P3342">_xlfn.IFS(C3342&lt;25,"18-24", C3342&lt;=35,"25-35", C3342&lt;=50,"36-50",TRUE,"50+")</f>
        <v>50+</v>
      </c>
      <c r="Q3342" t="str">
        <f t="shared" si="364"/>
        <v>new</v>
      </c>
      <c r="R3342" t="str">
        <f t="shared" si="365"/>
        <v>medium</v>
      </c>
      <c r="S3342" t="str">
        <f t="shared" si="366"/>
        <v>Low</v>
      </c>
      <c r="T3342" t="str">
        <f t="shared" si="367"/>
        <v>Aug</v>
      </c>
      <c r="U3342">
        <f t="shared" si="368"/>
        <v>2024</v>
      </c>
      <c r="V3342" t="str">
        <f t="shared" si="369"/>
        <v>0-5</v>
      </c>
      <c r="W3342" t="str">
        <f t="shared" si="370"/>
        <v>Slow</v>
      </c>
    </row>
    <row r="3343" spans="1:23" x14ac:dyDescent="0.3">
      <c r="A3343">
        <v>603342</v>
      </c>
      <c r="B3343">
        <v>46459</v>
      </c>
      <c r="C3343">
        <v>57</v>
      </c>
      <c r="D3343" t="s">
        <v>4</v>
      </c>
      <c r="E3343" t="s">
        <v>16</v>
      </c>
      <c r="F3343" t="s">
        <v>24</v>
      </c>
      <c r="G3343" t="s">
        <v>21</v>
      </c>
      <c r="H3343" s="1">
        <v>45544</v>
      </c>
      <c r="I3343" t="s">
        <v>34</v>
      </c>
      <c r="J3343">
        <v>24</v>
      </c>
      <c r="K3343">
        <v>5.7</v>
      </c>
      <c r="L3343">
        <v>498.17</v>
      </c>
      <c r="M3343">
        <v>81.5</v>
      </c>
      <c r="N3343" t="s">
        <v>48</v>
      </c>
      <c r="O3343">
        <v>4</v>
      </c>
      <c r="P3343" t="str" cm="1">
        <f t="array" ref="P3343">_xlfn.IFS(C3343&lt;25,"18-24", C3343&lt;=35,"25-35", C3343&lt;=50,"36-50",TRUE,"50+")</f>
        <v>50+</v>
      </c>
      <c r="Q3343" t="str">
        <f t="shared" si="364"/>
        <v>new</v>
      </c>
      <c r="R3343" t="str">
        <f t="shared" si="365"/>
        <v>medium</v>
      </c>
      <c r="S3343" t="str">
        <f t="shared" si="366"/>
        <v>medium</v>
      </c>
      <c r="T3343" t="str">
        <f t="shared" si="367"/>
        <v>Sep</v>
      </c>
      <c r="U3343">
        <f t="shared" si="368"/>
        <v>2024</v>
      </c>
      <c r="V3343" t="str">
        <f t="shared" si="369"/>
        <v>5-10</v>
      </c>
      <c r="W3343" t="str">
        <f t="shared" si="370"/>
        <v>Fast</v>
      </c>
    </row>
    <row r="3344" spans="1:23" x14ac:dyDescent="0.3">
      <c r="A3344">
        <v>603343</v>
      </c>
      <c r="B3344">
        <v>36560</v>
      </c>
      <c r="C3344">
        <v>54</v>
      </c>
      <c r="D3344" t="s">
        <v>4</v>
      </c>
      <c r="E3344" t="s">
        <v>5</v>
      </c>
      <c r="F3344" t="s">
        <v>26</v>
      </c>
      <c r="G3344" t="s">
        <v>31</v>
      </c>
      <c r="H3344" s="1">
        <v>45128</v>
      </c>
      <c r="I3344" t="s">
        <v>34</v>
      </c>
      <c r="J3344">
        <v>84</v>
      </c>
      <c r="K3344">
        <v>9</v>
      </c>
      <c r="L3344">
        <v>886.75</v>
      </c>
      <c r="M3344">
        <v>115.22</v>
      </c>
      <c r="N3344" t="s">
        <v>49</v>
      </c>
      <c r="O3344">
        <v>5</v>
      </c>
      <c r="P3344" t="str" cm="1">
        <f t="array" ref="P3344">_xlfn.IFS(C3344&lt;25,"18-24", C3344&lt;=35,"25-35", C3344&lt;=50,"36-50",TRUE,"50+")</f>
        <v>50+</v>
      </c>
      <c r="Q3344" t="str">
        <f t="shared" si="364"/>
        <v>new</v>
      </c>
      <c r="R3344" t="str">
        <f t="shared" si="365"/>
        <v>high value</v>
      </c>
      <c r="S3344" t="str">
        <f t="shared" si="366"/>
        <v>High</v>
      </c>
      <c r="T3344" t="str">
        <f t="shared" si="367"/>
        <v>Jul</v>
      </c>
      <c r="U3344">
        <f t="shared" si="368"/>
        <v>2023</v>
      </c>
      <c r="V3344" t="str">
        <f t="shared" si="369"/>
        <v>5-10</v>
      </c>
      <c r="W3344" t="str">
        <f t="shared" si="370"/>
        <v>Slow</v>
      </c>
    </row>
    <row r="3345" spans="1:23" x14ac:dyDescent="0.3">
      <c r="A3345">
        <v>603344</v>
      </c>
      <c r="B3345">
        <v>32152</v>
      </c>
      <c r="C3345">
        <v>49</v>
      </c>
      <c r="D3345" t="s">
        <v>4</v>
      </c>
      <c r="E3345" t="s">
        <v>8</v>
      </c>
      <c r="F3345" t="s">
        <v>26</v>
      </c>
      <c r="G3345" t="s">
        <v>29</v>
      </c>
      <c r="H3345" s="1">
        <v>44593</v>
      </c>
      <c r="I3345" t="s">
        <v>33</v>
      </c>
      <c r="J3345">
        <v>33</v>
      </c>
      <c r="K3345">
        <v>12.5</v>
      </c>
      <c r="L3345">
        <v>366.51</v>
      </c>
      <c r="M3345">
        <v>108.54</v>
      </c>
      <c r="N3345" t="s">
        <v>48</v>
      </c>
      <c r="O3345">
        <v>5</v>
      </c>
      <c r="P3345" t="str" cm="1">
        <f t="array" ref="P3345">_xlfn.IFS(C3345&lt;25,"18-24", C3345&lt;=35,"25-35", C3345&lt;=50,"36-50",TRUE,"50+")</f>
        <v>36-50</v>
      </c>
      <c r="Q3345" t="str">
        <f t="shared" si="364"/>
        <v>new</v>
      </c>
      <c r="R3345" t="str">
        <f t="shared" si="365"/>
        <v>medium</v>
      </c>
      <c r="S3345" t="str">
        <f t="shared" si="366"/>
        <v>High</v>
      </c>
      <c r="T3345" t="str">
        <f t="shared" si="367"/>
        <v>Feb</v>
      </c>
      <c r="U3345">
        <f t="shared" si="368"/>
        <v>2022</v>
      </c>
      <c r="V3345" t="str">
        <f t="shared" si="369"/>
        <v>10-15</v>
      </c>
      <c r="W3345" t="str">
        <f t="shared" si="370"/>
        <v>Medium</v>
      </c>
    </row>
    <row r="3346" spans="1:23" x14ac:dyDescent="0.3">
      <c r="A3346">
        <v>603345</v>
      </c>
      <c r="B3346">
        <v>34010</v>
      </c>
      <c r="C3346">
        <v>61</v>
      </c>
      <c r="D3346" t="s">
        <v>4</v>
      </c>
      <c r="E3346" t="s">
        <v>8</v>
      </c>
      <c r="F3346" t="s">
        <v>32</v>
      </c>
      <c r="G3346" t="s">
        <v>21</v>
      </c>
      <c r="H3346" s="1">
        <v>45309</v>
      </c>
      <c r="I3346" t="s">
        <v>33</v>
      </c>
      <c r="J3346">
        <v>61</v>
      </c>
      <c r="K3346">
        <v>11.4</v>
      </c>
      <c r="L3346">
        <v>1068.99</v>
      </c>
      <c r="M3346">
        <v>35.71</v>
      </c>
      <c r="N3346" t="s">
        <v>47</v>
      </c>
      <c r="O3346">
        <v>1</v>
      </c>
      <c r="P3346" t="str" cm="1">
        <f t="array" ref="P3346">_xlfn.IFS(C3346&lt;25,"18-24", C3346&lt;=35,"25-35", C3346&lt;=50,"36-50",TRUE,"50+")</f>
        <v>50+</v>
      </c>
      <c r="Q3346" t="str">
        <f t="shared" si="364"/>
        <v>new</v>
      </c>
      <c r="R3346" t="str">
        <f t="shared" si="365"/>
        <v>high value</v>
      </c>
      <c r="S3346" t="str">
        <f t="shared" si="366"/>
        <v>Low</v>
      </c>
      <c r="T3346" t="str">
        <f t="shared" si="367"/>
        <v>Jan</v>
      </c>
      <c r="U3346">
        <f t="shared" si="368"/>
        <v>2024</v>
      </c>
      <c r="V3346" t="str">
        <f t="shared" si="369"/>
        <v>10-15</v>
      </c>
      <c r="W3346" t="str">
        <f t="shared" si="370"/>
        <v>Slow</v>
      </c>
    </row>
    <row r="3347" spans="1:23" x14ac:dyDescent="0.3">
      <c r="A3347">
        <v>603346</v>
      </c>
      <c r="B3347">
        <v>88470</v>
      </c>
      <c r="C3347">
        <v>47</v>
      </c>
      <c r="D3347" t="s">
        <v>4</v>
      </c>
      <c r="E3347" t="s">
        <v>5</v>
      </c>
      <c r="F3347" t="s">
        <v>24</v>
      </c>
      <c r="G3347" t="s">
        <v>27</v>
      </c>
      <c r="H3347" s="1">
        <v>45428</v>
      </c>
      <c r="I3347" t="s">
        <v>34</v>
      </c>
      <c r="J3347">
        <v>39</v>
      </c>
      <c r="K3347">
        <v>10.4</v>
      </c>
      <c r="L3347">
        <v>1304.8699999999999</v>
      </c>
      <c r="M3347">
        <v>116.31</v>
      </c>
      <c r="N3347" t="s">
        <v>47</v>
      </c>
      <c r="O3347">
        <v>1</v>
      </c>
      <c r="P3347" t="str" cm="1">
        <f t="array" ref="P3347">_xlfn.IFS(C3347&lt;25,"18-24", C3347&lt;=35,"25-35", C3347&lt;=50,"36-50",TRUE,"50+")</f>
        <v>36-50</v>
      </c>
      <c r="Q3347" t="str">
        <f t="shared" si="364"/>
        <v>new</v>
      </c>
      <c r="R3347" t="str">
        <f t="shared" si="365"/>
        <v>high value</v>
      </c>
      <c r="S3347" t="str">
        <f t="shared" si="366"/>
        <v>Low</v>
      </c>
      <c r="T3347" t="str">
        <f t="shared" si="367"/>
        <v>May</v>
      </c>
      <c r="U3347">
        <f t="shared" si="368"/>
        <v>2024</v>
      </c>
      <c r="V3347" t="str">
        <f t="shared" si="369"/>
        <v>10-15</v>
      </c>
      <c r="W3347" t="str">
        <f t="shared" si="370"/>
        <v>Medium</v>
      </c>
    </row>
    <row r="3348" spans="1:23" x14ac:dyDescent="0.3">
      <c r="A3348">
        <v>603347</v>
      </c>
      <c r="B3348">
        <v>76641</v>
      </c>
      <c r="C3348">
        <v>23</v>
      </c>
      <c r="D3348" t="s">
        <v>4</v>
      </c>
      <c r="E3348" t="s">
        <v>8</v>
      </c>
      <c r="F3348" t="s">
        <v>18</v>
      </c>
      <c r="G3348" t="s">
        <v>31</v>
      </c>
      <c r="H3348" s="1">
        <v>45083</v>
      </c>
      <c r="I3348" t="s">
        <v>34</v>
      </c>
      <c r="J3348">
        <v>51</v>
      </c>
      <c r="K3348">
        <v>12</v>
      </c>
      <c r="L3348">
        <v>1349.07</v>
      </c>
      <c r="M3348">
        <v>119.46</v>
      </c>
      <c r="N3348" t="s">
        <v>49</v>
      </c>
      <c r="O3348">
        <v>2</v>
      </c>
      <c r="P3348" t="str" cm="1">
        <f t="array" ref="P3348">_xlfn.IFS(C3348&lt;25,"18-24", C3348&lt;=35,"25-35", C3348&lt;=50,"36-50",TRUE,"50+")</f>
        <v>18-24</v>
      </c>
      <c r="Q3348" t="str">
        <f t="shared" si="364"/>
        <v>new</v>
      </c>
      <c r="R3348" t="str">
        <f t="shared" si="365"/>
        <v>high value</v>
      </c>
      <c r="S3348" t="str">
        <f t="shared" si="366"/>
        <v>Low</v>
      </c>
      <c r="T3348" t="str">
        <f t="shared" si="367"/>
        <v>Jun</v>
      </c>
      <c r="U3348">
        <f t="shared" si="368"/>
        <v>2023</v>
      </c>
      <c r="V3348" t="str">
        <f t="shared" si="369"/>
        <v>10-15</v>
      </c>
      <c r="W3348" t="str">
        <f t="shared" si="370"/>
        <v>Slow</v>
      </c>
    </row>
    <row r="3349" spans="1:23" x14ac:dyDescent="0.3">
      <c r="A3349">
        <v>603348</v>
      </c>
      <c r="B3349">
        <v>59843</v>
      </c>
      <c r="C3349">
        <v>48</v>
      </c>
      <c r="D3349" t="s">
        <v>7</v>
      </c>
      <c r="E3349" t="s">
        <v>15</v>
      </c>
      <c r="F3349" t="s">
        <v>26</v>
      </c>
      <c r="G3349" t="s">
        <v>23</v>
      </c>
      <c r="H3349" s="1">
        <v>44654</v>
      </c>
      <c r="I3349" t="s">
        <v>33</v>
      </c>
      <c r="J3349">
        <v>67</v>
      </c>
      <c r="K3349">
        <v>12</v>
      </c>
      <c r="L3349">
        <v>672.79</v>
      </c>
      <c r="M3349">
        <v>76.94</v>
      </c>
      <c r="N3349" t="s">
        <v>50</v>
      </c>
      <c r="O3349">
        <v>5</v>
      </c>
      <c r="P3349" t="str" cm="1">
        <f t="array" ref="P3349">_xlfn.IFS(C3349&lt;25,"18-24", C3349&lt;=35,"25-35", C3349&lt;=50,"36-50",TRUE,"50+")</f>
        <v>36-50</v>
      </c>
      <c r="Q3349" t="str">
        <f t="shared" si="364"/>
        <v>new</v>
      </c>
      <c r="R3349" t="str">
        <f t="shared" si="365"/>
        <v>high value</v>
      </c>
      <c r="S3349" t="str">
        <f t="shared" si="366"/>
        <v>High</v>
      </c>
      <c r="T3349" t="str">
        <f t="shared" si="367"/>
        <v>Apr</v>
      </c>
      <c r="U3349">
        <f t="shared" si="368"/>
        <v>2022</v>
      </c>
      <c r="V3349" t="str">
        <f t="shared" si="369"/>
        <v>10-15</v>
      </c>
      <c r="W3349" t="str">
        <f t="shared" si="370"/>
        <v>Slow</v>
      </c>
    </row>
    <row r="3350" spans="1:23" x14ac:dyDescent="0.3">
      <c r="A3350">
        <v>603349</v>
      </c>
      <c r="B3350">
        <v>36619</v>
      </c>
      <c r="C3350">
        <v>34</v>
      </c>
      <c r="D3350" t="s">
        <v>4</v>
      </c>
      <c r="E3350" t="s">
        <v>8</v>
      </c>
      <c r="F3350" t="s">
        <v>32</v>
      </c>
      <c r="G3350" t="s">
        <v>27</v>
      </c>
      <c r="H3350" s="1">
        <v>44712</v>
      </c>
      <c r="I3350" t="s">
        <v>33</v>
      </c>
      <c r="J3350">
        <v>61</v>
      </c>
      <c r="K3350">
        <v>2.2000000000000002</v>
      </c>
      <c r="L3350">
        <v>858.52</v>
      </c>
      <c r="M3350">
        <v>35.92</v>
      </c>
      <c r="N3350" t="s">
        <v>47</v>
      </c>
      <c r="O3350">
        <v>4</v>
      </c>
      <c r="P3350" t="str" cm="1">
        <f t="array" ref="P3350">_xlfn.IFS(C3350&lt;25,"18-24", C3350&lt;=35,"25-35", C3350&lt;=50,"36-50",TRUE,"50+")</f>
        <v>25-35</v>
      </c>
      <c r="Q3350" t="str">
        <f t="shared" si="364"/>
        <v>new</v>
      </c>
      <c r="R3350" t="str">
        <f t="shared" si="365"/>
        <v>high value</v>
      </c>
      <c r="S3350" t="str">
        <f t="shared" si="366"/>
        <v>medium</v>
      </c>
      <c r="T3350" t="str">
        <f t="shared" si="367"/>
        <v>May</v>
      </c>
      <c r="U3350">
        <f t="shared" si="368"/>
        <v>2022</v>
      </c>
      <c r="V3350" t="str">
        <f t="shared" si="369"/>
        <v>0-5</v>
      </c>
      <c r="W3350" t="str">
        <f t="shared" si="370"/>
        <v>Slow</v>
      </c>
    </row>
    <row r="3351" spans="1:23" x14ac:dyDescent="0.3">
      <c r="A3351">
        <v>603350</v>
      </c>
      <c r="B3351">
        <v>46285</v>
      </c>
      <c r="C3351">
        <v>46</v>
      </c>
      <c r="D3351" t="s">
        <v>7</v>
      </c>
      <c r="E3351" t="s">
        <v>5</v>
      </c>
      <c r="F3351" t="s">
        <v>32</v>
      </c>
      <c r="G3351" t="s">
        <v>23</v>
      </c>
      <c r="H3351" s="1">
        <v>44617</v>
      </c>
      <c r="I3351" t="s">
        <v>34</v>
      </c>
      <c r="J3351">
        <v>26</v>
      </c>
      <c r="K3351">
        <v>7</v>
      </c>
      <c r="L3351">
        <v>929.01</v>
      </c>
      <c r="M3351">
        <v>27.21</v>
      </c>
      <c r="N3351" t="s">
        <v>47</v>
      </c>
      <c r="O3351">
        <v>5</v>
      </c>
      <c r="P3351" t="str" cm="1">
        <f t="array" ref="P3351">_xlfn.IFS(C3351&lt;25,"18-24", C3351&lt;=35,"25-35", C3351&lt;=50,"36-50",TRUE,"50+")</f>
        <v>36-50</v>
      </c>
      <c r="Q3351" t="str">
        <f t="shared" si="364"/>
        <v>new</v>
      </c>
      <c r="R3351" t="str">
        <f t="shared" si="365"/>
        <v>high value</v>
      </c>
      <c r="S3351" t="str">
        <f t="shared" si="366"/>
        <v>High</v>
      </c>
      <c r="T3351" t="str">
        <f t="shared" si="367"/>
        <v>Feb</v>
      </c>
      <c r="U3351">
        <f t="shared" si="368"/>
        <v>2022</v>
      </c>
      <c r="V3351" t="str">
        <f t="shared" si="369"/>
        <v>5-10</v>
      </c>
      <c r="W3351" t="str">
        <f t="shared" si="370"/>
        <v>Fast</v>
      </c>
    </row>
    <row r="3352" spans="1:23" x14ac:dyDescent="0.3">
      <c r="A3352">
        <v>603351</v>
      </c>
      <c r="B3352">
        <v>71110</v>
      </c>
      <c r="C3352">
        <v>37</v>
      </c>
      <c r="D3352" t="s">
        <v>4</v>
      </c>
      <c r="E3352" t="s">
        <v>8</v>
      </c>
      <c r="F3352" t="s">
        <v>19</v>
      </c>
      <c r="G3352" t="s">
        <v>21</v>
      </c>
      <c r="H3352" s="1">
        <v>44764</v>
      </c>
      <c r="I3352" t="s">
        <v>33</v>
      </c>
      <c r="J3352">
        <v>59</v>
      </c>
      <c r="K3352">
        <v>8.6999999999999993</v>
      </c>
      <c r="L3352">
        <v>1436.75</v>
      </c>
      <c r="M3352">
        <v>90.1</v>
      </c>
      <c r="N3352" t="s">
        <v>50</v>
      </c>
      <c r="O3352">
        <v>1</v>
      </c>
      <c r="P3352" t="str" cm="1">
        <f t="array" ref="P3352">_xlfn.IFS(C3352&lt;25,"18-24", C3352&lt;=35,"25-35", C3352&lt;=50,"36-50",TRUE,"50+")</f>
        <v>36-50</v>
      </c>
      <c r="Q3352" t="str">
        <f t="shared" si="364"/>
        <v>new</v>
      </c>
      <c r="R3352" t="str">
        <f t="shared" si="365"/>
        <v>high value</v>
      </c>
      <c r="S3352" t="str">
        <f t="shared" si="366"/>
        <v>Low</v>
      </c>
      <c r="T3352" t="str">
        <f t="shared" si="367"/>
        <v>Jul</v>
      </c>
      <c r="U3352">
        <f t="shared" si="368"/>
        <v>2022</v>
      </c>
      <c r="V3352" t="str">
        <f t="shared" si="369"/>
        <v>5-10</v>
      </c>
      <c r="W3352" t="str">
        <f t="shared" si="370"/>
        <v>Slow</v>
      </c>
    </row>
    <row r="3353" spans="1:23" x14ac:dyDescent="0.3">
      <c r="A3353">
        <v>603352</v>
      </c>
      <c r="B3353">
        <v>15769</v>
      </c>
      <c r="C3353">
        <v>28</v>
      </c>
      <c r="D3353" t="s">
        <v>4</v>
      </c>
      <c r="E3353" t="s">
        <v>5</v>
      </c>
      <c r="F3353" t="s">
        <v>28</v>
      </c>
      <c r="G3353" t="s">
        <v>31</v>
      </c>
      <c r="H3353" s="1">
        <v>45307</v>
      </c>
      <c r="I3353" t="s">
        <v>33</v>
      </c>
      <c r="J3353">
        <v>65</v>
      </c>
      <c r="K3353">
        <v>8</v>
      </c>
      <c r="L3353">
        <v>1115.53</v>
      </c>
      <c r="M3353">
        <v>38.9</v>
      </c>
      <c r="N3353" t="s">
        <v>50</v>
      </c>
      <c r="O3353">
        <v>3</v>
      </c>
      <c r="P3353" t="str" cm="1">
        <f t="array" ref="P3353">_xlfn.IFS(C3353&lt;25,"18-24", C3353&lt;=35,"25-35", C3353&lt;=50,"36-50",TRUE,"50+")</f>
        <v>25-35</v>
      </c>
      <c r="Q3353" t="str">
        <f t="shared" si="364"/>
        <v>new</v>
      </c>
      <c r="R3353" t="str">
        <f t="shared" si="365"/>
        <v>high value</v>
      </c>
      <c r="S3353" t="str">
        <f t="shared" si="366"/>
        <v>medium</v>
      </c>
      <c r="T3353" t="str">
        <f t="shared" si="367"/>
        <v>Jan</v>
      </c>
      <c r="U3353">
        <f t="shared" si="368"/>
        <v>2024</v>
      </c>
      <c r="V3353" t="str">
        <f t="shared" si="369"/>
        <v>5-10</v>
      </c>
      <c r="W3353" t="str">
        <f t="shared" si="370"/>
        <v>Slow</v>
      </c>
    </row>
    <row r="3354" spans="1:23" x14ac:dyDescent="0.3">
      <c r="A3354">
        <v>603353</v>
      </c>
      <c r="B3354">
        <v>92491</v>
      </c>
      <c r="C3354">
        <v>20</v>
      </c>
      <c r="D3354" t="s">
        <v>4</v>
      </c>
      <c r="E3354" t="s">
        <v>8</v>
      </c>
      <c r="F3354" t="s">
        <v>26</v>
      </c>
      <c r="G3354" t="s">
        <v>23</v>
      </c>
      <c r="H3354" s="1">
        <v>44902</v>
      </c>
      <c r="I3354" t="s">
        <v>34</v>
      </c>
      <c r="J3354">
        <v>58</v>
      </c>
      <c r="K3354">
        <v>11.7</v>
      </c>
      <c r="L3354">
        <v>320.14999999999998</v>
      </c>
      <c r="M3354">
        <v>74.7</v>
      </c>
      <c r="N3354" t="s">
        <v>48</v>
      </c>
      <c r="O3354">
        <v>5</v>
      </c>
      <c r="P3354" t="str" cm="1">
        <f t="array" ref="P3354">_xlfn.IFS(C3354&lt;25,"18-24", C3354&lt;=35,"25-35", C3354&lt;=50,"36-50",TRUE,"50+")</f>
        <v>18-24</v>
      </c>
      <c r="Q3354" t="str">
        <f t="shared" si="364"/>
        <v>repeat</v>
      </c>
      <c r="R3354" t="str">
        <f t="shared" si="365"/>
        <v>medium</v>
      </c>
      <c r="S3354" t="str">
        <f t="shared" si="366"/>
        <v>High</v>
      </c>
      <c r="T3354" t="str">
        <f t="shared" si="367"/>
        <v>Dec</v>
      </c>
      <c r="U3354">
        <f t="shared" si="368"/>
        <v>2022</v>
      </c>
      <c r="V3354" t="str">
        <f t="shared" si="369"/>
        <v>10-15</v>
      </c>
      <c r="W3354" t="str">
        <f t="shared" si="370"/>
        <v>Slow</v>
      </c>
    </row>
    <row r="3355" spans="1:23" x14ac:dyDescent="0.3">
      <c r="A3355">
        <v>603354</v>
      </c>
      <c r="B3355">
        <v>85707</v>
      </c>
      <c r="C3355">
        <v>39</v>
      </c>
      <c r="D3355" t="s">
        <v>7</v>
      </c>
      <c r="E3355" t="s">
        <v>13</v>
      </c>
      <c r="F3355" t="s">
        <v>19</v>
      </c>
      <c r="G3355" t="s">
        <v>21</v>
      </c>
      <c r="H3355" s="1">
        <v>44878</v>
      </c>
      <c r="I3355" t="s">
        <v>34</v>
      </c>
      <c r="J3355">
        <v>43</v>
      </c>
      <c r="K3355">
        <v>3.6</v>
      </c>
      <c r="L3355">
        <v>620.69000000000005</v>
      </c>
      <c r="M3355">
        <v>81.39</v>
      </c>
      <c r="N3355" t="s">
        <v>47</v>
      </c>
      <c r="O3355">
        <v>4</v>
      </c>
      <c r="P3355" t="str" cm="1">
        <f t="array" ref="P3355">_xlfn.IFS(C3355&lt;25,"18-24", C3355&lt;=35,"25-35", C3355&lt;=50,"36-50",TRUE,"50+")</f>
        <v>36-50</v>
      </c>
      <c r="Q3355" t="str">
        <f t="shared" si="364"/>
        <v>new</v>
      </c>
      <c r="R3355" t="str">
        <f t="shared" si="365"/>
        <v>high value</v>
      </c>
      <c r="S3355" t="str">
        <f t="shared" si="366"/>
        <v>medium</v>
      </c>
      <c r="T3355" t="str">
        <f t="shared" si="367"/>
        <v>Nov</v>
      </c>
      <c r="U3355">
        <f t="shared" si="368"/>
        <v>2022</v>
      </c>
      <c r="V3355" t="str">
        <f t="shared" si="369"/>
        <v>0-5</v>
      </c>
      <c r="W3355" t="str">
        <f t="shared" si="370"/>
        <v>Medium</v>
      </c>
    </row>
    <row r="3356" spans="1:23" x14ac:dyDescent="0.3">
      <c r="A3356">
        <v>603355</v>
      </c>
      <c r="B3356">
        <v>91044</v>
      </c>
      <c r="C3356">
        <v>57</v>
      </c>
      <c r="D3356" t="s">
        <v>4</v>
      </c>
      <c r="E3356" t="s">
        <v>15</v>
      </c>
      <c r="F3356" t="s">
        <v>30</v>
      </c>
      <c r="G3356" t="s">
        <v>23</v>
      </c>
      <c r="H3356" s="1">
        <v>45376</v>
      </c>
      <c r="I3356" t="s">
        <v>34</v>
      </c>
      <c r="J3356">
        <v>74</v>
      </c>
      <c r="K3356">
        <v>14.3</v>
      </c>
      <c r="L3356">
        <v>830.17</v>
      </c>
      <c r="M3356">
        <v>94.26</v>
      </c>
      <c r="N3356" t="s">
        <v>47</v>
      </c>
      <c r="O3356">
        <v>5</v>
      </c>
      <c r="P3356" t="str" cm="1">
        <f t="array" ref="P3356">_xlfn.IFS(C3356&lt;25,"18-24", C3356&lt;=35,"25-35", C3356&lt;=50,"36-50",TRUE,"50+")</f>
        <v>50+</v>
      </c>
      <c r="Q3356" t="str">
        <f t="shared" si="364"/>
        <v>new</v>
      </c>
      <c r="R3356" t="str">
        <f t="shared" si="365"/>
        <v>high value</v>
      </c>
      <c r="S3356" t="str">
        <f t="shared" si="366"/>
        <v>High</v>
      </c>
      <c r="T3356" t="str">
        <f t="shared" si="367"/>
        <v>Mar</v>
      </c>
      <c r="U3356">
        <f t="shared" si="368"/>
        <v>2024</v>
      </c>
      <c r="V3356" t="str">
        <f t="shared" si="369"/>
        <v>10-15</v>
      </c>
      <c r="W3356" t="str">
        <f t="shared" si="370"/>
        <v>Slow</v>
      </c>
    </row>
    <row r="3357" spans="1:23" x14ac:dyDescent="0.3">
      <c r="A3357">
        <v>603356</v>
      </c>
      <c r="B3357">
        <v>35565</v>
      </c>
      <c r="C3357">
        <v>56</v>
      </c>
      <c r="D3357" t="s">
        <v>7</v>
      </c>
      <c r="E3357" t="s">
        <v>16</v>
      </c>
      <c r="F3357" t="s">
        <v>26</v>
      </c>
      <c r="G3357" t="s">
        <v>23</v>
      </c>
      <c r="H3357" s="1">
        <v>45075</v>
      </c>
      <c r="I3357" t="s">
        <v>33</v>
      </c>
      <c r="J3357">
        <v>47</v>
      </c>
      <c r="K3357">
        <v>13.8</v>
      </c>
      <c r="L3357">
        <v>601.17999999999995</v>
      </c>
      <c r="M3357">
        <v>84.43</v>
      </c>
      <c r="N3357" t="s">
        <v>50</v>
      </c>
      <c r="O3357">
        <v>4</v>
      </c>
      <c r="P3357" t="str" cm="1">
        <f t="array" ref="P3357">_xlfn.IFS(C3357&lt;25,"18-24", C3357&lt;=35,"25-35", C3357&lt;=50,"36-50",TRUE,"50+")</f>
        <v>50+</v>
      </c>
      <c r="Q3357" t="str">
        <f t="shared" si="364"/>
        <v>new</v>
      </c>
      <c r="R3357" t="str">
        <f t="shared" si="365"/>
        <v>high value</v>
      </c>
      <c r="S3357" t="str">
        <f t="shared" si="366"/>
        <v>medium</v>
      </c>
      <c r="T3357" t="str">
        <f t="shared" si="367"/>
        <v>May</v>
      </c>
      <c r="U3357">
        <f t="shared" si="368"/>
        <v>2023</v>
      </c>
      <c r="V3357" t="str">
        <f t="shared" si="369"/>
        <v>10-15</v>
      </c>
      <c r="W3357" t="str">
        <f t="shared" si="370"/>
        <v>Slow</v>
      </c>
    </row>
    <row r="3358" spans="1:23" x14ac:dyDescent="0.3">
      <c r="A3358">
        <v>603357</v>
      </c>
      <c r="B3358">
        <v>66929</v>
      </c>
      <c r="C3358">
        <v>34</v>
      </c>
      <c r="D3358" t="s">
        <v>7</v>
      </c>
      <c r="E3358" t="s">
        <v>15</v>
      </c>
      <c r="F3358" t="s">
        <v>28</v>
      </c>
      <c r="G3358" t="s">
        <v>23</v>
      </c>
      <c r="H3358" s="1">
        <v>44911</v>
      </c>
      <c r="I3358" t="s">
        <v>34</v>
      </c>
      <c r="J3358">
        <v>29</v>
      </c>
      <c r="K3358">
        <v>3.7</v>
      </c>
      <c r="L3358">
        <v>542.51</v>
      </c>
      <c r="M3358">
        <v>84.76</v>
      </c>
      <c r="N3358" t="s">
        <v>49</v>
      </c>
      <c r="O3358">
        <v>1</v>
      </c>
      <c r="P3358" t="str" cm="1">
        <f t="array" ref="P3358">_xlfn.IFS(C3358&lt;25,"18-24", C3358&lt;=35,"25-35", C3358&lt;=50,"36-50",TRUE,"50+")</f>
        <v>25-35</v>
      </c>
      <c r="Q3358" t="str">
        <f t="shared" si="364"/>
        <v>new</v>
      </c>
      <c r="R3358" t="str">
        <f t="shared" si="365"/>
        <v>high value</v>
      </c>
      <c r="S3358" t="str">
        <f t="shared" si="366"/>
        <v>Low</v>
      </c>
      <c r="T3358" t="str">
        <f t="shared" si="367"/>
        <v>Dec</v>
      </c>
      <c r="U3358">
        <f t="shared" si="368"/>
        <v>2022</v>
      </c>
      <c r="V3358" t="str">
        <f t="shared" si="369"/>
        <v>0-5</v>
      </c>
      <c r="W3358" t="str">
        <f t="shared" si="370"/>
        <v>Fast</v>
      </c>
    </row>
    <row r="3359" spans="1:23" x14ac:dyDescent="0.3">
      <c r="A3359">
        <v>603358</v>
      </c>
      <c r="B3359">
        <v>63465</v>
      </c>
      <c r="C3359">
        <v>63</v>
      </c>
      <c r="D3359" t="s">
        <v>7</v>
      </c>
      <c r="E3359" t="s">
        <v>13</v>
      </c>
      <c r="F3359" t="s">
        <v>32</v>
      </c>
      <c r="G3359" t="s">
        <v>21</v>
      </c>
      <c r="H3359" s="1">
        <v>45406</v>
      </c>
      <c r="I3359" t="s">
        <v>34</v>
      </c>
      <c r="J3359">
        <v>63</v>
      </c>
      <c r="K3359">
        <v>5.8</v>
      </c>
      <c r="L3359">
        <v>754.53</v>
      </c>
      <c r="M3359">
        <v>85.25</v>
      </c>
      <c r="N3359" t="s">
        <v>50</v>
      </c>
      <c r="O3359">
        <v>2</v>
      </c>
      <c r="P3359" t="str" cm="1">
        <f t="array" ref="P3359">_xlfn.IFS(C3359&lt;25,"18-24", C3359&lt;=35,"25-35", C3359&lt;=50,"36-50",TRUE,"50+")</f>
        <v>50+</v>
      </c>
      <c r="Q3359" t="str">
        <f t="shared" si="364"/>
        <v>new</v>
      </c>
      <c r="R3359" t="str">
        <f t="shared" si="365"/>
        <v>high value</v>
      </c>
      <c r="S3359" t="str">
        <f t="shared" si="366"/>
        <v>Low</v>
      </c>
      <c r="T3359" t="str">
        <f t="shared" si="367"/>
        <v>Apr</v>
      </c>
      <c r="U3359">
        <f t="shared" si="368"/>
        <v>2024</v>
      </c>
      <c r="V3359" t="str">
        <f t="shared" si="369"/>
        <v>5-10</v>
      </c>
      <c r="W3359" t="str">
        <f t="shared" si="370"/>
        <v>Slow</v>
      </c>
    </row>
    <row r="3360" spans="1:23" x14ac:dyDescent="0.3">
      <c r="A3360">
        <v>603359</v>
      </c>
      <c r="B3360">
        <v>90645</v>
      </c>
      <c r="C3360">
        <v>38</v>
      </c>
      <c r="D3360" t="s">
        <v>7</v>
      </c>
      <c r="E3360" t="s">
        <v>15</v>
      </c>
      <c r="F3360" t="s">
        <v>28</v>
      </c>
      <c r="G3360" t="s">
        <v>21</v>
      </c>
      <c r="H3360" s="1">
        <v>44827</v>
      </c>
      <c r="I3360" t="s">
        <v>33</v>
      </c>
      <c r="J3360">
        <v>56</v>
      </c>
      <c r="K3360">
        <v>13.2</v>
      </c>
      <c r="L3360">
        <v>1120.04</v>
      </c>
      <c r="M3360">
        <v>94.44</v>
      </c>
      <c r="N3360" t="s">
        <v>49</v>
      </c>
      <c r="O3360">
        <v>4</v>
      </c>
      <c r="P3360" t="str" cm="1">
        <f t="array" ref="P3360">_xlfn.IFS(C3360&lt;25,"18-24", C3360&lt;=35,"25-35", C3360&lt;=50,"36-50",TRUE,"50+")</f>
        <v>36-50</v>
      </c>
      <c r="Q3360" t="str">
        <f t="shared" si="364"/>
        <v>new</v>
      </c>
      <c r="R3360" t="str">
        <f t="shared" si="365"/>
        <v>high value</v>
      </c>
      <c r="S3360" t="str">
        <f t="shared" si="366"/>
        <v>medium</v>
      </c>
      <c r="T3360" t="str">
        <f t="shared" si="367"/>
        <v>Sep</v>
      </c>
      <c r="U3360">
        <f t="shared" si="368"/>
        <v>2022</v>
      </c>
      <c r="V3360" t="str">
        <f t="shared" si="369"/>
        <v>10-15</v>
      </c>
      <c r="W3360" t="str">
        <f t="shared" si="370"/>
        <v>Slow</v>
      </c>
    </row>
    <row r="3361" spans="1:23" x14ac:dyDescent="0.3">
      <c r="A3361">
        <v>603360</v>
      </c>
      <c r="B3361">
        <v>63801</v>
      </c>
      <c r="C3361">
        <v>19</v>
      </c>
      <c r="D3361" t="s">
        <v>4</v>
      </c>
      <c r="E3361" t="s">
        <v>16</v>
      </c>
      <c r="F3361" t="s">
        <v>32</v>
      </c>
      <c r="G3361" t="s">
        <v>25</v>
      </c>
      <c r="H3361" s="1">
        <v>44763</v>
      </c>
      <c r="I3361" t="s">
        <v>34</v>
      </c>
      <c r="J3361">
        <v>27</v>
      </c>
      <c r="K3361">
        <v>8.1999999999999993</v>
      </c>
      <c r="L3361">
        <v>462.11</v>
      </c>
      <c r="M3361">
        <v>24.22</v>
      </c>
      <c r="N3361" t="s">
        <v>47</v>
      </c>
      <c r="O3361">
        <v>5</v>
      </c>
      <c r="P3361" t="str" cm="1">
        <f t="array" ref="P3361">_xlfn.IFS(C3361&lt;25,"18-24", C3361&lt;=35,"25-35", C3361&lt;=50,"36-50",TRUE,"50+")</f>
        <v>18-24</v>
      </c>
      <c r="Q3361" t="str">
        <f t="shared" si="364"/>
        <v>new</v>
      </c>
      <c r="R3361" t="str">
        <f t="shared" si="365"/>
        <v>medium</v>
      </c>
      <c r="S3361" t="str">
        <f t="shared" si="366"/>
        <v>High</v>
      </c>
      <c r="T3361" t="str">
        <f t="shared" si="367"/>
        <v>Jul</v>
      </c>
      <c r="U3361">
        <f t="shared" si="368"/>
        <v>2022</v>
      </c>
      <c r="V3361" t="str">
        <f t="shared" si="369"/>
        <v>5-10</v>
      </c>
      <c r="W3361" t="str">
        <f t="shared" si="370"/>
        <v>Fast</v>
      </c>
    </row>
    <row r="3362" spans="1:23" x14ac:dyDescent="0.3">
      <c r="A3362">
        <v>603361</v>
      </c>
      <c r="B3362">
        <v>76528</v>
      </c>
      <c r="C3362">
        <v>46</v>
      </c>
      <c r="D3362" t="s">
        <v>4</v>
      </c>
      <c r="E3362" t="s">
        <v>13</v>
      </c>
      <c r="F3362" t="s">
        <v>26</v>
      </c>
      <c r="G3362" t="s">
        <v>27</v>
      </c>
      <c r="H3362" s="1">
        <v>45301</v>
      </c>
      <c r="I3362" t="s">
        <v>34</v>
      </c>
      <c r="J3362">
        <v>43</v>
      </c>
      <c r="K3362">
        <v>1.7</v>
      </c>
      <c r="L3362">
        <v>339.83</v>
      </c>
      <c r="M3362">
        <v>106.55</v>
      </c>
      <c r="N3362" t="s">
        <v>50</v>
      </c>
      <c r="O3362">
        <v>4</v>
      </c>
      <c r="P3362" t="str" cm="1">
        <f t="array" ref="P3362">_xlfn.IFS(C3362&lt;25,"18-24", C3362&lt;=35,"25-35", C3362&lt;=50,"36-50",TRUE,"50+")</f>
        <v>36-50</v>
      </c>
      <c r="Q3362" t="str">
        <f t="shared" si="364"/>
        <v>new</v>
      </c>
      <c r="R3362" t="str">
        <f t="shared" si="365"/>
        <v>medium</v>
      </c>
      <c r="S3362" t="str">
        <f t="shared" si="366"/>
        <v>medium</v>
      </c>
      <c r="T3362" t="str">
        <f t="shared" si="367"/>
        <v>Jan</v>
      </c>
      <c r="U3362">
        <f t="shared" si="368"/>
        <v>2024</v>
      </c>
      <c r="V3362" t="str">
        <f t="shared" si="369"/>
        <v>0-5</v>
      </c>
      <c r="W3362" t="str">
        <f t="shared" si="370"/>
        <v>Medium</v>
      </c>
    </row>
    <row r="3363" spans="1:23" x14ac:dyDescent="0.3">
      <c r="A3363">
        <v>603362</v>
      </c>
      <c r="B3363">
        <v>84692</v>
      </c>
      <c r="C3363">
        <v>59</v>
      </c>
      <c r="D3363" t="s">
        <v>7</v>
      </c>
      <c r="E3363" t="s">
        <v>11</v>
      </c>
      <c r="F3363" t="s">
        <v>28</v>
      </c>
      <c r="G3363" t="s">
        <v>27</v>
      </c>
      <c r="H3363" s="1">
        <v>45312</v>
      </c>
      <c r="I3363" t="s">
        <v>34</v>
      </c>
      <c r="J3363">
        <v>80</v>
      </c>
      <c r="K3363">
        <v>6.3</v>
      </c>
      <c r="L3363">
        <v>975.37</v>
      </c>
      <c r="M3363">
        <v>88.31</v>
      </c>
      <c r="N3363" t="s">
        <v>47</v>
      </c>
      <c r="O3363">
        <v>3</v>
      </c>
      <c r="P3363" t="str" cm="1">
        <f t="array" ref="P3363">_xlfn.IFS(C3363&lt;25,"18-24", C3363&lt;=35,"25-35", C3363&lt;=50,"36-50",TRUE,"50+")</f>
        <v>50+</v>
      </c>
      <c r="Q3363" t="str">
        <f t="shared" si="364"/>
        <v>new</v>
      </c>
      <c r="R3363" t="str">
        <f t="shared" si="365"/>
        <v>high value</v>
      </c>
      <c r="S3363" t="str">
        <f t="shared" si="366"/>
        <v>medium</v>
      </c>
      <c r="T3363" t="str">
        <f t="shared" si="367"/>
        <v>Jan</v>
      </c>
      <c r="U3363">
        <f t="shared" si="368"/>
        <v>2024</v>
      </c>
      <c r="V3363" t="str">
        <f t="shared" si="369"/>
        <v>5-10</v>
      </c>
      <c r="W3363" t="str">
        <f t="shared" si="370"/>
        <v>Slow</v>
      </c>
    </row>
    <row r="3364" spans="1:23" x14ac:dyDescent="0.3">
      <c r="A3364">
        <v>603363</v>
      </c>
      <c r="B3364">
        <v>45489</v>
      </c>
      <c r="C3364">
        <v>48</v>
      </c>
      <c r="D3364" t="s">
        <v>4</v>
      </c>
      <c r="E3364" t="s">
        <v>5</v>
      </c>
      <c r="F3364" t="s">
        <v>32</v>
      </c>
      <c r="G3364" t="s">
        <v>21</v>
      </c>
      <c r="H3364" s="1">
        <v>44572</v>
      </c>
      <c r="I3364" t="s">
        <v>34</v>
      </c>
      <c r="J3364">
        <v>52</v>
      </c>
      <c r="K3364">
        <v>6.4</v>
      </c>
      <c r="L3364">
        <v>1466.18</v>
      </c>
      <c r="M3364">
        <v>118.07</v>
      </c>
      <c r="N3364" t="s">
        <v>50</v>
      </c>
      <c r="O3364">
        <v>1</v>
      </c>
      <c r="P3364" t="str" cm="1">
        <f t="array" ref="P3364">_xlfn.IFS(C3364&lt;25,"18-24", C3364&lt;=35,"25-35", C3364&lt;=50,"36-50",TRUE,"50+")</f>
        <v>36-50</v>
      </c>
      <c r="Q3364" t="str">
        <f t="shared" si="364"/>
        <v>new</v>
      </c>
      <c r="R3364" t="str">
        <f t="shared" si="365"/>
        <v>high value</v>
      </c>
      <c r="S3364" t="str">
        <f t="shared" si="366"/>
        <v>Low</v>
      </c>
      <c r="T3364" t="str">
        <f t="shared" si="367"/>
        <v>Jan</v>
      </c>
      <c r="U3364">
        <f t="shared" si="368"/>
        <v>2022</v>
      </c>
      <c r="V3364" t="str">
        <f t="shared" si="369"/>
        <v>5-10</v>
      </c>
      <c r="W3364" t="str">
        <f t="shared" si="370"/>
        <v>Slow</v>
      </c>
    </row>
    <row r="3365" spans="1:23" x14ac:dyDescent="0.3">
      <c r="A3365">
        <v>603364</v>
      </c>
      <c r="B3365">
        <v>20134</v>
      </c>
      <c r="C3365">
        <v>64</v>
      </c>
      <c r="D3365" t="s">
        <v>7</v>
      </c>
      <c r="E3365" t="s">
        <v>8</v>
      </c>
      <c r="F3365" t="s">
        <v>30</v>
      </c>
      <c r="G3365" t="s">
        <v>31</v>
      </c>
      <c r="H3365" s="1">
        <v>45603</v>
      </c>
      <c r="I3365" t="s">
        <v>34</v>
      </c>
      <c r="J3365">
        <v>78</v>
      </c>
      <c r="K3365">
        <v>13.1</v>
      </c>
      <c r="L3365">
        <v>1485.17</v>
      </c>
      <c r="M3365">
        <v>61.95</v>
      </c>
      <c r="N3365" t="s">
        <v>50</v>
      </c>
      <c r="O3365">
        <v>2</v>
      </c>
      <c r="P3365" t="str" cm="1">
        <f t="array" ref="P3365">_xlfn.IFS(C3365&lt;25,"18-24", C3365&lt;=35,"25-35", C3365&lt;=50,"36-50",TRUE,"50+")</f>
        <v>50+</v>
      </c>
      <c r="Q3365" t="str">
        <f t="shared" si="364"/>
        <v>repeat</v>
      </c>
      <c r="R3365" t="str">
        <f t="shared" si="365"/>
        <v>high value</v>
      </c>
      <c r="S3365" t="str">
        <f t="shared" si="366"/>
        <v>Low</v>
      </c>
      <c r="T3365" t="str">
        <f t="shared" si="367"/>
        <v>Nov</v>
      </c>
      <c r="U3365">
        <f t="shared" si="368"/>
        <v>2024</v>
      </c>
      <c r="V3365" t="str">
        <f t="shared" si="369"/>
        <v>10-15</v>
      </c>
      <c r="W3365" t="str">
        <f t="shared" si="370"/>
        <v>Slow</v>
      </c>
    </row>
    <row r="3366" spans="1:23" x14ac:dyDescent="0.3">
      <c r="A3366">
        <v>603365</v>
      </c>
      <c r="B3366">
        <v>97381</v>
      </c>
      <c r="C3366">
        <v>26</v>
      </c>
      <c r="D3366" t="s">
        <v>7</v>
      </c>
      <c r="E3366" t="s">
        <v>16</v>
      </c>
      <c r="F3366" t="s">
        <v>18</v>
      </c>
      <c r="G3366" t="s">
        <v>23</v>
      </c>
      <c r="H3366" s="1">
        <v>45464</v>
      </c>
      <c r="I3366" t="s">
        <v>34</v>
      </c>
      <c r="J3366">
        <v>60</v>
      </c>
      <c r="K3366">
        <v>5.2</v>
      </c>
      <c r="L3366">
        <v>1270.03</v>
      </c>
      <c r="M3366">
        <v>68.64</v>
      </c>
      <c r="N3366" t="s">
        <v>47</v>
      </c>
      <c r="O3366">
        <v>3</v>
      </c>
      <c r="P3366" t="str" cm="1">
        <f t="array" ref="P3366">_xlfn.IFS(C3366&lt;25,"18-24", C3366&lt;=35,"25-35", C3366&lt;=50,"36-50",TRUE,"50+")</f>
        <v>25-35</v>
      </c>
      <c r="Q3366" t="str">
        <f t="shared" si="364"/>
        <v>new</v>
      </c>
      <c r="R3366" t="str">
        <f t="shared" si="365"/>
        <v>high value</v>
      </c>
      <c r="S3366" t="str">
        <f t="shared" si="366"/>
        <v>medium</v>
      </c>
      <c r="T3366" t="str">
        <f t="shared" si="367"/>
        <v>Jun</v>
      </c>
      <c r="U3366">
        <f t="shared" si="368"/>
        <v>2024</v>
      </c>
      <c r="V3366" t="str">
        <f t="shared" si="369"/>
        <v>5-10</v>
      </c>
      <c r="W3366" t="str">
        <f t="shared" si="370"/>
        <v>Slow</v>
      </c>
    </row>
    <row r="3367" spans="1:23" x14ac:dyDescent="0.3">
      <c r="A3367">
        <v>603366</v>
      </c>
      <c r="B3367">
        <v>80702</v>
      </c>
      <c r="C3367">
        <v>31</v>
      </c>
      <c r="D3367" t="s">
        <v>7</v>
      </c>
      <c r="E3367" t="s">
        <v>13</v>
      </c>
      <c r="F3367" t="s">
        <v>26</v>
      </c>
      <c r="G3367" t="s">
        <v>21</v>
      </c>
      <c r="H3367" s="1">
        <v>45567</v>
      </c>
      <c r="I3367" t="s">
        <v>34</v>
      </c>
      <c r="J3367">
        <v>72</v>
      </c>
      <c r="K3367">
        <v>7.8</v>
      </c>
      <c r="L3367">
        <v>896.75</v>
      </c>
      <c r="M3367">
        <v>55.41</v>
      </c>
      <c r="N3367" t="s">
        <v>49</v>
      </c>
      <c r="O3367">
        <v>4</v>
      </c>
      <c r="P3367" t="str" cm="1">
        <f t="array" ref="P3367">_xlfn.IFS(C3367&lt;25,"18-24", C3367&lt;=35,"25-35", C3367&lt;=50,"36-50",TRUE,"50+")</f>
        <v>25-35</v>
      </c>
      <c r="Q3367" t="str">
        <f t="shared" si="364"/>
        <v>new</v>
      </c>
      <c r="R3367" t="str">
        <f t="shared" si="365"/>
        <v>high value</v>
      </c>
      <c r="S3367" t="str">
        <f t="shared" si="366"/>
        <v>medium</v>
      </c>
      <c r="T3367" t="str">
        <f t="shared" si="367"/>
        <v>Oct</v>
      </c>
      <c r="U3367">
        <f t="shared" si="368"/>
        <v>2024</v>
      </c>
      <c r="V3367" t="str">
        <f t="shared" si="369"/>
        <v>5-10</v>
      </c>
      <c r="W3367" t="str">
        <f t="shared" si="370"/>
        <v>Slow</v>
      </c>
    </row>
    <row r="3368" spans="1:23" x14ac:dyDescent="0.3">
      <c r="A3368">
        <v>603367</v>
      </c>
      <c r="B3368">
        <v>63334</v>
      </c>
      <c r="C3368">
        <v>25</v>
      </c>
      <c r="D3368" t="s">
        <v>4</v>
      </c>
      <c r="E3368" t="s">
        <v>15</v>
      </c>
      <c r="F3368" t="s">
        <v>28</v>
      </c>
      <c r="G3368" t="s">
        <v>31</v>
      </c>
      <c r="H3368" s="1">
        <v>45009</v>
      </c>
      <c r="I3368" t="s">
        <v>34</v>
      </c>
      <c r="J3368">
        <v>35</v>
      </c>
      <c r="K3368">
        <v>1.3</v>
      </c>
      <c r="L3368">
        <v>1117.24</v>
      </c>
      <c r="M3368">
        <v>45.44</v>
      </c>
      <c r="N3368" t="s">
        <v>49</v>
      </c>
      <c r="O3368">
        <v>4</v>
      </c>
      <c r="P3368" t="str" cm="1">
        <f t="array" ref="P3368">_xlfn.IFS(C3368&lt;25,"18-24", C3368&lt;=35,"25-35", C3368&lt;=50,"36-50",TRUE,"50+")</f>
        <v>25-35</v>
      </c>
      <c r="Q3368" t="str">
        <f t="shared" si="364"/>
        <v>new</v>
      </c>
      <c r="R3368" t="str">
        <f t="shared" si="365"/>
        <v>high value</v>
      </c>
      <c r="S3368" t="str">
        <f t="shared" si="366"/>
        <v>medium</v>
      </c>
      <c r="T3368" t="str">
        <f t="shared" si="367"/>
        <v>Mar</v>
      </c>
      <c r="U3368">
        <f t="shared" si="368"/>
        <v>2023</v>
      </c>
      <c r="V3368" t="str">
        <f t="shared" si="369"/>
        <v>0-5</v>
      </c>
      <c r="W3368" t="str">
        <f t="shared" si="370"/>
        <v>Medium</v>
      </c>
    </row>
    <row r="3369" spans="1:23" x14ac:dyDescent="0.3">
      <c r="A3369">
        <v>603368</v>
      </c>
      <c r="B3369">
        <v>32181</v>
      </c>
      <c r="C3369">
        <v>28</v>
      </c>
      <c r="D3369" t="s">
        <v>4</v>
      </c>
      <c r="E3369" t="s">
        <v>13</v>
      </c>
      <c r="F3369" t="s">
        <v>32</v>
      </c>
      <c r="G3369" t="s">
        <v>27</v>
      </c>
      <c r="H3369" s="1">
        <v>44961</v>
      </c>
      <c r="I3369" t="s">
        <v>33</v>
      </c>
      <c r="J3369">
        <v>55</v>
      </c>
      <c r="K3369">
        <v>2</v>
      </c>
      <c r="L3369">
        <v>570.04999999999995</v>
      </c>
      <c r="M3369">
        <v>113.32</v>
      </c>
      <c r="N3369" t="s">
        <v>47</v>
      </c>
      <c r="O3369">
        <v>4</v>
      </c>
      <c r="P3369" t="str" cm="1">
        <f t="array" ref="P3369">_xlfn.IFS(C3369&lt;25,"18-24", C3369&lt;=35,"25-35", C3369&lt;=50,"36-50",TRUE,"50+")</f>
        <v>25-35</v>
      </c>
      <c r="Q3369" t="str">
        <f t="shared" si="364"/>
        <v>new</v>
      </c>
      <c r="R3369" t="str">
        <f t="shared" si="365"/>
        <v>high value</v>
      </c>
      <c r="S3369" t="str">
        <f t="shared" si="366"/>
        <v>medium</v>
      </c>
      <c r="T3369" t="str">
        <f t="shared" si="367"/>
        <v>Feb</v>
      </c>
      <c r="U3369">
        <f t="shared" si="368"/>
        <v>2023</v>
      </c>
      <c r="V3369" t="str">
        <f t="shared" si="369"/>
        <v>0-5</v>
      </c>
      <c r="W3369" t="str">
        <f t="shared" si="370"/>
        <v>Slow</v>
      </c>
    </row>
    <row r="3370" spans="1:23" x14ac:dyDescent="0.3">
      <c r="A3370">
        <v>603369</v>
      </c>
      <c r="B3370">
        <v>14118</v>
      </c>
      <c r="C3370">
        <v>18</v>
      </c>
      <c r="D3370" t="s">
        <v>4</v>
      </c>
      <c r="E3370" t="s">
        <v>16</v>
      </c>
      <c r="F3370" t="s">
        <v>22</v>
      </c>
      <c r="G3370" t="s">
        <v>27</v>
      </c>
      <c r="H3370" s="1">
        <v>45614</v>
      </c>
      <c r="I3370" t="s">
        <v>34</v>
      </c>
      <c r="J3370">
        <v>70</v>
      </c>
      <c r="K3370">
        <v>8.5</v>
      </c>
      <c r="L3370">
        <v>244.33</v>
      </c>
      <c r="M3370">
        <v>102.11</v>
      </c>
      <c r="N3370" t="s">
        <v>47</v>
      </c>
      <c r="O3370">
        <v>4</v>
      </c>
      <c r="P3370" t="str" cm="1">
        <f t="array" ref="P3370">_xlfn.IFS(C3370&lt;25,"18-24", C3370&lt;=35,"25-35", C3370&lt;=50,"36-50",TRUE,"50+")</f>
        <v>18-24</v>
      </c>
      <c r="Q3370" t="str">
        <f t="shared" si="364"/>
        <v>new</v>
      </c>
      <c r="R3370" t="str">
        <f t="shared" si="365"/>
        <v>low</v>
      </c>
      <c r="S3370" t="str">
        <f t="shared" si="366"/>
        <v>medium</v>
      </c>
      <c r="T3370" t="str">
        <f t="shared" si="367"/>
        <v>Nov</v>
      </c>
      <c r="U3370">
        <f t="shared" si="368"/>
        <v>2024</v>
      </c>
      <c r="V3370" t="str">
        <f t="shared" si="369"/>
        <v>5-10</v>
      </c>
      <c r="W3370" t="str">
        <f t="shared" si="370"/>
        <v>Slow</v>
      </c>
    </row>
    <row r="3371" spans="1:23" x14ac:dyDescent="0.3">
      <c r="A3371">
        <v>603370</v>
      </c>
      <c r="B3371">
        <v>18166</v>
      </c>
      <c r="C3371">
        <v>57</v>
      </c>
      <c r="D3371" t="s">
        <v>4</v>
      </c>
      <c r="E3371" t="s">
        <v>16</v>
      </c>
      <c r="F3371" t="s">
        <v>19</v>
      </c>
      <c r="G3371" t="s">
        <v>23</v>
      </c>
      <c r="H3371" s="1">
        <v>45248</v>
      </c>
      <c r="I3371" t="s">
        <v>34</v>
      </c>
      <c r="J3371">
        <v>87</v>
      </c>
      <c r="K3371">
        <v>8.3000000000000007</v>
      </c>
      <c r="L3371">
        <v>1172.3</v>
      </c>
      <c r="M3371">
        <v>104.86</v>
      </c>
      <c r="N3371" t="s">
        <v>50</v>
      </c>
      <c r="O3371">
        <v>5</v>
      </c>
      <c r="P3371" t="str" cm="1">
        <f t="array" ref="P3371">_xlfn.IFS(C3371&lt;25,"18-24", C3371&lt;=35,"25-35", C3371&lt;=50,"36-50",TRUE,"50+")</f>
        <v>50+</v>
      </c>
      <c r="Q3371" t="str">
        <f t="shared" si="364"/>
        <v>new</v>
      </c>
      <c r="R3371" t="str">
        <f t="shared" si="365"/>
        <v>high value</v>
      </c>
      <c r="S3371" t="str">
        <f t="shared" si="366"/>
        <v>High</v>
      </c>
      <c r="T3371" t="str">
        <f t="shared" si="367"/>
        <v>Nov</v>
      </c>
      <c r="U3371">
        <f t="shared" si="368"/>
        <v>2023</v>
      </c>
      <c r="V3371" t="str">
        <f t="shared" si="369"/>
        <v>5-10</v>
      </c>
      <c r="W3371" t="str">
        <f t="shared" si="370"/>
        <v>Slow</v>
      </c>
    </row>
    <row r="3372" spans="1:23" x14ac:dyDescent="0.3">
      <c r="A3372">
        <v>603371</v>
      </c>
      <c r="B3372">
        <v>26752</v>
      </c>
      <c r="C3372">
        <v>60</v>
      </c>
      <c r="D3372" t="s">
        <v>7</v>
      </c>
      <c r="E3372" t="s">
        <v>8</v>
      </c>
      <c r="F3372" t="s">
        <v>26</v>
      </c>
      <c r="G3372" t="s">
        <v>29</v>
      </c>
      <c r="H3372" s="1">
        <v>45357</v>
      </c>
      <c r="I3372" t="s">
        <v>34</v>
      </c>
      <c r="J3372">
        <v>58</v>
      </c>
      <c r="K3372">
        <v>12.8</v>
      </c>
      <c r="L3372">
        <v>249.43</v>
      </c>
      <c r="M3372">
        <v>93.8</v>
      </c>
      <c r="N3372" t="s">
        <v>47</v>
      </c>
      <c r="O3372">
        <v>4</v>
      </c>
      <c r="P3372" t="str" cm="1">
        <f t="array" ref="P3372">_xlfn.IFS(C3372&lt;25,"18-24", C3372&lt;=35,"25-35", C3372&lt;=50,"36-50",TRUE,"50+")</f>
        <v>50+</v>
      </c>
      <c r="Q3372" t="str">
        <f t="shared" si="364"/>
        <v>new</v>
      </c>
      <c r="R3372" t="str">
        <f t="shared" si="365"/>
        <v>low</v>
      </c>
      <c r="S3372" t="str">
        <f t="shared" si="366"/>
        <v>medium</v>
      </c>
      <c r="T3372" t="str">
        <f t="shared" si="367"/>
        <v>Mar</v>
      </c>
      <c r="U3372">
        <f t="shared" si="368"/>
        <v>2024</v>
      </c>
      <c r="V3372" t="str">
        <f t="shared" si="369"/>
        <v>10-15</v>
      </c>
      <c r="W3372" t="str">
        <f t="shared" si="370"/>
        <v>Slow</v>
      </c>
    </row>
    <row r="3373" spans="1:23" x14ac:dyDescent="0.3">
      <c r="A3373">
        <v>603372</v>
      </c>
      <c r="B3373">
        <v>60153</v>
      </c>
      <c r="C3373">
        <v>30</v>
      </c>
      <c r="D3373" t="s">
        <v>4</v>
      </c>
      <c r="E3373" t="s">
        <v>5</v>
      </c>
      <c r="F3373" t="s">
        <v>28</v>
      </c>
      <c r="G3373" t="s">
        <v>23</v>
      </c>
      <c r="H3373" s="1">
        <v>45642</v>
      </c>
      <c r="I3373" t="s">
        <v>34</v>
      </c>
      <c r="J3373">
        <v>30</v>
      </c>
      <c r="K3373">
        <v>12.7</v>
      </c>
      <c r="L3373">
        <v>400.81</v>
      </c>
      <c r="M3373">
        <v>79.63</v>
      </c>
      <c r="N3373" t="s">
        <v>49</v>
      </c>
      <c r="O3373">
        <v>1</v>
      </c>
      <c r="P3373" t="str" cm="1">
        <f t="array" ref="P3373">_xlfn.IFS(C3373&lt;25,"18-24", C3373&lt;=35,"25-35", C3373&lt;=50,"36-50",TRUE,"50+")</f>
        <v>25-35</v>
      </c>
      <c r="Q3373" t="str">
        <f t="shared" si="364"/>
        <v>repeat</v>
      </c>
      <c r="R3373" t="str">
        <f t="shared" si="365"/>
        <v>medium</v>
      </c>
      <c r="S3373" t="str">
        <f t="shared" si="366"/>
        <v>Low</v>
      </c>
      <c r="T3373" t="str">
        <f t="shared" si="367"/>
        <v>Dec</v>
      </c>
      <c r="U3373">
        <f t="shared" si="368"/>
        <v>2024</v>
      </c>
      <c r="V3373" t="str">
        <f t="shared" si="369"/>
        <v>10-15</v>
      </c>
      <c r="W3373" t="str">
        <f t="shared" si="370"/>
        <v>Fast</v>
      </c>
    </row>
    <row r="3374" spans="1:23" x14ac:dyDescent="0.3">
      <c r="A3374">
        <v>603373</v>
      </c>
      <c r="B3374">
        <v>78318</v>
      </c>
      <c r="C3374">
        <v>35</v>
      </c>
      <c r="D3374" t="s">
        <v>7</v>
      </c>
      <c r="E3374" t="s">
        <v>15</v>
      </c>
      <c r="F3374" t="s">
        <v>19</v>
      </c>
      <c r="G3374" t="s">
        <v>21</v>
      </c>
      <c r="H3374" s="1">
        <v>44915</v>
      </c>
      <c r="I3374" t="s">
        <v>33</v>
      </c>
      <c r="J3374">
        <v>62</v>
      </c>
      <c r="K3374">
        <v>8.8000000000000007</v>
      </c>
      <c r="L3374">
        <v>963.09</v>
      </c>
      <c r="M3374">
        <v>68.819999999999993</v>
      </c>
      <c r="N3374" t="s">
        <v>48</v>
      </c>
      <c r="O3374">
        <v>4</v>
      </c>
      <c r="P3374" t="str" cm="1">
        <f t="array" ref="P3374">_xlfn.IFS(C3374&lt;25,"18-24", C3374&lt;=35,"25-35", C3374&lt;=50,"36-50",TRUE,"50+")</f>
        <v>25-35</v>
      </c>
      <c r="Q3374" t="str">
        <f t="shared" si="364"/>
        <v>new</v>
      </c>
      <c r="R3374" t="str">
        <f t="shared" si="365"/>
        <v>high value</v>
      </c>
      <c r="S3374" t="str">
        <f t="shared" si="366"/>
        <v>medium</v>
      </c>
      <c r="T3374" t="str">
        <f t="shared" si="367"/>
        <v>Dec</v>
      </c>
      <c r="U3374">
        <f t="shared" si="368"/>
        <v>2022</v>
      </c>
      <c r="V3374" t="str">
        <f t="shared" si="369"/>
        <v>5-10</v>
      </c>
      <c r="W3374" t="str">
        <f t="shared" si="370"/>
        <v>Slow</v>
      </c>
    </row>
    <row r="3375" spans="1:23" x14ac:dyDescent="0.3">
      <c r="A3375">
        <v>603374</v>
      </c>
      <c r="B3375">
        <v>62813</v>
      </c>
      <c r="C3375">
        <v>49</v>
      </c>
      <c r="D3375" t="s">
        <v>7</v>
      </c>
      <c r="E3375" t="s">
        <v>5</v>
      </c>
      <c r="F3375" t="s">
        <v>26</v>
      </c>
      <c r="G3375" t="s">
        <v>31</v>
      </c>
      <c r="H3375" s="1">
        <v>44983</v>
      </c>
      <c r="I3375" t="s">
        <v>34</v>
      </c>
      <c r="J3375">
        <v>87</v>
      </c>
      <c r="K3375">
        <v>14.3</v>
      </c>
      <c r="L3375">
        <v>1166.05</v>
      </c>
      <c r="M3375">
        <v>109.53</v>
      </c>
      <c r="N3375" t="s">
        <v>48</v>
      </c>
      <c r="O3375">
        <v>3</v>
      </c>
      <c r="P3375" t="str" cm="1">
        <f t="array" ref="P3375">_xlfn.IFS(C3375&lt;25,"18-24", C3375&lt;=35,"25-35", C3375&lt;=50,"36-50",TRUE,"50+")</f>
        <v>36-50</v>
      </c>
      <c r="Q3375" t="str">
        <f t="shared" si="364"/>
        <v>new</v>
      </c>
      <c r="R3375" t="str">
        <f t="shared" si="365"/>
        <v>high value</v>
      </c>
      <c r="S3375" t="str">
        <f t="shared" si="366"/>
        <v>medium</v>
      </c>
      <c r="T3375" t="str">
        <f t="shared" si="367"/>
        <v>Feb</v>
      </c>
      <c r="U3375">
        <f t="shared" si="368"/>
        <v>2023</v>
      </c>
      <c r="V3375" t="str">
        <f t="shared" si="369"/>
        <v>10-15</v>
      </c>
      <c r="W3375" t="str">
        <f t="shared" si="370"/>
        <v>Slow</v>
      </c>
    </row>
    <row r="3376" spans="1:23" x14ac:dyDescent="0.3">
      <c r="A3376">
        <v>603375</v>
      </c>
      <c r="B3376">
        <v>89215</v>
      </c>
      <c r="C3376">
        <v>53</v>
      </c>
      <c r="D3376" t="s">
        <v>7</v>
      </c>
      <c r="E3376" t="s">
        <v>15</v>
      </c>
      <c r="F3376" t="s">
        <v>19</v>
      </c>
      <c r="G3376" t="s">
        <v>23</v>
      </c>
      <c r="H3376" s="1">
        <v>45590</v>
      </c>
      <c r="I3376" t="s">
        <v>34</v>
      </c>
      <c r="J3376">
        <v>25</v>
      </c>
      <c r="K3376">
        <v>2.2000000000000002</v>
      </c>
      <c r="L3376">
        <v>1056.8800000000001</v>
      </c>
      <c r="M3376">
        <v>74.94</v>
      </c>
      <c r="N3376" t="s">
        <v>50</v>
      </c>
      <c r="O3376">
        <v>3</v>
      </c>
      <c r="P3376" t="str" cm="1">
        <f t="array" ref="P3376">_xlfn.IFS(C3376&lt;25,"18-24", C3376&lt;=35,"25-35", C3376&lt;=50,"36-50",TRUE,"50+")</f>
        <v>50+</v>
      </c>
      <c r="Q3376" t="str">
        <f t="shared" si="364"/>
        <v>new</v>
      </c>
      <c r="R3376" t="str">
        <f t="shared" si="365"/>
        <v>high value</v>
      </c>
      <c r="S3376" t="str">
        <f t="shared" si="366"/>
        <v>medium</v>
      </c>
      <c r="T3376" t="str">
        <f t="shared" si="367"/>
        <v>Oct</v>
      </c>
      <c r="U3376">
        <f t="shared" si="368"/>
        <v>2024</v>
      </c>
      <c r="V3376" t="str">
        <f t="shared" si="369"/>
        <v>0-5</v>
      </c>
      <c r="W3376" t="str">
        <f t="shared" si="370"/>
        <v>Fast</v>
      </c>
    </row>
    <row r="3377" spans="1:23" x14ac:dyDescent="0.3">
      <c r="A3377">
        <v>603376</v>
      </c>
      <c r="B3377">
        <v>27060</v>
      </c>
      <c r="C3377">
        <v>46</v>
      </c>
      <c r="D3377" t="s">
        <v>7</v>
      </c>
      <c r="E3377" t="s">
        <v>5</v>
      </c>
      <c r="F3377" t="s">
        <v>19</v>
      </c>
      <c r="G3377" t="s">
        <v>25</v>
      </c>
      <c r="H3377" s="1">
        <v>45487</v>
      </c>
      <c r="I3377" t="s">
        <v>34</v>
      </c>
      <c r="J3377">
        <v>23</v>
      </c>
      <c r="K3377">
        <v>5.9</v>
      </c>
      <c r="L3377">
        <v>792.76</v>
      </c>
      <c r="M3377">
        <v>62.58</v>
      </c>
      <c r="N3377" t="s">
        <v>47</v>
      </c>
      <c r="O3377">
        <v>1</v>
      </c>
      <c r="P3377" t="str" cm="1">
        <f t="array" ref="P3377">_xlfn.IFS(C3377&lt;25,"18-24", C3377&lt;=35,"25-35", C3377&lt;=50,"36-50",TRUE,"50+")</f>
        <v>36-50</v>
      </c>
      <c r="Q3377" t="str">
        <f t="shared" si="364"/>
        <v>new</v>
      </c>
      <c r="R3377" t="str">
        <f t="shared" si="365"/>
        <v>high value</v>
      </c>
      <c r="S3377" t="str">
        <f t="shared" si="366"/>
        <v>Low</v>
      </c>
      <c r="T3377" t="str">
        <f t="shared" si="367"/>
        <v>Jul</v>
      </c>
      <c r="U3377">
        <f t="shared" si="368"/>
        <v>2024</v>
      </c>
      <c r="V3377" t="str">
        <f t="shared" si="369"/>
        <v>5-10</v>
      </c>
      <c r="W3377" t="str">
        <f t="shared" si="370"/>
        <v>Fast</v>
      </c>
    </row>
    <row r="3378" spans="1:23" x14ac:dyDescent="0.3">
      <c r="A3378">
        <v>603377</v>
      </c>
      <c r="B3378">
        <v>91984</v>
      </c>
      <c r="C3378">
        <v>53</v>
      </c>
      <c r="D3378" t="s">
        <v>4</v>
      </c>
      <c r="E3378" t="s">
        <v>16</v>
      </c>
      <c r="F3378" t="s">
        <v>22</v>
      </c>
      <c r="G3378" t="s">
        <v>31</v>
      </c>
      <c r="H3378" s="1">
        <v>44815</v>
      </c>
      <c r="I3378" t="s">
        <v>33</v>
      </c>
      <c r="J3378">
        <v>42</v>
      </c>
      <c r="K3378">
        <v>11.5</v>
      </c>
      <c r="L3378">
        <v>1151.81</v>
      </c>
      <c r="M3378">
        <v>30.71</v>
      </c>
      <c r="N3378" t="s">
        <v>47</v>
      </c>
      <c r="O3378">
        <v>1</v>
      </c>
      <c r="P3378" t="str" cm="1">
        <f t="array" ref="P3378">_xlfn.IFS(C3378&lt;25,"18-24", C3378&lt;=35,"25-35", C3378&lt;=50,"36-50",TRUE,"50+")</f>
        <v>50+</v>
      </c>
      <c r="Q3378" t="str">
        <f t="shared" si="364"/>
        <v>repeat</v>
      </c>
      <c r="R3378" t="str">
        <f t="shared" si="365"/>
        <v>high value</v>
      </c>
      <c r="S3378" t="str">
        <f t="shared" si="366"/>
        <v>Low</v>
      </c>
      <c r="T3378" t="str">
        <f t="shared" si="367"/>
        <v>Sep</v>
      </c>
      <c r="U3378">
        <f t="shared" si="368"/>
        <v>2022</v>
      </c>
      <c r="V3378" t="str">
        <f t="shared" si="369"/>
        <v>10-15</v>
      </c>
      <c r="W3378" t="str">
        <f t="shared" si="370"/>
        <v>Medium</v>
      </c>
    </row>
    <row r="3379" spans="1:23" x14ac:dyDescent="0.3">
      <c r="A3379">
        <v>603378</v>
      </c>
      <c r="B3379">
        <v>51282</v>
      </c>
      <c r="C3379">
        <v>47</v>
      </c>
      <c r="D3379" t="s">
        <v>7</v>
      </c>
      <c r="E3379" t="s">
        <v>11</v>
      </c>
      <c r="F3379" t="s">
        <v>26</v>
      </c>
      <c r="G3379" t="s">
        <v>27</v>
      </c>
      <c r="H3379" s="1">
        <v>45553</v>
      </c>
      <c r="I3379" t="s">
        <v>33</v>
      </c>
      <c r="J3379">
        <v>65</v>
      </c>
      <c r="K3379">
        <v>7.7</v>
      </c>
      <c r="L3379">
        <v>551.29999999999995</v>
      </c>
      <c r="M3379">
        <v>67.290000000000006</v>
      </c>
      <c r="N3379" t="s">
        <v>48</v>
      </c>
      <c r="O3379">
        <v>1</v>
      </c>
      <c r="P3379" t="str" cm="1">
        <f t="array" ref="P3379">_xlfn.IFS(C3379&lt;25,"18-24", C3379&lt;=35,"25-35", C3379&lt;=50,"36-50",TRUE,"50+")</f>
        <v>36-50</v>
      </c>
      <c r="Q3379" t="str">
        <f t="shared" si="364"/>
        <v>new</v>
      </c>
      <c r="R3379" t="str">
        <f t="shared" si="365"/>
        <v>high value</v>
      </c>
      <c r="S3379" t="str">
        <f t="shared" si="366"/>
        <v>Low</v>
      </c>
      <c r="T3379" t="str">
        <f t="shared" si="367"/>
        <v>Sep</v>
      </c>
      <c r="U3379">
        <f t="shared" si="368"/>
        <v>2024</v>
      </c>
      <c r="V3379" t="str">
        <f t="shared" si="369"/>
        <v>5-10</v>
      </c>
      <c r="W3379" t="str">
        <f t="shared" si="370"/>
        <v>Slow</v>
      </c>
    </row>
    <row r="3380" spans="1:23" x14ac:dyDescent="0.3">
      <c r="A3380">
        <v>603379</v>
      </c>
      <c r="B3380">
        <v>49627</v>
      </c>
      <c r="C3380">
        <v>19</v>
      </c>
      <c r="D3380" t="s">
        <v>4</v>
      </c>
      <c r="E3380" t="s">
        <v>5</v>
      </c>
      <c r="F3380" t="s">
        <v>24</v>
      </c>
      <c r="G3380" t="s">
        <v>21</v>
      </c>
      <c r="H3380" s="1">
        <v>44764</v>
      </c>
      <c r="I3380" t="s">
        <v>34</v>
      </c>
      <c r="J3380">
        <v>38</v>
      </c>
      <c r="K3380">
        <v>9.4</v>
      </c>
      <c r="L3380">
        <v>1455.8</v>
      </c>
      <c r="M3380">
        <v>60.95</v>
      </c>
      <c r="N3380" t="s">
        <v>49</v>
      </c>
      <c r="O3380">
        <v>1</v>
      </c>
      <c r="P3380" t="str" cm="1">
        <f t="array" ref="P3380">_xlfn.IFS(C3380&lt;25,"18-24", C3380&lt;=35,"25-35", C3380&lt;=50,"36-50",TRUE,"50+")</f>
        <v>18-24</v>
      </c>
      <c r="Q3380" t="str">
        <f t="shared" si="364"/>
        <v>repeat</v>
      </c>
      <c r="R3380" t="str">
        <f t="shared" si="365"/>
        <v>high value</v>
      </c>
      <c r="S3380" t="str">
        <f t="shared" si="366"/>
        <v>Low</v>
      </c>
      <c r="T3380" t="str">
        <f t="shared" si="367"/>
        <v>Jul</v>
      </c>
      <c r="U3380">
        <f t="shared" si="368"/>
        <v>2022</v>
      </c>
      <c r="V3380" t="str">
        <f t="shared" si="369"/>
        <v>5-10</v>
      </c>
      <c r="W3380" t="str">
        <f t="shared" si="370"/>
        <v>Medium</v>
      </c>
    </row>
    <row r="3381" spans="1:23" x14ac:dyDescent="0.3">
      <c r="A3381">
        <v>603380</v>
      </c>
      <c r="B3381">
        <v>31926</v>
      </c>
      <c r="C3381">
        <v>22</v>
      </c>
      <c r="D3381" t="s">
        <v>4</v>
      </c>
      <c r="E3381" t="s">
        <v>8</v>
      </c>
      <c r="F3381" t="s">
        <v>19</v>
      </c>
      <c r="G3381" t="s">
        <v>27</v>
      </c>
      <c r="H3381" s="1">
        <v>45629</v>
      </c>
      <c r="I3381" t="s">
        <v>33</v>
      </c>
      <c r="J3381">
        <v>50</v>
      </c>
      <c r="K3381">
        <v>2.5</v>
      </c>
      <c r="L3381">
        <v>1033.04</v>
      </c>
      <c r="M3381">
        <v>43.7</v>
      </c>
      <c r="N3381" t="s">
        <v>50</v>
      </c>
      <c r="O3381">
        <v>1</v>
      </c>
      <c r="P3381" t="str" cm="1">
        <f t="array" ref="P3381">_xlfn.IFS(C3381&lt;25,"18-24", C3381&lt;=35,"25-35", C3381&lt;=50,"36-50",TRUE,"50+")</f>
        <v>18-24</v>
      </c>
      <c r="Q3381" t="str">
        <f t="shared" si="364"/>
        <v>new</v>
      </c>
      <c r="R3381" t="str">
        <f t="shared" si="365"/>
        <v>high value</v>
      </c>
      <c r="S3381" t="str">
        <f t="shared" si="366"/>
        <v>Low</v>
      </c>
      <c r="T3381" t="str">
        <f t="shared" si="367"/>
        <v>Dec</v>
      </c>
      <c r="U3381">
        <f t="shared" si="368"/>
        <v>2024</v>
      </c>
      <c r="V3381" t="str">
        <f t="shared" si="369"/>
        <v>0-5</v>
      </c>
      <c r="W3381" t="str">
        <f t="shared" si="370"/>
        <v>Slow</v>
      </c>
    </row>
    <row r="3382" spans="1:23" x14ac:dyDescent="0.3">
      <c r="A3382">
        <v>603381</v>
      </c>
      <c r="B3382">
        <v>59067</v>
      </c>
      <c r="C3382">
        <v>59</v>
      </c>
      <c r="D3382" t="s">
        <v>7</v>
      </c>
      <c r="E3382" t="s">
        <v>11</v>
      </c>
      <c r="F3382" t="s">
        <v>28</v>
      </c>
      <c r="G3382" t="s">
        <v>25</v>
      </c>
      <c r="H3382" s="1">
        <v>45644</v>
      </c>
      <c r="I3382" t="s">
        <v>34</v>
      </c>
      <c r="J3382">
        <v>81</v>
      </c>
      <c r="K3382">
        <v>13.5</v>
      </c>
      <c r="L3382">
        <v>438.82</v>
      </c>
      <c r="M3382">
        <v>69.489999999999995</v>
      </c>
      <c r="N3382" t="s">
        <v>50</v>
      </c>
      <c r="O3382">
        <v>2</v>
      </c>
      <c r="P3382" t="str" cm="1">
        <f t="array" ref="P3382">_xlfn.IFS(C3382&lt;25,"18-24", C3382&lt;=35,"25-35", C3382&lt;=50,"36-50",TRUE,"50+")</f>
        <v>50+</v>
      </c>
      <c r="Q3382" t="str">
        <f t="shared" si="364"/>
        <v>new</v>
      </c>
      <c r="R3382" t="str">
        <f t="shared" si="365"/>
        <v>medium</v>
      </c>
      <c r="S3382" t="str">
        <f t="shared" si="366"/>
        <v>Low</v>
      </c>
      <c r="T3382" t="str">
        <f t="shared" si="367"/>
        <v>Dec</v>
      </c>
      <c r="U3382">
        <f t="shared" si="368"/>
        <v>2024</v>
      </c>
      <c r="V3382" t="str">
        <f t="shared" si="369"/>
        <v>10-15</v>
      </c>
      <c r="W3382" t="str">
        <f t="shared" si="370"/>
        <v>Slow</v>
      </c>
    </row>
    <row r="3383" spans="1:23" x14ac:dyDescent="0.3">
      <c r="A3383">
        <v>603382</v>
      </c>
      <c r="B3383">
        <v>68919</v>
      </c>
      <c r="C3383">
        <v>58</v>
      </c>
      <c r="D3383" t="s">
        <v>7</v>
      </c>
      <c r="E3383" t="s">
        <v>13</v>
      </c>
      <c r="F3383" t="s">
        <v>28</v>
      </c>
      <c r="G3383" t="s">
        <v>29</v>
      </c>
      <c r="H3383" s="1">
        <v>45327</v>
      </c>
      <c r="I3383" t="s">
        <v>33</v>
      </c>
      <c r="J3383">
        <v>25</v>
      </c>
      <c r="K3383">
        <v>11</v>
      </c>
      <c r="L3383">
        <v>809.25</v>
      </c>
      <c r="M3383">
        <v>95.95</v>
      </c>
      <c r="N3383" t="s">
        <v>47</v>
      </c>
      <c r="O3383">
        <v>1</v>
      </c>
      <c r="P3383" t="str" cm="1">
        <f t="array" ref="P3383">_xlfn.IFS(C3383&lt;25,"18-24", C3383&lt;=35,"25-35", C3383&lt;=50,"36-50",TRUE,"50+")</f>
        <v>50+</v>
      </c>
      <c r="Q3383" t="str">
        <f t="shared" si="364"/>
        <v>new</v>
      </c>
      <c r="R3383" t="str">
        <f t="shared" si="365"/>
        <v>high value</v>
      </c>
      <c r="S3383" t="str">
        <f t="shared" si="366"/>
        <v>Low</v>
      </c>
      <c r="T3383" t="str">
        <f t="shared" si="367"/>
        <v>Feb</v>
      </c>
      <c r="U3383">
        <f t="shared" si="368"/>
        <v>2024</v>
      </c>
      <c r="V3383" t="str">
        <f t="shared" si="369"/>
        <v>10-15</v>
      </c>
      <c r="W3383" t="str">
        <f t="shared" si="370"/>
        <v>Fast</v>
      </c>
    </row>
    <row r="3384" spans="1:23" x14ac:dyDescent="0.3">
      <c r="A3384">
        <v>603383</v>
      </c>
      <c r="B3384">
        <v>20038</v>
      </c>
      <c r="C3384">
        <v>41</v>
      </c>
      <c r="D3384" t="s">
        <v>4</v>
      </c>
      <c r="E3384" t="s">
        <v>15</v>
      </c>
      <c r="F3384" t="s">
        <v>19</v>
      </c>
      <c r="G3384" t="s">
        <v>25</v>
      </c>
      <c r="H3384" s="1">
        <v>45333</v>
      </c>
      <c r="I3384" t="s">
        <v>34</v>
      </c>
      <c r="J3384">
        <v>34</v>
      </c>
      <c r="K3384">
        <v>2.6</v>
      </c>
      <c r="L3384">
        <v>1308.0999999999999</v>
      </c>
      <c r="M3384">
        <v>118.44</v>
      </c>
      <c r="N3384" t="s">
        <v>49</v>
      </c>
      <c r="O3384">
        <v>3</v>
      </c>
      <c r="P3384" t="str" cm="1">
        <f t="array" ref="P3384">_xlfn.IFS(C3384&lt;25,"18-24", C3384&lt;=35,"25-35", C3384&lt;=50,"36-50",TRUE,"50+")</f>
        <v>36-50</v>
      </c>
      <c r="Q3384" t="str">
        <f t="shared" si="364"/>
        <v>new</v>
      </c>
      <c r="R3384" t="str">
        <f t="shared" si="365"/>
        <v>high value</v>
      </c>
      <c r="S3384" t="str">
        <f t="shared" si="366"/>
        <v>medium</v>
      </c>
      <c r="T3384" t="str">
        <f t="shared" si="367"/>
        <v>Feb</v>
      </c>
      <c r="U3384">
        <f t="shared" si="368"/>
        <v>2024</v>
      </c>
      <c r="V3384" t="str">
        <f t="shared" si="369"/>
        <v>0-5</v>
      </c>
      <c r="W3384" t="str">
        <f t="shared" si="370"/>
        <v>Medium</v>
      </c>
    </row>
    <row r="3385" spans="1:23" x14ac:dyDescent="0.3">
      <c r="A3385">
        <v>603384</v>
      </c>
      <c r="B3385">
        <v>16909</v>
      </c>
      <c r="C3385">
        <v>53</v>
      </c>
      <c r="D3385" t="s">
        <v>7</v>
      </c>
      <c r="E3385" t="s">
        <v>15</v>
      </c>
      <c r="F3385" t="s">
        <v>19</v>
      </c>
      <c r="G3385" t="s">
        <v>29</v>
      </c>
      <c r="H3385" s="1">
        <v>44912</v>
      </c>
      <c r="I3385" t="s">
        <v>33</v>
      </c>
      <c r="J3385">
        <v>34</v>
      </c>
      <c r="K3385">
        <v>9.1</v>
      </c>
      <c r="L3385">
        <v>1089.67</v>
      </c>
      <c r="M3385">
        <v>95.83</v>
      </c>
      <c r="N3385" t="s">
        <v>48</v>
      </c>
      <c r="O3385">
        <v>3</v>
      </c>
      <c r="P3385" t="str" cm="1">
        <f t="array" ref="P3385">_xlfn.IFS(C3385&lt;25,"18-24", C3385&lt;=35,"25-35", C3385&lt;=50,"36-50",TRUE,"50+")</f>
        <v>50+</v>
      </c>
      <c r="Q3385" t="str">
        <f t="shared" si="364"/>
        <v>repeat</v>
      </c>
      <c r="R3385" t="str">
        <f t="shared" si="365"/>
        <v>high value</v>
      </c>
      <c r="S3385" t="str">
        <f t="shared" si="366"/>
        <v>medium</v>
      </c>
      <c r="T3385" t="str">
        <f t="shared" si="367"/>
        <v>Dec</v>
      </c>
      <c r="U3385">
        <f t="shared" si="368"/>
        <v>2022</v>
      </c>
      <c r="V3385" t="str">
        <f t="shared" si="369"/>
        <v>5-10</v>
      </c>
      <c r="W3385" t="str">
        <f t="shared" si="370"/>
        <v>Medium</v>
      </c>
    </row>
    <row r="3386" spans="1:23" x14ac:dyDescent="0.3">
      <c r="A3386">
        <v>603385</v>
      </c>
      <c r="B3386">
        <v>53571</v>
      </c>
      <c r="C3386">
        <v>55</v>
      </c>
      <c r="D3386" t="s">
        <v>4</v>
      </c>
      <c r="E3386" t="s">
        <v>11</v>
      </c>
      <c r="F3386" t="s">
        <v>22</v>
      </c>
      <c r="G3386" t="s">
        <v>21</v>
      </c>
      <c r="H3386" s="1">
        <v>45392</v>
      </c>
      <c r="I3386" t="s">
        <v>34</v>
      </c>
      <c r="J3386">
        <v>29</v>
      </c>
      <c r="K3386">
        <v>5.5</v>
      </c>
      <c r="L3386">
        <v>1397.03</v>
      </c>
      <c r="M3386">
        <v>90.59</v>
      </c>
      <c r="N3386" t="s">
        <v>50</v>
      </c>
      <c r="O3386">
        <v>3</v>
      </c>
      <c r="P3386" t="str" cm="1">
        <f t="array" ref="P3386">_xlfn.IFS(C3386&lt;25,"18-24", C3386&lt;=35,"25-35", C3386&lt;=50,"36-50",TRUE,"50+")</f>
        <v>50+</v>
      </c>
      <c r="Q3386" t="str">
        <f t="shared" si="364"/>
        <v>new</v>
      </c>
      <c r="R3386" t="str">
        <f t="shared" si="365"/>
        <v>high value</v>
      </c>
      <c r="S3386" t="str">
        <f t="shared" si="366"/>
        <v>medium</v>
      </c>
      <c r="T3386" t="str">
        <f t="shared" si="367"/>
        <v>Apr</v>
      </c>
      <c r="U3386">
        <f t="shared" si="368"/>
        <v>2024</v>
      </c>
      <c r="V3386" t="str">
        <f t="shared" si="369"/>
        <v>5-10</v>
      </c>
      <c r="W3386" t="str">
        <f t="shared" si="370"/>
        <v>Fast</v>
      </c>
    </row>
    <row r="3387" spans="1:23" x14ac:dyDescent="0.3">
      <c r="A3387">
        <v>603386</v>
      </c>
      <c r="B3387">
        <v>32075</v>
      </c>
      <c r="C3387">
        <v>59</v>
      </c>
      <c r="D3387" t="s">
        <v>7</v>
      </c>
      <c r="E3387" t="s">
        <v>15</v>
      </c>
      <c r="F3387" t="s">
        <v>19</v>
      </c>
      <c r="G3387" t="s">
        <v>21</v>
      </c>
      <c r="H3387" s="1">
        <v>44692</v>
      </c>
      <c r="I3387" t="s">
        <v>33</v>
      </c>
      <c r="J3387">
        <v>21</v>
      </c>
      <c r="K3387">
        <v>5.5</v>
      </c>
      <c r="L3387">
        <v>964.4</v>
      </c>
      <c r="M3387">
        <v>50.31</v>
      </c>
      <c r="N3387" t="s">
        <v>47</v>
      </c>
      <c r="O3387">
        <v>3</v>
      </c>
      <c r="P3387" t="str" cm="1">
        <f t="array" ref="P3387">_xlfn.IFS(C3387&lt;25,"18-24", C3387&lt;=35,"25-35", C3387&lt;=50,"36-50",TRUE,"50+")</f>
        <v>50+</v>
      </c>
      <c r="Q3387" t="str">
        <f t="shared" si="364"/>
        <v>new</v>
      </c>
      <c r="R3387" t="str">
        <f t="shared" si="365"/>
        <v>high value</v>
      </c>
      <c r="S3387" t="str">
        <f t="shared" si="366"/>
        <v>medium</v>
      </c>
      <c r="T3387" t="str">
        <f t="shared" si="367"/>
        <v>May</v>
      </c>
      <c r="U3387">
        <f t="shared" si="368"/>
        <v>2022</v>
      </c>
      <c r="V3387" t="str">
        <f t="shared" si="369"/>
        <v>5-10</v>
      </c>
      <c r="W3387" t="str">
        <f t="shared" si="370"/>
        <v>Fast</v>
      </c>
    </row>
    <row r="3388" spans="1:23" x14ac:dyDescent="0.3">
      <c r="A3388">
        <v>603387</v>
      </c>
      <c r="B3388">
        <v>27518</v>
      </c>
      <c r="C3388">
        <v>57</v>
      </c>
      <c r="D3388" t="s">
        <v>4</v>
      </c>
      <c r="E3388" t="s">
        <v>5</v>
      </c>
      <c r="F3388" t="s">
        <v>19</v>
      </c>
      <c r="G3388" t="s">
        <v>23</v>
      </c>
      <c r="H3388" s="1">
        <v>45022</v>
      </c>
      <c r="I3388" t="s">
        <v>33</v>
      </c>
      <c r="J3388">
        <v>42</v>
      </c>
      <c r="K3388">
        <v>7.2</v>
      </c>
      <c r="L3388">
        <v>1225.5</v>
      </c>
      <c r="M3388">
        <v>88.44</v>
      </c>
      <c r="N3388" t="s">
        <v>48</v>
      </c>
      <c r="O3388">
        <v>3</v>
      </c>
      <c r="P3388" t="str" cm="1">
        <f t="array" ref="P3388">_xlfn.IFS(C3388&lt;25,"18-24", C3388&lt;=35,"25-35", C3388&lt;=50,"36-50",TRUE,"50+")</f>
        <v>50+</v>
      </c>
      <c r="Q3388" t="str">
        <f t="shared" si="364"/>
        <v>new</v>
      </c>
      <c r="R3388" t="str">
        <f t="shared" si="365"/>
        <v>high value</v>
      </c>
      <c r="S3388" t="str">
        <f t="shared" si="366"/>
        <v>medium</v>
      </c>
      <c r="T3388" t="str">
        <f t="shared" si="367"/>
        <v>Apr</v>
      </c>
      <c r="U3388">
        <f t="shared" si="368"/>
        <v>2023</v>
      </c>
      <c r="V3388" t="str">
        <f t="shared" si="369"/>
        <v>5-10</v>
      </c>
      <c r="W3388" t="str">
        <f t="shared" si="370"/>
        <v>Medium</v>
      </c>
    </row>
    <row r="3389" spans="1:23" x14ac:dyDescent="0.3">
      <c r="A3389">
        <v>603388</v>
      </c>
      <c r="B3389">
        <v>37975</v>
      </c>
      <c r="C3389">
        <v>36</v>
      </c>
      <c r="D3389" t="s">
        <v>7</v>
      </c>
      <c r="E3389" t="s">
        <v>16</v>
      </c>
      <c r="F3389" t="s">
        <v>28</v>
      </c>
      <c r="G3389" t="s">
        <v>25</v>
      </c>
      <c r="H3389" s="1">
        <v>45073</v>
      </c>
      <c r="I3389" t="s">
        <v>33</v>
      </c>
      <c r="J3389">
        <v>82</v>
      </c>
      <c r="K3389">
        <v>8.1999999999999993</v>
      </c>
      <c r="L3389">
        <v>1352</v>
      </c>
      <c r="M3389">
        <v>74.34</v>
      </c>
      <c r="N3389" t="s">
        <v>50</v>
      </c>
      <c r="O3389">
        <v>2</v>
      </c>
      <c r="P3389" t="str" cm="1">
        <f t="array" ref="P3389">_xlfn.IFS(C3389&lt;25,"18-24", C3389&lt;=35,"25-35", C3389&lt;=50,"36-50",TRUE,"50+")</f>
        <v>36-50</v>
      </c>
      <c r="Q3389" t="str">
        <f t="shared" si="364"/>
        <v>repeat</v>
      </c>
      <c r="R3389" t="str">
        <f t="shared" si="365"/>
        <v>high value</v>
      </c>
      <c r="S3389" t="str">
        <f t="shared" si="366"/>
        <v>Low</v>
      </c>
      <c r="T3389" t="str">
        <f t="shared" si="367"/>
        <v>May</v>
      </c>
      <c r="U3389">
        <f t="shared" si="368"/>
        <v>2023</v>
      </c>
      <c r="V3389" t="str">
        <f t="shared" si="369"/>
        <v>5-10</v>
      </c>
      <c r="W3389" t="str">
        <f t="shared" si="370"/>
        <v>Slow</v>
      </c>
    </row>
    <row r="3390" spans="1:23" x14ac:dyDescent="0.3">
      <c r="A3390">
        <v>603389</v>
      </c>
      <c r="B3390">
        <v>57852</v>
      </c>
      <c r="C3390">
        <v>29</v>
      </c>
      <c r="D3390" t="s">
        <v>7</v>
      </c>
      <c r="E3390" t="s">
        <v>15</v>
      </c>
      <c r="F3390" t="s">
        <v>24</v>
      </c>
      <c r="G3390" t="s">
        <v>31</v>
      </c>
      <c r="H3390" s="1">
        <v>44876</v>
      </c>
      <c r="I3390" t="s">
        <v>33</v>
      </c>
      <c r="J3390">
        <v>44</v>
      </c>
      <c r="K3390">
        <v>13.3</v>
      </c>
      <c r="L3390">
        <v>1038.79</v>
      </c>
      <c r="M3390">
        <v>51.49</v>
      </c>
      <c r="N3390" t="s">
        <v>49</v>
      </c>
      <c r="O3390">
        <v>1</v>
      </c>
      <c r="P3390" t="str" cm="1">
        <f t="array" ref="P3390">_xlfn.IFS(C3390&lt;25,"18-24", C3390&lt;=35,"25-35", C3390&lt;=50,"36-50",TRUE,"50+")</f>
        <v>25-35</v>
      </c>
      <c r="Q3390" t="str">
        <f t="shared" si="364"/>
        <v>new</v>
      </c>
      <c r="R3390" t="str">
        <f t="shared" si="365"/>
        <v>high value</v>
      </c>
      <c r="S3390" t="str">
        <f t="shared" si="366"/>
        <v>Low</v>
      </c>
      <c r="T3390" t="str">
        <f t="shared" si="367"/>
        <v>Nov</v>
      </c>
      <c r="U3390">
        <f t="shared" si="368"/>
        <v>2022</v>
      </c>
      <c r="V3390" t="str">
        <f t="shared" si="369"/>
        <v>10-15</v>
      </c>
      <c r="W3390" t="str">
        <f t="shared" si="370"/>
        <v>Medium</v>
      </c>
    </row>
    <row r="3391" spans="1:23" x14ac:dyDescent="0.3">
      <c r="A3391">
        <v>603390</v>
      </c>
      <c r="B3391">
        <v>56044</v>
      </c>
      <c r="C3391">
        <v>58</v>
      </c>
      <c r="D3391" t="s">
        <v>7</v>
      </c>
      <c r="E3391" t="s">
        <v>5</v>
      </c>
      <c r="F3391" t="s">
        <v>30</v>
      </c>
      <c r="G3391" t="s">
        <v>27</v>
      </c>
      <c r="H3391" s="1">
        <v>44719</v>
      </c>
      <c r="I3391" t="s">
        <v>34</v>
      </c>
      <c r="J3391">
        <v>56</v>
      </c>
      <c r="K3391">
        <v>7.2</v>
      </c>
      <c r="L3391">
        <v>1468.49</v>
      </c>
      <c r="M3391">
        <v>80.22</v>
      </c>
      <c r="N3391" t="s">
        <v>48</v>
      </c>
      <c r="O3391">
        <v>1</v>
      </c>
      <c r="P3391" t="str" cm="1">
        <f t="array" ref="P3391">_xlfn.IFS(C3391&lt;25,"18-24", C3391&lt;=35,"25-35", C3391&lt;=50,"36-50",TRUE,"50+")</f>
        <v>50+</v>
      </c>
      <c r="Q3391" t="str">
        <f t="shared" si="364"/>
        <v>new</v>
      </c>
      <c r="R3391" t="str">
        <f t="shared" si="365"/>
        <v>high value</v>
      </c>
      <c r="S3391" t="str">
        <f t="shared" si="366"/>
        <v>Low</v>
      </c>
      <c r="T3391" t="str">
        <f t="shared" si="367"/>
        <v>Jun</v>
      </c>
      <c r="U3391">
        <f t="shared" si="368"/>
        <v>2022</v>
      </c>
      <c r="V3391" t="str">
        <f t="shared" si="369"/>
        <v>5-10</v>
      </c>
      <c r="W3391" t="str">
        <f t="shared" si="370"/>
        <v>Slow</v>
      </c>
    </row>
    <row r="3392" spans="1:23" x14ac:dyDescent="0.3">
      <c r="A3392">
        <v>603391</v>
      </c>
      <c r="B3392">
        <v>50905</v>
      </c>
      <c r="C3392">
        <v>27</v>
      </c>
      <c r="D3392" t="s">
        <v>4</v>
      </c>
      <c r="E3392" t="s">
        <v>11</v>
      </c>
      <c r="F3392" t="s">
        <v>24</v>
      </c>
      <c r="G3392" t="s">
        <v>25</v>
      </c>
      <c r="H3392" s="1">
        <v>44906</v>
      </c>
      <c r="I3392" t="s">
        <v>34</v>
      </c>
      <c r="J3392">
        <v>31</v>
      </c>
      <c r="K3392">
        <v>7.8</v>
      </c>
      <c r="L3392">
        <v>1243.6099999999999</v>
      </c>
      <c r="M3392">
        <v>61.22</v>
      </c>
      <c r="N3392" t="s">
        <v>49</v>
      </c>
      <c r="O3392">
        <v>1</v>
      </c>
      <c r="P3392" t="str" cm="1">
        <f t="array" ref="P3392">_xlfn.IFS(C3392&lt;25,"18-24", C3392&lt;=35,"25-35", C3392&lt;=50,"36-50",TRUE,"50+")</f>
        <v>25-35</v>
      </c>
      <c r="Q3392" t="str">
        <f t="shared" si="364"/>
        <v>new</v>
      </c>
      <c r="R3392" t="str">
        <f t="shared" si="365"/>
        <v>high value</v>
      </c>
      <c r="S3392" t="str">
        <f t="shared" si="366"/>
        <v>Low</v>
      </c>
      <c r="T3392" t="str">
        <f t="shared" si="367"/>
        <v>Dec</v>
      </c>
      <c r="U3392">
        <f t="shared" si="368"/>
        <v>2022</v>
      </c>
      <c r="V3392" t="str">
        <f t="shared" si="369"/>
        <v>5-10</v>
      </c>
      <c r="W3392" t="str">
        <f t="shared" si="370"/>
        <v>Medium</v>
      </c>
    </row>
    <row r="3393" spans="1:23" x14ac:dyDescent="0.3">
      <c r="A3393">
        <v>603392</v>
      </c>
      <c r="B3393">
        <v>19786</v>
      </c>
      <c r="C3393">
        <v>29</v>
      </c>
      <c r="D3393" t="s">
        <v>7</v>
      </c>
      <c r="E3393" t="s">
        <v>11</v>
      </c>
      <c r="F3393" t="s">
        <v>22</v>
      </c>
      <c r="G3393" t="s">
        <v>27</v>
      </c>
      <c r="H3393" s="1">
        <v>45332</v>
      </c>
      <c r="I3393" t="s">
        <v>34</v>
      </c>
      <c r="J3393">
        <v>62</v>
      </c>
      <c r="K3393">
        <v>1.3</v>
      </c>
      <c r="L3393">
        <v>1352.63</v>
      </c>
      <c r="M3393">
        <v>100.92</v>
      </c>
      <c r="N3393" t="s">
        <v>49</v>
      </c>
      <c r="O3393">
        <v>3</v>
      </c>
      <c r="P3393" t="str" cm="1">
        <f t="array" ref="P3393">_xlfn.IFS(C3393&lt;25,"18-24", C3393&lt;=35,"25-35", C3393&lt;=50,"36-50",TRUE,"50+")</f>
        <v>25-35</v>
      </c>
      <c r="Q3393" t="str">
        <f t="shared" si="364"/>
        <v>new</v>
      </c>
      <c r="R3393" t="str">
        <f t="shared" si="365"/>
        <v>high value</v>
      </c>
      <c r="S3393" t="str">
        <f t="shared" si="366"/>
        <v>medium</v>
      </c>
      <c r="T3393" t="str">
        <f t="shared" si="367"/>
        <v>Feb</v>
      </c>
      <c r="U3393">
        <f t="shared" si="368"/>
        <v>2024</v>
      </c>
      <c r="V3393" t="str">
        <f t="shared" si="369"/>
        <v>0-5</v>
      </c>
      <c r="W3393" t="str">
        <f t="shared" si="370"/>
        <v>Slow</v>
      </c>
    </row>
    <row r="3394" spans="1:23" x14ac:dyDescent="0.3">
      <c r="A3394">
        <v>603393</v>
      </c>
      <c r="B3394">
        <v>46834</v>
      </c>
      <c r="C3394">
        <v>33</v>
      </c>
      <c r="D3394" t="s">
        <v>7</v>
      </c>
      <c r="E3394" t="s">
        <v>13</v>
      </c>
      <c r="F3394" t="s">
        <v>24</v>
      </c>
      <c r="G3394" t="s">
        <v>31</v>
      </c>
      <c r="H3394" s="1">
        <v>45293</v>
      </c>
      <c r="I3394" t="s">
        <v>34</v>
      </c>
      <c r="J3394">
        <v>83</v>
      </c>
      <c r="K3394">
        <v>1.1000000000000001</v>
      </c>
      <c r="L3394">
        <v>357.91</v>
      </c>
      <c r="M3394">
        <v>97.26</v>
      </c>
      <c r="N3394" t="s">
        <v>50</v>
      </c>
      <c r="O3394">
        <v>1</v>
      </c>
      <c r="P3394" t="str" cm="1">
        <f t="array" ref="P3394">_xlfn.IFS(C3394&lt;25,"18-24", C3394&lt;=35,"25-35", C3394&lt;=50,"36-50",TRUE,"50+")</f>
        <v>25-35</v>
      </c>
      <c r="Q3394" t="str">
        <f t="shared" si="364"/>
        <v>new</v>
      </c>
      <c r="R3394" t="str">
        <f t="shared" si="365"/>
        <v>medium</v>
      </c>
      <c r="S3394" t="str">
        <f t="shared" si="366"/>
        <v>Low</v>
      </c>
      <c r="T3394" t="str">
        <f t="shared" si="367"/>
        <v>Jan</v>
      </c>
      <c r="U3394">
        <f t="shared" si="368"/>
        <v>2024</v>
      </c>
      <c r="V3394" t="str">
        <f t="shared" si="369"/>
        <v>0-5</v>
      </c>
      <c r="W3394" t="str">
        <f t="shared" si="370"/>
        <v>Slow</v>
      </c>
    </row>
    <row r="3395" spans="1:23" x14ac:dyDescent="0.3">
      <c r="A3395">
        <v>603394</v>
      </c>
      <c r="B3395">
        <v>77963</v>
      </c>
      <c r="C3395">
        <v>50</v>
      </c>
      <c r="D3395" t="s">
        <v>7</v>
      </c>
      <c r="E3395" t="s">
        <v>13</v>
      </c>
      <c r="F3395" t="s">
        <v>26</v>
      </c>
      <c r="G3395" t="s">
        <v>21</v>
      </c>
      <c r="H3395" s="1">
        <v>44609</v>
      </c>
      <c r="I3395" t="s">
        <v>34</v>
      </c>
      <c r="J3395">
        <v>30</v>
      </c>
      <c r="K3395">
        <v>5</v>
      </c>
      <c r="L3395">
        <v>668.21</v>
      </c>
      <c r="M3395">
        <v>114.03</v>
      </c>
      <c r="N3395" t="s">
        <v>50</v>
      </c>
      <c r="O3395">
        <v>3</v>
      </c>
      <c r="P3395" t="str" cm="1">
        <f t="array" ref="P3395">_xlfn.IFS(C3395&lt;25,"18-24", C3395&lt;=35,"25-35", C3395&lt;=50,"36-50",TRUE,"50+")</f>
        <v>36-50</v>
      </c>
      <c r="Q3395" t="str">
        <f t="shared" ref="Q3395:Q3458" si="371">IF(COUNTIF($B:$B,B3395)&gt;1,"repeat","new")</f>
        <v>new</v>
      </c>
      <c r="R3395" t="str">
        <f t="shared" ref="R3395:R3458" si="372">IF(L3395&gt;500,"high value",IF( L3395&gt;250,"medium","low"))</f>
        <v>high value</v>
      </c>
      <c r="S3395" t="str">
        <f t="shared" ref="S3395:S3458" si="373">IF(O3395&lt;=2,"Low",IF(O3395&lt;=4,"medium","High"))</f>
        <v>medium</v>
      </c>
      <c r="T3395" t="str">
        <f t="shared" ref="T3395:T3458" si="374">TEXT(H3395,"MMM")</f>
        <v>Feb</v>
      </c>
      <c r="U3395">
        <f t="shared" ref="U3395:U3458" si="375">YEAR(H3395)</f>
        <v>2022</v>
      </c>
      <c r="V3395" t="str">
        <f t="shared" ref="V3395:V3458" si="376">IF(K3395&lt;=5,"0-5",IF(K3395&lt;=10,"5-10",IF(K3395&lt;=15,"10-15","15+")))</f>
        <v>0-5</v>
      </c>
      <c r="W3395" t="str">
        <f t="shared" ref="W3395:W3458" si="377">IF(J3395&lt;=30,"Fast",IF(J3395&lt;=45,"Medium","Slow"))</f>
        <v>Fast</v>
      </c>
    </row>
    <row r="3396" spans="1:23" x14ac:dyDescent="0.3">
      <c r="A3396">
        <v>603395</v>
      </c>
      <c r="B3396">
        <v>65544</v>
      </c>
      <c r="C3396">
        <v>59</v>
      </c>
      <c r="D3396" t="s">
        <v>7</v>
      </c>
      <c r="E3396" t="s">
        <v>8</v>
      </c>
      <c r="F3396" t="s">
        <v>28</v>
      </c>
      <c r="G3396" t="s">
        <v>25</v>
      </c>
      <c r="H3396" s="1">
        <v>45045</v>
      </c>
      <c r="I3396" t="s">
        <v>34</v>
      </c>
      <c r="J3396">
        <v>62</v>
      </c>
      <c r="K3396">
        <v>3.4</v>
      </c>
      <c r="L3396">
        <v>553.41</v>
      </c>
      <c r="M3396">
        <v>60.96</v>
      </c>
      <c r="N3396" t="s">
        <v>49</v>
      </c>
      <c r="O3396">
        <v>5</v>
      </c>
      <c r="P3396" t="str" cm="1">
        <f t="array" ref="P3396">_xlfn.IFS(C3396&lt;25,"18-24", C3396&lt;=35,"25-35", C3396&lt;=50,"36-50",TRUE,"50+")</f>
        <v>50+</v>
      </c>
      <c r="Q3396" t="str">
        <f t="shared" si="371"/>
        <v>new</v>
      </c>
      <c r="R3396" t="str">
        <f t="shared" si="372"/>
        <v>high value</v>
      </c>
      <c r="S3396" t="str">
        <f t="shared" si="373"/>
        <v>High</v>
      </c>
      <c r="T3396" t="str">
        <f t="shared" si="374"/>
        <v>Apr</v>
      </c>
      <c r="U3396">
        <f t="shared" si="375"/>
        <v>2023</v>
      </c>
      <c r="V3396" t="str">
        <f t="shared" si="376"/>
        <v>0-5</v>
      </c>
      <c r="W3396" t="str">
        <f t="shared" si="377"/>
        <v>Slow</v>
      </c>
    </row>
    <row r="3397" spans="1:23" x14ac:dyDescent="0.3">
      <c r="A3397">
        <v>603396</v>
      </c>
      <c r="B3397">
        <v>50739</v>
      </c>
      <c r="C3397">
        <v>56</v>
      </c>
      <c r="D3397" t="s">
        <v>7</v>
      </c>
      <c r="E3397" t="s">
        <v>8</v>
      </c>
      <c r="F3397" t="s">
        <v>24</v>
      </c>
      <c r="G3397" t="s">
        <v>31</v>
      </c>
      <c r="H3397" s="1">
        <v>44666</v>
      </c>
      <c r="I3397" t="s">
        <v>33</v>
      </c>
      <c r="J3397">
        <v>38</v>
      </c>
      <c r="K3397">
        <v>5</v>
      </c>
      <c r="L3397">
        <v>688.04</v>
      </c>
      <c r="M3397">
        <v>31.33</v>
      </c>
      <c r="N3397" t="s">
        <v>50</v>
      </c>
      <c r="O3397">
        <v>3</v>
      </c>
      <c r="P3397" t="str" cm="1">
        <f t="array" ref="P3397">_xlfn.IFS(C3397&lt;25,"18-24", C3397&lt;=35,"25-35", C3397&lt;=50,"36-50",TRUE,"50+")</f>
        <v>50+</v>
      </c>
      <c r="Q3397" t="str">
        <f t="shared" si="371"/>
        <v>new</v>
      </c>
      <c r="R3397" t="str">
        <f t="shared" si="372"/>
        <v>high value</v>
      </c>
      <c r="S3397" t="str">
        <f t="shared" si="373"/>
        <v>medium</v>
      </c>
      <c r="T3397" t="str">
        <f t="shared" si="374"/>
        <v>Apr</v>
      </c>
      <c r="U3397">
        <f t="shared" si="375"/>
        <v>2022</v>
      </c>
      <c r="V3397" t="str">
        <f t="shared" si="376"/>
        <v>0-5</v>
      </c>
      <c r="W3397" t="str">
        <f t="shared" si="377"/>
        <v>Medium</v>
      </c>
    </row>
    <row r="3398" spans="1:23" x14ac:dyDescent="0.3">
      <c r="A3398">
        <v>603397</v>
      </c>
      <c r="B3398">
        <v>97510</v>
      </c>
      <c r="C3398">
        <v>23</v>
      </c>
      <c r="D3398" t="s">
        <v>4</v>
      </c>
      <c r="E3398" t="s">
        <v>15</v>
      </c>
      <c r="F3398" t="s">
        <v>28</v>
      </c>
      <c r="G3398" t="s">
        <v>23</v>
      </c>
      <c r="H3398" s="1">
        <v>44592</v>
      </c>
      <c r="I3398" t="s">
        <v>33</v>
      </c>
      <c r="J3398">
        <v>66</v>
      </c>
      <c r="K3398">
        <v>8.9</v>
      </c>
      <c r="L3398">
        <v>297.44</v>
      </c>
      <c r="M3398">
        <v>52.47</v>
      </c>
      <c r="N3398" t="s">
        <v>49</v>
      </c>
      <c r="O3398">
        <v>2</v>
      </c>
      <c r="P3398" t="str" cm="1">
        <f t="array" ref="P3398">_xlfn.IFS(C3398&lt;25,"18-24", C3398&lt;=35,"25-35", C3398&lt;=50,"36-50",TRUE,"50+")</f>
        <v>18-24</v>
      </c>
      <c r="Q3398" t="str">
        <f t="shared" si="371"/>
        <v>new</v>
      </c>
      <c r="R3398" t="str">
        <f t="shared" si="372"/>
        <v>medium</v>
      </c>
      <c r="S3398" t="str">
        <f t="shared" si="373"/>
        <v>Low</v>
      </c>
      <c r="T3398" t="str">
        <f t="shared" si="374"/>
        <v>Jan</v>
      </c>
      <c r="U3398">
        <f t="shared" si="375"/>
        <v>2022</v>
      </c>
      <c r="V3398" t="str">
        <f t="shared" si="376"/>
        <v>5-10</v>
      </c>
      <c r="W3398" t="str">
        <f t="shared" si="377"/>
        <v>Slow</v>
      </c>
    </row>
    <row r="3399" spans="1:23" x14ac:dyDescent="0.3">
      <c r="A3399">
        <v>603398</v>
      </c>
      <c r="B3399">
        <v>26245</v>
      </c>
      <c r="C3399">
        <v>53</v>
      </c>
      <c r="D3399" t="s">
        <v>4</v>
      </c>
      <c r="E3399" t="s">
        <v>11</v>
      </c>
      <c r="F3399" t="s">
        <v>24</v>
      </c>
      <c r="G3399" t="s">
        <v>23</v>
      </c>
      <c r="H3399" s="1">
        <v>45277</v>
      </c>
      <c r="I3399" t="s">
        <v>34</v>
      </c>
      <c r="J3399">
        <v>55</v>
      </c>
      <c r="K3399">
        <v>10.5</v>
      </c>
      <c r="L3399">
        <v>544.78</v>
      </c>
      <c r="M3399">
        <v>60.5</v>
      </c>
      <c r="N3399" t="s">
        <v>49</v>
      </c>
      <c r="O3399">
        <v>3</v>
      </c>
      <c r="P3399" t="str" cm="1">
        <f t="array" ref="P3399">_xlfn.IFS(C3399&lt;25,"18-24", C3399&lt;=35,"25-35", C3399&lt;=50,"36-50",TRUE,"50+")</f>
        <v>50+</v>
      </c>
      <c r="Q3399" t="str">
        <f t="shared" si="371"/>
        <v>new</v>
      </c>
      <c r="R3399" t="str">
        <f t="shared" si="372"/>
        <v>high value</v>
      </c>
      <c r="S3399" t="str">
        <f t="shared" si="373"/>
        <v>medium</v>
      </c>
      <c r="T3399" t="str">
        <f t="shared" si="374"/>
        <v>Dec</v>
      </c>
      <c r="U3399">
        <f t="shared" si="375"/>
        <v>2023</v>
      </c>
      <c r="V3399" t="str">
        <f t="shared" si="376"/>
        <v>10-15</v>
      </c>
      <c r="W3399" t="str">
        <f t="shared" si="377"/>
        <v>Slow</v>
      </c>
    </row>
    <row r="3400" spans="1:23" x14ac:dyDescent="0.3">
      <c r="A3400">
        <v>603399</v>
      </c>
      <c r="B3400">
        <v>43000</v>
      </c>
      <c r="C3400">
        <v>39</v>
      </c>
      <c r="D3400" t="s">
        <v>7</v>
      </c>
      <c r="E3400" t="s">
        <v>5</v>
      </c>
      <c r="F3400" t="s">
        <v>22</v>
      </c>
      <c r="G3400" t="s">
        <v>21</v>
      </c>
      <c r="H3400" s="1">
        <v>45631</v>
      </c>
      <c r="I3400" t="s">
        <v>34</v>
      </c>
      <c r="J3400">
        <v>85</v>
      </c>
      <c r="K3400">
        <v>11.1</v>
      </c>
      <c r="L3400">
        <v>1017.22</v>
      </c>
      <c r="M3400">
        <v>78.849999999999994</v>
      </c>
      <c r="N3400" t="s">
        <v>49</v>
      </c>
      <c r="O3400">
        <v>1</v>
      </c>
      <c r="P3400" t="str" cm="1">
        <f t="array" ref="P3400">_xlfn.IFS(C3400&lt;25,"18-24", C3400&lt;=35,"25-35", C3400&lt;=50,"36-50",TRUE,"50+")</f>
        <v>36-50</v>
      </c>
      <c r="Q3400" t="str">
        <f t="shared" si="371"/>
        <v>new</v>
      </c>
      <c r="R3400" t="str">
        <f t="shared" si="372"/>
        <v>high value</v>
      </c>
      <c r="S3400" t="str">
        <f t="shared" si="373"/>
        <v>Low</v>
      </c>
      <c r="T3400" t="str">
        <f t="shared" si="374"/>
        <v>Dec</v>
      </c>
      <c r="U3400">
        <f t="shared" si="375"/>
        <v>2024</v>
      </c>
      <c r="V3400" t="str">
        <f t="shared" si="376"/>
        <v>10-15</v>
      </c>
      <c r="W3400" t="str">
        <f t="shared" si="377"/>
        <v>Slow</v>
      </c>
    </row>
    <row r="3401" spans="1:23" x14ac:dyDescent="0.3">
      <c r="A3401">
        <v>603400</v>
      </c>
      <c r="B3401">
        <v>95229</v>
      </c>
      <c r="C3401">
        <v>55</v>
      </c>
      <c r="D3401" t="s">
        <v>4</v>
      </c>
      <c r="E3401" t="s">
        <v>5</v>
      </c>
      <c r="F3401" t="s">
        <v>24</v>
      </c>
      <c r="G3401" t="s">
        <v>29</v>
      </c>
      <c r="H3401" s="1">
        <v>45017</v>
      </c>
      <c r="I3401" t="s">
        <v>34</v>
      </c>
      <c r="J3401">
        <v>85</v>
      </c>
      <c r="K3401">
        <v>3.8</v>
      </c>
      <c r="L3401">
        <v>1285</v>
      </c>
      <c r="M3401">
        <v>31.99</v>
      </c>
      <c r="N3401" t="s">
        <v>47</v>
      </c>
      <c r="O3401">
        <v>5</v>
      </c>
      <c r="P3401" t="str" cm="1">
        <f t="array" ref="P3401">_xlfn.IFS(C3401&lt;25,"18-24", C3401&lt;=35,"25-35", C3401&lt;=50,"36-50",TRUE,"50+")</f>
        <v>50+</v>
      </c>
      <c r="Q3401" t="str">
        <f t="shared" si="371"/>
        <v>repeat</v>
      </c>
      <c r="R3401" t="str">
        <f t="shared" si="372"/>
        <v>high value</v>
      </c>
      <c r="S3401" t="str">
        <f t="shared" si="373"/>
        <v>High</v>
      </c>
      <c r="T3401" t="str">
        <f t="shared" si="374"/>
        <v>Apr</v>
      </c>
      <c r="U3401">
        <f t="shared" si="375"/>
        <v>2023</v>
      </c>
      <c r="V3401" t="str">
        <f t="shared" si="376"/>
        <v>0-5</v>
      </c>
      <c r="W3401" t="str">
        <f t="shared" si="377"/>
        <v>Slow</v>
      </c>
    </row>
    <row r="3402" spans="1:23" x14ac:dyDescent="0.3">
      <c r="A3402">
        <v>603401</v>
      </c>
      <c r="B3402">
        <v>70344</v>
      </c>
      <c r="C3402">
        <v>40</v>
      </c>
      <c r="D3402" t="s">
        <v>4</v>
      </c>
      <c r="E3402" t="s">
        <v>13</v>
      </c>
      <c r="F3402" t="s">
        <v>19</v>
      </c>
      <c r="G3402" t="s">
        <v>27</v>
      </c>
      <c r="H3402" s="1">
        <v>45407</v>
      </c>
      <c r="I3402" t="s">
        <v>34</v>
      </c>
      <c r="J3402">
        <v>76</v>
      </c>
      <c r="K3402">
        <v>3.8</v>
      </c>
      <c r="L3402">
        <v>669.55</v>
      </c>
      <c r="M3402">
        <v>68.209999999999994</v>
      </c>
      <c r="N3402" t="s">
        <v>48</v>
      </c>
      <c r="O3402">
        <v>3</v>
      </c>
      <c r="P3402" t="str" cm="1">
        <f t="array" ref="P3402">_xlfn.IFS(C3402&lt;25,"18-24", C3402&lt;=35,"25-35", C3402&lt;=50,"36-50",TRUE,"50+")</f>
        <v>36-50</v>
      </c>
      <c r="Q3402" t="str">
        <f t="shared" si="371"/>
        <v>new</v>
      </c>
      <c r="R3402" t="str">
        <f t="shared" si="372"/>
        <v>high value</v>
      </c>
      <c r="S3402" t="str">
        <f t="shared" si="373"/>
        <v>medium</v>
      </c>
      <c r="T3402" t="str">
        <f t="shared" si="374"/>
        <v>Apr</v>
      </c>
      <c r="U3402">
        <f t="shared" si="375"/>
        <v>2024</v>
      </c>
      <c r="V3402" t="str">
        <f t="shared" si="376"/>
        <v>0-5</v>
      </c>
      <c r="W3402" t="str">
        <f t="shared" si="377"/>
        <v>Slow</v>
      </c>
    </row>
    <row r="3403" spans="1:23" x14ac:dyDescent="0.3">
      <c r="A3403">
        <v>603402</v>
      </c>
      <c r="B3403">
        <v>40798</v>
      </c>
      <c r="C3403">
        <v>24</v>
      </c>
      <c r="D3403" t="s">
        <v>7</v>
      </c>
      <c r="E3403" t="s">
        <v>15</v>
      </c>
      <c r="F3403" t="s">
        <v>28</v>
      </c>
      <c r="G3403" t="s">
        <v>29</v>
      </c>
      <c r="H3403" s="1">
        <v>44638</v>
      </c>
      <c r="I3403" t="s">
        <v>33</v>
      </c>
      <c r="J3403">
        <v>38</v>
      </c>
      <c r="K3403">
        <v>6.8</v>
      </c>
      <c r="L3403">
        <v>755.59</v>
      </c>
      <c r="M3403">
        <v>35.619999999999997</v>
      </c>
      <c r="N3403" t="s">
        <v>48</v>
      </c>
      <c r="O3403">
        <v>4</v>
      </c>
      <c r="P3403" t="str" cm="1">
        <f t="array" ref="P3403">_xlfn.IFS(C3403&lt;25,"18-24", C3403&lt;=35,"25-35", C3403&lt;=50,"36-50",TRUE,"50+")</f>
        <v>18-24</v>
      </c>
      <c r="Q3403" t="str">
        <f t="shared" si="371"/>
        <v>repeat</v>
      </c>
      <c r="R3403" t="str">
        <f t="shared" si="372"/>
        <v>high value</v>
      </c>
      <c r="S3403" t="str">
        <f t="shared" si="373"/>
        <v>medium</v>
      </c>
      <c r="T3403" t="str">
        <f t="shared" si="374"/>
        <v>Mar</v>
      </c>
      <c r="U3403">
        <f t="shared" si="375"/>
        <v>2022</v>
      </c>
      <c r="V3403" t="str">
        <f t="shared" si="376"/>
        <v>5-10</v>
      </c>
      <c r="W3403" t="str">
        <f t="shared" si="377"/>
        <v>Medium</v>
      </c>
    </row>
    <row r="3404" spans="1:23" x14ac:dyDescent="0.3">
      <c r="A3404">
        <v>603403</v>
      </c>
      <c r="B3404">
        <v>28002</v>
      </c>
      <c r="C3404">
        <v>54</v>
      </c>
      <c r="D3404" t="s">
        <v>7</v>
      </c>
      <c r="E3404" t="s">
        <v>16</v>
      </c>
      <c r="F3404" t="s">
        <v>28</v>
      </c>
      <c r="G3404" t="s">
        <v>29</v>
      </c>
      <c r="H3404" s="1">
        <v>44828</v>
      </c>
      <c r="I3404" t="s">
        <v>34</v>
      </c>
      <c r="J3404">
        <v>78</v>
      </c>
      <c r="K3404">
        <v>5.4</v>
      </c>
      <c r="L3404">
        <v>508.11</v>
      </c>
      <c r="M3404">
        <v>26.74</v>
      </c>
      <c r="N3404" t="s">
        <v>49</v>
      </c>
      <c r="O3404">
        <v>1</v>
      </c>
      <c r="P3404" t="str" cm="1">
        <f t="array" ref="P3404">_xlfn.IFS(C3404&lt;25,"18-24", C3404&lt;=35,"25-35", C3404&lt;=50,"36-50",TRUE,"50+")</f>
        <v>50+</v>
      </c>
      <c r="Q3404" t="str">
        <f t="shared" si="371"/>
        <v>new</v>
      </c>
      <c r="R3404" t="str">
        <f t="shared" si="372"/>
        <v>high value</v>
      </c>
      <c r="S3404" t="str">
        <f t="shared" si="373"/>
        <v>Low</v>
      </c>
      <c r="T3404" t="str">
        <f t="shared" si="374"/>
        <v>Sep</v>
      </c>
      <c r="U3404">
        <f t="shared" si="375"/>
        <v>2022</v>
      </c>
      <c r="V3404" t="str">
        <f t="shared" si="376"/>
        <v>5-10</v>
      </c>
      <c r="W3404" t="str">
        <f t="shared" si="377"/>
        <v>Slow</v>
      </c>
    </row>
    <row r="3405" spans="1:23" x14ac:dyDescent="0.3">
      <c r="A3405">
        <v>603404</v>
      </c>
      <c r="B3405">
        <v>52874</v>
      </c>
      <c r="C3405">
        <v>39</v>
      </c>
      <c r="D3405" t="s">
        <v>4</v>
      </c>
      <c r="E3405" t="s">
        <v>13</v>
      </c>
      <c r="F3405" t="s">
        <v>24</v>
      </c>
      <c r="G3405" t="s">
        <v>23</v>
      </c>
      <c r="H3405" s="1">
        <v>45406</v>
      </c>
      <c r="I3405" t="s">
        <v>33</v>
      </c>
      <c r="J3405">
        <v>83</v>
      </c>
      <c r="K3405">
        <v>12.2</v>
      </c>
      <c r="L3405">
        <v>722.57</v>
      </c>
      <c r="M3405">
        <v>94.7</v>
      </c>
      <c r="N3405" t="s">
        <v>48</v>
      </c>
      <c r="O3405">
        <v>4</v>
      </c>
      <c r="P3405" t="str" cm="1">
        <f t="array" ref="P3405">_xlfn.IFS(C3405&lt;25,"18-24", C3405&lt;=35,"25-35", C3405&lt;=50,"36-50",TRUE,"50+")</f>
        <v>36-50</v>
      </c>
      <c r="Q3405" t="str">
        <f t="shared" si="371"/>
        <v>new</v>
      </c>
      <c r="R3405" t="str">
        <f t="shared" si="372"/>
        <v>high value</v>
      </c>
      <c r="S3405" t="str">
        <f t="shared" si="373"/>
        <v>medium</v>
      </c>
      <c r="T3405" t="str">
        <f t="shared" si="374"/>
        <v>Apr</v>
      </c>
      <c r="U3405">
        <f t="shared" si="375"/>
        <v>2024</v>
      </c>
      <c r="V3405" t="str">
        <f t="shared" si="376"/>
        <v>10-15</v>
      </c>
      <c r="W3405" t="str">
        <f t="shared" si="377"/>
        <v>Slow</v>
      </c>
    </row>
    <row r="3406" spans="1:23" x14ac:dyDescent="0.3">
      <c r="A3406">
        <v>603405</v>
      </c>
      <c r="B3406">
        <v>26540</v>
      </c>
      <c r="C3406">
        <v>28</v>
      </c>
      <c r="D3406" t="s">
        <v>4</v>
      </c>
      <c r="E3406" t="s">
        <v>16</v>
      </c>
      <c r="F3406" t="s">
        <v>19</v>
      </c>
      <c r="G3406" t="s">
        <v>23</v>
      </c>
      <c r="H3406" s="1">
        <v>45451</v>
      </c>
      <c r="I3406" t="s">
        <v>33</v>
      </c>
      <c r="J3406">
        <v>27</v>
      </c>
      <c r="K3406">
        <v>11.6</v>
      </c>
      <c r="L3406">
        <v>373.47</v>
      </c>
      <c r="M3406">
        <v>70.87</v>
      </c>
      <c r="N3406" t="s">
        <v>48</v>
      </c>
      <c r="O3406">
        <v>4</v>
      </c>
      <c r="P3406" t="str" cm="1">
        <f t="array" ref="P3406">_xlfn.IFS(C3406&lt;25,"18-24", C3406&lt;=35,"25-35", C3406&lt;=50,"36-50",TRUE,"50+")</f>
        <v>25-35</v>
      </c>
      <c r="Q3406" t="str">
        <f t="shared" si="371"/>
        <v>new</v>
      </c>
      <c r="R3406" t="str">
        <f t="shared" si="372"/>
        <v>medium</v>
      </c>
      <c r="S3406" t="str">
        <f t="shared" si="373"/>
        <v>medium</v>
      </c>
      <c r="T3406" t="str">
        <f t="shared" si="374"/>
        <v>Jun</v>
      </c>
      <c r="U3406">
        <f t="shared" si="375"/>
        <v>2024</v>
      </c>
      <c r="V3406" t="str">
        <f t="shared" si="376"/>
        <v>10-15</v>
      </c>
      <c r="W3406" t="str">
        <f t="shared" si="377"/>
        <v>Fast</v>
      </c>
    </row>
    <row r="3407" spans="1:23" x14ac:dyDescent="0.3">
      <c r="A3407">
        <v>603406</v>
      </c>
      <c r="B3407">
        <v>49856</v>
      </c>
      <c r="C3407">
        <v>38</v>
      </c>
      <c r="D3407" t="s">
        <v>7</v>
      </c>
      <c r="E3407" t="s">
        <v>8</v>
      </c>
      <c r="F3407" t="s">
        <v>22</v>
      </c>
      <c r="G3407" t="s">
        <v>31</v>
      </c>
      <c r="H3407" s="1">
        <v>44822</v>
      </c>
      <c r="I3407" t="s">
        <v>33</v>
      </c>
      <c r="J3407">
        <v>82</v>
      </c>
      <c r="K3407">
        <v>6.2</v>
      </c>
      <c r="L3407">
        <v>218.34</v>
      </c>
      <c r="M3407">
        <v>26.18</v>
      </c>
      <c r="N3407" t="s">
        <v>50</v>
      </c>
      <c r="O3407">
        <v>1</v>
      </c>
      <c r="P3407" t="str" cm="1">
        <f t="array" ref="P3407">_xlfn.IFS(C3407&lt;25,"18-24", C3407&lt;=35,"25-35", C3407&lt;=50,"36-50",TRUE,"50+")</f>
        <v>36-50</v>
      </c>
      <c r="Q3407" t="str">
        <f t="shared" si="371"/>
        <v>new</v>
      </c>
      <c r="R3407" t="str">
        <f t="shared" si="372"/>
        <v>low</v>
      </c>
      <c r="S3407" t="str">
        <f t="shared" si="373"/>
        <v>Low</v>
      </c>
      <c r="T3407" t="str">
        <f t="shared" si="374"/>
        <v>Sep</v>
      </c>
      <c r="U3407">
        <f t="shared" si="375"/>
        <v>2022</v>
      </c>
      <c r="V3407" t="str">
        <f t="shared" si="376"/>
        <v>5-10</v>
      </c>
      <c r="W3407" t="str">
        <f t="shared" si="377"/>
        <v>Slow</v>
      </c>
    </row>
    <row r="3408" spans="1:23" x14ac:dyDescent="0.3">
      <c r="A3408">
        <v>603407</v>
      </c>
      <c r="B3408">
        <v>53307</v>
      </c>
      <c r="C3408">
        <v>37</v>
      </c>
      <c r="D3408" t="s">
        <v>7</v>
      </c>
      <c r="E3408" t="s">
        <v>13</v>
      </c>
      <c r="F3408" t="s">
        <v>32</v>
      </c>
      <c r="G3408" t="s">
        <v>23</v>
      </c>
      <c r="H3408" s="1">
        <v>45150</v>
      </c>
      <c r="I3408" t="s">
        <v>34</v>
      </c>
      <c r="J3408">
        <v>58</v>
      </c>
      <c r="K3408">
        <v>14.3</v>
      </c>
      <c r="L3408">
        <v>663.86</v>
      </c>
      <c r="M3408">
        <v>103.03</v>
      </c>
      <c r="N3408" t="s">
        <v>50</v>
      </c>
      <c r="O3408">
        <v>5</v>
      </c>
      <c r="P3408" t="str" cm="1">
        <f t="array" ref="P3408">_xlfn.IFS(C3408&lt;25,"18-24", C3408&lt;=35,"25-35", C3408&lt;=50,"36-50",TRUE,"50+")</f>
        <v>36-50</v>
      </c>
      <c r="Q3408" t="str">
        <f t="shared" si="371"/>
        <v>new</v>
      </c>
      <c r="R3408" t="str">
        <f t="shared" si="372"/>
        <v>high value</v>
      </c>
      <c r="S3408" t="str">
        <f t="shared" si="373"/>
        <v>High</v>
      </c>
      <c r="T3408" t="str">
        <f t="shared" si="374"/>
        <v>Aug</v>
      </c>
      <c r="U3408">
        <f t="shared" si="375"/>
        <v>2023</v>
      </c>
      <c r="V3408" t="str">
        <f t="shared" si="376"/>
        <v>10-15</v>
      </c>
      <c r="W3408" t="str">
        <f t="shared" si="377"/>
        <v>Slow</v>
      </c>
    </row>
    <row r="3409" spans="1:23" x14ac:dyDescent="0.3">
      <c r="A3409">
        <v>603408</v>
      </c>
      <c r="B3409">
        <v>53751</v>
      </c>
      <c r="C3409">
        <v>56</v>
      </c>
      <c r="D3409" t="s">
        <v>4</v>
      </c>
      <c r="E3409" t="s">
        <v>15</v>
      </c>
      <c r="F3409" t="s">
        <v>28</v>
      </c>
      <c r="G3409" t="s">
        <v>27</v>
      </c>
      <c r="H3409" s="1">
        <v>44976</v>
      </c>
      <c r="I3409" t="s">
        <v>33</v>
      </c>
      <c r="J3409">
        <v>69</v>
      </c>
      <c r="K3409">
        <v>4.7</v>
      </c>
      <c r="L3409">
        <v>362.46</v>
      </c>
      <c r="M3409">
        <v>21.53</v>
      </c>
      <c r="N3409" t="s">
        <v>48</v>
      </c>
      <c r="O3409">
        <v>5</v>
      </c>
      <c r="P3409" t="str" cm="1">
        <f t="array" ref="P3409">_xlfn.IFS(C3409&lt;25,"18-24", C3409&lt;=35,"25-35", C3409&lt;=50,"36-50",TRUE,"50+")</f>
        <v>50+</v>
      </c>
      <c r="Q3409" t="str">
        <f t="shared" si="371"/>
        <v>repeat</v>
      </c>
      <c r="R3409" t="str">
        <f t="shared" si="372"/>
        <v>medium</v>
      </c>
      <c r="S3409" t="str">
        <f t="shared" si="373"/>
        <v>High</v>
      </c>
      <c r="T3409" t="str">
        <f t="shared" si="374"/>
        <v>Feb</v>
      </c>
      <c r="U3409">
        <f t="shared" si="375"/>
        <v>2023</v>
      </c>
      <c r="V3409" t="str">
        <f t="shared" si="376"/>
        <v>0-5</v>
      </c>
      <c r="W3409" t="str">
        <f t="shared" si="377"/>
        <v>Slow</v>
      </c>
    </row>
    <row r="3410" spans="1:23" x14ac:dyDescent="0.3">
      <c r="A3410">
        <v>603409</v>
      </c>
      <c r="B3410">
        <v>76669</v>
      </c>
      <c r="C3410">
        <v>22</v>
      </c>
      <c r="D3410" t="s">
        <v>7</v>
      </c>
      <c r="E3410" t="s">
        <v>5</v>
      </c>
      <c r="F3410" t="s">
        <v>32</v>
      </c>
      <c r="G3410" t="s">
        <v>27</v>
      </c>
      <c r="H3410" s="1">
        <v>45052</v>
      </c>
      <c r="I3410" t="s">
        <v>34</v>
      </c>
      <c r="J3410">
        <v>36</v>
      </c>
      <c r="K3410">
        <v>1.8</v>
      </c>
      <c r="L3410">
        <v>592.72</v>
      </c>
      <c r="M3410">
        <v>54.21</v>
      </c>
      <c r="N3410" t="s">
        <v>48</v>
      </c>
      <c r="O3410">
        <v>3</v>
      </c>
      <c r="P3410" t="str" cm="1">
        <f t="array" ref="P3410">_xlfn.IFS(C3410&lt;25,"18-24", C3410&lt;=35,"25-35", C3410&lt;=50,"36-50",TRUE,"50+")</f>
        <v>18-24</v>
      </c>
      <c r="Q3410" t="str">
        <f t="shared" si="371"/>
        <v>repeat</v>
      </c>
      <c r="R3410" t="str">
        <f t="shared" si="372"/>
        <v>high value</v>
      </c>
      <c r="S3410" t="str">
        <f t="shared" si="373"/>
        <v>medium</v>
      </c>
      <c r="T3410" t="str">
        <f t="shared" si="374"/>
        <v>May</v>
      </c>
      <c r="U3410">
        <f t="shared" si="375"/>
        <v>2023</v>
      </c>
      <c r="V3410" t="str">
        <f t="shared" si="376"/>
        <v>0-5</v>
      </c>
      <c r="W3410" t="str">
        <f t="shared" si="377"/>
        <v>Medium</v>
      </c>
    </row>
    <row r="3411" spans="1:23" x14ac:dyDescent="0.3">
      <c r="A3411">
        <v>603410</v>
      </c>
      <c r="B3411">
        <v>54513</v>
      </c>
      <c r="C3411">
        <v>19</v>
      </c>
      <c r="D3411" t="s">
        <v>4</v>
      </c>
      <c r="E3411" t="s">
        <v>16</v>
      </c>
      <c r="F3411" t="s">
        <v>18</v>
      </c>
      <c r="G3411" t="s">
        <v>23</v>
      </c>
      <c r="H3411" s="1">
        <v>44670</v>
      </c>
      <c r="I3411" t="s">
        <v>34</v>
      </c>
      <c r="J3411">
        <v>20</v>
      </c>
      <c r="K3411">
        <v>9.6999999999999993</v>
      </c>
      <c r="L3411">
        <v>758.51</v>
      </c>
      <c r="M3411">
        <v>99.16</v>
      </c>
      <c r="N3411" t="s">
        <v>50</v>
      </c>
      <c r="O3411">
        <v>5</v>
      </c>
      <c r="P3411" t="str" cm="1">
        <f t="array" ref="P3411">_xlfn.IFS(C3411&lt;25,"18-24", C3411&lt;=35,"25-35", C3411&lt;=50,"36-50",TRUE,"50+")</f>
        <v>18-24</v>
      </c>
      <c r="Q3411" t="str">
        <f t="shared" si="371"/>
        <v>new</v>
      </c>
      <c r="R3411" t="str">
        <f t="shared" si="372"/>
        <v>high value</v>
      </c>
      <c r="S3411" t="str">
        <f t="shared" si="373"/>
        <v>High</v>
      </c>
      <c r="T3411" t="str">
        <f t="shared" si="374"/>
        <v>Apr</v>
      </c>
      <c r="U3411">
        <f t="shared" si="375"/>
        <v>2022</v>
      </c>
      <c r="V3411" t="str">
        <f t="shared" si="376"/>
        <v>5-10</v>
      </c>
      <c r="W3411" t="str">
        <f t="shared" si="377"/>
        <v>Fast</v>
      </c>
    </row>
    <row r="3412" spans="1:23" x14ac:dyDescent="0.3">
      <c r="A3412">
        <v>603411</v>
      </c>
      <c r="B3412">
        <v>12899</v>
      </c>
      <c r="C3412">
        <v>45</v>
      </c>
      <c r="D3412" t="s">
        <v>4</v>
      </c>
      <c r="E3412" t="s">
        <v>5</v>
      </c>
      <c r="F3412" t="s">
        <v>30</v>
      </c>
      <c r="G3412" t="s">
        <v>31</v>
      </c>
      <c r="H3412" s="1">
        <v>45156</v>
      </c>
      <c r="I3412" t="s">
        <v>33</v>
      </c>
      <c r="J3412">
        <v>69</v>
      </c>
      <c r="K3412">
        <v>4.4000000000000004</v>
      </c>
      <c r="L3412">
        <v>448.33</v>
      </c>
      <c r="M3412">
        <v>62.44</v>
      </c>
      <c r="N3412" t="s">
        <v>50</v>
      </c>
      <c r="O3412">
        <v>1</v>
      </c>
      <c r="P3412" t="str" cm="1">
        <f t="array" ref="P3412">_xlfn.IFS(C3412&lt;25,"18-24", C3412&lt;=35,"25-35", C3412&lt;=50,"36-50",TRUE,"50+")</f>
        <v>36-50</v>
      </c>
      <c r="Q3412" t="str">
        <f t="shared" si="371"/>
        <v>new</v>
      </c>
      <c r="R3412" t="str">
        <f t="shared" si="372"/>
        <v>medium</v>
      </c>
      <c r="S3412" t="str">
        <f t="shared" si="373"/>
        <v>Low</v>
      </c>
      <c r="T3412" t="str">
        <f t="shared" si="374"/>
        <v>Aug</v>
      </c>
      <c r="U3412">
        <f t="shared" si="375"/>
        <v>2023</v>
      </c>
      <c r="V3412" t="str">
        <f t="shared" si="376"/>
        <v>0-5</v>
      </c>
      <c r="W3412" t="str">
        <f t="shared" si="377"/>
        <v>Slow</v>
      </c>
    </row>
    <row r="3413" spans="1:23" x14ac:dyDescent="0.3">
      <c r="A3413">
        <v>603412</v>
      </c>
      <c r="B3413">
        <v>45371</v>
      </c>
      <c r="C3413">
        <v>33</v>
      </c>
      <c r="D3413" t="s">
        <v>7</v>
      </c>
      <c r="E3413" t="s">
        <v>16</v>
      </c>
      <c r="F3413" t="s">
        <v>19</v>
      </c>
      <c r="G3413" t="s">
        <v>25</v>
      </c>
      <c r="H3413" s="1">
        <v>45553</v>
      </c>
      <c r="I3413" t="s">
        <v>33</v>
      </c>
      <c r="J3413">
        <v>85</v>
      </c>
      <c r="K3413">
        <v>9.5</v>
      </c>
      <c r="L3413">
        <v>571.84</v>
      </c>
      <c r="M3413">
        <v>48.09</v>
      </c>
      <c r="N3413" t="s">
        <v>47</v>
      </c>
      <c r="O3413">
        <v>5</v>
      </c>
      <c r="P3413" t="str" cm="1">
        <f t="array" ref="P3413">_xlfn.IFS(C3413&lt;25,"18-24", C3413&lt;=35,"25-35", C3413&lt;=50,"36-50",TRUE,"50+")</f>
        <v>25-35</v>
      </c>
      <c r="Q3413" t="str">
        <f t="shared" si="371"/>
        <v>new</v>
      </c>
      <c r="R3413" t="str">
        <f t="shared" si="372"/>
        <v>high value</v>
      </c>
      <c r="S3413" t="str">
        <f t="shared" si="373"/>
        <v>High</v>
      </c>
      <c r="T3413" t="str">
        <f t="shared" si="374"/>
        <v>Sep</v>
      </c>
      <c r="U3413">
        <f t="shared" si="375"/>
        <v>2024</v>
      </c>
      <c r="V3413" t="str">
        <f t="shared" si="376"/>
        <v>5-10</v>
      </c>
      <c r="W3413" t="str">
        <f t="shared" si="377"/>
        <v>Slow</v>
      </c>
    </row>
    <row r="3414" spans="1:23" x14ac:dyDescent="0.3">
      <c r="A3414">
        <v>603413</v>
      </c>
      <c r="B3414">
        <v>69291</v>
      </c>
      <c r="C3414">
        <v>33</v>
      </c>
      <c r="D3414" t="s">
        <v>4</v>
      </c>
      <c r="E3414" t="s">
        <v>5</v>
      </c>
      <c r="F3414" t="s">
        <v>28</v>
      </c>
      <c r="G3414" t="s">
        <v>25</v>
      </c>
      <c r="H3414" s="1">
        <v>44701</v>
      </c>
      <c r="I3414" t="s">
        <v>34</v>
      </c>
      <c r="J3414">
        <v>52</v>
      </c>
      <c r="K3414">
        <v>10.1</v>
      </c>
      <c r="L3414">
        <v>332.92</v>
      </c>
      <c r="M3414">
        <v>37.42</v>
      </c>
      <c r="N3414" t="s">
        <v>50</v>
      </c>
      <c r="O3414">
        <v>3</v>
      </c>
      <c r="P3414" t="str" cm="1">
        <f t="array" ref="P3414">_xlfn.IFS(C3414&lt;25,"18-24", C3414&lt;=35,"25-35", C3414&lt;=50,"36-50",TRUE,"50+")</f>
        <v>25-35</v>
      </c>
      <c r="Q3414" t="str">
        <f t="shared" si="371"/>
        <v>new</v>
      </c>
      <c r="R3414" t="str">
        <f t="shared" si="372"/>
        <v>medium</v>
      </c>
      <c r="S3414" t="str">
        <f t="shared" si="373"/>
        <v>medium</v>
      </c>
      <c r="T3414" t="str">
        <f t="shared" si="374"/>
        <v>May</v>
      </c>
      <c r="U3414">
        <f t="shared" si="375"/>
        <v>2022</v>
      </c>
      <c r="V3414" t="str">
        <f t="shared" si="376"/>
        <v>10-15</v>
      </c>
      <c r="W3414" t="str">
        <f t="shared" si="377"/>
        <v>Slow</v>
      </c>
    </row>
    <row r="3415" spans="1:23" x14ac:dyDescent="0.3">
      <c r="A3415">
        <v>603414</v>
      </c>
      <c r="B3415">
        <v>75077</v>
      </c>
      <c r="C3415">
        <v>58</v>
      </c>
      <c r="D3415" t="s">
        <v>4</v>
      </c>
      <c r="E3415" t="s">
        <v>13</v>
      </c>
      <c r="F3415" t="s">
        <v>22</v>
      </c>
      <c r="G3415" t="s">
        <v>25</v>
      </c>
      <c r="H3415" s="1">
        <v>44673</v>
      </c>
      <c r="I3415" t="s">
        <v>34</v>
      </c>
      <c r="J3415">
        <v>37</v>
      </c>
      <c r="K3415">
        <v>4</v>
      </c>
      <c r="L3415">
        <v>1077.83</v>
      </c>
      <c r="M3415">
        <v>50.53</v>
      </c>
      <c r="N3415" t="s">
        <v>48</v>
      </c>
      <c r="O3415">
        <v>1</v>
      </c>
      <c r="P3415" t="str" cm="1">
        <f t="array" ref="P3415">_xlfn.IFS(C3415&lt;25,"18-24", C3415&lt;=35,"25-35", C3415&lt;=50,"36-50",TRUE,"50+")</f>
        <v>50+</v>
      </c>
      <c r="Q3415" t="str">
        <f t="shared" si="371"/>
        <v>new</v>
      </c>
      <c r="R3415" t="str">
        <f t="shared" si="372"/>
        <v>high value</v>
      </c>
      <c r="S3415" t="str">
        <f t="shared" si="373"/>
        <v>Low</v>
      </c>
      <c r="T3415" t="str">
        <f t="shared" si="374"/>
        <v>Apr</v>
      </c>
      <c r="U3415">
        <f t="shared" si="375"/>
        <v>2022</v>
      </c>
      <c r="V3415" t="str">
        <f t="shared" si="376"/>
        <v>0-5</v>
      </c>
      <c r="W3415" t="str">
        <f t="shared" si="377"/>
        <v>Medium</v>
      </c>
    </row>
    <row r="3416" spans="1:23" x14ac:dyDescent="0.3">
      <c r="A3416">
        <v>603415</v>
      </c>
      <c r="B3416">
        <v>19218</v>
      </c>
      <c r="C3416">
        <v>50</v>
      </c>
      <c r="D3416" t="s">
        <v>7</v>
      </c>
      <c r="E3416" t="s">
        <v>8</v>
      </c>
      <c r="F3416" t="s">
        <v>19</v>
      </c>
      <c r="G3416" t="s">
        <v>25</v>
      </c>
      <c r="H3416" s="1">
        <v>45177</v>
      </c>
      <c r="I3416" t="s">
        <v>34</v>
      </c>
      <c r="J3416">
        <v>25</v>
      </c>
      <c r="K3416">
        <v>11.2</v>
      </c>
      <c r="L3416">
        <v>1200.05</v>
      </c>
      <c r="M3416">
        <v>44.13</v>
      </c>
      <c r="N3416" t="s">
        <v>48</v>
      </c>
      <c r="O3416">
        <v>3</v>
      </c>
      <c r="P3416" t="str" cm="1">
        <f t="array" ref="P3416">_xlfn.IFS(C3416&lt;25,"18-24", C3416&lt;=35,"25-35", C3416&lt;=50,"36-50",TRUE,"50+")</f>
        <v>36-50</v>
      </c>
      <c r="Q3416" t="str">
        <f t="shared" si="371"/>
        <v>new</v>
      </c>
      <c r="R3416" t="str">
        <f t="shared" si="372"/>
        <v>high value</v>
      </c>
      <c r="S3416" t="str">
        <f t="shared" si="373"/>
        <v>medium</v>
      </c>
      <c r="T3416" t="str">
        <f t="shared" si="374"/>
        <v>Sep</v>
      </c>
      <c r="U3416">
        <f t="shared" si="375"/>
        <v>2023</v>
      </c>
      <c r="V3416" t="str">
        <f t="shared" si="376"/>
        <v>10-15</v>
      </c>
      <c r="W3416" t="str">
        <f t="shared" si="377"/>
        <v>Fast</v>
      </c>
    </row>
    <row r="3417" spans="1:23" x14ac:dyDescent="0.3">
      <c r="A3417">
        <v>603416</v>
      </c>
      <c r="B3417">
        <v>32227</v>
      </c>
      <c r="C3417">
        <v>60</v>
      </c>
      <c r="D3417" t="s">
        <v>4</v>
      </c>
      <c r="E3417" t="s">
        <v>13</v>
      </c>
      <c r="F3417" t="s">
        <v>32</v>
      </c>
      <c r="G3417" t="s">
        <v>25</v>
      </c>
      <c r="H3417" s="1">
        <v>45349</v>
      </c>
      <c r="I3417" t="s">
        <v>34</v>
      </c>
      <c r="J3417">
        <v>53</v>
      </c>
      <c r="K3417">
        <v>1.6</v>
      </c>
      <c r="L3417">
        <v>216.57</v>
      </c>
      <c r="M3417">
        <v>116.91</v>
      </c>
      <c r="N3417" t="s">
        <v>49</v>
      </c>
      <c r="O3417">
        <v>2</v>
      </c>
      <c r="P3417" t="str" cm="1">
        <f t="array" ref="P3417">_xlfn.IFS(C3417&lt;25,"18-24", C3417&lt;=35,"25-35", C3417&lt;=50,"36-50",TRUE,"50+")</f>
        <v>50+</v>
      </c>
      <c r="Q3417" t="str">
        <f t="shared" si="371"/>
        <v>new</v>
      </c>
      <c r="R3417" t="str">
        <f t="shared" si="372"/>
        <v>low</v>
      </c>
      <c r="S3417" t="str">
        <f t="shared" si="373"/>
        <v>Low</v>
      </c>
      <c r="T3417" t="str">
        <f t="shared" si="374"/>
        <v>Feb</v>
      </c>
      <c r="U3417">
        <f t="shared" si="375"/>
        <v>2024</v>
      </c>
      <c r="V3417" t="str">
        <f t="shared" si="376"/>
        <v>0-5</v>
      </c>
      <c r="W3417" t="str">
        <f t="shared" si="377"/>
        <v>Slow</v>
      </c>
    </row>
    <row r="3418" spans="1:23" x14ac:dyDescent="0.3">
      <c r="A3418">
        <v>603417</v>
      </c>
      <c r="B3418">
        <v>86712</v>
      </c>
      <c r="C3418">
        <v>24</v>
      </c>
      <c r="D3418" t="s">
        <v>7</v>
      </c>
      <c r="E3418" t="s">
        <v>11</v>
      </c>
      <c r="F3418" t="s">
        <v>26</v>
      </c>
      <c r="G3418" t="s">
        <v>21</v>
      </c>
      <c r="H3418" s="1">
        <v>45329</v>
      </c>
      <c r="I3418" t="s">
        <v>34</v>
      </c>
      <c r="J3418">
        <v>88</v>
      </c>
      <c r="K3418">
        <v>11</v>
      </c>
      <c r="L3418">
        <v>1385.33</v>
      </c>
      <c r="M3418">
        <v>32.72</v>
      </c>
      <c r="N3418" t="s">
        <v>48</v>
      </c>
      <c r="O3418">
        <v>4</v>
      </c>
      <c r="P3418" t="str" cm="1">
        <f t="array" ref="P3418">_xlfn.IFS(C3418&lt;25,"18-24", C3418&lt;=35,"25-35", C3418&lt;=50,"36-50",TRUE,"50+")</f>
        <v>18-24</v>
      </c>
      <c r="Q3418" t="str">
        <f t="shared" si="371"/>
        <v>new</v>
      </c>
      <c r="R3418" t="str">
        <f t="shared" si="372"/>
        <v>high value</v>
      </c>
      <c r="S3418" t="str">
        <f t="shared" si="373"/>
        <v>medium</v>
      </c>
      <c r="T3418" t="str">
        <f t="shared" si="374"/>
        <v>Feb</v>
      </c>
      <c r="U3418">
        <f t="shared" si="375"/>
        <v>2024</v>
      </c>
      <c r="V3418" t="str">
        <f t="shared" si="376"/>
        <v>10-15</v>
      </c>
      <c r="W3418" t="str">
        <f t="shared" si="377"/>
        <v>Slow</v>
      </c>
    </row>
    <row r="3419" spans="1:23" x14ac:dyDescent="0.3">
      <c r="A3419">
        <v>603418</v>
      </c>
      <c r="B3419">
        <v>35227</v>
      </c>
      <c r="C3419">
        <v>21</v>
      </c>
      <c r="D3419" t="s">
        <v>7</v>
      </c>
      <c r="E3419" t="s">
        <v>11</v>
      </c>
      <c r="F3419" t="s">
        <v>32</v>
      </c>
      <c r="G3419" t="s">
        <v>29</v>
      </c>
      <c r="H3419" s="1">
        <v>45254</v>
      </c>
      <c r="I3419" t="s">
        <v>34</v>
      </c>
      <c r="J3419">
        <v>79</v>
      </c>
      <c r="K3419">
        <v>4.2</v>
      </c>
      <c r="L3419">
        <v>320.27999999999997</v>
      </c>
      <c r="M3419">
        <v>107.08</v>
      </c>
      <c r="N3419" t="s">
        <v>48</v>
      </c>
      <c r="O3419">
        <v>1</v>
      </c>
      <c r="P3419" t="str" cm="1">
        <f t="array" ref="P3419">_xlfn.IFS(C3419&lt;25,"18-24", C3419&lt;=35,"25-35", C3419&lt;=50,"36-50",TRUE,"50+")</f>
        <v>18-24</v>
      </c>
      <c r="Q3419" t="str">
        <f t="shared" si="371"/>
        <v>new</v>
      </c>
      <c r="R3419" t="str">
        <f t="shared" si="372"/>
        <v>medium</v>
      </c>
      <c r="S3419" t="str">
        <f t="shared" si="373"/>
        <v>Low</v>
      </c>
      <c r="T3419" t="str">
        <f t="shared" si="374"/>
        <v>Nov</v>
      </c>
      <c r="U3419">
        <f t="shared" si="375"/>
        <v>2023</v>
      </c>
      <c r="V3419" t="str">
        <f t="shared" si="376"/>
        <v>0-5</v>
      </c>
      <c r="W3419" t="str">
        <f t="shared" si="377"/>
        <v>Slow</v>
      </c>
    </row>
    <row r="3420" spans="1:23" x14ac:dyDescent="0.3">
      <c r="A3420">
        <v>603419</v>
      </c>
      <c r="B3420">
        <v>18592</v>
      </c>
      <c r="C3420">
        <v>31</v>
      </c>
      <c r="D3420" t="s">
        <v>7</v>
      </c>
      <c r="E3420" t="s">
        <v>15</v>
      </c>
      <c r="F3420" t="s">
        <v>18</v>
      </c>
      <c r="G3420" t="s">
        <v>23</v>
      </c>
      <c r="H3420" s="1">
        <v>45115</v>
      </c>
      <c r="I3420" t="s">
        <v>34</v>
      </c>
      <c r="J3420">
        <v>89</v>
      </c>
      <c r="K3420">
        <v>6.5</v>
      </c>
      <c r="L3420">
        <v>1199.31</v>
      </c>
      <c r="M3420">
        <v>51.46</v>
      </c>
      <c r="N3420" t="s">
        <v>48</v>
      </c>
      <c r="O3420">
        <v>4</v>
      </c>
      <c r="P3420" t="str" cm="1">
        <f t="array" ref="P3420">_xlfn.IFS(C3420&lt;25,"18-24", C3420&lt;=35,"25-35", C3420&lt;=50,"36-50",TRUE,"50+")</f>
        <v>25-35</v>
      </c>
      <c r="Q3420" t="str">
        <f t="shared" si="371"/>
        <v>new</v>
      </c>
      <c r="R3420" t="str">
        <f t="shared" si="372"/>
        <v>high value</v>
      </c>
      <c r="S3420" t="str">
        <f t="shared" si="373"/>
        <v>medium</v>
      </c>
      <c r="T3420" t="str">
        <f t="shared" si="374"/>
        <v>Jul</v>
      </c>
      <c r="U3420">
        <f t="shared" si="375"/>
        <v>2023</v>
      </c>
      <c r="V3420" t="str">
        <f t="shared" si="376"/>
        <v>5-10</v>
      </c>
      <c r="W3420" t="str">
        <f t="shared" si="377"/>
        <v>Slow</v>
      </c>
    </row>
    <row r="3421" spans="1:23" x14ac:dyDescent="0.3">
      <c r="A3421">
        <v>603420</v>
      </c>
      <c r="B3421">
        <v>63658</v>
      </c>
      <c r="C3421">
        <v>29</v>
      </c>
      <c r="D3421" t="s">
        <v>7</v>
      </c>
      <c r="E3421" t="s">
        <v>8</v>
      </c>
      <c r="F3421" t="s">
        <v>22</v>
      </c>
      <c r="G3421" t="s">
        <v>25</v>
      </c>
      <c r="H3421" s="1">
        <v>45568</v>
      </c>
      <c r="I3421" t="s">
        <v>34</v>
      </c>
      <c r="J3421">
        <v>88</v>
      </c>
      <c r="K3421">
        <v>6.8</v>
      </c>
      <c r="L3421">
        <v>715.28</v>
      </c>
      <c r="M3421">
        <v>48.14</v>
      </c>
      <c r="N3421" t="s">
        <v>49</v>
      </c>
      <c r="O3421">
        <v>2</v>
      </c>
      <c r="P3421" t="str" cm="1">
        <f t="array" ref="P3421">_xlfn.IFS(C3421&lt;25,"18-24", C3421&lt;=35,"25-35", C3421&lt;=50,"36-50",TRUE,"50+")</f>
        <v>25-35</v>
      </c>
      <c r="Q3421" t="str">
        <f t="shared" si="371"/>
        <v>new</v>
      </c>
      <c r="R3421" t="str">
        <f t="shared" si="372"/>
        <v>high value</v>
      </c>
      <c r="S3421" t="str">
        <f t="shared" si="373"/>
        <v>Low</v>
      </c>
      <c r="T3421" t="str">
        <f t="shared" si="374"/>
        <v>Oct</v>
      </c>
      <c r="U3421">
        <f t="shared" si="375"/>
        <v>2024</v>
      </c>
      <c r="V3421" t="str">
        <f t="shared" si="376"/>
        <v>5-10</v>
      </c>
      <c r="W3421" t="str">
        <f t="shared" si="377"/>
        <v>Slow</v>
      </c>
    </row>
    <row r="3422" spans="1:23" x14ac:dyDescent="0.3">
      <c r="A3422">
        <v>603421</v>
      </c>
      <c r="B3422">
        <v>10047</v>
      </c>
      <c r="C3422">
        <v>63</v>
      </c>
      <c r="D3422" t="s">
        <v>7</v>
      </c>
      <c r="E3422" t="s">
        <v>8</v>
      </c>
      <c r="F3422" t="s">
        <v>28</v>
      </c>
      <c r="G3422" t="s">
        <v>29</v>
      </c>
      <c r="H3422" s="1">
        <v>44899</v>
      </c>
      <c r="I3422" t="s">
        <v>34</v>
      </c>
      <c r="J3422">
        <v>61</v>
      </c>
      <c r="K3422">
        <v>13.6</v>
      </c>
      <c r="L3422">
        <v>835.44</v>
      </c>
      <c r="M3422">
        <v>43.81</v>
      </c>
      <c r="N3422" t="s">
        <v>49</v>
      </c>
      <c r="O3422">
        <v>4</v>
      </c>
      <c r="P3422" t="str" cm="1">
        <f t="array" ref="P3422">_xlfn.IFS(C3422&lt;25,"18-24", C3422&lt;=35,"25-35", C3422&lt;=50,"36-50",TRUE,"50+")</f>
        <v>50+</v>
      </c>
      <c r="Q3422" t="str">
        <f t="shared" si="371"/>
        <v>new</v>
      </c>
      <c r="R3422" t="str">
        <f t="shared" si="372"/>
        <v>high value</v>
      </c>
      <c r="S3422" t="str">
        <f t="shared" si="373"/>
        <v>medium</v>
      </c>
      <c r="T3422" t="str">
        <f t="shared" si="374"/>
        <v>Dec</v>
      </c>
      <c r="U3422">
        <f t="shared" si="375"/>
        <v>2022</v>
      </c>
      <c r="V3422" t="str">
        <f t="shared" si="376"/>
        <v>10-15</v>
      </c>
      <c r="W3422" t="str">
        <f t="shared" si="377"/>
        <v>Slow</v>
      </c>
    </row>
    <row r="3423" spans="1:23" x14ac:dyDescent="0.3">
      <c r="A3423">
        <v>603422</v>
      </c>
      <c r="B3423">
        <v>16997</v>
      </c>
      <c r="C3423">
        <v>49</v>
      </c>
      <c r="D3423" t="s">
        <v>7</v>
      </c>
      <c r="E3423" t="s">
        <v>15</v>
      </c>
      <c r="F3423" t="s">
        <v>22</v>
      </c>
      <c r="G3423" t="s">
        <v>29</v>
      </c>
      <c r="H3423" s="1">
        <v>45180</v>
      </c>
      <c r="I3423" t="s">
        <v>34</v>
      </c>
      <c r="J3423">
        <v>88</v>
      </c>
      <c r="K3423">
        <v>2.7</v>
      </c>
      <c r="L3423">
        <v>996.51</v>
      </c>
      <c r="M3423">
        <v>36.54</v>
      </c>
      <c r="N3423" t="s">
        <v>47</v>
      </c>
      <c r="O3423">
        <v>4</v>
      </c>
      <c r="P3423" t="str" cm="1">
        <f t="array" ref="P3423">_xlfn.IFS(C3423&lt;25,"18-24", C3423&lt;=35,"25-35", C3423&lt;=50,"36-50",TRUE,"50+")</f>
        <v>36-50</v>
      </c>
      <c r="Q3423" t="str">
        <f t="shared" si="371"/>
        <v>new</v>
      </c>
      <c r="R3423" t="str">
        <f t="shared" si="372"/>
        <v>high value</v>
      </c>
      <c r="S3423" t="str">
        <f t="shared" si="373"/>
        <v>medium</v>
      </c>
      <c r="T3423" t="str">
        <f t="shared" si="374"/>
        <v>Sep</v>
      </c>
      <c r="U3423">
        <f t="shared" si="375"/>
        <v>2023</v>
      </c>
      <c r="V3423" t="str">
        <f t="shared" si="376"/>
        <v>0-5</v>
      </c>
      <c r="W3423" t="str">
        <f t="shared" si="377"/>
        <v>Slow</v>
      </c>
    </row>
    <row r="3424" spans="1:23" x14ac:dyDescent="0.3">
      <c r="A3424">
        <v>603423</v>
      </c>
      <c r="B3424">
        <v>51373</v>
      </c>
      <c r="C3424">
        <v>41</v>
      </c>
      <c r="D3424" t="s">
        <v>7</v>
      </c>
      <c r="E3424" t="s">
        <v>16</v>
      </c>
      <c r="F3424" t="s">
        <v>24</v>
      </c>
      <c r="G3424" t="s">
        <v>27</v>
      </c>
      <c r="H3424" s="1">
        <v>45233</v>
      </c>
      <c r="I3424" t="s">
        <v>33</v>
      </c>
      <c r="J3424">
        <v>46</v>
      </c>
      <c r="K3424">
        <v>10.6</v>
      </c>
      <c r="L3424">
        <v>1326.51</v>
      </c>
      <c r="M3424">
        <v>49.66</v>
      </c>
      <c r="N3424" t="s">
        <v>49</v>
      </c>
      <c r="O3424">
        <v>5</v>
      </c>
      <c r="P3424" t="str" cm="1">
        <f t="array" ref="P3424">_xlfn.IFS(C3424&lt;25,"18-24", C3424&lt;=35,"25-35", C3424&lt;=50,"36-50",TRUE,"50+")</f>
        <v>36-50</v>
      </c>
      <c r="Q3424" t="str">
        <f t="shared" si="371"/>
        <v>new</v>
      </c>
      <c r="R3424" t="str">
        <f t="shared" si="372"/>
        <v>high value</v>
      </c>
      <c r="S3424" t="str">
        <f t="shared" si="373"/>
        <v>High</v>
      </c>
      <c r="T3424" t="str">
        <f t="shared" si="374"/>
        <v>Nov</v>
      </c>
      <c r="U3424">
        <f t="shared" si="375"/>
        <v>2023</v>
      </c>
      <c r="V3424" t="str">
        <f t="shared" si="376"/>
        <v>10-15</v>
      </c>
      <c r="W3424" t="str">
        <f t="shared" si="377"/>
        <v>Slow</v>
      </c>
    </row>
    <row r="3425" spans="1:23" x14ac:dyDescent="0.3">
      <c r="A3425">
        <v>603424</v>
      </c>
      <c r="B3425">
        <v>94481</v>
      </c>
      <c r="C3425">
        <v>37</v>
      </c>
      <c r="D3425" t="s">
        <v>4</v>
      </c>
      <c r="E3425" t="s">
        <v>11</v>
      </c>
      <c r="F3425" t="s">
        <v>18</v>
      </c>
      <c r="G3425" t="s">
        <v>25</v>
      </c>
      <c r="H3425" s="1">
        <v>45330</v>
      </c>
      <c r="I3425" t="s">
        <v>34</v>
      </c>
      <c r="J3425">
        <v>84</v>
      </c>
      <c r="K3425">
        <v>6</v>
      </c>
      <c r="L3425">
        <v>607.24</v>
      </c>
      <c r="M3425">
        <v>31.58</v>
      </c>
      <c r="N3425" t="s">
        <v>47</v>
      </c>
      <c r="O3425">
        <v>5</v>
      </c>
      <c r="P3425" t="str" cm="1">
        <f t="array" ref="P3425">_xlfn.IFS(C3425&lt;25,"18-24", C3425&lt;=35,"25-35", C3425&lt;=50,"36-50",TRUE,"50+")</f>
        <v>36-50</v>
      </c>
      <c r="Q3425" t="str">
        <f t="shared" si="371"/>
        <v>new</v>
      </c>
      <c r="R3425" t="str">
        <f t="shared" si="372"/>
        <v>high value</v>
      </c>
      <c r="S3425" t="str">
        <f t="shared" si="373"/>
        <v>High</v>
      </c>
      <c r="T3425" t="str">
        <f t="shared" si="374"/>
        <v>Feb</v>
      </c>
      <c r="U3425">
        <f t="shared" si="375"/>
        <v>2024</v>
      </c>
      <c r="V3425" t="str">
        <f t="shared" si="376"/>
        <v>5-10</v>
      </c>
      <c r="W3425" t="str">
        <f t="shared" si="377"/>
        <v>Slow</v>
      </c>
    </row>
    <row r="3426" spans="1:23" x14ac:dyDescent="0.3">
      <c r="A3426">
        <v>603425</v>
      </c>
      <c r="B3426">
        <v>71773</v>
      </c>
      <c r="C3426">
        <v>59</v>
      </c>
      <c r="D3426" t="s">
        <v>4</v>
      </c>
      <c r="E3426" t="s">
        <v>11</v>
      </c>
      <c r="F3426" t="s">
        <v>26</v>
      </c>
      <c r="G3426" t="s">
        <v>31</v>
      </c>
      <c r="H3426" s="1">
        <v>45054</v>
      </c>
      <c r="I3426" t="s">
        <v>34</v>
      </c>
      <c r="J3426">
        <v>79</v>
      </c>
      <c r="K3426">
        <v>4</v>
      </c>
      <c r="L3426">
        <v>994.81</v>
      </c>
      <c r="M3426">
        <v>52.35</v>
      </c>
      <c r="N3426" t="s">
        <v>48</v>
      </c>
      <c r="O3426">
        <v>2</v>
      </c>
      <c r="P3426" t="str" cm="1">
        <f t="array" ref="P3426">_xlfn.IFS(C3426&lt;25,"18-24", C3426&lt;=35,"25-35", C3426&lt;=50,"36-50",TRUE,"50+")</f>
        <v>50+</v>
      </c>
      <c r="Q3426" t="str">
        <f t="shared" si="371"/>
        <v>new</v>
      </c>
      <c r="R3426" t="str">
        <f t="shared" si="372"/>
        <v>high value</v>
      </c>
      <c r="S3426" t="str">
        <f t="shared" si="373"/>
        <v>Low</v>
      </c>
      <c r="T3426" t="str">
        <f t="shared" si="374"/>
        <v>May</v>
      </c>
      <c r="U3426">
        <f t="shared" si="375"/>
        <v>2023</v>
      </c>
      <c r="V3426" t="str">
        <f t="shared" si="376"/>
        <v>0-5</v>
      </c>
      <c r="W3426" t="str">
        <f t="shared" si="377"/>
        <v>Slow</v>
      </c>
    </row>
    <row r="3427" spans="1:23" x14ac:dyDescent="0.3">
      <c r="A3427">
        <v>603426</v>
      </c>
      <c r="B3427">
        <v>72615</v>
      </c>
      <c r="C3427">
        <v>58</v>
      </c>
      <c r="D3427" t="s">
        <v>7</v>
      </c>
      <c r="E3427" t="s">
        <v>11</v>
      </c>
      <c r="F3427" t="s">
        <v>26</v>
      </c>
      <c r="G3427" t="s">
        <v>23</v>
      </c>
      <c r="H3427" s="1">
        <v>44758</v>
      </c>
      <c r="I3427" t="s">
        <v>33</v>
      </c>
      <c r="J3427">
        <v>20</v>
      </c>
      <c r="K3427">
        <v>5.7</v>
      </c>
      <c r="L3427">
        <v>640.23</v>
      </c>
      <c r="M3427">
        <v>93.71</v>
      </c>
      <c r="N3427" t="s">
        <v>47</v>
      </c>
      <c r="O3427">
        <v>5</v>
      </c>
      <c r="P3427" t="str" cm="1">
        <f t="array" ref="P3427">_xlfn.IFS(C3427&lt;25,"18-24", C3427&lt;=35,"25-35", C3427&lt;=50,"36-50",TRUE,"50+")</f>
        <v>50+</v>
      </c>
      <c r="Q3427" t="str">
        <f t="shared" si="371"/>
        <v>new</v>
      </c>
      <c r="R3427" t="str">
        <f t="shared" si="372"/>
        <v>high value</v>
      </c>
      <c r="S3427" t="str">
        <f t="shared" si="373"/>
        <v>High</v>
      </c>
      <c r="T3427" t="str">
        <f t="shared" si="374"/>
        <v>Jul</v>
      </c>
      <c r="U3427">
        <f t="shared" si="375"/>
        <v>2022</v>
      </c>
      <c r="V3427" t="str">
        <f t="shared" si="376"/>
        <v>5-10</v>
      </c>
      <c r="W3427" t="str">
        <f t="shared" si="377"/>
        <v>Fast</v>
      </c>
    </row>
    <row r="3428" spans="1:23" x14ac:dyDescent="0.3">
      <c r="A3428">
        <v>603427</v>
      </c>
      <c r="B3428">
        <v>51948</v>
      </c>
      <c r="C3428">
        <v>55</v>
      </c>
      <c r="D3428" t="s">
        <v>7</v>
      </c>
      <c r="E3428" t="s">
        <v>8</v>
      </c>
      <c r="F3428" t="s">
        <v>19</v>
      </c>
      <c r="G3428" t="s">
        <v>29</v>
      </c>
      <c r="H3428" s="1">
        <v>45301</v>
      </c>
      <c r="I3428" t="s">
        <v>33</v>
      </c>
      <c r="J3428">
        <v>73</v>
      </c>
      <c r="K3428">
        <v>5.2</v>
      </c>
      <c r="L3428">
        <v>811.59</v>
      </c>
      <c r="M3428">
        <v>39.270000000000003</v>
      </c>
      <c r="N3428" t="s">
        <v>48</v>
      </c>
      <c r="O3428">
        <v>5</v>
      </c>
      <c r="P3428" t="str" cm="1">
        <f t="array" ref="P3428">_xlfn.IFS(C3428&lt;25,"18-24", C3428&lt;=35,"25-35", C3428&lt;=50,"36-50",TRUE,"50+")</f>
        <v>50+</v>
      </c>
      <c r="Q3428" t="str">
        <f t="shared" si="371"/>
        <v>new</v>
      </c>
      <c r="R3428" t="str">
        <f t="shared" si="372"/>
        <v>high value</v>
      </c>
      <c r="S3428" t="str">
        <f t="shared" si="373"/>
        <v>High</v>
      </c>
      <c r="T3428" t="str">
        <f t="shared" si="374"/>
        <v>Jan</v>
      </c>
      <c r="U3428">
        <f t="shared" si="375"/>
        <v>2024</v>
      </c>
      <c r="V3428" t="str">
        <f t="shared" si="376"/>
        <v>5-10</v>
      </c>
      <c r="W3428" t="str">
        <f t="shared" si="377"/>
        <v>Slow</v>
      </c>
    </row>
    <row r="3429" spans="1:23" x14ac:dyDescent="0.3">
      <c r="A3429">
        <v>603428</v>
      </c>
      <c r="B3429">
        <v>23776</v>
      </c>
      <c r="C3429">
        <v>57</v>
      </c>
      <c r="D3429" t="s">
        <v>4</v>
      </c>
      <c r="E3429" t="s">
        <v>13</v>
      </c>
      <c r="F3429" t="s">
        <v>19</v>
      </c>
      <c r="G3429" t="s">
        <v>29</v>
      </c>
      <c r="H3429" s="1">
        <v>44676</v>
      </c>
      <c r="I3429" t="s">
        <v>33</v>
      </c>
      <c r="J3429">
        <v>53</v>
      </c>
      <c r="K3429">
        <v>8</v>
      </c>
      <c r="L3429">
        <v>703.99</v>
      </c>
      <c r="M3429">
        <v>77.510000000000005</v>
      </c>
      <c r="N3429" t="s">
        <v>49</v>
      </c>
      <c r="O3429">
        <v>5</v>
      </c>
      <c r="P3429" t="str" cm="1">
        <f t="array" ref="P3429">_xlfn.IFS(C3429&lt;25,"18-24", C3429&lt;=35,"25-35", C3429&lt;=50,"36-50",TRUE,"50+")</f>
        <v>50+</v>
      </c>
      <c r="Q3429" t="str">
        <f t="shared" si="371"/>
        <v>new</v>
      </c>
      <c r="R3429" t="str">
        <f t="shared" si="372"/>
        <v>high value</v>
      </c>
      <c r="S3429" t="str">
        <f t="shared" si="373"/>
        <v>High</v>
      </c>
      <c r="T3429" t="str">
        <f t="shared" si="374"/>
        <v>Apr</v>
      </c>
      <c r="U3429">
        <f t="shared" si="375"/>
        <v>2022</v>
      </c>
      <c r="V3429" t="str">
        <f t="shared" si="376"/>
        <v>5-10</v>
      </c>
      <c r="W3429" t="str">
        <f t="shared" si="377"/>
        <v>Slow</v>
      </c>
    </row>
    <row r="3430" spans="1:23" x14ac:dyDescent="0.3">
      <c r="A3430">
        <v>603429</v>
      </c>
      <c r="B3430">
        <v>23677</v>
      </c>
      <c r="C3430">
        <v>61</v>
      </c>
      <c r="D3430" t="s">
        <v>4</v>
      </c>
      <c r="E3430" t="s">
        <v>13</v>
      </c>
      <c r="F3430" t="s">
        <v>24</v>
      </c>
      <c r="G3430" t="s">
        <v>21</v>
      </c>
      <c r="H3430" s="1">
        <v>44797</v>
      </c>
      <c r="I3430" t="s">
        <v>34</v>
      </c>
      <c r="J3430">
        <v>45</v>
      </c>
      <c r="K3430">
        <v>6.9</v>
      </c>
      <c r="L3430">
        <v>840.8</v>
      </c>
      <c r="M3430">
        <v>58.7</v>
      </c>
      <c r="N3430" t="s">
        <v>48</v>
      </c>
      <c r="O3430">
        <v>5</v>
      </c>
      <c r="P3430" t="str" cm="1">
        <f t="array" ref="P3430">_xlfn.IFS(C3430&lt;25,"18-24", C3430&lt;=35,"25-35", C3430&lt;=50,"36-50",TRUE,"50+")</f>
        <v>50+</v>
      </c>
      <c r="Q3430" t="str">
        <f t="shared" si="371"/>
        <v>new</v>
      </c>
      <c r="R3430" t="str">
        <f t="shared" si="372"/>
        <v>high value</v>
      </c>
      <c r="S3430" t="str">
        <f t="shared" si="373"/>
        <v>High</v>
      </c>
      <c r="T3430" t="str">
        <f t="shared" si="374"/>
        <v>Aug</v>
      </c>
      <c r="U3430">
        <f t="shared" si="375"/>
        <v>2022</v>
      </c>
      <c r="V3430" t="str">
        <f t="shared" si="376"/>
        <v>5-10</v>
      </c>
      <c r="W3430" t="str">
        <f t="shared" si="377"/>
        <v>Medium</v>
      </c>
    </row>
    <row r="3431" spans="1:23" x14ac:dyDescent="0.3">
      <c r="A3431">
        <v>603430</v>
      </c>
      <c r="B3431">
        <v>95991</v>
      </c>
      <c r="C3431">
        <v>46</v>
      </c>
      <c r="D3431" t="s">
        <v>4</v>
      </c>
      <c r="E3431" t="s">
        <v>16</v>
      </c>
      <c r="F3431" t="s">
        <v>32</v>
      </c>
      <c r="G3431" t="s">
        <v>29</v>
      </c>
      <c r="H3431" s="1">
        <v>45534</v>
      </c>
      <c r="I3431" t="s">
        <v>33</v>
      </c>
      <c r="J3431">
        <v>41</v>
      </c>
      <c r="K3431">
        <v>13.2</v>
      </c>
      <c r="L3431">
        <v>189.36</v>
      </c>
      <c r="M3431">
        <v>110.52</v>
      </c>
      <c r="N3431" t="s">
        <v>49</v>
      </c>
      <c r="O3431">
        <v>1</v>
      </c>
      <c r="P3431" t="str" cm="1">
        <f t="array" ref="P3431">_xlfn.IFS(C3431&lt;25,"18-24", C3431&lt;=35,"25-35", C3431&lt;=50,"36-50",TRUE,"50+")</f>
        <v>36-50</v>
      </c>
      <c r="Q3431" t="str">
        <f t="shared" si="371"/>
        <v>new</v>
      </c>
      <c r="R3431" t="str">
        <f t="shared" si="372"/>
        <v>low</v>
      </c>
      <c r="S3431" t="str">
        <f t="shared" si="373"/>
        <v>Low</v>
      </c>
      <c r="T3431" t="str">
        <f t="shared" si="374"/>
        <v>Aug</v>
      </c>
      <c r="U3431">
        <f t="shared" si="375"/>
        <v>2024</v>
      </c>
      <c r="V3431" t="str">
        <f t="shared" si="376"/>
        <v>10-15</v>
      </c>
      <c r="W3431" t="str">
        <f t="shared" si="377"/>
        <v>Medium</v>
      </c>
    </row>
    <row r="3432" spans="1:23" x14ac:dyDescent="0.3">
      <c r="A3432">
        <v>603431</v>
      </c>
      <c r="B3432">
        <v>32509</v>
      </c>
      <c r="C3432">
        <v>31</v>
      </c>
      <c r="D3432" t="s">
        <v>4</v>
      </c>
      <c r="E3432" t="s">
        <v>5</v>
      </c>
      <c r="F3432" t="s">
        <v>18</v>
      </c>
      <c r="G3432" t="s">
        <v>21</v>
      </c>
      <c r="H3432" s="1">
        <v>45392</v>
      </c>
      <c r="I3432" t="s">
        <v>34</v>
      </c>
      <c r="J3432">
        <v>21</v>
      </c>
      <c r="K3432">
        <v>8.8000000000000007</v>
      </c>
      <c r="L3432">
        <v>774.05</v>
      </c>
      <c r="M3432">
        <v>53.43</v>
      </c>
      <c r="N3432" t="s">
        <v>47</v>
      </c>
      <c r="O3432">
        <v>1</v>
      </c>
      <c r="P3432" t="str" cm="1">
        <f t="array" ref="P3432">_xlfn.IFS(C3432&lt;25,"18-24", C3432&lt;=35,"25-35", C3432&lt;=50,"36-50",TRUE,"50+")</f>
        <v>25-35</v>
      </c>
      <c r="Q3432" t="str">
        <f t="shared" si="371"/>
        <v>new</v>
      </c>
      <c r="R3432" t="str">
        <f t="shared" si="372"/>
        <v>high value</v>
      </c>
      <c r="S3432" t="str">
        <f t="shared" si="373"/>
        <v>Low</v>
      </c>
      <c r="T3432" t="str">
        <f t="shared" si="374"/>
        <v>Apr</v>
      </c>
      <c r="U3432">
        <f t="shared" si="375"/>
        <v>2024</v>
      </c>
      <c r="V3432" t="str">
        <f t="shared" si="376"/>
        <v>5-10</v>
      </c>
      <c r="W3432" t="str">
        <f t="shared" si="377"/>
        <v>Fast</v>
      </c>
    </row>
    <row r="3433" spans="1:23" x14ac:dyDescent="0.3">
      <c r="A3433">
        <v>603432</v>
      </c>
      <c r="B3433">
        <v>13665</v>
      </c>
      <c r="C3433">
        <v>41</v>
      </c>
      <c r="D3433" t="s">
        <v>4</v>
      </c>
      <c r="E3433" t="s">
        <v>8</v>
      </c>
      <c r="F3433" t="s">
        <v>18</v>
      </c>
      <c r="G3433" t="s">
        <v>31</v>
      </c>
      <c r="H3433" s="1">
        <v>45590</v>
      </c>
      <c r="I3433" t="s">
        <v>33</v>
      </c>
      <c r="J3433">
        <v>64</v>
      </c>
      <c r="K3433">
        <v>5</v>
      </c>
      <c r="L3433">
        <v>578.63</v>
      </c>
      <c r="M3433">
        <v>55.94</v>
      </c>
      <c r="N3433" t="s">
        <v>50</v>
      </c>
      <c r="O3433">
        <v>1</v>
      </c>
      <c r="P3433" t="str" cm="1">
        <f t="array" ref="P3433">_xlfn.IFS(C3433&lt;25,"18-24", C3433&lt;=35,"25-35", C3433&lt;=50,"36-50",TRUE,"50+")</f>
        <v>36-50</v>
      </c>
      <c r="Q3433" t="str">
        <f t="shared" si="371"/>
        <v>new</v>
      </c>
      <c r="R3433" t="str">
        <f t="shared" si="372"/>
        <v>high value</v>
      </c>
      <c r="S3433" t="str">
        <f t="shared" si="373"/>
        <v>Low</v>
      </c>
      <c r="T3433" t="str">
        <f t="shared" si="374"/>
        <v>Oct</v>
      </c>
      <c r="U3433">
        <f t="shared" si="375"/>
        <v>2024</v>
      </c>
      <c r="V3433" t="str">
        <f t="shared" si="376"/>
        <v>0-5</v>
      </c>
      <c r="W3433" t="str">
        <f t="shared" si="377"/>
        <v>Slow</v>
      </c>
    </row>
    <row r="3434" spans="1:23" x14ac:dyDescent="0.3">
      <c r="A3434">
        <v>603433</v>
      </c>
      <c r="B3434">
        <v>43894</v>
      </c>
      <c r="C3434">
        <v>43</v>
      </c>
      <c r="D3434" t="s">
        <v>7</v>
      </c>
      <c r="E3434" t="s">
        <v>13</v>
      </c>
      <c r="F3434" t="s">
        <v>24</v>
      </c>
      <c r="G3434" t="s">
        <v>27</v>
      </c>
      <c r="H3434" s="1">
        <v>44913</v>
      </c>
      <c r="I3434" t="s">
        <v>34</v>
      </c>
      <c r="J3434">
        <v>35</v>
      </c>
      <c r="K3434">
        <v>7.8</v>
      </c>
      <c r="L3434">
        <v>618.36</v>
      </c>
      <c r="M3434">
        <v>118.37</v>
      </c>
      <c r="N3434" t="s">
        <v>49</v>
      </c>
      <c r="O3434">
        <v>5</v>
      </c>
      <c r="P3434" t="str" cm="1">
        <f t="array" ref="P3434">_xlfn.IFS(C3434&lt;25,"18-24", C3434&lt;=35,"25-35", C3434&lt;=50,"36-50",TRUE,"50+")</f>
        <v>36-50</v>
      </c>
      <c r="Q3434" t="str">
        <f t="shared" si="371"/>
        <v>new</v>
      </c>
      <c r="R3434" t="str">
        <f t="shared" si="372"/>
        <v>high value</v>
      </c>
      <c r="S3434" t="str">
        <f t="shared" si="373"/>
        <v>High</v>
      </c>
      <c r="T3434" t="str">
        <f t="shared" si="374"/>
        <v>Dec</v>
      </c>
      <c r="U3434">
        <f t="shared" si="375"/>
        <v>2022</v>
      </c>
      <c r="V3434" t="str">
        <f t="shared" si="376"/>
        <v>5-10</v>
      </c>
      <c r="W3434" t="str">
        <f t="shared" si="377"/>
        <v>Medium</v>
      </c>
    </row>
    <row r="3435" spans="1:23" x14ac:dyDescent="0.3">
      <c r="A3435">
        <v>603434</v>
      </c>
      <c r="B3435">
        <v>14487</v>
      </c>
      <c r="C3435">
        <v>20</v>
      </c>
      <c r="D3435" t="s">
        <v>7</v>
      </c>
      <c r="E3435" t="s">
        <v>11</v>
      </c>
      <c r="F3435" t="s">
        <v>19</v>
      </c>
      <c r="G3435" t="s">
        <v>21</v>
      </c>
      <c r="H3435" s="1">
        <v>45255</v>
      </c>
      <c r="I3435" t="s">
        <v>34</v>
      </c>
      <c r="J3435">
        <v>64</v>
      </c>
      <c r="K3435">
        <v>8</v>
      </c>
      <c r="L3435">
        <v>1017.91</v>
      </c>
      <c r="M3435">
        <v>54.79</v>
      </c>
      <c r="N3435" t="s">
        <v>49</v>
      </c>
      <c r="O3435">
        <v>3</v>
      </c>
      <c r="P3435" t="str" cm="1">
        <f t="array" ref="P3435">_xlfn.IFS(C3435&lt;25,"18-24", C3435&lt;=35,"25-35", C3435&lt;=50,"36-50",TRUE,"50+")</f>
        <v>18-24</v>
      </c>
      <c r="Q3435" t="str">
        <f t="shared" si="371"/>
        <v>repeat</v>
      </c>
      <c r="R3435" t="str">
        <f t="shared" si="372"/>
        <v>high value</v>
      </c>
      <c r="S3435" t="str">
        <f t="shared" si="373"/>
        <v>medium</v>
      </c>
      <c r="T3435" t="str">
        <f t="shared" si="374"/>
        <v>Nov</v>
      </c>
      <c r="U3435">
        <f t="shared" si="375"/>
        <v>2023</v>
      </c>
      <c r="V3435" t="str">
        <f t="shared" si="376"/>
        <v>5-10</v>
      </c>
      <c r="W3435" t="str">
        <f t="shared" si="377"/>
        <v>Slow</v>
      </c>
    </row>
    <row r="3436" spans="1:23" x14ac:dyDescent="0.3">
      <c r="A3436">
        <v>603435</v>
      </c>
      <c r="B3436">
        <v>35544</v>
      </c>
      <c r="C3436">
        <v>24</v>
      </c>
      <c r="D3436" t="s">
        <v>4</v>
      </c>
      <c r="E3436" t="s">
        <v>15</v>
      </c>
      <c r="F3436" t="s">
        <v>26</v>
      </c>
      <c r="G3436" t="s">
        <v>31</v>
      </c>
      <c r="H3436" s="1">
        <v>44702</v>
      </c>
      <c r="I3436" t="s">
        <v>34</v>
      </c>
      <c r="J3436">
        <v>32</v>
      </c>
      <c r="K3436">
        <v>6.6</v>
      </c>
      <c r="L3436">
        <v>159.77000000000001</v>
      </c>
      <c r="M3436">
        <v>61.66</v>
      </c>
      <c r="N3436" t="s">
        <v>50</v>
      </c>
      <c r="O3436">
        <v>1</v>
      </c>
      <c r="P3436" t="str" cm="1">
        <f t="array" ref="P3436">_xlfn.IFS(C3436&lt;25,"18-24", C3436&lt;=35,"25-35", C3436&lt;=50,"36-50",TRUE,"50+")</f>
        <v>18-24</v>
      </c>
      <c r="Q3436" t="str">
        <f t="shared" si="371"/>
        <v>new</v>
      </c>
      <c r="R3436" t="str">
        <f t="shared" si="372"/>
        <v>low</v>
      </c>
      <c r="S3436" t="str">
        <f t="shared" si="373"/>
        <v>Low</v>
      </c>
      <c r="T3436" t="str">
        <f t="shared" si="374"/>
        <v>May</v>
      </c>
      <c r="U3436">
        <f t="shared" si="375"/>
        <v>2022</v>
      </c>
      <c r="V3436" t="str">
        <f t="shared" si="376"/>
        <v>5-10</v>
      </c>
      <c r="W3436" t="str">
        <f t="shared" si="377"/>
        <v>Medium</v>
      </c>
    </row>
    <row r="3437" spans="1:23" x14ac:dyDescent="0.3">
      <c r="A3437">
        <v>603436</v>
      </c>
      <c r="B3437">
        <v>29774</v>
      </c>
      <c r="C3437">
        <v>54</v>
      </c>
      <c r="D3437" t="s">
        <v>7</v>
      </c>
      <c r="E3437" t="s">
        <v>13</v>
      </c>
      <c r="F3437" t="s">
        <v>26</v>
      </c>
      <c r="G3437" t="s">
        <v>25</v>
      </c>
      <c r="H3437" s="1">
        <v>45222</v>
      </c>
      <c r="I3437" t="s">
        <v>33</v>
      </c>
      <c r="J3437">
        <v>72</v>
      </c>
      <c r="K3437">
        <v>2.2000000000000002</v>
      </c>
      <c r="L3437">
        <v>479.61</v>
      </c>
      <c r="M3437">
        <v>72.400000000000006</v>
      </c>
      <c r="N3437" t="s">
        <v>48</v>
      </c>
      <c r="O3437">
        <v>1</v>
      </c>
      <c r="P3437" t="str" cm="1">
        <f t="array" ref="P3437">_xlfn.IFS(C3437&lt;25,"18-24", C3437&lt;=35,"25-35", C3437&lt;=50,"36-50",TRUE,"50+")</f>
        <v>50+</v>
      </c>
      <c r="Q3437" t="str">
        <f t="shared" si="371"/>
        <v>new</v>
      </c>
      <c r="R3437" t="str">
        <f t="shared" si="372"/>
        <v>medium</v>
      </c>
      <c r="S3437" t="str">
        <f t="shared" si="373"/>
        <v>Low</v>
      </c>
      <c r="T3437" t="str">
        <f t="shared" si="374"/>
        <v>Oct</v>
      </c>
      <c r="U3437">
        <f t="shared" si="375"/>
        <v>2023</v>
      </c>
      <c r="V3437" t="str">
        <f t="shared" si="376"/>
        <v>0-5</v>
      </c>
      <c r="W3437" t="str">
        <f t="shared" si="377"/>
        <v>Slow</v>
      </c>
    </row>
    <row r="3438" spans="1:23" x14ac:dyDescent="0.3">
      <c r="A3438">
        <v>603437</v>
      </c>
      <c r="B3438">
        <v>84924</v>
      </c>
      <c r="C3438">
        <v>49</v>
      </c>
      <c r="D3438" t="s">
        <v>4</v>
      </c>
      <c r="E3438" t="s">
        <v>8</v>
      </c>
      <c r="F3438" t="s">
        <v>19</v>
      </c>
      <c r="G3438" t="s">
        <v>31</v>
      </c>
      <c r="H3438" s="1">
        <v>45487</v>
      </c>
      <c r="I3438" t="s">
        <v>33</v>
      </c>
      <c r="J3438">
        <v>45</v>
      </c>
      <c r="K3438">
        <v>10.1</v>
      </c>
      <c r="L3438">
        <v>310.77</v>
      </c>
      <c r="M3438">
        <v>116.55</v>
      </c>
      <c r="N3438" t="s">
        <v>47</v>
      </c>
      <c r="O3438">
        <v>4</v>
      </c>
      <c r="P3438" t="str" cm="1">
        <f t="array" ref="P3438">_xlfn.IFS(C3438&lt;25,"18-24", C3438&lt;=35,"25-35", C3438&lt;=50,"36-50",TRUE,"50+")</f>
        <v>36-50</v>
      </c>
      <c r="Q3438" t="str">
        <f t="shared" si="371"/>
        <v>new</v>
      </c>
      <c r="R3438" t="str">
        <f t="shared" si="372"/>
        <v>medium</v>
      </c>
      <c r="S3438" t="str">
        <f t="shared" si="373"/>
        <v>medium</v>
      </c>
      <c r="T3438" t="str">
        <f t="shared" si="374"/>
        <v>Jul</v>
      </c>
      <c r="U3438">
        <f t="shared" si="375"/>
        <v>2024</v>
      </c>
      <c r="V3438" t="str">
        <f t="shared" si="376"/>
        <v>10-15</v>
      </c>
      <c r="W3438" t="str">
        <f t="shared" si="377"/>
        <v>Medium</v>
      </c>
    </row>
    <row r="3439" spans="1:23" x14ac:dyDescent="0.3">
      <c r="A3439">
        <v>603438</v>
      </c>
      <c r="B3439">
        <v>64113</v>
      </c>
      <c r="C3439">
        <v>54</v>
      </c>
      <c r="D3439" t="s">
        <v>4</v>
      </c>
      <c r="E3439" t="s">
        <v>13</v>
      </c>
      <c r="F3439" t="s">
        <v>32</v>
      </c>
      <c r="G3439" t="s">
        <v>25</v>
      </c>
      <c r="H3439" s="1">
        <v>45152</v>
      </c>
      <c r="I3439" t="s">
        <v>34</v>
      </c>
      <c r="J3439">
        <v>85</v>
      </c>
      <c r="K3439">
        <v>13.6</v>
      </c>
      <c r="L3439">
        <v>1133.1400000000001</v>
      </c>
      <c r="M3439">
        <v>105.65</v>
      </c>
      <c r="N3439" t="s">
        <v>50</v>
      </c>
      <c r="O3439">
        <v>5</v>
      </c>
      <c r="P3439" t="str" cm="1">
        <f t="array" ref="P3439">_xlfn.IFS(C3439&lt;25,"18-24", C3439&lt;=35,"25-35", C3439&lt;=50,"36-50",TRUE,"50+")</f>
        <v>50+</v>
      </c>
      <c r="Q3439" t="str">
        <f t="shared" si="371"/>
        <v>new</v>
      </c>
      <c r="R3439" t="str">
        <f t="shared" si="372"/>
        <v>high value</v>
      </c>
      <c r="S3439" t="str">
        <f t="shared" si="373"/>
        <v>High</v>
      </c>
      <c r="T3439" t="str">
        <f t="shared" si="374"/>
        <v>Aug</v>
      </c>
      <c r="U3439">
        <f t="shared" si="375"/>
        <v>2023</v>
      </c>
      <c r="V3439" t="str">
        <f t="shared" si="376"/>
        <v>10-15</v>
      </c>
      <c r="W3439" t="str">
        <f t="shared" si="377"/>
        <v>Slow</v>
      </c>
    </row>
    <row r="3440" spans="1:23" x14ac:dyDescent="0.3">
      <c r="A3440">
        <v>603439</v>
      </c>
      <c r="B3440">
        <v>94341</v>
      </c>
      <c r="C3440">
        <v>25</v>
      </c>
      <c r="D3440" t="s">
        <v>7</v>
      </c>
      <c r="E3440" t="s">
        <v>5</v>
      </c>
      <c r="F3440" t="s">
        <v>18</v>
      </c>
      <c r="G3440" t="s">
        <v>31</v>
      </c>
      <c r="H3440" s="1">
        <v>45167</v>
      </c>
      <c r="I3440" t="s">
        <v>33</v>
      </c>
      <c r="J3440">
        <v>49</v>
      </c>
      <c r="K3440">
        <v>14.3</v>
      </c>
      <c r="L3440">
        <v>473.37</v>
      </c>
      <c r="M3440">
        <v>79.73</v>
      </c>
      <c r="N3440" t="s">
        <v>47</v>
      </c>
      <c r="O3440">
        <v>3</v>
      </c>
      <c r="P3440" t="str" cm="1">
        <f t="array" ref="P3440">_xlfn.IFS(C3440&lt;25,"18-24", C3440&lt;=35,"25-35", C3440&lt;=50,"36-50",TRUE,"50+")</f>
        <v>25-35</v>
      </c>
      <c r="Q3440" t="str">
        <f t="shared" si="371"/>
        <v>new</v>
      </c>
      <c r="R3440" t="str">
        <f t="shared" si="372"/>
        <v>medium</v>
      </c>
      <c r="S3440" t="str">
        <f t="shared" si="373"/>
        <v>medium</v>
      </c>
      <c r="T3440" t="str">
        <f t="shared" si="374"/>
        <v>Aug</v>
      </c>
      <c r="U3440">
        <f t="shared" si="375"/>
        <v>2023</v>
      </c>
      <c r="V3440" t="str">
        <f t="shared" si="376"/>
        <v>10-15</v>
      </c>
      <c r="W3440" t="str">
        <f t="shared" si="377"/>
        <v>Slow</v>
      </c>
    </row>
    <row r="3441" spans="1:23" x14ac:dyDescent="0.3">
      <c r="A3441">
        <v>603440</v>
      </c>
      <c r="B3441">
        <v>28552</v>
      </c>
      <c r="C3441">
        <v>64</v>
      </c>
      <c r="D3441" t="s">
        <v>7</v>
      </c>
      <c r="E3441" t="s">
        <v>15</v>
      </c>
      <c r="F3441" t="s">
        <v>26</v>
      </c>
      <c r="G3441" t="s">
        <v>21</v>
      </c>
      <c r="H3441" s="1">
        <v>45001</v>
      </c>
      <c r="I3441" t="s">
        <v>34</v>
      </c>
      <c r="J3441">
        <v>24</v>
      </c>
      <c r="K3441">
        <v>3.5</v>
      </c>
      <c r="L3441">
        <v>1496.22</v>
      </c>
      <c r="M3441">
        <v>28.3</v>
      </c>
      <c r="N3441" t="s">
        <v>48</v>
      </c>
      <c r="O3441">
        <v>2</v>
      </c>
      <c r="P3441" t="str" cm="1">
        <f t="array" ref="P3441">_xlfn.IFS(C3441&lt;25,"18-24", C3441&lt;=35,"25-35", C3441&lt;=50,"36-50",TRUE,"50+")</f>
        <v>50+</v>
      </c>
      <c r="Q3441" t="str">
        <f t="shared" si="371"/>
        <v>new</v>
      </c>
      <c r="R3441" t="str">
        <f t="shared" si="372"/>
        <v>high value</v>
      </c>
      <c r="S3441" t="str">
        <f t="shared" si="373"/>
        <v>Low</v>
      </c>
      <c r="T3441" t="str">
        <f t="shared" si="374"/>
        <v>Mar</v>
      </c>
      <c r="U3441">
        <f t="shared" si="375"/>
        <v>2023</v>
      </c>
      <c r="V3441" t="str">
        <f t="shared" si="376"/>
        <v>0-5</v>
      </c>
      <c r="W3441" t="str">
        <f t="shared" si="377"/>
        <v>Fast</v>
      </c>
    </row>
    <row r="3442" spans="1:23" x14ac:dyDescent="0.3">
      <c r="A3442">
        <v>603441</v>
      </c>
      <c r="B3442">
        <v>39106</v>
      </c>
      <c r="C3442">
        <v>47</v>
      </c>
      <c r="D3442" t="s">
        <v>7</v>
      </c>
      <c r="E3442" t="s">
        <v>13</v>
      </c>
      <c r="F3442" t="s">
        <v>19</v>
      </c>
      <c r="G3442" t="s">
        <v>31</v>
      </c>
      <c r="H3442" s="1">
        <v>44812</v>
      </c>
      <c r="I3442" t="s">
        <v>33</v>
      </c>
      <c r="J3442">
        <v>59</v>
      </c>
      <c r="K3442">
        <v>13</v>
      </c>
      <c r="L3442">
        <v>1273.69</v>
      </c>
      <c r="M3442">
        <v>74.69</v>
      </c>
      <c r="N3442" t="s">
        <v>50</v>
      </c>
      <c r="O3442">
        <v>4</v>
      </c>
      <c r="P3442" t="str" cm="1">
        <f t="array" ref="P3442">_xlfn.IFS(C3442&lt;25,"18-24", C3442&lt;=35,"25-35", C3442&lt;=50,"36-50",TRUE,"50+")</f>
        <v>36-50</v>
      </c>
      <c r="Q3442" t="str">
        <f t="shared" si="371"/>
        <v>new</v>
      </c>
      <c r="R3442" t="str">
        <f t="shared" si="372"/>
        <v>high value</v>
      </c>
      <c r="S3442" t="str">
        <f t="shared" si="373"/>
        <v>medium</v>
      </c>
      <c r="T3442" t="str">
        <f t="shared" si="374"/>
        <v>Sep</v>
      </c>
      <c r="U3442">
        <f t="shared" si="375"/>
        <v>2022</v>
      </c>
      <c r="V3442" t="str">
        <f t="shared" si="376"/>
        <v>10-15</v>
      </c>
      <c r="W3442" t="str">
        <f t="shared" si="377"/>
        <v>Slow</v>
      </c>
    </row>
    <row r="3443" spans="1:23" x14ac:dyDescent="0.3">
      <c r="A3443">
        <v>603442</v>
      </c>
      <c r="B3443">
        <v>16978</v>
      </c>
      <c r="C3443">
        <v>29</v>
      </c>
      <c r="D3443" t="s">
        <v>4</v>
      </c>
      <c r="E3443" t="s">
        <v>11</v>
      </c>
      <c r="F3443" t="s">
        <v>26</v>
      </c>
      <c r="G3443" t="s">
        <v>27</v>
      </c>
      <c r="H3443" s="1">
        <v>45451</v>
      </c>
      <c r="I3443" t="s">
        <v>34</v>
      </c>
      <c r="J3443">
        <v>32</v>
      </c>
      <c r="K3443">
        <v>10.3</v>
      </c>
      <c r="L3443">
        <v>300.95</v>
      </c>
      <c r="M3443">
        <v>98.51</v>
      </c>
      <c r="N3443" t="s">
        <v>50</v>
      </c>
      <c r="O3443">
        <v>1</v>
      </c>
      <c r="P3443" t="str" cm="1">
        <f t="array" ref="P3443">_xlfn.IFS(C3443&lt;25,"18-24", C3443&lt;=35,"25-35", C3443&lt;=50,"36-50",TRUE,"50+")</f>
        <v>25-35</v>
      </c>
      <c r="Q3443" t="str">
        <f t="shared" si="371"/>
        <v>new</v>
      </c>
      <c r="R3443" t="str">
        <f t="shared" si="372"/>
        <v>medium</v>
      </c>
      <c r="S3443" t="str">
        <f t="shared" si="373"/>
        <v>Low</v>
      </c>
      <c r="T3443" t="str">
        <f t="shared" si="374"/>
        <v>Jun</v>
      </c>
      <c r="U3443">
        <f t="shared" si="375"/>
        <v>2024</v>
      </c>
      <c r="V3443" t="str">
        <f t="shared" si="376"/>
        <v>10-15</v>
      </c>
      <c r="W3443" t="str">
        <f t="shared" si="377"/>
        <v>Medium</v>
      </c>
    </row>
    <row r="3444" spans="1:23" x14ac:dyDescent="0.3">
      <c r="A3444">
        <v>603443</v>
      </c>
      <c r="B3444">
        <v>23948</v>
      </c>
      <c r="C3444">
        <v>22</v>
      </c>
      <c r="D3444" t="s">
        <v>7</v>
      </c>
      <c r="E3444" t="s">
        <v>5</v>
      </c>
      <c r="F3444" t="s">
        <v>26</v>
      </c>
      <c r="G3444" t="s">
        <v>31</v>
      </c>
      <c r="H3444" s="1">
        <v>44806</v>
      </c>
      <c r="I3444" t="s">
        <v>33</v>
      </c>
      <c r="J3444">
        <v>51</v>
      </c>
      <c r="K3444">
        <v>7.5</v>
      </c>
      <c r="L3444">
        <v>411.85</v>
      </c>
      <c r="M3444">
        <v>69.39</v>
      </c>
      <c r="N3444" t="s">
        <v>48</v>
      </c>
      <c r="O3444">
        <v>1</v>
      </c>
      <c r="P3444" t="str" cm="1">
        <f t="array" ref="P3444">_xlfn.IFS(C3444&lt;25,"18-24", C3444&lt;=35,"25-35", C3444&lt;=50,"36-50",TRUE,"50+")</f>
        <v>18-24</v>
      </c>
      <c r="Q3444" t="str">
        <f t="shared" si="371"/>
        <v>new</v>
      </c>
      <c r="R3444" t="str">
        <f t="shared" si="372"/>
        <v>medium</v>
      </c>
      <c r="S3444" t="str">
        <f t="shared" si="373"/>
        <v>Low</v>
      </c>
      <c r="T3444" t="str">
        <f t="shared" si="374"/>
        <v>Sep</v>
      </c>
      <c r="U3444">
        <f t="shared" si="375"/>
        <v>2022</v>
      </c>
      <c r="V3444" t="str">
        <f t="shared" si="376"/>
        <v>5-10</v>
      </c>
      <c r="W3444" t="str">
        <f t="shared" si="377"/>
        <v>Slow</v>
      </c>
    </row>
    <row r="3445" spans="1:23" x14ac:dyDescent="0.3">
      <c r="A3445">
        <v>603444</v>
      </c>
      <c r="B3445">
        <v>63955</v>
      </c>
      <c r="C3445">
        <v>22</v>
      </c>
      <c r="D3445" t="s">
        <v>7</v>
      </c>
      <c r="E3445" t="s">
        <v>15</v>
      </c>
      <c r="F3445" t="s">
        <v>18</v>
      </c>
      <c r="G3445" t="s">
        <v>31</v>
      </c>
      <c r="H3445" s="1">
        <v>44602</v>
      </c>
      <c r="I3445" t="s">
        <v>33</v>
      </c>
      <c r="J3445">
        <v>64</v>
      </c>
      <c r="K3445">
        <v>1.2</v>
      </c>
      <c r="L3445">
        <v>1400.52</v>
      </c>
      <c r="M3445">
        <v>114.55</v>
      </c>
      <c r="N3445" t="s">
        <v>50</v>
      </c>
      <c r="O3445">
        <v>2</v>
      </c>
      <c r="P3445" t="str" cm="1">
        <f t="array" ref="P3445">_xlfn.IFS(C3445&lt;25,"18-24", C3445&lt;=35,"25-35", C3445&lt;=50,"36-50",TRUE,"50+")</f>
        <v>18-24</v>
      </c>
      <c r="Q3445" t="str">
        <f t="shared" si="371"/>
        <v>new</v>
      </c>
      <c r="R3445" t="str">
        <f t="shared" si="372"/>
        <v>high value</v>
      </c>
      <c r="S3445" t="str">
        <f t="shared" si="373"/>
        <v>Low</v>
      </c>
      <c r="T3445" t="str">
        <f t="shared" si="374"/>
        <v>Feb</v>
      </c>
      <c r="U3445">
        <f t="shared" si="375"/>
        <v>2022</v>
      </c>
      <c r="V3445" t="str">
        <f t="shared" si="376"/>
        <v>0-5</v>
      </c>
      <c r="W3445" t="str">
        <f t="shared" si="377"/>
        <v>Slow</v>
      </c>
    </row>
    <row r="3446" spans="1:23" x14ac:dyDescent="0.3">
      <c r="A3446">
        <v>603445</v>
      </c>
      <c r="B3446">
        <v>67738</v>
      </c>
      <c r="C3446">
        <v>58</v>
      </c>
      <c r="D3446" t="s">
        <v>4</v>
      </c>
      <c r="E3446" t="s">
        <v>15</v>
      </c>
      <c r="F3446" t="s">
        <v>24</v>
      </c>
      <c r="G3446" t="s">
        <v>27</v>
      </c>
      <c r="H3446" s="1">
        <v>45301</v>
      </c>
      <c r="I3446" t="s">
        <v>34</v>
      </c>
      <c r="J3446">
        <v>57</v>
      </c>
      <c r="K3446">
        <v>12.8</v>
      </c>
      <c r="L3446">
        <v>154.74</v>
      </c>
      <c r="M3446">
        <v>53.4</v>
      </c>
      <c r="N3446" t="s">
        <v>49</v>
      </c>
      <c r="O3446">
        <v>4</v>
      </c>
      <c r="P3446" t="str" cm="1">
        <f t="array" ref="P3446">_xlfn.IFS(C3446&lt;25,"18-24", C3446&lt;=35,"25-35", C3446&lt;=50,"36-50",TRUE,"50+")</f>
        <v>50+</v>
      </c>
      <c r="Q3446" t="str">
        <f t="shared" si="371"/>
        <v>new</v>
      </c>
      <c r="R3446" t="str">
        <f t="shared" si="372"/>
        <v>low</v>
      </c>
      <c r="S3446" t="str">
        <f t="shared" si="373"/>
        <v>medium</v>
      </c>
      <c r="T3446" t="str">
        <f t="shared" si="374"/>
        <v>Jan</v>
      </c>
      <c r="U3446">
        <f t="shared" si="375"/>
        <v>2024</v>
      </c>
      <c r="V3446" t="str">
        <f t="shared" si="376"/>
        <v>10-15</v>
      </c>
      <c r="W3446" t="str">
        <f t="shared" si="377"/>
        <v>Slow</v>
      </c>
    </row>
    <row r="3447" spans="1:23" x14ac:dyDescent="0.3">
      <c r="A3447">
        <v>603446</v>
      </c>
      <c r="B3447">
        <v>50109</v>
      </c>
      <c r="C3447">
        <v>18</v>
      </c>
      <c r="D3447" t="s">
        <v>4</v>
      </c>
      <c r="E3447" t="s">
        <v>8</v>
      </c>
      <c r="F3447" t="s">
        <v>32</v>
      </c>
      <c r="G3447" t="s">
        <v>31</v>
      </c>
      <c r="H3447" s="1">
        <v>45602</v>
      </c>
      <c r="I3447" t="s">
        <v>33</v>
      </c>
      <c r="J3447">
        <v>56</v>
      </c>
      <c r="K3447">
        <v>8.8000000000000007</v>
      </c>
      <c r="L3447">
        <v>618.29</v>
      </c>
      <c r="M3447">
        <v>71.14</v>
      </c>
      <c r="N3447" t="s">
        <v>47</v>
      </c>
      <c r="O3447">
        <v>2</v>
      </c>
      <c r="P3447" t="str" cm="1">
        <f t="array" ref="P3447">_xlfn.IFS(C3447&lt;25,"18-24", C3447&lt;=35,"25-35", C3447&lt;=50,"36-50",TRUE,"50+")</f>
        <v>18-24</v>
      </c>
      <c r="Q3447" t="str">
        <f t="shared" si="371"/>
        <v>new</v>
      </c>
      <c r="R3447" t="str">
        <f t="shared" si="372"/>
        <v>high value</v>
      </c>
      <c r="S3447" t="str">
        <f t="shared" si="373"/>
        <v>Low</v>
      </c>
      <c r="T3447" t="str">
        <f t="shared" si="374"/>
        <v>Nov</v>
      </c>
      <c r="U3447">
        <f t="shared" si="375"/>
        <v>2024</v>
      </c>
      <c r="V3447" t="str">
        <f t="shared" si="376"/>
        <v>5-10</v>
      </c>
      <c r="W3447" t="str">
        <f t="shared" si="377"/>
        <v>Slow</v>
      </c>
    </row>
    <row r="3448" spans="1:23" x14ac:dyDescent="0.3">
      <c r="A3448">
        <v>603447</v>
      </c>
      <c r="B3448">
        <v>65973</v>
      </c>
      <c r="C3448">
        <v>18</v>
      </c>
      <c r="D3448" t="s">
        <v>4</v>
      </c>
      <c r="E3448" t="s">
        <v>5</v>
      </c>
      <c r="F3448" t="s">
        <v>28</v>
      </c>
      <c r="G3448" t="s">
        <v>31</v>
      </c>
      <c r="H3448" s="1">
        <v>45583</v>
      </c>
      <c r="I3448" t="s">
        <v>33</v>
      </c>
      <c r="J3448">
        <v>33</v>
      </c>
      <c r="K3448">
        <v>1.4</v>
      </c>
      <c r="L3448">
        <v>432.13</v>
      </c>
      <c r="M3448">
        <v>65.12</v>
      </c>
      <c r="N3448" t="s">
        <v>49</v>
      </c>
      <c r="O3448">
        <v>2</v>
      </c>
      <c r="P3448" t="str" cm="1">
        <f t="array" ref="P3448">_xlfn.IFS(C3448&lt;25,"18-24", C3448&lt;=35,"25-35", C3448&lt;=50,"36-50",TRUE,"50+")</f>
        <v>18-24</v>
      </c>
      <c r="Q3448" t="str">
        <f t="shared" si="371"/>
        <v>new</v>
      </c>
      <c r="R3448" t="str">
        <f t="shared" si="372"/>
        <v>medium</v>
      </c>
      <c r="S3448" t="str">
        <f t="shared" si="373"/>
        <v>Low</v>
      </c>
      <c r="T3448" t="str">
        <f t="shared" si="374"/>
        <v>Oct</v>
      </c>
      <c r="U3448">
        <f t="shared" si="375"/>
        <v>2024</v>
      </c>
      <c r="V3448" t="str">
        <f t="shared" si="376"/>
        <v>0-5</v>
      </c>
      <c r="W3448" t="str">
        <f t="shared" si="377"/>
        <v>Medium</v>
      </c>
    </row>
    <row r="3449" spans="1:23" x14ac:dyDescent="0.3">
      <c r="A3449">
        <v>603448</v>
      </c>
      <c r="B3449">
        <v>15402</v>
      </c>
      <c r="C3449">
        <v>25</v>
      </c>
      <c r="D3449" t="s">
        <v>4</v>
      </c>
      <c r="E3449" t="s">
        <v>5</v>
      </c>
      <c r="F3449" t="s">
        <v>30</v>
      </c>
      <c r="G3449" t="s">
        <v>31</v>
      </c>
      <c r="H3449" s="1">
        <v>45405</v>
      </c>
      <c r="I3449" t="s">
        <v>33</v>
      </c>
      <c r="J3449">
        <v>27</v>
      </c>
      <c r="K3449">
        <v>3.2</v>
      </c>
      <c r="L3449">
        <v>408.49</v>
      </c>
      <c r="M3449">
        <v>80.08</v>
      </c>
      <c r="N3449" t="s">
        <v>50</v>
      </c>
      <c r="O3449">
        <v>1</v>
      </c>
      <c r="P3449" t="str" cm="1">
        <f t="array" ref="P3449">_xlfn.IFS(C3449&lt;25,"18-24", C3449&lt;=35,"25-35", C3449&lt;=50,"36-50",TRUE,"50+")</f>
        <v>25-35</v>
      </c>
      <c r="Q3449" t="str">
        <f t="shared" si="371"/>
        <v>repeat</v>
      </c>
      <c r="R3449" t="str">
        <f t="shared" si="372"/>
        <v>medium</v>
      </c>
      <c r="S3449" t="str">
        <f t="shared" si="373"/>
        <v>Low</v>
      </c>
      <c r="T3449" t="str">
        <f t="shared" si="374"/>
        <v>Apr</v>
      </c>
      <c r="U3449">
        <f t="shared" si="375"/>
        <v>2024</v>
      </c>
      <c r="V3449" t="str">
        <f t="shared" si="376"/>
        <v>0-5</v>
      </c>
      <c r="W3449" t="str">
        <f t="shared" si="377"/>
        <v>Fast</v>
      </c>
    </row>
    <row r="3450" spans="1:23" x14ac:dyDescent="0.3">
      <c r="A3450">
        <v>603449</v>
      </c>
      <c r="B3450">
        <v>25989</v>
      </c>
      <c r="C3450">
        <v>27</v>
      </c>
      <c r="D3450" t="s">
        <v>4</v>
      </c>
      <c r="E3450" t="s">
        <v>16</v>
      </c>
      <c r="F3450" t="s">
        <v>24</v>
      </c>
      <c r="G3450" t="s">
        <v>29</v>
      </c>
      <c r="H3450" s="1">
        <v>45243</v>
      </c>
      <c r="I3450" t="s">
        <v>34</v>
      </c>
      <c r="J3450">
        <v>37</v>
      </c>
      <c r="K3450">
        <v>2.7</v>
      </c>
      <c r="L3450">
        <v>1126.21</v>
      </c>
      <c r="M3450">
        <v>81.08</v>
      </c>
      <c r="N3450" t="s">
        <v>50</v>
      </c>
      <c r="O3450">
        <v>5</v>
      </c>
      <c r="P3450" t="str" cm="1">
        <f t="array" ref="P3450">_xlfn.IFS(C3450&lt;25,"18-24", C3450&lt;=35,"25-35", C3450&lt;=50,"36-50",TRUE,"50+")</f>
        <v>25-35</v>
      </c>
      <c r="Q3450" t="str">
        <f t="shared" si="371"/>
        <v>new</v>
      </c>
      <c r="R3450" t="str">
        <f t="shared" si="372"/>
        <v>high value</v>
      </c>
      <c r="S3450" t="str">
        <f t="shared" si="373"/>
        <v>High</v>
      </c>
      <c r="T3450" t="str">
        <f t="shared" si="374"/>
        <v>Nov</v>
      </c>
      <c r="U3450">
        <f t="shared" si="375"/>
        <v>2023</v>
      </c>
      <c r="V3450" t="str">
        <f t="shared" si="376"/>
        <v>0-5</v>
      </c>
      <c r="W3450" t="str">
        <f t="shared" si="377"/>
        <v>Medium</v>
      </c>
    </row>
    <row r="3451" spans="1:23" x14ac:dyDescent="0.3">
      <c r="A3451">
        <v>603450</v>
      </c>
      <c r="B3451">
        <v>22073</v>
      </c>
      <c r="C3451">
        <v>40</v>
      </c>
      <c r="D3451" t="s">
        <v>7</v>
      </c>
      <c r="E3451" t="s">
        <v>5</v>
      </c>
      <c r="F3451" t="s">
        <v>26</v>
      </c>
      <c r="G3451" t="s">
        <v>27</v>
      </c>
      <c r="H3451" s="1">
        <v>44998</v>
      </c>
      <c r="I3451" t="s">
        <v>33</v>
      </c>
      <c r="J3451">
        <v>67</v>
      </c>
      <c r="K3451">
        <v>4.0999999999999996</v>
      </c>
      <c r="L3451">
        <v>174.34</v>
      </c>
      <c r="M3451">
        <v>80.23</v>
      </c>
      <c r="N3451" t="s">
        <v>47</v>
      </c>
      <c r="O3451">
        <v>4</v>
      </c>
      <c r="P3451" t="str" cm="1">
        <f t="array" ref="P3451">_xlfn.IFS(C3451&lt;25,"18-24", C3451&lt;=35,"25-35", C3451&lt;=50,"36-50",TRUE,"50+")</f>
        <v>36-50</v>
      </c>
      <c r="Q3451" t="str">
        <f t="shared" si="371"/>
        <v>new</v>
      </c>
      <c r="R3451" t="str">
        <f t="shared" si="372"/>
        <v>low</v>
      </c>
      <c r="S3451" t="str">
        <f t="shared" si="373"/>
        <v>medium</v>
      </c>
      <c r="T3451" t="str">
        <f t="shared" si="374"/>
        <v>Mar</v>
      </c>
      <c r="U3451">
        <f t="shared" si="375"/>
        <v>2023</v>
      </c>
      <c r="V3451" t="str">
        <f t="shared" si="376"/>
        <v>0-5</v>
      </c>
      <c r="W3451" t="str">
        <f t="shared" si="377"/>
        <v>Slow</v>
      </c>
    </row>
    <row r="3452" spans="1:23" x14ac:dyDescent="0.3">
      <c r="A3452">
        <v>603451</v>
      </c>
      <c r="B3452">
        <v>32575</v>
      </c>
      <c r="C3452">
        <v>45</v>
      </c>
      <c r="D3452" t="s">
        <v>4</v>
      </c>
      <c r="E3452" t="s">
        <v>5</v>
      </c>
      <c r="F3452" t="s">
        <v>18</v>
      </c>
      <c r="G3452" t="s">
        <v>31</v>
      </c>
      <c r="H3452" s="1">
        <v>45343</v>
      </c>
      <c r="I3452" t="s">
        <v>33</v>
      </c>
      <c r="J3452">
        <v>71</v>
      </c>
      <c r="K3452">
        <v>8.5</v>
      </c>
      <c r="L3452">
        <v>1388.63</v>
      </c>
      <c r="M3452">
        <v>34.49</v>
      </c>
      <c r="N3452" t="s">
        <v>49</v>
      </c>
      <c r="O3452">
        <v>3</v>
      </c>
      <c r="P3452" t="str" cm="1">
        <f t="array" ref="P3452">_xlfn.IFS(C3452&lt;25,"18-24", C3452&lt;=35,"25-35", C3452&lt;=50,"36-50",TRUE,"50+")</f>
        <v>36-50</v>
      </c>
      <c r="Q3452" t="str">
        <f t="shared" si="371"/>
        <v>new</v>
      </c>
      <c r="R3452" t="str">
        <f t="shared" si="372"/>
        <v>high value</v>
      </c>
      <c r="S3452" t="str">
        <f t="shared" si="373"/>
        <v>medium</v>
      </c>
      <c r="T3452" t="str">
        <f t="shared" si="374"/>
        <v>Feb</v>
      </c>
      <c r="U3452">
        <f t="shared" si="375"/>
        <v>2024</v>
      </c>
      <c r="V3452" t="str">
        <f t="shared" si="376"/>
        <v>5-10</v>
      </c>
      <c r="W3452" t="str">
        <f t="shared" si="377"/>
        <v>Slow</v>
      </c>
    </row>
    <row r="3453" spans="1:23" x14ac:dyDescent="0.3">
      <c r="A3453">
        <v>603452</v>
      </c>
      <c r="B3453">
        <v>53395</v>
      </c>
      <c r="C3453">
        <v>47</v>
      </c>
      <c r="D3453" t="s">
        <v>4</v>
      </c>
      <c r="E3453" t="s">
        <v>16</v>
      </c>
      <c r="F3453" t="s">
        <v>26</v>
      </c>
      <c r="G3453" t="s">
        <v>25</v>
      </c>
      <c r="H3453" s="1">
        <v>45426</v>
      </c>
      <c r="I3453" t="s">
        <v>33</v>
      </c>
      <c r="J3453">
        <v>20</v>
      </c>
      <c r="K3453">
        <v>14.2</v>
      </c>
      <c r="L3453">
        <v>1123.6300000000001</v>
      </c>
      <c r="M3453">
        <v>76.83</v>
      </c>
      <c r="N3453" t="s">
        <v>49</v>
      </c>
      <c r="O3453">
        <v>2</v>
      </c>
      <c r="P3453" t="str" cm="1">
        <f t="array" ref="P3453">_xlfn.IFS(C3453&lt;25,"18-24", C3453&lt;=35,"25-35", C3453&lt;=50,"36-50",TRUE,"50+")</f>
        <v>36-50</v>
      </c>
      <c r="Q3453" t="str">
        <f t="shared" si="371"/>
        <v>new</v>
      </c>
      <c r="R3453" t="str">
        <f t="shared" si="372"/>
        <v>high value</v>
      </c>
      <c r="S3453" t="str">
        <f t="shared" si="373"/>
        <v>Low</v>
      </c>
      <c r="T3453" t="str">
        <f t="shared" si="374"/>
        <v>May</v>
      </c>
      <c r="U3453">
        <f t="shared" si="375"/>
        <v>2024</v>
      </c>
      <c r="V3453" t="str">
        <f t="shared" si="376"/>
        <v>10-15</v>
      </c>
      <c r="W3453" t="str">
        <f t="shared" si="377"/>
        <v>Fast</v>
      </c>
    </row>
    <row r="3454" spans="1:23" x14ac:dyDescent="0.3">
      <c r="A3454">
        <v>603453</v>
      </c>
      <c r="B3454">
        <v>21156</v>
      </c>
      <c r="C3454">
        <v>42</v>
      </c>
      <c r="D3454" t="s">
        <v>7</v>
      </c>
      <c r="E3454" t="s">
        <v>5</v>
      </c>
      <c r="F3454" t="s">
        <v>19</v>
      </c>
      <c r="G3454" t="s">
        <v>31</v>
      </c>
      <c r="H3454" s="1">
        <v>45314</v>
      </c>
      <c r="I3454" t="s">
        <v>34</v>
      </c>
      <c r="J3454">
        <v>25</v>
      </c>
      <c r="K3454">
        <v>8.1999999999999993</v>
      </c>
      <c r="L3454">
        <v>167.88</v>
      </c>
      <c r="M3454">
        <v>89.77</v>
      </c>
      <c r="N3454" t="s">
        <v>49</v>
      </c>
      <c r="O3454">
        <v>2</v>
      </c>
      <c r="P3454" t="str" cm="1">
        <f t="array" ref="P3454">_xlfn.IFS(C3454&lt;25,"18-24", C3454&lt;=35,"25-35", C3454&lt;=50,"36-50",TRUE,"50+")</f>
        <v>36-50</v>
      </c>
      <c r="Q3454" t="str">
        <f t="shared" si="371"/>
        <v>new</v>
      </c>
      <c r="R3454" t="str">
        <f t="shared" si="372"/>
        <v>low</v>
      </c>
      <c r="S3454" t="str">
        <f t="shared" si="373"/>
        <v>Low</v>
      </c>
      <c r="T3454" t="str">
        <f t="shared" si="374"/>
        <v>Jan</v>
      </c>
      <c r="U3454">
        <f t="shared" si="375"/>
        <v>2024</v>
      </c>
      <c r="V3454" t="str">
        <f t="shared" si="376"/>
        <v>5-10</v>
      </c>
      <c r="W3454" t="str">
        <f t="shared" si="377"/>
        <v>Fast</v>
      </c>
    </row>
    <row r="3455" spans="1:23" x14ac:dyDescent="0.3">
      <c r="A3455">
        <v>603454</v>
      </c>
      <c r="B3455">
        <v>81399</v>
      </c>
      <c r="C3455">
        <v>49</v>
      </c>
      <c r="D3455" t="s">
        <v>7</v>
      </c>
      <c r="E3455" t="s">
        <v>13</v>
      </c>
      <c r="F3455" t="s">
        <v>18</v>
      </c>
      <c r="G3455" t="s">
        <v>29</v>
      </c>
      <c r="H3455" s="1">
        <v>45081</v>
      </c>
      <c r="I3455" t="s">
        <v>33</v>
      </c>
      <c r="J3455">
        <v>33</v>
      </c>
      <c r="K3455">
        <v>10.4</v>
      </c>
      <c r="L3455">
        <v>952.2</v>
      </c>
      <c r="M3455">
        <v>72.97</v>
      </c>
      <c r="N3455" t="s">
        <v>49</v>
      </c>
      <c r="O3455">
        <v>1</v>
      </c>
      <c r="P3455" t="str" cm="1">
        <f t="array" ref="P3455">_xlfn.IFS(C3455&lt;25,"18-24", C3455&lt;=35,"25-35", C3455&lt;=50,"36-50",TRUE,"50+")</f>
        <v>36-50</v>
      </c>
      <c r="Q3455" t="str">
        <f t="shared" si="371"/>
        <v>new</v>
      </c>
      <c r="R3455" t="str">
        <f t="shared" si="372"/>
        <v>high value</v>
      </c>
      <c r="S3455" t="str">
        <f t="shared" si="373"/>
        <v>Low</v>
      </c>
      <c r="T3455" t="str">
        <f t="shared" si="374"/>
        <v>Jun</v>
      </c>
      <c r="U3455">
        <f t="shared" si="375"/>
        <v>2023</v>
      </c>
      <c r="V3455" t="str">
        <f t="shared" si="376"/>
        <v>10-15</v>
      </c>
      <c r="W3455" t="str">
        <f t="shared" si="377"/>
        <v>Medium</v>
      </c>
    </row>
    <row r="3456" spans="1:23" x14ac:dyDescent="0.3">
      <c r="A3456">
        <v>603455</v>
      </c>
      <c r="B3456">
        <v>18215</v>
      </c>
      <c r="C3456">
        <v>20</v>
      </c>
      <c r="D3456" t="s">
        <v>4</v>
      </c>
      <c r="E3456" t="s">
        <v>11</v>
      </c>
      <c r="F3456" t="s">
        <v>26</v>
      </c>
      <c r="G3456" t="s">
        <v>27</v>
      </c>
      <c r="H3456" s="1">
        <v>44950</v>
      </c>
      <c r="I3456" t="s">
        <v>33</v>
      </c>
      <c r="J3456">
        <v>44</v>
      </c>
      <c r="K3456">
        <v>2.9</v>
      </c>
      <c r="L3456">
        <v>223.2</v>
      </c>
      <c r="M3456">
        <v>97.77</v>
      </c>
      <c r="N3456" t="s">
        <v>50</v>
      </c>
      <c r="O3456">
        <v>3</v>
      </c>
      <c r="P3456" t="str" cm="1">
        <f t="array" ref="P3456">_xlfn.IFS(C3456&lt;25,"18-24", C3456&lt;=35,"25-35", C3456&lt;=50,"36-50",TRUE,"50+")</f>
        <v>18-24</v>
      </c>
      <c r="Q3456" t="str">
        <f t="shared" si="371"/>
        <v>new</v>
      </c>
      <c r="R3456" t="str">
        <f t="shared" si="372"/>
        <v>low</v>
      </c>
      <c r="S3456" t="str">
        <f t="shared" si="373"/>
        <v>medium</v>
      </c>
      <c r="T3456" t="str">
        <f t="shared" si="374"/>
        <v>Jan</v>
      </c>
      <c r="U3456">
        <f t="shared" si="375"/>
        <v>2023</v>
      </c>
      <c r="V3456" t="str">
        <f t="shared" si="376"/>
        <v>0-5</v>
      </c>
      <c r="W3456" t="str">
        <f t="shared" si="377"/>
        <v>Medium</v>
      </c>
    </row>
    <row r="3457" spans="1:23" x14ac:dyDescent="0.3">
      <c r="A3457">
        <v>603456</v>
      </c>
      <c r="B3457">
        <v>17792</v>
      </c>
      <c r="C3457">
        <v>24</v>
      </c>
      <c r="D3457" t="s">
        <v>4</v>
      </c>
      <c r="E3457" t="s">
        <v>16</v>
      </c>
      <c r="F3457" t="s">
        <v>32</v>
      </c>
      <c r="G3457" t="s">
        <v>29</v>
      </c>
      <c r="H3457" s="1">
        <v>45014</v>
      </c>
      <c r="I3457" t="s">
        <v>34</v>
      </c>
      <c r="J3457">
        <v>54</v>
      </c>
      <c r="K3457">
        <v>3.2</v>
      </c>
      <c r="L3457">
        <v>1390.48</v>
      </c>
      <c r="M3457">
        <v>98.37</v>
      </c>
      <c r="N3457" t="s">
        <v>48</v>
      </c>
      <c r="O3457">
        <v>5</v>
      </c>
      <c r="P3457" t="str" cm="1">
        <f t="array" ref="P3457">_xlfn.IFS(C3457&lt;25,"18-24", C3457&lt;=35,"25-35", C3457&lt;=50,"36-50",TRUE,"50+")</f>
        <v>18-24</v>
      </c>
      <c r="Q3457" t="str">
        <f t="shared" si="371"/>
        <v>repeat</v>
      </c>
      <c r="R3457" t="str">
        <f t="shared" si="372"/>
        <v>high value</v>
      </c>
      <c r="S3457" t="str">
        <f t="shared" si="373"/>
        <v>High</v>
      </c>
      <c r="T3457" t="str">
        <f t="shared" si="374"/>
        <v>Mar</v>
      </c>
      <c r="U3457">
        <f t="shared" si="375"/>
        <v>2023</v>
      </c>
      <c r="V3457" t="str">
        <f t="shared" si="376"/>
        <v>0-5</v>
      </c>
      <c r="W3457" t="str">
        <f t="shared" si="377"/>
        <v>Slow</v>
      </c>
    </row>
    <row r="3458" spans="1:23" x14ac:dyDescent="0.3">
      <c r="A3458">
        <v>603457</v>
      </c>
      <c r="B3458">
        <v>14196</v>
      </c>
      <c r="C3458">
        <v>64</v>
      </c>
      <c r="D3458" t="s">
        <v>7</v>
      </c>
      <c r="E3458" t="s">
        <v>11</v>
      </c>
      <c r="F3458" t="s">
        <v>26</v>
      </c>
      <c r="G3458" t="s">
        <v>31</v>
      </c>
      <c r="H3458" s="1">
        <v>45275</v>
      </c>
      <c r="I3458" t="s">
        <v>33</v>
      </c>
      <c r="J3458">
        <v>78</v>
      </c>
      <c r="K3458">
        <v>2.5</v>
      </c>
      <c r="L3458">
        <v>1440.84</v>
      </c>
      <c r="M3458">
        <v>79.709999999999994</v>
      </c>
      <c r="N3458" t="s">
        <v>47</v>
      </c>
      <c r="O3458">
        <v>4</v>
      </c>
      <c r="P3458" t="str" cm="1">
        <f t="array" ref="P3458">_xlfn.IFS(C3458&lt;25,"18-24", C3458&lt;=35,"25-35", C3458&lt;=50,"36-50",TRUE,"50+")</f>
        <v>50+</v>
      </c>
      <c r="Q3458" t="str">
        <f t="shared" si="371"/>
        <v>new</v>
      </c>
      <c r="R3458" t="str">
        <f t="shared" si="372"/>
        <v>high value</v>
      </c>
      <c r="S3458" t="str">
        <f t="shared" si="373"/>
        <v>medium</v>
      </c>
      <c r="T3458" t="str">
        <f t="shared" si="374"/>
        <v>Dec</v>
      </c>
      <c r="U3458">
        <f t="shared" si="375"/>
        <v>2023</v>
      </c>
      <c r="V3458" t="str">
        <f t="shared" si="376"/>
        <v>0-5</v>
      </c>
      <c r="W3458" t="str">
        <f t="shared" si="377"/>
        <v>Slow</v>
      </c>
    </row>
    <row r="3459" spans="1:23" x14ac:dyDescent="0.3">
      <c r="A3459">
        <v>603458</v>
      </c>
      <c r="B3459">
        <v>57165</v>
      </c>
      <c r="C3459">
        <v>31</v>
      </c>
      <c r="D3459" t="s">
        <v>7</v>
      </c>
      <c r="E3459" t="s">
        <v>11</v>
      </c>
      <c r="F3459" t="s">
        <v>28</v>
      </c>
      <c r="G3459" t="s">
        <v>21</v>
      </c>
      <c r="H3459" s="1">
        <v>45614</v>
      </c>
      <c r="I3459" t="s">
        <v>33</v>
      </c>
      <c r="J3459">
        <v>24</v>
      </c>
      <c r="K3459">
        <v>2.1</v>
      </c>
      <c r="L3459">
        <v>1192.25</v>
      </c>
      <c r="M3459">
        <v>26.58</v>
      </c>
      <c r="N3459" t="s">
        <v>49</v>
      </c>
      <c r="O3459">
        <v>4</v>
      </c>
      <c r="P3459" t="str" cm="1">
        <f t="array" ref="P3459">_xlfn.IFS(C3459&lt;25,"18-24", C3459&lt;=35,"25-35", C3459&lt;=50,"36-50",TRUE,"50+")</f>
        <v>25-35</v>
      </c>
      <c r="Q3459" t="str">
        <f t="shared" ref="Q3459:Q3522" si="378">IF(COUNTIF($B:$B,B3459)&gt;1,"repeat","new")</f>
        <v>new</v>
      </c>
      <c r="R3459" t="str">
        <f t="shared" ref="R3459:R3522" si="379">IF(L3459&gt;500,"high value",IF( L3459&gt;250,"medium","low"))</f>
        <v>high value</v>
      </c>
      <c r="S3459" t="str">
        <f t="shared" ref="S3459:S3522" si="380">IF(O3459&lt;=2,"Low",IF(O3459&lt;=4,"medium","High"))</f>
        <v>medium</v>
      </c>
      <c r="T3459" t="str">
        <f t="shared" ref="T3459:T3522" si="381">TEXT(H3459,"MMM")</f>
        <v>Nov</v>
      </c>
      <c r="U3459">
        <f t="shared" ref="U3459:U3522" si="382">YEAR(H3459)</f>
        <v>2024</v>
      </c>
      <c r="V3459" t="str">
        <f t="shared" ref="V3459:V3522" si="383">IF(K3459&lt;=5,"0-5",IF(K3459&lt;=10,"5-10",IF(K3459&lt;=15,"10-15","15+")))</f>
        <v>0-5</v>
      </c>
      <c r="W3459" t="str">
        <f t="shared" ref="W3459:W3522" si="384">IF(J3459&lt;=30,"Fast",IF(J3459&lt;=45,"Medium","Slow"))</f>
        <v>Fast</v>
      </c>
    </row>
    <row r="3460" spans="1:23" x14ac:dyDescent="0.3">
      <c r="A3460">
        <v>603459</v>
      </c>
      <c r="B3460">
        <v>69938</v>
      </c>
      <c r="C3460">
        <v>27</v>
      </c>
      <c r="D3460" t="s">
        <v>7</v>
      </c>
      <c r="E3460" t="s">
        <v>5</v>
      </c>
      <c r="F3460" t="s">
        <v>18</v>
      </c>
      <c r="G3460" t="s">
        <v>27</v>
      </c>
      <c r="H3460" s="1">
        <v>45591</v>
      </c>
      <c r="I3460" t="s">
        <v>33</v>
      </c>
      <c r="J3460">
        <v>36</v>
      </c>
      <c r="K3460">
        <v>10.8</v>
      </c>
      <c r="L3460">
        <v>1381.37</v>
      </c>
      <c r="M3460">
        <v>47.07</v>
      </c>
      <c r="N3460" t="s">
        <v>50</v>
      </c>
      <c r="O3460">
        <v>5</v>
      </c>
      <c r="P3460" t="str" cm="1">
        <f t="array" ref="P3460">_xlfn.IFS(C3460&lt;25,"18-24", C3460&lt;=35,"25-35", C3460&lt;=50,"36-50",TRUE,"50+")</f>
        <v>25-35</v>
      </c>
      <c r="Q3460" t="str">
        <f t="shared" si="378"/>
        <v>new</v>
      </c>
      <c r="R3460" t="str">
        <f t="shared" si="379"/>
        <v>high value</v>
      </c>
      <c r="S3460" t="str">
        <f t="shared" si="380"/>
        <v>High</v>
      </c>
      <c r="T3460" t="str">
        <f t="shared" si="381"/>
        <v>Oct</v>
      </c>
      <c r="U3460">
        <f t="shared" si="382"/>
        <v>2024</v>
      </c>
      <c r="V3460" t="str">
        <f t="shared" si="383"/>
        <v>10-15</v>
      </c>
      <c r="W3460" t="str">
        <f t="shared" si="384"/>
        <v>Medium</v>
      </c>
    </row>
    <row r="3461" spans="1:23" x14ac:dyDescent="0.3">
      <c r="A3461">
        <v>603460</v>
      </c>
      <c r="B3461">
        <v>80788</v>
      </c>
      <c r="C3461">
        <v>24</v>
      </c>
      <c r="D3461" t="s">
        <v>4</v>
      </c>
      <c r="E3461" t="s">
        <v>5</v>
      </c>
      <c r="F3461" t="s">
        <v>30</v>
      </c>
      <c r="G3461" t="s">
        <v>29</v>
      </c>
      <c r="H3461" s="1">
        <v>44733</v>
      </c>
      <c r="I3461" t="s">
        <v>34</v>
      </c>
      <c r="J3461">
        <v>48</v>
      </c>
      <c r="K3461">
        <v>13.9</v>
      </c>
      <c r="L3461">
        <v>169.09</v>
      </c>
      <c r="M3461">
        <v>40.44</v>
      </c>
      <c r="N3461" t="s">
        <v>50</v>
      </c>
      <c r="O3461">
        <v>4</v>
      </c>
      <c r="P3461" t="str" cm="1">
        <f t="array" ref="P3461">_xlfn.IFS(C3461&lt;25,"18-24", C3461&lt;=35,"25-35", C3461&lt;=50,"36-50",TRUE,"50+")</f>
        <v>18-24</v>
      </c>
      <c r="Q3461" t="str">
        <f t="shared" si="378"/>
        <v>new</v>
      </c>
      <c r="R3461" t="str">
        <f t="shared" si="379"/>
        <v>low</v>
      </c>
      <c r="S3461" t="str">
        <f t="shared" si="380"/>
        <v>medium</v>
      </c>
      <c r="T3461" t="str">
        <f t="shared" si="381"/>
        <v>Jun</v>
      </c>
      <c r="U3461">
        <f t="shared" si="382"/>
        <v>2022</v>
      </c>
      <c r="V3461" t="str">
        <f t="shared" si="383"/>
        <v>10-15</v>
      </c>
      <c r="W3461" t="str">
        <f t="shared" si="384"/>
        <v>Slow</v>
      </c>
    </row>
    <row r="3462" spans="1:23" x14ac:dyDescent="0.3">
      <c r="A3462">
        <v>603461</v>
      </c>
      <c r="B3462">
        <v>84811</v>
      </c>
      <c r="C3462">
        <v>42</v>
      </c>
      <c r="D3462" t="s">
        <v>4</v>
      </c>
      <c r="E3462" t="s">
        <v>13</v>
      </c>
      <c r="F3462" t="s">
        <v>19</v>
      </c>
      <c r="G3462" t="s">
        <v>23</v>
      </c>
      <c r="H3462" s="1">
        <v>45133</v>
      </c>
      <c r="I3462" t="s">
        <v>33</v>
      </c>
      <c r="J3462">
        <v>64</v>
      </c>
      <c r="K3462">
        <v>8.1</v>
      </c>
      <c r="L3462">
        <v>695.88</v>
      </c>
      <c r="M3462">
        <v>55.77</v>
      </c>
      <c r="N3462" t="s">
        <v>49</v>
      </c>
      <c r="O3462">
        <v>2</v>
      </c>
      <c r="P3462" t="str" cm="1">
        <f t="array" ref="P3462">_xlfn.IFS(C3462&lt;25,"18-24", C3462&lt;=35,"25-35", C3462&lt;=50,"36-50",TRUE,"50+")</f>
        <v>36-50</v>
      </c>
      <c r="Q3462" t="str">
        <f t="shared" si="378"/>
        <v>new</v>
      </c>
      <c r="R3462" t="str">
        <f t="shared" si="379"/>
        <v>high value</v>
      </c>
      <c r="S3462" t="str">
        <f t="shared" si="380"/>
        <v>Low</v>
      </c>
      <c r="T3462" t="str">
        <f t="shared" si="381"/>
        <v>Jul</v>
      </c>
      <c r="U3462">
        <f t="shared" si="382"/>
        <v>2023</v>
      </c>
      <c r="V3462" t="str">
        <f t="shared" si="383"/>
        <v>5-10</v>
      </c>
      <c r="W3462" t="str">
        <f t="shared" si="384"/>
        <v>Slow</v>
      </c>
    </row>
    <row r="3463" spans="1:23" x14ac:dyDescent="0.3">
      <c r="A3463">
        <v>603462</v>
      </c>
      <c r="B3463">
        <v>39034</v>
      </c>
      <c r="C3463">
        <v>23</v>
      </c>
      <c r="D3463" t="s">
        <v>7</v>
      </c>
      <c r="E3463" t="s">
        <v>11</v>
      </c>
      <c r="F3463" t="s">
        <v>18</v>
      </c>
      <c r="G3463" t="s">
        <v>27</v>
      </c>
      <c r="H3463" s="1">
        <v>45405</v>
      </c>
      <c r="I3463" t="s">
        <v>33</v>
      </c>
      <c r="J3463">
        <v>28</v>
      </c>
      <c r="K3463">
        <v>8.3000000000000007</v>
      </c>
      <c r="L3463">
        <v>173.11</v>
      </c>
      <c r="M3463">
        <v>76.72</v>
      </c>
      <c r="N3463" t="s">
        <v>47</v>
      </c>
      <c r="O3463">
        <v>4</v>
      </c>
      <c r="P3463" t="str" cm="1">
        <f t="array" ref="P3463">_xlfn.IFS(C3463&lt;25,"18-24", C3463&lt;=35,"25-35", C3463&lt;=50,"36-50",TRUE,"50+")</f>
        <v>18-24</v>
      </c>
      <c r="Q3463" t="str">
        <f t="shared" si="378"/>
        <v>new</v>
      </c>
      <c r="R3463" t="str">
        <f t="shared" si="379"/>
        <v>low</v>
      </c>
      <c r="S3463" t="str">
        <f t="shared" si="380"/>
        <v>medium</v>
      </c>
      <c r="T3463" t="str">
        <f t="shared" si="381"/>
        <v>Apr</v>
      </c>
      <c r="U3463">
        <f t="shared" si="382"/>
        <v>2024</v>
      </c>
      <c r="V3463" t="str">
        <f t="shared" si="383"/>
        <v>5-10</v>
      </c>
      <c r="W3463" t="str">
        <f t="shared" si="384"/>
        <v>Fast</v>
      </c>
    </row>
    <row r="3464" spans="1:23" x14ac:dyDescent="0.3">
      <c r="A3464">
        <v>603463</v>
      </c>
      <c r="B3464">
        <v>69109</v>
      </c>
      <c r="C3464">
        <v>30</v>
      </c>
      <c r="D3464" t="s">
        <v>7</v>
      </c>
      <c r="E3464" t="s">
        <v>8</v>
      </c>
      <c r="F3464" t="s">
        <v>28</v>
      </c>
      <c r="G3464" t="s">
        <v>23</v>
      </c>
      <c r="H3464" s="1">
        <v>45614</v>
      </c>
      <c r="I3464" t="s">
        <v>33</v>
      </c>
      <c r="J3464">
        <v>34</v>
      </c>
      <c r="K3464">
        <v>7.2</v>
      </c>
      <c r="L3464">
        <v>1292.43</v>
      </c>
      <c r="M3464">
        <v>78.819999999999993</v>
      </c>
      <c r="N3464" t="s">
        <v>49</v>
      </c>
      <c r="O3464">
        <v>5</v>
      </c>
      <c r="P3464" t="str" cm="1">
        <f t="array" ref="P3464">_xlfn.IFS(C3464&lt;25,"18-24", C3464&lt;=35,"25-35", C3464&lt;=50,"36-50",TRUE,"50+")</f>
        <v>25-35</v>
      </c>
      <c r="Q3464" t="str">
        <f t="shared" si="378"/>
        <v>new</v>
      </c>
      <c r="R3464" t="str">
        <f t="shared" si="379"/>
        <v>high value</v>
      </c>
      <c r="S3464" t="str">
        <f t="shared" si="380"/>
        <v>High</v>
      </c>
      <c r="T3464" t="str">
        <f t="shared" si="381"/>
        <v>Nov</v>
      </c>
      <c r="U3464">
        <f t="shared" si="382"/>
        <v>2024</v>
      </c>
      <c r="V3464" t="str">
        <f t="shared" si="383"/>
        <v>5-10</v>
      </c>
      <c r="W3464" t="str">
        <f t="shared" si="384"/>
        <v>Medium</v>
      </c>
    </row>
    <row r="3465" spans="1:23" x14ac:dyDescent="0.3">
      <c r="A3465">
        <v>603464</v>
      </c>
      <c r="B3465">
        <v>23356</v>
      </c>
      <c r="C3465">
        <v>63</v>
      </c>
      <c r="D3465" t="s">
        <v>4</v>
      </c>
      <c r="E3465" t="s">
        <v>8</v>
      </c>
      <c r="F3465" t="s">
        <v>32</v>
      </c>
      <c r="G3465" t="s">
        <v>31</v>
      </c>
      <c r="H3465" s="1">
        <v>44956</v>
      </c>
      <c r="I3465" t="s">
        <v>34</v>
      </c>
      <c r="J3465">
        <v>24</v>
      </c>
      <c r="K3465">
        <v>6.3</v>
      </c>
      <c r="L3465">
        <v>277</v>
      </c>
      <c r="M3465">
        <v>83.92</v>
      </c>
      <c r="N3465" t="s">
        <v>49</v>
      </c>
      <c r="O3465">
        <v>3</v>
      </c>
      <c r="P3465" t="str" cm="1">
        <f t="array" ref="P3465">_xlfn.IFS(C3465&lt;25,"18-24", C3465&lt;=35,"25-35", C3465&lt;=50,"36-50",TRUE,"50+")</f>
        <v>50+</v>
      </c>
      <c r="Q3465" t="str">
        <f t="shared" si="378"/>
        <v>new</v>
      </c>
      <c r="R3465" t="str">
        <f t="shared" si="379"/>
        <v>medium</v>
      </c>
      <c r="S3465" t="str">
        <f t="shared" si="380"/>
        <v>medium</v>
      </c>
      <c r="T3465" t="str">
        <f t="shared" si="381"/>
        <v>Jan</v>
      </c>
      <c r="U3465">
        <f t="shared" si="382"/>
        <v>2023</v>
      </c>
      <c r="V3465" t="str">
        <f t="shared" si="383"/>
        <v>5-10</v>
      </c>
      <c r="W3465" t="str">
        <f t="shared" si="384"/>
        <v>Fast</v>
      </c>
    </row>
    <row r="3466" spans="1:23" x14ac:dyDescent="0.3">
      <c r="A3466">
        <v>603465</v>
      </c>
      <c r="B3466">
        <v>69384</v>
      </c>
      <c r="C3466">
        <v>51</v>
      </c>
      <c r="D3466" t="s">
        <v>7</v>
      </c>
      <c r="E3466" t="s">
        <v>11</v>
      </c>
      <c r="F3466" t="s">
        <v>28</v>
      </c>
      <c r="G3466" t="s">
        <v>27</v>
      </c>
      <c r="H3466" s="1">
        <v>44572</v>
      </c>
      <c r="I3466" t="s">
        <v>34</v>
      </c>
      <c r="J3466">
        <v>29</v>
      </c>
      <c r="K3466">
        <v>5.5</v>
      </c>
      <c r="L3466">
        <v>1163.9100000000001</v>
      </c>
      <c r="M3466">
        <v>77.39</v>
      </c>
      <c r="N3466" t="s">
        <v>49</v>
      </c>
      <c r="O3466">
        <v>4</v>
      </c>
      <c r="P3466" t="str" cm="1">
        <f t="array" ref="P3466">_xlfn.IFS(C3466&lt;25,"18-24", C3466&lt;=35,"25-35", C3466&lt;=50,"36-50",TRUE,"50+")</f>
        <v>50+</v>
      </c>
      <c r="Q3466" t="str">
        <f t="shared" si="378"/>
        <v>new</v>
      </c>
      <c r="R3466" t="str">
        <f t="shared" si="379"/>
        <v>high value</v>
      </c>
      <c r="S3466" t="str">
        <f t="shared" si="380"/>
        <v>medium</v>
      </c>
      <c r="T3466" t="str">
        <f t="shared" si="381"/>
        <v>Jan</v>
      </c>
      <c r="U3466">
        <f t="shared" si="382"/>
        <v>2022</v>
      </c>
      <c r="V3466" t="str">
        <f t="shared" si="383"/>
        <v>5-10</v>
      </c>
      <c r="W3466" t="str">
        <f t="shared" si="384"/>
        <v>Fast</v>
      </c>
    </row>
    <row r="3467" spans="1:23" x14ac:dyDescent="0.3">
      <c r="A3467">
        <v>603466</v>
      </c>
      <c r="B3467">
        <v>66631</v>
      </c>
      <c r="C3467">
        <v>34</v>
      </c>
      <c r="D3467" t="s">
        <v>7</v>
      </c>
      <c r="E3467" t="s">
        <v>15</v>
      </c>
      <c r="F3467" t="s">
        <v>19</v>
      </c>
      <c r="G3467" t="s">
        <v>23</v>
      </c>
      <c r="H3467" s="1">
        <v>45309</v>
      </c>
      <c r="I3467" t="s">
        <v>33</v>
      </c>
      <c r="J3467">
        <v>45</v>
      </c>
      <c r="K3467">
        <v>5.2</v>
      </c>
      <c r="L3467">
        <v>1048.97</v>
      </c>
      <c r="M3467">
        <v>107.37</v>
      </c>
      <c r="N3467" t="s">
        <v>49</v>
      </c>
      <c r="O3467">
        <v>2</v>
      </c>
      <c r="P3467" t="str" cm="1">
        <f t="array" ref="P3467">_xlfn.IFS(C3467&lt;25,"18-24", C3467&lt;=35,"25-35", C3467&lt;=50,"36-50",TRUE,"50+")</f>
        <v>25-35</v>
      </c>
      <c r="Q3467" t="str">
        <f t="shared" si="378"/>
        <v>new</v>
      </c>
      <c r="R3467" t="str">
        <f t="shared" si="379"/>
        <v>high value</v>
      </c>
      <c r="S3467" t="str">
        <f t="shared" si="380"/>
        <v>Low</v>
      </c>
      <c r="T3467" t="str">
        <f t="shared" si="381"/>
        <v>Jan</v>
      </c>
      <c r="U3467">
        <f t="shared" si="382"/>
        <v>2024</v>
      </c>
      <c r="V3467" t="str">
        <f t="shared" si="383"/>
        <v>5-10</v>
      </c>
      <c r="W3467" t="str">
        <f t="shared" si="384"/>
        <v>Medium</v>
      </c>
    </row>
    <row r="3468" spans="1:23" x14ac:dyDescent="0.3">
      <c r="A3468">
        <v>603467</v>
      </c>
      <c r="B3468">
        <v>27383</v>
      </c>
      <c r="C3468">
        <v>50</v>
      </c>
      <c r="D3468" t="s">
        <v>7</v>
      </c>
      <c r="E3468" t="s">
        <v>13</v>
      </c>
      <c r="F3468" t="s">
        <v>26</v>
      </c>
      <c r="G3468" t="s">
        <v>29</v>
      </c>
      <c r="H3468" s="1">
        <v>44599</v>
      </c>
      <c r="I3468" t="s">
        <v>34</v>
      </c>
      <c r="J3468">
        <v>43</v>
      </c>
      <c r="K3468">
        <v>2.7</v>
      </c>
      <c r="L3468">
        <v>632.59</v>
      </c>
      <c r="M3468">
        <v>82.31</v>
      </c>
      <c r="N3468" t="s">
        <v>49</v>
      </c>
      <c r="O3468">
        <v>4</v>
      </c>
      <c r="P3468" t="str" cm="1">
        <f t="array" ref="P3468">_xlfn.IFS(C3468&lt;25,"18-24", C3468&lt;=35,"25-35", C3468&lt;=50,"36-50",TRUE,"50+")</f>
        <v>36-50</v>
      </c>
      <c r="Q3468" t="str">
        <f t="shared" si="378"/>
        <v>new</v>
      </c>
      <c r="R3468" t="str">
        <f t="shared" si="379"/>
        <v>high value</v>
      </c>
      <c r="S3468" t="str">
        <f t="shared" si="380"/>
        <v>medium</v>
      </c>
      <c r="T3468" t="str">
        <f t="shared" si="381"/>
        <v>Feb</v>
      </c>
      <c r="U3468">
        <f t="shared" si="382"/>
        <v>2022</v>
      </c>
      <c r="V3468" t="str">
        <f t="shared" si="383"/>
        <v>0-5</v>
      </c>
      <c r="W3468" t="str">
        <f t="shared" si="384"/>
        <v>Medium</v>
      </c>
    </row>
    <row r="3469" spans="1:23" x14ac:dyDescent="0.3">
      <c r="A3469">
        <v>603468</v>
      </c>
      <c r="B3469">
        <v>42752</v>
      </c>
      <c r="C3469">
        <v>20</v>
      </c>
      <c r="D3469" t="s">
        <v>7</v>
      </c>
      <c r="E3469" t="s">
        <v>11</v>
      </c>
      <c r="F3469" t="s">
        <v>26</v>
      </c>
      <c r="G3469" t="s">
        <v>23</v>
      </c>
      <c r="H3469" s="1">
        <v>45594</v>
      </c>
      <c r="I3469" t="s">
        <v>33</v>
      </c>
      <c r="J3469">
        <v>86</v>
      </c>
      <c r="K3469">
        <v>5.3</v>
      </c>
      <c r="L3469">
        <v>1091.6600000000001</v>
      </c>
      <c r="M3469">
        <v>117.06</v>
      </c>
      <c r="N3469" t="s">
        <v>48</v>
      </c>
      <c r="O3469">
        <v>2</v>
      </c>
      <c r="P3469" t="str" cm="1">
        <f t="array" ref="P3469">_xlfn.IFS(C3469&lt;25,"18-24", C3469&lt;=35,"25-35", C3469&lt;=50,"36-50",TRUE,"50+")</f>
        <v>18-24</v>
      </c>
      <c r="Q3469" t="str">
        <f t="shared" si="378"/>
        <v>new</v>
      </c>
      <c r="R3469" t="str">
        <f t="shared" si="379"/>
        <v>high value</v>
      </c>
      <c r="S3469" t="str">
        <f t="shared" si="380"/>
        <v>Low</v>
      </c>
      <c r="T3469" t="str">
        <f t="shared" si="381"/>
        <v>Oct</v>
      </c>
      <c r="U3469">
        <f t="shared" si="382"/>
        <v>2024</v>
      </c>
      <c r="V3469" t="str">
        <f t="shared" si="383"/>
        <v>5-10</v>
      </c>
      <c r="W3469" t="str">
        <f t="shared" si="384"/>
        <v>Slow</v>
      </c>
    </row>
    <row r="3470" spans="1:23" x14ac:dyDescent="0.3">
      <c r="A3470">
        <v>603469</v>
      </c>
      <c r="B3470">
        <v>37007</v>
      </c>
      <c r="C3470">
        <v>51</v>
      </c>
      <c r="D3470" t="s">
        <v>4</v>
      </c>
      <c r="E3470" t="s">
        <v>8</v>
      </c>
      <c r="F3470" t="s">
        <v>18</v>
      </c>
      <c r="G3470" t="s">
        <v>25</v>
      </c>
      <c r="H3470" s="1">
        <v>45616</v>
      </c>
      <c r="I3470" t="s">
        <v>34</v>
      </c>
      <c r="J3470">
        <v>88</v>
      </c>
      <c r="K3470">
        <v>14.7</v>
      </c>
      <c r="L3470">
        <v>748.68</v>
      </c>
      <c r="M3470">
        <v>51.34</v>
      </c>
      <c r="N3470" t="s">
        <v>50</v>
      </c>
      <c r="O3470">
        <v>2</v>
      </c>
      <c r="P3470" t="str" cm="1">
        <f t="array" ref="P3470">_xlfn.IFS(C3470&lt;25,"18-24", C3470&lt;=35,"25-35", C3470&lt;=50,"36-50",TRUE,"50+")</f>
        <v>50+</v>
      </c>
      <c r="Q3470" t="str">
        <f t="shared" si="378"/>
        <v>new</v>
      </c>
      <c r="R3470" t="str">
        <f t="shared" si="379"/>
        <v>high value</v>
      </c>
      <c r="S3470" t="str">
        <f t="shared" si="380"/>
        <v>Low</v>
      </c>
      <c r="T3470" t="str">
        <f t="shared" si="381"/>
        <v>Nov</v>
      </c>
      <c r="U3470">
        <f t="shared" si="382"/>
        <v>2024</v>
      </c>
      <c r="V3470" t="str">
        <f t="shared" si="383"/>
        <v>10-15</v>
      </c>
      <c r="W3470" t="str">
        <f t="shared" si="384"/>
        <v>Slow</v>
      </c>
    </row>
    <row r="3471" spans="1:23" x14ac:dyDescent="0.3">
      <c r="A3471">
        <v>603470</v>
      </c>
      <c r="B3471">
        <v>17383</v>
      </c>
      <c r="C3471">
        <v>37</v>
      </c>
      <c r="D3471" t="s">
        <v>7</v>
      </c>
      <c r="E3471" t="s">
        <v>16</v>
      </c>
      <c r="F3471" t="s">
        <v>18</v>
      </c>
      <c r="G3471" t="s">
        <v>21</v>
      </c>
      <c r="H3471" s="1">
        <v>44972</v>
      </c>
      <c r="I3471" t="s">
        <v>33</v>
      </c>
      <c r="J3471">
        <v>65</v>
      </c>
      <c r="K3471">
        <v>12</v>
      </c>
      <c r="L3471">
        <v>1272.49</v>
      </c>
      <c r="M3471">
        <v>92.98</v>
      </c>
      <c r="N3471" t="s">
        <v>49</v>
      </c>
      <c r="O3471">
        <v>4</v>
      </c>
      <c r="P3471" t="str" cm="1">
        <f t="array" ref="P3471">_xlfn.IFS(C3471&lt;25,"18-24", C3471&lt;=35,"25-35", C3471&lt;=50,"36-50",TRUE,"50+")</f>
        <v>36-50</v>
      </c>
      <c r="Q3471" t="str">
        <f t="shared" si="378"/>
        <v>new</v>
      </c>
      <c r="R3471" t="str">
        <f t="shared" si="379"/>
        <v>high value</v>
      </c>
      <c r="S3471" t="str">
        <f t="shared" si="380"/>
        <v>medium</v>
      </c>
      <c r="T3471" t="str">
        <f t="shared" si="381"/>
        <v>Feb</v>
      </c>
      <c r="U3471">
        <f t="shared" si="382"/>
        <v>2023</v>
      </c>
      <c r="V3471" t="str">
        <f t="shared" si="383"/>
        <v>10-15</v>
      </c>
      <c r="W3471" t="str">
        <f t="shared" si="384"/>
        <v>Slow</v>
      </c>
    </row>
    <row r="3472" spans="1:23" x14ac:dyDescent="0.3">
      <c r="A3472">
        <v>603471</v>
      </c>
      <c r="B3472">
        <v>16421</v>
      </c>
      <c r="C3472">
        <v>25</v>
      </c>
      <c r="D3472" t="s">
        <v>7</v>
      </c>
      <c r="E3472" t="s">
        <v>13</v>
      </c>
      <c r="F3472" t="s">
        <v>32</v>
      </c>
      <c r="G3472" t="s">
        <v>29</v>
      </c>
      <c r="H3472" s="1">
        <v>45517</v>
      </c>
      <c r="I3472" t="s">
        <v>34</v>
      </c>
      <c r="J3472">
        <v>53</v>
      </c>
      <c r="K3472">
        <v>14.4</v>
      </c>
      <c r="L3472">
        <v>1137.72</v>
      </c>
      <c r="M3472">
        <v>50.18</v>
      </c>
      <c r="N3472" t="s">
        <v>47</v>
      </c>
      <c r="O3472">
        <v>2</v>
      </c>
      <c r="P3472" t="str" cm="1">
        <f t="array" ref="P3472">_xlfn.IFS(C3472&lt;25,"18-24", C3472&lt;=35,"25-35", C3472&lt;=50,"36-50",TRUE,"50+")</f>
        <v>25-35</v>
      </c>
      <c r="Q3472" t="str">
        <f t="shared" si="378"/>
        <v>new</v>
      </c>
      <c r="R3472" t="str">
        <f t="shared" si="379"/>
        <v>high value</v>
      </c>
      <c r="S3472" t="str">
        <f t="shared" si="380"/>
        <v>Low</v>
      </c>
      <c r="T3472" t="str">
        <f t="shared" si="381"/>
        <v>Aug</v>
      </c>
      <c r="U3472">
        <f t="shared" si="382"/>
        <v>2024</v>
      </c>
      <c r="V3472" t="str">
        <f t="shared" si="383"/>
        <v>10-15</v>
      </c>
      <c r="W3472" t="str">
        <f t="shared" si="384"/>
        <v>Slow</v>
      </c>
    </row>
    <row r="3473" spans="1:23" x14ac:dyDescent="0.3">
      <c r="A3473">
        <v>603472</v>
      </c>
      <c r="B3473">
        <v>11623</v>
      </c>
      <c r="C3473">
        <v>30</v>
      </c>
      <c r="D3473" t="s">
        <v>7</v>
      </c>
      <c r="E3473" t="s">
        <v>8</v>
      </c>
      <c r="F3473" t="s">
        <v>26</v>
      </c>
      <c r="G3473" t="s">
        <v>27</v>
      </c>
      <c r="H3473" s="1">
        <v>44812</v>
      </c>
      <c r="I3473" t="s">
        <v>33</v>
      </c>
      <c r="J3473">
        <v>82</v>
      </c>
      <c r="K3473">
        <v>10.9</v>
      </c>
      <c r="L3473">
        <v>1399.6</v>
      </c>
      <c r="M3473">
        <v>28.77</v>
      </c>
      <c r="N3473" t="s">
        <v>49</v>
      </c>
      <c r="O3473">
        <v>1</v>
      </c>
      <c r="P3473" t="str" cm="1">
        <f t="array" ref="P3473">_xlfn.IFS(C3473&lt;25,"18-24", C3473&lt;=35,"25-35", C3473&lt;=50,"36-50",TRUE,"50+")</f>
        <v>25-35</v>
      </c>
      <c r="Q3473" t="str">
        <f t="shared" si="378"/>
        <v>new</v>
      </c>
      <c r="R3473" t="str">
        <f t="shared" si="379"/>
        <v>high value</v>
      </c>
      <c r="S3473" t="str">
        <f t="shared" si="380"/>
        <v>Low</v>
      </c>
      <c r="T3473" t="str">
        <f t="shared" si="381"/>
        <v>Sep</v>
      </c>
      <c r="U3473">
        <f t="shared" si="382"/>
        <v>2022</v>
      </c>
      <c r="V3473" t="str">
        <f t="shared" si="383"/>
        <v>10-15</v>
      </c>
      <c r="W3473" t="str">
        <f t="shared" si="384"/>
        <v>Slow</v>
      </c>
    </row>
    <row r="3474" spans="1:23" x14ac:dyDescent="0.3">
      <c r="A3474">
        <v>603473</v>
      </c>
      <c r="B3474">
        <v>12329</v>
      </c>
      <c r="C3474">
        <v>47</v>
      </c>
      <c r="D3474" t="s">
        <v>7</v>
      </c>
      <c r="E3474" t="s">
        <v>16</v>
      </c>
      <c r="F3474" t="s">
        <v>22</v>
      </c>
      <c r="G3474" t="s">
        <v>31</v>
      </c>
      <c r="H3474" s="1">
        <v>45108</v>
      </c>
      <c r="I3474" t="s">
        <v>34</v>
      </c>
      <c r="J3474">
        <v>33</v>
      </c>
      <c r="K3474">
        <v>1.5</v>
      </c>
      <c r="L3474">
        <v>922.16</v>
      </c>
      <c r="M3474">
        <v>118.6</v>
      </c>
      <c r="N3474" t="s">
        <v>47</v>
      </c>
      <c r="O3474">
        <v>2</v>
      </c>
      <c r="P3474" t="str" cm="1">
        <f t="array" ref="P3474">_xlfn.IFS(C3474&lt;25,"18-24", C3474&lt;=35,"25-35", C3474&lt;=50,"36-50",TRUE,"50+")</f>
        <v>36-50</v>
      </c>
      <c r="Q3474" t="str">
        <f t="shared" si="378"/>
        <v>new</v>
      </c>
      <c r="R3474" t="str">
        <f t="shared" si="379"/>
        <v>high value</v>
      </c>
      <c r="S3474" t="str">
        <f t="shared" si="380"/>
        <v>Low</v>
      </c>
      <c r="T3474" t="str">
        <f t="shared" si="381"/>
        <v>Jul</v>
      </c>
      <c r="U3474">
        <f t="shared" si="382"/>
        <v>2023</v>
      </c>
      <c r="V3474" t="str">
        <f t="shared" si="383"/>
        <v>0-5</v>
      </c>
      <c r="W3474" t="str">
        <f t="shared" si="384"/>
        <v>Medium</v>
      </c>
    </row>
    <row r="3475" spans="1:23" x14ac:dyDescent="0.3">
      <c r="A3475">
        <v>603474</v>
      </c>
      <c r="B3475">
        <v>15348</v>
      </c>
      <c r="C3475">
        <v>54</v>
      </c>
      <c r="D3475" t="s">
        <v>4</v>
      </c>
      <c r="E3475" t="s">
        <v>11</v>
      </c>
      <c r="F3475" t="s">
        <v>19</v>
      </c>
      <c r="G3475" t="s">
        <v>27</v>
      </c>
      <c r="H3475" s="1">
        <v>45636</v>
      </c>
      <c r="I3475" t="s">
        <v>33</v>
      </c>
      <c r="J3475">
        <v>54</v>
      </c>
      <c r="K3475">
        <v>8.1999999999999993</v>
      </c>
      <c r="L3475">
        <v>1232.9100000000001</v>
      </c>
      <c r="M3475">
        <v>95.97</v>
      </c>
      <c r="N3475" t="s">
        <v>50</v>
      </c>
      <c r="O3475">
        <v>1</v>
      </c>
      <c r="P3475" t="str" cm="1">
        <f t="array" ref="P3475">_xlfn.IFS(C3475&lt;25,"18-24", C3475&lt;=35,"25-35", C3475&lt;=50,"36-50",TRUE,"50+")</f>
        <v>50+</v>
      </c>
      <c r="Q3475" t="str">
        <f t="shared" si="378"/>
        <v>new</v>
      </c>
      <c r="R3475" t="str">
        <f t="shared" si="379"/>
        <v>high value</v>
      </c>
      <c r="S3475" t="str">
        <f t="shared" si="380"/>
        <v>Low</v>
      </c>
      <c r="T3475" t="str">
        <f t="shared" si="381"/>
        <v>Dec</v>
      </c>
      <c r="U3475">
        <f t="shared" si="382"/>
        <v>2024</v>
      </c>
      <c r="V3475" t="str">
        <f t="shared" si="383"/>
        <v>5-10</v>
      </c>
      <c r="W3475" t="str">
        <f t="shared" si="384"/>
        <v>Slow</v>
      </c>
    </row>
    <row r="3476" spans="1:23" x14ac:dyDescent="0.3">
      <c r="A3476">
        <v>603475</v>
      </c>
      <c r="B3476">
        <v>52664</v>
      </c>
      <c r="C3476">
        <v>18</v>
      </c>
      <c r="D3476" t="s">
        <v>7</v>
      </c>
      <c r="E3476" t="s">
        <v>16</v>
      </c>
      <c r="F3476" t="s">
        <v>22</v>
      </c>
      <c r="G3476" t="s">
        <v>23</v>
      </c>
      <c r="H3476" s="1">
        <v>45210</v>
      </c>
      <c r="I3476" t="s">
        <v>33</v>
      </c>
      <c r="J3476">
        <v>29</v>
      </c>
      <c r="K3476">
        <v>5.0999999999999996</v>
      </c>
      <c r="L3476">
        <v>1385.09</v>
      </c>
      <c r="M3476">
        <v>72.02</v>
      </c>
      <c r="N3476" t="s">
        <v>48</v>
      </c>
      <c r="O3476">
        <v>4</v>
      </c>
      <c r="P3476" t="str" cm="1">
        <f t="array" ref="P3476">_xlfn.IFS(C3476&lt;25,"18-24", C3476&lt;=35,"25-35", C3476&lt;=50,"36-50",TRUE,"50+")</f>
        <v>18-24</v>
      </c>
      <c r="Q3476" t="str">
        <f t="shared" si="378"/>
        <v>new</v>
      </c>
      <c r="R3476" t="str">
        <f t="shared" si="379"/>
        <v>high value</v>
      </c>
      <c r="S3476" t="str">
        <f t="shared" si="380"/>
        <v>medium</v>
      </c>
      <c r="T3476" t="str">
        <f t="shared" si="381"/>
        <v>Oct</v>
      </c>
      <c r="U3476">
        <f t="shared" si="382"/>
        <v>2023</v>
      </c>
      <c r="V3476" t="str">
        <f t="shared" si="383"/>
        <v>5-10</v>
      </c>
      <c r="W3476" t="str">
        <f t="shared" si="384"/>
        <v>Fast</v>
      </c>
    </row>
    <row r="3477" spans="1:23" x14ac:dyDescent="0.3">
      <c r="A3477">
        <v>603476</v>
      </c>
      <c r="B3477">
        <v>75691</v>
      </c>
      <c r="C3477">
        <v>36</v>
      </c>
      <c r="D3477" t="s">
        <v>4</v>
      </c>
      <c r="E3477" t="s">
        <v>5</v>
      </c>
      <c r="F3477" t="s">
        <v>32</v>
      </c>
      <c r="G3477" t="s">
        <v>25</v>
      </c>
      <c r="H3477" s="1">
        <v>45634</v>
      </c>
      <c r="I3477" t="s">
        <v>34</v>
      </c>
      <c r="J3477">
        <v>33</v>
      </c>
      <c r="K3477">
        <v>3.4</v>
      </c>
      <c r="L3477">
        <v>582.70000000000005</v>
      </c>
      <c r="M3477">
        <v>74.75</v>
      </c>
      <c r="N3477" t="s">
        <v>50</v>
      </c>
      <c r="O3477">
        <v>4</v>
      </c>
      <c r="P3477" t="str" cm="1">
        <f t="array" ref="P3477">_xlfn.IFS(C3477&lt;25,"18-24", C3477&lt;=35,"25-35", C3477&lt;=50,"36-50",TRUE,"50+")</f>
        <v>36-50</v>
      </c>
      <c r="Q3477" t="str">
        <f t="shared" si="378"/>
        <v>new</v>
      </c>
      <c r="R3477" t="str">
        <f t="shared" si="379"/>
        <v>high value</v>
      </c>
      <c r="S3477" t="str">
        <f t="shared" si="380"/>
        <v>medium</v>
      </c>
      <c r="T3477" t="str">
        <f t="shared" si="381"/>
        <v>Dec</v>
      </c>
      <c r="U3477">
        <f t="shared" si="382"/>
        <v>2024</v>
      </c>
      <c r="V3477" t="str">
        <f t="shared" si="383"/>
        <v>0-5</v>
      </c>
      <c r="W3477" t="str">
        <f t="shared" si="384"/>
        <v>Medium</v>
      </c>
    </row>
    <row r="3478" spans="1:23" x14ac:dyDescent="0.3">
      <c r="A3478">
        <v>603477</v>
      </c>
      <c r="B3478">
        <v>36337</v>
      </c>
      <c r="C3478">
        <v>22</v>
      </c>
      <c r="D3478" t="s">
        <v>4</v>
      </c>
      <c r="E3478" t="s">
        <v>13</v>
      </c>
      <c r="F3478" t="s">
        <v>24</v>
      </c>
      <c r="G3478" t="s">
        <v>23</v>
      </c>
      <c r="H3478" s="1">
        <v>44691</v>
      </c>
      <c r="I3478" t="s">
        <v>34</v>
      </c>
      <c r="J3478">
        <v>79</v>
      </c>
      <c r="K3478">
        <v>11.6</v>
      </c>
      <c r="L3478">
        <v>1153.2</v>
      </c>
      <c r="M3478">
        <v>81.77</v>
      </c>
      <c r="N3478" t="s">
        <v>50</v>
      </c>
      <c r="O3478">
        <v>3</v>
      </c>
      <c r="P3478" t="str" cm="1">
        <f t="array" ref="P3478">_xlfn.IFS(C3478&lt;25,"18-24", C3478&lt;=35,"25-35", C3478&lt;=50,"36-50",TRUE,"50+")</f>
        <v>18-24</v>
      </c>
      <c r="Q3478" t="str">
        <f t="shared" si="378"/>
        <v>new</v>
      </c>
      <c r="R3478" t="str">
        <f t="shared" si="379"/>
        <v>high value</v>
      </c>
      <c r="S3478" t="str">
        <f t="shared" si="380"/>
        <v>medium</v>
      </c>
      <c r="T3478" t="str">
        <f t="shared" si="381"/>
        <v>May</v>
      </c>
      <c r="U3478">
        <f t="shared" si="382"/>
        <v>2022</v>
      </c>
      <c r="V3478" t="str">
        <f t="shared" si="383"/>
        <v>10-15</v>
      </c>
      <c r="W3478" t="str">
        <f t="shared" si="384"/>
        <v>Slow</v>
      </c>
    </row>
    <row r="3479" spans="1:23" x14ac:dyDescent="0.3">
      <c r="A3479">
        <v>603478</v>
      </c>
      <c r="B3479">
        <v>15935</v>
      </c>
      <c r="C3479">
        <v>25</v>
      </c>
      <c r="D3479" t="s">
        <v>4</v>
      </c>
      <c r="E3479" t="s">
        <v>8</v>
      </c>
      <c r="F3479" t="s">
        <v>28</v>
      </c>
      <c r="G3479" t="s">
        <v>31</v>
      </c>
      <c r="H3479" s="1">
        <v>44599</v>
      </c>
      <c r="I3479" t="s">
        <v>33</v>
      </c>
      <c r="J3479">
        <v>30</v>
      </c>
      <c r="K3479">
        <v>3.6</v>
      </c>
      <c r="L3479">
        <v>894.07</v>
      </c>
      <c r="M3479">
        <v>113.24</v>
      </c>
      <c r="N3479" t="s">
        <v>48</v>
      </c>
      <c r="O3479">
        <v>2</v>
      </c>
      <c r="P3479" t="str" cm="1">
        <f t="array" ref="P3479">_xlfn.IFS(C3479&lt;25,"18-24", C3479&lt;=35,"25-35", C3479&lt;=50,"36-50",TRUE,"50+")</f>
        <v>25-35</v>
      </c>
      <c r="Q3479" t="str">
        <f t="shared" si="378"/>
        <v>new</v>
      </c>
      <c r="R3479" t="str">
        <f t="shared" si="379"/>
        <v>high value</v>
      </c>
      <c r="S3479" t="str">
        <f t="shared" si="380"/>
        <v>Low</v>
      </c>
      <c r="T3479" t="str">
        <f t="shared" si="381"/>
        <v>Feb</v>
      </c>
      <c r="U3479">
        <f t="shared" si="382"/>
        <v>2022</v>
      </c>
      <c r="V3479" t="str">
        <f t="shared" si="383"/>
        <v>0-5</v>
      </c>
      <c r="W3479" t="str">
        <f t="shared" si="384"/>
        <v>Fast</v>
      </c>
    </row>
    <row r="3480" spans="1:23" x14ac:dyDescent="0.3">
      <c r="A3480">
        <v>603479</v>
      </c>
      <c r="B3480">
        <v>68341</v>
      </c>
      <c r="C3480">
        <v>49</v>
      </c>
      <c r="D3480" t="s">
        <v>7</v>
      </c>
      <c r="E3480" t="s">
        <v>8</v>
      </c>
      <c r="F3480" t="s">
        <v>18</v>
      </c>
      <c r="G3480" t="s">
        <v>31</v>
      </c>
      <c r="H3480" s="1">
        <v>45051</v>
      </c>
      <c r="I3480" t="s">
        <v>33</v>
      </c>
      <c r="J3480">
        <v>20</v>
      </c>
      <c r="K3480">
        <v>6.2</v>
      </c>
      <c r="L3480">
        <v>411.14</v>
      </c>
      <c r="M3480">
        <v>71.069999999999993</v>
      </c>
      <c r="N3480" t="s">
        <v>49</v>
      </c>
      <c r="O3480">
        <v>3</v>
      </c>
      <c r="P3480" t="str" cm="1">
        <f t="array" ref="P3480">_xlfn.IFS(C3480&lt;25,"18-24", C3480&lt;=35,"25-35", C3480&lt;=50,"36-50",TRUE,"50+")</f>
        <v>36-50</v>
      </c>
      <c r="Q3480" t="str">
        <f t="shared" si="378"/>
        <v>new</v>
      </c>
      <c r="R3480" t="str">
        <f t="shared" si="379"/>
        <v>medium</v>
      </c>
      <c r="S3480" t="str">
        <f t="shared" si="380"/>
        <v>medium</v>
      </c>
      <c r="T3480" t="str">
        <f t="shared" si="381"/>
        <v>May</v>
      </c>
      <c r="U3480">
        <f t="shared" si="382"/>
        <v>2023</v>
      </c>
      <c r="V3480" t="str">
        <f t="shared" si="383"/>
        <v>5-10</v>
      </c>
      <c r="W3480" t="str">
        <f t="shared" si="384"/>
        <v>Fast</v>
      </c>
    </row>
    <row r="3481" spans="1:23" x14ac:dyDescent="0.3">
      <c r="A3481">
        <v>603480</v>
      </c>
      <c r="B3481">
        <v>67646</v>
      </c>
      <c r="C3481">
        <v>64</v>
      </c>
      <c r="D3481" t="s">
        <v>7</v>
      </c>
      <c r="E3481" t="s">
        <v>8</v>
      </c>
      <c r="F3481" t="s">
        <v>18</v>
      </c>
      <c r="G3481" t="s">
        <v>31</v>
      </c>
      <c r="H3481" s="1">
        <v>45646</v>
      </c>
      <c r="I3481" t="s">
        <v>34</v>
      </c>
      <c r="J3481">
        <v>78</v>
      </c>
      <c r="K3481">
        <v>11.5</v>
      </c>
      <c r="L3481">
        <v>695.36</v>
      </c>
      <c r="M3481">
        <v>43.38</v>
      </c>
      <c r="N3481" t="s">
        <v>49</v>
      </c>
      <c r="O3481">
        <v>2</v>
      </c>
      <c r="P3481" t="str" cm="1">
        <f t="array" ref="P3481">_xlfn.IFS(C3481&lt;25,"18-24", C3481&lt;=35,"25-35", C3481&lt;=50,"36-50",TRUE,"50+")</f>
        <v>50+</v>
      </c>
      <c r="Q3481" t="str">
        <f t="shared" si="378"/>
        <v>new</v>
      </c>
      <c r="R3481" t="str">
        <f t="shared" si="379"/>
        <v>high value</v>
      </c>
      <c r="S3481" t="str">
        <f t="shared" si="380"/>
        <v>Low</v>
      </c>
      <c r="T3481" t="str">
        <f t="shared" si="381"/>
        <v>Dec</v>
      </c>
      <c r="U3481">
        <f t="shared" si="382"/>
        <v>2024</v>
      </c>
      <c r="V3481" t="str">
        <f t="shared" si="383"/>
        <v>10-15</v>
      </c>
      <c r="W3481" t="str">
        <f t="shared" si="384"/>
        <v>Slow</v>
      </c>
    </row>
    <row r="3482" spans="1:23" x14ac:dyDescent="0.3">
      <c r="A3482">
        <v>603481</v>
      </c>
      <c r="B3482">
        <v>29584</v>
      </c>
      <c r="C3482">
        <v>59</v>
      </c>
      <c r="D3482" t="s">
        <v>4</v>
      </c>
      <c r="E3482" t="s">
        <v>13</v>
      </c>
      <c r="F3482" t="s">
        <v>28</v>
      </c>
      <c r="G3482" t="s">
        <v>25</v>
      </c>
      <c r="H3482" s="1">
        <v>45613</v>
      </c>
      <c r="I3482" t="s">
        <v>33</v>
      </c>
      <c r="J3482">
        <v>40</v>
      </c>
      <c r="K3482">
        <v>11.8</v>
      </c>
      <c r="L3482">
        <v>1369.15</v>
      </c>
      <c r="M3482">
        <v>98.25</v>
      </c>
      <c r="N3482" t="s">
        <v>50</v>
      </c>
      <c r="O3482">
        <v>5</v>
      </c>
      <c r="P3482" t="str" cm="1">
        <f t="array" ref="P3482">_xlfn.IFS(C3482&lt;25,"18-24", C3482&lt;=35,"25-35", C3482&lt;=50,"36-50",TRUE,"50+")</f>
        <v>50+</v>
      </c>
      <c r="Q3482" t="str">
        <f t="shared" si="378"/>
        <v>repeat</v>
      </c>
      <c r="R3482" t="str">
        <f t="shared" si="379"/>
        <v>high value</v>
      </c>
      <c r="S3482" t="str">
        <f t="shared" si="380"/>
        <v>High</v>
      </c>
      <c r="T3482" t="str">
        <f t="shared" si="381"/>
        <v>Nov</v>
      </c>
      <c r="U3482">
        <f t="shared" si="382"/>
        <v>2024</v>
      </c>
      <c r="V3482" t="str">
        <f t="shared" si="383"/>
        <v>10-15</v>
      </c>
      <c r="W3482" t="str">
        <f t="shared" si="384"/>
        <v>Medium</v>
      </c>
    </row>
    <row r="3483" spans="1:23" x14ac:dyDescent="0.3">
      <c r="A3483">
        <v>603482</v>
      </c>
      <c r="B3483">
        <v>30730</v>
      </c>
      <c r="C3483">
        <v>62</v>
      </c>
      <c r="D3483" t="s">
        <v>7</v>
      </c>
      <c r="E3483" t="s">
        <v>11</v>
      </c>
      <c r="F3483" t="s">
        <v>30</v>
      </c>
      <c r="G3483" t="s">
        <v>29</v>
      </c>
      <c r="H3483" s="1">
        <v>44585</v>
      </c>
      <c r="I3483" t="s">
        <v>34</v>
      </c>
      <c r="J3483">
        <v>86</v>
      </c>
      <c r="K3483">
        <v>7.2</v>
      </c>
      <c r="L3483">
        <v>371.95</v>
      </c>
      <c r="M3483">
        <v>51.5</v>
      </c>
      <c r="N3483" t="s">
        <v>47</v>
      </c>
      <c r="O3483">
        <v>1</v>
      </c>
      <c r="P3483" t="str" cm="1">
        <f t="array" ref="P3483">_xlfn.IFS(C3483&lt;25,"18-24", C3483&lt;=35,"25-35", C3483&lt;=50,"36-50",TRUE,"50+")</f>
        <v>50+</v>
      </c>
      <c r="Q3483" t="str">
        <f t="shared" si="378"/>
        <v>new</v>
      </c>
      <c r="R3483" t="str">
        <f t="shared" si="379"/>
        <v>medium</v>
      </c>
      <c r="S3483" t="str">
        <f t="shared" si="380"/>
        <v>Low</v>
      </c>
      <c r="T3483" t="str">
        <f t="shared" si="381"/>
        <v>Jan</v>
      </c>
      <c r="U3483">
        <f t="shared" si="382"/>
        <v>2022</v>
      </c>
      <c r="V3483" t="str">
        <f t="shared" si="383"/>
        <v>5-10</v>
      </c>
      <c r="W3483" t="str">
        <f t="shared" si="384"/>
        <v>Slow</v>
      </c>
    </row>
    <row r="3484" spans="1:23" x14ac:dyDescent="0.3">
      <c r="A3484">
        <v>603483</v>
      </c>
      <c r="B3484">
        <v>81174</v>
      </c>
      <c r="C3484">
        <v>52</v>
      </c>
      <c r="D3484" t="s">
        <v>4</v>
      </c>
      <c r="E3484" t="s">
        <v>8</v>
      </c>
      <c r="F3484" t="s">
        <v>22</v>
      </c>
      <c r="G3484" t="s">
        <v>27</v>
      </c>
      <c r="H3484" s="1">
        <v>44904</v>
      </c>
      <c r="I3484" t="s">
        <v>34</v>
      </c>
      <c r="J3484">
        <v>34</v>
      </c>
      <c r="K3484">
        <v>2.2999999999999998</v>
      </c>
      <c r="L3484">
        <v>934.29</v>
      </c>
      <c r="M3484">
        <v>117.38</v>
      </c>
      <c r="N3484" t="s">
        <v>50</v>
      </c>
      <c r="O3484">
        <v>2</v>
      </c>
      <c r="P3484" t="str" cm="1">
        <f t="array" ref="P3484">_xlfn.IFS(C3484&lt;25,"18-24", C3484&lt;=35,"25-35", C3484&lt;=50,"36-50",TRUE,"50+")</f>
        <v>50+</v>
      </c>
      <c r="Q3484" t="str">
        <f t="shared" si="378"/>
        <v>new</v>
      </c>
      <c r="R3484" t="str">
        <f t="shared" si="379"/>
        <v>high value</v>
      </c>
      <c r="S3484" t="str">
        <f t="shared" si="380"/>
        <v>Low</v>
      </c>
      <c r="T3484" t="str">
        <f t="shared" si="381"/>
        <v>Dec</v>
      </c>
      <c r="U3484">
        <f t="shared" si="382"/>
        <v>2022</v>
      </c>
      <c r="V3484" t="str">
        <f t="shared" si="383"/>
        <v>0-5</v>
      </c>
      <c r="W3484" t="str">
        <f t="shared" si="384"/>
        <v>Medium</v>
      </c>
    </row>
    <row r="3485" spans="1:23" x14ac:dyDescent="0.3">
      <c r="A3485">
        <v>603484</v>
      </c>
      <c r="B3485">
        <v>17250</v>
      </c>
      <c r="C3485">
        <v>24</v>
      </c>
      <c r="D3485" t="s">
        <v>7</v>
      </c>
      <c r="E3485" t="s">
        <v>16</v>
      </c>
      <c r="F3485" t="s">
        <v>24</v>
      </c>
      <c r="G3485" t="s">
        <v>31</v>
      </c>
      <c r="H3485" s="1">
        <v>44586</v>
      </c>
      <c r="I3485" t="s">
        <v>34</v>
      </c>
      <c r="J3485">
        <v>79</v>
      </c>
      <c r="K3485">
        <v>6.6</v>
      </c>
      <c r="L3485">
        <v>615.44000000000005</v>
      </c>
      <c r="M3485">
        <v>74.69</v>
      </c>
      <c r="N3485" t="s">
        <v>49</v>
      </c>
      <c r="O3485">
        <v>5</v>
      </c>
      <c r="P3485" t="str" cm="1">
        <f t="array" ref="P3485">_xlfn.IFS(C3485&lt;25,"18-24", C3485&lt;=35,"25-35", C3485&lt;=50,"36-50",TRUE,"50+")</f>
        <v>18-24</v>
      </c>
      <c r="Q3485" t="str">
        <f t="shared" si="378"/>
        <v>new</v>
      </c>
      <c r="R3485" t="str">
        <f t="shared" si="379"/>
        <v>high value</v>
      </c>
      <c r="S3485" t="str">
        <f t="shared" si="380"/>
        <v>High</v>
      </c>
      <c r="T3485" t="str">
        <f t="shared" si="381"/>
        <v>Jan</v>
      </c>
      <c r="U3485">
        <f t="shared" si="382"/>
        <v>2022</v>
      </c>
      <c r="V3485" t="str">
        <f t="shared" si="383"/>
        <v>5-10</v>
      </c>
      <c r="W3485" t="str">
        <f t="shared" si="384"/>
        <v>Slow</v>
      </c>
    </row>
    <row r="3486" spans="1:23" x14ac:dyDescent="0.3">
      <c r="A3486">
        <v>603485</v>
      </c>
      <c r="B3486">
        <v>24905</v>
      </c>
      <c r="C3486">
        <v>31</v>
      </c>
      <c r="D3486" t="s">
        <v>7</v>
      </c>
      <c r="E3486" t="s">
        <v>16</v>
      </c>
      <c r="F3486" t="s">
        <v>30</v>
      </c>
      <c r="G3486" t="s">
        <v>27</v>
      </c>
      <c r="H3486" s="1">
        <v>44987</v>
      </c>
      <c r="I3486" t="s">
        <v>33</v>
      </c>
      <c r="J3486">
        <v>38</v>
      </c>
      <c r="K3486">
        <v>13.1</v>
      </c>
      <c r="L3486">
        <v>457.82</v>
      </c>
      <c r="M3486">
        <v>87.38</v>
      </c>
      <c r="N3486" t="s">
        <v>48</v>
      </c>
      <c r="O3486">
        <v>1</v>
      </c>
      <c r="P3486" t="str" cm="1">
        <f t="array" ref="P3486">_xlfn.IFS(C3486&lt;25,"18-24", C3486&lt;=35,"25-35", C3486&lt;=50,"36-50",TRUE,"50+")</f>
        <v>25-35</v>
      </c>
      <c r="Q3486" t="str">
        <f t="shared" si="378"/>
        <v>new</v>
      </c>
      <c r="R3486" t="str">
        <f t="shared" si="379"/>
        <v>medium</v>
      </c>
      <c r="S3486" t="str">
        <f t="shared" si="380"/>
        <v>Low</v>
      </c>
      <c r="T3486" t="str">
        <f t="shared" si="381"/>
        <v>Mar</v>
      </c>
      <c r="U3486">
        <f t="shared" si="382"/>
        <v>2023</v>
      </c>
      <c r="V3486" t="str">
        <f t="shared" si="383"/>
        <v>10-15</v>
      </c>
      <c r="W3486" t="str">
        <f t="shared" si="384"/>
        <v>Medium</v>
      </c>
    </row>
    <row r="3487" spans="1:23" x14ac:dyDescent="0.3">
      <c r="A3487">
        <v>603486</v>
      </c>
      <c r="B3487">
        <v>81179</v>
      </c>
      <c r="C3487">
        <v>64</v>
      </c>
      <c r="D3487" t="s">
        <v>4</v>
      </c>
      <c r="E3487" t="s">
        <v>8</v>
      </c>
      <c r="F3487" t="s">
        <v>26</v>
      </c>
      <c r="G3487" t="s">
        <v>25</v>
      </c>
      <c r="H3487" s="1">
        <v>44717</v>
      </c>
      <c r="I3487" t="s">
        <v>33</v>
      </c>
      <c r="J3487">
        <v>89</v>
      </c>
      <c r="K3487">
        <v>3.7</v>
      </c>
      <c r="L3487">
        <v>1077.06</v>
      </c>
      <c r="M3487">
        <v>112.71</v>
      </c>
      <c r="N3487" t="s">
        <v>48</v>
      </c>
      <c r="O3487">
        <v>5</v>
      </c>
      <c r="P3487" t="str" cm="1">
        <f t="array" ref="P3487">_xlfn.IFS(C3487&lt;25,"18-24", C3487&lt;=35,"25-35", C3487&lt;=50,"36-50",TRUE,"50+")</f>
        <v>50+</v>
      </c>
      <c r="Q3487" t="str">
        <f t="shared" si="378"/>
        <v>new</v>
      </c>
      <c r="R3487" t="str">
        <f t="shared" si="379"/>
        <v>high value</v>
      </c>
      <c r="S3487" t="str">
        <f t="shared" si="380"/>
        <v>High</v>
      </c>
      <c r="T3487" t="str">
        <f t="shared" si="381"/>
        <v>Jun</v>
      </c>
      <c r="U3487">
        <f t="shared" si="382"/>
        <v>2022</v>
      </c>
      <c r="V3487" t="str">
        <f t="shared" si="383"/>
        <v>0-5</v>
      </c>
      <c r="W3487" t="str">
        <f t="shared" si="384"/>
        <v>Slow</v>
      </c>
    </row>
    <row r="3488" spans="1:23" x14ac:dyDescent="0.3">
      <c r="A3488">
        <v>603487</v>
      </c>
      <c r="B3488">
        <v>83187</v>
      </c>
      <c r="C3488">
        <v>37</v>
      </c>
      <c r="D3488" t="s">
        <v>7</v>
      </c>
      <c r="E3488" t="s">
        <v>13</v>
      </c>
      <c r="F3488" t="s">
        <v>28</v>
      </c>
      <c r="G3488" t="s">
        <v>27</v>
      </c>
      <c r="H3488" s="1">
        <v>45054</v>
      </c>
      <c r="I3488" t="s">
        <v>33</v>
      </c>
      <c r="J3488">
        <v>88</v>
      </c>
      <c r="K3488">
        <v>2.4</v>
      </c>
      <c r="L3488">
        <v>223.56</v>
      </c>
      <c r="M3488">
        <v>68.099999999999994</v>
      </c>
      <c r="N3488" t="s">
        <v>50</v>
      </c>
      <c r="O3488">
        <v>2</v>
      </c>
      <c r="P3488" t="str" cm="1">
        <f t="array" ref="P3488">_xlfn.IFS(C3488&lt;25,"18-24", C3488&lt;=35,"25-35", C3488&lt;=50,"36-50",TRUE,"50+")</f>
        <v>36-50</v>
      </c>
      <c r="Q3488" t="str">
        <f t="shared" si="378"/>
        <v>new</v>
      </c>
      <c r="R3488" t="str">
        <f t="shared" si="379"/>
        <v>low</v>
      </c>
      <c r="S3488" t="str">
        <f t="shared" si="380"/>
        <v>Low</v>
      </c>
      <c r="T3488" t="str">
        <f t="shared" si="381"/>
        <v>May</v>
      </c>
      <c r="U3488">
        <f t="shared" si="382"/>
        <v>2023</v>
      </c>
      <c r="V3488" t="str">
        <f t="shared" si="383"/>
        <v>0-5</v>
      </c>
      <c r="W3488" t="str">
        <f t="shared" si="384"/>
        <v>Slow</v>
      </c>
    </row>
    <row r="3489" spans="1:23" x14ac:dyDescent="0.3">
      <c r="A3489">
        <v>603488</v>
      </c>
      <c r="B3489">
        <v>60744</v>
      </c>
      <c r="C3489">
        <v>24</v>
      </c>
      <c r="D3489" t="s">
        <v>4</v>
      </c>
      <c r="E3489" t="s">
        <v>11</v>
      </c>
      <c r="F3489" t="s">
        <v>32</v>
      </c>
      <c r="G3489" t="s">
        <v>25</v>
      </c>
      <c r="H3489" s="1">
        <v>45550</v>
      </c>
      <c r="I3489" t="s">
        <v>34</v>
      </c>
      <c r="J3489">
        <v>46</v>
      </c>
      <c r="K3489">
        <v>6.6</v>
      </c>
      <c r="L3489">
        <v>860.63</v>
      </c>
      <c r="M3489">
        <v>87.67</v>
      </c>
      <c r="N3489" t="s">
        <v>47</v>
      </c>
      <c r="O3489">
        <v>5</v>
      </c>
      <c r="P3489" t="str" cm="1">
        <f t="array" ref="P3489">_xlfn.IFS(C3489&lt;25,"18-24", C3489&lt;=35,"25-35", C3489&lt;=50,"36-50",TRUE,"50+")</f>
        <v>18-24</v>
      </c>
      <c r="Q3489" t="str">
        <f t="shared" si="378"/>
        <v>new</v>
      </c>
      <c r="R3489" t="str">
        <f t="shared" si="379"/>
        <v>high value</v>
      </c>
      <c r="S3489" t="str">
        <f t="shared" si="380"/>
        <v>High</v>
      </c>
      <c r="T3489" t="str">
        <f t="shared" si="381"/>
        <v>Sep</v>
      </c>
      <c r="U3489">
        <f t="shared" si="382"/>
        <v>2024</v>
      </c>
      <c r="V3489" t="str">
        <f t="shared" si="383"/>
        <v>5-10</v>
      </c>
      <c r="W3489" t="str">
        <f t="shared" si="384"/>
        <v>Slow</v>
      </c>
    </row>
    <row r="3490" spans="1:23" x14ac:dyDescent="0.3">
      <c r="A3490">
        <v>603489</v>
      </c>
      <c r="B3490">
        <v>32633</v>
      </c>
      <c r="C3490">
        <v>44</v>
      </c>
      <c r="D3490" t="s">
        <v>4</v>
      </c>
      <c r="E3490" t="s">
        <v>16</v>
      </c>
      <c r="F3490" t="s">
        <v>19</v>
      </c>
      <c r="G3490" t="s">
        <v>23</v>
      </c>
      <c r="H3490" s="1">
        <v>44974</v>
      </c>
      <c r="I3490" t="s">
        <v>33</v>
      </c>
      <c r="J3490">
        <v>89</v>
      </c>
      <c r="K3490">
        <v>13.6</v>
      </c>
      <c r="L3490">
        <v>514.55999999999995</v>
      </c>
      <c r="M3490">
        <v>75.17</v>
      </c>
      <c r="N3490" t="s">
        <v>47</v>
      </c>
      <c r="O3490">
        <v>5</v>
      </c>
      <c r="P3490" t="str" cm="1">
        <f t="array" ref="P3490">_xlfn.IFS(C3490&lt;25,"18-24", C3490&lt;=35,"25-35", C3490&lt;=50,"36-50",TRUE,"50+")</f>
        <v>36-50</v>
      </c>
      <c r="Q3490" t="str">
        <f t="shared" si="378"/>
        <v>new</v>
      </c>
      <c r="R3490" t="str">
        <f t="shared" si="379"/>
        <v>high value</v>
      </c>
      <c r="S3490" t="str">
        <f t="shared" si="380"/>
        <v>High</v>
      </c>
      <c r="T3490" t="str">
        <f t="shared" si="381"/>
        <v>Feb</v>
      </c>
      <c r="U3490">
        <f t="shared" si="382"/>
        <v>2023</v>
      </c>
      <c r="V3490" t="str">
        <f t="shared" si="383"/>
        <v>10-15</v>
      </c>
      <c r="W3490" t="str">
        <f t="shared" si="384"/>
        <v>Slow</v>
      </c>
    </row>
    <row r="3491" spans="1:23" x14ac:dyDescent="0.3">
      <c r="A3491">
        <v>603490</v>
      </c>
      <c r="B3491">
        <v>59597</v>
      </c>
      <c r="C3491">
        <v>51</v>
      </c>
      <c r="D3491" t="s">
        <v>7</v>
      </c>
      <c r="E3491" t="s">
        <v>15</v>
      </c>
      <c r="F3491" t="s">
        <v>19</v>
      </c>
      <c r="G3491" t="s">
        <v>27</v>
      </c>
      <c r="H3491" s="1">
        <v>45178</v>
      </c>
      <c r="I3491" t="s">
        <v>34</v>
      </c>
      <c r="J3491">
        <v>48</v>
      </c>
      <c r="K3491">
        <v>4.8</v>
      </c>
      <c r="L3491">
        <v>687.49</v>
      </c>
      <c r="M3491">
        <v>66.180000000000007</v>
      </c>
      <c r="N3491" t="s">
        <v>47</v>
      </c>
      <c r="O3491">
        <v>1</v>
      </c>
      <c r="P3491" t="str" cm="1">
        <f t="array" ref="P3491">_xlfn.IFS(C3491&lt;25,"18-24", C3491&lt;=35,"25-35", C3491&lt;=50,"36-50",TRUE,"50+")</f>
        <v>50+</v>
      </c>
      <c r="Q3491" t="str">
        <f t="shared" si="378"/>
        <v>new</v>
      </c>
      <c r="R3491" t="str">
        <f t="shared" si="379"/>
        <v>high value</v>
      </c>
      <c r="S3491" t="str">
        <f t="shared" si="380"/>
        <v>Low</v>
      </c>
      <c r="T3491" t="str">
        <f t="shared" si="381"/>
        <v>Sep</v>
      </c>
      <c r="U3491">
        <f t="shared" si="382"/>
        <v>2023</v>
      </c>
      <c r="V3491" t="str">
        <f t="shared" si="383"/>
        <v>0-5</v>
      </c>
      <c r="W3491" t="str">
        <f t="shared" si="384"/>
        <v>Slow</v>
      </c>
    </row>
    <row r="3492" spans="1:23" x14ac:dyDescent="0.3">
      <c r="A3492">
        <v>603491</v>
      </c>
      <c r="B3492">
        <v>84650</v>
      </c>
      <c r="C3492">
        <v>41</v>
      </c>
      <c r="D3492" t="s">
        <v>4</v>
      </c>
      <c r="E3492" t="s">
        <v>11</v>
      </c>
      <c r="F3492" t="s">
        <v>28</v>
      </c>
      <c r="G3492" t="s">
        <v>29</v>
      </c>
      <c r="H3492" s="1">
        <v>44875</v>
      </c>
      <c r="I3492" t="s">
        <v>34</v>
      </c>
      <c r="J3492">
        <v>45</v>
      </c>
      <c r="K3492">
        <v>12.6</v>
      </c>
      <c r="L3492">
        <v>1300.3699999999999</v>
      </c>
      <c r="M3492">
        <v>28.07</v>
      </c>
      <c r="N3492" t="s">
        <v>48</v>
      </c>
      <c r="O3492">
        <v>3</v>
      </c>
      <c r="P3492" t="str" cm="1">
        <f t="array" ref="P3492">_xlfn.IFS(C3492&lt;25,"18-24", C3492&lt;=35,"25-35", C3492&lt;=50,"36-50",TRUE,"50+")</f>
        <v>36-50</v>
      </c>
      <c r="Q3492" t="str">
        <f t="shared" si="378"/>
        <v>new</v>
      </c>
      <c r="R3492" t="str">
        <f t="shared" si="379"/>
        <v>high value</v>
      </c>
      <c r="S3492" t="str">
        <f t="shared" si="380"/>
        <v>medium</v>
      </c>
      <c r="T3492" t="str">
        <f t="shared" si="381"/>
        <v>Nov</v>
      </c>
      <c r="U3492">
        <f t="shared" si="382"/>
        <v>2022</v>
      </c>
      <c r="V3492" t="str">
        <f t="shared" si="383"/>
        <v>10-15</v>
      </c>
      <c r="W3492" t="str">
        <f t="shared" si="384"/>
        <v>Medium</v>
      </c>
    </row>
    <row r="3493" spans="1:23" x14ac:dyDescent="0.3">
      <c r="A3493">
        <v>603492</v>
      </c>
      <c r="B3493">
        <v>81094</v>
      </c>
      <c r="C3493">
        <v>52</v>
      </c>
      <c r="D3493" t="s">
        <v>7</v>
      </c>
      <c r="E3493" t="s">
        <v>11</v>
      </c>
      <c r="F3493" t="s">
        <v>28</v>
      </c>
      <c r="G3493" t="s">
        <v>21</v>
      </c>
      <c r="H3493" s="1">
        <v>45403</v>
      </c>
      <c r="I3493" t="s">
        <v>34</v>
      </c>
      <c r="J3493">
        <v>69</v>
      </c>
      <c r="K3493">
        <v>11.9</v>
      </c>
      <c r="L3493">
        <v>1157.53</v>
      </c>
      <c r="M3493">
        <v>28.93</v>
      </c>
      <c r="N3493" t="s">
        <v>49</v>
      </c>
      <c r="O3493">
        <v>3</v>
      </c>
      <c r="P3493" t="str" cm="1">
        <f t="array" ref="P3493">_xlfn.IFS(C3493&lt;25,"18-24", C3493&lt;=35,"25-35", C3493&lt;=50,"36-50",TRUE,"50+")</f>
        <v>50+</v>
      </c>
      <c r="Q3493" t="str">
        <f t="shared" si="378"/>
        <v>new</v>
      </c>
      <c r="R3493" t="str">
        <f t="shared" si="379"/>
        <v>high value</v>
      </c>
      <c r="S3493" t="str">
        <f t="shared" si="380"/>
        <v>medium</v>
      </c>
      <c r="T3493" t="str">
        <f t="shared" si="381"/>
        <v>Apr</v>
      </c>
      <c r="U3493">
        <f t="shared" si="382"/>
        <v>2024</v>
      </c>
      <c r="V3493" t="str">
        <f t="shared" si="383"/>
        <v>10-15</v>
      </c>
      <c r="W3493" t="str">
        <f t="shared" si="384"/>
        <v>Slow</v>
      </c>
    </row>
    <row r="3494" spans="1:23" x14ac:dyDescent="0.3">
      <c r="A3494">
        <v>603493</v>
      </c>
      <c r="B3494">
        <v>75116</v>
      </c>
      <c r="C3494">
        <v>29</v>
      </c>
      <c r="D3494" t="s">
        <v>7</v>
      </c>
      <c r="E3494" t="s">
        <v>5</v>
      </c>
      <c r="F3494" t="s">
        <v>28</v>
      </c>
      <c r="G3494" t="s">
        <v>27</v>
      </c>
      <c r="H3494" s="1">
        <v>45006</v>
      </c>
      <c r="I3494" t="s">
        <v>33</v>
      </c>
      <c r="J3494">
        <v>88</v>
      </c>
      <c r="K3494">
        <v>4.7</v>
      </c>
      <c r="L3494">
        <v>1192.45</v>
      </c>
      <c r="M3494">
        <v>28.56</v>
      </c>
      <c r="N3494" t="s">
        <v>48</v>
      </c>
      <c r="O3494">
        <v>3</v>
      </c>
      <c r="P3494" t="str" cm="1">
        <f t="array" ref="P3494">_xlfn.IFS(C3494&lt;25,"18-24", C3494&lt;=35,"25-35", C3494&lt;=50,"36-50",TRUE,"50+")</f>
        <v>25-35</v>
      </c>
      <c r="Q3494" t="str">
        <f t="shared" si="378"/>
        <v>new</v>
      </c>
      <c r="R3494" t="str">
        <f t="shared" si="379"/>
        <v>high value</v>
      </c>
      <c r="S3494" t="str">
        <f t="shared" si="380"/>
        <v>medium</v>
      </c>
      <c r="T3494" t="str">
        <f t="shared" si="381"/>
        <v>Mar</v>
      </c>
      <c r="U3494">
        <f t="shared" si="382"/>
        <v>2023</v>
      </c>
      <c r="V3494" t="str">
        <f t="shared" si="383"/>
        <v>0-5</v>
      </c>
      <c r="W3494" t="str">
        <f t="shared" si="384"/>
        <v>Slow</v>
      </c>
    </row>
    <row r="3495" spans="1:23" x14ac:dyDescent="0.3">
      <c r="A3495">
        <v>603494</v>
      </c>
      <c r="B3495">
        <v>57229</v>
      </c>
      <c r="C3495">
        <v>36</v>
      </c>
      <c r="D3495" t="s">
        <v>7</v>
      </c>
      <c r="E3495" t="s">
        <v>5</v>
      </c>
      <c r="F3495" t="s">
        <v>32</v>
      </c>
      <c r="G3495" t="s">
        <v>25</v>
      </c>
      <c r="H3495" s="1">
        <v>45634</v>
      </c>
      <c r="I3495" t="s">
        <v>34</v>
      </c>
      <c r="J3495">
        <v>48</v>
      </c>
      <c r="K3495">
        <v>4</v>
      </c>
      <c r="L3495">
        <v>1424.43</v>
      </c>
      <c r="M3495">
        <v>24.41</v>
      </c>
      <c r="N3495" t="s">
        <v>49</v>
      </c>
      <c r="O3495">
        <v>3</v>
      </c>
      <c r="P3495" t="str" cm="1">
        <f t="array" ref="P3495">_xlfn.IFS(C3495&lt;25,"18-24", C3495&lt;=35,"25-35", C3495&lt;=50,"36-50",TRUE,"50+")</f>
        <v>36-50</v>
      </c>
      <c r="Q3495" t="str">
        <f t="shared" si="378"/>
        <v>new</v>
      </c>
      <c r="R3495" t="str">
        <f t="shared" si="379"/>
        <v>high value</v>
      </c>
      <c r="S3495" t="str">
        <f t="shared" si="380"/>
        <v>medium</v>
      </c>
      <c r="T3495" t="str">
        <f t="shared" si="381"/>
        <v>Dec</v>
      </c>
      <c r="U3495">
        <f t="shared" si="382"/>
        <v>2024</v>
      </c>
      <c r="V3495" t="str">
        <f t="shared" si="383"/>
        <v>0-5</v>
      </c>
      <c r="W3495" t="str">
        <f t="shared" si="384"/>
        <v>Slow</v>
      </c>
    </row>
    <row r="3496" spans="1:23" x14ac:dyDescent="0.3">
      <c r="A3496">
        <v>603495</v>
      </c>
      <c r="B3496">
        <v>54045</v>
      </c>
      <c r="C3496">
        <v>40</v>
      </c>
      <c r="D3496" t="s">
        <v>4</v>
      </c>
      <c r="E3496" t="s">
        <v>15</v>
      </c>
      <c r="F3496" t="s">
        <v>30</v>
      </c>
      <c r="G3496" t="s">
        <v>25</v>
      </c>
      <c r="H3496" s="1">
        <v>45338</v>
      </c>
      <c r="I3496" t="s">
        <v>33</v>
      </c>
      <c r="J3496">
        <v>37</v>
      </c>
      <c r="K3496">
        <v>6.3</v>
      </c>
      <c r="L3496">
        <v>983.4</v>
      </c>
      <c r="M3496">
        <v>46.96</v>
      </c>
      <c r="N3496" t="s">
        <v>50</v>
      </c>
      <c r="O3496">
        <v>4</v>
      </c>
      <c r="P3496" t="str" cm="1">
        <f t="array" ref="P3496">_xlfn.IFS(C3496&lt;25,"18-24", C3496&lt;=35,"25-35", C3496&lt;=50,"36-50",TRUE,"50+")</f>
        <v>36-50</v>
      </c>
      <c r="Q3496" t="str">
        <f t="shared" si="378"/>
        <v>new</v>
      </c>
      <c r="R3496" t="str">
        <f t="shared" si="379"/>
        <v>high value</v>
      </c>
      <c r="S3496" t="str">
        <f t="shared" si="380"/>
        <v>medium</v>
      </c>
      <c r="T3496" t="str">
        <f t="shared" si="381"/>
        <v>Feb</v>
      </c>
      <c r="U3496">
        <f t="shared" si="382"/>
        <v>2024</v>
      </c>
      <c r="V3496" t="str">
        <f t="shared" si="383"/>
        <v>5-10</v>
      </c>
      <c r="W3496" t="str">
        <f t="shared" si="384"/>
        <v>Medium</v>
      </c>
    </row>
    <row r="3497" spans="1:23" x14ac:dyDescent="0.3">
      <c r="A3497">
        <v>603496</v>
      </c>
      <c r="B3497">
        <v>97405</v>
      </c>
      <c r="C3497">
        <v>21</v>
      </c>
      <c r="D3497" t="s">
        <v>4</v>
      </c>
      <c r="E3497" t="s">
        <v>11</v>
      </c>
      <c r="F3497" t="s">
        <v>28</v>
      </c>
      <c r="G3497" t="s">
        <v>23</v>
      </c>
      <c r="H3497" s="1">
        <v>44597</v>
      </c>
      <c r="I3497" t="s">
        <v>33</v>
      </c>
      <c r="J3497">
        <v>42</v>
      </c>
      <c r="K3497">
        <v>14.4</v>
      </c>
      <c r="L3497">
        <v>1012.38</v>
      </c>
      <c r="M3497">
        <v>98.9</v>
      </c>
      <c r="N3497" t="s">
        <v>47</v>
      </c>
      <c r="O3497">
        <v>1</v>
      </c>
      <c r="P3497" t="str" cm="1">
        <f t="array" ref="P3497">_xlfn.IFS(C3497&lt;25,"18-24", C3497&lt;=35,"25-35", C3497&lt;=50,"36-50",TRUE,"50+")</f>
        <v>18-24</v>
      </c>
      <c r="Q3497" t="str">
        <f t="shared" si="378"/>
        <v>new</v>
      </c>
      <c r="R3497" t="str">
        <f t="shared" si="379"/>
        <v>high value</v>
      </c>
      <c r="S3497" t="str">
        <f t="shared" si="380"/>
        <v>Low</v>
      </c>
      <c r="T3497" t="str">
        <f t="shared" si="381"/>
        <v>Feb</v>
      </c>
      <c r="U3497">
        <f t="shared" si="382"/>
        <v>2022</v>
      </c>
      <c r="V3497" t="str">
        <f t="shared" si="383"/>
        <v>10-15</v>
      </c>
      <c r="W3497" t="str">
        <f t="shared" si="384"/>
        <v>Medium</v>
      </c>
    </row>
    <row r="3498" spans="1:23" x14ac:dyDescent="0.3">
      <c r="A3498">
        <v>603497</v>
      </c>
      <c r="B3498">
        <v>87704</v>
      </c>
      <c r="C3498">
        <v>22</v>
      </c>
      <c r="D3498" t="s">
        <v>7</v>
      </c>
      <c r="E3498" t="s">
        <v>13</v>
      </c>
      <c r="F3498" t="s">
        <v>24</v>
      </c>
      <c r="G3498" t="s">
        <v>27</v>
      </c>
      <c r="H3498" s="1">
        <v>45298</v>
      </c>
      <c r="I3498" t="s">
        <v>33</v>
      </c>
      <c r="J3498">
        <v>88</v>
      </c>
      <c r="K3498">
        <v>14.1</v>
      </c>
      <c r="L3498">
        <v>524.35</v>
      </c>
      <c r="M3498">
        <v>45.16</v>
      </c>
      <c r="N3498" t="s">
        <v>47</v>
      </c>
      <c r="O3498">
        <v>1</v>
      </c>
      <c r="P3498" t="str" cm="1">
        <f t="array" ref="P3498">_xlfn.IFS(C3498&lt;25,"18-24", C3498&lt;=35,"25-35", C3498&lt;=50,"36-50",TRUE,"50+")</f>
        <v>18-24</v>
      </c>
      <c r="Q3498" t="str">
        <f t="shared" si="378"/>
        <v>new</v>
      </c>
      <c r="R3498" t="str">
        <f t="shared" si="379"/>
        <v>high value</v>
      </c>
      <c r="S3498" t="str">
        <f t="shared" si="380"/>
        <v>Low</v>
      </c>
      <c r="T3498" t="str">
        <f t="shared" si="381"/>
        <v>Jan</v>
      </c>
      <c r="U3498">
        <f t="shared" si="382"/>
        <v>2024</v>
      </c>
      <c r="V3498" t="str">
        <f t="shared" si="383"/>
        <v>10-15</v>
      </c>
      <c r="W3498" t="str">
        <f t="shared" si="384"/>
        <v>Slow</v>
      </c>
    </row>
    <row r="3499" spans="1:23" x14ac:dyDescent="0.3">
      <c r="A3499">
        <v>603498</v>
      </c>
      <c r="B3499">
        <v>55406</v>
      </c>
      <c r="C3499">
        <v>37</v>
      </c>
      <c r="D3499" t="s">
        <v>7</v>
      </c>
      <c r="E3499" t="s">
        <v>16</v>
      </c>
      <c r="F3499" t="s">
        <v>26</v>
      </c>
      <c r="G3499" t="s">
        <v>31</v>
      </c>
      <c r="H3499" s="1">
        <v>45124</v>
      </c>
      <c r="I3499" t="s">
        <v>34</v>
      </c>
      <c r="J3499">
        <v>49</v>
      </c>
      <c r="K3499">
        <v>3.6</v>
      </c>
      <c r="L3499">
        <v>1349.45</v>
      </c>
      <c r="M3499">
        <v>58.06</v>
      </c>
      <c r="N3499" t="s">
        <v>49</v>
      </c>
      <c r="O3499">
        <v>5</v>
      </c>
      <c r="P3499" t="str" cm="1">
        <f t="array" ref="P3499">_xlfn.IFS(C3499&lt;25,"18-24", C3499&lt;=35,"25-35", C3499&lt;=50,"36-50",TRUE,"50+")</f>
        <v>36-50</v>
      </c>
      <c r="Q3499" t="str">
        <f t="shared" si="378"/>
        <v>new</v>
      </c>
      <c r="R3499" t="str">
        <f t="shared" si="379"/>
        <v>high value</v>
      </c>
      <c r="S3499" t="str">
        <f t="shared" si="380"/>
        <v>High</v>
      </c>
      <c r="T3499" t="str">
        <f t="shared" si="381"/>
        <v>Jul</v>
      </c>
      <c r="U3499">
        <f t="shared" si="382"/>
        <v>2023</v>
      </c>
      <c r="V3499" t="str">
        <f t="shared" si="383"/>
        <v>0-5</v>
      </c>
      <c r="W3499" t="str">
        <f t="shared" si="384"/>
        <v>Slow</v>
      </c>
    </row>
    <row r="3500" spans="1:23" x14ac:dyDescent="0.3">
      <c r="A3500">
        <v>603499</v>
      </c>
      <c r="B3500">
        <v>38469</v>
      </c>
      <c r="C3500">
        <v>33</v>
      </c>
      <c r="D3500" t="s">
        <v>7</v>
      </c>
      <c r="E3500" t="s">
        <v>16</v>
      </c>
      <c r="F3500" t="s">
        <v>32</v>
      </c>
      <c r="G3500" t="s">
        <v>31</v>
      </c>
      <c r="H3500" s="1">
        <v>44730</v>
      </c>
      <c r="I3500" t="s">
        <v>34</v>
      </c>
      <c r="J3500">
        <v>55</v>
      </c>
      <c r="K3500">
        <v>4.2</v>
      </c>
      <c r="L3500">
        <v>1244.1400000000001</v>
      </c>
      <c r="M3500">
        <v>54.34</v>
      </c>
      <c r="N3500" t="s">
        <v>47</v>
      </c>
      <c r="O3500">
        <v>1</v>
      </c>
      <c r="P3500" t="str" cm="1">
        <f t="array" ref="P3500">_xlfn.IFS(C3500&lt;25,"18-24", C3500&lt;=35,"25-35", C3500&lt;=50,"36-50",TRUE,"50+")</f>
        <v>25-35</v>
      </c>
      <c r="Q3500" t="str">
        <f t="shared" si="378"/>
        <v>new</v>
      </c>
      <c r="R3500" t="str">
        <f t="shared" si="379"/>
        <v>high value</v>
      </c>
      <c r="S3500" t="str">
        <f t="shared" si="380"/>
        <v>Low</v>
      </c>
      <c r="T3500" t="str">
        <f t="shared" si="381"/>
        <v>Jun</v>
      </c>
      <c r="U3500">
        <f t="shared" si="382"/>
        <v>2022</v>
      </c>
      <c r="V3500" t="str">
        <f t="shared" si="383"/>
        <v>0-5</v>
      </c>
      <c r="W3500" t="str">
        <f t="shared" si="384"/>
        <v>Slow</v>
      </c>
    </row>
    <row r="3501" spans="1:23" x14ac:dyDescent="0.3">
      <c r="A3501">
        <v>603500</v>
      </c>
      <c r="B3501">
        <v>34062</v>
      </c>
      <c r="C3501">
        <v>63</v>
      </c>
      <c r="D3501" t="s">
        <v>4</v>
      </c>
      <c r="E3501" t="s">
        <v>5</v>
      </c>
      <c r="F3501" t="s">
        <v>18</v>
      </c>
      <c r="G3501" t="s">
        <v>21</v>
      </c>
      <c r="H3501" s="1">
        <v>45375</v>
      </c>
      <c r="I3501" t="s">
        <v>33</v>
      </c>
      <c r="J3501">
        <v>79</v>
      </c>
      <c r="K3501">
        <v>12.6</v>
      </c>
      <c r="L3501">
        <v>1098.9100000000001</v>
      </c>
      <c r="M3501">
        <v>117.23</v>
      </c>
      <c r="N3501" t="s">
        <v>50</v>
      </c>
      <c r="O3501">
        <v>1</v>
      </c>
      <c r="P3501" t="str" cm="1">
        <f t="array" ref="P3501">_xlfn.IFS(C3501&lt;25,"18-24", C3501&lt;=35,"25-35", C3501&lt;=50,"36-50",TRUE,"50+")</f>
        <v>50+</v>
      </c>
      <c r="Q3501" t="str">
        <f t="shared" si="378"/>
        <v>new</v>
      </c>
      <c r="R3501" t="str">
        <f t="shared" si="379"/>
        <v>high value</v>
      </c>
      <c r="S3501" t="str">
        <f t="shared" si="380"/>
        <v>Low</v>
      </c>
      <c r="T3501" t="str">
        <f t="shared" si="381"/>
        <v>Mar</v>
      </c>
      <c r="U3501">
        <f t="shared" si="382"/>
        <v>2024</v>
      </c>
      <c r="V3501" t="str">
        <f t="shared" si="383"/>
        <v>10-15</v>
      </c>
      <c r="W3501" t="str">
        <f t="shared" si="384"/>
        <v>Slow</v>
      </c>
    </row>
    <row r="3502" spans="1:23" x14ac:dyDescent="0.3">
      <c r="A3502">
        <v>603501</v>
      </c>
      <c r="B3502">
        <v>87867</v>
      </c>
      <c r="C3502">
        <v>63</v>
      </c>
      <c r="D3502" t="s">
        <v>4</v>
      </c>
      <c r="E3502" t="s">
        <v>15</v>
      </c>
      <c r="F3502" t="s">
        <v>22</v>
      </c>
      <c r="G3502" t="s">
        <v>27</v>
      </c>
      <c r="H3502" s="1">
        <v>45338</v>
      </c>
      <c r="I3502" t="s">
        <v>33</v>
      </c>
      <c r="J3502">
        <v>61</v>
      </c>
      <c r="K3502">
        <v>5.8</v>
      </c>
      <c r="L3502">
        <v>743.53</v>
      </c>
      <c r="M3502">
        <v>66.180000000000007</v>
      </c>
      <c r="N3502" t="s">
        <v>48</v>
      </c>
      <c r="O3502">
        <v>5</v>
      </c>
      <c r="P3502" t="str" cm="1">
        <f t="array" ref="P3502">_xlfn.IFS(C3502&lt;25,"18-24", C3502&lt;=35,"25-35", C3502&lt;=50,"36-50",TRUE,"50+")</f>
        <v>50+</v>
      </c>
      <c r="Q3502" t="str">
        <f t="shared" si="378"/>
        <v>new</v>
      </c>
      <c r="R3502" t="str">
        <f t="shared" si="379"/>
        <v>high value</v>
      </c>
      <c r="S3502" t="str">
        <f t="shared" si="380"/>
        <v>High</v>
      </c>
      <c r="T3502" t="str">
        <f t="shared" si="381"/>
        <v>Feb</v>
      </c>
      <c r="U3502">
        <f t="shared" si="382"/>
        <v>2024</v>
      </c>
      <c r="V3502" t="str">
        <f t="shared" si="383"/>
        <v>5-10</v>
      </c>
      <c r="W3502" t="str">
        <f t="shared" si="384"/>
        <v>Slow</v>
      </c>
    </row>
    <row r="3503" spans="1:23" x14ac:dyDescent="0.3">
      <c r="A3503">
        <v>603502</v>
      </c>
      <c r="B3503">
        <v>77914</v>
      </c>
      <c r="C3503">
        <v>60</v>
      </c>
      <c r="D3503" t="s">
        <v>7</v>
      </c>
      <c r="E3503" t="s">
        <v>5</v>
      </c>
      <c r="F3503" t="s">
        <v>30</v>
      </c>
      <c r="G3503" t="s">
        <v>21</v>
      </c>
      <c r="H3503" s="1">
        <v>44804</v>
      </c>
      <c r="I3503" t="s">
        <v>34</v>
      </c>
      <c r="J3503">
        <v>35</v>
      </c>
      <c r="K3503">
        <v>8.1999999999999993</v>
      </c>
      <c r="L3503">
        <v>220.94</v>
      </c>
      <c r="M3503">
        <v>50.25</v>
      </c>
      <c r="N3503" t="s">
        <v>48</v>
      </c>
      <c r="O3503">
        <v>1</v>
      </c>
      <c r="P3503" t="str" cm="1">
        <f t="array" ref="P3503">_xlfn.IFS(C3503&lt;25,"18-24", C3503&lt;=35,"25-35", C3503&lt;=50,"36-50",TRUE,"50+")</f>
        <v>50+</v>
      </c>
      <c r="Q3503" t="str">
        <f t="shared" si="378"/>
        <v>new</v>
      </c>
      <c r="R3503" t="str">
        <f t="shared" si="379"/>
        <v>low</v>
      </c>
      <c r="S3503" t="str">
        <f t="shared" si="380"/>
        <v>Low</v>
      </c>
      <c r="T3503" t="str">
        <f t="shared" si="381"/>
        <v>Aug</v>
      </c>
      <c r="U3503">
        <f t="shared" si="382"/>
        <v>2022</v>
      </c>
      <c r="V3503" t="str">
        <f t="shared" si="383"/>
        <v>5-10</v>
      </c>
      <c r="W3503" t="str">
        <f t="shared" si="384"/>
        <v>Medium</v>
      </c>
    </row>
    <row r="3504" spans="1:23" x14ac:dyDescent="0.3">
      <c r="A3504">
        <v>603503</v>
      </c>
      <c r="B3504">
        <v>43144</v>
      </c>
      <c r="C3504">
        <v>64</v>
      </c>
      <c r="D3504" t="s">
        <v>7</v>
      </c>
      <c r="E3504" t="s">
        <v>15</v>
      </c>
      <c r="F3504" t="s">
        <v>30</v>
      </c>
      <c r="G3504" t="s">
        <v>31</v>
      </c>
      <c r="H3504" s="1">
        <v>44638</v>
      </c>
      <c r="I3504" t="s">
        <v>33</v>
      </c>
      <c r="J3504">
        <v>87</v>
      </c>
      <c r="K3504">
        <v>14.5</v>
      </c>
      <c r="L3504">
        <v>1379.94</v>
      </c>
      <c r="M3504">
        <v>106.17</v>
      </c>
      <c r="N3504" t="s">
        <v>47</v>
      </c>
      <c r="O3504">
        <v>5</v>
      </c>
      <c r="P3504" t="str" cm="1">
        <f t="array" ref="P3504">_xlfn.IFS(C3504&lt;25,"18-24", C3504&lt;=35,"25-35", C3504&lt;=50,"36-50",TRUE,"50+")</f>
        <v>50+</v>
      </c>
      <c r="Q3504" t="str">
        <f t="shared" si="378"/>
        <v>new</v>
      </c>
      <c r="R3504" t="str">
        <f t="shared" si="379"/>
        <v>high value</v>
      </c>
      <c r="S3504" t="str">
        <f t="shared" si="380"/>
        <v>High</v>
      </c>
      <c r="T3504" t="str">
        <f t="shared" si="381"/>
        <v>Mar</v>
      </c>
      <c r="U3504">
        <f t="shared" si="382"/>
        <v>2022</v>
      </c>
      <c r="V3504" t="str">
        <f t="shared" si="383"/>
        <v>10-15</v>
      </c>
      <c r="W3504" t="str">
        <f t="shared" si="384"/>
        <v>Slow</v>
      </c>
    </row>
    <row r="3505" spans="1:23" x14ac:dyDescent="0.3">
      <c r="A3505">
        <v>603504</v>
      </c>
      <c r="B3505">
        <v>40786</v>
      </c>
      <c r="C3505">
        <v>58</v>
      </c>
      <c r="D3505" t="s">
        <v>7</v>
      </c>
      <c r="E3505" t="s">
        <v>11</v>
      </c>
      <c r="F3505" t="s">
        <v>26</v>
      </c>
      <c r="G3505" t="s">
        <v>23</v>
      </c>
      <c r="H3505" s="1">
        <v>44757</v>
      </c>
      <c r="I3505" t="s">
        <v>34</v>
      </c>
      <c r="J3505">
        <v>54</v>
      </c>
      <c r="K3505">
        <v>2.1</v>
      </c>
      <c r="L3505">
        <v>919.57</v>
      </c>
      <c r="M3505">
        <v>30.25</v>
      </c>
      <c r="N3505" t="s">
        <v>48</v>
      </c>
      <c r="O3505">
        <v>3</v>
      </c>
      <c r="P3505" t="str" cm="1">
        <f t="array" ref="P3505">_xlfn.IFS(C3505&lt;25,"18-24", C3505&lt;=35,"25-35", C3505&lt;=50,"36-50",TRUE,"50+")</f>
        <v>50+</v>
      </c>
      <c r="Q3505" t="str">
        <f t="shared" si="378"/>
        <v>repeat</v>
      </c>
      <c r="R3505" t="str">
        <f t="shared" si="379"/>
        <v>high value</v>
      </c>
      <c r="S3505" t="str">
        <f t="shared" si="380"/>
        <v>medium</v>
      </c>
      <c r="T3505" t="str">
        <f t="shared" si="381"/>
        <v>Jul</v>
      </c>
      <c r="U3505">
        <f t="shared" si="382"/>
        <v>2022</v>
      </c>
      <c r="V3505" t="str">
        <f t="shared" si="383"/>
        <v>0-5</v>
      </c>
      <c r="W3505" t="str">
        <f t="shared" si="384"/>
        <v>Slow</v>
      </c>
    </row>
    <row r="3506" spans="1:23" x14ac:dyDescent="0.3">
      <c r="A3506">
        <v>603505</v>
      </c>
      <c r="B3506">
        <v>23245</v>
      </c>
      <c r="C3506">
        <v>60</v>
      </c>
      <c r="D3506" t="s">
        <v>4</v>
      </c>
      <c r="E3506" t="s">
        <v>13</v>
      </c>
      <c r="F3506" t="s">
        <v>22</v>
      </c>
      <c r="G3506" t="s">
        <v>23</v>
      </c>
      <c r="H3506" s="1">
        <v>44879</v>
      </c>
      <c r="I3506" t="s">
        <v>33</v>
      </c>
      <c r="J3506">
        <v>79</v>
      </c>
      <c r="K3506">
        <v>3.9</v>
      </c>
      <c r="L3506">
        <v>1202.8599999999999</v>
      </c>
      <c r="M3506">
        <v>64.3</v>
      </c>
      <c r="N3506" t="s">
        <v>47</v>
      </c>
      <c r="O3506">
        <v>3</v>
      </c>
      <c r="P3506" t="str" cm="1">
        <f t="array" ref="P3506">_xlfn.IFS(C3506&lt;25,"18-24", C3506&lt;=35,"25-35", C3506&lt;=50,"36-50",TRUE,"50+")</f>
        <v>50+</v>
      </c>
      <c r="Q3506" t="str">
        <f t="shared" si="378"/>
        <v>repeat</v>
      </c>
      <c r="R3506" t="str">
        <f t="shared" si="379"/>
        <v>high value</v>
      </c>
      <c r="S3506" t="str">
        <f t="shared" si="380"/>
        <v>medium</v>
      </c>
      <c r="T3506" t="str">
        <f t="shared" si="381"/>
        <v>Nov</v>
      </c>
      <c r="U3506">
        <f t="shared" si="382"/>
        <v>2022</v>
      </c>
      <c r="V3506" t="str">
        <f t="shared" si="383"/>
        <v>0-5</v>
      </c>
      <c r="W3506" t="str">
        <f t="shared" si="384"/>
        <v>Slow</v>
      </c>
    </row>
    <row r="3507" spans="1:23" x14ac:dyDescent="0.3">
      <c r="A3507">
        <v>603506</v>
      </c>
      <c r="B3507">
        <v>43378</v>
      </c>
      <c r="C3507">
        <v>37</v>
      </c>
      <c r="D3507" t="s">
        <v>7</v>
      </c>
      <c r="E3507" t="s">
        <v>5</v>
      </c>
      <c r="F3507" t="s">
        <v>18</v>
      </c>
      <c r="G3507" t="s">
        <v>21</v>
      </c>
      <c r="H3507" s="1">
        <v>45156</v>
      </c>
      <c r="I3507" t="s">
        <v>33</v>
      </c>
      <c r="J3507">
        <v>52</v>
      </c>
      <c r="K3507">
        <v>12.7</v>
      </c>
      <c r="L3507">
        <v>1457.47</v>
      </c>
      <c r="M3507">
        <v>73.19</v>
      </c>
      <c r="N3507" t="s">
        <v>49</v>
      </c>
      <c r="O3507">
        <v>3</v>
      </c>
      <c r="P3507" t="str" cm="1">
        <f t="array" ref="P3507">_xlfn.IFS(C3507&lt;25,"18-24", C3507&lt;=35,"25-35", C3507&lt;=50,"36-50",TRUE,"50+")</f>
        <v>36-50</v>
      </c>
      <c r="Q3507" t="str">
        <f t="shared" si="378"/>
        <v>new</v>
      </c>
      <c r="R3507" t="str">
        <f t="shared" si="379"/>
        <v>high value</v>
      </c>
      <c r="S3507" t="str">
        <f t="shared" si="380"/>
        <v>medium</v>
      </c>
      <c r="T3507" t="str">
        <f t="shared" si="381"/>
        <v>Aug</v>
      </c>
      <c r="U3507">
        <f t="shared" si="382"/>
        <v>2023</v>
      </c>
      <c r="V3507" t="str">
        <f t="shared" si="383"/>
        <v>10-15</v>
      </c>
      <c r="W3507" t="str">
        <f t="shared" si="384"/>
        <v>Slow</v>
      </c>
    </row>
    <row r="3508" spans="1:23" x14ac:dyDescent="0.3">
      <c r="A3508">
        <v>603507</v>
      </c>
      <c r="B3508">
        <v>35351</v>
      </c>
      <c r="C3508">
        <v>19</v>
      </c>
      <c r="D3508" t="s">
        <v>7</v>
      </c>
      <c r="E3508" t="s">
        <v>16</v>
      </c>
      <c r="F3508" t="s">
        <v>22</v>
      </c>
      <c r="G3508" t="s">
        <v>27</v>
      </c>
      <c r="H3508" s="1">
        <v>45600</v>
      </c>
      <c r="I3508" t="s">
        <v>34</v>
      </c>
      <c r="J3508">
        <v>66</v>
      </c>
      <c r="K3508">
        <v>10.3</v>
      </c>
      <c r="L3508">
        <v>928.12</v>
      </c>
      <c r="M3508">
        <v>72.239999999999995</v>
      </c>
      <c r="N3508" t="s">
        <v>49</v>
      </c>
      <c r="O3508">
        <v>4</v>
      </c>
      <c r="P3508" t="str" cm="1">
        <f t="array" ref="P3508">_xlfn.IFS(C3508&lt;25,"18-24", C3508&lt;=35,"25-35", C3508&lt;=50,"36-50",TRUE,"50+")</f>
        <v>18-24</v>
      </c>
      <c r="Q3508" t="str">
        <f t="shared" si="378"/>
        <v>new</v>
      </c>
      <c r="R3508" t="str">
        <f t="shared" si="379"/>
        <v>high value</v>
      </c>
      <c r="S3508" t="str">
        <f t="shared" si="380"/>
        <v>medium</v>
      </c>
      <c r="T3508" t="str">
        <f t="shared" si="381"/>
        <v>Nov</v>
      </c>
      <c r="U3508">
        <f t="shared" si="382"/>
        <v>2024</v>
      </c>
      <c r="V3508" t="str">
        <f t="shared" si="383"/>
        <v>10-15</v>
      </c>
      <c r="W3508" t="str">
        <f t="shared" si="384"/>
        <v>Slow</v>
      </c>
    </row>
    <row r="3509" spans="1:23" x14ac:dyDescent="0.3">
      <c r="A3509">
        <v>603508</v>
      </c>
      <c r="B3509">
        <v>33938</v>
      </c>
      <c r="C3509">
        <v>26</v>
      </c>
      <c r="D3509" t="s">
        <v>7</v>
      </c>
      <c r="E3509" t="s">
        <v>11</v>
      </c>
      <c r="F3509" t="s">
        <v>28</v>
      </c>
      <c r="G3509" t="s">
        <v>29</v>
      </c>
      <c r="H3509" s="1">
        <v>44620</v>
      </c>
      <c r="I3509" t="s">
        <v>34</v>
      </c>
      <c r="J3509">
        <v>86</v>
      </c>
      <c r="K3509">
        <v>5.8</v>
      </c>
      <c r="L3509">
        <v>395.65</v>
      </c>
      <c r="M3509">
        <v>41.14</v>
      </c>
      <c r="N3509" t="s">
        <v>48</v>
      </c>
      <c r="O3509">
        <v>3</v>
      </c>
      <c r="P3509" t="str" cm="1">
        <f t="array" ref="P3509">_xlfn.IFS(C3509&lt;25,"18-24", C3509&lt;=35,"25-35", C3509&lt;=50,"36-50",TRUE,"50+")</f>
        <v>25-35</v>
      </c>
      <c r="Q3509" t="str">
        <f t="shared" si="378"/>
        <v>new</v>
      </c>
      <c r="R3509" t="str">
        <f t="shared" si="379"/>
        <v>medium</v>
      </c>
      <c r="S3509" t="str">
        <f t="shared" si="380"/>
        <v>medium</v>
      </c>
      <c r="T3509" t="str">
        <f t="shared" si="381"/>
        <v>Feb</v>
      </c>
      <c r="U3509">
        <f t="shared" si="382"/>
        <v>2022</v>
      </c>
      <c r="V3509" t="str">
        <f t="shared" si="383"/>
        <v>5-10</v>
      </c>
      <c r="W3509" t="str">
        <f t="shared" si="384"/>
        <v>Slow</v>
      </c>
    </row>
    <row r="3510" spans="1:23" x14ac:dyDescent="0.3">
      <c r="A3510">
        <v>603509</v>
      </c>
      <c r="B3510">
        <v>34938</v>
      </c>
      <c r="C3510">
        <v>35</v>
      </c>
      <c r="D3510" t="s">
        <v>4</v>
      </c>
      <c r="E3510" t="s">
        <v>11</v>
      </c>
      <c r="F3510" t="s">
        <v>30</v>
      </c>
      <c r="G3510" t="s">
        <v>31</v>
      </c>
      <c r="H3510" s="1">
        <v>45163</v>
      </c>
      <c r="I3510" t="s">
        <v>34</v>
      </c>
      <c r="J3510">
        <v>85</v>
      </c>
      <c r="K3510">
        <v>5.7</v>
      </c>
      <c r="L3510">
        <v>1254.27</v>
      </c>
      <c r="M3510">
        <v>97.03</v>
      </c>
      <c r="N3510" t="s">
        <v>49</v>
      </c>
      <c r="O3510">
        <v>1</v>
      </c>
      <c r="P3510" t="str" cm="1">
        <f t="array" ref="P3510">_xlfn.IFS(C3510&lt;25,"18-24", C3510&lt;=35,"25-35", C3510&lt;=50,"36-50",TRUE,"50+")</f>
        <v>25-35</v>
      </c>
      <c r="Q3510" t="str">
        <f t="shared" si="378"/>
        <v>new</v>
      </c>
      <c r="R3510" t="str">
        <f t="shared" si="379"/>
        <v>high value</v>
      </c>
      <c r="S3510" t="str">
        <f t="shared" si="380"/>
        <v>Low</v>
      </c>
      <c r="T3510" t="str">
        <f t="shared" si="381"/>
        <v>Aug</v>
      </c>
      <c r="U3510">
        <f t="shared" si="382"/>
        <v>2023</v>
      </c>
      <c r="V3510" t="str">
        <f t="shared" si="383"/>
        <v>5-10</v>
      </c>
      <c r="W3510" t="str">
        <f t="shared" si="384"/>
        <v>Slow</v>
      </c>
    </row>
    <row r="3511" spans="1:23" x14ac:dyDescent="0.3">
      <c r="A3511">
        <v>603510</v>
      </c>
      <c r="B3511">
        <v>75958</v>
      </c>
      <c r="C3511">
        <v>49</v>
      </c>
      <c r="D3511" t="s">
        <v>4</v>
      </c>
      <c r="E3511" t="s">
        <v>15</v>
      </c>
      <c r="F3511" t="s">
        <v>30</v>
      </c>
      <c r="G3511" t="s">
        <v>23</v>
      </c>
      <c r="H3511" s="1">
        <v>44605</v>
      </c>
      <c r="I3511" t="s">
        <v>34</v>
      </c>
      <c r="J3511">
        <v>44</v>
      </c>
      <c r="K3511">
        <v>9.1999999999999993</v>
      </c>
      <c r="L3511">
        <v>596.45000000000005</v>
      </c>
      <c r="M3511">
        <v>31.43</v>
      </c>
      <c r="N3511" t="s">
        <v>47</v>
      </c>
      <c r="O3511">
        <v>2</v>
      </c>
      <c r="P3511" t="str" cm="1">
        <f t="array" ref="P3511">_xlfn.IFS(C3511&lt;25,"18-24", C3511&lt;=35,"25-35", C3511&lt;=50,"36-50",TRUE,"50+")</f>
        <v>36-50</v>
      </c>
      <c r="Q3511" t="str">
        <f t="shared" si="378"/>
        <v>new</v>
      </c>
      <c r="R3511" t="str">
        <f t="shared" si="379"/>
        <v>high value</v>
      </c>
      <c r="S3511" t="str">
        <f t="shared" si="380"/>
        <v>Low</v>
      </c>
      <c r="T3511" t="str">
        <f t="shared" si="381"/>
        <v>Feb</v>
      </c>
      <c r="U3511">
        <f t="shared" si="382"/>
        <v>2022</v>
      </c>
      <c r="V3511" t="str">
        <f t="shared" si="383"/>
        <v>5-10</v>
      </c>
      <c r="W3511" t="str">
        <f t="shared" si="384"/>
        <v>Medium</v>
      </c>
    </row>
    <row r="3512" spans="1:23" x14ac:dyDescent="0.3">
      <c r="A3512">
        <v>603511</v>
      </c>
      <c r="B3512">
        <v>71043</v>
      </c>
      <c r="C3512">
        <v>40</v>
      </c>
      <c r="D3512" t="s">
        <v>7</v>
      </c>
      <c r="E3512" t="s">
        <v>13</v>
      </c>
      <c r="F3512" t="s">
        <v>28</v>
      </c>
      <c r="G3512" t="s">
        <v>31</v>
      </c>
      <c r="H3512" s="1">
        <v>45642</v>
      </c>
      <c r="I3512" t="s">
        <v>33</v>
      </c>
      <c r="J3512">
        <v>71</v>
      </c>
      <c r="K3512">
        <v>14.3</v>
      </c>
      <c r="L3512">
        <v>1193.93</v>
      </c>
      <c r="M3512">
        <v>106.73</v>
      </c>
      <c r="N3512" t="s">
        <v>47</v>
      </c>
      <c r="O3512">
        <v>4</v>
      </c>
      <c r="P3512" t="str" cm="1">
        <f t="array" ref="P3512">_xlfn.IFS(C3512&lt;25,"18-24", C3512&lt;=35,"25-35", C3512&lt;=50,"36-50",TRUE,"50+")</f>
        <v>36-50</v>
      </c>
      <c r="Q3512" t="str">
        <f t="shared" si="378"/>
        <v>new</v>
      </c>
      <c r="R3512" t="str">
        <f t="shared" si="379"/>
        <v>high value</v>
      </c>
      <c r="S3512" t="str">
        <f t="shared" si="380"/>
        <v>medium</v>
      </c>
      <c r="T3512" t="str">
        <f t="shared" si="381"/>
        <v>Dec</v>
      </c>
      <c r="U3512">
        <f t="shared" si="382"/>
        <v>2024</v>
      </c>
      <c r="V3512" t="str">
        <f t="shared" si="383"/>
        <v>10-15</v>
      </c>
      <c r="W3512" t="str">
        <f t="shared" si="384"/>
        <v>Slow</v>
      </c>
    </row>
    <row r="3513" spans="1:23" x14ac:dyDescent="0.3">
      <c r="A3513">
        <v>603512</v>
      </c>
      <c r="B3513">
        <v>13377</v>
      </c>
      <c r="C3513">
        <v>30</v>
      </c>
      <c r="D3513" t="s">
        <v>4</v>
      </c>
      <c r="E3513" t="s">
        <v>13</v>
      </c>
      <c r="F3513" t="s">
        <v>28</v>
      </c>
      <c r="G3513" t="s">
        <v>23</v>
      </c>
      <c r="H3513" s="1">
        <v>45484</v>
      </c>
      <c r="I3513" t="s">
        <v>33</v>
      </c>
      <c r="J3513">
        <v>45</v>
      </c>
      <c r="K3513">
        <v>11.1</v>
      </c>
      <c r="L3513">
        <v>1093.3800000000001</v>
      </c>
      <c r="M3513">
        <v>49.08</v>
      </c>
      <c r="N3513" t="s">
        <v>47</v>
      </c>
      <c r="O3513">
        <v>3</v>
      </c>
      <c r="P3513" t="str" cm="1">
        <f t="array" ref="P3513">_xlfn.IFS(C3513&lt;25,"18-24", C3513&lt;=35,"25-35", C3513&lt;=50,"36-50",TRUE,"50+")</f>
        <v>25-35</v>
      </c>
      <c r="Q3513" t="str">
        <f t="shared" si="378"/>
        <v>repeat</v>
      </c>
      <c r="R3513" t="str">
        <f t="shared" si="379"/>
        <v>high value</v>
      </c>
      <c r="S3513" t="str">
        <f t="shared" si="380"/>
        <v>medium</v>
      </c>
      <c r="T3513" t="str">
        <f t="shared" si="381"/>
        <v>Jul</v>
      </c>
      <c r="U3513">
        <f t="shared" si="382"/>
        <v>2024</v>
      </c>
      <c r="V3513" t="str">
        <f t="shared" si="383"/>
        <v>10-15</v>
      </c>
      <c r="W3513" t="str">
        <f t="shared" si="384"/>
        <v>Medium</v>
      </c>
    </row>
    <row r="3514" spans="1:23" x14ac:dyDescent="0.3">
      <c r="A3514">
        <v>603513</v>
      </c>
      <c r="B3514">
        <v>73608</v>
      </c>
      <c r="C3514">
        <v>39</v>
      </c>
      <c r="D3514" t="s">
        <v>7</v>
      </c>
      <c r="E3514" t="s">
        <v>16</v>
      </c>
      <c r="F3514" t="s">
        <v>28</v>
      </c>
      <c r="G3514" t="s">
        <v>23</v>
      </c>
      <c r="H3514" s="1">
        <v>44685</v>
      </c>
      <c r="I3514" t="s">
        <v>34</v>
      </c>
      <c r="J3514">
        <v>84</v>
      </c>
      <c r="K3514">
        <v>5.9</v>
      </c>
      <c r="L3514">
        <v>286.95</v>
      </c>
      <c r="M3514">
        <v>28.7</v>
      </c>
      <c r="N3514" t="s">
        <v>49</v>
      </c>
      <c r="O3514">
        <v>2</v>
      </c>
      <c r="P3514" t="str" cm="1">
        <f t="array" ref="P3514">_xlfn.IFS(C3514&lt;25,"18-24", C3514&lt;=35,"25-35", C3514&lt;=50,"36-50",TRUE,"50+")</f>
        <v>36-50</v>
      </c>
      <c r="Q3514" t="str">
        <f t="shared" si="378"/>
        <v>new</v>
      </c>
      <c r="R3514" t="str">
        <f t="shared" si="379"/>
        <v>medium</v>
      </c>
      <c r="S3514" t="str">
        <f t="shared" si="380"/>
        <v>Low</v>
      </c>
      <c r="T3514" t="str">
        <f t="shared" si="381"/>
        <v>May</v>
      </c>
      <c r="U3514">
        <f t="shared" si="382"/>
        <v>2022</v>
      </c>
      <c r="V3514" t="str">
        <f t="shared" si="383"/>
        <v>5-10</v>
      </c>
      <c r="W3514" t="str">
        <f t="shared" si="384"/>
        <v>Slow</v>
      </c>
    </row>
    <row r="3515" spans="1:23" x14ac:dyDescent="0.3">
      <c r="A3515">
        <v>603514</v>
      </c>
      <c r="B3515">
        <v>46230</v>
      </c>
      <c r="C3515">
        <v>27</v>
      </c>
      <c r="D3515" t="s">
        <v>4</v>
      </c>
      <c r="E3515" t="s">
        <v>16</v>
      </c>
      <c r="F3515" t="s">
        <v>22</v>
      </c>
      <c r="G3515" t="s">
        <v>23</v>
      </c>
      <c r="H3515" s="1">
        <v>44899</v>
      </c>
      <c r="I3515" t="s">
        <v>34</v>
      </c>
      <c r="J3515">
        <v>71</v>
      </c>
      <c r="K3515">
        <v>8.4</v>
      </c>
      <c r="L3515">
        <v>1435.93</v>
      </c>
      <c r="M3515">
        <v>68.37</v>
      </c>
      <c r="N3515" t="s">
        <v>49</v>
      </c>
      <c r="O3515">
        <v>1</v>
      </c>
      <c r="P3515" t="str" cm="1">
        <f t="array" ref="P3515">_xlfn.IFS(C3515&lt;25,"18-24", C3515&lt;=35,"25-35", C3515&lt;=50,"36-50",TRUE,"50+")</f>
        <v>25-35</v>
      </c>
      <c r="Q3515" t="str">
        <f t="shared" si="378"/>
        <v>new</v>
      </c>
      <c r="R3515" t="str">
        <f t="shared" si="379"/>
        <v>high value</v>
      </c>
      <c r="S3515" t="str">
        <f t="shared" si="380"/>
        <v>Low</v>
      </c>
      <c r="T3515" t="str">
        <f t="shared" si="381"/>
        <v>Dec</v>
      </c>
      <c r="U3515">
        <f t="shared" si="382"/>
        <v>2022</v>
      </c>
      <c r="V3515" t="str">
        <f t="shared" si="383"/>
        <v>5-10</v>
      </c>
      <c r="W3515" t="str">
        <f t="shared" si="384"/>
        <v>Slow</v>
      </c>
    </row>
    <row r="3516" spans="1:23" x14ac:dyDescent="0.3">
      <c r="A3516">
        <v>603515</v>
      </c>
      <c r="B3516">
        <v>91698</v>
      </c>
      <c r="C3516">
        <v>30</v>
      </c>
      <c r="D3516" t="s">
        <v>7</v>
      </c>
      <c r="E3516" t="s">
        <v>15</v>
      </c>
      <c r="F3516" t="s">
        <v>19</v>
      </c>
      <c r="G3516" t="s">
        <v>31</v>
      </c>
      <c r="H3516" s="1">
        <v>44906</v>
      </c>
      <c r="I3516" t="s">
        <v>33</v>
      </c>
      <c r="J3516">
        <v>69</v>
      </c>
      <c r="K3516">
        <v>4.0999999999999996</v>
      </c>
      <c r="L3516">
        <v>470.76</v>
      </c>
      <c r="M3516">
        <v>39.96</v>
      </c>
      <c r="N3516" t="s">
        <v>50</v>
      </c>
      <c r="O3516">
        <v>3</v>
      </c>
      <c r="P3516" t="str" cm="1">
        <f t="array" ref="P3516">_xlfn.IFS(C3516&lt;25,"18-24", C3516&lt;=35,"25-35", C3516&lt;=50,"36-50",TRUE,"50+")</f>
        <v>25-35</v>
      </c>
      <c r="Q3516" t="str">
        <f t="shared" si="378"/>
        <v>repeat</v>
      </c>
      <c r="R3516" t="str">
        <f t="shared" si="379"/>
        <v>medium</v>
      </c>
      <c r="S3516" t="str">
        <f t="shared" si="380"/>
        <v>medium</v>
      </c>
      <c r="T3516" t="str">
        <f t="shared" si="381"/>
        <v>Dec</v>
      </c>
      <c r="U3516">
        <f t="shared" si="382"/>
        <v>2022</v>
      </c>
      <c r="V3516" t="str">
        <f t="shared" si="383"/>
        <v>0-5</v>
      </c>
      <c r="W3516" t="str">
        <f t="shared" si="384"/>
        <v>Slow</v>
      </c>
    </row>
    <row r="3517" spans="1:23" x14ac:dyDescent="0.3">
      <c r="A3517">
        <v>603516</v>
      </c>
      <c r="B3517">
        <v>31376</v>
      </c>
      <c r="C3517">
        <v>55</v>
      </c>
      <c r="D3517" t="s">
        <v>4</v>
      </c>
      <c r="E3517" t="s">
        <v>5</v>
      </c>
      <c r="F3517" t="s">
        <v>32</v>
      </c>
      <c r="G3517" t="s">
        <v>29</v>
      </c>
      <c r="H3517" s="1">
        <v>44698</v>
      </c>
      <c r="I3517" t="s">
        <v>34</v>
      </c>
      <c r="J3517">
        <v>40</v>
      </c>
      <c r="K3517">
        <v>5.7</v>
      </c>
      <c r="L3517">
        <v>1070.48</v>
      </c>
      <c r="M3517">
        <v>47.64</v>
      </c>
      <c r="N3517" t="s">
        <v>49</v>
      </c>
      <c r="O3517">
        <v>4</v>
      </c>
      <c r="P3517" t="str" cm="1">
        <f t="array" ref="P3517">_xlfn.IFS(C3517&lt;25,"18-24", C3517&lt;=35,"25-35", C3517&lt;=50,"36-50",TRUE,"50+")</f>
        <v>50+</v>
      </c>
      <c r="Q3517" t="str">
        <f t="shared" si="378"/>
        <v>new</v>
      </c>
      <c r="R3517" t="str">
        <f t="shared" si="379"/>
        <v>high value</v>
      </c>
      <c r="S3517" t="str">
        <f t="shared" si="380"/>
        <v>medium</v>
      </c>
      <c r="T3517" t="str">
        <f t="shared" si="381"/>
        <v>May</v>
      </c>
      <c r="U3517">
        <f t="shared" si="382"/>
        <v>2022</v>
      </c>
      <c r="V3517" t="str">
        <f t="shared" si="383"/>
        <v>5-10</v>
      </c>
      <c r="W3517" t="str">
        <f t="shared" si="384"/>
        <v>Medium</v>
      </c>
    </row>
    <row r="3518" spans="1:23" x14ac:dyDescent="0.3">
      <c r="A3518">
        <v>603517</v>
      </c>
      <c r="B3518">
        <v>75065</v>
      </c>
      <c r="C3518">
        <v>30</v>
      </c>
      <c r="D3518" t="s">
        <v>4</v>
      </c>
      <c r="E3518" t="s">
        <v>13</v>
      </c>
      <c r="F3518" t="s">
        <v>30</v>
      </c>
      <c r="G3518" t="s">
        <v>25</v>
      </c>
      <c r="H3518" s="1">
        <v>44953</v>
      </c>
      <c r="I3518" t="s">
        <v>33</v>
      </c>
      <c r="J3518">
        <v>31</v>
      </c>
      <c r="K3518">
        <v>2</v>
      </c>
      <c r="L3518">
        <v>701.42</v>
      </c>
      <c r="M3518">
        <v>90.22</v>
      </c>
      <c r="N3518" t="s">
        <v>47</v>
      </c>
      <c r="O3518">
        <v>2</v>
      </c>
      <c r="P3518" t="str" cm="1">
        <f t="array" ref="P3518">_xlfn.IFS(C3518&lt;25,"18-24", C3518&lt;=35,"25-35", C3518&lt;=50,"36-50",TRUE,"50+")</f>
        <v>25-35</v>
      </c>
      <c r="Q3518" t="str">
        <f t="shared" si="378"/>
        <v>repeat</v>
      </c>
      <c r="R3518" t="str">
        <f t="shared" si="379"/>
        <v>high value</v>
      </c>
      <c r="S3518" t="str">
        <f t="shared" si="380"/>
        <v>Low</v>
      </c>
      <c r="T3518" t="str">
        <f t="shared" si="381"/>
        <v>Jan</v>
      </c>
      <c r="U3518">
        <f t="shared" si="382"/>
        <v>2023</v>
      </c>
      <c r="V3518" t="str">
        <f t="shared" si="383"/>
        <v>0-5</v>
      </c>
      <c r="W3518" t="str">
        <f t="shared" si="384"/>
        <v>Medium</v>
      </c>
    </row>
    <row r="3519" spans="1:23" x14ac:dyDescent="0.3">
      <c r="A3519">
        <v>603518</v>
      </c>
      <c r="B3519">
        <v>76068</v>
      </c>
      <c r="C3519">
        <v>32</v>
      </c>
      <c r="D3519" t="s">
        <v>7</v>
      </c>
      <c r="E3519" t="s">
        <v>13</v>
      </c>
      <c r="F3519" t="s">
        <v>24</v>
      </c>
      <c r="G3519" t="s">
        <v>21</v>
      </c>
      <c r="H3519" s="1">
        <v>44759</v>
      </c>
      <c r="I3519" t="s">
        <v>34</v>
      </c>
      <c r="J3519">
        <v>69</v>
      </c>
      <c r="K3519">
        <v>1.3</v>
      </c>
      <c r="L3519">
        <v>886.15</v>
      </c>
      <c r="M3519">
        <v>39.47</v>
      </c>
      <c r="N3519" t="s">
        <v>47</v>
      </c>
      <c r="O3519">
        <v>1</v>
      </c>
      <c r="P3519" t="str" cm="1">
        <f t="array" ref="P3519">_xlfn.IFS(C3519&lt;25,"18-24", C3519&lt;=35,"25-35", C3519&lt;=50,"36-50",TRUE,"50+")</f>
        <v>25-35</v>
      </c>
      <c r="Q3519" t="str">
        <f t="shared" si="378"/>
        <v>new</v>
      </c>
      <c r="R3519" t="str">
        <f t="shared" si="379"/>
        <v>high value</v>
      </c>
      <c r="S3519" t="str">
        <f t="shared" si="380"/>
        <v>Low</v>
      </c>
      <c r="T3519" t="str">
        <f t="shared" si="381"/>
        <v>Jul</v>
      </c>
      <c r="U3519">
        <f t="shared" si="382"/>
        <v>2022</v>
      </c>
      <c r="V3519" t="str">
        <f t="shared" si="383"/>
        <v>0-5</v>
      </c>
      <c r="W3519" t="str">
        <f t="shared" si="384"/>
        <v>Slow</v>
      </c>
    </row>
    <row r="3520" spans="1:23" x14ac:dyDescent="0.3">
      <c r="A3520">
        <v>603519</v>
      </c>
      <c r="B3520">
        <v>64588</v>
      </c>
      <c r="C3520">
        <v>25</v>
      </c>
      <c r="D3520" t="s">
        <v>7</v>
      </c>
      <c r="E3520" t="s">
        <v>15</v>
      </c>
      <c r="F3520" t="s">
        <v>28</v>
      </c>
      <c r="G3520" t="s">
        <v>29</v>
      </c>
      <c r="H3520" s="1">
        <v>45509</v>
      </c>
      <c r="I3520" t="s">
        <v>33</v>
      </c>
      <c r="J3520">
        <v>24</v>
      </c>
      <c r="K3520">
        <v>1.8</v>
      </c>
      <c r="L3520">
        <v>588.85</v>
      </c>
      <c r="M3520">
        <v>69.81</v>
      </c>
      <c r="N3520" t="s">
        <v>48</v>
      </c>
      <c r="O3520">
        <v>3</v>
      </c>
      <c r="P3520" t="str" cm="1">
        <f t="array" ref="P3520">_xlfn.IFS(C3520&lt;25,"18-24", C3520&lt;=35,"25-35", C3520&lt;=50,"36-50",TRUE,"50+")</f>
        <v>25-35</v>
      </c>
      <c r="Q3520" t="str">
        <f t="shared" si="378"/>
        <v>new</v>
      </c>
      <c r="R3520" t="str">
        <f t="shared" si="379"/>
        <v>high value</v>
      </c>
      <c r="S3520" t="str">
        <f t="shared" si="380"/>
        <v>medium</v>
      </c>
      <c r="T3520" t="str">
        <f t="shared" si="381"/>
        <v>Aug</v>
      </c>
      <c r="U3520">
        <f t="shared" si="382"/>
        <v>2024</v>
      </c>
      <c r="V3520" t="str">
        <f t="shared" si="383"/>
        <v>0-5</v>
      </c>
      <c r="W3520" t="str">
        <f t="shared" si="384"/>
        <v>Fast</v>
      </c>
    </row>
    <row r="3521" spans="1:23" x14ac:dyDescent="0.3">
      <c r="A3521">
        <v>603520</v>
      </c>
      <c r="B3521">
        <v>15289</v>
      </c>
      <c r="C3521">
        <v>41</v>
      </c>
      <c r="D3521" t="s">
        <v>7</v>
      </c>
      <c r="E3521" t="s">
        <v>13</v>
      </c>
      <c r="F3521" t="s">
        <v>22</v>
      </c>
      <c r="G3521" t="s">
        <v>21</v>
      </c>
      <c r="H3521" s="1">
        <v>44775</v>
      </c>
      <c r="I3521" t="s">
        <v>34</v>
      </c>
      <c r="J3521">
        <v>36</v>
      </c>
      <c r="K3521">
        <v>3.5</v>
      </c>
      <c r="L3521">
        <v>1320.97</v>
      </c>
      <c r="M3521">
        <v>91.79</v>
      </c>
      <c r="N3521" t="s">
        <v>47</v>
      </c>
      <c r="O3521">
        <v>2</v>
      </c>
      <c r="P3521" t="str" cm="1">
        <f t="array" ref="P3521">_xlfn.IFS(C3521&lt;25,"18-24", C3521&lt;=35,"25-35", C3521&lt;=50,"36-50",TRUE,"50+")</f>
        <v>36-50</v>
      </c>
      <c r="Q3521" t="str">
        <f t="shared" si="378"/>
        <v>new</v>
      </c>
      <c r="R3521" t="str">
        <f t="shared" si="379"/>
        <v>high value</v>
      </c>
      <c r="S3521" t="str">
        <f t="shared" si="380"/>
        <v>Low</v>
      </c>
      <c r="T3521" t="str">
        <f t="shared" si="381"/>
        <v>Aug</v>
      </c>
      <c r="U3521">
        <f t="shared" si="382"/>
        <v>2022</v>
      </c>
      <c r="V3521" t="str">
        <f t="shared" si="383"/>
        <v>0-5</v>
      </c>
      <c r="W3521" t="str">
        <f t="shared" si="384"/>
        <v>Medium</v>
      </c>
    </row>
    <row r="3522" spans="1:23" x14ac:dyDescent="0.3">
      <c r="A3522">
        <v>603521</v>
      </c>
      <c r="B3522">
        <v>50174</v>
      </c>
      <c r="C3522">
        <v>63</v>
      </c>
      <c r="D3522" t="s">
        <v>4</v>
      </c>
      <c r="E3522" t="s">
        <v>16</v>
      </c>
      <c r="F3522" t="s">
        <v>32</v>
      </c>
      <c r="G3522" t="s">
        <v>23</v>
      </c>
      <c r="H3522" s="1">
        <v>45168</v>
      </c>
      <c r="I3522" t="s">
        <v>33</v>
      </c>
      <c r="J3522">
        <v>57</v>
      </c>
      <c r="K3522">
        <v>1.2</v>
      </c>
      <c r="L3522">
        <v>367.15</v>
      </c>
      <c r="M3522">
        <v>49.5</v>
      </c>
      <c r="N3522" t="s">
        <v>47</v>
      </c>
      <c r="O3522">
        <v>2</v>
      </c>
      <c r="P3522" t="str" cm="1">
        <f t="array" ref="P3522">_xlfn.IFS(C3522&lt;25,"18-24", C3522&lt;=35,"25-35", C3522&lt;=50,"36-50",TRUE,"50+")</f>
        <v>50+</v>
      </c>
      <c r="Q3522" t="str">
        <f t="shared" si="378"/>
        <v>new</v>
      </c>
      <c r="R3522" t="str">
        <f t="shared" si="379"/>
        <v>medium</v>
      </c>
      <c r="S3522" t="str">
        <f t="shared" si="380"/>
        <v>Low</v>
      </c>
      <c r="T3522" t="str">
        <f t="shared" si="381"/>
        <v>Aug</v>
      </c>
      <c r="U3522">
        <f t="shared" si="382"/>
        <v>2023</v>
      </c>
      <c r="V3522" t="str">
        <f t="shared" si="383"/>
        <v>0-5</v>
      </c>
      <c r="W3522" t="str">
        <f t="shared" si="384"/>
        <v>Slow</v>
      </c>
    </row>
    <row r="3523" spans="1:23" x14ac:dyDescent="0.3">
      <c r="A3523">
        <v>603522</v>
      </c>
      <c r="B3523">
        <v>33125</v>
      </c>
      <c r="C3523">
        <v>33</v>
      </c>
      <c r="D3523" t="s">
        <v>4</v>
      </c>
      <c r="E3523" t="s">
        <v>13</v>
      </c>
      <c r="F3523" t="s">
        <v>22</v>
      </c>
      <c r="G3523" t="s">
        <v>25</v>
      </c>
      <c r="H3523" s="1">
        <v>44790</v>
      </c>
      <c r="I3523" t="s">
        <v>33</v>
      </c>
      <c r="J3523">
        <v>83</v>
      </c>
      <c r="K3523">
        <v>11</v>
      </c>
      <c r="L3523">
        <v>576.45000000000005</v>
      </c>
      <c r="M3523">
        <v>36.81</v>
      </c>
      <c r="N3523" t="s">
        <v>47</v>
      </c>
      <c r="O3523">
        <v>1</v>
      </c>
      <c r="P3523" t="str" cm="1">
        <f t="array" ref="P3523">_xlfn.IFS(C3523&lt;25,"18-24", C3523&lt;=35,"25-35", C3523&lt;=50,"36-50",TRUE,"50+")</f>
        <v>25-35</v>
      </c>
      <c r="Q3523" t="str">
        <f t="shared" ref="Q3523:Q3586" si="385">IF(COUNTIF($B:$B,B3523)&gt;1,"repeat","new")</f>
        <v>new</v>
      </c>
      <c r="R3523" t="str">
        <f t="shared" ref="R3523:R3586" si="386">IF(L3523&gt;500,"high value",IF( L3523&gt;250,"medium","low"))</f>
        <v>high value</v>
      </c>
      <c r="S3523" t="str">
        <f t="shared" ref="S3523:S3586" si="387">IF(O3523&lt;=2,"Low",IF(O3523&lt;=4,"medium","High"))</f>
        <v>Low</v>
      </c>
      <c r="T3523" t="str">
        <f t="shared" ref="T3523:T3586" si="388">TEXT(H3523,"MMM")</f>
        <v>Aug</v>
      </c>
      <c r="U3523">
        <f t="shared" ref="U3523:U3586" si="389">YEAR(H3523)</f>
        <v>2022</v>
      </c>
      <c r="V3523" t="str">
        <f t="shared" ref="V3523:V3586" si="390">IF(K3523&lt;=5,"0-5",IF(K3523&lt;=10,"5-10",IF(K3523&lt;=15,"10-15","15+")))</f>
        <v>10-15</v>
      </c>
      <c r="W3523" t="str">
        <f t="shared" ref="W3523:W3586" si="391">IF(J3523&lt;=30,"Fast",IF(J3523&lt;=45,"Medium","Slow"))</f>
        <v>Slow</v>
      </c>
    </row>
    <row r="3524" spans="1:23" x14ac:dyDescent="0.3">
      <c r="A3524">
        <v>603523</v>
      </c>
      <c r="B3524">
        <v>45016</v>
      </c>
      <c r="C3524">
        <v>40</v>
      </c>
      <c r="D3524" t="s">
        <v>7</v>
      </c>
      <c r="E3524" t="s">
        <v>11</v>
      </c>
      <c r="F3524" t="s">
        <v>24</v>
      </c>
      <c r="G3524" t="s">
        <v>27</v>
      </c>
      <c r="H3524" s="1">
        <v>44949</v>
      </c>
      <c r="I3524" t="s">
        <v>33</v>
      </c>
      <c r="J3524">
        <v>57</v>
      </c>
      <c r="K3524">
        <v>10.3</v>
      </c>
      <c r="L3524">
        <v>1373.9</v>
      </c>
      <c r="M3524">
        <v>71.91</v>
      </c>
      <c r="N3524" t="s">
        <v>47</v>
      </c>
      <c r="O3524">
        <v>1</v>
      </c>
      <c r="P3524" t="str" cm="1">
        <f t="array" ref="P3524">_xlfn.IFS(C3524&lt;25,"18-24", C3524&lt;=35,"25-35", C3524&lt;=50,"36-50",TRUE,"50+")</f>
        <v>36-50</v>
      </c>
      <c r="Q3524" t="str">
        <f t="shared" si="385"/>
        <v>new</v>
      </c>
      <c r="R3524" t="str">
        <f t="shared" si="386"/>
        <v>high value</v>
      </c>
      <c r="S3524" t="str">
        <f t="shared" si="387"/>
        <v>Low</v>
      </c>
      <c r="T3524" t="str">
        <f t="shared" si="388"/>
        <v>Jan</v>
      </c>
      <c r="U3524">
        <f t="shared" si="389"/>
        <v>2023</v>
      </c>
      <c r="V3524" t="str">
        <f t="shared" si="390"/>
        <v>10-15</v>
      </c>
      <c r="W3524" t="str">
        <f t="shared" si="391"/>
        <v>Slow</v>
      </c>
    </row>
    <row r="3525" spans="1:23" x14ac:dyDescent="0.3">
      <c r="A3525">
        <v>603524</v>
      </c>
      <c r="B3525">
        <v>94784</v>
      </c>
      <c r="C3525">
        <v>57</v>
      </c>
      <c r="D3525" t="s">
        <v>4</v>
      </c>
      <c r="E3525" t="s">
        <v>16</v>
      </c>
      <c r="F3525" t="s">
        <v>22</v>
      </c>
      <c r="G3525" t="s">
        <v>25</v>
      </c>
      <c r="H3525" s="1">
        <v>45062</v>
      </c>
      <c r="I3525" t="s">
        <v>33</v>
      </c>
      <c r="J3525">
        <v>36</v>
      </c>
      <c r="K3525">
        <v>8.1</v>
      </c>
      <c r="L3525">
        <v>658.51</v>
      </c>
      <c r="M3525">
        <v>39.229999999999997</v>
      </c>
      <c r="N3525" t="s">
        <v>48</v>
      </c>
      <c r="O3525">
        <v>5</v>
      </c>
      <c r="P3525" t="str" cm="1">
        <f t="array" ref="P3525">_xlfn.IFS(C3525&lt;25,"18-24", C3525&lt;=35,"25-35", C3525&lt;=50,"36-50",TRUE,"50+")</f>
        <v>50+</v>
      </c>
      <c r="Q3525" t="str">
        <f t="shared" si="385"/>
        <v>new</v>
      </c>
      <c r="R3525" t="str">
        <f t="shared" si="386"/>
        <v>high value</v>
      </c>
      <c r="S3525" t="str">
        <f t="shared" si="387"/>
        <v>High</v>
      </c>
      <c r="T3525" t="str">
        <f t="shared" si="388"/>
        <v>May</v>
      </c>
      <c r="U3525">
        <f t="shared" si="389"/>
        <v>2023</v>
      </c>
      <c r="V3525" t="str">
        <f t="shared" si="390"/>
        <v>5-10</v>
      </c>
      <c r="W3525" t="str">
        <f t="shared" si="391"/>
        <v>Medium</v>
      </c>
    </row>
    <row r="3526" spans="1:23" x14ac:dyDescent="0.3">
      <c r="A3526">
        <v>603525</v>
      </c>
      <c r="B3526">
        <v>98015</v>
      </c>
      <c r="C3526">
        <v>47</v>
      </c>
      <c r="D3526" t="s">
        <v>4</v>
      </c>
      <c r="E3526" t="s">
        <v>8</v>
      </c>
      <c r="F3526" t="s">
        <v>24</v>
      </c>
      <c r="G3526" t="s">
        <v>27</v>
      </c>
      <c r="H3526" s="1">
        <v>45026</v>
      </c>
      <c r="I3526" t="s">
        <v>34</v>
      </c>
      <c r="J3526">
        <v>51</v>
      </c>
      <c r="K3526">
        <v>9.4</v>
      </c>
      <c r="L3526">
        <v>859.92</v>
      </c>
      <c r="M3526">
        <v>34.020000000000003</v>
      </c>
      <c r="N3526" t="s">
        <v>48</v>
      </c>
      <c r="O3526">
        <v>1</v>
      </c>
      <c r="P3526" t="str" cm="1">
        <f t="array" ref="P3526">_xlfn.IFS(C3526&lt;25,"18-24", C3526&lt;=35,"25-35", C3526&lt;=50,"36-50",TRUE,"50+")</f>
        <v>36-50</v>
      </c>
      <c r="Q3526" t="str">
        <f t="shared" si="385"/>
        <v>new</v>
      </c>
      <c r="R3526" t="str">
        <f t="shared" si="386"/>
        <v>high value</v>
      </c>
      <c r="S3526" t="str">
        <f t="shared" si="387"/>
        <v>Low</v>
      </c>
      <c r="T3526" t="str">
        <f t="shared" si="388"/>
        <v>Apr</v>
      </c>
      <c r="U3526">
        <f t="shared" si="389"/>
        <v>2023</v>
      </c>
      <c r="V3526" t="str">
        <f t="shared" si="390"/>
        <v>5-10</v>
      </c>
      <c r="W3526" t="str">
        <f t="shared" si="391"/>
        <v>Slow</v>
      </c>
    </row>
    <row r="3527" spans="1:23" x14ac:dyDescent="0.3">
      <c r="A3527">
        <v>603526</v>
      </c>
      <c r="B3527">
        <v>58557</v>
      </c>
      <c r="C3527">
        <v>54</v>
      </c>
      <c r="D3527" t="s">
        <v>7</v>
      </c>
      <c r="E3527" t="s">
        <v>11</v>
      </c>
      <c r="F3527" t="s">
        <v>18</v>
      </c>
      <c r="G3527" t="s">
        <v>27</v>
      </c>
      <c r="H3527" s="1">
        <v>44944</v>
      </c>
      <c r="I3527" t="s">
        <v>34</v>
      </c>
      <c r="J3527">
        <v>29</v>
      </c>
      <c r="K3527">
        <v>10.9</v>
      </c>
      <c r="L3527">
        <v>1461.85</v>
      </c>
      <c r="M3527">
        <v>36.46</v>
      </c>
      <c r="N3527" t="s">
        <v>49</v>
      </c>
      <c r="O3527">
        <v>2</v>
      </c>
      <c r="P3527" t="str" cm="1">
        <f t="array" ref="P3527">_xlfn.IFS(C3527&lt;25,"18-24", C3527&lt;=35,"25-35", C3527&lt;=50,"36-50",TRUE,"50+")</f>
        <v>50+</v>
      </c>
      <c r="Q3527" t="str">
        <f t="shared" si="385"/>
        <v>new</v>
      </c>
      <c r="R3527" t="str">
        <f t="shared" si="386"/>
        <v>high value</v>
      </c>
      <c r="S3527" t="str">
        <f t="shared" si="387"/>
        <v>Low</v>
      </c>
      <c r="T3527" t="str">
        <f t="shared" si="388"/>
        <v>Jan</v>
      </c>
      <c r="U3527">
        <f t="shared" si="389"/>
        <v>2023</v>
      </c>
      <c r="V3527" t="str">
        <f t="shared" si="390"/>
        <v>10-15</v>
      </c>
      <c r="W3527" t="str">
        <f t="shared" si="391"/>
        <v>Fast</v>
      </c>
    </row>
    <row r="3528" spans="1:23" x14ac:dyDescent="0.3">
      <c r="A3528">
        <v>603527</v>
      </c>
      <c r="B3528">
        <v>39281</v>
      </c>
      <c r="C3528">
        <v>32</v>
      </c>
      <c r="D3528" t="s">
        <v>4</v>
      </c>
      <c r="E3528" t="s">
        <v>13</v>
      </c>
      <c r="F3528" t="s">
        <v>18</v>
      </c>
      <c r="G3528" t="s">
        <v>21</v>
      </c>
      <c r="H3528" s="1">
        <v>45643</v>
      </c>
      <c r="I3528" t="s">
        <v>33</v>
      </c>
      <c r="J3528">
        <v>56</v>
      </c>
      <c r="K3528">
        <v>5.3</v>
      </c>
      <c r="L3528">
        <v>213.8</v>
      </c>
      <c r="M3528">
        <v>72.680000000000007</v>
      </c>
      <c r="N3528" t="s">
        <v>48</v>
      </c>
      <c r="O3528">
        <v>2</v>
      </c>
      <c r="P3528" t="str" cm="1">
        <f t="array" ref="P3528">_xlfn.IFS(C3528&lt;25,"18-24", C3528&lt;=35,"25-35", C3528&lt;=50,"36-50",TRUE,"50+")</f>
        <v>25-35</v>
      </c>
      <c r="Q3528" t="str">
        <f t="shared" si="385"/>
        <v>new</v>
      </c>
      <c r="R3528" t="str">
        <f t="shared" si="386"/>
        <v>low</v>
      </c>
      <c r="S3528" t="str">
        <f t="shared" si="387"/>
        <v>Low</v>
      </c>
      <c r="T3528" t="str">
        <f t="shared" si="388"/>
        <v>Dec</v>
      </c>
      <c r="U3528">
        <f t="shared" si="389"/>
        <v>2024</v>
      </c>
      <c r="V3528" t="str">
        <f t="shared" si="390"/>
        <v>5-10</v>
      </c>
      <c r="W3528" t="str">
        <f t="shared" si="391"/>
        <v>Slow</v>
      </c>
    </row>
    <row r="3529" spans="1:23" x14ac:dyDescent="0.3">
      <c r="A3529">
        <v>603528</v>
      </c>
      <c r="B3529">
        <v>84280</v>
      </c>
      <c r="C3529">
        <v>64</v>
      </c>
      <c r="D3529" t="s">
        <v>7</v>
      </c>
      <c r="E3529" t="s">
        <v>15</v>
      </c>
      <c r="F3529" t="s">
        <v>22</v>
      </c>
      <c r="G3529" t="s">
        <v>31</v>
      </c>
      <c r="H3529" s="1">
        <v>44677</v>
      </c>
      <c r="I3529" t="s">
        <v>33</v>
      </c>
      <c r="J3529">
        <v>74</v>
      </c>
      <c r="K3529">
        <v>14.2</v>
      </c>
      <c r="L3529">
        <v>212.02</v>
      </c>
      <c r="M3529">
        <v>79.47</v>
      </c>
      <c r="N3529" t="s">
        <v>50</v>
      </c>
      <c r="O3529">
        <v>2</v>
      </c>
      <c r="P3529" t="str" cm="1">
        <f t="array" ref="P3529">_xlfn.IFS(C3529&lt;25,"18-24", C3529&lt;=35,"25-35", C3529&lt;=50,"36-50",TRUE,"50+")</f>
        <v>50+</v>
      </c>
      <c r="Q3529" t="str">
        <f t="shared" si="385"/>
        <v>new</v>
      </c>
      <c r="R3529" t="str">
        <f t="shared" si="386"/>
        <v>low</v>
      </c>
      <c r="S3529" t="str">
        <f t="shared" si="387"/>
        <v>Low</v>
      </c>
      <c r="T3529" t="str">
        <f t="shared" si="388"/>
        <v>Apr</v>
      </c>
      <c r="U3529">
        <f t="shared" si="389"/>
        <v>2022</v>
      </c>
      <c r="V3529" t="str">
        <f t="shared" si="390"/>
        <v>10-15</v>
      </c>
      <c r="W3529" t="str">
        <f t="shared" si="391"/>
        <v>Slow</v>
      </c>
    </row>
    <row r="3530" spans="1:23" x14ac:dyDescent="0.3">
      <c r="A3530">
        <v>603529</v>
      </c>
      <c r="B3530">
        <v>21875</v>
      </c>
      <c r="C3530">
        <v>54</v>
      </c>
      <c r="D3530" t="s">
        <v>4</v>
      </c>
      <c r="E3530" t="s">
        <v>5</v>
      </c>
      <c r="F3530" t="s">
        <v>18</v>
      </c>
      <c r="G3530" t="s">
        <v>23</v>
      </c>
      <c r="H3530" s="1">
        <v>44599</v>
      </c>
      <c r="I3530" t="s">
        <v>34</v>
      </c>
      <c r="J3530">
        <v>69</v>
      </c>
      <c r="K3530">
        <v>13</v>
      </c>
      <c r="L3530">
        <v>503.74</v>
      </c>
      <c r="M3530">
        <v>40.04</v>
      </c>
      <c r="N3530" t="s">
        <v>49</v>
      </c>
      <c r="O3530">
        <v>5</v>
      </c>
      <c r="P3530" t="str" cm="1">
        <f t="array" ref="P3530">_xlfn.IFS(C3530&lt;25,"18-24", C3530&lt;=35,"25-35", C3530&lt;=50,"36-50",TRUE,"50+")</f>
        <v>50+</v>
      </c>
      <c r="Q3530" t="str">
        <f t="shared" si="385"/>
        <v>new</v>
      </c>
      <c r="R3530" t="str">
        <f t="shared" si="386"/>
        <v>high value</v>
      </c>
      <c r="S3530" t="str">
        <f t="shared" si="387"/>
        <v>High</v>
      </c>
      <c r="T3530" t="str">
        <f t="shared" si="388"/>
        <v>Feb</v>
      </c>
      <c r="U3530">
        <f t="shared" si="389"/>
        <v>2022</v>
      </c>
      <c r="V3530" t="str">
        <f t="shared" si="390"/>
        <v>10-15</v>
      </c>
      <c r="W3530" t="str">
        <f t="shared" si="391"/>
        <v>Slow</v>
      </c>
    </row>
    <row r="3531" spans="1:23" x14ac:dyDescent="0.3">
      <c r="A3531">
        <v>603530</v>
      </c>
      <c r="B3531">
        <v>26845</v>
      </c>
      <c r="C3531">
        <v>57</v>
      </c>
      <c r="D3531" t="s">
        <v>7</v>
      </c>
      <c r="E3531" t="s">
        <v>5</v>
      </c>
      <c r="F3531" t="s">
        <v>30</v>
      </c>
      <c r="G3531" t="s">
        <v>21</v>
      </c>
      <c r="H3531" s="1">
        <v>44918</v>
      </c>
      <c r="I3531" t="s">
        <v>33</v>
      </c>
      <c r="J3531">
        <v>34</v>
      </c>
      <c r="K3531">
        <v>2.9</v>
      </c>
      <c r="L3531">
        <v>349.81</v>
      </c>
      <c r="M3531">
        <v>33.83</v>
      </c>
      <c r="N3531" t="s">
        <v>48</v>
      </c>
      <c r="O3531">
        <v>3</v>
      </c>
      <c r="P3531" t="str" cm="1">
        <f t="array" ref="P3531">_xlfn.IFS(C3531&lt;25,"18-24", C3531&lt;=35,"25-35", C3531&lt;=50,"36-50",TRUE,"50+")</f>
        <v>50+</v>
      </c>
      <c r="Q3531" t="str">
        <f t="shared" si="385"/>
        <v>repeat</v>
      </c>
      <c r="R3531" t="str">
        <f t="shared" si="386"/>
        <v>medium</v>
      </c>
      <c r="S3531" t="str">
        <f t="shared" si="387"/>
        <v>medium</v>
      </c>
      <c r="T3531" t="str">
        <f t="shared" si="388"/>
        <v>Dec</v>
      </c>
      <c r="U3531">
        <f t="shared" si="389"/>
        <v>2022</v>
      </c>
      <c r="V3531" t="str">
        <f t="shared" si="390"/>
        <v>0-5</v>
      </c>
      <c r="W3531" t="str">
        <f t="shared" si="391"/>
        <v>Medium</v>
      </c>
    </row>
    <row r="3532" spans="1:23" x14ac:dyDescent="0.3">
      <c r="A3532">
        <v>603531</v>
      </c>
      <c r="B3532">
        <v>80935</v>
      </c>
      <c r="C3532">
        <v>51</v>
      </c>
      <c r="D3532" t="s">
        <v>7</v>
      </c>
      <c r="E3532" t="s">
        <v>13</v>
      </c>
      <c r="F3532" t="s">
        <v>28</v>
      </c>
      <c r="G3532" t="s">
        <v>23</v>
      </c>
      <c r="H3532" s="1">
        <v>44885</v>
      </c>
      <c r="I3532" t="s">
        <v>34</v>
      </c>
      <c r="J3532">
        <v>64</v>
      </c>
      <c r="K3532">
        <v>12.6</v>
      </c>
      <c r="L3532">
        <v>885.82</v>
      </c>
      <c r="M3532">
        <v>48.44</v>
      </c>
      <c r="N3532" t="s">
        <v>47</v>
      </c>
      <c r="O3532">
        <v>4</v>
      </c>
      <c r="P3532" t="str" cm="1">
        <f t="array" ref="P3532">_xlfn.IFS(C3532&lt;25,"18-24", C3532&lt;=35,"25-35", C3532&lt;=50,"36-50",TRUE,"50+")</f>
        <v>50+</v>
      </c>
      <c r="Q3532" t="str">
        <f t="shared" si="385"/>
        <v>repeat</v>
      </c>
      <c r="R3532" t="str">
        <f t="shared" si="386"/>
        <v>high value</v>
      </c>
      <c r="S3532" t="str">
        <f t="shared" si="387"/>
        <v>medium</v>
      </c>
      <c r="T3532" t="str">
        <f t="shared" si="388"/>
        <v>Nov</v>
      </c>
      <c r="U3532">
        <f t="shared" si="389"/>
        <v>2022</v>
      </c>
      <c r="V3532" t="str">
        <f t="shared" si="390"/>
        <v>10-15</v>
      </c>
      <c r="W3532" t="str">
        <f t="shared" si="391"/>
        <v>Slow</v>
      </c>
    </row>
    <row r="3533" spans="1:23" x14ac:dyDescent="0.3">
      <c r="A3533">
        <v>603532</v>
      </c>
      <c r="B3533">
        <v>79595</v>
      </c>
      <c r="C3533">
        <v>19</v>
      </c>
      <c r="D3533" t="s">
        <v>7</v>
      </c>
      <c r="E3533" t="s">
        <v>16</v>
      </c>
      <c r="F3533" t="s">
        <v>18</v>
      </c>
      <c r="G3533" t="s">
        <v>23</v>
      </c>
      <c r="H3533" s="1">
        <v>44626</v>
      </c>
      <c r="I3533" t="s">
        <v>33</v>
      </c>
      <c r="J3533">
        <v>79</v>
      </c>
      <c r="K3533">
        <v>4.5999999999999996</v>
      </c>
      <c r="L3533">
        <v>623.71</v>
      </c>
      <c r="M3533">
        <v>36.67</v>
      </c>
      <c r="N3533" t="s">
        <v>50</v>
      </c>
      <c r="O3533">
        <v>2</v>
      </c>
      <c r="P3533" t="str" cm="1">
        <f t="array" ref="P3533">_xlfn.IFS(C3533&lt;25,"18-24", C3533&lt;=35,"25-35", C3533&lt;=50,"36-50",TRUE,"50+")</f>
        <v>18-24</v>
      </c>
      <c r="Q3533" t="str">
        <f t="shared" si="385"/>
        <v>new</v>
      </c>
      <c r="R3533" t="str">
        <f t="shared" si="386"/>
        <v>high value</v>
      </c>
      <c r="S3533" t="str">
        <f t="shared" si="387"/>
        <v>Low</v>
      </c>
      <c r="T3533" t="str">
        <f t="shared" si="388"/>
        <v>Mar</v>
      </c>
      <c r="U3533">
        <f t="shared" si="389"/>
        <v>2022</v>
      </c>
      <c r="V3533" t="str">
        <f t="shared" si="390"/>
        <v>0-5</v>
      </c>
      <c r="W3533" t="str">
        <f t="shared" si="391"/>
        <v>Slow</v>
      </c>
    </row>
    <row r="3534" spans="1:23" x14ac:dyDescent="0.3">
      <c r="A3534">
        <v>603533</v>
      </c>
      <c r="B3534">
        <v>77724</v>
      </c>
      <c r="C3534">
        <v>41</v>
      </c>
      <c r="D3534" t="s">
        <v>7</v>
      </c>
      <c r="E3534" t="s">
        <v>16</v>
      </c>
      <c r="F3534" t="s">
        <v>30</v>
      </c>
      <c r="G3534" t="s">
        <v>23</v>
      </c>
      <c r="H3534" s="1">
        <v>45485</v>
      </c>
      <c r="I3534" t="s">
        <v>33</v>
      </c>
      <c r="J3534">
        <v>41</v>
      </c>
      <c r="K3534">
        <v>13.2</v>
      </c>
      <c r="L3534">
        <v>525.54999999999995</v>
      </c>
      <c r="M3534">
        <v>51.41</v>
      </c>
      <c r="N3534" t="s">
        <v>50</v>
      </c>
      <c r="O3534">
        <v>3</v>
      </c>
      <c r="P3534" t="str" cm="1">
        <f t="array" ref="P3534">_xlfn.IFS(C3534&lt;25,"18-24", C3534&lt;=35,"25-35", C3534&lt;=50,"36-50",TRUE,"50+")</f>
        <v>36-50</v>
      </c>
      <c r="Q3534" t="str">
        <f t="shared" si="385"/>
        <v>new</v>
      </c>
      <c r="R3534" t="str">
        <f t="shared" si="386"/>
        <v>high value</v>
      </c>
      <c r="S3534" t="str">
        <f t="shared" si="387"/>
        <v>medium</v>
      </c>
      <c r="T3534" t="str">
        <f t="shared" si="388"/>
        <v>Jul</v>
      </c>
      <c r="U3534">
        <f t="shared" si="389"/>
        <v>2024</v>
      </c>
      <c r="V3534" t="str">
        <f t="shared" si="390"/>
        <v>10-15</v>
      </c>
      <c r="W3534" t="str">
        <f t="shared" si="391"/>
        <v>Medium</v>
      </c>
    </row>
    <row r="3535" spans="1:23" x14ac:dyDescent="0.3">
      <c r="A3535">
        <v>603534</v>
      </c>
      <c r="B3535">
        <v>74900</v>
      </c>
      <c r="C3535">
        <v>59</v>
      </c>
      <c r="D3535" t="s">
        <v>7</v>
      </c>
      <c r="E3535" t="s">
        <v>16</v>
      </c>
      <c r="F3535" t="s">
        <v>30</v>
      </c>
      <c r="G3535" t="s">
        <v>25</v>
      </c>
      <c r="H3535" s="1">
        <v>45346</v>
      </c>
      <c r="I3535" t="s">
        <v>34</v>
      </c>
      <c r="J3535">
        <v>43</v>
      </c>
      <c r="K3535">
        <v>5.3</v>
      </c>
      <c r="L3535">
        <v>550.69000000000005</v>
      </c>
      <c r="M3535">
        <v>91.6</v>
      </c>
      <c r="N3535" t="s">
        <v>47</v>
      </c>
      <c r="O3535">
        <v>1</v>
      </c>
      <c r="P3535" t="str" cm="1">
        <f t="array" ref="P3535">_xlfn.IFS(C3535&lt;25,"18-24", C3535&lt;=35,"25-35", C3535&lt;=50,"36-50",TRUE,"50+")</f>
        <v>50+</v>
      </c>
      <c r="Q3535" t="str">
        <f t="shared" si="385"/>
        <v>new</v>
      </c>
      <c r="R3535" t="str">
        <f t="shared" si="386"/>
        <v>high value</v>
      </c>
      <c r="S3535" t="str">
        <f t="shared" si="387"/>
        <v>Low</v>
      </c>
      <c r="T3535" t="str">
        <f t="shared" si="388"/>
        <v>Feb</v>
      </c>
      <c r="U3535">
        <f t="shared" si="389"/>
        <v>2024</v>
      </c>
      <c r="V3535" t="str">
        <f t="shared" si="390"/>
        <v>5-10</v>
      </c>
      <c r="W3535" t="str">
        <f t="shared" si="391"/>
        <v>Medium</v>
      </c>
    </row>
    <row r="3536" spans="1:23" x14ac:dyDescent="0.3">
      <c r="A3536">
        <v>603535</v>
      </c>
      <c r="B3536">
        <v>18864</v>
      </c>
      <c r="C3536">
        <v>40</v>
      </c>
      <c r="D3536" t="s">
        <v>4</v>
      </c>
      <c r="E3536" t="s">
        <v>5</v>
      </c>
      <c r="F3536" t="s">
        <v>18</v>
      </c>
      <c r="G3536" t="s">
        <v>25</v>
      </c>
      <c r="H3536" s="1">
        <v>45155</v>
      </c>
      <c r="I3536" t="s">
        <v>33</v>
      </c>
      <c r="J3536">
        <v>54</v>
      </c>
      <c r="K3536">
        <v>5.9</v>
      </c>
      <c r="L3536">
        <v>975.66</v>
      </c>
      <c r="M3536">
        <v>59.07</v>
      </c>
      <c r="N3536" t="s">
        <v>49</v>
      </c>
      <c r="O3536">
        <v>3</v>
      </c>
      <c r="P3536" t="str" cm="1">
        <f t="array" ref="P3536">_xlfn.IFS(C3536&lt;25,"18-24", C3536&lt;=35,"25-35", C3536&lt;=50,"36-50",TRUE,"50+")</f>
        <v>36-50</v>
      </c>
      <c r="Q3536" t="str">
        <f t="shared" si="385"/>
        <v>new</v>
      </c>
      <c r="R3536" t="str">
        <f t="shared" si="386"/>
        <v>high value</v>
      </c>
      <c r="S3536" t="str">
        <f t="shared" si="387"/>
        <v>medium</v>
      </c>
      <c r="T3536" t="str">
        <f t="shared" si="388"/>
        <v>Aug</v>
      </c>
      <c r="U3536">
        <f t="shared" si="389"/>
        <v>2023</v>
      </c>
      <c r="V3536" t="str">
        <f t="shared" si="390"/>
        <v>5-10</v>
      </c>
      <c r="W3536" t="str">
        <f t="shared" si="391"/>
        <v>Slow</v>
      </c>
    </row>
    <row r="3537" spans="1:23" x14ac:dyDescent="0.3">
      <c r="A3537">
        <v>603536</v>
      </c>
      <c r="B3537">
        <v>36260</v>
      </c>
      <c r="C3537">
        <v>45</v>
      </c>
      <c r="D3537" t="s">
        <v>4</v>
      </c>
      <c r="E3537" t="s">
        <v>8</v>
      </c>
      <c r="F3537" t="s">
        <v>22</v>
      </c>
      <c r="G3537" t="s">
        <v>29</v>
      </c>
      <c r="H3537" s="1">
        <v>45394</v>
      </c>
      <c r="I3537" t="s">
        <v>33</v>
      </c>
      <c r="J3537">
        <v>42</v>
      </c>
      <c r="K3537">
        <v>6.3</v>
      </c>
      <c r="L3537">
        <v>811.39</v>
      </c>
      <c r="M3537">
        <v>38.14</v>
      </c>
      <c r="N3537" t="s">
        <v>49</v>
      </c>
      <c r="O3537">
        <v>4</v>
      </c>
      <c r="P3537" t="str" cm="1">
        <f t="array" ref="P3537">_xlfn.IFS(C3537&lt;25,"18-24", C3537&lt;=35,"25-35", C3537&lt;=50,"36-50",TRUE,"50+")</f>
        <v>36-50</v>
      </c>
      <c r="Q3537" t="str">
        <f t="shared" si="385"/>
        <v>new</v>
      </c>
      <c r="R3537" t="str">
        <f t="shared" si="386"/>
        <v>high value</v>
      </c>
      <c r="S3537" t="str">
        <f t="shared" si="387"/>
        <v>medium</v>
      </c>
      <c r="T3537" t="str">
        <f t="shared" si="388"/>
        <v>Apr</v>
      </c>
      <c r="U3537">
        <f t="shared" si="389"/>
        <v>2024</v>
      </c>
      <c r="V3537" t="str">
        <f t="shared" si="390"/>
        <v>5-10</v>
      </c>
      <c r="W3537" t="str">
        <f t="shared" si="391"/>
        <v>Medium</v>
      </c>
    </row>
    <row r="3538" spans="1:23" x14ac:dyDescent="0.3">
      <c r="A3538">
        <v>603537</v>
      </c>
      <c r="B3538">
        <v>34084</v>
      </c>
      <c r="C3538">
        <v>34</v>
      </c>
      <c r="D3538" t="s">
        <v>7</v>
      </c>
      <c r="E3538" t="s">
        <v>11</v>
      </c>
      <c r="F3538" t="s">
        <v>32</v>
      </c>
      <c r="G3538" t="s">
        <v>25</v>
      </c>
      <c r="H3538" s="1">
        <v>45114</v>
      </c>
      <c r="I3538" t="s">
        <v>33</v>
      </c>
      <c r="J3538">
        <v>83</v>
      </c>
      <c r="K3538">
        <v>5.9</v>
      </c>
      <c r="L3538">
        <v>1256.48</v>
      </c>
      <c r="M3538">
        <v>87.65</v>
      </c>
      <c r="N3538" t="s">
        <v>49</v>
      </c>
      <c r="O3538">
        <v>3</v>
      </c>
      <c r="P3538" t="str" cm="1">
        <f t="array" ref="P3538">_xlfn.IFS(C3538&lt;25,"18-24", C3538&lt;=35,"25-35", C3538&lt;=50,"36-50",TRUE,"50+")</f>
        <v>25-35</v>
      </c>
      <c r="Q3538" t="str">
        <f t="shared" si="385"/>
        <v>new</v>
      </c>
      <c r="R3538" t="str">
        <f t="shared" si="386"/>
        <v>high value</v>
      </c>
      <c r="S3538" t="str">
        <f t="shared" si="387"/>
        <v>medium</v>
      </c>
      <c r="T3538" t="str">
        <f t="shared" si="388"/>
        <v>Jul</v>
      </c>
      <c r="U3538">
        <f t="shared" si="389"/>
        <v>2023</v>
      </c>
      <c r="V3538" t="str">
        <f t="shared" si="390"/>
        <v>5-10</v>
      </c>
      <c r="W3538" t="str">
        <f t="shared" si="391"/>
        <v>Slow</v>
      </c>
    </row>
    <row r="3539" spans="1:23" x14ac:dyDescent="0.3">
      <c r="A3539">
        <v>603538</v>
      </c>
      <c r="B3539">
        <v>36394</v>
      </c>
      <c r="C3539">
        <v>37</v>
      </c>
      <c r="D3539" t="s">
        <v>4</v>
      </c>
      <c r="E3539" t="s">
        <v>13</v>
      </c>
      <c r="F3539" t="s">
        <v>22</v>
      </c>
      <c r="G3539" t="s">
        <v>23</v>
      </c>
      <c r="H3539" s="1">
        <v>44923</v>
      </c>
      <c r="I3539" t="s">
        <v>33</v>
      </c>
      <c r="J3539">
        <v>66</v>
      </c>
      <c r="K3539">
        <v>6.3</v>
      </c>
      <c r="L3539">
        <v>355.61</v>
      </c>
      <c r="M3539">
        <v>92.88</v>
      </c>
      <c r="N3539" t="s">
        <v>47</v>
      </c>
      <c r="O3539">
        <v>5</v>
      </c>
      <c r="P3539" t="str" cm="1">
        <f t="array" ref="P3539">_xlfn.IFS(C3539&lt;25,"18-24", C3539&lt;=35,"25-35", C3539&lt;=50,"36-50",TRUE,"50+")</f>
        <v>36-50</v>
      </c>
      <c r="Q3539" t="str">
        <f t="shared" si="385"/>
        <v>new</v>
      </c>
      <c r="R3539" t="str">
        <f t="shared" si="386"/>
        <v>medium</v>
      </c>
      <c r="S3539" t="str">
        <f t="shared" si="387"/>
        <v>High</v>
      </c>
      <c r="T3539" t="str">
        <f t="shared" si="388"/>
        <v>Dec</v>
      </c>
      <c r="U3539">
        <f t="shared" si="389"/>
        <v>2022</v>
      </c>
      <c r="V3539" t="str">
        <f t="shared" si="390"/>
        <v>5-10</v>
      </c>
      <c r="W3539" t="str">
        <f t="shared" si="391"/>
        <v>Slow</v>
      </c>
    </row>
    <row r="3540" spans="1:23" x14ac:dyDescent="0.3">
      <c r="A3540">
        <v>603539</v>
      </c>
      <c r="B3540">
        <v>61231</v>
      </c>
      <c r="C3540">
        <v>41</v>
      </c>
      <c r="D3540" t="s">
        <v>4</v>
      </c>
      <c r="E3540" t="s">
        <v>16</v>
      </c>
      <c r="F3540" t="s">
        <v>24</v>
      </c>
      <c r="G3540" t="s">
        <v>27</v>
      </c>
      <c r="H3540" s="1">
        <v>45640</v>
      </c>
      <c r="I3540" t="s">
        <v>34</v>
      </c>
      <c r="J3540">
        <v>88</v>
      </c>
      <c r="K3540">
        <v>3.3</v>
      </c>
      <c r="L3540">
        <v>518.17999999999995</v>
      </c>
      <c r="M3540">
        <v>87.73</v>
      </c>
      <c r="N3540" t="s">
        <v>48</v>
      </c>
      <c r="O3540">
        <v>1</v>
      </c>
      <c r="P3540" t="str" cm="1">
        <f t="array" ref="P3540">_xlfn.IFS(C3540&lt;25,"18-24", C3540&lt;=35,"25-35", C3540&lt;=50,"36-50",TRUE,"50+")</f>
        <v>36-50</v>
      </c>
      <c r="Q3540" t="str">
        <f t="shared" si="385"/>
        <v>repeat</v>
      </c>
      <c r="R3540" t="str">
        <f t="shared" si="386"/>
        <v>high value</v>
      </c>
      <c r="S3540" t="str">
        <f t="shared" si="387"/>
        <v>Low</v>
      </c>
      <c r="T3540" t="str">
        <f t="shared" si="388"/>
        <v>Dec</v>
      </c>
      <c r="U3540">
        <f t="shared" si="389"/>
        <v>2024</v>
      </c>
      <c r="V3540" t="str">
        <f t="shared" si="390"/>
        <v>0-5</v>
      </c>
      <c r="W3540" t="str">
        <f t="shared" si="391"/>
        <v>Slow</v>
      </c>
    </row>
    <row r="3541" spans="1:23" x14ac:dyDescent="0.3">
      <c r="A3541">
        <v>603540</v>
      </c>
      <c r="B3541">
        <v>19099</v>
      </c>
      <c r="C3541">
        <v>46</v>
      </c>
      <c r="D3541" t="s">
        <v>4</v>
      </c>
      <c r="E3541" t="s">
        <v>5</v>
      </c>
      <c r="F3541" t="s">
        <v>24</v>
      </c>
      <c r="G3541" t="s">
        <v>21</v>
      </c>
      <c r="H3541" s="1">
        <v>45166</v>
      </c>
      <c r="I3541" t="s">
        <v>33</v>
      </c>
      <c r="J3541">
        <v>84</v>
      </c>
      <c r="K3541">
        <v>8.6999999999999993</v>
      </c>
      <c r="L3541">
        <v>936.54</v>
      </c>
      <c r="M3541">
        <v>30.85</v>
      </c>
      <c r="N3541" t="s">
        <v>49</v>
      </c>
      <c r="O3541">
        <v>2</v>
      </c>
      <c r="P3541" t="str" cm="1">
        <f t="array" ref="P3541">_xlfn.IFS(C3541&lt;25,"18-24", C3541&lt;=35,"25-35", C3541&lt;=50,"36-50",TRUE,"50+")</f>
        <v>36-50</v>
      </c>
      <c r="Q3541" t="str">
        <f t="shared" si="385"/>
        <v>new</v>
      </c>
      <c r="R3541" t="str">
        <f t="shared" si="386"/>
        <v>high value</v>
      </c>
      <c r="S3541" t="str">
        <f t="shared" si="387"/>
        <v>Low</v>
      </c>
      <c r="T3541" t="str">
        <f t="shared" si="388"/>
        <v>Aug</v>
      </c>
      <c r="U3541">
        <f t="shared" si="389"/>
        <v>2023</v>
      </c>
      <c r="V3541" t="str">
        <f t="shared" si="390"/>
        <v>5-10</v>
      </c>
      <c r="W3541" t="str">
        <f t="shared" si="391"/>
        <v>Slow</v>
      </c>
    </row>
    <row r="3542" spans="1:23" x14ac:dyDescent="0.3">
      <c r="A3542">
        <v>603541</v>
      </c>
      <c r="B3542">
        <v>80981</v>
      </c>
      <c r="C3542">
        <v>27</v>
      </c>
      <c r="D3542" t="s">
        <v>4</v>
      </c>
      <c r="E3542" t="s">
        <v>5</v>
      </c>
      <c r="F3542" t="s">
        <v>22</v>
      </c>
      <c r="G3542" t="s">
        <v>23</v>
      </c>
      <c r="H3542" s="1">
        <v>45067</v>
      </c>
      <c r="I3542" t="s">
        <v>34</v>
      </c>
      <c r="J3542">
        <v>37</v>
      </c>
      <c r="K3542">
        <v>2</v>
      </c>
      <c r="L3542">
        <v>887.85</v>
      </c>
      <c r="M3542">
        <v>117.62</v>
      </c>
      <c r="N3542" t="s">
        <v>49</v>
      </c>
      <c r="O3542">
        <v>3</v>
      </c>
      <c r="P3542" t="str" cm="1">
        <f t="array" ref="P3542">_xlfn.IFS(C3542&lt;25,"18-24", C3542&lt;=35,"25-35", C3542&lt;=50,"36-50",TRUE,"50+")</f>
        <v>25-35</v>
      </c>
      <c r="Q3542" t="str">
        <f t="shared" si="385"/>
        <v>new</v>
      </c>
      <c r="R3542" t="str">
        <f t="shared" si="386"/>
        <v>high value</v>
      </c>
      <c r="S3542" t="str">
        <f t="shared" si="387"/>
        <v>medium</v>
      </c>
      <c r="T3542" t="str">
        <f t="shared" si="388"/>
        <v>May</v>
      </c>
      <c r="U3542">
        <f t="shared" si="389"/>
        <v>2023</v>
      </c>
      <c r="V3542" t="str">
        <f t="shared" si="390"/>
        <v>0-5</v>
      </c>
      <c r="W3542" t="str">
        <f t="shared" si="391"/>
        <v>Medium</v>
      </c>
    </row>
    <row r="3543" spans="1:23" x14ac:dyDescent="0.3">
      <c r="A3543">
        <v>603542</v>
      </c>
      <c r="B3543">
        <v>87184</v>
      </c>
      <c r="C3543">
        <v>54</v>
      </c>
      <c r="D3543" t="s">
        <v>4</v>
      </c>
      <c r="E3543" t="s">
        <v>15</v>
      </c>
      <c r="F3543" t="s">
        <v>19</v>
      </c>
      <c r="G3543" t="s">
        <v>21</v>
      </c>
      <c r="H3543" s="1">
        <v>45338</v>
      </c>
      <c r="I3543" t="s">
        <v>34</v>
      </c>
      <c r="J3543">
        <v>65</v>
      </c>
      <c r="K3543">
        <v>5.5</v>
      </c>
      <c r="L3543">
        <v>1017.31</v>
      </c>
      <c r="M3543">
        <v>64.66</v>
      </c>
      <c r="N3543" t="s">
        <v>47</v>
      </c>
      <c r="O3543">
        <v>4</v>
      </c>
      <c r="P3543" t="str" cm="1">
        <f t="array" ref="P3543">_xlfn.IFS(C3543&lt;25,"18-24", C3543&lt;=35,"25-35", C3543&lt;=50,"36-50",TRUE,"50+")</f>
        <v>50+</v>
      </c>
      <c r="Q3543" t="str">
        <f t="shared" si="385"/>
        <v>new</v>
      </c>
      <c r="R3543" t="str">
        <f t="shared" si="386"/>
        <v>high value</v>
      </c>
      <c r="S3543" t="str">
        <f t="shared" si="387"/>
        <v>medium</v>
      </c>
      <c r="T3543" t="str">
        <f t="shared" si="388"/>
        <v>Feb</v>
      </c>
      <c r="U3543">
        <f t="shared" si="389"/>
        <v>2024</v>
      </c>
      <c r="V3543" t="str">
        <f t="shared" si="390"/>
        <v>5-10</v>
      </c>
      <c r="W3543" t="str">
        <f t="shared" si="391"/>
        <v>Slow</v>
      </c>
    </row>
    <row r="3544" spans="1:23" x14ac:dyDescent="0.3">
      <c r="A3544">
        <v>603543</v>
      </c>
      <c r="B3544">
        <v>86473</v>
      </c>
      <c r="C3544">
        <v>60</v>
      </c>
      <c r="D3544" t="s">
        <v>4</v>
      </c>
      <c r="E3544" t="s">
        <v>8</v>
      </c>
      <c r="F3544" t="s">
        <v>30</v>
      </c>
      <c r="G3544" t="s">
        <v>29</v>
      </c>
      <c r="H3544" s="1">
        <v>45488</v>
      </c>
      <c r="I3544" t="s">
        <v>33</v>
      </c>
      <c r="J3544">
        <v>45</v>
      </c>
      <c r="K3544">
        <v>2.9</v>
      </c>
      <c r="L3544">
        <v>269.77</v>
      </c>
      <c r="M3544">
        <v>44.21</v>
      </c>
      <c r="N3544" t="s">
        <v>49</v>
      </c>
      <c r="O3544">
        <v>4</v>
      </c>
      <c r="P3544" t="str" cm="1">
        <f t="array" ref="P3544">_xlfn.IFS(C3544&lt;25,"18-24", C3544&lt;=35,"25-35", C3544&lt;=50,"36-50",TRUE,"50+")</f>
        <v>50+</v>
      </c>
      <c r="Q3544" t="str">
        <f t="shared" si="385"/>
        <v>new</v>
      </c>
      <c r="R3544" t="str">
        <f t="shared" si="386"/>
        <v>medium</v>
      </c>
      <c r="S3544" t="str">
        <f t="shared" si="387"/>
        <v>medium</v>
      </c>
      <c r="T3544" t="str">
        <f t="shared" si="388"/>
        <v>Jul</v>
      </c>
      <c r="U3544">
        <f t="shared" si="389"/>
        <v>2024</v>
      </c>
      <c r="V3544" t="str">
        <f t="shared" si="390"/>
        <v>0-5</v>
      </c>
      <c r="W3544" t="str">
        <f t="shared" si="391"/>
        <v>Medium</v>
      </c>
    </row>
    <row r="3545" spans="1:23" x14ac:dyDescent="0.3">
      <c r="A3545">
        <v>603544</v>
      </c>
      <c r="B3545">
        <v>81713</v>
      </c>
      <c r="C3545">
        <v>24</v>
      </c>
      <c r="D3545" t="s">
        <v>7</v>
      </c>
      <c r="E3545" t="s">
        <v>15</v>
      </c>
      <c r="F3545" t="s">
        <v>28</v>
      </c>
      <c r="G3545" t="s">
        <v>27</v>
      </c>
      <c r="H3545" s="1">
        <v>45169</v>
      </c>
      <c r="I3545" t="s">
        <v>34</v>
      </c>
      <c r="J3545">
        <v>39</v>
      </c>
      <c r="K3545">
        <v>3.2</v>
      </c>
      <c r="L3545">
        <v>649.22</v>
      </c>
      <c r="M3545">
        <v>93.94</v>
      </c>
      <c r="N3545" t="s">
        <v>48</v>
      </c>
      <c r="O3545">
        <v>1</v>
      </c>
      <c r="P3545" t="str" cm="1">
        <f t="array" ref="P3545">_xlfn.IFS(C3545&lt;25,"18-24", C3545&lt;=35,"25-35", C3545&lt;=50,"36-50",TRUE,"50+")</f>
        <v>18-24</v>
      </c>
      <c r="Q3545" t="str">
        <f t="shared" si="385"/>
        <v>repeat</v>
      </c>
      <c r="R3545" t="str">
        <f t="shared" si="386"/>
        <v>high value</v>
      </c>
      <c r="S3545" t="str">
        <f t="shared" si="387"/>
        <v>Low</v>
      </c>
      <c r="T3545" t="str">
        <f t="shared" si="388"/>
        <v>Aug</v>
      </c>
      <c r="U3545">
        <f t="shared" si="389"/>
        <v>2023</v>
      </c>
      <c r="V3545" t="str">
        <f t="shared" si="390"/>
        <v>0-5</v>
      </c>
      <c r="W3545" t="str">
        <f t="shared" si="391"/>
        <v>Medium</v>
      </c>
    </row>
    <row r="3546" spans="1:23" x14ac:dyDescent="0.3">
      <c r="A3546">
        <v>603545</v>
      </c>
      <c r="B3546">
        <v>79428</v>
      </c>
      <c r="C3546">
        <v>61</v>
      </c>
      <c r="D3546" t="s">
        <v>4</v>
      </c>
      <c r="E3546" t="s">
        <v>15</v>
      </c>
      <c r="F3546" t="s">
        <v>24</v>
      </c>
      <c r="G3546" t="s">
        <v>31</v>
      </c>
      <c r="H3546" s="1">
        <v>45512</v>
      </c>
      <c r="I3546" t="s">
        <v>34</v>
      </c>
      <c r="J3546">
        <v>87</v>
      </c>
      <c r="K3546">
        <v>13.2</v>
      </c>
      <c r="L3546">
        <v>858.78</v>
      </c>
      <c r="M3546">
        <v>30.48</v>
      </c>
      <c r="N3546" t="s">
        <v>47</v>
      </c>
      <c r="O3546">
        <v>4</v>
      </c>
      <c r="P3546" t="str" cm="1">
        <f t="array" ref="P3546">_xlfn.IFS(C3546&lt;25,"18-24", C3546&lt;=35,"25-35", C3546&lt;=50,"36-50",TRUE,"50+")</f>
        <v>50+</v>
      </c>
      <c r="Q3546" t="str">
        <f t="shared" si="385"/>
        <v>new</v>
      </c>
      <c r="R3546" t="str">
        <f t="shared" si="386"/>
        <v>high value</v>
      </c>
      <c r="S3546" t="str">
        <f t="shared" si="387"/>
        <v>medium</v>
      </c>
      <c r="T3546" t="str">
        <f t="shared" si="388"/>
        <v>Aug</v>
      </c>
      <c r="U3546">
        <f t="shared" si="389"/>
        <v>2024</v>
      </c>
      <c r="V3546" t="str">
        <f t="shared" si="390"/>
        <v>10-15</v>
      </c>
      <c r="W3546" t="str">
        <f t="shared" si="391"/>
        <v>Slow</v>
      </c>
    </row>
    <row r="3547" spans="1:23" x14ac:dyDescent="0.3">
      <c r="A3547">
        <v>603546</v>
      </c>
      <c r="B3547">
        <v>13949</v>
      </c>
      <c r="C3547">
        <v>45</v>
      </c>
      <c r="D3547" t="s">
        <v>4</v>
      </c>
      <c r="E3547" t="s">
        <v>5</v>
      </c>
      <c r="F3547" t="s">
        <v>22</v>
      </c>
      <c r="G3547" t="s">
        <v>31</v>
      </c>
      <c r="H3547" s="1">
        <v>45028</v>
      </c>
      <c r="I3547" t="s">
        <v>34</v>
      </c>
      <c r="J3547">
        <v>64</v>
      </c>
      <c r="K3547">
        <v>11.5</v>
      </c>
      <c r="L3547">
        <v>711.59</v>
      </c>
      <c r="M3547">
        <v>42.06</v>
      </c>
      <c r="N3547" t="s">
        <v>47</v>
      </c>
      <c r="O3547">
        <v>5</v>
      </c>
      <c r="P3547" t="str" cm="1">
        <f t="array" ref="P3547">_xlfn.IFS(C3547&lt;25,"18-24", C3547&lt;=35,"25-35", C3547&lt;=50,"36-50",TRUE,"50+")</f>
        <v>36-50</v>
      </c>
      <c r="Q3547" t="str">
        <f t="shared" si="385"/>
        <v>repeat</v>
      </c>
      <c r="R3547" t="str">
        <f t="shared" si="386"/>
        <v>high value</v>
      </c>
      <c r="S3547" t="str">
        <f t="shared" si="387"/>
        <v>High</v>
      </c>
      <c r="T3547" t="str">
        <f t="shared" si="388"/>
        <v>Apr</v>
      </c>
      <c r="U3547">
        <f t="shared" si="389"/>
        <v>2023</v>
      </c>
      <c r="V3547" t="str">
        <f t="shared" si="390"/>
        <v>10-15</v>
      </c>
      <c r="W3547" t="str">
        <f t="shared" si="391"/>
        <v>Slow</v>
      </c>
    </row>
    <row r="3548" spans="1:23" x14ac:dyDescent="0.3">
      <c r="A3548">
        <v>603547</v>
      </c>
      <c r="B3548">
        <v>49456</v>
      </c>
      <c r="C3548">
        <v>38</v>
      </c>
      <c r="D3548" t="s">
        <v>7</v>
      </c>
      <c r="E3548" t="s">
        <v>16</v>
      </c>
      <c r="F3548" t="s">
        <v>19</v>
      </c>
      <c r="G3548" t="s">
        <v>29</v>
      </c>
      <c r="H3548" s="1">
        <v>45359</v>
      </c>
      <c r="I3548" t="s">
        <v>34</v>
      </c>
      <c r="J3548">
        <v>27</v>
      </c>
      <c r="K3548">
        <v>3.3</v>
      </c>
      <c r="L3548">
        <v>394.34</v>
      </c>
      <c r="M3548">
        <v>94.75</v>
      </c>
      <c r="N3548" t="s">
        <v>50</v>
      </c>
      <c r="O3548">
        <v>4</v>
      </c>
      <c r="P3548" t="str" cm="1">
        <f t="array" ref="P3548">_xlfn.IFS(C3548&lt;25,"18-24", C3548&lt;=35,"25-35", C3548&lt;=50,"36-50",TRUE,"50+")</f>
        <v>36-50</v>
      </c>
      <c r="Q3548" t="str">
        <f t="shared" si="385"/>
        <v>repeat</v>
      </c>
      <c r="R3548" t="str">
        <f t="shared" si="386"/>
        <v>medium</v>
      </c>
      <c r="S3548" t="str">
        <f t="shared" si="387"/>
        <v>medium</v>
      </c>
      <c r="T3548" t="str">
        <f t="shared" si="388"/>
        <v>Mar</v>
      </c>
      <c r="U3548">
        <f t="shared" si="389"/>
        <v>2024</v>
      </c>
      <c r="V3548" t="str">
        <f t="shared" si="390"/>
        <v>0-5</v>
      </c>
      <c r="W3548" t="str">
        <f t="shared" si="391"/>
        <v>Fast</v>
      </c>
    </row>
    <row r="3549" spans="1:23" x14ac:dyDescent="0.3">
      <c r="A3549">
        <v>603548</v>
      </c>
      <c r="B3549">
        <v>42335</v>
      </c>
      <c r="C3549">
        <v>32</v>
      </c>
      <c r="D3549" t="s">
        <v>4</v>
      </c>
      <c r="E3549" t="s">
        <v>16</v>
      </c>
      <c r="F3549" t="s">
        <v>28</v>
      </c>
      <c r="G3549" t="s">
        <v>25</v>
      </c>
      <c r="H3549" s="1">
        <v>45542</v>
      </c>
      <c r="I3549" t="s">
        <v>33</v>
      </c>
      <c r="J3549">
        <v>75</v>
      </c>
      <c r="K3549">
        <v>10.3</v>
      </c>
      <c r="L3549">
        <v>768.2</v>
      </c>
      <c r="M3549">
        <v>73.650000000000006</v>
      </c>
      <c r="N3549" t="s">
        <v>47</v>
      </c>
      <c r="O3549">
        <v>4</v>
      </c>
      <c r="P3549" t="str" cm="1">
        <f t="array" ref="P3549">_xlfn.IFS(C3549&lt;25,"18-24", C3549&lt;=35,"25-35", C3549&lt;=50,"36-50",TRUE,"50+")</f>
        <v>25-35</v>
      </c>
      <c r="Q3549" t="str">
        <f t="shared" si="385"/>
        <v>new</v>
      </c>
      <c r="R3549" t="str">
        <f t="shared" si="386"/>
        <v>high value</v>
      </c>
      <c r="S3549" t="str">
        <f t="shared" si="387"/>
        <v>medium</v>
      </c>
      <c r="T3549" t="str">
        <f t="shared" si="388"/>
        <v>Sep</v>
      </c>
      <c r="U3549">
        <f t="shared" si="389"/>
        <v>2024</v>
      </c>
      <c r="V3549" t="str">
        <f t="shared" si="390"/>
        <v>10-15</v>
      </c>
      <c r="W3549" t="str">
        <f t="shared" si="391"/>
        <v>Slow</v>
      </c>
    </row>
    <row r="3550" spans="1:23" x14ac:dyDescent="0.3">
      <c r="A3550">
        <v>603549</v>
      </c>
      <c r="B3550">
        <v>80573</v>
      </c>
      <c r="C3550">
        <v>59</v>
      </c>
      <c r="D3550" t="s">
        <v>7</v>
      </c>
      <c r="E3550" t="s">
        <v>5</v>
      </c>
      <c r="F3550" t="s">
        <v>24</v>
      </c>
      <c r="G3550" t="s">
        <v>21</v>
      </c>
      <c r="H3550" s="1">
        <v>45243</v>
      </c>
      <c r="I3550" t="s">
        <v>34</v>
      </c>
      <c r="J3550">
        <v>52</v>
      </c>
      <c r="K3550">
        <v>10.4</v>
      </c>
      <c r="L3550">
        <v>768.43</v>
      </c>
      <c r="M3550">
        <v>26.72</v>
      </c>
      <c r="N3550" t="s">
        <v>49</v>
      </c>
      <c r="O3550">
        <v>5</v>
      </c>
      <c r="P3550" t="str" cm="1">
        <f t="array" ref="P3550">_xlfn.IFS(C3550&lt;25,"18-24", C3550&lt;=35,"25-35", C3550&lt;=50,"36-50",TRUE,"50+")</f>
        <v>50+</v>
      </c>
      <c r="Q3550" t="str">
        <f t="shared" si="385"/>
        <v>new</v>
      </c>
      <c r="R3550" t="str">
        <f t="shared" si="386"/>
        <v>high value</v>
      </c>
      <c r="S3550" t="str">
        <f t="shared" si="387"/>
        <v>High</v>
      </c>
      <c r="T3550" t="str">
        <f t="shared" si="388"/>
        <v>Nov</v>
      </c>
      <c r="U3550">
        <f t="shared" si="389"/>
        <v>2023</v>
      </c>
      <c r="V3550" t="str">
        <f t="shared" si="390"/>
        <v>10-15</v>
      </c>
      <c r="W3550" t="str">
        <f t="shared" si="391"/>
        <v>Slow</v>
      </c>
    </row>
    <row r="3551" spans="1:23" x14ac:dyDescent="0.3">
      <c r="A3551">
        <v>603550</v>
      </c>
      <c r="B3551">
        <v>99272</v>
      </c>
      <c r="C3551">
        <v>26</v>
      </c>
      <c r="D3551" t="s">
        <v>7</v>
      </c>
      <c r="E3551" t="s">
        <v>5</v>
      </c>
      <c r="F3551" t="s">
        <v>19</v>
      </c>
      <c r="G3551" t="s">
        <v>29</v>
      </c>
      <c r="H3551" s="1">
        <v>45503</v>
      </c>
      <c r="I3551" t="s">
        <v>34</v>
      </c>
      <c r="J3551">
        <v>60</v>
      </c>
      <c r="K3551">
        <v>7.2</v>
      </c>
      <c r="L3551">
        <v>1382.43</v>
      </c>
      <c r="M3551">
        <v>47.86</v>
      </c>
      <c r="N3551" t="s">
        <v>49</v>
      </c>
      <c r="O3551">
        <v>1</v>
      </c>
      <c r="P3551" t="str" cm="1">
        <f t="array" ref="P3551">_xlfn.IFS(C3551&lt;25,"18-24", C3551&lt;=35,"25-35", C3551&lt;=50,"36-50",TRUE,"50+")</f>
        <v>25-35</v>
      </c>
      <c r="Q3551" t="str">
        <f t="shared" si="385"/>
        <v>new</v>
      </c>
      <c r="R3551" t="str">
        <f t="shared" si="386"/>
        <v>high value</v>
      </c>
      <c r="S3551" t="str">
        <f t="shared" si="387"/>
        <v>Low</v>
      </c>
      <c r="T3551" t="str">
        <f t="shared" si="388"/>
        <v>Jul</v>
      </c>
      <c r="U3551">
        <f t="shared" si="389"/>
        <v>2024</v>
      </c>
      <c r="V3551" t="str">
        <f t="shared" si="390"/>
        <v>5-10</v>
      </c>
      <c r="W3551" t="str">
        <f t="shared" si="391"/>
        <v>Slow</v>
      </c>
    </row>
    <row r="3552" spans="1:23" x14ac:dyDescent="0.3">
      <c r="A3552">
        <v>603551</v>
      </c>
      <c r="B3552">
        <v>13756</v>
      </c>
      <c r="C3552">
        <v>18</v>
      </c>
      <c r="D3552" t="s">
        <v>7</v>
      </c>
      <c r="E3552" t="s">
        <v>15</v>
      </c>
      <c r="F3552" t="s">
        <v>30</v>
      </c>
      <c r="G3552" t="s">
        <v>29</v>
      </c>
      <c r="H3552" s="1">
        <v>44911</v>
      </c>
      <c r="I3552" t="s">
        <v>33</v>
      </c>
      <c r="J3552">
        <v>63</v>
      </c>
      <c r="K3552">
        <v>2.8</v>
      </c>
      <c r="L3552">
        <v>875</v>
      </c>
      <c r="M3552">
        <v>22.79</v>
      </c>
      <c r="N3552" t="s">
        <v>48</v>
      </c>
      <c r="O3552">
        <v>2</v>
      </c>
      <c r="P3552" t="str" cm="1">
        <f t="array" ref="P3552">_xlfn.IFS(C3552&lt;25,"18-24", C3552&lt;=35,"25-35", C3552&lt;=50,"36-50",TRUE,"50+")</f>
        <v>18-24</v>
      </c>
      <c r="Q3552" t="str">
        <f t="shared" si="385"/>
        <v>new</v>
      </c>
      <c r="R3552" t="str">
        <f t="shared" si="386"/>
        <v>high value</v>
      </c>
      <c r="S3552" t="str">
        <f t="shared" si="387"/>
        <v>Low</v>
      </c>
      <c r="T3552" t="str">
        <f t="shared" si="388"/>
        <v>Dec</v>
      </c>
      <c r="U3552">
        <f t="shared" si="389"/>
        <v>2022</v>
      </c>
      <c r="V3552" t="str">
        <f t="shared" si="390"/>
        <v>0-5</v>
      </c>
      <c r="W3552" t="str">
        <f t="shared" si="391"/>
        <v>Slow</v>
      </c>
    </row>
    <row r="3553" spans="1:23" x14ac:dyDescent="0.3">
      <c r="A3553">
        <v>603552</v>
      </c>
      <c r="B3553">
        <v>70516</v>
      </c>
      <c r="C3553">
        <v>45</v>
      </c>
      <c r="D3553" t="s">
        <v>7</v>
      </c>
      <c r="E3553" t="s">
        <v>8</v>
      </c>
      <c r="F3553" t="s">
        <v>28</v>
      </c>
      <c r="G3553" t="s">
        <v>23</v>
      </c>
      <c r="H3553" s="1">
        <v>44615</v>
      </c>
      <c r="I3553" t="s">
        <v>34</v>
      </c>
      <c r="J3553">
        <v>72</v>
      </c>
      <c r="K3553">
        <v>8.1999999999999993</v>
      </c>
      <c r="L3553">
        <v>1358.61</v>
      </c>
      <c r="M3553">
        <v>75.8</v>
      </c>
      <c r="N3553" t="s">
        <v>48</v>
      </c>
      <c r="O3553">
        <v>1</v>
      </c>
      <c r="P3553" t="str" cm="1">
        <f t="array" ref="P3553">_xlfn.IFS(C3553&lt;25,"18-24", C3553&lt;=35,"25-35", C3553&lt;=50,"36-50",TRUE,"50+")</f>
        <v>36-50</v>
      </c>
      <c r="Q3553" t="str">
        <f t="shared" si="385"/>
        <v>new</v>
      </c>
      <c r="R3553" t="str">
        <f t="shared" si="386"/>
        <v>high value</v>
      </c>
      <c r="S3553" t="str">
        <f t="shared" si="387"/>
        <v>Low</v>
      </c>
      <c r="T3553" t="str">
        <f t="shared" si="388"/>
        <v>Feb</v>
      </c>
      <c r="U3553">
        <f t="shared" si="389"/>
        <v>2022</v>
      </c>
      <c r="V3553" t="str">
        <f t="shared" si="390"/>
        <v>5-10</v>
      </c>
      <c r="W3553" t="str">
        <f t="shared" si="391"/>
        <v>Slow</v>
      </c>
    </row>
    <row r="3554" spans="1:23" x14ac:dyDescent="0.3">
      <c r="A3554">
        <v>603553</v>
      </c>
      <c r="B3554">
        <v>37833</v>
      </c>
      <c r="C3554">
        <v>19</v>
      </c>
      <c r="D3554" t="s">
        <v>4</v>
      </c>
      <c r="E3554" t="s">
        <v>8</v>
      </c>
      <c r="F3554" t="s">
        <v>28</v>
      </c>
      <c r="G3554" t="s">
        <v>31</v>
      </c>
      <c r="H3554" s="1">
        <v>44800</v>
      </c>
      <c r="I3554" t="s">
        <v>33</v>
      </c>
      <c r="J3554">
        <v>75</v>
      </c>
      <c r="K3554">
        <v>10.4</v>
      </c>
      <c r="L3554">
        <v>1223.72</v>
      </c>
      <c r="M3554">
        <v>100.25</v>
      </c>
      <c r="N3554" t="s">
        <v>49</v>
      </c>
      <c r="O3554">
        <v>5</v>
      </c>
      <c r="P3554" t="str" cm="1">
        <f t="array" ref="P3554">_xlfn.IFS(C3554&lt;25,"18-24", C3554&lt;=35,"25-35", C3554&lt;=50,"36-50",TRUE,"50+")</f>
        <v>18-24</v>
      </c>
      <c r="Q3554" t="str">
        <f t="shared" si="385"/>
        <v>new</v>
      </c>
      <c r="R3554" t="str">
        <f t="shared" si="386"/>
        <v>high value</v>
      </c>
      <c r="S3554" t="str">
        <f t="shared" si="387"/>
        <v>High</v>
      </c>
      <c r="T3554" t="str">
        <f t="shared" si="388"/>
        <v>Aug</v>
      </c>
      <c r="U3554">
        <f t="shared" si="389"/>
        <v>2022</v>
      </c>
      <c r="V3554" t="str">
        <f t="shared" si="390"/>
        <v>10-15</v>
      </c>
      <c r="W3554" t="str">
        <f t="shared" si="391"/>
        <v>Slow</v>
      </c>
    </row>
    <row r="3555" spans="1:23" x14ac:dyDescent="0.3">
      <c r="A3555">
        <v>603554</v>
      </c>
      <c r="B3555">
        <v>22314</v>
      </c>
      <c r="C3555">
        <v>61</v>
      </c>
      <c r="D3555" t="s">
        <v>7</v>
      </c>
      <c r="E3555" t="s">
        <v>15</v>
      </c>
      <c r="F3555" t="s">
        <v>24</v>
      </c>
      <c r="G3555" t="s">
        <v>25</v>
      </c>
      <c r="H3555" s="1">
        <v>44737</v>
      </c>
      <c r="I3555" t="s">
        <v>34</v>
      </c>
      <c r="J3555">
        <v>76</v>
      </c>
      <c r="K3555">
        <v>9.1999999999999993</v>
      </c>
      <c r="L3555">
        <v>1179.17</v>
      </c>
      <c r="M3555">
        <v>53.9</v>
      </c>
      <c r="N3555" t="s">
        <v>48</v>
      </c>
      <c r="O3555">
        <v>3</v>
      </c>
      <c r="P3555" t="str" cm="1">
        <f t="array" ref="P3555">_xlfn.IFS(C3555&lt;25,"18-24", C3555&lt;=35,"25-35", C3555&lt;=50,"36-50",TRUE,"50+")</f>
        <v>50+</v>
      </c>
      <c r="Q3555" t="str">
        <f t="shared" si="385"/>
        <v>new</v>
      </c>
      <c r="R3555" t="str">
        <f t="shared" si="386"/>
        <v>high value</v>
      </c>
      <c r="S3555" t="str">
        <f t="shared" si="387"/>
        <v>medium</v>
      </c>
      <c r="T3555" t="str">
        <f t="shared" si="388"/>
        <v>Jun</v>
      </c>
      <c r="U3555">
        <f t="shared" si="389"/>
        <v>2022</v>
      </c>
      <c r="V3555" t="str">
        <f t="shared" si="390"/>
        <v>5-10</v>
      </c>
      <c r="W3555" t="str">
        <f t="shared" si="391"/>
        <v>Slow</v>
      </c>
    </row>
    <row r="3556" spans="1:23" x14ac:dyDescent="0.3">
      <c r="A3556">
        <v>603555</v>
      </c>
      <c r="B3556">
        <v>11614</v>
      </c>
      <c r="C3556">
        <v>47</v>
      </c>
      <c r="D3556" t="s">
        <v>4</v>
      </c>
      <c r="E3556" t="s">
        <v>15</v>
      </c>
      <c r="F3556" t="s">
        <v>30</v>
      </c>
      <c r="G3556" t="s">
        <v>21</v>
      </c>
      <c r="H3556" s="1">
        <v>44974</v>
      </c>
      <c r="I3556" t="s">
        <v>33</v>
      </c>
      <c r="J3556">
        <v>45</v>
      </c>
      <c r="K3556">
        <v>6.9</v>
      </c>
      <c r="L3556">
        <v>711.81</v>
      </c>
      <c r="M3556">
        <v>23.16</v>
      </c>
      <c r="N3556" t="s">
        <v>48</v>
      </c>
      <c r="O3556">
        <v>5</v>
      </c>
      <c r="P3556" t="str" cm="1">
        <f t="array" ref="P3556">_xlfn.IFS(C3556&lt;25,"18-24", C3556&lt;=35,"25-35", C3556&lt;=50,"36-50",TRUE,"50+")</f>
        <v>36-50</v>
      </c>
      <c r="Q3556" t="str">
        <f t="shared" si="385"/>
        <v>new</v>
      </c>
      <c r="R3556" t="str">
        <f t="shared" si="386"/>
        <v>high value</v>
      </c>
      <c r="S3556" t="str">
        <f t="shared" si="387"/>
        <v>High</v>
      </c>
      <c r="T3556" t="str">
        <f t="shared" si="388"/>
        <v>Feb</v>
      </c>
      <c r="U3556">
        <f t="shared" si="389"/>
        <v>2023</v>
      </c>
      <c r="V3556" t="str">
        <f t="shared" si="390"/>
        <v>5-10</v>
      </c>
      <c r="W3556" t="str">
        <f t="shared" si="391"/>
        <v>Medium</v>
      </c>
    </row>
    <row r="3557" spans="1:23" x14ac:dyDescent="0.3">
      <c r="A3557">
        <v>603556</v>
      </c>
      <c r="B3557">
        <v>56002</v>
      </c>
      <c r="C3557">
        <v>47</v>
      </c>
      <c r="D3557" t="s">
        <v>7</v>
      </c>
      <c r="E3557" t="s">
        <v>16</v>
      </c>
      <c r="F3557" t="s">
        <v>19</v>
      </c>
      <c r="G3557" t="s">
        <v>27</v>
      </c>
      <c r="H3557" s="1">
        <v>44936</v>
      </c>
      <c r="I3557" t="s">
        <v>33</v>
      </c>
      <c r="J3557">
        <v>42</v>
      </c>
      <c r="K3557">
        <v>3</v>
      </c>
      <c r="L3557">
        <v>267.23</v>
      </c>
      <c r="M3557">
        <v>34.74</v>
      </c>
      <c r="N3557" t="s">
        <v>48</v>
      </c>
      <c r="O3557">
        <v>5</v>
      </c>
      <c r="P3557" t="str" cm="1">
        <f t="array" ref="P3557">_xlfn.IFS(C3557&lt;25,"18-24", C3557&lt;=35,"25-35", C3557&lt;=50,"36-50",TRUE,"50+")</f>
        <v>36-50</v>
      </c>
      <c r="Q3557" t="str">
        <f t="shared" si="385"/>
        <v>repeat</v>
      </c>
      <c r="R3557" t="str">
        <f t="shared" si="386"/>
        <v>medium</v>
      </c>
      <c r="S3557" t="str">
        <f t="shared" si="387"/>
        <v>High</v>
      </c>
      <c r="T3557" t="str">
        <f t="shared" si="388"/>
        <v>Jan</v>
      </c>
      <c r="U3557">
        <f t="shared" si="389"/>
        <v>2023</v>
      </c>
      <c r="V3557" t="str">
        <f t="shared" si="390"/>
        <v>0-5</v>
      </c>
      <c r="W3557" t="str">
        <f t="shared" si="391"/>
        <v>Medium</v>
      </c>
    </row>
    <row r="3558" spans="1:23" x14ac:dyDescent="0.3">
      <c r="A3558">
        <v>603557</v>
      </c>
      <c r="B3558">
        <v>11184</v>
      </c>
      <c r="C3558">
        <v>64</v>
      </c>
      <c r="D3558" t="s">
        <v>4</v>
      </c>
      <c r="E3558" t="s">
        <v>11</v>
      </c>
      <c r="F3558" t="s">
        <v>19</v>
      </c>
      <c r="G3558" t="s">
        <v>27</v>
      </c>
      <c r="H3558" s="1">
        <v>44900</v>
      </c>
      <c r="I3558" t="s">
        <v>34</v>
      </c>
      <c r="J3558">
        <v>43</v>
      </c>
      <c r="K3558">
        <v>2.2999999999999998</v>
      </c>
      <c r="L3558">
        <v>1336.76</v>
      </c>
      <c r="M3558">
        <v>88.23</v>
      </c>
      <c r="N3558" t="s">
        <v>48</v>
      </c>
      <c r="O3558">
        <v>4</v>
      </c>
      <c r="P3558" t="str" cm="1">
        <f t="array" ref="P3558">_xlfn.IFS(C3558&lt;25,"18-24", C3558&lt;=35,"25-35", C3558&lt;=50,"36-50",TRUE,"50+")</f>
        <v>50+</v>
      </c>
      <c r="Q3558" t="str">
        <f t="shared" si="385"/>
        <v>new</v>
      </c>
      <c r="R3558" t="str">
        <f t="shared" si="386"/>
        <v>high value</v>
      </c>
      <c r="S3558" t="str">
        <f t="shared" si="387"/>
        <v>medium</v>
      </c>
      <c r="T3558" t="str">
        <f t="shared" si="388"/>
        <v>Dec</v>
      </c>
      <c r="U3558">
        <f t="shared" si="389"/>
        <v>2022</v>
      </c>
      <c r="V3558" t="str">
        <f t="shared" si="390"/>
        <v>0-5</v>
      </c>
      <c r="W3558" t="str">
        <f t="shared" si="391"/>
        <v>Medium</v>
      </c>
    </row>
    <row r="3559" spans="1:23" x14ac:dyDescent="0.3">
      <c r="A3559">
        <v>603558</v>
      </c>
      <c r="B3559">
        <v>45415</v>
      </c>
      <c r="C3559">
        <v>20</v>
      </c>
      <c r="D3559" t="s">
        <v>4</v>
      </c>
      <c r="E3559" t="s">
        <v>11</v>
      </c>
      <c r="F3559" t="s">
        <v>19</v>
      </c>
      <c r="G3559" t="s">
        <v>31</v>
      </c>
      <c r="H3559" s="1">
        <v>45361</v>
      </c>
      <c r="I3559" t="s">
        <v>34</v>
      </c>
      <c r="J3559">
        <v>85</v>
      </c>
      <c r="K3559">
        <v>3.9</v>
      </c>
      <c r="L3559">
        <v>1079.83</v>
      </c>
      <c r="M3559">
        <v>94.51</v>
      </c>
      <c r="N3559" t="s">
        <v>47</v>
      </c>
      <c r="O3559">
        <v>2</v>
      </c>
      <c r="P3559" t="str" cm="1">
        <f t="array" ref="P3559">_xlfn.IFS(C3559&lt;25,"18-24", C3559&lt;=35,"25-35", C3559&lt;=50,"36-50",TRUE,"50+")</f>
        <v>18-24</v>
      </c>
      <c r="Q3559" t="str">
        <f t="shared" si="385"/>
        <v>new</v>
      </c>
      <c r="R3559" t="str">
        <f t="shared" si="386"/>
        <v>high value</v>
      </c>
      <c r="S3559" t="str">
        <f t="shared" si="387"/>
        <v>Low</v>
      </c>
      <c r="T3559" t="str">
        <f t="shared" si="388"/>
        <v>Mar</v>
      </c>
      <c r="U3559">
        <f t="shared" si="389"/>
        <v>2024</v>
      </c>
      <c r="V3559" t="str">
        <f t="shared" si="390"/>
        <v>0-5</v>
      </c>
      <c r="W3559" t="str">
        <f t="shared" si="391"/>
        <v>Slow</v>
      </c>
    </row>
    <row r="3560" spans="1:23" x14ac:dyDescent="0.3">
      <c r="A3560">
        <v>603559</v>
      </c>
      <c r="B3560">
        <v>92213</v>
      </c>
      <c r="C3560">
        <v>59</v>
      </c>
      <c r="D3560" t="s">
        <v>4</v>
      </c>
      <c r="E3560" t="s">
        <v>8</v>
      </c>
      <c r="F3560" t="s">
        <v>18</v>
      </c>
      <c r="G3560" t="s">
        <v>25</v>
      </c>
      <c r="H3560" s="1">
        <v>45016</v>
      </c>
      <c r="I3560" t="s">
        <v>34</v>
      </c>
      <c r="J3560">
        <v>51</v>
      </c>
      <c r="K3560">
        <v>10.199999999999999</v>
      </c>
      <c r="L3560">
        <v>440.2</v>
      </c>
      <c r="M3560">
        <v>77.27</v>
      </c>
      <c r="N3560" t="s">
        <v>50</v>
      </c>
      <c r="O3560">
        <v>1</v>
      </c>
      <c r="P3560" t="str" cm="1">
        <f t="array" ref="P3560">_xlfn.IFS(C3560&lt;25,"18-24", C3560&lt;=35,"25-35", C3560&lt;=50,"36-50",TRUE,"50+")</f>
        <v>50+</v>
      </c>
      <c r="Q3560" t="str">
        <f t="shared" si="385"/>
        <v>new</v>
      </c>
      <c r="R3560" t="str">
        <f t="shared" si="386"/>
        <v>medium</v>
      </c>
      <c r="S3560" t="str">
        <f t="shared" si="387"/>
        <v>Low</v>
      </c>
      <c r="T3560" t="str">
        <f t="shared" si="388"/>
        <v>Mar</v>
      </c>
      <c r="U3560">
        <f t="shared" si="389"/>
        <v>2023</v>
      </c>
      <c r="V3560" t="str">
        <f t="shared" si="390"/>
        <v>10-15</v>
      </c>
      <c r="W3560" t="str">
        <f t="shared" si="391"/>
        <v>Slow</v>
      </c>
    </row>
    <row r="3561" spans="1:23" x14ac:dyDescent="0.3">
      <c r="A3561">
        <v>603560</v>
      </c>
      <c r="B3561">
        <v>10448</v>
      </c>
      <c r="C3561">
        <v>36</v>
      </c>
      <c r="D3561" t="s">
        <v>7</v>
      </c>
      <c r="E3561" t="s">
        <v>11</v>
      </c>
      <c r="F3561" t="s">
        <v>24</v>
      </c>
      <c r="G3561" t="s">
        <v>27</v>
      </c>
      <c r="H3561" s="1">
        <v>44849</v>
      </c>
      <c r="I3561" t="s">
        <v>33</v>
      </c>
      <c r="J3561">
        <v>24</v>
      </c>
      <c r="K3561">
        <v>10.3</v>
      </c>
      <c r="L3561">
        <v>373.74</v>
      </c>
      <c r="M3561">
        <v>28.01</v>
      </c>
      <c r="N3561" t="s">
        <v>49</v>
      </c>
      <c r="O3561">
        <v>2</v>
      </c>
      <c r="P3561" t="str" cm="1">
        <f t="array" ref="P3561">_xlfn.IFS(C3561&lt;25,"18-24", C3561&lt;=35,"25-35", C3561&lt;=50,"36-50",TRUE,"50+")</f>
        <v>36-50</v>
      </c>
      <c r="Q3561" t="str">
        <f t="shared" si="385"/>
        <v>new</v>
      </c>
      <c r="R3561" t="str">
        <f t="shared" si="386"/>
        <v>medium</v>
      </c>
      <c r="S3561" t="str">
        <f t="shared" si="387"/>
        <v>Low</v>
      </c>
      <c r="T3561" t="str">
        <f t="shared" si="388"/>
        <v>Oct</v>
      </c>
      <c r="U3561">
        <f t="shared" si="389"/>
        <v>2022</v>
      </c>
      <c r="V3561" t="str">
        <f t="shared" si="390"/>
        <v>10-15</v>
      </c>
      <c r="W3561" t="str">
        <f t="shared" si="391"/>
        <v>Fast</v>
      </c>
    </row>
    <row r="3562" spans="1:23" x14ac:dyDescent="0.3">
      <c r="A3562">
        <v>603561</v>
      </c>
      <c r="B3562">
        <v>79789</v>
      </c>
      <c r="C3562">
        <v>22</v>
      </c>
      <c r="D3562" t="s">
        <v>4</v>
      </c>
      <c r="E3562" t="s">
        <v>8</v>
      </c>
      <c r="F3562" t="s">
        <v>26</v>
      </c>
      <c r="G3562" t="s">
        <v>31</v>
      </c>
      <c r="H3562" s="1">
        <v>44595</v>
      </c>
      <c r="I3562" t="s">
        <v>34</v>
      </c>
      <c r="J3562">
        <v>47</v>
      </c>
      <c r="K3562">
        <v>11.8</v>
      </c>
      <c r="L3562">
        <v>1288.1300000000001</v>
      </c>
      <c r="M3562">
        <v>53.42</v>
      </c>
      <c r="N3562" t="s">
        <v>47</v>
      </c>
      <c r="O3562">
        <v>4</v>
      </c>
      <c r="P3562" t="str" cm="1">
        <f t="array" ref="P3562">_xlfn.IFS(C3562&lt;25,"18-24", C3562&lt;=35,"25-35", C3562&lt;=50,"36-50",TRUE,"50+")</f>
        <v>18-24</v>
      </c>
      <c r="Q3562" t="str">
        <f t="shared" si="385"/>
        <v>new</v>
      </c>
      <c r="R3562" t="str">
        <f t="shared" si="386"/>
        <v>high value</v>
      </c>
      <c r="S3562" t="str">
        <f t="shared" si="387"/>
        <v>medium</v>
      </c>
      <c r="T3562" t="str">
        <f t="shared" si="388"/>
        <v>Feb</v>
      </c>
      <c r="U3562">
        <f t="shared" si="389"/>
        <v>2022</v>
      </c>
      <c r="V3562" t="str">
        <f t="shared" si="390"/>
        <v>10-15</v>
      </c>
      <c r="W3562" t="str">
        <f t="shared" si="391"/>
        <v>Slow</v>
      </c>
    </row>
    <row r="3563" spans="1:23" x14ac:dyDescent="0.3">
      <c r="A3563">
        <v>603562</v>
      </c>
      <c r="B3563">
        <v>53769</v>
      </c>
      <c r="C3563">
        <v>36</v>
      </c>
      <c r="D3563" t="s">
        <v>4</v>
      </c>
      <c r="E3563" t="s">
        <v>16</v>
      </c>
      <c r="F3563" t="s">
        <v>18</v>
      </c>
      <c r="G3563" t="s">
        <v>31</v>
      </c>
      <c r="H3563" s="1">
        <v>45107</v>
      </c>
      <c r="I3563" t="s">
        <v>33</v>
      </c>
      <c r="J3563">
        <v>30</v>
      </c>
      <c r="K3563">
        <v>4.4000000000000004</v>
      </c>
      <c r="L3563">
        <v>1308.8900000000001</v>
      </c>
      <c r="M3563">
        <v>66.56</v>
      </c>
      <c r="N3563" t="s">
        <v>48</v>
      </c>
      <c r="O3563">
        <v>4</v>
      </c>
      <c r="P3563" t="str" cm="1">
        <f t="array" ref="P3563">_xlfn.IFS(C3563&lt;25,"18-24", C3563&lt;=35,"25-35", C3563&lt;=50,"36-50",TRUE,"50+")</f>
        <v>36-50</v>
      </c>
      <c r="Q3563" t="str">
        <f t="shared" si="385"/>
        <v>new</v>
      </c>
      <c r="R3563" t="str">
        <f t="shared" si="386"/>
        <v>high value</v>
      </c>
      <c r="S3563" t="str">
        <f t="shared" si="387"/>
        <v>medium</v>
      </c>
      <c r="T3563" t="str">
        <f t="shared" si="388"/>
        <v>Jun</v>
      </c>
      <c r="U3563">
        <f t="shared" si="389"/>
        <v>2023</v>
      </c>
      <c r="V3563" t="str">
        <f t="shared" si="390"/>
        <v>0-5</v>
      </c>
      <c r="W3563" t="str">
        <f t="shared" si="391"/>
        <v>Fast</v>
      </c>
    </row>
    <row r="3564" spans="1:23" x14ac:dyDescent="0.3">
      <c r="A3564">
        <v>603563</v>
      </c>
      <c r="B3564">
        <v>85792</v>
      </c>
      <c r="C3564">
        <v>20</v>
      </c>
      <c r="D3564" t="s">
        <v>4</v>
      </c>
      <c r="E3564" t="s">
        <v>5</v>
      </c>
      <c r="F3564" t="s">
        <v>22</v>
      </c>
      <c r="G3564" t="s">
        <v>25</v>
      </c>
      <c r="H3564" s="1">
        <v>45625</v>
      </c>
      <c r="I3564" t="s">
        <v>34</v>
      </c>
      <c r="J3564">
        <v>69</v>
      </c>
      <c r="K3564">
        <v>1.6</v>
      </c>
      <c r="L3564">
        <v>945.3</v>
      </c>
      <c r="M3564">
        <v>82.62</v>
      </c>
      <c r="N3564" t="s">
        <v>48</v>
      </c>
      <c r="O3564">
        <v>4</v>
      </c>
      <c r="P3564" t="str" cm="1">
        <f t="array" ref="P3564">_xlfn.IFS(C3564&lt;25,"18-24", C3564&lt;=35,"25-35", C3564&lt;=50,"36-50",TRUE,"50+")</f>
        <v>18-24</v>
      </c>
      <c r="Q3564" t="str">
        <f t="shared" si="385"/>
        <v>new</v>
      </c>
      <c r="R3564" t="str">
        <f t="shared" si="386"/>
        <v>high value</v>
      </c>
      <c r="S3564" t="str">
        <f t="shared" si="387"/>
        <v>medium</v>
      </c>
      <c r="T3564" t="str">
        <f t="shared" si="388"/>
        <v>Nov</v>
      </c>
      <c r="U3564">
        <f t="shared" si="389"/>
        <v>2024</v>
      </c>
      <c r="V3564" t="str">
        <f t="shared" si="390"/>
        <v>0-5</v>
      </c>
      <c r="W3564" t="str">
        <f t="shared" si="391"/>
        <v>Slow</v>
      </c>
    </row>
    <row r="3565" spans="1:23" x14ac:dyDescent="0.3">
      <c r="A3565">
        <v>603564</v>
      </c>
      <c r="B3565">
        <v>59425</v>
      </c>
      <c r="C3565">
        <v>24</v>
      </c>
      <c r="D3565" t="s">
        <v>7</v>
      </c>
      <c r="E3565" t="s">
        <v>5</v>
      </c>
      <c r="F3565" t="s">
        <v>26</v>
      </c>
      <c r="G3565" t="s">
        <v>25</v>
      </c>
      <c r="H3565" s="1">
        <v>44867</v>
      </c>
      <c r="I3565" t="s">
        <v>34</v>
      </c>
      <c r="J3565">
        <v>52</v>
      </c>
      <c r="K3565">
        <v>4.2</v>
      </c>
      <c r="L3565">
        <v>710.35</v>
      </c>
      <c r="M3565">
        <v>61.58</v>
      </c>
      <c r="N3565" t="s">
        <v>50</v>
      </c>
      <c r="O3565">
        <v>3</v>
      </c>
      <c r="P3565" t="str" cm="1">
        <f t="array" ref="P3565">_xlfn.IFS(C3565&lt;25,"18-24", C3565&lt;=35,"25-35", C3565&lt;=50,"36-50",TRUE,"50+")</f>
        <v>18-24</v>
      </c>
      <c r="Q3565" t="str">
        <f t="shared" si="385"/>
        <v>new</v>
      </c>
      <c r="R3565" t="str">
        <f t="shared" si="386"/>
        <v>high value</v>
      </c>
      <c r="S3565" t="str">
        <f t="shared" si="387"/>
        <v>medium</v>
      </c>
      <c r="T3565" t="str">
        <f t="shared" si="388"/>
        <v>Nov</v>
      </c>
      <c r="U3565">
        <f t="shared" si="389"/>
        <v>2022</v>
      </c>
      <c r="V3565" t="str">
        <f t="shared" si="390"/>
        <v>0-5</v>
      </c>
      <c r="W3565" t="str">
        <f t="shared" si="391"/>
        <v>Slow</v>
      </c>
    </row>
    <row r="3566" spans="1:23" x14ac:dyDescent="0.3">
      <c r="A3566">
        <v>603565</v>
      </c>
      <c r="B3566">
        <v>52805</v>
      </c>
      <c r="C3566">
        <v>26</v>
      </c>
      <c r="D3566" t="s">
        <v>4</v>
      </c>
      <c r="E3566" t="s">
        <v>8</v>
      </c>
      <c r="F3566" t="s">
        <v>28</v>
      </c>
      <c r="G3566" t="s">
        <v>29</v>
      </c>
      <c r="H3566" s="1">
        <v>45486</v>
      </c>
      <c r="I3566" t="s">
        <v>34</v>
      </c>
      <c r="J3566">
        <v>36</v>
      </c>
      <c r="K3566">
        <v>1.8</v>
      </c>
      <c r="L3566">
        <v>406.48</v>
      </c>
      <c r="M3566">
        <v>35.1</v>
      </c>
      <c r="N3566" t="s">
        <v>47</v>
      </c>
      <c r="O3566">
        <v>4</v>
      </c>
      <c r="P3566" t="str" cm="1">
        <f t="array" ref="P3566">_xlfn.IFS(C3566&lt;25,"18-24", C3566&lt;=35,"25-35", C3566&lt;=50,"36-50",TRUE,"50+")</f>
        <v>25-35</v>
      </c>
      <c r="Q3566" t="str">
        <f t="shared" si="385"/>
        <v>new</v>
      </c>
      <c r="R3566" t="str">
        <f t="shared" si="386"/>
        <v>medium</v>
      </c>
      <c r="S3566" t="str">
        <f t="shared" si="387"/>
        <v>medium</v>
      </c>
      <c r="T3566" t="str">
        <f t="shared" si="388"/>
        <v>Jul</v>
      </c>
      <c r="U3566">
        <f t="shared" si="389"/>
        <v>2024</v>
      </c>
      <c r="V3566" t="str">
        <f t="shared" si="390"/>
        <v>0-5</v>
      </c>
      <c r="W3566" t="str">
        <f t="shared" si="391"/>
        <v>Medium</v>
      </c>
    </row>
    <row r="3567" spans="1:23" x14ac:dyDescent="0.3">
      <c r="A3567">
        <v>603566</v>
      </c>
      <c r="B3567">
        <v>51183</v>
      </c>
      <c r="C3567">
        <v>42</v>
      </c>
      <c r="D3567" t="s">
        <v>7</v>
      </c>
      <c r="E3567" t="s">
        <v>16</v>
      </c>
      <c r="F3567" t="s">
        <v>30</v>
      </c>
      <c r="G3567" t="s">
        <v>27</v>
      </c>
      <c r="H3567" s="1">
        <v>45452</v>
      </c>
      <c r="I3567" t="s">
        <v>33</v>
      </c>
      <c r="J3567">
        <v>61</v>
      </c>
      <c r="K3567">
        <v>7.2</v>
      </c>
      <c r="L3567">
        <v>1007.39</v>
      </c>
      <c r="M3567">
        <v>27.24</v>
      </c>
      <c r="N3567" t="s">
        <v>49</v>
      </c>
      <c r="O3567">
        <v>3</v>
      </c>
      <c r="P3567" t="str" cm="1">
        <f t="array" ref="P3567">_xlfn.IFS(C3567&lt;25,"18-24", C3567&lt;=35,"25-35", C3567&lt;=50,"36-50",TRUE,"50+")</f>
        <v>36-50</v>
      </c>
      <c r="Q3567" t="str">
        <f t="shared" si="385"/>
        <v>new</v>
      </c>
      <c r="R3567" t="str">
        <f t="shared" si="386"/>
        <v>high value</v>
      </c>
      <c r="S3567" t="str">
        <f t="shared" si="387"/>
        <v>medium</v>
      </c>
      <c r="T3567" t="str">
        <f t="shared" si="388"/>
        <v>Jun</v>
      </c>
      <c r="U3567">
        <f t="shared" si="389"/>
        <v>2024</v>
      </c>
      <c r="V3567" t="str">
        <f t="shared" si="390"/>
        <v>5-10</v>
      </c>
      <c r="W3567" t="str">
        <f t="shared" si="391"/>
        <v>Slow</v>
      </c>
    </row>
    <row r="3568" spans="1:23" x14ac:dyDescent="0.3">
      <c r="A3568">
        <v>603567</v>
      </c>
      <c r="B3568">
        <v>44018</v>
      </c>
      <c r="C3568">
        <v>55</v>
      </c>
      <c r="D3568" t="s">
        <v>7</v>
      </c>
      <c r="E3568" t="s">
        <v>15</v>
      </c>
      <c r="F3568" t="s">
        <v>30</v>
      </c>
      <c r="G3568" t="s">
        <v>25</v>
      </c>
      <c r="H3568" s="1">
        <v>45530</v>
      </c>
      <c r="I3568" t="s">
        <v>34</v>
      </c>
      <c r="J3568">
        <v>86</v>
      </c>
      <c r="K3568">
        <v>3.4</v>
      </c>
      <c r="L3568">
        <v>311.2</v>
      </c>
      <c r="M3568">
        <v>87.23</v>
      </c>
      <c r="N3568" t="s">
        <v>50</v>
      </c>
      <c r="O3568">
        <v>5</v>
      </c>
      <c r="P3568" t="str" cm="1">
        <f t="array" ref="P3568">_xlfn.IFS(C3568&lt;25,"18-24", C3568&lt;=35,"25-35", C3568&lt;=50,"36-50",TRUE,"50+")</f>
        <v>50+</v>
      </c>
      <c r="Q3568" t="str">
        <f t="shared" si="385"/>
        <v>new</v>
      </c>
      <c r="R3568" t="str">
        <f t="shared" si="386"/>
        <v>medium</v>
      </c>
      <c r="S3568" t="str">
        <f t="shared" si="387"/>
        <v>High</v>
      </c>
      <c r="T3568" t="str">
        <f t="shared" si="388"/>
        <v>Aug</v>
      </c>
      <c r="U3568">
        <f t="shared" si="389"/>
        <v>2024</v>
      </c>
      <c r="V3568" t="str">
        <f t="shared" si="390"/>
        <v>0-5</v>
      </c>
      <c r="W3568" t="str">
        <f t="shared" si="391"/>
        <v>Slow</v>
      </c>
    </row>
    <row r="3569" spans="1:23" x14ac:dyDescent="0.3">
      <c r="A3569">
        <v>603568</v>
      </c>
      <c r="B3569">
        <v>90362</v>
      </c>
      <c r="C3569">
        <v>37</v>
      </c>
      <c r="D3569" t="s">
        <v>4</v>
      </c>
      <c r="E3569" t="s">
        <v>13</v>
      </c>
      <c r="F3569" t="s">
        <v>24</v>
      </c>
      <c r="G3569" t="s">
        <v>27</v>
      </c>
      <c r="H3569" s="1">
        <v>45248</v>
      </c>
      <c r="I3569" t="s">
        <v>33</v>
      </c>
      <c r="J3569">
        <v>50</v>
      </c>
      <c r="K3569">
        <v>10.1</v>
      </c>
      <c r="L3569">
        <v>275.91000000000003</v>
      </c>
      <c r="M3569">
        <v>44.8</v>
      </c>
      <c r="N3569" t="s">
        <v>50</v>
      </c>
      <c r="O3569">
        <v>3</v>
      </c>
      <c r="P3569" t="str" cm="1">
        <f t="array" ref="P3569">_xlfn.IFS(C3569&lt;25,"18-24", C3569&lt;=35,"25-35", C3569&lt;=50,"36-50",TRUE,"50+")</f>
        <v>36-50</v>
      </c>
      <c r="Q3569" t="str">
        <f t="shared" si="385"/>
        <v>new</v>
      </c>
      <c r="R3569" t="str">
        <f t="shared" si="386"/>
        <v>medium</v>
      </c>
      <c r="S3569" t="str">
        <f t="shared" si="387"/>
        <v>medium</v>
      </c>
      <c r="T3569" t="str">
        <f t="shared" si="388"/>
        <v>Nov</v>
      </c>
      <c r="U3569">
        <f t="shared" si="389"/>
        <v>2023</v>
      </c>
      <c r="V3569" t="str">
        <f t="shared" si="390"/>
        <v>10-15</v>
      </c>
      <c r="W3569" t="str">
        <f t="shared" si="391"/>
        <v>Slow</v>
      </c>
    </row>
    <row r="3570" spans="1:23" x14ac:dyDescent="0.3">
      <c r="A3570">
        <v>603569</v>
      </c>
      <c r="B3570">
        <v>51828</v>
      </c>
      <c r="C3570">
        <v>40</v>
      </c>
      <c r="D3570" t="s">
        <v>4</v>
      </c>
      <c r="E3570" t="s">
        <v>11</v>
      </c>
      <c r="F3570" t="s">
        <v>24</v>
      </c>
      <c r="G3570" t="s">
        <v>27</v>
      </c>
      <c r="H3570" s="1">
        <v>45254</v>
      </c>
      <c r="I3570" t="s">
        <v>33</v>
      </c>
      <c r="J3570">
        <v>39</v>
      </c>
      <c r="K3570">
        <v>4.8</v>
      </c>
      <c r="L3570">
        <v>183.17</v>
      </c>
      <c r="M3570">
        <v>87.66</v>
      </c>
      <c r="N3570" t="s">
        <v>48</v>
      </c>
      <c r="O3570">
        <v>5</v>
      </c>
      <c r="P3570" t="str" cm="1">
        <f t="array" ref="P3570">_xlfn.IFS(C3570&lt;25,"18-24", C3570&lt;=35,"25-35", C3570&lt;=50,"36-50",TRUE,"50+")</f>
        <v>36-50</v>
      </c>
      <c r="Q3570" t="str">
        <f t="shared" si="385"/>
        <v>new</v>
      </c>
      <c r="R3570" t="str">
        <f t="shared" si="386"/>
        <v>low</v>
      </c>
      <c r="S3570" t="str">
        <f t="shared" si="387"/>
        <v>High</v>
      </c>
      <c r="T3570" t="str">
        <f t="shared" si="388"/>
        <v>Nov</v>
      </c>
      <c r="U3570">
        <f t="shared" si="389"/>
        <v>2023</v>
      </c>
      <c r="V3570" t="str">
        <f t="shared" si="390"/>
        <v>0-5</v>
      </c>
      <c r="W3570" t="str">
        <f t="shared" si="391"/>
        <v>Medium</v>
      </c>
    </row>
    <row r="3571" spans="1:23" x14ac:dyDescent="0.3">
      <c r="A3571">
        <v>603570</v>
      </c>
      <c r="B3571">
        <v>20236</v>
      </c>
      <c r="C3571">
        <v>29</v>
      </c>
      <c r="D3571" t="s">
        <v>4</v>
      </c>
      <c r="E3571" t="s">
        <v>11</v>
      </c>
      <c r="F3571" t="s">
        <v>24</v>
      </c>
      <c r="G3571" t="s">
        <v>25</v>
      </c>
      <c r="H3571" s="1">
        <v>45002</v>
      </c>
      <c r="I3571" t="s">
        <v>34</v>
      </c>
      <c r="J3571">
        <v>76</v>
      </c>
      <c r="K3571">
        <v>2.7</v>
      </c>
      <c r="L3571">
        <v>382.8</v>
      </c>
      <c r="M3571">
        <v>93.41</v>
      </c>
      <c r="N3571" t="s">
        <v>49</v>
      </c>
      <c r="O3571">
        <v>3</v>
      </c>
      <c r="P3571" t="str" cm="1">
        <f t="array" ref="P3571">_xlfn.IFS(C3571&lt;25,"18-24", C3571&lt;=35,"25-35", C3571&lt;=50,"36-50",TRUE,"50+")</f>
        <v>25-35</v>
      </c>
      <c r="Q3571" t="str">
        <f t="shared" si="385"/>
        <v>new</v>
      </c>
      <c r="R3571" t="str">
        <f t="shared" si="386"/>
        <v>medium</v>
      </c>
      <c r="S3571" t="str">
        <f t="shared" si="387"/>
        <v>medium</v>
      </c>
      <c r="T3571" t="str">
        <f t="shared" si="388"/>
        <v>Mar</v>
      </c>
      <c r="U3571">
        <f t="shared" si="389"/>
        <v>2023</v>
      </c>
      <c r="V3571" t="str">
        <f t="shared" si="390"/>
        <v>0-5</v>
      </c>
      <c r="W3571" t="str">
        <f t="shared" si="391"/>
        <v>Slow</v>
      </c>
    </row>
    <row r="3572" spans="1:23" x14ac:dyDescent="0.3">
      <c r="A3572">
        <v>603571</v>
      </c>
      <c r="B3572">
        <v>43560</v>
      </c>
      <c r="C3572">
        <v>30</v>
      </c>
      <c r="D3572" t="s">
        <v>4</v>
      </c>
      <c r="E3572" t="s">
        <v>8</v>
      </c>
      <c r="F3572" t="s">
        <v>19</v>
      </c>
      <c r="G3572" t="s">
        <v>25</v>
      </c>
      <c r="H3572" s="1">
        <v>45058</v>
      </c>
      <c r="I3572" t="s">
        <v>33</v>
      </c>
      <c r="J3572">
        <v>23</v>
      </c>
      <c r="K3572">
        <v>10.199999999999999</v>
      </c>
      <c r="L3572">
        <v>180.94</v>
      </c>
      <c r="M3572">
        <v>69.97</v>
      </c>
      <c r="N3572" t="s">
        <v>47</v>
      </c>
      <c r="O3572">
        <v>3</v>
      </c>
      <c r="P3572" t="str" cm="1">
        <f t="array" ref="P3572">_xlfn.IFS(C3572&lt;25,"18-24", C3572&lt;=35,"25-35", C3572&lt;=50,"36-50",TRUE,"50+")</f>
        <v>25-35</v>
      </c>
      <c r="Q3572" t="str">
        <f t="shared" si="385"/>
        <v>new</v>
      </c>
      <c r="R3572" t="str">
        <f t="shared" si="386"/>
        <v>low</v>
      </c>
      <c r="S3572" t="str">
        <f t="shared" si="387"/>
        <v>medium</v>
      </c>
      <c r="T3572" t="str">
        <f t="shared" si="388"/>
        <v>May</v>
      </c>
      <c r="U3572">
        <f t="shared" si="389"/>
        <v>2023</v>
      </c>
      <c r="V3572" t="str">
        <f t="shared" si="390"/>
        <v>10-15</v>
      </c>
      <c r="W3572" t="str">
        <f t="shared" si="391"/>
        <v>Fast</v>
      </c>
    </row>
    <row r="3573" spans="1:23" x14ac:dyDescent="0.3">
      <c r="A3573">
        <v>603572</v>
      </c>
      <c r="B3573">
        <v>13907</v>
      </c>
      <c r="C3573">
        <v>54</v>
      </c>
      <c r="D3573" t="s">
        <v>7</v>
      </c>
      <c r="E3573" t="s">
        <v>15</v>
      </c>
      <c r="F3573" t="s">
        <v>30</v>
      </c>
      <c r="G3573" t="s">
        <v>23</v>
      </c>
      <c r="H3573" s="1">
        <v>45633</v>
      </c>
      <c r="I3573" t="s">
        <v>33</v>
      </c>
      <c r="J3573">
        <v>35</v>
      </c>
      <c r="K3573">
        <v>5.5</v>
      </c>
      <c r="L3573">
        <v>1398.72</v>
      </c>
      <c r="M3573">
        <v>83</v>
      </c>
      <c r="N3573" t="s">
        <v>47</v>
      </c>
      <c r="O3573">
        <v>4</v>
      </c>
      <c r="P3573" t="str" cm="1">
        <f t="array" ref="P3573">_xlfn.IFS(C3573&lt;25,"18-24", C3573&lt;=35,"25-35", C3573&lt;=50,"36-50",TRUE,"50+")</f>
        <v>50+</v>
      </c>
      <c r="Q3573" t="str">
        <f t="shared" si="385"/>
        <v>new</v>
      </c>
      <c r="R3573" t="str">
        <f t="shared" si="386"/>
        <v>high value</v>
      </c>
      <c r="S3573" t="str">
        <f t="shared" si="387"/>
        <v>medium</v>
      </c>
      <c r="T3573" t="str">
        <f t="shared" si="388"/>
        <v>Dec</v>
      </c>
      <c r="U3573">
        <f t="shared" si="389"/>
        <v>2024</v>
      </c>
      <c r="V3573" t="str">
        <f t="shared" si="390"/>
        <v>5-10</v>
      </c>
      <c r="W3573" t="str">
        <f t="shared" si="391"/>
        <v>Medium</v>
      </c>
    </row>
    <row r="3574" spans="1:23" x14ac:dyDescent="0.3">
      <c r="A3574">
        <v>603573</v>
      </c>
      <c r="B3574">
        <v>31347</v>
      </c>
      <c r="C3574">
        <v>34</v>
      </c>
      <c r="D3574" t="s">
        <v>7</v>
      </c>
      <c r="E3574" t="s">
        <v>13</v>
      </c>
      <c r="F3574" t="s">
        <v>30</v>
      </c>
      <c r="G3574" t="s">
        <v>27</v>
      </c>
      <c r="H3574" s="1">
        <v>45078</v>
      </c>
      <c r="I3574" t="s">
        <v>34</v>
      </c>
      <c r="J3574">
        <v>25</v>
      </c>
      <c r="K3574">
        <v>6.9</v>
      </c>
      <c r="L3574">
        <v>926.85</v>
      </c>
      <c r="M3574">
        <v>26.15</v>
      </c>
      <c r="N3574" t="s">
        <v>49</v>
      </c>
      <c r="O3574">
        <v>4</v>
      </c>
      <c r="P3574" t="str" cm="1">
        <f t="array" ref="P3574">_xlfn.IFS(C3574&lt;25,"18-24", C3574&lt;=35,"25-35", C3574&lt;=50,"36-50",TRUE,"50+")</f>
        <v>25-35</v>
      </c>
      <c r="Q3574" t="str">
        <f t="shared" si="385"/>
        <v>new</v>
      </c>
      <c r="R3574" t="str">
        <f t="shared" si="386"/>
        <v>high value</v>
      </c>
      <c r="S3574" t="str">
        <f t="shared" si="387"/>
        <v>medium</v>
      </c>
      <c r="T3574" t="str">
        <f t="shared" si="388"/>
        <v>Jun</v>
      </c>
      <c r="U3574">
        <f t="shared" si="389"/>
        <v>2023</v>
      </c>
      <c r="V3574" t="str">
        <f t="shared" si="390"/>
        <v>5-10</v>
      </c>
      <c r="W3574" t="str">
        <f t="shared" si="391"/>
        <v>Fast</v>
      </c>
    </row>
    <row r="3575" spans="1:23" x14ac:dyDescent="0.3">
      <c r="A3575">
        <v>603574</v>
      </c>
      <c r="B3575">
        <v>38385</v>
      </c>
      <c r="C3575">
        <v>57</v>
      </c>
      <c r="D3575" t="s">
        <v>7</v>
      </c>
      <c r="E3575" t="s">
        <v>15</v>
      </c>
      <c r="F3575" t="s">
        <v>19</v>
      </c>
      <c r="G3575" t="s">
        <v>29</v>
      </c>
      <c r="H3575" s="1">
        <v>45001</v>
      </c>
      <c r="I3575" t="s">
        <v>34</v>
      </c>
      <c r="J3575">
        <v>61</v>
      </c>
      <c r="K3575">
        <v>13.6</v>
      </c>
      <c r="L3575">
        <v>856.67</v>
      </c>
      <c r="M3575">
        <v>35.270000000000003</v>
      </c>
      <c r="N3575" t="s">
        <v>47</v>
      </c>
      <c r="O3575">
        <v>3</v>
      </c>
      <c r="P3575" t="str" cm="1">
        <f t="array" ref="P3575">_xlfn.IFS(C3575&lt;25,"18-24", C3575&lt;=35,"25-35", C3575&lt;=50,"36-50",TRUE,"50+")</f>
        <v>50+</v>
      </c>
      <c r="Q3575" t="str">
        <f t="shared" si="385"/>
        <v>new</v>
      </c>
      <c r="R3575" t="str">
        <f t="shared" si="386"/>
        <v>high value</v>
      </c>
      <c r="S3575" t="str">
        <f t="shared" si="387"/>
        <v>medium</v>
      </c>
      <c r="T3575" t="str">
        <f t="shared" si="388"/>
        <v>Mar</v>
      </c>
      <c r="U3575">
        <f t="shared" si="389"/>
        <v>2023</v>
      </c>
      <c r="V3575" t="str">
        <f t="shared" si="390"/>
        <v>10-15</v>
      </c>
      <c r="W3575" t="str">
        <f t="shared" si="391"/>
        <v>Slow</v>
      </c>
    </row>
    <row r="3576" spans="1:23" x14ac:dyDescent="0.3">
      <c r="A3576">
        <v>603575</v>
      </c>
      <c r="B3576">
        <v>69191</v>
      </c>
      <c r="C3576">
        <v>59</v>
      </c>
      <c r="D3576" t="s">
        <v>4</v>
      </c>
      <c r="E3576" t="s">
        <v>13</v>
      </c>
      <c r="F3576" t="s">
        <v>28</v>
      </c>
      <c r="G3576" t="s">
        <v>27</v>
      </c>
      <c r="H3576" s="1">
        <v>44750</v>
      </c>
      <c r="I3576" t="s">
        <v>33</v>
      </c>
      <c r="J3576">
        <v>22</v>
      </c>
      <c r="K3576">
        <v>13.7</v>
      </c>
      <c r="L3576">
        <v>1432.01</v>
      </c>
      <c r="M3576">
        <v>118.15</v>
      </c>
      <c r="N3576" t="s">
        <v>47</v>
      </c>
      <c r="O3576">
        <v>3</v>
      </c>
      <c r="P3576" t="str" cm="1">
        <f t="array" ref="P3576">_xlfn.IFS(C3576&lt;25,"18-24", C3576&lt;=35,"25-35", C3576&lt;=50,"36-50",TRUE,"50+")</f>
        <v>50+</v>
      </c>
      <c r="Q3576" t="str">
        <f t="shared" si="385"/>
        <v>new</v>
      </c>
      <c r="R3576" t="str">
        <f t="shared" si="386"/>
        <v>high value</v>
      </c>
      <c r="S3576" t="str">
        <f t="shared" si="387"/>
        <v>medium</v>
      </c>
      <c r="T3576" t="str">
        <f t="shared" si="388"/>
        <v>Jul</v>
      </c>
      <c r="U3576">
        <f t="shared" si="389"/>
        <v>2022</v>
      </c>
      <c r="V3576" t="str">
        <f t="shared" si="390"/>
        <v>10-15</v>
      </c>
      <c r="W3576" t="str">
        <f t="shared" si="391"/>
        <v>Fast</v>
      </c>
    </row>
    <row r="3577" spans="1:23" x14ac:dyDescent="0.3">
      <c r="A3577">
        <v>603576</v>
      </c>
      <c r="B3577">
        <v>95685</v>
      </c>
      <c r="C3577">
        <v>39</v>
      </c>
      <c r="D3577" t="s">
        <v>4</v>
      </c>
      <c r="E3577" t="s">
        <v>11</v>
      </c>
      <c r="F3577" t="s">
        <v>26</v>
      </c>
      <c r="G3577" t="s">
        <v>31</v>
      </c>
      <c r="H3577" s="1">
        <v>44988</v>
      </c>
      <c r="I3577" t="s">
        <v>33</v>
      </c>
      <c r="J3577">
        <v>37</v>
      </c>
      <c r="K3577">
        <v>5.5</v>
      </c>
      <c r="L3577">
        <v>215.83</v>
      </c>
      <c r="M3577">
        <v>83.54</v>
      </c>
      <c r="N3577" t="s">
        <v>50</v>
      </c>
      <c r="O3577">
        <v>4</v>
      </c>
      <c r="P3577" t="str" cm="1">
        <f t="array" ref="P3577">_xlfn.IFS(C3577&lt;25,"18-24", C3577&lt;=35,"25-35", C3577&lt;=50,"36-50",TRUE,"50+")</f>
        <v>36-50</v>
      </c>
      <c r="Q3577" t="str">
        <f t="shared" si="385"/>
        <v>new</v>
      </c>
      <c r="R3577" t="str">
        <f t="shared" si="386"/>
        <v>low</v>
      </c>
      <c r="S3577" t="str">
        <f t="shared" si="387"/>
        <v>medium</v>
      </c>
      <c r="T3577" t="str">
        <f t="shared" si="388"/>
        <v>Mar</v>
      </c>
      <c r="U3577">
        <f t="shared" si="389"/>
        <v>2023</v>
      </c>
      <c r="V3577" t="str">
        <f t="shared" si="390"/>
        <v>5-10</v>
      </c>
      <c r="W3577" t="str">
        <f t="shared" si="391"/>
        <v>Medium</v>
      </c>
    </row>
    <row r="3578" spans="1:23" x14ac:dyDescent="0.3">
      <c r="A3578">
        <v>603577</v>
      </c>
      <c r="B3578">
        <v>60070</v>
      </c>
      <c r="C3578">
        <v>27</v>
      </c>
      <c r="D3578" t="s">
        <v>4</v>
      </c>
      <c r="E3578" t="s">
        <v>8</v>
      </c>
      <c r="F3578" t="s">
        <v>30</v>
      </c>
      <c r="G3578" t="s">
        <v>23</v>
      </c>
      <c r="H3578" s="1">
        <v>44692</v>
      </c>
      <c r="I3578" t="s">
        <v>33</v>
      </c>
      <c r="J3578">
        <v>59</v>
      </c>
      <c r="K3578">
        <v>6.7</v>
      </c>
      <c r="L3578">
        <v>1174.53</v>
      </c>
      <c r="M3578">
        <v>91.15</v>
      </c>
      <c r="N3578" t="s">
        <v>48</v>
      </c>
      <c r="O3578">
        <v>2</v>
      </c>
      <c r="P3578" t="str" cm="1">
        <f t="array" ref="P3578">_xlfn.IFS(C3578&lt;25,"18-24", C3578&lt;=35,"25-35", C3578&lt;=50,"36-50",TRUE,"50+")</f>
        <v>25-35</v>
      </c>
      <c r="Q3578" t="str">
        <f t="shared" si="385"/>
        <v>new</v>
      </c>
      <c r="R3578" t="str">
        <f t="shared" si="386"/>
        <v>high value</v>
      </c>
      <c r="S3578" t="str">
        <f t="shared" si="387"/>
        <v>Low</v>
      </c>
      <c r="T3578" t="str">
        <f t="shared" si="388"/>
        <v>May</v>
      </c>
      <c r="U3578">
        <f t="shared" si="389"/>
        <v>2022</v>
      </c>
      <c r="V3578" t="str">
        <f t="shared" si="390"/>
        <v>5-10</v>
      </c>
      <c r="W3578" t="str">
        <f t="shared" si="391"/>
        <v>Slow</v>
      </c>
    </row>
    <row r="3579" spans="1:23" x14ac:dyDescent="0.3">
      <c r="A3579">
        <v>603578</v>
      </c>
      <c r="B3579">
        <v>34286</v>
      </c>
      <c r="C3579">
        <v>36</v>
      </c>
      <c r="D3579" t="s">
        <v>4</v>
      </c>
      <c r="E3579" t="s">
        <v>15</v>
      </c>
      <c r="F3579" t="s">
        <v>18</v>
      </c>
      <c r="G3579" t="s">
        <v>27</v>
      </c>
      <c r="H3579" s="1">
        <v>44954</v>
      </c>
      <c r="I3579" t="s">
        <v>34</v>
      </c>
      <c r="J3579">
        <v>30</v>
      </c>
      <c r="K3579">
        <v>4</v>
      </c>
      <c r="L3579">
        <v>1409.79</v>
      </c>
      <c r="M3579">
        <v>70.61</v>
      </c>
      <c r="N3579" t="s">
        <v>50</v>
      </c>
      <c r="O3579">
        <v>2</v>
      </c>
      <c r="P3579" t="str" cm="1">
        <f t="array" ref="P3579">_xlfn.IFS(C3579&lt;25,"18-24", C3579&lt;=35,"25-35", C3579&lt;=50,"36-50",TRUE,"50+")</f>
        <v>36-50</v>
      </c>
      <c r="Q3579" t="str">
        <f t="shared" si="385"/>
        <v>new</v>
      </c>
      <c r="R3579" t="str">
        <f t="shared" si="386"/>
        <v>high value</v>
      </c>
      <c r="S3579" t="str">
        <f t="shared" si="387"/>
        <v>Low</v>
      </c>
      <c r="T3579" t="str">
        <f t="shared" si="388"/>
        <v>Jan</v>
      </c>
      <c r="U3579">
        <f t="shared" si="389"/>
        <v>2023</v>
      </c>
      <c r="V3579" t="str">
        <f t="shared" si="390"/>
        <v>0-5</v>
      </c>
      <c r="W3579" t="str">
        <f t="shared" si="391"/>
        <v>Fast</v>
      </c>
    </row>
    <row r="3580" spans="1:23" x14ac:dyDescent="0.3">
      <c r="A3580">
        <v>603579</v>
      </c>
      <c r="B3580">
        <v>70592</v>
      </c>
      <c r="C3580">
        <v>52</v>
      </c>
      <c r="D3580" t="s">
        <v>4</v>
      </c>
      <c r="E3580" t="s">
        <v>15</v>
      </c>
      <c r="F3580" t="s">
        <v>24</v>
      </c>
      <c r="G3580" t="s">
        <v>23</v>
      </c>
      <c r="H3580" s="1">
        <v>44777</v>
      </c>
      <c r="I3580" t="s">
        <v>34</v>
      </c>
      <c r="J3580">
        <v>83</v>
      </c>
      <c r="K3580">
        <v>5.0999999999999996</v>
      </c>
      <c r="L3580">
        <v>1145.8499999999999</v>
      </c>
      <c r="M3580">
        <v>78.3</v>
      </c>
      <c r="N3580" t="s">
        <v>49</v>
      </c>
      <c r="O3580">
        <v>4</v>
      </c>
      <c r="P3580" t="str" cm="1">
        <f t="array" ref="P3580">_xlfn.IFS(C3580&lt;25,"18-24", C3580&lt;=35,"25-35", C3580&lt;=50,"36-50",TRUE,"50+")</f>
        <v>50+</v>
      </c>
      <c r="Q3580" t="str">
        <f t="shared" si="385"/>
        <v>new</v>
      </c>
      <c r="R3580" t="str">
        <f t="shared" si="386"/>
        <v>high value</v>
      </c>
      <c r="S3580" t="str">
        <f t="shared" si="387"/>
        <v>medium</v>
      </c>
      <c r="T3580" t="str">
        <f t="shared" si="388"/>
        <v>Aug</v>
      </c>
      <c r="U3580">
        <f t="shared" si="389"/>
        <v>2022</v>
      </c>
      <c r="V3580" t="str">
        <f t="shared" si="390"/>
        <v>5-10</v>
      </c>
      <c r="W3580" t="str">
        <f t="shared" si="391"/>
        <v>Slow</v>
      </c>
    </row>
    <row r="3581" spans="1:23" x14ac:dyDescent="0.3">
      <c r="A3581">
        <v>603580</v>
      </c>
      <c r="B3581">
        <v>44757</v>
      </c>
      <c r="C3581">
        <v>24</v>
      </c>
      <c r="D3581" t="s">
        <v>7</v>
      </c>
      <c r="E3581" t="s">
        <v>15</v>
      </c>
      <c r="F3581" t="s">
        <v>24</v>
      </c>
      <c r="G3581" t="s">
        <v>29</v>
      </c>
      <c r="H3581" s="1">
        <v>45004</v>
      </c>
      <c r="I3581" t="s">
        <v>34</v>
      </c>
      <c r="J3581">
        <v>75</v>
      </c>
      <c r="K3581">
        <v>4.2</v>
      </c>
      <c r="L3581">
        <v>532.25</v>
      </c>
      <c r="M3581">
        <v>34.549999999999997</v>
      </c>
      <c r="N3581" t="s">
        <v>49</v>
      </c>
      <c r="O3581">
        <v>3</v>
      </c>
      <c r="P3581" t="str" cm="1">
        <f t="array" ref="P3581">_xlfn.IFS(C3581&lt;25,"18-24", C3581&lt;=35,"25-35", C3581&lt;=50,"36-50",TRUE,"50+")</f>
        <v>18-24</v>
      </c>
      <c r="Q3581" t="str">
        <f t="shared" si="385"/>
        <v>new</v>
      </c>
      <c r="R3581" t="str">
        <f t="shared" si="386"/>
        <v>high value</v>
      </c>
      <c r="S3581" t="str">
        <f t="shared" si="387"/>
        <v>medium</v>
      </c>
      <c r="T3581" t="str">
        <f t="shared" si="388"/>
        <v>Mar</v>
      </c>
      <c r="U3581">
        <f t="shared" si="389"/>
        <v>2023</v>
      </c>
      <c r="V3581" t="str">
        <f t="shared" si="390"/>
        <v>0-5</v>
      </c>
      <c r="W3581" t="str">
        <f t="shared" si="391"/>
        <v>Slow</v>
      </c>
    </row>
    <row r="3582" spans="1:23" x14ac:dyDescent="0.3">
      <c r="A3582">
        <v>603581</v>
      </c>
      <c r="B3582">
        <v>20744</v>
      </c>
      <c r="C3582">
        <v>19</v>
      </c>
      <c r="D3582" t="s">
        <v>7</v>
      </c>
      <c r="E3582" t="s">
        <v>13</v>
      </c>
      <c r="F3582" t="s">
        <v>32</v>
      </c>
      <c r="G3582" t="s">
        <v>27</v>
      </c>
      <c r="H3582" s="1">
        <v>45006</v>
      </c>
      <c r="I3582" t="s">
        <v>34</v>
      </c>
      <c r="J3582">
        <v>79</v>
      </c>
      <c r="K3582">
        <v>5.4</v>
      </c>
      <c r="L3582">
        <v>385.46</v>
      </c>
      <c r="M3582">
        <v>70.83</v>
      </c>
      <c r="N3582" t="s">
        <v>49</v>
      </c>
      <c r="O3582">
        <v>2</v>
      </c>
      <c r="P3582" t="str" cm="1">
        <f t="array" ref="P3582">_xlfn.IFS(C3582&lt;25,"18-24", C3582&lt;=35,"25-35", C3582&lt;=50,"36-50",TRUE,"50+")</f>
        <v>18-24</v>
      </c>
      <c r="Q3582" t="str">
        <f t="shared" si="385"/>
        <v>new</v>
      </c>
      <c r="R3582" t="str">
        <f t="shared" si="386"/>
        <v>medium</v>
      </c>
      <c r="S3582" t="str">
        <f t="shared" si="387"/>
        <v>Low</v>
      </c>
      <c r="T3582" t="str">
        <f t="shared" si="388"/>
        <v>Mar</v>
      </c>
      <c r="U3582">
        <f t="shared" si="389"/>
        <v>2023</v>
      </c>
      <c r="V3582" t="str">
        <f t="shared" si="390"/>
        <v>5-10</v>
      </c>
      <c r="W3582" t="str">
        <f t="shared" si="391"/>
        <v>Slow</v>
      </c>
    </row>
    <row r="3583" spans="1:23" x14ac:dyDescent="0.3">
      <c r="A3583">
        <v>603582</v>
      </c>
      <c r="B3583">
        <v>76500</v>
      </c>
      <c r="C3583">
        <v>47</v>
      </c>
      <c r="D3583" t="s">
        <v>7</v>
      </c>
      <c r="E3583" t="s">
        <v>11</v>
      </c>
      <c r="F3583" t="s">
        <v>32</v>
      </c>
      <c r="G3583" t="s">
        <v>23</v>
      </c>
      <c r="H3583" s="1">
        <v>45457</v>
      </c>
      <c r="I3583" t="s">
        <v>34</v>
      </c>
      <c r="J3583">
        <v>28</v>
      </c>
      <c r="K3583">
        <v>6.6</v>
      </c>
      <c r="L3583">
        <v>354.91</v>
      </c>
      <c r="M3583">
        <v>100.45</v>
      </c>
      <c r="N3583" t="s">
        <v>48</v>
      </c>
      <c r="O3583">
        <v>5</v>
      </c>
      <c r="P3583" t="str" cm="1">
        <f t="array" ref="P3583">_xlfn.IFS(C3583&lt;25,"18-24", C3583&lt;=35,"25-35", C3583&lt;=50,"36-50",TRUE,"50+")</f>
        <v>36-50</v>
      </c>
      <c r="Q3583" t="str">
        <f t="shared" si="385"/>
        <v>new</v>
      </c>
      <c r="R3583" t="str">
        <f t="shared" si="386"/>
        <v>medium</v>
      </c>
      <c r="S3583" t="str">
        <f t="shared" si="387"/>
        <v>High</v>
      </c>
      <c r="T3583" t="str">
        <f t="shared" si="388"/>
        <v>Jun</v>
      </c>
      <c r="U3583">
        <f t="shared" si="389"/>
        <v>2024</v>
      </c>
      <c r="V3583" t="str">
        <f t="shared" si="390"/>
        <v>5-10</v>
      </c>
      <c r="W3583" t="str">
        <f t="shared" si="391"/>
        <v>Fast</v>
      </c>
    </row>
    <row r="3584" spans="1:23" x14ac:dyDescent="0.3">
      <c r="A3584">
        <v>603583</v>
      </c>
      <c r="B3584">
        <v>42947</v>
      </c>
      <c r="C3584">
        <v>28</v>
      </c>
      <c r="D3584" t="s">
        <v>4</v>
      </c>
      <c r="E3584" t="s">
        <v>16</v>
      </c>
      <c r="F3584" t="s">
        <v>18</v>
      </c>
      <c r="G3584" t="s">
        <v>23</v>
      </c>
      <c r="H3584" s="1">
        <v>45599</v>
      </c>
      <c r="I3584" t="s">
        <v>33</v>
      </c>
      <c r="J3584">
        <v>59</v>
      </c>
      <c r="K3584">
        <v>10.1</v>
      </c>
      <c r="L3584">
        <v>984</v>
      </c>
      <c r="M3584">
        <v>107.95</v>
      </c>
      <c r="N3584" t="s">
        <v>50</v>
      </c>
      <c r="O3584">
        <v>4</v>
      </c>
      <c r="P3584" t="str" cm="1">
        <f t="array" ref="P3584">_xlfn.IFS(C3584&lt;25,"18-24", C3584&lt;=35,"25-35", C3584&lt;=50,"36-50",TRUE,"50+")</f>
        <v>25-35</v>
      </c>
      <c r="Q3584" t="str">
        <f t="shared" si="385"/>
        <v>new</v>
      </c>
      <c r="R3584" t="str">
        <f t="shared" si="386"/>
        <v>high value</v>
      </c>
      <c r="S3584" t="str">
        <f t="shared" si="387"/>
        <v>medium</v>
      </c>
      <c r="T3584" t="str">
        <f t="shared" si="388"/>
        <v>Nov</v>
      </c>
      <c r="U3584">
        <f t="shared" si="389"/>
        <v>2024</v>
      </c>
      <c r="V3584" t="str">
        <f t="shared" si="390"/>
        <v>10-15</v>
      </c>
      <c r="W3584" t="str">
        <f t="shared" si="391"/>
        <v>Slow</v>
      </c>
    </row>
    <row r="3585" spans="1:23" x14ac:dyDescent="0.3">
      <c r="A3585">
        <v>603584</v>
      </c>
      <c r="B3585">
        <v>89085</v>
      </c>
      <c r="C3585">
        <v>48</v>
      </c>
      <c r="D3585" t="s">
        <v>4</v>
      </c>
      <c r="E3585" t="s">
        <v>11</v>
      </c>
      <c r="F3585" t="s">
        <v>22</v>
      </c>
      <c r="G3585" t="s">
        <v>21</v>
      </c>
      <c r="H3585" s="1">
        <v>45446</v>
      </c>
      <c r="I3585" t="s">
        <v>34</v>
      </c>
      <c r="J3585">
        <v>59</v>
      </c>
      <c r="K3585">
        <v>6.9</v>
      </c>
      <c r="L3585">
        <v>589.84</v>
      </c>
      <c r="M3585">
        <v>70.8</v>
      </c>
      <c r="N3585" t="s">
        <v>47</v>
      </c>
      <c r="O3585">
        <v>3</v>
      </c>
      <c r="P3585" t="str" cm="1">
        <f t="array" ref="P3585">_xlfn.IFS(C3585&lt;25,"18-24", C3585&lt;=35,"25-35", C3585&lt;=50,"36-50",TRUE,"50+")</f>
        <v>36-50</v>
      </c>
      <c r="Q3585" t="str">
        <f t="shared" si="385"/>
        <v>new</v>
      </c>
      <c r="R3585" t="str">
        <f t="shared" si="386"/>
        <v>high value</v>
      </c>
      <c r="S3585" t="str">
        <f t="shared" si="387"/>
        <v>medium</v>
      </c>
      <c r="T3585" t="str">
        <f t="shared" si="388"/>
        <v>Jun</v>
      </c>
      <c r="U3585">
        <f t="shared" si="389"/>
        <v>2024</v>
      </c>
      <c r="V3585" t="str">
        <f t="shared" si="390"/>
        <v>5-10</v>
      </c>
      <c r="W3585" t="str">
        <f t="shared" si="391"/>
        <v>Slow</v>
      </c>
    </row>
    <row r="3586" spans="1:23" x14ac:dyDescent="0.3">
      <c r="A3586">
        <v>603585</v>
      </c>
      <c r="B3586">
        <v>51361</v>
      </c>
      <c r="C3586">
        <v>18</v>
      </c>
      <c r="D3586" t="s">
        <v>7</v>
      </c>
      <c r="E3586" t="s">
        <v>8</v>
      </c>
      <c r="F3586" t="s">
        <v>28</v>
      </c>
      <c r="G3586" t="s">
        <v>23</v>
      </c>
      <c r="H3586" s="1">
        <v>45106</v>
      </c>
      <c r="I3586" t="s">
        <v>33</v>
      </c>
      <c r="J3586">
        <v>58</v>
      </c>
      <c r="K3586">
        <v>8.1999999999999993</v>
      </c>
      <c r="L3586">
        <v>1284.19</v>
      </c>
      <c r="M3586">
        <v>68.92</v>
      </c>
      <c r="N3586" t="s">
        <v>47</v>
      </c>
      <c r="O3586">
        <v>3</v>
      </c>
      <c r="P3586" t="str" cm="1">
        <f t="array" ref="P3586">_xlfn.IFS(C3586&lt;25,"18-24", C3586&lt;=35,"25-35", C3586&lt;=50,"36-50",TRUE,"50+")</f>
        <v>18-24</v>
      </c>
      <c r="Q3586" t="str">
        <f t="shared" si="385"/>
        <v>new</v>
      </c>
      <c r="R3586" t="str">
        <f t="shared" si="386"/>
        <v>high value</v>
      </c>
      <c r="S3586" t="str">
        <f t="shared" si="387"/>
        <v>medium</v>
      </c>
      <c r="T3586" t="str">
        <f t="shared" si="388"/>
        <v>Jun</v>
      </c>
      <c r="U3586">
        <f t="shared" si="389"/>
        <v>2023</v>
      </c>
      <c r="V3586" t="str">
        <f t="shared" si="390"/>
        <v>5-10</v>
      </c>
      <c r="W3586" t="str">
        <f t="shared" si="391"/>
        <v>Slow</v>
      </c>
    </row>
    <row r="3587" spans="1:23" x14ac:dyDescent="0.3">
      <c r="A3587">
        <v>603586</v>
      </c>
      <c r="B3587">
        <v>22717</v>
      </c>
      <c r="C3587">
        <v>54</v>
      </c>
      <c r="D3587" t="s">
        <v>7</v>
      </c>
      <c r="E3587" t="s">
        <v>11</v>
      </c>
      <c r="F3587" t="s">
        <v>18</v>
      </c>
      <c r="G3587" t="s">
        <v>21</v>
      </c>
      <c r="H3587" s="1">
        <v>44831</v>
      </c>
      <c r="I3587" t="s">
        <v>34</v>
      </c>
      <c r="J3587">
        <v>60</v>
      </c>
      <c r="K3587">
        <v>2.2999999999999998</v>
      </c>
      <c r="L3587">
        <v>1260.4100000000001</v>
      </c>
      <c r="M3587">
        <v>72.31</v>
      </c>
      <c r="N3587" t="s">
        <v>50</v>
      </c>
      <c r="O3587">
        <v>5</v>
      </c>
      <c r="P3587" t="str" cm="1">
        <f t="array" ref="P3587">_xlfn.IFS(C3587&lt;25,"18-24", C3587&lt;=35,"25-35", C3587&lt;=50,"36-50",TRUE,"50+")</f>
        <v>50+</v>
      </c>
      <c r="Q3587" t="str">
        <f t="shared" ref="Q3587:Q3650" si="392">IF(COUNTIF($B:$B,B3587)&gt;1,"repeat","new")</f>
        <v>new</v>
      </c>
      <c r="R3587" t="str">
        <f t="shared" ref="R3587:R3650" si="393">IF(L3587&gt;500,"high value",IF( L3587&gt;250,"medium","low"))</f>
        <v>high value</v>
      </c>
      <c r="S3587" t="str">
        <f t="shared" ref="S3587:S3650" si="394">IF(O3587&lt;=2,"Low",IF(O3587&lt;=4,"medium","High"))</f>
        <v>High</v>
      </c>
      <c r="T3587" t="str">
        <f t="shared" ref="T3587:T3650" si="395">TEXT(H3587,"MMM")</f>
        <v>Sep</v>
      </c>
      <c r="U3587">
        <f t="shared" ref="U3587:U3650" si="396">YEAR(H3587)</f>
        <v>2022</v>
      </c>
      <c r="V3587" t="str">
        <f t="shared" ref="V3587:V3650" si="397">IF(K3587&lt;=5,"0-5",IF(K3587&lt;=10,"5-10",IF(K3587&lt;=15,"10-15","15+")))</f>
        <v>0-5</v>
      </c>
      <c r="W3587" t="str">
        <f t="shared" ref="W3587:W3650" si="398">IF(J3587&lt;=30,"Fast",IF(J3587&lt;=45,"Medium","Slow"))</f>
        <v>Slow</v>
      </c>
    </row>
    <row r="3588" spans="1:23" x14ac:dyDescent="0.3">
      <c r="A3588">
        <v>603587</v>
      </c>
      <c r="B3588">
        <v>21812</v>
      </c>
      <c r="C3588">
        <v>27</v>
      </c>
      <c r="D3588" t="s">
        <v>7</v>
      </c>
      <c r="E3588" t="s">
        <v>13</v>
      </c>
      <c r="F3588" t="s">
        <v>28</v>
      </c>
      <c r="G3588" t="s">
        <v>31</v>
      </c>
      <c r="H3588" s="1">
        <v>44981</v>
      </c>
      <c r="I3588" t="s">
        <v>33</v>
      </c>
      <c r="J3588">
        <v>89</v>
      </c>
      <c r="K3588">
        <v>14.9</v>
      </c>
      <c r="L3588">
        <v>311.18</v>
      </c>
      <c r="M3588">
        <v>29.01</v>
      </c>
      <c r="N3588" t="s">
        <v>49</v>
      </c>
      <c r="O3588">
        <v>2</v>
      </c>
      <c r="P3588" t="str" cm="1">
        <f t="array" ref="P3588">_xlfn.IFS(C3588&lt;25,"18-24", C3588&lt;=35,"25-35", C3588&lt;=50,"36-50",TRUE,"50+")</f>
        <v>25-35</v>
      </c>
      <c r="Q3588" t="str">
        <f t="shared" si="392"/>
        <v>new</v>
      </c>
      <c r="R3588" t="str">
        <f t="shared" si="393"/>
        <v>medium</v>
      </c>
      <c r="S3588" t="str">
        <f t="shared" si="394"/>
        <v>Low</v>
      </c>
      <c r="T3588" t="str">
        <f t="shared" si="395"/>
        <v>Feb</v>
      </c>
      <c r="U3588">
        <f t="shared" si="396"/>
        <v>2023</v>
      </c>
      <c r="V3588" t="str">
        <f t="shared" si="397"/>
        <v>10-15</v>
      </c>
      <c r="W3588" t="str">
        <f t="shared" si="398"/>
        <v>Slow</v>
      </c>
    </row>
    <row r="3589" spans="1:23" x14ac:dyDescent="0.3">
      <c r="A3589">
        <v>603588</v>
      </c>
      <c r="B3589">
        <v>99371</v>
      </c>
      <c r="C3589">
        <v>46</v>
      </c>
      <c r="D3589" t="s">
        <v>4</v>
      </c>
      <c r="E3589" t="s">
        <v>5</v>
      </c>
      <c r="F3589" t="s">
        <v>26</v>
      </c>
      <c r="G3589" t="s">
        <v>27</v>
      </c>
      <c r="H3589" s="1">
        <v>45144</v>
      </c>
      <c r="I3589" t="s">
        <v>33</v>
      </c>
      <c r="J3589">
        <v>75</v>
      </c>
      <c r="K3589">
        <v>2.1</v>
      </c>
      <c r="L3589">
        <v>1267.6099999999999</v>
      </c>
      <c r="M3589">
        <v>92.26</v>
      </c>
      <c r="N3589" t="s">
        <v>47</v>
      </c>
      <c r="O3589">
        <v>4</v>
      </c>
      <c r="P3589" t="str" cm="1">
        <f t="array" ref="P3589">_xlfn.IFS(C3589&lt;25,"18-24", C3589&lt;=35,"25-35", C3589&lt;=50,"36-50",TRUE,"50+")</f>
        <v>36-50</v>
      </c>
      <c r="Q3589" t="str">
        <f t="shared" si="392"/>
        <v>new</v>
      </c>
      <c r="R3589" t="str">
        <f t="shared" si="393"/>
        <v>high value</v>
      </c>
      <c r="S3589" t="str">
        <f t="shared" si="394"/>
        <v>medium</v>
      </c>
      <c r="T3589" t="str">
        <f t="shared" si="395"/>
        <v>Aug</v>
      </c>
      <c r="U3589">
        <f t="shared" si="396"/>
        <v>2023</v>
      </c>
      <c r="V3589" t="str">
        <f t="shared" si="397"/>
        <v>0-5</v>
      </c>
      <c r="W3589" t="str">
        <f t="shared" si="398"/>
        <v>Slow</v>
      </c>
    </row>
    <row r="3590" spans="1:23" x14ac:dyDescent="0.3">
      <c r="A3590">
        <v>603589</v>
      </c>
      <c r="B3590">
        <v>73527</v>
      </c>
      <c r="C3590">
        <v>46</v>
      </c>
      <c r="D3590" t="s">
        <v>4</v>
      </c>
      <c r="E3590" t="s">
        <v>11</v>
      </c>
      <c r="F3590" t="s">
        <v>24</v>
      </c>
      <c r="G3590" t="s">
        <v>27</v>
      </c>
      <c r="H3590" s="1">
        <v>45232</v>
      </c>
      <c r="I3590" t="s">
        <v>34</v>
      </c>
      <c r="J3590">
        <v>25</v>
      </c>
      <c r="K3590">
        <v>10.7</v>
      </c>
      <c r="L3590">
        <v>1420.83</v>
      </c>
      <c r="M3590">
        <v>58.19</v>
      </c>
      <c r="N3590" t="s">
        <v>47</v>
      </c>
      <c r="O3590">
        <v>5</v>
      </c>
      <c r="P3590" t="str" cm="1">
        <f t="array" ref="P3590">_xlfn.IFS(C3590&lt;25,"18-24", C3590&lt;=35,"25-35", C3590&lt;=50,"36-50",TRUE,"50+")</f>
        <v>36-50</v>
      </c>
      <c r="Q3590" t="str">
        <f t="shared" si="392"/>
        <v>new</v>
      </c>
      <c r="R3590" t="str">
        <f t="shared" si="393"/>
        <v>high value</v>
      </c>
      <c r="S3590" t="str">
        <f t="shared" si="394"/>
        <v>High</v>
      </c>
      <c r="T3590" t="str">
        <f t="shared" si="395"/>
        <v>Nov</v>
      </c>
      <c r="U3590">
        <f t="shared" si="396"/>
        <v>2023</v>
      </c>
      <c r="V3590" t="str">
        <f t="shared" si="397"/>
        <v>10-15</v>
      </c>
      <c r="W3590" t="str">
        <f t="shared" si="398"/>
        <v>Fast</v>
      </c>
    </row>
    <row r="3591" spans="1:23" x14ac:dyDescent="0.3">
      <c r="A3591">
        <v>603590</v>
      </c>
      <c r="B3591">
        <v>87769</v>
      </c>
      <c r="C3591">
        <v>20</v>
      </c>
      <c r="D3591" t="s">
        <v>7</v>
      </c>
      <c r="E3591" t="s">
        <v>16</v>
      </c>
      <c r="F3591" t="s">
        <v>28</v>
      </c>
      <c r="G3591" t="s">
        <v>23</v>
      </c>
      <c r="H3591" s="1">
        <v>44817</v>
      </c>
      <c r="I3591" t="s">
        <v>34</v>
      </c>
      <c r="J3591">
        <v>78</v>
      </c>
      <c r="K3591">
        <v>11.5</v>
      </c>
      <c r="L3591">
        <v>580.59</v>
      </c>
      <c r="M3591">
        <v>26.89</v>
      </c>
      <c r="N3591" t="s">
        <v>48</v>
      </c>
      <c r="O3591">
        <v>4</v>
      </c>
      <c r="P3591" t="str" cm="1">
        <f t="array" ref="P3591">_xlfn.IFS(C3591&lt;25,"18-24", C3591&lt;=35,"25-35", C3591&lt;=50,"36-50",TRUE,"50+")</f>
        <v>18-24</v>
      </c>
      <c r="Q3591" t="str">
        <f t="shared" si="392"/>
        <v>new</v>
      </c>
      <c r="R3591" t="str">
        <f t="shared" si="393"/>
        <v>high value</v>
      </c>
      <c r="S3591" t="str">
        <f t="shared" si="394"/>
        <v>medium</v>
      </c>
      <c r="T3591" t="str">
        <f t="shared" si="395"/>
        <v>Sep</v>
      </c>
      <c r="U3591">
        <f t="shared" si="396"/>
        <v>2022</v>
      </c>
      <c r="V3591" t="str">
        <f t="shared" si="397"/>
        <v>10-15</v>
      </c>
      <c r="W3591" t="str">
        <f t="shared" si="398"/>
        <v>Slow</v>
      </c>
    </row>
    <row r="3592" spans="1:23" x14ac:dyDescent="0.3">
      <c r="A3592">
        <v>603591</v>
      </c>
      <c r="B3592">
        <v>21765</v>
      </c>
      <c r="C3592">
        <v>45</v>
      </c>
      <c r="D3592" t="s">
        <v>7</v>
      </c>
      <c r="E3592" t="s">
        <v>13</v>
      </c>
      <c r="F3592" t="s">
        <v>26</v>
      </c>
      <c r="G3592" t="s">
        <v>21</v>
      </c>
      <c r="H3592" s="1">
        <v>45354</v>
      </c>
      <c r="I3592" t="s">
        <v>34</v>
      </c>
      <c r="J3592">
        <v>26</v>
      </c>
      <c r="K3592">
        <v>6.3</v>
      </c>
      <c r="L3592">
        <v>792.09</v>
      </c>
      <c r="M3592">
        <v>46.56</v>
      </c>
      <c r="N3592" t="s">
        <v>48</v>
      </c>
      <c r="O3592">
        <v>4</v>
      </c>
      <c r="P3592" t="str" cm="1">
        <f t="array" ref="P3592">_xlfn.IFS(C3592&lt;25,"18-24", C3592&lt;=35,"25-35", C3592&lt;=50,"36-50",TRUE,"50+")</f>
        <v>36-50</v>
      </c>
      <c r="Q3592" t="str">
        <f t="shared" si="392"/>
        <v>new</v>
      </c>
      <c r="R3592" t="str">
        <f t="shared" si="393"/>
        <v>high value</v>
      </c>
      <c r="S3592" t="str">
        <f t="shared" si="394"/>
        <v>medium</v>
      </c>
      <c r="T3592" t="str">
        <f t="shared" si="395"/>
        <v>Mar</v>
      </c>
      <c r="U3592">
        <f t="shared" si="396"/>
        <v>2024</v>
      </c>
      <c r="V3592" t="str">
        <f t="shared" si="397"/>
        <v>5-10</v>
      </c>
      <c r="W3592" t="str">
        <f t="shared" si="398"/>
        <v>Fast</v>
      </c>
    </row>
    <row r="3593" spans="1:23" x14ac:dyDescent="0.3">
      <c r="A3593">
        <v>603592</v>
      </c>
      <c r="B3593">
        <v>65923</v>
      </c>
      <c r="C3593">
        <v>55</v>
      </c>
      <c r="D3593" t="s">
        <v>4</v>
      </c>
      <c r="E3593" t="s">
        <v>15</v>
      </c>
      <c r="F3593" t="s">
        <v>32</v>
      </c>
      <c r="G3593" t="s">
        <v>27</v>
      </c>
      <c r="H3593" s="1">
        <v>45398</v>
      </c>
      <c r="I3593" t="s">
        <v>34</v>
      </c>
      <c r="J3593">
        <v>53</v>
      </c>
      <c r="K3593">
        <v>9.1999999999999993</v>
      </c>
      <c r="L3593">
        <v>806.16</v>
      </c>
      <c r="M3593">
        <v>65.06</v>
      </c>
      <c r="N3593" t="s">
        <v>49</v>
      </c>
      <c r="O3593">
        <v>1</v>
      </c>
      <c r="P3593" t="str" cm="1">
        <f t="array" ref="P3593">_xlfn.IFS(C3593&lt;25,"18-24", C3593&lt;=35,"25-35", C3593&lt;=50,"36-50",TRUE,"50+")</f>
        <v>50+</v>
      </c>
      <c r="Q3593" t="str">
        <f t="shared" si="392"/>
        <v>new</v>
      </c>
      <c r="R3593" t="str">
        <f t="shared" si="393"/>
        <v>high value</v>
      </c>
      <c r="S3593" t="str">
        <f t="shared" si="394"/>
        <v>Low</v>
      </c>
      <c r="T3593" t="str">
        <f t="shared" si="395"/>
        <v>Apr</v>
      </c>
      <c r="U3593">
        <f t="shared" si="396"/>
        <v>2024</v>
      </c>
      <c r="V3593" t="str">
        <f t="shared" si="397"/>
        <v>5-10</v>
      </c>
      <c r="W3593" t="str">
        <f t="shared" si="398"/>
        <v>Slow</v>
      </c>
    </row>
    <row r="3594" spans="1:23" x14ac:dyDescent="0.3">
      <c r="A3594">
        <v>603593</v>
      </c>
      <c r="B3594">
        <v>38148</v>
      </c>
      <c r="C3594">
        <v>61</v>
      </c>
      <c r="D3594" t="s">
        <v>7</v>
      </c>
      <c r="E3594" t="s">
        <v>11</v>
      </c>
      <c r="F3594" t="s">
        <v>22</v>
      </c>
      <c r="G3594" t="s">
        <v>29</v>
      </c>
      <c r="H3594" s="1">
        <v>44988</v>
      </c>
      <c r="I3594" t="s">
        <v>33</v>
      </c>
      <c r="J3594">
        <v>46</v>
      </c>
      <c r="K3594">
        <v>13.1</v>
      </c>
      <c r="L3594">
        <v>795.66</v>
      </c>
      <c r="M3594">
        <v>118.83</v>
      </c>
      <c r="N3594" t="s">
        <v>50</v>
      </c>
      <c r="O3594">
        <v>2</v>
      </c>
      <c r="P3594" t="str" cm="1">
        <f t="array" ref="P3594">_xlfn.IFS(C3594&lt;25,"18-24", C3594&lt;=35,"25-35", C3594&lt;=50,"36-50",TRUE,"50+")</f>
        <v>50+</v>
      </c>
      <c r="Q3594" t="str">
        <f t="shared" si="392"/>
        <v>new</v>
      </c>
      <c r="R3594" t="str">
        <f t="shared" si="393"/>
        <v>high value</v>
      </c>
      <c r="S3594" t="str">
        <f t="shared" si="394"/>
        <v>Low</v>
      </c>
      <c r="T3594" t="str">
        <f t="shared" si="395"/>
        <v>Mar</v>
      </c>
      <c r="U3594">
        <f t="shared" si="396"/>
        <v>2023</v>
      </c>
      <c r="V3594" t="str">
        <f t="shared" si="397"/>
        <v>10-15</v>
      </c>
      <c r="W3594" t="str">
        <f t="shared" si="398"/>
        <v>Slow</v>
      </c>
    </row>
    <row r="3595" spans="1:23" x14ac:dyDescent="0.3">
      <c r="A3595">
        <v>603594</v>
      </c>
      <c r="B3595">
        <v>51394</v>
      </c>
      <c r="C3595">
        <v>52</v>
      </c>
      <c r="D3595" t="s">
        <v>4</v>
      </c>
      <c r="E3595" t="s">
        <v>13</v>
      </c>
      <c r="F3595" t="s">
        <v>26</v>
      </c>
      <c r="G3595" t="s">
        <v>23</v>
      </c>
      <c r="H3595" s="1">
        <v>44597</v>
      </c>
      <c r="I3595" t="s">
        <v>34</v>
      </c>
      <c r="J3595">
        <v>39</v>
      </c>
      <c r="K3595">
        <v>6.3</v>
      </c>
      <c r="L3595">
        <v>1132.28</v>
      </c>
      <c r="M3595">
        <v>119.89</v>
      </c>
      <c r="N3595" t="s">
        <v>48</v>
      </c>
      <c r="O3595">
        <v>3</v>
      </c>
      <c r="P3595" t="str" cm="1">
        <f t="array" ref="P3595">_xlfn.IFS(C3595&lt;25,"18-24", C3595&lt;=35,"25-35", C3595&lt;=50,"36-50",TRUE,"50+")</f>
        <v>50+</v>
      </c>
      <c r="Q3595" t="str">
        <f t="shared" si="392"/>
        <v>new</v>
      </c>
      <c r="R3595" t="str">
        <f t="shared" si="393"/>
        <v>high value</v>
      </c>
      <c r="S3595" t="str">
        <f t="shared" si="394"/>
        <v>medium</v>
      </c>
      <c r="T3595" t="str">
        <f t="shared" si="395"/>
        <v>Feb</v>
      </c>
      <c r="U3595">
        <f t="shared" si="396"/>
        <v>2022</v>
      </c>
      <c r="V3595" t="str">
        <f t="shared" si="397"/>
        <v>5-10</v>
      </c>
      <c r="W3595" t="str">
        <f t="shared" si="398"/>
        <v>Medium</v>
      </c>
    </row>
    <row r="3596" spans="1:23" x14ac:dyDescent="0.3">
      <c r="A3596">
        <v>603595</v>
      </c>
      <c r="B3596">
        <v>62333</v>
      </c>
      <c r="C3596">
        <v>56</v>
      </c>
      <c r="D3596" t="s">
        <v>4</v>
      </c>
      <c r="E3596" t="s">
        <v>15</v>
      </c>
      <c r="F3596" t="s">
        <v>30</v>
      </c>
      <c r="G3596" t="s">
        <v>27</v>
      </c>
      <c r="H3596" s="1">
        <v>45608</v>
      </c>
      <c r="I3596" t="s">
        <v>34</v>
      </c>
      <c r="J3596">
        <v>47</v>
      </c>
      <c r="K3596">
        <v>14.9</v>
      </c>
      <c r="L3596">
        <v>550.66</v>
      </c>
      <c r="M3596">
        <v>69.650000000000006</v>
      </c>
      <c r="N3596" t="s">
        <v>48</v>
      </c>
      <c r="O3596">
        <v>5</v>
      </c>
      <c r="P3596" t="str" cm="1">
        <f t="array" ref="P3596">_xlfn.IFS(C3596&lt;25,"18-24", C3596&lt;=35,"25-35", C3596&lt;=50,"36-50",TRUE,"50+")</f>
        <v>50+</v>
      </c>
      <c r="Q3596" t="str">
        <f t="shared" si="392"/>
        <v>new</v>
      </c>
      <c r="R3596" t="str">
        <f t="shared" si="393"/>
        <v>high value</v>
      </c>
      <c r="S3596" t="str">
        <f t="shared" si="394"/>
        <v>High</v>
      </c>
      <c r="T3596" t="str">
        <f t="shared" si="395"/>
        <v>Nov</v>
      </c>
      <c r="U3596">
        <f t="shared" si="396"/>
        <v>2024</v>
      </c>
      <c r="V3596" t="str">
        <f t="shared" si="397"/>
        <v>10-15</v>
      </c>
      <c r="W3596" t="str">
        <f t="shared" si="398"/>
        <v>Slow</v>
      </c>
    </row>
    <row r="3597" spans="1:23" x14ac:dyDescent="0.3">
      <c r="A3597">
        <v>603596</v>
      </c>
      <c r="B3597">
        <v>13403</v>
      </c>
      <c r="C3597">
        <v>56</v>
      </c>
      <c r="D3597" t="s">
        <v>7</v>
      </c>
      <c r="E3597" t="s">
        <v>15</v>
      </c>
      <c r="F3597" t="s">
        <v>26</v>
      </c>
      <c r="G3597" t="s">
        <v>21</v>
      </c>
      <c r="H3597" s="1">
        <v>45459</v>
      </c>
      <c r="I3597" t="s">
        <v>34</v>
      </c>
      <c r="J3597">
        <v>46</v>
      </c>
      <c r="K3597">
        <v>10.6</v>
      </c>
      <c r="L3597">
        <v>309.68</v>
      </c>
      <c r="M3597">
        <v>87.16</v>
      </c>
      <c r="N3597" t="s">
        <v>49</v>
      </c>
      <c r="O3597">
        <v>3</v>
      </c>
      <c r="P3597" t="str" cm="1">
        <f t="array" ref="P3597">_xlfn.IFS(C3597&lt;25,"18-24", C3597&lt;=35,"25-35", C3597&lt;=50,"36-50",TRUE,"50+")</f>
        <v>50+</v>
      </c>
      <c r="Q3597" t="str">
        <f t="shared" si="392"/>
        <v>new</v>
      </c>
      <c r="R3597" t="str">
        <f t="shared" si="393"/>
        <v>medium</v>
      </c>
      <c r="S3597" t="str">
        <f t="shared" si="394"/>
        <v>medium</v>
      </c>
      <c r="T3597" t="str">
        <f t="shared" si="395"/>
        <v>Jun</v>
      </c>
      <c r="U3597">
        <f t="shared" si="396"/>
        <v>2024</v>
      </c>
      <c r="V3597" t="str">
        <f t="shared" si="397"/>
        <v>10-15</v>
      </c>
      <c r="W3597" t="str">
        <f t="shared" si="398"/>
        <v>Slow</v>
      </c>
    </row>
    <row r="3598" spans="1:23" x14ac:dyDescent="0.3">
      <c r="A3598">
        <v>603597</v>
      </c>
      <c r="B3598">
        <v>37491</v>
      </c>
      <c r="C3598">
        <v>49</v>
      </c>
      <c r="D3598" t="s">
        <v>4</v>
      </c>
      <c r="E3598" t="s">
        <v>11</v>
      </c>
      <c r="F3598" t="s">
        <v>18</v>
      </c>
      <c r="G3598" t="s">
        <v>21</v>
      </c>
      <c r="H3598" s="1">
        <v>45381</v>
      </c>
      <c r="I3598" t="s">
        <v>34</v>
      </c>
      <c r="J3598">
        <v>51</v>
      </c>
      <c r="K3598">
        <v>9</v>
      </c>
      <c r="L3598">
        <v>458.73</v>
      </c>
      <c r="M3598">
        <v>38.35</v>
      </c>
      <c r="N3598" t="s">
        <v>47</v>
      </c>
      <c r="O3598">
        <v>3</v>
      </c>
      <c r="P3598" t="str" cm="1">
        <f t="array" ref="P3598">_xlfn.IFS(C3598&lt;25,"18-24", C3598&lt;=35,"25-35", C3598&lt;=50,"36-50",TRUE,"50+")</f>
        <v>36-50</v>
      </c>
      <c r="Q3598" t="str">
        <f t="shared" si="392"/>
        <v>new</v>
      </c>
      <c r="R3598" t="str">
        <f t="shared" si="393"/>
        <v>medium</v>
      </c>
      <c r="S3598" t="str">
        <f t="shared" si="394"/>
        <v>medium</v>
      </c>
      <c r="T3598" t="str">
        <f t="shared" si="395"/>
        <v>Mar</v>
      </c>
      <c r="U3598">
        <f t="shared" si="396"/>
        <v>2024</v>
      </c>
      <c r="V3598" t="str">
        <f t="shared" si="397"/>
        <v>5-10</v>
      </c>
      <c r="W3598" t="str">
        <f t="shared" si="398"/>
        <v>Slow</v>
      </c>
    </row>
    <row r="3599" spans="1:23" x14ac:dyDescent="0.3">
      <c r="A3599">
        <v>603598</v>
      </c>
      <c r="B3599">
        <v>73809</v>
      </c>
      <c r="C3599">
        <v>20</v>
      </c>
      <c r="D3599" t="s">
        <v>7</v>
      </c>
      <c r="E3599" t="s">
        <v>16</v>
      </c>
      <c r="F3599" t="s">
        <v>22</v>
      </c>
      <c r="G3599" t="s">
        <v>27</v>
      </c>
      <c r="H3599" s="1">
        <v>45609</v>
      </c>
      <c r="I3599" t="s">
        <v>33</v>
      </c>
      <c r="J3599">
        <v>70</v>
      </c>
      <c r="K3599">
        <v>2.8</v>
      </c>
      <c r="L3599">
        <v>1035.23</v>
      </c>
      <c r="M3599">
        <v>89.7</v>
      </c>
      <c r="N3599" t="s">
        <v>50</v>
      </c>
      <c r="O3599">
        <v>3</v>
      </c>
      <c r="P3599" t="str" cm="1">
        <f t="array" ref="P3599">_xlfn.IFS(C3599&lt;25,"18-24", C3599&lt;=35,"25-35", C3599&lt;=50,"36-50",TRUE,"50+")</f>
        <v>18-24</v>
      </c>
      <c r="Q3599" t="str">
        <f t="shared" si="392"/>
        <v>new</v>
      </c>
      <c r="R3599" t="str">
        <f t="shared" si="393"/>
        <v>high value</v>
      </c>
      <c r="S3599" t="str">
        <f t="shared" si="394"/>
        <v>medium</v>
      </c>
      <c r="T3599" t="str">
        <f t="shared" si="395"/>
        <v>Nov</v>
      </c>
      <c r="U3599">
        <f t="shared" si="396"/>
        <v>2024</v>
      </c>
      <c r="V3599" t="str">
        <f t="shared" si="397"/>
        <v>0-5</v>
      </c>
      <c r="W3599" t="str">
        <f t="shared" si="398"/>
        <v>Slow</v>
      </c>
    </row>
    <row r="3600" spans="1:23" x14ac:dyDescent="0.3">
      <c r="A3600">
        <v>603599</v>
      </c>
      <c r="B3600">
        <v>72941</v>
      </c>
      <c r="C3600">
        <v>18</v>
      </c>
      <c r="D3600" t="s">
        <v>7</v>
      </c>
      <c r="E3600" t="s">
        <v>5</v>
      </c>
      <c r="F3600" t="s">
        <v>19</v>
      </c>
      <c r="G3600" t="s">
        <v>23</v>
      </c>
      <c r="H3600" s="1">
        <v>44585</v>
      </c>
      <c r="I3600" t="s">
        <v>33</v>
      </c>
      <c r="J3600">
        <v>81</v>
      </c>
      <c r="K3600">
        <v>10.9</v>
      </c>
      <c r="L3600">
        <v>1023.89</v>
      </c>
      <c r="M3600">
        <v>55.1</v>
      </c>
      <c r="N3600" t="s">
        <v>49</v>
      </c>
      <c r="O3600">
        <v>5</v>
      </c>
      <c r="P3600" t="str" cm="1">
        <f t="array" ref="P3600">_xlfn.IFS(C3600&lt;25,"18-24", C3600&lt;=35,"25-35", C3600&lt;=50,"36-50",TRUE,"50+")</f>
        <v>18-24</v>
      </c>
      <c r="Q3600" t="str">
        <f t="shared" si="392"/>
        <v>new</v>
      </c>
      <c r="R3600" t="str">
        <f t="shared" si="393"/>
        <v>high value</v>
      </c>
      <c r="S3600" t="str">
        <f t="shared" si="394"/>
        <v>High</v>
      </c>
      <c r="T3600" t="str">
        <f t="shared" si="395"/>
        <v>Jan</v>
      </c>
      <c r="U3600">
        <f t="shared" si="396"/>
        <v>2022</v>
      </c>
      <c r="V3600" t="str">
        <f t="shared" si="397"/>
        <v>10-15</v>
      </c>
      <c r="W3600" t="str">
        <f t="shared" si="398"/>
        <v>Slow</v>
      </c>
    </row>
    <row r="3601" spans="1:23" x14ac:dyDescent="0.3">
      <c r="A3601">
        <v>603600</v>
      </c>
      <c r="B3601">
        <v>32763</v>
      </c>
      <c r="C3601">
        <v>31</v>
      </c>
      <c r="D3601" t="s">
        <v>4</v>
      </c>
      <c r="E3601" t="s">
        <v>16</v>
      </c>
      <c r="F3601" t="s">
        <v>26</v>
      </c>
      <c r="G3601" t="s">
        <v>29</v>
      </c>
      <c r="H3601" s="1">
        <v>44868</v>
      </c>
      <c r="I3601" t="s">
        <v>34</v>
      </c>
      <c r="J3601">
        <v>21</v>
      </c>
      <c r="K3601">
        <v>9</v>
      </c>
      <c r="L3601">
        <v>1420.64</v>
      </c>
      <c r="M3601">
        <v>63.12</v>
      </c>
      <c r="N3601" t="s">
        <v>47</v>
      </c>
      <c r="O3601">
        <v>3</v>
      </c>
      <c r="P3601" t="str" cm="1">
        <f t="array" ref="P3601">_xlfn.IFS(C3601&lt;25,"18-24", C3601&lt;=35,"25-35", C3601&lt;=50,"36-50",TRUE,"50+")</f>
        <v>25-35</v>
      </c>
      <c r="Q3601" t="str">
        <f t="shared" si="392"/>
        <v>new</v>
      </c>
      <c r="R3601" t="str">
        <f t="shared" si="393"/>
        <v>high value</v>
      </c>
      <c r="S3601" t="str">
        <f t="shared" si="394"/>
        <v>medium</v>
      </c>
      <c r="T3601" t="str">
        <f t="shared" si="395"/>
        <v>Nov</v>
      </c>
      <c r="U3601">
        <f t="shared" si="396"/>
        <v>2022</v>
      </c>
      <c r="V3601" t="str">
        <f t="shared" si="397"/>
        <v>5-10</v>
      </c>
      <c r="W3601" t="str">
        <f t="shared" si="398"/>
        <v>Fast</v>
      </c>
    </row>
    <row r="3602" spans="1:23" x14ac:dyDescent="0.3">
      <c r="A3602">
        <v>603601</v>
      </c>
      <c r="B3602">
        <v>83671</v>
      </c>
      <c r="C3602">
        <v>60</v>
      </c>
      <c r="D3602" t="s">
        <v>4</v>
      </c>
      <c r="E3602" t="s">
        <v>15</v>
      </c>
      <c r="F3602" t="s">
        <v>19</v>
      </c>
      <c r="G3602" t="s">
        <v>21</v>
      </c>
      <c r="H3602" s="1">
        <v>45634</v>
      </c>
      <c r="I3602" t="s">
        <v>33</v>
      </c>
      <c r="J3602">
        <v>53</v>
      </c>
      <c r="K3602">
        <v>14.9</v>
      </c>
      <c r="L3602">
        <v>667.75</v>
      </c>
      <c r="M3602">
        <v>45.07</v>
      </c>
      <c r="N3602" t="s">
        <v>50</v>
      </c>
      <c r="O3602">
        <v>1</v>
      </c>
      <c r="P3602" t="str" cm="1">
        <f t="array" ref="P3602">_xlfn.IFS(C3602&lt;25,"18-24", C3602&lt;=35,"25-35", C3602&lt;=50,"36-50",TRUE,"50+")</f>
        <v>50+</v>
      </c>
      <c r="Q3602" t="str">
        <f t="shared" si="392"/>
        <v>new</v>
      </c>
      <c r="R3602" t="str">
        <f t="shared" si="393"/>
        <v>high value</v>
      </c>
      <c r="S3602" t="str">
        <f t="shared" si="394"/>
        <v>Low</v>
      </c>
      <c r="T3602" t="str">
        <f t="shared" si="395"/>
        <v>Dec</v>
      </c>
      <c r="U3602">
        <f t="shared" si="396"/>
        <v>2024</v>
      </c>
      <c r="V3602" t="str">
        <f t="shared" si="397"/>
        <v>10-15</v>
      </c>
      <c r="W3602" t="str">
        <f t="shared" si="398"/>
        <v>Slow</v>
      </c>
    </row>
    <row r="3603" spans="1:23" x14ac:dyDescent="0.3">
      <c r="A3603">
        <v>603602</v>
      </c>
      <c r="B3603">
        <v>36544</v>
      </c>
      <c r="C3603">
        <v>35</v>
      </c>
      <c r="D3603" t="s">
        <v>4</v>
      </c>
      <c r="E3603" t="s">
        <v>11</v>
      </c>
      <c r="F3603" t="s">
        <v>26</v>
      </c>
      <c r="G3603" t="s">
        <v>21</v>
      </c>
      <c r="H3603" s="1">
        <v>45518</v>
      </c>
      <c r="I3603" t="s">
        <v>33</v>
      </c>
      <c r="J3603">
        <v>44</v>
      </c>
      <c r="K3603">
        <v>10</v>
      </c>
      <c r="L3603">
        <v>842.39</v>
      </c>
      <c r="M3603">
        <v>56.15</v>
      </c>
      <c r="N3603" t="s">
        <v>49</v>
      </c>
      <c r="O3603">
        <v>2</v>
      </c>
      <c r="P3603" t="str" cm="1">
        <f t="array" ref="P3603">_xlfn.IFS(C3603&lt;25,"18-24", C3603&lt;=35,"25-35", C3603&lt;=50,"36-50",TRUE,"50+")</f>
        <v>25-35</v>
      </c>
      <c r="Q3603" t="str">
        <f t="shared" si="392"/>
        <v>new</v>
      </c>
      <c r="R3603" t="str">
        <f t="shared" si="393"/>
        <v>high value</v>
      </c>
      <c r="S3603" t="str">
        <f t="shared" si="394"/>
        <v>Low</v>
      </c>
      <c r="T3603" t="str">
        <f t="shared" si="395"/>
        <v>Aug</v>
      </c>
      <c r="U3603">
        <f t="shared" si="396"/>
        <v>2024</v>
      </c>
      <c r="V3603" t="str">
        <f t="shared" si="397"/>
        <v>5-10</v>
      </c>
      <c r="W3603" t="str">
        <f t="shared" si="398"/>
        <v>Medium</v>
      </c>
    </row>
    <row r="3604" spans="1:23" x14ac:dyDescent="0.3">
      <c r="A3604">
        <v>603603</v>
      </c>
      <c r="B3604">
        <v>40404</v>
      </c>
      <c r="C3604">
        <v>34</v>
      </c>
      <c r="D3604" t="s">
        <v>4</v>
      </c>
      <c r="E3604" t="s">
        <v>15</v>
      </c>
      <c r="F3604" t="s">
        <v>32</v>
      </c>
      <c r="G3604" t="s">
        <v>31</v>
      </c>
      <c r="H3604" s="1">
        <v>45477</v>
      </c>
      <c r="I3604" t="s">
        <v>34</v>
      </c>
      <c r="J3604">
        <v>82</v>
      </c>
      <c r="K3604">
        <v>2.7</v>
      </c>
      <c r="L3604">
        <v>1192.97</v>
      </c>
      <c r="M3604">
        <v>39.56</v>
      </c>
      <c r="N3604" t="s">
        <v>48</v>
      </c>
      <c r="O3604">
        <v>5</v>
      </c>
      <c r="P3604" t="str" cm="1">
        <f t="array" ref="P3604">_xlfn.IFS(C3604&lt;25,"18-24", C3604&lt;=35,"25-35", C3604&lt;=50,"36-50",TRUE,"50+")</f>
        <v>25-35</v>
      </c>
      <c r="Q3604" t="str">
        <f t="shared" si="392"/>
        <v>repeat</v>
      </c>
      <c r="R3604" t="str">
        <f t="shared" si="393"/>
        <v>high value</v>
      </c>
      <c r="S3604" t="str">
        <f t="shared" si="394"/>
        <v>High</v>
      </c>
      <c r="T3604" t="str">
        <f t="shared" si="395"/>
        <v>Jul</v>
      </c>
      <c r="U3604">
        <f t="shared" si="396"/>
        <v>2024</v>
      </c>
      <c r="V3604" t="str">
        <f t="shared" si="397"/>
        <v>0-5</v>
      </c>
      <c r="W3604" t="str">
        <f t="shared" si="398"/>
        <v>Slow</v>
      </c>
    </row>
    <row r="3605" spans="1:23" x14ac:dyDescent="0.3">
      <c r="A3605">
        <v>603604</v>
      </c>
      <c r="B3605">
        <v>19261</v>
      </c>
      <c r="C3605">
        <v>36</v>
      </c>
      <c r="D3605" t="s">
        <v>4</v>
      </c>
      <c r="E3605" t="s">
        <v>5</v>
      </c>
      <c r="F3605" t="s">
        <v>19</v>
      </c>
      <c r="G3605" t="s">
        <v>31</v>
      </c>
      <c r="H3605" s="1">
        <v>45437</v>
      </c>
      <c r="I3605" t="s">
        <v>34</v>
      </c>
      <c r="J3605">
        <v>77</v>
      </c>
      <c r="K3605">
        <v>7.8</v>
      </c>
      <c r="L3605">
        <v>984.39</v>
      </c>
      <c r="M3605">
        <v>56.58</v>
      </c>
      <c r="N3605" t="s">
        <v>47</v>
      </c>
      <c r="O3605">
        <v>5</v>
      </c>
      <c r="P3605" t="str" cm="1">
        <f t="array" ref="P3605">_xlfn.IFS(C3605&lt;25,"18-24", C3605&lt;=35,"25-35", C3605&lt;=50,"36-50",TRUE,"50+")</f>
        <v>36-50</v>
      </c>
      <c r="Q3605" t="str">
        <f t="shared" si="392"/>
        <v>new</v>
      </c>
      <c r="R3605" t="str">
        <f t="shared" si="393"/>
        <v>high value</v>
      </c>
      <c r="S3605" t="str">
        <f t="shared" si="394"/>
        <v>High</v>
      </c>
      <c r="T3605" t="str">
        <f t="shared" si="395"/>
        <v>May</v>
      </c>
      <c r="U3605">
        <f t="shared" si="396"/>
        <v>2024</v>
      </c>
      <c r="V3605" t="str">
        <f t="shared" si="397"/>
        <v>5-10</v>
      </c>
      <c r="W3605" t="str">
        <f t="shared" si="398"/>
        <v>Slow</v>
      </c>
    </row>
    <row r="3606" spans="1:23" x14ac:dyDescent="0.3">
      <c r="A3606">
        <v>603605</v>
      </c>
      <c r="B3606">
        <v>27175</v>
      </c>
      <c r="C3606">
        <v>55</v>
      </c>
      <c r="D3606" t="s">
        <v>7</v>
      </c>
      <c r="E3606" t="s">
        <v>8</v>
      </c>
      <c r="F3606" t="s">
        <v>26</v>
      </c>
      <c r="G3606" t="s">
        <v>23</v>
      </c>
      <c r="H3606" s="1">
        <v>44732</v>
      </c>
      <c r="I3606" t="s">
        <v>33</v>
      </c>
      <c r="J3606">
        <v>76</v>
      </c>
      <c r="K3606">
        <v>13.3</v>
      </c>
      <c r="L3606">
        <v>415.29</v>
      </c>
      <c r="M3606">
        <v>82.91</v>
      </c>
      <c r="N3606" t="s">
        <v>48</v>
      </c>
      <c r="O3606">
        <v>5</v>
      </c>
      <c r="P3606" t="str" cm="1">
        <f t="array" ref="P3606">_xlfn.IFS(C3606&lt;25,"18-24", C3606&lt;=35,"25-35", C3606&lt;=50,"36-50",TRUE,"50+")</f>
        <v>50+</v>
      </c>
      <c r="Q3606" t="str">
        <f t="shared" si="392"/>
        <v>new</v>
      </c>
      <c r="R3606" t="str">
        <f t="shared" si="393"/>
        <v>medium</v>
      </c>
      <c r="S3606" t="str">
        <f t="shared" si="394"/>
        <v>High</v>
      </c>
      <c r="T3606" t="str">
        <f t="shared" si="395"/>
        <v>Jun</v>
      </c>
      <c r="U3606">
        <f t="shared" si="396"/>
        <v>2022</v>
      </c>
      <c r="V3606" t="str">
        <f t="shared" si="397"/>
        <v>10-15</v>
      </c>
      <c r="W3606" t="str">
        <f t="shared" si="398"/>
        <v>Slow</v>
      </c>
    </row>
    <row r="3607" spans="1:23" x14ac:dyDescent="0.3">
      <c r="A3607">
        <v>603606</v>
      </c>
      <c r="B3607">
        <v>98606</v>
      </c>
      <c r="C3607">
        <v>54</v>
      </c>
      <c r="D3607" t="s">
        <v>4</v>
      </c>
      <c r="E3607" t="s">
        <v>13</v>
      </c>
      <c r="F3607" t="s">
        <v>22</v>
      </c>
      <c r="G3607" t="s">
        <v>29</v>
      </c>
      <c r="H3607" s="1">
        <v>45598</v>
      </c>
      <c r="I3607" t="s">
        <v>34</v>
      </c>
      <c r="J3607">
        <v>28</v>
      </c>
      <c r="K3607">
        <v>13.6</v>
      </c>
      <c r="L3607">
        <v>883.61</v>
      </c>
      <c r="M3607">
        <v>97.23</v>
      </c>
      <c r="N3607" t="s">
        <v>47</v>
      </c>
      <c r="O3607">
        <v>2</v>
      </c>
      <c r="P3607" t="str" cm="1">
        <f t="array" ref="P3607">_xlfn.IFS(C3607&lt;25,"18-24", C3607&lt;=35,"25-35", C3607&lt;=50,"36-50",TRUE,"50+")</f>
        <v>50+</v>
      </c>
      <c r="Q3607" t="str">
        <f t="shared" si="392"/>
        <v>new</v>
      </c>
      <c r="R3607" t="str">
        <f t="shared" si="393"/>
        <v>high value</v>
      </c>
      <c r="S3607" t="str">
        <f t="shared" si="394"/>
        <v>Low</v>
      </c>
      <c r="T3607" t="str">
        <f t="shared" si="395"/>
        <v>Nov</v>
      </c>
      <c r="U3607">
        <f t="shared" si="396"/>
        <v>2024</v>
      </c>
      <c r="V3607" t="str">
        <f t="shared" si="397"/>
        <v>10-15</v>
      </c>
      <c r="W3607" t="str">
        <f t="shared" si="398"/>
        <v>Fast</v>
      </c>
    </row>
    <row r="3608" spans="1:23" x14ac:dyDescent="0.3">
      <c r="A3608">
        <v>603607</v>
      </c>
      <c r="B3608">
        <v>89339</v>
      </c>
      <c r="C3608">
        <v>55</v>
      </c>
      <c r="D3608" t="s">
        <v>7</v>
      </c>
      <c r="E3608" t="s">
        <v>13</v>
      </c>
      <c r="F3608" t="s">
        <v>32</v>
      </c>
      <c r="G3608" t="s">
        <v>23</v>
      </c>
      <c r="H3608" s="1">
        <v>45273</v>
      </c>
      <c r="I3608" t="s">
        <v>33</v>
      </c>
      <c r="J3608">
        <v>50</v>
      </c>
      <c r="K3608">
        <v>12.5</v>
      </c>
      <c r="L3608">
        <v>603.38</v>
      </c>
      <c r="M3608">
        <v>48.29</v>
      </c>
      <c r="N3608" t="s">
        <v>47</v>
      </c>
      <c r="O3608">
        <v>3</v>
      </c>
      <c r="P3608" t="str" cm="1">
        <f t="array" ref="P3608">_xlfn.IFS(C3608&lt;25,"18-24", C3608&lt;=35,"25-35", C3608&lt;=50,"36-50",TRUE,"50+")</f>
        <v>50+</v>
      </c>
      <c r="Q3608" t="str">
        <f t="shared" si="392"/>
        <v>new</v>
      </c>
      <c r="R3608" t="str">
        <f t="shared" si="393"/>
        <v>high value</v>
      </c>
      <c r="S3608" t="str">
        <f t="shared" si="394"/>
        <v>medium</v>
      </c>
      <c r="T3608" t="str">
        <f t="shared" si="395"/>
        <v>Dec</v>
      </c>
      <c r="U3608">
        <f t="shared" si="396"/>
        <v>2023</v>
      </c>
      <c r="V3608" t="str">
        <f t="shared" si="397"/>
        <v>10-15</v>
      </c>
      <c r="W3608" t="str">
        <f t="shared" si="398"/>
        <v>Slow</v>
      </c>
    </row>
    <row r="3609" spans="1:23" x14ac:dyDescent="0.3">
      <c r="A3609">
        <v>603608</v>
      </c>
      <c r="B3609">
        <v>56327</v>
      </c>
      <c r="C3609">
        <v>38</v>
      </c>
      <c r="D3609" t="s">
        <v>4</v>
      </c>
      <c r="E3609" t="s">
        <v>8</v>
      </c>
      <c r="F3609" t="s">
        <v>24</v>
      </c>
      <c r="G3609" t="s">
        <v>25</v>
      </c>
      <c r="H3609" s="1">
        <v>45362</v>
      </c>
      <c r="I3609" t="s">
        <v>34</v>
      </c>
      <c r="J3609">
        <v>60</v>
      </c>
      <c r="K3609">
        <v>14.4</v>
      </c>
      <c r="L3609">
        <v>367.98</v>
      </c>
      <c r="M3609">
        <v>73.569999999999993</v>
      </c>
      <c r="N3609" t="s">
        <v>48</v>
      </c>
      <c r="O3609">
        <v>5</v>
      </c>
      <c r="P3609" t="str" cm="1">
        <f t="array" ref="P3609">_xlfn.IFS(C3609&lt;25,"18-24", C3609&lt;=35,"25-35", C3609&lt;=50,"36-50",TRUE,"50+")</f>
        <v>36-50</v>
      </c>
      <c r="Q3609" t="str">
        <f t="shared" si="392"/>
        <v>new</v>
      </c>
      <c r="R3609" t="str">
        <f t="shared" si="393"/>
        <v>medium</v>
      </c>
      <c r="S3609" t="str">
        <f t="shared" si="394"/>
        <v>High</v>
      </c>
      <c r="T3609" t="str">
        <f t="shared" si="395"/>
        <v>Mar</v>
      </c>
      <c r="U3609">
        <f t="shared" si="396"/>
        <v>2024</v>
      </c>
      <c r="V3609" t="str">
        <f t="shared" si="397"/>
        <v>10-15</v>
      </c>
      <c r="W3609" t="str">
        <f t="shared" si="398"/>
        <v>Slow</v>
      </c>
    </row>
    <row r="3610" spans="1:23" x14ac:dyDescent="0.3">
      <c r="A3610">
        <v>603609</v>
      </c>
      <c r="B3610">
        <v>56895</v>
      </c>
      <c r="C3610">
        <v>32</v>
      </c>
      <c r="D3610" t="s">
        <v>7</v>
      </c>
      <c r="E3610" t="s">
        <v>13</v>
      </c>
      <c r="F3610" t="s">
        <v>32</v>
      </c>
      <c r="G3610" t="s">
        <v>21</v>
      </c>
      <c r="H3610" s="1">
        <v>44842</v>
      </c>
      <c r="I3610" t="s">
        <v>34</v>
      </c>
      <c r="J3610">
        <v>27</v>
      </c>
      <c r="K3610">
        <v>5.8</v>
      </c>
      <c r="L3610">
        <v>1327.78</v>
      </c>
      <c r="M3610">
        <v>102.51</v>
      </c>
      <c r="N3610" t="s">
        <v>47</v>
      </c>
      <c r="O3610">
        <v>4</v>
      </c>
      <c r="P3610" t="str" cm="1">
        <f t="array" ref="P3610">_xlfn.IFS(C3610&lt;25,"18-24", C3610&lt;=35,"25-35", C3610&lt;=50,"36-50",TRUE,"50+")</f>
        <v>25-35</v>
      </c>
      <c r="Q3610" t="str">
        <f t="shared" si="392"/>
        <v>new</v>
      </c>
      <c r="R3610" t="str">
        <f t="shared" si="393"/>
        <v>high value</v>
      </c>
      <c r="S3610" t="str">
        <f t="shared" si="394"/>
        <v>medium</v>
      </c>
      <c r="T3610" t="str">
        <f t="shared" si="395"/>
        <v>Oct</v>
      </c>
      <c r="U3610">
        <f t="shared" si="396"/>
        <v>2022</v>
      </c>
      <c r="V3610" t="str">
        <f t="shared" si="397"/>
        <v>5-10</v>
      </c>
      <c r="W3610" t="str">
        <f t="shared" si="398"/>
        <v>Fast</v>
      </c>
    </row>
    <row r="3611" spans="1:23" x14ac:dyDescent="0.3">
      <c r="A3611">
        <v>603610</v>
      </c>
      <c r="B3611">
        <v>58577</v>
      </c>
      <c r="C3611">
        <v>27</v>
      </c>
      <c r="D3611" t="s">
        <v>7</v>
      </c>
      <c r="E3611" t="s">
        <v>15</v>
      </c>
      <c r="F3611" t="s">
        <v>26</v>
      </c>
      <c r="G3611" t="s">
        <v>27</v>
      </c>
      <c r="H3611" s="1">
        <v>45573</v>
      </c>
      <c r="I3611" t="s">
        <v>34</v>
      </c>
      <c r="J3611">
        <v>69</v>
      </c>
      <c r="K3611">
        <v>1</v>
      </c>
      <c r="L3611">
        <v>195.47</v>
      </c>
      <c r="M3611">
        <v>33.46</v>
      </c>
      <c r="N3611" t="s">
        <v>49</v>
      </c>
      <c r="O3611">
        <v>4</v>
      </c>
      <c r="P3611" t="str" cm="1">
        <f t="array" ref="P3611">_xlfn.IFS(C3611&lt;25,"18-24", C3611&lt;=35,"25-35", C3611&lt;=50,"36-50",TRUE,"50+")</f>
        <v>25-35</v>
      </c>
      <c r="Q3611" t="str">
        <f t="shared" si="392"/>
        <v>new</v>
      </c>
      <c r="R3611" t="str">
        <f t="shared" si="393"/>
        <v>low</v>
      </c>
      <c r="S3611" t="str">
        <f t="shared" si="394"/>
        <v>medium</v>
      </c>
      <c r="T3611" t="str">
        <f t="shared" si="395"/>
        <v>Oct</v>
      </c>
      <c r="U3611">
        <f t="shared" si="396"/>
        <v>2024</v>
      </c>
      <c r="V3611" t="str">
        <f t="shared" si="397"/>
        <v>0-5</v>
      </c>
      <c r="W3611" t="str">
        <f t="shared" si="398"/>
        <v>Slow</v>
      </c>
    </row>
    <row r="3612" spans="1:23" x14ac:dyDescent="0.3">
      <c r="A3612">
        <v>603611</v>
      </c>
      <c r="B3612">
        <v>31678</v>
      </c>
      <c r="C3612">
        <v>20</v>
      </c>
      <c r="D3612" t="s">
        <v>7</v>
      </c>
      <c r="E3612" t="s">
        <v>5</v>
      </c>
      <c r="F3612" t="s">
        <v>32</v>
      </c>
      <c r="G3612" t="s">
        <v>29</v>
      </c>
      <c r="H3612" s="1">
        <v>44682</v>
      </c>
      <c r="I3612" t="s">
        <v>33</v>
      </c>
      <c r="J3612">
        <v>44</v>
      </c>
      <c r="K3612">
        <v>13.2</v>
      </c>
      <c r="L3612">
        <v>492.66</v>
      </c>
      <c r="M3612">
        <v>43.54</v>
      </c>
      <c r="N3612" t="s">
        <v>48</v>
      </c>
      <c r="O3612">
        <v>5</v>
      </c>
      <c r="P3612" t="str" cm="1">
        <f t="array" ref="P3612">_xlfn.IFS(C3612&lt;25,"18-24", C3612&lt;=35,"25-35", C3612&lt;=50,"36-50",TRUE,"50+")</f>
        <v>18-24</v>
      </c>
      <c r="Q3612" t="str">
        <f t="shared" si="392"/>
        <v>new</v>
      </c>
      <c r="R3612" t="str">
        <f t="shared" si="393"/>
        <v>medium</v>
      </c>
      <c r="S3612" t="str">
        <f t="shared" si="394"/>
        <v>High</v>
      </c>
      <c r="T3612" t="str">
        <f t="shared" si="395"/>
        <v>May</v>
      </c>
      <c r="U3612">
        <f t="shared" si="396"/>
        <v>2022</v>
      </c>
      <c r="V3612" t="str">
        <f t="shared" si="397"/>
        <v>10-15</v>
      </c>
      <c r="W3612" t="str">
        <f t="shared" si="398"/>
        <v>Medium</v>
      </c>
    </row>
    <row r="3613" spans="1:23" x14ac:dyDescent="0.3">
      <c r="A3613">
        <v>603612</v>
      </c>
      <c r="B3613">
        <v>71434</v>
      </c>
      <c r="C3613">
        <v>43</v>
      </c>
      <c r="D3613" t="s">
        <v>4</v>
      </c>
      <c r="E3613" t="s">
        <v>13</v>
      </c>
      <c r="F3613" t="s">
        <v>18</v>
      </c>
      <c r="G3613" t="s">
        <v>21</v>
      </c>
      <c r="H3613" s="1">
        <v>45500</v>
      </c>
      <c r="I3613" t="s">
        <v>34</v>
      </c>
      <c r="J3613">
        <v>66</v>
      </c>
      <c r="K3613">
        <v>13.1</v>
      </c>
      <c r="L3613">
        <v>534.29</v>
      </c>
      <c r="M3613">
        <v>109.07</v>
      </c>
      <c r="N3613" t="s">
        <v>50</v>
      </c>
      <c r="O3613">
        <v>1</v>
      </c>
      <c r="P3613" t="str" cm="1">
        <f t="array" ref="P3613">_xlfn.IFS(C3613&lt;25,"18-24", C3613&lt;=35,"25-35", C3613&lt;=50,"36-50",TRUE,"50+")</f>
        <v>36-50</v>
      </c>
      <c r="Q3613" t="str">
        <f t="shared" si="392"/>
        <v>new</v>
      </c>
      <c r="R3613" t="str">
        <f t="shared" si="393"/>
        <v>high value</v>
      </c>
      <c r="S3613" t="str">
        <f t="shared" si="394"/>
        <v>Low</v>
      </c>
      <c r="T3613" t="str">
        <f t="shared" si="395"/>
        <v>Jul</v>
      </c>
      <c r="U3613">
        <f t="shared" si="396"/>
        <v>2024</v>
      </c>
      <c r="V3613" t="str">
        <f t="shared" si="397"/>
        <v>10-15</v>
      </c>
      <c r="W3613" t="str">
        <f t="shared" si="398"/>
        <v>Slow</v>
      </c>
    </row>
    <row r="3614" spans="1:23" x14ac:dyDescent="0.3">
      <c r="A3614">
        <v>603613</v>
      </c>
      <c r="B3614">
        <v>77862</v>
      </c>
      <c r="C3614">
        <v>62</v>
      </c>
      <c r="D3614" t="s">
        <v>4</v>
      </c>
      <c r="E3614" t="s">
        <v>11</v>
      </c>
      <c r="F3614" t="s">
        <v>18</v>
      </c>
      <c r="G3614" t="s">
        <v>23</v>
      </c>
      <c r="H3614" s="1">
        <v>45403</v>
      </c>
      <c r="I3614" t="s">
        <v>34</v>
      </c>
      <c r="J3614">
        <v>42</v>
      </c>
      <c r="K3614">
        <v>8.5</v>
      </c>
      <c r="L3614">
        <v>1255.99</v>
      </c>
      <c r="M3614">
        <v>37.130000000000003</v>
      </c>
      <c r="N3614" t="s">
        <v>47</v>
      </c>
      <c r="O3614">
        <v>1</v>
      </c>
      <c r="P3614" t="str" cm="1">
        <f t="array" ref="P3614">_xlfn.IFS(C3614&lt;25,"18-24", C3614&lt;=35,"25-35", C3614&lt;=50,"36-50",TRUE,"50+")</f>
        <v>50+</v>
      </c>
      <c r="Q3614" t="str">
        <f t="shared" si="392"/>
        <v>new</v>
      </c>
      <c r="R3614" t="str">
        <f t="shared" si="393"/>
        <v>high value</v>
      </c>
      <c r="S3614" t="str">
        <f t="shared" si="394"/>
        <v>Low</v>
      </c>
      <c r="T3614" t="str">
        <f t="shared" si="395"/>
        <v>Apr</v>
      </c>
      <c r="U3614">
        <f t="shared" si="396"/>
        <v>2024</v>
      </c>
      <c r="V3614" t="str">
        <f t="shared" si="397"/>
        <v>5-10</v>
      </c>
      <c r="W3614" t="str">
        <f t="shared" si="398"/>
        <v>Medium</v>
      </c>
    </row>
    <row r="3615" spans="1:23" x14ac:dyDescent="0.3">
      <c r="A3615">
        <v>603614</v>
      </c>
      <c r="B3615">
        <v>68543</v>
      </c>
      <c r="C3615">
        <v>55</v>
      </c>
      <c r="D3615" t="s">
        <v>7</v>
      </c>
      <c r="E3615" t="s">
        <v>5</v>
      </c>
      <c r="F3615" t="s">
        <v>32</v>
      </c>
      <c r="G3615" t="s">
        <v>27</v>
      </c>
      <c r="H3615" s="1">
        <v>44573</v>
      </c>
      <c r="I3615" t="s">
        <v>34</v>
      </c>
      <c r="J3615">
        <v>70</v>
      </c>
      <c r="K3615">
        <v>1.2</v>
      </c>
      <c r="L3615">
        <v>296.74</v>
      </c>
      <c r="M3615">
        <v>94.02</v>
      </c>
      <c r="N3615" t="s">
        <v>48</v>
      </c>
      <c r="O3615">
        <v>3</v>
      </c>
      <c r="P3615" t="str" cm="1">
        <f t="array" ref="P3615">_xlfn.IFS(C3615&lt;25,"18-24", C3615&lt;=35,"25-35", C3615&lt;=50,"36-50",TRUE,"50+")</f>
        <v>50+</v>
      </c>
      <c r="Q3615" t="str">
        <f t="shared" si="392"/>
        <v>new</v>
      </c>
      <c r="R3615" t="str">
        <f t="shared" si="393"/>
        <v>medium</v>
      </c>
      <c r="S3615" t="str">
        <f t="shared" si="394"/>
        <v>medium</v>
      </c>
      <c r="T3615" t="str">
        <f t="shared" si="395"/>
        <v>Jan</v>
      </c>
      <c r="U3615">
        <f t="shared" si="396"/>
        <v>2022</v>
      </c>
      <c r="V3615" t="str">
        <f t="shared" si="397"/>
        <v>0-5</v>
      </c>
      <c r="W3615" t="str">
        <f t="shared" si="398"/>
        <v>Slow</v>
      </c>
    </row>
    <row r="3616" spans="1:23" x14ac:dyDescent="0.3">
      <c r="A3616">
        <v>603615</v>
      </c>
      <c r="B3616">
        <v>17253</v>
      </c>
      <c r="C3616">
        <v>33</v>
      </c>
      <c r="D3616" t="s">
        <v>4</v>
      </c>
      <c r="E3616" t="s">
        <v>8</v>
      </c>
      <c r="F3616" t="s">
        <v>28</v>
      </c>
      <c r="G3616" t="s">
        <v>25</v>
      </c>
      <c r="H3616" s="1">
        <v>45240</v>
      </c>
      <c r="I3616" t="s">
        <v>33</v>
      </c>
      <c r="J3616">
        <v>83</v>
      </c>
      <c r="K3616">
        <v>13.7</v>
      </c>
      <c r="L3616">
        <v>1020.6</v>
      </c>
      <c r="M3616">
        <v>23.57</v>
      </c>
      <c r="N3616" t="s">
        <v>50</v>
      </c>
      <c r="O3616">
        <v>2</v>
      </c>
      <c r="P3616" t="str" cm="1">
        <f t="array" ref="P3616">_xlfn.IFS(C3616&lt;25,"18-24", C3616&lt;=35,"25-35", C3616&lt;=50,"36-50",TRUE,"50+")</f>
        <v>25-35</v>
      </c>
      <c r="Q3616" t="str">
        <f t="shared" si="392"/>
        <v>new</v>
      </c>
      <c r="R3616" t="str">
        <f t="shared" si="393"/>
        <v>high value</v>
      </c>
      <c r="S3616" t="str">
        <f t="shared" si="394"/>
        <v>Low</v>
      </c>
      <c r="T3616" t="str">
        <f t="shared" si="395"/>
        <v>Nov</v>
      </c>
      <c r="U3616">
        <f t="shared" si="396"/>
        <v>2023</v>
      </c>
      <c r="V3616" t="str">
        <f t="shared" si="397"/>
        <v>10-15</v>
      </c>
      <c r="W3616" t="str">
        <f t="shared" si="398"/>
        <v>Slow</v>
      </c>
    </row>
    <row r="3617" spans="1:23" x14ac:dyDescent="0.3">
      <c r="A3617">
        <v>603616</v>
      </c>
      <c r="B3617">
        <v>90710</v>
      </c>
      <c r="C3617">
        <v>32</v>
      </c>
      <c r="D3617" t="s">
        <v>7</v>
      </c>
      <c r="E3617" t="s">
        <v>11</v>
      </c>
      <c r="F3617" t="s">
        <v>24</v>
      </c>
      <c r="G3617" t="s">
        <v>21</v>
      </c>
      <c r="H3617" s="1">
        <v>45404</v>
      </c>
      <c r="I3617" t="s">
        <v>33</v>
      </c>
      <c r="J3617">
        <v>53</v>
      </c>
      <c r="K3617">
        <v>13.1</v>
      </c>
      <c r="L3617">
        <v>1135.3599999999999</v>
      </c>
      <c r="M3617">
        <v>22.07</v>
      </c>
      <c r="N3617" t="s">
        <v>50</v>
      </c>
      <c r="O3617">
        <v>5</v>
      </c>
      <c r="P3617" t="str" cm="1">
        <f t="array" ref="P3617">_xlfn.IFS(C3617&lt;25,"18-24", C3617&lt;=35,"25-35", C3617&lt;=50,"36-50",TRUE,"50+")</f>
        <v>25-35</v>
      </c>
      <c r="Q3617" t="str">
        <f t="shared" si="392"/>
        <v>new</v>
      </c>
      <c r="R3617" t="str">
        <f t="shared" si="393"/>
        <v>high value</v>
      </c>
      <c r="S3617" t="str">
        <f t="shared" si="394"/>
        <v>High</v>
      </c>
      <c r="T3617" t="str">
        <f t="shared" si="395"/>
        <v>Apr</v>
      </c>
      <c r="U3617">
        <f t="shared" si="396"/>
        <v>2024</v>
      </c>
      <c r="V3617" t="str">
        <f t="shared" si="397"/>
        <v>10-15</v>
      </c>
      <c r="W3617" t="str">
        <f t="shared" si="398"/>
        <v>Slow</v>
      </c>
    </row>
    <row r="3618" spans="1:23" x14ac:dyDescent="0.3">
      <c r="A3618">
        <v>603617</v>
      </c>
      <c r="B3618">
        <v>21888</v>
      </c>
      <c r="C3618">
        <v>19</v>
      </c>
      <c r="D3618" t="s">
        <v>4</v>
      </c>
      <c r="E3618" t="s">
        <v>8</v>
      </c>
      <c r="F3618" t="s">
        <v>32</v>
      </c>
      <c r="G3618" t="s">
        <v>27</v>
      </c>
      <c r="H3618" s="1">
        <v>45341</v>
      </c>
      <c r="I3618" t="s">
        <v>34</v>
      </c>
      <c r="J3618">
        <v>47</v>
      </c>
      <c r="K3618">
        <v>6.4</v>
      </c>
      <c r="L3618">
        <v>160.63999999999999</v>
      </c>
      <c r="M3618">
        <v>49.25</v>
      </c>
      <c r="N3618" t="s">
        <v>47</v>
      </c>
      <c r="O3618">
        <v>3</v>
      </c>
      <c r="P3618" t="str" cm="1">
        <f t="array" ref="P3618">_xlfn.IFS(C3618&lt;25,"18-24", C3618&lt;=35,"25-35", C3618&lt;=50,"36-50",TRUE,"50+")</f>
        <v>18-24</v>
      </c>
      <c r="Q3618" t="str">
        <f t="shared" si="392"/>
        <v>new</v>
      </c>
      <c r="R3618" t="str">
        <f t="shared" si="393"/>
        <v>low</v>
      </c>
      <c r="S3618" t="str">
        <f t="shared" si="394"/>
        <v>medium</v>
      </c>
      <c r="T3618" t="str">
        <f t="shared" si="395"/>
        <v>Feb</v>
      </c>
      <c r="U3618">
        <f t="shared" si="396"/>
        <v>2024</v>
      </c>
      <c r="V3618" t="str">
        <f t="shared" si="397"/>
        <v>5-10</v>
      </c>
      <c r="W3618" t="str">
        <f t="shared" si="398"/>
        <v>Slow</v>
      </c>
    </row>
    <row r="3619" spans="1:23" x14ac:dyDescent="0.3">
      <c r="A3619">
        <v>603618</v>
      </c>
      <c r="B3619">
        <v>26923</v>
      </c>
      <c r="C3619">
        <v>51</v>
      </c>
      <c r="D3619" t="s">
        <v>4</v>
      </c>
      <c r="E3619" t="s">
        <v>5</v>
      </c>
      <c r="F3619" t="s">
        <v>18</v>
      </c>
      <c r="G3619" t="s">
        <v>29</v>
      </c>
      <c r="H3619" s="1">
        <v>44973</v>
      </c>
      <c r="I3619" t="s">
        <v>33</v>
      </c>
      <c r="J3619">
        <v>20</v>
      </c>
      <c r="K3619">
        <v>11.4</v>
      </c>
      <c r="L3619">
        <v>1490.15</v>
      </c>
      <c r="M3619">
        <v>114.17</v>
      </c>
      <c r="N3619" t="s">
        <v>47</v>
      </c>
      <c r="O3619">
        <v>1</v>
      </c>
      <c r="P3619" t="str" cm="1">
        <f t="array" ref="P3619">_xlfn.IFS(C3619&lt;25,"18-24", C3619&lt;=35,"25-35", C3619&lt;=50,"36-50",TRUE,"50+")</f>
        <v>50+</v>
      </c>
      <c r="Q3619" t="str">
        <f t="shared" si="392"/>
        <v>repeat</v>
      </c>
      <c r="R3619" t="str">
        <f t="shared" si="393"/>
        <v>high value</v>
      </c>
      <c r="S3619" t="str">
        <f t="shared" si="394"/>
        <v>Low</v>
      </c>
      <c r="T3619" t="str">
        <f t="shared" si="395"/>
        <v>Feb</v>
      </c>
      <c r="U3619">
        <f t="shared" si="396"/>
        <v>2023</v>
      </c>
      <c r="V3619" t="str">
        <f t="shared" si="397"/>
        <v>10-15</v>
      </c>
      <c r="W3619" t="str">
        <f t="shared" si="398"/>
        <v>Fast</v>
      </c>
    </row>
    <row r="3620" spans="1:23" x14ac:dyDescent="0.3">
      <c r="A3620">
        <v>603619</v>
      </c>
      <c r="B3620">
        <v>31720</v>
      </c>
      <c r="C3620">
        <v>50</v>
      </c>
      <c r="D3620" t="s">
        <v>7</v>
      </c>
      <c r="E3620" t="s">
        <v>11</v>
      </c>
      <c r="F3620" t="s">
        <v>19</v>
      </c>
      <c r="G3620" t="s">
        <v>23</v>
      </c>
      <c r="H3620" s="1">
        <v>45441</v>
      </c>
      <c r="I3620" t="s">
        <v>33</v>
      </c>
      <c r="J3620">
        <v>27</v>
      </c>
      <c r="K3620">
        <v>2.4</v>
      </c>
      <c r="L3620">
        <v>560.74</v>
      </c>
      <c r="M3620">
        <v>109.38</v>
      </c>
      <c r="N3620" t="s">
        <v>48</v>
      </c>
      <c r="O3620">
        <v>4</v>
      </c>
      <c r="P3620" t="str" cm="1">
        <f t="array" ref="P3620">_xlfn.IFS(C3620&lt;25,"18-24", C3620&lt;=35,"25-35", C3620&lt;=50,"36-50",TRUE,"50+")</f>
        <v>36-50</v>
      </c>
      <c r="Q3620" t="str">
        <f t="shared" si="392"/>
        <v>repeat</v>
      </c>
      <c r="R3620" t="str">
        <f t="shared" si="393"/>
        <v>high value</v>
      </c>
      <c r="S3620" t="str">
        <f t="shared" si="394"/>
        <v>medium</v>
      </c>
      <c r="T3620" t="str">
        <f t="shared" si="395"/>
        <v>May</v>
      </c>
      <c r="U3620">
        <f t="shared" si="396"/>
        <v>2024</v>
      </c>
      <c r="V3620" t="str">
        <f t="shared" si="397"/>
        <v>0-5</v>
      </c>
      <c r="W3620" t="str">
        <f t="shared" si="398"/>
        <v>Fast</v>
      </c>
    </row>
    <row r="3621" spans="1:23" x14ac:dyDescent="0.3">
      <c r="A3621">
        <v>603620</v>
      </c>
      <c r="B3621">
        <v>27664</v>
      </c>
      <c r="C3621">
        <v>47</v>
      </c>
      <c r="D3621" t="s">
        <v>7</v>
      </c>
      <c r="E3621" t="s">
        <v>16</v>
      </c>
      <c r="F3621" t="s">
        <v>22</v>
      </c>
      <c r="G3621" t="s">
        <v>29</v>
      </c>
      <c r="H3621" s="1">
        <v>44894</v>
      </c>
      <c r="I3621" t="s">
        <v>34</v>
      </c>
      <c r="J3621">
        <v>28</v>
      </c>
      <c r="K3621">
        <v>6.1</v>
      </c>
      <c r="L3621">
        <v>960.14</v>
      </c>
      <c r="M3621">
        <v>27.83</v>
      </c>
      <c r="N3621" t="s">
        <v>47</v>
      </c>
      <c r="O3621">
        <v>5</v>
      </c>
      <c r="P3621" t="str" cm="1">
        <f t="array" ref="P3621">_xlfn.IFS(C3621&lt;25,"18-24", C3621&lt;=35,"25-35", C3621&lt;=50,"36-50",TRUE,"50+")</f>
        <v>36-50</v>
      </c>
      <c r="Q3621" t="str">
        <f t="shared" si="392"/>
        <v>new</v>
      </c>
      <c r="R3621" t="str">
        <f t="shared" si="393"/>
        <v>high value</v>
      </c>
      <c r="S3621" t="str">
        <f t="shared" si="394"/>
        <v>High</v>
      </c>
      <c r="T3621" t="str">
        <f t="shared" si="395"/>
        <v>Nov</v>
      </c>
      <c r="U3621">
        <f t="shared" si="396"/>
        <v>2022</v>
      </c>
      <c r="V3621" t="str">
        <f t="shared" si="397"/>
        <v>5-10</v>
      </c>
      <c r="W3621" t="str">
        <f t="shared" si="398"/>
        <v>Fast</v>
      </c>
    </row>
    <row r="3622" spans="1:23" x14ac:dyDescent="0.3">
      <c r="A3622">
        <v>603621</v>
      </c>
      <c r="B3622">
        <v>82170</v>
      </c>
      <c r="C3622">
        <v>58</v>
      </c>
      <c r="D3622" t="s">
        <v>4</v>
      </c>
      <c r="E3622" t="s">
        <v>15</v>
      </c>
      <c r="F3622" t="s">
        <v>28</v>
      </c>
      <c r="G3622" t="s">
        <v>21</v>
      </c>
      <c r="H3622" s="1">
        <v>44635</v>
      </c>
      <c r="I3622" t="s">
        <v>34</v>
      </c>
      <c r="J3622">
        <v>62</v>
      </c>
      <c r="K3622">
        <v>1.2</v>
      </c>
      <c r="L3622">
        <v>217.29</v>
      </c>
      <c r="M3622">
        <v>81.16</v>
      </c>
      <c r="N3622" t="s">
        <v>47</v>
      </c>
      <c r="O3622">
        <v>1</v>
      </c>
      <c r="P3622" t="str" cm="1">
        <f t="array" ref="P3622">_xlfn.IFS(C3622&lt;25,"18-24", C3622&lt;=35,"25-35", C3622&lt;=50,"36-50",TRUE,"50+")</f>
        <v>50+</v>
      </c>
      <c r="Q3622" t="str">
        <f t="shared" si="392"/>
        <v>new</v>
      </c>
      <c r="R3622" t="str">
        <f t="shared" si="393"/>
        <v>low</v>
      </c>
      <c r="S3622" t="str">
        <f t="shared" si="394"/>
        <v>Low</v>
      </c>
      <c r="T3622" t="str">
        <f t="shared" si="395"/>
        <v>Mar</v>
      </c>
      <c r="U3622">
        <f t="shared" si="396"/>
        <v>2022</v>
      </c>
      <c r="V3622" t="str">
        <f t="shared" si="397"/>
        <v>0-5</v>
      </c>
      <c r="W3622" t="str">
        <f t="shared" si="398"/>
        <v>Slow</v>
      </c>
    </row>
    <row r="3623" spans="1:23" x14ac:dyDescent="0.3">
      <c r="A3623">
        <v>603622</v>
      </c>
      <c r="B3623">
        <v>69568</v>
      </c>
      <c r="C3623">
        <v>19</v>
      </c>
      <c r="D3623" t="s">
        <v>4</v>
      </c>
      <c r="E3623" t="s">
        <v>13</v>
      </c>
      <c r="F3623" t="s">
        <v>22</v>
      </c>
      <c r="G3623" t="s">
        <v>29</v>
      </c>
      <c r="H3623" s="1">
        <v>45528</v>
      </c>
      <c r="I3623" t="s">
        <v>33</v>
      </c>
      <c r="J3623">
        <v>52</v>
      </c>
      <c r="K3623">
        <v>2.7</v>
      </c>
      <c r="L3623">
        <v>808.28</v>
      </c>
      <c r="M3623">
        <v>92.71</v>
      </c>
      <c r="N3623" t="s">
        <v>49</v>
      </c>
      <c r="O3623">
        <v>1</v>
      </c>
      <c r="P3623" t="str" cm="1">
        <f t="array" ref="P3623">_xlfn.IFS(C3623&lt;25,"18-24", C3623&lt;=35,"25-35", C3623&lt;=50,"36-50",TRUE,"50+")</f>
        <v>18-24</v>
      </c>
      <c r="Q3623" t="str">
        <f t="shared" si="392"/>
        <v>new</v>
      </c>
      <c r="R3623" t="str">
        <f t="shared" si="393"/>
        <v>high value</v>
      </c>
      <c r="S3623" t="str">
        <f t="shared" si="394"/>
        <v>Low</v>
      </c>
      <c r="T3623" t="str">
        <f t="shared" si="395"/>
        <v>Aug</v>
      </c>
      <c r="U3623">
        <f t="shared" si="396"/>
        <v>2024</v>
      </c>
      <c r="V3623" t="str">
        <f t="shared" si="397"/>
        <v>0-5</v>
      </c>
      <c r="W3623" t="str">
        <f t="shared" si="398"/>
        <v>Slow</v>
      </c>
    </row>
    <row r="3624" spans="1:23" x14ac:dyDescent="0.3">
      <c r="A3624">
        <v>603623</v>
      </c>
      <c r="B3624">
        <v>83116</v>
      </c>
      <c r="C3624">
        <v>26</v>
      </c>
      <c r="D3624" t="s">
        <v>4</v>
      </c>
      <c r="E3624" t="s">
        <v>5</v>
      </c>
      <c r="F3624" t="s">
        <v>24</v>
      </c>
      <c r="G3624" t="s">
        <v>25</v>
      </c>
      <c r="H3624" s="1">
        <v>45298</v>
      </c>
      <c r="I3624" t="s">
        <v>33</v>
      </c>
      <c r="J3624">
        <v>26</v>
      </c>
      <c r="K3624">
        <v>13</v>
      </c>
      <c r="L3624">
        <v>1253.0899999999999</v>
      </c>
      <c r="M3624">
        <v>64.33</v>
      </c>
      <c r="N3624" t="s">
        <v>49</v>
      </c>
      <c r="O3624">
        <v>4</v>
      </c>
      <c r="P3624" t="str" cm="1">
        <f t="array" ref="P3624">_xlfn.IFS(C3624&lt;25,"18-24", C3624&lt;=35,"25-35", C3624&lt;=50,"36-50",TRUE,"50+")</f>
        <v>25-35</v>
      </c>
      <c r="Q3624" t="str">
        <f t="shared" si="392"/>
        <v>new</v>
      </c>
      <c r="R3624" t="str">
        <f t="shared" si="393"/>
        <v>high value</v>
      </c>
      <c r="S3624" t="str">
        <f t="shared" si="394"/>
        <v>medium</v>
      </c>
      <c r="T3624" t="str">
        <f t="shared" si="395"/>
        <v>Jan</v>
      </c>
      <c r="U3624">
        <f t="shared" si="396"/>
        <v>2024</v>
      </c>
      <c r="V3624" t="str">
        <f t="shared" si="397"/>
        <v>10-15</v>
      </c>
      <c r="W3624" t="str">
        <f t="shared" si="398"/>
        <v>Fast</v>
      </c>
    </row>
    <row r="3625" spans="1:23" x14ac:dyDescent="0.3">
      <c r="A3625">
        <v>603624</v>
      </c>
      <c r="B3625">
        <v>31553</v>
      </c>
      <c r="C3625">
        <v>30</v>
      </c>
      <c r="D3625" t="s">
        <v>7</v>
      </c>
      <c r="E3625" t="s">
        <v>11</v>
      </c>
      <c r="F3625" t="s">
        <v>26</v>
      </c>
      <c r="G3625" t="s">
        <v>23</v>
      </c>
      <c r="H3625" s="1">
        <v>44887</v>
      </c>
      <c r="I3625" t="s">
        <v>33</v>
      </c>
      <c r="J3625">
        <v>34</v>
      </c>
      <c r="K3625">
        <v>11.6</v>
      </c>
      <c r="L3625">
        <v>1479.29</v>
      </c>
      <c r="M3625">
        <v>64.430000000000007</v>
      </c>
      <c r="N3625" t="s">
        <v>47</v>
      </c>
      <c r="O3625">
        <v>3</v>
      </c>
      <c r="P3625" t="str" cm="1">
        <f t="array" ref="P3625">_xlfn.IFS(C3625&lt;25,"18-24", C3625&lt;=35,"25-35", C3625&lt;=50,"36-50",TRUE,"50+")</f>
        <v>25-35</v>
      </c>
      <c r="Q3625" t="str">
        <f t="shared" si="392"/>
        <v>new</v>
      </c>
      <c r="R3625" t="str">
        <f t="shared" si="393"/>
        <v>high value</v>
      </c>
      <c r="S3625" t="str">
        <f t="shared" si="394"/>
        <v>medium</v>
      </c>
      <c r="T3625" t="str">
        <f t="shared" si="395"/>
        <v>Nov</v>
      </c>
      <c r="U3625">
        <f t="shared" si="396"/>
        <v>2022</v>
      </c>
      <c r="V3625" t="str">
        <f t="shared" si="397"/>
        <v>10-15</v>
      </c>
      <c r="W3625" t="str">
        <f t="shared" si="398"/>
        <v>Medium</v>
      </c>
    </row>
    <row r="3626" spans="1:23" x14ac:dyDescent="0.3">
      <c r="A3626">
        <v>603625</v>
      </c>
      <c r="B3626">
        <v>39770</v>
      </c>
      <c r="C3626">
        <v>37</v>
      </c>
      <c r="D3626" t="s">
        <v>7</v>
      </c>
      <c r="E3626" t="s">
        <v>16</v>
      </c>
      <c r="F3626" t="s">
        <v>19</v>
      </c>
      <c r="G3626" t="s">
        <v>21</v>
      </c>
      <c r="H3626" s="1">
        <v>45240</v>
      </c>
      <c r="I3626" t="s">
        <v>34</v>
      </c>
      <c r="J3626">
        <v>40</v>
      </c>
      <c r="K3626">
        <v>2.4</v>
      </c>
      <c r="L3626">
        <v>560.30999999999995</v>
      </c>
      <c r="M3626">
        <v>53.02</v>
      </c>
      <c r="N3626" t="s">
        <v>47</v>
      </c>
      <c r="O3626">
        <v>3</v>
      </c>
      <c r="P3626" t="str" cm="1">
        <f t="array" ref="P3626">_xlfn.IFS(C3626&lt;25,"18-24", C3626&lt;=35,"25-35", C3626&lt;=50,"36-50",TRUE,"50+")</f>
        <v>36-50</v>
      </c>
      <c r="Q3626" t="str">
        <f t="shared" si="392"/>
        <v>new</v>
      </c>
      <c r="R3626" t="str">
        <f t="shared" si="393"/>
        <v>high value</v>
      </c>
      <c r="S3626" t="str">
        <f t="shared" si="394"/>
        <v>medium</v>
      </c>
      <c r="T3626" t="str">
        <f t="shared" si="395"/>
        <v>Nov</v>
      </c>
      <c r="U3626">
        <f t="shared" si="396"/>
        <v>2023</v>
      </c>
      <c r="V3626" t="str">
        <f t="shared" si="397"/>
        <v>0-5</v>
      </c>
      <c r="W3626" t="str">
        <f t="shared" si="398"/>
        <v>Medium</v>
      </c>
    </row>
    <row r="3627" spans="1:23" x14ac:dyDescent="0.3">
      <c r="A3627">
        <v>603626</v>
      </c>
      <c r="B3627">
        <v>91253</v>
      </c>
      <c r="C3627">
        <v>43</v>
      </c>
      <c r="D3627" t="s">
        <v>4</v>
      </c>
      <c r="E3627" t="s">
        <v>15</v>
      </c>
      <c r="F3627" t="s">
        <v>28</v>
      </c>
      <c r="G3627" t="s">
        <v>29</v>
      </c>
      <c r="H3627" s="1">
        <v>44662</v>
      </c>
      <c r="I3627" t="s">
        <v>34</v>
      </c>
      <c r="J3627">
        <v>86</v>
      </c>
      <c r="K3627">
        <v>10.199999999999999</v>
      </c>
      <c r="L3627">
        <v>837.05</v>
      </c>
      <c r="M3627">
        <v>89.78</v>
      </c>
      <c r="N3627" t="s">
        <v>50</v>
      </c>
      <c r="O3627">
        <v>4</v>
      </c>
      <c r="P3627" t="str" cm="1">
        <f t="array" ref="P3627">_xlfn.IFS(C3627&lt;25,"18-24", C3627&lt;=35,"25-35", C3627&lt;=50,"36-50",TRUE,"50+")</f>
        <v>36-50</v>
      </c>
      <c r="Q3627" t="str">
        <f t="shared" si="392"/>
        <v>new</v>
      </c>
      <c r="R3627" t="str">
        <f t="shared" si="393"/>
        <v>high value</v>
      </c>
      <c r="S3627" t="str">
        <f t="shared" si="394"/>
        <v>medium</v>
      </c>
      <c r="T3627" t="str">
        <f t="shared" si="395"/>
        <v>Apr</v>
      </c>
      <c r="U3627">
        <f t="shared" si="396"/>
        <v>2022</v>
      </c>
      <c r="V3627" t="str">
        <f t="shared" si="397"/>
        <v>10-15</v>
      </c>
      <c r="W3627" t="str">
        <f t="shared" si="398"/>
        <v>Slow</v>
      </c>
    </row>
    <row r="3628" spans="1:23" x14ac:dyDescent="0.3">
      <c r="A3628">
        <v>603627</v>
      </c>
      <c r="B3628">
        <v>63921</v>
      </c>
      <c r="C3628">
        <v>61</v>
      </c>
      <c r="D3628" t="s">
        <v>4</v>
      </c>
      <c r="E3628" t="s">
        <v>8</v>
      </c>
      <c r="F3628" t="s">
        <v>28</v>
      </c>
      <c r="G3628" t="s">
        <v>29</v>
      </c>
      <c r="H3628" s="1">
        <v>45611</v>
      </c>
      <c r="I3628" t="s">
        <v>34</v>
      </c>
      <c r="J3628">
        <v>78</v>
      </c>
      <c r="K3628">
        <v>14.5</v>
      </c>
      <c r="L3628">
        <v>470.41</v>
      </c>
      <c r="M3628">
        <v>86.82</v>
      </c>
      <c r="N3628" t="s">
        <v>50</v>
      </c>
      <c r="O3628">
        <v>2</v>
      </c>
      <c r="P3628" t="str" cm="1">
        <f t="array" ref="P3628">_xlfn.IFS(C3628&lt;25,"18-24", C3628&lt;=35,"25-35", C3628&lt;=50,"36-50",TRUE,"50+")</f>
        <v>50+</v>
      </c>
      <c r="Q3628" t="str">
        <f t="shared" si="392"/>
        <v>new</v>
      </c>
      <c r="R3628" t="str">
        <f t="shared" si="393"/>
        <v>medium</v>
      </c>
      <c r="S3628" t="str">
        <f t="shared" si="394"/>
        <v>Low</v>
      </c>
      <c r="T3628" t="str">
        <f t="shared" si="395"/>
        <v>Nov</v>
      </c>
      <c r="U3628">
        <f t="shared" si="396"/>
        <v>2024</v>
      </c>
      <c r="V3628" t="str">
        <f t="shared" si="397"/>
        <v>10-15</v>
      </c>
      <c r="W3628" t="str">
        <f t="shared" si="398"/>
        <v>Slow</v>
      </c>
    </row>
    <row r="3629" spans="1:23" x14ac:dyDescent="0.3">
      <c r="A3629">
        <v>603628</v>
      </c>
      <c r="B3629">
        <v>59760</v>
      </c>
      <c r="C3629">
        <v>23</v>
      </c>
      <c r="D3629" t="s">
        <v>4</v>
      </c>
      <c r="E3629" t="s">
        <v>13</v>
      </c>
      <c r="F3629" t="s">
        <v>28</v>
      </c>
      <c r="G3629" t="s">
        <v>21</v>
      </c>
      <c r="H3629" s="1">
        <v>44811</v>
      </c>
      <c r="I3629" t="s">
        <v>34</v>
      </c>
      <c r="J3629">
        <v>35</v>
      </c>
      <c r="K3629">
        <v>4.9000000000000004</v>
      </c>
      <c r="L3629">
        <v>1083.2</v>
      </c>
      <c r="M3629">
        <v>57.56</v>
      </c>
      <c r="N3629" t="s">
        <v>50</v>
      </c>
      <c r="O3629">
        <v>2</v>
      </c>
      <c r="P3629" t="str" cm="1">
        <f t="array" ref="P3629">_xlfn.IFS(C3629&lt;25,"18-24", C3629&lt;=35,"25-35", C3629&lt;=50,"36-50",TRUE,"50+")</f>
        <v>18-24</v>
      </c>
      <c r="Q3629" t="str">
        <f t="shared" si="392"/>
        <v>new</v>
      </c>
      <c r="R3629" t="str">
        <f t="shared" si="393"/>
        <v>high value</v>
      </c>
      <c r="S3629" t="str">
        <f t="shared" si="394"/>
        <v>Low</v>
      </c>
      <c r="T3629" t="str">
        <f t="shared" si="395"/>
        <v>Sep</v>
      </c>
      <c r="U3629">
        <f t="shared" si="396"/>
        <v>2022</v>
      </c>
      <c r="V3629" t="str">
        <f t="shared" si="397"/>
        <v>0-5</v>
      </c>
      <c r="W3629" t="str">
        <f t="shared" si="398"/>
        <v>Medium</v>
      </c>
    </row>
    <row r="3630" spans="1:23" x14ac:dyDescent="0.3">
      <c r="A3630">
        <v>603629</v>
      </c>
      <c r="B3630">
        <v>23084</v>
      </c>
      <c r="C3630">
        <v>42</v>
      </c>
      <c r="D3630" t="s">
        <v>7</v>
      </c>
      <c r="E3630" t="s">
        <v>15</v>
      </c>
      <c r="F3630" t="s">
        <v>22</v>
      </c>
      <c r="G3630" t="s">
        <v>25</v>
      </c>
      <c r="H3630" s="1">
        <v>45145</v>
      </c>
      <c r="I3630" t="s">
        <v>33</v>
      </c>
      <c r="J3630">
        <v>43</v>
      </c>
      <c r="K3630">
        <v>12.7</v>
      </c>
      <c r="L3630">
        <v>611.83000000000004</v>
      </c>
      <c r="M3630">
        <v>67.069999999999993</v>
      </c>
      <c r="N3630" t="s">
        <v>49</v>
      </c>
      <c r="O3630">
        <v>4</v>
      </c>
      <c r="P3630" t="str" cm="1">
        <f t="array" ref="P3630">_xlfn.IFS(C3630&lt;25,"18-24", C3630&lt;=35,"25-35", C3630&lt;=50,"36-50",TRUE,"50+")</f>
        <v>36-50</v>
      </c>
      <c r="Q3630" t="str">
        <f t="shared" si="392"/>
        <v>new</v>
      </c>
      <c r="R3630" t="str">
        <f t="shared" si="393"/>
        <v>high value</v>
      </c>
      <c r="S3630" t="str">
        <f t="shared" si="394"/>
        <v>medium</v>
      </c>
      <c r="T3630" t="str">
        <f t="shared" si="395"/>
        <v>Aug</v>
      </c>
      <c r="U3630">
        <f t="shared" si="396"/>
        <v>2023</v>
      </c>
      <c r="V3630" t="str">
        <f t="shared" si="397"/>
        <v>10-15</v>
      </c>
      <c r="W3630" t="str">
        <f t="shared" si="398"/>
        <v>Medium</v>
      </c>
    </row>
    <row r="3631" spans="1:23" x14ac:dyDescent="0.3">
      <c r="A3631">
        <v>603630</v>
      </c>
      <c r="B3631">
        <v>87606</v>
      </c>
      <c r="C3631">
        <v>22</v>
      </c>
      <c r="D3631" t="s">
        <v>4</v>
      </c>
      <c r="E3631" t="s">
        <v>8</v>
      </c>
      <c r="F3631" t="s">
        <v>26</v>
      </c>
      <c r="G3631" t="s">
        <v>27</v>
      </c>
      <c r="H3631" s="1">
        <v>44622</v>
      </c>
      <c r="I3631" t="s">
        <v>34</v>
      </c>
      <c r="J3631">
        <v>72</v>
      </c>
      <c r="K3631">
        <v>3.5</v>
      </c>
      <c r="L3631">
        <v>796.7</v>
      </c>
      <c r="M3631">
        <v>23.79</v>
      </c>
      <c r="N3631" t="s">
        <v>47</v>
      </c>
      <c r="O3631">
        <v>2</v>
      </c>
      <c r="P3631" t="str" cm="1">
        <f t="array" ref="P3631">_xlfn.IFS(C3631&lt;25,"18-24", C3631&lt;=35,"25-35", C3631&lt;=50,"36-50",TRUE,"50+")</f>
        <v>18-24</v>
      </c>
      <c r="Q3631" t="str">
        <f t="shared" si="392"/>
        <v>new</v>
      </c>
      <c r="R3631" t="str">
        <f t="shared" si="393"/>
        <v>high value</v>
      </c>
      <c r="S3631" t="str">
        <f t="shared" si="394"/>
        <v>Low</v>
      </c>
      <c r="T3631" t="str">
        <f t="shared" si="395"/>
        <v>Mar</v>
      </c>
      <c r="U3631">
        <f t="shared" si="396"/>
        <v>2022</v>
      </c>
      <c r="V3631" t="str">
        <f t="shared" si="397"/>
        <v>0-5</v>
      </c>
      <c r="W3631" t="str">
        <f t="shared" si="398"/>
        <v>Slow</v>
      </c>
    </row>
    <row r="3632" spans="1:23" x14ac:dyDescent="0.3">
      <c r="A3632">
        <v>603631</v>
      </c>
      <c r="B3632">
        <v>24567</v>
      </c>
      <c r="C3632">
        <v>55</v>
      </c>
      <c r="D3632" t="s">
        <v>4</v>
      </c>
      <c r="E3632" t="s">
        <v>11</v>
      </c>
      <c r="F3632" t="s">
        <v>26</v>
      </c>
      <c r="G3632" t="s">
        <v>23</v>
      </c>
      <c r="H3632" s="1">
        <v>45474</v>
      </c>
      <c r="I3632" t="s">
        <v>33</v>
      </c>
      <c r="J3632">
        <v>42</v>
      </c>
      <c r="K3632">
        <v>4.4000000000000004</v>
      </c>
      <c r="L3632">
        <v>1038.92</v>
      </c>
      <c r="M3632">
        <v>77.05</v>
      </c>
      <c r="N3632" t="s">
        <v>47</v>
      </c>
      <c r="O3632">
        <v>5</v>
      </c>
      <c r="P3632" t="str" cm="1">
        <f t="array" ref="P3632">_xlfn.IFS(C3632&lt;25,"18-24", C3632&lt;=35,"25-35", C3632&lt;=50,"36-50",TRUE,"50+")</f>
        <v>50+</v>
      </c>
      <c r="Q3632" t="str">
        <f t="shared" si="392"/>
        <v>new</v>
      </c>
      <c r="R3632" t="str">
        <f t="shared" si="393"/>
        <v>high value</v>
      </c>
      <c r="S3632" t="str">
        <f t="shared" si="394"/>
        <v>High</v>
      </c>
      <c r="T3632" t="str">
        <f t="shared" si="395"/>
        <v>Jul</v>
      </c>
      <c r="U3632">
        <f t="shared" si="396"/>
        <v>2024</v>
      </c>
      <c r="V3632" t="str">
        <f t="shared" si="397"/>
        <v>0-5</v>
      </c>
      <c r="W3632" t="str">
        <f t="shared" si="398"/>
        <v>Medium</v>
      </c>
    </row>
    <row r="3633" spans="1:23" x14ac:dyDescent="0.3">
      <c r="A3633">
        <v>603632</v>
      </c>
      <c r="B3633">
        <v>50633</v>
      </c>
      <c r="C3633">
        <v>34</v>
      </c>
      <c r="D3633" t="s">
        <v>4</v>
      </c>
      <c r="E3633" t="s">
        <v>13</v>
      </c>
      <c r="F3633" t="s">
        <v>30</v>
      </c>
      <c r="G3633" t="s">
        <v>27</v>
      </c>
      <c r="H3633" s="1">
        <v>44600</v>
      </c>
      <c r="I3633" t="s">
        <v>33</v>
      </c>
      <c r="J3633">
        <v>23</v>
      </c>
      <c r="K3633">
        <v>7.8</v>
      </c>
      <c r="L3633">
        <v>862.52</v>
      </c>
      <c r="M3633">
        <v>92.94</v>
      </c>
      <c r="N3633" t="s">
        <v>50</v>
      </c>
      <c r="O3633">
        <v>2</v>
      </c>
      <c r="P3633" t="str" cm="1">
        <f t="array" ref="P3633">_xlfn.IFS(C3633&lt;25,"18-24", C3633&lt;=35,"25-35", C3633&lt;=50,"36-50",TRUE,"50+")</f>
        <v>25-35</v>
      </c>
      <c r="Q3633" t="str">
        <f t="shared" si="392"/>
        <v>repeat</v>
      </c>
      <c r="R3633" t="str">
        <f t="shared" si="393"/>
        <v>high value</v>
      </c>
      <c r="S3633" t="str">
        <f t="shared" si="394"/>
        <v>Low</v>
      </c>
      <c r="T3633" t="str">
        <f t="shared" si="395"/>
        <v>Feb</v>
      </c>
      <c r="U3633">
        <f t="shared" si="396"/>
        <v>2022</v>
      </c>
      <c r="V3633" t="str">
        <f t="shared" si="397"/>
        <v>5-10</v>
      </c>
      <c r="W3633" t="str">
        <f t="shared" si="398"/>
        <v>Fast</v>
      </c>
    </row>
    <row r="3634" spans="1:23" x14ac:dyDescent="0.3">
      <c r="A3634">
        <v>603633</v>
      </c>
      <c r="B3634">
        <v>55437</v>
      </c>
      <c r="C3634">
        <v>50</v>
      </c>
      <c r="D3634" t="s">
        <v>4</v>
      </c>
      <c r="E3634" t="s">
        <v>16</v>
      </c>
      <c r="F3634" t="s">
        <v>22</v>
      </c>
      <c r="G3634" t="s">
        <v>25</v>
      </c>
      <c r="H3634" s="1">
        <v>45051</v>
      </c>
      <c r="I3634" t="s">
        <v>33</v>
      </c>
      <c r="J3634">
        <v>32</v>
      </c>
      <c r="K3634">
        <v>9.6999999999999993</v>
      </c>
      <c r="L3634">
        <v>346.12</v>
      </c>
      <c r="M3634">
        <v>65.900000000000006</v>
      </c>
      <c r="N3634" t="s">
        <v>48</v>
      </c>
      <c r="O3634">
        <v>5</v>
      </c>
      <c r="P3634" t="str" cm="1">
        <f t="array" ref="P3634">_xlfn.IFS(C3634&lt;25,"18-24", C3634&lt;=35,"25-35", C3634&lt;=50,"36-50",TRUE,"50+")</f>
        <v>36-50</v>
      </c>
      <c r="Q3634" t="str">
        <f t="shared" si="392"/>
        <v>new</v>
      </c>
      <c r="R3634" t="str">
        <f t="shared" si="393"/>
        <v>medium</v>
      </c>
      <c r="S3634" t="str">
        <f t="shared" si="394"/>
        <v>High</v>
      </c>
      <c r="T3634" t="str">
        <f t="shared" si="395"/>
        <v>May</v>
      </c>
      <c r="U3634">
        <f t="shared" si="396"/>
        <v>2023</v>
      </c>
      <c r="V3634" t="str">
        <f t="shared" si="397"/>
        <v>5-10</v>
      </c>
      <c r="W3634" t="str">
        <f t="shared" si="398"/>
        <v>Medium</v>
      </c>
    </row>
    <row r="3635" spans="1:23" x14ac:dyDescent="0.3">
      <c r="A3635">
        <v>603634</v>
      </c>
      <c r="B3635">
        <v>39887</v>
      </c>
      <c r="C3635">
        <v>58</v>
      </c>
      <c r="D3635" t="s">
        <v>7</v>
      </c>
      <c r="E3635" t="s">
        <v>16</v>
      </c>
      <c r="F3635" t="s">
        <v>30</v>
      </c>
      <c r="G3635" t="s">
        <v>25</v>
      </c>
      <c r="H3635" s="1">
        <v>45139</v>
      </c>
      <c r="I3635" t="s">
        <v>34</v>
      </c>
      <c r="J3635">
        <v>49</v>
      </c>
      <c r="K3635">
        <v>13.3</v>
      </c>
      <c r="L3635">
        <v>1373.25</v>
      </c>
      <c r="M3635">
        <v>108.04</v>
      </c>
      <c r="N3635" t="s">
        <v>49</v>
      </c>
      <c r="O3635">
        <v>4</v>
      </c>
      <c r="P3635" t="str" cm="1">
        <f t="array" ref="P3635">_xlfn.IFS(C3635&lt;25,"18-24", C3635&lt;=35,"25-35", C3635&lt;=50,"36-50",TRUE,"50+")</f>
        <v>50+</v>
      </c>
      <c r="Q3635" t="str">
        <f t="shared" si="392"/>
        <v>new</v>
      </c>
      <c r="R3635" t="str">
        <f t="shared" si="393"/>
        <v>high value</v>
      </c>
      <c r="S3635" t="str">
        <f t="shared" si="394"/>
        <v>medium</v>
      </c>
      <c r="T3635" t="str">
        <f t="shared" si="395"/>
        <v>Aug</v>
      </c>
      <c r="U3635">
        <f t="shared" si="396"/>
        <v>2023</v>
      </c>
      <c r="V3635" t="str">
        <f t="shared" si="397"/>
        <v>10-15</v>
      </c>
      <c r="W3635" t="str">
        <f t="shared" si="398"/>
        <v>Slow</v>
      </c>
    </row>
    <row r="3636" spans="1:23" x14ac:dyDescent="0.3">
      <c r="A3636">
        <v>603635</v>
      </c>
      <c r="B3636">
        <v>59194</v>
      </c>
      <c r="C3636">
        <v>36</v>
      </c>
      <c r="D3636" t="s">
        <v>7</v>
      </c>
      <c r="E3636" t="s">
        <v>5</v>
      </c>
      <c r="F3636" t="s">
        <v>19</v>
      </c>
      <c r="G3636" t="s">
        <v>29</v>
      </c>
      <c r="H3636" s="1">
        <v>44932</v>
      </c>
      <c r="I3636" t="s">
        <v>34</v>
      </c>
      <c r="J3636">
        <v>23</v>
      </c>
      <c r="K3636">
        <v>2.9</v>
      </c>
      <c r="L3636">
        <v>517.27</v>
      </c>
      <c r="M3636">
        <v>66.739999999999995</v>
      </c>
      <c r="N3636" t="s">
        <v>47</v>
      </c>
      <c r="O3636">
        <v>3</v>
      </c>
      <c r="P3636" t="str" cm="1">
        <f t="array" ref="P3636">_xlfn.IFS(C3636&lt;25,"18-24", C3636&lt;=35,"25-35", C3636&lt;=50,"36-50",TRUE,"50+")</f>
        <v>36-50</v>
      </c>
      <c r="Q3636" t="str">
        <f t="shared" si="392"/>
        <v>new</v>
      </c>
      <c r="R3636" t="str">
        <f t="shared" si="393"/>
        <v>high value</v>
      </c>
      <c r="S3636" t="str">
        <f t="shared" si="394"/>
        <v>medium</v>
      </c>
      <c r="T3636" t="str">
        <f t="shared" si="395"/>
        <v>Jan</v>
      </c>
      <c r="U3636">
        <f t="shared" si="396"/>
        <v>2023</v>
      </c>
      <c r="V3636" t="str">
        <f t="shared" si="397"/>
        <v>0-5</v>
      </c>
      <c r="W3636" t="str">
        <f t="shared" si="398"/>
        <v>Fast</v>
      </c>
    </row>
    <row r="3637" spans="1:23" x14ac:dyDescent="0.3">
      <c r="A3637">
        <v>603636</v>
      </c>
      <c r="B3637">
        <v>48665</v>
      </c>
      <c r="C3637">
        <v>35</v>
      </c>
      <c r="D3637" t="s">
        <v>4</v>
      </c>
      <c r="E3637" t="s">
        <v>13</v>
      </c>
      <c r="F3637" t="s">
        <v>30</v>
      </c>
      <c r="G3637" t="s">
        <v>23</v>
      </c>
      <c r="H3637" s="1">
        <v>44717</v>
      </c>
      <c r="I3637" t="s">
        <v>34</v>
      </c>
      <c r="J3637">
        <v>21</v>
      </c>
      <c r="K3637">
        <v>8.6999999999999993</v>
      </c>
      <c r="L3637">
        <v>604.82000000000005</v>
      </c>
      <c r="M3637">
        <v>117.89</v>
      </c>
      <c r="N3637" t="s">
        <v>49</v>
      </c>
      <c r="O3637">
        <v>3</v>
      </c>
      <c r="P3637" t="str" cm="1">
        <f t="array" ref="P3637">_xlfn.IFS(C3637&lt;25,"18-24", C3637&lt;=35,"25-35", C3637&lt;=50,"36-50",TRUE,"50+")</f>
        <v>25-35</v>
      </c>
      <c r="Q3637" t="str">
        <f t="shared" si="392"/>
        <v>new</v>
      </c>
      <c r="R3637" t="str">
        <f t="shared" si="393"/>
        <v>high value</v>
      </c>
      <c r="S3637" t="str">
        <f t="shared" si="394"/>
        <v>medium</v>
      </c>
      <c r="T3637" t="str">
        <f t="shared" si="395"/>
        <v>Jun</v>
      </c>
      <c r="U3637">
        <f t="shared" si="396"/>
        <v>2022</v>
      </c>
      <c r="V3637" t="str">
        <f t="shared" si="397"/>
        <v>5-10</v>
      </c>
      <c r="W3637" t="str">
        <f t="shared" si="398"/>
        <v>Fast</v>
      </c>
    </row>
    <row r="3638" spans="1:23" x14ac:dyDescent="0.3">
      <c r="A3638">
        <v>603637</v>
      </c>
      <c r="B3638">
        <v>32652</v>
      </c>
      <c r="C3638">
        <v>22</v>
      </c>
      <c r="D3638" t="s">
        <v>7</v>
      </c>
      <c r="E3638" t="s">
        <v>8</v>
      </c>
      <c r="F3638" t="s">
        <v>28</v>
      </c>
      <c r="G3638" t="s">
        <v>27</v>
      </c>
      <c r="H3638" s="1">
        <v>45632</v>
      </c>
      <c r="I3638" t="s">
        <v>34</v>
      </c>
      <c r="J3638">
        <v>44</v>
      </c>
      <c r="K3638">
        <v>12.7</v>
      </c>
      <c r="L3638">
        <v>943.6</v>
      </c>
      <c r="M3638">
        <v>32.53</v>
      </c>
      <c r="N3638" t="s">
        <v>48</v>
      </c>
      <c r="O3638">
        <v>2</v>
      </c>
      <c r="P3638" t="str" cm="1">
        <f t="array" ref="P3638">_xlfn.IFS(C3638&lt;25,"18-24", C3638&lt;=35,"25-35", C3638&lt;=50,"36-50",TRUE,"50+")</f>
        <v>18-24</v>
      </c>
      <c r="Q3638" t="str">
        <f t="shared" si="392"/>
        <v>new</v>
      </c>
      <c r="R3638" t="str">
        <f t="shared" si="393"/>
        <v>high value</v>
      </c>
      <c r="S3638" t="str">
        <f t="shared" si="394"/>
        <v>Low</v>
      </c>
      <c r="T3638" t="str">
        <f t="shared" si="395"/>
        <v>Dec</v>
      </c>
      <c r="U3638">
        <f t="shared" si="396"/>
        <v>2024</v>
      </c>
      <c r="V3638" t="str">
        <f t="shared" si="397"/>
        <v>10-15</v>
      </c>
      <c r="W3638" t="str">
        <f t="shared" si="398"/>
        <v>Medium</v>
      </c>
    </row>
    <row r="3639" spans="1:23" x14ac:dyDescent="0.3">
      <c r="A3639">
        <v>603638</v>
      </c>
      <c r="B3639">
        <v>36192</v>
      </c>
      <c r="C3639">
        <v>64</v>
      </c>
      <c r="D3639" t="s">
        <v>7</v>
      </c>
      <c r="E3639" t="s">
        <v>15</v>
      </c>
      <c r="F3639" t="s">
        <v>22</v>
      </c>
      <c r="G3639" t="s">
        <v>27</v>
      </c>
      <c r="H3639" s="1">
        <v>45542</v>
      </c>
      <c r="I3639" t="s">
        <v>34</v>
      </c>
      <c r="J3639">
        <v>37</v>
      </c>
      <c r="K3639">
        <v>13.9</v>
      </c>
      <c r="L3639">
        <v>1338.06</v>
      </c>
      <c r="M3639">
        <v>93.22</v>
      </c>
      <c r="N3639" t="s">
        <v>49</v>
      </c>
      <c r="O3639">
        <v>1</v>
      </c>
      <c r="P3639" t="str" cm="1">
        <f t="array" ref="P3639">_xlfn.IFS(C3639&lt;25,"18-24", C3639&lt;=35,"25-35", C3639&lt;=50,"36-50",TRUE,"50+")</f>
        <v>50+</v>
      </c>
      <c r="Q3639" t="str">
        <f t="shared" si="392"/>
        <v>repeat</v>
      </c>
      <c r="R3639" t="str">
        <f t="shared" si="393"/>
        <v>high value</v>
      </c>
      <c r="S3639" t="str">
        <f t="shared" si="394"/>
        <v>Low</v>
      </c>
      <c r="T3639" t="str">
        <f t="shared" si="395"/>
        <v>Sep</v>
      </c>
      <c r="U3639">
        <f t="shared" si="396"/>
        <v>2024</v>
      </c>
      <c r="V3639" t="str">
        <f t="shared" si="397"/>
        <v>10-15</v>
      </c>
      <c r="W3639" t="str">
        <f t="shared" si="398"/>
        <v>Medium</v>
      </c>
    </row>
    <row r="3640" spans="1:23" x14ac:dyDescent="0.3">
      <c r="A3640">
        <v>603639</v>
      </c>
      <c r="B3640">
        <v>37705</v>
      </c>
      <c r="C3640">
        <v>45</v>
      </c>
      <c r="D3640" t="s">
        <v>4</v>
      </c>
      <c r="E3640" t="s">
        <v>13</v>
      </c>
      <c r="F3640" t="s">
        <v>32</v>
      </c>
      <c r="G3640" t="s">
        <v>21</v>
      </c>
      <c r="H3640" s="1">
        <v>44708</v>
      </c>
      <c r="I3640" t="s">
        <v>34</v>
      </c>
      <c r="J3640">
        <v>21</v>
      </c>
      <c r="K3640">
        <v>1.5</v>
      </c>
      <c r="L3640">
        <v>1156.8699999999999</v>
      </c>
      <c r="M3640">
        <v>27.82</v>
      </c>
      <c r="N3640" t="s">
        <v>49</v>
      </c>
      <c r="O3640">
        <v>2</v>
      </c>
      <c r="P3640" t="str" cm="1">
        <f t="array" ref="P3640">_xlfn.IFS(C3640&lt;25,"18-24", C3640&lt;=35,"25-35", C3640&lt;=50,"36-50",TRUE,"50+")</f>
        <v>36-50</v>
      </c>
      <c r="Q3640" t="str">
        <f t="shared" si="392"/>
        <v>new</v>
      </c>
      <c r="R3640" t="str">
        <f t="shared" si="393"/>
        <v>high value</v>
      </c>
      <c r="S3640" t="str">
        <f t="shared" si="394"/>
        <v>Low</v>
      </c>
      <c r="T3640" t="str">
        <f t="shared" si="395"/>
        <v>May</v>
      </c>
      <c r="U3640">
        <f t="shared" si="396"/>
        <v>2022</v>
      </c>
      <c r="V3640" t="str">
        <f t="shared" si="397"/>
        <v>0-5</v>
      </c>
      <c r="W3640" t="str">
        <f t="shared" si="398"/>
        <v>Fast</v>
      </c>
    </row>
    <row r="3641" spans="1:23" x14ac:dyDescent="0.3">
      <c r="A3641">
        <v>603640</v>
      </c>
      <c r="B3641">
        <v>41050</v>
      </c>
      <c r="C3641">
        <v>59</v>
      </c>
      <c r="D3641" t="s">
        <v>7</v>
      </c>
      <c r="E3641" t="s">
        <v>8</v>
      </c>
      <c r="F3641" t="s">
        <v>24</v>
      </c>
      <c r="G3641" t="s">
        <v>27</v>
      </c>
      <c r="H3641" s="1">
        <v>45365</v>
      </c>
      <c r="I3641" t="s">
        <v>33</v>
      </c>
      <c r="J3641">
        <v>64</v>
      </c>
      <c r="K3641">
        <v>11</v>
      </c>
      <c r="L3641">
        <v>1092.06</v>
      </c>
      <c r="M3641">
        <v>56.27</v>
      </c>
      <c r="N3641" t="s">
        <v>48</v>
      </c>
      <c r="O3641">
        <v>3</v>
      </c>
      <c r="P3641" t="str" cm="1">
        <f t="array" ref="P3641">_xlfn.IFS(C3641&lt;25,"18-24", C3641&lt;=35,"25-35", C3641&lt;=50,"36-50",TRUE,"50+")</f>
        <v>50+</v>
      </c>
      <c r="Q3641" t="str">
        <f t="shared" si="392"/>
        <v>new</v>
      </c>
      <c r="R3641" t="str">
        <f t="shared" si="393"/>
        <v>high value</v>
      </c>
      <c r="S3641" t="str">
        <f t="shared" si="394"/>
        <v>medium</v>
      </c>
      <c r="T3641" t="str">
        <f t="shared" si="395"/>
        <v>Mar</v>
      </c>
      <c r="U3641">
        <f t="shared" si="396"/>
        <v>2024</v>
      </c>
      <c r="V3641" t="str">
        <f t="shared" si="397"/>
        <v>10-15</v>
      </c>
      <c r="W3641" t="str">
        <f t="shared" si="398"/>
        <v>Slow</v>
      </c>
    </row>
    <row r="3642" spans="1:23" x14ac:dyDescent="0.3">
      <c r="A3642">
        <v>603641</v>
      </c>
      <c r="B3642">
        <v>15763</v>
      </c>
      <c r="C3642">
        <v>57</v>
      </c>
      <c r="D3642" t="s">
        <v>7</v>
      </c>
      <c r="E3642" t="s">
        <v>8</v>
      </c>
      <c r="F3642" t="s">
        <v>18</v>
      </c>
      <c r="G3642" t="s">
        <v>31</v>
      </c>
      <c r="H3642" s="1">
        <v>45377</v>
      </c>
      <c r="I3642" t="s">
        <v>33</v>
      </c>
      <c r="J3642">
        <v>31</v>
      </c>
      <c r="K3642">
        <v>5.2</v>
      </c>
      <c r="L3642">
        <v>912.37</v>
      </c>
      <c r="M3642">
        <v>86.72</v>
      </c>
      <c r="N3642" t="s">
        <v>50</v>
      </c>
      <c r="O3642">
        <v>5</v>
      </c>
      <c r="P3642" t="str" cm="1">
        <f t="array" ref="P3642">_xlfn.IFS(C3642&lt;25,"18-24", C3642&lt;=35,"25-35", C3642&lt;=50,"36-50",TRUE,"50+")</f>
        <v>50+</v>
      </c>
      <c r="Q3642" t="str">
        <f t="shared" si="392"/>
        <v>new</v>
      </c>
      <c r="R3642" t="str">
        <f t="shared" si="393"/>
        <v>high value</v>
      </c>
      <c r="S3642" t="str">
        <f t="shared" si="394"/>
        <v>High</v>
      </c>
      <c r="T3642" t="str">
        <f t="shared" si="395"/>
        <v>Mar</v>
      </c>
      <c r="U3642">
        <f t="shared" si="396"/>
        <v>2024</v>
      </c>
      <c r="V3642" t="str">
        <f t="shared" si="397"/>
        <v>5-10</v>
      </c>
      <c r="W3642" t="str">
        <f t="shared" si="398"/>
        <v>Medium</v>
      </c>
    </row>
    <row r="3643" spans="1:23" x14ac:dyDescent="0.3">
      <c r="A3643">
        <v>603642</v>
      </c>
      <c r="B3643">
        <v>51621</v>
      </c>
      <c r="C3643">
        <v>25</v>
      </c>
      <c r="D3643" t="s">
        <v>7</v>
      </c>
      <c r="E3643" t="s">
        <v>13</v>
      </c>
      <c r="F3643" t="s">
        <v>26</v>
      </c>
      <c r="G3643" t="s">
        <v>31</v>
      </c>
      <c r="H3643" s="1">
        <v>45302</v>
      </c>
      <c r="I3643" t="s">
        <v>34</v>
      </c>
      <c r="J3643">
        <v>28</v>
      </c>
      <c r="K3643">
        <v>7.7</v>
      </c>
      <c r="L3643">
        <v>468.22</v>
      </c>
      <c r="M3643">
        <v>113.24</v>
      </c>
      <c r="N3643" t="s">
        <v>47</v>
      </c>
      <c r="O3643">
        <v>1</v>
      </c>
      <c r="P3643" t="str" cm="1">
        <f t="array" ref="P3643">_xlfn.IFS(C3643&lt;25,"18-24", C3643&lt;=35,"25-35", C3643&lt;=50,"36-50",TRUE,"50+")</f>
        <v>25-35</v>
      </c>
      <c r="Q3643" t="str">
        <f t="shared" si="392"/>
        <v>new</v>
      </c>
      <c r="R3643" t="str">
        <f t="shared" si="393"/>
        <v>medium</v>
      </c>
      <c r="S3643" t="str">
        <f t="shared" si="394"/>
        <v>Low</v>
      </c>
      <c r="T3643" t="str">
        <f t="shared" si="395"/>
        <v>Jan</v>
      </c>
      <c r="U3643">
        <f t="shared" si="396"/>
        <v>2024</v>
      </c>
      <c r="V3643" t="str">
        <f t="shared" si="397"/>
        <v>5-10</v>
      </c>
      <c r="W3643" t="str">
        <f t="shared" si="398"/>
        <v>Fast</v>
      </c>
    </row>
    <row r="3644" spans="1:23" x14ac:dyDescent="0.3">
      <c r="A3644">
        <v>603643</v>
      </c>
      <c r="B3644">
        <v>78381</v>
      </c>
      <c r="C3644">
        <v>53</v>
      </c>
      <c r="D3644" t="s">
        <v>4</v>
      </c>
      <c r="E3644" t="s">
        <v>16</v>
      </c>
      <c r="F3644" t="s">
        <v>30</v>
      </c>
      <c r="G3644" t="s">
        <v>27</v>
      </c>
      <c r="H3644" s="1">
        <v>44787</v>
      </c>
      <c r="I3644" t="s">
        <v>34</v>
      </c>
      <c r="J3644">
        <v>31</v>
      </c>
      <c r="K3644">
        <v>1.9</v>
      </c>
      <c r="L3644">
        <v>928.72</v>
      </c>
      <c r="M3644">
        <v>34.75</v>
      </c>
      <c r="N3644" t="s">
        <v>47</v>
      </c>
      <c r="O3644">
        <v>2</v>
      </c>
      <c r="P3644" t="str" cm="1">
        <f t="array" ref="P3644">_xlfn.IFS(C3644&lt;25,"18-24", C3644&lt;=35,"25-35", C3644&lt;=50,"36-50",TRUE,"50+")</f>
        <v>50+</v>
      </c>
      <c r="Q3644" t="str">
        <f t="shared" si="392"/>
        <v>new</v>
      </c>
      <c r="R3644" t="str">
        <f t="shared" si="393"/>
        <v>high value</v>
      </c>
      <c r="S3644" t="str">
        <f t="shared" si="394"/>
        <v>Low</v>
      </c>
      <c r="T3644" t="str">
        <f t="shared" si="395"/>
        <v>Aug</v>
      </c>
      <c r="U3644">
        <f t="shared" si="396"/>
        <v>2022</v>
      </c>
      <c r="V3644" t="str">
        <f t="shared" si="397"/>
        <v>0-5</v>
      </c>
      <c r="W3644" t="str">
        <f t="shared" si="398"/>
        <v>Medium</v>
      </c>
    </row>
    <row r="3645" spans="1:23" x14ac:dyDescent="0.3">
      <c r="A3645">
        <v>603644</v>
      </c>
      <c r="B3645">
        <v>79655</v>
      </c>
      <c r="C3645">
        <v>42</v>
      </c>
      <c r="D3645" t="s">
        <v>4</v>
      </c>
      <c r="E3645" t="s">
        <v>13</v>
      </c>
      <c r="F3645" t="s">
        <v>30</v>
      </c>
      <c r="G3645" t="s">
        <v>21</v>
      </c>
      <c r="H3645" s="1">
        <v>44672</v>
      </c>
      <c r="I3645" t="s">
        <v>34</v>
      </c>
      <c r="J3645">
        <v>48</v>
      </c>
      <c r="K3645">
        <v>3.2</v>
      </c>
      <c r="L3645">
        <v>629.84</v>
      </c>
      <c r="M3645">
        <v>58.06</v>
      </c>
      <c r="N3645" t="s">
        <v>48</v>
      </c>
      <c r="O3645">
        <v>3</v>
      </c>
      <c r="P3645" t="str" cm="1">
        <f t="array" ref="P3645">_xlfn.IFS(C3645&lt;25,"18-24", C3645&lt;=35,"25-35", C3645&lt;=50,"36-50",TRUE,"50+")</f>
        <v>36-50</v>
      </c>
      <c r="Q3645" t="str">
        <f t="shared" si="392"/>
        <v>new</v>
      </c>
      <c r="R3645" t="str">
        <f t="shared" si="393"/>
        <v>high value</v>
      </c>
      <c r="S3645" t="str">
        <f t="shared" si="394"/>
        <v>medium</v>
      </c>
      <c r="T3645" t="str">
        <f t="shared" si="395"/>
        <v>Apr</v>
      </c>
      <c r="U3645">
        <f t="shared" si="396"/>
        <v>2022</v>
      </c>
      <c r="V3645" t="str">
        <f t="shared" si="397"/>
        <v>0-5</v>
      </c>
      <c r="W3645" t="str">
        <f t="shared" si="398"/>
        <v>Slow</v>
      </c>
    </row>
    <row r="3646" spans="1:23" x14ac:dyDescent="0.3">
      <c r="A3646">
        <v>603645</v>
      </c>
      <c r="B3646">
        <v>55863</v>
      </c>
      <c r="C3646">
        <v>54</v>
      </c>
      <c r="D3646" t="s">
        <v>7</v>
      </c>
      <c r="E3646" t="s">
        <v>5</v>
      </c>
      <c r="F3646" t="s">
        <v>28</v>
      </c>
      <c r="G3646" t="s">
        <v>25</v>
      </c>
      <c r="H3646" s="1">
        <v>45423</v>
      </c>
      <c r="I3646" t="s">
        <v>34</v>
      </c>
      <c r="J3646">
        <v>69</v>
      </c>
      <c r="K3646">
        <v>12.1</v>
      </c>
      <c r="L3646">
        <v>692.22</v>
      </c>
      <c r="M3646">
        <v>70.069999999999993</v>
      </c>
      <c r="N3646" t="s">
        <v>50</v>
      </c>
      <c r="O3646">
        <v>2</v>
      </c>
      <c r="P3646" t="str" cm="1">
        <f t="array" ref="P3646">_xlfn.IFS(C3646&lt;25,"18-24", C3646&lt;=35,"25-35", C3646&lt;=50,"36-50",TRUE,"50+")</f>
        <v>50+</v>
      </c>
      <c r="Q3646" t="str">
        <f t="shared" si="392"/>
        <v>repeat</v>
      </c>
      <c r="R3646" t="str">
        <f t="shared" si="393"/>
        <v>high value</v>
      </c>
      <c r="S3646" t="str">
        <f t="shared" si="394"/>
        <v>Low</v>
      </c>
      <c r="T3646" t="str">
        <f t="shared" si="395"/>
        <v>May</v>
      </c>
      <c r="U3646">
        <f t="shared" si="396"/>
        <v>2024</v>
      </c>
      <c r="V3646" t="str">
        <f t="shared" si="397"/>
        <v>10-15</v>
      </c>
      <c r="W3646" t="str">
        <f t="shared" si="398"/>
        <v>Slow</v>
      </c>
    </row>
    <row r="3647" spans="1:23" x14ac:dyDescent="0.3">
      <c r="A3647">
        <v>603646</v>
      </c>
      <c r="B3647">
        <v>37788</v>
      </c>
      <c r="C3647">
        <v>19</v>
      </c>
      <c r="D3647" t="s">
        <v>4</v>
      </c>
      <c r="E3647" t="s">
        <v>13</v>
      </c>
      <c r="F3647" t="s">
        <v>19</v>
      </c>
      <c r="G3647" t="s">
        <v>23</v>
      </c>
      <c r="H3647" s="1">
        <v>44684</v>
      </c>
      <c r="I3647" t="s">
        <v>34</v>
      </c>
      <c r="J3647">
        <v>65</v>
      </c>
      <c r="K3647">
        <v>10.8</v>
      </c>
      <c r="L3647">
        <v>1197.44</v>
      </c>
      <c r="M3647">
        <v>119.89</v>
      </c>
      <c r="N3647" t="s">
        <v>47</v>
      </c>
      <c r="O3647">
        <v>1</v>
      </c>
      <c r="P3647" t="str" cm="1">
        <f t="array" ref="P3647">_xlfn.IFS(C3647&lt;25,"18-24", C3647&lt;=35,"25-35", C3647&lt;=50,"36-50",TRUE,"50+")</f>
        <v>18-24</v>
      </c>
      <c r="Q3647" t="str">
        <f t="shared" si="392"/>
        <v>new</v>
      </c>
      <c r="R3647" t="str">
        <f t="shared" si="393"/>
        <v>high value</v>
      </c>
      <c r="S3647" t="str">
        <f t="shared" si="394"/>
        <v>Low</v>
      </c>
      <c r="T3647" t="str">
        <f t="shared" si="395"/>
        <v>May</v>
      </c>
      <c r="U3647">
        <f t="shared" si="396"/>
        <v>2022</v>
      </c>
      <c r="V3647" t="str">
        <f t="shared" si="397"/>
        <v>10-15</v>
      </c>
      <c r="W3647" t="str">
        <f t="shared" si="398"/>
        <v>Slow</v>
      </c>
    </row>
    <row r="3648" spans="1:23" x14ac:dyDescent="0.3">
      <c r="A3648">
        <v>603647</v>
      </c>
      <c r="B3648">
        <v>17446</v>
      </c>
      <c r="C3648">
        <v>21</v>
      </c>
      <c r="D3648" t="s">
        <v>7</v>
      </c>
      <c r="E3648" t="s">
        <v>16</v>
      </c>
      <c r="F3648" t="s">
        <v>32</v>
      </c>
      <c r="G3648" t="s">
        <v>27</v>
      </c>
      <c r="H3648" s="1">
        <v>45182</v>
      </c>
      <c r="I3648" t="s">
        <v>33</v>
      </c>
      <c r="J3648">
        <v>88</v>
      </c>
      <c r="K3648">
        <v>13.7</v>
      </c>
      <c r="L3648">
        <v>254.67</v>
      </c>
      <c r="M3648">
        <v>22.82</v>
      </c>
      <c r="N3648" t="s">
        <v>48</v>
      </c>
      <c r="O3648">
        <v>1</v>
      </c>
      <c r="P3648" t="str" cm="1">
        <f t="array" ref="P3648">_xlfn.IFS(C3648&lt;25,"18-24", C3648&lt;=35,"25-35", C3648&lt;=50,"36-50",TRUE,"50+")</f>
        <v>18-24</v>
      </c>
      <c r="Q3648" t="str">
        <f t="shared" si="392"/>
        <v>new</v>
      </c>
      <c r="R3648" t="str">
        <f t="shared" si="393"/>
        <v>medium</v>
      </c>
      <c r="S3648" t="str">
        <f t="shared" si="394"/>
        <v>Low</v>
      </c>
      <c r="T3648" t="str">
        <f t="shared" si="395"/>
        <v>Sep</v>
      </c>
      <c r="U3648">
        <f t="shared" si="396"/>
        <v>2023</v>
      </c>
      <c r="V3648" t="str">
        <f t="shared" si="397"/>
        <v>10-15</v>
      </c>
      <c r="W3648" t="str">
        <f t="shared" si="398"/>
        <v>Slow</v>
      </c>
    </row>
    <row r="3649" spans="1:23" x14ac:dyDescent="0.3">
      <c r="A3649">
        <v>603648</v>
      </c>
      <c r="B3649">
        <v>62685</v>
      </c>
      <c r="C3649">
        <v>50</v>
      </c>
      <c r="D3649" t="s">
        <v>7</v>
      </c>
      <c r="E3649" t="s">
        <v>13</v>
      </c>
      <c r="F3649" t="s">
        <v>32</v>
      </c>
      <c r="G3649" t="s">
        <v>27</v>
      </c>
      <c r="H3649" s="1">
        <v>44773</v>
      </c>
      <c r="I3649" t="s">
        <v>33</v>
      </c>
      <c r="J3649">
        <v>35</v>
      </c>
      <c r="K3649">
        <v>7.9</v>
      </c>
      <c r="L3649">
        <v>1406.95</v>
      </c>
      <c r="M3649">
        <v>115.29</v>
      </c>
      <c r="N3649" t="s">
        <v>48</v>
      </c>
      <c r="O3649">
        <v>5</v>
      </c>
      <c r="P3649" t="str" cm="1">
        <f t="array" ref="P3649">_xlfn.IFS(C3649&lt;25,"18-24", C3649&lt;=35,"25-35", C3649&lt;=50,"36-50",TRUE,"50+")</f>
        <v>36-50</v>
      </c>
      <c r="Q3649" t="str">
        <f t="shared" si="392"/>
        <v>repeat</v>
      </c>
      <c r="R3649" t="str">
        <f t="shared" si="393"/>
        <v>high value</v>
      </c>
      <c r="S3649" t="str">
        <f t="shared" si="394"/>
        <v>High</v>
      </c>
      <c r="T3649" t="str">
        <f t="shared" si="395"/>
        <v>Jul</v>
      </c>
      <c r="U3649">
        <f t="shared" si="396"/>
        <v>2022</v>
      </c>
      <c r="V3649" t="str">
        <f t="shared" si="397"/>
        <v>5-10</v>
      </c>
      <c r="W3649" t="str">
        <f t="shared" si="398"/>
        <v>Medium</v>
      </c>
    </row>
    <row r="3650" spans="1:23" x14ac:dyDescent="0.3">
      <c r="A3650">
        <v>603649</v>
      </c>
      <c r="B3650">
        <v>26962</v>
      </c>
      <c r="C3650">
        <v>59</v>
      </c>
      <c r="D3650" t="s">
        <v>7</v>
      </c>
      <c r="E3650" t="s">
        <v>15</v>
      </c>
      <c r="F3650" t="s">
        <v>19</v>
      </c>
      <c r="G3650" t="s">
        <v>21</v>
      </c>
      <c r="H3650" s="1">
        <v>45069</v>
      </c>
      <c r="I3650" t="s">
        <v>34</v>
      </c>
      <c r="J3650">
        <v>52</v>
      </c>
      <c r="K3650">
        <v>9.5</v>
      </c>
      <c r="L3650">
        <v>1372.37</v>
      </c>
      <c r="M3650">
        <v>52.95</v>
      </c>
      <c r="N3650" t="s">
        <v>47</v>
      </c>
      <c r="O3650">
        <v>5</v>
      </c>
      <c r="P3650" t="str" cm="1">
        <f t="array" ref="P3650">_xlfn.IFS(C3650&lt;25,"18-24", C3650&lt;=35,"25-35", C3650&lt;=50,"36-50",TRUE,"50+")</f>
        <v>50+</v>
      </c>
      <c r="Q3650" t="str">
        <f t="shared" si="392"/>
        <v>new</v>
      </c>
      <c r="R3650" t="str">
        <f t="shared" si="393"/>
        <v>high value</v>
      </c>
      <c r="S3650" t="str">
        <f t="shared" si="394"/>
        <v>High</v>
      </c>
      <c r="T3650" t="str">
        <f t="shared" si="395"/>
        <v>May</v>
      </c>
      <c r="U3650">
        <f t="shared" si="396"/>
        <v>2023</v>
      </c>
      <c r="V3650" t="str">
        <f t="shared" si="397"/>
        <v>5-10</v>
      </c>
      <c r="W3650" t="str">
        <f t="shared" si="398"/>
        <v>Slow</v>
      </c>
    </row>
    <row r="3651" spans="1:23" x14ac:dyDescent="0.3">
      <c r="A3651">
        <v>603650</v>
      </c>
      <c r="B3651">
        <v>44302</v>
      </c>
      <c r="C3651">
        <v>64</v>
      </c>
      <c r="D3651" t="s">
        <v>7</v>
      </c>
      <c r="E3651" t="s">
        <v>13</v>
      </c>
      <c r="F3651" t="s">
        <v>30</v>
      </c>
      <c r="G3651" t="s">
        <v>25</v>
      </c>
      <c r="H3651" s="1">
        <v>44960</v>
      </c>
      <c r="I3651" t="s">
        <v>33</v>
      </c>
      <c r="J3651">
        <v>74</v>
      </c>
      <c r="K3651">
        <v>12.4</v>
      </c>
      <c r="L3651">
        <v>539.59</v>
      </c>
      <c r="M3651">
        <v>25.83</v>
      </c>
      <c r="N3651" t="s">
        <v>48</v>
      </c>
      <c r="O3651">
        <v>5</v>
      </c>
      <c r="P3651" t="str" cm="1">
        <f t="array" ref="P3651">_xlfn.IFS(C3651&lt;25,"18-24", C3651&lt;=35,"25-35", C3651&lt;=50,"36-50",TRUE,"50+")</f>
        <v>50+</v>
      </c>
      <c r="Q3651" t="str">
        <f t="shared" ref="Q3651:Q3714" si="399">IF(COUNTIF($B:$B,B3651)&gt;1,"repeat","new")</f>
        <v>new</v>
      </c>
      <c r="R3651" t="str">
        <f t="shared" ref="R3651:R3714" si="400">IF(L3651&gt;500,"high value",IF( L3651&gt;250,"medium","low"))</f>
        <v>high value</v>
      </c>
      <c r="S3651" t="str">
        <f t="shared" ref="S3651:S3714" si="401">IF(O3651&lt;=2,"Low",IF(O3651&lt;=4,"medium","High"))</f>
        <v>High</v>
      </c>
      <c r="T3651" t="str">
        <f t="shared" ref="T3651:T3714" si="402">TEXT(H3651,"MMM")</f>
        <v>Feb</v>
      </c>
      <c r="U3651">
        <f t="shared" ref="U3651:U3714" si="403">YEAR(H3651)</f>
        <v>2023</v>
      </c>
      <c r="V3651" t="str">
        <f t="shared" ref="V3651:V3714" si="404">IF(K3651&lt;=5,"0-5",IF(K3651&lt;=10,"5-10",IF(K3651&lt;=15,"10-15","15+")))</f>
        <v>10-15</v>
      </c>
      <c r="W3651" t="str">
        <f t="shared" ref="W3651:W3714" si="405">IF(J3651&lt;=30,"Fast",IF(J3651&lt;=45,"Medium","Slow"))</f>
        <v>Slow</v>
      </c>
    </row>
    <row r="3652" spans="1:23" x14ac:dyDescent="0.3">
      <c r="A3652">
        <v>603651</v>
      </c>
      <c r="B3652">
        <v>21225</v>
      </c>
      <c r="C3652">
        <v>38</v>
      </c>
      <c r="D3652" t="s">
        <v>4</v>
      </c>
      <c r="E3652" t="s">
        <v>8</v>
      </c>
      <c r="F3652" t="s">
        <v>26</v>
      </c>
      <c r="G3652" t="s">
        <v>29</v>
      </c>
      <c r="H3652" s="1">
        <v>44824</v>
      </c>
      <c r="I3652" t="s">
        <v>34</v>
      </c>
      <c r="J3652">
        <v>34</v>
      </c>
      <c r="K3652">
        <v>14.2</v>
      </c>
      <c r="L3652">
        <v>1013.28</v>
      </c>
      <c r="M3652">
        <v>69.569999999999993</v>
      </c>
      <c r="N3652" t="s">
        <v>47</v>
      </c>
      <c r="O3652">
        <v>1</v>
      </c>
      <c r="P3652" t="str" cm="1">
        <f t="array" ref="P3652">_xlfn.IFS(C3652&lt;25,"18-24", C3652&lt;=35,"25-35", C3652&lt;=50,"36-50",TRUE,"50+")</f>
        <v>36-50</v>
      </c>
      <c r="Q3652" t="str">
        <f t="shared" si="399"/>
        <v>new</v>
      </c>
      <c r="R3652" t="str">
        <f t="shared" si="400"/>
        <v>high value</v>
      </c>
      <c r="S3652" t="str">
        <f t="shared" si="401"/>
        <v>Low</v>
      </c>
      <c r="T3652" t="str">
        <f t="shared" si="402"/>
        <v>Sep</v>
      </c>
      <c r="U3652">
        <f t="shared" si="403"/>
        <v>2022</v>
      </c>
      <c r="V3652" t="str">
        <f t="shared" si="404"/>
        <v>10-15</v>
      </c>
      <c r="W3652" t="str">
        <f t="shared" si="405"/>
        <v>Medium</v>
      </c>
    </row>
    <row r="3653" spans="1:23" x14ac:dyDescent="0.3">
      <c r="A3653">
        <v>603652</v>
      </c>
      <c r="B3653">
        <v>11735</v>
      </c>
      <c r="C3653">
        <v>47</v>
      </c>
      <c r="D3653" t="s">
        <v>4</v>
      </c>
      <c r="E3653" t="s">
        <v>11</v>
      </c>
      <c r="F3653" t="s">
        <v>18</v>
      </c>
      <c r="G3653" t="s">
        <v>31</v>
      </c>
      <c r="H3653" s="1">
        <v>44891</v>
      </c>
      <c r="I3653" t="s">
        <v>33</v>
      </c>
      <c r="J3653">
        <v>41</v>
      </c>
      <c r="K3653">
        <v>8.9</v>
      </c>
      <c r="L3653">
        <v>681.43</v>
      </c>
      <c r="M3653">
        <v>89.79</v>
      </c>
      <c r="N3653" t="s">
        <v>49</v>
      </c>
      <c r="O3653">
        <v>5</v>
      </c>
      <c r="P3653" t="str" cm="1">
        <f t="array" ref="P3653">_xlfn.IFS(C3653&lt;25,"18-24", C3653&lt;=35,"25-35", C3653&lt;=50,"36-50",TRUE,"50+")</f>
        <v>36-50</v>
      </c>
      <c r="Q3653" t="str">
        <f t="shared" si="399"/>
        <v>new</v>
      </c>
      <c r="R3653" t="str">
        <f t="shared" si="400"/>
        <v>high value</v>
      </c>
      <c r="S3653" t="str">
        <f t="shared" si="401"/>
        <v>High</v>
      </c>
      <c r="T3653" t="str">
        <f t="shared" si="402"/>
        <v>Nov</v>
      </c>
      <c r="U3653">
        <f t="shared" si="403"/>
        <v>2022</v>
      </c>
      <c r="V3653" t="str">
        <f t="shared" si="404"/>
        <v>5-10</v>
      </c>
      <c r="W3653" t="str">
        <f t="shared" si="405"/>
        <v>Medium</v>
      </c>
    </row>
    <row r="3654" spans="1:23" x14ac:dyDescent="0.3">
      <c r="A3654">
        <v>603653</v>
      </c>
      <c r="B3654">
        <v>21319</v>
      </c>
      <c r="C3654">
        <v>25</v>
      </c>
      <c r="D3654" t="s">
        <v>4</v>
      </c>
      <c r="E3654" t="s">
        <v>15</v>
      </c>
      <c r="F3654" t="s">
        <v>30</v>
      </c>
      <c r="G3654" t="s">
        <v>25</v>
      </c>
      <c r="H3654" s="1">
        <v>45294</v>
      </c>
      <c r="I3654" t="s">
        <v>33</v>
      </c>
      <c r="J3654">
        <v>41</v>
      </c>
      <c r="K3654">
        <v>8.4</v>
      </c>
      <c r="L3654">
        <v>1293.1600000000001</v>
      </c>
      <c r="M3654">
        <v>84.63</v>
      </c>
      <c r="N3654" t="s">
        <v>47</v>
      </c>
      <c r="O3654">
        <v>3</v>
      </c>
      <c r="P3654" t="str" cm="1">
        <f t="array" ref="P3654">_xlfn.IFS(C3654&lt;25,"18-24", C3654&lt;=35,"25-35", C3654&lt;=50,"36-50",TRUE,"50+")</f>
        <v>25-35</v>
      </c>
      <c r="Q3654" t="str">
        <f t="shared" si="399"/>
        <v>new</v>
      </c>
      <c r="R3654" t="str">
        <f t="shared" si="400"/>
        <v>high value</v>
      </c>
      <c r="S3654" t="str">
        <f t="shared" si="401"/>
        <v>medium</v>
      </c>
      <c r="T3654" t="str">
        <f t="shared" si="402"/>
        <v>Jan</v>
      </c>
      <c r="U3654">
        <f t="shared" si="403"/>
        <v>2024</v>
      </c>
      <c r="V3654" t="str">
        <f t="shared" si="404"/>
        <v>5-10</v>
      </c>
      <c r="W3654" t="str">
        <f t="shared" si="405"/>
        <v>Medium</v>
      </c>
    </row>
    <row r="3655" spans="1:23" x14ac:dyDescent="0.3">
      <c r="A3655">
        <v>603654</v>
      </c>
      <c r="B3655">
        <v>10588</v>
      </c>
      <c r="C3655">
        <v>56</v>
      </c>
      <c r="D3655" t="s">
        <v>7</v>
      </c>
      <c r="E3655" t="s">
        <v>11</v>
      </c>
      <c r="F3655" t="s">
        <v>32</v>
      </c>
      <c r="G3655" t="s">
        <v>21</v>
      </c>
      <c r="H3655" s="1">
        <v>45485</v>
      </c>
      <c r="I3655" t="s">
        <v>33</v>
      </c>
      <c r="J3655">
        <v>61</v>
      </c>
      <c r="K3655">
        <v>7.1</v>
      </c>
      <c r="L3655">
        <v>1055.9000000000001</v>
      </c>
      <c r="M3655">
        <v>30.36</v>
      </c>
      <c r="N3655" t="s">
        <v>48</v>
      </c>
      <c r="O3655">
        <v>4</v>
      </c>
      <c r="P3655" t="str" cm="1">
        <f t="array" ref="P3655">_xlfn.IFS(C3655&lt;25,"18-24", C3655&lt;=35,"25-35", C3655&lt;=50,"36-50",TRUE,"50+")</f>
        <v>50+</v>
      </c>
      <c r="Q3655" t="str">
        <f t="shared" si="399"/>
        <v>new</v>
      </c>
      <c r="R3655" t="str">
        <f t="shared" si="400"/>
        <v>high value</v>
      </c>
      <c r="S3655" t="str">
        <f t="shared" si="401"/>
        <v>medium</v>
      </c>
      <c r="T3655" t="str">
        <f t="shared" si="402"/>
        <v>Jul</v>
      </c>
      <c r="U3655">
        <f t="shared" si="403"/>
        <v>2024</v>
      </c>
      <c r="V3655" t="str">
        <f t="shared" si="404"/>
        <v>5-10</v>
      </c>
      <c r="W3655" t="str">
        <f t="shared" si="405"/>
        <v>Slow</v>
      </c>
    </row>
    <row r="3656" spans="1:23" x14ac:dyDescent="0.3">
      <c r="A3656">
        <v>603655</v>
      </c>
      <c r="B3656">
        <v>32021</v>
      </c>
      <c r="C3656">
        <v>18</v>
      </c>
      <c r="D3656" t="s">
        <v>4</v>
      </c>
      <c r="E3656" t="s">
        <v>5</v>
      </c>
      <c r="F3656" t="s">
        <v>28</v>
      </c>
      <c r="G3656" t="s">
        <v>23</v>
      </c>
      <c r="H3656" s="1">
        <v>44723</v>
      </c>
      <c r="I3656" t="s">
        <v>33</v>
      </c>
      <c r="J3656">
        <v>58</v>
      </c>
      <c r="K3656">
        <v>4.4000000000000004</v>
      </c>
      <c r="L3656">
        <v>580.29999999999995</v>
      </c>
      <c r="M3656">
        <v>57.25</v>
      </c>
      <c r="N3656" t="s">
        <v>48</v>
      </c>
      <c r="O3656">
        <v>4</v>
      </c>
      <c r="P3656" t="str" cm="1">
        <f t="array" ref="P3656">_xlfn.IFS(C3656&lt;25,"18-24", C3656&lt;=35,"25-35", C3656&lt;=50,"36-50",TRUE,"50+")</f>
        <v>18-24</v>
      </c>
      <c r="Q3656" t="str">
        <f t="shared" si="399"/>
        <v>new</v>
      </c>
      <c r="R3656" t="str">
        <f t="shared" si="400"/>
        <v>high value</v>
      </c>
      <c r="S3656" t="str">
        <f t="shared" si="401"/>
        <v>medium</v>
      </c>
      <c r="T3656" t="str">
        <f t="shared" si="402"/>
        <v>Jun</v>
      </c>
      <c r="U3656">
        <f t="shared" si="403"/>
        <v>2022</v>
      </c>
      <c r="V3656" t="str">
        <f t="shared" si="404"/>
        <v>0-5</v>
      </c>
      <c r="W3656" t="str">
        <f t="shared" si="405"/>
        <v>Slow</v>
      </c>
    </row>
    <row r="3657" spans="1:23" x14ac:dyDescent="0.3">
      <c r="A3657">
        <v>603656</v>
      </c>
      <c r="B3657">
        <v>77684</v>
      </c>
      <c r="C3657">
        <v>28</v>
      </c>
      <c r="D3657" t="s">
        <v>7</v>
      </c>
      <c r="E3657" t="s">
        <v>5</v>
      </c>
      <c r="F3657" t="s">
        <v>28</v>
      </c>
      <c r="G3657" t="s">
        <v>29</v>
      </c>
      <c r="H3657" s="1">
        <v>44617</v>
      </c>
      <c r="I3657" t="s">
        <v>34</v>
      </c>
      <c r="J3657">
        <v>50</v>
      </c>
      <c r="K3657">
        <v>6.3</v>
      </c>
      <c r="L3657">
        <v>1400.46</v>
      </c>
      <c r="M3657">
        <v>99.66</v>
      </c>
      <c r="N3657" t="s">
        <v>47</v>
      </c>
      <c r="O3657">
        <v>2</v>
      </c>
      <c r="P3657" t="str" cm="1">
        <f t="array" ref="P3657">_xlfn.IFS(C3657&lt;25,"18-24", C3657&lt;=35,"25-35", C3657&lt;=50,"36-50",TRUE,"50+")</f>
        <v>25-35</v>
      </c>
      <c r="Q3657" t="str">
        <f t="shared" si="399"/>
        <v>new</v>
      </c>
      <c r="R3657" t="str">
        <f t="shared" si="400"/>
        <v>high value</v>
      </c>
      <c r="S3657" t="str">
        <f t="shared" si="401"/>
        <v>Low</v>
      </c>
      <c r="T3657" t="str">
        <f t="shared" si="402"/>
        <v>Feb</v>
      </c>
      <c r="U3657">
        <f t="shared" si="403"/>
        <v>2022</v>
      </c>
      <c r="V3657" t="str">
        <f t="shared" si="404"/>
        <v>5-10</v>
      </c>
      <c r="W3657" t="str">
        <f t="shared" si="405"/>
        <v>Slow</v>
      </c>
    </row>
    <row r="3658" spans="1:23" x14ac:dyDescent="0.3">
      <c r="A3658">
        <v>603657</v>
      </c>
      <c r="B3658">
        <v>12294</v>
      </c>
      <c r="C3658">
        <v>63</v>
      </c>
      <c r="D3658" t="s">
        <v>4</v>
      </c>
      <c r="E3658" t="s">
        <v>16</v>
      </c>
      <c r="F3658" t="s">
        <v>28</v>
      </c>
      <c r="G3658" t="s">
        <v>27</v>
      </c>
      <c r="H3658" s="1">
        <v>45329</v>
      </c>
      <c r="I3658" t="s">
        <v>33</v>
      </c>
      <c r="J3658">
        <v>46</v>
      </c>
      <c r="K3658">
        <v>5.9</v>
      </c>
      <c r="L3658">
        <v>402.86</v>
      </c>
      <c r="M3658">
        <v>82.58</v>
      </c>
      <c r="N3658" t="s">
        <v>50</v>
      </c>
      <c r="O3658">
        <v>3</v>
      </c>
      <c r="P3658" t="str" cm="1">
        <f t="array" ref="P3658">_xlfn.IFS(C3658&lt;25,"18-24", C3658&lt;=35,"25-35", C3658&lt;=50,"36-50",TRUE,"50+")</f>
        <v>50+</v>
      </c>
      <c r="Q3658" t="str">
        <f t="shared" si="399"/>
        <v>new</v>
      </c>
      <c r="R3658" t="str">
        <f t="shared" si="400"/>
        <v>medium</v>
      </c>
      <c r="S3658" t="str">
        <f t="shared" si="401"/>
        <v>medium</v>
      </c>
      <c r="T3658" t="str">
        <f t="shared" si="402"/>
        <v>Feb</v>
      </c>
      <c r="U3658">
        <f t="shared" si="403"/>
        <v>2024</v>
      </c>
      <c r="V3658" t="str">
        <f t="shared" si="404"/>
        <v>5-10</v>
      </c>
      <c r="W3658" t="str">
        <f t="shared" si="405"/>
        <v>Slow</v>
      </c>
    </row>
    <row r="3659" spans="1:23" x14ac:dyDescent="0.3">
      <c r="A3659">
        <v>603658</v>
      </c>
      <c r="B3659">
        <v>50899</v>
      </c>
      <c r="C3659">
        <v>33</v>
      </c>
      <c r="D3659" t="s">
        <v>7</v>
      </c>
      <c r="E3659" t="s">
        <v>8</v>
      </c>
      <c r="F3659" t="s">
        <v>19</v>
      </c>
      <c r="G3659" t="s">
        <v>27</v>
      </c>
      <c r="H3659" s="1">
        <v>44963</v>
      </c>
      <c r="I3659" t="s">
        <v>34</v>
      </c>
      <c r="J3659">
        <v>44</v>
      </c>
      <c r="K3659">
        <v>8.1</v>
      </c>
      <c r="L3659">
        <v>377.37</v>
      </c>
      <c r="M3659">
        <v>101.5</v>
      </c>
      <c r="N3659" t="s">
        <v>47</v>
      </c>
      <c r="O3659">
        <v>4</v>
      </c>
      <c r="P3659" t="str" cm="1">
        <f t="array" ref="P3659">_xlfn.IFS(C3659&lt;25,"18-24", C3659&lt;=35,"25-35", C3659&lt;=50,"36-50",TRUE,"50+")</f>
        <v>25-35</v>
      </c>
      <c r="Q3659" t="str">
        <f t="shared" si="399"/>
        <v>repeat</v>
      </c>
      <c r="R3659" t="str">
        <f t="shared" si="400"/>
        <v>medium</v>
      </c>
      <c r="S3659" t="str">
        <f t="shared" si="401"/>
        <v>medium</v>
      </c>
      <c r="T3659" t="str">
        <f t="shared" si="402"/>
        <v>Feb</v>
      </c>
      <c r="U3659">
        <f t="shared" si="403"/>
        <v>2023</v>
      </c>
      <c r="V3659" t="str">
        <f t="shared" si="404"/>
        <v>5-10</v>
      </c>
      <c r="W3659" t="str">
        <f t="shared" si="405"/>
        <v>Medium</v>
      </c>
    </row>
    <row r="3660" spans="1:23" x14ac:dyDescent="0.3">
      <c r="A3660">
        <v>603659</v>
      </c>
      <c r="B3660">
        <v>87437</v>
      </c>
      <c r="C3660">
        <v>32</v>
      </c>
      <c r="D3660" t="s">
        <v>7</v>
      </c>
      <c r="E3660" t="s">
        <v>5</v>
      </c>
      <c r="F3660" t="s">
        <v>19</v>
      </c>
      <c r="G3660" t="s">
        <v>25</v>
      </c>
      <c r="H3660" s="1">
        <v>44897</v>
      </c>
      <c r="I3660" t="s">
        <v>33</v>
      </c>
      <c r="J3660">
        <v>54</v>
      </c>
      <c r="K3660">
        <v>3.9</v>
      </c>
      <c r="L3660">
        <v>994.86</v>
      </c>
      <c r="M3660">
        <v>72.930000000000007</v>
      </c>
      <c r="N3660" t="s">
        <v>48</v>
      </c>
      <c r="O3660">
        <v>1</v>
      </c>
      <c r="P3660" t="str" cm="1">
        <f t="array" ref="P3660">_xlfn.IFS(C3660&lt;25,"18-24", C3660&lt;=35,"25-35", C3660&lt;=50,"36-50",TRUE,"50+")</f>
        <v>25-35</v>
      </c>
      <c r="Q3660" t="str">
        <f t="shared" si="399"/>
        <v>new</v>
      </c>
      <c r="R3660" t="str">
        <f t="shared" si="400"/>
        <v>high value</v>
      </c>
      <c r="S3660" t="str">
        <f t="shared" si="401"/>
        <v>Low</v>
      </c>
      <c r="T3660" t="str">
        <f t="shared" si="402"/>
        <v>Dec</v>
      </c>
      <c r="U3660">
        <f t="shared" si="403"/>
        <v>2022</v>
      </c>
      <c r="V3660" t="str">
        <f t="shared" si="404"/>
        <v>0-5</v>
      </c>
      <c r="W3660" t="str">
        <f t="shared" si="405"/>
        <v>Slow</v>
      </c>
    </row>
    <row r="3661" spans="1:23" x14ac:dyDescent="0.3">
      <c r="A3661">
        <v>603660</v>
      </c>
      <c r="B3661">
        <v>87814</v>
      </c>
      <c r="C3661">
        <v>27</v>
      </c>
      <c r="D3661" t="s">
        <v>4</v>
      </c>
      <c r="E3661" t="s">
        <v>5</v>
      </c>
      <c r="F3661" t="s">
        <v>18</v>
      </c>
      <c r="G3661" t="s">
        <v>21</v>
      </c>
      <c r="H3661" s="1">
        <v>45405</v>
      </c>
      <c r="I3661" t="s">
        <v>34</v>
      </c>
      <c r="J3661">
        <v>82</v>
      </c>
      <c r="K3661">
        <v>12.6</v>
      </c>
      <c r="L3661">
        <v>945.86</v>
      </c>
      <c r="M3661">
        <v>94.45</v>
      </c>
      <c r="N3661" t="s">
        <v>50</v>
      </c>
      <c r="O3661">
        <v>3</v>
      </c>
      <c r="P3661" t="str" cm="1">
        <f t="array" ref="P3661">_xlfn.IFS(C3661&lt;25,"18-24", C3661&lt;=35,"25-35", C3661&lt;=50,"36-50",TRUE,"50+")</f>
        <v>25-35</v>
      </c>
      <c r="Q3661" t="str">
        <f t="shared" si="399"/>
        <v>new</v>
      </c>
      <c r="R3661" t="str">
        <f t="shared" si="400"/>
        <v>high value</v>
      </c>
      <c r="S3661" t="str">
        <f t="shared" si="401"/>
        <v>medium</v>
      </c>
      <c r="T3661" t="str">
        <f t="shared" si="402"/>
        <v>Apr</v>
      </c>
      <c r="U3661">
        <f t="shared" si="403"/>
        <v>2024</v>
      </c>
      <c r="V3661" t="str">
        <f t="shared" si="404"/>
        <v>10-15</v>
      </c>
      <c r="W3661" t="str">
        <f t="shared" si="405"/>
        <v>Slow</v>
      </c>
    </row>
    <row r="3662" spans="1:23" x14ac:dyDescent="0.3">
      <c r="A3662">
        <v>603661</v>
      </c>
      <c r="B3662">
        <v>11547</v>
      </c>
      <c r="C3662">
        <v>40</v>
      </c>
      <c r="D3662" t="s">
        <v>7</v>
      </c>
      <c r="E3662" t="s">
        <v>16</v>
      </c>
      <c r="F3662" t="s">
        <v>24</v>
      </c>
      <c r="G3662" t="s">
        <v>29</v>
      </c>
      <c r="H3662" s="1">
        <v>45517</v>
      </c>
      <c r="I3662" t="s">
        <v>33</v>
      </c>
      <c r="J3662">
        <v>83</v>
      </c>
      <c r="K3662">
        <v>2.2999999999999998</v>
      </c>
      <c r="L3662">
        <v>688.12</v>
      </c>
      <c r="M3662">
        <v>54.7</v>
      </c>
      <c r="N3662" t="s">
        <v>48</v>
      </c>
      <c r="O3662">
        <v>2</v>
      </c>
      <c r="P3662" t="str" cm="1">
        <f t="array" ref="P3662">_xlfn.IFS(C3662&lt;25,"18-24", C3662&lt;=35,"25-35", C3662&lt;=50,"36-50",TRUE,"50+")</f>
        <v>36-50</v>
      </c>
      <c r="Q3662" t="str">
        <f t="shared" si="399"/>
        <v>new</v>
      </c>
      <c r="R3662" t="str">
        <f t="shared" si="400"/>
        <v>high value</v>
      </c>
      <c r="S3662" t="str">
        <f t="shared" si="401"/>
        <v>Low</v>
      </c>
      <c r="T3662" t="str">
        <f t="shared" si="402"/>
        <v>Aug</v>
      </c>
      <c r="U3662">
        <f t="shared" si="403"/>
        <v>2024</v>
      </c>
      <c r="V3662" t="str">
        <f t="shared" si="404"/>
        <v>0-5</v>
      </c>
      <c r="W3662" t="str">
        <f t="shared" si="405"/>
        <v>Slow</v>
      </c>
    </row>
    <row r="3663" spans="1:23" x14ac:dyDescent="0.3">
      <c r="A3663">
        <v>603662</v>
      </c>
      <c r="B3663">
        <v>62722</v>
      </c>
      <c r="C3663">
        <v>23</v>
      </c>
      <c r="D3663" t="s">
        <v>4</v>
      </c>
      <c r="E3663" t="s">
        <v>8</v>
      </c>
      <c r="F3663" t="s">
        <v>24</v>
      </c>
      <c r="G3663" t="s">
        <v>21</v>
      </c>
      <c r="H3663" s="1">
        <v>45546</v>
      </c>
      <c r="I3663" t="s">
        <v>34</v>
      </c>
      <c r="J3663">
        <v>52</v>
      </c>
      <c r="K3663">
        <v>6.9</v>
      </c>
      <c r="L3663">
        <v>445.5</v>
      </c>
      <c r="M3663">
        <v>23.77</v>
      </c>
      <c r="N3663" t="s">
        <v>49</v>
      </c>
      <c r="O3663">
        <v>2</v>
      </c>
      <c r="P3663" t="str" cm="1">
        <f t="array" ref="P3663">_xlfn.IFS(C3663&lt;25,"18-24", C3663&lt;=35,"25-35", C3663&lt;=50,"36-50",TRUE,"50+")</f>
        <v>18-24</v>
      </c>
      <c r="Q3663" t="str">
        <f t="shared" si="399"/>
        <v>new</v>
      </c>
      <c r="R3663" t="str">
        <f t="shared" si="400"/>
        <v>medium</v>
      </c>
      <c r="S3663" t="str">
        <f t="shared" si="401"/>
        <v>Low</v>
      </c>
      <c r="T3663" t="str">
        <f t="shared" si="402"/>
        <v>Sep</v>
      </c>
      <c r="U3663">
        <f t="shared" si="403"/>
        <v>2024</v>
      </c>
      <c r="V3663" t="str">
        <f t="shared" si="404"/>
        <v>5-10</v>
      </c>
      <c r="W3663" t="str">
        <f t="shared" si="405"/>
        <v>Slow</v>
      </c>
    </row>
    <row r="3664" spans="1:23" x14ac:dyDescent="0.3">
      <c r="A3664">
        <v>603663</v>
      </c>
      <c r="B3664">
        <v>75057</v>
      </c>
      <c r="C3664">
        <v>46</v>
      </c>
      <c r="D3664" t="s">
        <v>7</v>
      </c>
      <c r="E3664" t="s">
        <v>15</v>
      </c>
      <c r="F3664" t="s">
        <v>30</v>
      </c>
      <c r="G3664" t="s">
        <v>21</v>
      </c>
      <c r="H3664" s="1">
        <v>45069</v>
      </c>
      <c r="I3664" t="s">
        <v>33</v>
      </c>
      <c r="J3664">
        <v>60</v>
      </c>
      <c r="K3664">
        <v>13.8</v>
      </c>
      <c r="L3664">
        <v>662.37</v>
      </c>
      <c r="M3664">
        <v>59.24</v>
      </c>
      <c r="N3664" t="s">
        <v>49</v>
      </c>
      <c r="O3664">
        <v>2</v>
      </c>
      <c r="P3664" t="str" cm="1">
        <f t="array" ref="P3664">_xlfn.IFS(C3664&lt;25,"18-24", C3664&lt;=35,"25-35", C3664&lt;=50,"36-50",TRUE,"50+")</f>
        <v>36-50</v>
      </c>
      <c r="Q3664" t="str">
        <f t="shared" si="399"/>
        <v>new</v>
      </c>
      <c r="R3664" t="str">
        <f t="shared" si="400"/>
        <v>high value</v>
      </c>
      <c r="S3664" t="str">
        <f t="shared" si="401"/>
        <v>Low</v>
      </c>
      <c r="T3664" t="str">
        <f t="shared" si="402"/>
        <v>May</v>
      </c>
      <c r="U3664">
        <f t="shared" si="403"/>
        <v>2023</v>
      </c>
      <c r="V3664" t="str">
        <f t="shared" si="404"/>
        <v>10-15</v>
      </c>
      <c r="W3664" t="str">
        <f t="shared" si="405"/>
        <v>Slow</v>
      </c>
    </row>
    <row r="3665" spans="1:23" x14ac:dyDescent="0.3">
      <c r="A3665">
        <v>603664</v>
      </c>
      <c r="B3665">
        <v>39362</v>
      </c>
      <c r="C3665">
        <v>44</v>
      </c>
      <c r="D3665" t="s">
        <v>4</v>
      </c>
      <c r="E3665" t="s">
        <v>16</v>
      </c>
      <c r="F3665" t="s">
        <v>19</v>
      </c>
      <c r="G3665" t="s">
        <v>29</v>
      </c>
      <c r="H3665" s="1">
        <v>45216</v>
      </c>
      <c r="I3665" t="s">
        <v>34</v>
      </c>
      <c r="J3665">
        <v>74</v>
      </c>
      <c r="K3665">
        <v>2.1</v>
      </c>
      <c r="L3665">
        <v>1021.12</v>
      </c>
      <c r="M3665">
        <v>53.81</v>
      </c>
      <c r="N3665" t="s">
        <v>50</v>
      </c>
      <c r="O3665">
        <v>2</v>
      </c>
      <c r="P3665" t="str" cm="1">
        <f t="array" ref="P3665">_xlfn.IFS(C3665&lt;25,"18-24", C3665&lt;=35,"25-35", C3665&lt;=50,"36-50",TRUE,"50+")</f>
        <v>36-50</v>
      </c>
      <c r="Q3665" t="str">
        <f t="shared" si="399"/>
        <v>new</v>
      </c>
      <c r="R3665" t="str">
        <f t="shared" si="400"/>
        <v>high value</v>
      </c>
      <c r="S3665" t="str">
        <f t="shared" si="401"/>
        <v>Low</v>
      </c>
      <c r="T3665" t="str">
        <f t="shared" si="402"/>
        <v>Oct</v>
      </c>
      <c r="U3665">
        <f t="shared" si="403"/>
        <v>2023</v>
      </c>
      <c r="V3665" t="str">
        <f t="shared" si="404"/>
        <v>0-5</v>
      </c>
      <c r="W3665" t="str">
        <f t="shared" si="405"/>
        <v>Slow</v>
      </c>
    </row>
    <row r="3666" spans="1:23" x14ac:dyDescent="0.3">
      <c r="A3666">
        <v>603665</v>
      </c>
      <c r="B3666">
        <v>62811</v>
      </c>
      <c r="C3666">
        <v>37</v>
      </c>
      <c r="D3666" t="s">
        <v>4</v>
      </c>
      <c r="E3666" t="s">
        <v>16</v>
      </c>
      <c r="F3666" t="s">
        <v>28</v>
      </c>
      <c r="G3666" t="s">
        <v>27</v>
      </c>
      <c r="H3666" s="1">
        <v>45490</v>
      </c>
      <c r="I3666" t="s">
        <v>33</v>
      </c>
      <c r="J3666">
        <v>43</v>
      </c>
      <c r="K3666">
        <v>2.7</v>
      </c>
      <c r="L3666">
        <v>508.64</v>
      </c>
      <c r="M3666">
        <v>91.8</v>
      </c>
      <c r="N3666" t="s">
        <v>48</v>
      </c>
      <c r="O3666">
        <v>3</v>
      </c>
      <c r="P3666" t="str" cm="1">
        <f t="array" ref="P3666">_xlfn.IFS(C3666&lt;25,"18-24", C3666&lt;=35,"25-35", C3666&lt;=50,"36-50",TRUE,"50+")</f>
        <v>36-50</v>
      </c>
      <c r="Q3666" t="str">
        <f t="shared" si="399"/>
        <v>repeat</v>
      </c>
      <c r="R3666" t="str">
        <f t="shared" si="400"/>
        <v>high value</v>
      </c>
      <c r="S3666" t="str">
        <f t="shared" si="401"/>
        <v>medium</v>
      </c>
      <c r="T3666" t="str">
        <f t="shared" si="402"/>
        <v>Jul</v>
      </c>
      <c r="U3666">
        <f t="shared" si="403"/>
        <v>2024</v>
      </c>
      <c r="V3666" t="str">
        <f t="shared" si="404"/>
        <v>0-5</v>
      </c>
      <c r="W3666" t="str">
        <f t="shared" si="405"/>
        <v>Medium</v>
      </c>
    </row>
    <row r="3667" spans="1:23" x14ac:dyDescent="0.3">
      <c r="A3667">
        <v>603666</v>
      </c>
      <c r="B3667">
        <v>51724</v>
      </c>
      <c r="C3667">
        <v>47</v>
      </c>
      <c r="D3667" t="s">
        <v>7</v>
      </c>
      <c r="E3667" t="s">
        <v>16</v>
      </c>
      <c r="F3667" t="s">
        <v>26</v>
      </c>
      <c r="G3667" t="s">
        <v>21</v>
      </c>
      <c r="H3667" s="1">
        <v>44599</v>
      </c>
      <c r="I3667" t="s">
        <v>34</v>
      </c>
      <c r="J3667">
        <v>63</v>
      </c>
      <c r="K3667">
        <v>7.3</v>
      </c>
      <c r="L3667">
        <v>882.23</v>
      </c>
      <c r="M3667">
        <v>83.72</v>
      </c>
      <c r="N3667" t="s">
        <v>48</v>
      </c>
      <c r="O3667">
        <v>2</v>
      </c>
      <c r="P3667" t="str" cm="1">
        <f t="array" ref="P3667">_xlfn.IFS(C3667&lt;25,"18-24", C3667&lt;=35,"25-35", C3667&lt;=50,"36-50",TRUE,"50+")</f>
        <v>36-50</v>
      </c>
      <c r="Q3667" t="str">
        <f t="shared" si="399"/>
        <v>new</v>
      </c>
      <c r="R3667" t="str">
        <f t="shared" si="400"/>
        <v>high value</v>
      </c>
      <c r="S3667" t="str">
        <f t="shared" si="401"/>
        <v>Low</v>
      </c>
      <c r="T3667" t="str">
        <f t="shared" si="402"/>
        <v>Feb</v>
      </c>
      <c r="U3667">
        <f t="shared" si="403"/>
        <v>2022</v>
      </c>
      <c r="V3667" t="str">
        <f t="shared" si="404"/>
        <v>5-10</v>
      </c>
      <c r="W3667" t="str">
        <f t="shared" si="405"/>
        <v>Slow</v>
      </c>
    </row>
    <row r="3668" spans="1:23" x14ac:dyDescent="0.3">
      <c r="A3668">
        <v>603667</v>
      </c>
      <c r="B3668">
        <v>93880</v>
      </c>
      <c r="C3668">
        <v>31</v>
      </c>
      <c r="D3668" t="s">
        <v>7</v>
      </c>
      <c r="E3668" t="s">
        <v>5</v>
      </c>
      <c r="F3668" t="s">
        <v>19</v>
      </c>
      <c r="G3668" t="s">
        <v>21</v>
      </c>
      <c r="H3668" s="1">
        <v>45274</v>
      </c>
      <c r="I3668" t="s">
        <v>34</v>
      </c>
      <c r="J3668">
        <v>80</v>
      </c>
      <c r="K3668">
        <v>8</v>
      </c>
      <c r="L3668">
        <v>1276.6300000000001</v>
      </c>
      <c r="M3668">
        <v>116.99</v>
      </c>
      <c r="N3668" t="s">
        <v>47</v>
      </c>
      <c r="O3668">
        <v>1</v>
      </c>
      <c r="P3668" t="str" cm="1">
        <f t="array" ref="P3668">_xlfn.IFS(C3668&lt;25,"18-24", C3668&lt;=35,"25-35", C3668&lt;=50,"36-50",TRUE,"50+")</f>
        <v>25-35</v>
      </c>
      <c r="Q3668" t="str">
        <f t="shared" si="399"/>
        <v>new</v>
      </c>
      <c r="R3668" t="str">
        <f t="shared" si="400"/>
        <v>high value</v>
      </c>
      <c r="S3668" t="str">
        <f t="shared" si="401"/>
        <v>Low</v>
      </c>
      <c r="T3668" t="str">
        <f t="shared" si="402"/>
        <v>Dec</v>
      </c>
      <c r="U3668">
        <f t="shared" si="403"/>
        <v>2023</v>
      </c>
      <c r="V3668" t="str">
        <f t="shared" si="404"/>
        <v>5-10</v>
      </c>
      <c r="W3668" t="str">
        <f t="shared" si="405"/>
        <v>Slow</v>
      </c>
    </row>
    <row r="3669" spans="1:23" x14ac:dyDescent="0.3">
      <c r="A3669">
        <v>603668</v>
      </c>
      <c r="B3669">
        <v>16290</v>
      </c>
      <c r="C3669">
        <v>38</v>
      </c>
      <c r="D3669" t="s">
        <v>7</v>
      </c>
      <c r="E3669" t="s">
        <v>16</v>
      </c>
      <c r="F3669" t="s">
        <v>24</v>
      </c>
      <c r="G3669" t="s">
        <v>25</v>
      </c>
      <c r="H3669" s="1">
        <v>44654</v>
      </c>
      <c r="I3669" t="s">
        <v>33</v>
      </c>
      <c r="J3669">
        <v>83</v>
      </c>
      <c r="K3669">
        <v>1.6</v>
      </c>
      <c r="L3669">
        <v>1494.42</v>
      </c>
      <c r="M3669">
        <v>30.32</v>
      </c>
      <c r="N3669" t="s">
        <v>48</v>
      </c>
      <c r="O3669">
        <v>1</v>
      </c>
      <c r="P3669" t="str" cm="1">
        <f t="array" ref="P3669">_xlfn.IFS(C3669&lt;25,"18-24", C3669&lt;=35,"25-35", C3669&lt;=50,"36-50",TRUE,"50+")</f>
        <v>36-50</v>
      </c>
      <c r="Q3669" t="str">
        <f t="shared" si="399"/>
        <v>repeat</v>
      </c>
      <c r="R3669" t="str">
        <f t="shared" si="400"/>
        <v>high value</v>
      </c>
      <c r="S3669" t="str">
        <f t="shared" si="401"/>
        <v>Low</v>
      </c>
      <c r="T3669" t="str">
        <f t="shared" si="402"/>
        <v>Apr</v>
      </c>
      <c r="U3669">
        <f t="shared" si="403"/>
        <v>2022</v>
      </c>
      <c r="V3669" t="str">
        <f t="shared" si="404"/>
        <v>0-5</v>
      </c>
      <c r="W3669" t="str">
        <f t="shared" si="405"/>
        <v>Slow</v>
      </c>
    </row>
    <row r="3670" spans="1:23" x14ac:dyDescent="0.3">
      <c r="A3670">
        <v>603669</v>
      </c>
      <c r="B3670">
        <v>90180</v>
      </c>
      <c r="C3670">
        <v>34</v>
      </c>
      <c r="D3670" t="s">
        <v>4</v>
      </c>
      <c r="E3670" t="s">
        <v>11</v>
      </c>
      <c r="F3670" t="s">
        <v>18</v>
      </c>
      <c r="G3670" t="s">
        <v>31</v>
      </c>
      <c r="H3670" s="1">
        <v>44931</v>
      </c>
      <c r="I3670" t="s">
        <v>34</v>
      </c>
      <c r="J3670">
        <v>85</v>
      </c>
      <c r="K3670">
        <v>11.5</v>
      </c>
      <c r="L3670">
        <v>1321.01</v>
      </c>
      <c r="M3670">
        <v>23.3</v>
      </c>
      <c r="N3670" t="s">
        <v>50</v>
      </c>
      <c r="O3670">
        <v>2</v>
      </c>
      <c r="P3670" t="str" cm="1">
        <f t="array" ref="P3670">_xlfn.IFS(C3670&lt;25,"18-24", C3670&lt;=35,"25-35", C3670&lt;=50,"36-50",TRUE,"50+")</f>
        <v>25-35</v>
      </c>
      <c r="Q3670" t="str">
        <f t="shared" si="399"/>
        <v>new</v>
      </c>
      <c r="R3670" t="str">
        <f t="shared" si="400"/>
        <v>high value</v>
      </c>
      <c r="S3670" t="str">
        <f t="shared" si="401"/>
        <v>Low</v>
      </c>
      <c r="T3670" t="str">
        <f t="shared" si="402"/>
        <v>Jan</v>
      </c>
      <c r="U3670">
        <f t="shared" si="403"/>
        <v>2023</v>
      </c>
      <c r="V3670" t="str">
        <f t="shared" si="404"/>
        <v>10-15</v>
      </c>
      <c r="W3670" t="str">
        <f t="shared" si="405"/>
        <v>Slow</v>
      </c>
    </row>
    <row r="3671" spans="1:23" x14ac:dyDescent="0.3">
      <c r="A3671">
        <v>603670</v>
      </c>
      <c r="B3671">
        <v>47845</v>
      </c>
      <c r="C3671">
        <v>47</v>
      </c>
      <c r="D3671" t="s">
        <v>4</v>
      </c>
      <c r="E3671" t="s">
        <v>15</v>
      </c>
      <c r="F3671" t="s">
        <v>22</v>
      </c>
      <c r="G3671" t="s">
        <v>25</v>
      </c>
      <c r="H3671" s="1">
        <v>45638</v>
      </c>
      <c r="I3671" t="s">
        <v>33</v>
      </c>
      <c r="J3671">
        <v>36</v>
      </c>
      <c r="K3671">
        <v>11.2</v>
      </c>
      <c r="L3671">
        <v>879.23</v>
      </c>
      <c r="M3671">
        <v>75.680000000000007</v>
      </c>
      <c r="N3671" t="s">
        <v>50</v>
      </c>
      <c r="O3671">
        <v>4</v>
      </c>
      <c r="P3671" t="str" cm="1">
        <f t="array" ref="P3671">_xlfn.IFS(C3671&lt;25,"18-24", C3671&lt;=35,"25-35", C3671&lt;=50,"36-50",TRUE,"50+")</f>
        <v>36-50</v>
      </c>
      <c r="Q3671" t="str">
        <f t="shared" si="399"/>
        <v>new</v>
      </c>
      <c r="R3671" t="str">
        <f t="shared" si="400"/>
        <v>high value</v>
      </c>
      <c r="S3671" t="str">
        <f t="shared" si="401"/>
        <v>medium</v>
      </c>
      <c r="T3671" t="str">
        <f t="shared" si="402"/>
        <v>Dec</v>
      </c>
      <c r="U3671">
        <f t="shared" si="403"/>
        <v>2024</v>
      </c>
      <c r="V3671" t="str">
        <f t="shared" si="404"/>
        <v>10-15</v>
      </c>
      <c r="W3671" t="str">
        <f t="shared" si="405"/>
        <v>Medium</v>
      </c>
    </row>
    <row r="3672" spans="1:23" x14ac:dyDescent="0.3">
      <c r="A3672">
        <v>603671</v>
      </c>
      <c r="B3672">
        <v>76391</v>
      </c>
      <c r="C3672">
        <v>61</v>
      </c>
      <c r="D3672" t="s">
        <v>4</v>
      </c>
      <c r="E3672" t="s">
        <v>5</v>
      </c>
      <c r="F3672" t="s">
        <v>28</v>
      </c>
      <c r="G3672" t="s">
        <v>31</v>
      </c>
      <c r="H3672" s="1">
        <v>44746</v>
      </c>
      <c r="I3672" t="s">
        <v>34</v>
      </c>
      <c r="J3672">
        <v>55</v>
      </c>
      <c r="K3672">
        <v>1.5</v>
      </c>
      <c r="L3672">
        <v>896.33</v>
      </c>
      <c r="M3672">
        <v>59.07</v>
      </c>
      <c r="N3672" t="s">
        <v>48</v>
      </c>
      <c r="O3672">
        <v>4</v>
      </c>
      <c r="P3672" t="str" cm="1">
        <f t="array" ref="P3672">_xlfn.IFS(C3672&lt;25,"18-24", C3672&lt;=35,"25-35", C3672&lt;=50,"36-50",TRUE,"50+")</f>
        <v>50+</v>
      </c>
      <c r="Q3672" t="str">
        <f t="shared" si="399"/>
        <v>new</v>
      </c>
      <c r="R3672" t="str">
        <f t="shared" si="400"/>
        <v>high value</v>
      </c>
      <c r="S3672" t="str">
        <f t="shared" si="401"/>
        <v>medium</v>
      </c>
      <c r="T3672" t="str">
        <f t="shared" si="402"/>
        <v>Jul</v>
      </c>
      <c r="U3672">
        <f t="shared" si="403"/>
        <v>2022</v>
      </c>
      <c r="V3672" t="str">
        <f t="shared" si="404"/>
        <v>0-5</v>
      </c>
      <c r="W3672" t="str">
        <f t="shared" si="405"/>
        <v>Slow</v>
      </c>
    </row>
    <row r="3673" spans="1:23" x14ac:dyDescent="0.3">
      <c r="A3673">
        <v>603672</v>
      </c>
      <c r="B3673">
        <v>97046</v>
      </c>
      <c r="C3673">
        <v>34</v>
      </c>
      <c r="D3673" t="s">
        <v>4</v>
      </c>
      <c r="E3673" t="s">
        <v>13</v>
      </c>
      <c r="F3673" t="s">
        <v>26</v>
      </c>
      <c r="G3673" t="s">
        <v>27</v>
      </c>
      <c r="H3673" s="1">
        <v>45083</v>
      </c>
      <c r="I3673" t="s">
        <v>34</v>
      </c>
      <c r="J3673">
        <v>52</v>
      </c>
      <c r="K3673">
        <v>5.0999999999999996</v>
      </c>
      <c r="L3673">
        <v>600.08000000000004</v>
      </c>
      <c r="M3673">
        <v>113.2</v>
      </c>
      <c r="N3673" t="s">
        <v>49</v>
      </c>
      <c r="O3673">
        <v>4</v>
      </c>
      <c r="P3673" t="str" cm="1">
        <f t="array" ref="P3673">_xlfn.IFS(C3673&lt;25,"18-24", C3673&lt;=35,"25-35", C3673&lt;=50,"36-50",TRUE,"50+")</f>
        <v>25-35</v>
      </c>
      <c r="Q3673" t="str">
        <f t="shared" si="399"/>
        <v>new</v>
      </c>
      <c r="R3673" t="str">
        <f t="shared" si="400"/>
        <v>high value</v>
      </c>
      <c r="S3673" t="str">
        <f t="shared" si="401"/>
        <v>medium</v>
      </c>
      <c r="T3673" t="str">
        <f t="shared" si="402"/>
        <v>Jun</v>
      </c>
      <c r="U3673">
        <f t="shared" si="403"/>
        <v>2023</v>
      </c>
      <c r="V3673" t="str">
        <f t="shared" si="404"/>
        <v>5-10</v>
      </c>
      <c r="W3673" t="str">
        <f t="shared" si="405"/>
        <v>Slow</v>
      </c>
    </row>
    <row r="3674" spans="1:23" x14ac:dyDescent="0.3">
      <c r="A3674">
        <v>603673</v>
      </c>
      <c r="B3674">
        <v>39790</v>
      </c>
      <c r="C3674">
        <v>59</v>
      </c>
      <c r="D3674" t="s">
        <v>4</v>
      </c>
      <c r="E3674" t="s">
        <v>15</v>
      </c>
      <c r="F3674" t="s">
        <v>32</v>
      </c>
      <c r="G3674" t="s">
        <v>21</v>
      </c>
      <c r="H3674" s="1">
        <v>45467</v>
      </c>
      <c r="I3674" t="s">
        <v>33</v>
      </c>
      <c r="J3674">
        <v>52</v>
      </c>
      <c r="K3674">
        <v>12.1</v>
      </c>
      <c r="L3674">
        <v>186.6</v>
      </c>
      <c r="M3674">
        <v>41.03</v>
      </c>
      <c r="N3674" t="s">
        <v>50</v>
      </c>
      <c r="O3674">
        <v>2</v>
      </c>
      <c r="P3674" t="str" cm="1">
        <f t="array" ref="P3674">_xlfn.IFS(C3674&lt;25,"18-24", C3674&lt;=35,"25-35", C3674&lt;=50,"36-50",TRUE,"50+")</f>
        <v>50+</v>
      </c>
      <c r="Q3674" t="str">
        <f t="shared" si="399"/>
        <v>new</v>
      </c>
      <c r="R3674" t="str">
        <f t="shared" si="400"/>
        <v>low</v>
      </c>
      <c r="S3674" t="str">
        <f t="shared" si="401"/>
        <v>Low</v>
      </c>
      <c r="T3674" t="str">
        <f t="shared" si="402"/>
        <v>Jun</v>
      </c>
      <c r="U3674">
        <f t="shared" si="403"/>
        <v>2024</v>
      </c>
      <c r="V3674" t="str">
        <f t="shared" si="404"/>
        <v>10-15</v>
      </c>
      <c r="W3674" t="str">
        <f t="shared" si="405"/>
        <v>Slow</v>
      </c>
    </row>
    <row r="3675" spans="1:23" x14ac:dyDescent="0.3">
      <c r="A3675">
        <v>603674</v>
      </c>
      <c r="B3675">
        <v>40641</v>
      </c>
      <c r="C3675">
        <v>38</v>
      </c>
      <c r="D3675" t="s">
        <v>7</v>
      </c>
      <c r="E3675" t="s">
        <v>16</v>
      </c>
      <c r="F3675" t="s">
        <v>28</v>
      </c>
      <c r="G3675" t="s">
        <v>21</v>
      </c>
      <c r="H3675" s="1">
        <v>44702</v>
      </c>
      <c r="I3675" t="s">
        <v>34</v>
      </c>
      <c r="J3675">
        <v>48</v>
      </c>
      <c r="K3675">
        <v>11.3</v>
      </c>
      <c r="L3675">
        <v>605.32000000000005</v>
      </c>
      <c r="M3675">
        <v>29.78</v>
      </c>
      <c r="N3675" t="s">
        <v>48</v>
      </c>
      <c r="O3675">
        <v>1</v>
      </c>
      <c r="P3675" t="str" cm="1">
        <f t="array" ref="P3675">_xlfn.IFS(C3675&lt;25,"18-24", C3675&lt;=35,"25-35", C3675&lt;=50,"36-50",TRUE,"50+")</f>
        <v>36-50</v>
      </c>
      <c r="Q3675" t="str">
        <f t="shared" si="399"/>
        <v>new</v>
      </c>
      <c r="R3675" t="str">
        <f t="shared" si="400"/>
        <v>high value</v>
      </c>
      <c r="S3675" t="str">
        <f t="shared" si="401"/>
        <v>Low</v>
      </c>
      <c r="T3675" t="str">
        <f t="shared" si="402"/>
        <v>May</v>
      </c>
      <c r="U3675">
        <f t="shared" si="403"/>
        <v>2022</v>
      </c>
      <c r="V3675" t="str">
        <f t="shared" si="404"/>
        <v>10-15</v>
      </c>
      <c r="W3675" t="str">
        <f t="shared" si="405"/>
        <v>Slow</v>
      </c>
    </row>
    <row r="3676" spans="1:23" x14ac:dyDescent="0.3">
      <c r="A3676">
        <v>603675</v>
      </c>
      <c r="B3676">
        <v>37398</v>
      </c>
      <c r="C3676">
        <v>29</v>
      </c>
      <c r="D3676" t="s">
        <v>4</v>
      </c>
      <c r="E3676" t="s">
        <v>16</v>
      </c>
      <c r="F3676" t="s">
        <v>32</v>
      </c>
      <c r="G3676" t="s">
        <v>31</v>
      </c>
      <c r="H3676" s="1">
        <v>45131</v>
      </c>
      <c r="I3676" t="s">
        <v>34</v>
      </c>
      <c r="J3676">
        <v>43</v>
      </c>
      <c r="K3676">
        <v>8.1</v>
      </c>
      <c r="L3676">
        <v>732.26</v>
      </c>
      <c r="M3676">
        <v>97.53</v>
      </c>
      <c r="N3676" t="s">
        <v>50</v>
      </c>
      <c r="O3676">
        <v>2</v>
      </c>
      <c r="P3676" t="str" cm="1">
        <f t="array" ref="P3676">_xlfn.IFS(C3676&lt;25,"18-24", C3676&lt;=35,"25-35", C3676&lt;=50,"36-50",TRUE,"50+")</f>
        <v>25-35</v>
      </c>
      <c r="Q3676" t="str">
        <f t="shared" si="399"/>
        <v>new</v>
      </c>
      <c r="R3676" t="str">
        <f t="shared" si="400"/>
        <v>high value</v>
      </c>
      <c r="S3676" t="str">
        <f t="shared" si="401"/>
        <v>Low</v>
      </c>
      <c r="T3676" t="str">
        <f t="shared" si="402"/>
        <v>Jul</v>
      </c>
      <c r="U3676">
        <f t="shared" si="403"/>
        <v>2023</v>
      </c>
      <c r="V3676" t="str">
        <f t="shared" si="404"/>
        <v>5-10</v>
      </c>
      <c r="W3676" t="str">
        <f t="shared" si="405"/>
        <v>Medium</v>
      </c>
    </row>
    <row r="3677" spans="1:23" x14ac:dyDescent="0.3">
      <c r="A3677">
        <v>603676</v>
      </c>
      <c r="B3677">
        <v>33729</v>
      </c>
      <c r="C3677">
        <v>57</v>
      </c>
      <c r="D3677" t="s">
        <v>7</v>
      </c>
      <c r="E3677" t="s">
        <v>13</v>
      </c>
      <c r="F3677" t="s">
        <v>28</v>
      </c>
      <c r="G3677" t="s">
        <v>23</v>
      </c>
      <c r="H3677" s="1">
        <v>44630</v>
      </c>
      <c r="I3677" t="s">
        <v>34</v>
      </c>
      <c r="J3677">
        <v>29</v>
      </c>
      <c r="K3677">
        <v>9.1</v>
      </c>
      <c r="L3677">
        <v>1438.51</v>
      </c>
      <c r="M3677">
        <v>53.69</v>
      </c>
      <c r="N3677" t="s">
        <v>49</v>
      </c>
      <c r="O3677">
        <v>4</v>
      </c>
      <c r="P3677" t="str" cm="1">
        <f t="array" ref="P3677">_xlfn.IFS(C3677&lt;25,"18-24", C3677&lt;=35,"25-35", C3677&lt;=50,"36-50",TRUE,"50+")</f>
        <v>50+</v>
      </c>
      <c r="Q3677" t="str">
        <f t="shared" si="399"/>
        <v>new</v>
      </c>
      <c r="R3677" t="str">
        <f t="shared" si="400"/>
        <v>high value</v>
      </c>
      <c r="S3677" t="str">
        <f t="shared" si="401"/>
        <v>medium</v>
      </c>
      <c r="T3677" t="str">
        <f t="shared" si="402"/>
        <v>Mar</v>
      </c>
      <c r="U3677">
        <f t="shared" si="403"/>
        <v>2022</v>
      </c>
      <c r="V3677" t="str">
        <f t="shared" si="404"/>
        <v>5-10</v>
      </c>
      <c r="W3677" t="str">
        <f t="shared" si="405"/>
        <v>Fast</v>
      </c>
    </row>
    <row r="3678" spans="1:23" x14ac:dyDescent="0.3">
      <c r="A3678">
        <v>603677</v>
      </c>
      <c r="B3678">
        <v>71919</v>
      </c>
      <c r="C3678">
        <v>56</v>
      </c>
      <c r="D3678" t="s">
        <v>7</v>
      </c>
      <c r="E3678" t="s">
        <v>5</v>
      </c>
      <c r="F3678" t="s">
        <v>32</v>
      </c>
      <c r="G3678" t="s">
        <v>27</v>
      </c>
      <c r="H3678" s="1">
        <v>44894</v>
      </c>
      <c r="I3678" t="s">
        <v>34</v>
      </c>
      <c r="J3678">
        <v>53</v>
      </c>
      <c r="K3678">
        <v>12.5</v>
      </c>
      <c r="L3678">
        <v>884.8</v>
      </c>
      <c r="M3678">
        <v>102.96</v>
      </c>
      <c r="N3678" t="s">
        <v>49</v>
      </c>
      <c r="O3678">
        <v>1</v>
      </c>
      <c r="P3678" t="str" cm="1">
        <f t="array" ref="P3678">_xlfn.IFS(C3678&lt;25,"18-24", C3678&lt;=35,"25-35", C3678&lt;=50,"36-50",TRUE,"50+")</f>
        <v>50+</v>
      </c>
      <c r="Q3678" t="str">
        <f t="shared" si="399"/>
        <v>new</v>
      </c>
      <c r="R3678" t="str">
        <f t="shared" si="400"/>
        <v>high value</v>
      </c>
      <c r="S3678" t="str">
        <f t="shared" si="401"/>
        <v>Low</v>
      </c>
      <c r="T3678" t="str">
        <f t="shared" si="402"/>
        <v>Nov</v>
      </c>
      <c r="U3678">
        <f t="shared" si="403"/>
        <v>2022</v>
      </c>
      <c r="V3678" t="str">
        <f t="shared" si="404"/>
        <v>10-15</v>
      </c>
      <c r="W3678" t="str">
        <f t="shared" si="405"/>
        <v>Slow</v>
      </c>
    </row>
    <row r="3679" spans="1:23" x14ac:dyDescent="0.3">
      <c r="A3679">
        <v>603678</v>
      </c>
      <c r="B3679">
        <v>23157</v>
      </c>
      <c r="C3679">
        <v>42</v>
      </c>
      <c r="D3679" t="s">
        <v>4</v>
      </c>
      <c r="E3679" t="s">
        <v>15</v>
      </c>
      <c r="F3679" t="s">
        <v>28</v>
      </c>
      <c r="G3679" t="s">
        <v>31</v>
      </c>
      <c r="H3679" s="1">
        <v>45495</v>
      </c>
      <c r="I3679" t="s">
        <v>33</v>
      </c>
      <c r="J3679">
        <v>46</v>
      </c>
      <c r="K3679">
        <v>11.6</v>
      </c>
      <c r="L3679">
        <v>477.69</v>
      </c>
      <c r="M3679">
        <v>68.02</v>
      </c>
      <c r="N3679" t="s">
        <v>50</v>
      </c>
      <c r="O3679">
        <v>2</v>
      </c>
      <c r="P3679" t="str" cm="1">
        <f t="array" ref="P3679">_xlfn.IFS(C3679&lt;25,"18-24", C3679&lt;=35,"25-35", C3679&lt;=50,"36-50",TRUE,"50+")</f>
        <v>36-50</v>
      </c>
      <c r="Q3679" t="str">
        <f t="shared" si="399"/>
        <v>new</v>
      </c>
      <c r="R3679" t="str">
        <f t="shared" si="400"/>
        <v>medium</v>
      </c>
      <c r="S3679" t="str">
        <f t="shared" si="401"/>
        <v>Low</v>
      </c>
      <c r="T3679" t="str">
        <f t="shared" si="402"/>
        <v>Jul</v>
      </c>
      <c r="U3679">
        <f t="shared" si="403"/>
        <v>2024</v>
      </c>
      <c r="V3679" t="str">
        <f t="shared" si="404"/>
        <v>10-15</v>
      </c>
      <c r="W3679" t="str">
        <f t="shared" si="405"/>
        <v>Slow</v>
      </c>
    </row>
    <row r="3680" spans="1:23" x14ac:dyDescent="0.3">
      <c r="A3680">
        <v>603679</v>
      </c>
      <c r="B3680">
        <v>89447</v>
      </c>
      <c r="C3680">
        <v>23</v>
      </c>
      <c r="D3680" t="s">
        <v>4</v>
      </c>
      <c r="E3680" t="s">
        <v>11</v>
      </c>
      <c r="F3680" t="s">
        <v>28</v>
      </c>
      <c r="G3680" t="s">
        <v>29</v>
      </c>
      <c r="H3680" s="1">
        <v>45200</v>
      </c>
      <c r="I3680" t="s">
        <v>33</v>
      </c>
      <c r="J3680">
        <v>85</v>
      </c>
      <c r="K3680">
        <v>10</v>
      </c>
      <c r="L3680">
        <v>1232.3499999999999</v>
      </c>
      <c r="M3680">
        <v>118.93</v>
      </c>
      <c r="N3680" t="s">
        <v>49</v>
      </c>
      <c r="O3680">
        <v>4</v>
      </c>
      <c r="P3680" t="str" cm="1">
        <f t="array" ref="P3680">_xlfn.IFS(C3680&lt;25,"18-24", C3680&lt;=35,"25-35", C3680&lt;=50,"36-50",TRUE,"50+")</f>
        <v>18-24</v>
      </c>
      <c r="Q3680" t="str">
        <f t="shared" si="399"/>
        <v>new</v>
      </c>
      <c r="R3680" t="str">
        <f t="shared" si="400"/>
        <v>high value</v>
      </c>
      <c r="S3680" t="str">
        <f t="shared" si="401"/>
        <v>medium</v>
      </c>
      <c r="T3680" t="str">
        <f t="shared" si="402"/>
        <v>Oct</v>
      </c>
      <c r="U3680">
        <f t="shared" si="403"/>
        <v>2023</v>
      </c>
      <c r="V3680" t="str">
        <f t="shared" si="404"/>
        <v>5-10</v>
      </c>
      <c r="W3680" t="str">
        <f t="shared" si="405"/>
        <v>Slow</v>
      </c>
    </row>
    <row r="3681" spans="1:23" x14ac:dyDescent="0.3">
      <c r="A3681">
        <v>603680</v>
      </c>
      <c r="B3681">
        <v>28373</v>
      </c>
      <c r="C3681">
        <v>49</v>
      </c>
      <c r="D3681" t="s">
        <v>7</v>
      </c>
      <c r="E3681" t="s">
        <v>16</v>
      </c>
      <c r="F3681" t="s">
        <v>32</v>
      </c>
      <c r="G3681" t="s">
        <v>25</v>
      </c>
      <c r="H3681" s="1">
        <v>44570</v>
      </c>
      <c r="I3681" t="s">
        <v>33</v>
      </c>
      <c r="J3681">
        <v>32</v>
      </c>
      <c r="K3681">
        <v>1.7</v>
      </c>
      <c r="L3681">
        <v>190.58</v>
      </c>
      <c r="M3681">
        <v>69.69</v>
      </c>
      <c r="N3681" t="s">
        <v>49</v>
      </c>
      <c r="O3681">
        <v>2</v>
      </c>
      <c r="P3681" t="str" cm="1">
        <f t="array" ref="P3681">_xlfn.IFS(C3681&lt;25,"18-24", C3681&lt;=35,"25-35", C3681&lt;=50,"36-50",TRUE,"50+")</f>
        <v>36-50</v>
      </c>
      <c r="Q3681" t="str">
        <f t="shared" si="399"/>
        <v>new</v>
      </c>
      <c r="R3681" t="str">
        <f t="shared" si="400"/>
        <v>low</v>
      </c>
      <c r="S3681" t="str">
        <f t="shared" si="401"/>
        <v>Low</v>
      </c>
      <c r="T3681" t="str">
        <f t="shared" si="402"/>
        <v>Jan</v>
      </c>
      <c r="U3681">
        <f t="shared" si="403"/>
        <v>2022</v>
      </c>
      <c r="V3681" t="str">
        <f t="shared" si="404"/>
        <v>0-5</v>
      </c>
      <c r="W3681" t="str">
        <f t="shared" si="405"/>
        <v>Medium</v>
      </c>
    </row>
    <row r="3682" spans="1:23" x14ac:dyDescent="0.3">
      <c r="A3682">
        <v>603681</v>
      </c>
      <c r="B3682">
        <v>27521</v>
      </c>
      <c r="C3682">
        <v>29</v>
      </c>
      <c r="D3682" t="s">
        <v>4</v>
      </c>
      <c r="E3682" t="s">
        <v>5</v>
      </c>
      <c r="F3682" t="s">
        <v>26</v>
      </c>
      <c r="G3682" t="s">
        <v>21</v>
      </c>
      <c r="H3682" s="1">
        <v>44695</v>
      </c>
      <c r="I3682" t="s">
        <v>34</v>
      </c>
      <c r="J3682">
        <v>21</v>
      </c>
      <c r="K3682">
        <v>14.2</v>
      </c>
      <c r="L3682">
        <v>1158.04</v>
      </c>
      <c r="M3682">
        <v>35.479999999999997</v>
      </c>
      <c r="N3682" t="s">
        <v>49</v>
      </c>
      <c r="O3682">
        <v>4</v>
      </c>
      <c r="P3682" t="str" cm="1">
        <f t="array" ref="P3682">_xlfn.IFS(C3682&lt;25,"18-24", C3682&lt;=35,"25-35", C3682&lt;=50,"36-50",TRUE,"50+")</f>
        <v>25-35</v>
      </c>
      <c r="Q3682" t="str">
        <f t="shared" si="399"/>
        <v>new</v>
      </c>
      <c r="R3682" t="str">
        <f t="shared" si="400"/>
        <v>high value</v>
      </c>
      <c r="S3682" t="str">
        <f t="shared" si="401"/>
        <v>medium</v>
      </c>
      <c r="T3682" t="str">
        <f t="shared" si="402"/>
        <v>May</v>
      </c>
      <c r="U3682">
        <f t="shared" si="403"/>
        <v>2022</v>
      </c>
      <c r="V3682" t="str">
        <f t="shared" si="404"/>
        <v>10-15</v>
      </c>
      <c r="W3682" t="str">
        <f t="shared" si="405"/>
        <v>Fast</v>
      </c>
    </row>
    <row r="3683" spans="1:23" x14ac:dyDescent="0.3">
      <c r="A3683">
        <v>603682</v>
      </c>
      <c r="B3683">
        <v>11096</v>
      </c>
      <c r="C3683">
        <v>22</v>
      </c>
      <c r="D3683" t="s">
        <v>4</v>
      </c>
      <c r="E3683" t="s">
        <v>11</v>
      </c>
      <c r="F3683" t="s">
        <v>22</v>
      </c>
      <c r="G3683" t="s">
        <v>21</v>
      </c>
      <c r="H3683" s="1">
        <v>45238</v>
      </c>
      <c r="I3683" t="s">
        <v>34</v>
      </c>
      <c r="J3683">
        <v>67</v>
      </c>
      <c r="K3683">
        <v>11.5</v>
      </c>
      <c r="L3683">
        <v>1069.53</v>
      </c>
      <c r="M3683">
        <v>67.84</v>
      </c>
      <c r="N3683" t="s">
        <v>47</v>
      </c>
      <c r="O3683">
        <v>1</v>
      </c>
      <c r="P3683" t="str" cm="1">
        <f t="array" ref="P3683">_xlfn.IFS(C3683&lt;25,"18-24", C3683&lt;=35,"25-35", C3683&lt;=50,"36-50",TRUE,"50+")</f>
        <v>18-24</v>
      </c>
      <c r="Q3683" t="str">
        <f t="shared" si="399"/>
        <v>repeat</v>
      </c>
      <c r="R3683" t="str">
        <f t="shared" si="400"/>
        <v>high value</v>
      </c>
      <c r="S3683" t="str">
        <f t="shared" si="401"/>
        <v>Low</v>
      </c>
      <c r="T3683" t="str">
        <f t="shared" si="402"/>
        <v>Nov</v>
      </c>
      <c r="U3683">
        <f t="shared" si="403"/>
        <v>2023</v>
      </c>
      <c r="V3683" t="str">
        <f t="shared" si="404"/>
        <v>10-15</v>
      </c>
      <c r="W3683" t="str">
        <f t="shared" si="405"/>
        <v>Slow</v>
      </c>
    </row>
    <row r="3684" spans="1:23" x14ac:dyDescent="0.3">
      <c r="A3684">
        <v>603683</v>
      </c>
      <c r="B3684">
        <v>55139</v>
      </c>
      <c r="C3684">
        <v>24</v>
      </c>
      <c r="D3684" t="s">
        <v>4</v>
      </c>
      <c r="E3684" t="s">
        <v>16</v>
      </c>
      <c r="F3684" t="s">
        <v>22</v>
      </c>
      <c r="G3684" t="s">
        <v>23</v>
      </c>
      <c r="H3684" s="1">
        <v>45597</v>
      </c>
      <c r="I3684" t="s">
        <v>33</v>
      </c>
      <c r="J3684">
        <v>32</v>
      </c>
      <c r="K3684">
        <v>7.5</v>
      </c>
      <c r="L3684">
        <v>781.89</v>
      </c>
      <c r="M3684">
        <v>72.27</v>
      </c>
      <c r="N3684" t="s">
        <v>49</v>
      </c>
      <c r="O3684">
        <v>4</v>
      </c>
      <c r="P3684" t="str" cm="1">
        <f t="array" ref="P3684">_xlfn.IFS(C3684&lt;25,"18-24", C3684&lt;=35,"25-35", C3684&lt;=50,"36-50",TRUE,"50+")</f>
        <v>18-24</v>
      </c>
      <c r="Q3684" t="str">
        <f t="shared" si="399"/>
        <v>new</v>
      </c>
      <c r="R3684" t="str">
        <f t="shared" si="400"/>
        <v>high value</v>
      </c>
      <c r="S3684" t="str">
        <f t="shared" si="401"/>
        <v>medium</v>
      </c>
      <c r="T3684" t="str">
        <f t="shared" si="402"/>
        <v>Nov</v>
      </c>
      <c r="U3684">
        <f t="shared" si="403"/>
        <v>2024</v>
      </c>
      <c r="V3684" t="str">
        <f t="shared" si="404"/>
        <v>5-10</v>
      </c>
      <c r="W3684" t="str">
        <f t="shared" si="405"/>
        <v>Medium</v>
      </c>
    </row>
    <row r="3685" spans="1:23" x14ac:dyDescent="0.3">
      <c r="A3685">
        <v>603684</v>
      </c>
      <c r="B3685">
        <v>99349</v>
      </c>
      <c r="C3685">
        <v>55</v>
      </c>
      <c r="D3685" t="s">
        <v>7</v>
      </c>
      <c r="E3685" t="s">
        <v>13</v>
      </c>
      <c r="F3685" t="s">
        <v>32</v>
      </c>
      <c r="G3685" t="s">
        <v>23</v>
      </c>
      <c r="H3685" s="1">
        <v>45199</v>
      </c>
      <c r="I3685" t="s">
        <v>34</v>
      </c>
      <c r="J3685">
        <v>42</v>
      </c>
      <c r="K3685">
        <v>7.8</v>
      </c>
      <c r="L3685">
        <v>790.7</v>
      </c>
      <c r="M3685">
        <v>39.29</v>
      </c>
      <c r="N3685" t="s">
        <v>50</v>
      </c>
      <c r="O3685">
        <v>2</v>
      </c>
      <c r="P3685" t="str" cm="1">
        <f t="array" ref="P3685">_xlfn.IFS(C3685&lt;25,"18-24", C3685&lt;=35,"25-35", C3685&lt;=50,"36-50",TRUE,"50+")</f>
        <v>50+</v>
      </c>
      <c r="Q3685" t="str">
        <f t="shared" si="399"/>
        <v>new</v>
      </c>
      <c r="R3685" t="str">
        <f t="shared" si="400"/>
        <v>high value</v>
      </c>
      <c r="S3685" t="str">
        <f t="shared" si="401"/>
        <v>Low</v>
      </c>
      <c r="T3685" t="str">
        <f t="shared" si="402"/>
        <v>Sep</v>
      </c>
      <c r="U3685">
        <f t="shared" si="403"/>
        <v>2023</v>
      </c>
      <c r="V3685" t="str">
        <f t="shared" si="404"/>
        <v>5-10</v>
      </c>
      <c r="W3685" t="str">
        <f t="shared" si="405"/>
        <v>Medium</v>
      </c>
    </row>
    <row r="3686" spans="1:23" x14ac:dyDescent="0.3">
      <c r="A3686">
        <v>603685</v>
      </c>
      <c r="B3686">
        <v>36192</v>
      </c>
      <c r="C3686">
        <v>55</v>
      </c>
      <c r="D3686" t="s">
        <v>7</v>
      </c>
      <c r="E3686" t="s">
        <v>13</v>
      </c>
      <c r="F3686" t="s">
        <v>24</v>
      </c>
      <c r="G3686" t="s">
        <v>31</v>
      </c>
      <c r="H3686" s="1">
        <v>44763</v>
      </c>
      <c r="I3686" t="s">
        <v>34</v>
      </c>
      <c r="J3686">
        <v>84</v>
      </c>
      <c r="K3686">
        <v>6.3</v>
      </c>
      <c r="L3686">
        <v>561.33000000000004</v>
      </c>
      <c r="M3686">
        <v>74.83</v>
      </c>
      <c r="N3686" t="s">
        <v>49</v>
      </c>
      <c r="O3686">
        <v>4</v>
      </c>
      <c r="P3686" t="str" cm="1">
        <f t="array" ref="P3686">_xlfn.IFS(C3686&lt;25,"18-24", C3686&lt;=35,"25-35", C3686&lt;=50,"36-50",TRUE,"50+")</f>
        <v>50+</v>
      </c>
      <c r="Q3686" t="str">
        <f t="shared" si="399"/>
        <v>repeat</v>
      </c>
      <c r="R3686" t="str">
        <f t="shared" si="400"/>
        <v>high value</v>
      </c>
      <c r="S3686" t="str">
        <f t="shared" si="401"/>
        <v>medium</v>
      </c>
      <c r="T3686" t="str">
        <f t="shared" si="402"/>
        <v>Jul</v>
      </c>
      <c r="U3686">
        <f t="shared" si="403"/>
        <v>2022</v>
      </c>
      <c r="V3686" t="str">
        <f t="shared" si="404"/>
        <v>5-10</v>
      </c>
      <c r="W3686" t="str">
        <f t="shared" si="405"/>
        <v>Slow</v>
      </c>
    </row>
    <row r="3687" spans="1:23" x14ac:dyDescent="0.3">
      <c r="A3687">
        <v>603686</v>
      </c>
      <c r="B3687">
        <v>22974</v>
      </c>
      <c r="C3687">
        <v>55</v>
      </c>
      <c r="D3687" t="s">
        <v>4</v>
      </c>
      <c r="E3687" t="s">
        <v>5</v>
      </c>
      <c r="F3687" t="s">
        <v>26</v>
      </c>
      <c r="G3687" t="s">
        <v>25</v>
      </c>
      <c r="H3687" s="1">
        <v>44801</v>
      </c>
      <c r="I3687" t="s">
        <v>34</v>
      </c>
      <c r="J3687">
        <v>44</v>
      </c>
      <c r="K3687">
        <v>11.8</v>
      </c>
      <c r="L3687">
        <v>1264.6300000000001</v>
      </c>
      <c r="M3687">
        <v>46.55</v>
      </c>
      <c r="N3687" t="s">
        <v>47</v>
      </c>
      <c r="O3687">
        <v>3</v>
      </c>
      <c r="P3687" t="str" cm="1">
        <f t="array" ref="P3687">_xlfn.IFS(C3687&lt;25,"18-24", C3687&lt;=35,"25-35", C3687&lt;=50,"36-50",TRUE,"50+")</f>
        <v>50+</v>
      </c>
      <c r="Q3687" t="str">
        <f t="shared" si="399"/>
        <v>new</v>
      </c>
      <c r="R3687" t="str">
        <f t="shared" si="400"/>
        <v>high value</v>
      </c>
      <c r="S3687" t="str">
        <f t="shared" si="401"/>
        <v>medium</v>
      </c>
      <c r="T3687" t="str">
        <f t="shared" si="402"/>
        <v>Aug</v>
      </c>
      <c r="U3687">
        <f t="shared" si="403"/>
        <v>2022</v>
      </c>
      <c r="V3687" t="str">
        <f t="shared" si="404"/>
        <v>10-15</v>
      </c>
      <c r="W3687" t="str">
        <f t="shared" si="405"/>
        <v>Medium</v>
      </c>
    </row>
    <row r="3688" spans="1:23" x14ac:dyDescent="0.3">
      <c r="A3688">
        <v>603687</v>
      </c>
      <c r="B3688">
        <v>72459</v>
      </c>
      <c r="C3688">
        <v>51</v>
      </c>
      <c r="D3688" t="s">
        <v>4</v>
      </c>
      <c r="E3688" t="s">
        <v>16</v>
      </c>
      <c r="F3688" t="s">
        <v>22</v>
      </c>
      <c r="G3688" t="s">
        <v>31</v>
      </c>
      <c r="H3688" s="1">
        <v>45474</v>
      </c>
      <c r="I3688" t="s">
        <v>34</v>
      </c>
      <c r="J3688">
        <v>24</v>
      </c>
      <c r="K3688">
        <v>5.2</v>
      </c>
      <c r="L3688">
        <v>501.85</v>
      </c>
      <c r="M3688">
        <v>68.709999999999994</v>
      </c>
      <c r="N3688" t="s">
        <v>50</v>
      </c>
      <c r="O3688">
        <v>3</v>
      </c>
      <c r="P3688" t="str" cm="1">
        <f t="array" ref="P3688">_xlfn.IFS(C3688&lt;25,"18-24", C3688&lt;=35,"25-35", C3688&lt;=50,"36-50",TRUE,"50+")</f>
        <v>50+</v>
      </c>
      <c r="Q3688" t="str">
        <f t="shared" si="399"/>
        <v>new</v>
      </c>
      <c r="R3688" t="str">
        <f t="shared" si="400"/>
        <v>high value</v>
      </c>
      <c r="S3688" t="str">
        <f t="shared" si="401"/>
        <v>medium</v>
      </c>
      <c r="T3688" t="str">
        <f t="shared" si="402"/>
        <v>Jul</v>
      </c>
      <c r="U3688">
        <f t="shared" si="403"/>
        <v>2024</v>
      </c>
      <c r="V3688" t="str">
        <f t="shared" si="404"/>
        <v>5-10</v>
      </c>
      <c r="W3688" t="str">
        <f t="shared" si="405"/>
        <v>Fast</v>
      </c>
    </row>
    <row r="3689" spans="1:23" x14ac:dyDescent="0.3">
      <c r="A3689">
        <v>603688</v>
      </c>
      <c r="B3689">
        <v>52228</v>
      </c>
      <c r="C3689">
        <v>45</v>
      </c>
      <c r="D3689" t="s">
        <v>7</v>
      </c>
      <c r="E3689" t="s">
        <v>11</v>
      </c>
      <c r="F3689" t="s">
        <v>18</v>
      </c>
      <c r="G3689" t="s">
        <v>31</v>
      </c>
      <c r="H3689" s="1">
        <v>44954</v>
      </c>
      <c r="I3689" t="s">
        <v>33</v>
      </c>
      <c r="J3689">
        <v>45</v>
      </c>
      <c r="K3689">
        <v>11.9</v>
      </c>
      <c r="L3689">
        <v>1029.92</v>
      </c>
      <c r="M3689">
        <v>36.24</v>
      </c>
      <c r="N3689" t="s">
        <v>50</v>
      </c>
      <c r="O3689">
        <v>4</v>
      </c>
      <c r="P3689" t="str" cm="1">
        <f t="array" ref="P3689">_xlfn.IFS(C3689&lt;25,"18-24", C3689&lt;=35,"25-35", C3689&lt;=50,"36-50",TRUE,"50+")</f>
        <v>36-50</v>
      </c>
      <c r="Q3689" t="str">
        <f t="shared" si="399"/>
        <v>new</v>
      </c>
      <c r="R3689" t="str">
        <f t="shared" si="400"/>
        <v>high value</v>
      </c>
      <c r="S3689" t="str">
        <f t="shared" si="401"/>
        <v>medium</v>
      </c>
      <c r="T3689" t="str">
        <f t="shared" si="402"/>
        <v>Jan</v>
      </c>
      <c r="U3689">
        <f t="shared" si="403"/>
        <v>2023</v>
      </c>
      <c r="V3689" t="str">
        <f t="shared" si="404"/>
        <v>10-15</v>
      </c>
      <c r="W3689" t="str">
        <f t="shared" si="405"/>
        <v>Medium</v>
      </c>
    </row>
    <row r="3690" spans="1:23" x14ac:dyDescent="0.3">
      <c r="A3690">
        <v>603689</v>
      </c>
      <c r="B3690">
        <v>73555</v>
      </c>
      <c r="C3690">
        <v>24</v>
      </c>
      <c r="D3690" t="s">
        <v>7</v>
      </c>
      <c r="E3690" t="s">
        <v>15</v>
      </c>
      <c r="F3690" t="s">
        <v>22</v>
      </c>
      <c r="G3690" t="s">
        <v>31</v>
      </c>
      <c r="H3690" s="1">
        <v>45587</v>
      </c>
      <c r="I3690" t="s">
        <v>33</v>
      </c>
      <c r="J3690">
        <v>57</v>
      </c>
      <c r="K3690">
        <v>12.3</v>
      </c>
      <c r="L3690">
        <v>312.74</v>
      </c>
      <c r="M3690">
        <v>64.39</v>
      </c>
      <c r="N3690" t="s">
        <v>47</v>
      </c>
      <c r="O3690">
        <v>4</v>
      </c>
      <c r="P3690" t="str" cm="1">
        <f t="array" ref="P3690">_xlfn.IFS(C3690&lt;25,"18-24", C3690&lt;=35,"25-35", C3690&lt;=50,"36-50",TRUE,"50+")</f>
        <v>18-24</v>
      </c>
      <c r="Q3690" t="str">
        <f t="shared" si="399"/>
        <v>new</v>
      </c>
      <c r="R3690" t="str">
        <f t="shared" si="400"/>
        <v>medium</v>
      </c>
      <c r="S3690" t="str">
        <f t="shared" si="401"/>
        <v>medium</v>
      </c>
      <c r="T3690" t="str">
        <f t="shared" si="402"/>
        <v>Oct</v>
      </c>
      <c r="U3690">
        <f t="shared" si="403"/>
        <v>2024</v>
      </c>
      <c r="V3690" t="str">
        <f t="shared" si="404"/>
        <v>10-15</v>
      </c>
      <c r="W3690" t="str">
        <f t="shared" si="405"/>
        <v>Slow</v>
      </c>
    </row>
    <row r="3691" spans="1:23" x14ac:dyDescent="0.3">
      <c r="A3691">
        <v>603690</v>
      </c>
      <c r="B3691">
        <v>52318</v>
      </c>
      <c r="C3691">
        <v>26</v>
      </c>
      <c r="D3691" t="s">
        <v>4</v>
      </c>
      <c r="E3691" t="s">
        <v>15</v>
      </c>
      <c r="F3691" t="s">
        <v>26</v>
      </c>
      <c r="G3691" t="s">
        <v>31</v>
      </c>
      <c r="H3691" s="1">
        <v>45229</v>
      </c>
      <c r="I3691" t="s">
        <v>34</v>
      </c>
      <c r="J3691">
        <v>79</v>
      </c>
      <c r="K3691">
        <v>1.4</v>
      </c>
      <c r="L3691">
        <v>977.77</v>
      </c>
      <c r="M3691">
        <v>47.47</v>
      </c>
      <c r="N3691" t="s">
        <v>47</v>
      </c>
      <c r="O3691">
        <v>4</v>
      </c>
      <c r="P3691" t="str" cm="1">
        <f t="array" ref="P3691">_xlfn.IFS(C3691&lt;25,"18-24", C3691&lt;=35,"25-35", C3691&lt;=50,"36-50",TRUE,"50+")</f>
        <v>25-35</v>
      </c>
      <c r="Q3691" t="str">
        <f t="shared" si="399"/>
        <v>new</v>
      </c>
      <c r="R3691" t="str">
        <f t="shared" si="400"/>
        <v>high value</v>
      </c>
      <c r="S3691" t="str">
        <f t="shared" si="401"/>
        <v>medium</v>
      </c>
      <c r="T3691" t="str">
        <f t="shared" si="402"/>
        <v>Oct</v>
      </c>
      <c r="U3691">
        <f t="shared" si="403"/>
        <v>2023</v>
      </c>
      <c r="V3691" t="str">
        <f t="shared" si="404"/>
        <v>0-5</v>
      </c>
      <c r="W3691" t="str">
        <f t="shared" si="405"/>
        <v>Slow</v>
      </c>
    </row>
    <row r="3692" spans="1:23" x14ac:dyDescent="0.3">
      <c r="A3692">
        <v>603691</v>
      </c>
      <c r="B3692">
        <v>98616</v>
      </c>
      <c r="C3692">
        <v>45</v>
      </c>
      <c r="D3692" t="s">
        <v>7</v>
      </c>
      <c r="E3692" t="s">
        <v>5</v>
      </c>
      <c r="F3692" t="s">
        <v>24</v>
      </c>
      <c r="G3692" t="s">
        <v>29</v>
      </c>
      <c r="H3692" s="1">
        <v>44673</v>
      </c>
      <c r="I3692" t="s">
        <v>33</v>
      </c>
      <c r="J3692">
        <v>37</v>
      </c>
      <c r="K3692">
        <v>12.6</v>
      </c>
      <c r="L3692">
        <v>646.67999999999995</v>
      </c>
      <c r="M3692">
        <v>81.010000000000005</v>
      </c>
      <c r="N3692" t="s">
        <v>49</v>
      </c>
      <c r="O3692">
        <v>3</v>
      </c>
      <c r="P3692" t="str" cm="1">
        <f t="array" ref="P3692">_xlfn.IFS(C3692&lt;25,"18-24", C3692&lt;=35,"25-35", C3692&lt;=50,"36-50",TRUE,"50+")</f>
        <v>36-50</v>
      </c>
      <c r="Q3692" t="str">
        <f t="shared" si="399"/>
        <v>repeat</v>
      </c>
      <c r="R3692" t="str">
        <f t="shared" si="400"/>
        <v>high value</v>
      </c>
      <c r="S3692" t="str">
        <f t="shared" si="401"/>
        <v>medium</v>
      </c>
      <c r="T3692" t="str">
        <f t="shared" si="402"/>
        <v>Apr</v>
      </c>
      <c r="U3692">
        <f t="shared" si="403"/>
        <v>2022</v>
      </c>
      <c r="V3692" t="str">
        <f t="shared" si="404"/>
        <v>10-15</v>
      </c>
      <c r="W3692" t="str">
        <f t="shared" si="405"/>
        <v>Medium</v>
      </c>
    </row>
    <row r="3693" spans="1:23" x14ac:dyDescent="0.3">
      <c r="A3693">
        <v>603692</v>
      </c>
      <c r="B3693">
        <v>21223</v>
      </c>
      <c r="C3693">
        <v>19</v>
      </c>
      <c r="D3693" t="s">
        <v>4</v>
      </c>
      <c r="E3693" t="s">
        <v>13</v>
      </c>
      <c r="F3693" t="s">
        <v>26</v>
      </c>
      <c r="G3693" t="s">
        <v>29</v>
      </c>
      <c r="H3693" s="1">
        <v>45437</v>
      </c>
      <c r="I3693" t="s">
        <v>33</v>
      </c>
      <c r="J3693">
        <v>26</v>
      </c>
      <c r="K3693">
        <v>8</v>
      </c>
      <c r="L3693">
        <v>1454.67</v>
      </c>
      <c r="M3693">
        <v>39.700000000000003</v>
      </c>
      <c r="N3693" t="s">
        <v>50</v>
      </c>
      <c r="O3693">
        <v>4</v>
      </c>
      <c r="P3693" t="str" cm="1">
        <f t="array" ref="P3693">_xlfn.IFS(C3693&lt;25,"18-24", C3693&lt;=35,"25-35", C3693&lt;=50,"36-50",TRUE,"50+")</f>
        <v>18-24</v>
      </c>
      <c r="Q3693" t="str">
        <f t="shared" si="399"/>
        <v>repeat</v>
      </c>
      <c r="R3693" t="str">
        <f t="shared" si="400"/>
        <v>high value</v>
      </c>
      <c r="S3693" t="str">
        <f t="shared" si="401"/>
        <v>medium</v>
      </c>
      <c r="T3693" t="str">
        <f t="shared" si="402"/>
        <v>May</v>
      </c>
      <c r="U3693">
        <f t="shared" si="403"/>
        <v>2024</v>
      </c>
      <c r="V3693" t="str">
        <f t="shared" si="404"/>
        <v>5-10</v>
      </c>
      <c r="W3693" t="str">
        <f t="shared" si="405"/>
        <v>Fast</v>
      </c>
    </row>
    <row r="3694" spans="1:23" x14ac:dyDescent="0.3">
      <c r="A3694">
        <v>603693</v>
      </c>
      <c r="B3694">
        <v>58108</v>
      </c>
      <c r="C3694">
        <v>45</v>
      </c>
      <c r="D3694" t="s">
        <v>4</v>
      </c>
      <c r="E3694" t="s">
        <v>8</v>
      </c>
      <c r="F3694" t="s">
        <v>22</v>
      </c>
      <c r="G3694" t="s">
        <v>29</v>
      </c>
      <c r="H3694" s="1">
        <v>45496</v>
      </c>
      <c r="I3694" t="s">
        <v>33</v>
      </c>
      <c r="J3694">
        <v>29</v>
      </c>
      <c r="K3694">
        <v>13.4</v>
      </c>
      <c r="L3694">
        <v>273.61</v>
      </c>
      <c r="M3694">
        <v>89.02</v>
      </c>
      <c r="N3694" t="s">
        <v>48</v>
      </c>
      <c r="O3694">
        <v>5</v>
      </c>
      <c r="P3694" t="str" cm="1">
        <f t="array" ref="P3694">_xlfn.IFS(C3694&lt;25,"18-24", C3694&lt;=35,"25-35", C3694&lt;=50,"36-50",TRUE,"50+")</f>
        <v>36-50</v>
      </c>
      <c r="Q3694" t="str">
        <f t="shared" si="399"/>
        <v>new</v>
      </c>
      <c r="R3694" t="str">
        <f t="shared" si="400"/>
        <v>medium</v>
      </c>
      <c r="S3694" t="str">
        <f t="shared" si="401"/>
        <v>High</v>
      </c>
      <c r="T3694" t="str">
        <f t="shared" si="402"/>
        <v>Jul</v>
      </c>
      <c r="U3694">
        <f t="shared" si="403"/>
        <v>2024</v>
      </c>
      <c r="V3694" t="str">
        <f t="shared" si="404"/>
        <v>10-15</v>
      </c>
      <c r="W3694" t="str">
        <f t="shared" si="405"/>
        <v>Fast</v>
      </c>
    </row>
    <row r="3695" spans="1:23" x14ac:dyDescent="0.3">
      <c r="A3695">
        <v>603694</v>
      </c>
      <c r="B3695">
        <v>31061</v>
      </c>
      <c r="C3695">
        <v>38</v>
      </c>
      <c r="D3695" t="s">
        <v>4</v>
      </c>
      <c r="E3695" t="s">
        <v>16</v>
      </c>
      <c r="F3695" t="s">
        <v>26</v>
      </c>
      <c r="G3695" t="s">
        <v>21</v>
      </c>
      <c r="H3695" s="1">
        <v>45627</v>
      </c>
      <c r="I3695" t="s">
        <v>34</v>
      </c>
      <c r="J3695">
        <v>67</v>
      </c>
      <c r="K3695">
        <v>3.6</v>
      </c>
      <c r="L3695">
        <v>788.52</v>
      </c>
      <c r="M3695">
        <v>108.26</v>
      </c>
      <c r="N3695" t="s">
        <v>49</v>
      </c>
      <c r="O3695">
        <v>5</v>
      </c>
      <c r="P3695" t="str" cm="1">
        <f t="array" ref="P3695">_xlfn.IFS(C3695&lt;25,"18-24", C3695&lt;=35,"25-35", C3695&lt;=50,"36-50",TRUE,"50+")</f>
        <v>36-50</v>
      </c>
      <c r="Q3695" t="str">
        <f t="shared" si="399"/>
        <v>new</v>
      </c>
      <c r="R3695" t="str">
        <f t="shared" si="400"/>
        <v>high value</v>
      </c>
      <c r="S3695" t="str">
        <f t="shared" si="401"/>
        <v>High</v>
      </c>
      <c r="T3695" t="str">
        <f t="shared" si="402"/>
        <v>Dec</v>
      </c>
      <c r="U3695">
        <f t="shared" si="403"/>
        <v>2024</v>
      </c>
      <c r="V3695" t="str">
        <f t="shared" si="404"/>
        <v>0-5</v>
      </c>
      <c r="W3695" t="str">
        <f t="shared" si="405"/>
        <v>Slow</v>
      </c>
    </row>
    <row r="3696" spans="1:23" x14ac:dyDescent="0.3">
      <c r="A3696">
        <v>603695</v>
      </c>
      <c r="B3696">
        <v>61463</v>
      </c>
      <c r="C3696">
        <v>63</v>
      </c>
      <c r="D3696" t="s">
        <v>7</v>
      </c>
      <c r="E3696" t="s">
        <v>15</v>
      </c>
      <c r="F3696" t="s">
        <v>28</v>
      </c>
      <c r="G3696" t="s">
        <v>29</v>
      </c>
      <c r="H3696" s="1">
        <v>45051</v>
      </c>
      <c r="I3696" t="s">
        <v>34</v>
      </c>
      <c r="J3696">
        <v>65</v>
      </c>
      <c r="K3696">
        <v>7.5</v>
      </c>
      <c r="L3696">
        <v>973.23</v>
      </c>
      <c r="M3696">
        <v>89.33</v>
      </c>
      <c r="N3696" t="s">
        <v>49</v>
      </c>
      <c r="O3696">
        <v>4</v>
      </c>
      <c r="P3696" t="str" cm="1">
        <f t="array" ref="P3696">_xlfn.IFS(C3696&lt;25,"18-24", C3696&lt;=35,"25-35", C3696&lt;=50,"36-50",TRUE,"50+")</f>
        <v>50+</v>
      </c>
      <c r="Q3696" t="str">
        <f t="shared" si="399"/>
        <v>new</v>
      </c>
      <c r="R3696" t="str">
        <f t="shared" si="400"/>
        <v>high value</v>
      </c>
      <c r="S3696" t="str">
        <f t="shared" si="401"/>
        <v>medium</v>
      </c>
      <c r="T3696" t="str">
        <f t="shared" si="402"/>
        <v>May</v>
      </c>
      <c r="U3696">
        <f t="shared" si="403"/>
        <v>2023</v>
      </c>
      <c r="V3696" t="str">
        <f t="shared" si="404"/>
        <v>5-10</v>
      </c>
      <c r="W3696" t="str">
        <f t="shared" si="405"/>
        <v>Slow</v>
      </c>
    </row>
    <row r="3697" spans="1:23" x14ac:dyDescent="0.3">
      <c r="A3697">
        <v>603696</v>
      </c>
      <c r="B3697">
        <v>86940</v>
      </c>
      <c r="C3697">
        <v>19</v>
      </c>
      <c r="D3697" t="s">
        <v>4</v>
      </c>
      <c r="E3697" t="s">
        <v>16</v>
      </c>
      <c r="F3697" t="s">
        <v>26</v>
      </c>
      <c r="G3697" t="s">
        <v>25</v>
      </c>
      <c r="H3697" s="1">
        <v>45244</v>
      </c>
      <c r="I3697" t="s">
        <v>33</v>
      </c>
      <c r="J3697">
        <v>48</v>
      </c>
      <c r="K3697">
        <v>6.2</v>
      </c>
      <c r="L3697">
        <v>534.19000000000005</v>
      </c>
      <c r="M3697">
        <v>53.35</v>
      </c>
      <c r="N3697" t="s">
        <v>48</v>
      </c>
      <c r="O3697">
        <v>2</v>
      </c>
      <c r="P3697" t="str" cm="1">
        <f t="array" ref="P3697">_xlfn.IFS(C3697&lt;25,"18-24", C3697&lt;=35,"25-35", C3697&lt;=50,"36-50",TRUE,"50+")</f>
        <v>18-24</v>
      </c>
      <c r="Q3697" t="str">
        <f t="shared" si="399"/>
        <v>new</v>
      </c>
      <c r="R3697" t="str">
        <f t="shared" si="400"/>
        <v>high value</v>
      </c>
      <c r="S3697" t="str">
        <f t="shared" si="401"/>
        <v>Low</v>
      </c>
      <c r="T3697" t="str">
        <f t="shared" si="402"/>
        <v>Nov</v>
      </c>
      <c r="U3697">
        <f t="shared" si="403"/>
        <v>2023</v>
      </c>
      <c r="V3697" t="str">
        <f t="shared" si="404"/>
        <v>5-10</v>
      </c>
      <c r="W3697" t="str">
        <f t="shared" si="405"/>
        <v>Slow</v>
      </c>
    </row>
    <row r="3698" spans="1:23" x14ac:dyDescent="0.3">
      <c r="A3698">
        <v>603697</v>
      </c>
      <c r="B3698">
        <v>93783</v>
      </c>
      <c r="C3698">
        <v>45</v>
      </c>
      <c r="D3698" t="s">
        <v>7</v>
      </c>
      <c r="E3698" t="s">
        <v>8</v>
      </c>
      <c r="F3698" t="s">
        <v>24</v>
      </c>
      <c r="G3698" t="s">
        <v>27</v>
      </c>
      <c r="H3698" s="1">
        <v>44724</v>
      </c>
      <c r="I3698" t="s">
        <v>34</v>
      </c>
      <c r="J3698">
        <v>38</v>
      </c>
      <c r="K3698">
        <v>6</v>
      </c>
      <c r="L3698">
        <v>1120.57</v>
      </c>
      <c r="M3698">
        <v>89.1</v>
      </c>
      <c r="N3698" t="s">
        <v>47</v>
      </c>
      <c r="O3698">
        <v>2</v>
      </c>
      <c r="P3698" t="str" cm="1">
        <f t="array" ref="P3698">_xlfn.IFS(C3698&lt;25,"18-24", C3698&lt;=35,"25-35", C3698&lt;=50,"36-50",TRUE,"50+")</f>
        <v>36-50</v>
      </c>
      <c r="Q3698" t="str">
        <f t="shared" si="399"/>
        <v>new</v>
      </c>
      <c r="R3698" t="str">
        <f t="shared" si="400"/>
        <v>high value</v>
      </c>
      <c r="S3698" t="str">
        <f t="shared" si="401"/>
        <v>Low</v>
      </c>
      <c r="T3698" t="str">
        <f t="shared" si="402"/>
        <v>Jun</v>
      </c>
      <c r="U3698">
        <f t="shared" si="403"/>
        <v>2022</v>
      </c>
      <c r="V3698" t="str">
        <f t="shared" si="404"/>
        <v>5-10</v>
      </c>
      <c r="W3698" t="str">
        <f t="shared" si="405"/>
        <v>Medium</v>
      </c>
    </row>
    <row r="3699" spans="1:23" x14ac:dyDescent="0.3">
      <c r="A3699">
        <v>603698</v>
      </c>
      <c r="B3699">
        <v>41914</v>
      </c>
      <c r="C3699">
        <v>51</v>
      </c>
      <c r="D3699" t="s">
        <v>7</v>
      </c>
      <c r="E3699" t="s">
        <v>13</v>
      </c>
      <c r="F3699" t="s">
        <v>22</v>
      </c>
      <c r="G3699" t="s">
        <v>25</v>
      </c>
      <c r="H3699" s="1">
        <v>45345</v>
      </c>
      <c r="I3699" t="s">
        <v>34</v>
      </c>
      <c r="J3699">
        <v>71</v>
      </c>
      <c r="K3699">
        <v>5.8</v>
      </c>
      <c r="L3699">
        <v>505.17</v>
      </c>
      <c r="M3699">
        <v>97.45</v>
      </c>
      <c r="N3699" t="s">
        <v>50</v>
      </c>
      <c r="O3699">
        <v>4</v>
      </c>
      <c r="P3699" t="str" cm="1">
        <f t="array" ref="P3699">_xlfn.IFS(C3699&lt;25,"18-24", C3699&lt;=35,"25-35", C3699&lt;=50,"36-50",TRUE,"50+")</f>
        <v>50+</v>
      </c>
      <c r="Q3699" t="str">
        <f t="shared" si="399"/>
        <v>new</v>
      </c>
      <c r="R3699" t="str">
        <f t="shared" si="400"/>
        <v>high value</v>
      </c>
      <c r="S3699" t="str">
        <f t="shared" si="401"/>
        <v>medium</v>
      </c>
      <c r="T3699" t="str">
        <f t="shared" si="402"/>
        <v>Feb</v>
      </c>
      <c r="U3699">
        <f t="shared" si="403"/>
        <v>2024</v>
      </c>
      <c r="V3699" t="str">
        <f t="shared" si="404"/>
        <v>5-10</v>
      </c>
      <c r="W3699" t="str">
        <f t="shared" si="405"/>
        <v>Slow</v>
      </c>
    </row>
    <row r="3700" spans="1:23" x14ac:dyDescent="0.3">
      <c r="A3700">
        <v>603699</v>
      </c>
      <c r="B3700">
        <v>63462</v>
      </c>
      <c r="C3700">
        <v>32</v>
      </c>
      <c r="D3700" t="s">
        <v>7</v>
      </c>
      <c r="E3700" t="s">
        <v>16</v>
      </c>
      <c r="F3700" t="s">
        <v>30</v>
      </c>
      <c r="G3700" t="s">
        <v>23</v>
      </c>
      <c r="H3700" s="1">
        <v>45541</v>
      </c>
      <c r="I3700" t="s">
        <v>34</v>
      </c>
      <c r="J3700">
        <v>45</v>
      </c>
      <c r="K3700">
        <v>7.2</v>
      </c>
      <c r="L3700">
        <v>1409.93</v>
      </c>
      <c r="M3700">
        <v>23.01</v>
      </c>
      <c r="N3700" t="s">
        <v>50</v>
      </c>
      <c r="O3700">
        <v>1</v>
      </c>
      <c r="P3700" t="str" cm="1">
        <f t="array" ref="P3700">_xlfn.IFS(C3700&lt;25,"18-24", C3700&lt;=35,"25-35", C3700&lt;=50,"36-50",TRUE,"50+")</f>
        <v>25-35</v>
      </c>
      <c r="Q3700" t="str">
        <f t="shared" si="399"/>
        <v>new</v>
      </c>
      <c r="R3700" t="str">
        <f t="shared" si="400"/>
        <v>high value</v>
      </c>
      <c r="S3700" t="str">
        <f t="shared" si="401"/>
        <v>Low</v>
      </c>
      <c r="T3700" t="str">
        <f t="shared" si="402"/>
        <v>Sep</v>
      </c>
      <c r="U3700">
        <f t="shared" si="403"/>
        <v>2024</v>
      </c>
      <c r="V3700" t="str">
        <f t="shared" si="404"/>
        <v>5-10</v>
      </c>
      <c r="W3700" t="str">
        <f t="shared" si="405"/>
        <v>Medium</v>
      </c>
    </row>
    <row r="3701" spans="1:23" x14ac:dyDescent="0.3">
      <c r="A3701">
        <v>603700</v>
      </c>
      <c r="B3701">
        <v>97898</v>
      </c>
      <c r="C3701">
        <v>47</v>
      </c>
      <c r="D3701" t="s">
        <v>7</v>
      </c>
      <c r="E3701" t="s">
        <v>13</v>
      </c>
      <c r="F3701" t="s">
        <v>30</v>
      </c>
      <c r="G3701" t="s">
        <v>21</v>
      </c>
      <c r="H3701" s="1">
        <v>45524</v>
      </c>
      <c r="I3701" t="s">
        <v>34</v>
      </c>
      <c r="J3701">
        <v>76</v>
      </c>
      <c r="K3701">
        <v>5.2</v>
      </c>
      <c r="L3701">
        <v>989.3</v>
      </c>
      <c r="M3701">
        <v>26.69</v>
      </c>
      <c r="N3701" t="s">
        <v>47</v>
      </c>
      <c r="O3701">
        <v>5</v>
      </c>
      <c r="P3701" t="str" cm="1">
        <f t="array" ref="P3701">_xlfn.IFS(C3701&lt;25,"18-24", C3701&lt;=35,"25-35", C3701&lt;=50,"36-50",TRUE,"50+")</f>
        <v>36-50</v>
      </c>
      <c r="Q3701" t="str">
        <f t="shared" si="399"/>
        <v>new</v>
      </c>
      <c r="R3701" t="str">
        <f t="shared" si="400"/>
        <v>high value</v>
      </c>
      <c r="S3701" t="str">
        <f t="shared" si="401"/>
        <v>High</v>
      </c>
      <c r="T3701" t="str">
        <f t="shared" si="402"/>
        <v>Aug</v>
      </c>
      <c r="U3701">
        <f t="shared" si="403"/>
        <v>2024</v>
      </c>
      <c r="V3701" t="str">
        <f t="shared" si="404"/>
        <v>5-10</v>
      </c>
      <c r="W3701" t="str">
        <f t="shared" si="405"/>
        <v>Slow</v>
      </c>
    </row>
    <row r="3702" spans="1:23" x14ac:dyDescent="0.3">
      <c r="A3702">
        <v>603701</v>
      </c>
      <c r="B3702">
        <v>46203</v>
      </c>
      <c r="C3702">
        <v>28</v>
      </c>
      <c r="D3702" t="s">
        <v>4</v>
      </c>
      <c r="E3702" t="s">
        <v>16</v>
      </c>
      <c r="F3702" t="s">
        <v>24</v>
      </c>
      <c r="G3702" t="s">
        <v>27</v>
      </c>
      <c r="H3702" s="1">
        <v>44660</v>
      </c>
      <c r="I3702" t="s">
        <v>34</v>
      </c>
      <c r="J3702">
        <v>54</v>
      </c>
      <c r="K3702">
        <v>9</v>
      </c>
      <c r="L3702">
        <v>1436.84</v>
      </c>
      <c r="M3702">
        <v>109.09</v>
      </c>
      <c r="N3702" t="s">
        <v>49</v>
      </c>
      <c r="O3702">
        <v>5</v>
      </c>
      <c r="P3702" t="str" cm="1">
        <f t="array" ref="P3702">_xlfn.IFS(C3702&lt;25,"18-24", C3702&lt;=35,"25-35", C3702&lt;=50,"36-50",TRUE,"50+")</f>
        <v>25-35</v>
      </c>
      <c r="Q3702" t="str">
        <f t="shared" si="399"/>
        <v>new</v>
      </c>
      <c r="R3702" t="str">
        <f t="shared" si="400"/>
        <v>high value</v>
      </c>
      <c r="S3702" t="str">
        <f t="shared" si="401"/>
        <v>High</v>
      </c>
      <c r="T3702" t="str">
        <f t="shared" si="402"/>
        <v>Apr</v>
      </c>
      <c r="U3702">
        <f t="shared" si="403"/>
        <v>2022</v>
      </c>
      <c r="V3702" t="str">
        <f t="shared" si="404"/>
        <v>5-10</v>
      </c>
      <c r="W3702" t="str">
        <f t="shared" si="405"/>
        <v>Slow</v>
      </c>
    </row>
    <row r="3703" spans="1:23" x14ac:dyDescent="0.3">
      <c r="A3703">
        <v>603702</v>
      </c>
      <c r="B3703">
        <v>16795</v>
      </c>
      <c r="C3703">
        <v>33</v>
      </c>
      <c r="D3703" t="s">
        <v>7</v>
      </c>
      <c r="E3703" t="s">
        <v>11</v>
      </c>
      <c r="F3703" t="s">
        <v>32</v>
      </c>
      <c r="G3703" t="s">
        <v>31</v>
      </c>
      <c r="H3703" s="1">
        <v>45019</v>
      </c>
      <c r="I3703" t="s">
        <v>33</v>
      </c>
      <c r="J3703">
        <v>73</v>
      </c>
      <c r="K3703">
        <v>11</v>
      </c>
      <c r="L3703">
        <v>393.02</v>
      </c>
      <c r="M3703">
        <v>25.86</v>
      </c>
      <c r="N3703" t="s">
        <v>49</v>
      </c>
      <c r="O3703">
        <v>2</v>
      </c>
      <c r="P3703" t="str" cm="1">
        <f t="array" ref="P3703">_xlfn.IFS(C3703&lt;25,"18-24", C3703&lt;=35,"25-35", C3703&lt;=50,"36-50",TRUE,"50+")</f>
        <v>25-35</v>
      </c>
      <c r="Q3703" t="str">
        <f t="shared" si="399"/>
        <v>new</v>
      </c>
      <c r="R3703" t="str">
        <f t="shared" si="400"/>
        <v>medium</v>
      </c>
      <c r="S3703" t="str">
        <f t="shared" si="401"/>
        <v>Low</v>
      </c>
      <c r="T3703" t="str">
        <f t="shared" si="402"/>
        <v>Apr</v>
      </c>
      <c r="U3703">
        <f t="shared" si="403"/>
        <v>2023</v>
      </c>
      <c r="V3703" t="str">
        <f t="shared" si="404"/>
        <v>10-15</v>
      </c>
      <c r="W3703" t="str">
        <f t="shared" si="405"/>
        <v>Slow</v>
      </c>
    </row>
    <row r="3704" spans="1:23" x14ac:dyDescent="0.3">
      <c r="A3704">
        <v>603703</v>
      </c>
      <c r="B3704">
        <v>29691</v>
      </c>
      <c r="C3704">
        <v>48</v>
      </c>
      <c r="D3704" t="s">
        <v>4</v>
      </c>
      <c r="E3704" t="s">
        <v>8</v>
      </c>
      <c r="F3704" t="s">
        <v>19</v>
      </c>
      <c r="G3704" t="s">
        <v>27</v>
      </c>
      <c r="H3704" s="1">
        <v>44576</v>
      </c>
      <c r="I3704" t="s">
        <v>33</v>
      </c>
      <c r="J3704">
        <v>37</v>
      </c>
      <c r="K3704">
        <v>5</v>
      </c>
      <c r="L3704">
        <v>805.33</v>
      </c>
      <c r="M3704">
        <v>63.7</v>
      </c>
      <c r="N3704" t="s">
        <v>47</v>
      </c>
      <c r="O3704">
        <v>5</v>
      </c>
      <c r="P3704" t="str" cm="1">
        <f t="array" ref="P3704">_xlfn.IFS(C3704&lt;25,"18-24", C3704&lt;=35,"25-35", C3704&lt;=50,"36-50",TRUE,"50+")</f>
        <v>36-50</v>
      </c>
      <c r="Q3704" t="str">
        <f t="shared" si="399"/>
        <v>new</v>
      </c>
      <c r="R3704" t="str">
        <f t="shared" si="400"/>
        <v>high value</v>
      </c>
      <c r="S3704" t="str">
        <f t="shared" si="401"/>
        <v>High</v>
      </c>
      <c r="T3704" t="str">
        <f t="shared" si="402"/>
        <v>Jan</v>
      </c>
      <c r="U3704">
        <f t="shared" si="403"/>
        <v>2022</v>
      </c>
      <c r="V3704" t="str">
        <f t="shared" si="404"/>
        <v>0-5</v>
      </c>
      <c r="W3704" t="str">
        <f t="shared" si="405"/>
        <v>Medium</v>
      </c>
    </row>
    <row r="3705" spans="1:23" x14ac:dyDescent="0.3">
      <c r="A3705">
        <v>603704</v>
      </c>
      <c r="B3705">
        <v>35941</v>
      </c>
      <c r="C3705">
        <v>44</v>
      </c>
      <c r="D3705" t="s">
        <v>7</v>
      </c>
      <c r="E3705" t="s">
        <v>13</v>
      </c>
      <c r="F3705" t="s">
        <v>28</v>
      </c>
      <c r="G3705" t="s">
        <v>23</v>
      </c>
      <c r="H3705" s="1">
        <v>44811</v>
      </c>
      <c r="I3705" t="s">
        <v>34</v>
      </c>
      <c r="J3705">
        <v>58</v>
      </c>
      <c r="K3705">
        <v>14.2</v>
      </c>
      <c r="L3705">
        <v>345.13</v>
      </c>
      <c r="M3705">
        <v>49.02</v>
      </c>
      <c r="N3705" t="s">
        <v>49</v>
      </c>
      <c r="O3705">
        <v>5</v>
      </c>
      <c r="P3705" t="str" cm="1">
        <f t="array" ref="P3705">_xlfn.IFS(C3705&lt;25,"18-24", C3705&lt;=35,"25-35", C3705&lt;=50,"36-50",TRUE,"50+")</f>
        <v>36-50</v>
      </c>
      <c r="Q3705" t="str">
        <f t="shared" si="399"/>
        <v>new</v>
      </c>
      <c r="R3705" t="str">
        <f t="shared" si="400"/>
        <v>medium</v>
      </c>
      <c r="S3705" t="str">
        <f t="shared" si="401"/>
        <v>High</v>
      </c>
      <c r="T3705" t="str">
        <f t="shared" si="402"/>
        <v>Sep</v>
      </c>
      <c r="U3705">
        <f t="shared" si="403"/>
        <v>2022</v>
      </c>
      <c r="V3705" t="str">
        <f t="shared" si="404"/>
        <v>10-15</v>
      </c>
      <c r="W3705" t="str">
        <f t="shared" si="405"/>
        <v>Slow</v>
      </c>
    </row>
    <row r="3706" spans="1:23" x14ac:dyDescent="0.3">
      <c r="A3706">
        <v>603705</v>
      </c>
      <c r="B3706">
        <v>95058</v>
      </c>
      <c r="C3706">
        <v>60</v>
      </c>
      <c r="D3706" t="s">
        <v>7</v>
      </c>
      <c r="E3706" t="s">
        <v>15</v>
      </c>
      <c r="F3706" t="s">
        <v>22</v>
      </c>
      <c r="G3706" t="s">
        <v>21</v>
      </c>
      <c r="H3706" s="1">
        <v>44984</v>
      </c>
      <c r="I3706" t="s">
        <v>33</v>
      </c>
      <c r="J3706">
        <v>26</v>
      </c>
      <c r="K3706">
        <v>7.4</v>
      </c>
      <c r="L3706">
        <v>663.26</v>
      </c>
      <c r="M3706">
        <v>88.59</v>
      </c>
      <c r="N3706" t="s">
        <v>49</v>
      </c>
      <c r="O3706">
        <v>4</v>
      </c>
      <c r="P3706" t="str" cm="1">
        <f t="array" ref="P3706">_xlfn.IFS(C3706&lt;25,"18-24", C3706&lt;=35,"25-35", C3706&lt;=50,"36-50",TRUE,"50+")</f>
        <v>50+</v>
      </c>
      <c r="Q3706" t="str">
        <f t="shared" si="399"/>
        <v>new</v>
      </c>
      <c r="R3706" t="str">
        <f t="shared" si="400"/>
        <v>high value</v>
      </c>
      <c r="S3706" t="str">
        <f t="shared" si="401"/>
        <v>medium</v>
      </c>
      <c r="T3706" t="str">
        <f t="shared" si="402"/>
        <v>Feb</v>
      </c>
      <c r="U3706">
        <f t="shared" si="403"/>
        <v>2023</v>
      </c>
      <c r="V3706" t="str">
        <f t="shared" si="404"/>
        <v>5-10</v>
      </c>
      <c r="W3706" t="str">
        <f t="shared" si="405"/>
        <v>Fast</v>
      </c>
    </row>
    <row r="3707" spans="1:23" x14ac:dyDescent="0.3">
      <c r="A3707">
        <v>603706</v>
      </c>
      <c r="B3707">
        <v>15081</v>
      </c>
      <c r="C3707">
        <v>34</v>
      </c>
      <c r="D3707" t="s">
        <v>7</v>
      </c>
      <c r="E3707" t="s">
        <v>13</v>
      </c>
      <c r="F3707" t="s">
        <v>22</v>
      </c>
      <c r="G3707" t="s">
        <v>23</v>
      </c>
      <c r="H3707" s="1">
        <v>44951</v>
      </c>
      <c r="I3707" t="s">
        <v>33</v>
      </c>
      <c r="J3707">
        <v>39</v>
      </c>
      <c r="K3707">
        <v>10</v>
      </c>
      <c r="L3707">
        <v>1331.14</v>
      </c>
      <c r="M3707">
        <v>100.84</v>
      </c>
      <c r="N3707" t="s">
        <v>48</v>
      </c>
      <c r="O3707">
        <v>5</v>
      </c>
      <c r="P3707" t="str" cm="1">
        <f t="array" ref="P3707">_xlfn.IFS(C3707&lt;25,"18-24", C3707&lt;=35,"25-35", C3707&lt;=50,"36-50",TRUE,"50+")</f>
        <v>25-35</v>
      </c>
      <c r="Q3707" t="str">
        <f t="shared" si="399"/>
        <v>new</v>
      </c>
      <c r="R3707" t="str">
        <f t="shared" si="400"/>
        <v>high value</v>
      </c>
      <c r="S3707" t="str">
        <f t="shared" si="401"/>
        <v>High</v>
      </c>
      <c r="T3707" t="str">
        <f t="shared" si="402"/>
        <v>Jan</v>
      </c>
      <c r="U3707">
        <f t="shared" si="403"/>
        <v>2023</v>
      </c>
      <c r="V3707" t="str">
        <f t="shared" si="404"/>
        <v>5-10</v>
      </c>
      <c r="W3707" t="str">
        <f t="shared" si="405"/>
        <v>Medium</v>
      </c>
    </row>
    <row r="3708" spans="1:23" x14ac:dyDescent="0.3">
      <c r="A3708">
        <v>603707</v>
      </c>
      <c r="B3708">
        <v>91943</v>
      </c>
      <c r="C3708">
        <v>40</v>
      </c>
      <c r="D3708" t="s">
        <v>4</v>
      </c>
      <c r="E3708" t="s">
        <v>13</v>
      </c>
      <c r="F3708" t="s">
        <v>32</v>
      </c>
      <c r="G3708" t="s">
        <v>21</v>
      </c>
      <c r="H3708" s="1">
        <v>44959</v>
      </c>
      <c r="I3708" t="s">
        <v>34</v>
      </c>
      <c r="J3708">
        <v>68</v>
      </c>
      <c r="K3708">
        <v>7.1</v>
      </c>
      <c r="L3708">
        <v>525.80999999999995</v>
      </c>
      <c r="M3708">
        <v>119.39</v>
      </c>
      <c r="N3708" t="s">
        <v>48</v>
      </c>
      <c r="O3708">
        <v>1</v>
      </c>
      <c r="P3708" t="str" cm="1">
        <f t="array" ref="P3708">_xlfn.IFS(C3708&lt;25,"18-24", C3708&lt;=35,"25-35", C3708&lt;=50,"36-50",TRUE,"50+")</f>
        <v>36-50</v>
      </c>
      <c r="Q3708" t="str">
        <f t="shared" si="399"/>
        <v>new</v>
      </c>
      <c r="R3708" t="str">
        <f t="shared" si="400"/>
        <v>high value</v>
      </c>
      <c r="S3708" t="str">
        <f t="shared" si="401"/>
        <v>Low</v>
      </c>
      <c r="T3708" t="str">
        <f t="shared" si="402"/>
        <v>Feb</v>
      </c>
      <c r="U3708">
        <f t="shared" si="403"/>
        <v>2023</v>
      </c>
      <c r="V3708" t="str">
        <f t="shared" si="404"/>
        <v>5-10</v>
      </c>
      <c r="W3708" t="str">
        <f t="shared" si="405"/>
        <v>Slow</v>
      </c>
    </row>
    <row r="3709" spans="1:23" x14ac:dyDescent="0.3">
      <c r="A3709">
        <v>603708</v>
      </c>
      <c r="B3709">
        <v>46002</v>
      </c>
      <c r="C3709">
        <v>34</v>
      </c>
      <c r="D3709" t="s">
        <v>4</v>
      </c>
      <c r="E3709" t="s">
        <v>16</v>
      </c>
      <c r="F3709" t="s">
        <v>32</v>
      </c>
      <c r="G3709" t="s">
        <v>23</v>
      </c>
      <c r="H3709" s="1">
        <v>45096</v>
      </c>
      <c r="I3709" t="s">
        <v>33</v>
      </c>
      <c r="J3709">
        <v>38</v>
      </c>
      <c r="K3709">
        <v>3</v>
      </c>
      <c r="L3709">
        <v>679.49</v>
      </c>
      <c r="M3709">
        <v>21.93</v>
      </c>
      <c r="N3709" t="s">
        <v>49</v>
      </c>
      <c r="O3709">
        <v>1</v>
      </c>
      <c r="P3709" t="str" cm="1">
        <f t="array" ref="P3709">_xlfn.IFS(C3709&lt;25,"18-24", C3709&lt;=35,"25-35", C3709&lt;=50,"36-50",TRUE,"50+")</f>
        <v>25-35</v>
      </c>
      <c r="Q3709" t="str">
        <f t="shared" si="399"/>
        <v>new</v>
      </c>
      <c r="R3709" t="str">
        <f t="shared" si="400"/>
        <v>high value</v>
      </c>
      <c r="S3709" t="str">
        <f t="shared" si="401"/>
        <v>Low</v>
      </c>
      <c r="T3709" t="str">
        <f t="shared" si="402"/>
        <v>Jun</v>
      </c>
      <c r="U3709">
        <f t="shared" si="403"/>
        <v>2023</v>
      </c>
      <c r="V3709" t="str">
        <f t="shared" si="404"/>
        <v>0-5</v>
      </c>
      <c r="W3709" t="str">
        <f t="shared" si="405"/>
        <v>Medium</v>
      </c>
    </row>
    <row r="3710" spans="1:23" x14ac:dyDescent="0.3">
      <c r="A3710">
        <v>603709</v>
      </c>
      <c r="B3710">
        <v>65043</v>
      </c>
      <c r="C3710">
        <v>45</v>
      </c>
      <c r="D3710" t="s">
        <v>7</v>
      </c>
      <c r="E3710" t="s">
        <v>11</v>
      </c>
      <c r="F3710" t="s">
        <v>26</v>
      </c>
      <c r="G3710" t="s">
        <v>29</v>
      </c>
      <c r="H3710" s="1">
        <v>45003</v>
      </c>
      <c r="I3710" t="s">
        <v>34</v>
      </c>
      <c r="J3710">
        <v>88</v>
      </c>
      <c r="K3710">
        <v>2.2000000000000002</v>
      </c>
      <c r="L3710">
        <v>941.06</v>
      </c>
      <c r="M3710">
        <v>69.38</v>
      </c>
      <c r="N3710" t="s">
        <v>50</v>
      </c>
      <c r="O3710">
        <v>4</v>
      </c>
      <c r="P3710" t="str" cm="1">
        <f t="array" ref="P3710">_xlfn.IFS(C3710&lt;25,"18-24", C3710&lt;=35,"25-35", C3710&lt;=50,"36-50",TRUE,"50+")</f>
        <v>36-50</v>
      </c>
      <c r="Q3710" t="str">
        <f t="shared" si="399"/>
        <v>new</v>
      </c>
      <c r="R3710" t="str">
        <f t="shared" si="400"/>
        <v>high value</v>
      </c>
      <c r="S3710" t="str">
        <f t="shared" si="401"/>
        <v>medium</v>
      </c>
      <c r="T3710" t="str">
        <f t="shared" si="402"/>
        <v>Mar</v>
      </c>
      <c r="U3710">
        <f t="shared" si="403"/>
        <v>2023</v>
      </c>
      <c r="V3710" t="str">
        <f t="shared" si="404"/>
        <v>0-5</v>
      </c>
      <c r="W3710" t="str">
        <f t="shared" si="405"/>
        <v>Slow</v>
      </c>
    </row>
    <row r="3711" spans="1:23" x14ac:dyDescent="0.3">
      <c r="A3711">
        <v>603710</v>
      </c>
      <c r="B3711">
        <v>40314</v>
      </c>
      <c r="C3711">
        <v>40</v>
      </c>
      <c r="D3711" t="s">
        <v>7</v>
      </c>
      <c r="E3711" t="s">
        <v>15</v>
      </c>
      <c r="F3711" t="s">
        <v>24</v>
      </c>
      <c r="G3711" t="s">
        <v>27</v>
      </c>
      <c r="H3711" s="1">
        <v>45473</v>
      </c>
      <c r="I3711" t="s">
        <v>34</v>
      </c>
      <c r="J3711">
        <v>27</v>
      </c>
      <c r="K3711">
        <v>13.3</v>
      </c>
      <c r="L3711">
        <v>757.24</v>
      </c>
      <c r="M3711">
        <v>112.51</v>
      </c>
      <c r="N3711" t="s">
        <v>48</v>
      </c>
      <c r="O3711">
        <v>1</v>
      </c>
      <c r="P3711" t="str" cm="1">
        <f t="array" ref="P3711">_xlfn.IFS(C3711&lt;25,"18-24", C3711&lt;=35,"25-35", C3711&lt;=50,"36-50",TRUE,"50+")</f>
        <v>36-50</v>
      </c>
      <c r="Q3711" t="str">
        <f t="shared" si="399"/>
        <v>new</v>
      </c>
      <c r="R3711" t="str">
        <f t="shared" si="400"/>
        <v>high value</v>
      </c>
      <c r="S3711" t="str">
        <f t="shared" si="401"/>
        <v>Low</v>
      </c>
      <c r="T3711" t="str">
        <f t="shared" si="402"/>
        <v>Jun</v>
      </c>
      <c r="U3711">
        <f t="shared" si="403"/>
        <v>2024</v>
      </c>
      <c r="V3711" t="str">
        <f t="shared" si="404"/>
        <v>10-15</v>
      </c>
      <c r="W3711" t="str">
        <f t="shared" si="405"/>
        <v>Fast</v>
      </c>
    </row>
    <row r="3712" spans="1:23" x14ac:dyDescent="0.3">
      <c r="A3712">
        <v>603711</v>
      </c>
      <c r="B3712">
        <v>70006</v>
      </c>
      <c r="C3712">
        <v>53</v>
      </c>
      <c r="D3712" t="s">
        <v>7</v>
      </c>
      <c r="E3712" t="s">
        <v>13</v>
      </c>
      <c r="F3712" t="s">
        <v>26</v>
      </c>
      <c r="G3712" t="s">
        <v>21</v>
      </c>
      <c r="H3712" s="1">
        <v>45172</v>
      </c>
      <c r="I3712" t="s">
        <v>34</v>
      </c>
      <c r="J3712">
        <v>83</v>
      </c>
      <c r="K3712">
        <v>8.9</v>
      </c>
      <c r="L3712">
        <v>695.99</v>
      </c>
      <c r="M3712">
        <v>89.13</v>
      </c>
      <c r="N3712" t="s">
        <v>47</v>
      </c>
      <c r="O3712">
        <v>4</v>
      </c>
      <c r="P3712" t="str" cm="1">
        <f t="array" ref="P3712">_xlfn.IFS(C3712&lt;25,"18-24", C3712&lt;=35,"25-35", C3712&lt;=50,"36-50",TRUE,"50+")</f>
        <v>50+</v>
      </c>
      <c r="Q3712" t="str">
        <f t="shared" si="399"/>
        <v>new</v>
      </c>
      <c r="R3712" t="str">
        <f t="shared" si="400"/>
        <v>high value</v>
      </c>
      <c r="S3712" t="str">
        <f t="shared" si="401"/>
        <v>medium</v>
      </c>
      <c r="T3712" t="str">
        <f t="shared" si="402"/>
        <v>Sep</v>
      </c>
      <c r="U3712">
        <f t="shared" si="403"/>
        <v>2023</v>
      </c>
      <c r="V3712" t="str">
        <f t="shared" si="404"/>
        <v>5-10</v>
      </c>
      <c r="W3712" t="str">
        <f t="shared" si="405"/>
        <v>Slow</v>
      </c>
    </row>
    <row r="3713" spans="1:23" x14ac:dyDescent="0.3">
      <c r="A3713">
        <v>603712</v>
      </c>
      <c r="B3713">
        <v>10306</v>
      </c>
      <c r="C3713">
        <v>24</v>
      </c>
      <c r="D3713" t="s">
        <v>4</v>
      </c>
      <c r="E3713" t="s">
        <v>11</v>
      </c>
      <c r="F3713" t="s">
        <v>26</v>
      </c>
      <c r="G3713" t="s">
        <v>29</v>
      </c>
      <c r="H3713" s="1">
        <v>45308</v>
      </c>
      <c r="I3713" t="s">
        <v>34</v>
      </c>
      <c r="J3713">
        <v>53</v>
      </c>
      <c r="K3713">
        <v>3.1</v>
      </c>
      <c r="L3713">
        <v>362.67</v>
      </c>
      <c r="M3713">
        <v>52.59</v>
      </c>
      <c r="N3713" t="s">
        <v>49</v>
      </c>
      <c r="O3713">
        <v>2</v>
      </c>
      <c r="P3713" t="str" cm="1">
        <f t="array" ref="P3713">_xlfn.IFS(C3713&lt;25,"18-24", C3713&lt;=35,"25-35", C3713&lt;=50,"36-50",TRUE,"50+")</f>
        <v>18-24</v>
      </c>
      <c r="Q3713" t="str">
        <f t="shared" si="399"/>
        <v>new</v>
      </c>
      <c r="R3713" t="str">
        <f t="shared" si="400"/>
        <v>medium</v>
      </c>
      <c r="S3713" t="str">
        <f t="shared" si="401"/>
        <v>Low</v>
      </c>
      <c r="T3713" t="str">
        <f t="shared" si="402"/>
        <v>Jan</v>
      </c>
      <c r="U3713">
        <f t="shared" si="403"/>
        <v>2024</v>
      </c>
      <c r="V3713" t="str">
        <f t="shared" si="404"/>
        <v>0-5</v>
      </c>
      <c r="W3713" t="str">
        <f t="shared" si="405"/>
        <v>Slow</v>
      </c>
    </row>
    <row r="3714" spans="1:23" x14ac:dyDescent="0.3">
      <c r="A3714">
        <v>603713</v>
      </c>
      <c r="B3714">
        <v>40428</v>
      </c>
      <c r="C3714">
        <v>22</v>
      </c>
      <c r="D3714" t="s">
        <v>4</v>
      </c>
      <c r="E3714" t="s">
        <v>16</v>
      </c>
      <c r="F3714" t="s">
        <v>32</v>
      </c>
      <c r="G3714" t="s">
        <v>27</v>
      </c>
      <c r="H3714" s="1">
        <v>45133</v>
      </c>
      <c r="I3714" t="s">
        <v>34</v>
      </c>
      <c r="J3714">
        <v>49</v>
      </c>
      <c r="K3714">
        <v>6.6</v>
      </c>
      <c r="L3714">
        <v>668.79</v>
      </c>
      <c r="M3714">
        <v>94.46</v>
      </c>
      <c r="N3714" t="s">
        <v>47</v>
      </c>
      <c r="O3714">
        <v>5</v>
      </c>
      <c r="P3714" t="str" cm="1">
        <f t="array" ref="P3714">_xlfn.IFS(C3714&lt;25,"18-24", C3714&lt;=35,"25-35", C3714&lt;=50,"36-50",TRUE,"50+")</f>
        <v>18-24</v>
      </c>
      <c r="Q3714" t="str">
        <f t="shared" si="399"/>
        <v>new</v>
      </c>
      <c r="R3714" t="str">
        <f t="shared" si="400"/>
        <v>high value</v>
      </c>
      <c r="S3714" t="str">
        <f t="shared" si="401"/>
        <v>High</v>
      </c>
      <c r="T3714" t="str">
        <f t="shared" si="402"/>
        <v>Jul</v>
      </c>
      <c r="U3714">
        <f t="shared" si="403"/>
        <v>2023</v>
      </c>
      <c r="V3714" t="str">
        <f t="shared" si="404"/>
        <v>5-10</v>
      </c>
      <c r="W3714" t="str">
        <f t="shared" si="405"/>
        <v>Slow</v>
      </c>
    </row>
    <row r="3715" spans="1:23" x14ac:dyDescent="0.3">
      <c r="A3715">
        <v>603714</v>
      </c>
      <c r="B3715">
        <v>90037</v>
      </c>
      <c r="C3715">
        <v>25</v>
      </c>
      <c r="D3715" t="s">
        <v>4</v>
      </c>
      <c r="E3715" t="s">
        <v>11</v>
      </c>
      <c r="F3715" t="s">
        <v>24</v>
      </c>
      <c r="G3715" t="s">
        <v>25</v>
      </c>
      <c r="H3715" s="1">
        <v>45275</v>
      </c>
      <c r="I3715" t="s">
        <v>33</v>
      </c>
      <c r="J3715">
        <v>88</v>
      </c>
      <c r="K3715">
        <v>5</v>
      </c>
      <c r="L3715">
        <v>805.67</v>
      </c>
      <c r="M3715">
        <v>84.72</v>
      </c>
      <c r="N3715" t="s">
        <v>50</v>
      </c>
      <c r="O3715">
        <v>3</v>
      </c>
      <c r="P3715" t="str" cm="1">
        <f t="array" ref="P3715">_xlfn.IFS(C3715&lt;25,"18-24", C3715&lt;=35,"25-35", C3715&lt;=50,"36-50",TRUE,"50+")</f>
        <v>25-35</v>
      </c>
      <c r="Q3715" t="str">
        <f t="shared" ref="Q3715:Q3778" si="406">IF(COUNTIF($B:$B,B3715)&gt;1,"repeat","new")</f>
        <v>new</v>
      </c>
      <c r="R3715" t="str">
        <f t="shared" ref="R3715:R3778" si="407">IF(L3715&gt;500,"high value",IF( L3715&gt;250,"medium","low"))</f>
        <v>high value</v>
      </c>
      <c r="S3715" t="str">
        <f t="shared" ref="S3715:S3778" si="408">IF(O3715&lt;=2,"Low",IF(O3715&lt;=4,"medium","High"))</f>
        <v>medium</v>
      </c>
      <c r="T3715" t="str">
        <f t="shared" ref="T3715:T3778" si="409">TEXT(H3715,"MMM")</f>
        <v>Dec</v>
      </c>
      <c r="U3715">
        <f t="shared" ref="U3715:U3778" si="410">YEAR(H3715)</f>
        <v>2023</v>
      </c>
      <c r="V3715" t="str">
        <f t="shared" ref="V3715:V3778" si="411">IF(K3715&lt;=5,"0-5",IF(K3715&lt;=10,"5-10",IF(K3715&lt;=15,"10-15","15+")))</f>
        <v>0-5</v>
      </c>
      <c r="W3715" t="str">
        <f t="shared" ref="W3715:W3778" si="412">IF(J3715&lt;=30,"Fast",IF(J3715&lt;=45,"Medium","Slow"))</f>
        <v>Slow</v>
      </c>
    </row>
    <row r="3716" spans="1:23" x14ac:dyDescent="0.3">
      <c r="A3716">
        <v>603715</v>
      </c>
      <c r="B3716">
        <v>52776</v>
      </c>
      <c r="C3716">
        <v>54</v>
      </c>
      <c r="D3716" t="s">
        <v>4</v>
      </c>
      <c r="E3716" t="s">
        <v>13</v>
      </c>
      <c r="F3716" t="s">
        <v>26</v>
      </c>
      <c r="G3716" t="s">
        <v>31</v>
      </c>
      <c r="H3716" s="1">
        <v>45442</v>
      </c>
      <c r="I3716" t="s">
        <v>34</v>
      </c>
      <c r="J3716">
        <v>74</v>
      </c>
      <c r="K3716">
        <v>6.9</v>
      </c>
      <c r="L3716">
        <v>322.29000000000002</v>
      </c>
      <c r="M3716">
        <v>74.349999999999994</v>
      </c>
      <c r="N3716" t="s">
        <v>47</v>
      </c>
      <c r="O3716">
        <v>2</v>
      </c>
      <c r="P3716" t="str" cm="1">
        <f t="array" ref="P3716">_xlfn.IFS(C3716&lt;25,"18-24", C3716&lt;=35,"25-35", C3716&lt;=50,"36-50",TRUE,"50+")</f>
        <v>50+</v>
      </c>
      <c r="Q3716" t="str">
        <f t="shared" si="406"/>
        <v>new</v>
      </c>
      <c r="R3716" t="str">
        <f t="shared" si="407"/>
        <v>medium</v>
      </c>
      <c r="S3716" t="str">
        <f t="shared" si="408"/>
        <v>Low</v>
      </c>
      <c r="T3716" t="str">
        <f t="shared" si="409"/>
        <v>May</v>
      </c>
      <c r="U3716">
        <f t="shared" si="410"/>
        <v>2024</v>
      </c>
      <c r="V3716" t="str">
        <f t="shared" si="411"/>
        <v>5-10</v>
      </c>
      <c r="W3716" t="str">
        <f t="shared" si="412"/>
        <v>Slow</v>
      </c>
    </row>
    <row r="3717" spans="1:23" x14ac:dyDescent="0.3">
      <c r="A3717">
        <v>603716</v>
      </c>
      <c r="B3717">
        <v>44890</v>
      </c>
      <c r="C3717">
        <v>33</v>
      </c>
      <c r="D3717" t="s">
        <v>4</v>
      </c>
      <c r="E3717" t="s">
        <v>8</v>
      </c>
      <c r="F3717" t="s">
        <v>24</v>
      </c>
      <c r="G3717" t="s">
        <v>27</v>
      </c>
      <c r="H3717" s="1">
        <v>44995</v>
      </c>
      <c r="I3717" t="s">
        <v>33</v>
      </c>
      <c r="J3717">
        <v>54</v>
      </c>
      <c r="K3717">
        <v>14.6</v>
      </c>
      <c r="L3717">
        <v>353.06</v>
      </c>
      <c r="M3717">
        <v>37.590000000000003</v>
      </c>
      <c r="N3717" t="s">
        <v>49</v>
      </c>
      <c r="O3717">
        <v>1</v>
      </c>
      <c r="P3717" t="str" cm="1">
        <f t="array" ref="P3717">_xlfn.IFS(C3717&lt;25,"18-24", C3717&lt;=35,"25-35", C3717&lt;=50,"36-50",TRUE,"50+")</f>
        <v>25-35</v>
      </c>
      <c r="Q3717" t="str">
        <f t="shared" si="406"/>
        <v>repeat</v>
      </c>
      <c r="R3717" t="str">
        <f t="shared" si="407"/>
        <v>medium</v>
      </c>
      <c r="S3717" t="str">
        <f t="shared" si="408"/>
        <v>Low</v>
      </c>
      <c r="T3717" t="str">
        <f t="shared" si="409"/>
        <v>Mar</v>
      </c>
      <c r="U3717">
        <f t="shared" si="410"/>
        <v>2023</v>
      </c>
      <c r="V3717" t="str">
        <f t="shared" si="411"/>
        <v>10-15</v>
      </c>
      <c r="W3717" t="str">
        <f t="shared" si="412"/>
        <v>Slow</v>
      </c>
    </row>
    <row r="3718" spans="1:23" x14ac:dyDescent="0.3">
      <c r="A3718">
        <v>603717</v>
      </c>
      <c r="B3718">
        <v>79900</v>
      </c>
      <c r="C3718">
        <v>33</v>
      </c>
      <c r="D3718" t="s">
        <v>7</v>
      </c>
      <c r="E3718" t="s">
        <v>5</v>
      </c>
      <c r="F3718" t="s">
        <v>30</v>
      </c>
      <c r="G3718" t="s">
        <v>21</v>
      </c>
      <c r="H3718" s="1">
        <v>45459</v>
      </c>
      <c r="I3718" t="s">
        <v>33</v>
      </c>
      <c r="J3718">
        <v>31</v>
      </c>
      <c r="K3718">
        <v>8.1999999999999993</v>
      </c>
      <c r="L3718">
        <v>575.15</v>
      </c>
      <c r="M3718">
        <v>26.09</v>
      </c>
      <c r="N3718" t="s">
        <v>47</v>
      </c>
      <c r="O3718">
        <v>1</v>
      </c>
      <c r="P3718" t="str" cm="1">
        <f t="array" ref="P3718">_xlfn.IFS(C3718&lt;25,"18-24", C3718&lt;=35,"25-35", C3718&lt;=50,"36-50",TRUE,"50+")</f>
        <v>25-35</v>
      </c>
      <c r="Q3718" t="str">
        <f t="shared" si="406"/>
        <v>new</v>
      </c>
      <c r="R3718" t="str">
        <f t="shared" si="407"/>
        <v>high value</v>
      </c>
      <c r="S3718" t="str">
        <f t="shared" si="408"/>
        <v>Low</v>
      </c>
      <c r="T3718" t="str">
        <f t="shared" si="409"/>
        <v>Jun</v>
      </c>
      <c r="U3718">
        <f t="shared" si="410"/>
        <v>2024</v>
      </c>
      <c r="V3718" t="str">
        <f t="shared" si="411"/>
        <v>5-10</v>
      </c>
      <c r="W3718" t="str">
        <f t="shared" si="412"/>
        <v>Medium</v>
      </c>
    </row>
    <row r="3719" spans="1:23" x14ac:dyDescent="0.3">
      <c r="A3719">
        <v>603718</v>
      </c>
      <c r="B3719">
        <v>31872</v>
      </c>
      <c r="C3719">
        <v>19</v>
      </c>
      <c r="D3719" t="s">
        <v>7</v>
      </c>
      <c r="E3719" t="s">
        <v>5</v>
      </c>
      <c r="F3719" t="s">
        <v>32</v>
      </c>
      <c r="G3719" t="s">
        <v>29</v>
      </c>
      <c r="H3719" s="1">
        <v>45612</v>
      </c>
      <c r="I3719" t="s">
        <v>33</v>
      </c>
      <c r="J3719">
        <v>33</v>
      </c>
      <c r="K3719">
        <v>11.9</v>
      </c>
      <c r="L3719">
        <v>540.1</v>
      </c>
      <c r="M3719">
        <v>81.28</v>
      </c>
      <c r="N3719" t="s">
        <v>50</v>
      </c>
      <c r="O3719">
        <v>2</v>
      </c>
      <c r="P3719" t="str" cm="1">
        <f t="array" ref="P3719">_xlfn.IFS(C3719&lt;25,"18-24", C3719&lt;=35,"25-35", C3719&lt;=50,"36-50",TRUE,"50+")</f>
        <v>18-24</v>
      </c>
      <c r="Q3719" t="str">
        <f t="shared" si="406"/>
        <v>new</v>
      </c>
      <c r="R3719" t="str">
        <f t="shared" si="407"/>
        <v>high value</v>
      </c>
      <c r="S3719" t="str">
        <f t="shared" si="408"/>
        <v>Low</v>
      </c>
      <c r="T3719" t="str">
        <f t="shared" si="409"/>
        <v>Nov</v>
      </c>
      <c r="U3719">
        <f t="shared" si="410"/>
        <v>2024</v>
      </c>
      <c r="V3719" t="str">
        <f t="shared" si="411"/>
        <v>10-15</v>
      </c>
      <c r="W3719" t="str">
        <f t="shared" si="412"/>
        <v>Medium</v>
      </c>
    </row>
    <row r="3720" spans="1:23" x14ac:dyDescent="0.3">
      <c r="A3720">
        <v>603719</v>
      </c>
      <c r="B3720">
        <v>35648</v>
      </c>
      <c r="C3720">
        <v>50</v>
      </c>
      <c r="D3720" t="s">
        <v>7</v>
      </c>
      <c r="E3720" t="s">
        <v>11</v>
      </c>
      <c r="F3720" t="s">
        <v>26</v>
      </c>
      <c r="G3720" t="s">
        <v>23</v>
      </c>
      <c r="H3720" s="1">
        <v>45485</v>
      </c>
      <c r="I3720" t="s">
        <v>33</v>
      </c>
      <c r="J3720">
        <v>87</v>
      </c>
      <c r="K3720">
        <v>5.0999999999999996</v>
      </c>
      <c r="L3720">
        <v>274.14</v>
      </c>
      <c r="M3720">
        <v>87.79</v>
      </c>
      <c r="N3720" t="s">
        <v>50</v>
      </c>
      <c r="O3720">
        <v>5</v>
      </c>
      <c r="P3720" t="str" cm="1">
        <f t="array" ref="P3720">_xlfn.IFS(C3720&lt;25,"18-24", C3720&lt;=35,"25-35", C3720&lt;=50,"36-50",TRUE,"50+")</f>
        <v>36-50</v>
      </c>
      <c r="Q3720" t="str">
        <f t="shared" si="406"/>
        <v>new</v>
      </c>
      <c r="R3720" t="str">
        <f t="shared" si="407"/>
        <v>medium</v>
      </c>
      <c r="S3720" t="str">
        <f t="shared" si="408"/>
        <v>High</v>
      </c>
      <c r="T3720" t="str">
        <f t="shared" si="409"/>
        <v>Jul</v>
      </c>
      <c r="U3720">
        <f t="shared" si="410"/>
        <v>2024</v>
      </c>
      <c r="V3720" t="str">
        <f t="shared" si="411"/>
        <v>5-10</v>
      </c>
      <c r="W3720" t="str">
        <f t="shared" si="412"/>
        <v>Slow</v>
      </c>
    </row>
    <row r="3721" spans="1:23" x14ac:dyDescent="0.3">
      <c r="A3721">
        <v>603720</v>
      </c>
      <c r="B3721">
        <v>20096</v>
      </c>
      <c r="C3721">
        <v>46</v>
      </c>
      <c r="D3721" t="s">
        <v>7</v>
      </c>
      <c r="E3721" t="s">
        <v>15</v>
      </c>
      <c r="F3721" t="s">
        <v>24</v>
      </c>
      <c r="G3721" t="s">
        <v>23</v>
      </c>
      <c r="H3721" s="1">
        <v>45237</v>
      </c>
      <c r="I3721" t="s">
        <v>34</v>
      </c>
      <c r="J3721">
        <v>41</v>
      </c>
      <c r="K3721">
        <v>7.3</v>
      </c>
      <c r="L3721">
        <v>517.99</v>
      </c>
      <c r="M3721">
        <v>49.8</v>
      </c>
      <c r="N3721" t="s">
        <v>49</v>
      </c>
      <c r="O3721">
        <v>1</v>
      </c>
      <c r="P3721" t="str" cm="1">
        <f t="array" ref="P3721">_xlfn.IFS(C3721&lt;25,"18-24", C3721&lt;=35,"25-35", C3721&lt;=50,"36-50",TRUE,"50+")</f>
        <v>36-50</v>
      </c>
      <c r="Q3721" t="str">
        <f t="shared" si="406"/>
        <v>new</v>
      </c>
      <c r="R3721" t="str">
        <f t="shared" si="407"/>
        <v>high value</v>
      </c>
      <c r="S3721" t="str">
        <f t="shared" si="408"/>
        <v>Low</v>
      </c>
      <c r="T3721" t="str">
        <f t="shared" si="409"/>
        <v>Nov</v>
      </c>
      <c r="U3721">
        <f t="shared" si="410"/>
        <v>2023</v>
      </c>
      <c r="V3721" t="str">
        <f t="shared" si="411"/>
        <v>5-10</v>
      </c>
      <c r="W3721" t="str">
        <f t="shared" si="412"/>
        <v>Medium</v>
      </c>
    </row>
    <row r="3722" spans="1:23" x14ac:dyDescent="0.3">
      <c r="A3722">
        <v>603721</v>
      </c>
      <c r="B3722">
        <v>84822</v>
      </c>
      <c r="C3722">
        <v>47</v>
      </c>
      <c r="D3722" t="s">
        <v>4</v>
      </c>
      <c r="E3722" t="s">
        <v>13</v>
      </c>
      <c r="F3722" t="s">
        <v>18</v>
      </c>
      <c r="G3722" t="s">
        <v>27</v>
      </c>
      <c r="H3722" s="1">
        <v>45642</v>
      </c>
      <c r="I3722" t="s">
        <v>34</v>
      </c>
      <c r="J3722">
        <v>71</v>
      </c>
      <c r="K3722">
        <v>7.1</v>
      </c>
      <c r="L3722">
        <v>428.9</v>
      </c>
      <c r="M3722">
        <v>47.34</v>
      </c>
      <c r="N3722" t="s">
        <v>48</v>
      </c>
      <c r="O3722">
        <v>4</v>
      </c>
      <c r="P3722" t="str" cm="1">
        <f t="array" ref="P3722">_xlfn.IFS(C3722&lt;25,"18-24", C3722&lt;=35,"25-35", C3722&lt;=50,"36-50",TRUE,"50+")</f>
        <v>36-50</v>
      </c>
      <c r="Q3722" t="str">
        <f t="shared" si="406"/>
        <v>new</v>
      </c>
      <c r="R3722" t="str">
        <f t="shared" si="407"/>
        <v>medium</v>
      </c>
      <c r="S3722" t="str">
        <f t="shared" si="408"/>
        <v>medium</v>
      </c>
      <c r="T3722" t="str">
        <f t="shared" si="409"/>
        <v>Dec</v>
      </c>
      <c r="U3722">
        <f t="shared" si="410"/>
        <v>2024</v>
      </c>
      <c r="V3722" t="str">
        <f t="shared" si="411"/>
        <v>5-10</v>
      </c>
      <c r="W3722" t="str">
        <f t="shared" si="412"/>
        <v>Slow</v>
      </c>
    </row>
    <row r="3723" spans="1:23" x14ac:dyDescent="0.3">
      <c r="A3723">
        <v>603722</v>
      </c>
      <c r="B3723">
        <v>10412</v>
      </c>
      <c r="C3723">
        <v>22</v>
      </c>
      <c r="D3723" t="s">
        <v>4</v>
      </c>
      <c r="E3723" t="s">
        <v>15</v>
      </c>
      <c r="F3723" t="s">
        <v>28</v>
      </c>
      <c r="G3723" t="s">
        <v>21</v>
      </c>
      <c r="H3723" s="1">
        <v>45303</v>
      </c>
      <c r="I3723" t="s">
        <v>34</v>
      </c>
      <c r="J3723">
        <v>22</v>
      </c>
      <c r="K3723">
        <v>10.1</v>
      </c>
      <c r="L3723">
        <v>363.35</v>
      </c>
      <c r="M3723">
        <v>117.76</v>
      </c>
      <c r="N3723" t="s">
        <v>49</v>
      </c>
      <c r="O3723">
        <v>5</v>
      </c>
      <c r="P3723" t="str" cm="1">
        <f t="array" ref="P3723">_xlfn.IFS(C3723&lt;25,"18-24", C3723&lt;=35,"25-35", C3723&lt;=50,"36-50",TRUE,"50+")</f>
        <v>18-24</v>
      </c>
      <c r="Q3723" t="str">
        <f t="shared" si="406"/>
        <v>new</v>
      </c>
      <c r="R3723" t="str">
        <f t="shared" si="407"/>
        <v>medium</v>
      </c>
      <c r="S3723" t="str">
        <f t="shared" si="408"/>
        <v>High</v>
      </c>
      <c r="T3723" t="str">
        <f t="shared" si="409"/>
        <v>Jan</v>
      </c>
      <c r="U3723">
        <f t="shared" si="410"/>
        <v>2024</v>
      </c>
      <c r="V3723" t="str">
        <f t="shared" si="411"/>
        <v>10-15</v>
      </c>
      <c r="W3723" t="str">
        <f t="shared" si="412"/>
        <v>Fast</v>
      </c>
    </row>
    <row r="3724" spans="1:23" x14ac:dyDescent="0.3">
      <c r="A3724">
        <v>603723</v>
      </c>
      <c r="B3724">
        <v>80255</v>
      </c>
      <c r="C3724">
        <v>41</v>
      </c>
      <c r="D3724" t="s">
        <v>7</v>
      </c>
      <c r="E3724" t="s">
        <v>8</v>
      </c>
      <c r="F3724" t="s">
        <v>18</v>
      </c>
      <c r="G3724" t="s">
        <v>25</v>
      </c>
      <c r="H3724" s="1">
        <v>44710</v>
      </c>
      <c r="I3724" t="s">
        <v>33</v>
      </c>
      <c r="J3724">
        <v>39</v>
      </c>
      <c r="K3724">
        <v>1.8</v>
      </c>
      <c r="L3724">
        <v>260.23</v>
      </c>
      <c r="M3724">
        <v>88.97</v>
      </c>
      <c r="N3724" t="s">
        <v>50</v>
      </c>
      <c r="O3724">
        <v>5</v>
      </c>
      <c r="P3724" t="str" cm="1">
        <f t="array" ref="P3724">_xlfn.IFS(C3724&lt;25,"18-24", C3724&lt;=35,"25-35", C3724&lt;=50,"36-50",TRUE,"50+")</f>
        <v>36-50</v>
      </c>
      <c r="Q3724" t="str">
        <f t="shared" si="406"/>
        <v>new</v>
      </c>
      <c r="R3724" t="str">
        <f t="shared" si="407"/>
        <v>medium</v>
      </c>
      <c r="S3724" t="str">
        <f t="shared" si="408"/>
        <v>High</v>
      </c>
      <c r="T3724" t="str">
        <f t="shared" si="409"/>
        <v>May</v>
      </c>
      <c r="U3724">
        <f t="shared" si="410"/>
        <v>2022</v>
      </c>
      <c r="V3724" t="str">
        <f t="shared" si="411"/>
        <v>0-5</v>
      </c>
      <c r="W3724" t="str">
        <f t="shared" si="412"/>
        <v>Medium</v>
      </c>
    </row>
    <row r="3725" spans="1:23" x14ac:dyDescent="0.3">
      <c r="A3725">
        <v>603724</v>
      </c>
      <c r="B3725">
        <v>87341</v>
      </c>
      <c r="C3725">
        <v>56</v>
      </c>
      <c r="D3725" t="s">
        <v>4</v>
      </c>
      <c r="E3725" t="s">
        <v>8</v>
      </c>
      <c r="F3725" t="s">
        <v>24</v>
      </c>
      <c r="G3725" t="s">
        <v>23</v>
      </c>
      <c r="H3725" s="1">
        <v>44976</v>
      </c>
      <c r="I3725" t="s">
        <v>33</v>
      </c>
      <c r="J3725">
        <v>42</v>
      </c>
      <c r="K3725">
        <v>13.3</v>
      </c>
      <c r="L3725">
        <v>477.2</v>
      </c>
      <c r="M3725">
        <v>35.26</v>
      </c>
      <c r="N3725" t="s">
        <v>49</v>
      </c>
      <c r="O3725">
        <v>5</v>
      </c>
      <c r="P3725" t="str" cm="1">
        <f t="array" ref="P3725">_xlfn.IFS(C3725&lt;25,"18-24", C3725&lt;=35,"25-35", C3725&lt;=50,"36-50",TRUE,"50+")</f>
        <v>50+</v>
      </c>
      <c r="Q3725" t="str">
        <f t="shared" si="406"/>
        <v>new</v>
      </c>
      <c r="R3725" t="str">
        <f t="shared" si="407"/>
        <v>medium</v>
      </c>
      <c r="S3725" t="str">
        <f t="shared" si="408"/>
        <v>High</v>
      </c>
      <c r="T3725" t="str">
        <f t="shared" si="409"/>
        <v>Feb</v>
      </c>
      <c r="U3725">
        <f t="shared" si="410"/>
        <v>2023</v>
      </c>
      <c r="V3725" t="str">
        <f t="shared" si="411"/>
        <v>10-15</v>
      </c>
      <c r="W3725" t="str">
        <f t="shared" si="412"/>
        <v>Medium</v>
      </c>
    </row>
    <row r="3726" spans="1:23" x14ac:dyDescent="0.3">
      <c r="A3726">
        <v>603725</v>
      </c>
      <c r="B3726">
        <v>39721</v>
      </c>
      <c r="C3726">
        <v>30</v>
      </c>
      <c r="D3726" t="s">
        <v>4</v>
      </c>
      <c r="E3726" t="s">
        <v>5</v>
      </c>
      <c r="F3726" t="s">
        <v>24</v>
      </c>
      <c r="G3726" t="s">
        <v>23</v>
      </c>
      <c r="H3726" s="1">
        <v>45294</v>
      </c>
      <c r="I3726" t="s">
        <v>34</v>
      </c>
      <c r="J3726">
        <v>36</v>
      </c>
      <c r="K3726">
        <v>9.6999999999999993</v>
      </c>
      <c r="L3726">
        <v>1257.26</v>
      </c>
      <c r="M3726">
        <v>23.37</v>
      </c>
      <c r="N3726" t="s">
        <v>47</v>
      </c>
      <c r="O3726">
        <v>5</v>
      </c>
      <c r="P3726" t="str" cm="1">
        <f t="array" ref="P3726">_xlfn.IFS(C3726&lt;25,"18-24", C3726&lt;=35,"25-35", C3726&lt;=50,"36-50",TRUE,"50+")</f>
        <v>25-35</v>
      </c>
      <c r="Q3726" t="str">
        <f t="shared" si="406"/>
        <v>new</v>
      </c>
      <c r="R3726" t="str">
        <f t="shared" si="407"/>
        <v>high value</v>
      </c>
      <c r="S3726" t="str">
        <f t="shared" si="408"/>
        <v>High</v>
      </c>
      <c r="T3726" t="str">
        <f t="shared" si="409"/>
        <v>Jan</v>
      </c>
      <c r="U3726">
        <f t="shared" si="410"/>
        <v>2024</v>
      </c>
      <c r="V3726" t="str">
        <f t="shared" si="411"/>
        <v>5-10</v>
      </c>
      <c r="W3726" t="str">
        <f t="shared" si="412"/>
        <v>Medium</v>
      </c>
    </row>
    <row r="3727" spans="1:23" x14ac:dyDescent="0.3">
      <c r="A3727">
        <v>603726</v>
      </c>
      <c r="B3727">
        <v>43453</v>
      </c>
      <c r="C3727">
        <v>25</v>
      </c>
      <c r="D3727" t="s">
        <v>4</v>
      </c>
      <c r="E3727" t="s">
        <v>16</v>
      </c>
      <c r="F3727" t="s">
        <v>28</v>
      </c>
      <c r="G3727" t="s">
        <v>23</v>
      </c>
      <c r="H3727" s="1">
        <v>44925</v>
      </c>
      <c r="I3727" t="s">
        <v>34</v>
      </c>
      <c r="J3727">
        <v>85</v>
      </c>
      <c r="K3727">
        <v>14.9</v>
      </c>
      <c r="L3727">
        <v>450.62</v>
      </c>
      <c r="M3727">
        <v>58.24</v>
      </c>
      <c r="N3727" t="s">
        <v>47</v>
      </c>
      <c r="O3727">
        <v>1</v>
      </c>
      <c r="P3727" t="str" cm="1">
        <f t="array" ref="P3727">_xlfn.IFS(C3727&lt;25,"18-24", C3727&lt;=35,"25-35", C3727&lt;=50,"36-50",TRUE,"50+")</f>
        <v>25-35</v>
      </c>
      <c r="Q3727" t="str">
        <f t="shared" si="406"/>
        <v>new</v>
      </c>
      <c r="R3727" t="str">
        <f t="shared" si="407"/>
        <v>medium</v>
      </c>
      <c r="S3727" t="str">
        <f t="shared" si="408"/>
        <v>Low</v>
      </c>
      <c r="T3727" t="str">
        <f t="shared" si="409"/>
        <v>Dec</v>
      </c>
      <c r="U3727">
        <f t="shared" si="410"/>
        <v>2022</v>
      </c>
      <c r="V3727" t="str">
        <f t="shared" si="411"/>
        <v>10-15</v>
      </c>
      <c r="W3727" t="str">
        <f t="shared" si="412"/>
        <v>Slow</v>
      </c>
    </row>
    <row r="3728" spans="1:23" x14ac:dyDescent="0.3">
      <c r="A3728">
        <v>603727</v>
      </c>
      <c r="B3728">
        <v>97319</v>
      </c>
      <c r="C3728">
        <v>64</v>
      </c>
      <c r="D3728" t="s">
        <v>4</v>
      </c>
      <c r="E3728" t="s">
        <v>13</v>
      </c>
      <c r="F3728" t="s">
        <v>26</v>
      </c>
      <c r="G3728" t="s">
        <v>21</v>
      </c>
      <c r="H3728" s="1">
        <v>44576</v>
      </c>
      <c r="I3728" t="s">
        <v>33</v>
      </c>
      <c r="J3728">
        <v>75</v>
      </c>
      <c r="K3728">
        <v>11.2</v>
      </c>
      <c r="L3728">
        <v>600.46</v>
      </c>
      <c r="M3728">
        <v>60.14</v>
      </c>
      <c r="N3728" t="s">
        <v>48</v>
      </c>
      <c r="O3728">
        <v>1</v>
      </c>
      <c r="P3728" t="str" cm="1">
        <f t="array" ref="P3728">_xlfn.IFS(C3728&lt;25,"18-24", C3728&lt;=35,"25-35", C3728&lt;=50,"36-50",TRUE,"50+")</f>
        <v>50+</v>
      </c>
      <c r="Q3728" t="str">
        <f t="shared" si="406"/>
        <v>new</v>
      </c>
      <c r="R3728" t="str">
        <f t="shared" si="407"/>
        <v>high value</v>
      </c>
      <c r="S3728" t="str">
        <f t="shared" si="408"/>
        <v>Low</v>
      </c>
      <c r="T3728" t="str">
        <f t="shared" si="409"/>
        <v>Jan</v>
      </c>
      <c r="U3728">
        <f t="shared" si="410"/>
        <v>2022</v>
      </c>
      <c r="V3728" t="str">
        <f t="shared" si="411"/>
        <v>10-15</v>
      </c>
      <c r="W3728" t="str">
        <f t="shared" si="412"/>
        <v>Slow</v>
      </c>
    </row>
    <row r="3729" spans="1:23" x14ac:dyDescent="0.3">
      <c r="A3729">
        <v>603728</v>
      </c>
      <c r="B3729">
        <v>46772</v>
      </c>
      <c r="C3729">
        <v>29</v>
      </c>
      <c r="D3729" t="s">
        <v>7</v>
      </c>
      <c r="E3729" t="s">
        <v>5</v>
      </c>
      <c r="F3729" t="s">
        <v>18</v>
      </c>
      <c r="G3729" t="s">
        <v>21</v>
      </c>
      <c r="H3729" s="1">
        <v>44575</v>
      </c>
      <c r="I3729" t="s">
        <v>33</v>
      </c>
      <c r="J3729">
        <v>66</v>
      </c>
      <c r="K3729">
        <v>1.9</v>
      </c>
      <c r="L3729">
        <v>383.41</v>
      </c>
      <c r="M3729">
        <v>70.12</v>
      </c>
      <c r="N3729" t="s">
        <v>47</v>
      </c>
      <c r="O3729">
        <v>5</v>
      </c>
      <c r="P3729" t="str" cm="1">
        <f t="array" ref="P3729">_xlfn.IFS(C3729&lt;25,"18-24", C3729&lt;=35,"25-35", C3729&lt;=50,"36-50",TRUE,"50+")</f>
        <v>25-35</v>
      </c>
      <c r="Q3729" t="str">
        <f t="shared" si="406"/>
        <v>new</v>
      </c>
      <c r="R3729" t="str">
        <f t="shared" si="407"/>
        <v>medium</v>
      </c>
      <c r="S3729" t="str">
        <f t="shared" si="408"/>
        <v>High</v>
      </c>
      <c r="T3729" t="str">
        <f t="shared" si="409"/>
        <v>Jan</v>
      </c>
      <c r="U3729">
        <f t="shared" si="410"/>
        <v>2022</v>
      </c>
      <c r="V3729" t="str">
        <f t="shared" si="411"/>
        <v>0-5</v>
      </c>
      <c r="W3729" t="str">
        <f t="shared" si="412"/>
        <v>Slow</v>
      </c>
    </row>
    <row r="3730" spans="1:23" x14ac:dyDescent="0.3">
      <c r="A3730">
        <v>603729</v>
      </c>
      <c r="B3730">
        <v>18544</v>
      </c>
      <c r="C3730">
        <v>55</v>
      </c>
      <c r="D3730" t="s">
        <v>4</v>
      </c>
      <c r="E3730" t="s">
        <v>15</v>
      </c>
      <c r="F3730" t="s">
        <v>28</v>
      </c>
      <c r="G3730" t="s">
        <v>31</v>
      </c>
      <c r="H3730" s="1">
        <v>45238</v>
      </c>
      <c r="I3730" t="s">
        <v>34</v>
      </c>
      <c r="J3730">
        <v>22</v>
      </c>
      <c r="K3730">
        <v>3.6</v>
      </c>
      <c r="L3730">
        <v>1029.67</v>
      </c>
      <c r="M3730">
        <v>43.49</v>
      </c>
      <c r="N3730" t="s">
        <v>47</v>
      </c>
      <c r="O3730">
        <v>3</v>
      </c>
      <c r="P3730" t="str" cm="1">
        <f t="array" ref="P3730">_xlfn.IFS(C3730&lt;25,"18-24", C3730&lt;=35,"25-35", C3730&lt;=50,"36-50",TRUE,"50+")</f>
        <v>50+</v>
      </c>
      <c r="Q3730" t="str">
        <f t="shared" si="406"/>
        <v>new</v>
      </c>
      <c r="R3730" t="str">
        <f t="shared" si="407"/>
        <v>high value</v>
      </c>
      <c r="S3730" t="str">
        <f t="shared" si="408"/>
        <v>medium</v>
      </c>
      <c r="T3730" t="str">
        <f t="shared" si="409"/>
        <v>Nov</v>
      </c>
      <c r="U3730">
        <f t="shared" si="410"/>
        <v>2023</v>
      </c>
      <c r="V3730" t="str">
        <f t="shared" si="411"/>
        <v>0-5</v>
      </c>
      <c r="W3730" t="str">
        <f t="shared" si="412"/>
        <v>Fast</v>
      </c>
    </row>
    <row r="3731" spans="1:23" x14ac:dyDescent="0.3">
      <c r="A3731">
        <v>603730</v>
      </c>
      <c r="B3731">
        <v>60480</v>
      </c>
      <c r="C3731">
        <v>55</v>
      </c>
      <c r="D3731" t="s">
        <v>4</v>
      </c>
      <c r="E3731" t="s">
        <v>11</v>
      </c>
      <c r="F3731" t="s">
        <v>32</v>
      </c>
      <c r="G3731" t="s">
        <v>27</v>
      </c>
      <c r="H3731" s="1">
        <v>45332</v>
      </c>
      <c r="I3731" t="s">
        <v>34</v>
      </c>
      <c r="J3731">
        <v>73</v>
      </c>
      <c r="K3731">
        <v>4.5999999999999996</v>
      </c>
      <c r="L3731">
        <v>1296.01</v>
      </c>
      <c r="M3731">
        <v>60.97</v>
      </c>
      <c r="N3731" t="s">
        <v>47</v>
      </c>
      <c r="O3731">
        <v>1</v>
      </c>
      <c r="P3731" t="str" cm="1">
        <f t="array" ref="P3731">_xlfn.IFS(C3731&lt;25,"18-24", C3731&lt;=35,"25-35", C3731&lt;=50,"36-50",TRUE,"50+")</f>
        <v>50+</v>
      </c>
      <c r="Q3731" t="str">
        <f t="shared" si="406"/>
        <v>new</v>
      </c>
      <c r="R3731" t="str">
        <f t="shared" si="407"/>
        <v>high value</v>
      </c>
      <c r="S3731" t="str">
        <f t="shared" si="408"/>
        <v>Low</v>
      </c>
      <c r="T3731" t="str">
        <f t="shared" si="409"/>
        <v>Feb</v>
      </c>
      <c r="U3731">
        <f t="shared" si="410"/>
        <v>2024</v>
      </c>
      <c r="V3731" t="str">
        <f t="shared" si="411"/>
        <v>0-5</v>
      </c>
      <c r="W3731" t="str">
        <f t="shared" si="412"/>
        <v>Slow</v>
      </c>
    </row>
    <row r="3732" spans="1:23" x14ac:dyDescent="0.3">
      <c r="A3732">
        <v>603731</v>
      </c>
      <c r="B3732">
        <v>79066</v>
      </c>
      <c r="C3732">
        <v>30</v>
      </c>
      <c r="D3732" t="s">
        <v>7</v>
      </c>
      <c r="E3732" t="s">
        <v>15</v>
      </c>
      <c r="F3732" t="s">
        <v>26</v>
      </c>
      <c r="G3732" t="s">
        <v>21</v>
      </c>
      <c r="H3732" s="1">
        <v>44990</v>
      </c>
      <c r="I3732" t="s">
        <v>34</v>
      </c>
      <c r="J3732">
        <v>81</v>
      </c>
      <c r="K3732">
        <v>12.8</v>
      </c>
      <c r="L3732">
        <v>513.34</v>
      </c>
      <c r="M3732">
        <v>36.950000000000003</v>
      </c>
      <c r="N3732" t="s">
        <v>49</v>
      </c>
      <c r="O3732">
        <v>5</v>
      </c>
      <c r="P3732" t="str" cm="1">
        <f t="array" ref="P3732">_xlfn.IFS(C3732&lt;25,"18-24", C3732&lt;=35,"25-35", C3732&lt;=50,"36-50",TRUE,"50+")</f>
        <v>25-35</v>
      </c>
      <c r="Q3732" t="str">
        <f t="shared" si="406"/>
        <v>new</v>
      </c>
      <c r="R3732" t="str">
        <f t="shared" si="407"/>
        <v>high value</v>
      </c>
      <c r="S3732" t="str">
        <f t="shared" si="408"/>
        <v>High</v>
      </c>
      <c r="T3732" t="str">
        <f t="shared" si="409"/>
        <v>Mar</v>
      </c>
      <c r="U3732">
        <f t="shared" si="410"/>
        <v>2023</v>
      </c>
      <c r="V3732" t="str">
        <f t="shared" si="411"/>
        <v>10-15</v>
      </c>
      <c r="W3732" t="str">
        <f t="shared" si="412"/>
        <v>Slow</v>
      </c>
    </row>
    <row r="3733" spans="1:23" x14ac:dyDescent="0.3">
      <c r="A3733">
        <v>603732</v>
      </c>
      <c r="B3733">
        <v>25946</v>
      </c>
      <c r="C3733">
        <v>58</v>
      </c>
      <c r="D3733" t="s">
        <v>7</v>
      </c>
      <c r="E3733" t="s">
        <v>8</v>
      </c>
      <c r="F3733" t="s">
        <v>24</v>
      </c>
      <c r="G3733" t="s">
        <v>27</v>
      </c>
      <c r="H3733" s="1">
        <v>45248</v>
      </c>
      <c r="I3733" t="s">
        <v>33</v>
      </c>
      <c r="J3733">
        <v>45</v>
      </c>
      <c r="K3733">
        <v>7.5</v>
      </c>
      <c r="L3733">
        <v>626.92999999999995</v>
      </c>
      <c r="M3733">
        <v>24.52</v>
      </c>
      <c r="N3733" t="s">
        <v>47</v>
      </c>
      <c r="O3733">
        <v>3</v>
      </c>
      <c r="P3733" t="str" cm="1">
        <f t="array" ref="P3733">_xlfn.IFS(C3733&lt;25,"18-24", C3733&lt;=35,"25-35", C3733&lt;=50,"36-50",TRUE,"50+")</f>
        <v>50+</v>
      </c>
      <c r="Q3733" t="str">
        <f t="shared" si="406"/>
        <v>new</v>
      </c>
      <c r="R3733" t="str">
        <f t="shared" si="407"/>
        <v>high value</v>
      </c>
      <c r="S3733" t="str">
        <f t="shared" si="408"/>
        <v>medium</v>
      </c>
      <c r="T3733" t="str">
        <f t="shared" si="409"/>
        <v>Nov</v>
      </c>
      <c r="U3733">
        <f t="shared" si="410"/>
        <v>2023</v>
      </c>
      <c r="V3733" t="str">
        <f t="shared" si="411"/>
        <v>5-10</v>
      </c>
      <c r="W3733" t="str">
        <f t="shared" si="412"/>
        <v>Medium</v>
      </c>
    </row>
    <row r="3734" spans="1:23" x14ac:dyDescent="0.3">
      <c r="A3734">
        <v>603733</v>
      </c>
      <c r="B3734">
        <v>50708</v>
      </c>
      <c r="C3734">
        <v>45</v>
      </c>
      <c r="D3734" t="s">
        <v>7</v>
      </c>
      <c r="E3734" t="s">
        <v>13</v>
      </c>
      <c r="F3734" t="s">
        <v>32</v>
      </c>
      <c r="G3734" t="s">
        <v>23</v>
      </c>
      <c r="H3734" s="1">
        <v>45416</v>
      </c>
      <c r="I3734" t="s">
        <v>34</v>
      </c>
      <c r="J3734">
        <v>31</v>
      </c>
      <c r="K3734">
        <v>11</v>
      </c>
      <c r="L3734">
        <v>1254.96</v>
      </c>
      <c r="M3734">
        <v>41.66</v>
      </c>
      <c r="N3734" t="s">
        <v>48</v>
      </c>
      <c r="O3734">
        <v>5</v>
      </c>
      <c r="P3734" t="str" cm="1">
        <f t="array" ref="P3734">_xlfn.IFS(C3734&lt;25,"18-24", C3734&lt;=35,"25-35", C3734&lt;=50,"36-50",TRUE,"50+")</f>
        <v>36-50</v>
      </c>
      <c r="Q3734" t="str">
        <f t="shared" si="406"/>
        <v>repeat</v>
      </c>
      <c r="R3734" t="str">
        <f t="shared" si="407"/>
        <v>high value</v>
      </c>
      <c r="S3734" t="str">
        <f t="shared" si="408"/>
        <v>High</v>
      </c>
      <c r="T3734" t="str">
        <f t="shared" si="409"/>
        <v>May</v>
      </c>
      <c r="U3734">
        <f t="shared" si="410"/>
        <v>2024</v>
      </c>
      <c r="V3734" t="str">
        <f t="shared" si="411"/>
        <v>10-15</v>
      </c>
      <c r="W3734" t="str">
        <f t="shared" si="412"/>
        <v>Medium</v>
      </c>
    </row>
    <row r="3735" spans="1:23" x14ac:dyDescent="0.3">
      <c r="A3735">
        <v>603734</v>
      </c>
      <c r="B3735">
        <v>49667</v>
      </c>
      <c r="C3735">
        <v>44</v>
      </c>
      <c r="D3735" t="s">
        <v>7</v>
      </c>
      <c r="E3735" t="s">
        <v>5</v>
      </c>
      <c r="F3735" t="s">
        <v>24</v>
      </c>
      <c r="G3735" t="s">
        <v>25</v>
      </c>
      <c r="H3735" s="1">
        <v>44751</v>
      </c>
      <c r="I3735" t="s">
        <v>33</v>
      </c>
      <c r="J3735">
        <v>70</v>
      </c>
      <c r="K3735">
        <v>2.9</v>
      </c>
      <c r="L3735">
        <v>432.49</v>
      </c>
      <c r="M3735">
        <v>112.47</v>
      </c>
      <c r="N3735" t="s">
        <v>50</v>
      </c>
      <c r="O3735">
        <v>1</v>
      </c>
      <c r="P3735" t="str" cm="1">
        <f t="array" ref="P3735">_xlfn.IFS(C3735&lt;25,"18-24", C3735&lt;=35,"25-35", C3735&lt;=50,"36-50",TRUE,"50+")</f>
        <v>36-50</v>
      </c>
      <c r="Q3735" t="str">
        <f t="shared" si="406"/>
        <v>new</v>
      </c>
      <c r="R3735" t="str">
        <f t="shared" si="407"/>
        <v>medium</v>
      </c>
      <c r="S3735" t="str">
        <f t="shared" si="408"/>
        <v>Low</v>
      </c>
      <c r="T3735" t="str">
        <f t="shared" si="409"/>
        <v>Jul</v>
      </c>
      <c r="U3735">
        <f t="shared" si="410"/>
        <v>2022</v>
      </c>
      <c r="V3735" t="str">
        <f t="shared" si="411"/>
        <v>0-5</v>
      </c>
      <c r="W3735" t="str">
        <f t="shared" si="412"/>
        <v>Slow</v>
      </c>
    </row>
    <row r="3736" spans="1:23" x14ac:dyDescent="0.3">
      <c r="A3736">
        <v>603735</v>
      </c>
      <c r="B3736">
        <v>74257</v>
      </c>
      <c r="C3736">
        <v>61</v>
      </c>
      <c r="D3736" t="s">
        <v>4</v>
      </c>
      <c r="E3736" t="s">
        <v>5</v>
      </c>
      <c r="F3736" t="s">
        <v>18</v>
      </c>
      <c r="G3736" t="s">
        <v>31</v>
      </c>
      <c r="H3736" s="1">
        <v>45241</v>
      </c>
      <c r="I3736" t="s">
        <v>34</v>
      </c>
      <c r="J3736">
        <v>26</v>
      </c>
      <c r="K3736">
        <v>8</v>
      </c>
      <c r="L3736">
        <v>1026.67</v>
      </c>
      <c r="M3736">
        <v>86.03</v>
      </c>
      <c r="N3736" t="s">
        <v>47</v>
      </c>
      <c r="O3736">
        <v>4</v>
      </c>
      <c r="P3736" t="str" cm="1">
        <f t="array" ref="P3736">_xlfn.IFS(C3736&lt;25,"18-24", C3736&lt;=35,"25-35", C3736&lt;=50,"36-50",TRUE,"50+")</f>
        <v>50+</v>
      </c>
      <c r="Q3736" t="str">
        <f t="shared" si="406"/>
        <v>new</v>
      </c>
      <c r="R3736" t="str">
        <f t="shared" si="407"/>
        <v>high value</v>
      </c>
      <c r="S3736" t="str">
        <f t="shared" si="408"/>
        <v>medium</v>
      </c>
      <c r="T3736" t="str">
        <f t="shared" si="409"/>
        <v>Nov</v>
      </c>
      <c r="U3736">
        <f t="shared" si="410"/>
        <v>2023</v>
      </c>
      <c r="V3736" t="str">
        <f t="shared" si="411"/>
        <v>5-10</v>
      </c>
      <c r="W3736" t="str">
        <f t="shared" si="412"/>
        <v>Fast</v>
      </c>
    </row>
    <row r="3737" spans="1:23" x14ac:dyDescent="0.3">
      <c r="A3737">
        <v>603736</v>
      </c>
      <c r="B3737">
        <v>66442</v>
      </c>
      <c r="C3737">
        <v>18</v>
      </c>
      <c r="D3737" t="s">
        <v>4</v>
      </c>
      <c r="E3737" t="s">
        <v>16</v>
      </c>
      <c r="F3737" t="s">
        <v>18</v>
      </c>
      <c r="G3737" t="s">
        <v>21</v>
      </c>
      <c r="H3737" s="1">
        <v>44647</v>
      </c>
      <c r="I3737" t="s">
        <v>33</v>
      </c>
      <c r="J3737">
        <v>42</v>
      </c>
      <c r="K3737">
        <v>4.4000000000000004</v>
      </c>
      <c r="L3737">
        <v>884.29</v>
      </c>
      <c r="M3737">
        <v>109.45</v>
      </c>
      <c r="N3737" t="s">
        <v>50</v>
      </c>
      <c r="O3737">
        <v>1</v>
      </c>
      <c r="P3737" t="str" cm="1">
        <f t="array" ref="P3737">_xlfn.IFS(C3737&lt;25,"18-24", C3737&lt;=35,"25-35", C3737&lt;=50,"36-50",TRUE,"50+")</f>
        <v>18-24</v>
      </c>
      <c r="Q3737" t="str">
        <f t="shared" si="406"/>
        <v>new</v>
      </c>
      <c r="R3737" t="str">
        <f t="shared" si="407"/>
        <v>high value</v>
      </c>
      <c r="S3737" t="str">
        <f t="shared" si="408"/>
        <v>Low</v>
      </c>
      <c r="T3737" t="str">
        <f t="shared" si="409"/>
        <v>Mar</v>
      </c>
      <c r="U3737">
        <f t="shared" si="410"/>
        <v>2022</v>
      </c>
      <c r="V3737" t="str">
        <f t="shared" si="411"/>
        <v>0-5</v>
      </c>
      <c r="W3737" t="str">
        <f t="shared" si="412"/>
        <v>Medium</v>
      </c>
    </row>
    <row r="3738" spans="1:23" x14ac:dyDescent="0.3">
      <c r="A3738">
        <v>603737</v>
      </c>
      <c r="B3738">
        <v>87485</v>
      </c>
      <c r="C3738">
        <v>62</v>
      </c>
      <c r="D3738" t="s">
        <v>4</v>
      </c>
      <c r="E3738" t="s">
        <v>16</v>
      </c>
      <c r="F3738" t="s">
        <v>30</v>
      </c>
      <c r="G3738" t="s">
        <v>31</v>
      </c>
      <c r="H3738" s="1">
        <v>45627</v>
      </c>
      <c r="I3738" t="s">
        <v>33</v>
      </c>
      <c r="J3738">
        <v>69</v>
      </c>
      <c r="K3738">
        <v>13.8</v>
      </c>
      <c r="L3738">
        <v>626.59</v>
      </c>
      <c r="M3738">
        <v>76.19</v>
      </c>
      <c r="N3738" t="s">
        <v>47</v>
      </c>
      <c r="O3738">
        <v>2</v>
      </c>
      <c r="P3738" t="str" cm="1">
        <f t="array" ref="P3738">_xlfn.IFS(C3738&lt;25,"18-24", C3738&lt;=35,"25-35", C3738&lt;=50,"36-50",TRUE,"50+")</f>
        <v>50+</v>
      </c>
      <c r="Q3738" t="str">
        <f t="shared" si="406"/>
        <v>new</v>
      </c>
      <c r="R3738" t="str">
        <f t="shared" si="407"/>
        <v>high value</v>
      </c>
      <c r="S3738" t="str">
        <f t="shared" si="408"/>
        <v>Low</v>
      </c>
      <c r="T3738" t="str">
        <f t="shared" si="409"/>
        <v>Dec</v>
      </c>
      <c r="U3738">
        <f t="shared" si="410"/>
        <v>2024</v>
      </c>
      <c r="V3738" t="str">
        <f t="shared" si="411"/>
        <v>10-15</v>
      </c>
      <c r="W3738" t="str">
        <f t="shared" si="412"/>
        <v>Slow</v>
      </c>
    </row>
    <row r="3739" spans="1:23" x14ac:dyDescent="0.3">
      <c r="A3739">
        <v>603738</v>
      </c>
      <c r="B3739">
        <v>84733</v>
      </c>
      <c r="C3739">
        <v>27</v>
      </c>
      <c r="D3739" t="s">
        <v>4</v>
      </c>
      <c r="E3739" t="s">
        <v>15</v>
      </c>
      <c r="F3739" t="s">
        <v>26</v>
      </c>
      <c r="G3739" t="s">
        <v>31</v>
      </c>
      <c r="H3739" s="1">
        <v>45091</v>
      </c>
      <c r="I3739" t="s">
        <v>34</v>
      </c>
      <c r="J3739">
        <v>29</v>
      </c>
      <c r="K3739">
        <v>11.7</v>
      </c>
      <c r="L3739">
        <v>175.67</v>
      </c>
      <c r="M3739">
        <v>91.9</v>
      </c>
      <c r="N3739" t="s">
        <v>50</v>
      </c>
      <c r="O3739">
        <v>3</v>
      </c>
      <c r="P3739" t="str" cm="1">
        <f t="array" ref="P3739">_xlfn.IFS(C3739&lt;25,"18-24", C3739&lt;=35,"25-35", C3739&lt;=50,"36-50",TRUE,"50+")</f>
        <v>25-35</v>
      </c>
      <c r="Q3739" t="str">
        <f t="shared" si="406"/>
        <v>new</v>
      </c>
      <c r="R3739" t="str">
        <f t="shared" si="407"/>
        <v>low</v>
      </c>
      <c r="S3739" t="str">
        <f t="shared" si="408"/>
        <v>medium</v>
      </c>
      <c r="T3739" t="str">
        <f t="shared" si="409"/>
        <v>Jun</v>
      </c>
      <c r="U3739">
        <f t="shared" si="410"/>
        <v>2023</v>
      </c>
      <c r="V3739" t="str">
        <f t="shared" si="411"/>
        <v>10-15</v>
      </c>
      <c r="W3739" t="str">
        <f t="shared" si="412"/>
        <v>Fast</v>
      </c>
    </row>
    <row r="3740" spans="1:23" x14ac:dyDescent="0.3">
      <c r="A3740">
        <v>603739</v>
      </c>
      <c r="B3740">
        <v>74962</v>
      </c>
      <c r="C3740">
        <v>28</v>
      </c>
      <c r="D3740" t="s">
        <v>4</v>
      </c>
      <c r="E3740" t="s">
        <v>8</v>
      </c>
      <c r="F3740" t="s">
        <v>24</v>
      </c>
      <c r="G3740" t="s">
        <v>31</v>
      </c>
      <c r="H3740" s="1">
        <v>44594</v>
      </c>
      <c r="I3740" t="s">
        <v>33</v>
      </c>
      <c r="J3740">
        <v>89</v>
      </c>
      <c r="K3740">
        <v>6.7</v>
      </c>
      <c r="L3740">
        <v>410.04</v>
      </c>
      <c r="M3740">
        <v>78.86</v>
      </c>
      <c r="N3740" t="s">
        <v>48</v>
      </c>
      <c r="O3740">
        <v>1</v>
      </c>
      <c r="P3740" t="str" cm="1">
        <f t="array" ref="P3740">_xlfn.IFS(C3740&lt;25,"18-24", C3740&lt;=35,"25-35", C3740&lt;=50,"36-50",TRUE,"50+")</f>
        <v>25-35</v>
      </c>
      <c r="Q3740" t="str">
        <f t="shared" si="406"/>
        <v>new</v>
      </c>
      <c r="R3740" t="str">
        <f t="shared" si="407"/>
        <v>medium</v>
      </c>
      <c r="S3740" t="str">
        <f t="shared" si="408"/>
        <v>Low</v>
      </c>
      <c r="T3740" t="str">
        <f t="shared" si="409"/>
        <v>Feb</v>
      </c>
      <c r="U3740">
        <f t="shared" si="410"/>
        <v>2022</v>
      </c>
      <c r="V3740" t="str">
        <f t="shared" si="411"/>
        <v>5-10</v>
      </c>
      <c r="W3740" t="str">
        <f t="shared" si="412"/>
        <v>Slow</v>
      </c>
    </row>
    <row r="3741" spans="1:23" x14ac:dyDescent="0.3">
      <c r="A3741">
        <v>603740</v>
      </c>
      <c r="B3741">
        <v>78906</v>
      </c>
      <c r="C3741">
        <v>19</v>
      </c>
      <c r="D3741" t="s">
        <v>7</v>
      </c>
      <c r="E3741" t="s">
        <v>11</v>
      </c>
      <c r="F3741" t="s">
        <v>22</v>
      </c>
      <c r="G3741" t="s">
        <v>31</v>
      </c>
      <c r="H3741" s="1">
        <v>45584</v>
      </c>
      <c r="I3741" t="s">
        <v>33</v>
      </c>
      <c r="J3741">
        <v>42</v>
      </c>
      <c r="K3741">
        <v>11.2</v>
      </c>
      <c r="L3741">
        <v>185.99</v>
      </c>
      <c r="M3741">
        <v>95.3</v>
      </c>
      <c r="N3741" t="s">
        <v>48</v>
      </c>
      <c r="O3741">
        <v>3</v>
      </c>
      <c r="P3741" t="str" cm="1">
        <f t="array" ref="P3741">_xlfn.IFS(C3741&lt;25,"18-24", C3741&lt;=35,"25-35", C3741&lt;=50,"36-50",TRUE,"50+")</f>
        <v>18-24</v>
      </c>
      <c r="Q3741" t="str">
        <f t="shared" si="406"/>
        <v>new</v>
      </c>
      <c r="R3741" t="str">
        <f t="shared" si="407"/>
        <v>low</v>
      </c>
      <c r="S3741" t="str">
        <f t="shared" si="408"/>
        <v>medium</v>
      </c>
      <c r="T3741" t="str">
        <f t="shared" si="409"/>
        <v>Oct</v>
      </c>
      <c r="U3741">
        <f t="shared" si="410"/>
        <v>2024</v>
      </c>
      <c r="V3741" t="str">
        <f t="shared" si="411"/>
        <v>10-15</v>
      </c>
      <c r="W3741" t="str">
        <f t="shared" si="412"/>
        <v>Medium</v>
      </c>
    </row>
    <row r="3742" spans="1:23" x14ac:dyDescent="0.3">
      <c r="A3742">
        <v>603741</v>
      </c>
      <c r="B3742">
        <v>72210</v>
      </c>
      <c r="C3742">
        <v>22</v>
      </c>
      <c r="D3742" t="s">
        <v>4</v>
      </c>
      <c r="E3742" t="s">
        <v>5</v>
      </c>
      <c r="F3742" t="s">
        <v>30</v>
      </c>
      <c r="G3742" t="s">
        <v>25</v>
      </c>
      <c r="H3742" s="1">
        <v>45595</v>
      </c>
      <c r="I3742" t="s">
        <v>33</v>
      </c>
      <c r="J3742">
        <v>43</v>
      </c>
      <c r="K3742">
        <v>11.7</v>
      </c>
      <c r="L3742">
        <v>1233.58</v>
      </c>
      <c r="M3742">
        <v>89.04</v>
      </c>
      <c r="N3742" t="s">
        <v>50</v>
      </c>
      <c r="O3742">
        <v>3</v>
      </c>
      <c r="P3742" t="str" cm="1">
        <f t="array" ref="P3742">_xlfn.IFS(C3742&lt;25,"18-24", C3742&lt;=35,"25-35", C3742&lt;=50,"36-50",TRUE,"50+")</f>
        <v>18-24</v>
      </c>
      <c r="Q3742" t="str">
        <f t="shared" si="406"/>
        <v>repeat</v>
      </c>
      <c r="R3742" t="str">
        <f t="shared" si="407"/>
        <v>high value</v>
      </c>
      <c r="S3742" t="str">
        <f t="shared" si="408"/>
        <v>medium</v>
      </c>
      <c r="T3742" t="str">
        <f t="shared" si="409"/>
        <v>Oct</v>
      </c>
      <c r="U3742">
        <f t="shared" si="410"/>
        <v>2024</v>
      </c>
      <c r="V3742" t="str">
        <f t="shared" si="411"/>
        <v>10-15</v>
      </c>
      <c r="W3742" t="str">
        <f t="shared" si="412"/>
        <v>Medium</v>
      </c>
    </row>
    <row r="3743" spans="1:23" x14ac:dyDescent="0.3">
      <c r="A3743">
        <v>603742</v>
      </c>
      <c r="B3743">
        <v>26958</v>
      </c>
      <c r="C3743">
        <v>46</v>
      </c>
      <c r="D3743" t="s">
        <v>4</v>
      </c>
      <c r="E3743" t="s">
        <v>15</v>
      </c>
      <c r="F3743" t="s">
        <v>26</v>
      </c>
      <c r="G3743" t="s">
        <v>25</v>
      </c>
      <c r="H3743" s="1">
        <v>45611</v>
      </c>
      <c r="I3743" t="s">
        <v>34</v>
      </c>
      <c r="J3743">
        <v>88</v>
      </c>
      <c r="K3743">
        <v>4</v>
      </c>
      <c r="L3743">
        <v>1445.38</v>
      </c>
      <c r="M3743">
        <v>109.84</v>
      </c>
      <c r="N3743" t="s">
        <v>49</v>
      </c>
      <c r="O3743">
        <v>3</v>
      </c>
      <c r="P3743" t="str" cm="1">
        <f t="array" ref="P3743">_xlfn.IFS(C3743&lt;25,"18-24", C3743&lt;=35,"25-35", C3743&lt;=50,"36-50",TRUE,"50+")</f>
        <v>36-50</v>
      </c>
      <c r="Q3743" t="str">
        <f t="shared" si="406"/>
        <v>new</v>
      </c>
      <c r="R3743" t="str">
        <f t="shared" si="407"/>
        <v>high value</v>
      </c>
      <c r="S3743" t="str">
        <f t="shared" si="408"/>
        <v>medium</v>
      </c>
      <c r="T3743" t="str">
        <f t="shared" si="409"/>
        <v>Nov</v>
      </c>
      <c r="U3743">
        <f t="shared" si="410"/>
        <v>2024</v>
      </c>
      <c r="V3743" t="str">
        <f t="shared" si="411"/>
        <v>0-5</v>
      </c>
      <c r="W3743" t="str">
        <f t="shared" si="412"/>
        <v>Slow</v>
      </c>
    </row>
    <row r="3744" spans="1:23" x14ac:dyDescent="0.3">
      <c r="A3744">
        <v>603743</v>
      </c>
      <c r="B3744">
        <v>14271</v>
      </c>
      <c r="C3744">
        <v>30</v>
      </c>
      <c r="D3744" t="s">
        <v>4</v>
      </c>
      <c r="E3744" t="s">
        <v>15</v>
      </c>
      <c r="F3744" t="s">
        <v>24</v>
      </c>
      <c r="G3744" t="s">
        <v>31</v>
      </c>
      <c r="H3744" s="1">
        <v>45093</v>
      </c>
      <c r="I3744" t="s">
        <v>34</v>
      </c>
      <c r="J3744">
        <v>63</v>
      </c>
      <c r="K3744">
        <v>3.8</v>
      </c>
      <c r="L3744">
        <v>1059.9100000000001</v>
      </c>
      <c r="M3744">
        <v>42.48</v>
      </c>
      <c r="N3744" t="s">
        <v>49</v>
      </c>
      <c r="O3744">
        <v>4</v>
      </c>
      <c r="P3744" t="str" cm="1">
        <f t="array" ref="P3744">_xlfn.IFS(C3744&lt;25,"18-24", C3744&lt;=35,"25-35", C3744&lt;=50,"36-50",TRUE,"50+")</f>
        <v>25-35</v>
      </c>
      <c r="Q3744" t="str">
        <f t="shared" si="406"/>
        <v>repeat</v>
      </c>
      <c r="R3744" t="str">
        <f t="shared" si="407"/>
        <v>high value</v>
      </c>
      <c r="S3744" t="str">
        <f t="shared" si="408"/>
        <v>medium</v>
      </c>
      <c r="T3744" t="str">
        <f t="shared" si="409"/>
        <v>Jun</v>
      </c>
      <c r="U3744">
        <f t="shared" si="410"/>
        <v>2023</v>
      </c>
      <c r="V3744" t="str">
        <f t="shared" si="411"/>
        <v>0-5</v>
      </c>
      <c r="W3744" t="str">
        <f t="shared" si="412"/>
        <v>Slow</v>
      </c>
    </row>
    <row r="3745" spans="1:23" x14ac:dyDescent="0.3">
      <c r="A3745">
        <v>603744</v>
      </c>
      <c r="B3745">
        <v>42697</v>
      </c>
      <c r="C3745">
        <v>47</v>
      </c>
      <c r="D3745" t="s">
        <v>7</v>
      </c>
      <c r="E3745" t="s">
        <v>16</v>
      </c>
      <c r="F3745" t="s">
        <v>19</v>
      </c>
      <c r="G3745" t="s">
        <v>29</v>
      </c>
      <c r="H3745" s="1">
        <v>45570</v>
      </c>
      <c r="I3745" t="s">
        <v>33</v>
      </c>
      <c r="J3745">
        <v>41</v>
      </c>
      <c r="K3745">
        <v>1.5</v>
      </c>
      <c r="L3745">
        <v>974.28</v>
      </c>
      <c r="M3745">
        <v>95.9</v>
      </c>
      <c r="N3745" t="s">
        <v>49</v>
      </c>
      <c r="O3745">
        <v>1</v>
      </c>
      <c r="P3745" t="str" cm="1">
        <f t="array" ref="P3745">_xlfn.IFS(C3745&lt;25,"18-24", C3745&lt;=35,"25-35", C3745&lt;=50,"36-50",TRUE,"50+")</f>
        <v>36-50</v>
      </c>
      <c r="Q3745" t="str">
        <f t="shared" si="406"/>
        <v>new</v>
      </c>
      <c r="R3745" t="str">
        <f t="shared" si="407"/>
        <v>high value</v>
      </c>
      <c r="S3745" t="str">
        <f t="shared" si="408"/>
        <v>Low</v>
      </c>
      <c r="T3745" t="str">
        <f t="shared" si="409"/>
        <v>Oct</v>
      </c>
      <c r="U3745">
        <f t="shared" si="410"/>
        <v>2024</v>
      </c>
      <c r="V3745" t="str">
        <f t="shared" si="411"/>
        <v>0-5</v>
      </c>
      <c r="W3745" t="str">
        <f t="shared" si="412"/>
        <v>Medium</v>
      </c>
    </row>
    <row r="3746" spans="1:23" x14ac:dyDescent="0.3">
      <c r="A3746">
        <v>603745</v>
      </c>
      <c r="B3746">
        <v>40102</v>
      </c>
      <c r="C3746">
        <v>47</v>
      </c>
      <c r="D3746" t="s">
        <v>7</v>
      </c>
      <c r="E3746" t="s">
        <v>16</v>
      </c>
      <c r="F3746" t="s">
        <v>22</v>
      </c>
      <c r="G3746" t="s">
        <v>21</v>
      </c>
      <c r="H3746" s="1">
        <v>44562</v>
      </c>
      <c r="I3746" t="s">
        <v>34</v>
      </c>
      <c r="J3746">
        <v>58</v>
      </c>
      <c r="K3746">
        <v>2.6</v>
      </c>
      <c r="L3746">
        <v>700.39</v>
      </c>
      <c r="M3746">
        <v>74.98</v>
      </c>
      <c r="N3746" t="s">
        <v>49</v>
      </c>
      <c r="O3746">
        <v>4</v>
      </c>
      <c r="P3746" t="str" cm="1">
        <f t="array" ref="P3746">_xlfn.IFS(C3746&lt;25,"18-24", C3746&lt;=35,"25-35", C3746&lt;=50,"36-50",TRUE,"50+")</f>
        <v>36-50</v>
      </c>
      <c r="Q3746" t="str">
        <f t="shared" si="406"/>
        <v>new</v>
      </c>
      <c r="R3746" t="str">
        <f t="shared" si="407"/>
        <v>high value</v>
      </c>
      <c r="S3746" t="str">
        <f t="shared" si="408"/>
        <v>medium</v>
      </c>
      <c r="T3746" t="str">
        <f t="shared" si="409"/>
        <v>Jan</v>
      </c>
      <c r="U3746">
        <f t="shared" si="410"/>
        <v>2022</v>
      </c>
      <c r="V3746" t="str">
        <f t="shared" si="411"/>
        <v>0-5</v>
      </c>
      <c r="W3746" t="str">
        <f t="shared" si="412"/>
        <v>Slow</v>
      </c>
    </row>
    <row r="3747" spans="1:23" x14ac:dyDescent="0.3">
      <c r="A3747">
        <v>603746</v>
      </c>
      <c r="B3747">
        <v>66618</v>
      </c>
      <c r="C3747">
        <v>45</v>
      </c>
      <c r="D3747" t="s">
        <v>4</v>
      </c>
      <c r="E3747" t="s">
        <v>11</v>
      </c>
      <c r="F3747" t="s">
        <v>28</v>
      </c>
      <c r="G3747" t="s">
        <v>31</v>
      </c>
      <c r="H3747" s="1">
        <v>45167</v>
      </c>
      <c r="I3747" t="s">
        <v>33</v>
      </c>
      <c r="J3747">
        <v>60</v>
      </c>
      <c r="K3747">
        <v>5.3</v>
      </c>
      <c r="L3747">
        <v>480.27</v>
      </c>
      <c r="M3747">
        <v>32.950000000000003</v>
      </c>
      <c r="N3747" t="s">
        <v>48</v>
      </c>
      <c r="O3747">
        <v>2</v>
      </c>
      <c r="P3747" t="str" cm="1">
        <f t="array" ref="P3747">_xlfn.IFS(C3747&lt;25,"18-24", C3747&lt;=35,"25-35", C3747&lt;=50,"36-50",TRUE,"50+")</f>
        <v>36-50</v>
      </c>
      <c r="Q3747" t="str">
        <f t="shared" si="406"/>
        <v>new</v>
      </c>
      <c r="R3747" t="str">
        <f t="shared" si="407"/>
        <v>medium</v>
      </c>
      <c r="S3747" t="str">
        <f t="shared" si="408"/>
        <v>Low</v>
      </c>
      <c r="T3747" t="str">
        <f t="shared" si="409"/>
        <v>Aug</v>
      </c>
      <c r="U3747">
        <f t="shared" si="410"/>
        <v>2023</v>
      </c>
      <c r="V3747" t="str">
        <f t="shared" si="411"/>
        <v>5-10</v>
      </c>
      <c r="W3747" t="str">
        <f t="shared" si="412"/>
        <v>Slow</v>
      </c>
    </row>
    <row r="3748" spans="1:23" x14ac:dyDescent="0.3">
      <c r="A3748">
        <v>603747</v>
      </c>
      <c r="B3748">
        <v>16572</v>
      </c>
      <c r="C3748">
        <v>54</v>
      </c>
      <c r="D3748" t="s">
        <v>4</v>
      </c>
      <c r="E3748" t="s">
        <v>13</v>
      </c>
      <c r="F3748" t="s">
        <v>30</v>
      </c>
      <c r="G3748" t="s">
        <v>25</v>
      </c>
      <c r="H3748" s="1">
        <v>45124</v>
      </c>
      <c r="I3748" t="s">
        <v>33</v>
      </c>
      <c r="J3748">
        <v>32</v>
      </c>
      <c r="K3748">
        <v>5.8</v>
      </c>
      <c r="L3748">
        <v>1450.6</v>
      </c>
      <c r="M3748">
        <v>97.26</v>
      </c>
      <c r="N3748" t="s">
        <v>50</v>
      </c>
      <c r="O3748">
        <v>1</v>
      </c>
      <c r="P3748" t="str" cm="1">
        <f t="array" ref="P3748">_xlfn.IFS(C3748&lt;25,"18-24", C3748&lt;=35,"25-35", C3748&lt;=50,"36-50",TRUE,"50+")</f>
        <v>50+</v>
      </c>
      <c r="Q3748" t="str">
        <f t="shared" si="406"/>
        <v>new</v>
      </c>
      <c r="R3748" t="str">
        <f t="shared" si="407"/>
        <v>high value</v>
      </c>
      <c r="S3748" t="str">
        <f t="shared" si="408"/>
        <v>Low</v>
      </c>
      <c r="T3748" t="str">
        <f t="shared" si="409"/>
        <v>Jul</v>
      </c>
      <c r="U3748">
        <f t="shared" si="410"/>
        <v>2023</v>
      </c>
      <c r="V3748" t="str">
        <f t="shared" si="411"/>
        <v>5-10</v>
      </c>
      <c r="W3748" t="str">
        <f t="shared" si="412"/>
        <v>Medium</v>
      </c>
    </row>
    <row r="3749" spans="1:23" x14ac:dyDescent="0.3">
      <c r="A3749">
        <v>603748</v>
      </c>
      <c r="B3749">
        <v>66562</v>
      </c>
      <c r="C3749">
        <v>46</v>
      </c>
      <c r="D3749" t="s">
        <v>4</v>
      </c>
      <c r="E3749" t="s">
        <v>13</v>
      </c>
      <c r="F3749" t="s">
        <v>24</v>
      </c>
      <c r="G3749" t="s">
        <v>29</v>
      </c>
      <c r="H3749" s="1">
        <v>44705</v>
      </c>
      <c r="I3749" t="s">
        <v>33</v>
      </c>
      <c r="J3749">
        <v>73</v>
      </c>
      <c r="K3749">
        <v>10.3</v>
      </c>
      <c r="L3749">
        <v>1438.4</v>
      </c>
      <c r="M3749">
        <v>45.56</v>
      </c>
      <c r="N3749" t="s">
        <v>49</v>
      </c>
      <c r="O3749">
        <v>2</v>
      </c>
      <c r="P3749" t="str" cm="1">
        <f t="array" ref="P3749">_xlfn.IFS(C3749&lt;25,"18-24", C3749&lt;=35,"25-35", C3749&lt;=50,"36-50",TRUE,"50+")</f>
        <v>36-50</v>
      </c>
      <c r="Q3749" t="str">
        <f t="shared" si="406"/>
        <v>new</v>
      </c>
      <c r="R3749" t="str">
        <f t="shared" si="407"/>
        <v>high value</v>
      </c>
      <c r="S3749" t="str">
        <f t="shared" si="408"/>
        <v>Low</v>
      </c>
      <c r="T3749" t="str">
        <f t="shared" si="409"/>
        <v>May</v>
      </c>
      <c r="U3749">
        <f t="shared" si="410"/>
        <v>2022</v>
      </c>
      <c r="V3749" t="str">
        <f t="shared" si="411"/>
        <v>10-15</v>
      </c>
      <c r="W3749" t="str">
        <f t="shared" si="412"/>
        <v>Slow</v>
      </c>
    </row>
    <row r="3750" spans="1:23" x14ac:dyDescent="0.3">
      <c r="A3750">
        <v>603749</v>
      </c>
      <c r="B3750">
        <v>87809</v>
      </c>
      <c r="C3750">
        <v>52</v>
      </c>
      <c r="D3750" t="s">
        <v>7</v>
      </c>
      <c r="E3750" t="s">
        <v>11</v>
      </c>
      <c r="F3750" t="s">
        <v>18</v>
      </c>
      <c r="G3750" t="s">
        <v>21</v>
      </c>
      <c r="H3750" s="1">
        <v>45647</v>
      </c>
      <c r="I3750" t="s">
        <v>33</v>
      </c>
      <c r="J3750">
        <v>36</v>
      </c>
      <c r="K3750">
        <v>9.4</v>
      </c>
      <c r="L3750">
        <v>383.87</v>
      </c>
      <c r="M3750">
        <v>22.95</v>
      </c>
      <c r="N3750" t="s">
        <v>48</v>
      </c>
      <c r="O3750">
        <v>4</v>
      </c>
      <c r="P3750" t="str" cm="1">
        <f t="array" ref="P3750">_xlfn.IFS(C3750&lt;25,"18-24", C3750&lt;=35,"25-35", C3750&lt;=50,"36-50",TRUE,"50+")</f>
        <v>50+</v>
      </c>
      <c r="Q3750" t="str">
        <f t="shared" si="406"/>
        <v>new</v>
      </c>
      <c r="R3750" t="str">
        <f t="shared" si="407"/>
        <v>medium</v>
      </c>
      <c r="S3750" t="str">
        <f t="shared" si="408"/>
        <v>medium</v>
      </c>
      <c r="T3750" t="str">
        <f t="shared" si="409"/>
        <v>Dec</v>
      </c>
      <c r="U3750">
        <f t="shared" si="410"/>
        <v>2024</v>
      </c>
      <c r="V3750" t="str">
        <f t="shared" si="411"/>
        <v>5-10</v>
      </c>
      <c r="W3750" t="str">
        <f t="shared" si="412"/>
        <v>Medium</v>
      </c>
    </row>
    <row r="3751" spans="1:23" x14ac:dyDescent="0.3">
      <c r="A3751">
        <v>603750</v>
      </c>
      <c r="B3751">
        <v>38906</v>
      </c>
      <c r="C3751">
        <v>53</v>
      </c>
      <c r="D3751" t="s">
        <v>7</v>
      </c>
      <c r="E3751" t="s">
        <v>11</v>
      </c>
      <c r="F3751" t="s">
        <v>19</v>
      </c>
      <c r="G3751" t="s">
        <v>29</v>
      </c>
      <c r="H3751" s="1">
        <v>45256</v>
      </c>
      <c r="I3751" t="s">
        <v>34</v>
      </c>
      <c r="J3751">
        <v>47</v>
      </c>
      <c r="K3751">
        <v>12.8</v>
      </c>
      <c r="L3751">
        <v>297.52999999999997</v>
      </c>
      <c r="M3751">
        <v>61.09</v>
      </c>
      <c r="N3751" t="s">
        <v>49</v>
      </c>
      <c r="O3751">
        <v>1</v>
      </c>
      <c r="P3751" t="str" cm="1">
        <f t="array" ref="P3751">_xlfn.IFS(C3751&lt;25,"18-24", C3751&lt;=35,"25-35", C3751&lt;=50,"36-50",TRUE,"50+")</f>
        <v>50+</v>
      </c>
      <c r="Q3751" t="str">
        <f t="shared" si="406"/>
        <v>new</v>
      </c>
      <c r="R3751" t="str">
        <f t="shared" si="407"/>
        <v>medium</v>
      </c>
      <c r="S3751" t="str">
        <f t="shared" si="408"/>
        <v>Low</v>
      </c>
      <c r="T3751" t="str">
        <f t="shared" si="409"/>
        <v>Nov</v>
      </c>
      <c r="U3751">
        <f t="shared" si="410"/>
        <v>2023</v>
      </c>
      <c r="V3751" t="str">
        <f t="shared" si="411"/>
        <v>10-15</v>
      </c>
      <c r="W3751" t="str">
        <f t="shared" si="412"/>
        <v>Slow</v>
      </c>
    </row>
    <row r="3752" spans="1:23" x14ac:dyDescent="0.3">
      <c r="A3752">
        <v>603751</v>
      </c>
      <c r="B3752">
        <v>96934</v>
      </c>
      <c r="C3752">
        <v>51</v>
      </c>
      <c r="D3752" t="s">
        <v>7</v>
      </c>
      <c r="E3752" t="s">
        <v>11</v>
      </c>
      <c r="F3752" t="s">
        <v>30</v>
      </c>
      <c r="G3752" t="s">
        <v>23</v>
      </c>
      <c r="H3752" s="1">
        <v>44763</v>
      </c>
      <c r="I3752" t="s">
        <v>34</v>
      </c>
      <c r="J3752">
        <v>29</v>
      </c>
      <c r="K3752">
        <v>12.8</v>
      </c>
      <c r="L3752">
        <v>1103.3699999999999</v>
      </c>
      <c r="M3752">
        <v>93.26</v>
      </c>
      <c r="N3752" t="s">
        <v>48</v>
      </c>
      <c r="O3752">
        <v>4</v>
      </c>
      <c r="P3752" t="str" cm="1">
        <f t="array" ref="P3752">_xlfn.IFS(C3752&lt;25,"18-24", C3752&lt;=35,"25-35", C3752&lt;=50,"36-50",TRUE,"50+")</f>
        <v>50+</v>
      </c>
      <c r="Q3752" t="str">
        <f t="shared" si="406"/>
        <v>new</v>
      </c>
      <c r="R3752" t="str">
        <f t="shared" si="407"/>
        <v>high value</v>
      </c>
      <c r="S3752" t="str">
        <f t="shared" si="408"/>
        <v>medium</v>
      </c>
      <c r="T3752" t="str">
        <f t="shared" si="409"/>
        <v>Jul</v>
      </c>
      <c r="U3752">
        <f t="shared" si="410"/>
        <v>2022</v>
      </c>
      <c r="V3752" t="str">
        <f t="shared" si="411"/>
        <v>10-15</v>
      </c>
      <c r="W3752" t="str">
        <f t="shared" si="412"/>
        <v>Fast</v>
      </c>
    </row>
    <row r="3753" spans="1:23" x14ac:dyDescent="0.3">
      <c r="A3753">
        <v>603752</v>
      </c>
      <c r="B3753">
        <v>15775</v>
      </c>
      <c r="C3753">
        <v>49</v>
      </c>
      <c r="D3753" t="s">
        <v>7</v>
      </c>
      <c r="E3753" t="s">
        <v>15</v>
      </c>
      <c r="F3753" t="s">
        <v>18</v>
      </c>
      <c r="G3753" t="s">
        <v>21</v>
      </c>
      <c r="H3753" s="1">
        <v>45175</v>
      </c>
      <c r="I3753" t="s">
        <v>34</v>
      </c>
      <c r="J3753">
        <v>32</v>
      </c>
      <c r="K3753">
        <v>14.9</v>
      </c>
      <c r="L3753">
        <v>956.04</v>
      </c>
      <c r="M3753">
        <v>33.950000000000003</v>
      </c>
      <c r="N3753" t="s">
        <v>49</v>
      </c>
      <c r="O3753">
        <v>5</v>
      </c>
      <c r="P3753" t="str" cm="1">
        <f t="array" ref="P3753">_xlfn.IFS(C3753&lt;25,"18-24", C3753&lt;=35,"25-35", C3753&lt;=50,"36-50",TRUE,"50+")</f>
        <v>36-50</v>
      </c>
      <c r="Q3753" t="str">
        <f t="shared" si="406"/>
        <v>new</v>
      </c>
      <c r="R3753" t="str">
        <f t="shared" si="407"/>
        <v>high value</v>
      </c>
      <c r="S3753" t="str">
        <f t="shared" si="408"/>
        <v>High</v>
      </c>
      <c r="T3753" t="str">
        <f t="shared" si="409"/>
        <v>Sep</v>
      </c>
      <c r="U3753">
        <f t="shared" si="410"/>
        <v>2023</v>
      </c>
      <c r="V3753" t="str">
        <f t="shared" si="411"/>
        <v>10-15</v>
      </c>
      <c r="W3753" t="str">
        <f t="shared" si="412"/>
        <v>Medium</v>
      </c>
    </row>
    <row r="3754" spans="1:23" x14ac:dyDescent="0.3">
      <c r="A3754">
        <v>603753</v>
      </c>
      <c r="B3754">
        <v>94328</v>
      </c>
      <c r="C3754">
        <v>58</v>
      </c>
      <c r="D3754" t="s">
        <v>4</v>
      </c>
      <c r="E3754" t="s">
        <v>16</v>
      </c>
      <c r="F3754" t="s">
        <v>19</v>
      </c>
      <c r="G3754" t="s">
        <v>27</v>
      </c>
      <c r="H3754" s="1">
        <v>45550</v>
      </c>
      <c r="I3754" t="s">
        <v>33</v>
      </c>
      <c r="J3754">
        <v>83</v>
      </c>
      <c r="K3754">
        <v>10.4</v>
      </c>
      <c r="L3754">
        <v>630.16</v>
      </c>
      <c r="M3754">
        <v>83.75</v>
      </c>
      <c r="N3754" t="s">
        <v>50</v>
      </c>
      <c r="O3754">
        <v>1</v>
      </c>
      <c r="P3754" t="str" cm="1">
        <f t="array" ref="P3754">_xlfn.IFS(C3754&lt;25,"18-24", C3754&lt;=35,"25-35", C3754&lt;=50,"36-50",TRUE,"50+")</f>
        <v>50+</v>
      </c>
      <c r="Q3754" t="str">
        <f t="shared" si="406"/>
        <v>new</v>
      </c>
      <c r="R3754" t="str">
        <f t="shared" si="407"/>
        <v>high value</v>
      </c>
      <c r="S3754" t="str">
        <f t="shared" si="408"/>
        <v>Low</v>
      </c>
      <c r="T3754" t="str">
        <f t="shared" si="409"/>
        <v>Sep</v>
      </c>
      <c r="U3754">
        <f t="shared" si="410"/>
        <v>2024</v>
      </c>
      <c r="V3754" t="str">
        <f t="shared" si="411"/>
        <v>10-15</v>
      </c>
      <c r="W3754" t="str">
        <f t="shared" si="412"/>
        <v>Slow</v>
      </c>
    </row>
    <row r="3755" spans="1:23" x14ac:dyDescent="0.3">
      <c r="A3755">
        <v>603754</v>
      </c>
      <c r="B3755">
        <v>70249</v>
      </c>
      <c r="C3755">
        <v>40</v>
      </c>
      <c r="D3755" t="s">
        <v>7</v>
      </c>
      <c r="E3755" t="s">
        <v>16</v>
      </c>
      <c r="F3755" t="s">
        <v>22</v>
      </c>
      <c r="G3755" t="s">
        <v>25</v>
      </c>
      <c r="H3755" s="1">
        <v>44659</v>
      </c>
      <c r="I3755" t="s">
        <v>33</v>
      </c>
      <c r="J3755">
        <v>87</v>
      </c>
      <c r="K3755">
        <v>14.8</v>
      </c>
      <c r="L3755">
        <v>1170.68</v>
      </c>
      <c r="M3755">
        <v>33.15</v>
      </c>
      <c r="N3755" t="s">
        <v>47</v>
      </c>
      <c r="O3755">
        <v>2</v>
      </c>
      <c r="P3755" t="str" cm="1">
        <f t="array" ref="P3755">_xlfn.IFS(C3755&lt;25,"18-24", C3755&lt;=35,"25-35", C3755&lt;=50,"36-50",TRUE,"50+")</f>
        <v>36-50</v>
      </c>
      <c r="Q3755" t="str">
        <f t="shared" si="406"/>
        <v>new</v>
      </c>
      <c r="R3755" t="str">
        <f t="shared" si="407"/>
        <v>high value</v>
      </c>
      <c r="S3755" t="str">
        <f t="shared" si="408"/>
        <v>Low</v>
      </c>
      <c r="T3755" t="str">
        <f t="shared" si="409"/>
        <v>Apr</v>
      </c>
      <c r="U3755">
        <f t="shared" si="410"/>
        <v>2022</v>
      </c>
      <c r="V3755" t="str">
        <f t="shared" si="411"/>
        <v>10-15</v>
      </c>
      <c r="W3755" t="str">
        <f t="shared" si="412"/>
        <v>Slow</v>
      </c>
    </row>
    <row r="3756" spans="1:23" x14ac:dyDescent="0.3">
      <c r="A3756">
        <v>603755</v>
      </c>
      <c r="B3756">
        <v>29976</v>
      </c>
      <c r="C3756">
        <v>50</v>
      </c>
      <c r="D3756" t="s">
        <v>4</v>
      </c>
      <c r="E3756" t="s">
        <v>8</v>
      </c>
      <c r="F3756" t="s">
        <v>24</v>
      </c>
      <c r="G3756" t="s">
        <v>25</v>
      </c>
      <c r="H3756" s="1">
        <v>45189</v>
      </c>
      <c r="I3756" t="s">
        <v>34</v>
      </c>
      <c r="J3756">
        <v>38</v>
      </c>
      <c r="K3756">
        <v>6.9</v>
      </c>
      <c r="L3756">
        <v>742.93</v>
      </c>
      <c r="M3756">
        <v>91.42</v>
      </c>
      <c r="N3756" t="s">
        <v>47</v>
      </c>
      <c r="O3756">
        <v>5</v>
      </c>
      <c r="P3756" t="str" cm="1">
        <f t="array" ref="P3756">_xlfn.IFS(C3756&lt;25,"18-24", C3756&lt;=35,"25-35", C3756&lt;=50,"36-50",TRUE,"50+")</f>
        <v>36-50</v>
      </c>
      <c r="Q3756" t="str">
        <f t="shared" si="406"/>
        <v>new</v>
      </c>
      <c r="R3756" t="str">
        <f t="shared" si="407"/>
        <v>high value</v>
      </c>
      <c r="S3756" t="str">
        <f t="shared" si="408"/>
        <v>High</v>
      </c>
      <c r="T3756" t="str">
        <f t="shared" si="409"/>
        <v>Sep</v>
      </c>
      <c r="U3756">
        <f t="shared" si="410"/>
        <v>2023</v>
      </c>
      <c r="V3756" t="str">
        <f t="shared" si="411"/>
        <v>5-10</v>
      </c>
      <c r="W3756" t="str">
        <f t="shared" si="412"/>
        <v>Medium</v>
      </c>
    </row>
    <row r="3757" spans="1:23" x14ac:dyDescent="0.3">
      <c r="A3757">
        <v>603756</v>
      </c>
      <c r="B3757">
        <v>99971</v>
      </c>
      <c r="C3757">
        <v>46</v>
      </c>
      <c r="D3757" t="s">
        <v>4</v>
      </c>
      <c r="E3757" t="s">
        <v>8</v>
      </c>
      <c r="F3757" t="s">
        <v>28</v>
      </c>
      <c r="G3757" t="s">
        <v>21</v>
      </c>
      <c r="H3757" s="1">
        <v>44875</v>
      </c>
      <c r="I3757" t="s">
        <v>34</v>
      </c>
      <c r="J3757">
        <v>38</v>
      </c>
      <c r="K3757">
        <v>8.5</v>
      </c>
      <c r="L3757">
        <v>1302.1199999999999</v>
      </c>
      <c r="M3757">
        <v>56.44</v>
      </c>
      <c r="N3757" t="s">
        <v>47</v>
      </c>
      <c r="O3757">
        <v>1</v>
      </c>
      <c r="P3757" t="str" cm="1">
        <f t="array" ref="P3757">_xlfn.IFS(C3757&lt;25,"18-24", C3757&lt;=35,"25-35", C3757&lt;=50,"36-50",TRUE,"50+")</f>
        <v>36-50</v>
      </c>
      <c r="Q3757" t="str">
        <f t="shared" si="406"/>
        <v>new</v>
      </c>
      <c r="R3757" t="str">
        <f t="shared" si="407"/>
        <v>high value</v>
      </c>
      <c r="S3757" t="str">
        <f t="shared" si="408"/>
        <v>Low</v>
      </c>
      <c r="T3757" t="str">
        <f t="shared" si="409"/>
        <v>Nov</v>
      </c>
      <c r="U3757">
        <f t="shared" si="410"/>
        <v>2022</v>
      </c>
      <c r="V3757" t="str">
        <f t="shared" si="411"/>
        <v>5-10</v>
      </c>
      <c r="W3757" t="str">
        <f t="shared" si="412"/>
        <v>Medium</v>
      </c>
    </row>
    <row r="3758" spans="1:23" x14ac:dyDescent="0.3">
      <c r="A3758">
        <v>603757</v>
      </c>
      <c r="B3758">
        <v>83377</v>
      </c>
      <c r="C3758">
        <v>55</v>
      </c>
      <c r="D3758" t="s">
        <v>7</v>
      </c>
      <c r="E3758" t="s">
        <v>13</v>
      </c>
      <c r="F3758" t="s">
        <v>22</v>
      </c>
      <c r="G3758" t="s">
        <v>21</v>
      </c>
      <c r="H3758" s="1">
        <v>45188</v>
      </c>
      <c r="I3758" t="s">
        <v>33</v>
      </c>
      <c r="J3758">
        <v>30</v>
      </c>
      <c r="K3758">
        <v>11.6</v>
      </c>
      <c r="L3758">
        <v>228.99</v>
      </c>
      <c r="M3758">
        <v>25.42</v>
      </c>
      <c r="N3758" t="s">
        <v>47</v>
      </c>
      <c r="O3758">
        <v>3</v>
      </c>
      <c r="P3758" t="str" cm="1">
        <f t="array" ref="P3758">_xlfn.IFS(C3758&lt;25,"18-24", C3758&lt;=35,"25-35", C3758&lt;=50,"36-50",TRUE,"50+")</f>
        <v>50+</v>
      </c>
      <c r="Q3758" t="str">
        <f t="shared" si="406"/>
        <v>new</v>
      </c>
      <c r="R3758" t="str">
        <f t="shared" si="407"/>
        <v>low</v>
      </c>
      <c r="S3758" t="str">
        <f t="shared" si="408"/>
        <v>medium</v>
      </c>
      <c r="T3758" t="str">
        <f t="shared" si="409"/>
        <v>Sep</v>
      </c>
      <c r="U3758">
        <f t="shared" si="410"/>
        <v>2023</v>
      </c>
      <c r="V3758" t="str">
        <f t="shared" si="411"/>
        <v>10-15</v>
      </c>
      <c r="W3758" t="str">
        <f t="shared" si="412"/>
        <v>Fast</v>
      </c>
    </row>
    <row r="3759" spans="1:23" x14ac:dyDescent="0.3">
      <c r="A3759">
        <v>603758</v>
      </c>
      <c r="B3759">
        <v>86619</v>
      </c>
      <c r="C3759">
        <v>23</v>
      </c>
      <c r="D3759" t="s">
        <v>4</v>
      </c>
      <c r="E3759" t="s">
        <v>8</v>
      </c>
      <c r="F3759" t="s">
        <v>26</v>
      </c>
      <c r="G3759" t="s">
        <v>25</v>
      </c>
      <c r="H3759" s="1">
        <v>44780</v>
      </c>
      <c r="I3759" t="s">
        <v>34</v>
      </c>
      <c r="J3759">
        <v>29</v>
      </c>
      <c r="K3759">
        <v>11.8</v>
      </c>
      <c r="L3759">
        <v>872.14</v>
      </c>
      <c r="M3759">
        <v>28.73</v>
      </c>
      <c r="N3759" t="s">
        <v>48</v>
      </c>
      <c r="O3759">
        <v>4</v>
      </c>
      <c r="P3759" t="str" cm="1">
        <f t="array" ref="P3759">_xlfn.IFS(C3759&lt;25,"18-24", C3759&lt;=35,"25-35", C3759&lt;=50,"36-50",TRUE,"50+")</f>
        <v>18-24</v>
      </c>
      <c r="Q3759" t="str">
        <f t="shared" si="406"/>
        <v>new</v>
      </c>
      <c r="R3759" t="str">
        <f t="shared" si="407"/>
        <v>high value</v>
      </c>
      <c r="S3759" t="str">
        <f t="shared" si="408"/>
        <v>medium</v>
      </c>
      <c r="T3759" t="str">
        <f t="shared" si="409"/>
        <v>Aug</v>
      </c>
      <c r="U3759">
        <f t="shared" si="410"/>
        <v>2022</v>
      </c>
      <c r="V3759" t="str">
        <f t="shared" si="411"/>
        <v>10-15</v>
      </c>
      <c r="W3759" t="str">
        <f t="shared" si="412"/>
        <v>Fast</v>
      </c>
    </row>
    <row r="3760" spans="1:23" x14ac:dyDescent="0.3">
      <c r="A3760">
        <v>603759</v>
      </c>
      <c r="B3760">
        <v>75874</v>
      </c>
      <c r="C3760">
        <v>55</v>
      </c>
      <c r="D3760" t="s">
        <v>7</v>
      </c>
      <c r="E3760" t="s">
        <v>16</v>
      </c>
      <c r="F3760" t="s">
        <v>30</v>
      </c>
      <c r="G3760" t="s">
        <v>29</v>
      </c>
      <c r="H3760" s="1">
        <v>44824</v>
      </c>
      <c r="I3760" t="s">
        <v>34</v>
      </c>
      <c r="J3760">
        <v>65</v>
      </c>
      <c r="K3760">
        <v>9.9</v>
      </c>
      <c r="L3760">
        <v>965.47</v>
      </c>
      <c r="M3760">
        <v>102.84</v>
      </c>
      <c r="N3760" t="s">
        <v>47</v>
      </c>
      <c r="O3760">
        <v>5</v>
      </c>
      <c r="P3760" t="str" cm="1">
        <f t="array" ref="P3760">_xlfn.IFS(C3760&lt;25,"18-24", C3760&lt;=35,"25-35", C3760&lt;=50,"36-50",TRUE,"50+")</f>
        <v>50+</v>
      </c>
      <c r="Q3760" t="str">
        <f t="shared" si="406"/>
        <v>new</v>
      </c>
      <c r="R3760" t="str">
        <f t="shared" si="407"/>
        <v>high value</v>
      </c>
      <c r="S3760" t="str">
        <f t="shared" si="408"/>
        <v>High</v>
      </c>
      <c r="T3760" t="str">
        <f t="shared" si="409"/>
        <v>Sep</v>
      </c>
      <c r="U3760">
        <f t="shared" si="410"/>
        <v>2022</v>
      </c>
      <c r="V3760" t="str">
        <f t="shared" si="411"/>
        <v>5-10</v>
      </c>
      <c r="W3760" t="str">
        <f t="shared" si="412"/>
        <v>Slow</v>
      </c>
    </row>
    <row r="3761" spans="1:23" x14ac:dyDescent="0.3">
      <c r="A3761">
        <v>603760</v>
      </c>
      <c r="B3761">
        <v>24983</v>
      </c>
      <c r="C3761">
        <v>45</v>
      </c>
      <c r="D3761" t="s">
        <v>4</v>
      </c>
      <c r="E3761" t="s">
        <v>8</v>
      </c>
      <c r="F3761" t="s">
        <v>19</v>
      </c>
      <c r="G3761" t="s">
        <v>27</v>
      </c>
      <c r="H3761" s="1">
        <v>44726</v>
      </c>
      <c r="I3761" t="s">
        <v>34</v>
      </c>
      <c r="J3761">
        <v>82</v>
      </c>
      <c r="K3761">
        <v>10.9</v>
      </c>
      <c r="L3761">
        <v>769.64</v>
      </c>
      <c r="M3761">
        <v>73.69</v>
      </c>
      <c r="N3761" t="s">
        <v>49</v>
      </c>
      <c r="O3761">
        <v>2</v>
      </c>
      <c r="P3761" t="str" cm="1">
        <f t="array" ref="P3761">_xlfn.IFS(C3761&lt;25,"18-24", C3761&lt;=35,"25-35", C3761&lt;=50,"36-50",TRUE,"50+")</f>
        <v>36-50</v>
      </c>
      <c r="Q3761" t="str">
        <f t="shared" si="406"/>
        <v>new</v>
      </c>
      <c r="R3761" t="str">
        <f t="shared" si="407"/>
        <v>high value</v>
      </c>
      <c r="S3761" t="str">
        <f t="shared" si="408"/>
        <v>Low</v>
      </c>
      <c r="T3761" t="str">
        <f t="shared" si="409"/>
        <v>Jun</v>
      </c>
      <c r="U3761">
        <f t="shared" si="410"/>
        <v>2022</v>
      </c>
      <c r="V3761" t="str">
        <f t="shared" si="411"/>
        <v>10-15</v>
      </c>
      <c r="W3761" t="str">
        <f t="shared" si="412"/>
        <v>Slow</v>
      </c>
    </row>
    <row r="3762" spans="1:23" x14ac:dyDescent="0.3">
      <c r="A3762">
        <v>603761</v>
      </c>
      <c r="B3762">
        <v>43557</v>
      </c>
      <c r="C3762">
        <v>25</v>
      </c>
      <c r="D3762" t="s">
        <v>7</v>
      </c>
      <c r="E3762" t="s">
        <v>8</v>
      </c>
      <c r="F3762" t="s">
        <v>22</v>
      </c>
      <c r="G3762" t="s">
        <v>21</v>
      </c>
      <c r="H3762" s="1">
        <v>45318</v>
      </c>
      <c r="I3762" t="s">
        <v>34</v>
      </c>
      <c r="J3762">
        <v>83</v>
      </c>
      <c r="K3762">
        <v>8.8000000000000007</v>
      </c>
      <c r="L3762">
        <v>905.91</v>
      </c>
      <c r="M3762">
        <v>83.65</v>
      </c>
      <c r="N3762" t="s">
        <v>48</v>
      </c>
      <c r="O3762">
        <v>3</v>
      </c>
      <c r="P3762" t="str" cm="1">
        <f t="array" ref="P3762">_xlfn.IFS(C3762&lt;25,"18-24", C3762&lt;=35,"25-35", C3762&lt;=50,"36-50",TRUE,"50+")</f>
        <v>25-35</v>
      </c>
      <c r="Q3762" t="str">
        <f t="shared" si="406"/>
        <v>new</v>
      </c>
      <c r="R3762" t="str">
        <f t="shared" si="407"/>
        <v>high value</v>
      </c>
      <c r="S3762" t="str">
        <f t="shared" si="408"/>
        <v>medium</v>
      </c>
      <c r="T3762" t="str">
        <f t="shared" si="409"/>
        <v>Jan</v>
      </c>
      <c r="U3762">
        <f t="shared" si="410"/>
        <v>2024</v>
      </c>
      <c r="V3762" t="str">
        <f t="shared" si="411"/>
        <v>5-10</v>
      </c>
      <c r="W3762" t="str">
        <f t="shared" si="412"/>
        <v>Slow</v>
      </c>
    </row>
    <row r="3763" spans="1:23" x14ac:dyDescent="0.3">
      <c r="A3763">
        <v>603762</v>
      </c>
      <c r="B3763">
        <v>10888</v>
      </c>
      <c r="C3763">
        <v>42</v>
      </c>
      <c r="D3763" t="s">
        <v>7</v>
      </c>
      <c r="E3763" t="s">
        <v>16</v>
      </c>
      <c r="F3763" t="s">
        <v>22</v>
      </c>
      <c r="G3763" t="s">
        <v>25</v>
      </c>
      <c r="H3763" s="1">
        <v>45261</v>
      </c>
      <c r="I3763" t="s">
        <v>33</v>
      </c>
      <c r="J3763">
        <v>38</v>
      </c>
      <c r="K3763">
        <v>14.4</v>
      </c>
      <c r="L3763">
        <v>803.67</v>
      </c>
      <c r="M3763">
        <v>68.59</v>
      </c>
      <c r="N3763" t="s">
        <v>47</v>
      </c>
      <c r="O3763">
        <v>3</v>
      </c>
      <c r="P3763" t="str" cm="1">
        <f t="array" ref="P3763">_xlfn.IFS(C3763&lt;25,"18-24", C3763&lt;=35,"25-35", C3763&lt;=50,"36-50",TRUE,"50+")</f>
        <v>36-50</v>
      </c>
      <c r="Q3763" t="str">
        <f t="shared" si="406"/>
        <v>new</v>
      </c>
      <c r="R3763" t="str">
        <f t="shared" si="407"/>
        <v>high value</v>
      </c>
      <c r="S3763" t="str">
        <f t="shared" si="408"/>
        <v>medium</v>
      </c>
      <c r="T3763" t="str">
        <f t="shared" si="409"/>
        <v>Dec</v>
      </c>
      <c r="U3763">
        <f t="shared" si="410"/>
        <v>2023</v>
      </c>
      <c r="V3763" t="str">
        <f t="shared" si="411"/>
        <v>10-15</v>
      </c>
      <c r="W3763" t="str">
        <f t="shared" si="412"/>
        <v>Medium</v>
      </c>
    </row>
    <row r="3764" spans="1:23" x14ac:dyDescent="0.3">
      <c r="A3764">
        <v>603763</v>
      </c>
      <c r="B3764">
        <v>60040</v>
      </c>
      <c r="C3764">
        <v>52</v>
      </c>
      <c r="D3764" t="s">
        <v>7</v>
      </c>
      <c r="E3764" t="s">
        <v>11</v>
      </c>
      <c r="F3764" t="s">
        <v>28</v>
      </c>
      <c r="G3764" t="s">
        <v>29</v>
      </c>
      <c r="H3764" s="1">
        <v>45010</v>
      </c>
      <c r="I3764" t="s">
        <v>33</v>
      </c>
      <c r="J3764">
        <v>70</v>
      </c>
      <c r="K3764">
        <v>11.1</v>
      </c>
      <c r="L3764">
        <v>835.48</v>
      </c>
      <c r="M3764">
        <v>48.66</v>
      </c>
      <c r="N3764" t="s">
        <v>50</v>
      </c>
      <c r="O3764">
        <v>5</v>
      </c>
      <c r="P3764" t="str" cm="1">
        <f t="array" ref="P3764">_xlfn.IFS(C3764&lt;25,"18-24", C3764&lt;=35,"25-35", C3764&lt;=50,"36-50",TRUE,"50+")</f>
        <v>50+</v>
      </c>
      <c r="Q3764" t="str">
        <f t="shared" si="406"/>
        <v>new</v>
      </c>
      <c r="R3764" t="str">
        <f t="shared" si="407"/>
        <v>high value</v>
      </c>
      <c r="S3764" t="str">
        <f t="shared" si="408"/>
        <v>High</v>
      </c>
      <c r="T3764" t="str">
        <f t="shared" si="409"/>
        <v>Mar</v>
      </c>
      <c r="U3764">
        <f t="shared" si="410"/>
        <v>2023</v>
      </c>
      <c r="V3764" t="str">
        <f t="shared" si="411"/>
        <v>10-15</v>
      </c>
      <c r="W3764" t="str">
        <f t="shared" si="412"/>
        <v>Slow</v>
      </c>
    </row>
    <row r="3765" spans="1:23" x14ac:dyDescent="0.3">
      <c r="A3765">
        <v>603764</v>
      </c>
      <c r="B3765">
        <v>94662</v>
      </c>
      <c r="C3765">
        <v>31</v>
      </c>
      <c r="D3765" t="s">
        <v>4</v>
      </c>
      <c r="E3765" t="s">
        <v>15</v>
      </c>
      <c r="F3765" t="s">
        <v>32</v>
      </c>
      <c r="G3765" t="s">
        <v>25</v>
      </c>
      <c r="H3765" s="1">
        <v>45529</v>
      </c>
      <c r="I3765" t="s">
        <v>34</v>
      </c>
      <c r="J3765">
        <v>46</v>
      </c>
      <c r="K3765">
        <v>11.2</v>
      </c>
      <c r="L3765">
        <v>499.57</v>
      </c>
      <c r="M3765">
        <v>21.92</v>
      </c>
      <c r="N3765" t="s">
        <v>50</v>
      </c>
      <c r="O3765">
        <v>4</v>
      </c>
      <c r="P3765" t="str" cm="1">
        <f t="array" ref="P3765">_xlfn.IFS(C3765&lt;25,"18-24", C3765&lt;=35,"25-35", C3765&lt;=50,"36-50",TRUE,"50+")</f>
        <v>25-35</v>
      </c>
      <c r="Q3765" t="str">
        <f t="shared" si="406"/>
        <v>new</v>
      </c>
      <c r="R3765" t="str">
        <f t="shared" si="407"/>
        <v>medium</v>
      </c>
      <c r="S3765" t="str">
        <f t="shared" si="408"/>
        <v>medium</v>
      </c>
      <c r="T3765" t="str">
        <f t="shared" si="409"/>
        <v>Aug</v>
      </c>
      <c r="U3765">
        <f t="shared" si="410"/>
        <v>2024</v>
      </c>
      <c r="V3765" t="str">
        <f t="shared" si="411"/>
        <v>10-15</v>
      </c>
      <c r="W3765" t="str">
        <f t="shared" si="412"/>
        <v>Slow</v>
      </c>
    </row>
    <row r="3766" spans="1:23" x14ac:dyDescent="0.3">
      <c r="A3766">
        <v>603765</v>
      </c>
      <c r="B3766">
        <v>57245</v>
      </c>
      <c r="C3766">
        <v>64</v>
      </c>
      <c r="D3766" t="s">
        <v>4</v>
      </c>
      <c r="E3766" t="s">
        <v>13</v>
      </c>
      <c r="F3766" t="s">
        <v>22</v>
      </c>
      <c r="G3766" t="s">
        <v>25</v>
      </c>
      <c r="H3766" s="1">
        <v>44852</v>
      </c>
      <c r="I3766" t="s">
        <v>34</v>
      </c>
      <c r="J3766">
        <v>69</v>
      </c>
      <c r="K3766">
        <v>12.8</v>
      </c>
      <c r="L3766">
        <v>583.38</v>
      </c>
      <c r="M3766">
        <v>51.21</v>
      </c>
      <c r="N3766" t="s">
        <v>49</v>
      </c>
      <c r="O3766">
        <v>3</v>
      </c>
      <c r="P3766" t="str" cm="1">
        <f t="array" ref="P3766">_xlfn.IFS(C3766&lt;25,"18-24", C3766&lt;=35,"25-35", C3766&lt;=50,"36-50",TRUE,"50+")</f>
        <v>50+</v>
      </c>
      <c r="Q3766" t="str">
        <f t="shared" si="406"/>
        <v>new</v>
      </c>
      <c r="R3766" t="str">
        <f t="shared" si="407"/>
        <v>high value</v>
      </c>
      <c r="S3766" t="str">
        <f t="shared" si="408"/>
        <v>medium</v>
      </c>
      <c r="T3766" t="str">
        <f t="shared" si="409"/>
        <v>Oct</v>
      </c>
      <c r="U3766">
        <f t="shared" si="410"/>
        <v>2022</v>
      </c>
      <c r="V3766" t="str">
        <f t="shared" si="411"/>
        <v>10-15</v>
      </c>
      <c r="W3766" t="str">
        <f t="shared" si="412"/>
        <v>Slow</v>
      </c>
    </row>
    <row r="3767" spans="1:23" x14ac:dyDescent="0.3">
      <c r="A3767">
        <v>603766</v>
      </c>
      <c r="B3767">
        <v>10498</v>
      </c>
      <c r="C3767">
        <v>30</v>
      </c>
      <c r="D3767" t="s">
        <v>4</v>
      </c>
      <c r="E3767" t="s">
        <v>5</v>
      </c>
      <c r="F3767" t="s">
        <v>26</v>
      </c>
      <c r="G3767" t="s">
        <v>29</v>
      </c>
      <c r="H3767" s="1">
        <v>44733</v>
      </c>
      <c r="I3767" t="s">
        <v>34</v>
      </c>
      <c r="J3767">
        <v>76</v>
      </c>
      <c r="K3767">
        <v>4.2</v>
      </c>
      <c r="L3767">
        <v>427.05</v>
      </c>
      <c r="M3767">
        <v>28.47</v>
      </c>
      <c r="N3767" t="s">
        <v>49</v>
      </c>
      <c r="O3767">
        <v>1</v>
      </c>
      <c r="P3767" t="str" cm="1">
        <f t="array" ref="P3767">_xlfn.IFS(C3767&lt;25,"18-24", C3767&lt;=35,"25-35", C3767&lt;=50,"36-50",TRUE,"50+")</f>
        <v>25-35</v>
      </c>
      <c r="Q3767" t="str">
        <f t="shared" si="406"/>
        <v>new</v>
      </c>
      <c r="R3767" t="str">
        <f t="shared" si="407"/>
        <v>medium</v>
      </c>
      <c r="S3767" t="str">
        <f t="shared" si="408"/>
        <v>Low</v>
      </c>
      <c r="T3767" t="str">
        <f t="shared" si="409"/>
        <v>Jun</v>
      </c>
      <c r="U3767">
        <f t="shared" si="410"/>
        <v>2022</v>
      </c>
      <c r="V3767" t="str">
        <f t="shared" si="411"/>
        <v>0-5</v>
      </c>
      <c r="W3767" t="str">
        <f t="shared" si="412"/>
        <v>Slow</v>
      </c>
    </row>
    <row r="3768" spans="1:23" x14ac:dyDescent="0.3">
      <c r="A3768">
        <v>603767</v>
      </c>
      <c r="B3768">
        <v>92225</v>
      </c>
      <c r="C3768">
        <v>55</v>
      </c>
      <c r="D3768" t="s">
        <v>7</v>
      </c>
      <c r="E3768" t="s">
        <v>8</v>
      </c>
      <c r="F3768" t="s">
        <v>22</v>
      </c>
      <c r="G3768" t="s">
        <v>27</v>
      </c>
      <c r="H3768" s="1">
        <v>45168</v>
      </c>
      <c r="I3768" t="s">
        <v>34</v>
      </c>
      <c r="J3768">
        <v>40</v>
      </c>
      <c r="K3768">
        <v>4.7</v>
      </c>
      <c r="L3768">
        <v>493.7</v>
      </c>
      <c r="M3768">
        <v>112.74</v>
      </c>
      <c r="N3768" t="s">
        <v>49</v>
      </c>
      <c r="O3768">
        <v>1</v>
      </c>
      <c r="P3768" t="str" cm="1">
        <f t="array" ref="P3768">_xlfn.IFS(C3768&lt;25,"18-24", C3768&lt;=35,"25-35", C3768&lt;=50,"36-50",TRUE,"50+")</f>
        <v>50+</v>
      </c>
      <c r="Q3768" t="str">
        <f t="shared" si="406"/>
        <v>new</v>
      </c>
      <c r="R3768" t="str">
        <f t="shared" si="407"/>
        <v>medium</v>
      </c>
      <c r="S3768" t="str">
        <f t="shared" si="408"/>
        <v>Low</v>
      </c>
      <c r="T3768" t="str">
        <f t="shared" si="409"/>
        <v>Aug</v>
      </c>
      <c r="U3768">
        <f t="shared" si="410"/>
        <v>2023</v>
      </c>
      <c r="V3768" t="str">
        <f t="shared" si="411"/>
        <v>0-5</v>
      </c>
      <c r="W3768" t="str">
        <f t="shared" si="412"/>
        <v>Medium</v>
      </c>
    </row>
    <row r="3769" spans="1:23" x14ac:dyDescent="0.3">
      <c r="A3769">
        <v>603768</v>
      </c>
      <c r="B3769">
        <v>96175</v>
      </c>
      <c r="C3769">
        <v>62</v>
      </c>
      <c r="D3769" t="s">
        <v>7</v>
      </c>
      <c r="E3769" t="s">
        <v>11</v>
      </c>
      <c r="F3769" t="s">
        <v>18</v>
      </c>
      <c r="G3769" t="s">
        <v>29</v>
      </c>
      <c r="H3769" s="1">
        <v>45620</v>
      </c>
      <c r="I3769" t="s">
        <v>34</v>
      </c>
      <c r="J3769">
        <v>61</v>
      </c>
      <c r="K3769">
        <v>11.6</v>
      </c>
      <c r="L3769">
        <v>589.52</v>
      </c>
      <c r="M3769">
        <v>72.25</v>
      </c>
      <c r="N3769" t="s">
        <v>49</v>
      </c>
      <c r="O3769">
        <v>4</v>
      </c>
      <c r="P3769" t="str" cm="1">
        <f t="array" ref="P3769">_xlfn.IFS(C3769&lt;25,"18-24", C3769&lt;=35,"25-35", C3769&lt;=50,"36-50",TRUE,"50+")</f>
        <v>50+</v>
      </c>
      <c r="Q3769" t="str">
        <f t="shared" si="406"/>
        <v>new</v>
      </c>
      <c r="R3769" t="str">
        <f t="shared" si="407"/>
        <v>high value</v>
      </c>
      <c r="S3769" t="str">
        <f t="shared" si="408"/>
        <v>medium</v>
      </c>
      <c r="T3769" t="str">
        <f t="shared" si="409"/>
        <v>Nov</v>
      </c>
      <c r="U3769">
        <f t="shared" si="410"/>
        <v>2024</v>
      </c>
      <c r="V3769" t="str">
        <f t="shared" si="411"/>
        <v>10-15</v>
      </c>
      <c r="W3769" t="str">
        <f t="shared" si="412"/>
        <v>Slow</v>
      </c>
    </row>
    <row r="3770" spans="1:23" x14ac:dyDescent="0.3">
      <c r="A3770">
        <v>603769</v>
      </c>
      <c r="B3770">
        <v>18571</v>
      </c>
      <c r="C3770">
        <v>53</v>
      </c>
      <c r="D3770" t="s">
        <v>7</v>
      </c>
      <c r="E3770" t="s">
        <v>11</v>
      </c>
      <c r="F3770" t="s">
        <v>18</v>
      </c>
      <c r="G3770" t="s">
        <v>23</v>
      </c>
      <c r="H3770" s="1">
        <v>45051</v>
      </c>
      <c r="I3770" t="s">
        <v>34</v>
      </c>
      <c r="J3770">
        <v>37</v>
      </c>
      <c r="K3770">
        <v>10.8</v>
      </c>
      <c r="L3770">
        <v>1213.06</v>
      </c>
      <c r="M3770">
        <v>97.65</v>
      </c>
      <c r="N3770" t="s">
        <v>47</v>
      </c>
      <c r="O3770">
        <v>5</v>
      </c>
      <c r="P3770" t="str" cm="1">
        <f t="array" ref="P3770">_xlfn.IFS(C3770&lt;25,"18-24", C3770&lt;=35,"25-35", C3770&lt;=50,"36-50",TRUE,"50+")</f>
        <v>50+</v>
      </c>
      <c r="Q3770" t="str">
        <f t="shared" si="406"/>
        <v>new</v>
      </c>
      <c r="R3770" t="str">
        <f t="shared" si="407"/>
        <v>high value</v>
      </c>
      <c r="S3770" t="str">
        <f t="shared" si="408"/>
        <v>High</v>
      </c>
      <c r="T3770" t="str">
        <f t="shared" si="409"/>
        <v>May</v>
      </c>
      <c r="U3770">
        <f t="shared" si="410"/>
        <v>2023</v>
      </c>
      <c r="V3770" t="str">
        <f t="shared" si="411"/>
        <v>10-15</v>
      </c>
      <c r="W3770" t="str">
        <f t="shared" si="412"/>
        <v>Medium</v>
      </c>
    </row>
    <row r="3771" spans="1:23" x14ac:dyDescent="0.3">
      <c r="A3771">
        <v>603770</v>
      </c>
      <c r="B3771">
        <v>13262</v>
      </c>
      <c r="C3771">
        <v>31</v>
      </c>
      <c r="D3771" t="s">
        <v>7</v>
      </c>
      <c r="E3771" t="s">
        <v>16</v>
      </c>
      <c r="F3771" t="s">
        <v>22</v>
      </c>
      <c r="G3771" t="s">
        <v>23</v>
      </c>
      <c r="H3771" s="1">
        <v>44991</v>
      </c>
      <c r="I3771" t="s">
        <v>33</v>
      </c>
      <c r="J3771">
        <v>77</v>
      </c>
      <c r="K3771">
        <v>13.1</v>
      </c>
      <c r="L3771">
        <v>452.36</v>
      </c>
      <c r="M3771">
        <v>68.209999999999994</v>
      </c>
      <c r="N3771" t="s">
        <v>49</v>
      </c>
      <c r="O3771">
        <v>3</v>
      </c>
      <c r="P3771" t="str" cm="1">
        <f t="array" ref="P3771">_xlfn.IFS(C3771&lt;25,"18-24", C3771&lt;=35,"25-35", C3771&lt;=50,"36-50",TRUE,"50+")</f>
        <v>25-35</v>
      </c>
      <c r="Q3771" t="str">
        <f t="shared" si="406"/>
        <v>new</v>
      </c>
      <c r="R3771" t="str">
        <f t="shared" si="407"/>
        <v>medium</v>
      </c>
      <c r="S3771" t="str">
        <f t="shared" si="408"/>
        <v>medium</v>
      </c>
      <c r="T3771" t="str">
        <f t="shared" si="409"/>
        <v>Mar</v>
      </c>
      <c r="U3771">
        <f t="shared" si="410"/>
        <v>2023</v>
      </c>
      <c r="V3771" t="str">
        <f t="shared" si="411"/>
        <v>10-15</v>
      </c>
      <c r="W3771" t="str">
        <f t="shared" si="412"/>
        <v>Slow</v>
      </c>
    </row>
    <row r="3772" spans="1:23" x14ac:dyDescent="0.3">
      <c r="A3772">
        <v>603771</v>
      </c>
      <c r="B3772">
        <v>67605</v>
      </c>
      <c r="C3772">
        <v>38</v>
      </c>
      <c r="D3772" t="s">
        <v>4</v>
      </c>
      <c r="E3772" t="s">
        <v>15</v>
      </c>
      <c r="F3772" t="s">
        <v>30</v>
      </c>
      <c r="G3772" t="s">
        <v>25</v>
      </c>
      <c r="H3772" s="1">
        <v>44649</v>
      </c>
      <c r="I3772" t="s">
        <v>33</v>
      </c>
      <c r="J3772">
        <v>74</v>
      </c>
      <c r="K3772">
        <v>1.2</v>
      </c>
      <c r="L3772">
        <v>1269.96</v>
      </c>
      <c r="M3772">
        <v>40.03</v>
      </c>
      <c r="N3772" t="s">
        <v>49</v>
      </c>
      <c r="O3772">
        <v>2</v>
      </c>
      <c r="P3772" t="str" cm="1">
        <f t="array" ref="P3772">_xlfn.IFS(C3772&lt;25,"18-24", C3772&lt;=35,"25-35", C3772&lt;=50,"36-50",TRUE,"50+")</f>
        <v>36-50</v>
      </c>
      <c r="Q3772" t="str">
        <f t="shared" si="406"/>
        <v>new</v>
      </c>
      <c r="R3772" t="str">
        <f t="shared" si="407"/>
        <v>high value</v>
      </c>
      <c r="S3772" t="str">
        <f t="shared" si="408"/>
        <v>Low</v>
      </c>
      <c r="T3772" t="str">
        <f t="shared" si="409"/>
        <v>Mar</v>
      </c>
      <c r="U3772">
        <f t="shared" si="410"/>
        <v>2022</v>
      </c>
      <c r="V3772" t="str">
        <f t="shared" si="411"/>
        <v>0-5</v>
      </c>
      <c r="W3772" t="str">
        <f t="shared" si="412"/>
        <v>Slow</v>
      </c>
    </row>
    <row r="3773" spans="1:23" x14ac:dyDescent="0.3">
      <c r="A3773">
        <v>603772</v>
      </c>
      <c r="B3773">
        <v>21154</v>
      </c>
      <c r="C3773">
        <v>42</v>
      </c>
      <c r="D3773" t="s">
        <v>7</v>
      </c>
      <c r="E3773" t="s">
        <v>15</v>
      </c>
      <c r="F3773" t="s">
        <v>19</v>
      </c>
      <c r="G3773" t="s">
        <v>23</v>
      </c>
      <c r="H3773" s="1">
        <v>45078</v>
      </c>
      <c r="I3773" t="s">
        <v>33</v>
      </c>
      <c r="J3773">
        <v>26</v>
      </c>
      <c r="K3773">
        <v>11.6</v>
      </c>
      <c r="L3773">
        <v>404.07</v>
      </c>
      <c r="M3773">
        <v>111.08</v>
      </c>
      <c r="N3773" t="s">
        <v>47</v>
      </c>
      <c r="O3773">
        <v>4</v>
      </c>
      <c r="P3773" t="str" cm="1">
        <f t="array" ref="P3773">_xlfn.IFS(C3773&lt;25,"18-24", C3773&lt;=35,"25-35", C3773&lt;=50,"36-50",TRUE,"50+")</f>
        <v>36-50</v>
      </c>
      <c r="Q3773" t="str">
        <f t="shared" si="406"/>
        <v>new</v>
      </c>
      <c r="R3773" t="str">
        <f t="shared" si="407"/>
        <v>medium</v>
      </c>
      <c r="S3773" t="str">
        <f t="shared" si="408"/>
        <v>medium</v>
      </c>
      <c r="T3773" t="str">
        <f t="shared" si="409"/>
        <v>Jun</v>
      </c>
      <c r="U3773">
        <f t="shared" si="410"/>
        <v>2023</v>
      </c>
      <c r="V3773" t="str">
        <f t="shared" si="411"/>
        <v>10-15</v>
      </c>
      <c r="W3773" t="str">
        <f t="shared" si="412"/>
        <v>Fast</v>
      </c>
    </row>
    <row r="3774" spans="1:23" x14ac:dyDescent="0.3">
      <c r="A3774">
        <v>603773</v>
      </c>
      <c r="B3774">
        <v>69427</v>
      </c>
      <c r="C3774">
        <v>37</v>
      </c>
      <c r="D3774" t="s">
        <v>7</v>
      </c>
      <c r="E3774" t="s">
        <v>5</v>
      </c>
      <c r="F3774" t="s">
        <v>28</v>
      </c>
      <c r="G3774" t="s">
        <v>27</v>
      </c>
      <c r="H3774" s="1">
        <v>44615</v>
      </c>
      <c r="I3774" t="s">
        <v>34</v>
      </c>
      <c r="J3774">
        <v>37</v>
      </c>
      <c r="K3774">
        <v>3.4</v>
      </c>
      <c r="L3774">
        <v>1157.71</v>
      </c>
      <c r="M3774">
        <v>54.07</v>
      </c>
      <c r="N3774" t="s">
        <v>50</v>
      </c>
      <c r="O3774">
        <v>4</v>
      </c>
      <c r="P3774" t="str" cm="1">
        <f t="array" ref="P3774">_xlfn.IFS(C3774&lt;25,"18-24", C3774&lt;=35,"25-35", C3774&lt;=50,"36-50",TRUE,"50+")</f>
        <v>36-50</v>
      </c>
      <c r="Q3774" t="str">
        <f t="shared" si="406"/>
        <v>new</v>
      </c>
      <c r="R3774" t="str">
        <f t="shared" si="407"/>
        <v>high value</v>
      </c>
      <c r="S3774" t="str">
        <f t="shared" si="408"/>
        <v>medium</v>
      </c>
      <c r="T3774" t="str">
        <f t="shared" si="409"/>
        <v>Feb</v>
      </c>
      <c r="U3774">
        <f t="shared" si="410"/>
        <v>2022</v>
      </c>
      <c r="V3774" t="str">
        <f t="shared" si="411"/>
        <v>0-5</v>
      </c>
      <c r="W3774" t="str">
        <f t="shared" si="412"/>
        <v>Medium</v>
      </c>
    </row>
    <row r="3775" spans="1:23" x14ac:dyDescent="0.3">
      <c r="A3775">
        <v>603774</v>
      </c>
      <c r="B3775">
        <v>60068</v>
      </c>
      <c r="C3775">
        <v>57</v>
      </c>
      <c r="D3775" t="s">
        <v>7</v>
      </c>
      <c r="E3775" t="s">
        <v>11</v>
      </c>
      <c r="F3775" t="s">
        <v>24</v>
      </c>
      <c r="G3775" t="s">
        <v>23</v>
      </c>
      <c r="H3775" s="1">
        <v>44889</v>
      </c>
      <c r="I3775" t="s">
        <v>33</v>
      </c>
      <c r="J3775">
        <v>85</v>
      </c>
      <c r="K3775">
        <v>4.2</v>
      </c>
      <c r="L3775">
        <v>1041</v>
      </c>
      <c r="M3775">
        <v>31.17</v>
      </c>
      <c r="N3775" t="s">
        <v>50</v>
      </c>
      <c r="O3775">
        <v>4</v>
      </c>
      <c r="P3775" t="str" cm="1">
        <f t="array" ref="P3775">_xlfn.IFS(C3775&lt;25,"18-24", C3775&lt;=35,"25-35", C3775&lt;=50,"36-50",TRUE,"50+")</f>
        <v>50+</v>
      </c>
      <c r="Q3775" t="str">
        <f t="shared" si="406"/>
        <v>new</v>
      </c>
      <c r="R3775" t="str">
        <f t="shared" si="407"/>
        <v>high value</v>
      </c>
      <c r="S3775" t="str">
        <f t="shared" si="408"/>
        <v>medium</v>
      </c>
      <c r="T3775" t="str">
        <f t="shared" si="409"/>
        <v>Nov</v>
      </c>
      <c r="U3775">
        <f t="shared" si="410"/>
        <v>2022</v>
      </c>
      <c r="V3775" t="str">
        <f t="shared" si="411"/>
        <v>0-5</v>
      </c>
      <c r="W3775" t="str">
        <f t="shared" si="412"/>
        <v>Slow</v>
      </c>
    </row>
    <row r="3776" spans="1:23" x14ac:dyDescent="0.3">
      <c r="A3776">
        <v>603775</v>
      </c>
      <c r="B3776">
        <v>28007</v>
      </c>
      <c r="C3776">
        <v>40</v>
      </c>
      <c r="D3776" t="s">
        <v>7</v>
      </c>
      <c r="E3776" t="s">
        <v>8</v>
      </c>
      <c r="F3776" t="s">
        <v>26</v>
      </c>
      <c r="G3776" t="s">
        <v>31</v>
      </c>
      <c r="H3776" s="1">
        <v>44924</v>
      </c>
      <c r="I3776" t="s">
        <v>33</v>
      </c>
      <c r="J3776">
        <v>25</v>
      </c>
      <c r="K3776">
        <v>10.199999999999999</v>
      </c>
      <c r="L3776">
        <v>1051.22</v>
      </c>
      <c r="M3776">
        <v>94.07</v>
      </c>
      <c r="N3776" t="s">
        <v>47</v>
      </c>
      <c r="O3776">
        <v>1</v>
      </c>
      <c r="P3776" t="str" cm="1">
        <f t="array" ref="P3776">_xlfn.IFS(C3776&lt;25,"18-24", C3776&lt;=35,"25-35", C3776&lt;=50,"36-50",TRUE,"50+")</f>
        <v>36-50</v>
      </c>
      <c r="Q3776" t="str">
        <f t="shared" si="406"/>
        <v>new</v>
      </c>
      <c r="R3776" t="str">
        <f t="shared" si="407"/>
        <v>high value</v>
      </c>
      <c r="S3776" t="str">
        <f t="shared" si="408"/>
        <v>Low</v>
      </c>
      <c r="T3776" t="str">
        <f t="shared" si="409"/>
        <v>Dec</v>
      </c>
      <c r="U3776">
        <f t="shared" si="410"/>
        <v>2022</v>
      </c>
      <c r="V3776" t="str">
        <f t="shared" si="411"/>
        <v>10-15</v>
      </c>
      <c r="W3776" t="str">
        <f t="shared" si="412"/>
        <v>Fast</v>
      </c>
    </row>
    <row r="3777" spans="1:23" x14ac:dyDescent="0.3">
      <c r="A3777">
        <v>603776</v>
      </c>
      <c r="B3777">
        <v>45695</v>
      </c>
      <c r="C3777">
        <v>31</v>
      </c>
      <c r="D3777" t="s">
        <v>7</v>
      </c>
      <c r="E3777" t="s">
        <v>16</v>
      </c>
      <c r="F3777" t="s">
        <v>26</v>
      </c>
      <c r="G3777" t="s">
        <v>31</v>
      </c>
      <c r="H3777" s="1">
        <v>44946</v>
      </c>
      <c r="I3777" t="s">
        <v>34</v>
      </c>
      <c r="J3777">
        <v>77</v>
      </c>
      <c r="K3777">
        <v>13.1</v>
      </c>
      <c r="L3777">
        <v>1331.49</v>
      </c>
      <c r="M3777">
        <v>84.04</v>
      </c>
      <c r="N3777" t="s">
        <v>50</v>
      </c>
      <c r="O3777">
        <v>5</v>
      </c>
      <c r="P3777" t="str" cm="1">
        <f t="array" ref="P3777">_xlfn.IFS(C3777&lt;25,"18-24", C3777&lt;=35,"25-35", C3777&lt;=50,"36-50",TRUE,"50+")</f>
        <v>25-35</v>
      </c>
      <c r="Q3777" t="str">
        <f t="shared" si="406"/>
        <v>new</v>
      </c>
      <c r="R3777" t="str">
        <f t="shared" si="407"/>
        <v>high value</v>
      </c>
      <c r="S3777" t="str">
        <f t="shared" si="408"/>
        <v>High</v>
      </c>
      <c r="T3777" t="str">
        <f t="shared" si="409"/>
        <v>Jan</v>
      </c>
      <c r="U3777">
        <f t="shared" si="410"/>
        <v>2023</v>
      </c>
      <c r="V3777" t="str">
        <f t="shared" si="411"/>
        <v>10-15</v>
      </c>
      <c r="W3777" t="str">
        <f t="shared" si="412"/>
        <v>Slow</v>
      </c>
    </row>
    <row r="3778" spans="1:23" x14ac:dyDescent="0.3">
      <c r="A3778">
        <v>603777</v>
      </c>
      <c r="B3778">
        <v>39169</v>
      </c>
      <c r="C3778">
        <v>40</v>
      </c>
      <c r="D3778" t="s">
        <v>7</v>
      </c>
      <c r="E3778" t="s">
        <v>8</v>
      </c>
      <c r="F3778" t="s">
        <v>22</v>
      </c>
      <c r="G3778" t="s">
        <v>21</v>
      </c>
      <c r="H3778" s="1">
        <v>45320</v>
      </c>
      <c r="I3778" t="s">
        <v>33</v>
      </c>
      <c r="J3778">
        <v>50</v>
      </c>
      <c r="K3778">
        <v>1.9</v>
      </c>
      <c r="L3778">
        <v>672.62</v>
      </c>
      <c r="M3778">
        <v>66.400000000000006</v>
      </c>
      <c r="N3778" t="s">
        <v>50</v>
      </c>
      <c r="O3778">
        <v>4</v>
      </c>
      <c r="P3778" t="str" cm="1">
        <f t="array" ref="P3778">_xlfn.IFS(C3778&lt;25,"18-24", C3778&lt;=35,"25-35", C3778&lt;=50,"36-50",TRUE,"50+")</f>
        <v>36-50</v>
      </c>
      <c r="Q3778" t="str">
        <f t="shared" si="406"/>
        <v>new</v>
      </c>
      <c r="R3778" t="str">
        <f t="shared" si="407"/>
        <v>high value</v>
      </c>
      <c r="S3778" t="str">
        <f t="shared" si="408"/>
        <v>medium</v>
      </c>
      <c r="T3778" t="str">
        <f t="shared" si="409"/>
        <v>Jan</v>
      </c>
      <c r="U3778">
        <f t="shared" si="410"/>
        <v>2024</v>
      </c>
      <c r="V3778" t="str">
        <f t="shared" si="411"/>
        <v>0-5</v>
      </c>
      <c r="W3778" t="str">
        <f t="shared" si="412"/>
        <v>Slow</v>
      </c>
    </row>
    <row r="3779" spans="1:23" x14ac:dyDescent="0.3">
      <c r="A3779">
        <v>603778</v>
      </c>
      <c r="B3779">
        <v>84544</v>
      </c>
      <c r="C3779">
        <v>60</v>
      </c>
      <c r="D3779" t="s">
        <v>7</v>
      </c>
      <c r="E3779" t="s">
        <v>8</v>
      </c>
      <c r="F3779" t="s">
        <v>28</v>
      </c>
      <c r="G3779" t="s">
        <v>31</v>
      </c>
      <c r="H3779" s="1">
        <v>45513</v>
      </c>
      <c r="I3779" t="s">
        <v>33</v>
      </c>
      <c r="J3779">
        <v>88</v>
      </c>
      <c r="K3779">
        <v>1.9</v>
      </c>
      <c r="L3779">
        <v>442.16</v>
      </c>
      <c r="M3779">
        <v>67.05</v>
      </c>
      <c r="N3779" t="s">
        <v>47</v>
      </c>
      <c r="O3779">
        <v>1</v>
      </c>
      <c r="P3779" t="str" cm="1">
        <f t="array" ref="P3779">_xlfn.IFS(C3779&lt;25,"18-24", C3779&lt;=35,"25-35", C3779&lt;=50,"36-50",TRUE,"50+")</f>
        <v>50+</v>
      </c>
      <c r="Q3779" t="str">
        <f t="shared" ref="Q3779:Q3842" si="413">IF(COUNTIF($B:$B,B3779)&gt;1,"repeat","new")</f>
        <v>new</v>
      </c>
      <c r="R3779" t="str">
        <f t="shared" ref="R3779:R3842" si="414">IF(L3779&gt;500,"high value",IF( L3779&gt;250,"medium","low"))</f>
        <v>medium</v>
      </c>
      <c r="S3779" t="str">
        <f t="shared" ref="S3779:S3842" si="415">IF(O3779&lt;=2,"Low",IF(O3779&lt;=4,"medium","High"))</f>
        <v>Low</v>
      </c>
      <c r="T3779" t="str">
        <f t="shared" ref="T3779:T3842" si="416">TEXT(H3779,"MMM")</f>
        <v>Aug</v>
      </c>
      <c r="U3779">
        <f t="shared" ref="U3779:U3842" si="417">YEAR(H3779)</f>
        <v>2024</v>
      </c>
      <c r="V3779" t="str">
        <f t="shared" ref="V3779:V3842" si="418">IF(K3779&lt;=5,"0-5",IF(K3779&lt;=10,"5-10",IF(K3779&lt;=15,"10-15","15+")))</f>
        <v>0-5</v>
      </c>
      <c r="W3779" t="str">
        <f t="shared" ref="W3779:W3842" si="419">IF(J3779&lt;=30,"Fast",IF(J3779&lt;=45,"Medium","Slow"))</f>
        <v>Slow</v>
      </c>
    </row>
    <row r="3780" spans="1:23" x14ac:dyDescent="0.3">
      <c r="A3780">
        <v>603779</v>
      </c>
      <c r="B3780">
        <v>23603</v>
      </c>
      <c r="C3780">
        <v>59</v>
      </c>
      <c r="D3780" t="s">
        <v>4</v>
      </c>
      <c r="E3780" t="s">
        <v>11</v>
      </c>
      <c r="F3780" t="s">
        <v>28</v>
      </c>
      <c r="G3780" t="s">
        <v>31</v>
      </c>
      <c r="H3780" s="1">
        <v>44673</v>
      </c>
      <c r="I3780" t="s">
        <v>33</v>
      </c>
      <c r="J3780">
        <v>29</v>
      </c>
      <c r="K3780">
        <v>2.2000000000000002</v>
      </c>
      <c r="L3780">
        <v>1148.26</v>
      </c>
      <c r="M3780">
        <v>76.569999999999993</v>
      </c>
      <c r="N3780" t="s">
        <v>49</v>
      </c>
      <c r="O3780">
        <v>3</v>
      </c>
      <c r="P3780" t="str" cm="1">
        <f t="array" ref="P3780">_xlfn.IFS(C3780&lt;25,"18-24", C3780&lt;=35,"25-35", C3780&lt;=50,"36-50",TRUE,"50+")</f>
        <v>50+</v>
      </c>
      <c r="Q3780" t="str">
        <f t="shared" si="413"/>
        <v>new</v>
      </c>
      <c r="R3780" t="str">
        <f t="shared" si="414"/>
        <v>high value</v>
      </c>
      <c r="S3780" t="str">
        <f t="shared" si="415"/>
        <v>medium</v>
      </c>
      <c r="T3780" t="str">
        <f t="shared" si="416"/>
        <v>Apr</v>
      </c>
      <c r="U3780">
        <f t="shared" si="417"/>
        <v>2022</v>
      </c>
      <c r="V3780" t="str">
        <f t="shared" si="418"/>
        <v>0-5</v>
      </c>
      <c r="W3780" t="str">
        <f t="shared" si="419"/>
        <v>Fast</v>
      </c>
    </row>
    <row r="3781" spans="1:23" x14ac:dyDescent="0.3">
      <c r="A3781">
        <v>603780</v>
      </c>
      <c r="B3781">
        <v>21464</v>
      </c>
      <c r="C3781">
        <v>46</v>
      </c>
      <c r="D3781" t="s">
        <v>7</v>
      </c>
      <c r="E3781" t="s">
        <v>16</v>
      </c>
      <c r="F3781" t="s">
        <v>26</v>
      </c>
      <c r="G3781" t="s">
        <v>25</v>
      </c>
      <c r="H3781" s="1">
        <v>44771</v>
      </c>
      <c r="I3781" t="s">
        <v>34</v>
      </c>
      <c r="J3781">
        <v>55</v>
      </c>
      <c r="K3781">
        <v>4.3</v>
      </c>
      <c r="L3781">
        <v>1317.21</v>
      </c>
      <c r="M3781">
        <v>110.19</v>
      </c>
      <c r="N3781" t="s">
        <v>50</v>
      </c>
      <c r="O3781">
        <v>1</v>
      </c>
      <c r="P3781" t="str" cm="1">
        <f t="array" ref="P3781">_xlfn.IFS(C3781&lt;25,"18-24", C3781&lt;=35,"25-35", C3781&lt;=50,"36-50",TRUE,"50+")</f>
        <v>36-50</v>
      </c>
      <c r="Q3781" t="str">
        <f t="shared" si="413"/>
        <v>new</v>
      </c>
      <c r="R3781" t="str">
        <f t="shared" si="414"/>
        <v>high value</v>
      </c>
      <c r="S3781" t="str">
        <f t="shared" si="415"/>
        <v>Low</v>
      </c>
      <c r="T3781" t="str">
        <f t="shared" si="416"/>
        <v>Jul</v>
      </c>
      <c r="U3781">
        <f t="shared" si="417"/>
        <v>2022</v>
      </c>
      <c r="V3781" t="str">
        <f t="shared" si="418"/>
        <v>0-5</v>
      </c>
      <c r="W3781" t="str">
        <f t="shared" si="419"/>
        <v>Slow</v>
      </c>
    </row>
    <row r="3782" spans="1:23" x14ac:dyDescent="0.3">
      <c r="A3782">
        <v>603781</v>
      </c>
      <c r="B3782">
        <v>16679</v>
      </c>
      <c r="C3782">
        <v>36</v>
      </c>
      <c r="D3782" t="s">
        <v>4</v>
      </c>
      <c r="E3782" t="s">
        <v>15</v>
      </c>
      <c r="F3782" t="s">
        <v>18</v>
      </c>
      <c r="G3782" t="s">
        <v>31</v>
      </c>
      <c r="H3782" s="1">
        <v>45476</v>
      </c>
      <c r="I3782" t="s">
        <v>33</v>
      </c>
      <c r="J3782">
        <v>52</v>
      </c>
      <c r="K3782">
        <v>4.3</v>
      </c>
      <c r="L3782">
        <v>1247.27</v>
      </c>
      <c r="M3782">
        <v>64.569999999999993</v>
      </c>
      <c r="N3782" t="s">
        <v>47</v>
      </c>
      <c r="O3782">
        <v>3</v>
      </c>
      <c r="P3782" t="str" cm="1">
        <f t="array" ref="P3782">_xlfn.IFS(C3782&lt;25,"18-24", C3782&lt;=35,"25-35", C3782&lt;=50,"36-50",TRUE,"50+")</f>
        <v>36-50</v>
      </c>
      <c r="Q3782" t="str">
        <f t="shared" si="413"/>
        <v>new</v>
      </c>
      <c r="R3782" t="str">
        <f t="shared" si="414"/>
        <v>high value</v>
      </c>
      <c r="S3782" t="str">
        <f t="shared" si="415"/>
        <v>medium</v>
      </c>
      <c r="T3782" t="str">
        <f t="shared" si="416"/>
        <v>Jul</v>
      </c>
      <c r="U3782">
        <f t="shared" si="417"/>
        <v>2024</v>
      </c>
      <c r="V3782" t="str">
        <f t="shared" si="418"/>
        <v>0-5</v>
      </c>
      <c r="W3782" t="str">
        <f t="shared" si="419"/>
        <v>Slow</v>
      </c>
    </row>
    <row r="3783" spans="1:23" x14ac:dyDescent="0.3">
      <c r="A3783">
        <v>603782</v>
      </c>
      <c r="B3783">
        <v>92943</v>
      </c>
      <c r="C3783">
        <v>45</v>
      </c>
      <c r="D3783" t="s">
        <v>7</v>
      </c>
      <c r="E3783" t="s">
        <v>5</v>
      </c>
      <c r="F3783" t="s">
        <v>32</v>
      </c>
      <c r="G3783" t="s">
        <v>31</v>
      </c>
      <c r="H3783" s="1">
        <v>45010</v>
      </c>
      <c r="I3783" t="s">
        <v>34</v>
      </c>
      <c r="J3783">
        <v>86</v>
      </c>
      <c r="K3783">
        <v>3.5</v>
      </c>
      <c r="L3783">
        <v>611.02</v>
      </c>
      <c r="M3783">
        <v>109.89</v>
      </c>
      <c r="N3783" t="s">
        <v>48</v>
      </c>
      <c r="O3783">
        <v>4</v>
      </c>
      <c r="P3783" t="str" cm="1">
        <f t="array" ref="P3783">_xlfn.IFS(C3783&lt;25,"18-24", C3783&lt;=35,"25-35", C3783&lt;=50,"36-50",TRUE,"50+")</f>
        <v>36-50</v>
      </c>
      <c r="Q3783" t="str">
        <f t="shared" si="413"/>
        <v>new</v>
      </c>
      <c r="R3783" t="str">
        <f t="shared" si="414"/>
        <v>high value</v>
      </c>
      <c r="S3783" t="str">
        <f t="shared" si="415"/>
        <v>medium</v>
      </c>
      <c r="T3783" t="str">
        <f t="shared" si="416"/>
        <v>Mar</v>
      </c>
      <c r="U3783">
        <f t="shared" si="417"/>
        <v>2023</v>
      </c>
      <c r="V3783" t="str">
        <f t="shared" si="418"/>
        <v>0-5</v>
      </c>
      <c r="W3783" t="str">
        <f t="shared" si="419"/>
        <v>Slow</v>
      </c>
    </row>
    <row r="3784" spans="1:23" x14ac:dyDescent="0.3">
      <c r="A3784">
        <v>603783</v>
      </c>
      <c r="B3784">
        <v>46958</v>
      </c>
      <c r="C3784">
        <v>21</v>
      </c>
      <c r="D3784" t="s">
        <v>4</v>
      </c>
      <c r="E3784" t="s">
        <v>16</v>
      </c>
      <c r="F3784" t="s">
        <v>24</v>
      </c>
      <c r="G3784" t="s">
        <v>21</v>
      </c>
      <c r="H3784" s="1">
        <v>45235</v>
      </c>
      <c r="I3784" t="s">
        <v>34</v>
      </c>
      <c r="J3784">
        <v>35</v>
      </c>
      <c r="K3784">
        <v>10.5</v>
      </c>
      <c r="L3784">
        <v>345.59</v>
      </c>
      <c r="M3784">
        <v>40.909999999999997</v>
      </c>
      <c r="N3784" t="s">
        <v>48</v>
      </c>
      <c r="O3784">
        <v>1</v>
      </c>
      <c r="P3784" t="str" cm="1">
        <f t="array" ref="P3784">_xlfn.IFS(C3784&lt;25,"18-24", C3784&lt;=35,"25-35", C3784&lt;=50,"36-50",TRUE,"50+")</f>
        <v>18-24</v>
      </c>
      <c r="Q3784" t="str">
        <f t="shared" si="413"/>
        <v>new</v>
      </c>
      <c r="R3784" t="str">
        <f t="shared" si="414"/>
        <v>medium</v>
      </c>
      <c r="S3784" t="str">
        <f t="shared" si="415"/>
        <v>Low</v>
      </c>
      <c r="T3784" t="str">
        <f t="shared" si="416"/>
        <v>Nov</v>
      </c>
      <c r="U3784">
        <f t="shared" si="417"/>
        <v>2023</v>
      </c>
      <c r="V3784" t="str">
        <f t="shared" si="418"/>
        <v>10-15</v>
      </c>
      <c r="W3784" t="str">
        <f t="shared" si="419"/>
        <v>Medium</v>
      </c>
    </row>
    <row r="3785" spans="1:23" x14ac:dyDescent="0.3">
      <c r="A3785">
        <v>603784</v>
      </c>
      <c r="B3785">
        <v>42467</v>
      </c>
      <c r="C3785">
        <v>36</v>
      </c>
      <c r="D3785" t="s">
        <v>7</v>
      </c>
      <c r="E3785" t="s">
        <v>5</v>
      </c>
      <c r="F3785" t="s">
        <v>19</v>
      </c>
      <c r="G3785" t="s">
        <v>27</v>
      </c>
      <c r="H3785" s="1">
        <v>45110</v>
      </c>
      <c r="I3785" t="s">
        <v>33</v>
      </c>
      <c r="J3785">
        <v>67</v>
      </c>
      <c r="K3785">
        <v>14.5</v>
      </c>
      <c r="L3785">
        <v>1369.43</v>
      </c>
      <c r="M3785">
        <v>37.29</v>
      </c>
      <c r="N3785" t="s">
        <v>47</v>
      </c>
      <c r="O3785">
        <v>3</v>
      </c>
      <c r="P3785" t="str" cm="1">
        <f t="array" ref="P3785">_xlfn.IFS(C3785&lt;25,"18-24", C3785&lt;=35,"25-35", C3785&lt;=50,"36-50",TRUE,"50+")</f>
        <v>36-50</v>
      </c>
      <c r="Q3785" t="str">
        <f t="shared" si="413"/>
        <v>new</v>
      </c>
      <c r="R3785" t="str">
        <f t="shared" si="414"/>
        <v>high value</v>
      </c>
      <c r="S3785" t="str">
        <f t="shared" si="415"/>
        <v>medium</v>
      </c>
      <c r="T3785" t="str">
        <f t="shared" si="416"/>
        <v>Jul</v>
      </c>
      <c r="U3785">
        <f t="shared" si="417"/>
        <v>2023</v>
      </c>
      <c r="V3785" t="str">
        <f t="shared" si="418"/>
        <v>10-15</v>
      </c>
      <c r="W3785" t="str">
        <f t="shared" si="419"/>
        <v>Slow</v>
      </c>
    </row>
    <row r="3786" spans="1:23" x14ac:dyDescent="0.3">
      <c r="A3786">
        <v>603785</v>
      </c>
      <c r="B3786">
        <v>51921</v>
      </c>
      <c r="C3786">
        <v>42</v>
      </c>
      <c r="D3786" t="s">
        <v>7</v>
      </c>
      <c r="E3786" t="s">
        <v>8</v>
      </c>
      <c r="F3786" t="s">
        <v>22</v>
      </c>
      <c r="G3786" t="s">
        <v>25</v>
      </c>
      <c r="H3786" s="1">
        <v>45173</v>
      </c>
      <c r="I3786" t="s">
        <v>34</v>
      </c>
      <c r="J3786">
        <v>51</v>
      </c>
      <c r="K3786">
        <v>12.6</v>
      </c>
      <c r="L3786">
        <v>1159.56</v>
      </c>
      <c r="M3786">
        <v>101.42</v>
      </c>
      <c r="N3786" t="s">
        <v>48</v>
      </c>
      <c r="O3786">
        <v>2</v>
      </c>
      <c r="P3786" t="str" cm="1">
        <f t="array" ref="P3786">_xlfn.IFS(C3786&lt;25,"18-24", C3786&lt;=35,"25-35", C3786&lt;=50,"36-50",TRUE,"50+")</f>
        <v>36-50</v>
      </c>
      <c r="Q3786" t="str">
        <f t="shared" si="413"/>
        <v>new</v>
      </c>
      <c r="R3786" t="str">
        <f t="shared" si="414"/>
        <v>high value</v>
      </c>
      <c r="S3786" t="str">
        <f t="shared" si="415"/>
        <v>Low</v>
      </c>
      <c r="T3786" t="str">
        <f t="shared" si="416"/>
        <v>Sep</v>
      </c>
      <c r="U3786">
        <f t="shared" si="417"/>
        <v>2023</v>
      </c>
      <c r="V3786" t="str">
        <f t="shared" si="418"/>
        <v>10-15</v>
      </c>
      <c r="W3786" t="str">
        <f t="shared" si="419"/>
        <v>Slow</v>
      </c>
    </row>
    <row r="3787" spans="1:23" x14ac:dyDescent="0.3">
      <c r="A3787">
        <v>603786</v>
      </c>
      <c r="B3787">
        <v>18378</v>
      </c>
      <c r="C3787">
        <v>50</v>
      </c>
      <c r="D3787" t="s">
        <v>7</v>
      </c>
      <c r="E3787" t="s">
        <v>8</v>
      </c>
      <c r="F3787" t="s">
        <v>26</v>
      </c>
      <c r="G3787" t="s">
        <v>25</v>
      </c>
      <c r="H3787" s="1">
        <v>45392</v>
      </c>
      <c r="I3787" t="s">
        <v>34</v>
      </c>
      <c r="J3787">
        <v>58</v>
      </c>
      <c r="K3787">
        <v>13.2</v>
      </c>
      <c r="L3787">
        <v>645.04</v>
      </c>
      <c r="M3787">
        <v>20.07</v>
      </c>
      <c r="N3787" t="s">
        <v>49</v>
      </c>
      <c r="O3787">
        <v>4</v>
      </c>
      <c r="P3787" t="str" cm="1">
        <f t="array" ref="P3787">_xlfn.IFS(C3787&lt;25,"18-24", C3787&lt;=35,"25-35", C3787&lt;=50,"36-50",TRUE,"50+")</f>
        <v>36-50</v>
      </c>
      <c r="Q3787" t="str">
        <f t="shared" si="413"/>
        <v>new</v>
      </c>
      <c r="R3787" t="str">
        <f t="shared" si="414"/>
        <v>high value</v>
      </c>
      <c r="S3787" t="str">
        <f t="shared" si="415"/>
        <v>medium</v>
      </c>
      <c r="T3787" t="str">
        <f t="shared" si="416"/>
        <v>Apr</v>
      </c>
      <c r="U3787">
        <f t="shared" si="417"/>
        <v>2024</v>
      </c>
      <c r="V3787" t="str">
        <f t="shared" si="418"/>
        <v>10-15</v>
      </c>
      <c r="W3787" t="str">
        <f t="shared" si="419"/>
        <v>Slow</v>
      </c>
    </row>
    <row r="3788" spans="1:23" x14ac:dyDescent="0.3">
      <c r="A3788">
        <v>603787</v>
      </c>
      <c r="B3788">
        <v>28250</v>
      </c>
      <c r="C3788">
        <v>51</v>
      </c>
      <c r="D3788" t="s">
        <v>7</v>
      </c>
      <c r="E3788" t="s">
        <v>16</v>
      </c>
      <c r="F3788" t="s">
        <v>24</v>
      </c>
      <c r="G3788" t="s">
        <v>25</v>
      </c>
      <c r="H3788" s="1">
        <v>44623</v>
      </c>
      <c r="I3788" t="s">
        <v>34</v>
      </c>
      <c r="J3788">
        <v>41</v>
      </c>
      <c r="K3788">
        <v>11.4</v>
      </c>
      <c r="L3788">
        <v>602.44000000000005</v>
      </c>
      <c r="M3788">
        <v>116.96</v>
      </c>
      <c r="N3788" t="s">
        <v>49</v>
      </c>
      <c r="O3788">
        <v>1</v>
      </c>
      <c r="P3788" t="str" cm="1">
        <f t="array" ref="P3788">_xlfn.IFS(C3788&lt;25,"18-24", C3788&lt;=35,"25-35", C3788&lt;=50,"36-50",TRUE,"50+")</f>
        <v>50+</v>
      </c>
      <c r="Q3788" t="str">
        <f t="shared" si="413"/>
        <v>new</v>
      </c>
      <c r="R3788" t="str">
        <f t="shared" si="414"/>
        <v>high value</v>
      </c>
      <c r="S3788" t="str">
        <f t="shared" si="415"/>
        <v>Low</v>
      </c>
      <c r="T3788" t="str">
        <f t="shared" si="416"/>
        <v>Mar</v>
      </c>
      <c r="U3788">
        <f t="shared" si="417"/>
        <v>2022</v>
      </c>
      <c r="V3788" t="str">
        <f t="shared" si="418"/>
        <v>10-15</v>
      </c>
      <c r="W3788" t="str">
        <f t="shared" si="419"/>
        <v>Medium</v>
      </c>
    </row>
    <row r="3789" spans="1:23" x14ac:dyDescent="0.3">
      <c r="A3789">
        <v>603788</v>
      </c>
      <c r="B3789">
        <v>50075</v>
      </c>
      <c r="C3789">
        <v>62</v>
      </c>
      <c r="D3789" t="s">
        <v>4</v>
      </c>
      <c r="E3789" t="s">
        <v>15</v>
      </c>
      <c r="F3789" t="s">
        <v>30</v>
      </c>
      <c r="G3789" t="s">
        <v>23</v>
      </c>
      <c r="H3789" s="1">
        <v>45153</v>
      </c>
      <c r="I3789" t="s">
        <v>33</v>
      </c>
      <c r="J3789">
        <v>60</v>
      </c>
      <c r="K3789">
        <v>9.8000000000000007</v>
      </c>
      <c r="L3789">
        <v>1498.2</v>
      </c>
      <c r="M3789">
        <v>102.18</v>
      </c>
      <c r="N3789" t="s">
        <v>47</v>
      </c>
      <c r="O3789">
        <v>5</v>
      </c>
      <c r="P3789" t="str" cm="1">
        <f t="array" ref="P3789">_xlfn.IFS(C3789&lt;25,"18-24", C3789&lt;=35,"25-35", C3789&lt;=50,"36-50",TRUE,"50+")</f>
        <v>50+</v>
      </c>
      <c r="Q3789" t="str">
        <f t="shared" si="413"/>
        <v>new</v>
      </c>
      <c r="R3789" t="str">
        <f t="shared" si="414"/>
        <v>high value</v>
      </c>
      <c r="S3789" t="str">
        <f t="shared" si="415"/>
        <v>High</v>
      </c>
      <c r="T3789" t="str">
        <f t="shared" si="416"/>
        <v>Aug</v>
      </c>
      <c r="U3789">
        <f t="shared" si="417"/>
        <v>2023</v>
      </c>
      <c r="V3789" t="str">
        <f t="shared" si="418"/>
        <v>5-10</v>
      </c>
      <c r="W3789" t="str">
        <f t="shared" si="419"/>
        <v>Slow</v>
      </c>
    </row>
    <row r="3790" spans="1:23" x14ac:dyDescent="0.3">
      <c r="A3790">
        <v>603789</v>
      </c>
      <c r="B3790">
        <v>96819</v>
      </c>
      <c r="C3790">
        <v>52</v>
      </c>
      <c r="D3790" t="s">
        <v>7</v>
      </c>
      <c r="E3790" t="s">
        <v>5</v>
      </c>
      <c r="F3790" t="s">
        <v>19</v>
      </c>
      <c r="G3790" t="s">
        <v>21</v>
      </c>
      <c r="H3790" s="1">
        <v>45608</v>
      </c>
      <c r="I3790" t="s">
        <v>33</v>
      </c>
      <c r="J3790">
        <v>87</v>
      </c>
      <c r="K3790">
        <v>4.2</v>
      </c>
      <c r="L3790">
        <v>1376.6</v>
      </c>
      <c r="M3790">
        <v>75.75</v>
      </c>
      <c r="N3790" t="s">
        <v>48</v>
      </c>
      <c r="O3790">
        <v>2</v>
      </c>
      <c r="P3790" t="str" cm="1">
        <f t="array" ref="P3790">_xlfn.IFS(C3790&lt;25,"18-24", C3790&lt;=35,"25-35", C3790&lt;=50,"36-50",TRUE,"50+")</f>
        <v>50+</v>
      </c>
      <c r="Q3790" t="str">
        <f t="shared" si="413"/>
        <v>new</v>
      </c>
      <c r="R3790" t="str">
        <f t="shared" si="414"/>
        <v>high value</v>
      </c>
      <c r="S3790" t="str">
        <f t="shared" si="415"/>
        <v>Low</v>
      </c>
      <c r="T3790" t="str">
        <f t="shared" si="416"/>
        <v>Nov</v>
      </c>
      <c r="U3790">
        <f t="shared" si="417"/>
        <v>2024</v>
      </c>
      <c r="V3790" t="str">
        <f t="shared" si="418"/>
        <v>0-5</v>
      </c>
      <c r="W3790" t="str">
        <f t="shared" si="419"/>
        <v>Slow</v>
      </c>
    </row>
    <row r="3791" spans="1:23" x14ac:dyDescent="0.3">
      <c r="A3791">
        <v>603790</v>
      </c>
      <c r="B3791">
        <v>28929</v>
      </c>
      <c r="C3791">
        <v>25</v>
      </c>
      <c r="D3791" t="s">
        <v>7</v>
      </c>
      <c r="E3791" t="s">
        <v>15</v>
      </c>
      <c r="F3791" t="s">
        <v>19</v>
      </c>
      <c r="G3791" t="s">
        <v>27</v>
      </c>
      <c r="H3791" s="1">
        <v>45548</v>
      </c>
      <c r="I3791" t="s">
        <v>33</v>
      </c>
      <c r="J3791">
        <v>56</v>
      </c>
      <c r="K3791">
        <v>5.0999999999999996</v>
      </c>
      <c r="L3791">
        <v>408.56</v>
      </c>
      <c r="M3791">
        <v>69.66</v>
      </c>
      <c r="N3791" t="s">
        <v>49</v>
      </c>
      <c r="O3791">
        <v>2</v>
      </c>
      <c r="P3791" t="str" cm="1">
        <f t="array" ref="P3791">_xlfn.IFS(C3791&lt;25,"18-24", C3791&lt;=35,"25-35", C3791&lt;=50,"36-50",TRUE,"50+")</f>
        <v>25-35</v>
      </c>
      <c r="Q3791" t="str">
        <f t="shared" si="413"/>
        <v>new</v>
      </c>
      <c r="R3791" t="str">
        <f t="shared" si="414"/>
        <v>medium</v>
      </c>
      <c r="S3791" t="str">
        <f t="shared" si="415"/>
        <v>Low</v>
      </c>
      <c r="T3791" t="str">
        <f t="shared" si="416"/>
        <v>Sep</v>
      </c>
      <c r="U3791">
        <f t="shared" si="417"/>
        <v>2024</v>
      </c>
      <c r="V3791" t="str">
        <f t="shared" si="418"/>
        <v>5-10</v>
      </c>
      <c r="W3791" t="str">
        <f t="shared" si="419"/>
        <v>Slow</v>
      </c>
    </row>
    <row r="3792" spans="1:23" x14ac:dyDescent="0.3">
      <c r="A3792">
        <v>603791</v>
      </c>
      <c r="B3792">
        <v>88205</v>
      </c>
      <c r="C3792">
        <v>40</v>
      </c>
      <c r="D3792" t="s">
        <v>7</v>
      </c>
      <c r="E3792" t="s">
        <v>5</v>
      </c>
      <c r="F3792" t="s">
        <v>22</v>
      </c>
      <c r="G3792" t="s">
        <v>25</v>
      </c>
      <c r="H3792" s="1">
        <v>44925</v>
      </c>
      <c r="I3792" t="s">
        <v>33</v>
      </c>
      <c r="J3792">
        <v>81</v>
      </c>
      <c r="K3792">
        <v>9</v>
      </c>
      <c r="L3792">
        <v>916.8</v>
      </c>
      <c r="M3792">
        <v>84.41</v>
      </c>
      <c r="N3792" t="s">
        <v>50</v>
      </c>
      <c r="O3792">
        <v>4</v>
      </c>
      <c r="P3792" t="str" cm="1">
        <f t="array" ref="P3792">_xlfn.IFS(C3792&lt;25,"18-24", C3792&lt;=35,"25-35", C3792&lt;=50,"36-50",TRUE,"50+")</f>
        <v>36-50</v>
      </c>
      <c r="Q3792" t="str">
        <f t="shared" si="413"/>
        <v>repeat</v>
      </c>
      <c r="R3792" t="str">
        <f t="shared" si="414"/>
        <v>high value</v>
      </c>
      <c r="S3792" t="str">
        <f t="shared" si="415"/>
        <v>medium</v>
      </c>
      <c r="T3792" t="str">
        <f t="shared" si="416"/>
        <v>Dec</v>
      </c>
      <c r="U3792">
        <f t="shared" si="417"/>
        <v>2022</v>
      </c>
      <c r="V3792" t="str">
        <f t="shared" si="418"/>
        <v>5-10</v>
      </c>
      <c r="W3792" t="str">
        <f t="shared" si="419"/>
        <v>Slow</v>
      </c>
    </row>
    <row r="3793" spans="1:23" x14ac:dyDescent="0.3">
      <c r="A3793">
        <v>603792</v>
      </c>
      <c r="B3793">
        <v>37594</v>
      </c>
      <c r="C3793">
        <v>37</v>
      </c>
      <c r="D3793" t="s">
        <v>7</v>
      </c>
      <c r="E3793" t="s">
        <v>13</v>
      </c>
      <c r="F3793" t="s">
        <v>18</v>
      </c>
      <c r="G3793" t="s">
        <v>23</v>
      </c>
      <c r="H3793" s="1">
        <v>44827</v>
      </c>
      <c r="I3793" t="s">
        <v>34</v>
      </c>
      <c r="J3793">
        <v>21</v>
      </c>
      <c r="K3793">
        <v>1.3</v>
      </c>
      <c r="L3793">
        <v>404.78</v>
      </c>
      <c r="M3793">
        <v>106.25</v>
      </c>
      <c r="N3793" t="s">
        <v>47</v>
      </c>
      <c r="O3793">
        <v>4</v>
      </c>
      <c r="P3793" t="str" cm="1">
        <f t="array" ref="P3793">_xlfn.IFS(C3793&lt;25,"18-24", C3793&lt;=35,"25-35", C3793&lt;=50,"36-50",TRUE,"50+")</f>
        <v>36-50</v>
      </c>
      <c r="Q3793" t="str">
        <f t="shared" si="413"/>
        <v>new</v>
      </c>
      <c r="R3793" t="str">
        <f t="shared" si="414"/>
        <v>medium</v>
      </c>
      <c r="S3793" t="str">
        <f t="shared" si="415"/>
        <v>medium</v>
      </c>
      <c r="T3793" t="str">
        <f t="shared" si="416"/>
        <v>Sep</v>
      </c>
      <c r="U3793">
        <f t="shared" si="417"/>
        <v>2022</v>
      </c>
      <c r="V3793" t="str">
        <f t="shared" si="418"/>
        <v>0-5</v>
      </c>
      <c r="W3793" t="str">
        <f t="shared" si="419"/>
        <v>Fast</v>
      </c>
    </row>
    <row r="3794" spans="1:23" x14ac:dyDescent="0.3">
      <c r="A3794">
        <v>603793</v>
      </c>
      <c r="B3794">
        <v>80952</v>
      </c>
      <c r="C3794">
        <v>44</v>
      </c>
      <c r="D3794" t="s">
        <v>7</v>
      </c>
      <c r="E3794" t="s">
        <v>5</v>
      </c>
      <c r="F3794" t="s">
        <v>19</v>
      </c>
      <c r="G3794" t="s">
        <v>31</v>
      </c>
      <c r="H3794" s="1">
        <v>45614</v>
      </c>
      <c r="I3794" t="s">
        <v>33</v>
      </c>
      <c r="J3794">
        <v>73</v>
      </c>
      <c r="K3794">
        <v>2.1</v>
      </c>
      <c r="L3794">
        <v>1242.55</v>
      </c>
      <c r="M3794">
        <v>106.62</v>
      </c>
      <c r="N3794" t="s">
        <v>48</v>
      </c>
      <c r="O3794">
        <v>1</v>
      </c>
      <c r="P3794" t="str" cm="1">
        <f t="array" ref="P3794">_xlfn.IFS(C3794&lt;25,"18-24", C3794&lt;=35,"25-35", C3794&lt;=50,"36-50",TRUE,"50+")</f>
        <v>36-50</v>
      </c>
      <c r="Q3794" t="str">
        <f t="shared" si="413"/>
        <v>new</v>
      </c>
      <c r="R3794" t="str">
        <f t="shared" si="414"/>
        <v>high value</v>
      </c>
      <c r="S3794" t="str">
        <f t="shared" si="415"/>
        <v>Low</v>
      </c>
      <c r="T3794" t="str">
        <f t="shared" si="416"/>
        <v>Nov</v>
      </c>
      <c r="U3794">
        <f t="shared" si="417"/>
        <v>2024</v>
      </c>
      <c r="V3794" t="str">
        <f t="shared" si="418"/>
        <v>0-5</v>
      </c>
      <c r="W3794" t="str">
        <f t="shared" si="419"/>
        <v>Slow</v>
      </c>
    </row>
    <row r="3795" spans="1:23" x14ac:dyDescent="0.3">
      <c r="A3795">
        <v>603794</v>
      </c>
      <c r="B3795">
        <v>30089</v>
      </c>
      <c r="C3795">
        <v>36</v>
      </c>
      <c r="D3795" t="s">
        <v>7</v>
      </c>
      <c r="E3795" t="s">
        <v>16</v>
      </c>
      <c r="F3795" t="s">
        <v>28</v>
      </c>
      <c r="G3795" t="s">
        <v>21</v>
      </c>
      <c r="H3795" s="1">
        <v>44579</v>
      </c>
      <c r="I3795" t="s">
        <v>33</v>
      </c>
      <c r="J3795">
        <v>62</v>
      </c>
      <c r="K3795">
        <v>2.5</v>
      </c>
      <c r="L3795">
        <v>480.88</v>
      </c>
      <c r="M3795">
        <v>46.09</v>
      </c>
      <c r="N3795" t="s">
        <v>49</v>
      </c>
      <c r="O3795">
        <v>4</v>
      </c>
      <c r="P3795" t="str" cm="1">
        <f t="array" ref="P3795">_xlfn.IFS(C3795&lt;25,"18-24", C3795&lt;=35,"25-35", C3795&lt;=50,"36-50",TRUE,"50+")</f>
        <v>36-50</v>
      </c>
      <c r="Q3795" t="str">
        <f t="shared" si="413"/>
        <v>repeat</v>
      </c>
      <c r="R3795" t="str">
        <f t="shared" si="414"/>
        <v>medium</v>
      </c>
      <c r="S3795" t="str">
        <f t="shared" si="415"/>
        <v>medium</v>
      </c>
      <c r="T3795" t="str">
        <f t="shared" si="416"/>
        <v>Jan</v>
      </c>
      <c r="U3795">
        <f t="shared" si="417"/>
        <v>2022</v>
      </c>
      <c r="V3795" t="str">
        <f t="shared" si="418"/>
        <v>0-5</v>
      </c>
      <c r="W3795" t="str">
        <f t="shared" si="419"/>
        <v>Slow</v>
      </c>
    </row>
    <row r="3796" spans="1:23" x14ac:dyDescent="0.3">
      <c r="A3796">
        <v>603795</v>
      </c>
      <c r="B3796">
        <v>49064</v>
      </c>
      <c r="C3796">
        <v>51</v>
      </c>
      <c r="D3796" t="s">
        <v>4</v>
      </c>
      <c r="E3796" t="s">
        <v>13</v>
      </c>
      <c r="F3796" t="s">
        <v>26</v>
      </c>
      <c r="G3796" t="s">
        <v>31</v>
      </c>
      <c r="H3796" s="1">
        <v>45144</v>
      </c>
      <c r="I3796" t="s">
        <v>34</v>
      </c>
      <c r="J3796">
        <v>78</v>
      </c>
      <c r="K3796">
        <v>1.2</v>
      </c>
      <c r="L3796">
        <v>919.38</v>
      </c>
      <c r="M3796">
        <v>58.95</v>
      </c>
      <c r="N3796" t="s">
        <v>47</v>
      </c>
      <c r="O3796">
        <v>1</v>
      </c>
      <c r="P3796" t="str" cm="1">
        <f t="array" ref="P3796">_xlfn.IFS(C3796&lt;25,"18-24", C3796&lt;=35,"25-35", C3796&lt;=50,"36-50",TRUE,"50+")</f>
        <v>50+</v>
      </c>
      <c r="Q3796" t="str">
        <f t="shared" si="413"/>
        <v>new</v>
      </c>
      <c r="R3796" t="str">
        <f t="shared" si="414"/>
        <v>high value</v>
      </c>
      <c r="S3796" t="str">
        <f t="shared" si="415"/>
        <v>Low</v>
      </c>
      <c r="T3796" t="str">
        <f t="shared" si="416"/>
        <v>Aug</v>
      </c>
      <c r="U3796">
        <f t="shared" si="417"/>
        <v>2023</v>
      </c>
      <c r="V3796" t="str">
        <f t="shared" si="418"/>
        <v>0-5</v>
      </c>
      <c r="W3796" t="str">
        <f t="shared" si="419"/>
        <v>Slow</v>
      </c>
    </row>
    <row r="3797" spans="1:23" x14ac:dyDescent="0.3">
      <c r="A3797">
        <v>603796</v>
      </c>
      <c r="B3797">
        <v>96751</v>
      </c>
      <c r="C3797">
        <v>48</v>
      </c>
      <c r="D3797" t="s">
        <v>7</v>
      </c>
      <c r="E3797" t="s">
        <v>13</v>
      </c>
      <c r="F3797" t="s">
        <v>24</v>
      </c>
      <c r="G3797" t="s">
        <v>31</v>
      </c>
      <c r="H3797" s="1">
        <v>44667</v>
      </c>
      <c r="I3797" t="s">
        <v>33</v>
      </c>
      <c r="J3797">
        <v>72</v>
      </c>
      <c r="K3797">
        <v>13.4</v>
      </c>
      <c r="L3797">
        <v>1012.17</v>
      </c>
      <c r="M3797">
        <v>66.989999999999995</v>
      </c>
      <c r="N3797" t="s">
        <v>50</v>
      </c>
      <c r="O3797">
        <v>2</v>
      </c>
      <c r="P3797" t="str" cm="1">
        <f t="array" ref="P3797">_xlfn.IFS(C3797&lt;25,"18-24", C3797&lt;=35,"25-35", C3797&lt;=50,"36-50",TRUE,"50+")</f>
        <v>36-50</v>
      </c>
      <c r="Q3797" t="str">
        <f t="shared" si="413"/>
        <v>new</v>
      </c>
      <c r="R3797" t="str">
        <f t="shared" si="414"/>
        <v>high value</v>
      </c>
      <c r="S3797" t="str">
        <f t="shared" si="415"/>
        <v>Low</v>
      </c>
      <c r="T3797" t="str">
        <f t="shared" si="416"/>
        <v>Apr</v>
      </c>
      <c r="U3797">
        <f t="shared" si="417"/>
        <v>2022</v>
      </c>
      <c r="V3797" t="str">
        <f t="shared" si="418"/>
        <v>10-15</v>
      </c>
      <c r="W3797" t="str">
        <f t="shared" si="419"/>
        <v>Slow</v>
      </c>
    </row>
    <row r="3798" spans="1:23" x14ac:dyDescent="0.3">
      <c r="A3798">
        <v>603797</v>
      </c>
      <c r="B3798">
        <v>23802</v>
      </c>
      <c r="C3798">
        <v>36</v>
      </c>
      <c r="D3798" t="s">
        <v>4</v>
      </c>
      <c r="E3798" t="s">
        <v>5</v>
      </c>
      <c r="F3798" t="s">
        <v>24</v>
      </c>
      <c r="G3798" t="s">
        <v>27</v>
      </c>
      <c r="H3798" s="1">
        <v>45071</v>
      </c>
      <c r="I3798" t="s">
        <v>34</v>
      </c>
      <c r="J3798">
        <v>43</v>
      </c>
      <c r="K3798">
        <v>14.1</v>
      </c>
      <c r="L3798">
        <v>1169.6099999999999</v>
      </c>
      <c r="M3798">
        <v>86.96</v>
      </c>
      <c r="N3798" t="s">
        <v>47</v>
      </c>
      <c r="O3798">
        <v>5</v>
      </c>
      <c r="P3798" t="str" cm="1">
        <f t="array" ref="P3798">_xlfn.IFS(C3798&lt;25,"18-24", C3798&lt;=35,"25-35", C3798&lt;=50,"36-50",TRUE,"50+")</f>
        <v>36-50</v>
      </c>
      <c r="Q3798" t="str">
        <f t="shared" si="413"/>
        <v>new</v>
      </c>
      <c r="R3798" t="str">
        <f t="shared" si="414"/>
        <v>high value</v>
      </c>
      <c r="S3798" t="str">
        <f t="shared" si="415"/>
        <v>High</v>
      </c>
      <c r="T3798" t="str">
        <f t="shared" si="416"/>
        <v>May</v>
      </c>
      <c r="U3798">
        <f t="shared" si="417"/>
        <v>2023</v>
      </c>
      <c r="V3798" t="str">
        <f t="shared" si="418"/>
        <v>10-15</v>
      </c>
      <c r="W3798" t="str">
        <f t="shared" si="419"/>
        <v>Medium</v>
      </c>
    </row>
    <row r="3799" spans="1:23" x14ac:dyDescent="0.3">
      <c r="A3799">
        <v>603798</v>
      </c>
      <c r="B3799">
        <v>57032</v>
      </c>
      <c r="C3799">
        <v>36</v>
      </c>
      <c r="D3799" t="s">
        <v>4</v>
      </c>
      <c r="E3799" t="s">
        <v>15</v>
      </c>
      <c r="F3799" t="s">
        <v>22</v>
      </c>
      <c r="G3799" t="s">
        <v>27</v>
      </c>
      <c r="H3799" s="1">
        <v>44756</v>
      </c>
      <c r="I3799" t="s">
        <v>34</v>
      </c>
      <c r="J3799">
        <v>68</v>
      </c>
      <c r="K3799">
        <v>11.8</v>
      </c>
      <c r="L3799">
        <v>1070.67</v>
      </c>
      <c r="M3799">
        <v>100.59</v>
      </c>
      <c r="N3799" t="s">
        <v>47</v>
      </c>
      <c r="O3799">
        <v>2</v>
      </c>
      <c r="P3799" t="str" cm="1">
        <f t="array" ref="P3799">_xlfn.IFS(C3799&lt;25,"18-24", C3799&lt;=35,"25-35", C3799&lt;=50,"36-50",TRUE,"50+")</f>
        <v>36-50</v>
      </c>
      <c r="Q3799" t="str">
        <f t="shared" si="413"/>
        <v>repeat</v>
      </c>
      <c r="R3799" t="str">
        <f t="shared" si="414"/>
        <v>high value</v>
      </c>
      <c r="S3799" t="str">
        <f t="shared" si="415"/>
        <v>Low</v>
      </c>
      <c r="T3799" t="str">
        <f t="shared" si="416"/>
        <v>Jul</v>
      </c>
      <c r="U3799">
        <f t="shared" si="417"/>
        <v>2022</v>
      </c>
      <c r="V3799" t="str">
        <f t="shared" si="418"/>
        <v>10-15</v>
      </c>
      <c r="W3799" t="str">
        <f t="shared" si="419"/>
        <v>Slow</v>
      </c>
    </row>
    <row r="3800" spans="1:23" x14ac:dyDescent="0.3">
      <c r="A3800">
        <v>603799</v>
      </c>
      <c r="B3800">
        <v>84618</v>
      </c>
      <c r="C3800">
        <v>32</v>
      </c>
      <c r="D3800" t="s">
        <v>4</v>
      </c>
      <c r="E3800" t="s">
        <v>15</v>
      </c>
      <c r="F3800" t="s">
        <v>22</v>
      </c>
      <c r="G3800" t="s">
        <v>27</v>
      </c>
      <c r="H3800" s="1">
        <v>45392</v>
      </c>
      <c r="I3800" t="s">
        <v>33</v>
      </c>
      <c r="J3800">
        <v>36</v>
      </c>
      <c r="K3800">
        <v>10.1</v>
      </c>
      <c r="L3800">
        <v>1109.96</v>
      </c>
      <c r="M3800">
        <v>82.46</v>
      </c>
      <c r="N3800" t="s">
        <v>48</v>
      </c>
      <c r="O3800">
        <v>5</v>
      </c>
      <c r="P3800" t="str" cm="1">
        <f t="array" ref="P3800">_xlfn.IFS(C3800&lt;25,"18-24", C3800&lt;=35,"25-35", C3800&lt;=50,"36-50",TRUE,"50+")</f>
        <v>25-35</v>
      </c>
      <c r="Q3800" t="str">
        <f t="shared" si="413"/>
        <v>new</v>
      </c>
      <c r="R3800" t="str">
        <f t="shared" si="414"/>
        <v>high value</v>
      </c>
      <c r="S3800" t="str">
        <f t="shared" si="415"/>
        <v>High</v>
      </c>
      <c r="T3800" t="str">
        <f t="shared" si="416"/>
        <v>Apr</v>
      </c>
      <c r="U3800">
        <f t="shared" si="417"/>
        <v>2024</v>
      </c>
      <c r="V3800" t="str">
        <f t="shared" si="418"/>
        <v>10-15</v>
      </c>
      <c r="W3800" t="str">
        <f t="shared" si="419"/>
        <v>Medium</v>
      </c>
    </row>
    <row r="3801" spans="1:23" x14ac:dyDescent="0.3">
      <c r="A3801">
        <v>603800</v>
      </c>
      <c r="B3801">
        <v>79711</v>
      </c>
      <c r="C3801">
        <v>37</v>
      </c>
      <c r="D3801" t="s">
        <v>4</v>
      </c>
      <c r="E3801" t="s">
        <v>11</v>
      </c>
      <c r="F3801" t="s">
        <v>18</v>
      </c>
      <c r="G3801" t="s">
        <v>21</v>
      </c>
      <c r="H3801" s="1">
        <v>45619</v>
      </c>
      <c r="I3801" t="s">
        <v>34</v>
      </c>
      <c r="J3801">
        <v>81</v>
      </c>
      <c r="K3801">
        <v>9.6999999999999993</v>
      </c>
      <c r="L3801">
        <v>486.82</v>
      </c>
      <c r="M3801">
        <v>73.88</v>
      </c>
      <c r="N3801" t="s">
        <v>49</v>
      </c>
      <c r="O3801">
        <v>4</v>
      </c>
      <c r="P3801" t="str" cm="1">
        <f t="array" ref="P3801">_xlfn.IFS(C3801&lt;25,"18-24", C3801&lt;=35,"25-35", C3801&lt;=50,"36-50",TRUE,"50+")</f>
        <v>36-50</v>
      </c>
      <c r="Q3801" t="str">
        <f t="shared" si="413"/>
        <v>new</v>
      </c>
      <c r="R3801" t="str">
        <f t="shared" si="414"/>
        <v>medium</v>
      </c>
      <c r="S3801" t="str">
        <f t="shared" si="415"/>
        <v>medium</v>
      </c>
      <c r="T3801" t="str">
        <f t="shared" si="416"/>
        <v>Nov</v>
      </c>
      <c r="U3801">
        <f t="shared" si="417"/>
        <v>2024</v>
      </c>
      <c r="V3801" t="str">
        <f t="shared" si="418"/>
        <v>5-10</v>
      </c>
      <c r="W3801" t="str">
        <f t="shared" si="419"/>
        <v>Slow</v>
      </c>
    </row>
    <row r="3802" spans="1:23" x14ac:dyDescent="0.3">
      <c r="A3802">
        <v>603801</v>
      </c>
      <c r="B3802">
        <v>86021</v>
      </c>
      <c r="C3802">
        <v>40</v>
      </c>
      <c r="D3802" t="s">
        <v>4</v>
      </c>
      <c r="E3802" t="s">
        <v>5</v>
      </c>
      <c r="F3802" t="s">
        <v>32</v>
      </c>
      <c r="G3802" t="s">
        <v>31</v>
      </c>
      <c r="H3802" s="1">
        <v>44654</v>
      </c>
      <c r="I3802" t="s">
        <v>33</v>
      </c>
      <c r="J3802">
        <v>58</v>
      </c>
      <c r="K3802">
        <v>11.8</v>
      </c>
      <c r="L3802">
        <v>1007.4</v>
      </c>
      <c r="M3802">
        <v>96.21</v>
      </c>
      <c r="N3802" t="s">
        <v>49</v>
      </c>
      <c r="O3802">
        <v>3</v>
      </c>
      <c r="P3802" t="str" cm="1">
        <f t="array" ref="P3802">_xlfn.IFS(C3802&lt;25,"18-24", C3802&lt;=35,"25-35", C3802&lt;=50,"36-50",TRUE,"50+")</f>
        <v>36-50</v>
      </c>
      <c r="Q3802" t="str">
        <f t="shared" si="413"/>
        <v>new</v>
      </c>
      <c r="R3802" t="str">
        <f t="shared" si="414"/>
        <v>high value</v>
      </c>
      <c r="S3802" t="str">
        <f t="shared" si="415"/>
        <v>medium</v>
      </c>
      <c r="T3802" t="str">
        <f t="shared" si="416"/>
        <v>Apr</v>
      </c>
      <c r="U3802">
        <f t="shared" si="417"/>
        <v>2022</v>
      </c>
      <c r="V3802" t="str">
        <f t="shared" si="418"/>
        <v>10-15</v>
      </c>
      <c r="W3802" t="str">
        <f t="shared" si="419"/>
        <v>Slow</v>
      </c>
    </row>
    <row r="3803" spans="1:23" x14ac:dyDescent="0.3">
      <c r="A3803">
        <v>603802</v>
      </c>
      <c r="B3803">
        <v>62850</v>
      </c>
      <c r="C3803">
        <v>41</v>
      </c>
      <c r="D3803" t="s">
        <v>7</v>
      </c>
      <c r="E3803" t="s">
        <v>13</v>
      </c>
      <c r="F3803" t="s">
        <v>18</v>
      </c>
      <c r="G3803" t="s">
        <v>29</v>
      </c>
      <c r="H3803" s="1">
        <v>45045</v>
      </c>
      <c r="I3803" t="s">
        <v>33</v>
      </c>
      <c r="J3803">
        <v>52</v>
      </c>
      <c r="K3803">
        <v>9</v>
      </c>
      <c r="L3803">
        <v>1443.02</v>
      </c>
      <c r="M3803">
        <v>44.48</v>
      </c>
      <c r="N3803" t="s">
        <v>50</v>
      </c>
      <c r="O3803">
        <v>2</v>
      </c>
      <c r="P3803" t="str" cm="1">
        <f t="array" ref="P3803">_xlfn.IFS(C3803&lt;25,"18-24", C3803&lt;=35,"25-35", C3803&lt;=50,"36-50",TRUE,"50+")</f>
        <v>36-50</v>
      </c>
      <c r="Q3803" t="str">
        <f t="shared" si="413"/>
        <v>new</v>
      </c>
      <c r="R3803" t="str">
        <f t="shared" si="414"/>
        <v>high value</v>
      </c>
      <c r="S3803" t="str">
        <f t="shared" si="415"/>
        <v>Low</v>
      </c>
      <c r="T3803" t="str">
        <f t="shared" si="416"/>
        <v>Apr</v>
      </c>
      <c r="U3803">
        <f t="shared" si="417"/>
        <v>2023</v>
      </c>
      <c r="V3803" t="str">
        <f t="shared" si="418"/>
        <v>5-10</v>
      </c>
      <c r="W3803" t="str">
        <f t="shared" si="419"/>
        <v>Slow</v>
      </c>
    </row>
    <row r="3804" spans="1:23" x14ac:dyDescent="0.3">
      <c r="A3804">
        <v>603803</v>
      </c>
      <c r="B3804">
        <v>37935</v>
      </c>
      <c r="C3804">
        <v>25</v>
      </c>
      <c r="D3804" t="s">
        <v>4</v>
      </c>
      <c r="E3804" t="s">
        <v>5</v>
      </c>
      <c r="F3804" t="s">
        <v>19</v>
      </c>
      <c r="G3804" t="s">
        <v>21</v>
      </c>
      <c r="H3804" s="1">
        <v>45638</v>
      </c>
      <c r="I3804" t="s">
        <v>34</v>
      </c>
      <c r="J3804">
        <v>23</v>
      </c>
      <c r="K3804">
        <v>2.6</v>
      </c>
      <c r="L3804">
        <v>922.4</v>
      </c>
      <c r="M3804">
        <v>109.07</v>
      </c>
      <c r="N3804" t="s">
        <v>49</v>
      </c>
      <c r="O3804">
        <v>4</v>
      </c>
      <c r="P3804" t="str" cm="1">
        <f t="array" ref="P3804">_xlfn.IFS(C3804&lt;25,"18-24", C3804&lt;=35,"25-35", C3804&lt;=50,"36-50",TRUE,"50+")</f>
        <v>25-35</v>
      </c>
      <c r="Q3804" t="str">
        <f t="shared" si="413"/>
        <v>repeat</v>
      </c>
      <c r="R3804" t="str">
        <f t="shared" si="414"/>
        <v>high value</v>
      </c>
      <c r="S3804" t="str">
        <f t="shared" si="415"/>
        <v>medium</v>
      </c>
      <c r="T3804" t="str">
        <f t="shared" si="416"/>
        <v>Dec</v>
      </c>
      <c r="U3804">
        <f t="shared" si="417"/>
        <v>2024</v>
      </c>
      <c r="V3804" t="str">
        <f t="shared" si="418"/>
        <v>0-5</v>
      </c>
      <c r="W3804" t="str">
        <f t="shared" si="419"/>
        <v>Fast</v>
      </c>
    </row>
    <row r="3805" spans="1:23" x14ac:dyDescent="0.3">
      <c r="A3805">
        <v>603804</v>
      </c>
      <c r="B3805">
        <v>22149</v>
      </c>
      <c r="C3805">
        <v>47</v>
      </c>
      <c r="D3805" t="s">
        <v>7</v>
      </c>
      <c r="E3805" t="s">
        <v>11</v>
      </c>
      <c r="F3805" t="s">
        <v>28</v>
      </c>
      <c r="G3805" t="s">
        <v>23</v>
      </c>
      <c r="H3805" s="1">
        <v>44738</v>
      </c>
      <c r="I3805" t="s">
        <v>33</v>
      </c>
      <c r="J3805">
        <v>58</v>
      </c>
      <c r="K3805">
        <v>6.2</v>
      </c>
      <c r="L3805">
        <v>954.05</v>
      </c>
      <c r="M3805">
        <v>57.1</v>
      </c>
      <c r="N3805" t="s">
        <v>50</v>
      </c>
      <c r="O3805">
        <v>5</v>
      </c>
      <c r="P3805" t="str" cm="1">
        <f t="array" ref="P3805">_xlfn.IFS(C3805&lt;25,"18-24", C3805&lt;=35,"25-35", C3805&lt;=50,"36-50",TRUE,"50+")</f>
        <v>36-50</v>
      </c>
      <c r="Q3805" t="str">
        <f t="shared" si="413"/>
        <v>new</v>
      </c>
      <c r="R3805" t="str">
        <f t="shared" si="414"/>
        <v>high value</v>
      </c>
      <c r="S3805" t="str">
        <f t="shared" si="415"/>
        <v>High</v>
      </c>
      <c r="T3805" t="str">
        <f t="shared" si="416"/>
        <v>Jun</v>
      </c>
      <c r="U3805">
        <f t="shared" si="417"/>
        <v>2022</v>
      </c>
      <c r="V3805" t="str">
        <f t="shared" si="418"/>
        <v>5-10</v>
      </c>
      <c r="W3805" t="str">
        <f t="shared" si="419"/>
        <v>Slow</v>
      </c>
    </row>
    <row r="3806" spans="1:23" x14ac:dyDescent="0.3">
      <c r="A3806">
        <v>603805</v>
      </c>
      <c r="B3806">
        <v>77569</v>
      </c>
      <c r="C3806">
        <v>43</v>
      </c>
      <c r="D3806" t="s">
        <v>7</v>
      </c>
      <c r="E3806" t="s">
        <v>15</v>
      </c>
      <c r="F3806" t="s">
        <v>32</v>
      </c>
      <c r="G3806" t="s">
        <v>25</v>
      </c>
      <c r="H3806" s="1">
        <v>44818</v>
      </c>
      <c r="I3806" t="s">
        <v>34</v>
      </c>
      <c r="J3806">
        <v>72</v>
      </c>
      <c r="K3806">
        <v>8.1</v>
      </c>
      <c r="L3806">
        <v>814.96</v>
      </c>
      <c r="M3806">
        <v>49.77</v>
      </c>
      <c r="N3806" t="s">
        <v>50</v>
      </c>
      <c r="O3806">
        <v>1</v>
      </c>
      <c r="P3806" t="str" cm="1">
        <f t="array" ref="P3806">_xlfn.IFS(C3806&lt;25,"18-24", C3806&lt;=35,"25-35", C3806&lt;=50,"36-50",TRUE,"50+")</f>
        <v>36-50</v>
      </c>
      <c r="Q3806" t="str">
        <f t="shared" si="413"/>
        <v>new</v>
      </c>
      <c r="R3806" t="str">
        <f t="shared" si="414"/>
        <v>high value</v>
      </c>
      <c r="S3806" t="str">
        <f t="shared" si="415"/>
        <v>Low</v>
      </c>
      <c r="T3806" t="str">
        <f t="shared" si="416"/>
        <v>Sep</v>
      </c>
      <c r="U3806">
        <f t="shared" si="417"/>
        <v>2022</v>
      </c>
      <c r="V3806" t="str">
        <f t="shared" si="418"/>
        <v>5-10</v>
      </c>
      <c r="W3806" t="str">
        <f t="shared" si="419"/>
        <v>Slow</v>
      </c>
    </row>
    <row r="3807" spans="1:23" x14ac:dyDescent="0.3">
      <c r="A3807">
        <v>603806</v>
      </c>
      <c r="B3807">
        <v>91873</v>
      </c>
      <c r="C3807">
        <v>18</v>
      </c>
      <c r="D3807" t="s">
        <v>4</v>
      </c>
      <c r="E3807" t="s">
        <v>5</v>
      </c>
      <c r="F3807" t="s">
        <v>24</v>
      </c>
      <c r="G3807" t="s">
        <v>29</v>
      </c>
      <c r="H3807" s="1">
        <v>44635</v>
      </c>
      <c r="I3807" t="s">
        <v>33</v>
      </c>
      <c r="J3807">
        <v>68</v>
      </c>
      <c r="K3807">
        <v>3.7</v>
      </c>
      <c r="L3807">
        <v>313.22000000000003</v>
      </c>
      <c r="M3807">
        <v>50.13</v>
      </c>
      <c r="N3807" t="s">
        <v>47</v>
      </c>
      <c r="O3807">
        <v>3</v>
      </c>
      <c r="P3807" t="str" cm="1">
        <f t="array" ref="P3807">_xlfn.IFS(C3807&lt;25,"18-24", C3807&lt;=35,"25-35", C3807&lt;=50,"36-50",TRUE,"50+")</f>
        <v>18-24</v>
      </c>
      <c r="Q3807" t="str">
        <f t="shared" si="413"/>
        <v>new</v>
      </c>
      <c r="R3807" t="str">
        <f t="shared" si="414"/>
        <v>medium</v>
      </c>
      <c r="S3807" t="str">
        <f t="shared" si="415"/>
        <v>medium</v>
      </c>
      <c r="T3807" t="str">
        <f t="shared" si="416"/>
        <v>Mar</v>
      </c>
      <c r="U3807">
        <f t="shared" si="417"/>
        <v>2022</v>
      </c>
      <c r="V3807" t="str">
        <f t="shared" si="418"/>
        <v>0-5</v>
      </c>
      <c r="W3807" t="str">
        <f t="shared" si="419"/>
        <v>Slow</v>
      </c>
    </row>
    <row r="3808" spans="1:23" x14ac:dyDescent="0.3">
      <c r="A3808">
        <v>603807</v>
      </c>
      <c r="B3808">
        <v>85807</v>
      </c>
      <c r="C3808">
        <v>59</v>
      </c>
      <c r="D3808" t="s">
        <v>4</v>
      </c>
      <c r="E3808" t="s">
        <v>15</v>
      </c>
      <c r="F3808" t="s">
        <v>32</v>
      </c>
      <c r="G3808" t="s">
        <v>27</v>
      </c>
      <c r="H3808" s="1">
        <v>44660</v>
      </c>
      <c r="I3808" t="s">
        <v>34</v>
      </c>
      <c r="J3808">
        <v>63</v>
      </c>
      <c r="K3808">
        <v>3.1</v>
      </c>
      <c r="L3808">
        <v>453.78</v>
      </c>
      <c r="M3808">
        <v>112.85</v>
      </c>
      <c r="N3808" t="s">
        <v>50</v>
      </c>
      <c r="O3808">
        <v>4</v>
      </c>
      <c r="P3808" t="str" cm="1">
        <f t="array" ref="P3808">_xlfn.IFS(C3808&lt;25,"18-24", C3808&lt;=35,"25-35", C3808&lt;=50,"36-50",TRUE,"50+")</f>
        <v>50+</v>
      </c>
      <c r="Q3808" t="str">
        <f t="shared" si="413"/>
        <v>repeat</v>
      </c>
      <c r="R3808" t="str">
        <f t="shared" si="414"/>
        <v>medium</v>
      </c>
      <c r="S3808" t="str">
        <f t="shared" si="415"/>
        <v>medium</v>
      </c>
      <c r="T3808" t="str">
        <f t="shared" si="416"/>
        <v>Apr</v>
      </c>
      <c r="U3808">
        <f t="shared" si="417"/>
        <v>2022</v>
      </c>
      <c r="V3808" t="str">
        <f t="shared" si="418"/>
        <v>0-5</v>
      </c>
      <c r="W3808" t="str">
        <f t="shared" si="419"/>
        <v>Slow</v>
      </c>
    </row>
    <row r="3809" spans="1:23" x14ac:dyDescent="0.3">
      <c r="A3809">
        <v>603808</v>
      </c>
      <c r="B3809">
        <v>85696</v>
      </c>
      <c r="C3809">
        <v>34</v>
      </c>
      <c r="D3809" t="s">
        <v>7</v>
      </c>
      <c r="E3809" t="s">
        <v>16</v>
      </c>
      <c r="F3809" t="s">
        <v>30</v>
      </c>
      <c r="G3809" t="s">
        <v>27</v>
      </c>
      <c r="H3809" s="1">
        <v>45386</v>
      </c>
      <c r="I3809" t="s">
        <v>33</v>
      </c>
      <c r="J3809">
        <v>37</v>
      </c>
      <c r="K3809">
        <v>12.7</v>
      </c>
      <c r="L3809">
        <v>1011.38</v>
      </c>
      <c r="M3809">
        <v>22.37</v>
      </c>
      <c r="N3809" t="s">
        <v>49</v>
      </c>
      <c r="O3809">
        <v>2</v>
      </c>
      <c r="P3809" t="str" cm="1">
        <f t="array" ref="P3809">_xlfn.IFS(C3809&lt;25,"18-24", C3809&lt;=35,"25-35", C3809&lt;=50,"36-50",TRUE,"50+")</f>
        <v>25-35</v>
      </c>
      <c r="Q3809" t="str">
        <f t="shared" si="413"/>
        <v>new</v>
      </c>
      <c r="R3809" t="str">
        <f t="shared" si="414"/>
        <v>high value</v>
      </c>
      <c r="S3809" t="str">
        <f t="shared" si="415"/>
        <v>Low</v>
      </c>
      <c r="T3809" t="str">
        <f t="shared" si="416"/>
        <v>Apr</v>
      </c>
      <c r="U3809">
        <f t="shared" si="417"/>
        <v>2024</v>
      </c>
      <c r="V3809" t="str">
        <f t="shared" si="418"/>
        <v>10-15</v>
      </c>
      <c r="W3809" t="str">
        <f t="shared" si="419"/>
        <v>Medium</v>
      </c>
    </row>
    <row r="3810" spans="1:23" x14ac:dyDescent="0.3">
      <c r="A3810">
        <v>603809</v>
      </c>
      <c r="B3810">
        <v>27185</v>
      </c>
      <c r="C3810">
        <v>22</v>
      </c>
      <c r="D3810" t="s">
        <v>4</v>
      </c>
      <c r="E3810" t="s">
        <v>11</v>
      </c>
      <c r="F3810" t="s">
        <v>22</v>
      </c>
      <c r="G3810" t="s">
        <v>29</v>
      </c>
      <c r="H3810" s="1">
        <v>45123</v>
      </c>
      <c r="I3810" t="s">
        <v>33</v>
      </c>
      <c r="J3810">
        <v>34</v>
      </c>
      <c r="K3810">
        <v>10.9</v>
      </c>
      <c r="L3810">
        <v>1243.3800000000001</v>
      </c>
      <c r="M3810">
        <v>97.72</v>
      </c>
      <c r="N3810" t="s">
        <v>49</v>
      </c>
      <c r="O3810">
        <v>1</v>
      </c>
      <c r="P3810" t="str" cm="1">
        <f t="array" ref="P3810">_xlfn.IFS(C3810&lt;25,"18-24", C3810&lt;=35,"25-35", C3810&lt;=50,"36-50",TRUE,"50+")</f>
        <v>18-24</v>
      </c>
      <c r="Q3810" t="str">
        <f t="shared" si="413"/>
        <v>new</v>
      </c>
      <c r="R3810" t="str">
        <f t="shared" si="414"/>
        <v>high value</v>
      </c>
      <c r="S3810" t="str">
        <f t="shared" si="415"/>
        <v>Low</v>
      </c>
      <c r="T3810" t="str">
        <f t="shared" si="416"/>
        <v>Jul</v>
      </c>
      <c r="U3810">
        <f t="shared" si="417"/>
        <v>2023</v>
      </c>
      <c r="V3810" t="str">
        <f t="shared" si="418"/>
        <v>10-15</v>
      </c>
      <c r="W3810" t="str">
        <f t="shared" si="419"/>
        <v>Medium</v>
      </c>
    </row>
    <row r="3811" spans="1:23" x14ac:dyDescent="0.3">
      <c r="A3811">
        <v>603810</v>
      </c>
      <c r="B3811">
        <v>99191</v>
      </c>
      <c r="C3811">
        <v>38</v>
      </c>
      <c r="D3811" t="s">
        <v>7</v>
      </c>
      <c r="E3811" t="s">
        <v>5</v>
      </c>
      <c r="F3811" t="s">
        <v>18</v>
      </c>
      <c r="G3811" t="s">
        <v>31</v>
      </c>
      <c r="H3811" s="1">
        <v>45096</v>
      </c>
      <c r="I3811" t="s">
        <v>34</v>
      </c>
      <c r="J3811">
        <v>71</v>
      </c>
      <c r="K3811">
        <v>3.3</v>
      </c>
      <c r="L3811">
        <v>690.74</v>
      </c>
      <c r="M3811">
        <v>38.67</v>
      </c>
      <c r="N3811" t="s">
        <v>47</v>
      </c>
      <c r="O3811">
        <v>4</v>
      </c>
      <c r="P3811" t="str" cm="1">
        <f t="array" ref="P3811">_xlfn.IFS(C3811&lt;25,"18-24", C3811&lt;=35,"25-35", C3811&lt;=50,"36-50",TRUE,"50+")</f>
        <v>36-50</v>
      </c>
      <c r="Q3811" t="str">
        <f t="shared" si="413"/>
        <v>new</v>
      </c>
      <c r="R3811" t="str">
        <f t="shared" si="414"/>
        <v>high value</v>
      </c>
      <c r="S3811" t="str">
        <f t="shared" si="415"/>
        <v>medium</v>
      </c>
      <c r="T3811" t="str">
        <f t="shared" si="416"/>
        <v>Jun</v>
      </c>
      <c r="U3811">
        <f t="shared" si="417"/>
        <v>2023</v>
      </c>
      <c r="V3811" t="str">
        <f t="shared" si="418"/>
        <v>0-5</v>
      </c>
      <c r="W3811" t="str">
        <f t="shared" si="419"/>
        <v>Slow</v>
      </c>
    </row>
    <row r="3812" spans="1:23" x14ac:dyDescent="0.3">
      <c r="A3812">
        <v>603811</v>
      </c>
      <c r="B3812">
        <v>82923</v>
      </c>
      <c r="C3812">
        <v>51</v>
      </c>
      <c r="D3812" t="s">
        <v>4</v>
      </c>
      <c r="E3812" t="s">
        <v>8</v>
      </c>
      <c r="F3812" t="s">
        <v>28</v>
      </c>
      <c r="G3812" t="s">
        <v>21</v>
      </c>
      <c r="H3812" s="1">
        <v>44644</v>
      </c>
      <c r="I3812" t="s">
        <v>34</v>
      </c>
      <c r="J3812">
        <v>37</v>
      </c>
      <c r="K3812">
        <v>4</v>
      </c>
      <c r="L3812">
        <v>913.31</v>
      </c>
      <c r="M3812">
        <v>95.1</v>
      </c>
      <c r="N3812" t="s">
        <v>50</v>
      </c>
      <c r="O3812">
        <v>5</v>
      </c>
      <c r="P3812" t="str" cm="1">
        <f t="array" ref="P3812">_xlfn.IFS(C3812&lt;25,"18-24", C3812&lt;=35,"25-35", C3812&lt;=50,"36-50",TRUE,"50+")</f>
        <v>50+</v>
      </c>
      <c r="Q3812" t="str">
        <f t="shared" si="413"/>
        <v>new</v>
      </c>
      <c r="R3812" t="str">
        <f t="shared" si="414"/>
        <v>high value</v>
      </c>
      <c r="S3812" t="str">
        <f t="shared" si="415"/>
        <v>High</v>
      </c>
      <c r="T3812" t="str">
        <f t="shared" si="416"/>
        <v>Mar</v>
      </c>
      <c r="U3812">
        <f t="shared" si="417"/>
        <v>2022</v>
      </c>
      <c r="V3812" t="str">
        <f t="shared" si="418"/>
        <v>0-5</v>
      </c>
      <c r="W3812" t="str">
        <f t="shared" si="419"/>
        <v>Medium</v>
      </c>
    </row>
    <row r="3813" spans="1:23" x14ac:dyDescent="0.3">
      <c r="A3813">
        <v>603812</v>
      </c>
      <c r="B3813">
        <v>15263</v>
      </c>
      <c r="C3813">
        <v>48</v>
      </c>
      <c r="D3813" t="s">
        <v>4</v>
      </c>
      <c r="E3813" t="s">
        <v>15</v>
      </c>
      <c r="F3813" t="s">
        <v>19</v>
      </c>
      <c r="G3813" t="s">
        <v>29</v>
      </c>
      <c r="H3813" s="1">
        <v>45172</v>
      </c>
      <c r="I3813" t="s">
        <v>34</v>
      </c>
      <c r="J3813">
        <v>83</v>
      </c>
      <c r="K3813">
        <v>10.1</v>
      </c>
      <c r="L3813">
        <v>1487.87</v>
      </c>
      <c r="M3813">
        <v>96.17</v>
      </c>
      <c r="N3813" t="s">
        <v>49</v>
      </c>
      <c r="O3813">
        <v>1</v>
      </c>
      <c r="P3813" t="str" cm="1">
        <f t="array" ref="P3813">_xlfn.IFS(C3813&lt;25,"18-24", C3813&lt;=35,"25-35", C3813&lt;=50,"36-50",TRUE,"50+")</f>
        <v>36-50</v>
      </c>
      <c r="Q3813" t="str">
        <f t="shared" si="413"/>
        <v>new</v>
      </c>
      <c r="R3813" t="str">
        <f t="shared" si="414"/>
        <v>high value</v>
      </c>
      <c r="S3813" t="str">
        <f t="shared" si="415"/>
        <v>Low</v>
      </c>
      <c r="T3813" t="str">
        <f t="shared" si="416"/>
        <v>Sep</v>
      </c>
      <c r="U3813">
        <f t="shared" si="417"/>
        <v>2023</v>
      </c>
      <c r="V3813" t="str">
        <f t="shared" si="418"/>
        <v>10-15</v>
      </c>
      <c r="W3813" t="str">
        <f t="shared" si="419"/>
        <v>Slow</v>
      </c>
    </row>
    <row r="3814" spans="1:23" x14ac:dyDescent="0.3">
      <c r="A3814">
        <v>603813</v>
      </c>
      <c r="B3814">
        <v>98373</v>
      </c>
      <c r="C3814">
        <v>35</v>
      </c>
      <c r="D3814" t="s">
        <v>4</v>
      </c>
      <c r="E3814" t="s">
        <v>8</v>
      </c>
      <c r="F3814" t="s">
        <v>24</v>
      </c>
      <c r="G3814" t="s">
        <v>23</v>
      </c>
      <c r="H3814" s="1">
        <v>45119</v>
      </c>
      <c r="I3814" t="s">
        <v>33</v>
      </c>
      <c r="J3814">
        <v>20</v>
      </c>
      <c r="K3814">
        <v>8.1999999999999993</v>
      </c>
      <c r="L3814">
        <v>1270.8699999999999</v>
      </c>
      <c r="M3814">
        <v>54.82</v>
      </c>
      <c r="N3814" t="s">
        <v>47</v>
      </c>
      <c r="O3814">
        <v>2</v>
      </c>
      <c r="P3814" t="str" cm="1">
        <f t="array" ref="P3814">_xlfn.IFS(C3814&lt;25,"18-24", C3814&lt;=35,"25-35", C3814&lt;=50,"36-50",TRUE,"50+")</f>
        <v>25-35</v>
      </c>
      <c r="Q3814" t="str">
        <f t="shared" si="413"/>
        <v>new</v>
      </c>
      <c r="R3814" t="str">
        <f t="shared" si="414"/>
        <v>high value</v>
      </c>
      <c r="S3814" t="str">
        <f t="shared" si="415"/>
        <v>Low</v>
      </c>
      <c r="T3814" t="str">
        <f t="shared" si="416"/>
        <v>Jul</v>
      </c>
      <c r="U3814">
        <f t="shared" si="417"/>
        <v>2023</v>
      </c>
      <c r="V3814" t="str">
        <f t="shared" si="418"/>
        <v>5-10</v>
      </c>
      <c r="W3814" t="str">
        <f t="shared" si="419"/>
        <v>Fast</v>
      </c>
    </row>
    <row r="3815" spans="1:23" x14ac:dyDescent="0.3">
      <c r="A3815">
        <v>603814</v>
      </c>
      <c r="B3815">
        <v>89424</v>
      </c>
      <c r="C3815">
        <v>51</v>
      </c>
      <c r="D3815" t="s">
        <v>7</v>
      </c>
      <c r="E3815" t="s">
        <v>16</v>
      </c>
      <c r="F3815" t="s">
        <v>30</v>
      </c>
      <c r="G3815" t="s">
        <v>21</v>
      </c>
      <c r="H3815" s="1">
        <v>44585</v>
      </c>
      <c r="I3815" t="s">
        <v>34</v>
      </c>
      <c r="J3815">
        <v>25</v>
      </c>
      <c r="K3815">
        <v>8.3000000000000007</v>
      </c>
      <c r="L3815">
        <v>321.70999999999998</v>
      </c>
      <c r="M3815">
        <v>115.12</v>
      </c>
      <c r="N3815" t="s">
        <v>47</v>
      </c>
      <c r="O3815">
        <v>2</v>
      </c>
      <c r="P3815" t="str" cm="1">
        <f t="array" ref="P3815">_xlfn.IFS(C3815&lt;25,"18-24", C3815&lt;=35,"25-35", C3815&lt;=50,"36-50",TRUE,"50+")</f>
        <v>50+</v>
      </c>
      <c r="Q3815" t="str">
        <f t="shared" si="413"/>
        <v>new</v>
      </c>
      <c r="R3815" t="str">
        <f t="shared" si="414"/>
        <v>medium</v>
      </c>
      <c r="S3815" t="str">
        <f t="shared" si="415"/>
        <v>Low</v>
      </c>
      <c r="T3815" t="str">
        <f t="shared" si="416"/>
        <v>Jan</v>
      </c>
      <c r="U3815">
        <f t="shared" si="417"/>
        <v>2022</v>
      </c>
      <c r="V3815" t="str">
        <f t="shared" si="418"/>
        <v>5-10</v>
      </c>
      <c r="W3815" t="str">
        <f t="shared" si="419"/>
        <v>Fast</v>
      </c>
    </row>
    <row r="3816" spans="1:23" x14ac:dyDescent="0.3">
      <c r="A3816">
        <v>603815</v>
      </c>
      <c r="B3816">
        <v>29801</v>
      </c>
      <c r="C3816">
        <v>62</v>
      </c>
      <c r="D3816" t="s">
        <v>7</v>
      </c>
      <c r="E3816" t="s">
        <v>13</v>
      </c>
      <c r="F3816" t="s">
        <v>19</v>
      </c>
      <c r="G3816" t="s">
        <v>29</v>
      </c>
      <c r="H3816" s="1">
        <v>44614</v>
      </c>
      <c r="I3816" t="s">
        <v>34</v>
      </c>
      <c r="J3816">
        <v>73</v>
      </c>
      <c r="K3816">
        <v>9.1</v>
      </c>
      <c r="L3816">
        <v>842.78</v>
      </c>
      <c r="M3816">
        <v>39.14</v>
      </c>
      <c r="N3816" t="s">
        <v>48</v>
      </c>
      <c r="O3816">
        <v>1</v>
      </c>
      <c r="P3816" t="str" cm="1">
        <f t="array" ref="P3816">_xlfn.IFS(C3816&lt;25,"18-24", C3816&lt;=35,"25-35", C3816&lt;=50,"36-50",TRUE,"50+")</f>
        <v>50+</v>
      </c>
      <c r="Q3816" t="str">
        <f t="shared" si="413"/>
        <v>new</v>
      </c>
      <c r="R3816" t="str">
        <f t="shared" si="414"/>
        <v>high value</v>
      </c>
      <c r="S3816" t="str">
        <f t="shared" si="415"/>
        <v>Low</v>
      </c>
      <c r="T3816" t="str">
        <f t="shared" si="416"/>
        <v>Feb</v>
      </c>
      <c r="U3816">
        <f t="shared" si="417"/>
        <v>2022</v>
      </c>
      <c r="V3816" t="str">
        <f t="shared" si="418"/>
        <v>5-10</v>
      </c>
      <c r="W3816" t="str">
        <f t="shared" si="419"/>
        <v>Slow</v>
      </c>
    </row>
    <row r="3817" spans="1:23" x14ac:dyDescent="0.3">
      <c r="A3817">
        <v>603816</v>
      </c>
      <c r="B3817">
        <v>28940</v>
      </c>
      <c r="C3817">
        <v>62</v>
      </c>
      <c r="D3817" t="s">
        <v>7</v>
      </c>
      <c r="E3817" t="s">
        <v>5</v>
      </c>
      <c r="F3817" t="s">
        <v>22</v>
      </c>
      <c r="G3817" t="s">
        <v>25</v>
      </c>
      <c r="H3817" s="1">
        <v>44725</v>
      </c>
      <c r="I3817" t="s">
        <v>34</v>
      </c>
      <c r="J3817">
        <v>45</v>
      </c>
      <c r="K3817">
        <v>1.9</v>
      </c>
      <c r="L3817">
        <v>480.65</v>
      </c>
      <c r="M3817">
        <v>45.88</v>
      </c>
      <c r="N3817" t="s">
        <v>48</v>
      </c>
      <c r="O3817">
        <v>1</v>
      </c>
      <c r="P3817" t="str" cm="1">
        <f t="array" ref="P3817">_xlfn.IFS(C3817&lt;25,"18-24", C3817&lt;=35,"25-35", C3817&lt;=50,"36-50",TRUE,"50+")</f>
        <v>50+</v>
      </c>
      <c r="Q3817" t="str">
        <f t="shared" si="413"/>
        <v>new</v>
      </c>
      <c r="R3817" t="str">
        <f t="shared" si="414"/>
        <v>medium</v>
      </c>
      <c r="S3817" t="str">
        <f t="shared" si="415"/>
        <v>Low</v>
      </c>
      <c r="T3817" t="str">
        <f t="shared" si="416"/>
        <v>Jun</v>
      </c>
      <c r="U3817">
        <f t="shared" si="417"/>
        <v>2022</v>
      </c>
      <c r="V3817" t="str">
        <f t="shared" si="418"/>
        <v>0-5</v>
      </c>
      <c r="W3817" t="str">
        <f t="shared" si="419"/>
        <v>Medium</v>
      </c>
    </row>
    <row r="3818" spans="1:23" x14ac:dyDescent="0.3">
      <c r="A3818">
        <v>603817</v>
      </c>
      <c r="B3818">
        <v>66960</v>
      </c>
      <c r="C3818">
        <v>61</v>
      </c>
      <c r="D3818" t="s">
        <v>4</v>
      </c>
      <c r="E3818" t="s">
        <v>15</v>
      </c>
      <c r="F3818" t="s">
        <v>19</v>
      </c>
      <c r="G3818" t="s">
        <v>23</v>
      </c>
      <c r="H3818" s="1">
        <v>45529</v>
      </c>
      <c r="I3818" t="s">
        <v>33</v>
      </c>
      <c r="J3818">
        <v>54</v>
      </c>
      <c r="K3818">
        <v>11.6</v>
      </c>
      <c r="L3818">
        <v>1222.47</v>
      </c>
      <c r="M3818">
        <v>32.97</v>
      </c>
      <c r="N3818" t="s">
        <v>49</v>
      </c>
      <c r="O3818">
        <v>2</v>
      </c>
      <c r="P3818" t="str" cm="1">
        <f t="array" ref="P3818">_xlfn.IFS(C3818&lt;25,"18-24", C3818&lt;=35,"25-35", C3818&lt;=50,"36-50",TRUE,"50+")</f>
        <v>50+</v>
      </c>
      <c r="Q3818" t="str">
        <f t="shared" si="413"/>
        <v>new</v>
      </c>
      <c r="R3818" t="str">
        <f t="shared" si="414"/>
        <v>high value</v>
      </c>
      <c r="S3818" t="str">
        <f t="shared" si="415"/>
        <v>Low</v>
      </c>
      <c r="T3818" t="str">
        <f t="shared" si="416"/>
        <v>Aug</v>
      </c>
      <c r="U3818">
        <f t="shared" si="417"/>
        <v>2024</v>
      </c>
      <c r="V3818" t="str">
        <f t="shared" si="418"/>
        <v>10-15</v>
      </c>
      <c r="W3818" t="str">
        <f t="shared" si="419"/>
        <v>Slow</v>
      </c>
    </row>
    <row r="3819" spans="1:23" x14ac:dyDescent="0.3">
      <c r="A3819">
        <v>603818</v>
      </c>
      <c r="B3819">
        <v>67190</v>
      </c>
      <c r="C3819">
        <v>60</v>
      </c>
      <c r="D3819" t="s">
        <v>7</v>
      </c>
      <c r="E3819" t="s">
        <v>15</v>
      </c>
      <c r="F3819" t="s">
        <v>28</v>
      </c>
      <c r="G3819" t="s">
        <v>23</v>
      </c>
      <c r="H3819" s="1">
        <v>44660</v>
      </c>
      <c r="I3819" t="s">
        <v>34</v>
      </c>
      <c r="J3819">
        <v>70</v>
      </c>
      <c r="K3819">
        <v>11.6</v>
      </c>
      <c r="L3819">
        <v>281.91000000000003</v>
      </c>
      <c r="M3819">
        <v>98.46</v>
      </c>
      <c r="N3819" t="s">
        <v>49</v>
      </c>
      <c r="O3819">
        <v>2</v>
      </c>
      <c r="P3819" t="str" cm="1">
        <f t="array" ref="P3819">_xlfn.IFS(C3819&lt;25,"18-24", C3819&lt;=35,"25-35", C3819&lt;=50,"36-50",TRUE,"50+")</f>
        <v>50+</v>
      </c>
      <c r="Q3819" t="str">
        <f t="shared" si="413"/>
        <v>new</v>
      </c>
      <c r="R3819" t="str">
        <f t="shared" si="414"/>
        <v>medium</v>
      </c>
      <c r="S3819" t="str">
        <f t="shared" si="415"/>
        <v>Low</v>
      </c>
      <c r="T3819" t="str">
        <f t="shared" si="416"/>
        <v>Apr</v>
      </c>
      <c r="U3819">
        <f t="shared" si="417"/>
        <v>2022</v>
      </c>
      <c r="V3819" t="str">
        <f t="shared" si="418"/>
        <v>10-15</v>
      </c>
      <c r="W3819" t="str">
        <f t="shared" si="419"/>
        <v>Slow</v>
      </c>
    </row>
    <row r="3820" spans="1:23" x14ac:dyDescent="0.3">
      <c r="A3820">
        <v>603819</v>
      </c>
      <c r="B3820">
        <v>34803</v>
      </c>
      <c r="C3820">
        <v>24</v>
      </c>
      <c r="D3820" t="s">
        <v>7</v>
      </c>
      <c r="E3820" t="s">
        <v>5</v>
      </c>
      <c r="F3820" t="s">
        <v>19</v>
      </c>
      <c r="G3820" t="s">
        <v>31</v>
      </c>
      <c r="H3820" s="1">
        <v>44923</v>
      </c>
      <c r="I3820" t="s">
        <v>34</v>
      </c>
      <c r="J3820">
        <v>48</v>
      </c>
      <c r="K3820">
        <v>8.3000000000000007</v>
      </c>
      <c r="L3820">
        <v>901.04</v>
      </c>
      <c r="M3820">
        <v>110.45</v>
      </c>
      <c r="N3820" t="s">
        <v>50</v>
      </c>
      <c r="O3820">
        <v>5</v>
      </c>
      <c r="P3820" t="str" cm="1">
        <f t="array" ref="P3820">_xlfn.IFS(C3820&lt;25,"18-24", C3820&lt;=35,"25-35", C3820&lt;=50,"36-50",TRUE,"50+")</f>
        <v>18-24</v>
      </c>
      <c r="Q3820" t="str">
        <f t="shared" si="413"/>
        <v>repeat</v>
      </c>
      <c r="R3820" t="str">
        <f t="shared" si="414"/>
        <v>high value</v>
      </c>
      <c r="S3820" t="str">
        <f t="shared" si="415"/>
        <v>High</v>
      </c>
      <c r="T3820" t="str">
        <f t="shared" si="416"/>
        <v>Dec</v>
      </c>
      <c r="U3820">
        <f t="shared" si="417"/>
        <v>2022</v>
      </c>
      <c r="V3820" t="str">
        <f t="shared" si="418"/>
        <v>5-10</v>
      </c>
      <c r="W3820" t="str">
        <f t="shared" si="419"/>
        <v>Slow</v>
      </c>
    </row>
    <row r="3821" spans="1:23" x14ac:dyDescent="0.3">
      <c r="A3821">
        <v>603820</v>
      </c>
      <c r="B3821">
        <v>83829</v>
      </c>
      <c r="C3821">
        <v>44</v>
      </c>
      <c r="D3821" t="s">
        <v>4</v>
      </c>
      <c r="E3821" t="s">
        <v>13</v>
      </c>
      <c r="F3821" t="s">
        <v>26</v>
      </c>
      <c r="G3821" t="s">
        <v>23</v>
      </c>
      <c r="H3821" s="1">
        <v>45483</v>
      </c>
      <c r="I3821" t="s">
        <v>34</v>
      </c>
      <c r="J3821">
        <v>71</v>
      </c>
      <c r="K3821">
        <v>5</v>
      </c>
      <c r="L3821">
        <v>1461.77</v>
      </c>
      <c r="M3821">
        <v>56.68</v>
      </c>
      <c r="N3821" t="s">
        <v>49</v>
      </c>
      <c r="O3821">
        <v>5</v>
      </c>
      <c r="P3821" t="str" cm="1">
        <f t="array" ref="P3821">_xlfn.IFS(C3821&lt;25,"18-24", C3821&lt;=35,"25-35", C3821&lt;=50,"36-50",TRUE,"50+")</f>
        <v>36-50</v>
      </c>
      <c r="Q3821" t="str">
        <f t="shared" si="413"/>
        <v>repeat</v>
      </c>
      <c r="R3821" t="str">
        <f t="shared" si="414"/>
        <v>high value</v>
      </c>
      <c r="S3821" t="str">
        <f t="shared" si="415"/>
        <v>High</v>
      </c>
      <c r="T3821" t="str">
        <f t="shared" si="416"/>
        <v>Jul</v>
      </c>
      <c r="U3821">
        <f t="shared" si="417"/>
        <v>2024</v>
      </c>
      <c r="V3821" t="str">
        <f t="shared" si="418"/>
        <v>0-5</v>
      </c>
      <c r="W3821" t="str">
        <f t="shared" si="419"/>
        <v>Slow</v>
      </c>
    </row>
    <row r="3822" spans="1:23" x14ac:dyDescent="0.3">
      <c r="A3822">
        <v>603821</v>
      </c>
      <c r="B3822">
        <v>99050</v>
      </c>
      <c r="C3822">
        <v>33</v>
      </c>
      <c r="D3822" t="s">
        <v>4</v>
      </c>
      <c r="E3822" t="s">
        <v>11</v>
      </c>
      <c r="F3822" t="s">
        <v>24</v>
      </c>
      <c r="G3822" t="s">
        <v>23</v>
      </c>
      <c r="H3822" s="1">
        <v>44742</v>
      </c>
      <c r="I3822" t="s">
        <v>33</v>
      </c>
      <c r="J3822">
        <v>47</v>
      </c>
      <c r="K3822">
        <v>4.3</v>
      </c>
      <c r="L3822">
        <v>685.34</v>
      </c>
      <c r="M3822">
        <v>116.71</v>
      </c>
      <c r="N3822" t="s">
        <v>48</v>
      </c>
      <c r="O3822">
        <v>1</v>
      </c>
      <c r="P3822" t="str" cm="1">
        <f t="array" ref="P3822">_xlfn.IFS(C3822&lt;25,"18-24", C3822&lt;=35,"25-35", C3822&lt;=50,"36-50",TRUE,"50+")</f>
        <v>25-35</v>
      </c>
      <c r="Q3822" t="str">
        <f t="shared" si="413"/>
        <v>repeat</v>
      </c>
      <c r="R3822" t="str">
        <f t="shared" si="414"/>
        <v>high value</v>
      </c>
      <c r="S3822" t="str">
        <f t="shared" si="415"/>
        <v>Low</v>
      </c>
      <c r="T3822" t="str">
        <f t="shared" si="416"/>
        <v>Jun</v>
      </c>
      <c r="U3822">
        <f t="shared" si="417"/>
        <v>2022</v>
      </c>
      <c r="V3822" t="str">
        <f t="shared" si="418"/>
        <v>0-5</v>
      </c>
      <c r="W3822" t="str">
        <f t="shared" si="419"/>
        <v>Slow</v>
      </c>
    </row>
    <row r="3823" spans="1:23" x14ac:dyDescent="0.3">
      <c r="A3823">
        <v>603822</v>
      </c>
      <c r="B3823">
        <v>92029</v>
      </c>
      <c r="C3823">
        <v>60</v>
      </c>
      <c r="D3823" t="s">
        <v>4</v>
      </c>
      <c r="E3823" t="s">
        <v>5</v>
      </c>
      <c r="F3823" t="s">
        <v>26</v>
      </c>
      <c r="G3823" t="s">
        <v>31</v>
      </c>
      <c r="H3823" s="1">
        <v>44787</v>
      </c>
      <c r="I3823" t="s">
        <v>33</v>
      </c>
      <c r="J3823">
        <v>85</v>
      </c>
      <c r="K3823">
        <v>4.7</v>
      </c>
      <c r="L3823">
        <v>511.12</v>
      </c>
      <c r="M3823">
        <v>95.85</v>
      </c>
      <c r="N3823" t="s">
        <v>50</v>
      </c>
      <c r="O3823">
        <v>1</v>
      </c>
      <c r="P3823" t="str" cm="1">
        <f t="array" ref="P3823">_xlfn.IFS(C3823&lt;25,"18-24", C3823&lt;=35,"25-35", C3823&lt;=50,"36-50",TRUE,"50+")</f>
        <v>50+</v>
      </c>
      <c r="Q3823" t="str">
        <f t="shared" si="413"/>
        <v>new</v>
      </c>
      <c r="R3823" t="str">
        <f t="shared" si="414"/>
        <v>high value</v>
      </c>
      <c r="S3823" t="str">
        <f t="shared" si="415"/>
        <v>Low</v>
      </c>
      <c r="T3823" t="str">
        <f t="shared" si="416"/>
        <v>Aug</v>
      </c>
      <c r="U3823">
        <f t="shared" si="417"/>
        <v>2022</v>
      </c>
      <c r="V3823" t="str">
        <f t="shared" si="418"/>
        <v>0-5</v>
      </c>
      <c r="W3823" t="str">
        <f t="shared" si="419"/>
        <v>Slow</v>
      </c>
    </row>
    <row r="3824" spans="1:23" x14ac:dyDescent="0.3">
      <c r="A3824">
        <v>603823</v>
      </c>
      <c r="B3824">
        <v>75423</v>
      </c>
      <c r="C3824">
        <v>64</v>
      </c>
      <c r="D3824" t="s">
        <v>4</v>
      </c>
      <c r="E3824" t="s">
        <v>8</v>
      </c>
      <c r="F3824" t="s">
        <v>30</v>
      </c>
      <c r="G3824" t="s">
        <v>23</v>
      </c>
      <c r="H3824" s="1">
        <v>45362</v>
      </c>
      <c r="I3824" t="s">
        <v>34</v>
      </c>
      <c r="J3824">
        <v>75</v>
      </c>
      <c r="K3824">
        <v>10.1</v>
      </c>
      <c r="L3824">
        <v>174.15</v>
      </c>
      <c r="M3824">
        <v>83.17</v>
      </c>
      <c r="N3824" t="s">
        <v>50</v>
      </c>
      <c r="O3824">
        <v>1</v>
      </c>
      <c r="P3824" t="str" cm="1">
        <f t="array" ref="P3824">_xlfn.IFS(C3824&lt;25,"18-24", C3824&lt;=35,"25-35", C3824&lt;=50,"36-50",TRUE,"50+")</f>
        <v>50+</v>
      </c>
      <c r="Q3824" t="str">
        <f t="shared" si="413"/>
        <v>new</v>
      </c>
      <c r="R3824" t="str">
        <f t="shared" si="414"/>
        <v>low</v>
      </c>
      <c r="S3824" t="str">
        <f t="shared" si="415"/>
        <v>Low</v>
      </c>
      <c r="T3824" t="str">
        <f t="shared" si="416"/>
        <v>Mar</v>
      </c>
      <c r="U3824">
        <f t="shared" si="417"/>
        <v>2024</v>
      </c>
      <c r="V3824" t="str">
        <f t="shared" si="418"/>
        <v>10-15</v>
      </c>
      <c r="W3824" t="str">
        <f t="shared" si="419"/>
        <v>Slow</v>
      </c>
    </row>
    <row r="3825" spans="1:23" x14ac:dyDescent="0.3">
      <c r="A3825">
        <v>603824</v>
      </c>
      <c r="B3825">
        <v>82855</v>
      </c>
      <c r="C3825">
        <v>41</v>
      </c>
      <c r="D3825" t="s">
        <v>7</v>
      </c>
      <c r="E3825" t="s">
        <v>8</v>
      </c>
      <c r="F3825" t="s">
        <v>18</v>
      </c>
      <c r="G3825" t="s">
        <v>21</v>
      </c>
      <c r="H3825" s="1">
        <v>45268</v>
      </c>
      <c r="I3825" t="s">
        <v>33</v>
      </c>
      <c r="J3825">
        <v>51</v>
      </c>
      <c r="K3825">
        <v>10.1</v>
      </c>
      <c r="L3825">
        <v>1069.8599999999999</v>
      </c>
      <c r="M3825">
        <v>93.5</v>
      </c>
      <c r="N3825" t="s">
        <v>47</v>
      </c>
      <c r="O3825">
        <v>1</v>
      </c>
      <c r="P3825" t="str" cm="1">
        <f t="array" ref="P3825">_xlfn.IFS(C3825&lt;25,"18-24", C3825&lt;=35,"25-35", C3825&lt;=50,"36-50",TRUE,"50+")</f>
        <v>36-50</v>
      </c>
      <c r="Q3825" t="str">
        <f t="shared" si="413"/>
        <v>new</v>
      </c>
      <c r="R3825" t="str">
        <f t="shared" si="414"/>
        <v>high value</v>
      </c>
      <c r="S3825" t="str">
        <f t="shared" si="415"/>
        <v>Low</v>
      </c>
      <c r="T3825" t="str">
        <f t="shared" si="416"/>
        <v>Dec</v>
      </c>
      <c r="U3825">
        <f t="shared" si="417"/>
        <v>2023</v>
      </c>
      <c r="V3825" t="str">
        <f t="shared" si="418"/>
        <v>10-15</v>
      </c>
      <c r="W3825" t="str">
        <f t="shared" si="419"/>
        <v>Slow</v>
      </c>
    </row>
    <row r="3826" spans="1:23" x14ac:dyDescent="0.3">
      <c r="A3826">
        <v>603825</v>
      </c>
      <c r="B3826">
        <v>66506</v>
      </c>
      <c r="C3826">
        <v>42</v>
      </c>
      <c r="D3826" t="s">
        <v>7</v>
      </c>
      <c r="E3826" t="s">
        <v>16</v>
      </c>
      <c r="F3826" t="s">
        <v>18</v>
      </c>
      <c r="G3826" t="s">
        <v>31</v>
      </c>
      <c r="H3826" s="1">
        <v>44617</v>
      </c>
      <c r="I3826" t="s">
        <v>33</v>
      </c>
      <c r="J3826">
        <v>70</v>
      </c>
      <c r="K3826">
        <v>9.3000000000000007</v>
      </c>
      <c r="L3826">
        <v>475.73</v>
      </c>
      <c r="M3826">
        <v>89.47</v>
      </c>
      <c r="N3826" t="s">
        <v>48</v>
      </c>
      <c r="O3826">
        <v>5</v>
      </c>
      <c r="P3826" t="str" cm="1">
        <f t="array" ref="P3826">_xlfn.IFS(C3826&lt;25,"18-24", C3826&lt;=35,"25-35", C3826&lt;=50,"36-50",TRUE,"50+")</f>
        <v>36-50</v>
      </c>
      <c r="Q3826" t="str">
        <f t="shared" si="413"/>
        <v>new</v>
      </c>
      <c r="R3826" t="str">
        <f t="shared" si="414"/>
        <v>medium</v>
      </c>
      <c r="S3826" t="str">
        <f t="shared" si="415"/>
        <v>High</v>
      </c>
      <c r="T3826" t="str">
        <f t="shared" si="416"/>
        <v>Feb</v>
      </c>
      <c r="U3826">
        <f t="shared" si="417"/>
        <v>2022</v>
      </c>
      <c r="V3826" t="str">
        <f t="shared" si="418"/>
        <v>5-10</v>
      </c>
      <c r="W3826" t="str">
        <f t="shared" si="419"/>
        <v>Slow</v>
      </c>
    </row>
    <row r="3827" spans="1:23" x14ac:dyDescent="0.3">
      <c r="A3827">
        <v>603826</v>
      </c>
      <c r="B3827">
        <v>41160</v>
      </c>
      <c r="C3827">
        <v>58</v>
      </c>
      <c r="D3827" t="s">
        <v>7</v>
      </c>
      <c r="E3827" t="s">
        <v>16</v>
      </c>
      <c r="F3827" t="s">
        <v>18</v>
      </c>
      <c r="G3827" t="s">
        <v>27</v>
      </c>
      <c r="H3827" s="1">
        <v>45149</v>
      </c>
      <c r="I3827" t="s">
        <v>33</v>
      </c>
      <c r="J3827">
        <v>21</v>
      </c>
      <c r="K3827">
        <v>7.4</v>
      </c>
      <c r="L3827">
        <v>683.11</v>
      </c>
      <c r="M3827">
        <v>57.99</v>
      </c>
      <c r="N3827" t="s">
        <v>49</v>
      </c>
      <c r="O3827">
        <v>2</v>
      </c>
      <c r="P3827" t="str" cm="1">
        <f t="array" ref="P3827">_xlfn.IFS(C3827&lt;25,"18-24", C3827&lt;=35,"25-35", C3827&lt;=50,"36-50",TRUE,"50+")</f>
        <v>50+</v>
      </c>
      <c r="Q3827" t="str">
        <f t="shared" si="413"/>
        <v>new</v>
      </c>
      <c r="R3827" t="str">
        <f t="shared" si="414"/>
        <v>high value</v>
      </c>
      <c r="S3827" t="str">
        <f t="shared" si="415"/>
        <v>Low</v>
      </c>
      <c r="T3827" t="str">
        <f t="shared" si="416"/>
        <v>Aug</v>
      </c>
      <c r="U3827">
        <f t="shared" si="417"/>
        <v>2023</v>
      </c>
      <c r="V3827" t="str">
        <f t="shared" si="418"/>
        <v>5-10</v>
      </c>
      <c r="W3827" t="str">
        <f t="shared" si="419"/>
        <v>Fast</v>
      </c>
    </row>
    <row r="3828" spans="1:23" x14ac:dyDescent="0.3">
      <c r="A3828">
        <v>603827</v>
      </c>
      <c r="B3828">
        <v>98543</v>
      </c>
      <c r="C3828">
        <v>51</v>
      </c>
      <c r="D3828" t="s">
        <v>7</v>
      </c>
      <c r="E3828" t="s">
        <v>11</v>
      </c>
      <c r="F3828" t="s">
        <v>24</v>
      </c>
      <c r="G3828" t="s">
        <v>25</v>
      </c>
      <c r="H3828" s="1">
        <v>45495</v>
      </c>
      <c r="I3828" t="s">
        <v>34</v>
      </c>
      <c r="J3828">
        <v>56</v>
      </c>
      <c r="K3828">
        <v>13.1</v>
      </c>
      <c r="L3828">
        <v>529.15</v>
      </c>
      <c r="M3828">
        <v>62.33</v>
      </c>
      <c r="N3828" t="s">
        <v>50</v>
      </c>
      <c r="O3828">
        <v>3</v>
      </c>
      <c r="P3828" t="str" cm="1">
        <f t="array" ref="P3828">_xlfn.IFS(C3828&lt;25,"18-24", C3828&lt;=35,"25-35", C3828&lt;=50,"36-50",TRUE,"50+")</f>
        <v>50+</v>
      </c>
      <c r="Q3828" t="str">
        <f t="shared" si="413"/>
        <v>new</v>
      </c>
      <c r="R3828" t="str">
        <f t="shared" si="414"/>
        <v>high value</v>
      </c>
      <c r="S3828" t="str">
        <f t="shared" si="415"/>
        <v>medium</v>
      </c>
      <c r="T3828" t="str">
        <f t="shared" si="416"/>
        <v>Jul</v>
      </c>
      <c r="U3828">
        <f t="shared" si="417"/>
        <v>2024</v>
      </c>
      <c r="V3828" t="str">
        <f t="shared" si="418"/>
        <v>10-15</v>
      </c>
      <c r="W3828" t="str">
        <f t="shared" si="419"/>
        <v>Slow</v>
      </c>
    </row>
    <row r="3829" spans="1:23" x14ac:dyDescent="0.3">
      <c r="A3829">
        <v>603828</v>
      </c>
      <c r="B3829">
        <v>68328</v>
      </c>
      <c r="C3829">
        <v>47</v>
      </c>
      <c r="D3829" t="s">
        <v>4</v>
      </c>
      <c r="E3829" t="s">
        <v>5</v>
      </c>
      <c r="F3829" t="s">
        <v>18</v>
      </c>
      <c r="G3829" t="s">
        <v>21</v>
      </c>
      <c r="H3829" s="1">
        <v>45501</v>
      </c>
      <c r="I3829" t="s">
        <v>34</v>
      </c>
      <c r="J3829">
        <v>81</v>
      </c>
      <c r="K3829">
        <v>8.1</v>
      </c>
      <c r="L3829">
        <v>1015.79</v>
      </c>
      <c r="M3829">
        <v>67.34</v>
      </c>
      <c r="N3829" t="s">
        <v>49</v>
      </c>
      <c r="O3829">
        <v>5</v>
      </c>
      <c r="P3829" t="str" cm="1">
        <f t="array" ref="P3829">_xlfn.IFS(C3829&lt;25,"18-24", C3829&lt;=35,"25-35", C3829&lt;=50,"36-50",TRUE,"50+")</f>
        <v>36-50</v>
      </c>
      <c r="Q3829" t="str">
        <f t="shared" si="413"/>
        <v>new</v>
      </c>
      <c r="R3829" t="str">
        <f t="shared" si="414"/>
        <v>high value</v>
      </c>
      <c r="S3829" t="str">
        <f t="shared" si="415"/>
        <v>High</v>
      </c>
      <c r="T3829" t="str">
        <f t="shared" si="416"/>
        <v>Jul</v>
      </c>
      <c r="U3829">
        <f t="shared" si="417"/>
        <v>2024</v>
      </c>
      <c r="V3829" t="str">
        <f t="shared" si="418"/>
        <v>5-10</v>
      </c>
      <c r="W3829" t="str">
        <f t="shared" si="419"/>
        <v>Slow</v>
      </c>
    </row>
    <row r="3830" spans="1:23" x14ac:dyDescent="0.3">
      <c r="A3830">
        <v>603829</v>
      </c>
      <c r="B3830">
        <v>28507</v>
      </c>
      <c r="C3830">
        <v>39</v>
      </c>
      <c r="D3830" t="s">
        <v>7</v>
      </c>
      <c r="E3830" t="s">
        <v>5</v>
      </c>
      <c r="F3830" t="s">
        <v>30</v>
      </c>
      <c r="G3830" t="s">
        <v>27</v>
      </c>
      <c r="H3830" s="1">
        <v>44962</v>
      </c>
      <c r="I3830" t="s">
        <v>33</v>
      </c>
      <c r="J3830">
        <v>60</v>
      </c>
      <c r="K3830">
        <v>4</v>
      </c>
      <c r="L3830">
        <v>158.69999999999999</v>
      </c>
      <c r="M3830">
        <v>97.51</v>
      </c>
      <c r="N3830" t="s">
        <v>49</v>
      </c>
      <c r="O3830">
        <v>3</v>
      </c>
      <c r="P3830" t="str" cm="1">
        <f t="array" ref="P3830">_xlfn.IFS(C3830&lt;25,"18-24", C3830&lt;=35,"25-35", C3830&lt;=50,"36-50",TRUE,"50+")</f>
        <v>36-50</v>
      </c>
      <c r="Q3830" t="str">
        <f t="shared" si="413"/>
        <v>new</v>
      </c>
      <c r="R3830" t="str">
        <f t="shared" si="414"/>
        <v>low</v>
      </c>
      <c r="S3830" t="str">
        <f t="shared" si="415"/>
        <v>medium</v>
      </c>
      <c r="T3830" t="str">
        <f t="shared" si="416"/>
        <v>Feb</v>
      </c>
      <c r="U3830">
        <f t="shared" si="417"/>
        <v>2023</v>
      </c>
      <c r="V3830" t="str">
        <f t="shared" si="418"/>
        <v>0-5</v>
      </c>
      <c r="W3830" t="str">
        <f t="shared" si="419"/>
        <v>Slow</v>
      </c>
    </row>
    <row r="3831" spans="1:23" x14ac:dyDescent="0.3">
      <c r="A3831">
        <v>603830</v>
      </c>
      <c r="B3831">
        <v>36359</v>
      </c>
      <c r="C3831">
        <v>22</v>
      </c>
      <c r="D3831" t="s">
        <v>7</v>
      </c>
      <c r="E3831" t="s">
        <v>11</v>
      </c>
      <c r="F3831" t="s">
        <v>32</v>
      </c>
      <c r="G3831" t="s">
        <v>29</v>
      </c>
      <c r="H3831" s="1">
        <v>44690</v>
      </c>
      <c r="I3831" t="s">
        <v>33</v>
      </c>
      <c r="J3831">
        <v>75</v>
      </c>
      <c r="K3831">
        <v>12.8</v>
      </c>
      <c r="L3831">
        <v>727.31</v>
      </c>
      <c r="M3831">
        <v>114.63</v>
      </c>
      <c r="N3831" t="s">
        <v>48</v>
      </c>
      <c r="O3831">
        <v>4</v>
      </c>
      <c r="P3831" t="str" cm="1">
        <f t="array" ref="P3831">_xlfn.IFS(C3831&lt;25,"18-24", C3831&lt;=35,"25-35", C3831&lt;=50,"36-50",TRUE,"50+")</f>
        <v>18-24</v>
      </c>
      <c r="Q3831" t="str">
        <f t="shared" si="413"/>
        <v>new</v>
      </c>
      <c r="R3831" t="str">
        <f t="shared" si="414"/>
        <v>high value</v>
      </c>
      <c r="S3831" t="str">
        <f t="shared" si="415"/>
        <v>medium</v>
      </c>
      <c r="T3831" t="str">
        <f t="shared" si="416"/>
        <v>May</v>
      </c>
      <c r="U3831">
        <f t="shared" si="417"/>
        <v>2022</v>
      </c>
      <c r="V3831" t="str">
        <f t="shared" si="418"/>
        <v>10-15</v>
      </c>
      <c r="W3831" t="str">
        <f t="shared" si="419"/>
        <v>Slow</v>
      </c>
    </row>
    <row r="3832" spans="1:23" x14ac:dyDescent="0.3">
      <c r="A3832">
        <v>603831</v>
      </c>
      <c r="B3832">
        <v>82782</v>
      </c>
      <c r="C3832">
        <v>23</v>
      </c>
      <c r="D3832" t="s">
        <v>4</v>
      </c>
      <c r="E3832" t="s">
        <v>8</v>
      </c>
      <c r="F3832" t="s">
        <v>32</v>
      </c>
      <c r="G3832" t="s">
        <v>23</v>
      </c>
      <c r="H3832" s="1">
        <v>45311</v>
      </c>
      <c r="I3832" t="s">
        <v>33</v>
      </c>
      <c r="J3832">
        <v>60</v>
      </c>
      <c r="K3832">
        <v>4.4000000000000004</v>
      </c>
      <c r="L3832">
        <v>1265.8699999999999</v>
      </c>
      <c r="M3832">
        <v>56.44</v>
      </c>
      <c r="N3832" t="s">
        <v>49</v>
      </c>
      <c r="O3832">
        <v>3</v>
      </c>
      <c r="P3832" t="str" cm="1">
        <f t="array" ref="P3832">_xlfn.IFS(C3832&lt;25,"18-24", C3832&lt;=35,"25-35", C3832&lt;=50,"36-50",TRUE,"50+")</f>
        <v>18-24</v>
      </c>
      <c r="Q3832" t="str">
        <f t="shared" si="413"/>
        <v>new</v>
      </c>
      <c r="R3832" t="str">
        <f t="shared" si="414"/>
        <v>high value</v>
      </c>
      <c r="S3832" t="str">
        <f t="shared" si="415"/>
        <v>medium</v>
      </c>
      <c r="T3832" t="str">
        <f t="shared" si="416"/>
        <v>Jan</v>
      </c>
      <c r="U3832">
        <f t="shared" si="417"/>
        <v>2024</v>
      </c>
      <c r="V3832" t="str">
        <f t="shared" si="418"/>
        <v>0-5</v>
      </c>
      <c r="W3832" t="str">
        <f t="shared" si="419"/>
        <v>Slow</v>
      </c>
    </row>
    <row r="3833" spans="1:23" x14ac:dyDescent="0.3">
      <c r="A3833">
        <v>603832</v>
      </c>
      <c r="B3833">
        <v>45444</v>
      </c>
      <c r="C3833">
        <v>52</v>
      </c>
      <c r="D3833" t="s">
        <v>7</v>
      </c>
      <c r="E3833" t="s">
        <v>8</v>
      </c>
      <c r="F3833" t="s">
        <v>30</v>
      </c>
      <c r="G3833" t="s">
        <v>31</v>
      </c>
      <c r="H3833" s="1">
        <v>44680</v>
      </c>
      <c r="I3833" t="s">
        <v>34</v>
      </c>
      <c r="J3833">
        <v>75</v>
      </c>
      <c r="K3833">
        <v>3.9</v>
      </c>
      <c r="L3833">
        <v>177.63</v>
      </c>
      <c r="M3833">
        <v>111.02</v>
      </c>
      <c r="N3833" t="s">
        <v>49</v>
      </c>
      <c r="O3833">
        <v>4</v>
      </c>
      <c r="P3833" t="str" cm="1">
        <f t="array" ref="P3833">_xlfn.IFS(C3833&lt;25,"18-24", C3833&lt;=35,"25-35", C3833&lt;=50,"36-50",TRUE,"50+")</f>
        <v>50+</v>
      </c>
      <c r="Q3833" t="str">
        <f t="shared" si="413"/>
        <v>repeat</v>
      </c>
      <c r="R3833" t="str">
        <f t="shared" si="414"/>
        <v>low</v>
      </c>
      <c r="S3833" t="str">
        <f t="shared" si="415"/>
        <v>medium</v>
      </c>
      <c r="T3833" t="str">
        <f t="shared" si="416"/>
        <v>Apr</v>
      </c>
      <c r="U3833">
        <f t="shared" si="417"/>
        <v>2022</v>
      </c>
      <c r="V3833" t="str">
        <f t="shared" si="418"/>
        <v>0-5</v>
      </c>
      <c r="W3833" t="str">
        <f t="shared" si="419"/>
        <v>Slow</v>
      </c>
    </row>
    <row r="3834" spans="1:23" x14ac:dyDescent="0.3">
      <c r="A3834">
        <v>603833</v>
      </c>
      <c r="B3834">
        <v>24015</v>
      </c>
      <c r="C3834">
        <v>60</v>
      </c>
      <c r="D3834" t="s">
        <v>4</v>
      </c>
      <c r="E3834" t="s">
        <v>11</v>
      </c>
      <c r="F3834" t="s">
        <v>18</v>
      </c>
      <c r="G3834" t="s">
        <v>21</v>
      </c>
      <c r="H3834" s="1">
        <v>45361</v>
      </c>
      <c r="I3834" t="s">
        <v>33</v>
      </c>
      <c r="J3834">
        <v>36</v>
      </c>
      <c r="K3834">
        <v>4.5999999999999996</v>
      </c>
      <c r="L3834">
        <v>1425.67</v>
      </c>
      <c r="M3834">
        <v>28.3</v>
      </c>
      <c r="N3834" t="s">
        <v>50</v>
      </c>
      <c r="O3834">
        <v>5</v>
      </c>
      <c r="P3834" t="str" cm="1">
        <f t="array" ref="P3834">_xlfn.IFS(C3834&lt;25,"18-24", C3834&lt;=35,"25-35", C3834&lt;=50,"36-50",TRUE,"50+")</f>
        <v>50+</v>
      </c>
      <c r="Q3834" t="str">
        <f t="shared" si="413"/>
        <v>new</v>
      </c>
      <c r="R3834" t="str">
        <f t="shared" si="414"/>
        <v>high value</v>
      </c>
      <c r="S3834" t="str">
        <f t="shared" si="415"/>
        <v>High</v>
      </c>
      <c r="T3834" t="str">
        <f t="shared" si="416"/>
        <v>Mar</v>
      </c>
      <c r="U3834">
        <f t="shared" si="417"/>
        <v>2024</v>
      </c>
      <c r="V3834" t="str">
        <f t="shared" si="418"/>
        <v>0-5</v>
      </c>
      <c r="W3834" t="str">
        <f t="shared" si="419"/>
        <v>Medium</v>
      </c>
    </row>
    <row r="3835" spans="1:23" x14ac:dyDescent="0.3">
      <c r="A3835">
        <v>603834</v>
      </c>
      <c r="B3835">
        <v>19205</v>
      </c>
      <c r="C3835">
        <v>49</v>
      </c>
      <c r="D3835" t="s">
        <v>7</v>
      </c>
      <c r="E3835" t="s">
        <v>5</v>
      </c>
      <c r="F3835" t="s">
        <v>28</v>
      </c>
      <c r="G3835" t="s">
        <v>31</v>
      </c>
      <c r="H3835" s="1">
        <v>45281</v>
      </c>
      <c r="I3835" t="s">
        <v>33</v>
      </c>
      <c r="J3835">
        <v>69</v>
      </c>
      <c r="K3835">
        <v>13.8</v>
      </c>
      <c r="L3835">
        <v>434.1</v>
      </c>
      <c r="M3835">
        <v>61.19</v>
      </c>
      <c r="N3835" t="s">
        <v>48</v>
      </c>
      <c r="O3835">
        <v>4</v>
      </c>
      <c r="P3835" t="str" cm="1">
        <f t="array" ref="P3835">_xlfn.IFS(C3835&lt;25,"18-24", C3835&lt;=35,"25-35", C3835&lt;=50,"36-50",TRUE,"50+")</f>
        <v>36-50</v>
      </c>
      <c r="Q3835" t="str">
        <f t="shared" si="413"/>
        <v>new</v>
      </c>
      <c r="R3835" t="str">
        <f t="shared" si="414"/>
        <v>medium</v>
      </c>
      <c r="S3835" t="str">
        <f t="shared" si="415"/>
        <v>medium</v>
      </c>
      <c r="T3835" t="str">
        <f t="shared" si="416"/>
        <v>Dec</v>
      </c>
      <c r="U3835">
        <f t="shared" si="417"/>
        <v>2023</v>
      </c>
      <c r="V3835" t="str">
        <f t="shared" si="418"/>
        <v>10-15</v>
      </c>
      <c r="W3835" t="str">
        <f t="shared" si="419"/>
        <v>Slow</v>
      </c>
    </row>
    <row r="3836" spans="1:23" x14ac:dyDescent="0.3">
      <c r="A3836">
        <v>603835</v>
      </c>
      <c r="B3836">
        <v>66079</v>
      </c>
      <c r="C3836">
        <v>58</v>
      </c>
      <c r="D3836" t="s">
        <v>4</v>
      </c>
      <c r="E3836" t="s">
        <v>13</v>
      </c>
      <c r="F3836" t="s">
        <v>19</v>
      </c>
      <c r="G3836" t="s">
        <v>29</v>
      </c>
      <c r="H3836" s="1">
        <v>45445</v>
      </c>
      <c r="I3836" t="s">
        <v>34</v>
      </c>
      <c r="J3836">
        <v>86</v>
      </c>
      <c r="K3836">
        <v>4.5999999999999996</v>
      </c>
      <c r="L3836">
        <v>944.76</v>
      </c>
      <c r="M3836">
        <v>20.170000000000002</v>
      </c>
      <c r="N3836" t="s">
        <v>48</v>
      </c>
      <c r="O3836">
        <v>4</v>
      </c>
      <c r="P3836" t="str" cm="1">
        <f t="array" ref="P3836">_xlfn.IFS(C3836&lt;25,"18-24", C3836&lt;=35,"25-35", C3836&lt;=50,"36-50",TRUE,"50+")</f>
        <v>50+</v>
      </c>
      <c r="Q3836" t="str">
        <f t="shared" si="413"/>
        <v>new</v>
      </c>
      <c r="R3836" t="str">
        <f t="shared" si="414"/>
        <v>high value</v>
      </c>
      <c r="S3836" t="str">
        <f t="shared" si="415"/>
        <v>medium</v>
      </c>
      <c r="T3836" t="str">
        <f t="shared" si="416"/>
        <v>Jun</v>
      </c>
      <c r="U3836">
        <f t="shared" si="417"/>
        <v>2024</v>
      </c>
      <c r="V3836" t="str">
        <f t="shared" si="418"/>
        <v>0-5</v>
      </c>
      <c r="W3836" t="str">
        <f t="shared" si="419"/>
        <v>Slow</v>
      </c>
    </row>
    <row r="3837" spans="1:23" x14ac:dyDescent="0.3">
      <c r="A3837">
        <v>603836</v>
      </c>
      <c r="B3837">
        <v>77157</v>
      </c>
      <c r="C3837">
        <v>25</v>
      </c>
      <c r="D3837" t="s">
        <v>7</v>
      </c>
      <c r="E3837" t="s">
        <v>13</v>
      </c>
      <c r="F3837" t="s">
        <v>32</v>
      </c>
      <c r="G3837" t="s">
        <v>31</v>
      </c>
      <c r="H3837" s="1">
        <v>45591</v>
      </c>
      <c r="I3837" t="s">
        <v>34</v>
      </c>
      <c r="J3837">
        <v>37</v>
      </c>
      <c r="K3837">
        <v>2.8</v>
      </c>
      <c r="L3837">
        <v>901.25</v>
      </c>
      <c r="M3837">
        <v>107.49</v>
      </c>
      <c r="N3837" t="s">
        <v>48</v>
      </c>
      <c r="O3837">
        <v>1</v>
      </c>
      <c r="P3837" t="str" cm="1">
        <f t="array" ref="P3837">_xlfn.IFS(C3837&lt;25,"18-24", C3837&lt;=35,"25-35", C3837&lt;=50,"36-50",TRUE,"50+")</f>
        <v>25-35</v>
      </c>
      <c r="Q3837" t="str">
        <f t="shared" si="413"/>
        <v>new</v>
      </c>
      <c r="R3837" t="str">
        <f t="shared" si="414"/>
        <v>high value</v>
      </c>
      <c r="S3837" t="str">
        <f t="shared" si="415"/>
        <v>Low</v>
      </c>
      <c r="T3837" t="str">
        <f t="shared" si="416"/>
        <v>Oct</v>
      </c>
      <c r="U3837">
        <f t="shared" si="417"/>
        <v>2024</v>
      </c>
      <c r="V3837" t="str">
        <f t="shared" si="418"/>
        <v>0-5</v>
      </c>
      <c r="W3837" t="str">
        <f t="shared" si="419"/>
        <v>Medium</v>
      </c>
    </row>
    <row r="3838" spans="1:23" x14ac:dyDescent="0.3">
      <c r="A3838">
        <v>603837</v>
      </c>
      <c r="B3838">
        <v>77967</v>
      </c>
      <c r="C3838">
        <v>46</v>
      </c>
      <c r="D3838" t="s">
        <v>4</v>
      </c>
      <c r="E3838" t="s">
        <v>8</v>
      </c>
      <c r="F3838" t="s">
        <v>18</v>
      </c>
      <c r="G3838" t="s">
        <v>21</v>
      </c>
      <c r="H3838" s="1">
        <v>45153</v>
      </c>
      <c r="I3838" t="s">
        <v>34</v>
      </c>
      <c r="J3838">
        <v>44</v>
      </c>
      <c r="K3838">
        <v>9.8000000000000007</v>
      </c>
      <c r="L3838">
        <v>590.9</v>
      </c>
      <c r="M3838">
        <v>82.69</v>
      </c>
      <c r="N3838" t="s">
        <v>47</v>
      </c>
      <c r="O3838">
        <v>2</v>
      </c>
      <c r="P3838" t="str" cm="1">
        <f t="array" ref="P3838">_xlfn.IFS(C3838&lt;25,"18-24", C3838&lt;=35,"25-35", C3838&lt;=50,"36-50",TRUE,"50+")</f>
        <v>36-50</v>
      </c>
      <c r="Q3838" t="str">
        <f t="shared" si="413"/>
        <v>new</v>
      </c>
      <c r="R3838" t="str">
        <f t="shared" si="414"/>
        <v>high value</v>
      </c>
      <c r="S3838" t="str">
        <f t="shared" si="415"/>
        <v>Low</v>
      </c>
      <c r="T3838" t="str">
        <f t="shared" si="416"/>
        <v>Aug</v>
      </c>
      <c r="U3838">
        <f t="shared" si="417"/>
        <v>2023</v>
      </c>
      <c r="V3838" t="str">
        <f t="shared" si="418"/>
        <v>5-10</v>
      </c>
      <c r="W3838" t="str">
        <f t="shared" si="419"/>
        <v>Medium</v>
      </c>
    </row>
    <row r="3839" spans="1:23" x14ac:dyDescent="0.3">
      <c r="A3839">
        <v>603838</v>
      </c>
      <c r="B3839">
        <v>33392</v>
      </c>
      <c r="C3839">
        <v>20</v>
      </c>
      <c r="D3839" t="s">
        <v>7</v>
      </c>
      <c r="E3839" t="s">
        <v>15</v>
      </c>
      <c r="F3839" t="s">
        <v>32</v>
      </c>
      <c r="G3839" t="s">
        <v>29</v>
      </c>
      <c r="H3839" s="1">
        <v>45461</v>
      </c>
      <c r="I3839" t="s">
        <v>34</v>
      </c>
      <c r="J3839">
        <v>38</v>
      </c>
      <c r="K3839">
        <v>2.2999999999999998</v>
      </c>
      <c r="L3839">
        <v>1000.19</v>
      </c>
      <c r="M3839">
        <v>104.92</v>
      </c>
      <c r="N3839" t="s">
        <v>47</v>
      </c>
      <c r="O3839">
        <v>2</v>
      </c>
      <c r="P3839" t="str" cm="1">
        <f t="array" ref="P3839">_xlfn.IFS(C3839&lt;25,"18-24", C3839&lt;=35,"25-35", C3839&lt;=50,"36-50",TRUE,"50+")</f>
        <v>18-24</v>
      </c>
      <c r="Q3839" t="str">
        <f t="shared" si="413"/>
        <v>new</v>
      </c>
      <c r="R3839" t="str">
        <f t="shared" si="414"/>
        <v>high value</v>
      </c>
      <c r="S3839" t="str">
        <f t="shared" si="415"/>
        <v>Low</v>
      </c>
      <c r="T3839" t="str">
        <f t="shared" si="416"/>
        <v>Jun</v>
      </c>
      <c r="U3839">
        <f t="shared" si="417"/>
        <v>2024</v>
      </c>
      <c r="V3839" t="str">
        <f t="shared" si="418"/>
        <v>0-5</v>
      </c>
      <c r="W3839" t="str">
        <f t="shared" si="419"/>
        <v>Medium</v>
      </c>
    </row>
    <row r="3840" spans="1:23" x14ac:dyDescent="0.3">
      <c r="A3840">
        <v>603839</v>
      </c>
      <c r="B3840">
        <v>25235</v>
      </c>
      <c r="C3840">
        <v>58</v>
      </c>
      <c r="D3840" t="s">
        <v>7</v>
      </c>
      <c r="E3840" t="s">
        <v>13</v>
      </c>
      <c r="F3840" t="s">
        <v>22</v>
      </c>
      <c r="G3840" t="s">
        <v>29</v>
      </c>
      <c r="H3840" s="1">
        <v>44678</v>
      </c>
      <c r="I3840" t="s">
        <v>34</v>
      </c>
      <c r="J3840">
        <v>27</v>
      </c>
      <c r="K3840">
        <v>8.1</v>
      </c>
      <c r="L3840">
        <v>668.75</v>
      </c>
      <c r="M3840">
        <v>39.31</v>
      </c>
      <c r="N3840" t="s">
        <v>47</v>
      </c>
      <c r="O3840">
        <v>4</v>
      </c>
      <c r="P3840" t="str" cm="1">
        <f t="array" ref="P3840">_xlfn.IFS(C3840&lt;25,"18-24", C3840&lt;=35,"25-35", C3840&lt;=50,"36-50",TRUE,"50+")</f>
        <v>50+</v>
      </c>
      <c r="Q3840" t="str">
        <f t="shared" si="413"/>
        <v>new</v>
      </c>
      <c r="R3840" t="str">
        <f t="shared" si="414"/>
        <v>high value</v>
      </c>
      <c r="S3840" t="str">
        <f t="shared" si="415"/>
        <v>medium</v>
      </c>
      <c r="T3840" t="str">
        <f t="shared" si="416"/>
        <v>Apr</v>
      </c>
      <c r="U3840">
        <f t="shared" si="417"/>
        <v>2022</v>
      </c>
      <c r="V3840" t="str">
        <f t="shared" si="418"/>
        <v>5-10</v>
      </c>
      <c r="W3840" t="str">
        <f t="shared" si="419"/>
        <v>Fast</v>
      </c>
    </row>
    <row r="3841" spans="1:23" x14ac:dyDescent="0.3">
      <c r="A3841">
        <v>603840</v>
      </c>
      <c r="B3841">
        <v>63941</v>
      </c>
      <c r="C3841">
        <v>44</v>
      </c>
      <c r="D3841" t="s">
        <v>7</v>
      </c>
      <c r="E3841" t="s">
        <v>13</v>
      </c>
      <c r="F3841" t="s">
        <v>18</v>
      </c>
      <c r="G3841" t="s">
        <v>23</v>
      </c>
      <c r="H3841" s="1">
        <v>45323</v>
      </c>
      <c r="I3841" t="s">
        <v>34</v>
      </c>
      <c r="J3841">
        <v>48</v>
      </c>
      <c r="K3841">
        <v>13.3</v>
      </c>
      <c r="L3841">
        <v>227.52</v>
      </c>
      <c r="M3841">
        <v>36.630000000000003</v>
      </c>
      <c r="N3841" t="s">
        <v>49</v>
      </c>
      <c r="O3841">
        <v>5</v>
      </c>
      <c r="P3841" t="str" cm="1">
        <f t="array" ref="P3841">_xlfn.IFS(C3841&lt;25,"18-24", C3841&lt;=35,"25-35", C3841&lt;=50,"36-50",TRUE,"50+")</f>
        <v>36-50</v>
      </c>
      <c r="Q3841" t="str">
        <f t="shared" si="413"/>
        <v>new</v>
      </c>
      <c r="R3841" t="str">
        <f t="shared" si="414"/>
        <v>low</v>
      </c>
      <c r="S3841" t="str">
        <f t="shared" si="415"/>
        <v>High</v>
      </c>
      <c r="T3841" t="str">
        <f t="shared" si="416"/>
        <v>Feb</v>
      </c>
      <c r="U3841">
        <f t="shared" si="417"/>
        <v>2024</v>
      </c>
      <c r="V3841" t="str">
        <f t="shared" si="418"/>
        <v>10-15</v>
      </c>
      <c r="W3841" t="str">
        <f t="shared" si="419"/>
        <v>Slow</v>
      </c>
    </row>
    <row r="3842" spans="1:23" x14ac:dyDescent="0.3">
      <c r="A3842">
        <v>603841</v>
      </c>
      <c r="B3842">
        <v>23135</v>
      </c>
      <c r="C3842">
        <v>47</v>
      </c>
      <c r="D3842" t="s">
        <v>7</v>
      </c>
      <c r="E3842" t="s">
        <v>15</v>
      </c>
      <c r="F3842" t="s">
        <v>18</v>
      </c>
      <c r="G3842" t="s">
        <v>29</v>
      </c>
      <c r="H3842" s="1">
        <v>44738</v>
      </c>
      <c r="I3842" t="s">
        <v>33</v>
      </c>
      <c r="J3842">
        <v>26</v>
      </c>
      <c r="K3842">
        <v>13.5</v>
      </c>
      <c r="L3842">
        <v>560.76</v>
      </c>
      <c r="M3842">
        <v>28.86</v>
      </c>
      <c r="N3842" t="s">
        <v>50</v>
      </c>
      <c r="O3842">
        <v>5</v>
      </c>
      <c r="P3842" t="str" cm="1">
        <f t="array" ref="P3842">_xlfn.IFS(C3842&lt;25,"18-24", C3842&lt;=35,"25-35", C3842&lt;=50,"36-50",TRUE,"50+")</f>
        <v>36-50</v>
      </c>
      <c r="Q3842" t="str">
        <f t="shared" si="413"/>
        <v>new</v>
      </c>
      <c r="R3842" t="str">
        <f t="shared" si="414"/>
        <v>high value</v>
      </c>
      <c r="S3842" t="str">
        <f t="shared" si="415"/>
        <v>High</v>
      </c>
      <c r="T3842" t="str">
        <f t="shared" si="416"/>
        <v>Jun</v>
      </c>
      <c r="U3842">
        <f t="shared" si="417"/>
        <v>2022</v>
      </c>
      <c r="V3842" t="str">
        <f t="shared" si="418"/>
        <v>10-15</v>
      </c>
      <c r="W3842" t="str">
        <f t="shared" si="419"/>
        <v>Fast</v>
      </c>
    </row>
    <row r="3843" spans="1:23" x14ac:dyDescent="0.3">
      <c r="A3843">
        <v>603842</v>
      </c>
      <c r="B3843">
        <v>66447</v>
      </c>
      <c r="C3843">
        <v>35</v>
      </c>
      <c r="D3843" t="s">
        <v>4</v>
      </c>
      <c r="E3843" t="s">
        <v>16</v>
      </c>
      <c r="F3843" t="s">
        <v>24</v>
      </c>
      <c r="G3843" t="s">
        <v>31</v>
      </c>
      <c r="H3843" s="1">
        <v>44811</v>
      </c>
      <c r="I3843" t="s">
        <v>33</v>
      </c>
      <c r="J3843">
        <v>33</v>
      </c>
      <c r="K3843">
        <v>6.7</v>
      </c>
      <c r="L3843">
        <v>610.04</v>
      </c>
      <c r="M3843">
        <v>55.61</v>
      </c>
      <c r="N3843" t="s">
        <v>49</v>
      </c>
      <c r="O3843">
        <v>5</v>
      </c>
      <c r="P3843" t="str" cm="1">
        <f t="array" ref="P3843">_xlfn.IFS(C3843&lt;25,"18-24", C3843&lt;=35,"25-35", C3843&lt;=50,"36-50",TRUE,"50+")</f>
        <v>25-35</v>
      </c>
      <c r="Q3843" t="str">
        <f t="shared" ref="Q3843:Q3906" si="420">IF(COUNTIF($B:$B,B3843)&gt;1,"repeat","new")</f>
        <v>new</v>
      </c>
      <c r="R3843" t="str">
        <f t="shared" ref="R3843:R3906" si="421">IF(L3843&gt;500,"high value",IF( L3843&gt;250,"medium","low"))</f>
        <v>high value</v>
      </c>
      <c r="S3843" t="str">
        <f t="shared" ref="S3843:S3906" si="422">IF(O3843&lt;=2,"Low",IF(O3843&lt;=4,"medium","High"))</f>
        <v>High</v>
      </c>
      <c r="T3843" t="str">
        <f t="shared" ref="T3843:T3906" si="423">TEXT(H3843,"MMM")</f>
        <v>Sep</v>
      </c>
      <c r="U3843">
        <f t="shared" ref="U3843:U3906" si="424">YEAR(H3843)</f>
        <v>2022</v>
      </c>
      <c r="V3843" t="str">
        <f t="shared" ref="V3843:V3906" si="425">IF(K3843&lt;=5,"0-5",IF(K3843&lt;=10,"5-10",IF(K3843&lt;=15,"10-15","15+")))</f>
        <v>5-10</v>
      </c>
      <c r="W3843" t="str">
        <f t="shared" ref="W3843:W3906" si="426">IF(J3843&lt;=30,"Fast",IF(J3843&lt;=45,"Medium","Slow"))</f>
        <v>Medium</v>
      </c>
    </row>
    <row r="3844" spans="1:23" x14ac:dyDescent="0.3">
      <c r="A3844">
        <v>603843</v>
      </c>
      <c r="B3844">
        <v>29354</v>
      </c>
      <c r="C3844">
        <v>43</v>
      </c>
      <c r="D3844" t="s">
        <v>7</v>
      </c>
      <c r="E3844" t="s">
        <v>16</v>
      </c>
      <c r="F3844" t="s">
        <v>28</v>
      </c>
      <c r="G3844" t="s">
        <v>27</v>
      </c>
      <c r="H3844" s="1">
        <v>45218</v>
      </c>
      <c r="I3844" t="s">
        <v>34</v>
      </c>
      <c r="J3844">
        <v>87</v>
      </c>
      <c r="K3844">
        <v>13.8</v>
      </c>
      <c r="L3844">
        <v>1249.31</v>
      </c>
      <c r="M3844">
        <v>57.39</v>
      </c>
      <c r="N3844" t="s">
        <v>48</v>
      </c>
      <c r="O3844">
        <v>4</v>
      </c>
      <c r="P3844" t="str" cm="1">
        <f t="array" ref="P3844">_xlfn.IFS(C3844&lt;25,"18-24", C3844&lt;=35,"25-35", C3844&lt;=50,"36-50",TRUE,"50+")</f>
        <v>36-50</v>
      </c>
      <c r="Q3844" t="str">
        <f t="shared" si="420"/>
        <v>new</v>
      </c>
      <c r="R3844" t="str">
        <f t="shared" si="421"/>
        <v>high value</v>
      </c>
      <c r="S3844" t="str">
        <f t="shared" si="422"/>
        <v>medium</v>
      </c>
      <c r="T3844" t="str">
        <f t="shared" si="423"/>
        <v>Oct</v>
      </c>
      <c r="U3844">
        <f t="shared" si="424"/>
        <v>2023</v>
      </c>
      <c r="V3844" t="str">
        <f t="shared" si="425"/>
        <v>10-15</v>
      </c>
      <c r="W3844" t="str">
        <f t="shared" si="426"/>
        <v>Slow</v>
      </c>
    </row>
    <row r="3845" spans="1:23" x14ac:dyDescent="0.3">
      <c r="A3845">
        <v>603844</v>
      </c>
      <c r="B3845">
        <v>47223</v>
      </c>
      <c r="C3845">
        <v>47</v>
      </c>
      <c r="D3845" t="s">
        <v>4</v>
      </c>
      <c r="E3845" t="s">
        <v>15</v>
      </c>
      <c r="F3845" t="s">
        <v>24</v>
      </c>
      <c r="G3845" t="s">
        <v>23</v>
      </c>
      <c r="H3845" s="1">
        <v>44812</v>
      </c>
      <c r="I3845" t="s">
        <v>34</v>
      </c>
      <c r="J3845">
        <v>31</v>
      </c>
      <c r="K3845">
        <v>4.4000000000000004</v>
      </c>
      <c r="L3845">
        <v>1420.49</v>
      </c>
      <c r="M3845">
        <v>87.99</v>
      </c>
      <c r="N3845" t="s">
        <v>48</v>
      </c>
      <c r="O3845">
        <v>3</v>
      </c>
      <c r="P3845" t="str" cm="1">
        <f t="array" ref="P3845">_xlfn.IFS(C3845&lt;25,"18-24", C3845&lt;=35,"25-35", C3845&lt;=50,"36-50",TRUE,"50+")</f>
        <v>36-50</v>
      </c>
      <c r="Q3845" t="str">
        <f t="shared" si="420"/>
        <v>new</v>
      </c>
      <c r="R3845" t="str">
        <f t="shared" si="421"/>
        <v>high value</v>
      </c>
      <c r="S3845" t="str">
        <f t="shared" si="422"/>
        <v>medium</v>
      </c>
      <c r="T3845" t="str">
        <f t="shared" si="423"/>
        <v>Sep</v>
      </c>
      <c r="U3845">
        <f t="shared" si="424"/>
        <v>2022</v>
      </c>
      <c r="V3845" t="str">
        <f t="shared" si="425"/>
        <v>0-5</v>
      </c>
      <c r="W3845" t="str">
        <f t="shared" si="426"/>
        <v>Medium</v>
      </c>
    </row>
    <row r="3846" spans="1:23" x14ac:dyDescent="0.3">
      <c r="A3846">
        <v>603845</v>
      </c>
      <c r="B3846">
        <v>14310</v>
      </c>
      <c r="C3846">
        <v>36</v>
      </c>
      <c r="D3846" t="s">
        <v>4</v>
      </c>
      <c r="E3846" t="s">
        <v>11</v>
      </c>
      <c r="F3846" t="s">
        <v>32</v>
      </c>
      <c r="G3846" t="s">
        <v>27</v>
      </c>
      <c r="H3846" s="1">
        <v>45539</v>
      </c>
      <c r="I3846" t="s">
        <v>33</v>
      </c>
      <c r="J3846">
        <v>65</v>
      </c>
      <c r="K3846">
        <v>7.9</v>
      </c>
      <c r="L3846">
        <v>1486.44</v>
      </c>
      <c r="M3846">
        <v>33.619999999999997</v>
      </c>
      <c r="N3846" t="s">
        <v>48</v>
      </c>
      <c r="O3846">
        <v>5</v>
      </c>
      <c r="P3846" t="str" cm="1">
        <f t="array" ref="P3846">_xlfn.IFS(C3846&lt;25,"18-24", C3846&lt;=35,"25-35", C3846&lt;=50,"36-50",TRUE,"50+")</f>
        <v>36-50</v>
      </c>
      <c r="Q3846" t="str">
        <f t="shared" si="420"/>
        <v>new</v>
      </c>
      <c r="R3846" t="str">
        <f t="shared" si="421"/>
        <v>high value</v>
      </c>
      <c r="S3846" t="str">
        <f t="shared" si="422"/>
        <v>High</v>
      </c>
      <c r="T3846" t="str">
        <f t="shared" si="423"/>
        <v>Sep</v>
      </c>
      <c r="U3846">
        <f t="shared" si="424"/>
        <v>2024</v>
      </c>
      <c r="V3846" t="str">
        <f t="shared" si="425"/>
        <v>5-10</v>
      </c>
      <c r="W3846" t="str">
        <f t="shared" si="426"/>
        <v>Slow</v>
      </c>
    </row>
    <row r="3847" spans="1:23" x14ac:dyDescent="0.3">
      <c r="A3847">
        <v>603846</v>
      </c>
      <c r="B3847">
        <v>20213</v>
      </c>
      <c r="C3847">
        <v>60</v>
      </c>
      <c r="D3847" t="s">
        <v>4</v>
      </c>
      <c r="E3847" t="s">
        <v>16</v>
      </c>
      <c r="F3847" t="s">
        <v>22</v>
      </c>
      <c r="G3847" t="s">
        <v>27</v>
      </c>
      <c r="H3847" s="1">
        <v>45516</v>
      </c>
      <c r="I3847" t="s">
        <v>33</v>
      </c>
      <c r="J3847">
        <v>56</v>
      </c>
      <c r="K3847">
        <v>12.3</v>
      </c>
      <c r="L3847">
        <v>1138.24</v>
      </c>
      <c r="M3847">
        <v>41.74</v>
      </c>
      <c r="N3847" t="s">
        <v>47</v>
      </c>
      <c r="O3847">
        <v>4</v>
      </c>
      <c r="P3847" t="str" cm="1">
        <f t="array" ref="P3847">_xlfn.IFS(C3847&lt;25,"18-24", C3847&lt;=35,"25-35", C3847&lt;=50,"36-50",TRUE,"50+")</f>
        <v>50+</v>
      </c>
      <c r="Q3847" t="str">
        <f t="shared" si="420"/>
        <v>new</v>
      </c>
      <c r="R3847" t="str">
        <f t="shared" si="421"/>
        <v>high value</v>
      </c>
      <c r="S3847" t="str">
        <f t="shared" si="422"/>
        <v>medium</v>
      </c>
      <c r="T3847" t="str">
        <f t="shared" si="423"/>
        <v>Aug</v>
      </c>
      <c r="U3847">
        <f t="shared" si="424"/>
        <v>2024</v>
      </c>
      <c r="V3847" t="str">
        <f t="shared" si="425"/>
        <v>10-15</v>
      </c>
      <c r="W3847" t="str">
        <f t="shared" si="426"/>
        <v>Slow</v>
      </c>
    </row>
    <row r="3848" spans="1:23" x14ac:dyDescent="0.3">
      <c r="A3848">
        <v>603847</v>
      </c>
      <c r="B3848">
        <v>85003</v>
      </c>
      <c r="C3848">
        <v>26</v>
      </c>
      <c r="D3848" t="s">
        <v>4</v>
      </c>
      <c r="E3848" t="s">
        <v>15</v>
      </c>
      <c r="F3848" t="s">
        <v>32</v>
      </c>
      <c r="G3848" t="s">
        <v>27</v>
      </c>
      <c r="H3848" s="1">
        <v>45360</v>
      </c>
      <c r="I3848" t="s">
        <v>34</v>
      </c>
      <c r="J3848">
        <v>68</v>
      </c>
      <c r="K3848">
        <v>6.3</v>
      </c>
      <c r="L3848">
        <v>1362.86</v>
      </c>
      <c r="M3848">
        <v>65.55</v>
      </c>
      <c r="N3848" t="s">
        <v>48</v>
      </c>
      <c r="O3848">
        <v>5</v>
      </c>
      <c r="P3848" t="str" cm="1">
        <f t="array" ref="P3848">_xlfn.IFS(C3848&lt;25,"18-24", C3848&lt;=35,"25-35", C3848&lt;=50,"36-50",TRUE,"50+")</f>
        <v>25-35</v>
      </c>
      <c r="Q3848" t="str">
        <f t="shared" si="420"/>
        <v>new</v>
      </c>
      <c r="R3848" t="str">
        <f t="shared" si="421"/>
        <v>high value</v>
      </c>
      <c r="S3848" t="str">
        <f t="shared" si="422"/>
        <v>High</v>
      </c>
      <c r="T3848" t="str">
        <f t="shared" si="423"/>
        <v>Mar</v>
      </c>
      <c r="U3848">
        <f t="shared" si="424"/>
        <v>2024</v>
      </c>
      <c r="V3848" t="str">
        <f t="shared" si="425"/>
        <v>5-10</v>
      </c>
      <c r="W3848" t="str">
        <f t="shared" si="426"/>
        <v>Slow</v>
      </c>
    </row>
    <row r="3849" spans="1:23" x14ac:dyDescent="0.3">
      <c r="A3849">
        <v>603848</v>
      </c>
      <c r="B3849">
        <v>32122</v>
      </c>
      <c r="C3849">
        <v>59</v>
      </c>
      <c r="D3849" t="s">
        <v>7</v>
      </c>
      <c r="E3849" t="s">
        <v>15</v>
      </c>
      <c r="F3849" t="s">
        <v>30</v>
      </c>
      <c r="G3849" t="s">
        <v>21</v>
      </c>
      <c r="H3849" s="1">
        <v>45575</v>
      </c>
      <c r="I3849" t="s">
        <v>33</v>
      </c>
      <c r="J3849">
        <v>62</v>
      </c>
      <c r="K3849">
        <v>4.9000000000000004</v>
      </c>
      <c r="L3849">
        <v>1062.05</v>
      </c>
      <c r="M3849">
        <v>101.06</v>
      </c>
      <c r="N3849" t="s">
        <v>50</v>
      </c>
      <c r="O3849">
        <v>1</v>
      </c>
      <c r="P3849" t="str" cm="1">
        <f t="array" ref="P3849">_xlfn.IFS(C3849&lt;25,"18-24", C3849&lt;=35,"25-35", C3849&lt;=50,"36-50",TRUE,"50+")</f>
        <v>50+</v>
      </c>
      <c r="Q3849" t="str">
        <f t="shared" si="420"/>
        <v>new</v>
      </c>
      <c r="R3849" t="str">
        <f t="shared" si="421"/>
        <v>high value</v>
      </c>
      <c r="S3849" t="str">
        <f t="shared" si="422"/>
        <v>Low</v>
      </c>
      <c r="T3849" t="str">
        <f t="shared" si="423"/>
        <v>Oct</v>
      </c>
      <c r="U3849">
        <f t="shared" si="424"/>
        <v>2024</v>
      </c>
      <c r="V3849" t="str">
        <f t="shared" si="425"/>
        <v>0-5</v>
      </c>
      <c r="W3849" t="str">
        <f t="shared" si="426"/>
        <v>Slow</v>
      </c>
    </row>
    <row r="3850" spans="1:23" x14ac:dyDescent="0.3">
      <c r="A3850">
        <v>603849</v>
      </c>
      <c r="B3850">
        <v>13054</v>
      </c>
      <c r="C3850">
        <v>44</v>
      </c>
      <c r="D3850" t="s">
        <v>7</v>
      </c>
      <c r="E3850" t="s">
        <v>8</v>
      </c>
      <c r="F3850" t="s">
        <v>26</v>
      </c>
      <c r="G3850" t="s">
        <v>21</v>
      </c>
      <c r="H3850" s="1">
        <v>45162</v>
      </c>
      <c r="I3850" t="s">
        <v>33</v>
      </c>
      <c r="J3850">
        <v>56</v>
      </c>
      <c r="K3850">
        <v>13.9</v>
      </c>
      <c r="L3850">
        <v>190.53</v>
      </c>
      <c r="M3850">
        <v>97.23</v>
      </c>
      <c r="N3850" t="s">
        <v>50</v>
      </c>
      <c r="O3850">
        <v>1</v>
      </c>
      <c r="P3850" t="str" cm="1">
        <f t="array" ref="P3850">_xlfn.IFS(C3850&lt;25,"18-24", C3850&lt;=35,"25-35", C3850&lt;=50,"36-50",TRUE,"50+")</f>
        <v>36-50</v>
      </c>
      <c r="Q3850" t="str">
        <f t="shared" si="420"/>
        <v>new</v>
      </c>
      <c r="R3850" t="str">
        <f t="shared" si="421"/>
        <v>low</v>
      </c>
      <c r="S3850" t="str">
        <f t="shared" si="422"/>
        <v>Low</v>
      </c>
      <c r="T3850" t="str">
        <f t="shared" si="423"/>
        <v>Aug</v>
      </c>
      <c r="U3850">
        <f t="shared" si="424"/>
        <v>2023</v>
      </c>
      <c r="V3850" t="str">
        <f t="shared" si="425"/>
        <v>10-15</v>
      </c>
      <c r="W3850" t="str">
        <f t="shared" si="426"/>
        <v>Slow</v>
      </c>
    </row>
    <row r="3851" spans="1:23" x14ac:dyDescent="0.3">
      <c r="A3851">
        <v>603850</v>
      </c>
      <c r="B3851">
        <v>41613</v>
      </c>
      <c r="C3851">
        <v>37</v>
      </c>
      <c r="D3851" t="s">
        <v>7</v>
      </c>
      <c r="E3851" t="s">
        <v>13</v>
      </c>
      <c r="F3851" t="s">
        <v>26</v>
      </c>
      <c r="G3851" t="s">
        <v>29</v>
      </c>
      <c r="H3851" s="1">
        <v>45042</v>
      </c>
      <c r="I3851" t="s">
        <v>33</v>
      </c>
      <c r="J3851">
        <v>66</v>
      </c>
      <c r="K3851">
        <v>8</v>
      </c>
      <c r="L3851">
        <v>601.23</v>
      </c>
      <c r="M3851">
        <v>39.65</v>
      </c>
      <c r="N3851" t="s">
        <v>47</v>
      </c>
      <c r="O3851">
        <v>5</v>
      </c>
      <c r="P3851" t="str" cm="1">
        <f t="array" ref="P3851">_xlfn.IFS(C3851&lt;25,"18-24", C3851&lt;=35,"25-35", C3851&lt;=50,"36-50",TRUE,"50+")</f>
        <v>36-50</v>
      </c>
      <c r="Q3851" t="str">
        <f t="shared" si="420"/>
        <v>new</v>
      </c>
      <c r="R3851" t="str">
        <f t="shared" si="421"/>
        <v>high value</v>
      </c>
      <c r="S3851" t="str">
        <f t="shared" si="422"/>
        <v>High</v>
      </c>
      <c r="T3851" t="str">
        <f t="shared" si="423"/>
        <v>Apr</v>
      </c>
      <c r="U3851">
        <f t="shared" si="424"/>
        <v>2023</v>
      </c>
      <c r="V3851" t="str">
        <f t="shared" si="425"/>
        <v>5-10</v>
      </c>
      <c r="W3851" t="str">
        <f t="shared" si="426"/>
        <v>Slow</v>
      </c>
    </row>
    <row r="3852" spans="1:23" x14ac:dyDescent="0.3">
      <c r="A3852">
        <v>603851</v>
      </c>
      <c r="B3852">
        <v>98635</v>
      </c>
      <c r="C3852">
        <v>51</v>
      </c>
      <c r="D3852" t="s">
        <v>7</v>
      </c>
      <c r="E3852" t="s">
        <v>13</v>
      </c>
      <c r="F3852" t="s">
        <v>30</v>
      </c>
      <c r="G3852" t="s">
        <v>25</v>
      </c>
      <c r="H3852" s="1">
        <v>44823</v>
      </c>
      <c r="I3852" t="s">
        <v>33</v>
      </c>
      <c r="J3852">
        <v>45</v>
      </c>
      <c r="K3852">
        <v>10.8</v>
      </c>
      <c r="L3852">
        <v>912.22</v>
      </c>
      <c r="M3852">
        <v>92.23</v>
      </c>
      <c r="N3852" t="s">
        <v>48</v>
      </c>
      <c r="O3852">
        <v>2</v>
      </c>
      <c r="P3852" t="str" cm="1">
        <f t="array" ref="P3852">_xlfn.IFS(C3852&lt;25,"18-24", C3852&lt;=35,"25-35", C3852&lt;=50,"36-50",TRUE,"50+")</f>
        <v>50+</v>
      </c>
      <c r="Q3852" t="str">
        <f t="shared" si="420"/>
        <v>new</v>
      </c>
      <c r="R3852" t="str">
        <f t="shared" si="421"/>
        <v>high value</v>
      </c>
      <c r="S3852" t="str">
        <f t="shared" si="422"/>
        <v>Low</v>
      </c>
      <c r="T3852" t="str">
        <f t="shared" si="423"/>
        <v>Sep</v>
      </c>
      <c r="U3852">
        <f t="shared" si="424"/>
        <v>2022</v>
      </c>
      <c r="V3852" t="str">
        <f t="shared" si="425"/>
        <v>10-15</v>
      </c>
      <c r="W3852" t="str">
        <f t="shared" si="426"/>
        <v>Medium</v>
      </c>
    </row>
    <row r="3853" spans="1:23" x14ac:dyDescent="0.3">
      <c r="A3853">
        <v>603852</v>
      </c>
      <c r="B3853">
        <v>45442</v>
      </c>
      <c r="C3853">
        <v>25</v>
      </c>
      <c r="D3853" t="s">
        <v>4</v>
      </c>
      <c r="E3853" t="s">
        <v>11</v>
      </c>
      <c r="F3853" t="s">
        <v>30</v>
      </c>
      <c r="G3853" t="s">
        <v>27</v>
      </c>
      <c r="H3853" s="1">
        <v>44983</v>
      </c>
      <c r="I3853" t="s">
        <v>33</v>
      </c>
      <c r="J3853">
        <v>41</v>
      </c>
      <c r="K3853">
        <v>2.2999999999999998</v>
      </c>
      <c r="L3853">
        <v>1032.67</v>
      </c>
      <c r="M3853">
        <v>103.76</v>
      </c>
      <c r="N3853" t="s">
        <v>49</v>
      </c>
      <c r="O3853">
        <v>2</v>
      </c>
      <c r="P3853" t="str" cm="1">
        <f t="array" ref="P3853">_xlfn.IFS(C3853&lt;25,"18-24", C3853&lt;=35,"25-35", C3853&lt;=50,"36-50",TRUE,"50+")</f>
        <v>25-35</v>
      </c>
      <c r="Q3853" t="str">
        <f t="shared" si="420"/>
        <v>new</v>
      </c>
      <c r="R3853" t="str">
        <f t="shared" si="421"/>
        <v>high value</v>
      </c>
      <c r="S3853" t="str">
        <f t="shared" si="422"/>
        <v>Low</v>
      </c>
      <c r="T3853" t="str">
        <f t="shared" si="423"/>
        <v>Feb</v>
      </c>
      <c r="U3853">
        <f t="shared" si="424"/>
        <v>2023</v>
      </c>
      <c r="V3853" t="str">
        <f t="shared" si="425"/>
        <v>0-5</v>
      </c>
      <c r="W3853" t="str">
        <f t="shared" si="426"/>
        <v>Medium</v>
      </c>
    </row>
    <row r="3854" spans="1:23" x14ac:dyDescent="0.3">
      <c r="A3854">
        <v>603853</v>
      </c>
      <c r="B3854">
        <v>62120</v>
      </c>
      <c r="C3854">
        <v>23</v>
      </c>
      <c r="D3854" t="s">
        <v>4</v>
      </c>
      <c r="E3854" t="s">
        <v>15</v>
      </c>
      <c r="F3854" t="s">
        <v>19</v>
      </c>
      <c r="G3854" t="s">
        <v>23</v>
      </c>
      <c r="H3854" s="1">
        <v>45099</v>
      </c>
      <c r="I3854" t="s">
        <v>33</v>
      </c>
      <c r="J3854">
        <v>28</v>
      </c>
      <c r="K3854">
        <v>5.6</v>
      </c>
      <c r="L3854">
        <v>1080.24</v>
      </c>
      <c r="M3854">
        <v>72.680000000000007</v>
      </c>
      <c r="N3854" t="s">
        <v>48</v>
      </c>
      <c r="O3854">
        <v>5</v>
      </c>
      <c r="P3854" t="str" cm="1">
        <f t="array" ref="P3854">_xlfn.IFS(C3854&lt;25,"18-24", C3854&lt;=35,"25-35", C3854&lt;=50,"36-50",TRUE,"50+")</f>
        <v>18-24</v>
      </c>
      <c r="Q3854" t="str">
        <f t="shared" si="420"/>
        <v>new</v>
      </c>
      <c r="R3854" t="str">
        <f t="shared" si="421"/>
        <v>high value</v>
      </c>
      <c r="S3854" t="str">
        <f t="shared" si="422"/>
        <v>High</v>
      </c>
      <c r="T3854" t="str">
        <f t="shared" si="423"/>
        <v>Jun</v>
      </c>
      <c r="U3854">
        <f t="shared" si="424"/>
        <v>2023</v>
      </c>
      <c r="V3854" t="str">
        <f t="shared" si="425"/>
        <v>5-10</v>
      </c>
      <c r="W3854" t="str">
        <f t="shared" si="426"/>
        <v>Fast</v>
      </c>
    </row>
    <row r="3855" spans="1:23" x14ac:dyDescent="0.3">
      <c r="A3855">
        <v>603854</v>
      </c>
      <c r="B3855">
        <v>37657</v>
      </c>
      <c r="C3855">
        <v>62</v>
      </c>
      <c r="D3855" t="s">
        <v>4</v>
      </c>
      <c r="E3855" t="s">
        <v>13</v>
      </c>
      <c r="F3855" t="s">
        <v>30</v>
      </c>
      <c r="G3855" t="s">
        <v>31</v>
      </c>
      <c r="H3855" s="1">
        <v>45490</v>
      </c>
      <c r="I3855" t="s">
        <v>33</v>
      </c>
      <c r="J3855">
        <v>35</v>
      </c>
      <c r="K3855">
        <v>9.3000000000000007</v>
      </c>
      <c r="L3855">
        <v>966.6</v>
      </c>
      <c r="M3855">
        <v>43.42</v>
      </c>
      <c r="N3855" t="s">
        <v>50</v>
      </c>
      <c r="O3855">
        <v>2</v>
      </c>
      <c r="P3855" t="str" cm="1">
        <f t="array" ref="P3855">_xlfn.IFS(C3855&lt;25,"18-24", C3855&lt;=35,"25-35", C3855&lt;=50,"36-50",TRUE,"50+")</f>
        <v>50+</v>
      </c>
      <c r="Q3855" t="str">
        <f t="shared" si="420"/>
        <v>new</v>
      </c>
      <c r="R3855" t="str">
        <f t="shared" si="421"/>
        <v>high value</v>
      </c>
      <c r="S3855" t="str">
        <f t="shared" si="422"/>
        <v>Low</v>
      </c>
      <c r="T3855" t="str">
        <f t="shared" si="423"/>
        <v>Jul</v>
      </c>
      <c r="U3855">
        <f t="shared" si="424"/>
        <v>2024</v>
      </c>
      <c r="V3855" t="str">
        <f t="shared" si="425"/>
        <v>5-10</v>
      </c>
      <c r="W3855" t="str">
        <f t="shared" si="426"/>
        <v>Medium</v>
      </c>
    </row>
    <row r="3856" spans="1:23" x14ac:dyDescent="0.3">
      <c r="A3856">
        <v>603855</v>
      </c>
      <c r="B3856">
        <v>41213</v>
      </c>
      <c r="C3856">
        <v>34</v>
      </c>
      <c r="D3856" t="s">
        <v>4</v>
      </c>
      <c r="E3856" t="s">
        <v>11</v>
      </c>
      <c r="F3856" t="s">
        <v>30</v>
      </c>
      <c r="G3856" t="s">
        <v>31</v>
      </c>
      <c r="H3856" s="1">
        <v>45556</v>
      </c>
      <c r="I3856" t="s">
        <v>33</v>
      </c>
      <c r="J3856">
        <v>40</v>
      </c>
      <c r="K3856">
        <v>2.9</v>
      </c>
      <c r="L3856">
        <v>257.87</v>
      </c>
      <c r="M3856">
        <v>78.92</v>
      </c>
      <c r="N3856" t="s">
        <v>50</v>
      </c>
      <c r="O3856">
        <v>5</v>
      </c>
      <c r="P3856" t="str" cm="1">
        <f t="array" ref="P3856">_xlfn.IFS(C3856&lt;25,"18-24", C3856&lt;=35,"25-35", C3856&lt;=50,"36-50",TRUE,"50+")</f>
        <v>25-35</v>
      </c>
      <c r="Q3856" t="str">
        <f t="shared" si="420"/>
        <v>new</v>
      </c>
      <c r="R3856" t="str">
        <f t="shared" si="421"/>
        <v>medium</v>
      </c>
      <c r="S3856" t="str">
        <f t="shared" si="422"/>
        <v>High</v>
      </c>
      <c r="T3856" t="str">
        <f t="shared" si="423"/>
        <v>Sep</v>
      </c>
      <c r="U3856">
        <f t="shared" si="424"/>
        <v>2024</v>
      </c>
      <c r="V3856" t="str">
        <f t="shared" si="425"/>
        <v>0-5</v>
      </c>
      <c r="W3856" t="str">
        <f t="shared" si="426"/>
        <v>Medium</v>
      </c>
    </row>
    <row r="3857" spans="1:23" x14ac:dyDescent="0.3">
      <c r="A3857">
        <v>603856</v>
      </c>
      <c r="B3857">
        <v>78055</v>
      </c>
      <c r="C3857">
        <v>62</v>
      </c>
      <c r="D3857" t="s">
        <v>7</v>
      </c>
      <c r="E3857" t="s">
        <v>11</v>
      </c>
      <c r="F3857" t="s">
        <v>26</v>
      </c>
      <c r="G3857" t="s">
        <v>31</v>
      </c>
      <c r="H3857" s="1">
        <v>44806</v>
      </c>
      <c r="I3857" t="s">
        <v>33</v>
      </c>
      <c r="J3857">
        <v>65</v>
      </c>
      <c r="K3857">
        <v>3.5</v>
      </c>
      <c r="L3857">
        <v>808.38</v>
      </c>
      <c r="M3857">
        <v>90.13</v>
      </c>
      <c r="N3857" t="s">
        <v>47</v>
      </c>
      <c r="O3857">
        <v>5</v>
      </c>
      <c r="P3857" t="str" cm="1">
        <f t="array" ref="P3857">_xlfn.IFS(C3857&lt;25,"18-24", C3857&lt;=35,"25-35", C3857&lt;=50,"36-50",TRUE,"50+")</f>
        <v>50+</v>
      </c>
      <c r="Q3857" t="str">
        <f t="shared" si="420"/>
        <v>new</v>
      </c>
      <c r="R3857" t="str">
        <f t="shared" si="421"/>
        <v>high value</v>
      </c>
      <c r="S3857" t="str">
        <f t="shared" si="422"/>
        <v>High</v>
      </c>
      <c r="T3857" t="str">
        <f t="shared" si="423"/>
        <v>Sep</v>
      </c>
      <c r="U3857">
        <f t="shared" si="424"/>
        <v>2022</v>
      </c>
      <c r="V3857" t="str">
        <f t="shared" si="425"/>
        <v>0-5</v>
      </c>
      <c r="W3857" t="str">
        <f t="shared" si="426"/>
        <v>Slow</v>
      </c>
    </row>
    <row r="3858" spans="1:23" x14ac:dyDescent="0.3">
      <c r="A3858">
        <v>603857</v>
      </c>
      <c r="B3858">
        <v>12641</v>
      </c>
      <c r="C3858">
        <v>47</v>
      </c>
      <c r="D3858" t="s">
        <v>7</v>
      </c>
      <c r="E3858" t="s">
        <v>11</v>
      </c>
      <c r="F3858" t="s">
        <v>18</v>
      </c>
      <c r="G3858" t="s">
        <v>27</v>
      </c>
      <c r="H3858" s="1">
        <v>45259</v>
      </c>
      <c r="I3858" t="s">
        <v>33</v>
      </c>
      <c r="J3858">
        <v>26</v>
      </c>
      <c r="K3858">
        <v>3</v>
      </c>
      <c r="L3858">
        <v>204.87</v>
      </c>
      <c r="M3858">
        <v>46.9</v>
      </c>
      <c r="N3858" t="s">
        <v>50</v>
      </c>
      <c r="O3858">
        <v>4</v>
      </c>
      <c r="P3858" t="str" cm="1">
        <f t="array" ref="P3858">_xlfn.IFS(C3858&lt;25,"18-24", C3858&lt;=35,"25-35", C3858&lt;=50,"36-50",TRUE,"50+")</f>
        <v>36-50</v>
      </c>
      <c r="Q3858" t="str">
        <f t="shared" si="420"/>
        <v>repeat</v>
      </c>
      <c r="R3858" t="str">
        <f t="shared" si="421"/>
        <v>low</v>
      </c>
      <c r="S3858" t="str">
        <f t="shared" si="422"/>
        <v>medium</v>
      </c>
      <c r="T3858" t="str">
        <f t="shared" si="423"/>
        <v>Nov</v>
      </c>
      <c r="U3858">
        <f t="shared" si="424"/>
        <v>2023</v>
      </c>
      <c r="V3858" t="str">
        <f t="shared" si="425"/>
        <v>0-5</v>
      </c>
      <c r="W3858" t="str">
        <f t="shared" si="426"/>
        <v>Fast</v>
      </c>
    </row>
    <row r="3859" spans="1:23" x14ac:dyDescent="0.3">
      <c r="A3859">
        <v>603858</v>
      </c>
      <c r="B3859">
        <v>47416</v>
      </c>
      <c r="C3859">
        <v>43</v>
      </c>
      <c r="D3859" t="s">
        <v>7</v>
      </c>
      <c r="E3859" t="s">
        <v>15</v>
      </c>
      <c r="F3859" t="s">
        <v>26</v>
      </c>
      <c r="G3859" t="s">
        <v>23</v>
      </c>
      <c r="H3859" s="1">
        <v>44856</v>
      </c>
      <c r="I3859" t="s">
        <v>33</v>
      </c>
      <c r="J3859">
        <v>25</v>
      </c>
      <c r="K3859">
        <v>4.5</v>
      </c>
      <c r="L3859">
        <v>155.74</v>
      </c>
      <c r="M3859">
        <v>101.86</v>
      </c>
      <c r="N3859" t="s">
        <v>50</v>
      </c>
      <c r="O3859">
        <v>5</v>
      </c>
      <c r="P3859" t="str" cm="1">
        <f t="array" ref="P3859">_xlfn.IFS(C3859&lt;25,"18-24", C3859&lt;=35,"25-35", C3859&lt;=50,"36-50",TRUE,"50+")</f>
        <v>36-50</v>
      </c>
      <c r="Q3859" t="str">
        <f t="shared" si="420"/>
        <v>new</v>
      </c>
      <c r="R3859" t="str">
        <f t="shared" si="421"/>
        <v>low</v>
      </c>
      <c r="S3859" t="str">
        <f t="shared" si="422"/>
        <v>High</v>
      </c>
      <c r="T3859" t="str">
        <f t="shared" si="423"/>
        <v>Oct</v>
      </c>
      <c r="U3859">
        <f t="shared" si="424"/>
        <v>2022</v>
      </c>
      <c r="V3859" t="str">
        <f t="shared" si="425"/>
        <v>0-5</v>
      </c>
      <c r="W3859" t="str">
        <f t="shared" si="426"/>
        <v>Fast</v>
      </c>
    </row>
    <row r="3860" spans="1:23" x14ac:dyDescent="0.3">
      <c r="A3860">
        <v>603859</v>
      </c>
      <c r="B3860">
        <v>93633</v>
      </c>
      <c r="C3860">
        <v>34</v>
      </c>
      <c r="D3860" t="s">
        <v>7</v>
      </c>
      <c r="E3860" t="s">
        <v>11</v>
      </c>
      <c r="F3860" t="s">
        <v>19</v>
      </c>
      <c r="G3860" t="s">
        <v>23</v>
      </c>
      <c r="H3860" s="1">
        <v>44582</v>
      </c>
      <c r="I3860" t="s">
        <v>33</v>
      </c>
      <c r="J3860">
        <v>32</v>
      </c>
      <c r="K3860">
        <v>3.8</v>
      </c>
      <c r="L3860">
        <v>557.39</v>
      </c>
      <c r="M3860">
        <v>58.27</v>
      </c>
      <c r="N3860" t="s">
        <v>49</v>
      </c>
      <c r="O3860">
        <v>1</v>
      </c>
      <c r="P3860" t="str" cm="1">
        <f t="array" ref="P3860">_xlfn.IFS(C3860&lt;25,"18-24", C3860&lt;=35,"25-35", C3860&lt;=50,"36-50",TRUE,"50+")</f>
        <v>25-35</v>
      </c>
      <c r="Q3860" t="str">
        <f t="shared" si="420"/>
        <v>new</v>
      </c>
      <c r="R3860" t="str">
        <f t="shared" si="421"/>
        <v>high value</v>
      </c>
      <c r="S3860" t="str">
        <f t="shared" si="422"/>
        <v>Low</v>
      </c>
      <c r="T3860" t="str">
        <f t="shared" si="423"/>
        <v>Jan</v>
      </c>
      <c r="U3860">
        <f t="shared" si="424"/>
        <v>2022</v>
      </c>
      <c r="V3860" t="str">
        <f t="shared" si="425"/>
        <v>0-5</v>
      </c>
      <c r="W3860" t="str">
        <f t="shared" si="426"/>
        <v>Medium</v>
      </c>
    </row>
    <row r="3861" spans="1:23" x14ac:dyDescent="0.3">
      <c r="A3861">
        <v>603860</v>
      </c>
      <c r="B3861">
        <v>20217</v>
      </c>
      <c r="C3861">
        <v>23</v>
      </c>
      <c r="D3861" t="s">
        <v>4</v>
      </c>
      <c r="E3861" t="s">
        <v>16</v>
      </c>
      <c r="F3861" t="s">
        <v>22</v>
      </c>
      <c r="G3861" t="s">
        <v>25</v>
      </c>
      <c r="H3861" s="1">
        <v>45146</v>
      </c>
      <c r="I3861" t="s">
        <v>33</v>
      </c>
      <c r="J3861">
        <v>63</v>
      </c>
      <c r="K3861">
        <v>13.1</v>
      </c>
      <c r="L3861">
        <v>1365.22</v>
      </c>
      <c r="M3861">
        <v>40.49</v>
      </c>
      <c r="N3861" t="s">
        <v>47</v>
      </c>
      <c r="O3861">
        <v>4</v>
      </c>
      <c r="P3861" t="str" cm="1">
        <f t="array" ref="P3861">_xlfn.IFS(C3861&lt;25,"18-24", C3861&lt;=35,"25-35", C3861&lt;=50,"36-50",TRUE,"50+")</f>
        <v>18-24</v>
      </c>
      <c r="Q3861" t="str">
        <f t="shared" si="420"/>
        <v>new</v>
      </c>
      <c r="R3861" t="str">
        <f t="shared" si="421"/>
        <v>high value</v>
      </c>
      <c r="S3861" t="str">
        <f t="shared" si="422"/>
        <v>medium</v>
      </c>
      <c r="T3861" t="str">
        <f t="shared" si="423"/>
        <v>Aug</v>
      </c>
      <c r="U3861">
        <f t="shared" si="424"/>
        <v>2023</v>
      </c>
      <c r="V3861" t="str">
        <f t="shared" si="425"/>
        <v>10-15</v>
      </c>
      <c r="W3861" t="str">
        <f t="shared" si="426"/>
        <v>Slow</v>
      </c>
    </row>
    <row r="3862" spans="1:23" x14ac:dyDescent="0.3">
      <c r="A3862">
        <v>603861</v>
      </c>
      <c r="B3862">
        <v>84859</v>
      </c>
      <c r="C3862">
        <v>39</v>
      </c>
      <c r="D3862" t="s">
        <v>7</v>
      </c>
      <c r="E3862" t="s">
        <v>5</v>
      </c>
      <c r="F3862" t="s">
        <v>19</v>
      </c>
      <c r="G3862" t="s">
        <v>29</v>
      </c>
      <c r="H3862" s="1">
        <v>45340</v>
      </c>
      <c r="I3862" t="s">
        <v>34</v>
      </c>
      <c r="J3862">
        <v>45</v>
      </c>
      <c r="K3862">
        <v>9.6</v>
      </c>
      <c r="L3862">
        <v>356.06</v>
      </c>
      <c r="M3862">
        <v>54.95</v>
      </c>
      <c r="N3862" t="s">
        <v>48</v>
      </c>
      <c r="O3862">
        <v>1</v>
      </c>
      <c r="P3862" t="str" cm="1">
        <f t="array" ref="P3862">_xlfn.IFS(C3862&lt;25,"18-24", C3862&lt;=35,"25-35", C3862&lt;=50,"36-50",TRUE,"50+")</f>
        <v>36-50</v>
      </c>
      <c r="Q3862" t="str">
        <f t="shared" si="420"/>
        <v>new</v>
      </c>
      <c r="R3862" t="str">
        <f t="shared" si="421"/>
        <v>medium</v>
      </c>
      <c r="S3862" t="str">
        <f t="shared" si="422"/>
        <v>Low</v>
      </c>
      <c r="T3862" t="str">
        <f t="shared" si="423"/>
        <v>Feb</v>
      </c>
      <c r="U3862">
        <f t="shared" si="424"/>
        <v>2024</v>
      </c>
      <c r="V3862" t="str">
        <f t="shared" si="425"/>
        <v>5-10</v>
      </c>
      <c r="W3862" t="str">
        <f t="shared" si="426"/>
        <v>Medium</v>
      </c>
    </row>
    <row r="3863" spans="1:23" x14ac:dyDescent="0.3">
      <c r="A3863">
        <v>603862</v>
      </c>
      <c r="B3863">
        <v>40019</v>
      </c>
      <c r="C3863">
        <v>22</v>
      </c>
      <c r="D3863" t="s">
        <v>4</v>
      </c>
      <c r="E3863" t="s">
        <v>11</v>
      </c>
      <c r="F3863" t="s">
        <v>32</v>
      </c>
      <c r="G3863" t="s">
        <v>31</v>
      </c>
      <c r="H3863" s="1">
        <v>45207</v>
      </c>
      <c r="I3863" t="s">
        <v>34</v>
      </c>
      <c r="J3863">
        <v>20</v>
      </c>
      <c r="K3863">
        <v>2.8</v>
      </c>
      <c r="L3863">
        <v>236.57</v>
      </c>
      <c r="M3863">
        <v>71.06</v>
      </c>
      <c r="N3863" t="s">
        <v>48</v>
      </c>
      <c r="O3863">
        <v>2</v>
      </c>
      <c r="P3863" t="str" cm="1">
        <f t="array" ref="P3863">_xlfn.IFS(C3863&lt;25,"18-24", C3863&lt;=35,"25-35", C3863&lt;=50,"36-50",TRUE,"50+")</f>
        <v>18-24</v>
      </c>
      <c r="Q3863" t="str">
        <f t="shared" si="420"/>
        <v>new</v>
      </c>
      <c r="R3863" t="str">
        <f t="shared" si="421"/>
        <v>low</v>
      </c>
      <c r="S3863" t="str">
        <f t="shared" si="422"/>
        <v>Low</v>
      </c>
      <c r="T3863" t="str">
        <f t="shared" si="423"/>
        <v>Oct</v>
      </c>
      <c r="U3863">
        <f t="shared" si="424"/>
        <v>2023</v>
      </c>
      <c r="V3863" t="str">
        <f t="shared" si="425"/>
        <v>0-5</v>
      </c>
      <c r="W3863" t="str">
        <f t="shared" si="426"/>
        <v>Fast</v>
      </c>
    </row>
    <row r="3864" spans="1:23" x14ac:dyDescent="0.3">
      <c r="A3864">
        <v>603863</v>
      </c>
      <c r="B3864">
        <v>49247</v>
      </c>
      <c r="C3864">
        <v>39</v>
      </c>
      <c r="D3864" t="s">
        <v>4</v>
      </c>
      <c r="E3864" t="s">
        <v>11</v>
      </c>
      <c r="F3864" t="s">
        <v>28</v>
      </c>
      <c r="G3864" t="s">
        <v>31</v>
      </c>
      <c r="H3864" s="1">
        <v>45366</v>
      </c>
      <c r="I3864" t="s">
        <v>34</v>
      </c>
      <c r="J3864">
        <v>43</v>
      </c>
      <c r="K3864">
        <v>1.7</v>
      </c>
      <c r="L3864">
        <v>308.35000000000002</v>
      </c>
      <c r="M3864">
        <v>84.66</v>
      </c>
      <c r="N3864" t="s">
        <v>49</v>
      </c>
      <c r="O3864">
        <v>3</v>
      </c>
      <c r="P3864" t="str" cm="1">
        <f t="array" ref="P3864">_xlfn.IFS(C3864&lt;25,"18-24", C3864&lt;=35,"25-35", C3864&lt;=50,"36-50",TRUE,"50+")</f>
        <v>36-50</v>
      </c>
      <c r="Q3864" t="str">
        <f t="shared" si="420"/>
        <v>new</v>
      </c>
      <c r="R3864" t="str">
        <f t="shared" si="421"/>
        <v>medium</v>
      </c>
      <c r="S3864" t="str">
        <f t="shared" si="422"/>
        <v>medium</v>
      </c>
      <c r="T3864" t="str">
        <f t="shared" si="423"/>
        <v>Mar</v>
      </c>
      <c r="U3864">
        <f t="shared" si="424"/>
        <v>2024</v>
      </c>
      <c r="V3864" t="str">
        <f t="shared" si="425"/>
        <v>0-5</v>
      </c>
      <c r="W3864" t="str">
        <f t="shared" si="426"/>
        <v>Medium</v>
      </c>
    </row>
    <row r="3865" spans="1:23" x14ac:dyDescent="0.3">
      <c r="A3865">
        <v>603864</v>
      </c>
      <c r="B3865">
        <v>97473</v>
      </c>
      <c r="C3865">
        <v>26</v>
      </c>
      <c r="D3865" t="s">
        <v>7</v>
      </c>
      <c r="E3865" t="s">
        <v>13</v>
      </c>
      <c r="F3865" t="s">
        <v>28</v>
      </c>
      <c r="G3865" t="s">
        <v>29</v>
      </c>
      <c r="H3865" s="1">
        <v>44613</v>
      </c>
      <c r="I3865" t="s">
        <v>34</v>
      </c>
      <c r="J3865">
        <v>32</v>
      </c>
      <c r="K3865">
        <v>10.6</v>
      </c>
      <c r="L3865">
        <v>817.36</v>
      </c>
      <c r="M3865">
        <v>43.74</v>
      </c>
      <c r="N3865" t="s">
        <v>50</v>
      </c>
      <c r="O3865">
        <v>2</v>
      </c>
      <c r="P3865" t="str" cm="1">
        <f t="array" ref="P3865">_xlfn.IFS(C3865&lt;25,"18-24", C3865&lt;=35,"25-35", C3865&lt;=50,"36-50",TRUE,"50+")</f>
        <v>25-35</v>
      </c>
      <c r="Q3865" t="str">
        <f t="shared" si="420"/>
        <v>new</v>
      </c>
      <c r="R3865" t="str">
        <f t="shared" si="421"/>
        <v>high value</v>
      </c>
      <c r="S3865" t="str">
        <f t="shared" si="422"/>
        <v>Low</v>
      </c>
      <c r="T3865" t="str">
        <f t="shared" si="423"/>
        <v>Feb</v>
      </c>
      <c r="U3865">
        <f t="shared" si="424"/>
        <v>2022</v>
      </c>
      <c r="V3865" t="str">
        <f t="shared" si="425"/>
        <v>10-15</v>
      </c>
      <c r="W3865" t="str">
        <f t="shared" si="426"/>
        <v>Medium</v>
      </c>
    </row>
    <row r="3866" spans="1:23" x14ac:dyDescent="0.3">
      <c r="A3866">
        <v>603865</v>
      </c>
      <c r="B3866">
        <v>34150</v>
      </c>
      <c r="C3866">
        <v>61</v>
      </c>
      <c r="D3866" t="s">
        <v>4</v>
      </c>
      <c r="E3866" t="s">
        <v>13</v>
      </c>
      <c r="F3866" t="s">
        <v>28</v>
      </c>
      <c r="G3866" t="s">
        <v>31</v>
      </c>
      <c r="H3866" s="1">
        <v>44740</v>
      </c>
      <c r="I3866" t="s">
        <v>34</v>
      </c>
      <c r="J3866">
        <v>47</v>
      </c>
      <c r="K3866">
        <v>7.6</v>
      </c>
      <c r="L3866">
        <v>1311.42</v>
      </c>
      <c r="M3866">
        <v>59</v>
      </c>
      <c r="N3866" t="s">
        <v>49</v>
      </c>
      <c r="O3866">
        <v>4</v>
      </c>
      <c r="P3866" t="str" cm="1">
        <f t="array" ref="P3866">_xlfn.IFS(C3866&lt;25,"18-24", C3866&lt;=35,"25-35", C3866&lt;=50,"36-50",TRUE,"50+")</f>
        <v>50+</v>
      </c>
      <c r="Q3866" t="str">
        <f t="shared" si="420"/>
        <v>new</v>
      </c>
      <c r="R3866" t="str">
        <f t="shared" si="421"/>
        <v>high value</v>
      </c>
      <c r="S3866" t="str">
        <f t="shared" si="422"/>
        <v>medium</v>
      </c>
      <c r="T3866" t="str">
        <f t="shared" si="423"/>
        <v>Jun</v>
      </c>
      <c r="U3866">
        <f t="shared" si="424"/>
        <v>2022</v>
      </c>
      <c r="V3866" t="str">
        <f t="shared" si="425"/>
        <v>5-10</v>
      </c>
      <c r="W3866" t="str">
        <f t="shared" si="426"/>
        <v>Slow</v>
      </c>
    </row>
    <row r="3867" spans="1:23" x14ac:dyDescent="0.3">
      <c r="A3867">
        <v>603866</v>
      </c>
      <c r="B3867">
        <v>40870</v>
      </c>
      <c r="C3867">
        <v>36</v>
      </c>
      <c r="D3867" t="s">
        <v>4</v>
      </c>
      <c r="E3867" t="s">
        <v>8</v>
      </c>
      <c r="F3867" t="s">
        <v>26</v>
      </c>
      <c r="G3867" t="s">
        <v>31</v>
      </c>
      <c r="H3867" s="1">
        <v>44618</v>
      </c>
      <c r="I3867" t="s">
        <v>33</v>
      </c>
      <c r="J3867">
        <v>72</v>
      </c>
      <c r="K3867">
        <v>9.6</v>
      </c>
      <c r="L3867">
        <v>712.83</v>
      </c>
      <c r="M3867">
        <v>118.96</v>
      </c>
      <c r="N3867" t="s">
        <v>47</v>
      </c>
      <c r="O3867">
        <v>5</v>
      </c>
      <c r="P3867" t="str" cm="1">
        <f t="array" ref="P3867">_xlfn.IFS(C3867&lt;25,"18-24", C3867&lt;=35,"25-35", C3867&lt;=50,"36-50",TRUE,"50+")</f>
        <v>36-50</v>
      </c>
      <c r="Q3867" t="str">
        <f t="shared" si="420"/>
        <v>new</v>
      </c>
      <c r="R3867" t="str">
        <f t="shared" si="421"/>
        <v>high value</v>
      </c>
      <c r="S3867" t="str">
        <f t="shared" si="422"/>
        <v>High</v>
      </c>
      <c r="T3867" t="str">
        <f t="shared" si="423"/>
        <v>Feb</v>
      </c>
      <c r="U3867">
        <f t="shared" si="424"/>
        <v>2022</v>
      </c>
      <c r="V3867" t="str">
        <f t="shared" si="425"/>
        <v>5-10</v>
      </c>
      <c r="W3867" t="str">
        <f t="shared" si="426"/>
        <v>Slow</v>
      </c>
    </row>
    <row r="3868" spans="1:23" x14ac:dyDescent="0.3">
      <c r="A3868">
        <v>603867</v>
      </c>
      <c r="B3868">
        <v>49760</v>
      </c>
      <c r="C3868">
        <v>61</v>
      </c>
      <c r="D3868" t="s">
        <v>7</v>
      </c>
      <c r="E3868" t="s">
        <v>13</v>
      </c>
      <c r="F3868" t="s">
        <v>24</v>
      </c>
      <c r="G3868" t="s">
        <v>31</v>
      </c>
      <c r="H3868" s="1">
        <v>44959</v>
      </c>
      <c r="I3868" t="s">
        <v>34</v>
      </c>
      <c r="J3868">
        <v>48</v>
      </c>
      <c r="K3868">
        <v>8.6999999999999993</v>
      </c>
      <c r="L3868">
        <v>1216.06</v>
      </c>
      <c r="M3868">
        <v>116.36</v>
      </c>
      <c r="N3868" t="s">
        <v>50</v>
      </c>
      <c r="O3868">
        <v>1</v>
      </c>
      <c r="P3868" t="str" cm="1">
        <f t="array" ref="P3868">_xlfn.IFS(C3868&lt;25,"18-24", C3868&lt;=35,"25-35", C3868&lt;=50,"36-50",TRUE,"50+")</f>
        <v>50+</v>
      </c>
      <c r="Q3868" t="str">
        <f t="shared" si="420"/>
        <v>new</v>
      </c>
      <c r="R3868" t="str">
        <f t="shared" si="421"/>
        <v>high value</v>
      </c>
      <c r="S3868" t="str">
        <f t="shared" si="422"/>
        <v>Low</v>
      </c>
      <c r="T3868" t="str">
        <f t="shared" si="423"/>
        <v>Feb</v>
      </c>
      <c r="U3868">
        <f t="shared" si="424"/>
        <v>2023</v>
      </c>
      <c r="V3868" t="str">
        <f t="shared" si="425"/>
        <v>5-10</v>
      </c>
      <c r="W3868" t="str">
        <f t="shared" si="426"/>
        <v>Slow</v>
      </c>
    </row>
    <row r="3869" spans="1:23" x14ac:dyDescent="0.3">
      <c r="A3869">
        <v>603868</v>
      </c>
      <c r="B3869">
        <v>84695</v>
      </c>
      <c r="C3869">
        <v>58</v>
      </c>
      <c r="D3869" t="s">
        <v>4</v>
      </c>
      <c r="E3869" t="s">
        <v>13</v>
      </c>
      <c r="F3869" t="s">
        <v>24</v>
      </c>
      <c r="G3869" t="s">
        <v>27</v>
      </c>
      <c r="H3869" s="1">
        <v>45240</v>
      </c>
      <c r="I3869" t="s">
        <v>33</v>
      </c>
      <c r="J3869">
        <v>61</v>
      </c>
      <c r="K3869">
        <v>11.4</v>
      </c>
      <c r="L3869">
        <v>715.13</v>
      </c>
      <c r="M3869">
        <v>61.9</v>
      </c>
      <c r="N3869" t="s">
        <v>49</v>
      </c>
      <c r="O3869">
        <v>4</v>
      </c>
      <c r="P3869" t="str" cm="1">
        <f t="array" ref="P3869">_xlfn.IFS(C3869&lt;25,"18-24", C3869&lt;=35,"25-35", C3869&lt;=50,"36-50",TRUE,"50+")</f>
        <v>50+</v>
      </c>
      <c r="Q3869" t="str">
        <f t="shared" si="420"/>
        <v>new</v>
      </c>
      <c r="R3869" t="str">
        <f t="shared" si="421"/>
        <v>high value</v>
      </c>
      <c r="S3869" t="str">
        <f t="shared" si="422"/>
        <v>medium</v>
      </c>
      <c r="T3869" t="str">
        <f t="shared" si="423"/>
        <v>Nov</v>
      </c>
      <c r="U3869">
        <f t="shared" si="424"/>
        <v>2023</v>
      </c>
      <c r="V3869" t="str">
        <f t="shared" si="425"/>
        <v>10-15</v>
      </c>
      <c r="W3869" t="str">
        <f t="shared" si="426"/>
        <v>Slow</v>
      </c>
    </row>
    <row r="3870" spans="1:23" x14ac:dyDescent="0.3">
      <c r="A3870">
        <v>603869</v>
      </c>
      <c r="B3870">
        <v>50745</v>
      </c>
      <c r="C3870">
        <v>59</v>
      </c>
      <c r="D3870" t="s">
        <v>4</v>
      </c>
      <c r="E3870" t="s">
        <v>15</v>
      </c>
      <c r="F3870" t="s">
        <v>26</v>
      </c>
      <c r="G3870" t="s">
        <v>23</v>
      </c>
      <c r="H3870" s="1">
        <v>45654</v>
      </c>
      <c r="I3870" t="s">
        <v>34</v>
      </c>
      <c r="J3870">
        <v>60</v>
      </c>
      <c r="K3870">
        <v>11.6</v>
      </c>
      <c r="L3870">
        <v>1298.68</v>
      </c>
      <c r="M3870">
        <v>85.53</v>
      </c>
      <c r="N3870" t="s">
        <v>49</v>
      </c>
      <c r="O3870">
        <v>4</v>
      </c>
      <c r="P3870" t="str" cm="1">
        <f t="array" ref="P3870">_xlfn.IFS(C3870&lt;25,"18-24", C3870&lt;=35,"25-35", C3870&lt;=50,"36-50",TRUE,"50+")</f>
        <v>50+</v>
      </c>
      <c r="Q3870" t="str">
        <f t="shared" si="420"/>
        <v>new</v>
      </c>
      <c r="R3870" t="str">
        <f t="shared" si="421"/>
        <v>high value</v>
      </c>
      <c r="S3870" t="str">
        <f t="shared" si="422"/>
        <v>medium</v>
      </c>
      <c r="T3870" t="str">
        <f t="shared" si="423"/>
        <v>Dec</v>
      </c>
      <c r="U3870">
        <f t="shared" si="424"/>
        <v>2024</v>
      </c>
      <c r="V3870" t="str">
        <f t="shared" si="425"/>
        <v>10-15</v>
      </c>
      <c r="W3870" t="str">
        <f t="shared" si="426"/>
        <v>Slow</v>
      </c>
    </row>
    <row r="3871" spans="1:23" x14ac:dyDescent="0.3">
      <c r="A3871">
        <v>603870</v>
      </c>
      <c r="B3871">
        <v>41239</v>
      </c>
      <c r="C3871">
        <v>62</v>
      </c>
      <c r="D3871" t="s">
        <v>4</v>
      </c>
      <c r="E3871" t="s">
        <v>15</v>
      </c>
      <c r="F3871" t="s">
        <v>32</v>
      </c>
      <c r="G3871" t="s">
        <v>27</v>
      </c>
      <c r="H3871" s="1">
        <v>45410</v>
      </c>
      <c r="I3871" t="s">
        <v>34</v>
      </c>
      <c r="J3871">
        <v>87</v>
      </c>
      <c r="K3871">
        <v>14</v>
      </c>
      <c r="L3871">
        <v>1032.96</v>
      </c>
      <c r="M3871">
        <v>21.39</v>
      </c>
      <c r="N3871" t="s">
        <v>47</v>
      </c>
      <c r="O3871">
        <v>3</v>
      </c>
      <c r="P3871" t="str" cm="1">
        <f t="array" ref="P3871">_xlfn.IFS(C3871&lt;25,"18-24", C3871&lt;=35,"25-35", C3871&lt;=50,"36-50",TRUE,"50+")</f>
        <v>50+</v>
      </c>
      <c r="Q3871" t="str">
        <f t="shared" si="420"/>
        <v>new</v>
      </c>
      <c r="R3871" t="str">
        <f t="shared" si="421"/>
        <v>high value</v>
      </c>
      <c r="S3871" t="str">
        <f t="shared" si="422"/>
        <v>medium</v>
      </c>
      <c r="T3871" t="str">
        <f t="shared" si="423"/>
        <v>Apr</v>
      </c>
      <c r="U3871">
        <f t="shared" si="424"/>
        <v>2024</v>
      </c>
      <c r="V3871" t="str">
        <f t="shared" si="425"/>
        <v>10-15</v>
      </c>
      <c r="W3871" t="str">
        <f t="shared" si="426"/>
        <v>Slow</v>
      </c>
    </row>
    <row r="3872" spans="1:23" x14ac:dyDescent="0.3">
      <c r="A3872">
        <v>603871</v>
      </c>
      <c r="B3872">
        <v>48465</v>
      </c>
      <c r="C3872">
        <v>39</v>
      </c>
      <c r="D3872" t="s">
        <v>7</v>
      </c>
      <c r="E3872" t="s">
        <v>13</v>
      </c>
      <c r="F3872" t="s">
        <v>19</v>
      </c>
      <c r="G3872" t="s">
        <v>29</v>
      </c>
      <c r="H3872" s="1">
        <v>45416</v>
      </c>
      <c r="I3872" t="s">
        <v>34</v>
      </c>
      <c r="J3872">
        <v>22</v>
      </c>
      <c r="K3872">
        <v>12.8</v>
      </c>
      <c r="L3872">
        <v>1154.8399999999999</v>
      </c>
      <c r="M3872">
        <v>72.03</v>
      </c>
      <c r="N3872" t="s">
        <v>47</v>
      </c>
      <c r="O3872">
        <v>2</v>
      </c>
      <c r="P3872" t="str" cm="1">
        <f t="array" ref="P3872">_xlfn.IFS(C3872&lt;25,"18-24", C3872&lt;=35,"25-35", C3872&lt;=50,"36-50",TRUE,"50+")</f>
        <v>36-50</v>
      </c>
      <c r="Q3872" t="str">
        <f t="shared" si="420"/>
        <v>new</v>
      </c>
      <c r="R3872" t="str">
        <f t="shared" si="421"/>
        <v>high value</v>
      </c>
      <c r="S3872" t="str">
        <f t="shared" si="422"/>
        <v>Low</v>
      </c>
      <c r="T3872" t="str">
        <f t="shared" si="423"/>
        <v>May</v>
      </c>
      <c r="U3872">
        <f t="shared" si="424"/>
        <v>2024</v>
      </c>
      <c r="V3872" t="str">
        <f t="shared" si="425"/>
        <v>10-15</v>
      </c>
      <c r="W3872" t="str">
        <f t="shared" si="426"/>
        <v>Fast</v>
      </c>
    </row>
    <row r="3873" spans="1:23" x14ac:dyDescent="0.3">
      <c r="A3873">
        <v>603872</v>
      </c>
      <c r="B3873">
        <v>22899</v>
      </c>
      <c r="C3873">
        <v>41</v>
      </c>
      <c r="D3873" t="s">
        <v>7</v>
      </c>
      <c r="E3873" t="s">
        <v>13</v>
      </c>
      <c r="F3873" t="s">
        <v>28</v>
      </c>
      <c r="G3873" t="s">
        <v>25</v>
      </c>
      <c r="H3873" s="1">
        <v>45564</v>
      </c>
      <c r="I3873" t="s">
        <v>33</v>
      </c>
      <c r="J3873">
        <v>28</v>
      </c>
      <c r="K3873">
        <v>3.7</v>
      </c>
      <c r="L3873">
        <v>1050.81</v>
      </c>
      <c r="M3873">
        <v>92.19</v>
      </c>
      <c r="N3873" t="s">
        <v>47</v>
      </c>
      <c r="O3873">
        <v>1</v>
      </c>
      <c r="P3873" t="str" cm="1">
        <f t="array" ref="P3873">_xlfn.IFS(C3873&lt;25,"18-24", C3873&lt;=35,"25-35", C3873&lt;=50,"36-50",TRUE,"50+")</f>
        <v>36-50</v>
      </c>
      <c r="Q3873" t="str">
        <f t="shared" si="420"/>
        <v>new</v>
      </c>
      <c r="R3873" t="str">
        <f t="shared" si="421"/>
        <v>high value</v>
      </c>
      <c r="S3873" t="str">
        <f t="shared" si="422"/>
        <v>Low</v>
      </c>
      <c r="T3873" t="str">
        <f t="shared" si="423"/>
        <v>Sep</v>
      </c>
      <c r="U3873">
        <f t="shared" si="424"/>
        <v>2024</v>
      </c>
      <c r="V3873" t="str">
        <f t="shared" si="425"/>
        <v>0-5</v>
      </c>
      <c r="W3873" t="str">
        <f t="shared" si="426"/>
        <v>Fast</v>
      </c>
    </row>
    <row r="3874" spans="1:23" x14ac:dyDescent="0.3">
      <c r="A3874">
        <v>603873</v>
      </c>
      <c r="B3874">
        <v>97858</v>
      </c>
      <c r="C3874">
        <v>21</v>
      </c>
      <c r="D3874" t="s">
        <v>7</v>
      </c>
      <c r="E3874" t="s">
        <v>5</v>
      </c>
      <c r="F3874" t="s">
        <v>24</v>
      </c>
      <c r="G3874" t="s">
        <v>29</v>
      </c>
      <c r="H3874" s="1">
        <v>45496</v>
      </c>
      <c r="I3874" t="s">
        <v>34</v>
      </c>
      <c r="J3874">
        <v>60</v>
      </c>
      <c r="K3874">
        <v>5.5</v>
      </c>
      <c r="L3874">
        <v>1212.73</v>
      </c>
      <c r="M3874">
        <v>48.12</v>
      </c>
      <c r="N3874" t="s">
        <v>48</v>
      </c>
      <c r="O3874">
        <v>5</v>
      </c>
      <c r="P3874" t="str" cm="1">
        <f t="array" ref="P3874">_xlfn.IFS(C3874&lt;25,"18-24", C3874&lt;=35,"25-35", C3874&lt;=50,"36-50",TRUE,"50+")</f>
        <v>18-24</v>
      </c>
      <c r="Q3874" t="str">
        <f t="shared" si="420"/>
        <v>repeat</v>
      </c>
      <c r="R3874" t="str">
        <f t="shared" si="421"/>
        <v>high value</v>
      </c>
      <c r="S3874" t="str">
        <f t="shared" si="422"/>
        <v>High</v>
      </c>
      <c r="T3874" t="str">
        <f t="shared" si="423"/>
        <v>Jul</v>
      </c>
      <c r="U3874">
        <f t="shared" si="424"/>
        <v>2024</v>
      </c>
      <c r="V3874" t="str">
        <f t="shared" si="425"/>
        <v>5-10</v>
      </c>
      <c r="W3874" t="str">
        <f t="shared" si="426"/>
        <v>Slow</v>
      </c>
    </row>
    <row r="3875" spans="1:23" x14ac:dyDescent="0.3">
      <c r="A3875">
        <v>603874</v>
      </c>
      <c r="B3875">
        <v>71357</v>
      </c>
      <c r="C3875">
        <v>29</v>
      </c>
      <c r="D3875" t="s">
        <v>4</v>
      </c>
      <c r="E3875" t="s">
        <v>11</v>
      </c>
      <c r="F3875" t="s">
        <v>30</v>
      </c>
      <c r="G3875" t="s">
        <v>23</v>
      </c>
      <c r="H3875" s="1">
        <v>45053</v>
      </c>
      <c r="I3875" t="s">
        <v>34</v>
      </c>
      <c r="J3875">
        <v>56</v>
      </c>
      <c r="K3875">
        <v>7.6</v>
      </c>
      <c r="L3875">
        <v>689.94</v>
      </c>
      <c r="M3875">
        <v>30.97</v>
      </c>
      <c r="N3875" t="s">
        <v>48</v>
      </c>
      <c r="O3875">
        <v>2</v>
      </c>
      <c r="P3875" t="str" cm="1">
        <f t="array" ref="P3875">_xlfn.IFS(C3875&lt;25,"18-24", C3875&lt;=35,"25-35", C3875&lt;=50,"36-50",TRUE,"50+")</f>
        <v>25-35</v>
      </c>
      <c r="Q3875" t="str">
        <f t="shared" si="420"/>
        <v>new</v>
      </c>
      <c r="R3875" t="str">
        <f t="shared" si="421"/>
        <v>high value</v>
      </c>
      <c r="S3875" t="str">
        <f t="shared" si="422"/>
        <v>Low</v>
      </c>
      <c r="T3875" t="str">
        <f t="shared" si="423"/>
        <v>May</v>
      </c>
      <c r="U3875">
        <f t="shared" si="424"/>
        <v>2023</v>
      </c>
      <c r="V3875" t="str">
        <f t="shared" si="425"/>
        <v>5-10</v>
      </c>
      <c r="W3875" t="str">
        <f t="shared" si="426"/>
        <v>Slow</v>
      </c>
    </row>
    <row r="3876" spans="1:23" x14ac:dyDescent="0.3">
      <c r="A3876">
        <v>603875</v>
      </c>
      <c r="B3876">
        <v>66196</v>
      </c>
      <c r="C3876">
        <v>31</v>
      </c>
      <c r="D3876" t="s">
        <v>7</v>
      </c>
      <c r="E3876" t="s">
        <v>15</v>
      </c>
      <c r="F3876" t="s">
        <v>32</v>
      </c>
      <c r="G3876" t="s">
        <v>25</v>
      </c>
      <c r="H3876" s="1">
        <v>44588</v>
      </c>
      <c r="I3876" t="s">
        <v>34</v>
      </c>
      <c r="J3876">
        <v>74</v>
      </c>
      <c r="K3876">
        <v>6.8</v>
      </c>
      <c r="L3876">
        <v>261.77</v>
      </c>
      <c r="M3876">
        <v>108.42</v>
      </c>
      <c r="N3876" t="s">
        <v>48</v>
      </c>
      <c r="O3876">
        <v>5</v>
      </c>
      <c r="P3876" t="str" cm="1">
        <f t="array" ref="P3876">_xlfn.IFS(C3876&lt;25,"18-24", C3876&lt;=35,"25-35", C3876&lt;=50,"36-50",TRUE,"50+")</f>
        <v>25-35</v>
      </c>
      <c r="Q3876" t="str">
        <f t="shared" si="420"/>
        <v>new</v>
      </c>
      <c r="R3876" t="str">
        <f t="shared" si="421"/>
        <v>medium</v>
      </c>
      <c r="S3876" t="str">
        <f t="shared" si="422"/>
        <v>High</v>
      </c>
      <c r="T3876" t="str">
        <f t="shared" si="423"/>
        <v>Jan</v>
      </c>
      <c r="U3876">
        <f t="shared" si="424"/>
        <v>2022</v>
      </c>
      <c r="V3876" t="str">
        <f t="shared" si="425"/>
        <v>5-10</v>
      </c>
      <c r="W3876" t="str">
        <f t="shared" si="426"/>
        <v>Slow</v>
      </c>
    </row>
    <row r="3877" spans="1:23" x14ac:dyDescent="0.3">
      <c r="A3877">
        <v>603876</v>
      </c>
      <c r="B3877">
        <v>60706</v>
      </c>
      <c r="C3877">
        <v>32</v>
      </c>
      <c r="D3877" t="s">
        <v>4</v>
      </c>
      <c r="E3877" t="s">
        <v>11</v>
      </c>
      <c r="F3877" t="s">
        <v>18</v>
      </c>
      <c r="G3877" t="s">
        <v>25</v>
      </c>
      <c r="H3877" s="1">
        <v>45233</v>
      </c>
      <c r="I3877" t="s">
        <v>34</v>
      </c>
      <c r="J3877">
        <v>34</v>
      </c>
      <c r="K3877">
        <v>7.2</v>
      </c>
      <c r="L3877">
        <v>589</v>
      </c>
      <c r="M3877">
        <v>27.99</v>
      </c>
      <c r="N3877" t="s">
        <v>47</v>
      </c>
      <c r="O3877">
        <v>1</v>
      </c>
      <c r="P3877" t="str" cm="1">
        <f t="array" ref="P3877">_xlfn.IFS(C3877&lt;25,"18-24", C3877&lt;=35,"25-35", C3877&lt;=50,"36-50",TRUE,"50+")</f>
        <v>25-35</v>
      </c>
      <c r="Q3877" t="str">
        <f t="shared" si="420"/>
        <v>new</v>
      </c>
      <c r="R3877" t="str">
        <f t="shared" si="421"/>
        <v>high value</v>
      </c>
      <c r="S3877" t="str">
        <f t="shared" si="422"/>
        <v>Low</v>
      </c>
      <c r="T3877" t="str">
        <f t="shared" si="423"/>
        <v>Nov</v>
      </c>
      <c r="U3877">
        <f t="shared" si="424"/>
        <v>2023</v>
      </c>
      <c r="V3877" t="str">
        <f t="shared" si="425"/>
        <v>5-10</v>
      </c>
      <c r="W3877" t="str">
        <f t="shared" si="426"/>
        <v>Medium</v>
      </c>
    </row>
    <row r="3878" spans="1:23" x14ac:dyDescent="0.3">
      <c r="A3878">
        <v>603877</v>
      </c>
      <c r="B3878">
        <v>30928</v>
      </c>
      <c r="C3878">
        <v>21</v>
      </c>
      <c r="D3878" t="s">
        <v>4</v>
      </c>
      <c r="E3878" t="s">
        <v>5</v>
      </c>
      <c r="F3878" t="s">
        <v>30</v>
      </c>
      <c r="G3878" t="s">
        <v>23</v>
      </c>
      <c r="H3878" s="1">
        <v>44784</v>
      </c>
      <c r="I3878" t="s">
        <v>34</v>
      </c>
      <c r="J3878">
        <v>39</v>
      </c>
      <c r="K3878">
        <v>9.6</v>
      </c>
      <c r="L3878">
        <v>167.01</v>
      </c>
      <c r="M3878">
        <v>90.01</v>
      </c>
      <c r="N3878" t="s">
        <v>50</v>
      </c>
      <c r="O3878">
        <v>3</v>
      </c>
      <c r="P3878" t="str" cm="1">
        <f t="array" ref="P3878">_xlfn.IFS(C3878&lt;25,"18-24", C3878&lt;=35,"25-35", C3878&lt;=50,"36-50",TRUE,"50+")</f>
        <v>18-24</v>
      </c>
      <c r="Q3878" t="str">
        <f t="shared" si="420"/>
        <v>new</v>
      </c>
      <c r="R3878" t="str">
        <f t="shared" si="421"/>
        <v>low</v>
      </c>
      <c r="S3878" t="str">
        <f t="shared" si="422"/>
        <v>medium</v>
      </c>
      <c r="T3878" t="str">
        <f t="shared" si="423"/>
        <v>Aug</v>
      </c>
      <c r="U3878">
        <f t="shared" si="424"/>
        <v>2022</v>
      </c>
      <c r="V3878" t="str">
        <f t="shared" si="425"/>
        <v>5-10</v>
      </c>
      <c r="W3878" t="str">
        <f t="shared" si="426"/>
        <v>Medium</v>
      </c>
    </row>
    <row r="3879" spans="1:23" x14ac:dyDescent="0.3">
      <c r="A3879">
        <v>603878</v>
      </c>
      <c r="B3879">
        <v>55147</v>
      </c>
      <c r="C3879">
        <v>43</v>
      </c>
      <c r="D3879" t="s">
        <v>7</v>
      </c>
      <c r="E3879" t="s">
        <v>8</v>
      </c>
      <c r="F3879" t="s">
        <v>24</v>
      </c>
      <c r="G3879" t="s">
        <v>27</v>
      </c>
      <c r="H3879" s="1">
        <v>45029</v>
      </c>
      <c r="I3879" t="s">
        <v>34</v>
      </c>
      <c r="J3879">
        <v>34</v>
      </c>
      <c r="K3879">
        <v>13.7</v>
      </c>
      <c r="L3879">
        <v>806.69</v>
      </c>
      <c r="M3879">
        <v>95.06</v>
      </c>
      <c r="N3879" t="s">
        <v>50</v>
      </c>
      <c r="O3879">
        <v>3</v>
      </c>
      <c r="P3879" t="str" cm="1">
        <f t="array" ref="P3879">_xlfn.IFS(C3879&lt;25,"18-24", C3879&lt;=35,"25-35", C3879&lt;=50,"36-50",TRUE,"50+")</f>
        <v>36-50</v>
      </c>
      <c r="Q3879" t="str">
        <f t="shared" si="420"/>
        <v>new</v>
      </c>
      <c r="R3879" t="str">
        <f t="shared" si="421"/>
        <v>high value</v>
      </c>
      <c r="S3879" t="str">
        <f t="shared" si="422"/>
        <v>medium</v>
      </c>
      <c r="T3879" t="str">
        <f t="shared" si="423"/>
        <v>Apr</v>
      </c>
      <c r="U3879">
        <f t="shared" si="424"/>
        <v>2023</v>
      </c>
      <c r="V3879" t="str">
        <f t="shared" si="425"/>
        <v>10-15</v>
      </c>
      <c r="W3879" t="str">
        <f t="shared" si="426"/>
        <v>Medium</v>
      </c>
    </row>
    <row r="3880" spans="1:23" x14ac:dyDescent="0.3">
      <c r="A3880">
        <v>603879</v>
      </c>
      <c r="B3880">
        <v>76895</v>
      </c>
      <c r="C3880">
        <v>18</v>
      </c>
      <c r="D3880" t="s">
        <v>7</v>
      </c>
      <c r="E3880" t="s">
        <v>11</v>
      </c>
      <c r="F3880" t="s">
        <v>19</v>
      </c>
      <c r="G3880" t="s">
        <v>31</v>
      </c>
      <c r="H3880" s="1">
        <v>45052</v>
      </c>
      <c r="I3880" t="s">
        <v>33</v>
      </c>
      <c r="J3880">
        <v>24</v>
      </c>
      <c r="K3880">
        <v>3.9</v>
      </c>
      <c r="L3880">
        <v>1350.37</v>
      </c>
      <c r="M3880">
        <v>87.67</v>
      </c>
      <c r="N3880" t="s">
        <v>47</v>
      </c>
      <c r="O3880">
        <v>2</v>
      </c>
      <c r="P3880" t="str" cm="1">
        <f t="array" ref="P3880">_xlfn.IFS(C3880&lt;25,"18-24", C3880&lt;=35,"25-35", C3880&lt;=50,"36-50",TRUE,"50+")</f>
        <v>18-24</v>
      </c>
      <c r="Q3880" t="str">
        <f t="shared" si="420"/>
        <v>new</v>
      </c>
      <c r="R3880" t="str">
        <f t="shared" si="421"/>
        <v>high value</v>
      </c>
      <c r="S3880" t="str">
        <f t="shared" si="422"/>
        <v>Low</v>
      </c>
      <c r="T3880" t="str">
        <f t="shared" si="423"/>
        <v>May</v>
      </c>
      <c r="U3880">
        <f t="shared" si="424"/>
        <v>2023</v>
      </c>
      <c r="V3880" t="str">
        <f t="shared" si="425"/>
        <v>0-5</v>
      </c>
      <c r="W3880" t="str">
        <f t="shared" si="426"/>
        <v>Fast</v>
      </c>
    </row>
    <row r="3881" spans="1:23" x14ac:dyDescent="0.3">
      <c r="A3881">
        <v>603880</v>
      </c>
      <c r="B3881">
        <v>59704</v>
      </c>
      <c r="C3881">
        <v>30</v>
      </c>
      <c r="D3881" t="s">
        <v>7</v>
      </c>
      <c r="E3881" t="s">
        <v>16</v>
      </c>
      <c r="F3881" t="s">
        <v>24</v>
      </c>
      <c r="G3881" t="s">
        <v>21</v>
      </c>
      <c r="H3881" s="1">
        <v>45284</v>
      </c>
      <c r="I3881" t="s">
        <v>33</v>
      </c>
      <c r="J3881">
        <v>31</v>
      </c>
      <c r="K3881">
        <v>1.5</v>
      </c>
      <c r="L3881">
        <v>1356.33</v>
      </c>
      <c r="M3881">
        <v>92.44</v>
      </c>
      <c r="N3881" t="s">
        <v>50</v>
      </c>
      <c r="O3881">
        <v>1</v>
      </c>
      <c r="P3881" t="str" cm="1">
        <f t="array" ref="P3881">_xlfn.IFS(C3881&lt;25,"18-24", C3881&lt;=35,"25-35", C3881&lt;=50,"36-50",TRUE,"50+")</f>
        <v>25-35</v>
      </c>
      <c r="Q3881" t="str">
        <f t="shared" si="420"/>
        <v>new</v>
      </c>
      <c r="R3881" t="str">
        <f t="shared" si="421"/>
        <v>high value</v>
      </c>
      <c r="S3881" t="str">
        <f t="shared" si="422"/>
        <v>Low</v>
      </c>
      <c r="T3881" t="str">
        <f t="shared" si="423"/>
        <v>Dec</v>
      </c>
      <c r="U3881">
        <f t="shared" si="424"/>
        <v>2023</v>
      </c>
      <c r="V3881" t="str">
        <f t="shared" si="425"/>
        <v>0-5</v>
      </c>
      <c r="W3881" t="str">
        <f t="shared" si="426"/>
        <v>Medium</v>
      </c>
    </row>
    <row r="3882" spans="1:23" x14ac:dyDescent="0.3">
      <c r="A3882">
        <v>603881</v>
      </c>
      <c r="B3882">
        <v>28433</v>
      </c>
      <c r="C3882">
        <v>49</v>
      </c>
      <c r="D3882" t="s">
        <v>7</v>
      </c>
      <c r="E3882" t="s">
        <v>5</v>
      </c>
      <c r="F3882" t="s">
        <v>22</v>
      </c>
      <c r="G3882" t="s">
        <v>29</v>
      </c>
      <c r="H3882" s="1">
        <v>44621</v>
      </c>
      <c r="I3882" t="s">
        <v>33</v>
      </c>
      <c r="J3882">
        <v>71</v>
      </c>
      <c r="K3882">
        <v>2.7</v>
      </c>
      <c r="L3882">
        <v>663.69</v>
      </c>
      <c r="M3882">
        <v>57.76</v>
      </c>
      <c r="N3882" t="s">
        <v>48</v>
      </c>
      <c r="O3882">
        <v>4</v>
      </c>
      <c r="P3882" t="str" cm="1">
        <f t="array" ref="P3882">_xlfn.IFS(C3882&lt;25,"18-24", C3882&lt;=35,"25-35", C3882&lt;=50,"36-50",TRUE,"50+")</f>
        <v>36-50</v>
      </c>
      <c r="Q3882" t="str">
        <f t="shared" si="420"/>
        <v>new</v>
      </c>
      <c r="R3882" t="str">
        <f t="shared" si="421"/>
        <v>high value</v>
      </c>
      <c r="S3882" t="str">
        <f t="shared" si="422"/>
        <v>medium</v>
      </c>
      <c r="T3882" t="str">
        <f t="shared" si="423"/>
        <v>Mar</v>
      </c>
      <c r="U3882">
        <f t="shared" si="424"/>
        <v>2022</v>
      </c>
      <c r="V3882" t="str">
        <f t="shared" si="425"/>
        <v>0-5</v>
      </c>
      <c r="W3882" t="str">
        <f t="shared" si="426"/>
        <v>Slow</v>
      </c>
    </row>
    <row r="3883" spans="1:23" x14ac:dyDescent="0.3">
      <c r="A3883">
        <v>603882</v>
      </c>
      <c r="B3883">
        <v>28632</v>
      </c>
      <c r="C3883">
        <v>64</v>
      </c>
      <c r="D3883" t="s">
        <v>7</v>
      </c>
      <c r="E3883" t="s">
        <v>8</v>
      </c>
      <c r="F3883" t="s">
        <v>32</v>
      </c>
      <c r="G3883" t="s">
        <v>27</v>
      </c>
      <c r="H3883" s="1">
        <v>45044</v>
      </c>
      <c r="I3883" t="s">
        <v>33</v>
      </c>
      <c r="J3883">
        <v>89</v>
      </c>
      <c r="K3883">
        <v>9.1</v>
      </c>
      <c r="L3883">
        <v>645.03</v>
      </c>
      <c r="M3883">
        <v>98.34</v>
      </c>
      <c r="N3883" t="s">
        <v>47</v>
      </c>
      <c r="O3883">
        <v>3</v>
      </c>
      <c r="P3883" t="str" cm="1">
        <f t="array" ref="P3883">_xlfn.IFS(C3883&lt;25,"18-24", C3883&lt;=35,"25-35", C3883&lt;=50,"36-50",TRUE,"50+")</f>
        <v>50+</v>
      </c>
      <c r="Q3883" t="str">
        <f t="shared" si="420"/>
        <v>repeat</v>
      </c>
      <c r="R3883" t="str">
        <f t="shared" si="421"/>
        <v>high value</v>
      </c>
      <c r="S3883" t="str">
        <f t="shared" si="422"/>
        <v>medium</v>
      </c>
      <c r="T3883" t="str">
        <f t="shared" si="423"/>
        <v>Apr</v>
      </c>
      <c r="U3883">
        <f t="shared" si="424"/>
        <v>2023</v>
      </c>
      <c r="V3883" t="str">
        <f t="shared" si="425"/>
        <v>5-10</v>
      </c>
      <c r="W3883" t="str">
        <f t="shared" si="426"/>
        <v>Slow</v>
      </c>
    </row>
    <row r="3884" spans="1:23" x14ac:dyDescent="0.3">
      <c r="A3884">
        <v>603883</v>
      </c>
      <c r="B3884">
        <v>23754</v>
      </c>
      <c r="C3884">
        <v>60</v>
      </c>
      <c r="D3884" t="s">
        <v>7</v>
      </c>
      <c r="E3884" t="s">
        <v>15</v>
      </c>
      <c r="F3884" t="s">
        <v>19</v>
      </c>
      <c r="G3884" t="s">
        <v>21</v>
      </c>
      <c r="H3884" s="1">
        <v>45073</v>
      </c>
      <c r="I3884" t="s">
        <v>34</v>
      </c>
      <c r="J3884">
        <v>73</v>
      </c>
      <c r="K3884">
        <v>13</v>
      </c>
      <c r="L3884">
        <v>316.29000000000002</v>
      </c>
      <c r="M3884">
        <v>46.58</v>
      </c>
      <c r="N3884" t="s">
        <v>48</v>
      </c>
      <c r="O3884">
        <v>3</v>
      </c>
      <c r="P3884" t="str" cm="1">
        <f t="array" ref="P3884">_xlfn.IFS(C3884&lt;25,"18-24", C3884&lt;=35,"25-35", C3884&lt;=50,"36-50",TRUE,"50+")</f>
        <v>50+</v>
      </c>
      <c r="Q3884" t="str">
        <f t="shared" si="420"/>
        <v>repeat</v>
      </c>
      <c r="R3884" t="str">
        <f t="shared" si="421"/>
        <v>medium</v>
      </c>
      <c r="S3884" t="str">
        <f t="shared" si="422"/>
        <v>medium</v>
      </c>
      <c r="T3884" t="str">
        <f t="shared" si="423"/>
        <v>May</v>
      </c>
      <c r="U3884">
        <f t="shared" si="424"/>
        <v>2023</v>
      </c>
      <c r="V3884" t="str">
        <f t="shared" si="425"/>
        <v>10-15</v>
      </c>
      <c r="W3884" t="str">
        <f t="shared" si="426"/>
        <v>Slow</v>
      </c>
    </row>
    <row r="3885" spans="1:23" x14ac:dyDescent="0.3">
      <c r="A3885">
        <v>603884</v>
      </c>
      <c r="B3885">
        <v>50809</v>
      </c>
      <c r="C3885">
        <v>30</v>
      </c>
      <c r="D3885" t="s">
        <v>7</v>
      </c>
      <c r="E3885" t="s">
        <v>11</v>
      </c>
      <c r="F3885" t="s">
        <v>30</v>
      </c>
      <c r="G3885" t="s">
        <v>21</v>
      </c>
      <c r="H3885" s="1">
        <v>44732</v>
      </c>
      <c r="I3885" t="s">
        <v>33</v>
      </c>
      <c r="J3885">
        <v>65</v>
      </c>
      <c r="K3885">
        <v>13.6</v>
      </c>
      <c r="L3885">
        <v>204.65</v>
      </c>
      <c r="M3885">
        <v>68.66</v>
      </c>
      <c r="N3885" t="s">
        <v>47</v>
      </c>
      <c r="O3885">
        <v>4</v>
      </c>
      <c r="P3885" t="str" cm="1">
        <f t="array" ref="P3885">_xlfn.IFS(C3885&lt;25,"18-24", C3885&lt;=35,"25-35", C3885&lt;=50,"36-50",TRUE,"50+")</f>
        <v>25-35</v>
      </c>
      <c r="Q3885" t="str">
        <f t="shared" si="420"/>
        <v>new</v>
      </c>
      <c r="R3885" t="str">
        <f t="shared" si="421"/>
        <v>low</v>
      </c>
      <c r="S3885" t="str">
        <f t="shared" si="422"/>
        <v>medium</v>
      </c>
      <c r="T3885" t="str">
        <f t="shared" si="423"/>
        <v>Jun</v>
      </c>
      <c r="U3885">
        <f t="shared" si="424"/>
        <v>2022</v>
      </c>
      <c r="V3885" t="str">
        <f t="shared" si="425"/>
        <v>10-15</v>
      </c>
      <c r="W3885" t="str">
        <f t="shared" si="426"/>
        <v>Slow</v>
      </c>
    </row>
    <row r="3886" spans="1:23" x14ac:dyDescent="0.3">
      <c r="A3886">
        <v>603885</v>
      </c>
      <c r="B3886">
        <v>89335</v>
      </c>
      <c r="C3886">
        <v>47</v>
      </c>
      <c r="D3886" t="s">
        <v>7</v>
      </c>
      <c r="E3886" t="s">
        <v>8</v>
      </c>
      <c r="F3886" t="s">
        <v>22</v>
      </c>
      <c r="G3886" t="s">
        <v>31</v>
      </c>
      <c r="H3886" s="1">
        <v>44996</v>
      </c>
      <c r="I3886" t="s">
        <v>33</v>
      </c>
      <c r="J3886">
        <v>74</v>
      </c>
      <c r="K3886">
        <v>13.5</v>
      </c>
      <c r="L3886">
        <v>338.55</v>
      </c>
      <c r="M3886">
        <v>88.21</v>
      </c>
      <c r="N3886" t="s">
        <v>49</v>
      </c>
      <c r="O3886">
        <v>3</v>
      </c>
      <c r="P3886" t="str" cm="1">
        <f t="array" ref="P3886">_xlfn.IFS(C3886&lt;25,"18-24", C3886&lt;=35,"25-35", C3886&lt;=50,"36-50",TRUE,"50+")</f>
        <v>36-50</v>
      </c>
      <c r="Q3886" t="str">
        <f t="shared" si="420"/>
        <v>new</v>
      </c>
      <c r="R3886" t="str">
        <f t="shared" si="421"/>
        <v>medium</v>
      </c>
      <c r="S3886" t="str">
        <f t="shared" si="422"/>
        <v>medium</v>
      </c>
      <c r="T3886" t="str">
        <f t="shared" si="423"/>
        <v>Mar</v>
      </c>
      <c r="U3886">
        <f t="shared" si="424"/>
        <v>2023</v>
      </c>
      <c r="V3886" t="str">
        <f t="shared" si="425"/>
        <v>10-15</v>
      </c>
      <c r="W3886" t="str">
        <f t="shared" si="426"/>
        <v>Slow</v>
      </c>
    </row>
    <row r="3887" spans="1:23" x14ac:dyDescent="0.3">
      <c r="A3887">
        <v>603886</v>
      </c>
      <c r="B3887">
        <v>77441</v>
      </c>
      <c r="C3887">
        <v>59</v>
      </c>
      <c r="D3887" t="s">
        <v>7</v>
      </c>
      <c r="E3887" t="s">
        <v>11</v>
      </c>
      <c r="F3887" t="s">
        <v>22</v>
      </c>
      <c r="G3887" t="s">
        <v>21</v>
      </c>
      <c r="H3887" s="1">
        <v>44735</v>
      </c>
      <c r="I3887" t="s">
        <v>34</v>
      </c>
      <c r="J3887">
        <v>23</v>
      </c>
      <c r="K3887">
        <v>10.3</v>
      </c>
      <c r="L3887">
        <v>455.83</v>
      </c>
      <c r="M3887">
        <v>43.79</v>
      </c>
      <c r="N3887" t="s">
        <v>49</v>
      </c>
      <c r="O3887">
        <v>2</v>
      </c>
      <c r="P3887" t="str" cm="1">
        <f t="array" ref="P3887">_xlfn.IFS(C3887&lt;25,"18-24", C3887&lt;=35,"25-35", C3887&lt;=50,"36-50",TRUE,"50+")</f>
        <v>50+</v>
      </c>
      <c r="Q3887" t="str">
        <f t="shared" si="420"/>
        <v>new</v>
      </c>
      <c r="R3887" t="str">
        <f t="shared" si="421"/>
        <v>medium</v>
      </c>
      <c r="S3887" t="str">
        <f t="shared" si="422"/>
        <v>Low</v>
      </c>
      <c r="T3887" t="str">
        <f t="shared" si="423"/>
        <v>Jun</v>
      </c>
      <c r="U3887">
        <f t="shared" si="424"/>
        <v>2022</v>
      </c>
      <c r="V3887" t="str">
        <f t="shared" si="425"/>
        <v>10-15</v>
      </c>
      <c r="W3887" t="str">
        <f t="shared" si="426"/>
        <v>Fast</v>
      </c>
    </row>
    <row r="3888" spans="1:23" x14ac:dyDescent="0.3">
      <c r="A3888">
        <v>603887</v>
      </c>
      <c r="B3888">
        <v>57713</v>
      </c>
      <c r="C3888">
        <v>31</v>
      </c>
      <c r="D3888" t="s">
        <v>7</v>
      </c>
      <c r="E3888" t="s">
        <v>15</v>
      </c>
      <c r="F3888" t="s">
        <v>32</v>
      </c>
      <c r="G3888" t="s">
        <v>23</v>
      </c>
      <c r="H3888" s="1">
        <v>44856</v>
      </c>
      <c r="I3888" t="s">
        <v>34</v>
      </c>
      <c r="J3888">
        <v>24</v>
      </c>
      <c r="K3888">
        <v>14.4</v>
      </c>
      <c r="L3888">
        <v>556.02</v>
      </c>
      <c r="M3888">
        <v>48.22</v>
      </c>
      <c r="N3888" t="s">
        <v>48</v>
      </c>
      <c r="O3888">
        <v>2</v>
      </c>
      <c r="P3888" t="str" cm="1">
        <f t="array" ref="P3888">_xlfn.IFS(C3888&lt;25,"18-24", C3888&lt;=35,"25-35", C3888&lt;=50,"36-50",TRUE,"50+")</f>
        <v>25-35</v>
      </c>
      <c r="Q3888" t="str">
        <f t="shared" si="420"/>
        <v>repeat</v>
      </c>
      <c r="R3888" t="str">
        <f t="shared" si="421"/>
        <v>high value</v>
      </c>
      <c r="S3888" t="str">
        <f t="shared" si="422"/>
        <v>Low</v>
      </c>
      <c r="T3888" t="str">
        <f t="shared" si="423"/>
        <v>Oct</v>
      </c>
      <c r="U3888">
        <f t="shared" si="424"/>
        <v>2022</v>
      </c>
      <c r="V3888" t="str">
        <f t="shared" si="425"/>
        <v>10-15</v>
      </c>
      <c r="W3888" t="str">
        <f t="shared" si="426"/>
        <v>Fast</v>
      </c>
    </row>
    <row r="3889" spans="1:23" x14ac:dyDescent="0.3">
      <c r="A3889">
        <v>603888</v>
      </c>
      <c r="B3889">
        <v>64866</v>
      </c>
      <c r="C3889">
        <v>61</v>
      </c>
      <c r="D3889" t="s">
        <v>4</v>
      </c>
      <c r="E3889" t="s">
        <v>13</v>
      </c>
      <c r="F3889" t="s">
        <v>22</v>
      </c>
      <c r="G3889" t="s">
        <v>21</v>
      </c>
      <c r="H3889" s="1">
        <v>45481</v>
      </c>
      <c r="I3889" t="s">
        <v>33</v>
      </c>
      <c r="J3889">
        <v>30</v>
      </c>
      <c r="K3889">
        <v>14</v>
      </c>
      <c r="L3889">
        <v>161.21</v>
      </c>
      <c r="M3889">
        <v>45.44</v>
      </c>
      <c r="N3889" t="s">
        <v>48</v>
      </c>
      <c r="O3889">
        <v>2</v>
      </c>
      <c r="P3889" t="str" cm="1">
        <f t="array" ref="P3889">_xlfn.IFS(C3889&lt;25,"18-24", C3889&lt;=35,"25-35", C3889&lt;=50,"36-50",TRUE,"50+")</f>
        <v>50+</v>
      </c>
      <c r="Q3889" t="str">
        <f t="shared" si="420"/>
        <v>new</v>
      </c>
      <c r="R3889" t="str">
        <f t="shared" si="421"/>
        <v>low</v>
      </c>
      <c r="S3889" t="str">
        <f t="shared" si="422"/>
        <v>Low</v>
      </c>
      <c r="T3889" t="str">
        <f t="shared" si="423"/>
        <v>Jul</v>
      </c>
      <c r="U3889">
        <f t="shared" si="424"/>
        <v>2024</v>
      </c>
      <c r="V3889" t="str">
        <f t="shared" si="425"/>
        <v>10-15</v>
      </c>
      <c r="W3889" t="str">
        <f t="shared" si="426"/>
        <v>Fast</v>
      </c>
    </row>
    <row r="3890" spans="1:23" x14ac:dyDescent="0.3">
      <c r="A3890">
        <v>603889</v>
      </c>
      <c r="B3890">
        <v>18369</v>
      </c>
      <c r="C3890">
        <v>28</v>
      </c>
      <c r="D3890" t="s">
        <v>7</v>
      </c>
      <c r="E3890" t="s">
        <v>11</v>
      </c>
      <c r="F3890" t="s">
        <v>19</v>
      </c>
      <c r="G3890" t="s">
        <v>25</v>
      </c>
      <c r="H3890" s="1">
        <v>44838</v>
      </c>
      <c r="I3890" t="s">
        <v>34</v>
      </c>
      <c r="J3890">
        <v>33</v>
      </c>
      <c r="K3890">
        <v>8</v>
      </c>
      <c r="L3890">
        <v>619.87</v>
      </c>
      <c r="M3890">
        <v>117.17</v>
      </c>
      <c r="N3890" t="s">
        <v>47</v>
      </c>
      <c r="O3890">
        <v>2</v>
      </c>
      <c r="P3890" t="str" cm="1">
        <f t="array" ref="P3890">_xlfn.IFS(C3890&lt;25,"18-24", C3890&lt;=35,"25-35", C3890&lt;=50,"36-50",TRUE,"50+")</f>
        <v>25-35</v>
      </c>
      <c r="Q3890" t="str">
        <f t="shared" si="420"/>
        <v>new</v>
      </c>
      <c r="R3890" t="str">
        <f t="shared" si="421"/>
        <v>high value</v>
      </c>
      <c r="S3890" t="str">
        <f t="shared" si="422"/>
        <v>Low</v>
      </c>
      <c r="T3890" t="str">
        <f t="shared" si="423"/>
        <v>Oct</v>
      </c>
      <c r="U3890">
        <f t="shared" si="424"/>
        <v>2022</v>
      </c>
      <c r="V3890" t="str">
        <f t="shared" si="425"/>
        <v>5-10</v>
      </c>
      <c r="W3890" t="str">
        <f t="shared" si="426"/>
        <v>Medium</v>
      </c>
    </row>
    <row r="3891" spans="1:23" x14ac:dyDescent="0.3">
      <c r="A3891">
        <v>603890</v>
      </c>
      <c r="B3891">
        <v>47452</v>
      </c>
      <c r="C3891">
        <v>55</v>
      </c>
      <c r="D3891" t="s">
        <v>4</v>
      </c>
      <c r="E3891" t="s">
        <v>13</v>
      </c>
      <c r="F3891" t="s">
        <v>18</v>
      </c>
      <c r="G3891" t="s">
        <v>23</v>
      </c>
      <c r="H3891" s="1">
        <v>44952</v>
      </c>
      <c r="I3891" t="s">
        <v>34</v>
      </c>
      <c r="J3891">
        <v>70</v>
      </c>
      <c r="K3891">
        <v>9.6999999999999993</v>
      </c>
      <c r="L3891">
        <v>776.43</v>
      </c>
      <c r="M3891">
        <v>89.72</v>
      </c>
      <c r="N3891" t="s">
        <v>49</v>
      </c>
      <c r="O3891">
        <v>1</v>
      </c>
      <c r="P3891" t="str" cm="1">
        <f t="array" ref="P3891">_xlfn.IFS(C3891&lt;25,"18-24", C3891&lt;=35,"25-35", C3891&lt;=50,"36-50",TRUE,"50+")</f>
        <v>50+</v>
      </c>
      <c r="Q3891" t="str">
        <f t="shared" si="420"/>
        <v>new</v>
      </c>
      <c r="R3891" t="str">
        <f t="shared" si="421"/>
        <v>high value</v>
      </c>
      <c r="S3891" t="str">
        <f t="shared" si="422"/>
        <v>Low</v>
      </c>
      <c r="T3891" t="str">
        <f t="shared" si="423"/>
        <v>Jan</v>
      </c>
      <c r="U3891">
        <f t="shared" si="424"/>
        <v>2023</v>
      </c>
      <c r="V3891" t="str">
        <f t="shared" si="425"/>
        <v>5-10</v>
      </c>
      <c r="W3891" t="str">
        <f t="shared" si="426"/>
        <v>Slow</v>
      </c>
    </row>
    <row r="3892" spans="1:23" x14ac:dyDescent="0.3">
      <c r="A3892">
        <v>603891</v>
      </c>
      <c r="B3892">
        <v>70328</v>
      </c>
      <c r="C3892">
        <v>22</v>
      </c>
      <c r="D3892" t="s">
        <v>7</v>
      </c>
      <c r="E3892" t="s">
        <v>8</v>
      </c>
      <c r="F3892" t="s">
        <v>30</v>
      </c>
      <c r="G3892" t="s">
        <v>21</v>
      </c>
      <c r="H3892" s="1">
        <v>44635</v>
      </c>
      <c r="I3892" t="s">
        <v>33</v>
      </c>
      <c r="J3892">
        <v>71</v>
      </c>
      <c r="K3892">
        <v>7</v>
      </c>
      <c r="L3892">
        <v>1094.46</v>
      </c>
      <c r="M3892">
        <v>114.25</v>
      </c>
      <c r="N3892" t="s">
        <v>50</v>
      </c>
      <c r="O3892">
        <v>3</v>
      </c>
      <c r="P3892" t="str" cm="1">
        <f t="array" ref="P3892">_xlfn.IFS(C3892&lt;25,"18-24", C3892&lt;=35,"25-35", C3892&lt;=50,"36-50",TRUE,"50+")</f>
        <v>18-24</v>
      </c>
      <c r="Q3892" t="str">
        <f t="shared" si="420"/>
        <v>new</v>
      </c>
      <c r="R3892" t="str">
        <f t="shared" si="421"/>
        <v>high value</v>
      </c>
      <c r="S3892" t="str">
        <f t="shared" si="422"/>
        <v>medium</v>
      </c>
      <c r="T3892" t="str">
        <f t="shared" si="423"/>
        <v>Mar</v>
      </c>
      <c r="U3892">
        <f t="shared" si="424"/>
        <v>2022</v>
      </c>
      <c r="V3892" t="str">
        <f t="shared" si="425"/>
        <v>5-10</v>
      </c>
      <c r="W3892" t="str">
        <f t="shared" si="426"/>
        <v>Slow</v>
      </c>
    </row>
    <row r="3893" spans="1:23" x14ac:dyDescent="0.3">
      <c r="A3893">
        <v>603892</v>
      </c>
      <c r="B3893">
        <v>14700</v>
      </c>
      <c r="C3893">
        <v>32</v>
      </c>
      <c r="D3893" t="s">
        <v>4</v>
      </c>
      <c r="E3893" t="s">
        <v>16</v>
      </c>
      <c r="F3893" t="s">
        <v>30</v>
      </c>
      <c r="G3893" t="s">
        <v>31</v>
      </c>
      <c r="H3893" s="1">
        <v>45039</v>
      </c>
      <c r="I3893" t="s">
        <v>34</v>
      </c>
      <c r="J3893">
        <v>45</v>
      </c>
      <c r="K3893">
        <v>13.1</v>
      </c>
      <c r="L3893">
        <v>349.64</v>
      </c>
      <c r="M3893">
        <v>29.98</v>
      </c>
      <c r="N3893" t="s">
        <v>48</v>
      </c>
      <c r="O3893">
        <v>2</v>
      </c>
      <c r="P3893" t="str" cm="1">
        <f t="array" ref="P3893">_xlfn.IFS(C3893&lt;25,"18-24", C3893&lt;=35,"25-35", C3893&lt;=50,"36-50",TRUE,"50+")</f>
        <v>25-35</v>
      </c>
      <c r="Q3893" t="str">
        <f t="shared" si="420"/>
        <v>new</v>
      </c>
      <c r="R3893" t="str">
        <f t="shared" si="421"/>
        <v>medium</v>
      </c>
      <c r="S3893" t="str">
        <f t="shared" si="422"/>
        <v>Low</v>
      </c>
      <c r="T3893" t="str">
        <f t="shared" si="423"/>
        <v>Apr</v>
      </c>
      <c r="U3893">
        <f t="shared" si="424"/>
        <v>2023</v>
      </c>
      <c r="V3893" t="str">
        <f t="shared" si="425"/>
        <v>10-15</v>
      </c>
      <c r="W3893" t="str">
        <f t="shared" si="426"/>
        <v>Medium</v>
      </c>
    </row>
    <row r="3894" spans="1:23" x14ac:dyDescent="0.3">
      <c r="A3894">
        <v>603893</v>
      </c>
      <c r="B3894">
        <v>58921</v>
      </c>
      <c r="C3894">
        <v>46</v>
      </c>
      <c r="D3894" t="s">
        <v>7</v>
      </c>
      <c r="E3894" t="s">
        <v>13</v>
      </c>
      <c r="F3894" t="s">
        <v>32</v>
      </c>
      <c r="G3894" t="s">
        <v>25</v>
      </c>
      <c r="H3894" s="1">
        <v>44652</v>
      </c>
      <c r="I3894" t="s">
        <v>34</v>
      </c>
      <c r="J3894">
        <v>75</v>
      </c>
      <c r="K3894">
        <v>8.8000000000000007</v>
      </c>
      <c r="L3894">
        <v>1279.8900000000001</v>
      </c>
      <c r="M3894">
        <v>39.03</v>
      </c>
      <c r="N3894" t="s">
        <v>48</v>
      </c>
      <c r="O3894">
        <v>3</v>
      </c>
      <c r="P3894" t="str" cm="1">
        <f t="array" ref="P3894">_xlfn.IFS(C3894&lt;25,"18-24", C3894&lt;=35,"25-35", C3894&lt;=50,"36-50",TRUE,"50+")</f>
        <v>36-50</v>
      </c>
      <c r="Q3894" t="str">
        <f t="shared" si="420"/>
        <v>new</v>
      </c>
      <c r="R3894" t="str">
        <f t="shared" si="421"/>
        <v>high value</v>
      </c>
      <c r="S3894" t="str">
        <f t="shared" si="422"/>
        <v>medium</v>
      </c>
      <c r="T3894" t="str">
        <f t="shared" si="423"/>
        <v>Apr</v>
      </c>
      <c r="U3894">
        <f t="shared" si="424"/>
        <v>2022</v>
      </c>
      <c r="V3894" t="str">
        <f t="shared" si="425"/>
        <v>5-10</v>
      </c>
      <c r="W3894" t="str">
        <f t="shared" si="426"/>
        <v>Slow</v>
      </c>
    </row>
    <row r="3895" spans="1:23" x14ac:dyDescent="0.3">
      <c r="A3895">
        <v>603894</v>
      </c>
      <c r="B3895">
        <v>97077</v>
      </c>
      <c r="C3895">
        <v>41</v>
      </c>
      <c r="D3895" t="s">
        <v>4</v>
      </c>
      <c r="E3895" t="s">
        <v>5</v>
      </c>
      <c r="F3895" t="s">
        <v>24</v>
      </c>
      <c r="G3895" t="s">
        <v>27</v>
      </c>
      <c r="H3895" s="1">
        <v>45103</v>
      </c>
      <c r="I3895" t="s">
        <v>34</v>
      </c>
      <c r="J3895">
        <v>76</v>
      </c>
      <c r="K3895">
        <v>9.1</v>
      </c>
      <c r="L3895">
        <v>1376.47</v>
      </c>
      <c r="M3895">
        <v>94.43</v>
      </c>
      <c r="N3895" t="s">
        <v>49</v>
      </c>
      <c r="O3895">
        <v>3</v>
      </c>
      <c r="P3895" t="str" cm="1">
        <f t="array" ref="P3895">_xlfn.IFS(C3895&lt;25,"18-24", C3895&lt;=35,"25-35", C3895&lt;=50,"36-50",TRUE,"50+")</f>
        <v>36-50</v>
      </c>
      <c r="Q3895" t="str">
        <f t="shared" si="420"/>
        <v>new</v>
      </c>
      <c r="R3895" t="str">
        <f t="shared" si="421"/>
        <v>high value</v>
      </c>
      <c r="S3895" t="str">
        <f t="shared" si="422"/>
        <v>medium</v>
      </c>
      <c r="T3895" t="str">
        <f t="shared" si="423"/>
        <v>Jun</v>
      </c>
      <c r="U3895">
        <f t="shared" si="424"/>
        <v>2023</v>
      </c>
      <c r="V3895" t="str">
        <f t="shared" si="425"/>
        <v>5-10</v>
      </c>
      <c r="W3895" t="str">
        <f t="shared" si="426"/>
        <v>Slow</v>
      </c>
    </row>
    <row r="3896" spans="1:23" x14ac:dyDescent="0.3">
      <c r="A3896">
        <v>603895</v>
      </c>
      <c r="B3896">
        <v>85289</v>
      </c>
      <c r="C3896">
        <v>39</v>
      </c>
      <c r="D3896" t="s">
        <v>4</v>
      </c>
      <c r="E3896" t="s">
        <v>13</v>
      </c>
      <c r="F3896" t="s">
        <v>28</v>
      </c>
      <c r="G3896" t="s">
        <v>23</v>
      </c>
      <c r="H3896" s="1">
        <v>44831</v>
      </c>
      <c r="I3896" t="s">
        <v>34</v>
      </c>
      <c r="J3896">
        <v>20</v>
      </c>
      <c r="K3896">
        <v>9.8000000000000007</v>
      </c>
      <c r="L3896">
        <v>489.49</v>
      </c>
      <c r="M3896">
        <v>88.4</v>
      </c>
      <c r="N3896" t="s">
        <v>50</v>
      </c>
      <c r="O3896">
        <v>2</v>
      </c>
      <c r="P3896" t="str" cm="1">
        <f t="array" ref="P3896">_xlfn.IFS(C3896&lt;25,"18-24", C3896&lt;=35,"25-35", C3896&lt;=50,"36-50",TRUE,"50+")</f>
        <v>36-50</v>
      </c>
      <c r="Q3896" t="str">
        <f t="shared" si="420"/>
        <v>new</v>
      </c>
      <c r="R3896" t="str">
        <f t="shared" si="421"/>
        <v>medium</v>
      </c>
      <c r="S3896" t="str">
        <f t="shared" si="422"/>
        <v>Low</v>
      </c>
      <c r="T3896" t="str">
        <f t="shared" si="423"/>
        <v>Sep</v>
      </c>
      <c r="U3896">
        <f t="shared" si="424"/>
        <v>2022</v>
      </c>
      <c r="V3896" t="str">
        <f t="shared" si="425"/>
        <v>5-10</v>
      </c>
      <c r="W3896" t="str">
        <f t="shared" si="426"/>
        <v>Fast</v>
      </c>
    </row>
    <row r="3897" spans="1:23" x14ac:dyDescent="0.3">
      <c r="A3897">
        <v>603896</v>
      </c>
      <c r="B3897">
        <v>72259</v>
      </c>
      <c r="C3897">
        <v>34</v>
      </c>
      <c r="D3897" t="s">
        <v>7</v>
      </c>
      <c r="E3897" t="s">
        <v>15</v>
      </c>
      <c r="F3897" t="s">
        <v>30</v>
      </c>
      <c r="G3897" t="s">
        <v>27</v>
      </c>
      <c r="H3897" s="1">
        <v>45490</v>
      </c>
      <c r="I3897" t="s">
        <v>33</v>
      </c>
      <c r="J3897">
        <v>64</v>
      </c>
      <c r="K3897">
        <v>10</v>
      </c>
      <c r="L3897">
        <v>960.21</v>
      </c>
      <c r="M3897">
        <v>33.200000000000003</v>
      </c>
      <c r="N3897" t="s">
        <v>48</v>
      </c>
      <c r="O3897">
        <v>3</v>
      </c>
      <c r="P3897" t="str" cm="1">
        <f t="array" ref="P3897">_xlfn.IFS(C3897&lt;25,"18-24", C3897&lt;=35,"25-35", C3897&lt;=50,"36-50",TRUE,"50+")</f>
        <v>25-35</v>
      </c>
      <c r="Q3897" t="str">
        <f t="shared" si="420"/>
        <v>new</v>
      </c>
      <c r="R3897" t="str">
        <f t="shared" si="421"/>
        <v>high value</v>
      </c>
      <c r="S3897" t="str">
        <f t="shared" si="422"/>
        <v>medium</v>
      </c>
      <c r="T3897" t="str">
        <f t="shared" si="423"/>
        <v>Jul</v>
      </c>
      <c r="U3897">
        <f t="shared" si="424"/>
        <v>2024</v>
      </c>
      <c r="V3897" t="str">
        <f t="shared" si="425"/>
        <v>5-10</v>
      </c>
      <c r="W3897" t="str">
        <f t="shared" si="426"/>
        <v>Slow</v>
      </c>
    </row>
    <row r="3898" spans="1:23" x14ac:dyDescent="0.3">
      <c r="A3898">
        <v>603897</v>
      </c>
      <c r="B3898">
        <v>15914</v>
      </c>
      <c r="C3898">
        <v>57</v>
      </c>
      <c r="D3898" t="s">
        <v>4</v>
      </c>
      <c r="E3898" t="s">
        <v>13</v>
      </c>
      <c r="F3898" t="s">
        <v>24</v>
      </c>
      <c r="G3898" t="s">
        <v>31</v>
      </c>
      <c r="H3898" s="1">
        <v>44565</v>
      </c>
      <c r="I3898" t="s">
        <v>34</v>
      </c>
      <c r="J3898">
        <v>75</v>
      </c>
      <c r="K3898">
        <v>14.6</v>
      </c>
      <c r="L3898">
        <v>267.64</v>
      </c>
      <c r="M3898">
        <v>46.26</v>
      </c>
      <c r="N3898" t="s">
        <v>50</v>
      </c>
      <c r="O3898">
        <v>4</v>
      </c>
      <c r="P3898" t="str" cm="1">
        <f t="array" ref="P3898">_xlfn.IFS(C3898&lt;25,"18-24", C3898&lt;=35,"25-35", C3898&lt;=50,"36-50",TRUE,"50+")</f>
        <v>50+</v>
      </c>
      <c r="Q3898" t="str">
        <f t="shared" si="420"/>
        <v>new</v>
      </c>
      <c r="R3898" t="str">
        <f t="shared" si="421"/>
        <v>medium</v>
      </c>
      <c r="S3898" t="str">
        <f t="shared" si="422"/>
        <v>medium</v>
      </c>
      <c r="T3898" t="str">
        <f t="shared" si="423"/>
        <v>Jan</v>
      </c>
      <c r="U3898">
        <f t="shared" si="424"/>
        <v>2022</v>
      </c>
      <c r="V3898" t="str">
        <f t="shared" si="425"/>
        <v>10-15</v>
      </c>
      <c r="W3898" t="str">
        <f t="shared" si="426"/>
        <v>Slow</v>
      </c>
    </row>
    <row r="3899" spans="1:23" x14ac:dyDescent="0.3">
      <c r="A3899">
        <v>603898</v>
      </c>
      <c r="B3899">
        <v>23294</v>
      </c>
      <c r="C3899">
        <v>60</v>
      </c>
      <c r="D3899" t="s">
        <v>7</v>
      </c>
      <c r="E3899" t="s">
        <v>13</v>
      </c>
      <c r="F3899" t="s">
        <v>24</v>
      </c>
      <c r="G3899" t="s">
        <v>27</v>
      </c>
      <c r="H3899" s="1">
        <v>45265</v>
      </c>
      <c r="I3899" t="s">
        <v>34</v>
      </c>
      <c r="J3899">
        <v>61</v>
      </c>
      <c r="K3899">
        <v>2.9</v>
      </c>
      <c r="L3899">
        <v>1272.52</v>
      </c>
      <c r="M3899">
        <v>79.84</v>
      </c>
      <c r="N3899" t="s">
        <v>50</v>
      </c>
      <c r="O3899">
        <v>4</v>
      </c>
      <c r="P3899" t="str" cm="1">
        <f t="array" ref="P3899">_xlfn.IFS(C3899&lt;25,"18-24", C3899&lt;=35,"25-35", C3899&lt;=50,"36-50",TRUE,"50+")</f>
        <v>50+</v>
      </c>
      <c r="Q3899" t="str">
        <f t="shared" si="420"/>
        <v>new</v>
      </c>
      <c r="R3899" t="str">
        <f t="shared" si="421"/>
        <v>high value</v>
      </c>
      <c r="S3899" t="str">
        <f t="shared" si="422"/>
        <v>medium</v>
      </c>
      <c r="T3899" t="str">
        <f t="shared" si="423"/>
        <v>Dec</v>
      </c>
      <c r="U3899">
        <f t="shared" si="424"/>
        <v>2023</v>
      </c>
      <c r="V3899" t="str">
        <f t="shared" si="425"/>
        <v>0-5</v>
      </c>
      <c r="W3899" t="str">
        <f t="shared" si="426"/>
        <v>Slow</v>
      </c>
    </row>
    <row r="3900" spans="1:23" x14ac:dyDescent="0.3">
      <c r="A3900">
        <v>603899</v>
      </c>
      <c r="B3900">
        <v>88178</v>
      </c>
      <c r="C3900">
        <v>52</v>
      </c>
      <c r="D3900" t="s">
        <v>7</v>
      </c>
      <c r="E3900" t="s">
        <v>8</v>
      </c>
      <c r="F3900" t="s">
        <v>32</v>
      </c>
      <c r="G3900" t="s">
        <v>21</v>
      </c>
      <c r="H3900" s="1">
        <v>44863</v>
      </c>
      <c r="I3900" t="s">
        <v>34</v>
      </c>
      <c r="J3900">
        <v>64</v>
      </c>
      <c r="K3900">
        <v>4.0999999999999996</v>
      </c>
      <c r="L3900">
        <v>848.17</v>
      </c>
      <c r="M3900">
        <v>49.55</v>
      </c>
      <c r="N3900" t="s">
        <v>49</v>
      </c>
      <c r="O3900">
        <v>3</v>
      </c>
      <c r="P3900" t="str" cm="1">
        <f t="array" ref="P3900">_xlfn.IFS(C3900&lt;25,"18-24", C3900&lt;=35,"25-35", C3900&lt;=50,"36-50",TRUE,"50+")</f>
        <v>50+</v>
      </c>
      <c r="Q3900" t="str">
        <f t="shared" si="420"/>
        <v>new</v>
      </c>
      <c r="R3900" t="str">
        <f t="shared" si="421"/>
        <v>high value</v>
      </c>
      <c r="S3900" t="str">
        <f t="shared" si="422"/>
        <v>medium</v>
      </c>
      <c r="T3900" t="str">
        <f t="shared" si="423"/>
        <v>Oct</v>
      </c>
      <c r="U3900">
        <f t="shared" si="424"/>
        <v>2022</v>
      </c>
      <c r="V3900" t="str">
        <f t="shared" si="425"/>
        <v>0-5</v>
      </c>
      <c r="W3900" t="str">
        <f t="shared" si="426"/>
        <v>Slow</v>
      </c>
    </row>
    <row r="3901" spans="1:23" x14ac:dyDescent="0.3">
      <c r="A3901">
        <v>603900</v>
      </c>
      <c r="B3901">
        <v>96141</v>
      </c>
      <c r="C3901">
        <v>56</v>
      </c>
      <c r="D3901" t="s">
        <v>7</v>
      </c>
      <c r="E3901" t="s">
        <v>11</v>
      </c>
      <c r="F3901" t="s">
        <v>19</v>
      </c>
      <c r="G3901" t="s">
        <v>31</v>
      </c>
      <c r="H3901" s="1">
        <v>45059</v>
      </c>
      <c r="I3901" t="s">
        <v>34</v>
      </c>
      <c r="J3901">
        <v>54</v>
      </c>
      <c r="K3901">
        <v>13.5</v>
      </c>
      <c r="L3901">
        <v>468.2</v>
      </c>
      <c r="M3901">
        <v>112.61</v>
      </c>
      <c r="N3901" t="s">
        <v>49</v>
      </c>
      <c r="O3901">
        <v>3</v>
      </c>
      <c r="P3901" t="str" cm="1">
        <f t="array" ref="P3901">_xlfn.IFS(C3901&lt;25,"18-24", C3901&lt;=35,"25-35", C3901&lt;=50,"36-50",TRUE,"50+")</f>
        <v>50+</v>
      </c>
      <c r="Q3901" t="str">
        <f t="shared" si="420"/>
        <v>new</v>
      </c>
      <c r="R3901" t="str">
        <f t="shared" si="421"/>
        <v>medium</v>
      </c>
      <c r="S3901" t="str">
        <f t="shared" si="422"/>
        <v>medium</v>
      </c>
      <c r="T3901" t="str">
        <f t="shared" si="423"/>
        <v>May</v>
      </c>
      <c r="U3901">
        <f t="shared" si="424"/>
        <v>2023</v>
      </c>
      <c r="V3901" t="str">
        <f t="shared" si="425"/>
        <v>10-15</v>
      </c>
      <c r="W3901" t="str">
        <f t="shared" si="426"/>
        <v>Slow</v>
      </c>
    </row>
    <row r="3902" spans="1:23" x14ac:dyDescent="0.3">
      <c r="A3902">
        <v>603901</v>
      </c>
      <c r="B3902">
        <v>23590</v>
      </c>
      <c r="C3902">
        <v>57</v>
      </c>
      <c r="D3902" t="s">
        <v>4</v>
      </c>
      <c r="E3902" t="s">
        <v>5</v>
      </c>
      <c r="F3902" t="s">
        <v>22</v>
      </c>
      <c r="G3902" t="s">
        <v>25</v>
      </c>
      <c r="H3902" s="1">
        <v>44864</v>
      </c>
      <c r="I3902" t="s">
        <v>34</v>
      </c>
      <c r="J3902">
        <v>76</v>
      </c>
      <c r="K3902">
        <v>3.9</v>
      </c>
      <c r="L3902">
        <v>860.12</v>
      </c>
      <c r="M3902">
        <v>112.04</v>
      </c>
      <c r="N3902" t="s">
        <v>47</v>
      </c>
      <c r="O3902">
        <v>3</v>
      </c>
      <c r="P3902" t="str" cm="1">
        <f t="array" ref="P3902">_xlfn.IFS(C3902&lt;25,"18-24", C3902&lt;=35,"25-35", C3902&lt;=50,"36-50",TRUE,"50+")</f>
        <v>50+</v>
      </c>
      <c r="Q3902" t="str">
        <f t="shared" si="420"/>
        <v>new</v>
      </c>
      <c r="R3902" t="str">
        <f t="shared" si="421"/>
        <v>high value</v>
      </c>
      <c r="S3902" t="str">
        <f t="shared" si="422"/>
        <v>medium</v>
      </c>
      <c r="T3902" t="str">
        <f t="shared" si="423"/>
        <v>Oct</v>
      </c>
      <c r="U3902">
        <f t="shared" si="424"/>
        <v>2022</v>
      </c>
      <c r="V3902" t="str">
        <f t="shared" si="425"/>
        <v>0-5</v>
      </c>
      <c r="W3902" t="str">
        <f t="shared" si="426"/>
        <v>Slow</v>
      </c>
    </row>
    <row r="3903" spans="1:23" x14ac:dyDescent="0.3">
      <c r="A3903">
        <v>603902</v>
      </c>
      <c r="B3903">
        <v>91268</v>
      </c>
      <c r="C3903">
        <v>42</v>
      </c>
      <c r="D3903" t="s">
        <v>4</v>
      </c>
      <c r="E3903" t="s">
        <v>8</v>
      </c>
      <c r="F3903" t="s">
        <v>30</v>
      </c>
      <c r="G3903" t="s">
        <v>25</v>
      </c>
      <c r="H3903" s="1">
        <v>45596</v>
      </c>
      <c r="I3903" t="s">
        <v>34</v>
      </c>
      <c r="J3903">
        <v>59</v>
      </c>
      <c r="K3903">
        <v>3.2</v>
      </c>
      <c r="L3903">
        <v>642.80999999999995</v>
      </c>
      <c r="M3903">
        <v>107.82</v>
      </c>
      <c r="N3903" t="s">
        <v>48</v>
      </c>
      <c r="O3903">
        <v>1</v>
      </c>
      <c r="P3903" t="str" cm="1">
        <f t="array" ref="P3903">_xlfn.IFS(C3903&lt;25,"18-24", C3903&lt;=35,"25-35", C3903&lt;=50,"36-50",TRUE,"50+")</f>
        <v>36-50</v>
      </c>
      <c r="Q3903" t="str">
        <f t="shared" si="420"/>
        <v>new</v>
      </c>
      <c r="R3903" t="str">
        <f t="shared" si="421"/>
        <v>high value</v>
      </c>
      <c r="S3903" t="str">
        <f t="shared" si="422"/>
        <v>Low</v>
      </c>
      <c r="T3903" t="str">
        <f t="shared" si="423"/>
        <v>Oct</v>
      </c>
      <c r="U3903">
        <f t="shared" si="424"/>
        <v>2024</v>
      </c>
      <c r="V3903" t="str">
        <f t="shared" si="425"/>
        <v>0-5</v>
      </c>
      <c r="W3903" t="str">
        <f t="shared" si="426"/>
        <v>Slow</v>
      </c>
    </row>
    <row r="3904" spans="1:23" x14ac:dyDescent="0.3">
      <c r="A3904">
        <v>603903</v>
      </c>
      <c r="B3904">
        <v>76011</v>
      </c>
      <c r="C3904">
        <v>53</v>
      </c>
      <c r="D3904" t="s">
        <v>4</v>
      </c>
      <c r="E3904" t="s">
        <v>13</v>
      </c>
      <c r="F3904" t="s">
        <v>22</v>
      </c>
      <c r="G3904" t="s">
        <v>25</v>
      </c>
      <c r="H3904" s="1">
        <v>44896</v>
      </c>
      <c r="I3904" t="s">
        <v>33</v>
      </c>
      <c r="J3904">
        <v>70</v>
      </c>
      <c r="K3904">
        <v>5.5</v>
      </c>
      <c r="L3904">
        <v>374.56</v>
      </c>
      <c r="M3904">
        <v>105.52</v>
      </c>
      <c r="N3904" t="s">
        <v>48</v>
      </c>
      <c r="O3904">
        <v>3</v>
      </c>
      <c r="P3904" t="str" cm="1">
        <f t="array" ref="P3904">_xlfn.IFS(C3904&lt;25,"18-24", C3904&lt;=35,"25-35", C3904&lt;=50,"36-50",TRUE,"50+")</f>
        <v>50+</v>
      </c>
      <c r="Q3904" t="str">
        <f t="shared" si="420"/>
        <v>new</v>
      </c>
      <c r="R3904" t="str">
        <f t="shared" si="421"/>
        <v>medium</v>
      </c>
      <c r="S3904" t="str">
        <f t="shared" si="422"/>
        <v>medium</v>
      </c>
      <c r="T3904" t="str">
        <f t="shared" si="423"/>
        <v>Dec</v>
      </c>
      <c r="U3904">
        <f t="shared" si="424"/>
        <v>2022</v>
      </c>
      <c r="V3904" t="str">
        <f t="shared" si="425"/>
        <v>5-10</v>
      </c>
      <c r="W3904" t="str">
        <f t="shared" si="426"/>
        <v>Slow</v>
      </c>
    </row>
    <row r="3905" spans="1:23" x14ac:dyDescent="0.3">
      <c r="A3905">
        <v>603904</v>
      </c>
      <c r="B3905">
        <v>30634</v>
      </c>
      <c r="C3905">
        <v>23</v>
      </c>
      <c r="D3905" t="s">
        <v>4</v>
      </c>
      <c r="E3905" t="s">
        <v>16</v>
      </c>
      <c r="F3905" t="s">
        <v>22</v>
      </c>
      <c r="G3905" t="s">
        <v>23</v>
      </c>
      <c r="H3905" s="1">
        <v>45530</v>
      </c>
      <c r="I3905" t="s">
        <v>33</v>
      </c>
      <c r="J3905">
        <v>37</v>
      </c>
      <c r="K3905">
        <v>9.1999999999999993</v>
      </c>
      <c r="L3905">
        <v>1199.77</v>
      </c>
      <c r="M3905">
        <v>118.76</v>
      </c>
      <c r="N3905" t="s">
        <v>48</v>
      </c>
      <c r="O3905">
        <v>3</v>
      </c>
      <c r="P3905" t="str" cm="1">
        <f t="array" ref="P3905">_xlfn.IFS(C3905&lt;25,"18-24", C3905&lt;=35,"25-35", C3905&lt;=50,"36-50",TRUE,"50+")</f>
        <v>18-24</v>
      </c>
      <c r="Q3905" t="str">
        <f t="shared" si="420"/>
        <v>new</v>
      </c>
      <c r="R3905" t="str">
        <f t="shared" si="421"/>
        <v>high value</v>
      </c>
      <c r="S3905" t="str">
        <f t="shared" si="422"/>
        <v>medium</v>
      </c>
      <c r="T3905" t="str">
        <f t="shared" si="423"/>
        <v>Aug</v>
      </c>
      <c r="U3905">
        <f t="shared" si="424"/>
        <v>2024</v>
      </c>
      <c r="V3905" t="str">
        <f t="shared" si="425"/>
        <v>5-10</v>
      </c>
      <c r="W3905" t="str">
        <f t="shared" si="426"/>
        <v>Medium</v>
      </c>
    </row>
    <row r="3906" spans="1:23" x14ac:dyDescent="0.3">
      <c r="A3906">
        <v>603905</v>
      </c>
      <c r="B3906">
        <v>37350</v>
      </c>
      <c r="C3906">
        <v>55</v>
      </c>
      <c r="D3906" t="s">
        <v>7</v>
      </c>
      <c r="E3906" t="s">
        <v>13</v>
      </c>
      <c r="F3906" t="s">
        <v>22</v>
      </c>
      <c r="G3906" t="s">
        <v>23</v>
      </c>
      <c r="H3906" s="1">
        <v>45075</v>
      </c>
      <c r="I3906" t="s">
        <v>34</v>
      </c>
      <c r="J3906">
        <v>80</v>
      </c>
      <c r="K3906">
        <v>4.2</v>
      </c>
      <c r="L3906">
        <v>557.29</v>
      </c>
      <c r="M3906">
        <v>117.59</v>
      </c>
      <c r="N3906" t="s">
        <v>48</v>
      </c>
      <c r="O3906">
        <v>5</v>
      </c>
      <c r="P3906" t="str" cm="1">
        <f t="array" ref="P3906">_xlfn.IFS(C3906&lt;25,"18-24", C3906&lt;=35,"25-35", C3906&lt;=50,"36-50",TRUE,"50+")</f>
        <v>50+</v>
      </c>
      <c r="Q3906" t="str">
        <f t="shared" si="420"/>
        <v>new</v>
      </c>
      <c r="R3906" t="str">
        <f t="shared" si="421"/>
        <v>high value</v>
      </c>
      <c r="S3906" t="str">
        <f t="shared" si="422"/>
        <v>High</v>
      </c>
      <c r="T3906" t="str">
        <f t="shared" si="423"/>
        <v>May</v>
      </c>
      <c r="U3906">
        <f t="shared" si="424"/>
        <v>2023</v>
      </c>
      <c r="V3906" t="str">
        <f t="shared" si="425"/>
        <v>0-5</v>
      </c>
      <c r="W3906" t="str">
        <f t="shared" si="426"/>
        <v>Slow</v>
      </c>
    </row>
    <row r="3907" spans="1:23" x14ac:dyDescent="0.3">
      <c r="A3907">
        <v>603906</v>
      </c>
      <c r="B3907">
        <v>11105</v>
      </c>
      <c r="C3907">
        <v>44</v>
      </c>
      <c r="D3907" t="s">
        <v>4</v>
      </c>
      <c r="E3907" t="s">
        <v>5</v>
      </c>
      <c r="F3907" t="s">
        <v>24</v>
      </c>
      <c r="G3907" t="s">
        <v>29</v>
      </c>
      <c r="H3907" s="1">
        <v>44728</v>
      </c>
      <c r="I3907" t="s">
        <v>33</v>
      </c>
      <c r="J3907">
        <v>55</v>
      </c>
      <c r="K3907">
        <v>11.1</v>
      </c>
      <c r="L3907">
        <v>1205.82</v>
      </c>
      <c r="M3907">
        <v>102.41</v>
      </c>
      <c r="N3907" t="s">
        <v>48</v>
      </c>
      <c r="O3907">
        <v>4</v>
      </c>
      <c r="P3907" t="str" cm="1">
        <f t="array" ref="P3907">_xlfn.IFS(C3907&lt;25,"18-24", C3907&lt;=35,"25-35", C3907&lt;=50,"36-50",TRUE,"50+")</f>
        <v>36-50</v>
      </c>
      <c r="Q3907" t="str">
        <f t="shared" ref="Q3907:Q3970" si="427">IF(COUNTIF($B:$B,B3907)&gt;1,"repeat","new")</f>
        <v>new</v>
      </c>
      <c r="R3907" t="str">
        <f t="shared" ref="R3907:R3970" si="428">IF(L3907&gt;500,"high value",IF( L3907&gt;250,"medium","low"))</f>
        <v>high value</v>
      </c>
      <c r="S3907" t="str">
        <f t="shared" ref="S3907:S3970" si="429">IF(O3907&lt;=2,"Low",IF(O3907&lt;=4,"medium","High"))</f>
        <v>medium</v>
      </c>
      <c r="T3907" t="str">
        <f t="shared" ref="T3907:T3970" si="430">TEXT(H3907,"MMM")</f>
        <v>Jun</v>
      </c>
      <c r="U3907">
        <f t="shared" ref="U3907:U3970" si="431">YEAR(H3907)</f>
        <v>2022</v>
      </c>
      <c r="V3907" t="str">
        <f t="shared" ref="V3907:V3970" si="432">IF(K3907&lt;=5,"0-5",IF(K3907&lt;=10,"5-10",IF(K3907&lt;=15,"10-15","15+")))</f>
        <v>10-15</v>
      </c>
      <c r="W3907" t="str">
        <f t="shared" ref="W3907:W3970" si="433">IF(J3907&lt;=30,"Fast",IF(J3907&lt;=45,"Medium","Slow"))</f>
        <v>Slow</v>
      </c>
    </row>
    <row r="3908" spans="1:23" x14ac:dyDescent="0.3">
      <c r="A3908">
        <v>603907</v>
      </c>
      <c r="B3908">
        <v>30525</v>
      </c>
      <c r="C3908">
        <v>32</v>
      </c>
      <c r="D3908" t="s">
        <v>7</v>
      </c>
      <c r="E3908" t="s">
        <v>13</v>
      </c>
      <c r="F3908" t="s">
        <v>19</v>
      </c>
      <c r="G3908" t="s">
        <v>27</v>
      </c>
      <c r="H3908" s="1">
        <v>45534</v>
      </c>
      <c r="I3908" t="s">
        <v>34</v>
      </c>
      <c r="J3908">
        <v>40</v>
      </c>
      <c r="K3908">
        <v>8.8000000000000007</v>
      </c>
      <c r="L3908">
        <v>1047.43</v>
      </c>
      <c r="M3908">
        <v>63.21</v>
      </c>
      <c r="N3908" t="s">
        <v>50</v>
      </c>
      <c r="O3908">
        <v>3</v>
      </c>
      <c r="P3908" t="str" cm="1">
        <f t="array" ref="P3908">_xlfn.IFS(C3908&lt;25,"18-24", C3908&lt;=35,"25-35", C3908&lt;=50,"36-50",TRUE,"50+")</f>
        <v>25-35</v>
      </c>
      <c r="Q3908" t="str">
        <f t="shared" si="427"/>
        <v>new</v>
      </c>
      <c r="R3908" t="str">
        <f t="shared" si="428"/>
        <v>high value</v>
      </c>
      <c r="S3908" t="str">
        <f t="shared" si="429"/>
        <v>medium</v>
      </c>
      <c r="T3908" t="str">
        <f t="shared" si="430"/>
        <v>Aug</v>
      </c>
      <c r="U3908">
        <f t="shared" si="431"/>
        <v>2024</v>
      </c>
      <c r="V3908" t="str">
        <f t="shared" si="432"/>
        <v>5-10</v>
      </c>
      <c r="W3908" t="str">
        <f t="shared" si="433"/>
        <v>Medium</v>
      </c>
    </row>
    <row r="3909" spans="1:23" x14ac:dyDescent="0.3">
      <c r="A3909">
        <v>603908</v>
      </c>
      <c r="B3909">
        <v>29316</v>
      </c>
      <c r="C3909">
        <v>52</v>
      </c>
      <c r="D3909" t="s">
        <v>4</v>
      </c>
      <c r="E3909" t="s">
        <v>5</v>
      </c>
      <c r="F3909" t="s">
        <v>24</v>
      </c>
      <c r="G3909" t="s">
        <v>29</v>
      </c>
      <c r="H3909" s="1">
        <v>45251</v>
      </c>
      <c r="I3909" t="s">
        <v>33</v>
      </c>
      <c r="J3909">
        <v>43</v>
      </c>
      <c r="K3909">
        <v>7.3</v>
      </c>
      <c r="L3909">
        <v>1360.23</v>
      </c>
      <c r="M3909">
        <v>58.09</v>
      </c>
      <c r="N3909" t="s">
        <v>49</v>
      </c>
      <c r="O3909">
        <v>1</v>
      </c>
      <c r="P3909" t="str" cm="1">
        <f t="array" ref="P3909">_xlfn.IFS(C3909&lt;25,"18-24", C3909&lt;=35,"25-35", C3909&lt;=50,"36-50",TRUE,"50+")</f>
        <v>50+</v>
      </c>
      <c r="Q3909" t="str">
        <f t="shared" si="427"/>
        <v>new</v>
      </c>
      <c r="R3909" t="str">
        <f t="shared" si="428"/>
        <v>high value</v>
      </c>
      <c r="S3909" t="str">
        <f t="shared" si="429"/>
        <v>Low</v>
      </c>
      <c r="T3909" t="str">
        <f t="shared" si="430"/>
        <v>Nov</v>
      </c>
      <c r="U3909">
        <f t="shared" si="431"/>
        <v>2023</v>
      </c>
      <c r="V3909" t="str">
        <f t="shared" si="432"/>
        <v>5-10</v>
      </c>
      <c r="W3909" t="str">
        <f t="shared" si="433"/>
        <v>Medium</v>
      </c>
    </row>
    <row r="3910" spans="1:23" x14ac:dyDescent="0.3">
      <c r="A3910">
        <v>603909</v>
      </c>
      <c r="B3910">
        <v>66612</v>
      </c>
      <c r="C3910">
        <v>60</v>
      </c>
      <c r="D3910" t="s">
        <v>7</v>
      </c>
      <c r="E3910" t="s">
        <v>5</v>
      </c>
      <c r="F3910" t="s">
        <v>26</v>
      </c>
      <c r="G3910" t="s">
        <v>21</v>
      </c>
      <c r="H3910" s="1">
        <v>45334</v>
      </c>
      <c r="I3910" t="s">
        <v>34</v>
      </c>
      <c r="J3910">
        <v>56</v>
      </c>
      <c r="K3910">
        <v>1</v>
      </c>
      <c r="L3910">
        <v>166.95</v>
      </c>
      <c r="M3910">
        <v>117</v>
      </c>
      <c r="N3910" t="s">
        <v>49</v>
      </c>
      <c r="O3910">
        <v>2</v>
      </c>
      <c r="P3910" t="str" cm="1">
        <f t="array" ref="P3910">_xlfn.IFS(C3910&lt;25,"18-24", C3910&lt;=35,"25-35", C3910&lt;=50,"36-50",TRUE,"50+")</f>
        <v>50+</v>
      </c>
      <c r="Q3910" t="str">
        <f t="shared" si="427"/>
        <v>repeat</v>
      </c>
      <c r="R3910" t="str">
        <f t="shared" si="428"/>
        <v>low</v>
      </c>
      <c r="S3910" t="str">
        <f t="shared" si="429"/>
        <v>Low</v>
      </c>
      <c r="T3910" t="str">
        <f t="shared" si="430"/>
        <v>Feb</v>
      </c>
      <c r="U3910">
        <f t="shared" si="431"/>
        <v>2024</v>
      </c>
      <c r="V3910" t="str">
        <f t="shared" si="432"/>
        <v>0-5</v>
      </c>
      <c r="W3910" t="str">
        <f t="shared" si="433"/>
        <v>Slow</v>
      </c>
    </row>
    <row r="3911" spans="1:23" x14ac:dyDescent="0.3">
      <c r="A3911">
        <v>603910</v>
      </c>
      <c r="B3911">
        <v>17733</v>
      </c>
      <c r="C3911">
        <v>32</v>
      </c>
      <c r="D3911" t="s">
        <v>4</v>
      </c>
      <c r="E3911" t="s">
        <v>15</v>
      </c>
      <c r="F3911" t="s">
        <v>30</v>
      </c>
      <c r="G3911" t="s">
        <v>23</v>
      </c>
      <c r="H3911" s="1">
        <v>44790</v>
      </c>
      <c r="I3911" t="s">
        <v>33</v>
      </c>
      <c r="J3911">
        <v>89</v>
      </c>
      <c r="K3911">
        <v>12.2</v>
      </c>
      <c r="L3911">
        <v>1257.06</v>
      </c>
      <c r="M3911">
        <v>40.07</v>
      </c>
      <c r="N3911" t="s">
        <v>48</v>
      </c>
      <c r="O3911">
        <v>5</v>
      </c>
      <c r="P3911" t="str" cm="1">
        <f t="array" ref="P3911">_xlfn.IFS(C3911&lt;25,"18-24", C3911&lt;=35,"25-35", C3911&lt;=50,"36-50",TRUE,"50+")</f>
        <v>25-35</v>
      </c>
      <c r="Q3911" t="str">
        <f t="shared" si="427"/>
        <v>new</v>
      </c>
      <c r="R3911" t="str">
        <f t="shared" si="428"/>
        <v>high value</v>
      </c>
      <c r="S3911" t="str">
        <f t="shared" si="429"/>
        <v>High</v>
      </c>
      <c r="T3911" t="str">
        <f t="shared" si="430"/>
        <v>Aug</v>
      </c>
      <c r="U3911">
        <f t="shared" si="431"/>
        <v>2022</v>
      </c>
      <c r="V3911" t="str">
        <f t="shared" si="432"/>
        <v>10-15</v>
      </c>
      <c r="W3911" t="str">
        <f t="shared" si="433"/>
        <v>Slow</v>
      </c>
    </row>
    <row r="3912" spans="1:23" x14ac:dyDescent="0.3">
      <c r="A3912">
        <v>603911</v>
      </c>
      <c r="B3912">
        <v>74570</v>
      </c>
      <c r="C3912">
        <v>41</v>
      </c>
      <c r="D3912" t="s">
        <v>7</v>
      </c>
      <c r="E3912" t="s">
        <v>15</v>
      </c>
      <c r="F3912" t="s">
        <v>24</v>
      </c>
      <c r="G3912" t="s">
        <v>23</v>
      </c>
      <c r="H3912" s="1">
        <v>44638</v>
      </c>
      <c r="I3912" t="s">
        <v>34</v>
      </c>
      <c r="J3912">
        <v>53</v>
      </c>
      <c r="K3912">
        <v>12.1</v>
      </c>
      <c r="L3912">
        <v>1360.2</v>
      </c>
      <c r="M3912">
        <v>23.14</v>
      </c>
      <c r="N3912" t="s">
        <v>49</v>
      </c>
      <c r="O3912">
        <v>5</v>
      </c>
      <c r="P3912" t="str" cm="1">
        <f t="array" ref="P3912">_xlfn.IFS(C3912&lt;25,"18-24", C3912&lt;=35,"25-35", C3912&lt;=50,"36-50",TRUE,"50+")</f>
        <v>36-50</v>
      </c>
      <c r="Q3912" t="str">
        <f t="shared" si="427"/>
        <v>new</v>
      </c>
      <c r="R3912" t="str">
        <f t="shared" si="428"/>
        <v>high value</v>
      </c>
      <c r="S3912" t="str">
        <f t="shared" si="429"/>
        <v>High</v>
      </c>
      <c r="T3912" t="str">
        <f t="shared" si="430"/>
        <v>Mar</v>
      </c>
      <c r="U3912">
        <f t="shared" si="431"/>
        <v>2022</v>
      </c>
      <c r="V3912" t="str">
        <f t="shared" si="432"/>
        <v>10-15</v>
      </c>
      <c r="W3912" t="str">
        <f t="shared" si="433"/>
        <v>Slow</v>
      </c>
    </row>
    <row r="3913" spans="1:23" x14ac:dyDescent="0.3">
      <c r="A3913">
        <v>603912</v>
      </c>
      <c r="B3913">
        <v>88761</v>
      </c>
      <c r="C3913">
        <v>46</v>
      </c>
      <c r="D3913" t="s">
        <v>4</v>
      </c>
      <c r="E3913" t="s">
        <v>16</v>
      </c>
      <c r="F3913" t="s">
        <v>32</v>
      </c>
      <c r="G3913" t="s">
        <v>31</v>
      </c>
      <c r="H3913" s="1">
        <v>45326</v>
      </c>
      <c r="I3913" t="s">
        <v>33</v>
      </c>
      <c r="J3913">
        <v>41</v>
      </c>
      <c r="K3913">
        <v>6.5</v>
      </c>
      <c r="L3913">
        <v>1294.81</v>
      </c>
      <c r="M3913">
        <v>83.54</v>
      </c>
      <c r="N3913" t="s">
        <v>50</v>
      </c>
      <c r="O3913">
        <v>1</v>
      </c>
      <c r="P3913" t="str" cm="1">
        <f t="array" ref="P3913">_xlfn.IFS(C3913&lt;25,"18-24", C3913&lt;=35,"25-35", C3913&lt;=50,"36-50",TRUE,"50+")</f>
        <v>36-50</v>
      </c>
      <c r="Q3913" t="str">
        <f t="shared" si="427"/>
        <v>new</v>
      </c>
      <c r="R3913" t="str">
        <f t="shared" si="428"/>
        <v>high value</v>
      </c>
      <c r="S3913" t="str">
        <f t="shared" si="429"/>
        <v>Low</v>
      </c>
      <c r="T3913" t="str">
        <f t="shared" si="430"/>
        <v>Feb</v>
      </c>
      <c r="U3913">
        <f t="shared" si="431"/>
        <v>2024</v>
      </c>
      <c r="V3913" t="str">
        <f t="shared" si="432"/>
        <v>5-10</v>
      </c>
      <c r="W3913" t="str">
        <f t="shared" si="433"/>
        <v>Medium</v>
      </c>
    </row>
    <row r="3914" spans="1:23" x14ac:dyDescent="0.3">
      <c r="A3914">
        <v>603913</v>
      </c>
      <c r="B3914">
        <v>60297</v>
      </c>
      <c r="C3914">
        <v>40</v>
      </c>
      <c r="D3914" t="s">
        <v>7</v>
      </c>
      <c r="E3914" t="s">
        <v>13</v>
      </c>
      <c r="F3914" t="s">
        <v>26</v>
      </c>
      <c r="G3914" t="s">
        <v>25</v>
      </c>
      <c r="H3914" s="1">
        <v>45332</v>
      </c>
      <c r="I3914" t="s">
        <v>34</v>
      </c>
      <c r="J3914">
        <v>42</v>
      </c>
      <c r="K3914">
        <v>8.5</v>
      </c>
      <c r="L3914">
        <v>1300.51</v>
      </c>
      <c r="M3914">
        <v>100.44</v>
      </c>
      <c r="N3914" t="s">
        <v>47</v>
      </c>
      <c r="O3914">
        <v>3</v>
      </c>
      <c r="P3914" t="str" cm="1">
        <f t="array" ref="P3914">_xlfn.IFS(C3914&lt;25,"18-24", C3914&lt;=35,"25-35", C3914&lt;=50,"36-50",TRUE,"50+")</f>
        <v>36-50</v>
      </c>
      <c r="Q3914" t="str">
        <f t="shared" si="427"/>
        <v>new</v>
      </c>
      <c r="R3914" t="str">
        <f t="shared" si="428"/>
        <v>high value</v>
      </c>
      <c r="S3914" t="str">
        <f t="shared" si="429"/>
        <v>medium</v>
      </c>
      <c r="T3914" t="str">
        <f t="shared" si="430"/>
        <v>Feb</v>
      </c>
      <c r="U3914">
        <f t="shared" si="431"/>
        <v>2024</v>
      </c>
      <c r="V3914" t="str">
        <f t="shared" si="432"/>
        <v>5-10</v>
      </c>
      <c r="W3914" t="str">
        <f t="shared" si="433"/>
        <v>Medium</v>
      </c>
    </row>
    <row r="3915" spans="1:23" x14ac:dyDescent="0.3">
      <c r="A3915">
        <v>603914</v>
      </c>
      <c r="B3915">
        <v>84806</v>
      </c>
      <c r="C3915">
        <v>45</v>
      </c>
      <c r="D3915" t="s">
        <v>4</v>
      </c>
      <c r="E3915" t="s">
        <v>13</v>
      </c>
      <c r="F3915" t="s">
        <v>30</v>
      </c>
      <c r="G3915" t="s">
        <v>25</v>
      </c>
      <c r="H3915" s="1">
        <v>45499</v>
      </c>
      <c r="I3915" t="s">
        <v>34</v>
      </c>
      <c r="J3915">
        <v>25</v>
      </c>
      <c r="K3915">
        <v>8.5</v>
      </c>
      <c r="L3915">
        <v>155.94</v>
      </c>
      <c r="M3915">
        <v>107.45</v>
      </c>
      <c r="N3915" t="s">
        <v>48</v>
      </c>
      <c r="O3915">
        <v>4</v>
      </c>
      <c r="P3915" t="str" cm="1">
        <f t="array" ref="P3915">_xlfn.IFS(C3915&lt;25,"18-24", C3915&lt;=35,"25-35", C3915&lt;=50,"36-50",TRUE,"50+")</f>
        <v>36-50</v>
      </c>
      <c r="Q3915" t="str">
        <f t="shared" si="427"/>
        <v>repeat</v>
      </c>
      <c r="R3915" t="str">
        <f t="shared" si="428"/>
        <v>low</v>
      </c>
      <c r="S3915" t="str">
        <f t="shared" si="429"/>
        <v>medium</v>
      </c>
      <c r="T3915" t="str">
        <f t="shared" si="430"/>
        <v>Jul</v>
      </c>
      <c r="U3915">
        <f t="shared" si="431"/>
        <v>2024</v>
      </c>
      <c r="V3915" t="str">
        <f t="shared" si="432"/>
        <v>5-10</v>
      </c>
      <c r="W3915" t="str">
        <f t="shared" si="433"/>
        <v>Fast</v>
      </c>
    </row>
    <row r="3916" spans="1:23" x14ac:dyDescent="0.3">
      <c r="A3916">
        <v>603915</v>
      </c>
      <c r="B3916">
        <v>58569</v>
      </c>
      <c r="C3916">
        <v>41</v>
      </c>
      <c r="D3916" t="s">
        <v>4</v>
      </c>
      <c r="E3916" t="s">
        <v>11</v>
      </c>
      <c r="F3916" t="s">
        <v>24</v>
      </c>
      <c r="G3916" t="s">
        <v>23</v>
      </c>
      <c r="H3916" s="1">
        <v>44727</v>
      </c>
      <c r="I3916" t="s">
        <v>33</v>
      </c>
      <c r="J3916">
        <v>80</v>
      </c>
      <c r="K3916">
        <v>13</v>
      </c>
      <c r="L3916">
        <v>1360.07</v>
      </c>
      <c r="M3916">
        <v>105.66</v>
      </c>
      <c r="N3916" t="s">
        <v>49</v>
      </c>
      <c r="O3916">
        <v>1</v>
      </c>
      <c r="P3916" t="str" cm="1">
        <f t="array" ref="P3916">_xlfn.IFS(C3916&lt;25,"18-24", C3916&lt;=35,"25-35", C3916&lt;=50,"36-50",TRUE,"50+")</f>
        <v>36-50</v>
      </c>
      <c r="Q3916" t="str">
        <f t="shared" si="427"/>
        <v>repeat</v>
      </c>
      <c r="R3916" t="str">
        <f t="shared" si="428"/>
        <v>high value</v>
      </c>
      <c r="S3916" t="str">
        <f t="shared" si="429"/>
        <v>Low</v>
      </c>
      <c r="T3916" t="str">
        <f t="shared" si="430"/>
        <v>Jun</v>
      </c>
      <c r="U3916">
        <f t="shared" si="431"/>
        <v>2022</v>
      </c>
      <c r="V3916" t="str">
        <f t="shared" si="432"/>
        <v>10-15</v>
      </c>
      <c r="W3916" t="str">
        <f t="shared" si="433"/>
        <v>Slow</v>
      </c>
    </row>
    <row r="3917" spans="1:23" x14ac:dyDescent="0.3">
      <c r="A3917">
        <v>603916</v>
      </c>
      <c r="B3917">
        <v>70229</v>
      </c>
      <c r="C3917">
        <v>26</v>
      </c>
      <c r="D3917" t="s">
        <v>4</v>
      </c>
      <c r="E3917" t="s">
        <v>11</v>
      </c>
      <c r="F3917" t="s">
        <v>32</v>
      </c>
      <c r="G3917" t="s">
        <v>21</v>
      </c>
      <c r="H3917" s="1">
        <v>44822</v>
      </c>
      <c r="I3917" t="s">
        <v>33</v>
      </c>
      <c r="J3917">
        <v>88</v>
      </c>
      <c r="K3917">
        <v>4.8</v>
      </c>
      <c r="L3917">
        <v>1046.6600000000001</v>
      </c>
      <c r="M3917">
        <v>63.49</v>
      </c>
      <c r="N3917" t="s">
        <v>50</v>
      </c>
      <c r="O3917">
        <v>2</v>
      </c>
      <c r="P3917" t="str" cm="1">
        <f t="array" ref="P3917">_xlfn.IFS(C3917&lt;25,"18-24", C3917&lt;=35,"25-35", C3917&lt;=50,"36-50",TRUE,"50+")</f>
        <v>25-35</v>
      </c>
      <c r="Q3917" t="str">
        <f t="shared" si="427"/>
        <v>new</v>
      </c>
      <c r="R3917" t="str">
        <f t="shared" si="428"/>
        <v>high value</v>
      </c>
      <c r="S3917" t="str">
        <f t="shared" si="429"/>
        <v>Low</v>
      </c>
      <c r="T3917" t="str">
        <f t="shared" si="430"/>
        <v>Sep</v>
      </c>
      <c r="U3917">
        <f t="shared" si="431"/>
        <v>2022</v>
      </c>
      <c r="V3917" t="str">
        <f t="shared" si="432"/>
        <v>0-5</v>
      </c>
      <c r="W3917" t="str">
        <f t="shared" si="433"/>
        <v>Slow</v>
      </c>
    </row>
    <row r="3918" spans="1:23" x14ac:dyDescent="0.3">
      <c r="A3918">
        <v>603917</v>
      </c>
      <c r="B3918">
        <v>61646</v>
      </c>
      <c r="C3918">
        <v>51</v>
      </c>
      <c r="D3918" t="s">
        <v>7</v>
      </c>
      <c r="E3918" t="s">
        <v>13</v>
      </c>
      <c r="F3918" t="s">
        <v>24</v>
      </c>
      <c r="G3918" t="s">
        <v>23</v>
      </c>
      <c r="H3918" s="1">
        <v>44948</v>
      </c>
      <c r="I3918" t="s">
        <v>34</v>
      </c>
      <c r="J3918">
        <v>49</v>
      </c>
      <c r="K3918">
        <v>3.3</v>
      </c>
      <c r="L3918">
        <v>1331.49</v>
      </c>
      <c r="M3918">
        <v>49.94</v>
      </c>
      <c r="N3918" t="s">
        <v>47</v>
      </c>
      <c r="O3918">
        <v>4</v>
      </c>
      <c r="P3918" t="str" cm="1">
        <f t="array" ref="P3918">_xlfn.IFS(C3918&lt;25,"18-24", C3918&lt;=35,"25-35", C3918&lt;=50,"36-50",TRUE,"50+")</f>
        <v>50+</v>
      </c>
      <c r="Q3918" t="str">
        <f t="shared" si="427"/>
        <v>new</v>
      </c>
      <c r="R3918" t="str">
        <f t="shared" si="428"/>
        <v>high value</v>
      </c>
      <c r="S3918" t="str">
        <f t="shared" si="429"/>
        <v>medium</v>
      </c>
      <c r="T3918" t="str">
        <f t="shared" si="430"/>
        <v>Jan</v>
      </c>
      <c r="U3918">
        <f t="shared" si="431"/>
        <v>2023</v>
      </c>
      <c r="V3918" t="str">
        <f t="shared" si="432"/>
        <v>0-5</v>
      </c>
      <c r="W3918" t="str">
        <f t="shared" si="433"/>
        <v>Slow</v>
      </c>
    </row>
    <row r="3919" spans="1:23" x14ac:dyDescent="0.3">
      <c r="A3919">
        <v>603918</v>
      </c>
      <c r="B3919">
        <v>97794</v>
      </c>
      <c r="C3919">
        <v>43</v>
      </c>
      <c r="D3919" t="s">
        <v>4</v>
      </c>
      <c r="E3919" t="s">
        <v>5</v>
      </c>
      <c r="F3919" t="s">
        <v>30</v>
      </c>
      <c r="G3919" t="s">
        <v>27</v>
      </c>
      <c r="H3919" s="1">
        <v>45500</v>
      </c>
      <c r="I3919" t="s">
        <v>33</v>
      </c>
      <c r="J3919">
        <v>28</v>
      </c>
      <c r="K3919">
        <v>1.3</v>
      </c>
      <c r="L3919">
        <v>694.1</v>
      </c>
      <c r="M3919">
        <v>75.209999999999994</v>
      </c>
      <c r="N3919" t="s">
        <v>47</v>
      </c>
      <c r="O3919">
        <v>4</v>
      </c>
      <c r="P3919" t="str" cm="1">
        <f t="array" ref="P3919">_xlfn.IFS(C3919&lt;25,"18-24", C3919&lt;=35,"25-35", C3919&lt;=50,"36-50",TRUE,"50+")</f>
        <v>36-50</v>
      </c>
      <c r="Q3919" t="str">
        <f t="shared" si="427"/>
        <v>new</v>
      </c>
      <c r="R3919" t="str">
        <f t="shared" si="428"/>
        <v>high value</v>
      </c>
      <c r="S3919" t="str">
        <f t="shared" si="429"/>
        <v>medium</v>
      </c>
      <c r="T3919" t="str">
        <f t="shared" si="430"/>
        <v>Jul</v>
      </c>
      <c r="U3919">
        <f t="shared" si="431"/>
        <v>2024</v>
      </c>
      <c r="V3919" t="str">
        <f t="shared" si="432"/>
        <v>0-5</v>
      </c>
      <c r="W3919" t="str">
        <f t="shared" si="433"/>
        <v>Fast</v>
      </c>
    </row>
    <row r="3920" spans="1:23" x14ac:dyDescent="0.3">
      <c r="A3920">
        <v>603919</v>
      </c>
      <c r="B3920">
        <v>51273</v>
      </c>
      <c r="C3920">
        <v>33</v>
      </c>
      <c r="D3920" t="s">
        <v>7</v>
      </c>
      <c r="E3920" t="s">
        <v>8</v>
      </c>
      <c r="F3920" t="s">
        <v>28</v>
      </c>
      <c r="G3920" t="s">
        <v>25</v>
      </c>
      <c r="H3920" s="1">
        <v>44853</v>
      </c>
      <c r="I3920" t="s">
        <v>33</v>
      </c>
      <c r="J3920">
        <v>72</v>
      </c>
      <c r="K3920">
        <v>9.4</v>
      </c>
      <c r="L3920">
        <v>1398.36</v>
      </c>
      <c r="M3920">
        <v>43.69</v>
      </c>
      <c r="N3920" t="s">
        <v>48</v>
      </c>
      <c r="O3920">
        <v>2</v>
      </c>
      <c r="P3920" t="str" cm="1">
        <f t="array" ref="P3920">_xlfn.IFS(C3920&lt;25,"18-24", C3920&lt;=35,"25-35", C3920&lt;=50,"36-50",TRUE,"50+")</f>
        <v>25-35</v>
      </c>
      <c r="Q3920" t="str">
        <f t="shared" si="427"/>
        <v>new</v>
      </c>
      <c r="R3920" t="str">
        <f t="shared" si="428"/>
        <v>high value</v>
      </c>
      <c r="S3920" t="str">
        <f t="shared" si="429"/>
        <v>Low</v>
      </c>
      <c r="T3920" t="str">
        <f t="shared" si="430"/>
        <v>Oct</v>
      </c>
      <c r="U3920">
        <f t="shared" si="431"/>
        <v>2022</v>
      </c>
      <c r="V3920" t="str">
        <f t="shared" si="432"/>
        <v>5-10</v>
      </c>
      <c r="W3920" t="str">
        <f t="shared" si="433"/>
        <v>Slow</v>
      </c>
    </row>
    <row r="3921" spans="1:23" x14ac:dyDescent="0.3">
      <c r="A3921">
        <v>603920</v>
      </c>
      <c r="B3921">
        <v>29864</v>
      </c>
      <c r="C3921">
        <v>39</v>
      </c>
      <c r="D3921" t="s">
        <v>4</v>
      </c>
      <c r="E3921" t="s">
        <v>13</v>
      </c>
      <c r="F3921" t="s">
        <v>26</v>
      </c>
      <c r="G3921" t="s">
        <v>29</v>
      </c>
      <c r="H3921" s="1">
        <v>45555</v>
      </c>
      <c r="I3921" t="s">
        <v>34</v>
      </c>
      <c r="J3921">
        <v>75</v>
      </c>
      <c r="K3921">
        <v>2.7</v>
      </c>
      <c r="L3921">
        <v>990.61</v>
      </c>
      <c r="M3921">
        <v>41.42</v>
      </c>
      <c r="N3921" t="s">
        <v>49</v>
      </c>
      <c r="O3921">
        <v>1</v>
      </c>
      <c r="P3921" t="str" cm="1">
        <f t="array" ref="P3921">_xlfn.IFS(C3921&lt;25,"18-24", C3921&lt;=35,"25-35", C3921&lt;=50,"36-50",TRUE,"50+")</f>
        <v>36-50</v>
      </c>
      <c r="Q3921" t="str">
        <f t="shared" si="427"/>
        <v>new</v>
      </c>
      <c r="R3921" t="str">
        <f t="shared" si="428"/>
        <v>high value</v>
      </c>
      <c r="S3921" t="str">
        <f t="shared" si="429"/>
        <v>Low</v>
      </c>
      <c r="T3921" t="str">
        <f t="shared" si="430"/>
        <v>Sep</v>
      </c>
      <c r="U3921">
        <f t="shared" si="431"/>
        <v>2024</v>
      </c>
      <c r="V3921" t="str">
        <f t="shared" si="432"/>
        <v>0-5</v>
      </c>
      <c r="W3921" t="str">
        <f t="shared" si="433"/>
        <v>Slow</v>
      </c>
    </row>
    <row r="3922" spans="1:23" x14ac:dyDescent="0.3">
      <c r="A3922">
        <v>603921</v>
      </c>
      <c r="B3922">
        <v>96754</v>
      </c>
      <c r="C3922">
        <v>36</v>
      </c>
      <c r="D3922" t="s">
        <v>7</v>
      </c>
      <c r="E3922" t="s">
        <v>5</v>
      </c>
      <c r="F3922" t="s">
        <v>32</v>
      </c>
      <c r="G3922" t="s">
        <v>21</v>
      </c>
      <c r="H3922" s="1">
        <v>44895</v>
      </c>
      <c r="I3922" t="s">
        <v>34</v>
      </c>
      <c r="J3922">
        <v>43</v>
      </c>
      <c r="K3922">
        <v>12.9</v>
      </c>
      <c r="L3922">
        <v>1207.04</v>
      </c>
      <c r="M3922">
        <v>74.53</v>
      </c>
      <c r="N3922" t="s">
        <v>50</v>
      </c>
      <c r="O3922">
        <v>4</v>
      </c>
      <c r="P3922" t="str" cm="1">
        <f t="array" ref="P3922">_xlfn.IFS(C3922&lt;25,"18-24", C3922&lt;=35,"25-35", C3922&lt;=50,"36-50",TRUE,"50+")</f>
        <v>36-50</v>
      </c>
      <c r="Q3922" t="str">
        <f t="shared" si="427"/>
        <v>new</v>
      </c>
      <c r="R3922" t="str">
        <f t="shared" si="428"/>
        <v>high value</v>
      </c>
      <c r="S3922" t="str">
        <f t="shared" si="429"/>
        <v>medium</v>
      </c>
      <c r="T3922" t="str">
        <f t="shared" si="430"/>
        <v>Nov</v>
      </c>
      <c r="U3922">
        <f t="shared" si="431"/>
        <v>2022</v>
      </c>
      <c r="V3922" t="str">
        <f t="shared" si="432"/>
        <v>10-15</v>
      </c>
      <c r="W3922" t="str">
        <f t="shared" si="433"/>
        <v>Medium</v>
      </c>
    </row>
    <row r="3923" spans="1:23" x14ac:dyDescent="0.3">
      <c r="A3923">
        <v>603922</v>
      </c>
      <c r="B3923">
        <v>47428</v>
      </c>
      <c r="C3923">
        <v>48</v>
      </c>
      <c r="D3923" t="s">
        <v>4</v>
      </c>
      <c r="E3923" t="s">
        <v>11</v>
      </c>
      <c r="F3923" t="s">
        <v>18</v>
      </c>
      <c r="G3923" t="s">
        <v>21</v>
      </c>
      <c r="H3923" s="1">
        <v>44812</v>
      </c>
      <c r="I3923" t="s">
        <v>33</v>
      </c>
      <c r="J3923">
        <v>67</v>
      </c>
      <c r="K3923">
        <v>4.0999999999999996</v>
      </c>
      <c r="L3923">
        <v>1458.8</v>
      </c>
      <c r="M3923">
        <v>85.66</v>
      </c>
      <c r="N3923" t="s">
        <v>47</v>
      </c>
      <c r="O3923">
        <v>3</v>
      </c>
      <c r="P3923" t="str" cm="1">
        <f t="array" ref="P3923">_xlfn.IFS(C3923&lt;25,"18-24", C3923&lt;=35,"25-35", C3923&lt;=50,"36-50",TRUE,"50+")</f>
        <v>36-50</v>
      </c>
      <c r="Q3923" t="str">
        <f t="shared" si="427"/>
        <v>repeat</v>
      </c>
      <c r="R3923" t="str">
        <f t="shared" si="428"/>
        <v>high value</v>
      </c>
      <c r="S3923" t="str">
        <f t="shared" si="429"/>
        <v>medium</v>
      </c>
      <c r="T3923" t="str">
        <f t="shared" si="430"/>
        <v>Sep</v>
      </c>
      <c r="U3923">
        <f t="shared" si="431"/>
        <v>2022</v>
      </c>
      <c r="V3923" t="str">
        <f t="shared" si="432"/>
        <v>0-5</v>
      </c>
      <c r="W3923" t="str">
        <f t="shared" si="433"/>
        <v>Slow</v>
      </c>
    </row>
    <row r="3924" spans="1:23" x14ac:dyDescent="0.3">
      <c r="A3924">
        <v>603923</v>
      </c>
      <c r="B3924">
        <v>74028</v>
      </c>
      <c r="C3924">
        <v>20</v>
      </c>
      <c r="D3924" t="s">
        <v>4</v>
      </c>
      <c r="E3924" t="s">
        <v>11</v>
      </c>
      <c r="F3924" t="s">
        <v>30</v>
      </c>
      <c r="G3924" t="s">
        <v>21</v>
      </c>
      <c r="H3924" s="1">
        <v>44610</v>
      </c>
      <c r="I3924" t="s">
        <v>34</v>
      </c>
      <c r="J3924">
        <v>43</v>
      </c>
      <c r="K3924">
        <v>10.199999999999999</v>
      </c>
      <c r="L3924">
        <v>751.36</v>
      </c>
      <c r="M3924">
        <v>99.51</v>
      </c>
      <c r="N3924" t="s">
        <v>47</v>
      </c>
      <c r="O3924">
        <v>4</v>
      </c>
      <c r="P3924" t="str" cm="1">
        <f t="array" ref="P3924">_xlfn.IFS(C3924&lt;25,"18-24", C3924&lt;=35,"25-35", C3924&lt;=50,"36-50",TRUE,"50+")</f>
        <v>18-24</v>
      </c>
      <c r="Q3924" t="str">
        <f t="shared" si="427"/>
        <v>new</v>
      </c>
      <c r="R3924" t="str">
        <f t="shared" si="428"/>
        <v>high value</v>
      </c>
      <c r="S3924" t="str">
        <f t="shared" si="429"/>
        <v>medium</v>
      </c>
      <c r="T3924" t="str">
        <f t="shared" si="430"/>
        <v>Feb</v>
      </c>
      <c r="U3924">
        <f t="shared" si="431"/>
        <v>2022</v>
      </c>
      <c r="V3924" t="str">
        <f t="shared" si="432"/>
        <v>10-15</v>
      </c>
      <c r="W3924" t="str">
        <f t="shared" si="433"/>
        <v>Medium</v>
      </c>
    </row>
    <row r="3925" spans="1:23" x14ac:dyDescent="0.3">
      <c r="A3925">
        <v>603924</v>
      </c>
      <c r="B3925">
        <v>87834</v>
      </c>
      <c r="C3925">
        <v>34</v>
      </c>
      <c r="D3925" t="s">
        <v>7</v>
      </c>
      <c r="E3925" t="s">
        <v>8</v>
      </c>
      <c r="F3925" t="s">
        <v>19</v>
      </c>
      <c r="G3925" t="s">
        <v>27</v>
      </c>
      <c r="H3925" s="1">
        <v>44744</v>
      </c>
      <c r="I3925" t="s">
        <v>33</v>
      </c>
      <c r="J3925">
        <v>51</v>
      </c>
      <c r="K3925">
        <v>4.7</v>
      </c>
      <c r="L3925">
        <v>208.24</v>
      </c>
      <c r="M3925">
        <v>68.650000000000006</v>
      </c>
      <c r="N3925" t="s">
        <v>49</v>
      </c>
      <c r="O3925">
        <v>4</v>
      </c>
      <c r="P3925" t="str" cm="1">
        <f t="array" ref="P3925">_xlfn.IFS(C3925&lt;25,"18-24", C3925&lt;=35,"25-35", C3925&lt;=50,"36-50",TRUE,"50+")</f>
        <v>25-35</v>
      </c>
      <c r="Q3925" t="str">
        <f t="shared" si="427"/>
        <v>new</v>
      </c>
      <c r="R3925" t="str">
        <f t="shared" si="428"/>
        <v>low</v>
      </c>
      <c r="S3925" t="str">
        <f t="shared" si="429"/>
        <v>medium</v>
      </c>
      <c r="T3925" t="str">
        <f t="shared" si="430"/>
        <v>Jul</v>
      </c>
      <c r="U3925">
        <f t="shared" si="431"/>
        <v>2022</v>
      </c>
      <c r="V3925" t="str">
        <f t="shared" si="432"/>
        <v>0-5</v>
      </c>
      <c r="W3925" t="str">
        <f t="shared" si="433"/>
        <v>Slow</v>
      </c>
    </row>
    <row r="3926" spans="1:23" x14ac:dyDescent="0.3">
      <c r="A3926">
        <v>603925</v>
      </c>
      <c r="B3926">
        <v>63083</v>
      </c>
      <c r="C3926">
        <v>43</v>
      </c>
      <c r="D3926" t="s">
        <v>4</v>
      </c>
      <c r="E3926" t="s">
        <v>11</v>
      </c>
      <c r="F3926" t="s">
        <v>32</v>
      </c>
      <c r="G3926" t="s">
        <v>23</v>
      </c>
      <c r="H3926" s="1">
        <v>45626</v>
      </c>
      <c r="I3926" t="s">
        <v>33</v>
      </c>
      <c r="J3926">
        <v>81</v>
      </c>
      <c r="K3926">
        <v>1.5</v>
      </c>
      <c r="L3926">
        <v>1003.73</v>
      </c>
      <c r="M3926">
        <v>42.89</v>
      </c>
      <c r="N3926" t="s">
        <v>49</v>
      </c>
      <c r="O3926">
        <v>5</v>
      </c>
      <c r="P3926" t="str" cm="1">
        <f t="array" ref="P3926">_xlfn.IFS(C3926&lt;25,"18-24", C3926&lt;=35,"25-35", C3926&lt;=50,"36-50",TRUE,"50+")</f>
        <v>36-50</v>
      </c>
      <c r="Q3926" t="str">
        <f t="shared" si="427"/>
        <v>new</v>
      </c>
      <c r="R3926" t="str">
        <f t="shared" si="428"/>
        <v>high value</v>
      </c>
      <c r="S3926" t="str">
        <f t="shared" si="429"/>
        <v>High</v>
      </c>
      <c r="T3926" t="str">
        <f t="shared" si="430"/>
        <v>Nov</v>
      </c>
      <c r="U3926">
        <f t="shared" si="431"/>
        <v>2024</v>
      </c>
      <c r="V3926" t="str">
        <f t="shared" si="432"/>
        <v>0-5</v>
      </c>
      <c r="W3926" t="str">
        <f t="shared" si="433"/>
        <v>Slow</v>
      </c>
    </row>
    <row r="3927" spans="1:23" x14ac:dyDescent="0.3">
      <c r="A3927">
        <v>603926</v>
      </c>
      <c r="B3927">
        <v>66771</v>
      </c>
      <c r="C3927">
        <v>25</v>
      </c>
      <c r="D3927" t="s">
        <v>7</v>
      </c>
      <c r="E3927" t="s">
        <v>13</v>
      </c>
      <c r="F3927" t="s">
        <v>18</v>
      </c>
      <c r="G3927" t="s">
        <v>29</v>
      </c>
      <c r="H3927" s="1">
        <v>45453</v>
      </c>
      <c r="I3927" t="s">
        <v>34</v>
      </c>
      <c r="J3927">
        <v>89</v>
      </c>
      <c r="K3927">
        <v>9.9</v>
      </c>
      <c r="L3927">
        <v>382.06</v>
      </c>
      <c r="M3927">
        <v>39.119999999999997</v>
      </c>
      <c r="N3927" t="s">
        <v>50</v>
      </c>
      <c r="O3927">
        <v>2</v>
      </c>
      <c r="P3927" t="str" cm="1">
        <f t="array" ref="P3927">_xlfn.IFS(C3927&lt;25,"18-24", C3927&lt;=35,"25-35", C3927&lt;=50,"36-50",TRUE,"50+")</f>
        <v>25-35</v>
      </c>
      <c r="Q3927" t="str">
        <f t="shared" si="427"/>
        <v>new</v>
      </c>
      <c r="R3927" t="str">
        <f t="shared" si="428"/>
        <v>medium</v>
      </c>
      <c r="S3927" t="str">
        <f t="shared" si="429"/>
        <v>Low</v>
      </c>
      <c r="T3927" t="str">
        <f t="shared" si="430"/>
        <v>Jun</v>
      </c>
      <c r="U3927">
        <f t="shared" si="431"/>
        <v>2024</v>
      </c>
      <c r="V3927" t="str">
        <f t="shared" si="432"/>
        <v>5-10</v>
      </c>
      <c r="W3927" t="str">
        <f t="shared" si="433"/>
        <v>Slow</v>
      </c>
    </row>
    <row r="3928" spans="1:23" x14ac:dyDescent="0.3">
      <c r="A3928">
        <v>603927</v>
      </c>
      <c r="B3928">
        <v>60470</v>
      </c>
      <c r="C3928">
        <v>26</v>
      </c>
      <c r="D3928" t="s">
        <v>7</v>
      </c>
      <c r="E3928" t="s">
        <v>15</v>
      </c>
      <c r="F3928" t="s">
        <v>22</v>
      </c>
      <c r="G3928" t="s">
        <v>31</v>
      </c>
      <c r="H3928" s="1">
        <v>44787</v>
      </c>
      <c r="I3928" t="s">
        <v>34</v>
      </c>
      <c r="J3928">
        <v>50</v>
      </c>
      <c r="K3928">
        <v>9.3000000000000007</v>
      </c>
      <c r="L3928">
        <v>934.02</v>
      </c>
      <c r="M3928">
        <v>59</v>
      </c>
      <c r="N3928" t="s">
        <v>50</v>
      </c>
      <c r="O3928">
        <v>2</v>
      </c>
      <c r="P3928" t="str" cm="1">
        <f t="array" ref="P3928">_xlfn.IFS(C3928&lt;25,"18-24", C3928&lt;=35,"25-35", C3928&lt;=50,"36-50",TRUE,"50+")</f>
        <v>25-35</v>
      </c>
      <c r="Q3928" t="str">
        <f t="shared" si="427"/>
        <v>new</v>
      </c>
      <c r="R3928" t="str">
        <f t="shared" si="428"/>
        <v>high value</v>
      </c>
      <c r="S3928" t="str">
        <f t="shared" si="429"/>
        <v>Low</v>
      </c>
      <c r="T3928" t="str">
        <f t="shared" si="430"/>
        <v>Aug</v>
      </c>
      <c r="U3928">
        <f t="shared" si="431"/>
        <v>2022</v>
      </c>
      <c r="V3928" t="str">
        <f t="shared" si="432"/>
        <v>5-10</v>
      </c>
      <c r="W3928" t="str">
        <f t="shared" si="433"/>
        <v>Slow</v>
      </c>
    </row>
    <row r="3929" spans="1:23" x14ac:dyDescent="0.3">
      <c r="A3929">
        <v>603928</v>
      </c>
      <c r="B3929">
        <v>66987</v>
      </c>
      <c r="C3929">
        <v>31</v>
      </c>
      <c r="D3929" t="s">
        <v>4</v>
      </c>
      <c r="E3929" t="s">
        <v>8</v>
      </c>
      <c r="F3929" t="s">
        <v>26</v>
      </c>
      <c r="G3929" t="s">
        <v>31</v>
      </c>
      <c r="H3929" s="1">
        <v>44827</v>
      </c>
      <c r="I3929" t="s">
        <v>34</v>
      </c>
      <c r="J3929">
        <v>23</v>
      </c>
      <c r="K3929">
        <v>8</v>
      </c>
      <c r="L3929">
        <v>445.87</v>
      </c>
      <c r="M3929">
        <v>98.24</v>
      </c>
      <c r="N3929" t="s">
        <v>48</v>
      </c>
      <c r="O3929">
        <v>4</v>
      </c>
      <c r="P3929" t="str" cm="1">
        <f t="array" ref="P3929">_xlfn.IFS(C3929&lt;25,"18-24", C3929&lt;=35,"25-35", C3929&lt;=50,"36-50",TRUE,"50+")</f>
        <v>25-35</v>
      </c>
      <c r="Q3929" t="str">
        <f t="shared" si="427"/>
        <v>new</v>
      </c>
      <c r="R3929" t="str">
        <f t="shared" si="428"/>
        <v>medium</v>
      </c>
      <c r="S3929" t="str">
        <f t="shared" si="429"/>
        <v>medium</v>
      </c>
      <c r="T3929" t="str">
        <f t="shared" si="430"/>
        <v>Sep</v>
      </c>
      <c r="U3929">
        <f t="shared" si="431"/>
        <v>2022</v>
      </c>
      <c r="V3929" t="str">
        <f t="shared" si="432"/>
        <v>5-10</v>
      </c>
      <c r="W3929" t="str">
        <f t="shared" si="433"/>
        <v>Fast</v>
      </c>
    </row>
    <row r="3930" spans="1:23" x14ac:dyDescent="0.3">
      <c r="A3930">
        <v>603929</v>
      </c>
      <c r="B3930">
        <v>53083</v>
      </c>
      <c r="C3930">
        <v>62</v>
      </c>
      <c r="D3930" t="s">
        <v>7</v>
      </c>
      <c r="E3930" t="s">
        <v>13</v>
      </c>
      <c r="F3930" t="s">
        <v>24</v>
      </c>
      <c r="G3930" t="s">
        <v>31</v>
      </c>
      <c r="H3930" s="1">
        <v>45065</v>
      </c>
      <c r="I3930" t="s">
        <v>33</v>
      </c>
      <c r="J3930">
        <v>40</v>
      </c>
      <c r="K3930">
        <v>10.3</v>
      </c>
      <c r="L3930">
        <v>1156.3399999999999</v>
      </c>
      <c r="M3930">
        <v>84.24</v>
      </c>
      <c r="N3930" t="s">
        <v>48</v>
      </c>
      <c r="O3930">
        <v>3</v>
      </c>
      <c r="P3930" t="str" cm="1">
        <f t="array" ref="P3930">_xlfn.IFS(C3930&lt;25,"18-24", C3930&lt;=35,"25-35", C3930&lt;=50,"36-50",TRUE,"50+")</f>
        <v>50+</v>
      </c>
      <c r="Q3930" t="str">
        <f t="shared" si="427"/>
        <v>new</v>
      </c>
      <c r="R3930" t="str">
        <f t="shared" si="428"/>
        <v>high value</v>
      </c>
      <c r="S3930" t="str">
        <f t="shared" si="429"/>
        <v>medium</v>
      </c>
      <c r="T3930" t="str">
        <f t="shared" si="430"/>
        <v>May</v>
      </c>
      <c r="U3930">
        <f t="shared" si="431"/>
        <v>2023</v>
      </c>
      <c r="V3930" t="str">
        <f t="shared" si="432"/>
        <v>10-15</v>
      </c>
      <c r="W3930" t="str">
        <f t="shared" si="433"/>
        <v>Medium</v>
      </c>
    </row>
    <row r="3931" spans="1:23" x14ac:dyDescent="0.3">
      <c r="A3931">
        <v>603930</v>
      </c>
      <c r="B3931">
        <v>73455</v>
      </c>
      <c r="C3931">
        <v>29</v>
      </c>
      <c r="D3931" t="s">
        <v>4</v>
      </c>
      <c r="E3931" t="s">
        <v>13</v>
      </c>
      <c r="F3931" t="s">
        <v>18</v>
      </c>
      <c r="G3931" t="s">
        <v>31</v>
      </c>
      <c r="H3931" s="1">
        <v>45383</v>
      </c>
      <c r="I3931" t="s">
        <v>34</v>
      </c>
      <c r="J3931">
        <v>34</v>
      </c>
      <c r="K3931">
        <v>1.2</v>
      </c>
      <c r="L3931">
        <v>778.81</v>
      </c>
      <c r="M3931">
        <v>90.13</v>
      </c>
      <c r="N3931" t="s">
        <v>48</v>
      </c>
      <c r="O3931">
        <v>5</v>
      </c>
      <c r="P3931" t="str" cm="1">
        <f t="array" ref="P3931">_xlfn.IFS(C3931&lt;25,"18-24", C3931&lt;=35,"25-35", C3931&lt;=50,"36-50",TRUE,"50+")</f>
        <v>25-35</v>
      </c>
      <c r="Q3931" t="str">
        <f t="shared" si="427"/>
        <v>new</v>
      </c>
      <c r="R3931" t="str">
        <f t="shared" si="428"/>
        <v>high value</v>
      </c>
      <c r="S3931" t="str">
        <f t="shared" si="429"/>
        <v>High</v>
      </c>
      <c r="T3931" t="str">
        <f t="shared" si="430"/>
        <v>Apr</v>
      </c>
      <c r="U3931">
        <f t="shared" si="431"/>
        <v>2024</v>
      </c>
      <c r="V3931" t="str">
        <f t="shared" si="432"/>
        <v>0-5</v>
      </c>
      <c r="W3931" t="str">
        <f t="shared" si="433"/>
        <v>Medium</v>
      </c>
    </row>
    <row r="3932" spans="1:23" x14ac:dyDescent="0.3">
      <c r="A3932">
        <v>603931</v>
      </c>
      <c r="B3932">
        <v>42093</v>
      </c>
      <c r="C3932">
        <v>47</v>
      </c>
      <c r="D3932" t="s">
        <v>4</v>
      </c>
      <c r="E3932" t="s">
        <v>11</v>
      </c>
      <c r="F3932" t="s">
        <v>30</v>
      </c>
      <c r="G3932" t="s">
        <v>29</v>
      </c>
      <c r="H3932" s="1">
        <v>45587</v>
      </c>
      <c r="I3932" t="s">
        <v>34</v>
      </c>
      <c r="J3932">
        <v>46</v>
      </c>
      <c r="K3932">
        <v>7.3</v>
      </c>
      <c r="L3932">
        <v>1188.0999999999999</v>
      </c>
      <c r="M3932">
        <v>88.95</v>
      </c>
      <c r="N3932" t="s">
        <v>48</v>
      </c>
      <c r="O3932">
        <v>3</v>
      </c>
      <c r="P3932" t="str" cm="1">
        <f t="array" ref="P3932">_xlfn.IFS(C3932&lt;25,"18-24", C3932&lt;=35,"25-35", C3932&lt;=50,"36-50",TRUE,"50+")</f>
        <v>36-50</v>
      </c>
      <c r="Q3932" t="str">
        <f t="shared" si="427"/>
        <v>new</v>
      </c>
      <c r="R3932" t="str">
        <f t="shared" si="428"/>
        <v>high value</v>
      </c>
      <c r="S3932" t="str">
        <f t="shared" si="429"/>
        <v>medium</v>
      </c>
      <c r="T3932" t="str">
        <f t="shared" si="430"/>
        <v>Oct</v>
      </c>
      <c r="U3932">
        <f t="shared" si="431"/>
        <v>2024</v>
      </c>
      <c r="V3932" t="str">
        <f t="shared" si="432"/>
        <v>5-10</v>
      </c>
      <c r="W3932" t="str">
        <f t="shared" si="433"/>
        <v>Slow</v>
      </c>
    </row>
    <row r="3933" spans="1:23" x14ac:dyDescent="0.3">
      <c r="A3933">
        <v>603932</v>
      </c>
      <c r="B3933">
        <v>66750</v>
      </c>
      <c r="C3933">
        <v>45</v>
      </c>
      <c r="D3933" t="s">
        <v>4</v>
      </c>
      <c r="E3933" t="s">
        <v>11</v>
      </c>
      <c r="F3933" t="s">
        <v>28</v>
      </c>
      <c r="G3933" t="s">
        <v>29</v>
      </c>
      <c r="H3933" s="1">
        <v>45391</v>
      </c>
      <c r="I3933" t="s">
        <v>33</v>
      </c>
      <c r="J3933">
        <v>38</v>
      </c>
      <c r="K3933">
        <v>3</v>
      </c>
      <c r="L3933">
        <v>849.37</v>
      </c>
      <c r="M3933">
        <v>99.74</v>
      </c>
      <c r="N3933" t="s">
        <v>48</v>
      </c>
      <c r="O3933">
        <v>2</v>
      </c>
      <c r="P3933" t="str" cm="1">
        <f t="array" ref="P3933">_xlfn.IFS(C3933&lt;25,"18-24", C3933&lt;=35,"25-35", C3933&lt;=50,"36-50",TRUE,"50+")</f>
        <v>36-50</v>
      </c>
      <c r="Q3933" t="str">
        <f t="shared" si="427"/>
        <v>repeat</v>
      </c>
      <c r="R3933" t="str">
        <f t="shared" si="428"/>
        <v>high value</v>
      </c>
      <c r="S3933" t="str">
        <f t="shared" si="429"/>
        <v>Low</v>
      </c>
      <c r="T3933" t="str">
        <f t="shared" si="430"/>
        <v>Apr</v>
      </c>
      <c r="U3933">
        <f t="shared" si="431"/>
        <v>2024</v>
      </c>
      <c r="V3933" t="str">
        <f t="shared" si="432"/>
        <v>0-5</v>
      </c>
      <c r="W3933" t="str">
        <f t="shared" si="433"/>
        <v>Medium</v>
      </c>
    </row>
    <row r="3934" spans="1:23" x14ac:dyDescent="0.3">
      <c r="A3934">
        <v>603933</v>
      </c>
      <c r="B3934">
        <v>69080</v>
      </c>
      <c r="C3934">
        <v>38</v>
      </c>
      <c r="D3934" t="s">
        <v>4</v>
      </c>
      <c r="E3934" t="s">
        <v>16</v>
      </c>
      <c r="F3934" t="s">
        <v>28</v>
      </c>
      <c r="G3934" t="s">
        <v>21</v>
      </c>
      <c r="H3934" s="1">
        <v>45154</v>
      </c>
      <c r="I3934" t="s">
        <v>34</v>
      </c>
      <c r="J3934">
        <v>49</v>
      </c>
      <c r="K3934">
        <v>4.0999999999999996</v>
      </c>
      <c r="L3934">
        <v>1182.3399999999999</v>
      </c>
      <c r="M3934">
        <v>116.69</v>
      </c>
      <c r="N3934" t="s">
        <v>49</v>
      </c>
      <c r="O3934">
        <v>1</v>
      </c>
      <c r="P3934" t="str" cm="1">
        <f t="array" ref="P3934">_xlfn.IFS(C3934&lt;25,"18-24", C3934&lt;=35,"25-35", C3934&lt;=50,"36-50",TRUE,"50+")</f>
        <v>36-50</v>
      </c>
      <c r="Q3934" t="str">
        <f t="shared" si="427"/>
        <v>new</v>
      </c>
      <c r="R3934" t="str">
        <f t="shared" si="428"/>
        <v>high value</v>
      </c>
      <c r="S3934" t="str">
        <f t="shared" si="429"/>
        <v>Low</v>
      </c>
      <c r="T3934" t="str">
        <f t="shared" si="430"/>
        <v>Aug</v>
      </c>
      <c r="U3934">
        <f t="shared" si="431"/>
        <v>2023</v>
      </c>
      <c r="V3934" t="str">
        <f t="shared" si="432"/>
        <v>0-5</v>
      </c>
      <c r="W3934" t="str">
        <f t="shared" si="433"/>
        <v>Slow</v>
      </c>
    </row>
    <row r="3935" spans="1:23" x14ac:dyDescent="0.3">
      <c r="A3935">
        <v>603934</v>
      </c>
      <c r="B3935">
        <v>36179</v>
      </c>
      <c r="C3935">
        <v>20</v>
      </c>
      <c r="D3935" t="s">
        <v>7</v>
      </c>
      <c r="E3935" t="s">
        <v>15</v>
      </c>
      <c r="F3935" t="s">
        <v>19</v>
      </c>
      <c r="G3935" t="s">
        <v>27</v>
      </c>
      <c r="H3935" s="1">
        <v>44868</v>
      </c>
      <c r="I3935" t="s">
        <v>34</v>
      </c>
      <c r="J3935">
        <v>55</v>
      </c>
      <c r="K3935">
        <v>2.5</v>
      </c>
      <c r="L3935">
        <v>1254.3499999999999</v>
      </c>
      <c r="M3935">
        <v>85.04</v>
      </c>
      <c r="N3935" t="s">
        <v>47</v>
      </c>
      <c r="O3935">
        <v>4</v>
      </c>
      <c r="P3935" t="str" cm="1">
        <f t="array" ref="P3935">_xlfn.IFS(C3935&lt;25,"18-24", C3935&lt;=35,"25-35", C3935&lt;=50,"36-50",TRUE,"50+")</f>
        <v>18-24</v>
      </c>
      <c r="Q3935" t="str">
        <f t="shared" si="427"/>
        <v>new</v>
      </c>
      <c r="R3935" t="str">
        <f t="shared" si="428"/>
        <v>high value</v>
      </c>
      <c r="S3935" t="str">
        <f t="shared" si="429"/>
        <v>medium</v>
      </c>
      <c r="T3935" t="str">
        <f t="shared" si="430"/>
        <v>Nov</v>
      </c>
      <c r="U3935">
        <f t="shared" si="431"/>
        <v>2022</v>
      </c>
      <c r="V3935" t="str">
        <f t="shared" si="432"/>
        <v>0-5</v>
      </c>
      <c r="W3935" t="str">
        <f t="shared" si="433"/>
        <v>Slow</v>
      </c>
    </row>
    <row r="3936" spans="1:23" x14ac:dyDescent="0.3">
      <c r="A3936">
        <v>603935</v>
      </c>
      <c r="B3936">
        <v>43830</v>
      </c>
      <c r="C3936">
        <v>60</v>
      </c>
      <c r="D3936" t="s">
        <v>7</v>
      </c>
      <c r="E3936" t="s">
        <v>13</v>
      </c>
      <c r="F3936" t="s">
        <v>32</v>
      </c>
      <c r="G3936" t="s">
        <v>31</v>
      </c>
      <c r="H3936" s="1">
        <v>44689</v>
      </c>
      <c r="I3936" t="s">
        <v>33</v>
      </c>
      <c r="J3936">
        <v>40</v>
      </c>
      <c r="K3936">
        <v>7.3</v>
      </c>
      <c r="L3936">
        <v>209.86</v>
      </c>
      <c r="M3936">
        <v>44.44</v>
      </c>
      <c r="N3936" t="s">
        <v>47</v>
      </c>
      <c r="O3936">
        <v>4</v>
      </c>
      <c r="P3936" t="str" cm="1">
        <f t="array" ref="P3936">_xlfn.IFS(C3936&lt;25,"18-24", C3936&lt;=35,"25-35", C3936&lt;=50,"36-50",TRUE,"50+")</f>
        <v>50+</v>
      </c>
      <c r="Q3936" t="str">
        <f t="shared" si="427"/>
        <v>new</v>
      </c>
      <c r="R3936" t="str">
        <f t="shared" si="428"/>
        <v>low</v>
      </c>
      <c r="S3936" t="str">
        <f t="shared" si="429"/>
        <v>medium</v>
      </c>
      <c r="T3936" t="str">
        <f t="shared" si="430"/>
        <v>May</v>
      </c>
      <c r="U3936">
        <f t="shared" si="431"/>
        <v>2022</v>
      </c>
      <c r="V3936" t="str">
        <f t="shared" si="432"/>
        <v>5-10</v>
      </c>
      <c r="W3936" t="str">
        <f t="shared" si="433"/>
        <v>Medium</v>
      </c>
    </row>
    <row r="3937" spans="1:23" x14ac:dyDescent="0.3">
      <c r="A3937">
        <v>603936</v>
      </c>
      <c r="B3937">
        <v>87445</v>
      </c>
      <c r="C3937">
        <v>55</v>
      </c>
      <c r="D3937" t="s">
        <v>7</v>
      </c>
      <c r="E3937" t="s">
        <v>5</v>
      </c>
      <c r="F3937" t="s">
        <v>30</v>
      </c>
      <c r="G3937" t="s">
        <v>21</v>
      </c>
      <c r="H3937" s="1">
        <v>45292</v>
      </c>
      <c r="I3937" t="s">
        <v>34</v>
      </c>
      <c r="J3937">
        <v>57</v>
      </c>
      <c r="K3937">
        <v>4.5999999999999996</v>
      </c>
      <c r="L3937">
        <v>284.35000000000002</v>
      </c>
      <c r="M3937">
        <v>62.71</v>
      </c>
      <c r="N3937" t="s">
        <v>49</v>
      </c>
      <c r="O3937">
        <v>2</v>
      </c>
      <c r="P3937" t="str" cm="1">
        <f t="array" ref="P3937">_xlfn.IFS(C3937&lt;25,"18-24", C3937&lt;=35,"25-35", C3937&lt;=50,"36-50",TRUE,"50+")</f>
        <v>50+</v>
      </c>
      <c r="Q3937" t="str">
        <f t="shared" si="427"/>
        <v>new</v>
      </c>
      <c r="R3937" t="str">
        <f t="shared" si="428"/>
        <v>medium</v>
      </c>
      <c r="S3937" t="str">
        <f t="shared" si="429"/>
        <v>Low</v>
      </c>
      <c r="T3937" t="str">
        <f t="shared" si="430"/>
        <v>Jan</v>
      </c>
      <c r="U3937">
        <f t="shared" si="431"/>
        <v>2024</v>
      </c>
      <c r="V3937" t="str">
        <f t="shared" si="432"/>
        <v>0-5</v>
      </c>
      <c r="W3937" t="str">
        <f t="shared" si="433"/>
        <v>Slow</v>
      </c>
    </row>
    <row r="3938" spans="1:23" x14ac:dyDescent="0.3">
      <c r="A3938">
        <v>603937</v>
      </c>
      <c r="B3938">
        <v>55834</v>
      </c>
      <c r="C3938">
        <v>30</v>
      </c>
      <c r="D3938" t="s">
        <v>7</v>
      </c>
      <c r="E3938" t="s">
        <v>5</v>
      </c>
      <c r="F3938" t="s">
        <v>30</v>
      </c>
      <c r="G3938" t="s">
        <v>31</v>
      </c>
      <c r="H3938" s="1">
        <v>44700</v>
      </c>
      <c r="I3938" t="s">
        <v>34</v>
      </c>
      <c r="J3938">
        <v>83</v>
      </c>
      <c r="K3938">
        <v>11.3</v>
      </c>
      <c r="L3938">
        <v>211.95</v>
      </c>
      <c r="M3938">
        <v>69.8</v>
      </c>
      <c r="N3938" t="s">
        <v>48</v>
      </c>
      <c r="O3938">
        <v>4</v>
      </c>
      <c r="P3938" t="str" cm="1">
        <f t="array" ref="P3938">_xlfn.IFS(C3938&lt;25,"18-24", C3938&lt;=35,"25-35", C3938&lt;=50,"36-50",TRUE,"50+")</f>
        <v>25-35</v>
      </c>
      <c r="Q3938" t="str">
        <f t="shared" si="427"/>
        <v>new</v>
      </c>
      <c r="R3938" t="str">
        <f t="shared" si="428"/>
        <v>low</v>
      </c>
      <c r="S3938" t="str">
        <f t="shared" si="429"/>
        <v>medium</v>
      </c>
      <c r="T3938" t="str">
        <f t="shared" si="430"/>
        <v>May</v>
      </c>
      <c r="U3938">
        <f t="shared" si="431"/>
        <v>2022</v>
      </c>
      <c r="V3938" t="str">
        <f t="shared" si="432"/>
        <v>10-15</v>
      </c>
      <c r="W3938" t="str">
        <f t="shared" si="433"/>
        <v>Slow</v>
      </c>
    </row>
    <row r="3939" spans="1:23" x14ac:dyDescent="0.3">
      <c r="A3939">
        <v>603938</v>
      </c>
      <c r="B3939">
        <v>93069</v>
      </c>
      <c r="C3939">
        <v>20</v>
      </c>
      <c r="D3939" t="s">
        <v>7</v>
      </c>
      <c r="E3939" t="s">
        <v>15</v>
      </c>
      <c r="F3939" t="s">
        <v>18</v>
      </c>
      <c r="G3939" t="s">
        <v>31</v>
      </c>
      <c r="H3939" s="1">
        <v>44937</v>
      </c>
      <c r="I3939" t="s">
        <v>34</v>
      </c>
      <c r="J3939">
        <v>44</v>
      </c>
      <c r="K3939">
        <v>2.2000000000000002</v>
      </c>
      <c r="L3939">
        <v>428.71</v>
      </c>
      <c r="M3939">
        <v>50.41</v>
      </c>
      <c r="N3939" t="s">
        <v>49</v>
      </c>
      <c r="O3939">
        <v>1</v>
      </c>
      <c r="P3939" t="str" cm="1">
        <f t="array" ref="P3939">_xlfn.IFS(C3939&lt;25,"18-24", C3939&lt;=35,"25-35", C3939&lt;=50,"36-50",TRUE,"50+")</f>
        <v>18-24</v>
      </c>
      <c r="Q3939" t="str">
        <f t="shared" si="427"/>
        <v>new</v>
      </c>
      <c r="R3939" t="str">
        <f t="shared" si="428"/>
        <v>medium</v>
      </c>
      <c r="S3939" t="str">
        <f t="shared" si="429"/>
        <v>Low</v>
      </c>
      <c r="T3939" t="str">
        <f t="shared" si="430"/>
        <v>Jan</v>
      </c>
      <c r="U3939">
        <f t="shared" si="431"/>
        <v>2023</v>
      </c>
      <c r="V3939" t="str">
        <f t="shared" si="432"/>
        <v>0-5</v>
      </c>
      <c r="W3939" t="str">
        <f t="shared" si="433"/>
        <v>Medium</v>
      </c>
    </row>
    <row r="3940" spans="1:23" x14ac:dyDescent="0.3">
      <c r="A3940">
        <v>603939</v>
      </c>
      <c r="B3940">
        <v>83016</v>
      </c>
      <c r="C3940">
        <v>47</v>
      </c>
      <c r="D3940" t="s">
        <v>7</v>
      </c>
      <c r="E3940" t="s">
        <v>16</v>
      </c>
      <c r="F3940" t="s">
        <v>32</v>
      </c>
      <c r="G3940" t="s">
        <v>31</v>
      </c>
      <c r="H3940" s="1">
        <v>45368</v>
      </c>
      <c r="I3940" t="s">
        <v>33</v>
      </c>
      <c r="J3940">
        <v>48</v>
      </c>
      <c r="K3940">
        <v>11.6</v>
      </c>
      <c r="L3940">
        <v>819.11</v>
      </c>
      <c r="M3940">
        <v>35.08</v>
      </c>
      <c r="N3940" t="s">
        <v>48</v>
      </c>
      <c r="O3940">
        <v>4</v>
      </c>
      <c r="P3940" t="str" cm="1">
        <f t="array" ref="P3940">_xlfn.IFS(C3940&lt;25,"18-24", C3940&lt;=35,"25-35", C3940&lt;=50,"36-50",TRUE,"50+")</f>
        <v>36-50</v>
      </c>
      <c r="Q3940" t="str">
        <f t="shared" si="427"/>
        <v>new</v>
      </c>
      <c r="R3940" t="str">
        <f t="shared" si="428"/>
        <v>high value</v>
      </c>
      <c r="S3940" t="str">
        <f t="shared" si="429"/>
        <v>medium</v>
      </c>
      <c r="T3940" t="str">
        <f t="shared" si="430"/>
        <v>Mar</v>
      </c>
      <c r="U3940">
        <f t="shared" si="431"/>
        <v>2024</v>
      </c>
      <c r="V3940" t="str">
        <f t="shared" si="432"/>
        <v>10-15</v>
      </c>
      <c r="W3940" t="str">
        <f t="shared" si="433"/>
        <v>Slow</v>
      </c>
    </row>
    <row r="3941" spans="1:23" x14ac:dyDescent="0.3">
      <c r="A3941">
        <v>603940</v>
      </c>
      <c r="B3941">
        <v>20221</v>
      </c>
      <c r="C3941">
        <v>22</v>
      </c>
      <c r="D3941" t="s">
        <v>7</v>
      </c>
      <c r="E3941" t="s">
        <v>16</v>
      </c>
      <c r="F3941" t="s">
        <v>24</v>
      </c>
      <c r="G3941" t="s">
        <v>23</v>
      </c>
      <c r="H3941" s="1">
        <v>45245</v>
      </c>
      <c r="I3941" t="s">
        <v>33</v>
      </c>
      <c r="J3941">
        <v>88</v>
      </c>
      <c r="K3941">
        <v>3.4</v>
      </c>
      <c r="L3941">
        <v>1340.13</v>
      </c>
      <c r="M3941">
        <v>79.95</v>
      </c>
      <c r="N3941" t="s">
        <v>48</v>
      </c>
      <c r="O3941">
        <v>5</v>
      </c>
      <c r="P3941" t="str" cm="1">
        <f t="array" ref="P3941">_xlfn.IFS(C3941&lt;25,"18-24", C3941&lt;=35,"25-35", C3941&lt;=50,"36-50",TRUE,"50+")</f>
        <v>18-24</v>
      </c>
      <c r="Q3941" t="str">
        <f t="shared" si="427"/>
        <v>repeat</v>
      </c>
      <c r="R3941" t="str">
        <f t="shared" si="428"/>
        <v>high value</v>
      </c>
      <c r="S3941" t="str">
        <f t="shared" si="429"/>
        <v>High</v>
      </c>
      <c r="T3941" t="str">
        <f t="shared" si="430"/>
        <v>Nov</v>
      </c>
      <c r="U3941">
        <f t="shared" si="431"/>
        <v>2023</v>
      </c>
      <c r="V3941" t="str">
        <f t="shared" si="432"/>
        <v>0-5</v>
      </c>
      <c r="W3941" t="str">
        <f t="shared" si="433"/>
        <v>Slow</v>
      </c>
    </row>
    <row r="3942" spans="1:23" x14ac:dyDescent="0.3">
      <c r="A3942">
        <v>603941</v>
      </c>
      <c r="B3942">
        <v>78688</v>
      </c>
      <c r="C3942">
        <v>51</v>
      </c>
      <c r="D3942" t="s">
        <v>7</v>
      </c>
      <c r="E3942" t="s">
        <v>13</v>
      </c>
      <c r="F3942" t="s">
        <v>22</v>
      </c>
      <c r="G3942" t="s">
        <v>23</v>
      </c>
      <c r="H3942" s="1">
        <v>45078</v>
      </c>
      <c r="I3942" t="s">
        <v>34</v>
      </c>
      <c r="J3942">
        <v>22</v>
      </c>
      <c r="K3942">
        <v>6.5</v>
      </c>
      <c r="L3942">
        <v>1014.16</v>
      </c>
      <c r="M3942">
        <v>112.39</v>
      </c>
      <c r="N3942" t="s">
        <v>48</v>
      </c>
      <c r="O3942">
        <v>2</v>
      </c>
      <c r="P3942" t="str" cm="1">
        <f t="array" ref="P3942">_xlfn.IFS(C3942&lt;25,"18-24", C3942&lt;=35,"25-35", C3942&lt;=50,"36-50",TRUE,"50+")</f>
        <v>50+</v>
      </c>
      <c r="Q3942" t="str">
        <f t="shared" si="427"/>
        <v>new</v>
      </c>
      <c r="R3942" t="str">
        <f t="shared" si="428"/>
        <v>high value</v>
      </c>
      <c r="S3942" t="str">
        <f t="shared" si="429"/>
        <v>Low</v>
      </c>
      <c r="T3942" t="str">
        <f t="shared" si="430"/>
        <v>Jun</v>
      </c>
      <c r="U3942">
        <f t="shared" si="431"/>
        <v>2023</v>
      </c>
      <c r="V3942" t="str">
        <f t="shared" si="432"/>
        <v>5-10</v>
      </c>
      <c r="W3942" t="str">
        <f t="shared" si="433"/>
        <v>Fast</v>
      </c>
    </row>
    <row r="3943" spans="1:23" x14ac:dyDescent="0.3">
      <c r="A3943">
        <v>603942</v>
      </c>
      <c r="B3943">
        <v>41353</v>
      </c>
      <c r="C3943">
        <v>43</v>
      </c>
      <c r="D3943" t="s">
        <v>4</v>
      </c>
      <c r="E3943" t="s">
        <v>16</v>
      </c>
      <c r="F3943" t="s">
        <v>18</v>
      </c>
      <c r="G3943" t="s">
        <v>27</v>
      </c>
      <c r="H3943" s="1">
        <v>44882</v>
      </c>
      <c r="I3943" t="s">
        <v>33</v>
      </c>
      <c r="J3943">
        <v>30</v>
      </c>
      <c r="K3943">
        <v>13.8</v>
      </c>
      <c r="L3943">
        <v>193.51</v>
      </c>
      <c r="M3943">
        <v>105.65</v>
      </c>
      <c r="N3943" t="s">
        <v>48</v>
      </c>
      <c r="O3943">
        <v>2</v>
      </c>
      <c r="P3943" t="str" cm="1">
        <f t="array" ref="P3943">_xlfn.IFS(C3943&lt;25,"18-24", C3943&lt;=35,"25-35", C3943&lt;=50,"36-50",TRUE,"50+")</f>
        <v>36-50</v>
      </c>
      <c r="Q3943" t="str">
        <f t="shared" si="427"/>
        <v>new</v>
      </c>
      <c r="R3943" t="str">
        <f t="shared" si="428"/>
        <v>low</v>
      </c>
      <c r="S3943" t="str">
        <f t="shared" si="429"/>
        <v>Low</v>
      </c>
      <c r="T3943" t="str">
        <f t="shared" si="430"/>
        <v>Nov</v>
      </c>
      <c r="U3943">
        <f t="shared" si="431"/>
        <v>2022</v>
      </c>
      <c r="V3943" t="str">
        <f t="shared" si="432"/>
        <v>10-15</v>
      </c>
      <c r="W3943" t="str">
        <f t="shared" si="433"/>
        <v>Fast</v>
      </c>
    </row>
    <row r="3944" spans="1:23" x14ac:dyDescent="0.3">
      <c r="A3944">
        <v>603943</v>
      </c>
      <c r="B3944">
        <v>29358</v>
      </c>
      <c r="C3944">
        <v>20</v>
      </c>
      <c r="D3944" t="s">
        <v>7</v>
      </c>
      <c r="E3944" t="s">
        <v>5</v>
      </c>
      <c r="F3944" t="s">
        <v>32</v>
      </c>
      <c r="G3944" t="s">
        <v>29</v>
      </c>
      <c r="H3944" s="1">
        <v>45440</v>
      </c>
      <c r="I3944" t="s">
        <v>33</v>
      </c>
      <c r="J3944">
        <v>28</v>
      </c>
      <c r="K3944">
        <v>2.7</v>
      </c>
      <c r="L3944">
        <v>545.16</v>
      </c>
      <c r="M3944">
        <v>53.07</v>
      </c>
      <c r="N3944" t="s">
        <v>50</v>
      </c>
      <c r="O3944">
        <v>1</v>
      </c>
      <c r="P3944" t="str" cm="1">
        <f t="array" ref="P3944">_xlfn.IFS(C3944&lt;25,"18-24", C3944&lt;=35,"25-35", C3944&lt;=50,"36-50",TRUE,"50+")</f>
        <v>18-24</v>
      </c>
      <c r="Q3944" t="str">
        <f t="shared" si="427"/>
        <v>new</v>
      </c>
      <c r="R3944" t="str">
        <f t="shared" si="428"/>
        <v>high value</v>
      </c>
      <c r="S3944" t="str">
        <f t="shared" si="429"/>
        <v>Low</v>
      </c>
      <c r="T3944" t="str">
        <f t="shared" si="430"/>
        <v>May</v>
      </c>
      <c r="U3944">
        <f t="shared" si="431"/>
        <v>2024</v>
      </c>
      <c r="V3944" t="str">
        <f t="shared" si="432"/>
        <v>0-5</v>
      </c>
      <c r="W3944" t="str">
        <f t="shared" si="433"/>
        <v>Fast</v>
      </c>
    </row>
    <row r="3945" spans="1:23" x14ac:dyDescent="0.3">
      <c r="A3945">
        <v>603944</v>
      </c>
      <c r="B3945">
        <v>16079</v>
      </c>
      <c r="C3945">
        <v>27</v>
      </c>
      <c r="D3945" t="s">
        <v>7</v>
      </c>
      <c r="E3945" t="s">
        <v>5</v>
      </c>
      <c r="F3945" t="s">
        <v>19</v>
      </c>
      <c r="G3945" t="s">
        <v>23</v>
      </c>
      <c r="H3945" s="1">
        <v>45076</v>
      </c>
      <c r="I3945" t="s">
        <v>33</v>
      </c>
      <c r="J3945">
        <v>25</v>
      </c>
      <c r="K3945">
        <v>14.9</v>
      </c>
      <c r="L3945">
        <v>543.27</v>
      </c>
      <c r="M3945">
        <v>47.57</v>
      </c>
      <c r="N3945" t="s">
        <v>50</v>
      </c>
      <c r="O3945">
        <v>3</v>
      </c>
      <c r="P3945" t="str" cm="1">
        <f t="array" ref="P3945">_xlfn.IFS(C3945&lt;25,"18-24", C3945&lt;=35,"25-35", C3945&lt;=50,"36-50",TRUE,"50+")</f>
        <v>25-35</v>
      </c>
      <c r="Q3945" t="str">
        <f t="shared" si="427"/>
        <v>new</v>
      </c>
      <c r="R3945" t="str">
        <f t="shared" si="428"/>
        <v>high value</v>
      </c>
      <c r="S3945" t="str">
        <f t="shared" si="429"/>
        <v>medium</v>
      </c>
      <c r="T3945" t="str">
        <f t="shared" si="430"/>
        <v>May</v>
      </c>
      <c r="U3945">
        <f t="shared" si="431"/>
        <v>2023</v>
      </c>
      <c r="V3945" t="str">
        <f t="shared" si="432"/>
        <v>10-15</v>
      </c>
      <c r="W3945" t="str">
        <f t="shared" si="433"/>
        <v>Fast</v>
      </c>
    </row>
    <row r="3946" spans="1:23" x14ac:dyDescent="0.3">
      <c r="A3946">
        <v>603945</v>
      </c>
      <c r="B3946">
        <v>66660</v>
      </c>
      <c r="C3946">
        <v>26</v>
      </c>
      <c r="D3946" t="s">
        <v>7</v>
      </c>
      <c r="E3946" t="s">
        <v>11</v>
      </c>
      <c r="F3946" t="s">
        <v>19</v>
      </c>
      <c r="G3946" t="s">
        <v>29</v>
      </c>
      <c r="H3946" s="1">
        <v>45424</v>
      </c>
      <c r="I3946" t="s">
        <v>33</v>
      </c>
      <c r="J3946">
        <v>23</v>
      </c>
      <c r="K3946">
        <v>10.1</v>
      </c>
      <c r="L3946">
        <v>1094.49</v>
      </c>
      <c r="M3946">
        <v>74.63</v>
      </c>
      <c r="N3946" t="s">
        <v>47</v>
      </c>
      <c r="O3946">
        <v>1</v>
      </c>
      <c r="P3946" t="str" cm="1">
        <f t="array" ref="P3946">_xlfn.IFS(C3946&lt;25,"18-24", C3946&lt;=35,"25-35", C3946&lt;=50,"36-50",TRUE,"50+")</f>
        <v>25-35</v>
      </c>
      <c r="Q3946" t="str">
        <f t="shared" si="427"/>
        <v>new</v>
      </c>
      <c r="R3946" t="str">
        <f t="shared" si="428"/>
        <v>high value</v>
      </c>
      <c r="S3946" t="str">
        <f t="shared" si="429"/>
        <v>Low</v>
      </c>
      <c r="T3946" t="str">
        <f t="shared" si="430"/>
        <v>May</v>
      </c>
      <c r="U3946">
        <f t="shared" si="431"/>
        <v>2024</v>
      </c>
      <c r="V3946" t="str">
        <f t="shared" si="432"/>
        <v>10-15</v>
      </c>
      <c r="W3946" t="str">
        <f t="shared" si="433"/>
        <v>Fast</v>
      </c>
    </row>
    <row r="3947" spans="1:23" x14ac:dyDescent="0.3">
      <c r="A3947">
        <v>603946</v>
      </c>
      <c r="B3947">
        <v>94110</v>
      </c>
      <c r="C3947">
        <v>29</v>
      </c>
      <c r="D3947" t="s">
        <v>4</v>
      </c>
      <c r="E3947" t="s">
        <v>13</v>
      </c>
      <c r="F3947" t="s">
        <v>24</v>
      </c>
      <c r="G3947" t="s">
        <v>25</v>
      </c>
      <c r="H3947" s="1">
        <v>45048</v>
      </c>
      <c r="I3947" t="s">
        <v>34</v>
      </c>
      <c r="J3947">
        <v>70</v>
      </c>
      <c r="K3947">
        <v>8.9</v>
      </c>
      <c r="L3947">
        <v>1017.9</v>
      </c>
      <c r="M3947">
        <v>43.33</v>
      </c>
      <c r="N3947" t="s">
        <v>49</v>
      </c>
      <c r="O3947">
        <v>3</v>
      </c>
      <c r="P3947" t="str" cm="1">
        <f t="array" ref="P3947">_xlfn.IFS(C3947&lt;25,"18-24", C3947&lt;=35,"25-35", C3947&lt;=50,"36-50",TRUE,"50+")</f>
        <v>25-35</v>
      </c>
      <c r="Q3947" t="str">
        <f t="shared" si="427"/>
        <v>new</v>
      </c>
      <c r="R3947" t="str">
        <f t="shared" si="428"/>
        <v>high value</v>
      </c>
      <c r="S3947" t="str">
        <f t="shared" si="429"/>
        <v>medium</v>
      </c>
      <c r="T3947" t="str">
        <f t="shared" si="430"/>
        <v>May</v>
      </c>
      <c r="U3947">
        <f t="shared" si="431"/>
        <v>2023</v>
      </c>
      <c r="V3947" t="str">
        <f t="shared" si="432"/>
        <v>5-10</v>
      </c>
      <c r="W3947" t="str">
        <f t="shared" si="433"/>
        <v>Slow</v>
      </c>
    </row>
    <row r="3948" spans="1:23" x14ac:dyDescent="0.3">
      <c r="A3948">
        <v>603947</v>
      </c>
      <c r="B3948">
        <v>43512</v>
      </c>
      <c r="C3948">
        <v>61</v>
      </c>
      <c r="D3948" t="s">
        <v>4</v>
      </c>
      <c r="E3948" t="s">
        <v>13</v>
      </c>
      <c r="F3948" t="s">
        <v>28</v>
      </c>
      <c r="G3948" t="s">
        <v>27</v>
      </c>
      <c r="H3948" s="1">
        <v>45487</v>
      </c>
      <c r="I3948" t="s">
        <v>33</v>
      </c>
      <c r="J3948">
        <v>87</v>
      </c>
      <c r="K3948">
        <v>5.7</v>
      </c>
      <c r="L3948">
        <v>886.92</v>
      </c>
      <c r="M3948">
        <v>31.94</v>
      </c>
      <c r="N3948" t="s">
        <v>49</v>
      </c>
      <c r="O3948">
        <v>5</v>
      </c>
      <c r="P3948" t="str" cm="1">
        <f t="array" ref="P3948">_xlfn.IFS(C3948&lt;25,"18-24", C3948&lt;=35,"25-35", C3948&lt;=50,"36-50",TRUE,"50+")</f>
        <v>50+</v>
      </c>
      <c r="Q3948" t="str">
        <f t="shared" si="427"/>
        <v>new</v>
      </c>
      <c r="R3948" t="str">
        <f t="shared" si="428"/>
        <v>high value</v>
      </c>
      <c r="S3948" t="str">
        <f t="shared" si="429"/>
        <v>High</v>
      </c>
      <c r="T3948" t="str">
        <f t="shared" si="430"/>
        <v>Jul</v>
      </c>
      <c r="U3948">
        <f t="shared" si="431"/>
        <v>2024</v>
      </c>
      <c r="V3948" t="str">
        <f t="shared" si="432"/>
        <v>5-10</v>
      </c>
      <c r="W3948" t="str">
        <f t="shared" si="433"/>
        <v>Slow</v>
      </c>
    </row>
    <row r="3949" spans="1:23" x14ac:dyDescent="0.3">
      <c r="A3949">
        <v>603948</v>
      </c>
      <c r="B3949">
        <v>80629</v>
      </c>
      <c r="C3949">
        <v>38</v>
      </c>
      <c r="D3949" t="s">
        <v>4</v>
      </c>
      <c r="E3949" t="s">
        <v>8</v>
      </c>
      <c r="F3949" t="s">
        <v>22</v>
      </c>
      <c r="G3949" t="s">
        <v>29</v>
      </c>
      <c r="H3949" s="1">
        <v>45439</v>
      </c>
      <c r="I3949" t="s">
        <v>34</v>
      </c>
      <c r="J3949">
        <v>64</v>
      </c>
      <c r="K3949">
        <v>6.9</v>
      </c>
      <c r="L3949">
        <v>830.88</v>
      </c>
      <c r="M3949">
        <v>36.24</v>
      </c>
      <c r="N3949" t="s">
        <v>49</v>
      </c>
      <c r="O3949">
        <v>3</v>
      </c>
      <c r="P3949" t="str" cm="1">
        <f t="array" ref="P3949">_xlfn.IFS(C3949&lt;25,"18-24", C3949&lt;=35,"25-35", C3949&lt;=50,"36-50",TRUE,"50+")</f>
        <v>36-50</v>
      </c>
      <c r="Q3949" t="str">
        <f t="shared" si="427"/>
        <v>new</v>
      </c>
      <c r="R3949" t="str">
        <f t="shared" si="428"/>
        <v>high value</v>
      </c>
      <c r="S3949" t="str">
        <f t="shared" si="429"/>
        <v>medium</v>
      </c>
      <c r="T3949" t="str">
        <f t="shared" si="430"/>
        <v>May</v>
      </c>
      <c r="U3949">
        <f t="shared" si="431"/>
        <v>2024</v>
      </c>
      <c r="V3949" t="str">
        <f t="shared" si="432"/>
        <v>5-10</v>
      </c>
      <c r="W3949" t="str">
        <f t="shared" si="433"/>
        <v>Slow</v>
      </c>
    </row>
    <row r="3950" spans="1:23" x14ac:dyDescent="0.3">
      <c r="A3950">
        <v>603949</v>
      </c>
      <c r="B3950">
        <v>48655</v>
      </c>
      <c r="C3950">
        <v>54</v>
      </c>
      <c r="D3950" t="s">
        <v>4</v>
      </c>
      <c r="E3950" t="s">
        <v>5</v>
      </c>
      <c r="F3950" t="s">
        <v>18</v>
      </c>
      <c r="G3950" t="s">
        <v>23</v>
      </c>
      <c r="H3950" s="1">
        <v>44619</v>
      </c>
      <c r="I3950" t="s">
        <v>33</v>
      </c>
      <c r="J3950">
        <v>26</v>
      </c>
      <c r="K3950">
        <v>2</v>
      </c>
      <c r="L3950">
        <v>910.48</v>
      </c>
      <c r="M3950">
        <v>50.29</v>
      </c>
      <c r="N3950" t="s">
        <v>47</v>
      </c>
      <c r="O3950">
        <v>2</v>
      </c>
      <c r="P3950" t="str" cm="1">
        <f t="array" ref="P3950">_xlfn.IFS(C3950&lt;25,"18-24", C3950&lt;=35,"25-35", C3950&lt;=50,"36-50",TRUE,"50+")</f>
        <v>50+</v>
      </c>
      <c r="Q3950" t="str">
        <f t="shared" si="427"/>
        <v>new</v>
      </c>
      <c r="R3950" t="str">
        <f t="shared" si="428"/>
        <v>high value</v>
      </c>
      <c r="S3950" t="str">
        <f t="shared" si="429"/>
        <v>Low</v>
      </c>
      <c r="T3950" t="str">
        <f t="shared" si="430"/>
        <v>Feb</v>
      </c>
      <c r="U3950">
        <f t="shared" si="431"/>
        <v>2022</v>
      </c>
      <c r="V3950" t="str">
        <f t="shared" si="432"/>
        <v>0-5</v>
      </c>
      <c r="W3950" t="str">
        <f t="shared" si="433"/>
        <v>Fast</v>
      </c>
    </row>
    <row r="3951" spans="1:23" x14ac:dyDescent="0.3">
      <c r="A3951">
        <v>603950</v>
      </c>
      <c r="B3951">
        <v>82765</v>
      </c>
      <c r="C3951">
        <v>62</v>
      </c>
      <c r="D3951" t="s">
        <v>7</v>
      </c>
      <c r="E3951" t="s">
        <v>15</v>
      </c>
      <c r="F3951" t="s">
        <v>32</v>
      </c>
      <c r="G3951" t="s">
        <v>25</v>
      </c>
      <c r="H3951" s="1">
        <v>44926</v>
      </c>
      <c r="I3951" t="s">
        <v>33</v>
      </c>
      <c r="J3951">
        <v>76</v>
      </c>
      <c r="K3951">
        <v>6.8</v>
      </c>
      <c r="L3951">
        <v>916.4</v>
      </c>
      <c r="M3951">
        <v>45.08</v>
      </c>
      <c r="N3951" t="s">
        <v>47</v>
      </c>
      <c r="O3951">
        <v>4</v>
      </c>
      <c r="P3951" t="str" cm="1">
        <f t="array" ref="P3951">_xlfn.IFS(C3951&lt;25,"18-24", C3951&lt;=35,"25-35", C3951&lt;=50,"36-50",TRUE,"50+")</f>
        <v>50+</v>
      </c>
      <c r="Q3951" t="str">
        <f t="shared" si="427"/>
        <v>new</v>
      </c>
      <c r="R3951" t="str">
        <f t="shared" si="428"/>
        <v>high value</v>
      </c>
      <c r="S3951" t="str">
        <f t="shared" si="429"/>
        <v>medium</v>
      </c>
      <c r="T3951" t="str">
        <f t="shared" si="430"/>
        <v>Dec</v>
      </c>
      <c r="U3951">
        <f t="shared" si="431"/>
        <v>2022</v>
      </c>
      <c r="V3951" t="str">
        <f t="shared" si="432"/>
        <v>5-10</v>
      </c>
      <c r="W3951" t="str">
        <f t="shared" si="433"/>
        <v>Slow</v>
      </c>
    </row>
    <row r="3952" spans="1:23" x14ac:dyDescent="0.3">
      <c r="A3952">
        <v>603951</v>
      </c>
      <c r="B3952">
        <v>12651</v>
      </c>
      <c r="C3952">
        <v>19</v>
      </c>
      <c r="D3952" t="s">
        <v>7</v>
      </c>
      <c r="E3952" t="s">
        <v>11</v>
      </c>
      <c r="F3952" t="s">
        <v>19</v>
      </c>
      <c r="G3952" t="s">
        <v>23</v>
      </c>
      <c r="H3952" s="1">
        <v>45484</v>
      </c>
      <c r="I3952" t="s">
        <v>33</v>
      </c>
      <c r="J3952">
        <v>26</v>
      </c>
      <c r="K3952">
        <v>3.4</v>
      </c>
      <c r="L3952">
        <v>683.8</v>
      </c>
      <c r="M3952">
        <v>77.73</v>
      </c>
      <c r="N3952" t="s">
        <v>48</v>
      </c>
      <c r="O3952">
        <v>2</v>
      </c>
      <c r="P3952" t="str" cm="1">
        <f t="array" ref="P3952">_xlfn.IFS(C3952&lt;25,"18-24", C3952&lt;=35,"25-35", C3952&lt;=50,"36-50",TRUE,"50+")</f>
        <v>18-24</v>
      </c>
      <c r="Q3952" t="str">
        <f t="shared" si="427"/>
        <v>new</v>
      </c>
      <c r="R3952" t="str">
        <f t="shared" si="428"/>
        <v>high value</v>
      </c>
      <c r="S3952" t="str">
        <f t="shared" si="429"/>
        <v>Low</v>
      </c>
      <c r="T3952" t="str">
        <f t="shared" si="430"/>
        <v>Jul</v>
      </c>
      <c r="U3952">
        <f t="shared" si="431"/>
        <v>2024</v>
      </c>
      <c r="V3952" t="str">
        <f t="shared" si="432"/>
        <v>0-5</v>
      </c>
      <c r="W3952" t="str">
        <f t="shared" si="433"/>
        <v>Fast</v>
      </c>
    </row>
    <row r="3953" spans="1:23" x14ac:dyDescent="0.3">
      <c r="A3953">
        <v>603952</v>
      </c>
      <c r="B3953">
        <v>69584</v>
      </c>
      <c r="C3953">
        <v>21</v>
      </c>
      <c r="D3953" t="s">
        <v>4</v>
      </c>
      <c r="E3953" t="s">
        <v>15</v>
      </c>
      <c r="F3953" t="s">
        <v>22</v>
      </c>
      <c r="G3953" t="s">
        <v>23</v>
      </c>
      <c r="H3953" s="1">
        <v>44622</v>
      </c>
      <c r="I3953" t="s">
        <v>34</v>
      </c>
      <c r="J3953">
        <v>80</v>
      </c>
      <c r="K3953">
        <v>7</v>
      </c>
      <c r="L3953">
        <v>425.39</v>
      </c>
      <c r="M3953">
        <v>70.06</v>
      </c>
      <c r="N3953" t="s">
        <v>48</v>
      </c>
      <c r="O3953">
        <v>3</v>
      </c>
      <c r="P3953" t="str" cm="1">
        <f t="array" ref="P3953">_xlfn.IFS(C3953&lt;25,"18-24", C3953&lt;=35,"25-35", C3953&lt;=50,"36-50",TRUE,"50+")</f>
        <v>18-24</v>
      </c>
      <c r="Q3953" t="str">
        <f t="shared" si="427"/>
        <v>new</v>
      </c>
      <c r="R3953" t="str">
        <f t="shared" si="428"/>
        <v>medium</v>
      </c>
      <c r="S3953" t="str">
        <f t="shared" si="429"/>
        <v>medium</v>
      </c>
      <c r="T3953" t="str">
        <f t="shared" si="430"/>
        <v>Mar</v>
      </c>
      <c r="U3953">
        <f t="shared" si="431"/>
        <v>2022</v>
      </c>
      <c r="V3953" t="str">
        <f t="shared" si="432"/>
        <v>5-10</v>
      </c>
      <c r="W3953" t="str">
        <f t="shared" si="433"/>
        <v>Slow</v>
      </c>
    </row>
    <row r="3954" spans="1:23" x14ac:dyDescent="0.3">
      <c r="A3954">
        <v>603953</v>
      </c>
      <c r="B3954">
        <v>60355</v>
      </c>
      <c r="C3954">
        <v>45</v>
      </c>
      <c r="D3954" t="s">
        <v>7</v>
      </c>
      <c r="E3954" t="s">
        <v>15</v>
      </c>
      <c r="F3954" t="s">
        <v>26</v>
      </c>
      <c r="G3954" t="s">
        <v>31</v>
      </c>
      <c r="H3954" s="1">
        <v>45130</v>
      </c>
      <c r="I3954" t="s">
        <v>33</v>
      </c>
      <c r="J3954">
        <v>81</v>
      </c>
      <c r="K3954">
        <v>3.5</v>
      </c>
      <c r="L3954">
        <v>560.79</v>
      </c>
      <c r="M3954">
        <v>115.61</v>
      </c>
      <c r="N3954" t="s">
        <v>49</v>
      </c>
      <c r="O3954">
        <v>3</v>
      </c>
      <c r="P3954" t="str" cm="1">
        <f t="array" ref="P3954">_xlfn.IFS(C3954&lt;25,"18-24", C3954&lt;=35,"25-35", C3954&lt;=50,"36-50",TRUE,"50+")</f>
        <v>36-50</v>
      </c>
      <c r="Q3954" t="str">
        <f t="shared" si="427"/>
        <v>new</v>
      </c>
      <c r="R3954" t="str">
        <f t="shared" si="428"/>
        <v>high value</v>
      </c>
      <c r="S3954" t="str">
        <f t="shared" si="429"/>
        <v>medium</v>
      </c>
      <c r="T3954" t="str">
        <f t="shared" si="430"/>
        <v>Jul</v>
      </c>
      <c r="U3954">
        <f t="shared" si="431"/>
        <v>2023</v>
      </c>
      <c r="V3954" t="str">
        <f t="shared" si="432"/>
        <v>0-5</v>
      </c>
      <c r="W3954" t="str">
        <f t="shared" si="433"/>
        <v>Slow</v>
      </c>
    </row>
    <row r="3955" spans="1:23" x14ac:dyDescent="0.3">
      <c r="A3955">
        <v>603954</v>
      </c>
      <c r="B3955">
        <v>43704</v>
      </c>
      <c r="C3955">
        <v>27</v>
      </c>
      <c r="D3955" t="s">
        <v>4</v>
      </c>
      <c r="E3955" t="s">
        <v>15</v>
      </c>
      <c r="F3955" t="s">
        <v>19</v>
      </c>
      <c r="G3955" t="s">
        <v>23</v>
      </c>
      <c r="H3955" s="1">
        <v>44751</v>
      </c>
      <c r="I3955" t="s">
        <v>33</v>
      </c>
      <c r="J3955">
        <v>79</v>
      </c>
      <c r="K3955">
        <v>9.5</v>
      </c>
      <c r="L3955">
        <v>1400.72</v>
      </c>
      <c r="M3955">
        <v>107.5</v>
      </c>
      <c r="N3955" t="s">
        <v>49</v>
      </c>
      <c r="O3955">
        <v>1</v>
      </c>
      <c r="P3955" t="str" cm="1">
        <f t="array" ref="P3955">_xlfn.IFS(C3955&lt;25,"18-24", C3955&lt;=35,"25-35", C3955&lt;=50,"36-50",TRUE,"50+")</f>
        <v>25-35</v>
      </c>
      <c r="Q3955" t="str">
        <f t="shared" si="427"/>
        <v>new</v>
      </c>
      <c r="R3955" t="str">
        <f t="shared" si="428"/>
        <v>high value</v>
      </c>
      <c r="S3955" t="str">
        <f t="shared" si="429"/>
        <v>Low</v>
      </c>
      <c r="T3955" t="str">
        <f t="shared" si="430"/>
        <v>Jul</v>
      </c>
      <c r="U3955">
        <f t="shared" si="431"/>
        <v>2022</v>
      </c>
      <c r="V3955" t="str">
        <f t="shared" si="432"/>
        <v>5-10</v>
      </c>
      <c r="W3955" t="str">
        <f t="shared" si="433"/>
        <v>Slow</v>
      </c>
    </row>
    <row r="3956" spans="1:23" x14ac:dyDescent="0.3">
      <c r="A3956">
        <v>603955</v>
      </c>
      <c r="B3956">
        <v>50976</v>
      </c>
      <c r="C3956">
        <v>59</v>
      </c>
      <c r="D3956" t="s">
        <v>4</v>
      </c>
      <c r="E3956" t="s">
        <v>13</v>
      </c>
      <c r="F3956" t="s">
        <v>22</v>
      </c>
      <c r="G3956" t="s">
        <v>23</v>
      </c>
      <c r="H3956" s="1">
        <v>44689</v>
      </c>
      <c r="I3956" t="s">
        <v>33</v>
      </c>
      <c r="J3956">
        <v>78</v>
      </c>
      <c r="K3956">
        <v>13.4</v>
      </c>
      <c r="L3956">
        <v>1063.74</v>
      </c>
      <c r="M3956">
        <v>45.26</v>
      </c>
      <c r="N3956" t="s">
        <v>50</v>
      </c>
      <c r="O3956">
        <v>1</v>
      </c>
      <c r="P3956" t="str" cm="1">
        <f t="array" ref="P3956">_xlfn.IFS(C3956&lt;25,"18-24", C3956&lt;=35,"25-35", C3956&lt;=50,"36-50",TRUE,"50+")</f>
        <v>50+</v>
      </c>
      <c r="Q3956" t="str">
        <f t="shared" si="427"/>
        <v>new</v>
      </c>
      <c r="R3956" t="str">
        <f t="shared" si="428"/>
        <v>high value</v>
      </c>
      <c r="S3956" t="str">
        <f t="shared" si="429"/>
        <v>Low</v>
      </c>
      <c r="T3956" t="str">
        <f t="shared" si="430"/>
        <v>May</v>
      </c>
      <c r="U3956">
        <f t="shared" si="431"/>
        <v>2022</v>
      </c>
      <c r="V3956" t="str">
        <f t="shared" si="432"/>
        <v>10-15</v>
      </c>
      <c r="W3956" t="str">
        <f t="shared" si="433"/>
        <v>Slow</v>
      </c>
    </row>
    <row r="3957" spans="1:23" x14ac:dyDescent="0.3">
      <c r="A3957">
        <v>603956</v>
      </c>
      <c r="B3957">
        <v>98329</v>
      </c>
      <c r="C3957">
        <v>26</v>
      </c>
      <c r="D3957" t="s">
        <v>7</v>
      </c>
      <c r="E3957" t="s">
        <v>13</v>
      </c>
      <c r="F3957" t="s">
        <v>19</v>
      </c>
      <c r="G3957" t="s">
        <v>23</v>
      </c>
      <c r="H3957" s="1">
        <v>45073</v>
      </c>
      <c r="I3957" t="s">
        <v>34</v>
      </c>
      <c r="J3957">
        <v>52</v>
      </c>
      <c r="K3957">
        <v>10.8</v>
      </c>
      <c r="L3957">
        <v>1006.44</v>
      </c>
      <c r="M3957">
        <v>66.77</v>
      </c>
      <c r="N3957" t="s">
        <v>50</v>
      </c>
      <c r="O3957">
        <v>1</v>
      </c>
      <c r="P3957" t="str" cm="1">
        <f t="array" ref="P3957">_xlfn.IFS(C3957&lt;25,"18-24", C3957&lt;=35,"25-35", C3957&lt;=50,"36-50",TRUE,"50+")</f>
        <v>25-35</v>
      </c>
      <c r="Q3957" t="str">
        <f t="shared" si="427"/>
        <v>new</v>
      </c>
      <c r="R3957" t="str">
        <f t="shared" si="428"/>
        <v>high value</v>
      </c>
      <c r="S3957" t="str">
        <f t="shared" si="429"/>
        <v>Low</v>
      </c>
      <c r="T3957" t="str">
        <f t="shared" si="430"/>
        <v>May</v>
      </c>
      <c r="U3957">
        <f t="shared" si="431"/>
        <v>2023</v>
      </c>
      <c r="V3957" t="str">
        <f t="shared" si="432"/>
        <v>10-15</v>
      </c>
      <c r="W3957" t="str">
        <f t="shared" si="433"/>
        <v>Slow</v>
      </c>
    </row>
    <row r="3958" spans="1:23" x14ac:dyDescent="0.3">
      <c r="A3958">
        <v>603957</v>
      </c>
      <c r="B3958">
        <v>27657</v>
      </c>
      <c r="C3958">
        <v>61</v>
      </c>
      <c r="D3958" t="s">
        <v>4</v>
      </c>
      <c r="E3958" t="s">
        <v>15</v>
      </c>
      <c r="F3958" t="s">
        <v>24</v>
      </c>
      <c r="G3958" t="s">
        <v>27</v>
      </c>
      <c r="H3958" s="1">
        <v>45285</v>
      </c>
      <c r="I3958" t="s">
        <v>34</v>
      </c>
      <c r="J3958">
        <v>57</v>
      </c>
      <c r="K3958">
        <v>9.6999999999999993</v>
      </c>
      <c r="L3958">
        <v>232.72</v>
      </c>
      <c r="M3958">
        <v>73.87</v>
      </c>
      <c r="N3958" t="s">
        <v>50</v>
      </c>
      <c r="O3958">
        <v>4</v>
      </c>
      <c r="P3958" t="str" cm="1">
        <f t="array" ref="P3958">_xlfn.IFS(C3958&lt;25,"18-24", C3958&lt;=35,"25-35", C3958&lt;=50,"36-50",TRUE,"50+")</f>
        <v>50+</v>
      </c>
      <c r="Q3958" t="str">
        <f t="shared" si="427"/>
        <v>new</v>
      </c>
      <c r="R3958" t="str">
        <f t="shared" si="428"/>
        <v>low</v>
      </c>
      <c r="S3958" t="str">
        <f t="shared" si="429"/>
        <v>medium</v>
      </c>
      <c r="T3958" t="str">
        <f t="shared" si="430"/>
        <v>Dec</v>
      </c>
      <c r="U3958">
        <f t="shared" si="431"/>
        <v>2023</v>
      </c>
      <c r="V3958" t="str">
        <f t="shared" si="432"/>
        <v>5-10</v>
      </c>
      <c r="W3958" t="str">
        <f t="shared" si="433"/>
        <v>Slow</v>
      </c>
    </row>
    <row r="3959" spans="1:23" x14ac:dyDescent="0.3">
      <c r="A3959">
        <v>603958</v>
      </c>
      <c r="B3959">
        <v>14072</v>
      </c>
      <c r="C3959">
        <v>26</v>
      </c>
      <c r="D3959" t="s">
        <v>4</v>
      </c>
      <c r="E3959" t="s">
        <v>5</v>
      </c>
      <c r="F3959" t="s">
        <v>22</v>
      </c>
      <c r="G3959" t="s">
        <v>21</v>
      </c>
      <c r="H3959" s="1">
        <v>45258</v>
      </c>
      <c r="I3959" t="s">
        <v>33</v>
      </c>
      <c r="J3959">
        <v>58</v>
      </c>
      <c r="K3959">
        <v>14.5</v>
      </c>
      <c r="L3959">
        <v>151.72</v>
      </c>
      <c r="M3959">
        <v>76.14</v>
      </c>
      <c r="N3959" t="s">
        <v>50</v>
      </c>
      <c r="O3959">
        <v>2</v>
      </c>
      <c r="P3959" t="str" cm="1">
        <f t="array" ref="P3959">_xlfn.IFS(C3959&lt;25,"18-24", C3959&lt;=35,"25-35", C3959&lt;=50,"36-50",TRUE,"50+")</f>
        <v>25-35</v>
      </c>
      <c r="Q3959" t="str">
        <f t="shared" si="427"/>
        <v>new</v>
      </c>
      <c r="R3959" t="str">
        <f t="shared" si="428"/>
        <v>low</v>
      </c>
      <c r="S3959" t="str">
        <f t="shared" si="429"/>
        <v>Low</v>
      </c>
      <c r="T3959" t="str">
        <f t="shared" si="430"/>
        <v>Nov</v>
      </c>
      <c r="U3959">
        <f t="shared" si="431"/>
        <v>2023</v>
      </c>
      <c r="V3959" t="str">
        <f t="shared" si="432"/>
        <v>10-15</v>
      </c>
      <c r="W3959" t="str">
        <f t="shared" si="433"/>
        <v>Slow</v>
      </c>
    </row>
    <row r="3960" spans="1:23" x14ac:dyDescent="0.3">
      <c r="A3960">
        <v>603959</v>
      </c>
      <c r="B3960">
        <v>15872</v>
      </c>
      <c r="C3960">
        <v>50</v>
      </c>
      <c r="D3960" t="s">
        <v>7</v>
      </c>
      <c r="E3960" t="s">
        <v>16</v>
      </c>
      <c r="F3960" t="s">
        <v>18</v>
      </c>
      <c r="G3960" t="s">
        <v>29</v>
      </c>
      <c r="H3960" s="1">
        <v>44655</v>
      </c>
      <c r="I3960" t="s">
        <v>33</v>
      </c>
      <c r="J3960">
        <v>47</v>
      </c>
      <c r="K3960">
        <v>2.4</v>
      </c>
      <c r="L3960">
        <v>895.07</v>
      </c>
      <c r="M3960">
        <v>25.27</v>
      </c>
      <c r="N3960" t="s">
        <v>48</v>
      </c>
      <c r="O3960">
        <v>1</v>
      </c>
      <c r="P3960" t="str" cm="1">
        <f t="array" ref="P3960">_xlfn.IFS(C3960&lt;25,"18-24", C3960&lt;=35,"25-35", C3960&lt;=50,"36-50",TRUE,"50+")</f>
        <v>36-50</v>
      </c>
      <c r="Q3960" t="str">
        <f t="shared" si="427"/>
        <v>new</v>
      </c>
      <c r="R3960" t="str">
        <f t="shared" si="428"/>
        <v>high value</v>
      </c>
      <c r="S3960" t="str">
        <f t="shared" si="429"/>
        <v>Low</v>
      </c>
      <c r="T3960" t="str">
        <f t="shared" si="430"/>
        <v>Apr</v>
      </c>
      <c r="U3960">
        <f t="shared" si="431"/>
        <v>2022</v>
      </c>
      <c r="V3960" t="str">
        <f t="shared" si="432"/>
        <v>0-5</v>
      </c>
      <c r="W3960" t="str">
        <f t="shared" si="433"/>
        <v>Slow</v>
      </c>
    </row>
    <row r="3961" spans="1:23" x14ac:dyDescent="0.3">
      <c r="A3961">
        <v>603960</v>
      </c>
      <c r="B3961">
        <v>55813</v>
      </c>
      <c r="C3961">
        <v>21</v>
      </c>
      <c r="D3961" t="s">
        <v>7</v>
      </c>
      <c r="E3961" t="s">
        <v>16</v>
      </c>
      <c r="F3961" t="s">
        <v>28</v>
      </c>
      <c r="G3961" t="s">
        <v>27</v>
      </c>
      <c r="H3961" s="1">
        <v>45232</v>
      </c>
      <c r="I3961" t="s">
        <v>33</v>
      </c>
      <c r="J3961">
        <v>73</v>
      </c>
      <c r="K3961">
        <v>2.4</v>
      </c>
      <c r="L3961">
        <v>335.19</v>
      </c>
      <c r="M3961">
        <v>26.72</v>
      </c>
      <c r="N3961" t="s">
        <v>49</v>
      </c>
      <c r="O3961">
        <v>1</v>
      </c>
      <c r="P3961" t="str" cm="1">
        <f t="array" ref="P3961">_xlfn.IFS(C3961&lt;25,"18-24", C3961&lt;=35,"25-35", C3961&lt;=50,"36-50",TRUE,"50+")</f>
        <v>18-24</v>
      </c>
      <c r="Q3961" t="str">
        <f t="shared" si="427"/>
        <v>repeat</v>
      </c>
      <c r="R3961" t="str">
        <f t="shared" si="428"/>
        <v>medium</v>
      </c>
      <c r="S3961" t="str">
        <f t="shared" si="429"/>
        <v>Low</v>
      </c>
      <c r="T3961" t="str">
        <f t="shared" si="430"/>
        <v>Nov</v>
      </c>
      <c r="U3961">
        <f t="shared" si="431"/>
        <v>2023</v>
      </c>
      <c r="V3961" t="str">
        <f t="shared" si="432"/>
        <v>0-5</v>
      </c>
      <c r="W3961" t="str">
        <f t="shared" si="433"/>
        <v>Slow</v>
      </c>
    </row>
    <row r="3962" spans="1:23" x14ac:dyDescent="0.3">
      <c r="A3962">
        <v>603961</v>
      </c>
      <c r="B3962">
        <v>98360</v>
      </c>
      <c r="C3962">
        <v>32</v>
      </c>
      <c r="D3962" t="s">
        <v>4</v>
      </c>
      <c r="E3962" t="s">
        <v>15</v>
      </c>
      <c r="F3962" t="s">
        <v>24</v>
      </c>
      <c r="G3962" t="s">
        <v>31</v>
      </c>
      <c r="H3962" s="1">
        <v>45245</v>
      </c>
      <c r="I3962" t="s">
        <v>33</v>
      </c>
      <c r="J3962">
        <v>38</v>
      </c>
      <c r="K3962">
        <v>12.8</v>
      </c>
      <c r="L3962">
        <v>1421.81</v>
      </c>
      <c r="M3962">
        <v>63.07</v>
      </c>
      <c r="N3962" t="s">
        <v>47</v>
      </c>
      <c r="O3962">
        <v>2</v>
      </c>
      <c r="P3962" t="str" cm="1">
        <f t="array" ref="P3962">_xlfn.IFS(C3962&lt;25,"18-24", C3962&lt;=35,"25-35", C3962&lt;=50,"36-50",TRUE,"50+")</f>
        <v>25-35</v>
      </c>
      <c r="Q3962" t="str">
        <f t="shared" si="427"/>
        <v>new</v>
      </c>
      <c r="R3962" t="str">
        <f t="shared" si="428"/>
        <v>high value</v>
      </c>
      <c r="S3962" t="str">
        <f t="shared" si="429"/>
        <v>Low</v>
      </c>
      <c r="T3962" t="str">
        <f t="shared" si="430"/>
        <v>Nov</v>
      </c>
      <c r="U3962">
        <f t="shared" si="431"/>
        <v>2023</v>
      </c>
      <c r="V3962" t="str">
        <f t="shared" si="432"/>
        <v>10-15</v>
      </c>
      <c r="W3962" t="str">
        <f t="shared" si="433"/>
        <v>Medium</v>
      </c>
    </row>
    <row r="3963" spans="1:23" x14ac:dyDescent="0.3">
      <c r="A3963">
        <v>603962</v>
      </c>
      <c r="B3963">
        <v>34576</v>
      </c>
      <c r="C3963">
        <v>64</v>
      </c>
      <c r="D3963" t="s">
        <v>4</v>
      </c>
      <c r="E3963" t="s">
        <v>16</v>
      </c>
      <c r="F3963" t="s">
        <v>22</v>
      </c>
      <c r="G3963" t="s">
        <v>23</v>
      </c>
      <c r="H3963" s="1">
        <v>44739</v>
      </c>
      <c r="I3963" t="s">
        <v>33</v>
      </c>
      <c r="J3963">
        <v>39</v>
      </c>
      <c r="K3963">
        <v>5.7</v>
      </c>
      <c r="L3963">
        <v>360.1</v>
      </c>
      <c r="M3963">
        <v>69.12</v>
      </c>
      <c r="N3963" t="s">
        <v>50</v>
      </c>
      <c r="O3963">
        <v>3</v>
      </c>
      <c r="P3963" t="str" cm="1">
        <f t="array" ref="P3963">_xlfn.IFS(C3963&lt;25,"18-24", C3963&lt;=35,"25-35", C3963&lt;=50,"36-50",TRUE,"50+")</f>
        <v>50+</v>
      </c>
      <c r="Q3963" t="str">
        <f t="shared" si="427"/>
        <v>new</v>
      </c>
      <c r="R3963" t="str">
        <f t="shared" si="428"/>
        <v>medium</v>
      </c>
      <c r="S3963" t="str">
        <f t="shared" si="429"/>
        <v>medium</v>
      </c>
      <c r="T3963" t="str">
        <f t="shared" si="430"/>
        <v>Jun</v>
      </c>
      <c r="U3963">
        <f t="shared" si="431"/>
        <v>2022</v>
      </c>
      <c r="V3963" t="str">
        <f t="shared" si="432"/>
        <v>5-10</v>
      </c>
      <c r="W3963" t="str">
        <f t="shared" si="433"/>
        <v>Medium</v>
      </c>
    </row>
    <row r="3964" spans="1:23" x14ac:dyDescent="0.3">
      <c r="A3964">
        <v>603963</v>
      </c>
      <c r="B3964">
        <v>53610</v>
      </c>
      <c r="C3964">
        <v>25</v>
      </c>
      <c r="D3964" t="s">
        <v>7</v>
      </c>
      <c r="E3964" t="s">
        <v>16</v>
      </c>
      <c r="F3964" t="s">
        <v>28</v>
      </c>
      <c r="G3964" t="s">
        <v>21</v>
      </c>
      <c r="H3964" s="1">
        <v>45435</v>
      </c>
      <c r="I3964" t="s">
        <v>33</v>
      </c>
      <c r="J3964">
        <v>62</v>
      </c>
      <c r="K3964">
        <v>10.8</v>
      </c>
      <c r="L3964">
        <v>560.71</v>
      </c>
      <c r="M3964">
        <v>30.33</v>
      </c>
      <c r="N3964" t="s">
        <v>48</v>
      </c>
      <c r="O3964">
        <v>2</v>
      </c>
      <c r="P3964" t="str" cm="1">
        <f t="array" ref="P3964">_xlfn.IFS(C3964&lt;25,"18-24", C3964&lt;=35,"25-35", C3964&lt;=50,"36-50",TRUE,"50+")</f>
        <v>25-35</v>
      </c>
      <c r="Q3964" t="str">
        <f t="shared" si="427"/>
        <v>new</v>
      </c>
      <c r="R3964" t="str">
        <f t="shared" si="428"/>
        <v>high value</v>
      </c>
      <c r="S3964" t="str">
        <f t="shared" si="429"/>
        <v>Low</v>
      </c>
      <c r="T3964" t="str">
        <f t="shared" si="430"/>
        <v>May</v>
      </c>
      <c r="U3964">
        <f t="shared" si="431"/>
        <v>2024</v>
      </c>
      <c r="V3964" t="str">
        <f t="shared" si="432"/>
        <v>10-15</v>
      </c>
      <c r="W3964" t="str">
        <f t="shared" si="433"/>
        <v>Slow</v>
      </c>
    </row>
    <row r="3965" spans="1:23" x14ac:dyDescent="0.3">
      <c r="A3965">
        <v>603964</v>
      </c>
      <c r="B3965">
        <v>28586</v>
      </c>
      <c r="C3965">
        <v>63</v>
      </c>
      <c r="D3965" t="s">
        <v>4</v>
      </c>
      <c r="E3965" t="s">
        <v>5</v>
      </c>
      <c r="F3965" t="s">
        <v>22</v>
      </c>
      <c r="G3965" t="s">
        <v>31</v>
      </c>
      <c r="H3965" s="1">
        <v>44659</v>
      </c>
      <c r="I3965" t="s">
        <v>33</v>
      </c>
      <c r="J3965">
        <v>72</v>
      </c>
      <c r="K3965">
        <v>9.6</v>
      </c>
      <c r="L3965">
        <v>1092.56</v>
      </c>
      <c r="M3965">
        <v>21.5</v>
      </c>
      <c r="N3965" t="s">
        <v>50</v>
      </c>
      <c r="O3965">
        <v>1</v>
      </c>
      <c r="P3965" t="str" cm="1">
        <f t="array" ref="P3965">_xlfn.IFS(C3965&lt;25,"18-24", C3965&lt;=35,"25-35", C3965&lt;=50,"36-50",TRUE,"50+")</f>
        <v>50+</v>
      </c>
      <c r="Q3965" t="str">
        <f t="shared" si="427"/>
        <v>new</v>
      </c>
      <c r="R3965" t="str">
        <f t="shared" si="428"/>
        <v>high value</v>
      </c>
      <c r="S3965" t="str">
        <f t="shared" si="429"/>
        <v>Low</v>
      </c>
      <c r="T3965" t="str">
        <f t="shared" si="430"/>
        <v>Apr</v>
      </c>
      <c r="U3965">
        <f t="shared" si="431"/>
        <v>2022</v>
      </c>
      <c r="V3965" t="str">
        <f t="shared" si="432"/>
        <v>5-10</v>
      </c>
      <c r="W3965" t="str">
        <f t="shared" si="433"/>
        <v>Slow</v>
      </c>
    </row>
    <row r="3966" spans="1:23" x14ac:dyDescent="0.3">
      <c r="A3966">
        <v>603965</v>
      </c>
      <c r="B3966">
        <v>36128</v>
      </c>
      <c r="C3966">
        <v>36</v>
      </c>
      <c r="D3966" t="s">
        <v>7</v>
      </c>
      <c r="E3966" t="s">
        <v>16</v>
      </c>
      <c r="F3966" t="s">
        <v>18</v>
      </c>
      <c r="G3966" t="s">
        <v>25</v>
      </c>
      <c r="H3966" s="1">
        <v>45121</v>
      </c>
      <c r="I3966" t="s">
        <v>33</v>
      </c>
      <c r="J3966">
        <v>67</v>
      </c>
      <c r="K3966">
        <v>14.2</v>
      </c>
      <c r="L3966">
        <v>861</v>
      </c>
      <c r="M3966">
        <v>90.87</v>
      </c>
      <c r="N3966" t="s">
        <v>48</v>
      </c>
      <c r="O3966">
        <v>1</v>
      </c>
      <c r="P3966" t="str" cm="1">
        <f t="array" ref="P3966">_xlfn.IFS(C3966&lt;25,"18-24", C3966&lt;=35,"25-35", C3966&lt;=50,"36-50",TRUE,"50+")</f>
        <v>36-50</v>
      </c>
      <c r="Q3966" t="str">
        <f t="shared" si="427"/>
        <v>new</v>
      </c>
      <c r="R3966" t="str">
        <f t="shared" si="428"/>
        <v>high value</v>
      </c>
      <c r="S3966" t="str">
        <f t="shared" si="429"/>
        <v>Low</v>
      </c>
      <c r="T3966" t="str">
        <f t="shared" si="430"/>
        <v>Jul</v>
      </c>
      <c r="U3966">
        <f t="shared" si="431"/>
        <v>2023</v>
      </c>
      <c r="V3966" t="str">
        <f t="shared" si="432"/>
        <v>10-15</v>
      </c>
      <c r="W3966" t="str">
        <f t="shared" si="433"/>
        <v>Slow</v>
      </c>
    </row>
    <row r="3967" spans="1:23" x14ac:dyDescent="0.3">
      <c r="A3967">
        <v>603966</v>
      </c>
      <c r="B3967">
        <v>60778</v>
      </c>
      <c r="C3967">
        <v>40</v>
      </c>
      <c r="D3967" t="s">
        <v>7</v>
      </c>
      <c r="E3967" t="s">
        <v>8</v>
      </c>
      <c r="F3967" t="s">
        <v>32</v>
      </c>
      <c r="G3967" t="s">
        <v>31</v>
      </c>
      <c r="H3967" s="1">
        <v>45521</v>
      </c>
      <c r="I3967" t="s">
        <v>34</v>
      </c>
      <c r="J3967">
        <v>73</v>
      </c>
      <c r="K3967">
        <v>1.3</v>
      </c>
      <c r="L3967">
        <v>270.64999999999998</v>
      </c>
      <c r="M3967">
        <v>87.03</v>
      </c>
      <c r="N3967" t="s">
        <v>50</v>
      </c>
      <c r="O3967">
        <v>4</v>
      </c>
      <c r="P3967" t="str" cm="1">
        <f t="array" ref="P3967">_xlfn.IFS(C3967&lt;25,"18-24", C3967&lt;=35,"25-35", C3967&lt;=50,"36-50",TRUE,"50+")</f>
        <v>36-50</v>
      </c>
      <c r="Q3967" t="str">
        <f t="shared" si="427"/>
        <v>new</v>
      </c>
      <c r="R3967" t="str">
        <f t="shared" si="428"/>
        <v>medium</v>
      </c>
      <c r="S3967" t="str">
        <f t="shared" si="429"/>
        <v>medium</v>
      </c>
      <c r="T3967" t="str">
        <f t="shared" si="430"/>
        <v>Aug</v>
      </c>
      <c r="U3967">
        <f t="shared" si="431"/>
        <v>2024</v>
      </c>
      <c r="V3967" t="str">
        <f t="shared" si="432"/>
        <v>0-5</v>
      </c>
      <c r="W3967" t="str">
        <f t="shared" si="433"/>
        <v>Slow</v>
      </c>
    </row>
    <row r="3968" spans="1:23" x14ac:dyDescent="0.3">
      <c r="A3968">
        <v>603967</v>
      </c>
      <c r="B3968">
        <v>63350</v>
      </c>
      <c r="C3968">
        <v>64</v>
      </c>
      <c r="D3968" t="s">
        <v>4</v>
      </c>
      <c r="E3968" t="s">
        <v>11</v>
      </c>
      <c r="F3968" t="s">
        <v>30</v>
      </c>
      <c r="G3968" t="s">
        <v>21</v>
      </c>
      <c r="H3968" s="1">
        <v>45513</v>
      </c>
      <c r="I3968" t="s">
        <v>34</v>
      </c>
      <c r="J3968">
        <v>25</v>
      </c>
      <c r="K3968">
        <v>6.4</v>
      </c>
      <c r="L3968">
        <v>225.59</v>
      </c>
      <c r="M3968">
        <v>112.3</v>
      </c>
      <c r="N3968" t="s">
        <v>48</v>
      </c>
      <c r="O3968">
        <v>1</v>
      </c>
      <c r="P3968" t="str" cm="1">
        <f t="array" ref="P3968">_xlfn.IFS(C3968&lt;25,"18-24", C3968&lt;=35,"25-35", C3968&lt;=50,"36-50",TRUE,"50+")</f>
        <v>50+</v>
      </c>
      <c r="Q3968" t="str">
        <f t="shared" si="427"/>
        <v>new</v>
      </c>
      <c r="R3968" t="str">
        <f t="shared" si="428"/>
        <v>low</v>
      </c>
      <c r="S3968" t="str">
        <f t="shared" si="429"/>
        <v>Low</v>
      </c>
      <c r="T3968" t="str">
        <f t="shared" si="430"/>
        <v>Aug</v>
      </c>
      <c r="U3968">
        <f t="shared" si="431"/>
        <v>2024</v>
      </c>
      <c r="V3968" t="str">
        <f t="shared" si="432"/>
        <v>5-10</v>
      </c>
      <c r="W3968" t="str">
        <f t="shared" si="433"/>
        <v>Fast</v>
      </c>
    </row>
    <row r="3969" spans="1:23" x14ac:dyDescent="0.3">
      <c r="A3969">
        <v>603968</v>
      </c>
      <c r="B3969">
        <v>88273</v>
      </c>
      <c r="C3969">
        <v>40</v>
      </c>
      <c r="D3969" t="s">
        <v>7</v>
      </c>
      <c r="E3969" t="s">
        <v>8</v>
      </c>
      <c r="F3969" t="s">
        <v>30</v>
      </c>
      <c r="G3969" t="s">
        <v>27</v>
      </c>
      <c r="H3969" s="1">
        <v>45200</v>
      </c>
      <c r="I3969" t="s">
        <v>34</v>
      </c>
      <c r="J3969">
        <v>22</v>
      </c>
      <c r="K3969">
        <v>7.4</v>
      </c>
      <c r="L3969">
        <v>468.65</v>
      </c>
      <c r="M3969">
        <v>40.869999999999997</v>
      </c>
      <c r="N3969" t="s">
        <v>50</v>
      </c>
      <c r="O3969">
        <v>2</v>
      </c>
      <c r="P3969" t="str" cm="1">
        <f t="array" ref="P3969">_xlfn.IFS(C3969&lt;25,"18-24", C3969&lt;=35,"25-35", C3969&lt;=50,"36-50",TRUE,"50+")</f>
        <v>36-50</v>
      </c>
      <c r="Q3969" t="str">
        <f t="shared" si="427"/>
        <v>repeat</v>
      </c>
      <c r="R3969" t="str">
        <f t="shared" si="428"/>
        <v>medium</v>
      </c>
      <c r="S3969" t="str">
        <f t="shared" si="429"/>
        <v>Low</v>
      </c>
      <c r="T3969" t="str">
        <f t="shared" si="430"/>
        <v>Oct</v>
      </c>
      <c r="U3969">
        <f t="shared" si="431"/>
        <v>2023</v>
      </c>
      <c r="V3969" t="str">
        <f t="shared" si="432"/>
        <v>5-10</v>
      </c>
      <c r="W3969" t="str">
        <f t="shared" si="433"/>
        <v>Fast</v>
      </c>
    </row>
    <row r="3970" spans="1:23" x14ac:dyDescent="0.3">
      <c r="A3970">
        <v>603969</v>
      </c>
      <c r="B3970">
        <v>71600</v>
      </c>
      <c r="C3970">
        <v>35</v>
      </c>
      <c r="D3970" t="s">
        <v>4</v>
      </c>
      <c r="E3970" t="s">
        <v>13</v>
      </c>
      <c r="F3970" t="s">
        <v>18</v>
      </c>
      <c r="G3970" t="s">
        <v>31</v>
      </c>
      <c r="H3970" s="1">
        <v>44635</v>
      </c>
      <c r="I3970" t="s">
        <v>34</v>
      </c>
      <c r="J3970">
        <v>56</v>
      </c>
      <c r="K3970">
        <v>2.9</v>
      </c>
      <c r="L3970">
        <v>1214.94</v>
      </c>
      <c r="M3970">
        <v>104.13</v>
      </c>
      <c r="N3970" t="s">
        <v>49</v>
      </c>
      <c r="O3970">
        <v>1</v>
      </c>
      <c r="P3970" t="str" cm="1">
        <f t="array" ref="P3970">_xlfn.IFS(C3970&lt;25,"18-24", C3970&lt;=35,"25-35", C3970&lt;=50,"36-50",TRUE,"50+")</f>
        <v>25-35</v>
      </c>
      <c r="Q3970" t="str">
        <f t="shared" si="427"/>
        <v>new</v>
      </c>
      <c r="R3970" t="str">
        <f t="shared" si="428"/>
        <v>high value</v>
      </c>
      <c r="S3970" t="str">
        <f t="shared" si="429"/>
        <v>Low</v>
      </c>
      <c r="T3970" t="str">
        <f t="shared" si="430"/>
        <v>Mar</v>
      </c>
      <c r="U3970">
        <f t="shared" si="431"/>
        <v>2022</v>
      </c>
      <c r="V3970" t="str">
        <f t="shared" si="432"/>
        <v>0-5</v>
      </c>
      <c r="W3970" t="str">
        <f t="shared" si="433"/>
        <v>Slow</v>
      </c>
    </row>
    <row r="3971" spans="1:23" x14ac:dyDescent="0.3">
      <c r="A3971">
        <v>603970</v>
      </c>
      <c r="B3971">
        <v>48757</v>
      </c>
      <c r="C3971">
        <v>39</v>
      </c>
      <c r="D3971" t="s">
        <v>7</v>
      </c>
      <c r="E3971" t="s">
        <v>15</v>
      </c>
      <c r="F3971" t="s">
        <v>22</v>
      </c>
      <c r="G3971" t="s">
        <v>25</v>
      </c>
      <c r="H3971" s="1">
        <v>45257</v>
      </c>
      <c r="I3971" t="s">
        <v>34</v>
      </c>
      <c r="J3971">
        <v>46</v>
      </c>
      <c r="K3971">
        <v>2.9</v>
      </c>
      <c r="L3971">
        <v>1242.9100000000001</v>
      </c>
      <c r="M3971">
        <v>109.11</v>
      </c>
      <c r="N3971" t="s">
        <v>50</v>
      </c>
      <c r="O3971">
        <v>2</v>
      </c>
      <c r="P3971" t="str" cm="1">
        <f t="array" ref="P3971">_xlfn.IFS(C3971&lt;25,"18-24", C3971&lt;=35,"25-35", C3971&lt;=50,"36-50",TRUE,"50+")</f>
        <v>36-50</v>
      </c>
      <c r="Q3971" t="str">
        <f t="shared" ref="Q3971:Q4034" si="434">IF(COUNTIF($B:$B,B3971)&gt;1,"repeat","new")</f>
        <v>new</v>
      </c>
      <c r="R3971" t="str">
        <f t="shared" ref="R3971:R4034" si="435">IF(L3971&gt;500,"high value",IF( L3971&gt;250,"medium","low"))</f>
        <v>high value</v>
      </c>
      <c r="S3971" t="str">
        <f t="shared" ref="S3971:S4034" si="436">IF(O3971&lt;=2,"Low",IF(O3971&lt;=4,"medium","High"))</f>
        <v>Low</v>
      </c>
      <c r="T3971" t="str">
        <f t="shared" ref="T3971:T4034" si="437">TEXT(H3971,"MMM")</f>
        <v>Nov</v>
      </c>
      <c r="U3971">
        <f t="shared" ref="U3971:U4034" si="438">YEAR(H3971)</f>
        <v>2023</v>
      </c>
      <c r="V3971" t="str">
        <f t="shared" ref="V3971:V4034" si="439">IF(K3971&lt;=5,"0-5",IF(K3971&lt;=10,"5-10",IF(K3971&lt;=15,"10-15","15+")))</f>
        <v>0-5</v>
      </c>
      <c r="W3971" t="str">
        <f t="shared" ref="W3971:W4034" si="440">IF(J3971&lt;=30,"Fast",IF(J3971&lt;=45,"Medium","Slow"))</f>
        <v>Slow</v>
      </c>
    </row>
    <row r="3972" spans="1:23" x14ac:dyDescent="0.3">
      <c r="A3972">
        <v>603971</v>
      </c>
      <c r="B3972">
        <v>51002</v>
      </c>
      <c r="C3972">
        <v>48</v>
      </c>
      <c r="D3972" t="s">
        <v>4</v>
      </c>
      <c r="E3972" t="s">
        <v>16</v>
      </c>
      <c r="F3972" t="s">
        <v>28</v>
      </c>
      <c r="G3972" t="s">
        <v>21</v>
      </c>
      <c r="H3972" s="1">
        <v>45590</v>
      </c>
      <c r="I3972" t="s">
        <v>34</v>
      </c>
      <c r="J3972">
        <v>69</v>
      </c>
      <c r="K3972">
        <v>14.1</v>
      </c>
      <c r="L3972">
        <v>175.3</v>
      </c>
      <c r="M3972">
        <v>56.56</v>
      </c>
      <c r="N3972" t="s">
        <v>48</v>
      </c>
      <c r="O3972">
        <v>2</v>
      </c>
      <c r="P3972" t="str" cm="1">
        <f t="array" ref="P3972">_xlfn.IFS(C3972&lt;25,"18-24", C3972&lt;=35,"25-35", C3972&lt;=50,"36-50",TRUE,"50+")</f>
        <v>36-50</v>
      </c>
      <c r="Q3972" t="str">
        <f t="shared" si="434"/>
        <v>new</v>
      </c>
      <c r="R3972" t="str">
        <f t="shared" si="435"/>
        <v>low</v>
      </c>
      <c r="S3972" t="str">
        <f t="shared" si="436"/>
        <v>Low</v>
      </c>
      <c r="T3972" t="str">
        <f t="shared" si="437"/>
        <v>Oct</v>
      </c>
      <c r="U3972">
        <f t="shared" si="438"/>
        <v>2024</v>
      </c>
      <c r="V3972" t="str">
        <f t="shared" si="439"/>
        <v>10-15</v>
      </c>
      <c r="W3972" t="str">
        <f t="shared" si="440"/>
        <v>Slow</v>
      </c>
    </row>
    <row r="3973" spans="1:23" x14ac:dyDescent="0.3">
      <c r="A3973">
        <v>603972</v>
      </c>
      <c r="B3973">
        <v>73606</v>
      </c>
      <c r="C3973">
        <v>39</v>
      </c>
      <c r="D3973" t="s">
        <v>4</v>
      </c>
      <c r="E3973" t="s">
        <v>8</v>
      </c>
      <c r="F3973" t="s">
        <v>30</v>
      </c>
      <c r="G3973" t="s">
        <v>21</v>
      </c>
      <c r="H3973" s="1">
        <v>44647</v>
      </c>
      <c r="I3973" t="s">
        <v>33</v>
      </c>
      <c r="J3973">
        <v>82</v>
      </c>
      <c r="K3973">
        <v>7.1</v>
      </c>
      <c r="L3973">
        <v>205.16</v>
      </c>
      <c r="M3973">
        <v>33.89</v>
      </c>
      <c r="N3973" t="s">
        <v>50</v>
      </c>
      <c r="O3973">
        <v>4</v>
      </c>
      <c r="P3973" t="str" cm="1">
        <f t="array" ref="P3973">_xlfn.IFS(C3973&lt;25,"18-24", C3973&lt;=35,"25-35", C3973&lt;=50,"36-50",TRUE,"50+")</f>
        <v>36-50</v>
      </c>
      <c r="Q3973" t="str">
        <f t="shared" si="434"/>
        <v>new</v>
      </c>
      <c r="R3973" t="str">
        <f t="shared" si="435"/>
        <v>low</v>
      </c>
      <c r="S3973" t="str">
        <f t="shared" si="436"/>
        <v>medium</v>
      </c>
      <c r="T3973" t="str">
        <f t="shared" si="437"/>
        <v>Mar</v>
      </c>
      <c r="U3973">
        <f t="shared" si="438"/>
        <v>2022</v>
      </c>
      <c r="V3973" t="str">
        <f t="shared" si="439"/>
        <v>5-10</v>
      </c>
      <c r="W3973" t="str">
        <f t="shared" si="440"/>
        <v>Slow</v>
      </c>
    </row>
    <row r="3974" spans="1:23" x14ac:dyDescent="0.3">
      <c r="A3974">
        <v>603973</v>
      </c>
      <c r="B3974">
        <v>96913</v>
      </c>
      <c r="C3974">
        <v>29</v>
      </c>
      <c r="D3974" t="s">
        <v>7</v>
      </c>
      <c r="E3974" t="s">
        <v>8</v>
      </c>
      <c r="F3974" t="s">
        <v>32</v>
      </c>
      <c r="G3974" t="s">
        <v>21</v>
      </c>
      <c r="H3974" s="1">
        <v>45114</v>
      </c>
      <c r="I3974" t="s">
        <v>34</v>
      </c>
      <c r="J3974">
        <v>71</v>
      </c>
      <c r="K3974">
        <v>3.9</v>
      </c>
      <c r="L3974">
        <v>353.55</v>
      </c>
      <c r="M3974">
        <v>119.12</v>
      </c>
      <c r="N3974" t="s">
        <v>49</v>
      </c>
      <c r="O3974">
        <v>1</v>
      </c>
      <c r="P3974" t="str" cm="1">
        <f t="array" ref="P3974">_xlfn.IFS(C3974&lt;25,"18-24", C3974&lt;=35,"25-35", C3974&lt;=50,"36-50",TRUE,"50+")</f>
        <v>25-35</v>
      </c>
      <c r="Q3974" t="str">
        <f t="shared" si="434"/>
        <v>repeat</v>
      </c>
      <c r="R3974" t="str">
        <f t="shared" si="435"/>
        <v>medium</v>
      </c>
      <c r="S3974" t="str">
        <f t="shared" si="436"/>
        <v>Low</v>
      </c>
      <c r="T3974" t="str">
        <f t="shared" si="437"/>
        <v>Jul</v>
      </c>
      <c r="U3974">
        <f t="shared" si="438"/>
        <v>2023</v>
      </c>
      <c r="V3974" t="str">
        <f t="shared" si="439"/>
        <v>0-5</v>
      </c>
      <c r="W3974" t="str">
        <f t="shared" si="440"/>
        <v>Slow</v>
      </c>
    </row>
    <row r="3975" spans="1:23" x14ac:dyDescent="0.3">
      <c r="A3975">
        <v>603974</v>
      </c>
      <c r="B3975">
        <v>98000</v>
      </c>
      <c r="C3975">
        <v>22</v>
      </c>
      <c r="D3975" t="s">
        <v>4</v>
      </c>
      <c r="E3975" t="s">
        <v>5</v>
      </c>
      <c r="F3975" t="s">
        <v>22</v>
      </c>
      <c r="G3975" t="s">
        <v>25</v>
      </c>
      <c r="H3975" s="1">
        <v>44798</v>
      </c>
      <c r="I3975" t="s">
        <v>34</v>
      </c>
      <c r="J3975">
        <v>46</v>
      </c>
      <c r="K3975">
        <v>6.3</v>
      </c>
      <c r="L3975">
        <v>331.08</v>
      </c>
      <c r="M3975">
        <v>44.23</v>
      </c>
      <c r="N3975" t="s">
        <v>50</v>
      </c>
      <c r="O3975">
        <v>5</v>
      </c>
      <c r="P3975" t="str" cm="1">
        <f t="array" ref="P3975">_xlfn.IFS(C3975&lt;25,"18-24", C3975&lt;=35,"25-35", C3975&lt;=50,"36-50",TRUE,"50+")</f>
        <v>18-24</v>
      </c>
      <c r="Q3975" t="str">
        <f t="shared" si="434"/>
        <v>new</v>
      </c>
      <c r="R3975" t="str">
        <f t="shared" si="435"/>
        <v>medium</v>
      </c>
      <c r="S3975" t="str">
        <f t="shared" si="436"/>
        <v>High</v>
      </c>
      <c r="T3975" t="str">
        <f t="shared" si="437"/>
        <v>Aug</v>
      </c>
      <c r="U3975">
        <f t="shared" si="438"/>
        <v>2022</v>
      </c>
      <c r="V3975" t="str">
        <f t="shared" si="439"/>
        <v>5-10</v>
      </c>
      <c r="W3975" t="str">
        <f t="shared" si="440"/>
        <v>Slow</v>
      </c>
    </row>
    <row r="3976" spans="1:23" x14ac:dyDescent="0.3">
      <c r="A3976">
        <v>603975</v>
      </c>
      <c r="B3976">
        <v>24103</v>
      </c>
      <c r="C3976">
        <v>62</v>
      </c>
      <c r="D3976" t="s">
        <v>4</v>
      </c>
      <c r="E3976" t="s">
        <v>16</v>
      </c>
      <c r="F3976" t="s">
        <v>32</v>
      </c>
      <c r="G3976" t="s">
        <v>25</v>
      </c>
      <c r="H3976" s="1">
        <v>45629</v>
      </c>
      <c r="I3976" t="s">
        <v>33</v>
      </c>
      <c r="J3976">
        <v>25</v>
      </c>
      <c r="K3976">
        <v>1.8</v>
      </c>
      <c r="L3976">
        <v>1165.3</v>
      </c>
      <c r="M3976">
        <v>64.069999999999993</v>
      </c>
      <c r="N3976" t="s">
        <v>47</v>
      </c>
      <c r="O3976">
        <v>4</v>
      </c>
      <c r="P3976" t="str" cm="1">
        <f t="array" ref="P3976">_xlfn.IFS(C3976&lt;25,"18-24", C3976&lt;=35,"25-35", C3976&lt;=50,"36-50",TRUE,"50+")</f>
        <v>50+</v>
      </c>
      <c r="Q3976" t="str">
        <f t="shared" si="434"/>
        <v>new</v>
      </c>
      <c r="R3976" t="str">
        <f t="shared" si="435"/>
        <v>high value</v>
      </c>
      <c r="S3976" t="str">
        <f t="shared" si="436"/>
        <v>medium</v>
      </c>
      <c r="T3976" t="str">
        <f t="shared" si="437"/>
        <v>Dec</v>
      </c>
      <c r="U3976">
        <f t="shared" si="438"/>
        <v>2024</v>
      </c>
      <c r="V3976" t="str">
        <f t="shared" si="439"/>
        <v>0-5</v>
      </c>
      <c r="W3976" t="str">
        <f t="shared" si="440"/>
        <v>Fast</v>
      </c>
    </row>
    <row r="3977" spans="1:23" x14ac:dyDescent="0.3">
      <c r="A3977">
        <v>603976</v>
      </c>
      <c r="B3977">
        <v>32413</v>
      </c>
      <c r="C3977">
        <v>31</v>
      </c>
      <c r="D3977" t="s">
        <v>7</v>
      </c>
      <c r="E3977" t="s">
        <v>8</v>
      </c>
      <c r="F3977" t="s">
        <v>28</v>
      </c>
      <c r="G3977" t="s">
        <v>23</v>
      </c>
      <c r="H3977" s="1">
        <v>45022</v>
      </c>
      <c r="I3977" t="s">
        <v>33</v>
      </c>
      <c r="J3977">
        <v>28</v>
      </c>
      <c r="K3977">
        <v>11.2</v>
      </c>
      <c r="L3977">
        <v>1435.99</v>
      </c>
      <c r="M3977">
        <v>116.17</v>
      </c>
      <c r="N3977" t="s">
        <v>48</v>
      </c>
      <c r="O3977">
        <v>1</v>
      </c>
      <c r="P3977" t="str" cm="1">
        <f t="array" ref="P3977">_xlfn.IFS(C3977&lt;25,"18-24", C3977&lt;=35,"25-35", C3977&lt;=50,"36-50",TRUE,"50+")</f>
        <v>25-35</v>
      </c>
      <c r="Q3977" t="str">
        <f t="shared" si="434"/>
        <v>new</v>
      </c>
      <c r="R3977" t="str">
        <f t="shared" si="435"/>
        <v>high value</v>
      </c>
      <c r="S3977" t="str">
        <f t="shared" si="436"/>
        <v>Low</v>
      </c>
      <c r="T3977" t="str">
        <f t="shared" si="437"/>
        <v>Apr</v>
      </c>
      <c r="U3977">
        <f t="shared" si="438"/>
        <v>2023</v>
      </c>
      <c r="V3977" t="str">
        <f t="shared" si="439"/>
        <v>10-15</v>
      </c>
      <c r="W3977" t="str">
        <f t="shared" si="440"/>
        <v>Fast</v>
      </c>
    </row>
    <row r="3978" spans="1:23" x14ac:dyDescent="0.3">
      <c r="A3978">
        <v>603977</v>
      </c>
      <c r="B3978">
        <v>74528</v>
      </c>
      <c r="C3978">
        <v>21</v>
      </c>
      <c r="D3978" t="s">
        <v>7</v>
      </c>
      <c r="E3978" t="s">
        <v>13</v>
      </c>
      <c r="F3978" t="s">
        <v>32</v>
      </c>
      <c r="G3978" t="s">
        <v>25</v>
      </c>
      <c r="H3978" s="1">
        <v>45628</v>
      </c>
      <c r="I3978" t="s">
        <v>34</v>
      </c>
      <c r="J3978">
        <v>46</v>
      </c>
      <c r="K3978">
        <v>1.8</v>
      </c>
      <c r="L3978">
        <v>965.23</v>
      </c>
      <c r="M3978">
        <v>21.08</v>
      </c>
      <c r="N3978" t="s">
        <v>48</v>
      </c>
      <c r="O3978">
        <v>3</v>
      </c>
      <c r="P3978" t="str" cm="1">
        <f t="array" ref="P3978">_xlfn.IFS(C3978&lt;25,"18-24", C3978&lt;=35,"25-35", C3978&lt;=50,"36-50",TRUE,"50+")</f>
        <v>18-24</v>
      </c>
      <c r="Q3978" t="str">
        <f t="shared" si="434"/>
        <v>new</v>
      </c>
      <c r="R3978" t="str">
        <f t="shared" si="435"/>
        <v>high value</v>
      </c>
      <c r="S3978" t="str">
        <f t="shared" si="436"/>
        <v>medium</v>
      </c>
      <c r="T3978" t="str">
        <f t="shared" si="437"/>
        <v>Dec</v>
      </c>
      <c r="U3978">
        <f t="shared" si="438"/>
        <v>2024</v>
      </c>
      <c r="V3978" t="str">
        <f t="shared" si="439"/>
        <v>0-5</v>
      </c>
      <c r="W3978" t="str">
        <f t="shared" si="440"/>
        <v>Slow</v>
      </c>
    </row>
    <row r="3979" spans="1:23" x14ac:dyDescent="0.3">
      <c r="A3979">
        <v>603978</v>
      </c>
      <c r="B3979">
        <v>83043</v>
      </c>
      <c r="C3979">
        <v>48</v>
      </c>
      <c r="D3979" t="s">
        <v>4</v>
      </c>
      <c r="E3979" t="s">
        <v>11</v>
      </c>
      <c r="F3979" t="s">
        <v>19</v>
      </c>
      <c r="G3979" t="s">
        <v>21</v>
      </c>
      <c r="H3979" s="1">
        <v>45052</v>
      </c>
      <c r="I3979" t="s">
        <v>33</v>
      </c>
      <c r="J3979">
        <v>47</v>
      </c>
      <c r="K3979">
        <v>3.4</v>
      </c>
      <c r="L3979">
        <v>831.92</v>
      </c>
      <c r="M3979">
        <v>32.04</v>
      </c>
      <c r="N3979" t="s">
        <v>49</v>
      </c>
      <c r="O3979">
        <v>4</v>
      </c>
      <c r="P3979" t="str" cm="1">
        <f t="array" ref="P3979">_xlfn.IFS(C3979&lt;25,"18-24", C3979&lt;=35,"25-35", C3979&lt;=50,"36-50",TRUE,"50+")</f>
        <v>36-50</v>
      </c>
      <c r="Q3979" t="str">
        <f t="shared" si="434"/>
        <v>new</v>
      </c>
      <c r="R3979" t="str">
        <f t="shared" si="435"/>
        <v>high value</v>
      </c>
      <c r="S3979" t="str">
        <f t="shared" si="436"/>
        <v>medium</v>
      </c>
      <c r="T3979" t="str">
        <f t="shared" si="437"/>
        <v>May</v>
      </c>
      <c r="U3979">
        <f t="shared" si="438"/>
        <v>2023</v>
      </c>
      <c r="V3979" t="str">
        <f t="shared" si="439"/>
        <v>0-5</v>
      </c>
      <c r="W3979" t="str">
        <f t="shared" si="440"/>
        <v>Slow</v>
      </c>
    </row>
    <row r="3980" spans="1:23" x14ac:dyDescent="0.3">
      <c r="A3980">
        <v>603979</v>
      </c>
      <c r="B3980">
        <v>53889</v>
      </c>
      <c r="C3980">
        <v>37</v>
      </c>
      <c r="D3980" t="s">
        <v>4</v>
      </c>
      <c r="E3980" t="s">
        <v>5</v>
      </c>
      <c r="F3980" t="s">
        <v>22</v>
      </c>
      <c r="G3980" t="s">
        <v>23</v>
      </c>
      <c r="H3980" s="1">
        <v>44802</v>
      </c>
      <c r="I3980" t="s">
        <v>34</v>
      </c>
      <c r="J3980">
        <v>89</v>
      </c>
      <c r="K3980">
        <v>9.4</v>
      </c>
      <c r="L3980">
        <v>1153.8399999999999</v>
      </c>
      <c r="M3980">
        <v>100.45</v>
      </c>
      <c r="N3980" t="s">
        <v>48</v>
      </c>
      <c r="O3980">
        <v>2</v>
      </c>
      <c r="P3980" t="str" cm="1">
        <f t="array" ref="P3980">_xlfn.IFS(C3980&lt;25,"18-24", C3980&lt;=35,"25-35", C3980&lt;=50,"36-50",TRUE,"50+")</f>
        <v>36-50</v>
      </c>
      <c r="Q3980" t="str">
        <f t="shared" si="434"/>
        <v>new</v>
      </c>
      <c r="R3980" t="str">
        <f t="shared" si="435"/>
        <v>high value</v>
      </c>
      <c r="S3980" t="str">
        <f t="shared" si="436"/>
        <v>Low</v>
      </c>
      <c r="T3980" t="str">
        <f t="shared" si="437"/>
        <v>Aug</v>
      </c>
      <c r="U3980">
        <f t="shared" si="438"/>
        <v>2022</v>
      </c>
      <c r="V3980" t="str">
        <f t="shared" si="439"/>
        <v>5-10</v>
      </c>
      <c r="W3980" t="str">
        <f t="shared" si="440"/>
        <v>Slow</v>
      </c>
    </row>
    <row r="3981" spans="1:23" x14ac:dyDescent="0.3">
      <c r="A3981">
        <v>603980</v>
      </c>
      <c r="B3981">
        <v>64678</v>
      </c>
      <c r="C3981">
        <v>45</v>
      </c>
      <c r="D3981" t="s">
        <v>7</v>
      </c>
      <c r="E3981" t="s">
        <v>15</v>
      </c>
      <c r="F3981" t="s">
        <v>26</v>
      </c>
      <c r="G3981" t="s">
        <v>31</v>
      </c>
      <c r="H3981" s="1">
        <v>44916</v>
      </c>
      <c r="I3981" t="s">
        <v>33</v>
      </c>
      <c r="J3981">
        <v>31</v>
      </c>
      <c r="K3981">
        <v>12</v>
      </c>
      <c r="L3981">
        <v>1449.62</v>
      </c>
      <c r="M3981">
        <v>50.31</v>
      </c>
      <c r="N3981" t="s">
        <v>47</v>
      </c>
      <c r="O3981">
        <v>1</v>
      </c>
      <c r="P3981" t="str" cm="1">
        <f t="array" ref="P3981">_xlfn.IFS(C3981&lt;25,"18-24", C3981&lt;=35,"25-35", C3981&lt;=50,"36-50",TRUE,"50+")</f>
        <v>36-50</v>
      </c>
      <c r="Q3981" t="str">
        <f t="shared" si="434"/>
        <v>new</v>
      </c>
      <c r="R3981" t="str">
        <f t="shared" si="435"/>
        <v>high value</v>
      </c>
      <c r="S3981" t="str">
        <f t="shared" si="436"/>
        <v>Low</v>
      </c>
      <c r="T3981" t="str">
        <f t="shared" si="437"/>
        <v>Dec</v>
      </c>
      <c r="U3981">
        <f t="shared" si="438"/>
        <v>2022</v>
      </c>
      <c r="V3981" t="str">
        <f t="shared" si="439"/>
        <v>10-15</v>
      </c>
      <c r="W3981" t="str">
        <f t="shared" si="440"/>
        <v>Medium</v>
      </c>
    </row>
    <row r="3982" spans="1:23" x14ac:dyDescent="0.3">
      <c r="A3982">
        <v>603981</v>
      </c>
      <c r="B3982">
        <v>85850</v>
      </c>
      <c r="C3982">
        <v>30</v>
      </c>
      <c r="D3982" t="s">
        <v>4</v>
      </c>
      <c r="E3982" t="s">
        <v>11</v>
      </c>
      <c r="F3982" t="s">
        <v>18</v>
      </c>
      <c r="G3982" t="s">
        <v>25</v>
      </c>
      <c r="H3982" s="1">
        <v>44991</v>
      </c>
      <c r="I3982" t="s">
        <v>33</v>
      </c>
      <c r="J3982">
        <v>77</v>
      </c>
      <c r="K3982">
        <v>9.1</v>
      </c>
      <c r="L3982">
        <v>348.26</v>
      </c>
      <c r="M3982">
        <v>94.68</v>
      </c>
      <c r="N3982" t="s">
        <v>49</v>
      </c>
      <c r="O3982">
        <v>2</v>
      </c>
      <c r="P3982" t="str" cm="1">
        <f t="array" ref="P3982">_xlfn.IFS(C3982&lt;25,"18-24", C3982&lt;=35,"25-35", C3982&lt;=50,"36-50",TRUE,"50+")</f>
        <v>25-35</v>
      </c>
      <c r="Q3982" t="str">
        <f t="shared" si="434"/>
        <v>new</v>
      </c>
      <c r="R3982" t="str">
        <f t="shared" si="435"/>
        <v>medium</v>
      </c>
      <c r="S3982" t="str">
        <f t="shared" si="436"/>
        <v>Low</v>
      </c>
      <c r="T3982" t="str">
        <f t="shared" si="437"/>
        <v>Mar</v>
      </c>
      <c r="U3982">
        <f t="shared" si="438"/>
        <v>2023</v>
      </c>
      <c r="V3982" t="str">
        <f t="shared" si="439"/>
        <v>5-10</v>
      </c>
      <c r="W3982" t="str">
        <f t="shared" si="440"/>
        <v>Slow</v>
      </c>
    </row>
    <row r="3983" spans="1:23" x14ac:dyDescent="0.3">
      <c r="A3983">
        <v>603982</v>
      </c>
      <c r="B3983">
        <v>52405</v>
      </c>
      <c r="C3983">
        <v>63</v>
      </c>
      <c r="D3983" t="s">
        <v>4</v>
      </c>
      <c r="E3983" t="s">
        <v>16</v>
      </c>
      <c r="F3983" t="s">
        <v>24</v>
      </c>
      <c r="G3983" t="s">
        <v>23</v>
      </c>
      <c r="H3983" s="1">
        <v>45017</v>
      </c>
      <c r="I3983" t="s">
        <v>33</v>
      </c>
      <c r="J3983">
        <v>76</v>
      </c>
      <c r="K3983">
        <v>2.7</v>
      </c>
      <c r="L3983">
        <v>680.51</v>
      </c>
      <c r="M3983">
        <v>37.46</v>
      </c>
      <c r="N3983" t="s">
        <v>47</v>
      </c>
      <c r="O3983">
        <v>1</v>
      </c>
      <c r="P3983" t="str" cm="1">
        <f t="array" ref="P3983">_xlfn.IFS(C3983&lt;25,"18-24", C3983&lt;=35,"25-35", C3983&lt;=50,"36-50",TRUE,"50+")</f>
        <v>50+</v>
      </c>
      <c r="Q3983" t="str">
        <f t="shared" si="434"/>
        <v>new</v>
      </c>
      <c r="R3983" t="str">
        <f t="shared" si="435"/>
        <v>high value</v>
      </c>
      <c r="S3983" t="str">
        <f t="shared" si="436"/>
        <v>Low</v>
      </c>
      <c r="T3983" t="str">
        <f t="shared" si="437"/>
        <v>Apr</v>
      </c>
      <c r="U3983">
        <f t="shared" si="438"/>
        <v>2023</v>
      </c>
      <c r="V3983" t="str">
        <f t="shared" si="439"/>
        <v>0-5</v>
      </c>
      <c r="W3983" t="str">
        <f t="shared" si="440"/>
        <v>Slow</v>
      </c>
    </row>
    <row r="3984" spans="1:23" x14ac:dyDescent="0.3">
      <c r="A3984">
        <v>603983</v>
      </c>
      <c r="B3984">
        <v>75042</v>
      </c>
      <c r="C3984">
        <v>39</v>
      </c>
      <c r="D3984" t="s">
        <v>4</v>
      </c>
      <c r="E3984" t="s">
        <v>13</v>
      </c>
      <c r="F3984" t="s">
        <v>28</v>
      </c>
      <c r="G3984" t="s">
        <v>25</v>
      </c>
      <c r="H3984" s="1">
        <v>45275</v>
      </c>
      <c r="I3984" t="s">
        <v>34</v>
      </c>
      <c r="J3984">
        <v>31</v>
      </c>
      <c r="K3984">
        <v>9</v>
      </c>
      <c r="L3984">
        <v>522.4</v>
      </c>
      <c r="M3984">
        <v>62.68</v>
      </c>
      <c r="N3984" t="s">
        <v>48</v>
      </c>
      <c r="O3984">
        <v>1</v>
      </c>
      <c r="P3984" t="str" cm="1">
        <f t="array" ref="P3984">_xlfn.IFS(C3984&lt;25,"18-24", C3984&lt;=35,"25-35", C3984&lt;=50,"36-50",TRUE,"50+")</f>
        <v>36-50</v>
      </c>
      <c r="Q3984" t="str">
        <f t="shared" si="434"/>
        <v>new</v>
      </c>
      <c r="R3984" t="str">
        <f t="shared" si="435"/>
        <v>high value</v>
      </c>
      <c r="S3984" t="str">
        <f t="shared" si="436"/>
        <v>Low</v>
      </c>
      <c r="T3984" t="str">
        <f t="shared" si="437"/>
        <v>Dec</v>
      </c>
      <c r="U3984">
        <f t="shared" si="438"/>
        <v>2023</v>
      </c>
      <c r="V3984" t="str">
        <f t="shared" si="439"/>
        <v>5-10</v>
      </c>
      <c r="W3984" t="str">
        <f t="shared" si="440"/>
        <v>Medium</v>
      </c>
    </row>
    <row r="3985" spans="1:23" x14ac:dyDescent="0.3">
      <c r="A3985">
        <v>603984</v>
      </c>
      <c r="B3985">
        <v>89826</v>
      </c>
      <c r="C3985">
        <v>57</v>
      </c>
      <c r="D3985" t="s">
        <v>7</v>
      </c>
      <c r="E3985" t="s">
        <v>8</v>
      </c>
      <c r="F3985" t="s">
        <v>18</v>
      </c>
      <c r="G3985" t="s">
        <v>27</v>
      </c>
      <c r="H3985" s="1">
        <v>45024</v>
      </c>
      <c r="I3985" t="s">
        <v>34</v>
      </c>
      <c r="J3985">
        <v>62</v>
      </c>
      <c r="K3985">
        <v>5.3</v>
      </c>
      <c r="L3985">
        <v>1019.39</v>
      </c>
      <c r="M3985">
        <v>72.72</v>
      </c>
      <c r="N3985" t="s">
        <v>47</v>
      </c>
      <c r="O3985">
        <v>4</v>
      </c>
      <c r="P3985" t="str" cm="1">
        <f t="array" ref="P3985">_xlfn.IFS(C3985&lt;25,"18-24", C3985&lt;=35,"25-35", C3985&lt;=50,"36-50",TRUE,"50+")</f>
        <v>50+</v>
      </c>
      <c r="Q3985" t="str">
        <f t="shared" si="434"/>
        <v>new</v>
      </c>
      <c r="R3985" t="str">
        <f t="shared" si="435"/>
        <v>high value</v>
      </c>
      <c r="S3985" t="str">
        <f t="shared" si="436"/>
        <v>medium</v>
      </c>
      <c r="T3985" t="str">
        <f t="shared" si="437"/>
        <v>Apr</v>
      </c>
      <c r="U3985">
        <f t="shared" si="438"/>
        <v>2023</v>
      </c>
      <c r="V3985" t="str">
        <f t="shared" si="439"/>
        <v>5-10</v>
      </c>
      <c r="W3985" t="str">
        <f t="shared" si="440"/>
        <v>Slow</v>
      </c>
    </row>
    <row r="3986" spans="1:23" x14ac:dyDescent="0.3">
      <c r="A3986">
        <v>603985</v>
      </c>
      <c r="B3986">
        <v>37152</v>
      </c>
      <c r="C3986">
        <v>60</v>
      </c>
      <c r="D3986" t="s">
        <v>7</v>
      </c>
      <c r="E3986" t="s">
        <v>8</v>
      </c>
      <c r="F3986" t="s">
        <v>19</v>
      </c>
      <c r="G3986" t="s">
        <v>21</v>
      </c>
      <c r="H3986" s="1">
        <v>45531</v>
      </c>
      <c r="I3986" t="s">
        <v>34</v>
      </c>
      <c r="J3986">
        <v>57</v>
      </c>
      <c r="K3986">
        <v>10.1</v>
      </c>
      <c r="L3986">
        <v>733.12</v>
      </c>
      <c r="M3986">
        <v>51.5</v>
      </c>
      <c r="N3986" t="s">
        <v>50</v>
      </c>
      <c r="O3986">
        <v>4</v>
      </c>
      <c r="P3986" t="str" cm="1">
        <f t="array" ref="P3986">_xlfn.IFS(C3986&lt;25,"18-24", C3986&lt;=35,"25-35", C3986&lt;=50,"36-50",TRUE,"50+")</f>
        <v>50+</v>
      </c>
      <c r="Q3986" t="str">
        <f t="shared" si="434"/>
        <v>new</v>
      </c>
      <c r="R3986" t="str">
        <f t="shared" si="435"/>
        <v>high value</v>
      </c>
      <c r="S3986" t="str">
        <f t="shared" si="436"/>
        <v>medium</v>
      </c>
      <c r="T3986" t="str">
        <f t="shared" si="437"/>
        <v>Aug</v>
      </c>
      <c r="U3986">
        <f t="shared" si="438"/>
        <v>2024</v>
      </c>
      <c r="V3986" t="str">
        <f t="shared" si="439"/>
        <v>10-15</v>
      </c>
      <c r="W3986" t="str">
        <f t="shared" si="440"/>
        <v>Slow</v>
      </c>
    </row>
    <row r="3987" spans="1:23" x14ac:dyDescent="0.3">
      <c r="A3987">
        <v>603986</v>
      </c>
      <c r="B3987">
        <v>94103</v>
      </c>
      <c r="C3987">
        <v>18</v>
      </c>
      <c r="D3987" t="s">
        <v>7</v>
      </c>
      <c r="E3987" t="s">
        <v>15</v>
      </c>
      <c r="F3987" t="s">
        <v>28</v>
      </c>
      <c r="G3987" t="s">
        <v>29</v>
      </c>
      <c r="H3987" s="1">
        <v>45534</v>
      </c>
      <c r="I3987" t="s">
        <v>33</v>
      </c>
      <c r="J3987">
        <v>76</v>
      </c>
      <c r="K3987">
        <v>6.4</v>
      </c>
      <c r="L3987">
        <v>824.94</v>
      </c>
      <c r="M3987">
        <v>85.59</v>
      </c>
      <c r="N3987" t="s">
        <v>50</v>
      </c>
      <c r="O3987">
        <v>2</v>
      </c>
      <c r="P3987" t="str" cm="1">
        <f t="array" ref="P3987">_xlfn.IFS(C3987&lt;25,"18-24", C3987&lt;=35,"25-35", C3987&lt;=50,"36-50",TRUE,"50+")</f>
        <v>18-24</v>
      </c>
      <c r="Q3987" t="str">
        <f t="shared" si="434"/>
        <v>new</v>
      </c>
      <c r="R3987" t="str">
        <f t="shared" si="435"/>
        <v>high value</v>
      </c>
      <c r="S3987" t="str">
        <f t="shared" si="436"/>
        <v>Low</v>
      </c>
      <c r="T3987" t="str">
        <f t="shared" si="437"/>
        <v>Aug</v>
      </c>
      <c r="U3987">
        <f t="shared" si="438"/>
        <v>2024</v>
      </c>
      <c r="V3987" t="str">
        <f t="shared" si="439"/>
        <v>5-10</v>
      </c>
      <c r="W3987" t="str">
        <f t="shared" si="440"/>
        <v>Slow</v>
      </c>
    </row>
    <row r="3988" spans="1:23" x14ac:dyDescent="0.3">
      <c r="A3988">
        <v>603987</v>
      </c>
      <c r="B3988">
        <v>43929</v>
      </c>
      <c r="C3988">
        <v>43</v>
      </c>
      <c r="D3988" t="s">
        <v>7</v>
      </c>
      <c r="E3988" t="s">
        <v>16</v>
      </c>
      <c r="F3988" t="s">
        <v>28</v>
      </c>
      <c r="G3988" t="s">
        <v>25</v>
      </c>
      <c r="H3988" s="1">
        <v>45490</v>
      </c>
      <c r="I3988" t="s">
        <v>34</v>
      </c>
      <c r="J3988">
        <v>62</v>
      </c>
      <c r="K3988">
        <v>3.5</v>
      </c>
      <c r="L3988">
        <v>525.44000000000005</v>
      </c>
      <c r="M3988">
        <v>38.51</v>
      </c>
      <c r="N3988" t="s">
        <v>49</v>
      </c>
      <c r="O3988">
        <v>3</v>
      </c>
      <c r="P3988" t="str" cm="1">
        <f t="array" ref="P3988">_xlfn.IFS(C3988&lt;25,"18-24", C3988&lt;=35,"25-35", C3988&lt;=50,"36-50",TRUE,"50+")</f>
        <v>36-50</v>
      </c>
      <c r="Q3988" t="str">
        <f t="shared" si="434"/>
        <v>new</v>
      </c>
      <c r="R3988" t="str">
        <f t="shared" si="435"/>
        <v>high value</v>
      </c>
      <c r="S3988" t="str">
        <f t="shared" si="436"/>
        <v>medium</v>
      </c>
      <c r="T3988" t="str">
        <f t="shared" si="437"/>
        <v>Jul</v>
      </c>
      <c r="U3988">
        <f t="shared" si="438"/>
        <v>2024</v>
      </c>
      <c r="V3988" t="str">
        <f t="shared" si="439"/>
        <v>0-5</v>
      </c>
      <c r="W3988" t="str">
        <f t="shared" si="440"/>
        <v>Slow</v>
      </c>
    </row>
    <row r="3989" spans="1:23" x14ac:dyDescent="0.3">
      <c r="A3989">
        <v>603988</v>
      </c>
      <c r="B3989">
        <v>33281</v>
      </c>
      <c r="C3989">
        <v>43</v>
      </c>
      <c r="D3989" t="s">
        <v>7</v>
      </c>
      <c r="E3989" t="s">
        <v>8</v>
      </c>
      <c r="F3989" t="s">
        <v>32</v>
      </c>
      <c r="G3989" t="s">
        <v>27</v>
      </c>
      <c r="H3989" s="1">
        <v>44679</v>
      </c>
      <c r="I3989" t="s">
        <v>33</v>
      </c>
      <c r="J3989">
        <v>54</v>
      </c>
      <c r="K3989">
        <v>11.8</v>
      </c>
      <c r="L3989">
        <v>589.71</v>
      </c>
      <c r="M3989">
        <v>64.63</v>
      </c>
      <c r="N3989" t="s">
        <v>47</v>
      </c>
      <c r="O3989">
        <v>5</v>
      </c>
      <c r="P3989" t="str" cm="1">
        <f t="array" ref="P3989">_xlfn.IFS(C3989&lt;25,"18-24", C3989&lt;=35,"25-35", C3989&lt;=50,"36-50",TRUE,"50+")</f>
        <v>36-50</v>
      </c>
      <c r="Q3989" t="str">
        <f t="shared" si="434"/>
        <v>repeat</v>
      </c>
      <c r="R3989" t="str">
        <f t="shared" si="435"/>
        <v>high value</v>
      </c>
      <c r="S3989" t="str">
        <f t="shared" si="436"/>
        <v>High</v>
      </c>
      <c r="T3989" t="str">
        <f t="shared" si="437"/>
        <v>Apr</v>
      </c>
      <c r="U3989">
        <f t="shared" si="438"/>
        <v>2022</v>
      </c>
      <c r="V3989" t="str">
        <f t="shared" si="439"/>
        <v>10-15</v>
      </c>
      <c r="W3989" t="str">
        <f t="shared" si="440"/>
        <v>Slow</v>
      </c>
    </row>
    <row r="3990" spans="1:23" x14ac:dyDescent="0.3">
      <c r="A3990">
        <v>603989</v>
      </c>
      <c r="B3990">
        <v>62374</v>
      </c>
      <c r="C3990">
        <v>58</v>
      </c>
      <c r="D3990" t="s">
        <v>7</v>
      </c>
      <c r="E3990" t="s">
        <v>11</v>
      </c>
      <c r="F3990" t="s">
        <v>28</v>
      </c>
      <c r="G3990" t="s">
        <v>29</v>
      </c>
      <c r="H3990" s="1">
        <v>45115</v>
      </c>
      <c r="I3990" t="s">
        <v>34</v>
      </c>
      <c r="J3990">
        <v>29</v>
      </c>
      <c r="K3990">
        <v>9</v>
      </c>
      <c r="L3990">
        <v>335.95</v>
      </c>
      <c r="M3990">
        <v>99.9</v>
      </c>
      <c r="N3990" t="s">
        <v>49</v>
      </c>
      <c r="O3990">
        <v>4</v>
      </c>
      <c r="P3990" t="str" cm="1">
        <f t="array" ref="P3990">_xlfn.IFS(C3990&lt;25,"18-24", C3990&lt;=35,"25-35", C3990&lt;=50,"36-50",TRUE,"50+")</f>
        <v>50+</v>
      </c>
      <c r="Q3990" t="str">
        <f t="shared" si="434"/>
        <v>new</v>
      </c>
      <c r="R3990" t="str">
        <f t="shared" si="435"/>
        <v>medium</v>
      </c>
      <c r="S3990" t="str">
        <f t="shared" si="436"/>
        <v>medium</v>
      </c>
      <c r="T3990" t="str">
        <f t="shared" si="437"/>
        <v>Jul</v>
      </c>
      <c r="U3990">
        <f t="shared" si="438"/>
        <v>2023</v>
      </c>
      <c r="V3990" t="str">
        <f t="shared" si="439"/>
        <v>5-10</v>
      </c>
      <c r="W3990" t="str">
        <f t="shared" si="440"/>
        <v>Fast</v>
      </c>
    </row>
    <row r="3991" spans="1:23" x14ac:dyDescent="0.3">
      <c r="A3991">
        <v>603990</v>
      </c>
      <c r="B3991">
        <v>44082</v>
      </c>
      <c r="C3991">
        <v>48</v>
      </c>
      <c r="D3991" t="s">
        <v>4</v>
      </c>
      <c r="E3991" t="s">
        <v>16</v>
      </c>
      <c r="F3991" t="s">
        <v>26</v>
      </c>
      <c r="G3991" t="s">
        <v>31</v>
      </c>
      <c r="H3991" s="1">
        <v>45128</v>
      </c>
      <c r="I3991" t="s">
        <v>33</v>
      </c>
      <c r="J3991">
        <v>58</v>
      </c>
      <c r="K3991">
        <v>11.8</v>
      </c>
      <c r="L3991">
        <v>795.91</v>
      </c>
      <c r="M3991">
        <v>86.87</v>
      </c>
      <c r="N3991" t="s">
        <v>47</v>
      </c>
      <c r="O3991">
        <v>1</v>
      </c>
      <c r="P3991" t="str" cm="1">
        <f t="array" ref="P3991">_xlfn.IFS(C3991&lt;25,"18-24", C3991&lt;=35,"25-35", C3991&lt;=50,"36-50",TRUE,"50+")</f>
        <v>36-50</v>
      </c>
      <c r="Q3991" t="str">
        <f t="shared" si="434"/>
        <v>new</v>
      </c>
      <c r="R3991" t="str">
        <f t="shared" si="435"/>
        <v>high value</v>
      </c>
      <c r="S3991" t="str">
        <f t="shared" si="436"/>
        <v>Low</v>
      </c>
      <c r="T3991" t="str">
        <f t="shared" si="437"/>
        <v>Jul</v>
      </c>
      <c r="U3991">
        <f t="shared" si="438"/>
        <v>2023</v>
      </c>
      <c r="V3991" t="str">
        <f t="shared" si="439"/>
        <v>10-15</v>
      </c>
      <c r="W3991" t="str">
        <f t="shared" si="440"/>
        <v>Slow</v>
      </c>
    </row>
    <row r="3992" spans="1:23" x14ac:dyDescent="0.3">
      <c r="A3992">
        <v>603991</v>
      </c>
      <c r="B3992">
        <v>51305</v>
      </c>
      <c r="C3992">
        <v>29</v>
      </c>
      <c r="D3992" t="s">
        <v>7</v>
      </c>
      <c r="E3992" t="s">
        <v>16</v>
      </c>
      <c r="F3992" t="s">
        <v>28</v>
      </c>
      <c r="G3992" t="s">
        <v>31</v>
      </c>
      <c r="H3992" s="1">
        <v>45299</v>
      </c>
      <c r="I3992" t="s">
        <v>33</v>
      </c>
      <c r="J3992">
        <v>34</v>
      </c>
      <c r="K3992">
        <v>6.2</v>
      </c>
      <c r="L3992">
        <v>737.12</v>
      </c>
      <c r="M3992">
        <v>29.18</v>
      </c>
      <c r="N3992" t="s">
        <v>49</v>
      </c>
      <c r="O3992">
        <v>1</v>
      </c>
      <c r="P3992" t="str" cm="1">
        <f t="array" ref="P3992">_xlfn.IFS(C3992&lt;25,"18-24", C3992&lt;=35,"25-35", C3992&lt;=50,"36-50",TRUE,"50+")</f>
        <v>25-35</v>
      </c>
      <c r="Q3992" t="str">
        <f t="shared" si="434"/>
        <v>new</v>
      </c>
      <c r="R3992" t="str">
        <f t="shared" si="435"/>
        <v>high value</v>
      </c>
      <c r="S3992" t="str">
        <f t="shared" si="436"/>
        <v>Low</v>
      </c>
      <c r="T3992" t="str">
        <f t="shared" si="437"/>
        <v>Jan</v>
      </c>
      <c r="U3992">
        <f t="shared" si="438"/>
        <v>2024</v>
      </c>
      <c r="V3992" t="str">
        <f t="shared" si="439"/>
        <v>5-10</v>
      </c>
      <c r="W3992" t="str">
        <f t="shared" si="440"/>
        <v>Medium</v>
      </c>
    </row>
    <row r="3993" spans="1:23" x14ac:dyDescent="0.3">
      <c r="A3993">
        <v>603992</v>
      </c>
      <c r="B3993">
        <v>35147</v>
      </c>
      <c r="C3993">
        <v>64</v>
      </c>
      <c r="D3993" t="s">
        <v>4</v>
      </c>
      <c r="E3993" t="s">
        <v>8</v>
      </c>
      <c r="F3993" t="s">
        <v>28</v>
      </c>
      <c r="G3993" t="s">
        <v>31</v>
      </c>
      <c r="H3993" s="1">
        <v>44943</v>
      </c>
      <c r="I3993" t="s">
        <v>33</v>
      </c>
      <c r="J3993">
        <v>66</v>
      </c>
      <c r="K3993">
        <v>8.1</v>
      </c>
      <c r="L3993">
        <v>585.91</v>
      </c>
      <c r="M3993">
        <v>30.11</v>
      </c>
      <c r="N3993" t="s">
        <v>47</v>
      </c>
      <c r="O3993">
        <v>5</v>
      </c>
      <c r="P3993" t="str" cm="1">
        <f t="array" ref="P3993">_xlfn.IFS(C3993&lt;25,"18-24", C3993&lt;=35,"25-35", C3993&lt;=50,"36-50",TRUE,"50+")</f>
        <v>50+</v>
      </c>
      <c r="Q3993" t="str">
        <f t="shared" si="434"/>
        <v>new</v>
      </c>
      <c r="R3993" t="str">
        <f t="shared" si="435"/>
        <v>high value</v>
      </c>
      <c r="S3993" t="str">
        <f t="shared" si="436"/>
        <v>High</v>
      </c>
      <c r="T3993" t="str">
        <f t="shared" si="437"/>
        <v>Jan</v>
      </c>
      <c r="U3993">
        <f t="shared" si="438"/>
        <v>2023</v>
      </c>
      <c r="V3993" t="str">
        <f t="shared" si="439"/>
        <v>5-10</v>
      </c>
      <c r="W3993" t="str">
        <f t="shared" si="440"/>
        <v>Slow</v>
      </c>
    </row>
    <row r="3994" spans="1:23" x14ac:dyDescent="0.3">
      <c r="A3994">
        <v>603993</v>
      </c>
      <c r="B3994">
        <v>84965</v>
      </c>
      <c r="C3994">
        <v>53</v>
      </c>
      <c r="D3994" t="s">
        <v>7</v>
      </c>
      <c r="E3994" t="s">
        <v>15</v>
      </c>
      <c r="F3994" t="s">
        <v>30</v>
      </c>
      <c r="G3994" t="s">
        <v>29</v>
      </c>
      <c r="H3994" s="1">
        <v>44639</v>
      </c>
      <c r="I3994" t="s">
        <v>33</v>
      </c>
      <c r="J3994">
        <v>75</v>
      </c>
      <c r="K3994">
        <v>12.1</v>
      </c>
      <c r="L3994">
        <v>162.74</v>
      </c>
      <c r="M3994">
        <v>108.74</v>
      </c>
      <c r="N3994" t="s">
        <v>47</v>
      </c>
      <c r="O3994">
        <v>1</v>
      </c>
      <c r="P3994" t="str" cm="1">
        <f t="array" ref="P3994">_xlfn.IFS(C3994&lt;25,"18-24", C3994&lt;=35,"25-35", C3994&lt;=50,"36-50",TRUE,"50+")</f>
        <v>50+</v>
      </c>
      <c r="Q3994" t="str">
        <f t="shared" si="434"/>
        <v>new</v>
      </c>
      <c r="R3994" t="str">
        <f t="shared" si="435"/>
        <v>low</v>
      </c>
      <c r="S3994" t="str">
        <f t="shared" si="436"/>
        <v>Low</v>
      </c>
      <c r="T3994" t="str">
        <f t="shared" si="437"/>
        <v>Mar</v>
      </c>
      <c r="U3994">
        <f t="shared" si="438"/>
        <v>2022</v>
      </c>
      <c r="V3994" t="str">
        <f t="shared" si="439"/>
        <v>10-15</v>
      </c>
      <c r="W3994" t="str">
        <f t="shared" si="440"/>
        <v>Slow</v>
      </c>
    </row>
    <row r="3995" spans="1:23" x14ac:dyDescent="0.3">
      <c r="A3995">
        <v>603994</v>
      </c>
      <c r="B3995">
        <v>14939</v>
      </c>
      <c r="C3995">
        <v>38</v>
      </c>
      <c r="D3995" t="s">
        <v>4</v>
      </c>
      <c r="E3995" t="s">
        <v>15</v>
      </c>
      <c r="F3995" t="s">
        <v>24</v>
      </c>
      <c r="G3995" t="s">
        <v>31</v>
      </c>
      <c r="H3995" s="1">
        <v>45250</v>
      </c>
      <c r="I3995" t="s">
        <v>34</v>
      </c>
      <c r="J3995">
        <v>65</v>
      </c>
      <c r="K3995">
        <v>2.8</v>
      </c>
      <c r="L3995">
        <v>561.92999999999995</v>
      </c>
      <c r="M3995">
        <v>62.08</v>
      </c>
      <c r="N3995" t="s">
        <v>49</v>
      </c>
      <c r="O3995">
        <v>1</v>
      </c>
      <c r="P3995" t="str" cm="1">
        <f t="array" ref="P3995">_xlfn.IFS(C3995&lt;25,"18-24", C3995&lt;=35,"25-35", C3995&lt;=50,"36-50",TRUE,"50+")</f>
        <v>36-50</v>
      </c>
      <c r="Q3995" t="str">
        <f t="shared" si="434"/>
        <v>new</v>
      </c>
      <c r="R3995" t="str">
        <f t="shared" si="435"/>
        <v>high value</v>
      </c>
      <c r="S3995" t="str">
        <f t="shared" si="436"/>
        <v>Low</v>
      </c>
      <c r="T3995" t="str">
        <f t="shared" si="437"/>
        <v>Nov</v>
      </c>
      <c r="U3995">
        <f t="shared" si="438"/>
        <v>2023</v>
      </c>
      <c r="V3995" t="str">
        <f t="shared" si="439"/>
        <v>0-5</v>
      </c>
      <c r="W3995" t="str">
        <f t="shared" si="440"/>
        <v>Slow</v>
      </c>
    </row>
    <row r="3996" spans="1:23" x14ac:dyDescent="0.3">
      <c r="A3996">
        <v>603995</v>
      </c>
      <c r="B3996">
        <v>43236</v>
      </c>
      <c r="C3996">
        <v>54</v>
      </c>
      <c r="D3996" t="s">
        <v>4</v>
      </c>
      <c r="E3996" t="s">
        <v>5</v>
      </c>
      <c r="F3996" t="s">
        <v>18</v>
      </c>
      <c r="G3996" t="s">
        <v>29</v>
      </c>
      <c r="H3996" s="1">
        <v>44858</v>
      </c>
      <c r="I3996" t="s">
        <v>34</v>
      </c>
      <c r="J3996">
        <v>55</v>
      </c>
      <c r="K3996">
        <v>14.7</v>
      </c>
      <c r="L3996">
        <v>644.29</v>
      </c>
      <c r="M3996">
        <v>22.89</v>
      </c>
      <c r="N3996" t="s">
        <v>50</v>
      </c>
      <c r="O3996">
        <v>3</v>
      </c>
      <c r="P3996" t="str" cm="1">
        <f t="array" ref="P3996">_xlfn.IFS(C3996&lt;25,"18-24", C3996&lt;=35,"25-35", C3996&lt;=50,"36-50",TRUE,"50+")</f>
        <v>50+</v>
      </c>
      <c r="Q3996" t="str">
        <f t="shared" si="434"/>
        <v>new</v>
      </c>
      <c r="R3996" t="str">
        <f t="shared" si="435"/>
        <v>high value</v>
      </c>
      <c r="S3996" t="str">
        <f t="shared" si="436"/>
        <v>medium</v>
      </c>
      <c r="T3996" t="str">
        <f t="shared" si="437"/>
        <v>Oct</v>
      </c>
      <c r="U3996">
        <f t="shared" si="438"/>
        <v>2022</v>
      </c>
      <c r="V3996" t="str">
        <f t="shared" si="439"/>
        <v>10-15</v>
      </c>
      <c r="W3996" t="str">
        <f t="shared" si="440"/>
        <v>Slow</v>
      </c>
    </row>
    <row r="3997" spans="1:23" x14ac:dyDescent="0.3">
      <c r="A3997">
        <v>603996</v>
      </c>
      <c r="B3997">
        <v>63412</v>
      </c>
      <c r="C3997">
        <v>37</v>
      </c>
      <c r="D3997" t="s">
        <v>7</v>
      </c>
      <c r="E3997" t="s">
        <v>16</v>
      </c>
      <c r="F3997" t="s">
        <v>19</v>
      </c>
      <c r="G3997" t="s">
        <v>31</v>
      </c>
      <c r="H3997" s="1">
        <v>44782</v>
      </c>
      <c r="I3997" t="s">
        <v>34</v>
      </c>
      <c r="J3997">
        <v>88</v>
      </c>
      <c r="K3997">
        <v>2.5</v>
      </c>
      <c r="L3997">
        <v>785.36</v>
      </c>
      <c r="M3997">
        <v>69.239999999999995</v>
      </c>
      <c r="N3997" t="s">
        <v>50</v>
      </c>
      <c r="O3997">
        <v>5</v>
      </c>
      <c r="P3997" t="str" cm="1">
        <f t="array" ref="P3997">_xlfn.IFS(C3997&lt;25,"18-24", C3997&lt;=35,"25-35", C3997&lt;=50,"36-50",TRUE,"50+")</f>
        <v>36-50</v>
      </c>
      <c r="Q3997" t="str">
        <f t="shared" si="434"/>
        <v>new</v>
      </c>
      <c r="R3997" t="str">
        <f t="shared" si="435"/>
        <v>high value</v>
      </c>
      <c r="S3997" t="str">
        <f t="shared" si="436"/>
        <v>High</v>
      </c>
      <c r="T3997" t="str">
        <f t="shared" si="437"/>
        <v>Aug</v>
      </c>
      <c r="U3997">
        <f t="shared" si="438"/>
        <v>2022</v>
      </c>
      <c r="V3997" t="str">
        <f t="shared" si="439"/>
        <v>0-5</v>
      </c>
      <c r="W3997" t="str">
        <f t="shared" si="440"/>
        <v>Slow</v>
      </c>
    </row>
    <row r="3998" spans="1:23" x14ac:dyDescent="0.3">
      <c r="A3998">
        <v>603997</v>
      </c>
      <c r="B3998">
        <v>30191</v>
      </c>
      <c r="C3998">
        <v>62</v>
      </c>
      <c r="D3998" t="s">
        <v>4</v>
      </c>
      <c r="E3998" t="s">
        <v>11</v>
      </c>
      <c r="F3998" t="s">
        <v>30</v>
      </c>
      <c r="G3998" t="s">
        <v>29</v>
      </c>
      <c r="H3998" s="1">
        <v>45383</v>
      </c>
      <c r="I3998" t="s">
        <v>33</v>
      </c>
      <c r="J3998">
        <v>89</v>
      </c>
      <c r="K3998">
        <v>7</v>
      </c>
      <c r="L3998">
        <v>1060.1600000000001</v>
      </c>
      <c r="M3998">
        <v>110.76</v>
      </c>
      <c r="N3998" t="s">
        <v>48</v>
      </c>
      <c r="O3998">
        <v>4</v>
      </c>
      <c r="P3998" t="str" cm="1">
        <f t="array" ref="P3998">_xlfn.IFS(C3998&lt;25,"18-24", C3998&lt;=35,"25-35", C3998&lt;=50,"36-50",TRUE,"50+")</f>
        <v>50+</v>
      </c>
      <c r="Q3998" t="str">
        <f t="shared" si="434"/>
        <v>repeat</v>
      </c>
      <c r="R3998" t="str">
        <f t="shared" si="435"/>
        <v>high value</v>
      </c>
      <c r="S3998" t="str">
        <f t="shared" si="436"/>
        <v>medium</v>
      </c>
      <c r="T3998" t="str">
        <f t="shared" si="437"/>
        <v>Apr</v>
      </c>
      <c r="U3998">
        <f t="shared" si="438"/>
        <v>2024</v>
      </c>
      <c r="V3998" t="str">
        <f t="shared" si="439"/>
        <v>5-10</v>
      </c>
      <c r="W3998" t="str">
        <f t="shared" si="440"/>
        <v>Slow</v>
      </c>
    </row>
    <row r="3999" spans="1:23" x14ac:dyDescent="0.3">
      <c r="A3999">
        <v>603998</v>
      </c>
      <c r="B3999">
        <v>79523</v>
      </c>
      <c r="C3999">
        <v>26</v>
      </c>
      <c r="D3999" t="s">
        <v>4</v>
      </c>
      <c r="E3999" t="s">
        <v>15</v>
      </c>
      <c r="F3999" t="s">
        <v>19</v>
      </c>
      <c r="G3999" t="s">
        <v>21</v>
      </c>
      <c r="H3999" s="1">
        <v>44600</v>
      </c>
      <c r="I3999" t="s">
        <v>34</v>
      </c>
      <c r="J3999">
        <v>68</v>
      </c>
      <c r="K3999">
        <v>6.1</v>
      </c>
      <c r="L3999">
        <v>1263.0999999999999</v>
      </c>
      <c r="M3999">
        <v>38.97</v>
      </c>
      <c r="N3999" t="s">
        <v>47</v>
      </c>
      <c r="O3999">
        <v>1</v>
      </c>
      <c r="P3999" t="str" cm="1">
        <f t="array" ref="P3999">_xlfn.IFS(C3999&lt;25,"18-24", C3999&lt;=35,"25-35", C3999&lt;=50,"36-50",TRUE,"50+")</f>
        <v>25-35</v>
      </c>
      <c r="Q3999" t="str">
        <f t="shared" si="434"/>
        <v>new</v>
      </c>
      <c r="R3999" t="str">
        <f t="shared" si="435"/>
        <v>high value</v>
      </c>
      <c r="S3999" t="str">
        <f t="shared" si="436"/>
        <v>Low</v>
      </c>
      <c r="T3999" t="str">
        <f t="shared" si="437"/>
        <v>Feb</v>
      </c>
      <c r="U3999">
        <f t="shared" si="438"/>
        <v>2022</v>
      </c>
      <c r="V3999" t="str">
        <f t="shared" si="439"/>
        <v>5-10</v>
      </c>
      <c r="W3999" t="str">
        <f t="shared" si="440"/>
        <v>Slow</v>
      </c>
    </row>
    <row r="4000" spans="1:23" x14ac:dyDescent="0.3">
      <c r="A4000">
        <v>603999</v>
      </c>
      <c r="B4000">
        <v>71322</v>
      </c>
      <c r="C4000">
        <v>33</v>
      </c>
      <c r="D4000" t="s">
        <v>4</v>
      </c>
      <c r="E4000" t="s">
        <v>11</v>
      </c>
      <c r="F4000" t="s">
        <v>19</v>
      </c>
      <c r="G4000" t="s">
        <v>25</v>
      </c>
      <c r="H4000" s="1">
        <v>44642</v>
      </c>
      <c r="I4000" t="s">
        <v>34</v>
      </c>
      <c r="J4000">
        <v>84</v>
      </c>
      <c r="K4000">
        <v>3.9</v>
      </c>
      <c r="L4000">
        <v>1028.57</v>
      </c>
      <c r="M4000">
        <v>33.74</v>
      </c>
      <c r="N4000" t="s">
        <v>47</v>
      </c>
      <c r="O4000">
        <v>2</v>
      </c>
      <c r="P4000" t="str" cm="1">
        <f t="array" ref="P4000">_xlfn.IFS(C4000&lt;25,"18-24", C4000&lt;=35,"25-35", C4000&lt;=50,"36-50",TRUE,"50+")</f>
        <v>25-35</v>
      </c>
      <c r="Q4000" t="str">
        <f t="shared" si="434"/>
        <v>new</v>
      </c>
      <c r="R4000" t="str">
        <f t="shared" si="435"/>
        <v>high value</v>
      </c>
      <c r="S4000" t="str">
        <f t="shared" si="436"/>
        <v>Low</v>
      </c>
      <c r="T4000" t="str">
        <f t="shared" si="437"/>
        <v>Mar</v>
      </c>
      <c r="U4000">
        <f t="shared" si="438"/>
        <v>2022</v>
      </c>
      <c r="V4000" t="str">
        <f t="shared" si="439"/>
        <v>0-5</v>
      </c>
      <c r="W4000" t="str">
        <f t="shared" si="440"/>
        <v>Slow</v>
      </c>
    </row>
    <row r="4001" spans="1:23" x14ac:dyDescent="0.3">
      <c r="A4001">
        <v>604000</v>
      </c>
      <c r="B4001">
        <v>97730</v>
      </c>
      <c r="C4001">
        <v>18</v>
      </c>
      <c r="D4001" t="s">
        <v>7</v>
      </c>
      <c r="E4001" t="s">
        <v>16</v>
      </c>
      <c r="F4001" t="s">
        <v>30</v>
      </c>
      <c r="G4001" t="s">
        <v>21</v>
      </c>
      <c r="H4001" s="1">
        <v>45572</v>
      </c>
      <c r="I4001" t="s">
        <v>34</v>
      </c>
      <c r="J4001">
        <v>73</v>
      </c>
      <c r="K4001">
        <v>9.6999999999999993</v>
      </c>
      <c r="L4001">
        <v>212.92</v>
      </c>
      <c r="M4001">
        <v>33.76</v>
      </c>
      <c r="N4001" t="s">
        <v>49</v>
      </c>
      <c r="O4001">
        <v>2</v>
      </c>
      <c r="P4001" t="str" cm="1">
        <f t="array" ref="P4001">_xlfn.IFS(C4001&lt;25,"18-24", C4001&lt;=35,"25-35", C4001&lt;=50,"36-50",TRUE,"50+")</f>
        <v>18-24</v>
      </c>
      <c r="Q4001" t="str">
        <f t="shared" si="434"/>
        <v>new</v>
      </c>
      <c r="R4001" t="str">
        <f t="shared" si="435"/>
        <v>low</v>
      </c>
      <c r="S4001" t="str">
        <f t="shared" si="436"/>
        <v>Low</v>
      </c>
      <c r="T4001" t="str">
        <f t="shared" si="437"/>
        <v>Oct</v>
      </c>
      <c r="U4001">
        <f t="shared" si="438"/>
        <v>2024</v>
      </c>
      <c r="V4001" t="str">
        <f t="shared" si="439"/>
        <v>5-10</v>
      </c>
      <c r="W4001" t="str">
        <f t="shared" si="440"/>
        <v>Slow</v>
      </c>
    </row>
    <row r="4002" spans="1:23" x14ac:dyDescent="0.3">
      <c r="A4002">
        <v>604001</v>
      </c>
      <c r="B4002">
        <v>85004</v>
      </c>
      <c r="C4002">
        <v>30</v>
      </c>
      <c r="D4002" t="s">
        <v>4</v>
      </c>
      <c r="E4002" t="s">
        <v>15</v>
      </c>
      <c r="F4002" t="s">
        <v>28</v>
      </c>
      <c r="G4002" t="s">
        <v>25</v>
      </c>
      <c r="H4002" s="1">
        <v>44911</v>
      </c>
      <c r="I4002" t="s">
        <v>34</v>
      </c>
      <c r="J4002">
        <v>22</v>
      </c>
      <c r="K4002">
        <v>13.1</v>
      </c>
      <c r="L4002">
        <v>665.74</v>
      </c>
      <c r="M4002">
        <v>69.52</v>
      </c>
      <c r="N4002" t="s">
        <v>47</v>
      </c>
      <c r="O4002">
        <v>1</v>
      </c>
      <c r="P4002" t="str" cm="1">
        <f t="array" ref="P4002">_xlfn.IFS(C4002&lt;25,"18-24", C4002&lt;=35,"25-35", C4002&lt;=50,"36-50",TRUE,"50+")</f>
        <v>25-35</v>
      </c>
      <c r="Q4002" t="str">
        <f t="shared" si="434"/>
        <v>new</v>
      </c>
      <c r="R4002" t="str">
        <f t="shared" si="435"/>
        <v>high value</v>
      </c>
      <c r="S4002" t="str">
        <f t="shared" si="436"/>
        <v>Low</v>
      </c>
      <c r="T4002" t="str">
        <f t="shared" si="437"/>
        <v>Dec</v>
      </c>
      <c r="U4002">
        <f t="shared" si="438"/>
        <v>2022</v>
      </c>
      <c r="V4002" t="str">
        <f t="shared" si="439"/>
        <v>10-15</v>
      </c>
      <c r="W4002" t="str">
        <f t="shared" si="440"/>
        <v>Fast</v>
      </c>
    </row>
    <row r="4003" spans="1:23" x14ac:dyDescent="0.3">
      <c r="A4003">
        <v>604002</v>
      </c>
      <c r="B4003">
        <v>59941</v>
      </c>
      <c r="C4003">
        <v>38</v>
      </c>
      <c r="D4003" t="s">
        <v>7</v>
      </c>
      <c r="E4003" t="s">
        <v>11</v>
      </c>
      <c r="F4003" t="s">
        <v>24</v>
      </c>
      <c r="G4003" t="s">
        <v>29</v>
      </c>
      <c r="H4003" s="1">
        <v>45616</v>
      </c>
      <c r="I4003" t="s">
        <v>34</v>
      </c>
      <c r="J4003">
        <v>20</v>
      </c>
      <c r="K4003">
        <v>5.3</v>
      </c>
      <c r="L4003">
        <v>1045.69</v>
      </c>
      <c r="M4003">
        <v>79.92</v>
      </c>
      <c r="N4003" t="s">
        <v>49</v>
      </c>
      <c r="O4003">
        <v>1</v>
      </c>
      <c r="P4003" t="str" cm="1">
        <f t="array" ref="P4003">_xlfn.IFS(C4003&lt;25,"18-24", C4003&lt;=35,"25-35", C4003&lt;=50,"36-50",TRUE,"50+")</f>
        <v>36-50</v>
      </c>
      <c r="Q4003" t="str">
        <f t="shared" si="434"/>
        <v>new</v>
      </c>
      <c r="R4003" t="str">
        <f t="shared" si="435"/>
        <v>high value</v>
      </c>
      <c r="S4003" t="str">
        <f t="shared" si="436"/>
        <v>Low</v>
      </c>
      <c r="T4003" t="str">
        <f t="shared" si="437"/>
        <v>Nov</v>
      </c>
      <c r="U4003">
        <f t="shared" si="438"/>
        <v>2024</v>
      </c>
      <c r="V4003" t="str">
        <f t="shared" si="439"/>
        <v>5-10</v>
      </c>
      <c r="W4003" t="str">
        <f t="shared" si="440"/>
        <v>Fast</v>
      </c>
    </row>
    <row r="4004" spans="1:23" x14ac:dyDescent="0.3">
      <c r="A4004">
        <v>604003</v>
      </c>
      <c r="B4004">
        <v>75720</v>
      </c>
      <c r="C4004">
        <v>28</v>
      </c>
      <c r="D4004" t="s">
        <v>4</v>
      </c>
      <c r="E4004" t="s">
        <v>16</v>
      </c>
      <c r="F4004" t="s">
        <v>22</v>
      </c>
      <c r="G4004" t="s">
        <v>29</v>
      </c>
      <c r="H4004" s="1">
        <v>44873</v>
      </c>
      <c r="I4004" t="s">
        <v>33</v>
      </c>
      <c r="J4004">
        <v>48</v>
      </c>
      <c r="K4004">
        <v>1.7</v>
      </c>
      <c r="L4004">
        <v>185.27</v>
      </c>
      <c r="M4004">
        <v>71.47</v>
      </c>
      <c r="N4004" t="s">
        <v>48</v>
      </c>
      <c r="O4004">
        <v>1</v>
      </c>
      <c r="P4004" t="str" cm="1">
        <f t="array" ref="P4004">_xlfn.IFS(C4004&lt;25,"18-24", C4004&lt;=35,"25-35", C4004&lt;=50,"36-50",TRUE,"50+")</f>
        <v>25-35</v>
      </c>
      <c r="Q4004" t="str">
        <f t="shared" si="434"/>
        <v>repeat</v>
      </c>
      <c r="R4004" t="str">
        <f t="shared" si="435"/>
        <v>low</v>
      </c>
      <c r="S4004" t="str">
        <f t="shared" si="436"/>
        <v>Low</v>
      </c>
      <c r="T4004" t="str">
        <f t="shared" si="437"/>
        <v>Nov</v>
      </c>
      <c r="U4004">
        <f t="shared" si="438"/>
        <v>2022</v>
      </c>
      <c r="V4004" t="str">
        <f t="shared" si="439"/>
        <v>0-5</v>
      </c>
      <c r="W4004" t="str">
        <f t="shared" si="440"/>
        <v>Slow</v>
      </c>
    </row>
    <row r="4005" spans="1:23" x14ac:dyDescent="0.3">
      <c r="A4005">
        <v>604004</v>
      </c>
      <c r="B4005">
        <v>44796</v>
      </c>
      <c r="C4005">
        <v>48</v>
      </c>
      <c r="D4005" t="s">
        <v>7</v>
      </c>
      <c r="E4005" t="s">
        <v>5</v>
      </c>
      <c r="F4005" t="s">
        <v>18</v>
      </c>
      <c r="G4005" t="s">
        <v>21</v>
      </c>
      <c r="H4005" s="1">
        <v>44814</v>
      </c>
      <c r="I4005" t="s">
        <v>34</v>
      </c>
      <c r="J4005">
        <v>56</v>
      </c>
      <c r="K4005">
        <v>8.1999999999999993</v>
      </c>
      <c r="L4005">
        <v>159.31</v>
      </c>
      <c r="M4005">
        <v>100.38</v>
      </c>
      <c r="N4005" t="s">
        <v>49</v>
      </c>
      <c r="O4005">
        <v>2</v>
      </c>
      <c r="P4005" t="str" cm="1">
        <f t="array" ref="P4005">_xlfn.IFS(C4005&lt;25,"18-24", C4005&lt;=35,"25-35", C4005&lt;=50,"36-50",TRUE,"50+")</f>
        <v>36-50</v>
      </c>
      <c r="Q4005" t="str">
        <f t="shared" si="434"/>
        <v>new</v>
      </c>
      <c r="R4005" t="str">
        <f t="shared" si="435"/>
        <v>low</v>
      </c>
      <c r="S4005" t="str">
        <f t="shared" si="436"/>
        <v>Low</v>
      </c>
      <c r="T4005" t="str">
        <f t="shared" si="437"/>
        <v>Sep</v>
      </c>
      <c r="U4005">
        <f t="shared" si="438"/>
        <v>2022</v>
      </c>
      <c r="V4005" t="str">
        <f t="shared" si="439"/>
        <v>5-10</v>
      </c>
      <c r="W4005" t="str">
        <f t="shared" si="440"/>
        <v>Slow</v>
      </c>
    </row>
    <row r="4006" spans="1:23" x14ac:dyDescent="0.3">
      <c r="A4006">
        <v>604005</v>
      </c>
      <c r="B4006">
        <v>90396</v>
      </c>
      <c r="C4006">
        <v>25</v>
      </c>
      <c r="D4006" t="s">
        <v>4</v>
      </c>
      <c r="E4006" t="s">
        <v>8</v>
      </c>
      <c r="F4006" t="s">
        <v>28</v>
      </c>
      <c r="G4006" t="s">
        <v>27</v>
      </c>
      <c r="H4006" s="1">
        <v>45273</v>
      </c>
      <c r="I4006" t="s">
        <v>34</v>
      </c>
      <c r="J4006">
        <v>55</v>
      </c>
      <c r="K4006">
        <v>8.1999999999999993</v>
      </c>
      <c r="L4006">
        <v>1490.21</v>
      </c>
      <c r="M4006">
        <v>27.18</v>
      </c>
      <c r="N4006" t="s">
        <v>47</v>
      </c>
      <c r="O4006">
        <v>1</v>
      </c>
      <c r="P4006" t="str" cm="1">
        <f t="array" ref="P4006">_xlfn.IFS(C4006&lt;25,"18-24", C4006&lt;=35,"25-35", C4006&lt;=50,"36-50",TRUE,"50+")</f>
        <v>25-35</v>
      </c>
      <c r="Q4006" t="str">
        <f t="shared" si="434"/>
        <v>new</v>
      </c>
      <c r="R4006" t="str">
        <f t="shared" si="435"/>
        <v>high value</v>
      </c>
      <c r="S4006" t="str">
        <f t="shared" si="436"/>
        <v>Low</v>
      </c>
      <c r="T4006" t="str">
        <f t="shared" si="437"/>
        <v>Dec</v>
      </c>
      <c r="U4006">
        <f t="shared" si="438"/>
        <v>2023</v>
      </c>
      <c r="V4006" t="str">
        <f t="shared" si="439"/>
        <v>5-10</v>
      </c>
      <c r="W4006" t="str">
        <f t="shared" si="440"/>
        <v>Slow</v>
      </c>
    </row>
    <row r="4007" spans="1:23" x14ac:dyDescent="0.3">
      <c r="A4007">
        <v>604006</v>
      </c>
      <c r="B4007">
        <v>85620</v>
      </c>
      <c r="C4007">
        <v>30</v>
      </c>
      <c r="D4007" t="s">
        <v>4</v>
      </c>
      <c r="E4007" t="s">
        <v>13</v>
      </c>
      <c r="F4007" t="s">
        <v>18</v>
      </c>
      <c r="G4007" t="s">
        <v>21</v>
      </c>
      <c r="H4007" s="1">
        <v>44887</v>
      </c>
      <c r="I4007" t="s">
        <v>33</v>
      </c>
      <c r="J4007">
        <v>72</v>
      </c>
      <c r="K4007">
        <v>2.5</v>
      </c>
      <c r="L4007">
        <v>1102.45</v>
      </c>
      <c r="M4007">
        <v>106.91</v>
      </c>
      <c r="N4007" t="s">
        <v>49</v>
      </c>
      <c r="O4007">
        <v>1</v>
      </c>
      <c r="P4007" t="str" cm="1">
        <f t="array" ref="P4007">_xlfn.IFS(C4007&lt;25,"18-24", C4007&lt;=35,"25-35", C4007&lt;=50,"36-50",TRUE,"50+")</f>
        <v>25-35</v>
      </c>
      <c r="Q4007" t="str">
        <f t="shared" si="434"/>
        <v>new</v>
      </c>
      <c r="R4007" t="str">
        <f t="shared" si="435"/>
        <v>high value</v>
      </c>
      <c r="S4007" t="str">
        <f t="shared" si="436"/>
        <v>Low</v>
      </c>
      <c r="T4007" t="str">
        <f t="shared" si="437"/>
        <v>Nov</v>
      </c>
      <c r="U4007">
        <f t="shared" si="438"/>
        <v>2022</v>
      </c>
      <c r="V4007" t="str">
        <f t="shared" si="439"/>
        <v>0-5</v>
      </c>
      <c r="W4007" t="str">
        <f t="shared" si="440"/>
        <v>Slow</v>
      </c>
    </row>
    <row r="4008" spans="1:23" x14ac:dyDescent="0.3">
      <c r="A4008">
        <v>604007</v>
      </c>
      <c r="B4008">
        <v>77850</v>
      </c>
      <c r="C4008">
        <v>19</v>
      </c>
      <c r="D4008" t="s">
        <v>7</v>
      </c>
      <c r="E4008" t="s">
        <v>16</v>
      </c>
      <c r="F4008" t="s">
        <v>32</v>
      </c>
      <c r="G4008" t="s">
        <v>21</v>
      </c>
      <c r="H4008" s="1">
        <v>45488</v>
      </c>
      <c r="I4008" t="s">
        <v>34</v>
      </c>
      <c r="J4008">
        <v>61</v>
      </c>
      <c r="K4008">
        <v>4.7</v>
      </c>
      <c r="L4008">
        <v>676.54</v>
      </c>
      <c r="M4008">
        <v>86.21</v>
      </c>
      <c r="N4008" t="s">
        <v>48</v>
      </c>
      <c r="O4008">
        <v>5</v>
      </c>
      <c r="P4008" t="str" cm="1">
        <f t="array" ref="P4008">_xlfn.IFS(C4008&lt;25,"18-24", C4008&lt;=35,"25-35", C4008&lt;=50,"36-50",TRUE,"50+")</f>
        <v>18-24</v>
      </c>
      <c r="Q4008" t="str">
        <f t="shared" si="434"/>
        <v>repeat</v>
      </c>
      <c r="R4008" t="str">
        <f t="shared" si="435"/>
        <v>high value</v>
      </c>
      <c r="S4008" t="str">
        <f t="shared" si="436"/>
        <v>High</v>
      </c>
      <c r="T4008" t="str">
        <f t="shared" si="437"/>
        <v>Jul</v>
      </c>
      <c r="U4008">
        <f t="shared" si="438"/>
        <v>2024</v>
      </c>
      <c r="V4008" t="str">
        <f t="shared" si="439"/>
        <v>0-5</v>
      </c>
      <c r="W4008" t="str">
        <f t="shared" si="440"/>
        <v>Slow</v>
      </c>
    </row>
    <row r="4009" spans="1:23" x14ac:dyDescent="0.3">
      <c r="A4009">
        <v>604008</v>
      </c>
      <c r="B4009">
        <v>20097</v>
      </c>
      <c r="C4009">
        <v>22</v>
      </c>
      <c r="D4009" t="s">
        <v>4</v>
      </c>
      <c r="E4009" t="s">
        <v>13</v>
      </c>
      <c r="F4009" t="s">
        <v>28</v>
      </c>
      <c r="G4009" t="s">
        <v>23</v>
      </c>
      <c r="H4009" s="1">
        <v>44756</v>
      </c>
      <c r="I4009" t="s">
        <v>34</v>
      </c>
      <c r="J4009">
        <v>31</v>
      </c>
      <c r="K4009">
        <v>7.8</v>
      </c>
      <c r="L4009">
        <v>659.18</v>
      </c>
      <c r="M4009">
        <v>31.91</v>
      </c>
      <c r="N4009" t="s">
        <v>48</v>
      </c>
      <c r="O4009">
        <v>3</v>
      </c>
      <c r="P4009" t="str" cm="1">
        <f t="array" ref="P4009">_xlfn.IFS(C4009&lt;25,"18-24", C4009&lt;=35,"25-35", C4009&lt;=50,"36-50",TRUE,"50+")</f>
        <v>18-24</v>
      </c>
      <c r="Q4009" t="str">
        <f t="shared" si="434"/>
        <v>new</v>
      </c>
      <c r="R4009" t="str">
        <f t="shared" si="435"/>
        <v>high value</v>
      </c>
      <c r="S4009" t="str">
        <f t="shared" si="436"/>
        <v>medium</v>
      </c>
      <c r="T4009" t="str">
        <f t="shared" si="437"/>
        <v>Jul</v>
      </c>
      <c r="U4009">
        <f t="shared" si="438"/>
        <v>2022</v>
      </c>
      <c r="V4009" t="str">
        <f t="shared" si="439"/>
        <v>5-10</v>
      </c>
      <c r="W4009" t="str">
        <f t="shared" si="440"/>
        <v>Medium</v>
      </c>
    </row>
    <row r="4010" spans="1:23" x14ac:dyDescent="0.3">
      <c r="A4010">
        <v>604009</v>
      </c>
      <c r="B4010">
        <v>32321</v>
      </c>
      <c r="C4010">
        <v>44</v>
      </c>
      <c r="D4010" t="s">
        <v>7</v>
      </c>
      <c r="E4010" t="s">
        <v>13</v>
      </c>
      <c r="F4010" t="s">
        <v>32</v>
      </c>
      <c r="G4010" t="s">
        <v>23</v>
      </c>
      <c r="H4010" s="1">
        <v>45243</v>
      </c>
      <c r="I4010" t="s">
        <v>33</v>
      </c>
      <c r="J4010">
        <v>28</v>
      </c>
      <c r="K4010">
        <v>12.3</v>
      </c>
      <c r="L4010">
        <v>409.07</v>
      </c>
      <c r="M4010">
        <v>25.39</v>
      </c>
      <c r="N4010" t="s">
        <v>47</v>
      </c>
      <c r="O4010">
        <v>3</v>
      </c>
      <c r="P4010" t="str" cm="1">
        <f t="array" ref="P4010">_xlfn.IFS(C4010&lt;25,"18-24", C4010&lt;=35,"25-35", C4010&lt;=50,"36-50",TRUE,"50+")</f>
        <v>36-50</v>
      </c>
      <c r="Q4010" t="str">
        <f t="shared" si="434"/>
        <v>new</v>
      </c>
      <c r="R4010" t="str">
        <f t="shared" si="435"/>
        <v>medium</v>
      </c>
      <c r="S4010" t="str">
        <f t="shared" si="436"/>
        <v>medium</v>
      </c>
      <c r="T4010" t="str">
        <f t="shared" si="437"/>
        <v>Nov</v>
      </c>
      <c r="U4010">
        <f t="shared" si="438"/>
        <v>2023</v>
      </c>
      <c r="V4010" t="str">
        <f t="shared" si="439"/>
        <v>10-15</v>
      </c>
      <c r="W4010" t="str">
        <f t="shared" si="440"/>
        <v>Fast</v>
      </c>
    </row>
    <row r="4011" spans="1:23" x14ac:dyDescent="0.3">
      <c r="A4011">
        <v>604010</v>
      </c>
      <c r="B4011">
        <v>23151</v>
      </c>
      <c r="C4011">
        <v>30</v>
      </c>
      <c r="D4011" t="s">
        <v>7</v>
      </c>
      <c r="E4011" t="s">
        <v>16</v>
      </c>
      <c r="F4011" t="s">
        <v>26</v>
      </c>
      <c r="G4011" t="s">
        <v>31</v>
      </c>
      <c r="H4011" s="1">
        <v>45471</v>
      </c>
      <c r="I4011" t="s">
        <v>33</v>
      </c>
      <c r="J4011">
        <v>35</v>
      </c>
      <c r="K4011">
        <v>8.6999999999999993</v>
      </c>
      <c r="L4011">
        <v>1428.7</v>
      </c>
      <c r="M4011">
        <v>24.4</v>
      </c>
      <c r="N4011" t="s">
        <v>47</v>
      </c>
      <c r="O4011">
        <v>1</v>
      </c>
      <c r="P4011" t="str" cm="1">
        <f t="array" ref="P4011">_xlfn.IFS(C4011&lt;25,"18-24", C4011&lt;=35,"25-35", C4011&lt;=50,"36-50",TRUE,"50+")</f>
        <v>25-35</v>
      </c>
      <c r="Q4011" t="str">
        <f t="shared" si="434"/>
        <v>new</v>
      </c>
      <c r="R4011" t="str">
        <f t="shared" si="435"/>
        <v>high value</v>
      </c>
      <c r="S4011" t="str">
        <f t="shared" si="436"/>
        <v>Low</v>
      </c>
      <c r="T4011" t="str">
        <f t="shared" si="437"/>
        <v>Jun</v>
      </c>
      <c r="U4011">
        <f t="shared" si="438"/>
        <v>2024</v>
      </c>
      <c r="V4011" t="str">
        <f t="shared" si="439"/>
        <v>5-10</v>
      </c>
      <c r="W4011" t="str">
        <f t="shared" si="440"/>
        <v>Medium</v>
      </c>
    </row>
    <row r="4012" spans="1:23" x14ac:dyDescent="0.3">
      <c r="A4012">
        <v>604011</v>
      </c>
      <c r="B4012">
        <v>47396</v>
      </c>
      <c r="C4012">
        <v>27</v>
      </c>
      <c r="D4012" t="s">
        <v>7</v>
      </c>
      <c r="E4012" t="s">
        <v>13</v>
      </c>
      <c r="F4012" t="s">
        <v>18</v>
      </c>
      <c r="G4012" t="s">
        <v>27</v>
      </c>
      <c r="H4012" s="1">
        <v>45298</v>
      </c>
      <c r="I4012" t="s">
        <v>33</v>
      </c>
      <c r="J4012">
        <v>38</v>
      </c>
      <c r="K4012">
        <v>14.8</v>
      </c>
      <c r="L4012">
        <v>1427.06</v>
      </c>
      <c r="M4012">
        <v>101.03</v>
      </c>
      <c r="N4012" t="s">
        <v>47</v>
      </c>
      <c r="O4012">
        <v>4</v>
      </c>
      <c r="P4012" t="str" cm="1">
        <f t="array" ref="P4012">_xlfn.IFS(C4012&lt;25,"18-24", C4012&lt;=35,"25-35", C4012&lt;=50,"36-50",TRUE,"50+")</f>
        <v>25-35</v>
      </c>
      <c r="Q4012" t="str">
        <f t="shared" si="434"/>
        <v>new</v>
      </c>
      <c r="R4012" t="str">
        <f t="shared" si="435"/>
        <v>high value</v>
      </c>
      <c r="S4012" t="str">
        <f t="shared" si="436"/>
        <v>medium</v>
      </c>
      <c r="T4012" t="str">
        <f t="shared" si="437"/>
        <v>Jan</v>
      </c>
      <c r="U4012">
        <f t="shared" si="438"/>
        <v>2024</v>
      </c>
      <c r="V4012" t="str">
        <f t="shared" si="439"/>
        <v>10-15</v>
      </c>
      <c r="W4012" t="str">
        <f t="shared" si="440"/>
        <v>Medium</v>
      </c>
    </row>
    <row r="4013" spans="1:23" x14ac:dyDescent="0.3">
      <c r="A4013">
        <v>604012</v>
      </c>
      <c r="B4013">
        <v>45684</v>
      </c>
      <c r="C4013">
        <v>35</v>
      </c>
      <c r="D4013" t="s">
        <v>4</v>
      </c>
      <c r="E4013" t="s">
        <v>13</v>
      </c>
      <c r="F4013" t="s">
        <v>24</v>
      </c>
      <c r="G4013" t="s">
        <v>23</v>
      </c>
      <c r="H4013" s="1">
        <v>45180</v>
      </c>
      <c r="I4013" t="s">
        <v>34</v>
      </c>
      <c r="J4013">
        <v>40</v>
      </c>
      <c r="K4013">
        <v>14.4</v>
      </c>
      <c r="L4013">
        <v>300.58999999999997</v>
      </c>
      <c r="M4013">
        <v>110.67</v>
      </c>
      <c r="N4013" t="s">
        <v>50</v>
      </c>
      <c r="O4013">
        <v>3</v>
      </c>
      <c r="P4013" t="str" cm="1">
        <f t="array" ref="P4013">_xlfn.IFS(C4013&lt;25,"18-24", C4013&lt;=35,"25-35", C4013&lt;=50,"36-50",TRUE,"50+")</f>
        <v>25-35</v>
      </c>
      <c r="Q4013" t="str">
        <f t="shared" si="434"/>
        <v>new</v>
      </c>
      <c r="R4013" t="str">
        <f t="shared" si="435"/>
        <v>medium</v>
      </c>
      <c r="S4013" t="str">
        <f t="shared" si="436"/>
        <v>medium</v>
      </c>
      <c r="T4013" t="str">
        <f t="shared" si="437"/>
        <v>Sep</v>
      </c>
      <c r="U4013">
        <f t="shared" si="438"/>
        <v>2023</v>
      </c>
      <c r="V4013" t="str">
        <f t="shared" si="439"/>
        <v>10-15</v>
      </c>
      <c r="W4013" t="str">
        <f t="shared" si="440"/>
        <v>Medium</v>
      </c>
    </row>
    <row r="4014" spans="1:23" x14ac:dyDescent="0.3">
      <c r="A4014">
        <v>604013</v>
      </c>
      <c r="B4014">
        <v>64024</v>
      </c>
      <c r="C4014">
        <v>42</v>
      </c>
      <c r="D4014" t="s">
        <v>4</v>
      </c>
      <c r="E4014" t="s">
        <v>5</v>
      </c>
      <c r="F4014" t="s">
        <v>19</v>
      </c>
      <c r="G4014" t="s">
        <v>31</v>
      </c>
      <c r="H4014" s="1">
        <v>44714</v>
      </c>
      <c r="I4014" t="s">
        <v>34</v>
      </c>
      <c r="J4014">
        <v>59</v>
      </c>
      <c r="K4014">
        <v>12.7</v>
      </c>
      <c r="L4014">
        <v>1163.71</v>
      </c>
      <c r="M4014">
        <v>39.590000000000003</v>
      </c>
      <c r="N4014" t="s">
        <v>48</v>
      </c>
      <c r="O4014">
        <v>4</v>
      </c>
      <c r="P4014" t="str" cm="1">
        <f t="array" ref="P4014">_xlfn.IFS(C4014&lt;25,"18-24", C4014&lt;=35,"25-35", C4014&lt;=50,"36-50",TRUE,"50+")</f>
        <v>36-50</v>
      </c>
      <c r="Q4014" t="str">
        <f t="shared" si="434"/>
        <v>new</v>
      </c>
      <c r="R4014" t="str">
        <f t="shared" si="435"/>
        <v>high value</v>
      </c>
      <c r="S4014" t="str">
        <f t="shared" si="436"/>
        <v>medium</v>
      </c>
      <c r="T4014" t="str">
        <f t="shared" si="437"/>
        <v>Jun</v>
      </c>
      <c r="U4014">
        <f t="shared" si="438"/>
        <v>2022</v>
      </c>
      <c r="V4014" t="str">
        <f t="shared" si="439"/>
        <v>10-15</v>
      </c>
      <c r="W4014" t="str">
        <f t="shared" si="440"/>
        <v>Slow</v>
      </c>
    </row>
    <row r="4015" spans="1:23" x14ac:dyDescent="0.3">
      <c r="A4015">
        <v>604014</v>
      </c>
      <c r="B4015">
        <v>74943</v>
      </c>
      <c r="C4015">
        <v>58</v>
      </c>
      <c r="D4015" t="s">
        <v>7</v>
      </c>
      <c r="E4015" t="s">
        <v>11</v>
      </c>
      <c r="F4015" t="s">
        <v>30</v>
      </c>
      <c r="G4015" t="s">
        <v>31</v>
      </c>
      <c r="H4015" s="1">
        <v>44819</v>
      </c>
      <c r="I4015" t="s">
        <v>34</v>
      </c>
      <c r="J4015">
        <v>64</v>
      </c>
      <c r="K4015">
        <v>14.9</v>
      </c>
      <c r="L4015">
        <v>1065.28</v>
      </c>
      <c r="M4015">
        <v>71.41</v>
      </c>
      <c r="N4015" t="s">
        <v>48</v>
      </c>
      <c r="O4015">
        <v>3</v>
      </c>
      <c r="P4015" t="str" cm="1">
        <f t="array" ref="P4015">_xlfn.IFS(C4015&lt;25,"18-24", C4015&lt;=35,"25-35", C4015&lt;=50,"36-50",TRUE,"50+")</f>
        <v>50+</v>
      </c>
      <c r="Q4015" t="str">
        <f t="shared" si="434"/>
        <v>repeat</v>
      </c>
      <c r="R4015" t="str">
        <f t="shared" si="435"/>
        <v>high value</v>
      </c>
      <c r="S4015" t="str">
        <f t="shared" si="436"/>
        <v>medium</v>
      </c>
      <c r="T4015" t="str">
        <f t="shared" si="437"/>
        <v>Sep</v>
      </c>
      <c r="U4015">
        <f t="shared" si="438"/>
        <v>2022</v>
      </c>
      <c r="V4015" t="str">
        <f t="shared" si="439"/>
        <v>10-15</v>
      </c>
      <c r="W4015" t="str">
        <f t="shared" si="440"/>
        <v>Slow</v>
      </c>
    </row>
    <row r="4016" spans="1:23" x14ac:dyDescent="0.3">
      <c r="A4016">
        <v>604015</v>
      </c>
      <c r="B4016">
        <v>36344</v>
      </c>
      <c r="C4016">
        <v>26</v>
      </c>
      <c r="D4016" t="s">
        <v>7</v>
      </c>
      <c r="E4016" t="s">
        <v>15</v>
      </c>
      <c r="F4016" t="s">
        <v>22</v>
      </c>
      <c r="G4016" t="s">
        <v>25</v>
      </c>
      <c r="H4016" s="1">
        <v>45529</v>
      </c>
      <c r="I4016" t="s">
        <v>33</v>
      </c>
      <c r="J4016">
        <v>68</v>
      </c>
      <c r="K4016">
        <v>5.0999999999999996</v>
      </c>
      <c r="L4016">
        <v>484.74</v>
      </c>
      <c r="M4016">
        <v>26.3</v>
      </c>
      <c r="N4016" t="s">
        <v>48</v>
      </c>
      <c r="O4016">
        <v>3</v>
      </c>
      <c r="P4016" t="str" cm="1">
        <f t="array" ref="P4016">_xlfn.IFS(C4016&lt;25,"18-24", C4016&lt;=35,"25-35", C4016&lt;=50,"36-50",TRUE,"50+")</f>
        <v>25-35</v>
      </c>
      <c r="Q4016" t="str">
        <f t="shared" si="434"/>
        <v>new</v>
      </c>
      <c r="R4016" t="str">
        <f t="shared" si="435"/>
        <v>medium</v>
      </c>
      <c r="S4016" t="str">
        <f t="shared" si="436"/>
        <v>medium</v>
      </c>
      <c r="T4016" t="str">
        <f t="shared" si="437"/>
        <v>Aug</v>
      </c>
      <c r="U4016">
        <f t="shared" si="438"/>
        <v>2024</v>
      </c>
      <c r="V4016" t="str">
        <f t="shared" si="439"/>
        <v>5-10</v>
      </c>
      <c r="W4016" t="str">
        <f t="shared" si="440"/>
        <v>Slow</v>
      </c>
    </row>
    <row r="4017" spans="1:23" x14ac:dyDescent="0.3">
      <c r="A4017">
        <v>604016</v>
      </c>
      <c r="B4017">
        <v>25286</v>
      </c>
      <c r="C4017">
        <v>26</v>
      </c>
      <c r="D4017" t="s">
        <v>4</v>
      </c>
      <c r="E4017" t="s">
        <v>16</v>
      </c>
      <c r="F4017" t="s">
        <v>18</v>
      </c>
      <c r="G4017" t="s">
        <v>21</v>
      </c>
      <c r="H4017" s="1">
        <v>45627</v>
      </c>
      <c r="I4017" t="s">
        <v>34</v>
      </c>
      <c r="J4017">
        <v>82</v>
      </c>
      <c r="K4017">
        <v>14</v>
      </c>
      <c r="L4017">
        <v>468.63</v>
      </c>
      <c r="M4017">
        <v>100.56</v>
      </c>
      <c r="N4017" t="s">
        <v>49</v>
      </c>
      <c r="O4017">
        <v>2</v>
      </c>
      <c r="P4017" t="str" cm="1">
        <f t="array" ref="P4017">_xlfn.IFS(C4017&lt;25,"18-24", C4017&lt;=35,"25-35", C4017&lt;=50,"36-50",TRUE,"50+")</f>
        <v>25-35</v>
      </c>
      <c r="Q4017" t="str">
        <f t="shared" si="434"/>
        <v>new</v>
      </c>
      <c r="R4017" t="str">
        <f t="shared" si="435"/>
        <v>medium</v>
      </c>
      <c r="S4017" t="str">
        <f t="shared" si="436"/>
        <v>Low</v>
      </c>
      <c r="T4017" t="str">
        <f t="shared" si="437"/>
        <v>Dec</v>
      </c>
      <c r="U4017">
        <f t="shared" si="438"/>
        <v>2024</v>
      </c>
      <c r="V4017" t="str">
        <f t="shared" si="439"/>
        <v>10-15</v>
      </c>
      <c r="W4017" t="str">
        <f t="shared" si="440"/>
        <v>Slow</v>
      </c>
    </row>
    <row r="4018" spans="1:23" x14ac:dyDescent="0.3">
      <c r="A4018">
        <v>604017</v>
      </c>
      <c r="B4018">
        <v>46566</v>
      </c>
      <c r="C4018">
        <v>28</v>
      </c>
      <c r="D4018" t="s">
        <v>7</v>
      </c>
      <c r="E4018" t="s">
        <v>5</v>
      </c>
      <c r="F4018" t="s">
        <v>19</v>
      </c>
      <c r="G4018" t="s">
        <v>23</v>
      </c>
      <c r="H4018" s="1">
        <v>44761</v>
      </c>
      <c r="I4018" t="s">
        <v>33</v>
      </c>
      <c r="J4018">
        <v>86</v>
      </c>
      <c r="K4018">
        <v>13.3</v>
      </c>
      <c r="L4018">
        <v>401.89</v>
      </c>
      <c r="M4018">
        <v>97.94</v>
      </c>
      <c r="N4018" t="s">
        <v>48</v>
      </c>
      <c r="O4018">
        <v>2</v>
      </c>
      <c r="P4018" t="str" cm="1">
        <f t="array" ref="P4018">_xlfn.IFS(C4018&lt;25,"18-24", C4018&lt;=35,"25-35", C4018&lt;=50,"36-50",TRUE,"50+")</f>
        <v>25-35</v>
      </c>
      <c r="Q4018" t="str">
        <f t="shared" si="434"/>
        <v>new</v>
      </c>
      <c r="R4018" t="str">
        <f t="shared" si="435"/>
        <v>medium</v>
      </c>
      <c r="S4018" t="str">
        <f t="shared" si="436"/>
        <v>Low</v>
      </c>
      <c r="T4018" t="str">
        <f t="shared" si="437"/>
        <v>Jul</v>
      </c>
      <c r="U4018">
        <f t="shared" si="438"/>
        <v>2022</v>
      </c>
      <c r="V4018" t="str">
        <f t="shared" si="439"/>
        <v>10-15</v>
      </c>
      <c r="W4018" t="str">
        <f t="shared" si="440"/>
        <v>Slow</v>
      </c>
    </row>
    <row r="4019" spans="1:23" x14ac:dyDescent="0.3">
      <c r="A4019">
        <v>604018</v>
      </c>
      <c r="B4019">
        <v>51524</v>
      </c>
      <c r="C4019">
        <v>49</v>
      </c>
      <c r="D4019" t="s">
        <v>4</v>
      </c>
      <c r="E4019" t="s">
        <v>11</v>
      </c>
      <c r="F4019" t="s">
        <v>26</v>
      </c>
      <c r="G4019" t="s">
        <v>25</v>
      </c>
      <c r="H4019" s="1">
        <v>45253</v>
      </c>
      <c r="I4019" t="s">
        <v>33</v>
      </c>
      <c r="J4019">
        <v>46</v>
      </c>
      <c r="K4019">
        <v>10.7</v>
      </c>
      <c r="L4019">
        <v>205.23</v>
      </c>
      <c r="M4019">
        <v>82.59</v>
      </c>
      <c r="N4019" t="s">
        <v>47</v>
      </c>
      <c r="O4019">
        <v>3</v>
      </c>
      <c r="P4019" t="str" cm="1">
        <f t="array" ref="P4019">_xlfn.IFS(C4019&lt;25,"18-24", C4019&lt;=35,"25-35", C4019&lt;=50,"36-50",TRUE,"50+")</f>
        <v>36-50</v>
      </c>
      <c r="Q4019" t="str">
        <f t="shared" si="434"/>
        <v>new</v>
      </c>
      <c r="R4019" t="str">
        <f t="shared" si="435"/>
        <v>low</v>
      </c>
      <c r="S4019" t="str">
        <f t="shared" si="436"/>
        <v>medium</v>
      </c>
      <c r="T4019" t="str">
        <f t="shared" si="437"/>
        <v>Nov</v>
      </c>
      <c r="U4019">
        <f t="shared" si="438"/>
        <v>2023</v>
      </c>
      <c r="V4019" t="str">
        <f t="shared" si="439"/>
        <v>10-15</v>
      </c>
      <c r="W4019" t="str">
        <f t="shared" si="440"/>
        <v>Slow</v>
      </c>
    </row>
    <row r="4020" spans="1:23" x14ac:dyDescent="0.3">
      <c r="A4020">
        <v>604019</v>
      </c>
      <c r="B4020">
        <v>98258</v>
      </c>
      <c r="C4020">
        <v>45</v>
      </c>
      <c r="D4020" t="s">
        <v>7</v>
      </c>
      <c r="E4020" t="s">
        <v>13</v>
      </c>
      <c r="F4020" t="s">
        <v>32</v>
      </c>
      <c r="G4020" t="s">
        <v>21</v>
      </c>
      <c r="H4020" s="1">
        <v>45378</v>
      </c>
      <c r="I4020" t="s">
        <v>33</v>
      </c>
      <c r="J4020">
        <v>77</v>
      </c>
      <c r="K4020">
        <v>6.9</v>
      </c>
      <c r="L4020">
        <v>1381.29</v>
      </c>
      <c r="M4020">
        <v>24.76</v>
      </c>
      <c r="N4020" t="s">
        <v>48</v>
      </c>
      <c r="O4020">
        <v>3</v>
      </c>
      <c r="P4020" t="str" cm="1">
        <f t="array" ref="P4020">_xlfn.IFS(C4020&lt;25,"18-24", C4020&lt;=35,"25-35", C4020&lt;=50,"36-50",TRUE,"50+")</f>
        <v>36-50</v>
      </c>
      <c r="Q4020" t="str">
        <f t="shared" si="434"/>
        <v>new</v>
      </c>
      <c r="R4020" t="str">
        <f t="shared" si="435"/>
        <v>high value</v>
      </c>
      <c r="S4020" t="str">
        <f t="shared" si="436"/>
        <v>medium</v>
      </c>
      <c r="T4020" t="str">
        <f t="shared" si="437"/>
        <v>Mar</v>
      </c>
      <c r="U4020">
        <f t="shared" si="438"/>
        <v>2024</v>
      </c>
      <c r="V4020" t="str">
        <f t="shared" si="439"/>
        <v>5-10</v>
      </c>
      <c r="W4020" t="str">
        <f t="shared" si="440"/>
        <v>Slow</v>
      </c>
    </row>
    <row r="4021" spans="1:23" x14ac:dyDescent="0.3">
      <c r="A4021">
        <v>604020</v>
      </c>
      <c r="B4021">
        <v>58734</v>
      </c>
      <c r="C4021">
        <v>36</v>
      </c>
      <c r="D4021" t="s">
        <v>4</v>
      </c>
      <c r="E4021" t="s">
        <v>11</v>
      </c>
      <c r="F4021" t="s">
        <v>28</v>
      </c>
      <c r="G4021" t="s">
        <v>25</v>
      </c>
      <c r="H4021" s="1">
        <v>45464</v>
      </c>
      <c r="I4021" t="s">
        <v>33</v>
      </c>
      <c r="J4021">
        <v>31</v>
      </c>
      <c r="K4021">
        <v>2.5</v>
      </c>
      <c r="L4021">
        <v>1150.78</v>
      </c>
      <c r="M4021">
        <v>98.69</v>
      </c>
      <c r="N4021" t="s">
        <v>48</v>
      </c>
      <c r="O4021">
        <v>4</v>
      </c>
      <c r="P4021" t="str" cm="1">
        <f t="array" ref="P4021">_xlfn.IFS(C4021&lt;25,"18-24", C4021&lt;=35,"25-35", C4021&lt;=50,"36-50",TRUE,"50+")</f>
        <v>36-50</v>
      </c>
      <c r="Q4021" t="str">
        <f t="shared" si="434"/>
        <v>new</v>
      </c>
      <c r="R4021" t="str">
        <f t="shared" si="435"/>
        <v>high value</v>
      </c>
      <c r="S4021" t="str">
        <f t="shared" si="436"/>
        <v>medium</v>
      </c>
      <c r="T4021" t="str">
        <f t="shared" si="437"/>
        <v>Jun</v>
      </c>
      <c r="U4021">
        <f t="shared" si="438"/>
        <v>2024</v>
      </c>
      <c r="V4021" t="str">
        <f t="shared" si="439"/>
        <v>0-5</v>
      </c>
      <c r="W4021" t="str">
        <f t="shared" si="440"/>
        <v>Medium</v>
      </c>
    </row>
    <row r="4022" spans="1:23" x14ac:dyDescent="0.3">
      <c r="A4022">
        <v>604021</v>
      </c>
      <c r="B4022">
        <v>37120</v>
      </c>
      <c r="C4022">
        <v>34</v>
      </c>
      <c r="D4022" t="s">
        <v>7</v>
      </c>
      <c r="E4022" t="s">
        <v>5</v>
      </c>
      <c r="F4022" t="s">
        <v>18</v>
      </c>
      <c r="G4022" t="s">
        <v>31</v>
      </c>
      <c r="H4022" s="1">
        <v>44940</v>
      </c>
      <c r="I4022" t="s">
        <v>34</v>
      </c>
      <c r="J4022">
        <v>79</v>
      </c>
      <c r="K4022">
        <v>9.4</v>
      </c>
      <c r="L4022">
        <v>830.35</v>
      </c>
      <c r="M4022">
        <v>43.49</v>
      </c>
      <c r="N4022" t="s">
        <v>50</v>
      </c>
      <c r="O4022">
        <v>1</v>
      </c>
      <c r="P4022" t="str" cm="1">
        <f t="array" ref="P4022">_xlfn.IFS(C4022&lt;25,"18-24", C4022&lt;=35,"25-35", C4022&lt;=50,"36-50",TRUE,"50+")</f>
        <v>25-35</v>
      </c>
      <c r="Q4022" t="str">
        <f t="shared" si="434"/>
        <v>new</v>
      </c>
      <c r="R4022" t="str">
        <f t="shared" si="435"/>
        <v>high value</v>
      </c>
      <c r="S4022" t="str">
        <f t="shared" si="436"/>
        <v>Low</v>
      </c>
      <c r="T4022" t="str">
        <f t="shared" si="437"/>
        <v>Jan</v>
      </c>
      <c r="U4022">
        <f t="shared" si="438"/>
        <v>2023</v>
      </c>
      <c r="V4022" t="str">
        <f t="shared" si="439"/>
        <v>5-10</v>
      </c>
      <c r="W4022" t="str">
        <f t="shared" si="440"/>
        <v>Slow</v>
      </c>
    </row>
    <row r="4023" spans="1:23" x14ac:dyDescent="0.3">
      <c r="A4023">
        <v>604022</v>
      </c>
      <c r="B4023">
        <v>23583</v>
      </c>
      <c r="C4023">
        <v>31</v>
      </c>
      <c r="D4023" t="s">
        <v>7</v>
      </c>
      <c r="E4023" t="s">
        <v>8</v>
      </c>
      <c r="F4023" t="s">
        <v>24</v>
      </c>
      <c r="G4023" t="s">
        <v>27</v>
      </c>
      <c r="H4023" s="1">
        <v>45560</v>
      </c>
      <c r="I4023" t="s">
        <v>33</v>
      </c>
      <c r="J4023">
        <v>41</v>
      </c>
      <c r="K4023">
        <v>5.8</v>
      </c>
      <c r="L4023">
        <v>266.47000000000003</v>
      </c>
      <c r="M4023">
        <v>33.020000000000003</v>
      </c>
      <c r="N4023" t="s">
        <v>50</v>
      </c>
      <c r="O4023">
        <v>4</v>
      </c>
      <c r="P4023" t="str" cm="1">
        <f t="array" ref="P4023">_xlfn.IFS(C4023&lt;25,"18-24", C4023&lt;=35,"25-35", C4023&lt;=50,"36-50",TRUE,"50+")</f>
        <v>25-35</v>
      </c>
      <c r="Q4023" t="str">
        <f t="shared" si="434"/>
        <v>new</v>
      </c>
      <c r="R4023" t="str">
        <f t="shared" si="435"/>
        <v>medium</v>
      </c>
      <c r="S4023" t="str">
        <f t="shared" si="436"/>
        <v>medium</v>
      </c>
      <c r="T4023" t="str">
        <f t="shared" si="437"/>
        <v>Sep</v>
      </c>
      <c r="U4023">
        <f t="shared" si="438"/>
        <v>2024</v>
      </c>
      <c r="V4023" t="str">
        <f t="shared" si="439"/>
        <v>5-10</v>
      </c>
      <c r="W4023" t="str">
        <f t="shared" si="440"/>
        <v>Medium</v>
      </c>
    </row>
    <row r="4024" spans="1:23" x14ac:dyDescent="0.3">
      <c r="A4024">
        <v>604023</v>
      </c>
      <c r="B4024">
        <v>85105</v>
      </c>
      <c r="C4024">
        <v>19</v>
      </c>
      <c r="D4024" t="s">
        <v>4</v>
      </c>
      <c r="E4024" t="s">
        <v>8</v>
      </c>
      <c r="F4024" t="s">
        <v>18</v>
      </c>
      <c r="G4024" t="s">
        <v>31</v>
      </c>
      <c r="H4024" s="1">
        <v>45554</v>
      </c>
      <c r="I4024" t="s">
        <v>33</v>
      </c>
      <c r="J4024">
        <v>85</v>
      </c>
      <c r="K4024">
        <v>9.9</v>
      </c>
      <c r="L4024">
        <v>593.57000000000005</v>
      </c>
      <c r="M4024">
        <v>62.58</v>
      </c>
      <c r="N4024" t="s">
        <v>47</v>
      </c>
      <c r="O4024">
        <v>2</v>
      </c>
      <c r="P4024" t="str" cm="1">
        <f t="array" ref="P4024">_xlfn.IFS(C4024&lt;25,"18-24", C4024&lt;=35,"25-35", C4024&lt;=50,"36-50",TRUE,"50+")</f>
        <v>18-24</v>
      </c>
      <c r="Q4024" t="str">
        <f t="shared" si="434"/>
        <v>new</v>
      </c>
      <c r="R4024" t="str">
        <f t="shared" si="435"/>
        <v>high value</v>
      </c>
      <c r="S4024" t="str">
        <f t="shared" si="436"/>
        <v>Low</v>
      </c>
      <c r="T4024" t="str">
        <f t="shared" si="437"/>
        <v>Sep</v>
      </c>
      <c r="U4024">
        <f t="shared" si="438"/>
        <v>2024</v>
      </c>
      <c r="V4024" t="str">
        <f t="shared" si="439"/>
        <v>5-10</v>
      </c>
      <c r="W4024" t="str">
        <f t="shared" si="440"/>
        <v>Slow</v>
      </c>
    </row>
    <row r="4025" spans="1:23" x14ac:dyDescent="0.3">
      <c r="A4025">
        <v>604024</v>
      </c>
      <c r="B4025">
        <v>55649</v>
      </c>
      <c r="C4025">
        <v>42</v>
      </c>
      <c r="D4025" t="s">
        <v>7</v>
      </c>
      <c r="E4025" t="s">
        <v>15</v>
      </c>
      <c r="F4025" t="s">
        <v>28</v>
      </c>
      <c r="G4025" t="s">
        <v>31</v>
      </c>
      <c r="H4025" s="1">
        <v>45576</v>
      </c>
      <c r="I4025" t="s">
        <v>34</v>
      </c>
      <c r="J4025">
        <v>22</v>
      </c>
      <c r="K4025">
        <v>7.5</v>
      </c>
      <c r="L4025">
        <v>1170.03</v>
      </c>
      <c r="M4025">
        <v>102.62</v>
      </c>
      <c r="N4025" t="s">
        <v>47</v>
      </c>
      <c r="O4025">
        <v>2</v>
      </c>
      <c r="P4025" t="str" cm="1">
        <f t="array" ref="P4025">_xlfn.IFS(C4025&lt;25,"18-24", C4025&lt;=35,"25-35", C4025&lt;=50,"36-50",TRUE,"50+")</f>
        <v>36-50</v>
      </c>
      <c r="Q4025" t="str">
        <f t="shared" si="434"/>
        <v>new</v>
      </c>
      <c r="R4025" t="str">
        <f t="shared" si="435"/>
        <v>high value</v>
      </c>
      <c r="S4025" t="str">
        <f t="shared" si="436"/>
        <v>Low</v>
      </c>
      <c r="T4025" t="str">
        <f t="shared" si="437"/>
        <v>Oct</v>
      </c>
      <c r="U4025">
        <f t="shared" si="438"/>
        <v>2024</v>
      </c>
      <c r="V4025" t="str">
        <f t="shared" si="439"/>
        <v>5-10</v>
      </c>
      <c r="W4025" t="str">
        <f t="shared" si="440"/>
        <v>Fast</v>
      </c>
    </row>
    <row r="4026" spans="1:23" x14ac:dyDescent="0.3">
      <c r="A4026">
        <v>604025</v>
      </c>
      <c r="B4026">
        <v>25547</v>
      </c>
      <c r="C4026">
        <v>46</v>
      </c>
      <c r="D4026" t="s">
        <v>7</v>
      </c>
      <c r="E4026" t="s">
        <v>8</v>
      </c>
      <c r="F4026" t="s">
        <v>18</v>
      </c>
      <c r="G4026" t="s">
        <v>23</v>
      </c>
      <c r="H4026" s="1">
        <v>45007</v>
      </c>
      <c r="I4026" t="s">
        <v>34</v>
      </c>
      <c r="J4026">
        <v>65</v>
      </c>
      <c r="K4026">
        <v>2.4</v>
      </c>
      <c r="L4026">
        <v>759.46</v>
      </c>
      <c r="M4026">
        <v>95.86</v>
      </c>
      <c r="N4026" t="s">
        <v>47</v>
      </c>
      <c r="O4026">
        <v>2</v>
      </c>
      <c r="P4026" t="str" cm="1">
        <f t="array" ref="P4026">_xlfn.IFS(C4026&lt;25,"18-24", C4026&lt;=35,"25-35", C4026&lt;=50,"36-50",TRUE,"50+")</f>
        <v>36-50</v>
      </c>
      <c r="Q4026" t="str">
        <f t="shared" si="434"/>
        <v>new</v>
      </c>
      <c r="R4026" t="str">
        <f t="shared" si="435"/>
        <v>high value</v>
      </c>
      <c r="S4026" t="str">
        <f t="shared" si="436"/>
        <v>Low</v>
      </c>
      <c r="T4026" t="str">
        <f t="shared" si="437"/>
        <v>Mar</v>
      </c>
      <c r="U4026">
        <f t="shared" si="438"/>
        <v>2023</v>
      </c>
      <c r="V4026" t="str">
        <f t="shared" si="439"/>
        <v>0-5</v>
      </c>
      <c r="W4026" t="str">
        <f t="shared" si="440"/>
        <v>Slow</v>
      </c>
    </row>
    <row r="4027" spans="1:23" x14ac:dyDescent="0.3">
      <c r="A4027">
        <v>604026</v>
      </c>
      <c r="B4027">
        <v>85021</v>
      </c>
      <c r="C4027">
        <v>64</v>
      </c>
      <c r="D4027" t="s">
        <v>7</v>
      </c>
      <c r="E4027" t="s">
        <v>5</v>
      </c>
      <c r="F4027" t="s">
        <v>32</v>
      </c>
      <c r="G4027" t="s">
        <v>31</v>
      </c>
      <c r="H4027" s="1">
        <v>44598</v>
      </c>
      <c r="I4027" t="s">
        <v>34</v>
      </c>
      <c r="J4027">
        <v>49</v>
      </c>
      <c r="K4027">
        <v>11.9</v>
      </c>
      <c r="L4027">
        <v>442.87</v>
      </c>
      <c r="M4027">
        <v>86.57</v>
      </c>
      <c r="N4027" t="s">
        <v>50</v>
      </c>
      <c r="O4027">
        <v>1</v>
      </c>
      <c r="P4027" t="str" cm="1">
        <f t="array" ref="P4027">_xlfn.IFS(C4027&lt;25,"18-24", C4027&lt;=35,"25-35", C4027&lt;=50,"36-50",TRUE,"50+")</f>
        <v>50+</v>
      </c>
      <c r="Q4027" t="str">
        <f t="shared" si="434"/>
        <v>repeat</v>
      </c>
      <c r="R4027" t="str">
        <f t="shared" si="435"/>
        <v>medium</v>
      </c>
      <c r="S4027" t="str">
        <f t="shared" si="436"/>
        <v>Low</v>
      </c>
      <c r="T4027" t="str">
        <f t="shared" si="437"/>
        <v>Feb</v>
      </c>
      <c r="U4027">
        <f t="shared" si="438"/>
        <v>2022</v>
      </c>
      <c r="V4027" t="str">
        <f t="shared" si="439"/>
        <v>10-15</v>
      </c>
      <c r="W4027" t="str">
        <f t="shared" si="440"/>
        <v>Slow</v>
      </c>
    </row>
    <row r="4028" spans="1:23" x14ac:dyDescent="0.3">
      <c r="A4028">
        <v>604027</v>
      </c>
      <c r="B4028">
        <v>33720</v>
      </c>
      <c r="C4028">
        <v>62</v>
      </c>
      <c r="D4028" t="s">
        <v>7</v>
      </c>
      <c r="E4028" t="s">
        <v>16</v>
      </c>
      <c r="F4028" t="s">
        <v>19</v>
      </c>
      <c r="G4028" t="s">
        <v>25</v>
      </c>
      <c r="H4028" s="1">
        <v>44755</v>
      </c>
      <c r="I4028" t="s">
        <v>33</v>
      </c>
      <c r="J4028">
        <v>77</v>
      </c>
      <c r="K4028">
        <v>3.6</v>
      </c>
      <c r="L4028">
        <v>978.12</v>
      </c>
      <c r="M4028">
        <v>59.85</v>
      </c>
      <c r="N4028" t="s">
        <v>48</v>
      </c>
      <c r="O4028">
        <v>4</v>
      </c>
      <c r="P4028" t="str" cm="1">
        <f t="array" ref="P4028">_xlfn.IFS(C4028&lt;25,"18-24", C4028&lt;=35,"25-35", C4028&lt;=50,"36-50",TRUE,"50+")</f>
        <v>50+</v>
      </c>
      <c r="Q4028" t="str">
        <f t="shared" si="434"/>
        <v>new</v>
      </c>
      <c r="R4028" t="str">
        <f t="shared" si="435"/>
        <v>high value</v>
      </c>
      <c r="S4028" t="str">
        <f t="shared" si="436"/>
        <v>medium</v>
      </c>
      <c r="T4028" t="str">
        <f t="shared" si="437"/>
        <v>Jul</v>
      </c>
      <c r="U4028">
        <f t="shared" si="438"/>
        <v>2022</v>
      </c>
      <c r="V4028" t="str">
        <f t="shared" si="439"/>
        <v>0-5</v>
      </c>
      <c r="W4028" t="str">
        <f t="shared" si="440"/>
        <v>Slow</v>
      </c>
    </row>
    <row r="4029" spans="1:23" x14ac:dyDescent="0.3">
      <c r="A4029">
        <v>604028</v>
      </c>
      <c r="B4029">
        <v>15794</v>
      </c>
      <c r="C4029">
        <v>30</v>
      </c>
      <c r="D4029" t="s">
        <v>4</v>
      </c>
      <c r="E4029" t="s">
        <v>11</v>
      </c>
      <c r="F4029" t="s">
        <v>26</v>
      </c>
      <c r="G4029" t="s">
        <v>21</v>
      </c>
      <c r="H4029" s="1">
        <v>44802</v>
      </c>
      <c r="I4029" t="s">
        <v>34</v>
      </c>
      <c r="J4029">
        <v>89</v>
      </c>
      <c r="K4029">
        <v>12.6</v>
      </c>
      <c r="L4029">
        <v>280.51</v>
      </c>
      <c r="M4029">
        <v>86.43</v>
      </c>
      <c r="N4029" t="s">
        <v>50</v>
      </c>
      <c r="O4029">
        <v>5</v>
      </c>
      <c r="P4029" t="str" cm="1">
        <f t="array" ref="P4029">_xlfn.IFS(C4029&lt;25,"18-24", C4029&lt;=35,"25-35", C4029&lt;=50,"36-50",TRUE,"50+")</f>
        <v>25-35</v>
      </c>
      <c r="Q4029" t="str">
        <f t="shared" si="434"/>
        <v>new</v>
      </c>
      <c r="R4029" t="str">
        <f t="shared" si="435"/>
        <v>medium</v>
      </c>
      <c r="S4029" t="str">
        <f t="shared" si="436"/>
        <v>High</v>
      </c>
      <c r="T4029" t="str">
        <f t="shared" si="437"/>
        <v>Aug</v>
      </c>
      <c r="U4029">
        <f t="shared" si="438"/>
        <v>2022</v>
      </c>
      <c r="V4029" t="str">
        <f t="shared" si="439"/>
        <v>10-15</v>
      </c>
      <c r="W4029" t="str">
        <f t="shared" si="440"/>
        <v>Slow</v>
      </c>
    </row>
    <row r="4030" spans="1:23" x14ac:dyDescent="0.3">
      <c r="A4030">
        <v>604029</v>
      </c>
      <c r="B4030">
        <v>37911</v>
      </c>
      <c r="C4030">
        <v>29</v>
      </c>
      <c r="D4030" t="s">
        <v>7</v>
      </c>
      <c r="E4030" t="s">
        <v>13</v>
      </c>
      <c r="F4030" t="s">
        <v>32</v>
      </c>
      <c r="G4030" t="s">
        <v>29</v>
      </c>
      <c r="H4030" s="1">
        <v>45299</v>
      </c>
      <c r="I4030" t="s">
        <v>34</v>
      </c>
      <c r="J4030">
        <v>82</v>
      </c>
      <c r="K4030">
        <v>14.8</v>
      </c>
      <c r="L4030">
        <v>171.48</v>
      </c>
      <c r="M4030">
        <v>52.32</v>
      </c>
      <c r="N4030" t="s">
        <v>49</v>
      </c>
      <c r="O4030">
        <v>2</v>
      </c>
      <c r="P4030" t="str" cm="1">
        <f t="array" ref="P4030">_xlfn.IFS(C4030&lt;25,"18-24", C4030&lt;=35,"25-35", C4030&lt;=50,"36-50",TRUE,"50+")</f>
        <v>25-35</v>
      </c>
      <c r="Q4030" t="str">
        <f t="shared" si="434"/>
        <v>new</v>
      </c>
      <c r="R4030" t="str">
        <f t="shared" si="435"/>
        <v>low</v>
      </c>
      <c r="S4030" t="str">
        <f t="shared" si="436"/>
        <v>Low</v>
      </c>
      <c r="T4030" t="str">
        <f t="shared" si="437"/>
        <v>Jan</v>
      </c>
      <c r="U4030">
        <f t="shared" si="438"/>
        <v>2024</v>
      </c>
      <c r="V4030" t="str">
        <f t="shared" si="439"/>
        <v>10-15</v>
      </c>
      <c r="W4030" t="str">
        <f t="shared" si="440"/>
        <v>Slow</v>
      </c>
    </row>
    <row r="4031" spans="1:23" x14ac:dyDescent="0.3">
      <c r="A4031">
        <v>604030</v>
      </c>
      <c r="B4031">
        <v>28640</v>
      </c>
      <c r="C4031">
        <v>56</v>
      </c>
      <c r="D4031" t="s">
        <v>7</v>
      </c>
      <c r="E4031" t="s">
        <v>13</v>
      </c>
      <c r="F4031" t="s">
        <v>19</v>
      </c>
      <c r="G4031" t="s">
        <v>27</v>
      </c>
      <c r="H4031" s="1">
        <v>45492</v>
      </c>
      <c r="I4031" t="s">
        <v>34</v>
      </c>
      <c r="J4031">
        <v>48</v>
      </c>
      <c r="K4031">
        <v>11.9</v>
      </c>
      <c r="L4031">
        <v>807.81</v>
      </c>
      <c r="M4031">
        <v>75.06</v>
      </c>
      <c r="N4031" t="s">
        <v>47</v>
      </c>
      <c r="O4031">
        <v>4</v>
      </c>
      <c r="P4031" t="str" cm="1">
        <f t="array" ref="P4031">_xlfn.IFS(C4031&lt;25,"18-24", C4031&lt;=35,"25-35", C4031&lt;=50,"36-50",TRUE,"50+")</f>
        <v>50+</v>
      </c>
      <c r="Q4031" t="str">
        <f t="shared" si="434"/>
        <v>new</v>
      </c>
      <c r="R4031" t="str">
        <f t="shared" si="435"/>
        <v>high value</v>
      </c>
      <c r="S4031" t="str">
        <f t="shared" si="436"/>
        <v>medium</v>
      </c>
      <c r="T4031" t="str">
        <f t="shared" si="437"/>
        <v>Jul</v>
      </c>
      <c r="U4031">
        <f t="shared" si="438"/>
        <v>2024</v>
      </c>
      <c r="V4031" t="str">
        <f t="shared" si="439"/>
        <v>10-15</v>
      </c>
      <c r="W4031" t="str">
        <f t="shared" si="440"/>
        <v>Slow</v>
      </c>
    </row>
    <row r="4032" spans="1:23" x14ac:dyDescent="0.3">
      <c r="A4032">
        <v>604031</v>
      </c>
      <c r="B4032">
        <v>90728</v>
      </c>
      <c r="C4032">
        <v>46</v>
      </c>
      <c r="D4032" t="s">
        <v>4</v>
      </c>
      <c r="E4032" t="s">
        <v>13</v>
      </c>
      <c r="F4032" t="s">
        <v>32</v>
      </c>
      <c r="G4032" t="s">
        <v>25</v>
      </c>
      <c r="H4032" s="1">
        <v>45051</v>
      </c>
      <c r="I4032" t="s">
        <v>34</v>
      </c>
      <c r="J4032">
        <v>39</v>
      </c>
      <c r="K4032">
        <v>1.5</v>
      </c>
      <c r="L4032">
        <v>938.96</v>
      </c>
      <c r="M4032">
        <v>74.14</v>
      </c>
      <c r="N4032" t="s">
        <v>49</v>
      </c>
      <c r="O4032">
        <v>3</v>
      </c>
      <c r="P4032" t="str" cm="1">
        <f t="array" ref="P4032">_xlfn.IFS(C4032&lt;25,"18-24", C4032&lt;=35,"25-35", C4032&lt;=50,"36-50",TRUE,"50+")</f>
        <v>36-50</v>
      </c>
      <c r="Q4032" t="str">
        <f t="shared" si="434"/>
        <v>new</v>
      </c>
      <c r="R4032" t="str">
        <f t="shared" si="435"/>
        <v>high value</v>
      </c>
      <c r="S4032" t="str">
        <f t="shared" si="436"/>
        <v>medium</v>
      </c>
      <c r="T4032" t="str">
        <f t="shared" si="437"/>
        <v>May</v>
      </c>
      <c r="U4032">
        <f t="shared" si="438"/>
        <v>2023</v>
      </c>
      <c r="V4032" t="str">
        <f t="shared" si="439"/>
        <v>0-5</v>
      </c>
      <c r="W4032" t="str">
        <f t="shared" si="440"/>
        <v>Medium</v>
      </c>
    </row>
    <row r="4033" spans="1:23" x14ac:dyDescent="0.3">
      <c r="A4033">
        <v>604032</v>
      </c>
      <c r="B4033">
        <v>84569</v>
      </c>
      <c r="C4033">
        <v>64</v>
      </c>
      <c r="D4033" t="s">
        <v>4</v>
      </c>
      <c r="E4033" t="s">
        <v>15</v>
      </c>
      <c r="F4033" t="s">
        <v>19</v>
      </c>
      <c r="G4033" t="s">
        <v>21</v>
      </c>
      <c r="H4033" s="1">
        <v>45132</v>
      </c>
      <c r="I4033" t="s">
        <v>34</v>
      </c>
      <c r="J4033">
        <v>35</v>
      </c>
      <c r="K4033">
        <v>2</v>
      </c>
      <c r="L4033">
        <v>204.39</v>
      </c>
      <c r="M4033">
        <v>63.26</v>
      </c>
      <c r="N4033" t="s">
        <v>48</v>
      </c>
      <c r="O4033">
        <v>3</v>
      </c>
      <c r="P4033" t="str" cm="1">
        <f t="array" ref="P4033">_xlfn.IFS(C4033&lt;25,"18-24", C4033&lt;=35,"25-35", C4033&lt;=50,"36-50",TRUE,"50+")</f>
        <v>50+</v>
      </c>
      <c r="Q4033" t="str">
        <f t="shared" si="434"/>
        <v>new</v>
      </c>
      <c r="R4033" t="str">
        <f t="shared" si="435"/>
        <v>low</v>
      </c>
      <c r="S4033" t="str">
        <f t="shared" si="436"/>
        <v>medium</v>
      </c>
      <c r="T4033" t="str">
        <f t="shared" si="437"/>
        <v>Jul</v>
      </c>
      <c r="U4033">
        <f t="shared" si="438"/>
        <v>2023</v>
      </c>
      <c r="V4033" t="str">
        <f t="shared" si="439"/>
        <v>0-5</v>
      </c>
      <c r="W4033" t="str">
        <f t="shared" si="440"/>
        <v>Medium</v>
      </c>
    </row>
    <row r="4034" spans="1:23" x14ac:dyDescent="0.3">
      <c r="A4034">
        <v>604033</v>
      </c>
      <c r="B4034">
        <v>87887</v>
      </c>
      <c r="C4034">
        <v>20</v>
      </c>
      <c r="D4034" t="s">
        <v>4</v>
      </c>
      <c r="E4034" t="s">
        <v>16</v>
      </c>
      <c r="F4034" t="s">
        <v>32</v>
      </c>
      <c r="G4034" t="s">
        <v>27</v>
      </c>
      <c r="H4034" s="1">
        <v>44575</v>
      </c>
      <c r="I4034" t="s">
        <v>34</v>
      </c>
      <c r="J4034">
        <v>75</v>
      </c>
      <c r="K4034">
        <v>13.2</v>
      </c>
      <c r="L4034">
        <v>418.74</v>
      </c>
      <c r="M4034">
        <v>44.81</v>
      </c>
      <c r="N4034" t="s">
        <v>50</v>
      </c>
      <c r="O4034">
        <v>3</v>
      </c>
      <c r="P4034" t="str" cm="1">
        <f t="array" ref="P4034">_xlfn.IFS(C4034&lt;25,"18-24", C4034&lt;=35,"25-35", C4034&lt;=50,"36-50",TRUE,"50+")</f>
        <v>18-24</v>
      </c>
      <c r="Q4034" t="str">
        <f t="shared" si="434"/>
        <v>new</v>
      </c>
      <c r="R4034" t="str">
        <f t="shared" si="435"/>
        <v>medium</v>
      </c>
      <c r="S4034" t="str">
        <f t="shared" si="436"/>
        <v>medium</v>
      </c>
      <c r="T4034" t="str">
        <f t="shared" si="437"/>
        <v>Jan</v>
      </c>
      <c r="U4034">
        <f t="shared" si="438"/>
        <v>2022</v>
      </c>
      <c r="V4034" t="str">
        <f t="shared" si="439"/>
        <v>10-15</v>
      </c>
      <c r="W4034" t="str">
        <f t="shared" si="440"/>
        <v>Slow</v>
      </c>
    </row>
    <row r="4035" spans="1:23" x14ac:dyDescent="0.3">
      <c r="A4035">
        <v>604034</v>
      </c>
      <c r="B4035">
        <v>24022</v>
      </c>
      <c r="C4035">
        <v>52</v>
      </c>
      <c r="D4035" t="s">
        <v>7</v>
      </c>
      <c r="E4035" t="s">
        <v>11</v>
      </c>
      <c r="F4035" t="s">
        <v>28</v>
      </c>
      <c r="G4035" t="s">
        <v>23</v>
      </c>
      <c r="H4035" s="1">
        <v>45039</v>
      </c>
      <c r="I4035" t="s">
        <v>34</v>
      </c>
      <c r="J4035">
        <v>58</v>
      </c>
      <c r="K4035">
        <v>10.3</v>
      </c>
      <c r="L4035">
        <v>1451.56</v>
      </c>
      <c r="M4035">
        <v>29.59</v>
      </c>
      <c r="N4035" t="s">
        <v>48</v>
      </c>
      <c r="O4035">
        <v>5</v>
      </c>
      <c r="P4035" t="str" cm="1">
        <f t="array" ref="P4035">_xlfn.IFS(C4035&lt;25,"18-24", C4035&lt;=35,"25-35", C4035&lt;=50,"36-50",TRUE,"50+")</f>
        <v>50+</v>
      </c>
      <c r="Q4035" t="str">
        <f t="shared" ref="Q4035:Q4098" si="441">IF(COUNTIF($B:$B,B4035)&gt;1,"repeat","new")</f>
        <v>new</v>
      </c>
      <c r="R4035" t="str">
        <f t="shared" ref="R4035:R4098" si="442">IF(L4035&gt;500,"high value",IF( L4035&gt;250,"medium","low"))</f>
        <v>high value</v>
      </c>
      <c r="S4035" t="str">
        <f t="shared" ref="S4035:S4098" si="443">IF(O4035&lt;=2,"Low",IF(O4035&lt;=4,"medium","High"))</f>
        <v>High</v>
      </c>
      <c r="T4035" t="str">
        <f t="shared" ref="T4035:T4098" si="444">TEXT(H4035,"MMM")</f>
        <v>Apr</v>
      </c>
      <c r="U4035">
        <f t="shared" ref="U4035:U4098" si="445">YEAR(H4035)</f>
        <v>2023</v>
      </c>
      <c r="V4035" t="str">
        <f t="shared" ref="V4035:V4098" si="446">IF(K4035&lt;=5,"0-5",IF(K4035&lt;=10,"5-10",IF(K4035&lt;=15,"10-15","15+")))</f>
        <v>10-15</v>
      </c>
      <c r="W4035" t="str">
        <f t="shared" ref="W4035:W4098" si="447">IF(J4035&lt;=30,"Fast",IF(J4035&lt;=45,"Medium","Slow"))</f>
        <v>Slow</v>
      </c>
    </row>
    <row r="4036" spans="1:23" x14ac:dyDescent="0.3">
      <c r="A4036">
        <v>604035</v>
      </c>
      <c r="B4036">
        <v>95490</v>
      </c>
      <c r="C4036">
        <v>20</v>
      </c>
      <c r="D4036" t="s">
        <v>4</v>
      </c>
      <c r="E4036" t="s">
        <v>16</v>
      </c>
      <c r="F4036" t="s">
        <v>32</v>
      </c>
      <c r="G4036" t="s">
        <v>27</v>
      </c>
      <c r="H4036" s="1">
        <v>44583</v>
      </c>
      <c r="I4036" t="s">
        <v>34</v>
      </c>
      <c r="J4036">
        <v>20</v>
      </c>
      <c r="K4036">
        <v>3.7</v>
      </c>
      <c r="L4036">
        <v>271.8</v>
      </c>
      <c r="M4036">
        <v>59.08</v>
      </c>
      <c r="N4036" t="s">
        <v>47</v>
      </c>
      <c r="O4036">
        <v>1</v>
      </c>
      <c r="P4036" t="str" cm="1">
        <f t="array" ref="P4036">_xlfn.IFS(C4036&lt;25,"18-24", C4036&lt;=35,"25-35", C4036&lt;=50,"36-50",TRUE,"50+")</f>
        <v>18-24</v>
      </c>
      <c r="Q4036" t="str">
        <f t="shared" si="441"/>
        <v>new</v>
      </c>
      <c r="R4036" t="str">
        <f t="shared" si="442"/>
        <v>medium</v>
      </c>
      <c r="S4036" t="str">
        <f t="shared" si="443"/>
        <v>Low</v>
      </c>
      <c r="T4036" t="str">
        <f t="shared" si="444"/>
        <v>Jan</v>
      </c>
      <c r="U4036">
        <f t="shared" si="445"/>
        <v>2022</v>
      </c>
      <c r="V4036" t="str">
        <f t="shared" si="446"/>
        <v>0-5</v>
      </c>
      <c r="W4036" t="str">
        <f t="shared" si="447"/>
        <v>Fast</v>
      </c>
    </row>
    <row r="4037" spans="1:23" x14ac:dyDescent="0.3">
      <c r="A4037">
        <v>604036</v>
      </c>
      <c r="B4037">
        <v>16783</v>
      </c>
      <c r="C4037">
        <v>44</v>
      </c>
      <c r="D4037" t="s">
        <v>4</v>
      </c>
      <c r="E4037" t="s">
        <v>16</v>
      </c>
      <c r="F4037" t="s">
        <v>22</v>
      </c>
      <c r="G4037" t="s">
        <v>25</v>
      </c>
      <c r="H4037" s="1">
        <v>45615</v>
      </c>
      <c r="I4037" t="s">
        <v>34</v>
      </c>
      <c r="J4037">
        <v>23</v>
      </c>
      <c r="K4037">
        <v>4.2</v>
      </c>
      <c r="L4037">
        <v>790.12</v>
      </c>
      <c r="M4037">
        <v>111.93</v>
      </c>
      <c r="N4037" t="s">
        <v>49</v>
      </c>
      <c r="O4037">
        <v>1</v>
      </c>
      <c r="P4037" t="str" cm="1">
        <f t="array" ref="P4037">_xlfn.IFS(C4037&lt;25,"18-24", C4037&lt;=35,"25-35", C4037&lt;=50,"36-50",TRUE,"50+")</f>
        <v>36-50</v>
      </c>
      <c r="Q4037" t="str">
        <f t="shared" si="441"/>
        <v>repeat</v>
      </c>
      <c r="R4037" t="str">
        <f t="shared" si="442"/>
        <v>high value</v>
      </c>
      <c r="S4037" t="str">
        <f t="shared" si="443"/>
        <v>Low</v>
      </c>
      <c r="T4037" t="str">
        <f t="shared" si="444"/>
        <v>Nov</v>
      </c>
      <c r="U4037">
        <f t="shared" si="445"/>
        <v>2024</v>
      </c>
      <c r="V4037" t="str">
        <f t="shared" si="446"/>
        <v>0-5</v>
      </c>
      <c r="W4037" t="str">
        <f t="shared" si="447"/>
        <v>Fast</v>
      </c>
    </row>
    <row r="4038" spans="1:23" x14ac:dyDescent="0.3">
      <c r="A4038">
        <v>604037</v>
      </c>
      <c r="B4038">
        <v>30817</v>
      </c>
      <c r="C4038">
        <v>35</v>
      </c>
      <c r="D4038" t="s">
        <v>4</v>
      </c>
      <c r="E4038" t="s">
        <v>11</v>
      </c>
      <c r="F4038" t="s">
        <v>19</v>
      </c>
      <c r="G4038" t="s">
        <v>23</v>
      </c>
      <c r="H4038" s="1">
        <v>44809</v>
      </c>
      <c r="I4038" t="s">
        <v>34</v>
      </c>
      <c r="J4038">
        <v>79</v>
      </c>
      <c r="K4038">
        <v>10.9</v>
      </c>
      <c r="L4038">
        <v>195.71</v>
      </c>
      <c r="M4038">
        <v>60.52</v>
      </c>
      <c r="N4038" t="s">
        <v>49</v>
      </c>
      <c r="O4038">
        <v>5</v>
      </c>
      <c r="P4038" t="str" cm="1">
        <f t="array" ref="P4038">_xlfn.IFS(C4038&lt;25,"18-24", C4038&lt;=35,"25-35", C4038&lt;=50,"36-50",TRUE,"50+")</f>
        <v>25-35</v>
      </c>
      <c r="Q4038" t="str">
        <f t="shared" si="441"/>
        <v>new</v>
      </c>
      <c r="R4038" t="str">
        <f t="shared" si="442"/>
        <v>low</v>
      </c>
      <c r="S4038" t="str">
        <f t="shared" si="443"/>
        <v>High</v>
      </c>
      <c r="T4038" t="str">
        <f t="shared" si="444"/>
        <v>Sep</v>
      </c>
      <c r="U4038">
        <f t="shared" si="445"/>
        <v>2022</v>
      </c>
      <c r="V4038" t="str">
        <f t="shared" si="446"/>
        <v>10-15</v>
      </c>
      <c r="W4038" t="str">
        <f t="shared" si="447"/>
        <v>Slow</v>
      </c>
    </row>
    <row r="4039" spans="1:23" x14ac:dyDescent="0.3">
      <c r="A4039">
        <v>604038</v>
      </c>
      <c r="B4039">
        <v>83924</v>
      </c>
      <c r="C4039">
        <v>48</v>
      </c>
      <c r="D4039" t="s">
        <v>4</v>
      </c>
      <c r="E4039" t="s">
        <v>13</v>
      </c>
      <c r="F4039" t="s">
        <v>19</v>
      </c>
      <c r="G4039" t="s">
        <v>25</v>
      </c>
      <c r="H4039" s="1">
        <v>44763</v>
      </c>
      <c r="I4039" t="s">
        <v>34</v>
      </c>
      <c r="J4039">
        <v>40</v>
      </c>
      <c r="K4039">
        <v>5.7</v>
      </c>
      <c r="L4039">
        <v>1264.4000000000001</v>
      </c>
      <c r="M4039">
        <v>61.04</v>
      </c>
      <c r="N4039" t="s">
        <v>49</v>
      </c>
      <c r="O4039">
        <v>1</v>
      </c>
      <c r="P4039" t="str" cm="1">
        <f t="array" ref="P4039">_xlfn.IFS(C4039&lt;25,"18-24", C4039&lt;=35,"25-35", C4039&lt;=50,"36-50",TRUE,"50+")</f>
        <v>36-50</v>
      </c>
      <c r="Q4039" t="str">
        <f t="shared" si="441"/>
        <v>new</v>
      </c>
      <c r="R4039" t="str">
        <f t="shared" si="442"/>
        <v>high value</v>
      </c>
      <c r="S4039" t="str">
        <f t="shared" si="443"/>
        <v>Low</v>
      </c>
      <c r="T4039" t="str">
        <f t="shared" si="444"/>
        <v>Jul</v>
      </c>
      <c r="U4039">
        <f t="shared" si="445"/>
        <v>2022</v>
      </c>
      <c r="V4039" t="str">
        <f t="shared" si="446"/>
        <v>5-10</v>
      </c>
      <c r="W4039" t="str">
        <f t="shared" si="447"/>
        <v>Medium</v>
      </c>
    </row>
    <row r="4040" spans="1:23" x14ac:dyDescent="0.3">
      <c r="A4040">
        <v>604039</v>
      </c>
      <c r="B4040">
        <v>28340</v>
      </c>
      <c r="C4040">
        <v>41</v>
      </c>
      <c r="D4040" t="s">
        <v>7</v>
      </c>
      <c r="E4040" t="s">
        <v>8</v>
      </c>
      <c r="F4040" t="s">
        <v>32</v>
      </c>
      <c r="G4040" t="s">
        <v>29</v>
      </c>
      <c r="H4040" s="1">
        <v>44711</v>
      </c>
      <c r="I4040" t="s">
        <v>33</v>
      </c>
      <c r="J4040">
        <v>80</v>
      </c>
      <c r="K4040">
        <v>10.5</v>
      </c>
      <c r="L4040">
        <v>1410.87</v>
      </c>
      <c r="M4040">
        <v>72.819999999999993</v>
      </c>
      <c r="N4040" t="s">
        <v>49</v>
      </c>
      <c r="O4040">
        <v>2</v>
      </c>
      <c r="P4040" t="str" cm="1">
        <f t="array" ref="P4040">_xlfn.IFS(C4040&lt;25,"18-24", C4040&lt;=35,"25-35", C4040&lt;=50,"36-50",TRUE,"50+")</f>
        <v>36-50</v>
      </c>
      <c r="Q4040" t="str">
        <f t="shared" si="441"/>
        <v>new</v>
      </c>
      <c r="R4040" t="str">
        <f t="shared" si="442"/>
        <v>high value</v>
      </c>
      <c r="S4040" t="str">
        <f t="shared" si="443"/>
        <v>Low</v>
      </c>
      <c r="T4040" t="str">
        <f t="shared" si="444"/>
        <v>May</v>
      </c>
      <c r="U4040">
        <f t="shared" si="445"/>
        <v>2022</v>
      </c>
      <c r="V4040" t="str">
        <f t="shared" si="446"/>
        <v>10-15</v>
      </c>
      <c r="W4040" t="str">
        <f t="shared" si="447"/>
        <v>Slow</v>
      </c>
    </row>
    <row r="4041" spans="1:23" x14ac:dyDescent="0.3">
      <c r="A4041">
        <v>604040</v>
      </c>
      <c r="B4041">
        <v>65819</v>
      </c>
      <c r="C4041">
        <v>62</v>
      </c>
      <c r="D4041" t="s">
        <v>4</v>
      </c>
      <c r="E4041" t="s">
        <v>5</v>
      </c>
      <c r="F4041" t="s">
        <v>26</v>
      </c>
      <c r="G4041" t="s">
        <v>23</v>
      </c>
      <c r="H4041" s="1">
        <v>44663</v>
      </c>
      <c r="I4041" t="s">
        <v>34</v>
      </c>
      <c r="J4041">
        <v>53</v>
      </c>
      <c r="K4041">
        <v>12.5</v>
      </c>
      <c r="L4041">
        <v>864.51</v>
      </c>
      <c r="M4041">
        <v>100.56</v>
      </c>
      <c r="N4041" t="s">
        <v>48</v>
      </c>
      <c r="O4041">
        <v>1</v>
      </c>
      <c r="P4041" t="str" cm="1">
        <f t="array" ref="P4041">_xlfn.IFS(C4041&lt;25,"18-24", C4041&lt;=35,"25-35", C4041&lt;=50,"36-50",TRUE,"50+")</f>
        <v>50+</v>
      </c>
      <c r="Q4041" t="str">
        <f t="shared" si="441"/>
        <v>new</v>
      </c>
      <c r="R4041" t="str">
        <f t="shared" si="442"/>
        <v>high value</v>
      </c>
      <c r="S4041" t="str">
        <f t="shared" si="443"/>
        <v>Low</v>
      </c>
      <c r="T4041" t="str">
        <f t="shared" si="444"/>
        <v>Apr</v>
      </c>
      <c r="U4041">
        <f t="shared" si="445"/>
        <v>2022</v>
      </c>
      <c r="V4041" t="str">
        <f t="shared" si="446"/>
        <v>10-15</v>
      </c>
      <c r="W4041" t="str">
        <f t="shared" si="447"/>
        <v>Slow</v>
      </c>
    </row>
    <row r="4042" spans="1:23" x14ac:dyDescent="0.3">
      <c r="A4042">
        <v>604041</v>
      </c>
      <c r="B4042">
        <v>88076</v>
      </c>
      <c r="C4042">
        <v>43</v>
      </c>
      <c r="D4042" t="s">
        <v>7</v>
      </c>
      <c r="E4042" t="s">
        <v>11</v>
      </c>
      <c r="F4042" t="s">
        <v>24</v>
      </c>
      <c r="G4042" t="s">
        <v>29</v>
      </c>
      <c r="H4042" s="1">
        <v>45236</v>
      </c>
      <c r="I4042" t="s">
        <v>34</v>
      </c>
      <c r="J4042">
        <v>60</v>
      </c>
      <c r="K4042">
        <v>5.0999999999999996</v>
      </c>
      <c r="L4042">
        <v>437.4</v>
      </c>
      <c r="M4042">
        <v>63.05</v>
      </c>
      <c r="N4042" t="s">
        <v>47</v>
      </c>
      <c r="O4042">
        <v>2</v>
      </c>
      <c r="P4042" t="str" cm="1">
        <f t="array" ref="P4042">_xlfn.IFS(C4042&lt;25,"18-24", C4042&lt;=35,"25-35", C4042&lt;=50,"36-50",TRUE,"50+")</f>
        <v>36-50</v>
      </c>
      <c r="Q4042" t="str">
        <f t="shared" si="441"/>
        <v>new</v>
      </c>
      <c r="R4042" t="str">
        <f t="shared" si="442"/>
        <v>medium</v>
      </c>
      <c r="S4042" t="str">
        <f t="shared" si="443"/>
        <v>Low</v>
      </c>
      <c r="T4042" t="str">
        <f t="shared" si="444"/>
        <v>Nov</v>
      </c>
      <c r="U4042">
        <f t="shared" si="445"/>
        <v>2023</v>
      </c>
      <c r="V4042" t="str">
        <f t="shared" si="446"/>
        <v>5-10</v>
      </c>
      <c r="W4042" t="str">
        <f t="shared" si="447"/>
        <v>Slow</v>
      </c>
    </row>
    <row r="4043" spans="1:23" x14ac:dyDescent="0.3">
      <c r="A4043">
        <v>604042</v>
      </c>
      <c r="B4043">
        <v>96910</v>
      </c>
      <c r="C4043">
        <v>48</v>
      </c>
      <c r="D4043" t="s">
        <v>7</v>
      </c>
      <c r="E4043" t="s">
        <v>11</v>
      </c>
      <c r="F4043" t="s">
        <v>30</v>
      </c>
      <c r="G4043" t="s">
        <v>29</v>
      </c>
      <c r="H4043" s="1">
        <v>45056</v>
      </c>
      <c r="I4043" t="s">
        <v>34</v>
      </c>
      <c r="J4043">
        <v>38</v>
      </c>
      <c r="K4043">
        <v>10.7</v>
      </c>
      <c r="L4043">
        <v>1345.65</v>
      </c>
      <c r="M4043">
        <v>24.91</v>
      </c>
      <c r="N4043" t="s">
        <v>47</v>
      </c>
      <c r="O4043">
        <v>4</v>
      </c>
      <c r="P4043" t="str" cm="1">
        <f t="array" ref="P4043">_xlfn.IFS(C4043&lt;25,"18-24", C4043&lt;=35,"25-35", C4043&lt;=50,"36-50",TRUE,"50+")</f>
        <v>36-50</v>
      </c>
      <c r="Q4043" t="str">
        <f t="shared" si="441"/>
        <v>new</v>
      </c>
      <c r="R4043" t="str">
        <f t="shared" si="442"/>
        <v>high value</v>
      </c>
      <c r="S4043" t="str">
        <f t="shared" si="443"/>
        <v>medium</v>
      </c>
      <c r="T4043" t="str">
        <f t="shared" si="444"/>
        <v>May</v>
      </c>
      <c r="U4043">
        <f t="shared" si="445"/>
        <v>2023</v>
      </c>
      <c r="V4043" t="str">
        <f t="shared" si="446"/>
        <v>10-15</v>
      </c>
      <c r="W4043" t="str">
        <f t="shared" si="447"/>
        <v>Medium</v>
      </c>
    </row>
    <row r="4044" spans="1:23" x14ac:dyDescent="0.3">
      <c r="A4044">
        <v>604043</v>
      </c>
      <c r="B4044">
        <v>64019</v>
      </c>
      <c r="C4044">
        <v>48</v>
      </c>
      <c r="D4044" t="s">
        <v>4</v>
      </c>
      <c r="E4044" t="s">
        <v>13</v>
      </c>
      <c r="F4044" t="s">
        <v>28</v>
      </c>
      <c r="G4044" t="s">
        <v>31</v>
      </c>
      <c r="H4044" s="1">
        <v>44926</v>
      </c>
      <c r="I4044" t="s">
        <v>34</v>
      </c>
      <c r="J4044">
        <v>35</v>
      </c>
      <c r="K4044">
        <v>8.6</v>
      </c>
      <c r="L4044">
        <v>1257.31</v>
      </c>
      <c r="M4044">
        <v>49.44</v>
      </c>
      <c r="N4044" t="s">
        <v>50</v>
      </c>
      <c r="O4044">
        <v>1</v>
      </c>
      <c r="P4044" t="str" cm="1">
        <f t="array" ref="P4044">_xlfn.IFS(C4044&lt;25,"18-24", C4044&lt;=35,"25-35", C4044&lt;=50,"36-50",TRUE,"50+")</f>
        <v>36-50</v>
      </c>
      <c r="Q4044" t="str">
        <f t="shared" si="441"/>
        <v>new</v>
      </c>
      <c r="R4044" t="str">
        <f t="shared" si="442"/>
        <v>high value</v>
      </c>
      <c r="S4044" t="str">
        <f t="shared" si="443"/>
        <v>Low</v>
      </c>
      <c r="T4044" t="str">
        <f t="shared" si="444"/>
        <v>Dec</v>
      </c>
      <c r="U4044">
        <f t="shared" si="445"/>
        <v>2022</v>
      </c>
      <c r="V4044" t="str">
        <f t="shared" si="446"/>
        <v>5-10</v>
      </c>
      <c r="W4044" t="str">
        <f t="shared" si="447"/>
        <v>Medium</v>
      </c>
    </row>
    <row r="4045" spans="1:23" x14ac:dyDescent="0.3">
      <c r="A4045">
        <v>604044</v>
      </c>
      <c r="B4045">
        <v>68248</v>
      </c>
      <c r="C4045">
        <v>24</v>
      </c>
      <c r="D4045" t="s">
        <v>7</v>
      </c>
      <c r="E4045" t="s">
        <v>5</v>
      </c>
      <c r="F4045" t="s">
        <v>24</v>
      </c>
      <c r="G4045" t="s">
        <v>21</v>
      </c>
      <c r="H4045" s="1">
        <v>45405</v>
      </c>
      <c r="I4045" t="s">
        <v>34</v>
      </c>
      <c r="J4045">
        <v>38</v>
      </c>
      <c r="K4045">
        <v>8.9</v>
      </c>
      <c r="L4045">
        <v>816.13</v>
      </c>
      <c r="M4045">
        <v>38.96</v>
      </c>
      <c r="N4045" t="s">
        <v>49</v>
      </c>
      <c r="O4045">
        <v>3</v>
      </c>
      <c r="P4045" t="str" cm="1">
        <f t="array" ref="P4045">_xlfn.IFS(C4045&lt;25,"18-24", C4045&lt;=35,"25-35", C4045&lt;=50,"36-50",TRUE,"50+")</f>
        <v>18-24</v>
      </c>
      <c r="Q4045" t="str">
        <f t="shared" si="441"/>
        <v>repeat</v>
      </c>
      <c r="R4045" t="str">
        <f t="shared" si="442"/>
        <v>high value</v>
      </c>
      <c r="S4045" t="str">
        <f t="shared" si="443"/>
        <v>medium</v>
      </c>
      <c r="T4045" t="str">
        <f t="shared" si="444"/>
        <v>Apr</v>
      </c>
      <c r="U4045">
        <f t="shared" si="445"/>
        <v>2024</v>
      </c>
      <c r="V4045" t="str">
        <f t="shared" si="446"/>
        <v>5-10</v>
      </c>
      <c r="W4045" t="str">
        <f t="shared" si="447"/>
        <v>Medium</v>
      </c>
    </row>
    <row r="4046" spans="1:23" x14ac:dyDescent="0.3">
      <c r="A4046">
        <v>604045</v>
      </c>
      <c r="B4046">
        <v>33800</v>
      </c>
      <c r="C4046">
        <v>34</v>
      </c>
      <c r="D4046" t="s">
        <v>7</v>
      </c>
      <c r="E4046" t="s">
        <v>11</v>
      </c>
      <c r="F4046" t="s">
        <v>26</v>
      </c>
      <c r="G4046" t="s">
        <v>25</v>
      </c>
      <c r="H4046" s="1">
        <v>45175</v>
      </c>
      <c r="I4046" t="s">
        <v>34</v>
      </c>
      <c r="J4046">
        <v>40</v>
      </c>
      <c r="K4046">
        <v>3</v>
      </c>
      <c r="L4046">
        <v>248.93</v>
      </c>
      <c r="M4046">
        <v>117.92</v>
      </c>
      <c r="N4046" t="s">
        <v>50</v>
      </c>
      <c r="O4046">
        <v>5</v>
      </c>
      <c r="P4046" t="str" cm="1">
        <f t="array" ref="P4046">_xlfn.IFS(C4046&lt;25,"18-24", C4046&lt;=35,"25-35", C4046&lt;=50,"36-50",TRUE,"50+")</f>
        <v>25-35</v>
      </c>
      <c r="Q4046" t="str">
        <f t="shared" si="441"/>
        <v>new</v>
      </c>
      <c r="R4046" t="str">
        <f t="shared" si="442"/>
        <v>low</v>
      </c>
      <c r="S4046" t="str">
        <f t="shared" si="443"/>
        <v>High</v>
      </c>
      <c r="T4046" t="str">
        <f t="shared" si="444"/>
        <v>Sep</v>
      </c>
      <c r="U4046">
        <f t="shared" si="445"/>
        <v>2023</v>
      </c>
      <c r="V4046" t="str">
        <f t="shared" si="446"/>
        <v>0-5</v>
      </c>
      <c r="W4046" t="str">
        <f t="shared" si="447"/>
        <v>Medium</v>
      </c>
    </row>
    <row r="4047" spans="1:23" x14ac:dyDescent="0.3">
      <c r="A4047">
        <v>604046</v>
      </c>
      <c r="B4047">
        <v>47367</v>
      </c>
      <c r="C4047">
        <v>38</v>
      </c>
      <c r="D4047" t="s">
        <v>7</v>
      </c>
      <c r="E4047" t="s">
        <v>16</v>
      </c>
      <c r="F4047" t="s">
        <v>26</v>
      </c>
      <c r="G4047" t="s">
        <v>27</v>
      </c>
      <c r="H4047" s="1">
        <v>45051</v>
      </c>
      <c r="I4047" t="s">
        <v>33</v>
      </c>
      <c r="J4047">
        <v>68</v>
      </c>
      <c r="K4047">
        <v>10.1</v>
      </c>
      <c r="L4047">
        <v>1473.21</v>
      </c>
      <c r="M4047">
        <v>119.82</v>
      </c>
      <c r="N4047" t="s">
        <v>48</v>
      </c>
      <c r="O4047">
        <v>1</v>
      </c>
      <c r="P4047" t="str" cm="1">
        <f t="array" ref="P4047">_xlfn.IFS(C4047&lt;25,"18-24", C4047&lt;=35,"25-35", C4047&lt;=50,"36-50",TRUE,"50+")</f>
        <v>36-50</v>
      </c>
      <c r="Q4047" t="str">
        <f t="shared" si="441"/>
        <v>new</v>
      </c>
      <c r="R4047" t="str">
        <f t="shared" si="442"/>
        <v>high value</v>
      </c>
      <c r="S4047" t="str">
        <f t="shared" si="443"/>
        <v>Low</v>
      </c>
      <c r="T4047" t="str">
        <f t="shared" si="444"/>
        <v>May</v>
      </c>
      <c r="U4047">
        <f t="shared" si="445"/>
        <v>2023</v>
      </c>
      <c r="V4047" t="str">
        <f t="shared" si="446"/>
        <v>10-15</v>
      </c>
      <c r="W4047" t="str">
        <f t="shared" si="447"/>
        <v>Slow</v>
      </c>
    </row>
    <row r="4048" spans="1:23" x14ac:dyDescent="0.3">
      <c r="A4048">
        <v>604047</v>
      </c>
      <c r="B4048">
        <v>79136</v>
      </c>
      <c r="C4048">
        <v>56</v>
      </c>
      <c r="D4048" t="s">
        <v>7</v>
      </c>
      <c r="E4048" t="s">
        <v>15</v>
      </c>
      <c r="F4048" t="s">
        <v>19</v>
      </c>
      <c r="G4048" t="s">
        <v>25</v>
      </c>
      <c r="H4048" s="1">
        <v>44665</v>
      </c>
      <c r="I4048" t="s">
        <v>33</v>
      </c>
      <c r="J4048">
        <v>63</v>
      </c>
      <c r="K4048">
        <v>5.7</v>
      </c>
      <c r="L4048">
        <v>248.21</v>
      </c>
      <c r="M4048">
        <v>116.66</v>
      </c>
      <c r="N4048" t="s">
        <v>48</v>
      </c>
      <c r="O4048">
        <v>5</v>
      </c>
      <c r="P4048" t="str" cm="1">
        <f t="array" ref="P4048">_xlfn.IFS(C4048&lt;25,"18-24", C4048&lt;=35,"25-35", C4048&lt;=50,"36-50",TRUE,"50+")</f>
        <v>50+</v>
      </c>
      <c r="Q4048" t="str">
        <f t="shared" si="441"/>
        <v>new</v>
      </c>
      <c r="R4048" t="str">
        <f t="shared" si="442"/>
        <v>low</v>
      </c>
      <c r="S4048" t="str">
        <f t="shared" si="443"/>
        <v>High</v>
      </c>
      <c r="T4048" t="str">
        <f t="shared" si="444"/>
        <v>Apr</v>
      </c>
      <c r="U4048">
        <f t="shared" si="445"/>
        <v>2022</v>
      </c>
      <c r="V4048" t="str">
        <f t="shared" si="446"/>
        <v>5-10</v>
      </c>
      <c r="W4048" t="str">
        <f t="shared" si="447"/>
        <v>Slow</v>
      </c>
    </row>
    <row r="4049" spans="1:23" x14ac:dyDescent="0.3">
      <c r="A4049">
        <v>604048</v>
      </c>
      <c r="B4049">
        <v>82897</v>
      </c>
      <c r="C4049">
        <v>30</v>
      </c>
      <c r="D4049" t="s">
        <v>7</v>
      </c>
      <c r="E4049" t="s">
        <v>11</v>
      </c>
      <c r="F4049" t="s">
        <v>28</v>
      </c>
      <c r="G4049" t="s">
        <v>25</v>
      </c>
      <c r="H4049" s="1">
        <v>44987</v>
      </c>
      <c r="I4049" t="s">
        <v>34</v>
      </c>
      <c r="J4049">
        <v>37</v>
      </c>
      <c r="K4049">
        <v>5.7</v>
      </c>
      <c r="L4049">
        <v>880.39</v>
      </c>
      <c r="M4049">
        <v>50.93</v>
      </c>
      <c r="N4049" t="s">
        <v>48</v>
      </c>
      <c r="O4049">
        <v>1</v>
      </c>
      <c r="P4049" t="str" cm="1">
        <f t="array" ref="P4049">_xlfn.IFS(C4049&lt;25,"18-24", C4049&lt;=35,"25-35", C4049&lt;=50,"36-50",TRUE,"50+")</f>
        <v>25-35</v>
      </c>
      <c r="Q4049" t="str">
        <f t="shared" si="441"/>
        <v>new</v>
      </c>
      <c r="R4049" t="str">
        <f t="shared" si="442"/>
        <v>high value</v>
      </c>
      <c r="S4049" t="str">
        <f t="shared" si="443"/>
        <v>Low</v>
      </c>
      <c r="T4049" t="str">
        <f t="shared" si="444"/>
        <v>Mar</v>
      </c>
      <c r="U4049">
        <f t="shared" si="445"/>
        <v>2023</v>
      </c>
      <c r="V4049" t="str">
        <f t="shared" si="446"/>
        <v>5-10</v>
      </c>
      <c r="W4049" t="str">
        <f t="shared" si="447"/>
        <v>Medium</v>
      </c>
    </row>
    <row r="4050" spans="1:23" x14ac:dyDescent="0.3">
      <c r="A4050">
        <v>604049</v>
      </c>
      <c r="B4050">
        <v>56670</v>
      </c>
      <c r="C4050">
        <v>20</v>
      </c>
      <c r="D4050" t="s">
        <v>7</v>
      </c>
      <c r="E4050" t="s">
        <v>15</v>
      </c>
      <c r="F4050" t="s">
        <v>28</v>
      </c>
      <c r="G4050" t="s">
        <v>27</v>
      </c>
      <c r="H4050" s="1">
        <v>44795</v>
      </c>
      <c r="I4050" t="s">
        <v>34</v>
      </c>
      <c r="J4050">
        <v>24</v>
      </c>
      <c r="K4050">
        <v>3.6</v>
      </c>
      <c r="L4050">
        <v>510.93</v>
      </c>
      <c r="M4050">
        <v>97.97</v>
      </c>
      <c r="N4050" t="s">
        <v>49</v>
      </c>
      <c r="O4050">
        <v>4</v>
      </c>
      <c r="P4050" t="str" cm="1">
        <f t="array" ref="P4050">_xlfn.IFS(C4050&lt;25,"18-24", C4050&lt;=35,"25-35", C4050&lt;=50,"36-50",TRUE,"50+")</f>
        <v>18-24</v>
      </c>
      <c r="Q4050" t="str">
        <f t="shared" si="441"/>
        <v>new</v>
      </c>
      <c r="R4050" t="str">
        <f t="shared" si="442"/>
        <v>high value</v>
      </c>
      <c r="S4050" t="str">
        <f t="shared" si="443"/>
        <v>medium</v>
      </c>
      <c r="T4050" t="str">
        <f t="shared" si="444"/>
        <v>Aug</v>
      </c>
      <c r="U4050">
        <f t="shared" si="445"/>
        <v>2022</v>
      </c>
      <c r="V4050" t="str">
        <f t="shared" si="446"/>
        <v>0-5</v>
      </c>
      <c r="W4050" t="str">
        <f t="shared" si="447"/>
        <v>Fast</v>
      </c>
    </row>
    <row r="4051" spans="1:23" x14ac:dyDescent="0.3">
      <c r="A4051">
        <v>604050</v>
      </c>
      <c r="B4051">
        <v>55258</v>
      </c>
      <c r="C4051">
        <v>48</v>
      </c>
      <c r="D4051" t="s">
        <v>4</v>
      </c>
      <c r="E4051" t="s">
        <v>8</v>
      </c>
      <c r="F4051" t="s">
        <v>22</v>
      </c>
      <c r="G4051" t="s">
        <v>31</v>
      </c>
      <c r="H4051" s="1">
        <v>44805</v>
      </c>
      <c r="I4051" t="s">
        <v>33</v>
      </c>
      <c r="J4051">
        <v>21</v>
      </c>
      <c r="K4051">
        <v>8.6999999999999993</v>
      </c>
      <c r="L4051">
        <v>992.78</v>
      </c>
      <c r="M4051">
        <v>51.89</v>
      </c>
      <c r="N4051" t="s">
        <v>49</v>
      </c>
      <c r="O4051">
        <v>1</v>
      </c>
      <c r="P4051" t="str" cm="1">
        <f t="array" ref="P4051">_xlfn.IFS(C4051&lt;25,"18-24", C4051&lt;=35,"25-35", C4051&lt;=50,"36-50",TRUE,"50+")</f>
        <v>36-50</v>
      </c>
      <c r="Q4051" t="str">
        <f t="shared" si="441"/>
        <v>new</v>
      </c>
      <c r="R4051" t="str">
        <f t="shared" si="442"/>
        <v>high value</v>
      </c>
      <c r="S4051" t="str">
        <f t="shared" si="443"/>
        <v>Low</v>
      </c>
      <c r="T4051" t="str">
        <f t="shared" si="444"/>
        <v>Sep</v>
      </c>
      <c r="U4051">
        <f t="shared" si="445"/>
        <v>2022</v>
      </c>
      <c r="V4051" t="str">
        <f t="shared" si="446"/>
        <v>5-10</v>
      </c>
      <c r="W4051" t="str">
        <f t="shared" si="447"/>
        <v>Fast</v>
      </c>
    </row>
    <row r="4052" spans="1:23" x14ac:dyDescent="0.3">
      <c r="A4052">
        <v>604051</v>
      </c>
      <c r="B4052">
        <v>63567</v>
      </c>
      <c r="C4052">
        <v>38</v>
      </c>
      <c r="D4052" t="s">
        <v>4</v>
      </c>
      <c r="E4052" t="s">
        <v>15</v>
      </c>
      <c r="F4052" t="s">
        <v>26</v>
      </c>
      <c r="G4052" t="s">
        <v>31</v>
      </c>
      <c r="H4052" s="1">
        <v>45516</v>
      </c>
      <c r="I4052" t="s">
        <v>33</v>
      </c>
      <c r="J4052">
        <v>66</v>
      </c>
      <c r="K4052">
        <v>8.8000000000000007</v>
      </c>
      <c r="L4052">
        <v>1132.83</v>
      </c>
      <c r="M4052">
        <v>37.74</v>
      </c>
      <c r="N4052" t="s">
        <v>47</v>
      </c>
      <c r="O4052">
        <v>4</v>
      </c>
      <c r="P4052" t="str" cm="1">
        <f t="array" ref="P4052">_xlfn.IFS(C4052&lt;25,"18-24", C4052&lt;=35,"25-35", C4052&lt;=50,"36-50",TRUE,"50+")</f>
        <v>36-50</v>
      </c>
      <c r="Q4052" t="str">
        <f t="shared" si="441"/>
        <v>new</v>
      </c>
      <c r="R4052" t="str">
        <f t="shared" si="442"/>
        <v>high value</v>
      </c>
      <c r="S4052" t="str">
        <f t="shared" si="443"/>
        <v>medium</v>
      </c>
      <c r="T4052" t="str">
        <f t="shared" si="444"/>
        <v>Aug</v>
      </c>
      <c r="U4052">
        <f t="shared" si="445"/>
        <v>2024</v>
      </c>
      <c r="V4052" t="str">
        <f t="shared" si="446"/>
        <v>5-10</v>
      </c>
      <c r="W4052" t="str">
        <f t="shared" si="447"/>
        <v>Slow</v>
      </c>
    </row>
    <row r="4053" spans="1:23" x14ac:dyDescent="0.3">
      <c r="A4053">
        <v>604052</v>
      </c>
      <c r="B4053">
        <v>32574</v>
      </c>
      <c r="C4053">
        <v>50</v>
      </c>
      <c r="D4053" t="s">
        <v>4</v>
      </c>
      <c r="E4053" t="s">
        <v>15</v>
      </c>
      <c r="F4053" t="s">
        <v>24</v>
      </c>
      <c r="G4053" t="s">
        <v>31</v>
      </c>
      <c r="H4053" s="1">
        <v>44854</v>
      </c>
      <c r="I4053" t="s">
        <v>33</v>
      </c>
      <c r="J4053">
        <v>65</v>
      </c>
      <c r="K4053">
        <v>1</v>
      </c>
      <c r="L4053">
        <v>758.8</v>
      </c>
      <c r="M4053">
        <v>38.1</v>
      </c>
      <c r="N4053" t="s">
        <v>49</v>
      </c>
      <c r="O4053">
        <v>2</v>
      </c>
      <c r="P4053" t="str" cm="1">
        <f t="array" ref="P4053">_xlfn.IFS(C4053&lt;25,"18-24", C4053&lt;=35,"25-35", C4053&lt;=50,"36-50",TRUE,"50+")</f>
        <v>36-50</v>
      </c>
      <c r="Q4053" t="str">
        <f t="shared" si="441"/>
        <v>new</v>
      </c>
      <c r="R4053" t="str">
        <f t="shared" si="442"/>
        <v>high value</v>
      </c>
      <c r="S4053" t="str">
        <f t="shared" si="443"/>
        <v>Low</v>
      </c>
      <c r="T4053" t="str">
        <f t="shared" si="444"/>
        <v>Oct</v>
      </c>
      <c r="U4053">
        <f t="shared" si="445"/>
        <v>2022</v>
      </c>
      <c r="V4053" t="str">
        <f t="shared" si="446"/>
        <v>0-5</v>
      </c>
      <c r="W4053" t="str">
        <f t="shared" si="447"/>
        <v>Slow</v>
      </c>
    </row>
    <row r="4054" spans="1:23" x14ac:dyDescent="0.3">
      <c r="A4054">
        <v>604053</v>
      </c>
      <c r="B4054">
        <v>57899</v>
      </c>
      <c r="C4054">
        <v>42</v>
      </c>
      <c r="D4054" t="s">
        <v>4</v>
      </c>
      <c r="E4054" t="s">
        <v>16</v>
      </c>
      <c r="F4054" t="s">
        <v>30</v>
      </c>
      <c r="G4054" t="s">
        <v>25</v>
      </c>
      <c r="H4054" s="1">
        <v>44876</v>
      </c>
      <c r="I4054" t="s">
        <v>33</v>
      </c>
      <c r="J4054">
        <v>72</v>
      </c>
      <c r="K4054">
        <v>3.7</v>
      </c>
      <c r="L4054">
        <v>292.67</v>
      </c>
      <c r="M4054">
        <v>46.75</v>
      </c>
      <c r="N4054" t="s">
        <v>47</v>
      </c>
      <c r="O4054">
        <v>1</v>
      </c>
      <c r="P4054" t="str" cm="1">
        <f t="array" ref="P4054">_xlfn.IFS(C4054&lt;25,"18-24", C4054&lt;=35,"25-35", C4054&lt;=50,"36-50",TRUE,"50+")</f>
        <v>36-50</v>
      </c>
      <c r="Q4054" t="str">
        <f t="shared" si="441"/>
        <v>new</v>
      </c>
      <c r="R4054" t="str">
        <f t="shared" si="442"/>
        <v>medium</v>
      </c>
      <c r="S4054" t="str">
        <f t="shared" si="443"/>
        <v>Low</v>
      </c>
      <c r="T4054" t="str">
        <f t="shared" si="444"/>
        <v>Nov</v>
      </c>
      <c r="U4054">
        <f t="shared" si="445"/>
        <v>2022</v>
      </c>
      <c r="V4054" t="str">
        <f t="shared" si="446"/>
        <v>0-5</v>
      </c>
      <c r="W4054" t="str">
        <f t="shared" si="447"/>
        <v>Slow</v>
      </c>
    </row>
    <row r="4055" spans="1:23" x14ac:dyDescent="0.3">
      <c r="A4055">
        <v>604054</v>
      </c>
      <c r="B4055">
        <v>28789</v>
      </c>
      <c r="C4055">
        <v>21</v>
      </c>
      <c r="D4055" t="s">
        <v>4</v>
      </c>
      <c r="E4055" t="s">
        <v>5</v>
      </c>
      <c r="F4055" t="s">
        <v>18</v>
      </c>
      <c r="G4055" t="s">
        <v>23</v>
      </c>
      <c r="H4055" s="1">
        <v>45204</v>
      </c>
      <c r="I4055" t="s">
        <v>33</v>
      </c>
      <c r="J4055">
        <v>47</v>
      </c>
      <c r="K4055">
        <v>2.5</v>
      </c>
      <c r="L4055">
        <v>790.14</v>
      </c>
      <c r="M4055">
        <v>39.049999999999997</v>
      </c>
      <c r="N4055" t="s">
        <v>48</v>
      </c>
      <c r="O4055">
        <v>1</v>
      </c>
      <c r="P4055" t="str" cm="1">
        <f t="array" ref="P4055">_xlfn.IFS(C4055&lt;25,"18-24", C4055&lt;=35,"25-35", C4055&lt;=50,"36-50",TRUE,"50+")</f>
        <v>18-24</v>
      </c>
      <c r="Q4055" t="str">
        <f t="shared" si="441"/>
        <v>new</v>
      </c>
      <c r="R4055" t="str">
        <f t="shared" si="442"/>
        <v>high value</v>
      </c>
      <c r="S4055" t="str">
        <f t="shared" si="443"/>
        <v>Low</v>
      </c>
      <c r="T4055" t="str">
        <f t="shared" si="444"/>
        <v>Oct</v>
      </c>
      <c r="U4055">
        <f t="shared" si="445"/>
        <v>2023</v>
      </c>
      <c r="V4055" t="str">
        <f t="shared" si="446"/>
        <v>0-5</v>
      </c>
      <c r="W4055" t="str">
        <f t="shared" si="447"/>
        <v>Slow</v>
      </c>
    </row>
    <row r="4056" spans="1:23" x14ac:dyDescent="0.3">
      <c r="A4056">
        <v>604055</v>
      </c>
      <c r="B4056">
        <v>21599</v>
      </c>
      <c r="C4056">
        <v>32</v>
      </c>
      <c r="D4056" t="s">
        <v>7</v>
      </c>
      <c r="E4056" t="s">
        <v>16</v>
      </c>
      <c r="F4056" t="s">
        <v>24</v>
      </c>
      <c r="G4056" t="s">
        <v>27</v>
      </c>
      <c r="H4056" s="1">
        <v>45429</v>
      </c>
      <c r="I4056" t="s">
        <v>34</v>
      </c>
      <c r="J4056">
        <v>58</v>
      </c>
      <c r="K4056">
        <v>12.7</v>
      </c>
      <c r="L4056">
        <v>742.06</v>
      </c>
      <c r="M4056">
        <v>32.01</v>
      </c>
      <c r="N4056" t="s">
        <v>47</v>
      </c>
      <c r="O4056">
        <v>4</v>
      </c>
      <c r="P4056" t="str" cm="1">
        <f t="array" ref="P4056">_xlfn.IFS(C4056&lt;25,"18-24", C4056&lt;=35,"25-35", C4056&lt;=50,"36-50",TRUE,"50+")</f>
        <v>25-35</v>
      </c>
      <c r="Q4056" t="str">
        <f t="shared" si="441"/>
        <v>repeat</v>
      </c>
      <c r="R4056" t="str">
        <f t="shared" si="442"/>
        <v>high value</v>
      </c>
      <c r="S4056" t="str">
        <f t="shared" si="443"/>
        <v>medium</v>
      </c>
      <c r="T4056" t="str">
        <f t="shared" si="444"/>
        <v>May</v>
      </c>
      <c r="U4056">
        <f t="shared" si="445"/>
        <v>2024</v>
      </c>
      <c r="V4056" t="str">
        <f t="shared" si="446"/>
        <v>10-15</v>
      </c>
      <c r="W4056" t="str">
        <f t="shared" si="447"/>
        <v>Slow</v>
      </c>
    </row>
    <row r="4057" spans="1:23" x14ac:dyDescent="0.3">
      <c r="A4057">
        <v>604056</v>
      </c>
      <c r="B4057">
        <v>95650</v>
      </c>
      <c r="C4057">
        <v>20</v>
      </c>
      <c r="D4057" t="s">
        <v>4</v>
      </c>
      <c r="E4057" t="s">
        <v>13</v>
      </c>
      <c r="F4057" t="s">
        <v>24</v>
      </c>
      <c r="G4057" t="s">
        <v>23</v>
      </c>
      <c r="H4057" s="1">
        <v>45505</v>
      </c>
      <c r="I4057" t="s">
        <v>34</v>
      </c>
      <c r="J4057">
        <v>41</v>
      </c>
      <c r="K4057">
        <v>7.7</v>
      </c>
      <c r="L4057">
        <v>334.04</v>
      </c>
      <c r="M4057">
        <v>36.08</v>
      </c>
      <c r="N4057" t="s">
        <v>50</v>
      </c>
      <c r="O4057">
        <v>3</v>
      </c>
      <c r="P4057" t="str" cm="1">
        <f t="array" ref="P4057">_xlfn.IFS(C4057&lt;25,"18-24", C4057&lt;=35,"25-35", C4057&lt;=50,"36-50",TRUE,"50+")</f>
        <v>18-24</v>
      </c>
      <c r="Q4057" t="str">
        <f t="shared" si="441"/>
        <v>new</v>
      </c>
      <c r="R4057" t="str">
        <f t="shared" si="442"/>
        <v>medium</v>
      </c>
      <c r="S4057" t="str">
        <f t="shared" si="443"/>
        <v>medium</v>
      </c>
      <c r="T4057" t="str">
        <f t="shared" si="444"/>
        <v>Aug</v>
      </c>
      <c r="U4057">
        <f t="shared" si="445"/>
        <v>2024</v>
      </c>
      <c r="V4057" t="str">
        <f t="shared" si="446"/>
        <v>5-10</v>
      </c>
      <c r="W4057" t="str">
        <f t="shared" si="447"/>
        <v>Medium</v>
      </c>
    </row>
    <row r="4058" spans="1:23" x14ac:dyDescent="0.3">
      <c r="A4058">
        <v>604057</v>
      </c>
      <c r="B4058">
        <v>73376</v>
      </c>
      <c r="C4058">
        <v>63</v>
      </c>
      <c r="D4058" t="s">
        <v>4</v>
      </c>
      <c r="E4058" t="s">
        <v>11</v>
      </c>
      <c r="F4058" t="s">
        <v>18</v>
      </c>
      <c r="G4058" t="s">
        <v>25</v>
      </c>
      <c r="H4058" s="1">
        <v>44916</v>
      </c>
      <c r="I4058" t="s">
        <v>34</v>
      </c>
      <c r="J4058">
        <v>48</v>
      </c>
      <c r="K4058">
        <v>5.6</v>
      </c>
      <c r="L4058">
        <v>1394.09</v>
      </c>
      <c r="M4058">
        <v>66.98</v>
      </c>
      <c r="N4058" t="s">
        <v>50</v>
      </c>
      <c r="O4058">
        <v>4</v>
      </c>
      <c r="P4058" t="str" cm="1">
        <f t="array" ref="P4058">_xlfn.IFS(C4058&lt;25,"18-24", C4058&lt;=35,"25-35", C4058&lt;=50,"36-50",TRUE,"50+")</f>
        <v>50+</v>
      </c>
      <c r="Q4058" t="str">
        <f t="shared" si="441"/>
        <v>new</v>
      </c>
      <c r="R4058" t="str">
        <f t="shared" si="442"/>
        <v>high value</v>
      </c>
      <c r="S4058" t="str">
        <f t="shared" si="443"/>
        <v>medium</v>
      </c>
      <c r="T4058" t="str">
        <f t="shared" si="444"/>
        <v>Dec</v>
      </c>
      <c r="U4058">
        <f t="shared" si="445"/>
        <v>2022</v>
      </c>
      <c r="V4058" t="str">
        <f t="shared" si="446"/>
        <v>5-10</v>
      </c>
      <c r="W4058" t="str">
        <f t="shared" si="447"/>
        <v>Slow</v>
      </c>
    </row>
    <row r="4059" spans="1:23" x14ac:dyDescent="0.3">
      <c r="A4059">
        <v>604058</v>
      </c>
      <c r="B4059">
        <v>77159</v>
      </c>
      <c r="C4059">
        <v>33</v>
      </c>
      <c r="D4059" t="s">
        <v>4</v>
      </c>
      <c r="E4059" t="s">
        <v>11</v>
      </c>
      <c r="F4059" t="s">
        <v>19</v>
      </c>
      <c r="G4059" t="s">
        <v>31</v>
      </c>
      <c r="H4059" s="1">
        <v>45491</v>
      </c>
      <c r="I4059" t="s">
        <v>34</v>
      </c>
      <c r="J4059">
        <v>66</v>
      </c>
      <c r="K4059">
        <v>1.2</v>
      </c>
      <c r="L4059">
        <v>262.45999999999998</v>
      </c>
      <c r="M4059">
        <v>87.76</v>
      </c>
      <c r="N4059" t="s">
        <v>47</v>
      </c>
      <c r="O4059">
        <v>2</v>
      </c>
      <c r="P4059" t="str" cm="1">
        <f t="array" ref="P4059">_xlfn.IFS(C4059&lt;25,"18-24", C4059&lt;=35,"25-35", C4059&lt;=50,"36-50",TRUE,"50+")</f>
        <v>25-35</v>
      </c>
      <c r="Q4059" t="str">
        <f t="shared" si="441"/>
        <v>repeat</v>
      </c>
      <c r="R4059" t="str">
        <f t="shared" si="442"/>
        <v>medium</v>
      </c>
      <c r="S4059" t="str">
        <f t="shared" si="443"/>
        <v>Low</v>
      </c>
      <c r="T4059" t="str">
        <f t="shared" si="444"/>
        <v>Jul</v>
      </c>
      <c r="U4059">
        <f t="shared" si="445"/>
        <v>2024</v>
      </c>
      <c r="V4059" t="str">
        <f t="shared" si="446"/>
        <v>0-5</v>
      </c>
      <c r="W4059" t="str">
        <f t="shared" si="447"/>
        <v>Slow</v>
      </c>
    </row>
    <row r="4060" spans="1:23" x14ac:dyDescent="0.3">
      <c r="A4060">
        <v>604059</v>
      </c>
      <c r="B4060">
        <v>10454</v>
      </c>
      <c r="C4060">
        <v>22</v>
      </c>
      <c r="D4060" t="s">
        <v>7</v>
      </c>
      <c r="E4060" t="s">
        <v>8</v>
      </c>
      <c r="F4060" t="s">
        <v>22</v>
      </c>
      <c r="G4060" t="s">
        <v>27</v>
      </c>
      <c r="H4060" s="1">
        <v>45137</v>
      </c>
      <c r="I4060" t="s">
        <v>34</v>
      </c>
      <c r="J4060">
        <v>56</v>
      </c>
      <c r="K4060">
        <v>6.3</v>
      </c>
      <c r="L4060">
        <v>690.67</v>
      </c>
      <c r="M4060">
        <v>24.12</v>
      </c>
      <c r="N4060" t="s">
        <v>49</v>
      </c>
      <c r="O4060">
        <v>5</v>
      </c>
      <c r="P4060" t="str" cm="1">
        <f t="array" ref="P4060">_xlfn.IFS(C4060&lt;25,"18-24", C4060&lt;=35,"25-35", C4060&lt;=50,"36-50",TRUE,"50+")</f>
        <v>18-24</v>
      </c>
      <c r="Q4060" t="str">
        <f t="shared" si="441"/>
        <v>new</v>
      </c>
      <c r="R4060" t="str">
        <f t="shared" si="442"/>
        <v>high value</v>
      </c>
      <c r="S4060" t="str">
        <f t="shared" si="443"/>
        <v>High</v>
      </c>
      <c r="T4060" t="str">
        <f t="shared" si="444"/>
        <v>Jul</v>
      </c>
      <c r="U4060">
        <f t="shared" si="445"/>
        <v>2023</v>
      </c>
      <c r="V4060" t="str">
        <f t="shared" si="446"/>
        <v>5-10</v>
      </c>
      <c r="W4060" t="str">
        <f t="shared" si="447"/>
        <v>Slow</v>
      </c>
    </row>
    <row r="4061" spans="1:23" x14ac:dyDescent="0.3">
      <c r="A4061">
        <v>604060</v>
      </c>
      <c r="B4061">
        <v>47492</v>
      </c>
      <c r="C4061">
        <v>51</v>
      </c>
      <c r="D4061" t="s">
        <v>4</v>
      </c>
      <c r="E4061" t="s">
        <v>5</v>
      </c>
      <c r="F4061" t="s">
        <v>18</v>
      </c>
      <c r="G4061" t="s">
        <v>23</v>
      </c>
      <c r="H4061" s="1">
        <v>45164</v>
      </c>
      <c r="I4061" t="s">
        <v>34</v>
      </c>
      <c r="J4061">
        <v>58</v>
      </c>
      <c r="K4061">
        <v>8</v>
      </c>
      <c r="L4061">
        <v>989.63</v>
      </c>
      <c r="M4061">
        <v>42.59</v>
      </c>
      <c r="N4061" t="s">
        <v>47</v>
      </c>
      <c r="O4061">
        <v>4</v>
      </c>
      <c r="P4061" t="str" cm="1">
        <f t="array" ref="P4061">_xlfn.IFS(C4061&lt;25,"18-24", C4061&lt;=35,"25-35", C4061&lt;=50,"36-50",TRUE,"50+")</f>
        <v>50+</v>
      </c>
      <c r="Q4061" t="str">
        <f t="shared" si="441"/>
        <v>new</v>
      </c>
      <c r="R4061" t="str">
        <f t="shared" si="442"/>
        <v>high value</v>
      </c>
      <c r="S4061" t="str">
        <f t="shared" si="443"/>
        <v>medium</v>
      </c>
      <c r="T4061" t="str">
        <f t="shared" si="444"/>
        <v>Aug</v>
      </c>
      <c r="U4061">
        <f t="shared" si="445"/>
        <v>2023</v>
      </c>
      <c r="V4061" t="str">
        <f t="shared" si="446"/>
        <v>5-10</v>
      </c>
      <c r="W4061" t="str">
        <f t="shared" si="447"/>
        <v>Slow</v>
      </c>
    </row>
    <row r="4062" spans="1:23" x14ac:dyDescent="0.3">
      <c r="A4062">
        <v>604061</v>
      </c>
      <c r="B4062">
        <v>42978</v>
      </c>
      <c r="C4062">
        <v>50</v>
      </c>
      <c r="D4062" t="s">
        <v>7</v>
      </c>
      <c r="E4062" t="s">
        <v>13</v>
      </c>
      <c r="F4062" t="s">
        <v>30</v>
      </c>
      <c r="G4062" t="s">
        <v>23</v>
      </c>
      <c r="H4062" s="1">
        <v>44749</v>
      </c>
      <c r="I4062" t="s">
        <v>33</v>
      </c>
      <c r="J4062">
        <v>20</v>
      </c>
      <c r="K4062">
        <v>2.2999999999999998</v>
      </c>
      <c r="L4062">
        <v>1142.45</v>
      </c>
      <c r="M4062">
        <v>92.33</v>
      </c>
      <c r="N4062" t="s">
        <v>49</v>
      </c>
      <c r="O4062">
        <v>2</v>
      </c>
      <c r="P4062" t="str" cm="1">
        <f t="array" ref="P4062">_xlfn.IFS(C4062&lt;25,"18-24", C4062&lt;=35,"25-35", C4062&lt;=50,"36-50",TRUE,"50+")</f>
        <v>36-50</v>
      </c>
      <c r="Q4062" t="str">
        <f t="shared" si="441"/>
        <v>repeat</v>
      </c>
      <c r="R4062" t="str">
        <f t="shared" si="442"/>
        <v>high value</v>
      </c>
      <c r="S4062" t="str">
        <f t="shared" si="443"/>
        <v>Low</v>
      </c>
      <c r="T4062" t="str">
        <f t="shared" si="444"/>
        <v>Jul</v>
      </c>
      <c r="U4062">
        <f t="shared" si="445"/>
        <v>2022</v>
      </c>
      <c r="V4062" t="str">
        <f t="shared" si="446"/>
        <v>0-5</v>
      </c>
      <c r="W4062" t="str">
        <f t="shared" si="447"/>
        <v>Fast</v>
      </c>
    </row>
    <row r="4063" spans="1:23" x14ac:dyDescent="0.3">
      <c r="A4063">
        <v>604062</v>
      </c>
      <c r="B4063">
        <v>65940</v>
      </c>
      <c r="C4063">
        <v>45</v>
      </c>
      <c r="D4063" t="s">
        <v>4</v>
      </c>
      <c r="E4063" t="s">
        <v>16</v>
      </c>
      <c r="F4063" t="s">
        <v>32</v>
      </c>
      <c r="G4063" t="s">
        <v>21</v>
      </c>
      <c r="H4063" s="1">
        <v>45603</v>
      </c>
      <c r="I4063" t="s">
        <v>33</v>
      </c>
      <c r="J4063">
        <v>65</v>
      </c>
      <c r="K4063">
        <v>4.8</v>
      </c>
      <c r="L4063">
        <v>1421.86</v>
      </c>
      <c r="M4063">
        <v>36.44</v>
      </c>
      <c r="N4063" t="s">
        <v>49</v>
      </c>
      <c r="O4063">
        <v>5</v>
      </c>
      <c r="P4063" t="str" cm="1">
        <f t="array" ref="P4063">_xlfn.IFS(C4063&lt;25,"18-24", C4063&lt;=35,"25-35", C4063&lt;=50,"36-50",TRUE,"50+")</f>
        <v>36-50</v>
      </c>
      <c r="Q4063" t="str">
        <f t="shared" si="441"/>
        <v>new</v>
      </c>
      <c r="R4063" t="str">
        <f t="shared" si="442"/>
        <v>high value</v>
      </c>
      <c r="S4063" t="str">
        <f t="shared" si="443"/>
        <v>High</v>
      </c>
      <c r="T4063" t="str">
        <f t="shared" si="444"/>
        <v>Nov</v>
      </c>
      <c r="U4063">
        <f t="shared" si="445"/>
        <v>2024</v>
      </c>
      <c r="V4063" t="str">
        <f t="shared" si="446"/>
        <v>0-5</v>
      </c>
      <c r="W4063" t="str">
        <f t="shared" si="447"/>
        <v>Slow</v>
      </c>
    </row>
    <row r="4064" spans="1:23" x14ac:dyDescent="0.3">
      <c r="A4064">
        <v>604063</v>
      </c>
      <c r="B4064">
        <v>25450</v>
      </c>
      <c r="C4064">
        <v>27</v>
      </c>
      <c r="D4064" t="s">
        <v>7</v>
      </c>
      <c r="E4064" t="s">
        <v>16</v>
      </c>
      <c r="F4064" t="s">
        <v>19</v>
      </c>
      <c r="G4064" t="s">
        <v>29</v>
      </c>
      <c r="H4064" s="1">
        <v>45106</v>
      </c>
      <c r="I4064" t="s">
        <v>34</v>
      </c>
      <c r="J4064">
        <v>49</v>
      </c>
      <c r="K4064">
        <v>10.8</v>
      </c>
      <c r="L4064">
        <v>887</v>
      </c>
      <c r="M4064">
        <v>74.77</v>
      </c>
      <c r="N4064" t="s">
        <v>50</v>
      </c>
      <c r="O4064">
        <v>2</v>
      </c>
      <c r="P4064" t="str" cm="1">
        <f t="array" ref="P4064">_xlfn.IFS(C4064&lt;25,"18-24", C4064&lt;=35,"25-35", C4064&lt;=50,"36-50",TRUE,"50+")</f>
        <v>25-35</v>
      </c>
      <c r="Q4064" t="str">
        <f t="shared" si="441"/>
        <v>new</v>
      </c>
      <c r="R4064" t="str">
        <f t="shared" si="442"/>
        <v>high value</v>
      </c>
      <c r="S4064" t="str">
        <f t="shared" si="443"/>
        <v>Low</v>
      </c>
      <c r="T4064" t="str">
        <f t="shared" si="444"/>
        <v>Jun</v>
      </c>
      <c r="U4064">
        <f t="shared" si="445"/>
        <v>2023</v>
      </c>
      <c r="V4064" t="str">
        <f t="shared" si="446"/>
        <v>10-15</v>
      </c>
      <c r="W4064" t="str">
        <f t="shared" si="447"/>
        <v>Slow</v>
      </c>
    </row>
    <row r="4065" spans="1:23" x14ac:dyDescent="0.3">
      <c r="A4065">
        <v>604064</v>
      </c>
      <c r="B4065">
        <v>34154</v>
      </c>
      <c r="C4065">
        <v>63</v>
      </c>
      <c r="D4065" t="s">
        <v>4</v>
      </c>
      <c r="E4065" t="s">
        <v>16</v>
      </c>
      <c r="F4065" t="s">
        <v>26</v>
      </c>
      <c r="G4065" t="s">
        <v>29</v>
      </c>
      <c r="H4065" s="1">
        <v>45602</v>
      </c>
      <c r="I4065" t="s">
        <v>33</v>
      </c>
      <c r="J4065">
        <v>56</v>
      </c>
      <c r="K4065">
        <v>14.8</v>
      </c>
      <c r="L4065">
        <v>1066.32</v>
      </c>
      <c r="M4065">
        <v>118.44</v>
      </c>
      <c r="N4065" t="s">
        <v>50</v>
      </c>
      <c r="O4065">
        <v>4</v>
      </c>
      <c r="P4065" t="str" cm="1">
        <f t="array" ref="P4065">_xlfn.IFS(C4065&lt;25,"18-24", C4065&lt;=35,"25-35", C4065&lt;=50,"36-50",TRUE,"50+")</f>
        <v>50+</v>
      </c>
      <c r="Q4065" t="str">
        <f t="shared" si="441"/>
        <v>new</v>
      </c>
      <c r="R4065" t="str">
        <f t="shared" si="442"/>
        <v>high value</v>
      </c>
      <c r="S4065" t="str">
        <f t="shared" si="443"/>
        <v>medium</v>
      </c>
      <c r="T4065" t="str">
        <f t="shared" si="444"/>
        <v>Nov</v>
      </c>
      <c r="U4065">
        <f t="shared" si="445"/>
        <v>2024</v>
      </c>
      <c r="V4065" t="str">
        <f t="shared" si="446"/>
        <v>10-15</v>
      </c>
      <c r="W4065" t="str">
        <f t="shared" si="447"/>
        <v>Slow</v>
      </c>
    </row>
    <row r="4066" spans="1:23" x14ac:dyDescent="0.3">
      <c r="A4066">
        <v>604065</v>
      </c>
      <c r="B4066">
        <v>59399</v>
      </c>
      <c r="C4066">
        <v>49</v>
      </c>
      <c r="D4066" t="s">
        <v>4</v>
      </c>
      <c r="E4066" t="s">
        <v>8</v>
      </c>
      <c r="F4066" t="s">
        <v>28</v>
      </c>
      <c r="G4066" t="s">
        <v>23</v>
      </c>
      <c r="H4066" s="1">
        <v>44957</v>
      </c>
      <c r="I4066" t="s">
        <v>34</v>
      </c>
      <c r="J4066">
        <v>45</v>
      </c>
      <c r="K4066">
        <v>3.3</v>
      </c>
      <c r="L4066">
        <v>376.89</v>
      </c>
      <c r="M4066">
        <v>52.6</v>
      </c>
      <c r="N4066" t="s">
        <v>47</v>
      </c>
      <c r="O4066">
        <v>4</v>
      </c>
      <c r="P4066" t="str" cm="1">
        <f t="array" ref="P4066">_xlfn.IFS(C4066&lt;25,"18-24", C4066&lt;=35,"25-35", C4066&lt;=50,"36-50",TRUE,"50+")</f>
        <v>36-50</v>
      </c>
      <c r="Q4066" t="str">
        <f t="shared" si="441"/>
        <v>new</v>
      </c>
      <c r="R4066" t="str">
        <f t="shared" si="442"/>
        <v>medium</v>
      </c>
      <c r="S4066" t="str">
        <f t="shared" si="443"/>
        <v>medium</v>
      </c>
      <c r="T4066" t="str">
        <f t="shared" si="444"/>
        <v>Jan</v>
      </c>
      <c r="U4066">
        <f t="shared" si="445"/>
        <v>2023</v>
      </c>
      <c r="V4066" t="str">
        <f t="shared" si="446"/>
        <v>0-5</v>
      </c>
      <c r="W4066" t="str">
        <f t="shared" si="447"/>
        <v>Medium</v>
      </c>
    </row>
    <row r="4067" spans="1:23" x14ac:dyDescent="0.3">
      <c r="A4067">
        <v>604066</v>
      </c>
      <c r="B4067">
        <v>74943</v>
      </c>
      <c r="C4067">
        <v>47</v>
      </c>
      <c r="D4067" t="s">
        <v>7</v>
      </c>
      <c r="E4067" t="s">
        <v>11</v>
      </c>
      <c r="F4067" t="s">
        <v>32</v>
      </c>
      <c r="G4067" t="s">
        <v>25</v>
      </c>
      <c r="H4067" s="1">
        <v>45309</v>
      </c>
      <c r="I4067" t="s">
        <v>34</v>
      </c>
      <c r="J4067">
        <v>31</v>
      </c>
      <c r="K4067">
        <v>7.1</v>
      </c>
      <c r="L4067">
        <v>1381.95</v>
      </c>
      <c r="M4067">
        <v>118.26</v>
      </c>
      <c r="N4067" t="s">
        <v>48</v>
      </c>
      <c r="O4067">
        <v>3</v>
      </c>
      <c r="P4067" t="str" cm="1">
        <f t="array" ref="P4067">_xlfn.IFS(C4067&lt;25,"18-24", C4067&lt;=35,"25-35", C4067&lt;=50,"36-50",TRUE,"50+")</f>
        <v>36-50</v>
      </c>
      <c r="Q4067" t="str">
        <f t="shared" si="441"/>
        <v>repeat</v>
      </c>
      <c r="R4067" t="str">
        <f t="shared" si="442"/>
        <v>high value</v>
      </c>
      <c r="S4067" t="str">
        <f t="shared" si="443"/>
        <v>medium</v>
      </c>
      <c r="T4067" t="str">
        <f t="shared" si="444"/>
        <v>Jan</v>
      </c>
      <c r="U4067">
        <f t="shared" si="445"/>
        <v>2024</v>
      </c>
      <c r="V4067" t="str">
        <f t="shared" si="446"/>
        <v>5-10</v>
      </c>
      <c r="W4067" t="str">
        <f t="shared" si="447"/>
        <v>Medium</v>
      </c>
    </row>
    <row r="4068" spans="1:23" x14ac:dyDescent="0.3">
      <c r="A4068">
        <v>604067</v>
      </c>
      <c r="B4068">
        <v>18481</v>
      </c>
      <c r="C4068">
        <v>64</v>
      </c>
      <c r="D4068" t="s">
        <v>4</v>
      </c>
      <c r="E4068" t="s">
        <v>5</v>
      </c>
      <c r="F4068" t="s">
        <v>19</v>
      </c>
      <c r="G4068" t="s">
        <v>21</v>
      </c>
      <c r="H4068" s="1">
        <v>44596</v>
      </c>
      <c r="I4068" t="s">
        <v>33</v>
      </c>
      <c r="J4068">
        <v>38</v>
      </c>
      <c r="K4068">
        <v>5.2</v>
      </c>
      <c r="L4068">
        <v>918.42</v>
      </c>
      <c r="M4068">
        <v>101.67</v>
      </c>
      <c r="N4068" t="s">
        <v>47</v>
      </c>
      <c r="O4068">
        <v>3</v>
      </c>
      <c r="P4068" t="str" cm="1">
        <f t="array" ref="P4068">_xlfn.IFS(C4068&lt;25,"18-24", C4068&lt;=35,"25-35", C4068&lt;=50,"36-50",TRUE,"50+")</f>
        <v>50+</v>
      </c>
      <c r="Q4068" t="str">
        <f t="shared" si="441"/>
        <v>new</v>
      </c>
      <c r="R4068" t="str">
        <f t="shared" si="442"/>
        <v>high value</v>
      </c>
      <c r="S4068" t="str">
        <f t="shared" si="443"/>
        <v>medium</v>
      </c>
      <c r="T4068" t="str">
        <f t="shared" si="444"/>
        <v>Feb</v>
      </c>
      <c r="U4068">
        <f t="shared" si="445"/>
        <v>2022</v>
      </c>
      <c r="V4068" t="str">
        <f t="shared" si="446"/>
        <v>5-10</v>
      </c>
      <c r="W4068" t="str">
        <f t="shared" si="447"/>
        <v>Medium</v>
      </c>
    </row>
    <row r="4069" spans="1:23" x14ac:dyDescent="0.3">
      <c r="A4069">
        <v>604068</v>
      </c>
      <c r="B4069">
        <v>42420</v>
      </c>
      <c r="C4069">
        <v>58</v>
      </c>
      <c r="D4069" t="s">
        <v>7</v>
      </c>
      <c r="E4069" t="s">
        <v>8</v>
      </c>
      <c r="F4069" t="s">
        <v>32</v>
      </c>
      <c r="G4069" t="s">
        <v>27</v>
      </c>
      <c r="H4069" s="1">
        <v>45634</v>
      </c>
      <c r="I4069" t="s">
        <v>33</v>
      </c>
      <c r="J4069">
        <v>56</v>
      </c>
      <c r="K4069">
        <v>8.1999999999999993</v>
      </c>
      <c r="L4069">
        <v>549.47</v>
      </c>
      <c r="M4069">
        <v>69.900000000000006</v>
      </c>
      <c r="N4069" t="s">
        <v>47</v>
      </c>
      <c r="O4069">
        <v>2</v>
      </c>
      <c r="P4069" t="str" cm="1">
        <f t="array" ref="P4069">_xlfn.IFS(C4069&lt;25,"18-24", C4069&lt;=35,"25-35", C4069&lt;=50,"36-50",TRUE,"50+")</f>
        <v>50+</v>
      </c>
      <c r="Q4069" t="str">
        <f t="shared" si="441"/>
        <v>new</v>
      </c>
      <c r="R4069" t="str">
        <f t="shared" si="442"/>
        <v>high value</v>
      </c>
      <c r="S4069" t="str">
        <f t="shared" si="443"/>
        <v>Low</v>
      </c>
      <c r="T4069" t="str">
        <f t="shared" si="444"/>
        <v>Dec</v>
      </c>
      <c r="U4069">
        <f t="shared" si="445"/>
        <v>2024</v>
      </c>
      <c r="V4069" t="str">
        <f t="shared" si="446"/>
        <v>5-10</v>
      </c>
      <c r="W4069" t="str">
        <f t="shared" si="447"/>
        <v>Slow</v>
      </c>
    </row>
    <row r="4070" spans="1:23" x14ac:dyDescent="0.3">
      <c r="A4070">
        <v>604069</v>
      </c>
      <c r="B4070">
        <v>42285</v>
      </c>
      <c r="C4070">
        <v>61</v>
      </c>
      <c r="D4070" t="s">
        <v>4</v>
      </c>
      <c r="E4070" t="s">
        <v>15</v>
      </c>
      <c r="F4070" t="s">
        <v>24</v>
      </c>
      <c r="G4070" t="s">
        <v>31</v>
      </c>
      <c r="H4070" s="1">
        <v>44867</v>
      </c>
      <c r="I4070" t="s">
        <v>33</v>
      </c>
      <c r="J4070">
        <v>59</v>
      </c>
      <c r="K4070">
        <v>9.1999999999999993</v>
      </c>
      <c r="L4070">
        <v>946.85</v>
      </c>
      <c r="M4070">
        <v>92.73</v>
      </c>
      <c r="N4070" t="s">
        <v>50</v>
      </c>
      <c r="O4070">
        <v>4</v>
      </c>
      <c r="P4070" t="str" cm="1">
        <f t="array" ref="P4070">_xlfn.IFS(C4070&lt;25,"18-24", C4070&lt;=35,"25-35", C4070&lt;=50,"36-50",TRUE,"50+")</f>
        <v>50+</v>
      </c>
      <c r="Q4070" t="str">
        <f t="shared" si="441"/>
        <v>new</v>
      </c>
      <c r="R4070" t="str">
        <f t="shared" si="442"/>
        <v>high value</v>
      </c>
      <c r="S4070" t="str">
        <f t="shared" si="443"/>
        <v>medium</v>
      </c>
      <c r="T4070" t="str">
        <f t="shared" si="444"/>
        <v>Nov</v>
      </c>
      <c r="U4070">
        <f t="shared" si="445"/>
        <v>2022</v>
      </c>
      <c r="V4070" t="str">
        <f t="shared" si="446"/>
        <v>5-10</v>
      </c>
      <c r="W4070" t="str">
        <f t="shared" si="447"/>
        <v>Slow</v>
      </c>
    </row>
    <row r="4071" spans="1:23" x14ac:dyDescent="0.3">
      <c r="A4071">
        <v>604070</v>
      </c>
      <c r="B4071">
        <v>67665</v>
      </c>
      <c r="C4071">
        <v>55</v>
      </c>
      <c r="D4071" t="s">
        <v>7</v>
      </c>
      <c r="E4071" t="s">
        <v>8</v>
      </c>
      <c r="F4071" t="s">
        <v>24</v>
      </c>
      <c r="G4071" t="s">
        <v>21</v>
      </c>
      <c r="H4071" s="1">
        <v>45236</v>
      </c>
      <c r="I4071" t="s">
        <v>34</v>
      </c>
      <c r="J4071">
        <v>22</v>
      </c>
      <c r="K4071">
        <v>14.1</v>
      </c>
      <c r="L4071">
        <v>1205.18</v>
      </c>
      <c r="M4071">
        <v>118.69</v>
      </c>
      <c r="N4071" t="s">
        <v>48</v>
      </c>
      <c r="O4071">
        <v>3</v>
      </c>
      <c r="P4071" t="str" cm="1">
        <f t="array" ref="P4071">_xlfn.IFS(C4071&lt;25,"18-24", C4071&lt;=35,"25-35", C4071&lt;=50,"36-50",TRUE,"50+")</f>
        <v>50+</v>
      </c>
      <c r="Q4071" t="str">
        <f t="shared" si="441"/>
        <v>new</v>
      </c>
      <c r="R4071" t="str">
        <f t="shared" si="442"/>
        <v>high value</v>
      </c>
      <c r="S4071" t="str">
        <f t="shared" si="443"/>
        <v>medium</v>
      </c>
      <c r="T4071" t="str">
        <f t="shared" si="444"/>
        <v>Nov</v>
      </c>
      <c r="U4071">
        <f t="shared" si="445"/>
        <v>2023</v>
      </c>
      <c r="V4071" t="str">
        <f t="shared" si="446"/>
        <v>10-15</v>
      </c>
      <c r="W4071" t="str">
        <f t="shared" si="447"/>
        <v>Fast</v>
      </c>
    </row>
    <row r="4072" spans="1:23" x14ac:dyDescent="0.3">
      <c r="A4072">
        <v>604071</v>
      </c>
      <c r="B4072">
        <v>96844</v>
      </c>
      <c r="C4072">
        <v>37</v>
      </c>
      <c r="D4072" t="s">
        <v>7</v>
      </c>
      <c r="E4072" t="s">
        <v>16</v>
      </c>
      <c r="F4072" t="s">
        <v>30</v>
      </c>
      <c r="G4072" t="s">
        <v>21</v>
      </c>
      <c r="H4072" s="1">
        <v>44687</v>
      </c>
      <c r="I4072" t="s">
        <v>33</v>
      </c>
      <c r="J4072">
        <v>52</v>
      </c>
      <c r="K4072">
        <v>9.1999999999999993</v>
      </c>
      <c r="L4072">
        <v>1040.06</v>
      </c>
      <c r="M4072">
        <v>28.43</v>
      </c>
      <c r="N4072" t="s">
        <v>50</v>
      </c>
      <c r="O4072">
        <v>3</v>
      </c>
      <c r="P4072" t="str" cm="1">
        <f t="array" ref="P4072">_xlfn.IFS(C4072&lt;25,"18-24", C4072&lt;=35,"25-35", C4072&lt;=50,"36-50",TRUE,"50+")</f>
        <v>36-50</v>
      </c>
      <c r="Q4072" t="str">
        <f t="shared" si="441"/>
        <v>new</v>
      </c>
      <c r="R4072" t="str">
        <f t="shared" si="442"/>
        <v>high value</v>
      </c>
      <c r="S4072" t="str">
        <f t="shared" si="443"/>
        <v>medium</v>
      </c>
      <c r="T4072" t="str">
        <f t="shared" si="444"/>
        <v>May</v>
      </c>
      <c r="U4072">
        <f t="shared" si="445"/>
        <v>2022</v>
      </c>
      <c r="V4072" t="str">
        <f t="shared" si="446"/>
        <v>5-10</v>
      </c>
      <c r="W4072" t="str">
        <f t="shared" si="447"/>
        <v>Slow</v>
      </c>
    </row>
    <row r="4073" spans="1:23" x14ac:dyDescent="0.3">
      <c r="A4073">
        <v>604072</v>
      </c>
      <c r="B4073">
        <v>52792</v>
      </c>
      <c r="C4073">
        <v>59</v>
      </c>
      <c r="D4073" t="s">
        <v>7</v>
      </c>
      <c r="E4073" t="s">
        <v>8</v>
      </c>
      <c r="F4073" t="s">
        <v>32</v>
      </c>
      <c r="G4073" t="s">
        <v>27</v>
      </c>
      <c r="H4073" s="1">
        <v>45128</v>
      </c>
      <c r="I4073" t="s">
        <v>34</v>
      </c>
      <c r="J4073">
        <v>60</v>
      </c>
      <c r="K4073">
        <v>11.7</v>
      </c>
      <c r="L4073">
        <v>1454.78</v>
      </c>
      <c r="M4073">
        <v>105.23</v>
      </c>
      <c r="N4073" t="s">
        <v>50</v>
      </c>
      <c r="O4073">
        <v>3</v>
      </c>
      <c r="P4073" t="str" cm="1">
        <f t="array" ref="P4073">_xlfn.IFS(C4073&lt;25,"18-24", C4073&lt;=35,"25-35", C4073&lt;=50,"36-50",TRUE,"50+")</f>
        <v>50+</v>
      </c>
      <c r="Q4073" t="str">
        <f t="shared" si="441"/>
        <v>new</v>
      </c>
      <c r="R4073" t="str">
        <f t="shared" si="442"/>
        <v>high value</v>
      </c>
      <c r="S4073" t="str">
        <f t="shared" si="443"/>
        <v>medium</v>
      </c>
      <c r="T4073" t="str">
        <f t="shared" si="444"/>
        <v>Jul</v>
      </c>
      <c r="U4073">
        <f t="shared" si="445"/>
        <v>2023</v>
      </c>
      <c r="V4073" t="str">
        <f t="shared" si="446"/>
        <v>10-15</v>
      </c>
      <c r="W4073" t="str">
        <f t="shared" si="447"/>
        <v>Slow</v>
      </c>
    </row>
    <row r="4074" spans="1:23" x14ac:dyDescent="0.3">
      <c r="A4074">
        <v>604073</v>
      </c>
      <c r="B4074">
        <v>19136</v>
      </c>
      <c r="C4074">
        <v>58</v>
      </c>
      <c r="D4074" t="s">
        <v>4</v>
      </c>
      <c r="E4074" t="s">
        <v>15</v>
      </c>
      <c r="F4074" t="s">
        <v>22</v>
      </c>
      <c r="G4074" t="s">
        <v>25</v>
      </c>
      <c r="H4074" s="1">
        <v>44798</v>
      </c>
      <c r="I4074" t="s">
        <v>34</v>
      </c>
      <c r="J4074">
        <v>71</v>
      </c>
      <c r="K4074">
        <v>14</v>
      </c>
      <c r="L4074">
        <v>301.2</v>
      </c>
      <c r="M4074">
        <v>88.05</v>
      </c>
      <c r="N4074" t="s">
        <v>48</v>
      </c>
      <c r="O4074">
        <v>5</v>
      </c>
      <c r="P4074" t="str" cm="1">
        <f t="array" ref="P4074">_xlfn.IFS(C4074&lt;25,"18-24", C4074&lt;=35,"25-35", C4074&lt;=50,"36-50",TRUE,"50+")</f>
        <v>50+</v>
      </c>
      <c r="Q4074" t="str">
        <f t="shared" si="441"/>
        <v>new</v>
      </c>
      <c r="R4074" t="str">
        <f t="shared" si="442"/>
        <v>medium</v>
      </c>
      <c r="S4074" t="str">
        <f t="shared" si="443"/>
        <v>High</v>
      </c>
      <c r="T4074" t="str">
        <f t="shared" si="444"/>
        <v>Aug</v>
      </c>
      <c r="U4074">
        <f t="shared" si="445"/>
        <v>2022</v>
      </c>
      <c r="V4074" t="str">
        <f t="shared" si="446"/>
        <v>10-15</v>
      </c>
      <c r="W4074" t="str">
        <f t="shared" si="447"/>
        <v>Slow</v>
      </c>
    </row>
    <row r="4075" spans="1:23" x14ac:dyDescent="0.3">
      <c r="A4075">
        <v>604074</v>
      </c>
      <c r="B4075">
        <v>73420</v>
      </c>
      <c r="C4075">
        <v>40</v>
      </c>
      <c r="D4075" t="s">
        <v>4</v>
      </c>
      <c r="E4075" t="s">
        <v>15</v>
      </c>
      <c r="F4075" t="s">
        <v>32</v>
      </c>
      <c r="G4075" t="s">
        <v>31</v>
      </c>
      <c r="H4075" s="1">
        <v>45263</v>
      </c>
      <c r="I4075" t="s">
        <v>33</v>
      </c>
      <c r="J4075">
        <v>54</v>
      </c>
      <c r="K4075">
        <v>2.2999999999999998</v>
      </c>
      <c r="L4075">
        <v>1442.68</v>
      </c>
      <c r="M4075">
        <v>68.959999999999994</v>
      </c>
      <c r="N4075" t="s">
        <v>50</v>
      </c>
      <c r="O4075">
        <v>5</v>
      </c>
      <c r="P4075" t="str" cm="1">
        <f t="array" ref="P4075">_xlfn.IFS(C4075&lt;25,"18-24", C4075&lt;=35,"25-35", C4075&lt;=50,"36-50",TRUE,"50+")</f>
        <v>36-50</v>
      </c>
      <c r="Q4075" t="str">
        <f t="shared" si="441"/>
        <v>new</v>
      </c>
      <c r="R4075" t="str">
        <f t="shared" si="442"/>
        <v>high value</v>
      </c>
      <c r="S4075" t="str">
        <f t="shared" si="443"/>
        <v>High</v>
      </c>
      <c r="T4075" t="str">
        <f t="shared" si="444"/>
        <v>Dec</v>
      </c>
      <c r="U4075">
        <f t="shared" si="445"/>
        <v>2023</v>
      </c>
      <c r="V4075" t="str">
        <f t="shared" si="446"/>
        <v>0-5</v>
      </c>
      <c r="W4075" t="str">
        <f t="shared" si="447"/>
        <v>Slow</v>
      </c>
    </row>
    <row r="4076" spans="1:23" x14ac:dyDescent="0.3">
      <c r="A4076">
        <v>604075</v>
      </c>
      <c r="B4076">
        <v>80405</v>
      </c>
      <c r="C4076">
        <v>44</v>
      </c>
      <c r="D4076" t="s">
        <v>4</v>
      </c>
      <c r="E4076" t="s">
        <v>8</v>
      </c>
      <c r="F4076" t="s">
        <v>24</v>
      </c>
      <c r="G4076" t="s">
        <v>31</v>
      </c>
      <c r="H4076" s="1">
        <v>44657</v>
      </c>
      <c r="I4076" t="s">
        <v>34</v>
      </c>
      <c r="J4076">
        <v>58</v>
      </c>
      <c r="K4076">
        <v>3.4</v>
      </c>
      <c r="L4076">
        <v>267.98</v>
      </c>
      <c r="M4076">
        <v>95.87</v>
      </c>
      <c r="N4076" t="s">
        <v>48</v>
      </c>
      <c r="O4076">
        <v>2</v>
      </c>
      <c r="P4076" t="str" cm="1">
        <f t="array" ref="P4076">_xlfn.IFS(C4076&lt;25,"18-24", C4076&lt;=35,"25-35", C4076&lt;=50,"36-50",TRUE,"50+")</f>
        <v>36-50</v>
      </c>
      <c r="Q4076" t="str">
        <f t="shared" si="441"/>
        <v>new</v>
      </c>
      <c r="R4076" t="str">
        <f t="shared" si="442"/>
        <v>medium</v>
      </c>
      <c r="S4076" t="str">
        <f t="shared" si="443"/>
        <v>Low</v>
      </c>
      <c r="T4076" t="str">
        <f t="shared" si="444"/>
        <v>Apr</v>
      </c>
      <c r="U4076">
        <f t="shared" si="445"/>
        <v>2022</v>
      </c>
      <c r="V4076" t="str">
        <f t="shared" si="446"/>
        <v>0-5</v>
      </c>
      <c r="W4076" t="str">
        <f t="shared" si="447"/>
        <v>Slow</v>
      </c>
    </row>
    <row r="4077" spans="1:23" x14ac:dyDescent="0.3">
      <c r="A4077">
        <v>604076</v>
      </c>
      <c r="B4077">
        <v>95784</v>
      </c>
      <c r="C4077">
        <v>40</v>
      </c>
      <c r="D4077" t="s">
        <v>4</v>
      </c>
      <c r="E4077" t="s">
        <v>16</v>
      </c>
      <c r="F4077" t="s">
        <v>28</v>
      </c>
      <c r="G4077" t="s">
        <v>25</v>
      </c>
      <c r="H4077" s="1">
        <v>45613</v>
      </c>
      <c r="I4077" t="s">
        <v>34</v>
      </c>
      <c r="J4077">
        <v>81</v>
      </c>
      <c r="K4077">
        <v>3</v>
      </c>
      <c r="L4077">
        <v>856.88</v>
      </c>
      <c r="M4077">
        <v>99.18</v>
      </c>
      <c r="N4077" t="s">
        <v>47</v>
      </c>
      <c r="O4077">
        <v>3</v>
      </c>
      <c r="P4077" t="str" cm="1">
        <f t="array" ref="P4077">_xlfn.IFS(C4077&lt;25,"18-24", C4077&lt;=35,"25-35", C4077&lt;=50,"36-50",TRUE,"50+")</f>
        <v>36-50</v>
      </c>
      <c r="Q4077" t="str">
        <f t="shared" si="441"/>
        <v>new</v>
      </c>
      <c r="R4077" t="str">
        <f t="shared" si="442"/>
        <v>high value</v>
      </c>
      <c r="S4077" t="str">
        <f t="shared" si="443"/>
        <v>medium</v>
      </c>
      <c r="T4077" t="str">
        <f t="shared" si="444"/>
        <v>Nov</v>
      </c>
      <c r="U4077">
        <f t="shared" si="445"/>
        <v>2024</v>
      </c>
      <c r="V4077" t="str">
        <f t="shared" si="446"/>
        <v>0-5</v>
      </c>
      <c r="W4077" t="str">
        <f t="shared" si="447"/>
        <v>Slow</v>
      </c>
    </row>
    <row r="4078" spans="1:23" x14ac:dyDescent="0.3">
      <c r="A4078">
        <v>604077</v>
      </c>
      <c r="B4078">
        <v>92351</v>
      </c>
      <c r="C4078">
        <v>57</v>
      </c>
      <c r="D4078" t="s">
        <v>7</v>
      </c>
      <c r="E4078" t="s">
        <v>15</v>
      </c>
      <c r="F4078" t="s">
        <v>24</v>
      </c>
      <c r="G4078" t="s">
        <v>25</v>
      </c>
      <c r="H4078" s="1">
        <v>44568</v>
      </c>
      <c r="I4078" t="s">
        <v>34</v>
      </c>
      <c r="J4078">
        <v>48</v>
      </c>
      <c r="K4078">
        <v>7.9</v>
      </c>
      <c r="L4078">
        <v>1348.23</v>
      </c>
      <c r="M4078">
        <v>58.78</v>
      </c>
      <c r="N4078" t="s">
        <v>50</v>
      </c>
      <c r="O4078">
        <v>1</v>
      </c>
      <c r="P4078" t="str" cm="1">
        <f t="array" ref="P4078">_xlfn.IFS(C4078&lt;25,"18-24", C4078&lt;=35,"25-35", C4078&lt;=50,"36-50",TRUE,"50+")</f>
        <v>50+</v>
      </c>
      <c r="Q4078" t="str">
        <f t="shared" si="441"/>
        <v>new</v>
      </c>
      <c r="R4078" t="str">
        <f t="shared" si="442"/>
        <v>high value</v>
      </c>
      <c r="S4078" t="str">
        <f t="shared" si="443"/>
        <v>Low</v>
      </c>
      <c r="T4078" t="str">
        <f t="shared" si="444"/>
        <v>Jan</v>
      </c>
      <c r="U4078">
        <f t="shared" si="445"/>
        <v>2022</v>
      </c>
      <c r="V4078" t="str">
        <f t="shared" si="446"/>
        <v>5-10</v>
      </c>
      <c r="W4078" t="str">
        <f t="shared" si="447"/>
        <v>Slow</v>
      </c>
    </row>
    <row r="4079" spans="1:23" x14ac:dyDescent="0.3">
      <c r="A4079">
        <v>604078</v>
      </c>
      <c r="B4079">
        <v>13861</v>
      </c>
      <c r="C4079">
        <v>18</v>
      </c>
      <c r="D4079" t="s">
        <v>4</v>
      </c>
      <c r="E4079" t="s">
        <v>16</v>
      </c>
      <c r="F4079" t="s">
        <v>26</v>
      </c>
      <c r="G4079" t="s">
        <v>25</v>
      </c>
      <c r="H4079" s="1">
        <v>45406</v>
      </c>
      <c r="I4079" t="s">
        <v>34</v>
      </c>
      <c r="J4079">
        <v>21</v>
      </c>
      <c r="K4079">
        <v>14.5</v>
      </c>
      <c r="L4079">
        <v>564.44000000000005</v>
      </c>
      <c r="M4079">
        <v>29.82</v>
      </c>
      <c r="N4079" t="s">
        <v>48</v>
      </c>
      <c r="O4079">
        <v>3</v>
      </c>
      <c r="P4079" t="str" cm="1">
        <f t="array" ref="P4079">_xlfn.IFS(C4079&lt;25,"18-24", C4079&lt;=35,"25-35", C4079&lt;=50,"36-50",TRUE,"50+")</f>
        <v>18-24</v>
      </c>
      <c r="Q4079" t="str">
        <f t="shared" si="441"/>
        <v>new</v>
      </c>
      <c r="R4079" t="str">
        <f t="shared" si="442"/>
        <v>high value</v>
      </c>
      <c r="S4079" t="str">
        <f t="shared" si="443"/>
        <v>medium</v>
      </c>
      <c r="T4079" t="str">
        <f t="shared" si="444"/>
        <v>Apr</v>
      </c>
      <c r="U4079">
        <f t="shared" si="445"/>
        <v>2024</v>
      </c>
      <c r="V4079" t="str">
        <f t="shared" si="446"/>
        <v>10-15</v>
      </c>
      <c r="W4079" t="str">
        <f t="shared" si="447"/>
        <v>Fast</v>
      </c>
    </row>
    <row r="4080" spans="1:23" x14ac:dyDescent="0.3">
      <c r="A4080">
        <v>604079</v>
      </c>
      <c r="B4080">
        <v>78665</v>
      </c>
      <c r="C4080">
        <v>32</v>
      </c>
      <c r="D4080" t="s">
        <v>4</v>
      </c>
      <c r="E4080" t="s">
        <v>15</v>
      </c>
      <c r="F4080" t="s">
        <v>26</v>
      </c>
      <c r="G4080" t="s">
        <v>21</v>
      </c>
      <c r="H4080" s="1">
        <v>45398</v>
      </c>
      <c r="I4080" t="s">
        <v>34</v>
      </c>
      <c r="J4080">
        <v>37</v>
      </c>
      <c r="K4080">
        <v>3.7</v>
      </c>
      <c r="L4080">
        <v>1438.42</v>
      </c>
      <c r="M4080">
        <v>115.96</v>
      </c>
      <c r="N4080" t="s">
        <v>47</v>
      </c>
      <c r="O4080">
        <v>1</v>
      </c>
      <c r="P4080" t="str" cm="1">
        <f t="array" ref="P4080">_xlfn.IFS(C4080&lt;25,"18-24", C4080&lt;=35,"25-35", C4080&lt;=50,"36-50",TRUE,"50+")</f>
        <v>25-35</v>
      </c>
      <c r="Q4080" t="str">
        <f t="shared" si="441"/>
        <v>new</v>
      </c>
      <c r="R4080" t="str">
        <f t="shared" si="442"/>
        <v>high value</v>
      </c>
      <c r="S4080" t="str">
        <f t="shared" si="443"/>
        <v>Low</v>
      </c>
      <c r="T4080" t="str">
        <f t="shared" si="444"/>
        <v>Apr</v>
      </c>
      <c r="U4080">
        <f t="shared" si="445"/>
        <v>2024</v>
      </c>
      <c r="V4080" t="str">
        <f t="shared" si="446"/>
        <v>0-5</v>
      </c>
      <c r="W4080" t="str">
        <f t="shared" si="447"/>
        <v>Medium</v>
      </c>
    </row>
    <row r="4081" spans="1:23" x14ac:dyDescent="0.3">
      <c r="A4081">
        <v>604080</v>
      </c>
      <c r="B4081">
        <v>25071</v>
      </c>
      <c r="C4081">
        <v>54</v>
      </c>
      <c r="D4081" t="s">
        <v>7</v>
      </c>
      <c r="E4081" t="s">
        <v>8</v>
      </c>
      <c r="F4081" t="s">
        <v>18</v>
      </c>
      <c r="G4081" t="s">
        <v>29</v>
      </c>
      <c r="H4081" s="1">
        <v>45631</v>
      </c>
      <c r="I4081" t="s">
        <v>33</v>
      </c>
      <c r="J4081">
        <v>86</v>
      </c>
      <c r="K4081">
        <v>4.3</v>
      </c>
      <c r="L4081">
        <v>752.4</v>
      </c>
      <c r="M4081">
        <v>45.53</v>
      </c>
      <c r="N4081" t="s">
        <v>49</v>
      </c>
      <c r="O4081">
        <v>1</v>
      </c>
      <c r="P4081" t="str" cm="1">
        <f t="array" ref="P4081">_xlfn.IFS(C4081&lt;25,"18-24", C4081&lt;=35,"25-35", C4081&lt;=50,"36-50",TRUE,"50+")</f>
        <v>50+</v>
      </c>
      <c r="Q4081" t="str">
        <f t="shared" si="441"/>
        <v>new</v>
      </c>
      <c r="R4081" t="str">
        <f t="shared" si="442"/>
        <v>high value</v>
      </c>
      <c r="S4081" t="str">
        <f t="shared" si="443"/>
        <v>Low</v>
      </c>
      <c r="T4081" t="str">
        <f t="shared" si="444"/>
        <v>Dec</v>
      </c>
      <c r="U4081">
        <f t="shared" si="445"/>
        <v>2024</v>
      </c>
      <c r="V4081" t="str">
        <f t="shared" si="446"/>
        <v>0-5</v>
      </c>
      <c r="W4081" t="str">
        <f t="shared" si="447"/>
        <v>Slow</v>
      </c>
    </row>
    <row r="4082" spans="1:23" x14ac:dyDescent="0.3">
      <c r="A4082">
        <v>604081</v>
      </c>
      <c r="B4082">
        <v>52853</v>
      </c>
      <c r="C4082">
        <v>57</v>
      </c>
      <c r="D4082" t="s">
        <v>7</v>
      </c>
      <c r="E4082" t="s">
        <v>16</v>
      </c>
      <c r="F4082" t="s">
        <v>32</v>
      </c>
      <c r="G4082" t="s">
        <v>27</v>
      </c>
      <c r="H4082" s="1">
        <v>45206</v>
      </c>
      <c r="I4082" t="s">
        <v>34</v>
      </c>
      <c r="J4082">
        <v>74</v>
      </c>
      <c r="K4082">
        <v>14.3</v>
      </c>
      <c r="L4082">
        <v>547.9</v>
      </c>
      <c r="M4082">
        <v>95.85</v>
      </c>
      <c r="N4082" t="s">
        <v>48</v>
      </c>
      <c r="O4082">
        <v>3</v>
      </c>
      <c r="P4082" t="str" cm="1">
        <f t="array" ref="P4082">_xlfn.IFS(C4082&lt;25,"18-24", C4082&lt;=35,"25-35", C4082&lt;=50,"36-50",TRUE,"50+")</f>
        <v>50+</v>
      </c>
      <c r="Q4082" t="str">
        <f t="shared" si="441"/>
        <v>new</v>
      </c>
      <c r="R4082" t="str">
        <f t="shared" si="442"/>
        <v>high value</v>
      </c>
      <c r="S4082" t="str">
        <f t="shared" si="443"/>
        <v>medium</v>
      </c>
      <c r="T4082" t="str">
        <f t="shared" si="444"/>
        <v>Oct</v>
      </c>
      <c r="U4082">
        <f t="shared" si="445"/>
        <v>2023</v>
      </c>
      <c r="V4082" t="str">
        <f t="shared" si="446"/>
        <v>10-15</v>
      </c>
      <c r="W4082" t="str">
        <f t="shared" si="447"/>
        <v>Slow</v>
      </c>
    </row>
    <row r="4083" spans="1:23" x14ac:dyDescent="0.3">
      <c r="A4083">
        <v>604082</v>
      </c>
      <c r="B4083">
        <v>62816</v>
      </c>
      <c r="C4083">
        <v>31</v>
      </c>
      <c r="D4083" t="s">
        <v>4</v>
      </c>
      <c r="E4083" t="s">
        <v>16</v>
      </c>
      <c r="F4083" t="s">
        <v>32</v>
      </c>
      <c r="G4083" t="s">
        <v>27</v>
      </c>
      <c r="H4083" s="1">
        <v>45501</v>
      </c>
      <c r="I4083" t="s">
        <v>34</v>
      </c>
      <c r="J4083">
        <v>37</v>
      </c>
      <c r="K4083">
        <v>5.0999999999999996</v>
      </c>
      <c r="L4083">
        <v>530.15</v>
      </c>
      <c r="M4083">
        <v>51.16</v>
      </c>
      <c r="N4083" t="s">
        <v>48</v>
      </c>
      <c r="O4083">
        <v>3</v>
      </c>
      <c r="P4083" t="str" cm="1">
        <f t="array" ref="P4083">_xlfn.IFS(C4083&lt;25,"18-24", C4083&lt;=35,"25-35", C4083&lt;=50,"36-50",TRUE,"50+")</f>
        <v>25-35</v>
      </c>
      <c r="Q4083" t="str">
        <f t="shared" si="441"/>
        <v>new</v>
      </c>
      <c r="R4083" t="str">
        <f t="shared" si="442"/>
        <v>high value</v>
      </c>
      <c r="S4083" t="str">
        <f t="shared" si="443"/>
        <v>medium</v>
      </c>
      <c r="T4083" t="str">
        <f t="shared" si="444"/>
        <v>Jul</v>
      </c>
      <c r="U4083">
        <f t="shared" si="445"/>
        <v>2024</v>
      </c>
      <c r="V4083" t="str">
        <f t="shared" si="446"/>
        <v>5-10</v>
      </c>
      <c r="W4083" t="str">
        <f t="shared" si="447"/>
        <v>Medium</v>
      </c>
    </row>
    <row r="4084" spans="1:23" x14ac:dyDescent="0.3">
      <c r="A4084">
        <v>604083</v>
      </c>
      <c r="B4084">
        <v>22434</v>
      </c>
      <c r="C4084">
        <v>29</v>
      </c>
      <c r="D4084" t="s">
        <v>7</v>
      </c>
      <c r="E4084" t="s">
        <v>8</v>
      </c>
      <c r="F4084" t="s">
        <v>30</v>
      </c>
      <c r="G4084" t="s">
        <v>21</v>
      </c>
      <c r="H4084" s="1">
        <v>45564</v>
      </c>
      <c r="I4084" t="s">
        <v>34</v>
      </c>
      <c r="J4084">
        <v>36</v>
      </c>
      <c r="K4084">
        <v>6.2</v>
      </c>
      <c r="L4084">
        <v>953.28</v>
      </c>
      <c r="M4084">
        <v>56.45</v>
      </c>
      <c r="N4084" t="s">
        <v>49</v>
      </c>
      <c r="O4084">
        <v>2</v>
      </c>
      <c r="P4084" t="str" cm="1">
        <f t="array" ref="P4084">_xlfn.IFS(C4084&lt;25,"18-24", C4084&lt;=35,"25-35", C4084&lt;=50,"36-50",TRUE,"50+")</f>
        <v>25-35</v>
      </c>
      <c r="Q4084" t="str">
        <f t="shared" si="441"/>
        <v>new</v>
      </c>
      <c r="R4084" t="str">
        <f t="shared" si="442"/>
        <v>high value</v>
      </c>
      <c r="S4084" t="str">
        <f t="shared" si="443"/>
        <v>Low</v>
      </c>
      <c r="T4084" t="str">
        <f t="shared" si="444"/>
        <v>Sep</v>
      </c>
      <c r="U4084">
        <f t="shared" si="445"/>
        <v>2024</v>
      </c>
      <c r="V4084" t="str">
        <f t="shared" si="446"/>
        <v>5-10</v>
      </c>
      <c r="W4084" t="str">
        <f t="shared" si="447"/>
        <v>Medium</v>
      </c>
    </row>
    <row r="4085" spans="1:23" x14ac:dyDescent="0.3">
      <c r="A4085">
        <v>604084</v>
      </c>
      <c r="B4085">
        <v>28597</v>
      </c>
      <c r="C4085">
        <v>30</v>
      </c>
      <c r="D4085" t="s">
        <v>7</v>
      </c>
      <c r="E4085" t="s">
        <v>16</v>
      </c>
      <c r="F4085" t="s">
        <v>26</v>
      </c>
      <c r="G4085" t="s">
        <v>21</v>
      </c>
      <c r="H4085" s="1">
        <v>44699</v>
      </c>
      <c r="I4085" t="s">
        <v>33</v>
      </c>
      <c r="J4085">
        <v>64</v>
      </c>
      <c r="K4085">
        <v>13.2</v>
      </c>
      <c r="L4085">
        <v>1264.02</v>
      </c>
      <c r="M4085">
        <v>98.77</v>
      </c>
      <c r="N4085" t="s">
        <v>50</v>
      </c>
      <c r="O4085">
        <v>2</v>
      </c>
      <c r="P4085" t="str" cm="1">
        <f t="array" ref="P4085">_xlfn.IFS(C4085&lt;25,"18-24", C4085&lt;=35,"25-35", C4085&lt;=50,"36-50",TRUE,"50+")</f>
        <v>25-35</v>
      </c>
      <c r="Q4085" t="str">
        <f t="shared" si="441"/>
        <v>new</v>
      </c>
      <c r="R4085" t="str">
        <f t="shared" si="442"/>
        <v>high value</v>
      </c>
      <c r="S4085" t="str">
        <f t="shared" si="443"/>
        <v>Low</v>
      </c>
      <c r="T4085" t="str">
        <f t="shared" si="444"/>
        <v>May</v>
      </c>
      <c r="U4085">
        <f t="shared" si="445"/>
        <v>2022</v>
      </c>
      <c r="V4085" t="str">
        <f t="shared" si="446"/>
        <v>10-15</v>
      </c>
      <c r="W4085" t="str">
        <f t="shared" si="447"/>
        <v>Slow</v>
      </c>
    </row>
    <row r="4086" spans="1:23" x14ac:dyDescent="0.3">
      <c r="A4086">
        <v>604085</v>
      </c>
      <c r="B4086">
        <v>44285</v>
      </c>
      <c r="C4086">
        <v>54</v>
      </c>
      <c r="D4086" t="s">
        <v>4</v>
      </c>
      <c r="E4086" t="s">
        <v>8</v>
      </c>
      <c r="F4086" t="s">
        <v>30</v>
      </c>
      <c r="G4086" t="s">
        <v>29</v>
      </c>
      <c r="H4086" s="1">
        <v>45333</v>
      </c>
      <c r="I4086" t="s">
        <v>33</v>
      </c>
      <c r="J4086">
        <v>68</v>
      </c>
      <c r="K4086">
        <v>7.8</v>
      </c>
      <c r="L4086">
        <v>1428.58</v>
      </c>
      <c r="M4086">
        <v>89.98</v>
      </c>
      <c r="N4086" t="s">
        <v>48</v>
      </c>
      <c r="O4086">
        <v>1</v>
      </c>
      <c r="P4086" t="str" cm="1">
        <f t="array" ref="P4086">_xlfn.IFS(C4086&lt;25,"18-24", C4086&lt;=35,"25-35", C4086&lt;=50,"36-50",TRUE,"50+")</f>
        <v>50+</v>
      </c>
      <c r="Q4086" t="str">
        <f t="shared" si="441"/>
        <v>new</v>
      </c>
      <c r="R4086" t="str">
        <f t="shared" si="442"/>
        <v>high value</v>
      </c>
      <c r="S4086" t="str">
        <f t="shared" si="443"/>
        <v>Low</v>
      </c>
      <c r="T4086" t="str">
        <f t="shared" si="444"/>
        <v>Feb</v>
      </c>
      <c r="U4086">
        <f t="shared" si="445"/>
        <v>2024</v>
      </c>
      <c r="V4086" t="str">
        <f t="shared" si="446"/>
        <v>5-10</v>
      </c>
      <c r="W4086" t="str">
        <f t="shared" si="447"/>
        <v>Slow</v>
      </c>
    </row>
    <row r="4087" spans="1:23" x14ac:dyDescent="0.3">
      <c r="A4087">
        <v>604086</v>
      </c>
      <c r="B4087">
        <v>96121</v>
      </c>
      <c r="C4087">
        <v>53</v>
      </c>
      <c r="D4087" t="s">
        <v>7</v>
      </c>
      <c r="E4087" t="s">
        <v>8</v>
      </c>
      <c r="F4087" t="s">
        <v>26</v>
      </c>
      <c r="G4087" t="s">
        <v>23</v>
      </c>
      <c r="H4087" s="1">
        <v>44910</v>
      </c>
      <c r="I4087" t="s">
        <v>34</v>
      </c>
      <c r="J4087">
        <v>24</v>
      </c>
      <c r="K4087">
        <v>1.6</v>
      </c>
      <c r="L4087">
        <v>921.09</v>
      </c>
      <c r="M4087">
        <v>104.43</v>
      </c>
      <c r="N4087" t="s">
        <v>48</v>
      </c>
      <c r="O4087">
        <v>1</v>
      </c>
      <c r="P4087" t="str" cm="1">
        <f t="array" ref="P4087">_xlfn.IFS(C4087&lt;25,"18-24", C4087&lt;=35,"25-35", C4087&lt;=50,"36-50",TRUE,"50+")</f>
        <v>50+</v>
      </c>
      <c r="Q4087" t="str">
        <f t="shared" si="441"/>
        <v>new</v>
      </c>
      <c r="R4087" t="str">
        <f t="shared" si="442"/>
        <v>high value</v>
      </c>
      <c r="S4087" t="str">
        <f t="shared" si="443"/>
        <v>Low</v>
      </c>
      <c r="T4087" t="str">
        <f t="shared" si="444"/>
        <v>Dec</v>
      </c>
      <c r="U4087">
        <f t="shared" si="445"/>
        <v>2022</v>
      </c>
      <c r="V4087" t="str">
        <f t="shared" si="446"/>
        <v>0-5</v>
      </c>
      <c r="W4087" t="str">
        <f t="shared" si="447"/>
        <v>Fast</v>
      </c>
    </row>
    <row r="4088" spans="1:23" x14ac:dyDescent="0.3">
      <c r="A4088">
        <v>604087</v>
      </c>
      <c r="B4088">
        <v>64778</v>
      </c>
      <c r="C4088">
        <v>47</v>
      </c>
      <c r="D4088" t="s">
        <v>4</v>
      </c>
      <c r="E4088" t="s">
        <v>5</v>
      </c>
      <c r="F4088" t="s">
        <v>19</v>
      </c>
      <c r="G4088" t="s">
        <v>21</v>
      </c>
      <c r="H4088" s="1">
        <v>45402</v>
      </c>
      <c r="I4088" t="s">
        <v>33</v>
      </c>
      <c r="J4088">
        <v>66</v>
      </c>
      <c r="K4088">
        <v>5.7</v>
      </c>
      <c r="L4088">
        <v>333.79</v>
      </c>
      <c r="M4088">
        <v>80.98</v>
      </c>
      <c r="N4088" t="s">
        <v>50</v>
      </c>
      <c r="O4088">
        <v>3</v>
      </c>
      <c r="P4088" t="str" cm="1">
        <f t="array" ref="P4088">_xlfn.IFS(C4088&lt;25,"18-24", C4088&lt;=35,"25-35", C4088&lt;=50,"36-50",TRUE,"50+")</f>
        <v>36-50</v>
      </c>
      <c r="Q4088" t="str">
        <f t="shared" si="441"/>
        <v>new</v>
      </c>
      <c r="R4088" t="str">
        <f t="shared" si="442"/>
        <v>medium</v>
      </c>
      <c r="S4088" t="str">
        <f t="shared" si="443"/>
        <v>medium</v>
      </c>
      <c r="T4088" t="str">
        <f t="shared" si="444"/>
        <v>Apr</v>
      </c>
      <c r="U4088">
        <f t="shared" si="445"/>
        <v>2024</v>
      </c>
      <c r="V4088" t="str">
        <f t="shared" si="446"/>
        <v>5-10</v>
      </c>
      <c r="W4088" t="str">
        <f t="shared" si="447"/>
        <v>Slow</v>
      </c>
    </row>
    <row r="4089" spans="1:23" x14ac:dyDescent="0.3">
      <c r="A4089">
        <v>604088</v>
      </c>
      <c r="B4089">
        <v>16436</v>
      </c>
      <c r="C4089">
        <v>33</v>
      </c>
      <c r="D4089" t="s">
        <v>7</v>
      </c>
      <c r="E4089" t="s">
        <v>13</v>
      </c>
      <c r="F4089" t="s">
        <v>26</v>
      </c>
      <c r="G4089" t="s">
        <v>23</v>
      </c>
      <c r="H4089" s="1">
        <v>44912</v>
      </c>
      <c r="I4089" t="s">
        <v>34</v>
      </c>
      <c r="J4089">
        <v>30</v>
      </c>
      <c r="K4089">
        <v>5.4</v>
      </c>
      <c r="L4089">
        <v>522.96</v>
      </c>
      <c r="M4089">
        <v>114.65</v>
      </c>
      <c r="N4089" t="s">
        <v>48</v>
      </c>
      <c r="O4089">
        <v>3</v>
      </c>
      <c r="P4089" t="str" cm="1">
        <f t="array" ref="P4089">_xlfn.IFS(C4089&lt;25,"18-24", C4089&lt;=35,"25-35", C4089&lt;=50,"36-50",TRUE,"50+")</f>
        <v>25-35</v>
      </c>
      <c r="Q4089" t="str">
        <f t="shared" si="441"/>
        <v>repeat</v>
      </c>
      <c r="R4089" t="str">
        <f t="shared" si="442"/>
        <v>high value</v>
      </c>
      <c r="S4089" t="str">
        <f t="shared" si="443"/>
        <v>medium</v>
      </c>
      <c r="T4089" t="str">
        <f t="shared" si="444"/>
        <v>Dec</v>
      </c>
      <c r="U4089">
        <f t="shared" si="445"/>
        <v>2022</v>
      </c>
      <c r="V4089" t="str">
        <f t="shared" si="446"/>
        <v>5-10</v>
      </c>
      <c r="W4089" t="str">
        <f t="shared" si="447"/>
        <v>Fast</v>
      </c>
    </row>
    <row r="4090" spans="1:23" x14ac:dyDescent="0.3">
      <c r="A4090">
        <v>604089</v>
      </c>
      <c r="B4090">
        <v>87908</v>
      </c>
      <c r="C4090">
        <v>45</v>
      </c>
      <c r="D4090" t="s">
        <v>4</v>
      </c>
      <c r="E4090" t="s">
        <v>11</v>
      </c>
      <c r="F4090" t="s">
        <v>24</v>
      </c>
      <c r="G4090" t="s">
        <v>23</v>
      </c>
      <c r="H4090" s="1">
        <v>44658</v>
      </c>
      <c r="I4090" t="s">
        <v>34</v>
      </c>
      <c r="J4090">
        <v>63</v>
      </c>
      <c r="K4090">
        <v>11.6</v>
      </c>
      <c r="L4090">
        <v>209.6</v>
      </c>
      <c r="M4090">
        <v>34</v>
      </c>
      <c r="N4090" t="s">
        <v>48</v>
      </c>
      <c r="O4090">
        <v>5</v>
      </c>
      <c r="P4090" t="str" cm="1">
        <f t="array" ref="P4090">_xlfn.IFS(C4090&lt;25,"18-24", C4090&lt;=35,"25-35", C4090&lt;=50,"36-50",TRUE,"50+")</f>
        <v>36-50</v>
      </c>
      <c r="Q4090" t="str">
        <f t="shared" si="441"/>
        <v>new</v>
      </c>
      <c r="R4090" t="str">
        <f t="shared" si="442"/>
        <v>low</v>
      </c>
      <c r="S4090" t="str">
        <f t="shared" si="443"/>
        <v>High</v>
      </c>
      <c r="T4090" t="str">
        <f t="shared" si="444"/>
        <v>Apr</v>
      </c>
      <c r="U4090">
        <f t="shared" si="445"/>
        <v>2022</v>
      </c>
      <c r="V4090" t="str">
        <f t="shared" si="446"/>
        <v>10-15</v>
      </c>
      <c r="W4090" t="str">
        <f t="shared" si="447"/>
        <v>Slow</v>
      </c>
    </row>
    <row r="4091" spans="1:23" x14ac:dyDescent="0.3">
      <c r="A4091">
        <v>604090</v>
      </c>
      <c r="B4091">
        <v>76171</v>
      </c>
      <c r="C4091">
        <v>51</v>
      </c>
      <c r="D4091" t="s">
        <v>4</v>
      </c>
      <c r="E4091" t="s">
        <v>16</v>
      </c>
      <c r="F4091" t="s">
        <v>24</v>
      </c>
      <c r="G4091" t="s">
        <v>31</v>
      </c>
      <c r="H4091" s="1">
        <v>45249</v>
      </c>
      <c r="I4091" t="s">
        <v>33</v>
      </c>
      <c r="J4091">
        <v>58</v>
      </c>
      <c r="K4091">
        <v>8.6999999999999993</v>
      </c>
      <c r="L4091">
        <v>770.65</v>
      </c>
      <c r="M4091">
        <v>68.23</v>
      </c>
      <c r="N4091" t="s">
        <v>49</v>
      </c>
      <c r="O4091">
        <v>4</v>
      </c>
      <c r="P4091" t="str" cm="1">
        <f t="array" ref="P4091">_xlfn.IFS(C4091&lt;25,"18-24", C4091&lt;=35,"25-35", C4091&lt;=50,"36-50",TRUE,"50+")</f>
        <v>50+</v>
      </c>
      <c r="Q4091" t="str">
        <f t="shared" si="441"/>
        <v>new</v>
      </c>
      <c r="R4091" t="str">
        <f t="shared" si="442"/>
        <v>high value</v>
      </c>
      <c r="S4091" t="str">
        <f t="shared" si="443"/>
        <v>medium</v>
      </c>
      <c r="T4091" t="str">
        <f t="shared" si="444"/>
        <v>Nov</v>
      </c>
      <c r="U4091">
        <f t="shared" si="445"/>
        <v>2023</v>
      </c>
      <c r="V4091" t="str">
        <f t="shared" si="446"/>
        <v>5-10</v>
      </c>
      <c r="W4091" t="str">
        <f t="shared" si="447"/>
        <v>Slow</v>
      </c>
    </row>
    <row r="4092" spans="1:23" x14ac:dyDescent="0.3">
      <c r="A4092">
        <v>604091</v>
      </c>
      <c r="B4092">
        <v>77405</v>
      </c>
      <c r="C4092">
        <v>24</v>
      </c>
      <c r="D4092" t="s">
        <v>7</v>
      </c>
      <c r="E4092" t="s">
        <v>15</v>
      </c>
      <c r="F4092" t="s">
        <v>28</v>
      </c>
      <c r="G4092" t="s">
        <v>21</v>
      </c>
      <c r="H4092" s="1">
        <v>45173</v>
      </c>
      <c r="I4092" t="s">
        <v>33</v>
      </c>
      <c r="J4092">
        <v>72</v>
      </c>
      <c r="K4092">
        <v>7.7</v>
      </c>
      <c r="L4092">
        <v>1037.07</v>
      </c>
      <c r="M4092">
        <v>50.31</v>
      </c>
      <c r="N4092" t="s">
        <v>47</v>
      </c>
      <c r="O4092">
        <v>5</v>
      </c>
      <c r="P4092" t="str" cm="1">
        <f t="array" ref="P4092">_xlfn.IFS(C4092&lt;25,"18-24", C4092&lt;=35,"25-35", C4092&lt;=50,"36-50",TRUE,"50+")</f>
        <v>18-24</v>
      </c>
      <c r="Q4092" t="str">
        <f t="shared" si="441"/>
        <v>repeat</v>
      </c>
      <c r="R4092" t="str">
        <f t="shared" si="442"/>
        <v>high value</v>
      </c>
      <c r="S4092" t="str">
        <f t="shared" si="443"/>
        <v>High</v>
      </c>
      <c r="T4092" t="str">
        <f t="shared" si="444"/>
        <v>Sep</v>
      </c>
      <c r="U4092">
        <f t="shared" si="445"/>
        <v>2023</v>
      </c>
      <c r="V4092" t="str">
        <f t="shared" si="446"/>
        <v>5-10</v>
      </c>
      <c r="W4092" t="str">
        <f t="shared" si="447"/>
        <v>Slow</v>
      </c>
    </row>
    <row r="4093" spans="1:23" x14ac:dyDescent="0.3">
      <c r="A4093">
        <v>604092</v>
      </c>
      <c r="B4093">
        <v>36578</v>
      </c>
      <c r="C4093">
        <v>62</v>
      </c>
      <c r="D4093" t="s">
        <v>4</v>
      </c>
      <c r="E4093" t="s">
        <v>15</v>
      </c>
      <c r="F4093" t="s">
        <v>26</v>
      </c>
      <c r="G4093" t="s">
        <v>23</v>
      </c>
      <c r="H4093" s="1">
        <v>45163</v>
      </c>
      <c r="I4093" t="s">
        <v>33</v>
      </c>
      <c r="J4093">
        <v>26</v>
      </c>
      <c r="K4093">
        <v>4.8</v>
      </c>
      <c r="L4093">
        <v>335.58</v>
      </c>
      <c r="M4093">
        <v>61.27</v>
      </c>
      <c r="N4093" t="s">
        <v>49</v>
      </c>
      <c r="O4093">
        <v>2</v>
      </c>
      <c r="P4093" t="str" cm="1">
        <f t="array" ref="P4093">_xlfn.IFS(C4093&lt;25,"18-24", C4093&lt;=35,"25-35", C4093&lt;=50,"36-50",TRUE,"50+")</f>
        <v>50+</v>
      </c>
      <c r="Q4093" t="str">
        <f t="shared" si="441"/>
        <v>repeat</v>
      </c>
      <c r="R4093" t="str">
        <f t="shared" si="442"/>
        <v>medium</v>
      </c>
      <c r="S4093" t="str">
        <f t="shared" si="443"/>
        <v>Low</v>
      </c>
      <c r="T4093" t="str">
        <f t="shared" si="444"/>
        <v>Aug</v>
      </c>
      <c r="U4093">
        <f t="shared" si="445"/>
        <v>2023</v>
      </c>
      <c r="V4093" t="str">
        <f t="shared" si="446"/>
        <v>0-5</v>
      </c>
      <c r="W4093" t="str">
        <f t="shared" si="447"/>
        <v>Fast</v>
      </c>
    </row>
    <row r="4094" spans="1:23" x14ac:dyDescent="0.3">
      <c r="A4094">
        <v>604093</v>
      </c>
      <c r="B4094">
        <v>42746</v>
      </c>
      <c r="C4094">
        <v>24</v>
      </c>
      <c r="D4094" t="s">
        <v>7</v>
      </c>
      <c r="E4094" t="s">
        <v>13</v>
      </c>
      <c r="F4094" t="s">
        <v>24</v>
      </c>
      <c r="G4094" t="s">
        <v>27</v>
      </c>
      <c r="H4094" s="1">
        <v>45337</v>
      </c>
      <c r="I4094" t="s">
        <v>34</v>
      </c>
      <c r="J4094">
        <v>29</v>
      </c>
      <c r="K4094">
        <v>7.9</v>
      </c>
      <c r="L4094">
        <v>1167.2</v>
      </c>
      <c r="M4094">
        <v>24.06</v>
      </c>
      <c r="N4094" t="s">
        <v>49</v>
      </c>
      <c r="O4094">
        <v>2</v>
      </c>
      <c r="P4094" t="str" cm="1">
        <f t="array" ref="P4094">_xlfn.IFS(C4094&lt;25,"18-24", C4094&lt;=35,"25-35", C4094&lt;=50,"36-50",TRUE,"50+")</f>
        <v>18-24</v>
      </c>
      <c r="Q4094" t="str">
        <f t="shared" si="441"/>
        <v>new</v>
      </c>
      <c r="R4094" t="str">
        <f t="shared" si="442"/>
        <v>high value</v>
      </c>
      <c r="S4094" t="str">
        <f t="shared" si="443"/>
        <v>Low</v>
      </c>
      <c r="T4094" t="str">
        <f t="shared" si="444"/>
        <v>Feb</v>
      </c>
      <c r="U4094">
        <f t="shared" si="445"/>
        <v>2024</v>
      </c>
      <c r="V4094" t="str">
        <f t="shared" si="446"/>
        <v>5-10</v>
      </c>
      <c r="W4094" t="str">
        <f t="shared" si="447"/>
        <v>Fast</v>
      </c>
    </row>
    <row r="4095" spans="1:23" x14ac:dyDescent="0.3">
      <c r="A4095">
        <v>604094</v>
      </c>
      <c r="B4095">
        <v>27661</v>
      </c>
      <c r="C4095">
        <v>46</v>
      </c>
      <c r="D4095" t="s">
        <v>4</v>
      </c>
      <c r="E4095" t="s">
        <v>15</v>
      </c>
      <c r="F4095" t="s">
        <v>19</v>
      </c>
      <c r="G4095" t="s">
        <v>23</v>
      </c>
      <c r="H4095" s="1">
        <v>45427</v>
      </c>
      <c r="I4095" t="s">
        <v>34</v>
      </c>
      <c r="J4095">
        <v>50</v>
      </c>
      <c r="K4095">
        <v>4.4000000000000004</v>
      </c>
      <c r="L4095">
        <v>1481.35</v>
      </c>
      <c r="M4095">
        <v>23.3</v>
      </c>
      <c r="N4095" t="s">
        <v>47</v>
      </c>
      <c r="O4095">
        <v>3</v>
      </c>
      <c r="P4095" t="str" cm="1">
        <f t="array" ref="P4095">_xlfn.IFS(C4095&lt;25,"18-24", C4095&lt;=35,"25-35", C4095&lt;=50,"36-50",TRUE,"50+")</f>
        <v>36-50</v>
      </c>
      <c r="Q4095" t="str">
        <f t="shared" si="441"/>
        <v>new</v>
      </c>
      <c r="R4095" t="str">
        <f t="shared" si="442"/>
        <v>high value</v>
      </c>
      <c r="S4095" t="str">
        <f t="shared" si="443"/>
        <v>medium</v>
      </c>
      <c r="T4095" t="str">
        <f t="shared" si="444"/>
        <v>May</v>
      </c>
      <c r="U4095">
        <f t="shared" si="445"/>
        <v>2024</v>
      </c>
      <c r="V4095" t="str">
        <f t="shared" si="446"/>
        <v>0-5</v>
      </c>
      <c r="W4095" t="str">
        <f t="shared" si="447"/>
        <v>Slow</v>
      </c>
    </row>
    <row r="4096" spans="1:23" x14ac:dyDescent="0.3">
      <c r="A4096">
        <v>604095</v>
      </c>
      <c r="B4096">
        <v>57855</v>
      </c>
      <c r="C4096">
        <v>36</v>
      </c>
      <c r="D4096" t="s">
        <v>7</v>
      </c>
      <c r="E4096" t="s">
        <v>15</v>
      </c>
      <c r="F4096" t="s">
        <v>18</v>
      </c>
      <c r="G4096" t="s">
        <v>27</v>
      </c>
      <c r="H4096" s="1">
        <v>45249</v>
      </c>
      <c r="I4096" t="s">
        <v>33</v>
      </c>
      <c r="J4096">
        <v>23</v>
      </c>
      <c r="K4096">
        <v>6</v>
      </c>
      <c r="L4096">
        <v>386.61</v>
      </c>
      <c r="M4096">
        <v>103.88</v>
      </c>
      <c r="N4096" t="s">
        <v>49</v>
      </c>
      <c r="O4096">
        <v>4</v>
      </c>
      <c r="P4096" t="str" cm="1">
        <f t="array" ref="P4096">_xlfn.IFS(C4096&lt;25,"18-24", C4096&lt;=35,"25-35", C4096&lt;=50,"36-50",TRUE,"50+")</f>
        <v>36-50</v>
      </c>
      <c r="Q4096" t="str">
        <f t="shared" si="441"/>
        <v>new</v>
      </c>
      <c r="R4096" t="str">
        <f t="shared" si="442"/>
        <v>medium</v>
      </c>
      <c r="S4096" t="str">
        <f t="shared" si="443"/>
        <v>medium</v>
      </c>
      <c r="T4096" t="str">
        <f t="shared" si="444"/>
        <v>Nov</v>
      </c>
      <c r="U4096">
        <f t="shared" si="445"/>
        <v>2023</v>
      </c>
      <c r="V4096" t="str">
        <f t="shared" si="446"/>
        <v>5-10</v>
      </c>
      <c r="W4096" t="str">
        <f t="shared" si="447"/>
        <v>Fast</v>
      </c>
    </row>
    <row r="4097" spans="1:23" x14ac:dyDescent="0.3">
      <c r="A4097">
        <v>604096</v>
      </c>
      <c r="B4097">
        <v>32286</v>
      </c>
      <c r="C4097">
        <v>29</v>
      </c>
      <c r="D4097" t="s">
        <v>7</v>
      </c>
      <c r="E4097" t="s">
        <v>8</v>
      </c>
      <c r="F4097" t="s">
        <v>22</v>
      </c>
      <c r="G4097" t="s">
        <v>29</v>
      </c>
      <c r="H4097" s="1">
        <v>45110</v>
      </c>
      <c r="I4097" t="s">
        <v>33</v>
      </c>
      <c r="J4097">
        <v>42</v>
      </c>
      <c r="K4097">
        <v>3.7</v>
      </c>
      <c r="L4097">
        <v>1224.3900000000001</v>
      </c>
      <c r="M4097">
        <v>91.16</v>
      </c>
      <c r="N4097" t="s">
        <v>49</v>
      </c>
      <c r="O4097">
        <v>4</v>
      </c>
      <c r="P4097" t="str" cm="1">
        <f t="array" ref="P4097">_xlfn.IFS(C4097&lt;25,"18-24", C4097&lt;=35,"25-35", C4097&lt;=50,"36-50",TRUE,"50+")</f>
        <v>25-35</v>
      </c>
      <c r="Q4097" t="str">
        <f t="shared" si="441"/>
        <v>repeat</v>
      </c>
      <c r="R4097" t="str">
        <f t="shared" si="442"/>
        <v>high value</v>
      </c>
      <c r="S4097" t="str">
        <f t="shared" si="443"/>
        <v>medium</v>
      </c>
      <c r="T4097" t="str">
        <f t="shared" si="444"/>
        <v>Jul</v>
      </c>
      <c r="U4097">
        <f t="shared" si="445"/>
        <v>2023</v>
      </c>
      <c r="V4097" t="str">
        <f t="shared" si="446"/>
        <v>0-5</v>
      </c>
      <c r="W4097" t="str">
        <f t="shared" si="447"/>
        <v>Medium</v>
      </c>
    </row>
    <row r="4098" spans="1:23" x14ac:dyDescent="0.3">
      <c r="A4098">
        <v>604097</v>
      </c>
      <c r="B4098">
        <v>26296</v>
      </c>
      <c r="C4098">
        <v>45</v>
      </c>
      <c r="D4098" t="s">
        <v>4</v>
      </c>
      <c r="E4098" t="s">
        <v>13</v>
      </c>
      <c r="F4098" t="s">
        <v>30</v>
      </c>
      <c r="G4098" t="s">
        <v>27</v>
      </c>
      <c r="H4098" s="1">
        <v>45488</v>
      </c>
      <c r="I4098" t="s">
        <v>34</v>
      </c>
      <c r="J4098">
        <v>75</v>
      </c>
      <c r="K4098">
        <v>2.1</v>
      </c>
      <c r="L4098">
        <v>1311.94</v>
      </c>
      <c r="M4098">
        <v>63.38</v>
      </c>
      <c r="N4098" t="s">
        <v>47</v>
      </c>
      <c r="O4098">
        <v>4</v>
      </c>
      <c r="P4098" t="str" cm="1">
        <f t="array" ref="P4098">_xlfn.IFS(C4098&lt;25,"18-24", C4098&lt;=35,"25-35", C4098&lt;=50,"36-50",TRUE,"50+")</f>
        <v>36-50</v>
      </c>
      <c r="Q4098" t="str">
        <f t="shared" si="441"/>
        <v>new</v>
      </c>
      <c r="R4098" t="str">
        <f t="shared" si="442"/>
        <v>high value</v>
      </c>
      <c r="S4098" t="str">
        <f t="shared" si="443"/>
        <v>medium</v>
      </c>
      <c r="T4098" t="str">
        <f t="shared" si="444"/>
        <v>Jul</v>
      </c>
      <c r="U4098">
        <f t="shared" si="445"/>
        <v>2024</v>
      </c>
      <c r="V4098" t="str">
        <f t="shared" si="446"/>
        <v>0-5</v>
      </c>
      <c r="W4098" t="str">
        <f t="shared" si="447"/>
        <v>Slow</v>
      </c>
    </row>
    <row r="4099" spans="1:23" x14ac:dyDescent="0.3">
      <c r="A4099">
        <v>604098</v>
      </c>
      <c r="B4099">
        <v>42794</v>
      </c>
      <c r="C4099">
        <v>55</v>
      </c>
      <c r="D4099" t="s">
        <v>4</v>
      </c>
      <c r="E4099" t="s">
        <v>5</v>
      </c>
      <c r="F4099" t="s">
        <v>32</v>
      </c>
      <c r="G4099" t="s">
        <v>21</v>
      </c>
      <c r="H4099" s="1">
        <v>44693</v>
      </c>
      <c r="I4099" t="s">
        <v>33</v>
      </c>
      <c r="J4099">
        <v>66</v>
      </c>
      <c r="K4099">
        <v>2.6</v>
      </c>
      <c r="L4099">
        <v>691.93</v>
      </c>
      <c r="M4099">
        <v>73.5</v>
      </c>
      <c r="N4099" t="s">
        <v>48</v>
      </c>
      <c r="O4099">
        <v>1</v>
      </c>
      <c r="P4099" t="str" cm="1">
        <f t="array" ref="P4099">_xlfn.IFS(C4099&lt;25,"18-24", C4099&lt;=35,"25-35", C4099&lt;=50,"36-50",TRUE,"50+")</f>
        <v>50+</v>
      </c>
      <c r="Q4099" t="str">
        <f t="shared" ref="Q4099:Q4162" si="448">IF(COUNTIF($B:$B,B4099)&gt;1,"repeat","new")</f>
        <v>new</v>
      </c>
      <c r="R4099" t="str">
        <f t="shared" ref="R4099:R4162" si="449">IF(L4099&gt;500,"high value",IF( L4099&gt;250,"medium","low"))</f>
        <v>high value</v>
      </c>
      <c r="S4099" t="str">
        <f t="shared" ref="S4099:S4162" si="450">IF(O4099&lt;=2,"Low",IF(O4099&lt;=4,"medium","High"))</f>
        <v>Low</v>
      </c>
      <c r="T4099" t="str">
        <f t="shared" ref="T4099:T4162" si="451">TEXT(H4099,"MMM")</f>
        <v>May</v>
      </c>
      <c r="U4099">
        <f t="shared" ref="U4099:U4162" si="452">YEAR(H4099)</f>
        <v>2022</v>
      </c>
      <c r="V4099" t="str">
        <f t="shared" ref="V4099:V4162" si="453">IF(K4099&lt;=5,"0-5",IF(K4099&lt;=10,"5-10",IF(K4099&lt;=15,"10-15","15+")))</f>
        <v>0-5</v>
      </c>
      <c r="W4099" t="str">
        <f t="shared" ref="W4099:W4162" si="454">IF(J4099&lt;=30,"Fast",IF(J4099&lt;=45,"Medium","Slow"))</f>
        <v>Slow</v>
      </c>
    </row>
    <row r="4100" spans="1:23" x14ac:dyDescent="0.3">
      <c r="A4100">
        <v>604099</v>
      </c>
      <c r="B4100">
        <v>41924</v>
      </c>
      <c r="C4100">
        <v>19</v>
      </c>
      <c r="D4100" t="s">
        <v>7</v>
      </c>
      <c r="E4100" t="s">
        <v>8</v>
      </c>
      <c r="F4100" t="s">
        <v>30</v>
      </c>
      <c r="G4100" t="s">
        <v>23</v>
      </c>
      <c r="H4100" s="1">
        <v>44980</v>
      </c>
      <c r="I4100" t="s">
        <v>33</v>
      </c>
      <c r="J4100">
        <v>75</v>
      </c>
      <c r="K4100">
        <v>3.9</v>
      </c>
      <c r="L4100">
        <v>1164.56</v>
      </c>
      <c r="M4100">
        <v>27.4</v>
      </c>
      <c r="N4100" t="s">
        <v>47</v>
      </c>
      <c r="O4100">
        <v>2</v>
      </c>
      <c r="P4100" t="str" cm="1">
        <f t="array" ref="P4100">_xlfn.IFS(C4100&lt;25,"18-24", C4100&lt;=35,"25-35", C4100&lt;=50,"36-50",TRUE,"50+")</f>
        <v>18-24</v>
      </c>
      <c r="Q4100" t="str">
        <f t="shared" si="448"/>
        <v>new</v>
      </c>
      <c r="R4100" t="str">
        <f t="shared" si="449"/>
        <v>high value</v>
      </c>
      <c r="S4100" t="str">
        <f t="shared" si="450"/>
        <v>Low</v>
      </c>
      <c r="T4100" t="str">
        <f t="shared" si="451"/>
        <v>Feb</v>
      </c>
      <c r="U4100">
        <f t="shared" si="452"/>
        <v>2023</v>
      </c>
      <c r="V4100" t="str">
        <f t="shared" si="453"/>
        <v>0-5</v>
      </c>
      <c r="W4100" t="str">
        <f t="shared" si="454"/>
        <v>Slow</v>
      </c>
    </row>
    <row r="4101" spans="1:23" x14ac:dyDescent="0.3">
      <c r="A4101">
        <v>604100</v>
      </c>
      <c r="B4101">
        <v>62049</v>
      </c>
      <c r="C4101">
        <v>38</v>
      </c>
      <c r="D4101" t="s">
        <v>7</v>
      </c>
      <c r="E4101" t="s">
        <v>16</v>
      </c>
      <c r="F4101" t="s">
        <v>18</v>
      </c>
      <c r="G4101" t="s">
        <v>21</v>
      </c>
      <c r="H4101" s="1">
        <v>44781</v>
      </c>
      <c r="I4101" t="s">
        <v>33</v>
      </c>
      <c r="J4101">
        <v>23</v>
      </c>
      <c r="K4101">
        <v>1.4</v>
      </c>
      <c r="L4101">
        <v>1489.17</v>
      </c>
      <c r="M4101">
        <v>64.67</v>
      </c>
      <c r="N4101" t="s">
        <v>50</v>
      </c>
      <c r="O4101">
        <v>3</v>
      </c>
      <c r="P4101" t="str" cm="1">
        <f t="array" ref="P4101">_xlfn.IFS(C4101&lt;25,"18-24", C4101&lt;=35,"25-35", C4101&lt;=50,"36-50",TRUE,"50+")</f>
        <v>36-50</v>
      </c>
      <c r="Q4101" t="str">
        <f t="shared" si="448"/>
        <v>repeat</v>
      </c>
      <c r="R4101" t="str">
        <f t="shared" si="449"/>
        <v>high value</v>
      </c>
      <c r="S4101" t="str">
        <f t="shared" si="450"/>
        <v>medium</v>
      </c>
      <c r="T4101" t="str">
        <f t="shared" si="451"/>
        <v>Aug</v>
      </c>
      <c r="U4101">
        <f t="shared" si="452"/>
        <v>2022</v>
      </c>
      <c r="V4101" t="str">
        <f t="shared" si="453"/>
        <v>0-5</v>
      </c>
      <c r="W4101" t="str">
        <f t="shared" si="454"/>
        <v>Fast</v>
      </c>
    </row>
    <row r="4102" spans="1:23" x14ac:dyDescent="0.3">
      <c r="A4102">
        <v>604101</v>
      </c>
      <c r="B4102">
        <v>88956</v>
      </c>
      <c r="C4102">
        <v>54</v>
      </c>
      <c r="D4102" t="s">
        <v>7</v>
      </c>
      <c r="E4102" t="s">
        <v>11</v>
      </c>
      <c r="F4102" t="s">
        <v>22</v>
      </c>
      <c r="G4102" t="s">
        <v>25</v>
      </c>
      <c r="H4102" s="1">
        <v>44599</v>
      </c>
      <c r="I4102" t="s">
        <v>33</v>
      </c>
      <c r="J4102">
        <v>34</v>
      </c>
      <c r="K4102">
        <v>12.7</v>
      </c>
      <c r="L4102">
        <v>1121.3499999999999</v>
      </c>
      <c r="M4102">
        <v>26.78</v>
      </c>
      <c r="N4102" t="s">
        <v>47</v>
      </c>
      <c r="O4102">
        <v>1</v>
      </c>
      <c r="P4102" t="str" cm="1">
        <f t="array" ref="P4102">_xlfn.IFS(C4102&lt;25,"18-24", C4102&lt;=35,"25-35", C4102&lt;=50,"36-50",TRUE,"50+")</f>
        <v>50+</v>
      </c>
      <c r="Q4102" t="str">
        <f t="shared" si="448"/>
        <v>new</v>
      </c>
      <c r="R4102" t="str">
        <f t="shared" si="449"/>
        <v>high value</v>
      </c>
      <c r="S4102" t="str">
        <f t="shared" si="450"/>
        <v>Low</v>
      </c>
      <c r="T4102" t="str">
        <f t="shared" si="451"/>
        <v>Feb</v>
      </c>
      <c r="U4102">
        <f t="shared" si="452"/>
        <v>2022</v>
      </c>
      <c r="V4102" t="str">
        <f t="shared" si="453"/>
        <v>10-15</v>
      </c>
      <c r="W4102" t="str">
        <f t="shared" si="454"/>
        <v>Medium</v>
      </c>
    </row>
    <row r="4103" spans="1:23" x14ac:dyDescent="0.3">
      <c r="A4103">
        <v>604102</v>
      </c>
      <c r="B4103">
        <v>24749</v>
      </c>
      <c r="C4103">
        <v>51</v>
      </c>
      <c r="D4103" t="s">
        <v>4</v>
      </c>
      <c r="E4103" t="s">
        <v>13</v>
      </c>
      <c r="F4103" t="s">
        <v>19</v>
      </c>
      <c r="G4103" t="s">
        <v>27</v>
      </c>
      <c r="H4103" s="1">
        <v>45345</v>
      </c>
      <c r="I4103" t="s">
        <v>33</v>
      </c>
      <c r="J4103">
        <v>40</v>
      </c>
      <c r="K4103">
        <v>10.4</v>
      </c>
      <c r="L4103">
        <v>1367.55</v>
      </c>
      <c r="M4103">
        <v>37.78</v>
      </c>
      <c r="N4103" t="s">
        <v>49</v>
      </c>
      <c r="O4103">
        <v>4</v>
      </c>
      <c r="P4103" t="str" cm="1">
        <f t="array" ref="P4103">_xlfn.IFS(C4103&lt;25,"18-24", C4103&lt;=35,"25-35", C4103&lt;=50,"36-50",TRUE,"50+")</f>
        <v>50+</v>
      </c>
      <c r="Q4103" t="str">
        <f t="shared" si="448"/>
        <v>new</v>
      </c>
      <c r="R4103" t="str">
        <f t="shared" si="449"/>
        <v>high value</v>
      </c>
      <c r="S4103" t="str">
        <f t="shared" si="450"/>
        <v>medium</v>
      </c>
      <c r="T4103" t="str">
        <f t="shared" si="451"/>
        <v>Feb</v>
      </c>
      <c r="U4103">
        <f t="shared" si="452"/>
        <v>2024</v>
      </c>
      <c r="V4103" t="str">
        <f t="shared" si="453"/>
        <v>10-15</v>
      </c>
      <c r="W4103" t="str">
        <f t="shared" si="454"/>
        <v>Medium</v>
      </c>
    </row>
    <row r="4104" spans="1:23" x14ac:dyDescent="0.3">
      <c r="A4104">
        <v>604103</v>
      </c>
      <c r="B4104">
        <v>70550</v>
      </c>
      <c r="C4104">
        <v>46</v>
      </c>
      <c r="D4104" t="s">
        <v>7</v>
      </c>
      <c r="E4104" t="s">
        <v>5</v>
      </c>
      <c r="F4104" t="s">
        <v>30</v>
      </c>
      <c r="G4104" t="s">
        <v>23</v>
      </c>
      <c r="H4104" s="1">
        <v>45402</v>
      </c>
      <c r="I4104" t="s">
        <v>34</v>
      </c>
      <c r="J4104">
        <v>84</v>
      </c>
      <c r="K4104">
        <v>10.199999999999999</v>
      </c>
      <c r="L4104">
        <v>297.64999999999998</v>
      </c>
      <c r="M4104">
        <v>57.52</v>
      </c>
      <c r="N4104" t="s">
        <v>47</v>
      </c>
      <c r="O4104">
        <v>1</v>
      </c>
      <c r="P4104" t="str" cm="1">
        <f t="array" ref="P4104">_xlfn.IFS(C4104&lt;25,"18-24", C4104&lt;=35,"25-35", C4104&lt;=50,"36-50",TRUE,"50+")</f>
        <v>36-50</v>
      </c>
      <c r="Q4104" t="str">
        <f t="shared" si="448"/>
        <v>new</v>
      </c>
      <c r="R4104" t="str">
        <f t="shared" si="449"/>
        <v>medium</v>
      </c>
      <c r="S4104" t="str">
        <f t="shared" si="450"/>
        <v>Low</v>
      </c>
      <c r="T4104" t="str">
        <f t="shared" si="451"/>
        <v>Apr</v>
      </c>
      <c r="U4104">
        <f t="shared" si="452"/>
        <v>2024</v>
      </c>
      <c r="V4104" t="str">
        <f t="shared" si="453"/>
        <v>10-15</v>
      </c>
      <c r="W4104" t="str">
        <f t="shared" si="454"/>
        <v>Slow</v>
      </c>
    </row>
    <row r="4105" spans="1:23" x14ac:dyDescent="0.3">
      <c r="A4105">
        <v>604104</v>
      </c>
      <c r="B4105">
        <v>78725</v>
      </c>
      <c r="C4105">
        <v>33</v>
      </c>
      <c r="D4105" t="s">
        <v>7</v>
      </c>
      <c r="E4105" t="s">
        <v>11</v>
      </c>
      <c r="F4105" t="s">
        <v>18</v>
      </c>
      <c r="G4105" t="s">
        <v>29</v>
      </c>
      <c r="H4105" s="1">
        <v>44659</v>
      </c>
      <c r="I4105" t="s">
        <v>34</v>
      </c>
      <c r="J4105">
        <v>89</v>
      </c>
      <c r="K4105">
        <v>7</v>
      </c>
      <c r="L4105">
        <v>1171.3699999999999</v>
      </c>
      <c r="M4105">
        <v>54.52</v>
      </c>
      <c r="N4105" t="s">
        <v>50</v>
      </c>
      <c r="O4105">
        <v>1</v>
      </c>
      <c r="P4105" t="str" cm="1">
        <f t="array" ref="P4105">_xlfn.IFS(C4105&lt;25,"18-24", C4105&lt;=35,"25-35", C4105&lt;=50,"36-50",TRUE,"50+")</f>
        <v>25-35</v>
      </c>
      <c r="Q4105" t="str">
        <f t="shared" si="448"/>
        <v>new</v>
      </c>
      <c r="R4105" t="str">
        <f t="shared" si="449"/>
        <v>high value</v>
      </c>
      <c r="S4105" t="str">
        <f t="shared" si="450"/>
        <v>Low</v>
      </c>
      <c r="T4105" t="str">
        <f t="shared" si="451"/>
        <v>Apr</v>
      </c>
      <c r="U4105">
        <f t="shared" si="452"/>
        <v>2022</v>
      </c>
      <c r="V4105" t="str">
        <f t="shared" si="453"/>
        <v>5-10</v>
      </c>
      <c r="W4105" t="str">
        <f t="shared" si="454"/>
        <v>Slow</v>
      </c>
    </row>
    <row r="4106" spans="1:23" x14ac:dyDescent="0.3">
      <c r="A4106">
        <v>604105</v>
      </c>
      <c r="B4106">
        <v>38061</v>
      </c>
      <c r="C4106">
        <v>54</v>
      </c>
      <c r="D4106" t="s">
        <v>7</v>
      </c>
      <c r="E4106" t="s">
        <v>15</v>
      </c>
      <c r="F4106" t="s">
        <v>24</v>
      </c>
      <c r="G4106" t="s">
        <v>29</v>
      </c>
      <c r="H4106" s="1">
        <v>44838</v>
      </c>
      <c r="I4106" t="s">
        <v>33</v>
      </c>
      <c r="J4106">
        <v>79</v>
      </c>
      <c r="K4106">
        <v>4.3</v>
      </c>
      <c r="L4106">
        <v>767.8</v>
      </c>
      <c r="M4106">
        <v>94.06</v>
      </c>
      <c r="N4106" t="s">
        <v>50</v>
      </c>
      <c r="O4106">
        <v>1</v>
      </c>
      <c r="P4106" t="str" cm="1">
        <f t="array" ref="P4106">_xlfn.IFS(C4106&lt;25,"18-24", C4106&lt;=35,"25-35", C4106&lt;=50,"36-50",TRUE,"50+")</f>
        <v>50+</v>
      </c>
      <c r="Q4106" t="str">
        <f t="shared" si="448"/>
        <v>new</v>
      </c>
      <c r="R4106" t="str">
        <f t="shared" si="449"/>
        <v>high value</v>
      </c>
      <c r="S4106" t="str">
        <f t="shared" si="450"/>
        <v>Low</v>
      </c>
      <c r="T4106" t="str">
        <f t="shared" si="451"/>
        <v>Oct</v>
      </c>
      <c r="U4106">
        <f t="shared" si="452"/>
        <v>2022</v>
      </c>
      <c r="V4106" t="str">
        <f t="shared" si="453"/>
        <v>0-5</v>
      </c>
      <c r="W4106" t="str">
        <f t="shared" si="454"/>
        <v>Slow</v>
      </c>
    </row>
    <row r="4107" spans="1:23" x14ac:dyDescent="0.3">
      <c r="A4107">
        <v>604106</v>
      </c>
      <c r="B4107">
        <v>89202</v>
      </c>
      <c r="C4107">
        <v>64</v>
      </c>
      <c r="D4107" t="s">
        <v>7</v>
      </c>
      <c r="E4107" t="s">
        <v>13</v>
      </c>
      <c r="F4107" t="s">
        <v>32</v>
      </c>
      <c r="G4107" t="s">
        <v>23</v>
      </c>
      <c r="H4107" s="1">
        <v>44879</v>
      </c>
      <c r="I4107" t="s">
        <v>34</v>
      </c>
      <c r="J4107">
        <v>55</v>
      </c>
      <c r="K4107">
        <v>1.4</v>
      </c>
      <c r="L4107">
        <v>791.28</v>
      </c>
      <c r="M4107">
        <v>45.87</v>
      </c>
      <c r="N4107" t="s">
        <v>48</v>
      </c>
      <c r="O4107">
        <v>2</v>
      </c>
      <c r="P4107" t="str" cm="1">
        <f t="array" ref="P4107">_xlfn.IFS(C4107&lt;25,"18-24", C4107&lt;=35,"25-35", C4107&lt;=50,"36-50",TRUE,"50+")</f>
        <v>50+</v>
      </c>
      <c r="Q4107" t="str">
        <f t="shared" si="448"/>
        <v>new</v>
      </c>
      <c r="R4107" t="str">
        <f t="shared" si="449"/>
        <v>high value</v>
      </c>
      <c r="S4107" t="str">
        <f t="shared" si="450"/>
        <v>Low</v>
      </c>
      <c r="T4107" t="str">
        <f t="shared" si="451"/>
        <v>Nov</v>
      </c>
      <c r="U4107">
        <f t="shared" si="452"/>
        <v>2022</v>
      </c>
      <c r="V4107" t="str">
        <f t="shared" si="453"/>
        <v>0-5</v>
      </c>
      <c r="W4107" t="str">
        <f t="shared" si="454"/>
        <v>Slow</v>
      </c>
    </row>
    <row r="4108" spans="1:23" x14ac:dyDescent="0.3">
      <c r="A4108">
        <v>604107</v>
      </c>
      <c r="B4108">
        <v>88230</v>
      </c>
      <c r="C4108">
        <v>22</v>
      </c>
      <c r="D4108" t="s">
        <v>4</v>
      </c>
      <c r="E4108" t="s">
        <v>11</v>
      </c>
      <c r="F4108" t="s">
        <v>32</v>
      </c>
      <c r="G4108" t="s">
        <v>31</v>
      </c>
      <c r="H4108" s="1">
        <v>45150</v>
      </c>
      <c r="I4108" t="s">
        <v>33</v>
      </c>
      <c r="J4108">
        <v>71</v>
      </c>
      <c r="K4108">
        <v>2.1</v>
      </c>
      <c r="L4108">
        <v>1167.43</v>
      </c>
      <c r="M4108">
        <v>82.01</v>
      </c>
      <c r="N4108" t="s">
        <v>48</v>
      </c>
      <c r="O4108">
        <v>3</v>
      </c>
      <c r="P4108" t="str" cm="1">
        <f t="array" ref="P4108">_xlfn.IFS(C4108&lt;25,"18-24", C4108&lt;=35,"25-35", C4108&lt;=50,"36-50",TRUE,"50+")</f>
        <v>18-24</v>
      </c>
      <c r="Q4108" t="str">
        <f t="shared" si="448"/>
        <v>repeat</v>
      </c>
      <c r="R4108" t="str">
        <f t="shared" si="449"/>
        <v>high value</v>
      </c>
      <c r="S4108" t="str">
        <f t="shared" si="450"/>
        <v>medium</v>
      </c>
      <c r="T4108" t="str">
        <f t="shared" si="451"/>
        <v>Aug</v>
      </c>
      <c r="U4108">
        <f t="shared" si="452"/>
        <v>2023</v>
      </c>
      <c r="V4108" t="str">
        <f t="shared" si="453"/>
        <v>0-5</v>
      </c>
      <c r="W4108" t="str">
        <f t="shared" si="454"/>
        <v>Slow</v>
      </c>
    </row>
    <row r="4109" spans="1:23" x14ac:dyDescent="0.3">
      <c r="A4109">
        <v>604108</v>
      </c>
      <c r="B4109">
        <v>44373</v>
      </c>
      <c r="C4109">
        <v>18</v>
      </c>
      <c r="D4109" t="s">
        <v>7</v>
      </c>
      <c r="E4109" t="s">
        <v>13</v>
      </c>
      <c r="F4109" t="s">
        <v>30</v>
      </c>
      <c r="G4109" t="s">
        <v>21</v>
      </c>
      <c r="H4109" s="1">
        <v>44714</v>
      </c>
      <c r="I4109" t="s">
        <v>34</v>
      </c>
      <c r="J4109">
        <v>56</v>
      </c>
      <c r="K4109">
        <v>5.4</v>
      </c>
      <c r="L4109">
        <v>251.24</v>
      </c>
      <c r="M4109">
        <v>33.75</v>
      </c>
      <c r="N4109" t="s">
        <v>50</v>
      </c>
      <c r="O4109">
        <v>2</v>
      </c>
      <c r="P4109" t="str" cm="1">
        <f t="array" ref="P4109">_xlfn.IFS(C4109&lt;25,"18-24", C4109&lt;=35,"25-35", C4109&lt;=50,"36-50",TRUE,"50+")</f>
        <v>18-24</v>
      </c>
      <c r="Q4109" t="str">
        <f t="shared" si="448"/>
        <v>new</v>
      </c>
      <c r="R4109" t="str">
        <f t="shared" si="449"/>
        <v>medium</v>
      </c>
      <c r="S4109" t="str">
        <f t="shared" si="450"/>
        <v>Low</v>
      </c>
      <c r="T4109" t="str">
        <f t="shared" si="451"/>
        <v>Jun</v>
      </c>
      <c r="U4109">
        <f t="shared" si="452"/>
        <v>2022</v>
      </c>
      <c r="V4109" t="str">
        <f t="shared" si="453"/>
        <v>5-10</v>
      </c>
      <c r="W4109" t="str">
        <f t="shared" si="454"/>
        <v>Slow</v>
      </c>
    </row>
    <row r="4110" spans="1:23" x14ac:dyDescent="0.3">
      <c r="A4110">
        <v>604109</v>
      </c>
      <c r="B4110">
        <v>50435</v>
      </c>
      <c r="C4110">
        <v>55</v>
      </c>
      <c r="D4110" t="s">
        <v>7</v>
      </c>
      <c r="E4110" t="s">
        <v>11</v>
      </c>
      <c r="F4110" t="s">
        <v>18</v>
      </c>
      <c r="G4110" t="s">
        <v>23</v>
      </c>
      <c r="H4110" s="1">
        <v>44845</v>
      </c>
      <c r="I4110" t="s">
        <v>33</v>
      </c>
      <c r="J4110">
        <v>27</v>
      </c>
      <c r="K4110">
        <v>13</v>
      </c>
      <c r="L4110">
        <v>1063.25</v>
      </c>
      <c r="M4110">
        <v>66.63</v>
      </c>
      <c r="N4110" t="s">
        <v>49</v>
      </c>
      <c r="O4110">
        <v>4</v>
      </c>
      <c r="P4110" t="str" cm="1">
        <f t="array" ref="P4110">_xlfn.IFS(C4110&lt;25,"18-24", C4110&lt;=35,"25-35", C4110&lt;=50,"36-50",TRUE,"50+")</f>
        <v>50+</v>
      </c>
      <c r="Q4110" t="str">
        <f t="shared" si="448"/>
        <v>new</v>
      </c>
      <c r="R4110" t="str">
        <f t="shared" si="449"/>
        <v>high value</v>
      </c>
      <c r="S4110" t="str">
        <f t="shared" si="450"/>
        <v>medium</v>
      </c>
      <c r="T4110" t="str">
        <f t="shared" si="451"/>
        <v>Oct</v>
      </c>
      <c r="U4110">
        <f t="shared" si="452"/>
        <v>2022</v>
      </c>
      <c r="V4110" t="str">
        <f t="shared" si="453"/>
        <v>10-15</v>
      </c>
      <c r="W4110" t="str">
        <f t="shared" si="454"/>
        <v>Fast</v>
      </c>
    </row>
    <row r="4111" spans="1:23" x14ac:dyDescent="0.3">
      <c r="A4111">
        <v>604110</v>
      </c>
      <c r="B4111">
        <v>84929</v>
      </c>
      <c r="C4111">
        <v>56</v>
      </c>
      <c r="D4111" t="s">
        <v>7</v>
      </c>
      <c r="E4111" t="s">
        <v>8</v>
      </c>
      <c r="F4111" t="s">
        <v>19</v>
      </c>
      <c r="G4111" t="s">
        <v>21</v>
      </c>
      <c r="H4111" s="1">
        <v>45092</v>
      </c>
      <c r="I4111" t="s">
        <v>33</v>
      </c>
      <c r="J4111">
        <v>48</v>
      </c>
      <c r="K4111">
        <v>2</v>
      </c>
      <c r="L4111">
        <v>371.65</v>
      </c>
      <c r="M4111">
        <v>46.64</v>
      </c>
      <c r="N4111" t="s">
        <v>47</v>
      </c>
      <c r="O4111">
        <v>4</v>
      </c>
      <c r="P4111" t="str" cm="1">
        <f t="array" ref="P4111">_xlfn.IFS(C4111&lt;25,"18-24", C4111&lt;=35,"25-35", C4111&lt;=50,"36-50",TRUE,"50+")</f>
        <v>50+</v>
      </c>
      <c r="Q4111" t="str">
        <f t="shared" si="448"/>
        <v>new</v>
      </c>
      <c r="R4111" t="str">
        <f t="shared" si="449"/>
        <v>medium</v>
      </c>
      <c r="S4111" t="str">
        <f t="shared" si="450"/>
        <v>medium</v>
      </c>
      <c r="T4111" t="str">
        <f t="shared" si="451"/>
        <v>Jun</v>
      </c>
      <c r="U4111">
        <f t="shared" si="452"/>
        <v>2023</v>
      </c>
      <c r="V4111" t="str">
        <f t="shared" si="453"/>
        <v>0-5</v>
      </c>
      <c r="W4111" t="str">
        <f t="shared" si="454"/>
        <v>Slow</v>
      </c>
    </row>
    <row r="4112" spans="1:23" x14ac:dyDescent="0.3">
      <c r="A4112">
        <v>604111</v>
      </c>
      <c r="B4112">
        <v>67343</v>
      </c>
      <c r="C4112">
        <v>28</v>
      </c>
      <c r="D4112" t="s">
        <v>4</v>
      </c>
      <c r="E4112" t="s">
        <v>11</v>
      </c>
      <c r="F4112" t="s">
        <v>18</v>
      </c>
      <c r="G4112" t="s">
        <v>25</v>
      </c>
      <c r="H4112" s="1">
        <v>45616</v>
      </c>
      <c r="I4112" t="s">
        <v>33</v>
      </c>
      <c r="J4112">
        <v>69</v>
      </c>
      <c r="K4112">
        <v>6.2</v>
      </c>
      <c r="L4112">
        <v>625.89</v>
      </c>
      <c r="M4112">
        <v>103.42</v>
      </c>
      <c r="N4112" t="s">
        <v>47</v>
      </c>
      <c r="O4112">
        <v>5</v>
      </c>
      <c r="P4112" t="str" cm="1">
        <f t="array" ref="P4112">_xlfn.IFS(C4112&lt;25,"18-24", C4112&lt;=35,"25-35", C4112&lt;=50,"36-50",TRUE,"50+")</f>
        <v>25-35</v>
      </c>
      <c r="Q4112" t="str">
        <f t="shared" si="448"/>
        <v>new</v>
      </c>
      <c r="R4112" t="str">
        <f t="shared" si="449"/>
        <v>high value</v>
      </c>
      <c r="S4112" t="str">
        <f t="shared" si="450"/>
        <v>High</v>
      </c>
      <c r="T4112" t="str">
        <f t="shared" si="451"/>
        <v>Nov</v>
      </c>
      <c r="U4112">
        <f t="shared" si="452"/>
        <v>2024</v>
      </c>
      <c r="V4112" t="str">
        <f t="shared" si="453"/>
        <v>5-10</v>
      </c>
      <c r="W4112" t="str">
        <f t="shared" si="454"/>
        <v>Slow</v>
      </c>
    </row>
    <row r="4113" spans="1:23" x14ac:dyDescent="0.3">
      <c r="A4113">
        <v>604112</v>
      </c>
      <c r="B4113">
        <v>40830</v>
      </c>
      <c r="C4113">
        <v>59</v>
      </c>
      <c r="D4113" t="s">
        <v>4</v>
      </c>
      <c r="E4113" t="s">
        <v>11</v>
      </c>
      <c r="F4113" t="s">
        <v>30</v>
      </c>
      <c r="G4113" t="s">
        <v>27</v>
      </c>
      <c r="H4113" s="1">
        <v>45044</v>
      </c>
      <c r="I4113" t="s">
        <v>34</v>
      </c>
      <c r="J4113">
        <v>23</v>
      </c>
      <c r="K4113">
        <v>12.9</v>
      </c>
      <c r="L4113">
        <v>1005.19</v>
      </c>
      <c r="M4113">
        <v>79.790000000000006</v>
      </c>
      <c r="N4113" t="s">
        <v>49</v>
      </c>
      <c r="O4113">
        <v>5</v>
      </c>
      <c r="P4113" t="str" cm="1">
        <f t="array" ref="P4113">_xlfn.IFS(C4113&lt;25,"18-24", C4113&lt;=35,"25-35", C4113&lt;=50,"36-50",TRUE,"50+")</f>
        <v>50+</v>
      </c>
      <c r="Q4113" t="str">
        <f t="shared" si="448"/>
        <v>new</v>
      </c>
      <c r="R4113" t="str">
        <f t="shared" si="449"/>
        <v>high value</v>
      </c>
      <c r="S4113" t="str">
        <f t="shared" si="450"/>
        <v>High</v>
      </c>
      <c r="T4113" t="str">
        <f t="shared" si="451"/>
        <v>Apr</v>
      </c>
      <c r="U4113">
        <f t="shared" si="452"/>
        <v>2023</v>
      </c>
      <c r="V4113" t="str">
        <f t="shared" si="453"/>
        <v>10-15</v>
      </c>
      <c r="W4113" t="str">
        <f t="shared" si="454"/>
        <v>Fast</v>
      </c>
    </row>
    <row r="4114" spans="1:23" x14ac:dyDescent="0.3">
      <c r="A4114">
        <v>604113</v>
      </c>
      <c r="B4114">
        <v>97632</v>
      </c>
      <c r="C4114">
        <v>52</v>
      </c>
      <c r="D4114" t="s">
        <v>7</v>
      </c>
      <c r="E4114" t="s">
        <v>5</v>
      </c>
      <c r="F4114" t="s">
        <v>24</v>
      </c>
      <c r="G4114" t="s">
        <v>27</v>
      </c>
      <c r="H4114" s="1">
        <v>45005</v>
      </c>
      <c r="I4114" t="s">
        <v>33</v>
      </c>
      <c r="J4114">
        <v>73</v>
      </c>
      <c r="K4114">
        <v>1.9</v>
      </c>
      <c r="L4114">
        <v>839.98</v>
      </c>
      <c r="M4114">
        <v>68.14</v>
      </c>
      <c r="N4114" t="s">
        <v>47</v>
      </c>
      <c r="O4114">
        <v>4</v>
      </c>
      <c r="P4114" t="str" cm="1">
        <f t="array" ref="P4114">_xlfn.IFS(C4114&lt;25,"18-24", C4114&lt;=35,"25-35", C4114&lt;=50,"36-50",TRUE,"50+")</f>
        <v>50+</v>
      </c>
      <c r="Q4114" t="str">
        <f t="shared" si="448"/>
        <v>new</v>
      </c>
      <c r="R4114" t="str">
        <f t="shared" si="449"/>
        <v>high value</v>
      </c>
      <c r="S4114" t="str">
        <f t="shared" si="450"/>
        <v>medium</v>
      </c>
      <c r="T4114" t="str">
        <f t="shared" si="451"/>
        <v>Mar</v>
      </c>
      <c r="U4114">
        <f t="shared" si="452"/>
        <v>2023</v>
      </c>
      <c r="V4114" t="str">
        <f t="shared" si="453"/>
        <v>0-5</v>
      </c>
      <c r="W4114" t="str">
        <f t="shared" si="454"/>
        <v>Slow</v>
      </c>
    </row>
    <row r="4115" spans="1:23" x14ac:dyDescent="0.3">
      <c r="A4115">
        <v>604114</v>
      </c>
      <c r="B4115">
        <v>47620</v>
      </c>
      <c r="C4115">
        <v>62</v>
      </c>
      <c r="D4115" t="s">
        <v>7</v>
      </c>
      <c r="E4115" t="s">
        <v>11</v>
      </c>
      <c r="F4115" t="s">
        <v>26</v>
      </c>
      <c r="G4115" t="s">
        <v>23</v>
      </c>
      <c r="H4115" s="1">
        <v>45567</v>
      </c>
      <c r="I4115" t="s">
        <v>33</v>
      </c>
      <c r="J4115">
        <v>43</v>
      </c>
      <c r="K4115">
        <v>6.1</v>
      </c>
      <c r="L4115">
        <v>1122.08</v>
      </c>
      <c r="M4115">
        <v>39.69</v>
      </c>
      <c r="N4115" t="s">
        <v>48</v>
      </c>
      <c r="O4115">
        <v>5</v>
      </c>
      <c r="P4115" t="str" cm="1">
        <f t="array" ref="P4115">_xlfn.IFS(C4115&lt;25,"18-24", C4115&lt;=35,"25-35", C4115&lt;=50,"36-50",TRUE,"50+")</f>
        <v>50+</v>
      </c>
      <c r="Q4115" t="str">
        <f t="shared" si="448"/>
        <v>new</v>
      </c>
      <c r="R4115" t="str">
        <f t="shared" si="449"/>
        <v>high value</v>
      </c>
      <c r="S4115" t="str">
        <f t="shared" si="450"/>
        <v>High</v>
      </c>
      <c r="T4115" t="str">
        <f t="shared" si="451"/>
        <v>Oct</v>
      </c>
      <c r="U4115">
        <f t="shared" si="452"/>
        <v>2024</v>
      </c>
      <c r="V4115" t="str">
        <f t="shared" si="453"/>
        <v>5-10</v>
      </c>
      <c r="W4115" t="str">
        <f t="shared" si="454"/>
        <v>Medium</v>
      </c>
    </row>
    <row r="4116" spans="1:23" x14ac:dyDescent="0.3">
      <c r="A4116">
        <v>604115</v>
      </c>
      <c r="B4116">
        <v>58374</v>
      </c>
      <c r="C4116">
        <v>57</v>
      </c>
      <c r="D4116" t="s">
        <v>7</v>
      </c>
      <c r="E4116" t="s">
        <v>15</v>
      </c>
      <c r="F4116" t="s">
        <v>18</v>
      </c>
      <c r="G4116" t="s">
        <v>23</v>
      </c>
      <c r="H4116" s="1">
        <v>45386</v>
      </c>
      <c r="I4116" t="s">
        <v>33</v>
      </c>
      <c r="J4116">
        <v>45</v>
      </c>
      <c r="K4116">
        <v>5.0999999999999996</v>
      </c>
      <c r="L4116">
        <v>542.37</v>
      </c>
      <c r="M4116">
        <v>100.49</v>
      </c>
      <c r="N4116" t="s">
        <v>49</v>
      </c>
      <c r="O4116">
        <v>3</v>
      </c>
      <c r="P4116" t="str" cm="1">
        <f t="array" ref="P4116">_xlfn.IFS(C4116&lt;25,"18-24", C4116&lt;=35,"25-35", C4116&lt;=50,"36-50",TRUE,"50+")</f>
        <v>50+</v>
      </c>
      <c r="Q4116" t="str">
        <f t="shared" si="448"/>
        <v>new</v>
      </c>
      <c r="R4116" t="str">
        <f t="shared" si="449"/>
        <v>high value</v>
      </c>
      <c r="S4116" t="str">
        <f t="shared" si="450"/>
        <v>medium</v>
      </c>
      <c r="T4116" t="str">
        <f t="shared" si="451"/>
        <v>Apr</v>
      </c>
      <c r="U4116">
        <f t="shared" si="452"/>
        <v>2024</v>
      </c>
      <c r="V4116" t="str">
        <f t="shared" si="453"/>
        <v>5-10</v>
      </c>
      <c r="W4116" t="str">
        <f t="shared" si="454"/>
        <v>Medium</v>
      </c>
    </row>
    <row r="4117" spans="1:23" x14ac:dyDescent="0.3">
      <c r="A4117">
        <v>604116</v>
      </c>
      <c r="B4117">
        <v>28229</v>
      </c>
      <c r="C4117">
        <v>40</v>
      </c>
      <c r="D4117" t="s">
        <v>4</v>
      </c>
      <c r="E4117" t="s">
        <v>8</v>
      </c>
      <c r="F4117" t="s">
        <v>19</v>
      </c>
      <c r="G4117" t="s">
        <v>21</v>
      </c>
      <c r="H4117" s="1">
        <v>45207</v>
      </c>
      <c r="I4117" t="s">
        <v>33</v>
      </c>
      <c r="J4117">
        <v>59</v>
      </c>
      <c r="K4117">
        <v>10.5</v>
      </c>
      <c r="L4117">
        <v>1174.69</v>
      </c>
      <c r="M4117">
        <v>52.87</v>
      </c>
      <c r="N4117" t="s">
        <v>50</v>
      </c>
      <c r="O4117">
        <v>5</v>
      </c>
      <c r="P4117" t="str" cm="1">
        <f t="array" ref="P4117">_xlfn.IFS(C4117&lt;25,"18-24", C4117&lt;=35,"25-35", C4117&lt;=50,"36-50",TRUE,"50+")</f>
        <v>36-50</v>
      </c>
      <c r="Q4117" t="str">
        <f t="shared" si="448"/>
        <v>new</v>
      </c>
      <c r="R4117" t="str">
        <f t="shared" si="449"/>
        <v>high value</v>
      </c>
      <c r="S4117" t="str">
        <f t="shared" si="450"/>
        <v>High</v>
      </c>
      <c r="T4117" t="str">
        <f t="shared" si="451"/>
        <v>Oct</v>
      </c>
      <c r="U4117">
        <f t="shared" si="452"/>
        <v>2023</v>
      </c>
      <c r="V4117" t="str">
        <f t="shared" si="453"/>
        <v>10-15</v>
      </c>
      <c r="W4117" t="str">
        <f t="shared" si="454"/>
        <v>Slow</v>
      </c>
    </row>
    <row r="4118" spans="1:23" x14ac:dyDescent="0.3">
      <c r="A4118">
        <v>604117</v>
      </c>
      <c r="B4118">
        <v>92398</v>
      </c>
      <c r="C4118">
        <v>27</v>
      </c>
      <c r="D4118" t="s">
        <v>7</v>
      </c>
      <c r="E4118" t="s">
        <v>5</v>
      </c>
      <c r="F4118" t="s">
        <v>30</v>
      </c>
      <c r="G4118" t="s">
        <v>21</v>
      </c>
      <c r="H4118" s="1">
        <v>45306</v>
      </c>
      <c r="I4118" t="s">
        <v>34</v>
      </c>
      <c r="J4118">
        <v>67</v>
      </c>
      <c r="K4118">
        <v>11</v>
      </c>
      <c r="L4118">
        <v>684.37</v>
      </c>
      <c r="M4118">
        <v>50.38</v>
      </c>
      <c r="N4118" t="s">
        <v>47</v>
      </c>
      <c r="O4118">
        <v>4</v>
      </c>
      <c r="P4118" t="str" cm="1">
        <f t="array" ref="P4118">_xlfn.IFS(C4118&lt;25,"18-24", C4118&lt;=35,"25-35", C4118&lt;=50,"36-50",TRUE,"50+")</f>
        <v>25-35</v>
      </c>
      <c r="Q4118" t="str">
        <f t="shared" si="448"/>
        <v>new</v>
      </c>
      <c r="R4118" t="str">
        <f t="shared" si="449"/>
        <v>high value</v>
      </c>
      <c r="S4118" t="str">
        <f t="shared" si="450"/>
        <v>medium</v>
      </c>
      <c r="T4118" t="str">
        <f t="shared" si="451"/>
        <v>Jan</v>
      </c>
      <c r="U4118">
        <f t="shared" si="452"/>
        <v>2024</v>
      </c>
      <c r="V4118" t="str">
        <f t="shared" si="453"/>
        <v>10-15</v>
      </c>
      <c r="W4118" t="str">
        <f t="shared" si="454"/>
        <v>Slow</v>
      </c>
    </row>
    <row r="4119" spans="1:23" x14ac:dyDescent="0.3">
      <c r="A4119">
        <v>604118</v>
      </c>
      <c r="B4119">
        <v>62905</v>
      </c>
      <c r="C4119">
        <v>56</v>
      </c>
      <c r="D4119" t="s">
        <v>4</v>
      </c>
      <c r="E4119" t="s">
        <v>13</v>
      </c>
      <c r="F4119" t="s">
        <v>24</v>
      </c>
      <c r="G4119" t="s">
        <v>31</v>
      </c>
      <c r="H4119" s="1">
        <v>45128</v>
      </c>
      <c r="I4119" t="s">
        <v>33</v>
      </c>
      <c r="J4119">
        <v>49</v>
      </c>
      <c r="K4119">
        <v>14.2</v>
      </c>
      <c r="L4119">
        <v>236.76</v>
      </c>
      <c r="M4119">
        <v>42.24</v>
      </c>
      <c r="N4119" t="s">
        <v>47</v>
      </c>
      <c r="O4119">
        <v>5</v>
      </c>
      <c r="P4119" t="str" cm="1">
        <f t="array" ref="P4119">_xlfn.IFS(C4119&lt;25,"18-24", C4119&lt;=35,"25-35", C4119&lt;=50,"36-50",TRUE,"50+")</f>
        <v>50+</v>
      </c>
      <c r="Q4119" t="str">
        <f t="shared" si="448"/>
        <v>new</v>
      </c>
      <c r="R4119" t="str">
        <f t="shared" si="449"/>
        <v>low</v>
      </c>
      <c r="S4119" t="str">
        <f t="shared" si="450"/>
        <v>High</v>
      </c>
      <c r="T4119" t="str">
        <f t="shared" si="451"/>
        <v>Jul</v>
      </c>
      <c r="U4119">
        <f t="shared" si="452"/>
        <v>2023</v>
      </c>
      <c r="V4119" t="str">
        <f t="shared" si="453"/>
        <v>10-15</v>
      </c>
      <c r="W4119" t="str">
        <f t="shared" si="454"/>
        <v>Slow</v>
      </c>
    </row>
    <row r="4120" spans="1:23" x14ac:dyDescent="0.3">
      <c r="A4120">
        <v>604119</v>
      </c>
      <c r="B4120">
        <v>52035</v>
      </c>
      <c r="C4120">
        <v>40</v>
      </c>
      <c r="D4120" t="s">
        <v>4</v>
      </c>
      <c r="E4120" t="s">
        <v>11</v>
      </c>
      <c r="F4120" t="s">
        <v>18</v>
      </c>
      <c r="G4120" t="s">
        <v>31</v>
      </c>
      <c r="H4120" s="1">
        <v>44620</v>
      </c>
      <c r="I4120" t="s">
        <v>34</v>
      </c>
      <c r="J4120">
        <v>25</v>
      </c>
      <c r="K4120">
        <v>1.2</v>
      </c>
      <c r="L4120">
        <v>977.02</v>
      </c>
      <c r="M4120">
        <v>81</v>
      </c>
      <c r="N4120" t="s">
        <v>49</v>
      </c>
      <c r="O4120">
        <v>2</v>
      </c>
      <c r="P4120" t="str" cm="1">
        <f t="array" ref="P4120">_xlfn.IFS(C4120&lt;25,"18-24", C4120&lt;=35,"25-35", C4120&lt;=50,"36-50",TRUE,"50+")</f>
        <v>36-50</v>
      </c>
      <c r="Q4120" t="str">
        <f t="shared" si="448"/>
        <v>new</v>
      </c>
      <c r="R4120" t="str">
        <f t="shared" si="449"/>
        <v>high value</v>
      </c>
      <c r="S4120" t="str">
        <f t="shared" si="450"/>
        <v>Low</v>
      </c>
      <c r="T4120" t="str">
        <f t="shared" si="451"/>
        <v>Feb</v>
      </c>
      <c r="U4120">
        <f t="shared" si="452"/>
        <v>2022</v>
      </c>
      <c r="V4120" t="str">
        <f t="shared" si="453"/>
        <v>0-5</v>
      </c>
      <c r="W4120" t="str">
        <f t="shared" si="454"/>
        <v>Fast</v>
      </c>
    </row>
    <row r="4121" spans="1:23" x14ac:dyDescent="0.3">
      <c r="A4121">
        <v>604120</v>
      </c>
      <c r="B4121">
        <v>53902</v>
      </c>
      <c r="C4121">
        <v>47</v>
      </c>
      <c r="D4121" t="s">
        <v>4</v>
      </c>
      <c r="E4121" t="s">
        <v>13</v>
      </c>
      <c r="F4121" t="s">
        <v>28</v>
      </c>
      <c r="G4121" t="s">
        <v>27</v>
      </c>
      <c r="H4121" s="1">
        <v>45257</v>
      </c>
      <c r="I4121" t="s">
        <v>33</v>
      </c>
      <c r="J4121">
        <v>58</v>
      </c>
      <c r="K4121">
        <v>6.3</v>
      </c>
      <c r="L4121">
        <v>889.48</v>
      </c>
      <c r="M4121">
        <v>29.12</v>
      </c>
      <c r="N4121" t="s">
        <v>49</v>
      </c>
      <c r="O4121">
        <v>2</v>
      </c>
      <c r="P4121" t="str" cm="1">
        <f t="array" ref="P4121">_xlfn.IFS(C4121&lt;25,"18-24", C4121&lt;=35,"25-35", C4121&lt;=50,"36-50",TRUE,"50+")</f>
        <v>36-50</v>
      </c>
      <c r="Q4121" t="str">
        <f t="shared" si="448"/>
        <v>new</v>
      </c>
      <c r="R4121" t="str">
        <f t="shared" si="449"/>
        <v>high value</v>
      </c>
      <c r="S4121" t="str">
        <f t="shared" si="450"/>
        <v>Low</v>
      </c>
      <c r="T4121" t="str">
        <f t="shared" si="451"/>
        <v>Nov</v>
      </c>
      <c r="U4121">
        <f t="shared" si="452"/>
        <v>2023</v>
      </c>
      <c r="V4121" t="str">
        <f t="shared" si="453"/>
        <v>5-10</v>
      </c>
      <c r="W4121" t="str">
        <f t="shared" si="454"/>
        <v>Slow</v>
      </c>
    </row>
    <row r="4122" spans="1:23" x14ac:dyDescent="0.3">
      <c r="A4122">
        <v>604121</v>
      </c>
      <c r="B4122">
        <v>55557</v>
      </c>
      <c r="C4122">
        <v>45</v>
      </c>
      <c r="D4122" t="s">
        <v>4</v>
      </c>
      <c r="E4122" t="s">
        <v>5</v>
      </c>
      <c r="F4122" t="s">
        <v>28</v>
      </c>
      <c r="G4122" t="s">
        <v>29</v>
      </c>
      <c r="H4122" s="1">
        <v>45426</v>
      </c>
      <c r="I4122" t="s">
        <v>34</v>
      </c>
      <c r="J4122">
        <v>60</v>
      </c>
      <c r="K4122">
        <v>10.1</v>
      </c>
      <c r="L4122">
        <v>218.07</v>
      </c>
      <c r="M4122">
        <v>44.45</v>
      </c>
      <c r="N4122" t="s">
        <v>50</v>
      </c>
      <c r="O4122">
        <v>3</v>
      </c>
      <c r="P4122" t="str" cm="1">
        <f t="array" ref="P4122">_xlfn.IFS(C4122&lt;25,"18-24", C4122&lt;=35,"25-35", C4122&lt;=50,"36-50",TRUE,"50+")</f>
        <v>36-50</v>
      </c>
      <c r="Q4122" t="str">
        <f t="shared" si="448"/>
        <v>new</v>
      </c>
      <c r="R4122" t="str">
        <f t="shared" si="449"/>
        <v>low</v>
      </c>
      <c r="S4122" t="str">
        <f t="shared" si="450"/>
        <v>medium</v>
      </c>
      <c r="T4122" t="str">
        <f t="shared" si="451"/>
        <v>May</v>
      </c>
      <c r="U4122">
        <f t="shared" si="452"/>
        <v>2024</v>
      </c>
      <c r="V4122" t="str">
        <f t="shared" si="453"/>
        <v>10-15</v>
      </c>
      <c r="W4122" t="str">
        <f t="shared" si="454"/>
        <v>Slow</v>
      </c>
    </row>
    <row r="4123" spans="1:23" x14ac:dyDescent="0.3">
      <c r="A4123">
        <v>604122</v>
      </c>
      <c r="B4123">
        <v>38788</v>
      </c>
      <c r="C4123">
        <v>57</v>
      </c>
      <c r="D4123" t="s">
        <v>7</v>
      </c>
      <c r="E4123" t="s">
        <v>13</v>
      </c>
      <c r="F4123" t="s">
        <v>28</v>
      </c>
      <c r="G4123" t="s">
        <v>27</v>
      </c>
      <c r="H4123" s="1">
        <v>45526</v>
      </c>
      <c r="I4123" t="s">
        <v>34</v>
      </c>
      <c r="J4123">
        <v>37</v>
      </c>
      <c r="K4123">
        <v>9.6</v>
      </c>
      <c r="L4123">
        <v>907.37</v>
      </c>
      <c r="M4123">
        <v>96.05</v>
      </c>
      <c r="N4123" t="s">
        <v>48</v>
      </c>
      <c r="O4123">
        <v>5</v>
      </c>
      <c r="P4123" t="str" cm="1">
        <f t="array" ref="P4123">_xlfn.IFS(C4123&lt;25,"18-24", C4123&lt;=35,"25-35", C4123&lt;=50,"36-50",TRUE,"50+")</f>
        <v>50+</v>
      </c>
      <c r="Q4123" t="str">
        <f t="shared" si="448"/>
        <v>new</v>
      </c>
      <c r="R4123" t="str">
        <f t="shared" si="449"/>
        <v>high value</v>
      </c>
      <c r="S4123" t="str">
        <f t="shared" si="450"/>
        <v>High</v>
      </c>
      <c r="T4123" t="str">
        <f t="shared" si="451"/>
        <v>Aug</v>
      </c>
      <c r="U4123">
        <f t="shared" si="452"/>
        <v>2024</v>
      </c>
      <c r="V4123" t="str">
        <f t="shared" si="453"/>
        <v>5-10</v>
      </c>
      <c r="W4123" t="str">
        <f t="shared" si="454"/>
        <v>Medium</v>
      </c>
    </row>
    <row r="4124" spans="1:23" x14ac:dyDescent="0.3">
      <c r="A4124">
        <v>604123</v>
      </c>
      <c r="B4124">
        <v>80929</v>
      </c>
      <c r="C4124">
        <v>22</v>
      </c>
      <c r="D4124" t="s">
        <v>4</v>
      </c>
      <c r="E4124" t="s">
        <v>15</v>
      </c>
      <c r="F4124" t="s">
        <v>19</v>
      </c>
      <c r="G4124" t="s">
        <v>29</v>
      </c>
      <c r="H4124" s="1">
        <v>45235</v>
      </c>
      <c r="I4124" t="s">
        <v>33</v>
      </c>
      <c r="J4124">
        <v>60</v>
      </c>
      <c r="K4124">
        <v>6.4</v>
      </c>
      <c r="L4124">
        <v>971.93</v>
      </c>
      <c r="M4124">
        <v>52.06</v>
      </c>
      <c r="N4124" t="s">
        <v>47</v>
      </c>
      <c r="O4124">
        <v>4</v>
      </c>
      <c r="P4124" t="str" cm="1">
        <f t="array" ref="P4124">_xlfn.IFS(C4124&lt;25,"18-24", C4124&lt;=35,"25-35", C4124&lt;=50,"36-50",TRUE,"50+")</f>
        <v>18-24</v>
      </c>
      <c r="Q4124" t="str">
        <f t="shared" si="448"/>
        <v>new</v>
      </c>
      <c r="R4124" t="str">
        <f t="shared" si="449"/>
        <v>high value</v>
      </c>
      <c r="S4124" t="str">
        <f t="shared" si="450"/>
        <v>medium</v>
      </c>
      <c r="T4124" t="str">
        <f t="shared" si="451"/>
        <v>Nov</v>
      </c>
      <c r="U4124">
        <f t="shared" si="452"/>
        <v>2023</v>
      </c>
      <c r="V4124" t="str">
        <f t="shared" si="453"/>
        <v>5-10</v>
      </c>
      <c r="W4124" t="str">
        <f t="shared" si="454"/>
        <v>Slow</v>
      </c>
    </row>
    <row r="4125" spans="1:23" x14ac:dyDescent="0.3">
      <c r="A4125">
        <v>604124</v>
      </c>
      <c r="B4125">
        <v>38962</v>
      </c>
      <c r="C4125">
        <v>30</v>
      </c>
      <c r="D4125" t="s">
        <v>4</v>
      </c>
      <c r="E4125" t="s">
        <v>8</v>
      </c>
      <c r="F4125" t="s">
        <v>22</v>
      </c>
      <c r="G4125" t="s">
        <v>23</v>
      </c>
      <c r="H4125" s="1">
        <v>44832</v>
      </c>
      <c r="I4125" t="s">
        <v>33</v>
      </c>
      <c r="J4125">
        <v>22</v>
      </c>
      <c r="K4125">
        <v>13.4</v>
      </c>
      <c r="L4125">
        <v>1048.71</v>
      </c>
      <c r="M4125">
        <v>77.19</v>
      </c>
      <c r="N4125" t="s">
        <v>49</v>
      </c>
      <c r="O4125">
        <v>4</v>
      </c>
      <c r="P4125" t="str" cm="1">
        <f t="array" ref="P4125">_xlfn.IFS(C4125&lt;25,"18-24", C4125&lt;=35,"25-35", C4125&lt;=50,"36-50",TRUE,"50+")</f>
        <v>25-35</v>
      </c>
      <c r="Q4125" t="str">
        <f t="shared" si="448"/>
        <v>new</v>
      </c>
      <c r="R4125" t="str">
        <f t="shared" si="449"/>
        <v>high value</v>
      </c>
      <c r="S4125" t="str">
        <f t="shared" si="450"/>
        <v>medium</v>
      </c>
      <c r="T4125" t="str">
        <f t="shared" si="451"/>
        <v>Sep</v>
      </c>
      <c r="U4125">
        <f t="shared" si="452"/>
        <v>2022</v>
      </c>
      <c r="V4125" t="str">
        <f t="shared" si="453"/>
        <v>10-15</v>
      </c>
      <c r="W4125" t="str">
        <f t="shared" si="454"/>
        <v>Fast</v>
      </c>
    </row>
    <row r="4126" spans="1:23" x14ac:dyDescent="0.3">
      <c r="A4126">
        <v>604125</v>
      </c>
      <c r="B4126">
        <v>54422</v>
      </c>
      <c r="C4126">
        <v>55</v>
      </c>
      <c r="D4126" t="s">
        <v>7</v>
      </c>
      <c r="E4126" t="s">
        <v>13</v>
      </c>
      <c r="F4126" t="s">
        <v>30</v>
      </c>
      <c r="G4126" t="s">
        <v>29</v>
      </c>
      <c r="H4126" s="1">
        <v>45254</v>
      </c>
      <c r="I4126" t="s">
        <v>34</v>
      </c>
      <c r="J4126">
        <v>85</v>
      </c>
      <c r="K4126">
        <v>12.4</v>
      </c>
      <c r="L4126">
        <v>1112.8900000000001</v>
      </c>
      <c r="M4126">
        <v>118.39</v>
      </c>
      <c r="N4126" t="s">
        <v>49</v>
      </c>
      <c r="O4126">
        <v>4</v>
      </c>
      <c r="P4126" t="str" cm="1">
        <f t="array" ref="P4126">_xlfn.IFS(C4126&lt;25,"18-24", C4126&lt;=35,"25-35", C4126&lt;=50,"36-50",TRUE,"50+")</f>
        <v>50+</v>
      </c>
      <c r="Q4126" t="str">
        <f t="shared" si="448"/>
        <v>new</v>
      </c>
      <c r="R4126" t="str">
        <f t="shared" si="449"/>
        <v>high value</v>
      </c>
      <c r="S4126" t="str">
        <f t="shared" si="450"/>
        <v>medium</v>
      </c>
      <c r="T4126" t="str">
        <f t="shared" si="451"/>
        <v>Nov</v>
      </c>
      <c r="U4126">
        <f t="shared" si="452"/>
        <v>2023</v>
      </c>
      <c r="V4126" t="str">
        <f t="shared" si="453"/>
        <v>10-15</v>
      </c>
      <c r="W4126" t="str">
        <f t="shared" si="454"/>
        <v>Slow</v>
      </c>
    </row>
    <row r="4127" spans="1:23" x14ac:dyDescent="0.3">
      <c r="A4127">
        <v>604126</v>
      </c>
      <c r="B4127">
        <v>27582</v>
      </c>
      <c r="C4127">
        <v>44</v>
      </c>
      <c r="D4127" t="s">
        <v>4</v>
      </c>
      <c r="E4127" t="s">
        <v>5</v>
      </c>
      <c r="F4127" t="s">
        <v>32</v>
      </c>
      <c r="G4127" t="s">
        <v>25</v>
      </c>
      <c r="H4127" s="1">
        <v>45320</v>
      </c>
      <c r="I4127" t="s">
        <v>34</v>
      </c>
      <c r="J4127">
        <v>38</v>
      </c>
      <c r="K4127">
        <v>9.6</v>
      </c>
      <c r="L4127">
        <v>940.77</v>
      </c>
      <c r="M4127">
        <v>79.39</v>
      </c>
      <c r="N4127" t="s">
        <v>48</v>
      </c>
      <c r="O4127">
        <v>1</v>
      </c>
      <c r="P4127" t="str" cm="1">
        <f t="array" ref="P4127">_xlfn.IFS(C4127&lt;25,"18-24", C4127&lt;=35,"25-35", C4127&lt;=50,"36-50",TRUE,"50+")</f>
        <v>36-50</v>
      </c>
      <c r="Q4127" t="str">
        <f t="shared" si="448"/>
        <v>repeat</v>
      </c>
      <c r="R4127" t="str">
        <f t="shared" si="449"/>
        <v>high value</v>
      </c>
      <c r="S4127" t="str">
        <f t="shared" si="450"/>
        <v>Low</v>
      </c>
      <c r="T4127" t="str">
        <f t="shared" si="451"/>
        <v>Jan</v>
      </c>
      <c r="U4127">
        <f t="shared" si="452"/>
        <v>2024</v>
      </c>
      <c r="V4127" t="str">
        <f t="shared" si="453"/>
        <v>5-10</v>
      </c>
      <c r="W4127" t="str">
        <f t="shared" si="454"/>
        <v>Medium</v>
      </c>
    </row>
    <row r="4128" spans="1:23" x14ac:dyDescent="0.3">
      <c r="A4128">
        <v>604127</v>
      </c>
      <c r="B4128">
        <v>11342</v>
      </c>
      <c r="C4128">
        <v>44</v>
      </c>
      <c r="D4128" t="s">
        <v>4</v>
      </c>
      <c r="E4128" t="s">
        <v>15</v>
      </c>
      <c r="F4128" t="s">
        <v>30</v>
      </c>
      <c r="G4128" t="s">
        <v>29</v>
      </c>
      <c r="H4128" s="1">
        <v>45181</v>
      </c>
      <c r="I4128" t="s">
        <v>34</v>
      </c>
      <c r="J4128">
        <v>75</v>
      </c>
      <c r="K4128">
        <v>6.9</v>
      </c>
      <c r="L4128">
        <v>1159.1099999999999</v>
      </c>
      <c r="M4128">
        <v>46.58</v>
      </c>
      <c r="N4128" t="s">
        <v>48</v>
      </c>
      <c r="O4128">
        <v>5</v>
      </c>
      <c r="P4128" t="str" cm="1">
        <f t="array" ref="P4128">_xlfn.IFS(C4128&lt;25,"18-24", C4128&lt;=35,"25-35", C4128&lt;=50,"36-50",TRUE,"50+")</f>
        <v>36-50</v>
      </c>
      <c r="Q4128" t="str">
        <f t="shared" si="448"/>
        <v>new</v>
      </c>
      <c r="R4128" t="str">
        <f t="shared" si="449"/>
        <v>high value</v>
      </c>
      <c r="S4128" t="str">
        <f t="shared" si="450"/>
        <v>High</v>
      </c>
      <c r="T4128" t="str">
        <f t="shared" si="451"/>
        <v>Sep</v>
      </c>
      <c r="U4128">
        <f t="shared" si="452"/>
        <v>2023</v>
      </c>
      <c r="V4128" t="str">
        <f t="shared" si="453"/>
        <v>5-10</v>
      </c>
      <c r="W4128" t="str">
        <f t="shared" si="454"/>
        <v>Slow</v>
      </c>
    </row>
    <row r="4129" spans="1:23" x14ac:dyDescent="0.3">
      <c r="A4129">
        <v>604128</v>
      </c>
      <c r="B4129">
        <v>39400</v>
      </c>
      <c r="C4129">
        <v>63</v>
      </c>
      <c r="D4129" t="s">
        <v>7</v>
      </c>
      <c r="E4129" t="s">
        <v>5</v>
      </c>
      <c r="F4129" t="s">
        <v>30</v>
      </c>
      <c r="G4129" t="s">
        <v>27</v>
      </c>
      <c r="H4129" s="1">
        <v>45574</v>
      </c>
      <c r="I4129" t="s">
        <v>34</v>
      </c>
      <c r="J4129">
        <v>44</v>
      </c>
      <c r="K4129">
        <v>10.8</v>
      </c>
      <c r="L4129">
        <v>839.52</v>
      </c>
      <c r="M4129">
        <v>39.72</v>
      </c>
      <c r="N4129" t="s">
        <v>49</v>
      </c>
      <c r="O4129">
        <v>3</v>
      </c>
      <c r="P4129" t="str" cm="1">
        <f t="array" ref="P4129">_xlfn.IFS(C4129&lt;25,"18-24", C4129&lt;=35,"25-35", C4129&lt;=50,"36-50",TRUE,"50+")</f>
        <v>50+</v>
      </c>
      <c r="Q4129" t="str">
        <f t="shared" si="448"/>
        <v>new</v>
      </c>
      <c r="R4129" t="str">
        <f t="shared" si="449"/>
        <v>high value</v>
      </c>
      <c r="S4129" t="str">
        <f t="shared" si="450"/>
        <v>medium</v>
      </c>
      <c r="T4129" t="str">
        <f t="shared" si="451"/>
        <v>Oct</v>
      </c>
      <c r="U4129">
        <f t="shared" si="452"/>
        <v>2024</v>
      </c>
      <c r="V4129" t="str">
        <f t="shared" si="453"/>
        <v>10-15</v>
      </c>
      <c r="W4129" t="str">
        <f t="shared" si="454"/>
        <v>Medium</v>
      </c>
    </row>
    <row r="4130" spans="1:23" x14ac:dyDescent="0.3">
      <c r="A4130">
        <v>604129</v>
      </c>
      <c r="B4130">
        <v>63727</v>
      </c>
      <c r="C4130">
        <v>44</v>
      </c>
      <c r="D4130" t="s">
        <v>4</v>
      </c>
      <c r="E4130" t="s">
        <v>16</v>
      </c>
      <c r="F4130" t="s">
        <v>32</v>
      </c>
      <c r="G4130" t="s">
        <v>29</v>
      </c>
      <c r="H4130" s="1">
        <v>45560</v>
      </c>
      <c r="I4130" t="s">
        <v>34</v>
      </c>
      <c r="J4130">
        <v>65</v>
      </c>
      <c r="K4130">
        <v>13.8</v>
      </c>
      <c r="L4130">
        <v>987.95</v>
      </c>
      <c r="M4130">
        <v>88.97</v>
      </c>
      <c r="N4130" t="s">
        <v>47</v>
      </c>
      <c r="O4130">
        <v>5</v>
      </c>
      <c r="P4130" t="str" cm="1">
        <f t="array" ref="P4130">_xlfn.IFS(C4130&lt;25,"18-24", C4130&lt;=35,"25-35", C4130&lt;=50,"36-50",TRUE,"50+")</f>
        <v>36-50</v>
      </c>
      <c r="Q4130" t="str">
        <f t="shared" si="448"/>
        <v>new</v>
      </c>
      <c r="R4130" t="str">
        <f t="shared" si="449"/>
        <v>high value</v>
      </c>
      <c r="S4130" t="str">
        <f t="shared" si="450"/>
        <v>High</v>
      </c>
      <c r="T4130" t="str">
        <f t="shared" si="451"/>
        <v>Sep</v>
      </c>
      <c r="U4130">
        <f t="shared" si="452"/>
        <v>2024</v>
      </c>
      <c r="V4130" t="str">
        <f t="shared" si="453"/>
        <v>10-15</v>
      </c>
      <c r="W4130" t="str">
        <f t="shared" si="454"/>
        <v>Slow</v>
      </c>
    </row>
    <row r="4131" spans="1:23" x14ac:dyDescent="0.3">
      <c r="A4131">
        <v>604130</v>
      </c>
      <c r="B4131">
        <v>54080</v>
      </c>
      <c r="C4131">
        <v>33</v>
      </c>
      <c r="D4131" t="s">
        <v>4</v>
      </c>
      <c r="E4131" t="s">
        <v>11</v>
      </c>
      <c r="F4131" t="s">
        <v>22</v>
      </c>
      <c r="G4131" t="s">
        <v>27</v>
      </c>
      <c r="H4131" s="1">
        <v>45277</v>
      </c>
      <c r="I4131" t="s">
        <v>33</v>
      </c>
      <c r="J4131">
        <v>71</v>
      </c>
      <c r="K4131">
        <v>13.4</v>
      </c>
      <c r="L4131">
        <v>1476.25</v>
      </c>
      <c r="M4131">
        <v>60.76</v>
      </c>
      <c r="N4131" t="s">
        <v>48</v>
      </c>
      <c r="O4131">
        <v>2</v>
      </c>
      <c r="P4131" t="str" cm="1">
        <f t="array" ref="P4131">_xlfn.IFS(C4131&lt;25,"18-24", C4131&lt;=35,"25-35", C4131&lt;=50,"36-50",TRUE,"50+")</f>
        <v>25-35</v>
      </c>
      <c r="Q4131" t="str">
        <f t="shared" si="448"/>
        <v>new</v>
      </c>
      <c r="R4131" t="str">
        <f t="shared" si="449"/>
        <v>high value</v>
      </c>
      <c r="S4131" t="str">
        <f t="shared" si="450"/>
        <v>Low</v>
      </c>
      <c r="T4131" t="str">
        <f t="shared" si="451"/>
        <v>Dec</v>
      </c>
      <c r="U4131">
        <f t="shared" si="452"/>
        <v>2023</v>
      </c>
      <c r="V4131" t="str">
        <f t="shared" si="453"/>
        <v>10-15</v>
      </c>
      <c r="W4131" t="str">
        <f t="shared" si="454"/>
        <v>Slow</v>
      </c>
    </row>
    <row r="4132" spans="1:23" x14ac:dyDescent="0.3">
      <c r="A4132">
        <v>604131</v>
      </c>
      <c r="B4132">
        <v>26347</v>
      </c>
      <c r="C4132">
        <v>48</v>
      </c>
      <c r="D4132" t="s">
        <v>7</v>
      </c>
      <c r="E4132" t="s">
        <v>16</v>
      </c>
      <c r="F4132" t="s">
        <v>19</v>
      </c>
      <c r="G4132" t="s">
        <v>31</v>
      </c>
      <c r="H4132" s="1">
        <v>45094</v>
      </c>
      <c r="I4132" t="s">
        <v>34</v>
      </c>
      <c r="J4132">
        <v>24</v>
      </c>
      <c r="K4132">
        <v>2.2999999999999998</v>
      </c>
      <c r="L4132">
        <v>327.48</v>
      </c>
      <c r="M4132">
        <v>30.86</v>
      </c>
      <c r="N4132" t="s">
        <v>49</v>
      </c>
      <c r="O4132">
        <v>3</v>
      </c>
      <c r="P4132" t="str" cm="1">
        <f t="array" ref="P4132">_xlfn.IFS(C4132&lt;25,"18-24", C4132&lt;=35,"25-35", C4132&lt;=50,"36-50",TRUE,"50+")</f>
        <v>36-50</v>
      </c>
      <c r="Q4132" t="str">
        <f t="shared" si="448"/>
        <v>new</v>
      </c>
      <c r="R4132" t="str">
        <f t="shared" si="449"/>
        <v>medium</v>
      </c>
      <c r="S4132" t="str">
        <f t="shared" si="450"/>
        <v>medium</v>
      </c>
      <c r="T4132" t="str">
        <f t="shared" si="451"/>
        <v>Jun</v>
      </c>
      <c r="U4132">
        <f t="shared" si="452"/>
        <v>2023</v>
      </c>
      <c r="V4132" t="str">
        <f t="shared" si="453"/>
        <v>0-5</v>
      </c>
      <c r="W4132" t="str">
        <f t="shared" si="454"/>
        <v>Fast</v>
      </c>
    </row>
    <row r="4133" spans="1:23" x14ac:dyDescent="0.3">
      <c r="A4133">
        <v>604132</v>
      </c>
      <c r="B4133">
        <v>56693</v>
      </c>
      <c r="C4133">
        <v>24</v>
      </c>
      <c r="D4133" t="s">
        <v>7</v>
      </c>
      <c r="E4133" t="s">
        <v>5</v>
      </c>
      <c r="F4133" t="s">
        <v>30</v>
      </c>
      <c r="G4133" t="s">
        <v>21</v>
      </c>
      <c r="H4133" s="1">
        <v>44859</v>
      </c>
      <c r="I4133" t="s">
        <v>33</v>
      </c>
      <c r="J4133">
        <v>86</v>
      </c>
      <c r="K4133">
        <v>1.4</v>
      </c>
      <c r="L4133">
        <v>1459.5</v>
      </c>
      <c r="M4133">
        <v>117.45</v>
      </c>
      <c r="N4133" t="s">
        <v>50</v>
      </c>
      <c r="O4133">
        <v>3</v>
      </c>
      <c r="P4133" t="str" cm="1">
        <f t="array" ref="P4133">_xlfn.IFS(C4133&lt;25,"18-24", C4133&lt;=35,"25-35", C4133&lt;=50,"36-50",TRUE,"50+")</f>
        <v>18-24</v>
      </c>
      <c r="Q4133" t="str">
        <f t="shared" si="448"/>
        <v>new</v>
      </c>
      <c r="R4133" t="str">
        <f t="shared" si="449"/>
        <v>high value</v>
      </c>
      <c r="S4133" t="str">
        <f t="shared" si="450"/>
        <v>medium</v>
      </c>
      <c r="T4133" t="str">
        <f t="shared" si="451"/>
        <v>Oct</v>
      </c>
      <c r="U4133">
        <f t="shared" si="452"/>
        <v>2022</v>
      </c>
      <c r="V4133" t="str">
        <f t="shared" si="453"/>
        <v>0-5</v>
      </c>
      <c r="W4133" t="str">
        <f t="shared" si="454"/>
        <v>Slow</v>
      </c>
    </row>
    <row r="4134" spans="1:23" x14ac:dyDescent="0.3">
      <c r="A4134">
        <v>604133</v>
      </c>
      <c r="B4134">
        <v>12474</v>
      </c>
      <c r="C4134">
        <v>56</v>
      </c>
      <c r="D4134" t="s">
        <v>4</v>
      </c>
      <c r="E4134" t="s">
        <v>11</v>
      </c>
      <c r="F4134" t="s">
        <v>19</v>
      </c>
      <c r="G4134" t="s">
        <v>27</v>
      </c>
      <c r="H4134" s="1">
        <v>44602</v>
      </c>
      <c r="I4134" t="s">
        <v>34</v>
      </c>
      <c r="J4134">
        <v>23</v>
      </c>
      <c r="K4134">
        <v>14.8</v>
      </c>
      <c r="L4134">
        <v>749.37</v>
      </c>
      <c r="M4134">
        <v>105.06</v>
      </c>
      <c r="N4134" t="s">
        <v>48</v>
      </c>
      <c r="O4134">
        <v>5</v>
      </c>
      <c r="P4134" t="str" cm="1">
        <f t="array" ref="P4134">_xlfn.IFS(C4134&lt;25,"18-24", C4134&lt;=35,"25-35", C4134&lt;=50,"36-50",TRUE,"50+")</f>
        <v>50+</v>
      </c>
      <c r="Q4134" t="str">
        <f t="shared" si="448"/>
        <v>new</v>
      </c>
      <c r="R4134" t="str">
        <f t="shared" si="449"/>
        <v>high value</v>
      </c>
      <c r="S4134" t="str">
        <f t="shared" si="450"/>
        <v>High</v>
      </c>
      <c r="T4134" t="str">
        <f t="shared" si="451"/>
        <v>Feb</v>
      </c>
      <c r="U4134">
        <f t="shared" si="452"/>
        <v>2022</v>
      </c>
      <c r="V4134" t="str">
        <f t="shared" si="453"/>
        <v>10-15</v>
      </c>
      <c r="W4134" t="str">
        <f t="shared" si="454"/>
        <v>Fast</v>
      </c>
    </row>
    <row r="4135" spans="1:23" x14ac:dyDescent="0.3">
      <c r="A4135">
        <v>604134</v>
      </c>
      <c r="B4135">
        <v>75375</v>
      </c>
      <c r="C4135">
        <v>44</v>
      </c>
      <c r="D4135" t="s">
        <v>7</v>
      </c>
      <c r="E4135" t="s">
        <v>5</v>
      </c>
      <c r="F4135" t="s">
        <v>30</v>
      </c>
      <c r="G4135" t="s">
        <v>25</v>
      </c>
      <c r="H4135" s="1">
        <v>45003</v>
      </c>
      <c r="I4135" t="s">
        <v>34</v>
      </c>
      <c r="J4135">
        <v>26</v>
      </c>
      <c r="K4135">
        <v>6.1</v>
      </c>
      <c r="L4135">
        <v>1230.71</v>
      </c>
      <c r="M4135">
        <v>101.72</v>
      </c>
      <c r="N4135" t="s">
        <v>47</v>
      </c>
      <c r="O4135">
        <v>3</v>
      </c>
      <c r="P4135" t="str" cm="1">
        <f t="array" ref="P4135">_xlfn.IFS(C4135&lt;25,"18-24", C4135&lt;=35,"25-35", C4135&lt;=50,"36-50",TRUE,"50+")</f>
        <v>36-50</v>
      </c>
      <c r="Q4135" t="str">
        <f t="shared" si="448"/>
        <v>new</v>
      </c>
      <c r="R4135" t="str">
        <f t="shared" si="449"/>
        <v>high value</v>
      </c>
      <c r="S4135" t="str">
        <f t="shared" si="450"/>
        <v>medium</v>
      </c>
      <c r="T4135" t="str">
        <f t="shared" si="451"/>
        <v>Mar</v>
      </c>
      <c r="U4135">
        <f t="shared" si="452"/>
        <v>2023</v>
      </c>
      <c r="V4135" t="str">
        <f t="shared" si="453"/>
        <v>5-10</v>
      </c>
      <c r="W4135" t="str">
        <f t="shared" si="454"/>
        <v>Fast</v>
      </c>
    </row>
    <row r="4136" spans="1:23" x14ac:dyDescent="0.3">
      <c r="A4136">
        <v>604135</v>
      </c>
      <c r="B4136">
        <v>60660</v>
      </c>
      <c r="C4136">
        <v>27</v>
      </c>
      <c r="D4136" t="s">
        <v>7</v>
      </c>
      <c r="E4136" t="s">
        <v>11</v>
      </c>
      <c r="F4136" t="s">
        <v>19</v>
      </c>
      <c r="G4136" t="s">
        <v>25</v>
      </c>
      <c r="H4136" s="1">
        <v>45271</v>
      </c>
      <c r="I4136" t="s">
        <v>33</v>
      </c>
      <c r="J4136">
        <v>82</v>
      </c>
      <c r="K4136">
        <v>2.2999999999999998</v>
      </c>
      <c r="L4136">
        <v>563.23</v>
      </c>
      <c r="M4136">
        <v>106.93</v>
      </c>
      <c r="N4136" t="s">
        <v>49</v>
      </c>
      <c r="O4136">
        <v>3</v>
      </c>
      <c r="P4136" t="str" cm="1">
        <f t="array" ref="P4136">_xlfn.IFS(C4136&lt;25,"18-24", C4136&lt;=35,"25-35", C4136&lt;=50,"36-50",TRUE,"50+")</f>
        <v>25-35</v>
      </c>
      <c r="Q4136" t="str">
        <f t="shared" si="448"/>
        <v>new</v>
      </c>
      <c r="R4136" t="str">
        <f t="shared" si="449"/>
        <v>high value</v>
      </c>
      <c r="S4136" t="str">
        <f t="shared" si="450"/>
        <v>medium</v>
      </c>
      <c r="T4136" t="str">
        <f t="shared" si="451"/>
        <v>Dec</v>
      </c>
      <c r="U4136">
        <f t="shared" si="452"/>
        <v>2023</v>
      </c>
      <c r="V4136" t="str">
        <f t="shared" si="453"/>
        <v>0-5</v>
      </c>
      <c r="W4136" t="str">
        <f t="shared" si="454"/>
        <v>Slow</v>
      </c>
    </row>
    <row r="4137" spans="1:23" x14ac:dyDescent="0.3">
      <c r="A4137">
        <v>604136</v>
      </c>
      <c r="B4137">
        <v>71390</v>
      </c>
      <c r="C4137">
        <v>63</v>
      </c>
      <c r="D4137" t="s">
        <v>7</v>
      </c>
      <c r="E4137" t="s">
        <v>11</v>
      </c>
      <c r="F4137" t="s">
        <v>32</v>
      </c>
      <c r="G4137" t="s">
        <v>21</v>
      </c>
      <c r="H4137" s="1">
        <v>44978</v>
      </c>
      <c r="I4137" t="s">
        <v>33</v>
      </c>
      <c r="J4137">
        <v>87</v>
      </c>
      <c r="K4137">
        <v>2.6</v>
      </c>
      <c r="L4137">
        <v>988.1</v>
      </c>
      <c r="M4137">
        <v>30.86</v>
      </c>
      <c r="N4137" t="s">
        <v>50</v>
      </c>
      <c r="O4137">
        <v>2</v>
      </c>
      <c r="P4137" t="str" cm="1">
        <f t="array" ref="P4137">_xlfn.IFS(C4137&lt;25,"18-24", C4137&lt;=35,"25-35", C4137&lt;=50,"36-50",TRUE,"50+")</f>
        <v>50+</v>
      </c>
      <c r="Q4137" t="str">
        <f t="shared" si="448"/>
        <v>repeat</v>
      </c>
      <c r="R4137" t="str">
        <f t="shared" si="449"/>
        <v>high value</v>
      </c>
      <c r="S4137" t="str">
        <f t="shared" si="450"/>
        <v>Low</v>
      </c>
      <c r="T4137" t="str">
        <f t="shared" si="451"/>
        <v>Feb</v>
      </c>
      <c r="U4137">
        <f t="shared" si="452"/>
        <v>2023</v>
      </c>
      <c r="V4137" t="str">
        <f t="shared" si="453"/>
        <v>0-5</v>
      </c>
      <c r="W4137" t="str">
        <f t="shared" si="454"/>
        <v>Slow</v>
      </c>
    </row>
    <row r="4138" spans="1:23" x14ac:dyDescent="0.3">
      <c r="A4138">
        <v>604137</v>
      </c>
      <c r="B4138">
        <v>46264</v>
      </c>
      <c r="C4138">
        <v>44</v>
      </c>
      <c r="D4138" t="s">
        <v>4</v>
      </c>
      <c r="E4138" t="s">
        <v>8</v>
      </c>
      <c r="F4138" t="s">
        <v>19</v>
      </c>
      <c r="G4138" t="s">
        <v>21</v>
      </c>
      <c r="H4138" s="1">
        <v>45127</v>
      </c>
      <c r="I4138" t="s">
        <v>33</v>
      </c>
      <c r="J4138">
        <v>83</v>
      </c>
      <c r="K4138">
        <v>12.3</v>
      </c>
      <c r="L4138">
        <v>1434.6</v>
      </c>
      <c r="M4138">
        <v>46.58</v>
      </c>
      <c r="N4138" t="s">
        <v>48</v>
      </c>
      <c r="O4138">
        <v>3</v>
      </c>
      <c r="P4138" t="str" cm="1">
        <f t="array" ref="P4138">_xlfn.IFS(C4138&lt;25,"18-24", C4138&lt;=35,"25-35", C4138&lt;=50,"36-50",TRUE,"50+")</f>
        <v>36-50</v>
      </c>
      <c r="Q4138" t="str">
        <f t="shared" si="448"/>
        <v>new</v>
      </c>
      <c r="R4138" t="str">
        <f t="shared" si="449"/>
        <v>high value</v>
      </c>
      <c r="S4138" t="str">
        <f t="shared" si="450"/>
        <v>medium</v>
      </c>
      <c r="T4138" t="str">
        <f t="shared" si="451"/>
        <v>Jul</v>
      </c>
      <c r="U4138">
        <f t="shared" si="452"/>
        <v>2023</v>
      </c>
      <c r="V4138" t="str">
        <f t="shared" si="453"/>
        <v>10-15</v>
      </c>
      <c r="W4138" t="str">
        <f t="shared" si="454"/>
        <v>Slow</v>
      </c>
    </row>
    <row r="4139" spans="1:23" x14ac:dyDescent="0.3">
      <c r="A4139">
        <v>604138</v>
      </c>
      <c r="B4139">
        <v>19017</v>
      </c>
      <c r="C4139">
        <v>62</v>
      </c>
      <c r="D4139" t="s">
        <v>7</v>
      </c>
      <c r="E4139" t="s">
        <v>11</v>
      </c>
      <c r="F4139" t="s">
        <v>19</v>
      </c>
      <c r="G4139" t="s">
        <v>27</v>
      </c>
      <c r="H4139" s="1">
        <v>44748</v>
      </c>
      <c r="I4139" t="s">
        <v>34</v>
      </c>
      <c r="J4139">
        <v>53</v>
      </c>
      <c r="K4139">
        <v>7.8</v>
      </c>
      <c r="L4139">
        <v>316.06</v>
      </c>
      <c r="M4139">
        <v>92.05</v>
      </c>
      <c r="N4139" t="s">
        <v>47</v>
      </c>
      <c r="O4139">
        <v>5</v>
      </c>
      <c r="P4139" t="str" cm="1">
        <f t="array" ref="P4139">_xlfn.IFS(C4139&lt;25,"18-24", C4139&lt;=35,"25-35", C4139&lt;=50,"36-50",TRUE,"50+")</f>
        <v>50+</v>
      </c>
      <c r="Q4139" t="str">
        <f t="shared" si="448"/>
        <v>new</v>
      </c>
      <c r="R4139" t="str">
        <f t="shared" si="449"/>
        <v>medium</v>
      </c>
      <c r="S4139" t="str">
        <f t="shared" si="450"/>
        <v>High</v>
      </c>
      <c r="T4139" t="str">
        <f t="shared" si="451"/>
        <v>Jul</v>
      </c>
      <c r="U4139">
        <f t="shared" si="452"/>
        <v>2022</v>
      </c>
      <c r="V4139" t="str">
        <f t="shared" si="453"/>
        <v>5-10</v>
      </c>
      <c r="W4139" t="str">
        <f t="shared" si="454"/>
        <v>Slow</v>
      </c>
    </row>
    <row r="4140" spans="1:23" x14ac:dyDescent="0.3">
      <c r="A4140">
        <v>604139</v>
      </c>
      <c r="B4140">
        <v>60320</v>
      </c>
      <c r="C4140">
        <v>48</v>
      </c>
      <c r="D4140" t="s">
        <v>4</v>
      </c>
      <c r="E4140" t="s">
        <v>8</v>
      </c>
      <c r="F4140" t="s">
        <v>18</v>
      </c>
      <c r="G4140" t="s">
        <v>31</v>
      </c>
      <c r="H4140" s="1">
        <v>44797</v>
      </c>
      <c r="I4140" t="s">
        <v>33</v>
      </c>
      <c r="J4140">
        <v>70</v>
      </c>
      <c r="K4140">
        <v>14</v>
      </c>
      <c r="L4140">
        <v>1482.47</v>
      </c>
      <c r="M4140">
        <v>104.34</v>
      </c>
      <c r="N4140" t="s">
        <v>49</v>
      </c>
      <c r="O4140">
        <v>2</v>
      </c>
      <c r="P4140" t="str" cm="1">
        <f t="array" ref="P4140">_xlfn.IFS(C4140&lt;25,"18-24", C4140&lt;=35,"25-35", C4140&lt;=50,"36-50",TRUE,"50+")</f>
        <v>36-50</v>
      </c>
      <c r="Q4140" t="str">
        <f t="shared" si="448"/>
        <v>new</v>
      </c>
      <c r="R4140" t="str">
        <f t="shared" si="449"/>
        <v>high value</v>
      </c>
      <c r="S4140" t="str">
        <f t="shared" si="450"/>
        <v>Low</v>
      </c>
      <c r="T4140" t="str">
        <f t="shared" si="451"/>
        <v>Aug</v>
      </c>
      <c r="U4140">
        <f t="shared" si="452"/>
        <v>2022</v>
      </c>
      <c r="V4140" t="str">
        <f t="shared" si="453"/>
        <v>10-15</v>
      </c>
      <c r="W4140" t="str">
        <f t="shared" si="454"/>
        <v>Slow</v>
      </c>
    </row>
    <row r="4141" spans="1:23" x14ac:dyDescent="0.3">
      <c r="A4141">
        <v>604140</v>
      </c>
      <c r="B4141">
        <v>73653</v>
      </c>
      <c r="C4141">
        <v>43</v>
      </c>
      <c r="D4141" t="s">
        <v>7</v>
      </c>
      <c r="E4141" t="s">
        <v>11</v>
      </c>
      <c r="F4141" t="s">
        <v>19</v>
      </c>
      <c r="G4141" t="s">
        <v>27</v>
      </c>
      <c r="H4141" s="1">
        <v>44949</v>
      </c>
      <c r="I4141" t="s">
        <v>34</v>
      </c>
      <c r="J4141">
        <v>33</v>
      </c>
      <c r="K4141">
        <v>2.2000000000000002</v>
      </c>
      <c r="L4141">
        <v>459.56</v>
      </c>
      <c r="M4141">
        <v>21.96</v>
      </c>
      <c r="N4141" t="s">
        <v>50</v>
      </c>
      <c r="O4141">
        <v>1</v>
      </c>
      <c r="P4141" t="str" cm="1">
        <f t="array" ref="P4141">_xlfn.IFS(C4141&lt;25,"18-24", C4141&lt;=35,"25-35", C4141&lt;=50,"36-50",TRUE,"50+")</f>
        <v>36-50</v>
      </c>
      <c r="Q4141" t="str">
        <f t="shared" si="448"/>
        <v>new</v>
      </c>
      <c r="R4141" t="str">
        <f t="shared" si="449"/>
        <v>medium</v>
      </c>
      <c r="S4141" t="str">
        <f t="shared" si="450"/>
        <v>Low</v>
      </c>
      <c r="T4141" t="str">
        <f t="shared" si="451"/>
        <v>Jan</v>
      </c>
      <c r="U4141">
        <f t="shared" si="452"/>
        <v>2023</v>
      </c>
      <c r="V4141" t="str">
        <f t="shared" si="453"/>
        <v>0-5</v>
      </c>
      <c r="W4141" t="str">
        <f t="shared" si="454"/>
        <v>Medium</v>
      </c>
    </row>
    <row r="4142" spans="1:23" x14ac:dyDescent="0.3">
      <c r="A4142">
        <v>604141</v>
      </c>
      <c r="B4142">
        <v>79435</v>
      </c>
      <c r="C4142">
        <v>38</v>
      </c>
      <c r="D4142" t="s">
        <v>7</v>
      </c>
      <c r="E4142" t="s">
        <v>8</v>
      </c>
      <c r="F4142" t="s">
        <v>32</v>
      </c>
      <c r="G4142" t="s">
        <v>27</v>
      </c>
      <c r="H4142" s="1">
        <v>44903</v>
      </c>
      <c r="I4142" t="s">
        <v>33</v>
      </c>
      <c r="J4142">
        <v>49</v>
      </c>
      <c r="K4142">
        <v>5.8</v>
      </c>
      <c r="L4142">
        <v>291.58999999999997</v>
      </c>
      <c r="M4142">
        <v>75.39</v>
      </c>
      <c r="N4142" t="s">
        <v>50</v>
      </c>
      <c r="O4142">
        <v>5</v>
      </c>
      <c r="P4142" t="str" cm="1">
        <f t="array" ref="P4142">_xlfn.IFS(C4142&lt;25,"18-24", C4142&lt;=35,"25-35", C4142&lt;=50,"36-50",TRUE,"50+")</f>
        <v>36-50</v>
      </c>
      <c r="Q4142" t="str">
        <f t="shared" si="448"/>
        <v>new</v>
      </c>
      <c r="R4142" t="str">
        <f t="shared" si="449"/>
        <v>medium</v>
      </c>
      <c r="S4142" t="str">
        <f t="shared" si="450"/>
        <v>High</v>
      </c>
      <c r="T4142" t="str">
        <f t="shared" si="451"/>
        <v>Dec</v>
      </c>
      <c r="U4142">
        <f t="shared" si="452"/>
        <v>2022</v>
      </c>
      <c r="V4142" t="str">
        <f t="shared" si="453"/>
        <v>5-10</v>
      </c>
      <c r="W4142" t="str">
        <f t="shared" si="454"/>
        <v>Slow</v>
      </c>
    </row>
    <row r="4143" spans="1:23" x14ac:dyDescent="0.3">
      <c r="A4143">
        <v>604142</v>
      </c>
      <c r="B4143">
        <v>19042</v>
      </c>
      <c r="C4143">
        <v>41</v>
      </c>
      <c r="D4143" t="s">
        <v>7</v>
      </c>
      <c r="E4143" t="s">
        <v>15</v>
      </c>
      <c r="F4143" t="s">
        <v>30</v>
      </c>
      <c r="G4143" t="s">
        <v>29</v>
      </c>
      <c r="H4143" s="1">
        <v>45466</v>
      </c>
      <c r="I4143" t="s">
        <v>33</v>
      </c>
      <c r="J4143">
        <v>79</v>
      </c>
      <c r="K4143">
        <v>4.9000000000000004</v>
      </c>
      <c r="L4143">
        <v>664.56</v>
      </c>
      <c r="M4143">
        <v>72.69</v>
      </c>
      <c r="N4143" t="s">
        <v>50</v>
      </c>
      <c r="O4143">
        <v>1</v>
      </c>
      <c r="P4143" t="str" cm="1">
        <f t="array" ref="P4143">_xlfn.IFS(C4143&lt;25,"18-24", C4143&lt;=35,"25-35", C4143&lt;=50,"36-50",TRUE,"50+")</f>
        <v>36-50</v>
      </c>
      <c r="Q4143" t="str">
        <f t="shared" si="448"/>
        <v>new</v>
      </c>
      <c r="R4143" t="str">
        <f t="shared" si="449"/>
        <v>high value</v>
      </c>
      <c r="S4143" t="str">
        <f t="shared" si="450"/>
        <v>Low</v>
      </c>
      <c r="T4143" t="str">
        <f t="shared" si="451"/>
        <v>Jun</v>
      </c>
      <c r="U4143">
        <f t="shared" si="452"/>
        <v>2024</v>
      </c>
      <c r="V4143" t="str">
        <f t="shared" si="453"/>
        <v>0-5</v>
      </c>
      <c r="W4143" t="str">
        <f t="shared" si="454"/>
        <v>Slow</v>
      </c>
    </row>
    <row r="4144" spans="1:23" x14ac:dyDescent="0.3">
      <c r="A4144">
        <v>604143</v>
      </c>
      <c r="B4144">
        <v>63197</v>
      </c>
      <c r="C4144">
        <v>45</v>
      </c>
      <c r="D4144" t="s">
        <v>4</v>
      </c>
      <c r="E4144" t="s">
        <v>5</v>
      </c>
      <c r="F4144" t="s">
        <v>32</v>
      </c>
      <c r="G4144" t="s">
        <v>27</v>
      </c>
      <c r="H4144" s="1">
        <v>44737</v>
      </c>
      <c r="I4144" t="s">
        <v>33</v>
      </c>
      <c r="J4144">
        <v>44</v>
      </c>
      <c r="K4144">
        <v>5.9</v>
      </c>
      <c r="L4144">
        <v>341.63</v>
      </c>
      <c r="M4144">
        <v>49.61</v>
      </c>
      <c r="N4144" t="s">
        <v>50</v>
      </c>
      <c r="O4144">
        <v>1</v>
      </c>
      <c r="P4144" t="str" cm="1">
        <f t="array" ref="P4144">_xlfn.IFS(C4144&lt;25,"18-24", C4144&lt;=35,"25-35", C4144&lt;=50,"36-50",TRUE,"50+")</f>
        <v>36-50</v>
      </c>
      <c r="Q4144" t="str">
        <f t="shared" si="448"/>
        <v>repeat</v>
      </c>
      <c r="R4144" t="str">
        <f t="shared" si="449"/>
        <v>medium</v>
      </c>
      <c r="S4144" t="str">
        <f t="shared" si="450"/>
        <v>Low</v>
      </c>
      <c r="T4144" t="str">
        <f t="shared" si="451"/>
        <v>Jun</v>
      </c>
      <c r="U4144">
        <f t="shared" si="452"/>
        <v>2022</v>
      </c>
      <c r="V4144" t="str">
        <f t="shared" si="453"/>
        <v>5-10</v>
      </c>
      <c r="W4144" t="str">
        <f t="shared" si="454"/>
        <v>Medium</v>
      </c>
    </row>
    <row r="4145" spans="1:23" x14ac:dyDescent="0.3">
      <c r="A4145">
        <v>604144</v>
      </c>
      <c r="B4145">
        <v>61003</v>
      </c>
      <c r="C4145">
        <v>31</v>
      </c>
      <c r="D4145" t="s">
        <v>7</v>
      </c>
      <c r="E4145" t="s">
        <v>8</v>
      </c>
      <c r="F4145" t="s">
        <v>19</v>
      </c>
      <c r="G4145" t="s">
        <v>29</v>
      </c>
      <c r="H4145" s="1">
        <v>45351</v>
      </c>
      <c r="I4145" t="s">
        <v>33</v>
      </c>
      <c r="J4145">
        <v>61</v>
      </c>
      <c r="K4145">
        <v>5.0999999999999996</v>
      </c>
      <c r="L4145">
        <v>178.17</v>
      </c>
      <c r="M4145">
        <v>52.71</v>
      </c>
      <c r="N4145" t="s">
        <v>50</v>
      </c>
      <c r="O4145">
        <v>4</v>
      </c>
      <c r="P4145" t="str" cm="1">
        <f t="array" ref="P4145">_xlfn.IFS(C4145&lt;25,"18-24", C4145&lt;=35,"25-35", C4145&lt;=50,"36-50",TRUE,"50+")</f>
        <v>25-35</v>
      </c>
      <c r="Q4145" t="str">
        <f t="shared" si="448"/>
        <v>new</v>
      </c>
      <c r="R4145" t="str">
        <f t="shared" si="449"/>
        <v>low</v>
      </c>
      <c r="S4145" t="str">
        <f t="shared" si="450"/>
        <v>medium</v>
      </c>
      <c r="T4145" t="str">
        <f t="shared" si="451"/>
        <v>Feb</v>
      </c>
      <c r="U4145">
        <f t="shared" si="452"/>
        <v>2024</v>
      </c>
      <c r="V4145" t="str">
        <f t="shared" si="453"/>
        <v>5-10</v>
      </c>
      <c r="W4145" t="str">
        <f t="shared" si="454"/>
        <v>Slow</v>
      </c>
    </row>
    <row r="4146" spans="1:23" x14ac:dyDescent="0.3">
      <c r="A4146">
        <v>604145</v>
      </c>
      <c r="B4146">
        <v>17555</v>
      </c>
      <c r="C4146">
        <v>18</v>
      </c>
      <c r="D4146" t="s">
        <v>7</v>
      </c>
      <c r="E4146" t="s">
        <v>16</v>
      </c>
      <c r="F4146" t="s">
        <v>30</v>
      </c>
      <c r="G4146" t="s">
        <v>23</v>
      </c>
      <c r="H4146" s="1">
        <v>45434</v>
      </c>
      <c r="I4146" t="s">
        <v>34</v>
      </c>
      <c r="J4146">
        <v>71</v>
      </c>
      <c r="K4146">
        <v>10.9</v>
      </c>
      <c r="L4146">
        <v>1471.48</v>
      </c>
      <c r="M4146">
        <v>104.77</v>
      </c>
      <c r="N4146" t="s">
        <v>47</v>
      </c>
      <c r="O4146">
        <v>1</v>
      </c>
      <c r="P4146" t="str" cm="1">
        <f t="array" ref="P4146">_xlfn.IFS(C4146&lt;25,"18-24", C4146&lt;=35,"25-35", C4146&lt;=50,"36-50",TRUE,"50+")</f>
        <v>18-24</v>
      </c>
      <c r="Q4146" t="str">
        <f t="shared" si="448"/>
        <v>new</v>
      </c>
      <c r="R4146" t="str">
        <f t="shared" si="449"/>
        <v>high value</v>
      </c>
      <c r="S4146" t="str">
        <f t="shared" si="450"/>
        <v>Low</v>
      </c>
      <c r="T4146" t="str">
        <f t="shared" si="451"/>
        <v>May</v>
      </c>
      <c r="U4146">
        <f t="shared" si="452"/>
        <v>2024</v>
      </c>
      <c r="V4146" t="str">
        <f t="shared" si="453"/>
        <v>10-15</v>
      </c>
      <c r="W4146" t="str">
        <f t="shared" si="454"/>
        <v>Slow</v>
      </c>
    </row>
    <row r="4147" spans="1:23" x14ac:dyDescent="0.3">
      <c r="A4147">
        <v>604146</v>
      </c>
      <c r="B4147">
        <v>46498</v>
      </c>
      <c r="C4147">
        <v>27</v>
      </c>
      <c r="D4147" t="s">
        <v>7</v>
      </c>
      <c r="E4147" t="s">
        <v>8</v>
      </c>
      <c r="F4147" t="s">
        <v>28</v>
      </c>
      <c r="G4147" t="s">
        <v>23</v>
      </c>
      <c r="H4147" s="1">
        <v>44792</v>
      </c>
      <c r="I4147" t="s">
        <v>33</v>
      </c>
      <c r="J4147">
        <v>35</v>
      </c>
      <c r="K4147">
        <v>8.3000000000000007</v>
      </c>
      <c r="L4147">
        <v>255.15</v>
      </c>
      <c r="M4147">
        <v>37.68</v>
      </c>
      <c r="N4147" t="s">
        <v>49</v>
      </c>
      <c r="O4147">
        <v>5</v>
      </c>
      <c r="P4147" t="str" cm="1">
        <f t="array" ref="P4147">_xlfn.IFS(C4147&lt;25,"18-24", C4147&lt;=35,"25-35", C4147&lt;=50,"36-50",TRUE,"50+")</f>
        <v>25-35</v>
      </c>
      <c r="Q4147" t="str">
        <f t="shared" si="448"/>
        <v>new</v>
      </c>
      <c r="R4147" t="str">
        <f t="shared" si="449"/>
        <v>medium</v>
      </c>
      <c r="S4147" t="str">
        <f t="shared" si="450"/>
        <v>High</v>
      </c>
      <c r="T4147" t="str">
        <f t="shared" si="451"/>
        <v>Aug</v>
      </c>
      <c r="U4147">
        <f t="shared" si="452"/>
        <v>2022</v>
      </c>
      <c r="V4147" t="str">
        <f t="shared" si="453"/>
        <v>5-10</v>
      </c>
      <c r="W4147" t="str">
        <f t="shared" si="454"/>
        <v>Medium</v>
      </c>
    </row>
    <row r="4148" spans="1:23" x14ac:dyDescent="0.3">
      <c r="A4148">
        <v>604147</v>
      </c>
      <c r="B4148">
        <v>34408</v>
      </c>
      <c r="C4148">
        <v>30</v>
      </c>
      <c r="D4148" t="s">
        <v>4</v>
      </c>
      <c r="E4148" t="s">
        <v>16</v>
      </c>
      <c r="F4148" t="s">
        <v>26</v>
      </c>
      <c r="G4148" t="s">
        <v>31</v>
      </c>
      <c r="H4148" s="1">
        <v>45219</v>
      </c>
      <c r="I4148" t="s">
        <v>33</v>
      </c>
      <c r="J4148">
        <v>51</v>
      </c>
      <c r="K4148">
        <v>10.7</v>
      </c>
      <c r="L4148">
        <v>1194.3800000000001</v>
      </c>
      <c r="M4148">
        <v>116.16</v>
      </c>
      <c r="N4148" t="s">
        <v>48</v>
      </c>
      <c r="O4148">
        <v>3</v>
      </c>
      <c r="P4148" t="str" cm="1">
        <f t="array" ref="P4148">_xlfn.IFS(C4148&lt;25,"18-24", C4148&lt;=35,"25-35", C4148&lt;=50,"36-50",TRUE,"50+")</f>
        <v>25-35</v>
      </c>
      <c r="Q4148" t="str">
        <f t="shared" si="448"/>
        <v>new</v>
      </c>
      <c r="R4148" t="str">
        <f t="shared" si="449"/>
        <v>high value</v>
      </c>
      <c r="S4148" t="str">
        <f t="shared" si="450"/>
        <v>medium</v>
      </c>
      <c r="T4148" t="str">
        <f t="shared" si="451"/>
        <v>Oct</v>
      </c>
      <c r="U4148">
        <f t="shared" si="452"/>
        <v>2023</v>
      </c>
      <c r="V4148" t="str">
        <f t="shared" si="453"/>
        <v>10-15</v>
      </c>
      <c r="W4148" t="str">
        <f t="shared" si="454"/>
        <v>Slow</v>
      </c>
    </row>
    <row r="4149" spans="1:23" x14ac:dyDescent="0.3">
      <c r="A4149">
        <v>604148</v>
      </c>
      <c r="B4149">
        <v>58334</v>
      </c>
      <c r="C4149">
        <v>62</v>
      </c>
      <c r="D4149" t="s">
        <v>7</v>
      </c>
      <c r="E4149" t="s">
        <v>5</v>
      </c>
      <c r="F4149" t="s">
        <v>24</v>
      </c>
      <c r="G4149" t="s">
        <v>27</v>
      </c>
      <c r="H4149" s="1">
        <v>44852</v>
      </c>
      <c r="I4149" t="s">
        <v>33</v>
      </c>
      <c r="J4149">
        <v>87</v>
      </c>
      <c r="K4149">
        <v>10.5</v>
      </c>
      <c r="L4149">
        <v>947.07</v>
      </c>
      <c r="M4149">
        <v>69.13</v>
      </c>
      <c r="N4149" t="s">
        <v>49</v>
      </c>
      <c r="O4149">
        <v>1</v>
      </c>
      <c r="P4149" t="str" cm="1">
        <f t="array" ref="P4149">_xlfn.IFS(C4149&lt;25,"18-24", C4149&lt;=35,"25-35", C4149&lt;=50,"36-50",TRUE,"50+")</f>
        <v>50+</v>
      </c>
      <c r="Q4149" t="str">
        <f t="shared" si="448"/>
        <v>new</v>
      </c>
      <c r="R4149" t="str">
        <f t="shared" si="449"/>
        <v>high value</v>
      </c>
      <c r="S4149" t="str">
        <f t="shared" si="450"/>
        <v>Low</v>
      </c>
      <c r="T4149" t="str">
        <f t="shared" si="451"/>
        <v>Oct</v>
      </c>
      <c r="U4149">
        <f t="shared" si="452"/>
        <v>2022</v>
      </c>
      <c r="V4149" t="str">
        <f t="shared" si="453"/>
        <v>10-15</v>
      </c>
      <c r="W4149" t="str">
        <f t="shared" si="454"/>
        <v>Slow</v>
      </c>
    </row>
    <row r="4150" spans="1:23" x14ac:dyDescent="0.3">
      <c r="A4150">
        <v>604149</v>
      </c>
      <c r="B4150">
        <v>89249</v>
      </c>
      <c r="C4150">
        <v>47</v>
      </c>
      <c r="D4150" t="s">
        <v>4</v>
      </c>
      <c r="E4150" t="s">
        <v>11</v>
      </c>
      <c r="F4150" t="s">
        <v>28</v>
      </c>
      <c r="G4150" t="s">
        <v>25</v>
      </c>
      <c r="H4150" s="1">
        <v>45169</v>
      </c>
      <c r="I4150" t="s">
        <v>34</v>
      </c>
      <c r="J4150">
        <v>88</v>
      </c>
      <c r="K4150">
        <v>2.2999999999999998</v>
      </c>
      <c r="L4150">
        <v>985.22</v>
      </c>
      <c r="M4150">
        <v>53.97</v>
      </c>
      <c r="N4150" t="s">
        <v>49</v>
      </c>
      <c r="O4150">
        <v>3</v>
      </c>
      <c r="P4150" t="str" cm="1">
        <f t="array" ref="P4150">_xlfn.IFS(C4150&lt;25,"18-24", C4150&lt;=35,"25-35", C4150&lt;=50,"36-50",TRUE,"50+")</f>
        <v>36-50</v>
      </c>
      <c r="Q4150" t="str">
        <f t="shared" si="448"/>
        <v>new</v>
      </c>
      <c r="R4150" t="str">
        <f t="shared" si="449"/>
        <v>high value</v>
      </c>
      <c r="S4150" t="str">
        <f t="shared" si="450"/>
        <v>medium</v>
      </c>
      <c r="T4150" t="str">
        <f t="shared" si="451"/>
        <v>Aug</v>
      </c>
      <c r="U4150">
        <f t="shared" si="452"/>
        <v>2023</v>
      </c>
      <c r="V4150" t="str">
        <f t="shared" si="453"/>
        <v>0-5</v>
      </c>
      <c r="W4150" t="str">
        <f t="shared" si="454"/>
        <v>Slow</v>
      </c>
    </row>
    <row r="4151" spans="1:23" x14ac:dyDescent="0.3">
      <c r="A4151">
        <v>604150</v>
      </c>
      <c r="B4151">
        <v>68435</v>
      </c>
      <c r="C4151">
        <v>46</v>
      </c>
      <c r="D4151" t="s">
        <v>4</v>
      </c>
      <c r="E4151" t="s">
        <v>11</v>
      </c>
      <c r="F4151" t="s">
        <v>19</v>
      </c>
      <c r="G4151" t="s">
        <v>21</v>
      </c>
      <c r="H4151" s="1">
        <v>45082</v>
      </c>
      <c r="I4151" t="s">
        <v>34</v>
      </c>
      <c r="J4151">
        <v>34</v>
      </c>
      <c r="K4151">
        <v>7.9</v>
      </c>
      <c r="L4151">
        <v>1383.19</v>
      </c>
      <c r="M4151">
        <v>55.32</v>
      </c>
      <c r="N4151" t="s">
        <v>50</v>
      </c>
      <c r="O4151">
        <v>5</v>
      </c>
      <c r="P4151" t="str" cm="1">
        <f t="array" ref="P4151">_xlfn.IFS(C4151&lt;25,"18-24", C4151&lt;=35,"25-35", C4151&lt;=50,"36-50",TRUE,"50+")</f>
        <v>36-50</v>
      </c>
      <c r="Q4151" t="str">
        <f t="shared" si="448"/>
        <v>new</v>
      </c>
      <c r="R4151" t="str">
        <f t="shared" si="449"/>
        <v>high value</v>
      </c>
      <c r="S4151" t="str">
        <f t="shared" si="450"/>
        <v>High</v>
      </c>
      <c r="T4151" t="str">
        <f t="shared" si="451"/>
        <v>Jun</v>
      </c>
      <c r="U4151">
        <f t="shared" si="452"/>
        <v>2023</v>
      </c>
      <c r="V4151" t="str">
        <f t="shared" si="453"/>
        <v>5-10</v>
      </c>
      <c r="W4151" t="str">
        <f t="shared" si="454"/>
        <v>Medium</v>
      </c>
    </row>
    <row r="4152" spans="1:23" x14ac:dyDescent="0.3">
      <c r="A4152">
        <v>604151</v>
      </c>
      <c r="B4152">
        <v>60075</v>
      </c>
      <c r="C4152">
        <v>58</v>
      </c>
      <c r="D4152" t="s">
        <v>4</v>
      </c>
      <c r="E4152" t="s">
        <v>15</v>
      </c>
      <c r="F4152" t="s">
        <v>18</v>
      </c>
      <c r="G4152" t="s">
        <v>23</v>
      </c>
      <c r="H4152" s="1">
        <v>45459</v>
      </c>
      <c r="I4152" t="s">
        <v>33</v>
      </c>
      <c r="J4152">
        <v>48</v>
      </c>
      <c r="K4152">
        <v>13.7</v>
      </c>
      <c r="L4152">
        <v>1369.16</v>
      </c>
      <c r="M4152">
        <v>92.34</v>
      </c>
      <c r="N4152" t="s">
        <v>49</v>
      </c>
      <c r="O4152">
        <v>5</v>
      </c>
      <c r="P4152" t="str" cm="1">
        <f t="array" ref="P4152">_xlfn.IFS(C4152&lt;25,"18-24", C4152&lt;=35,"25-35", C4152&lt;=50,"36-50",TRUE,"50+")</f>
        <v>50+</v>
      </c>
      <c r="Q4152" t="str">
        <f t="shared" si="448"/>
        <v>new</v>
      </c>
      <c r="R4152" t="str">
        <f t="shared" si="449"/>
        <v>high value</v>
      </c>
      <c r="S4152" t="str">
        <f t="shared" si="450"/>
        <v>High</v>
      </c>
      <c r="T4152" t="str">
        <f t="shared" si="451"/>
        <v>Jun</v>
      </c>
      <c r="U4152">
        <f t="shared" si="452"/>
        <v>2024</v>
      </c>
      <c r="V4152" t="str">
        <f t="shared" si="453"/>
        <v>10-15</v>
      </c>
      <c r="W4152" t="str">
        <f t="shared" si="454"/>
        <v>Slow</v>
      </c>
    </row>
    <row r="4153" spans="1:23" x14ac:dyDescent="0.3">
      <c r="A4153">
        <v>604152</v>
      </c>
      <c r="B4153">
        <v>79668</v>
      </c>
      <c r="C4153">
        <v>46</v>
      </c>
      <c r="D4153" t="s">
        <v>7</v>
      </c>
      <c r="E4153" t="s">
        <v>13</v>
      </c>
      <c r="F4153" t="s">
        <v>19</v>
      </c>
      <c r="G4153" t="s">
        <v>21</v>
      </c>
      <c r="H4153" s="1">
        <v>44854</v>
      </c>
      <c r="I4153" t="s">
        <v>33</v>
      </c>
      <c r="J4153">
        <v>58</v>
      </c>
      <c r="K4153">
        <v>7.8</v>
      </c>
      <c r="L4153">
        <v>362.7</v>
      </c>
      <c r="M4153">
        <v>95.72</v>
      </c>
      <c r="N4153" t="s">
        <v>49</v>
      </c>
      <c r="O4153">
        <v>1</v>
      </c>
      <c r="P4153" t="str" cm="1">
        <f t="array" ref="P4153">_xlfn.IFS(C4153&lt;25,"18-24", C4153&lt;=35,"25-35", C4153&lt;=50,"36-50",TRUE,"50+")</f>
        <v>36-50</v>
      </c>
      <c r="Q4153" t="str">
        <f t="shared" si="448"/>
        <v>new</v>
      </c>
      <c r="R4153" t="str">
        <f t="shared" si="449"/>
        <v>medium</v>
      </c>
      <c r="S4153" t="str">
        <f t="shared" si="450"/>
        <v>Low</v>
      </c>
      <c r="T4153" t="str">
        <f t="shared" si="451"/>
        <v>Oct</v>
      </c>
      <c r="U4153">
        <f t="shared" si="452"/>
        <v>2022</v>
      </c>
      <c r="V4153" t="str">
        <f t="shared" si="453"/>
        <v>5-10</v>
      </c>
      <c r="W4153" t="str">
        <f t="shared" si="454"/>
        <v>Slow</v>
      </c>
    </row>
    <row r="4154" spans="1:23" x14ac:dyDescent="0.3">
      <c r="A4154">
        <v>604153</v>
      </c>
      <c r="B4154">
        <v>24138</v>
      </c>
      <c r="C4154">
        <v>46</v>
      </c>
      <c r="D4154" t="s">
        <v>4</v>
      </c>
      <c r="E4154" t="s">
        <v>13</v>
      </c>
      <c r="F4154" t="s">
        <v>18</v>
      </c>
      <c r="G4154" t="s">
        <v>21</v>
      </c>
      <c r="H4154" s="1">
        <v>45332</v>
      </c>
      <c r="I4154" t="s">
        <v>34</v>
      </c>
      <c r="J4154">
        <v>51</v>
      </c>
      <c r="K4154">
        <v>12.4</v>
      </c>
      <c r="L4154">
        <v>1140.43</v>
      </c>
      <c r="M4154">
        <v>34.32</v>
      </c>
      <c r="N4154" t="s">
        <v>48</v>
      </c>
      <c r="O4154">
        <v>1</v>
      </c>
      <c r="P4154" t="str" cm="1">
        <f t="array" ref="P4154">_xlfn.IFS(C4154&lt;25,"18-24", C4154&lt;=35,"25-35", C4154&lt;=50,"36-50",TRUE,"50+")</f>
        <v>36-50</v>
      </c>
      <c r="Q4154" t="str">
        <f t="shared" si="448"/>
        <v>new</v>
      </c>
      <c r="R4154" t="str">
        <f t="shared" si="449"/>
        <v>high value</v>
      </c>
      <c r="S4154" t="str">
        <f t="shared" si="450"/>
        <v>Low</v>
      </c>
      <c r="T4154" t="str">
        <f t="shared" si="451"/>
        <v>Feb</v>
      </c>
      <c r="U4154">
        <f t="shared" si="452"/>
        <v>2024</v>
      </c>
      <c r="V4154" t="str">
        <f t="shared" si="453"/>
        <v>10-15</v>
      </c>
      <c r="W4154" t="str">
        <f t="shared" si="454"/>
        <v>Slow</v>
      </c>
    </row>
    <row r="4155" spans="1:23" x14ac:dyDescent="0.3">
      <c r="A4155">
        <v>604154</v>
      </c>
      <c r="B4155">
        <v>10853</v>
      </c>
      <c r="C4155">
        <v>26</v>
      </c>
      <c r="D4155" t="s">
        <v>7</v>
      </c>
      <c r="E4155" t="s">
        <v>11</v>
      </c>
      <c r="F4155" t="s">
        <v>30</v>
      </c>
      <c r="G4155" t="s">
        <v>23</v>
      </c>
      <c r="H4155" s="1">
        <v>45648</v>
      </c>
      <c r="I4155" t="s">
        <v>34</v>
      </c>
      <c r="J4155">
        <v>35</v>
      </c>
      <c r="K4155">
        <v>13.2</v>
      </c>
      <c r="L4155">
        <v>575.32000000000005</v>
      </c>
      <c r="M4155">
        <v>96.02</v>
      </c>
      <c r="N4155" t="s">
        <v>49</v>
      </c>
      <c r="O4155">
        <v>5</v>
      </c>
      <c r="P4155" t="str" cm="1">
        <f t="array" ref="P4155">_xlfn.IFS(C4155&lt;25,"18-24", C4155&lt;=35,"25-35", C4155&lt;=50,"36-50",TRUE,"50+")</f>
        <v>25-35</v>
      </c>
      <c r="Q4155" t="str">
        <f t="shared" si="448"/>
        <v>new</v>
      </c>
      <c r="R4155" t="str">
        <f t="shared" si="449"/>
        <v>high value</v>
      </c>
      <c r="S4155" t="str">
        <f t="shared" si="450"/>
        <v>High</v>
      </c>
      <c r="T4155" t="str">
        <f t="shared" si="451"/>
        <v>Dec</v>
      </c>
      <c r="U4155">
        <f t="shared" si="452"/>
        <v>2024</v>
      </c>
      <c r="V4155" t="str">
        <f t="shared" si="453"/>
        <v>10-15</v>
      </c>
      <c r="W4155" t="str">
        <f t="shared" si="454"/>
        <v>Medium</v>
      </c>
    </row>
    <row r="4156" spans="1:23" x14ac:dyDescent="0.3">
      <c r="A4156">
        <v>604155</v>
      </c>
      <c r="B4156">
        <v>78654</v>
      </c>
      <c r="C4156">
        <v>26</v>
      </c>
      <c r="D4156" t="s">
        <v>7</v>
      </c>
      <c r="E4156" t="s">
        <v>5</v>
      </c>
      <c r="F4156" t="s">
        <v>19</v>
      </c>
      <c r="G4156" t="s">
        <v>23</v>
      </c>
      <c r="H4156" s="1">
        <v>45410</v>
      </c>
      <c r="I4156" t="s">
        <v>34</v>
      </c>
      <c r="J4156">
        <v>76</v>
      </c>
      <c r="K4156">
        <v>13.8</v>
      </c>
      <c r="L4156">
        <v>378.42</v>
      </c>
      <c r="M4156">
        <v>31.42</v>
      </c>
      <c r="N4156" t="s">
        <v>50</v>
      </c>
      <c r="O4156">
        <v>4</v>
      </c>
      <c r="P4156" t="str" cm="1">
        <f t="array" ref="P4156">_xlfn.IFS(C4156&lt;25,"18-24", C4156&lt;=35,"25-35", C4156&lt;=50,"36-50",TRUE,"50+")</f>
        <v>25-35</v>
      </c>
      <c r="Q4156" t="str">
        <f t="shared" si="448"/>
        <v>new</v>
      </c>
      <c r="R4156" t="str">
        <f t="shared" si="449"/>
        <v>medium</v>
      </c>
      <c r="S4156" t="str">
        <f t="shared" si="450"/>
        <v>medium</v>
      </c>
      <c r="T4156" t="str">
        <f t="shared" si="451"/>
        <v>Apr</v>
      </c>
      <c r="U4156">
        <f t="shared" si="452"/>
        <v>2024</v>
      </c>
      <c r="V4156" t="str">
        <f t="shared" si="453"/>
        <v>10-15</v>
      </c>
      <c r="W4156" t="str">
        <f t="shared" si="454"/>
        <v>Slow</v>
      </c>
    </row>
    <row r="4157" spans="1:23" x14ac:dyDescent="0.3">
      <c r="A4157">
        <v>604156</v>
      </c>
      <c r="B4157">
        <v>43786</v>
      </c>
      <c r="C4157">
        <v>53</v>
      </c>
      <c r="D4157" t="s">
        <v>4</v>
      </c>
      <c r="E4157" t="s">
        <v>5</v>
      </c>
      <c r="F4157" t="s">
        <v>30</v>
      </c>
      <c r="G4157" t="s">
        <v>27</v>
      </c>
      <c r="H4157" s="1">
        <v>44704</v>
      </c>
      <c r="I4157" t="s">
        <v>33</v>
      </c>
      <c r="J4157">
        <v>64</v>
      </c>
      <c r="K4157">
        <v>2.6</v>
      </c>
      <c r="L4157">
        <v>1165.24</v>
      </c>
      <c r="M4157">
        <v>67.23</v>
      </c>
      <c r="N4157" t="s">
        <v>50</v>
      </c>
      <c r="O4157">
        <v>1</v>
      </c>
      <c r="P4157" t="str" cm="1">
        <f t="array" ref="P4157">_xlfn.IFS(C4157&lt;25,"18-24", C4157&lt;=35,"25-35", C4157&lt;=50,"36-50",TRUE,"50+")</f>
        <v>50+</v>
      </c>
      <c r="Q4157" t="str">
        <f t="shared" si="448"/>
        <v>repeat</v>
      </c>
      <c r="R4157" t="str">
        <f t="shared" si="449"/>
        <v>high value</v>
      </c>
      <c r="S4157" t="str">
        <f t="shared" si="450"/>
        <v>Low</v>
      </c>
      <c r="T4157" t="str">
        <f t="shared" si="451"/>
        <v>May</v>
      </c>
      <c r="U4157">
        <f t="shared" si="452"/>
        <v>2022</v>
      </c>
      <c r="V4157" t="str">
        <f t="shared" si="453"/>
        <v>0-5</v>
      </c>
      <c r="W4157" t="str">
        <f t="shared" si="454"/>
        <v>Slow</v>
      </c>
    </row>
    <row r="4158" spans="1:23" x14ac:dyDescent="0.3">
      <c r="A4158">
        <v>604157</v>
      </c>
      <c r="B4158">
        <v>84648</v>
      </c>
      <c r="C4158">
        <v>50</v>
      </c>
      <c r="D4158" t="s">
        <v>4</v>
      </c>
      <c r="E4158" t="s">
        <v>16</v>
      </c>
      <c r="F4158" t="s">
        <v>24</v>
      </c>
      <c r="G4158" t="s">
        <v>21</v>
      </c>
      <c r="H4158" s="1">
        <v>45226</v>
      </c>
      <c r="I4158" t="s">
        <v>34</v>
      </c>
      <c r="J4158">
        <v>62</v>
      </c>
      <c r="K4158">
        <v>13.7</v>
      </c>
      <c r="L4158">
        <v>248.59</v>
      </c>
      <c r="M4158">
        <v>39.67</v>
      </c>
      <c r="N4158" t="s">
        <v>47</v>
      </c>
      <c r="O4158">
        <v>2</v>
      </c>
      <c r="P4158" t="str" cm="1">
        <f t="array" ref="P4158">_xlfn.IFS(C4158&lt;25,"18-24", C4158&lt;=35,"25-35", C4158&lt;=50,"36-50",TRUE,"50+")</f>
        <v>36-50</v>
      </c>
      <c r="Q4158" t="str">
        <f t="shared" si="448"/>
        <v>new</v>
      </c>
      <c r="R4158" t="str">
        <f t="shared" si="449"/>
        <v>low</v>
      </c>
      <c r="S4158" t="str">
        <f t="shared" si="450"/>
        <v>Low</v>
      </c>
      <c r="T4158" t="str">
        <f t="shared" si="451"/>
        <v>Oct</v>
      </c>
      <c r="U4158">
        <f t="shared" si="452"/>
        <v>2023</v>
      </c>
      <c r="V4158" t="str">
        <f t="shared" si="453"/>
        <v>10-15</v>
      </c>
      <c r="W4158" t="str">
        <f t="shared" si="454"/>
        <v>Slow</v>
      </c>
    </row>
    <row r="4159" spans="1:23" x14ac:dyDescent="0.3">
      <c r="A4159">
        <v>604158</v>
      </c>
      <c r="B4159">
        <v>22654</v>
      </c>
      <c r="C4159">
        <v>59</v>
      </c>
      <c r="D4159" t="s">
        <v>7</v>
      </c>
      <c r="E4159" t="s">
        <v>5</v>
      </c>
      <c r="F4159" t="s">
        <v>32</v>
      </c>
      <c r="G4159" t="s">
        <v>21</v>
      </c>
      <c r="H4159" s="1">
        <v>45527</v>
      </c>
      <c r="I4159" t="s">
        <v>34</v>
      </c>
      <c r="J4159">
        <v>69</v>
      </c>
      <c r="K4159">
        <v>4.5999999999999996</v>
      </c>
      <c r="L4159">
        <v>1484.33</v>
      </c>
      <c r="M4159">
        <v>40.51</v>
      </c>
      <c r="N4159" t="s">
        <v>49</v>
      </c>
      <c r="O4159">
        <v>2</v>
      </c>
      <c r="P4159" t="str" cm="1">
        <f t="array" ref="P4159">_xlfn.IFS(C4159&lt;25,"18-24", C4159&lt;=35,"25-35", C4159&lt;=50,"36-50",TRUE,"50+")</f>
        <v>50+</v>
      </c>
      <c r="Q4159" t="str">
        <f t="shared" si="448"/>
        <v>new</v>
      </c>
      <c r="R4159" t="str">
        <f t="shared" si="449"/>
        <v>high value</v>
      </c>
      <c r="S4159" t="str">
        <f t="shared" si="450"/>
        <v>Low</v>
      </c>
      <c r="T4159" t="str">
        <f t="shared" si="451"/>
        <v>Aug</v>
      </c>
      <c r="U4159">
        <f t="shared" si="452"/>
        <v>2024</v>
      </c>
      <c r="V4159" t="str">
        <f t="shared" si="453"/>
        <v>0-5</v>
      </c>
      <c r="W4159" t="str">
        <f t="shared" si="454"/>
        <v>Slow</v>
      </c>
    </row>
    <row r="4160" spans="1:23" x14ac:dyDescent="0.3">
      <c r="A4160">
        <v>604159</v>
      </c>
      <c r="B4160">
        <v>43740</v>
      </c>
      <c r="C4160">
        <v>55</v>
      </c>
      <c r="D4160" t="s">
        <v>7</v>
      </c>
      <c r="E4160" t="s">
        <v>5</v>
      </c>
      <c r="F4160" t="s">
        <v>22</v>
      </c>
      <c r="G4160" t="s">
        <v>27</v>
      </c>
      <c r="H4160" s="1">
        <v>44711</v>
      </c>
      <c r="I4160" t="s">
        <v>33</v>
      </c>
      <c r="J4160">
        <v>73</v>
      </c>
      <c r="K4160">
        <v>4.7</v>
      </c>
      <c r="L4160">
        <v>1034.71</v>
      </c>
      <c r="M4160">
        <v>88.49</v>
      </c>
      <c r="N4160" t="s">
        <v>50</v>
      </c>
      <c r="O4160">
        <v>3</v>
      </c>
      <c r="P4160" t="str" cm="1">
        <f t="array" ref="P4160">_xlfn.IFS(C4160&lt;25,"18-24", C4160&lt;=35,"25-35", C4160&lt;=50,"36-50",TRUE,"50+")</f>
        <v>50+</v>
      </c>
      <c r="Q4160" t="str">
        <f t="shared" si="448"/>
        <v>new</v>
      </c>
      <c r="R4160" t="str">
        <f t="shared" si="449"/>
        <v>high value</v>
      </c>
      <c r="S4160" t="str">
        <f t="shared" si="450"/>
        <v>medium</v>
      </c>
      <c r="T4160" t="str">
        <f t="shared" si="451"/>
        <v>May</v>
      </c>
      <c r="U4160">
        <f t="shared" si="452"/>
        <v>2022</v>
      </c>
      <c r="V4160" t="str">
        <f t="shared" si="453"/>
        <v>0-5</v>
      </c>
      <c r="W4160" t="str">
        <f t="shared" si="454"/>
        <v>Slow</v>
      </c>
    </row>
    <row r="4161" spans="1:23" x14ac:dyDescent="0.3">
      <c r="A4161">
        <v>604160</v>
      </c>
      <c r="B4161">
        <v>57933</v>
      </c>
      <c r="C4161">
        <v>18</v>
      </c>
      <c r="D4161" t="s">
        <v>4</v>
      </c>
      <c r="E4161" t="s">
        <v>11</v>
      </c>
      <c r="F4161" t="s">
        <v>24</v>
      </c>
      <c r="G4161" t="s">
        <v>25</v>
      </c>
      <c r="H4161" s="1">
        <v>44988</v>
      </c>
      <c r="I4161" t="s">
        <v>34</v>
      </c>
      <c r="J4161">
        <v>87</v>
      </c>
      <c r="K4161">
        <v>6.3</v>
      </c>
      <c r="L4161">
        <v>691.44</v>
      </c>
      <c r="M4161">
        <v>75.52</v>
      </c>
      <c r="N4161" t="s">
        <v>49</v>
      </c>
      <c r="O4161">
        <v>2</v>
      </c>
      <c r="P4161" t="str" cm="1">
        <f t="array" ref="P4161">_xlfn.IFS(C4161&lt;25,"18-24", C4161&lt;=35,"25-35", C4161&lt;=50,"36-50",TRUE,"50+")</f>
        <v>18-24</v>
      </c>
      <c r="Q4161" t="str">
        <f t="shared" si="448"/>
        <v>repeat</v>
      </c>
      <c r="R4161" t="str">
        <f t="shared" si="449"/>
        <v>high value</v>
      </c>
      <c r="S4161" t="str">
        <f t="shared" si="450"/>
        <v>Low</v>
      </c>
      <c r="T4161" t="str">
        <f t="shared" si="451"/>
        <v>Mar</v>
      </c>
      <c r="U4161">
        <f t="shared" si="452"/>
        <v>2023</v>
      </c>
      <c r="V4161" t="str">
        <f t="shared" si="453"/>
        <v>5-10</v>
      </c>
      <c r="W4161" t="str">
        <f t="shared" si="454"/>
        <v>Slow</v>
      </c>
    </row>
    <row r="4162" spans="1:23" x14ac:dyDescent="0.3">
      <c r="A4162">
        <v>604161</v>
      </c>
      <c r="B4162">
        <v>91668</v>
      </c>
      <c r="C4162">
        <v>33</v>
      </c>
      <c r="D4162" t="s">
        <v>7</v>
      </c>
      <c r="E4162" t="s">
        <v>8</v>
      </c>
      <c r="F4162" t="s">
        <v>24</v>
      </c>
      <c r="G4162" t="s">
        <v>23</v>
      </c>
      <c r="H4162" s="1">
        <v>44659</v>
      </c>
      <c r="I4162" t="s">
        <v>33</v>
      </c>
      <c r="J4162">
        <v>69</v>
      </c>
      <c r="K4162">
        <v>2</v>
      </c>
      <c r="L4162">
        <v>382.98</v>
      </c>
      <c r="M4162">
        <v>94.99</v>
      </c>
      <c r="N4162" t="s">
        <v>47</v>
      </c>
      <c r="O4162">
        <v>2</v>
      </c>
      <c r="P4162" t="str" cm="1">
        <f t="array" ref="P4162">_xlfn.IFS(C4162&lt;25,"18-24", C4162&lt;=35,"25-35", C4162&lt;=50,"36-50",TRUE,"50+")</f>
        <v>25-35</v>
      </c>
      <c r="Q4162" t="str">
        <f t="shared" si="448"/>
        <v>new</v>
      </c>
      <c r="R4162" t="str">
        <f t="shared" si="449"/>
        <v>medium</v>
      </c>
      <c r="S4162" t="str">
        <f t="shared" si="450"/>
        <v>Low</v>
      </c>
      <c r="T4162" t="str">
        <f t="shared" si="451"/>
        <v>Apr</v>
      </c>
      <c r="U4162">
        <f t="shared" si="452"/>
        <v>2022</v>
      </c>
      <c r="V4162" t="str">
        <f t="shared" si="453"/>
        <v>0-5</v>
      </c>
      <c r="W4162" t="str">
        <f t="shared" si="454"/>
        <v>Slow</v>
      </c>
    </row>
    <row r="4163" spans="1:23" x14ac:dyDescent="0.3">
      <c r="A4163">
        <v>604162</v>
      </c>
      <c r="B4163">
        <v>76490</v>
      </c>
      <c r="C4163">
        <v>37</v>
      </c>
      <c r="D4163" t="s">
        <v>4</v>
      </c>
      <c r="E4163" t="s">
        <v>8</v>
      </c>
      <c r="F4163" t="s">
        <v>19</v>
      </c>
      <c r="G4163" t="s">
        <v>29</v>
      </c>
      <c r="H4163" s="1">
        <v>45233</v>
      </c>
      <c r="I4163" t="s">
        <v>33</v>
      </c>
      <c r="J4163">
        <v>75</v>
      </c>
      <c r="K4163">
        <v>6.9</v>
      </c>
      <c r="L4163">
        <v>1106.51</v>
      </c>
      <c r="M4163">
        <v>88.38</v>
      </c>
      <c r="N4163" t="s">
        <v>49</v>
      </c>
      <c r="O4163">
        <v>3</v>
      </c>
      <c r="P4163" t="str" cm="1">
        <f t="array" ref="P4163">_xlfn.IFS(C4163&lt;25,"18-24", C4163&lt;=35,"25-35", C4163&lt;=50,"36-50",TRUE,"50+")</f>
        <v>36-50</v>
      </c>
      <c r="Q4163" t="str">
        <f t="shared" ref="Q4163:Q4226" si="455">IF(COUNTIF($B:$B,B4163)&gt;1,"repeat","new")</f>
        <v>new</v>
      </c>
      <c r="R4163" t="str">
        <f t="shared" ref="R4163:R4226" si="456">IF(L4163&gt;500,"high value",IF( L4163&gt;250,"medium","low"))</f>
        <v>high value</v>
      </c>
      <c r="S4163" t="str">
        <f t="shared" ref="S4163:S4226" si="457">IF(O4163&lt;=2,"Low",IF(O4163&lt;=4,"medium","High"))</f>
        <v>medium</v>
      </c>
      <c r="T4163" t="str">
        <f t="shared" ref="T4163:T4226" si="458">TEXT(H4163,"MMM")</f>
        <v>Nov</v>
      </c>
      <c r="U4163">
        <f t="shared" ref="U4163:U4226" si="459">YEAR(H4163)</f>
        <v>2023</v>
      </c>
      <c r="V4163" t="str">
        <f t="shared" ref="V4163:V4226" si="460">IF(K4163&lt;=5,"0-5",IF(K4163&lt;=10,"5-10",IF(K4163&lt;=15,"10-15","15+")))</f>
        <v>5-10</v>
      </c>
      <c r="W4163" t="str">
        <f t="shared" ref="W4163:W4226" si="461">IF(J4163&lt;=30,"Fast",IF(J4163&lt;=45,"Medium","Slow"))</f>
        <v>Slow</v>
      </c>
    </row>
    <row r="4164" spans="1:23" x14ac:dyDescent="0.3">
      <c r="A4164">
        <v>604163</v>
      </c>
      <c r="B4164">
        <v>41723</v>
      </c>
      <c r="C4164">
        <v>24</v>
      </c>
      <c r="D4164" t="s">
        <v>4</v>
      </c>
      <c r="E4164" t="s">
        <v>5</v>
      </c>
      <c r="F4164" t="s">
        <v>22</v>
      </c>
      <c r="G4164" t="s">
        <v>31</v>
      </c>
      <c r="H4164" s="1">
        <v>45333</v>
      </c>
      <c r="I4164" t="s">
        <v>34</v>
      </c>
      <c r="J4164">
        <v>36</v>
      </c>
      <c r="K4164">
        <v>12.8</v>
      </c>
      <c r="L4164">
        <v>259.69</v>
      </c>
      <c r="M4164">
        <v>53.7</v>
      </c>
      <c r="N4164" t="s">
        <v>47</v>
      </c>
      <c r="O4164">
        <v>1</v>
      </c>
      <c r="P4164" t="str" cm="1">
        <f t="array" ref="P4164">_xlfn.IFS(C4164&lt;25,"18-24", C4164&lt;=35,"25-35", C4164&lt;=50,"36-50",TRUE,"50+")</f>
        <v>18-24</v>
      </c>
      <c r="Q4164" t="str">
        <f t="shared" si="455"/>
        <v>new</v>
      </c>
      <c r="R4164" t="str">
        <f t="shared" si="456"/>
        <v>medium</v>
      </c>
      <c r="S4164" t="str">
        <f t="shared" si="457"/>
        <v>Low</v>
      </c>
      <c r="T4164" t="str">
        <f t="shared" si="458"/>
        <v>Feb</v>
      </c>
      <c r="U4164">
        <f t="shared" si="459"/>
        <v>2024</v>
      </c>
      <c r="V4164" t="str">
        <f t="shared" si="460"/>
        <v>10-15</v>
      </c>
      <c r="W4164" t="str">
        <f t="shared" si="461"/>
        <v>Medium</v>
      </c>
    </row>
    <row r="4165" spans="1:23" x14ac:dyDescent="0.3">
      <c r="A4165">
        <v>604164</v>
      </c>
      <c r="B4165">
        <v>31679</v>
      </c>
      <c r="C4165">
        <v>61</v>
      </c>
      <c r="D4165" t="s">
        <v>7</v>
      </c>
      <c r="E4165" t="s">
        <v>8</v>
      </c>
      <c r="F4165" t="s">
        <v>24</v>
      </c>
      <c r="G4165" t="s">
        <v>25</v>
      </c>
      <c r="H4165" s="1">
        <v>45146</v>
      </c>
      <c r="I4165" t="s">
        <v>33</v>
      </c>
      <c r="J4165">
        <v>52</v>
      </c>
      <c r="K4165">
        <v>1</v>
      </c>
      <c r="L4165">
        <v>1318.52</v>
      </c>
      <c r="M4165">
        <v>32.42</v>
      </c>
      <c r="N4165" t="s">
        <v>50</v>
      </c>
      <c r="O4165">
        <v>4</v>
      </c>
      <c r="P4165" t="str" cm="1">
        <f t="array" ref="P4165">_xlfn.IFS(C4165&lt;25,"18-24", C4165&lt;=35,"25-35", C4165&lt;=50,"36-50",TRUE,"50+")</f>
        <v>50+</v>
      </c>
      <c r="Q4165" t="str">
        <f t="shared" si="455"/>
        <v>new</v>
      </c>
      <c r="R4165" t="str">
        <f t="shared" si="456"/>
        <v>high value</v>
      </c>
      <c r="S4165" t="str">
        <f t="shared" si="457"/>
        <v>medium</v>
      </c>
      <c r="T4165" t="str">
        <f t="shared" si="458"/>
        <v>Aug</v>
      </c>
      <c r="U4165">
        <f t="shared" si="459"/>
        <v>2023</v>
      </c>
      <c r="V4165" t="str">
        <f t="shared" si="460"/>
        <v>0-5</v>
      </c>
      <c r="W4165" t="str">
        <f t="shared" si="461"/>
        <v>Slow</v>
      </c>
    </row>
    <row r="4166" spans="1:23" x14ac:dyDescent="0.3">
      <c r="A4166">
        <v>604165</v>
      </c>
      <c r="B4166">
        <v>50877</v>
      </c>
      <c r="C4166">
        <v>51</v>
      </c>
      <c r="D4166" t="s">
        <v>7</v>
      </c>
      <c r="E4166" t="s">
        <v>5</v>
      </c>
      <c r="F4166" t="s">
        <v>22</v>
      </c>
      <c r="G4166" t="s">
        <v>25</v>
      </c>
      <c r="H4166" s="1">
        <v>45176</v>
      </c>
      <c r="I4166" t="s">
        <v>34</v>
      </c>
      <c r="J4166">
        <v>23</v>
      </c>
      <c r="K4166">
        <v>1.6</v>
      </c>
      <c r="L4166">
        <v>175.27</v>
      </c>
      <c r="M4166">
        <v>62.15</v>
      </c>
      <c r="N4166" t="s">
        <v>48</v>
      </c>
      <c r="O4166">
        <v>4</v>
      </c>
      <c r="P4166" t="str" cm="1">
        <f t="array" ref="P4166">_xlfn.IFS(C4166&lt;25,"18-24", C4166&lt;=35,"25-35", C4166&lt;=50,"36-50",TRUE,"50+")</f>
        <v>50+</v>
      </c>
      <c r="Q4166" t="str">
        <f t="shared" si="455"/>
        <v>new</v>
      </c>
      <c r="R4166" t="str">
        <f t="shared" si="456"/>
        <v>low</v>
      </c>
      <c r="S4166" t="str">
        <f t="shared" si="457"/>
        <v>medium</v>
      </c>
      <c r="T4166" t="str">
        <f t="shared" si="458"/>
        <v>Sep</v>
      </c>
      <c r="U4166">
        <f t="shared" si="459"/>
        <v>2023</v>
      </c>
      <c r="V4166" t="str">
        <f t="shared" si="460"/>
        <v>0-5</v>
      </c>
      <c r="W4166" t="str">
        <f t="shared" si="461"/>
        <v>Fast</v>
      </c>
    </row>
    <row r="4167" spans="1:23" x14ac:dyDescent="0.3">
      <c r="A4167">
        <v>604166</v>
      </c>
      <c r="B4167">
        <v>64784</v>
      </c>
      <c r="C4167">
        <v>33</v>
      </c>
      <c r="D4167" t="s">
        <v>4</v>
      </c>
      <c r="E4167" t="s">
        <v>5</v>
      </c>
      <c r="F4167" t="s">
        <v>19</v>
      </c>
      <c r="G4167" t="s">
        <v>21</v>
      </c>
      <c r="H4167" s="1">
        <v>45636</v>
      </c>
      <c r="I4167" t="s">
        <v>34</v>
      </c>
      <c r="J4167">
        <v>51</v>
      </c>
      <c r="K4167">
        <v>3.3</v>
      </c>
      <c r="L4167">
        <v>1099.1500000000001</v>
      </c>
      <c r="M4167">
        <v>115.08</v>
      </c>
      <c r="N4167" t="s">
        <v>47</v>
      </c>
      <c r="O4167">
        <v>2</v>
      </c>
      <c r="P4167" t="str" cm="1">
        <f t="array" ref="P4167">_xlfn.IFS(C4167&lt;25,"18-24", C4167&lt;=35,"25-35", C4167&lt;=50,"36-50",TRUE,"50+")</f>
        <v>25-35</v>
      </c>
      <c r="Q4167" t="str">
        <f t="shared" si="455"/>
        <v>repeat</v>
      </c>
      <c r="R4167" t="str">
        <f t="shared" si="456"/>
        <v>high value</v>
      </c>
      <c r="S4167" t="str">
        <f t="shared" si="457"/>
        <v>Low</v>
      </c>
      <c r="T4167" t="str">
        <f t="shared" si="458"/>
        <v>Dec</v>
      </c>
      <c r="U4167">
        <f t="shared" si="459"/>
        <v>2024</v>
      </c>
      <c r="V4167" t="str">
        <f t="shared" si="460"/>
        <v>0-5</v>
      </c>
      <c r="W4167" t="str">
        <f t="shared" si="461"/>
        <v>Slow</v>
      </c>
    </row>
    <row r="4168" spans="1:23" x14ac:dyDescent="0.3">
      <c r="A4168">
        <v>604167</v>
      </c>
      <c r="B4168">
        <v>14159</v>
      </c>
      <c r="C4168">
        <v>39</v>
      </c>
      <c r="D4168" t="s">
        <v>7</v>
      </c>
      <c r="E4168" t="s">
        <v>16</v>
      </c>
      <c r="F4168" t="s">
        <v>26</v>
      </c>
      <c r="G4168" t="s">
        <v>23</v>
      </c>
      <c r="H4168" s="1">
        <v>45555</v>
      </c>
      <c r="I4168" t="s">
        <v>33</v>
      </c>
      <c r="J4168">
        <v>88</v>
      </c>
      <c r="K4168">
        <v>1.2</v>
      </c>
      <c r="L4168">
        <v>1017.12</v>
      </c>
      <c r="M4168">
        <v>67.42</v>
      </c>
      <c r="N4168" t="s">
        <v>50</v>
      </c>
      <c r="O4168">
        <v>3</v>
      </c>
      <c r="P4168" t="str" cm="1">
        <f t="array" ref="P4168">_xlfn.IFS(C4168&lt;25,"18-24", C4168&lt;=35,"25-35", C4168&lt;=50,"36-50",TRUE,"50+")</f>
        <v>36-50</v>
      </c>
      <c r="Q4168" t="str">
        <f t="shared" si="455"/>
        <v>new</v>
      </c>
      <c r="R4168" t="str">
        <f t="shared" si="456"/>
        <v>high value</v>
      </c>
      <c r="S4168" t="str">
        <f t="shared" si="457"/>
        <v>medium</v>
      </c>
      <c r="T4168" t="str">
        <f t="shared" si="458"/>
        <v>Sep</v>
      </c>
      <c r="U4168">
        <f t="shared" si="459"/>
        <v>2024</v>
      </c>
      <c r="V4168" t="str">
        <f t="shared" si="460"/>
        <v>0-5</v>
      </c>
      <c r="W4168" t="str">
        <f t="shared" si="461"/>
        <v>Slow</v>
      </c>
    </row>
    <row r="4169" spans="1:23" x14ac:dyDescent="0.3">
      <c r="A4169">
        <v>604168</v>
      </c>
      <c r="B4169">
        <v>10820</v>
      </c>
      <c r="C4169">
        <v>37</v>
      </c>
      <c r="D4169" t="s">
        <v>7</v>
      </c>
      <c r="E4169" t="s">
        <v>16</v>
      </c>
      <c r="F4169" t="s">
        <v>26</v>
      </c>
      <c r="G4169" t="s">
        <v>21</v>
      </c>
      <c r="H4169" s="1">
        <v>45118</v>
      </c>
      <c r="I4169" t="s">
        <v>33</v>
      </c>
      <c r="J4169">
        <v>55</v>
      </c>
      <c r="K4169">
        <v>7.6</v>
      </c>
      <c r="L4169">
        <v>861.6</v>
      </c>
      <c r="M4169">
        <v>81.84</v>
      </c>
      <c r="N4169" t="s">
        <v>50</v>
      </c>
      <c r="O4169">
        <v>4</v>
      </c>
      <c r="P4169" t="str" cm="1">
        <f t="array" ref="P4169">_xlfn.IFS(C4169&lt;25,"18-24", C4169&lt;=35,"25-35", C4169&lt;=50,"36-50",TRUE,"50+")</f>
        <v>36-50</v>
      </c>
      <c r="Q4169" t="str">
        <f t="shared" si="455"/>
        <v>new</v>
      </c>
      <c r="R4169" t="str">
        <f t="shared" si="456"/>
        <v>high value</v>
      </c>
      <c r="S4169" t="str">
        <f t="shared" si="457"/>
        <v>medium</v>
      </c>
      <c r="T4169" t="str">
        <f t="shared" si="458"/>
        <v>Jul</v>
      </c>
      <c r="U4169">
        <f t="shared" si="459"/>
        <v>2023</v>
      </c>
      <c r="V4169" t="str">
        <f t="shared" si="460"/>
        <v>5-10</v>
      </c>
      <c r="W4169" t="str">
        <f t="shared" si="461"/>
        <v>Slow</v>
      </c>
    </row>
    <row r="4170" spans="1:23" x14ac:dyDescent="0.3">
      <c r="A4170">
        <v>604169</v>
      </c>
      <c r="B4170">
        <v>94114</v>
      </c>
      <c r="C4170">
        <v>59</v>
      </c>
      <c r="D4170" t="s">
        <v>4</v>
      </c>
      <c r="E4170" t="s">
        <v>8</v>
      </c>
      <c r="F4170" t="s">
        <v>18</v>
      </c>
      <c r="G4170" t="s">
        <v>27</v>
      </c>
      <c r="H4170" s="1">
        <v>45597</v>
      </c>
      <c r="I4170" t="s">
        <v>33</v>
      </c>
      <c r="J4170">
        <v>77</v>
      </c>
      <c r="K4170">
        <v>7.5</v>
      </c>
      <c r="L4170">
        <v>1441.36</v>
      </c>
      <c r="M4170">
        <v>102.23</v>
      </c>
      <c r="N4170" t="s">
        <v>47</v>
      </c>
      <c r="O4170">
        <v>1</v>
      </c>
      <c r="P4170" t="str" cm="1">
        <f t="array" ref="P4170">_xlfn.IFS(C4170&lt;25,"18-24", C4170&lt;=35,"25-35", C4170&lt;=50,"36-50",TRUE,"50+")</f>
        <v>50+</v>
      </c>
      <c r="Q4170" t="str">
        <f t="shared" si="455"/>
        <v>new</v>
      </c>
      <c r="R4170" t="str">
        <f t="shared" si="456"/>
        <v>high value</v>
      </c>
      <c r="S4170" t="str">
        <f t="shared" si="457"/>
        <v>Low</v>
      </c>
      <c r="T4170" t="str">
        <f t="shared" si="458"/>
        <v>Nov</v>
      </c>
      <c r="U4170">
        <f t="shared" si="459"/>
        <v>2024</v>
      </c>
      <c r="V4170" t="str">
        <f t="shared" si="460"/>
        <v>5-10</v>
      </c>
      <c r="W4170" t="str">
        <f t="shared" si="461"/>
        <v>Slow</v>
      </c>
    </row>
    <row r="4171" spans="1:23" x14ac:dyDescent="0.3">
      <c r="A4171">
        <v>604170</v>
      </c>
      <c r="B4171">
        <v>82045</v>
      </c>
      <c r="C4171">
        <v>36</v>
      </c>
      <c r="D4171" t="s">
        <v>7</v>
      </c>
      <c r="E4171" t="s">
        <v>5</v>
      </c>
      <c r="F4171" t="s">
        <v>19</v>
      </c>
      <c r="G4171" t="s">
        <v>29</v>
      </c>
      <c r="H4171" s="1">
        <v>44761</v>
      </c>
      <c r="I4171" t="s">
        <v>33</v>
      </c>
      <c r="J4171">
        <v>74</v>
      </c>
      <c r="K4171">
        <v>10.199999999999999</v>
      </c>
      <c r="L4171">
        <v>1268.83</v>
      </c>
      <c r="M4171">
        <v>41.57</v>
      </c>
      <c r="N4171" t="s">
        <v>49</v>
      </c>
      <c r="O4171">
        <v>1</v>
      </c>
      <c r="P4171" t="str" cm="1">
        <f t="array" ref="P4171">_xlfn.IFS(C4171&lt;25,"18-24", C4171&lt;=35,"25-35", C4171&lt;=50,"36-50",TRUE,"50+")</f>
        <v>36-50</v>
      </c>
      <c r="Q4171" t="str">
        <f t="shared" si="455"/>
        <v>new</v>
      </c>
      <c r="R4171" t="str">
        <f t="shared" si="456"/>
        <v>high value</v>
      </c>
      <c r="S4171" t="str">
        <f t="shared" si="457"/>
        <v>Low</v>
      </c>
      <c r="T4171" t="str">
        <f t="shared" si="458"/>
        <v>Jul</v>
      </c>
      <c r="U4171">
        <f t="shared" si="459"/>
        <v>2022</v>
      </c>
      <c r="V4171" t="str">
        <f t="shared" si="460"/>
        <v>10-15</v>
      </c>
      <c r="W4171" t="str">
        <f t="shared" si="461"/>
        <v>Slow</v>
      </c>
    </row>
    <row r="4172" spans="1:23" x14ac:dyDescent="0.3">
      <c r="A4172">
        <v>604171</v>
      </c>
      <c r="B4172">
        <v>47349</v>
      </c>
      <c r="C4172">
        <v>27</v>
      </c>
      <c r="D4172" t="s">
        <v>4</v>
      </c>
      <c r="E4172" t="s">
        <v>11</v>
      </c>
      <c r="F4172" t="s">
        <v>26</v>
      </c>
      <c r="G4172" t="s">
        <v>29</v>
      </c>
      <c r="H4172" s="1">
        <v>44723</v>
      </c>
      <c r="I4172" t="s">
        <v>33</v>
      </c>
      <c r="J4172">
        <v>30</v>
      </c>
      <c r="K4172">
        <v>3.1</v>
      </c>
      <c r="L4172">
        <v>991.88</v>
      </c>
      <c r="M4172">
        <v>81.2</v>
      </c>
      <c r="N4172" t="s">
        <v>49</v>
      </c>
      <c r="O4172">
        <v>1</v>
      </c>
      <c r="P4172" t="str" cm="1">
        <f t="array" ref="P4172">_xlfn.IFS(C4172&lt;25,"18-24", C4172&lt;=35,"25-35", C4172&lt;=50,"36-50",TRUE,"50+")</f>
        <v>25-35</v>
      </c>
      <c r="Q4172" t="str">
        <f t="shared" si="455"/>
        <v>new</v>
      </c>
      <c r="R4172" t="str">
        <f t="shared" si="456"/>
        <v>high value</v>
      </c>
      <c r="S4172" t="str">
        <f t="shared" si="457"/>
        <v>Low</v>
      </c>
      <c r="T4172" t="str">
        <f t="shared" si="458"/>
        <v>Jun</v>
      </c>
      <c r="U4172">
        <f t="shared" si="459"/>
        <v>2022</v>
      </c>
      <c r="V4172" t="str">
        <f t="shared" si="460"/>
        <v>0-5</v>
      </c>
      <c r="W4172" t="str">
        <f t="shared" si="461"/>
        <v>Fast</v>
      </c>
    </row>
    <row r="4173" spans="1:23" x14ac:dyDescent="0.3">
      <c r="A4173">
        <v>604172</v>
      </c>
      <c r="B4173">
        <v>14012</v>
      </c>
      <c r="C4173">
        <v>46</v>
      </c>
      <c r="D4173" t="s">
        <v>4</v>
      </c>
      <c r="E4173" t="s">
        <v>8</v>
      </c>
      <c r="F4173" t="s">
        <v>32</v>
      </c>
      <c r="G4173" t="s">
        <v>29</v>
      </c>
      <c r="H4173" s="1">
        <v>44694</v>
      </c>
      <c r="I4173" t="s">
        <v>33</v>
      </c>
      <c r="J4173">
        <v>74</v>
      </c>
      <c r="K4173">
        <v>1.9</v>
      </c>
      <c r="L4173">
        <v>697.79</v>
      </c>
      <c r="M4173">
        <v>48.26</v>
      </c>
      <c r="N4173" t="s">
        <v>48</v>
      </c>
      <c r="O4173">
        <v>3</v>
      </c>
      <c r="P4173" t="str" cm="1">
        <f t="array" ref="P4173">_xlfn.IFS(C4173&lt;25,"18-24", C4173&lt;=35,"25-35", C4173&lt;=50,"36-50",TRUE,"50+")</f>
        <v>36-50</v>
      </c>
      <c r="Q4173" t="str">
        <f t="shared" si="455"/>
        <v>new</v>
      </c>
      <c r="R4173" t="str">
        <f t="shared" si="456"/>
        <v>high value</v>
      </c>
      <c r="S4173" t="str">
        <f t="shared" si="457"/>
        <v>medium</v>
      </c>
      <c r="T4173" t="str">
        <f t="shared" si="458"/>
        <v>May</v>
      </c>
      <c r="U4173">
        <f t="shared" si="459"/>
        <v>2022</v>
      </c>
      <c r="V4173" t="str">
        <f t="shared" si="460"/>
        <v>0-5</v>
      </c>
      <c r="W4173" t="str">
        <f t="shared" si="461"/>
        <v>Slow</v>
      </c>
    </row>
    <row r="4174" spans="1:23" x14ac:dyDescent="0.3">
      <c r="A4174">
        <v>604173</v>
      </c>
      <c r="B4174">
        <v>98090</v>
      </c>
      <c r="C4174">
        <v>64</v>
      </c>
      <c r="D4174" t="s">
        <v>7</v>
      </c>
      <c r="E4174" t="s">
        <v>16</v>
      </c>
      <c r="F4174" t="s">
        <v>22</v>
      </c>
      <c r="G4174" t="s">
        <v>31</v>
      </c>
      <c r="H4174" s="1">
        <v>45477</v>
      </c>
      <c r="I4174" t="s">
        <v>33</v>
      </c>
      <c r="J4174">
        <v>30</v>
      </c>
      <c r="K4174">
        <v>13.3</v>
      </c>
      <c r="L4174">
        <v>391.09</v>
      </c>
      <c r="M4174">
        <v>47.55</v>
      </c>
      <c r="N4174" t="s">
        <v>49</v>
      </c>
      <c r="O4174">
        <v>1</v>
      </c>
      <c r="P4174" t="str" cm="1">
        <f t="array" ref="P4174">_xlfn.IFS(C4174&lt;25,"18-24", C4174&lt;=35,"25-35", C4174&lt;=50,"36-50",TRUE,"50+")</f>
        <v>50+</v>
      </c>
      <c r="Q4174" t="str">
        <f t="shared" si="455"/>
        <v>new</v>
      </c>
      <c r="R4174" t="str">
        <f t="shared" si="456"/>
        <v>medium</v>
      </c>
      <c r="S4174" t="str">
        <f t="shared" si="457"/>
        <v>Low</v>
      </c>
      <c r="T4174" t="str">
        <f t="shared" si="458"/>
        <v>Jul</v>
      </c>
      <c r="U4174">
        <f t="shared" si="459"/>
        <v>2024</v>
      </c>
      <c r="V4174" t="str">
        <f t="shared" si="460"/>
        <v>10-15</v>
      </c>
      <c r="W4174" t="str">
        <f t="shared" si="461"/>
        <v>Fast</v>
      </c>
    </row>
    <row r="4175" spans="1:23" x14ac:dyDescent="0.3">
      <c r="A4175">
        <v>604174</v>
      </c>
      <c r="B4175">
        <v>96567</v>
      </c>
      <c r="C4175">
        <v>46</v>
      </c>
      <c r="D4175" t="s">
        <v>7</v>
      </c>
      <c r="E4175" t="s">
        <v>5</v>
      </c>
      <c r="F4175" t="s">
        <v>24</v>
      </c>
      <c r="G4175" t="s">
        <v>23</v>
      </c>
      <c r="H4175" s="1">
        <v>44935</v>
      </c>
      <c r="I4175" t="s">
        <v>34</v>
      </c>
      <c r="J4175">
        <v>62</v>
      </c>
      <c r="K4175">
        <v>6</v>
      </c>
      <c r="L4175">
        <v>1138.58</v>
      </c>
      <c r="M4175">
        <v>26.05</v>
      </c>
      <c r="N4175" t="s">
        <v>49</v>
      </c>
      <c r="O4175">
        <v>4</v>
      </c>
      <c r="P4175" t="str" cm="1">
        <f t="array" ref="P4175">_xlfn.IFS(C4175&lt;25,"18-24", C4175&lt;=35,"25-35", C4175&lt;=50,"36-50",TRUE,"50+")</f>
        <v>36-50</v>
      </c>
      <c r="Q4175" t="str">
        <f t="shared" si="455"/>
        <v>new</v>
      </c>
      <c r="R4175" t="str">
        <f t="shared" si="456"/>
        <v>high value</v>
      </c>
      <c r="S4175" t="str">
        <f t="shared" si="457"/>
        <v>medium</v>
      </c>
      <c r="T4175" t="str">
        <f t="shared" si="458"/>
        <v>Jan</v>
      </c>
      <c r="U4175">
        <f t="shared" si="459"/>
        <v>2023</v>
      </c>
      <c r="V4175" t="str">
        <f t="shared" si="460"/>
        <v>5-10</v>
      </c>
      <c r="W4175" t="str">
        <f t="shared" si="461"/>
        <v>Slow</v>
      </c>
    </row>
    <row r="4176" spans="1:23" x14ac:dyDescent="0.3">
      <c r="A4176">
        <v>604175</v>
      </c>
      <c r="B4176">
        <v>88273</v>
      </c>
      <c r="C4176">
        <v>27</v>
      </c>
      <c r="D4176" t="s">
        <v>7</v>
      </c>
      <c r="E4176" t="s">
        <v>16</v>
      </c>
      <c r="F4176" t="s">
        <v>32</v>
      </c>
      <c r="G4176" t="s">
        <v>31</v>
      </c>
      <c r="H4176" s="1">
        <v>44801</v>
      </c>
      <c r="I4176" t="s">
        <v>33</v>
      </c>
      <c r="J4176">
        <v>34</v>
      </c>
      <c r="K4176">
        <v>12.3</v>
      </c>
      <c r="L4176">
        <v>737.23</v>
      </c>
      <c r="M4176">
        <v>77.38</v>
      </c>
      <c r="N4176" t="s">
        <v>48</v>
      </c>
      <c r="O4176">
        <v>3</v>
      </c>
      <c r="P4176" t="str" cm="1">
        <f t="array" ref="P4176">_xlfn.IFS(C4176&lt;25,"18-24", C4176&lt;=35,"25-35", C4176&lt;=50,"36-50",TRUE,"50+")</f>
        <v>25-35</v>
      </c>
      <c r="Q4176" t="str">
        <f t="shared" si="455"/>
        <v>repeat</v>
      </c>
      <c r="R4176" t="str">
        <f t="shared" si="456"/>
        <v>high value</v>
      </c>
      <c r="S4176" t="str">
        <f t="shared" si="457"/>
        <v>medium</v>
      </c>
      <c r="T4176" t="str">
        <f t="shared" si="458"/>
        <v>Aug</v>
      </c>
      <c r="U4176">
        <f t="shared" si="459"/>
        <v>2022</v>
      </c>
      <c r="V4176" t="str">
        <f t="shared" si="460"/>
        <v>10-15</v>
      </c>
      <c r="W4176" t="str">
        <f t="shared" si="461"/>
        <v>Medium</v>
      </c>
    </row>
    <row r="4177" spans="1:23" x14ac:dyDescent="0.3">
      <c r="A4177">
        <v>604176</v>
      </c>
      <c r="B4177">
        <v>15819</v>
      </c>
      <c r="C4177">
        <v>25</v>
      </c>
      <c r="D4177" t="s">
        <v>7</v>
      </c>
      <c r="E4177" t="s">
        <v>15</v>
      </c>
      <c r="F4177" t="s">
        <v>32</v>
      </c>
      <c r="G4177" t="s">
        <v>21</v>
      </c>
      <c r="H4177" s="1">
        <v>44707</v>
      </c>
      <c r="I4177" t="s">
        <v>33</v>
      </c>
      <c r="J4177">
        <v>41</v>
      </c>
      <c r="K4177">
        <v>6.4</v>
      </c>
      <c r="L4177">
        <v>701.83</v>
      </c>
      <c r="M4177">
        <v>60.56</v>
      </c>
      <c r="N4177" t="s">
        <v>50</v>
      </c>
      <c r="O4177">
        <v>1</v>
      </c>
      <c r="P4177" t="str" cm="1">
        <f t="array" ref="P4177">_xlfn.IFS(C4177&lt;25,"18-24", C4177&lt;=35,"25-35", C4177&lt;=50,"36-50",TRUE,"50+")</f>
        <v>25-35</v>
      </c>
      <c r="Q4177" t="str">
        <f t="shared" si="455"/>
        <v>new</v>
      </c>
      <c r="R4177" t="str">
        <f t="shared" si="456"/>
        <v>high value</v>
      </c>
      <c r="S4177" t="str">
        <f t="shared" si="457"/>
        <v>Low</v>
      </c>
      <c r="T4177" t="str">
        <f t="shared" si="458"/>
        <v>May</v>
      </c>
      <c r="U4177">
        <f t="shared" si="459"/>
        <v>2022</v>
      </c>
      <c r="V4177" t="str">
        <f t="shared" si="460"/>
        <v>5-10</v>
      </c>
      <c r="W4177" t="str">
        <f t="shared" si="461"/>
        <v>Medium</v>
      </c>
    </row>
    <row r="4178" spans="1:23" x14ac:dyDescent="0.3">
      <c r="A4178">
        <v>604177</v>
      </c>
      <c r="B4178">
        <v>15149</v>
      </c>
      <c r="C4178">
        <v>28</v>
      </c>
      <c r="D4178" t="s">
        <v>4</v>
      </c>
      <c r="E4178" t="s">
        <v>8</v>
      </c>
      <c r="F4178" t="s">
        <v>22</v>
      </c>
      <c r="G4178" t="s">
        <v>23</v>
      </c>
      <c r="H4178" s="1">
        <v>44795</v>
      </c>
      <c r="I4178" t="s">
        <v>34</v>
      </c>
      <c r="J4178">
        <v>31</v>
      </c>
      <c r="K4178">
        <v>5.3</v>
      </c>
      <c r="L4178">
        <v>258.72000000000003</v>
      </c>
      <c r="M4178">
        <v>101.48</v>
      </c>
      <c r="N4178" t="s">
        <v>47</v>
      </c>
      <c r="O4178">
        <v>1</v>
      </c>
      <c r="P4178" t="str" cm="1">
        <f t="array" ref="P4178">_xlfn.IFS(C4178&lt;25,"18-24", C4178&lt;=35,"25-35", C4178&lt;=50,"36-50",TRUE,"50+")</f>
        <v>25-35</v>
      </c>
      <c r="Q4178" t="str">
        <f t="shared" si="455"/>
        <v>new</v>
      </c>
      <c r="R4178" t="str">
        <f t="shared" si="456"/>
        <v>medium</v>
      </c>
      <c r="S4178" t="str">
        <f t="shared" si="457"/>
        <v>Low</v>
      </c>
      <c r="T4178" t="str">
        <f t="shared" si="458"/>
        <v>Aug</v>
      </c>
      <c r="U4178">
        <f t="shared" si="459"/>
        <v>2022</v>
      </c>
      <c r="V4178" t="str">
        <f t="shared" si="460"/>
        <v>5-10</v>
      </c>
      <c r="W4178" t="str">
        <f t="shared" si="461"/>
        <v>Medium</v>
      </c>
    </row>
    <row r="4179" spans="1:23" x14ac:dyDescent="0.3">
      <c r="A4179">
        <v>604178</v>
      </c>
      <c r="B4179">
        <v>68036</v>
      </c>
      <c r="C4179">
        <v>46</v>
      </c>
      <c r="D4179" t="s">
        <v>4</v>
      </c>
      <c r="E4179" t="s">
        <v>11</v>
      </c>
      <c r="F4179" t="s">
        <v>24</v>
      </c>
      <c r="G4179" t="s">
        <v>25</v>
      </c>
      <c r="H4179" s="1">
        <v>44655</v>
      </c>
      <c r="I4179" t="s">
        <v>34</v>
      </c>
      <c r="J4179">
        <v>40</v>
      </c>
      <c r="K4179">
        <v>12.7</v>
      </c>
      <c r="L4179">
        <v>634.28</v>
      </c>
      <c r="M4179">
        <v>76.510000000000005</v>
      </c>
      <c r="N4179" t="s">
        <v>48</v>
      </c>
      <c r="O4179">
        <v>1</v>
      </c>
      <c r="P4179" t="str" cm="1">
        <f t="array" ref="P4179">_xlfn.IFS(C4179&lt;25,"18-24", C4179&lt;=35,"25-35", C4179&lt;=50,"36-50",TRUE,"50+")</f>
        <v>36-50</v>
      </c>
      <c r="Q4179" t="str">
        <f t="shared" si="455"/>
        <v>new</v>
      </c>
      <c r="R4179" t="str">
        <f t="shared" si="456"/>
        <v>high value</v>
      </c>
      <c r="S4179" t="str">
        <f t="shared" si="457"/>
        <v>Low</v>
      </c>
      <c r="T4179" t="str">
        <f t="shared" si="458"/>
        <v>Apr</v>
      </c>
      <c r="U4179">
        <f t="shared" si="459"/>
        <v>2022</v>
      </c>
      <c r="V4179" t="str">
        <f t="shared" si="460"/>
        <v>10-15</v>
      </c>
      <c r="W4179" t="str">
        <f t="shared" si="461"/>
        <v>Medium</v>
      </c>
    </row>
    <row r="4180" spans="1:23" x14ac:dyDescent="0.3">
      <c r="A4180">
        <v>604179</v>
      </c>
      <c r="B4180">
        <v>33812</v>
      </c>
      <c r="C4180">
        <v>27</v>
      </c>
      <c r="D4180" t="s">
        <v>7</v>
      </c>
      <c r="E4180" t="s">
        <v>16</v>
      </c>
      <c r="F4180" t="s">
        <v>32</v>
      </c>
      <c r="G4180" t="s">
        <v>25</v>
      </c>
      <c r="H4180" s="1">
        <v>44811</v>
      </c>
      <c r="I4180" t="s">
        <v>33</v>
      </c>
      <c r="J4180">
        <v>30</v>
      </c>
      <c r="K4180">
        <v>10</v>
      </c>
      <c r="L4180">
        <v>776.07</v>
      </c>
      <c r="M4180">
        <v>67.12</v>
      </c>
      <c r="N4180" t="s">
        <v>50</v>
      </c>
      <c r="O4180">
        <v>5</v>
      </c>
      <c r="P4180" t="str" cm="1">
        <f t="array" ref="P4180">_xlfn.IFS(C4180&lt;25,"18-24", C4180&lt;=35,"25-35", C4180&lt;=50,"36-50",TRUE,"50+")</f>
        <v>25-35</v>
      </c>
      <c r="Q4180" t="str">
        <f t="shared" si="455"/>
        <v>new</v>
      </c>
      <c r="R4180" t="str">
        <f t="shared" si="456"/>
        <v>high value</v>
      </c>
      <c r="S4180" t="str">
        <f t="shared" si="457"/>
        <v>High</v>
      </c>
      <c r="T4180" t="str">
        <f t="shared" si="458"/>
        <v>Sep</v>
      </c>
      <c r="U4180">
        <f t="shared" si="459"/>
        <v>2022</v>
      </c>
      <c r="V4180" t="str">
        <f t="shared" si="460"/>
        <v>5-10</v>
      </c>
      <c r="W4180" t="str">
        <f t="shared" si="461"/>
        <v>Fast</v>
      </c>
    </row>
    <row r="4181" spans="1:23" x14ac:dyDescent="0.3">
      <c r="A4181">
        <v>604180</v>
      </c>
      <c r="B4181">
        <v>57557</v>
      </c>
      <c r="C4181">
        <v>30</v>
      </c>
      <c r="D4181" t="s">
        <v>4</v>
      </c>
      <c r="E4181" t="s">
        <v>8</v>
      </c>
      <c r="F4181" t="s">
        <v>18</v>
      </c>
      <c r="G4181" t="s">
        <v>23</v>
      </c>
      <c r="H4181" s="1">
        <v>45573</v>
      </c>
      <c r="I4181" t="s">
        <v>34</v>
      </c>
      <c r="J4181">
        <v>68</v>
      </c>
      <c r="K4181">
        <v>4.0999999999999996</v>
      </c>
      <c r="L4181">
        <v>1134.53</v>
      </c>
      <c r="M4181">
        <v>100.86</v>
      </c>
      <c r="N4181" t="s">
        <v>48</v>
      </c>
      <c r="O4181">
        <v>1</v>
      </c>
      <c r="P4181" t="str" cm="1">
        <f t="array" ref="P4181">_xlfn.IFS(C4181&lt;25,"18-24", C4181&lt;=35,"25-35", C4181&lt;=50,"36-50",TRUE,"50+")</f>
        <v>25-35</v>
      </c>
      <c r="Q4181" t="str">
        <f t="shared" si="455"/>
        <v>new</v>
      </c>
      <c r="R4181" t="str">
        <f t="shared" si="456"/>
        <v>high value</v>
      </c>
      <c r="S4181" t="str">
        <f t="shared" si="457"/>
        <v>Low</v>
      </c>
      <c r="T4181" t="str">
        <f t="shared" si="458"/>
        <v>Oct</v>
      </c>
      <c r="U4181">
        <f t="shared" si="459"/>
        <v>2024</v>
      </c>
      <c r="V4181" t="str">
        <f t="shared" si="460"/>
        <v>0-5</v>
      </c>
      <c r="W4181" t="str">
        <f t="shared" si="461"/>
        <v>Slow</v>
      </c>
    </row>
    <row r="4182" spans="1:23" x14ac:dyDescent="0.3">
      <c r="A4182">
        <v>604181</v>
      </c>
      <c r="B4182">
        <v>32851</v>
      </c>
      <c r="C4182">
        <v>20</v>
      </c>
      <c r="D4182" t="s">
        <v>4</v>
      </c>
      <c r="E4182" t="s">
        <v>8</v>
      </c>
      <c r="F4182" t="s">
        <v>18</v>
      </c>
      <c r="G4182" t="s">
        <v>25</v>
      </c>
      <c r="H4182" s="1">
        <v>44692</v>
      </c>
      <c r="I4182" t="s">
        <v>34</v>
      </c>
      <c r="J4182">
        <v>63</v>
      </c>
      <c r="K4182">
        <v>14.1</v>
      </c>
      <c r="L4182">
        <v>787.27</v>
      </c>
      <c r="M4182">
        <v>23.06</v>
      </c>
      <c r="N4182" t="s">
        <v>47</v>
      </c>
      <c r="O4182">
        <v>2</v>
      </c>
      <c r="P4182" t="str" cm="1">
        <f t="array" ref="P4182">_xlfn.IFS(C4182&lt;25,"18-24", C4182&lt;=35,"25-35", C4182&lt;=50,"36-50",TRUE,"50+")</f>
        <v>18-24</v>
      </c>
      <c r="Q4182" t="str">
        <f t="shared" si="455"/>
        <v>new</v>
      </c>
      <c r="R4182" t="str">
        <f t="shared" si="456"/>
        <v>high value</v>
      </c>
      <c r="S4182" t="str">
        <f t="shared" si="457"/>
        <v>Low</v>
      </c>
      <c r="T4182" t="str">
        <f t="shared" si="458"/>
        <v>May</v>
      </c>
      <c r="U4182">
        <f t="shared" si="459"/>
        <v>2022</v>
      </c>
      <c r="V4182" t="str">
        <f t="shared" si="460"/>
        <v>10-15</v>
      </c>
      <c r="W4182" t="str">
        <f t="shared" si="461"/>
        <v>Slow</v>
      </c>
    </row>
    <row r="4183" spans="1:23" x14ac:dyDescent="0.3">
      <c r="A4183">
        <v>604182</v>
      </c>
      <c r="B4183">
        <v>47215</v>
      </c>
      <c r="C4183">
        <v>24</v>
      </c>
      <c r="D4183" t="s">
        <v>7</v>
      </c>
      <c r="E4183" t="s">
        <v>11</v>
      </c>
      <c r="F4183" t="s">
        <v>19</v>
      </c>
      <c r="G4183" t="s">
        <v>25</v>
      </c>
      <c r="H4183" s="1">
        <v>44716</v>
      </c>
      <c r="I4183" t="s">
        <v>34</v>
      </c>
      <c r="J4183">
        <v>68</v>
      </c>
      <c r="K4183">
        <v>9.1</v>
      </c>
      <c r="L4183">
        <v>949.85</v>
      </c>
      <c r="M4183">
        <v>37.229999999999997</v>
      </c>
      <c r="N4183" t="s">
        <v>48</v>
      </c>
      <c r="O4183">
        <v>5</v>
      </c>
      <c r="P4183" t="str" cm="1">
        <f t="array" ref="P4183">_xlfn.IFS(C4183&lt;25,"18-24", C4183&lt;=35,"25-35", C4183&lt;=50,"36-50",TRUE,"50+")</f>
        <v>18-24</v>
      </c>
      <c r="Q4183" t="str">
        <f t="shared" si="455"/>
        <v>new</v>
      </c>
      <c r="R4183" t="str">
        <f t="shared" si="456"/>
        <v>high value</v>
      </c>
      <c r="S4183" t="str">
        <f t="shared" si="457"/>
        <v>High</v>
      </c>
      <c r="T4183" t="str">
        <f t="shared" si="458"/>
        <v>Jun</v>
      </c>
      <c r="U4183">
        <f t="shared" si="459"/>
        <v>2022</v>
      </c>
      <c r="V4183" t="str">
        <f t="shared" si="460"/>
        <v>5-10</v>
      </c>
      <c r="W4183" t="str">
        <f t="shared" si="461"/>
        <v>Slow</v>
      </c>
    </row>
    <row r="4184" spans="1:23" x14ac:dyDescent="0.3">
      <c r="A4184">
        <v>604183</v>
      </c>
      <c r="B4184">
        <v>89154</v>
      </c>
      <c r="C4184">
        <v>23</v>
      </c>
      <c r="D4184" t="s">
        <v>4</v>
      </c>
      <c r="E4184" t="s">
        <v>13</v>
      </c>
      <c r="F4184" t="s">
        <v>30</v>
      </c>
      <c r="G4184" t="s">
        <v>27</v>
      </c>
      <c r="H4184" s="1">
        <v>44878</v>
      </c>
      <c r="I4184" t="s">
        <v>34</v>
      </c>
      <c r="J4184">
        <v>83</v>
      </c>
      <c r="K4184">
        <v>4.4000000000000004</v>
      </c>
      <c r="L4184">
        <v>1270.45</v>
      </c>
      <c r="M4184">
        <v>38.840000000000003</v>
      </c>
      <c r="N4184" t="s">
        <v>47</v>
      </c>
      <c r="O4184">
        <v>5</v>
      </c>
      <c r="P4184" t="str" cm="1">
        <f t="array" ref="P4184">_xlfn.IFS(C4184&lt;25,"18-24", C4184&lt;=35,"25-35", C4184&lt;=50,"36-50",TRUE,"50+")</f>
        <v>18-24</v>
      </c>
      <c r="Q4184" t="str">
        <f t="shared" si="455"/>
        <v>new</v>
      </c>
      <c r="R4184" t="str">
        <f t="shared" si="456"/>
        <v>high value</v>
      </c>
      <c r="S4184" t="str">
        <f t="shared" si="457"/>
        <v>High</v>
      </c>
      <c r="T4184" t="str">
        <f t="shared" si="458"/>
        <v>Nov</v>
      </c>
      <c r="U4184">
        <f t="shared" si="459"/>
        <v>2022</v>
      </c>
      <c r="V4184" t="str">
        <f t="shared" si="460"/>
        <v>0-5</v>
      </c>
      <c r="W4184" t="str">
        <f t="shared" si="461"/>
        <v>Slow</v>
      </c>
    </row>
    <row r="4185" spans="1:23" x14ac:dyDescent="0.3">
      <c r="A4185">
        <v>604184</v>
      </c>
      <c r="B4185">
        <v>84186</v>
      </c>
      <c r="C4185">
        <v>31</v>
      </c>
      <c r="D4185" t="s">
        <v>4</v>
      </c>
      <c r="E4185" t="s">
        <v>15</v>
      </c>
      <c r="F4185" t="s">
        <v>28</v>
      </c>
      <c r="G4185" t="s">
        <v>31</v>
      </c>
      <c r="H4185" s="1">
        <v>44854</v>
      </c>
      <c r="I4185" t="s">
        <v>33</v>
      </c>
      <c r="J4185">
        <v>35</v>
      </c>
      <c r="K4185">
        <v>4.2</v>
      </c>
      <c r="L4185">
        <v>235.39</v>
      </c>
      <c r="M4185">
        <v>81.239999999999995</v>
      </c>
      <c r="N4185" t="s">
        <v>50</v>
      </c>
      <c r="O4185">
        <v>5</v>
      </c>
      <c r="P4185" t="str" cm="1">
        <f t="array" ref="P4185">_xlfn.IFS(C4185&lt;25,"18-24", C4185&lt;=35,"25-35", C4185&lt;=50,"36-50",TRUE,"50+")</f>
        <v>25-35</v>
      </c>
      <c r="Q4185" t="str">
        <f t="shared" si="455"/>
        <v>new</v>
      </c>
      <c r="R4185" t="str">
        <f t="shared" si="456"/>
        <v>low</v>
      </c>
      <c r="S4185" t="str">
        <f t="shared" si="457"/>
        <v>High</v>
      </c>
      <c r="T4185" t="str">
        <f t="shared" si="458"/>
        <v>Oct</v>
      </c>
      <c r="U4185">
        <f t="shared" si="459"/>
        <v>2022</v>
      </c>
      <c r="V4185" t="str">
        <f t="shared" si="460"/>
        <v>0-5</v>
      </c>
      <c r="W4185" t="str">
        <f t="shared" si="461"/>
        <v>Medium</v>
      </c>
    </row>
    <row r="4186" spans="1:23" x14ac:dyDescent="0.3">
      <c r="A4186">
        <v>604185</v>
      </c>
      <c r="B4186">
        <v>69912</v>
      </c>
      <c r="C4186">
        <v>28</v>
      </c>
      <c r="D4186" t="s">
        <v>7</v>
      </c>
      <c r="E4186" t="s">
        <v>5</v>
      </c>
      <c r="F4186" t="s">
        <v>19</v>
      </c>
      <c r="G4186" t="s">
        <v>23</v>
      </c>
      <c r="H4186" s="1">
        <v>45434</v>
      </c>
      <c r="I4186" t="s">
        <v>34</v>
      </c>
      <c r="J4186">
        <v>22</v>
      </c>
      <c r="K4186">
        <v>4.5</v>
      </c>
      <c r="L4186">
        <v>278.04000000000002</v>
      </c>
      <c r="M4186">
        <v>84.98</v>
      </c>
      <c r="N4186" t="s">
        <v>48</v>
      </c>
      <c r="O4186">
        <v>5</v>
      </c>
      <c r="P4186" t="str" cm="1">
        <f t="array" ref="P4186">_xlfn.IFS(C4186&lt;25,"18-24", C4186&lt;=35,"25-35", C4186&lt;=50,"36-50",TRUE,"50+")</f>
        <v>25-35</v>
      </c>
      <c r="Q4186" t="str">
        <f t="shared" si="455"/>
        <v>new</v>
      </c>
      <c r="R4186" t="str">
        <f t="shared" si="456"/>
        <v>medium</v>
      </c>
      <c r="S4186" t="str">
        <f t="shared" si="457"/>
        <v>High</v>
      </c>
      <c r="T4186" t="str">
        <f t="shared" si="458"/>
        <v>May</v>
      </c>
      <c r="U4186">
        <f t="shared" si="459"/>
        <v>2024</v>
      </c>
      <c r="V4186" t="str">
        <f t="shared" si="460"/>
        <v>0-5</v>
      </c>
      <c r="W4186" t="str">
        <f t="shared" si="461"/>
        <v>Fast</v>
      </c>
    </row>
    <row r="4187" spans="1:23" x14ac:dyDescent="0.3">
      <c r="A4187">
        <v>604186</v>
      </c>
      <c r="B4187">
        <v>90106</v>
      </c>
      <c r="C4187">
        <v>58</v>
      </c>
      <c r="D4187" t="s">
        <v>7</v>
      </c>
      <c r="E4187" t="s">
        <v>16</v>
      </c>
      <c r="F4187" t="s">
        <v>24</v>
      </c>
      <c r="G4187" t="s">
        <v>27</v>
      </c>
      <c r="H4187" s="1">
        <v>44882</v>
      </c>
      <c r="I4187" t="s">
        <v>33</v>
      </c>
      <c r="J4187">
        <v>75</v>
      </c>
      <c r="K4187">
        <v>6.1</v>
      </c>
      <c r="L4187">
        <v>1430.78</v>
      </c>
      <c r="M4187">
        <v>101.44</v>
      </c>
      <c r="N4187" t="s">
        <v>49</v>
      </c>
      <c r="O4187">
        <v>2</v>
      </c>
      <c r="P4187" t="str" cm="1">
        <f t="array" ref="P4187">_xlfn.IFS(C4187&lt;25,"18-24", C4187&lt;=35,"25-35", C4187&lt;=50,"36-50",TRUE,"50+")</f>
        <v>50+</v>
      </c>
      <c r="Q4187" t="str">
        <f t="shared" si="455"/>
        <v>new</v>
      </c>
      <c r="R4187" t="str">
        <f t="shared" si="456"/>
        <v>high value</v>
      </c>
      <c r="S4187" t="str">
        <f t="shared" si="457"/>
        <v>Low</v>
      </c>
      <c r="T4187" t="str">
        <f t="shared" si="458"/>
        <v>Nov</v>
      </c>
      <c r="U4187">
        <f t="shared" si="459"/>
        <v>2022</v>
      </c>
      <c r="V4187" t="str">
        <f t="shared" si="460"/>
        <v>5-10</v>
      </c>
      <c r="W4187" t="str">
        <f t="shared" si="461"/>
        <v>Slow</v>
      </c>
    </row>
    <row r="4188" spans="1:23" x14ac:dyDescent="0.3">
      <c r="A4188">
        <v>604187</v>
      </c>
      <c r="B4188">
        <v>98700</v>
      </c>
      <c r="C4188">
        <v>19</v>
      </c>
      <c r="D4188" t="s">
        <v>7</v>
      </c>
      <c r="E4188" t="s">
        <v>13</v>
      </c>
      <c r="F4188" t="s">
        <v>18</v>
      </c>
      <c r="G4188" t="s">
        <v>25</v>
      </c>
      <c r="H4188" s="1">
        <v>44832</v>
      </c>
      <c r="I4188" t="s">
        <v>33</v>
      </c>
      <c r="J4188">
        <v>54</v>
      </c>
      <c r="K4188">
        <v>13.7</v>
      </c>
      <c r="L4188">
        <v>1221.0999999999999</v>
      </c>
      <c r="M4188">
        <v>88.26</v>
      </c>
      <c r="N4188" t="s">
        <v>50</v>
      </c>
      <c r="O4188">
        <v>2</v>
      </c>
      <c r="P4188" t="str" cm="1">
        <f t="array" ref="P4188">_xlfn.IFS(C4188&lt;25,"18-24", C4188&lt;=35,"25-35", C4188&lt;=50,"36-50",TRUE,"50+")</f>
        <v>18-24</v>
      </c>
      <c r="Q4188" t="str">
        <f t="shared" si="455"/>
        <v>new</v>
      </c>
      <c r="R4188" t="str">
        <f t="shared" si="456"/>
        <v>high value</v>
      </c>
      <c r="S4188" t="str">
        <f t="shared" si="457"/>
        <v>Low</v>
      </c>
      <c r="T4188" t="str">
        <f t="shared" si="458"/>
        <v>Sep</v>
      </c>
      <c r="U4188">
        <f t="shared" si="459"/>
        <v>2022</v>
      </c>
      <c r="V4188" t="str">
        <f t="shared" si="460"/>
        <v>10-15</v>
      </c>
      <c r="W4188" t="str">
        <f t="shared" si="461"/>
        <v>Slow</v>
      </c>
    </row>
    <row r="4189" spans="1:23" x14ac:dyDescent="0.3">
      <c r="A4189">
        <v>604188</v>
      </c>
      <c r="B4189">
        <v>67228</v>
      </c>
      <c r="C4189">
        <v>26</v>
      </c>
      <c r="D4189" t="s">
        <v>7</v>
      </c>
      <c r="E4189" t="s">
        <v>15</v>
      </c>
      <c r="F4189" t="s">
        <v>30</v>
      </c>
      <c r="G4189" t="s">
        <v>23</v>
      </c>
      <c r="H4189" s="1">
        <v>44777</v>
      </c>
      <c r="I4189" t="s">
        <v>34</v>
      </c>
      <c r="J4189">
        <v>73</v>
      </c>
      <c r="K4189">
        <v>13.8</v>
      </c>
      <c r="L4189">
        <v>1478.95</v>
      </c>
      <c r="M4189">
        <v>63.93</v>
      </c>
      <c r="N4189" t="s">
        <v>49</v>
      </c>
      <c r="O4189">
        <v>2</v>
      </c>
      <c r="P4189" t="str" cm="1">
        <f t="array" ref="P4189">_xlfn.IFS(C4189&lt;25,"18-24", C4189&lt;=35,"25-35", C4189&lt;=50,"36-50",TRUE,"50+")</f>
        <v>25-35</v>
      </c>
      <c r="Q4189" t="str">
        <f t="shared" si="455"/>
        <v>new</v>
      </c>
      <c r="R4189" t="str">
        <f t="shared" si="456"/>
        <v>high value</v>
      </c>
      <c r="S4189" t="str">
        <f t="shared" si="457"/>
        <v>Low</v>
      </c>
      <c r="T4189" t="str">
        <f t="shared" si="458"/>
        <v>Aug</v>
      </c>
      <c r="U4189">
        <f t="shared" si="459"/>
        <v>2022</v>
      </c>
      <c r="V4189" t="str">
        <f t="shared" si="460"/>
        <v>10-15</v>
      </c>
      <c r="W4189" t="str">
        <f t="shared" si="461"/>
        <v>Slow</v>
      </c>
    </row>
    <row r="4190" spans="1:23" x14ac:dyDescent="0.3">
      <c r="A4190">
        <v>604189</v>
      </c>
      <c r="B4190">
        <v>84715</v>
      </c>
      <c r="C4190">
        <v>62</v>
      </c>
      <c r="D4190" t="s">
        <v>4</v>
      </c>
      <c r="E4190" t="s">
        <v>5</v>
      </c>
      <c r="F4190" t="s">
        <v>19</v>
      </c>
      <c r="G4190" t="s">
        <v>27</v>
      </c>
      <c r="H4190" s="1">
        <v>45379</v>
      </c>
      <c r="I4190" t="s">
        <v>33</v>
      </c>
      <c r="J4190">
        <v>60</v>
      </c>
      <c r="K4190">
        <v>10.1</v>
      </c>
      <c r="L4190">
        <v>700.4</v>
      </c>
      <c r="M4190">
        <v>42.02</v>
      </c>
      <c r="N4190" t="s">
        <v>50</v>
      </c>
      <c r="O4190">
        <v>5</v>
      </c>
      <c r="P4190" t="str" cm="1">
        <f t="array" ref="P4190">_xlfn.IFS(C4190&lt;25,"18-24", C4190&lt;=35,"25-35", C4190&lt;=50,"36-50",TRUE,"50+")</f>
        <v>50+</v>
      </c>
      <c r="Q4190" t="str">
        <f t="shared" si="455"/>
        <v>new</v>
      </c>
      <c r="R4190" t="str">
        <f t="shared" si="456"/>
        <v>high value</v>
      </c>
      <c r="S4190" t="str">
        <f t="shared" si="457"/>
        <v>High</v>
      </c>
      <c r="T4190" t="str">
        <f t="shared" si="458"/>
        <v>Mar</v>
      </c>
      <c r="U4190">
        <f t="shared" si="459"/>
        <v>2024</v>
      </c>
      <c r="V4190" t="str">
        <f t="shared" si="460"/>
        <v>10-15</v>
      </c>
      <c r="W4190" t="str">
        <f t="shared" si="461"/>
        <v>Slow</v>
      </c>
    </row>
    <row r="4191" spans="1:23" x14ac:dyDescent="0.3">
      <c r="A4191">
        <v>604190</v>
      </c>
      <c r="B4191">
        <v>44330</v>
      </c>
      <c r="C4191">
        <v>30</v>
      </c>
      <c r="D4191" t="s">
        <v>7</v>
      </c>
      <c r="E4191" t="s">
        <v>8</v>
      </c>
      <c r="F4191" t="s">
        <v>22</v>
      </c>
      <c r="G4191" t="s">
        <v>25</v>
      </c>
      <c r="H4191" s="1">
        <v>44896</v>
      </c>
      <c r="I4191" t="s">
        <v>34</v>
      </c>
      <c r="J4191">
        <v>39</v>
      </c>
      <c r="K4191">
        <v>14</v>
      </c>
      <c r="L4191">
        <v>1416.94</v>
      </c>
      <c r="M4191">
        <v>103.05</v>
      </c>
      <c r="N4191" t="s">
        <v>48</v>
      </c>
      <c r="O4191">
        <v>2</v>
      </c>
      <c r="P4191" t="str" cm="1">
        <f t="array" ref="P4191">_xlfn.IFS(C4191&lt;25,"18-24", C4191&lt;=35,"25-35", C4191&lt;=50,"36-50",TRUE,"50+")</f>
        <v>25-35</v>
      </c>
      <c r="Q4191" t="str">
        <f t="shared" si="455"/>
        <v>new</v>
      </c>
      <c r="R4191" t="str">
        <f t="shared" si="456"/>
        <v>high value</v>
      </c>
      <c r="S4191" t="str">
        <f t="shared" si="457"/>
        <v>Low</v>
      </c>
      <c r="T4191" t="str">
        <f t="shared" si="458"/>
        <v>Dec</v>
      </c>
      <c r="U4191">
        <f t="shared" si="459"/>
        <v>2022</v>
      </c>
      <c r="V4191" t="str">
        <f t="shared" si="460"/>
        <v>10-15</v>
      </c>
      <c r="W4191" t="str">
        <f t="shared" si="461"/>
        <v>Medium</v>
      </c>
    </row>
    <row r="4192" spans="1:23" x14ac:dyDescent="0.3">
      <c r="A4192">
        <v>604191</v>
      </c>
      <c r="B4192">
        <v>64281</v>
      </c>
      <c r="C4192">
        <v>43</v>
      </c>
      <c r="D4192" t="s">
        <v>4</v>
      </c>
      <c r="E4192" t="s">
        <v>13</v>
      </c>
      <c r="F4192" t="s">
        <v>32</v>
      </c>
      <c r="G4192" t="s">
        <v>27</v>
      </c>
      <c r="H4192" s="1">
        <v>45192</v>
      </c>
      <c r="I4192" t="s">
        <v>33</v>
      </c>
      <c r="J4192">
        <v>26</v>
      </c>
      <c r="K4192">
        <v>5.8</v>
      </c>
      <c r="L4192">
        <v>1463.29</v>
      </c>
      <c r="M4192">
        <v>70.790000000000006</v>
      </c>
      <c r="N4192" t="s">
        <v>48</v>
      </c>
      <c r="O4192">
        <v>4</v>
      </c>
      <c r="P4192" t="str" cm="1">
        <f t="array" ref="P4192">_xlfn.IFS(C4192&lt;25,"18-24", C4192&lt;=35,"25-35", C4192&lt;=50,"36-50",TRUE,"50+")</f>
        <v>36-50</v>
      </c>
      <c r="Q4192" t="str">
        <f t="shared" si="455"/>
        <v>new</v>
      </c>
      <c r="R4192" t="str">
        <f t="shared" si="456"/>
        <v>high value</v>
      </c>
      <c r="S4192" t="str">
        <f t="shared" si="457"/>
        <v>medium</v>
      </c>
      <c r="T4192" t="str">
        <f t="shared" si="458"/>
        <v>Sep</v>
      </c>
      <c r="U4192">
        <f t="shared" si="459"/>
        <v>2023</v>
      </c>
      <c r="V4192" t="str">
        <f t="shared" si="460"/>
        <v>5-10</v>
      </c>
      <c r="W4192" t="str">
        <f t="shared" si="461"/>
        <v>Fast</v>
      </c>
    </row>
    <row r="4193" spans="1:23" x14ac:dyDescent="0.3">
      <c r="A4193">
        <v>604192</v>
      </c>
      <c r="B4193">
        <v>42796</v>
      </c>
      <c r="C4193">
        <v>44</v>
      </c>
      <c r="D4193" t="s">
        <v>4</v>
      </c>
      <c r="E4193" t="s">
        <v>16</v>
      </c>
      <c r="F4193" t="s">
        <v>19</v>
      </c>
      <c r="G4193" t="s">
        <v>27</v>
      </c>
      <c r="H4193" s="1">
        <v>45395</v>
      </c>
      <c r="I4193" t="s">
        <v>33</v>
      </c>
      <c r="J4193">
        <v>44</v>
      </c>
      <c r="K4193">
        <v>12.6</v>
      </c>
      <c r="L4193">
        <v>789.49</v>
      </c>
      <c r="M4193">
        <v>30.01</v>
      </c>
      <c r="N4193" t="s">
        <v>50</v>
      </c>
      <c r="O4193">
        <v>3</v>
      </c>
      <c r="P4193" t="str" cm="1">
        <f t="array" ref="P4193">_xlfn.IFS(C4193&lt;25,"18-24", C4193&lt;=35,"25-35", C4193&lt;=50,"36-50",TRUE,"50+")</f>
        <v>36-50</v>
      </c>
      <c r="Q4193" t="str">
        <f t="shared" si="455"/>
        <v>new</v>
      </c>
      <c r="R4193" t="str">
        <f t="shared" si="456"/>
        <v>high value</v>
      </c>
      <c r="S4193" t="str">
        <f t="shared" si="457"/>
        <v>medium</v>
      </c>
      <c r="T4193" t="str">
        <f t="shared" si="458"/>
        <v>Apr</v>
      </c>
      <c r="U4193">
        <f t="shared" si="459"/>
        <v>2024</v>
      </c>
      <c r="V4193" t="str">
        <f t="shared" si="460"/>
        <v>10-15</v>
      </c>
      <c r="W4193" t="str">
        <f t="shared" si="461"/>
        <v>Medium</v>
      </c>
    </row>
    <row r="4194" spans="1:23" x14ac:dyDescent="0.3">
      <c r="A4194">
        <v>604193</v>
      </c>
      <c r="B4194">
        <v>40755</v>
      </c>
      <c r="C4194">
        <v>35</v>
      </c>
      <c r="D4194" t="s">
        <v>7</v>
      </c>
      <c r="E4194" t="s">
        <v>15</v>
      </c>
      <c r="F4194" t="s">
        <v>30</v>
      </c>
      <c r="G4194" t="s">
        <v>31</v>
      </c>
      <c r="H4194" s="1">
        <v>45639</v>
      </c>
      <c r="I4194" t="s">
        <v>34</v>
      </c>
      <c r="J4194">
        <v>71</v>
      </c>
      <c r="K4194">
        <v>11.9</v>
      </c>
      <c r="L4194">
        <v>1164.28</v>
      </c>
      <c r="M4194">
        <v>111.51</v>
      </c>
      <c r="N4194" t="s">
        <v>47</v>
      </c>
      <c r="O4194">
        <v>5</v>
      </c>
      <c r="P4194" t="str" cm="1">
        <f t="array" ref="P4194">_xlfn.IFS(C4194&lt;25,"18-24", C4194&lt;=35,"25-35", C4194&lt;=50,"36-50",TRUE,"50+")</f>
        <v>25-35</v>
      </c>
      <c r="Q4194" t="str">
        <f t="shared" si="455"/>
        <v>new</v>
      </c>
      <c r="R4194" t="str">
        <f t="shared" si="456"/>
        <v>high value</v>
      </c>
      <c r="S4194" t="str">
        <f t="shared" si="457"/>
        <v>High</v>
      </c>
      <c r="T4194" t="str">
        <f t="shared" si="458"/>
        <v>Dec</v>
      </c>
      <c r="U4194">
        <f t="shared" si="459"/>
        <v>2024</v>
      </c>
      <c r="V4194" t="str">
        <f t="shared" si="460"/>
        <v>10-15</v>
      </c>
      <c r="W4194" t="str">
        <f t="shared" si="461"/>
        <v>Slow</v>
      </c>
    </row>
    <row r="4195" spans="1:23" x14ac:dyDescent="0.3">
      <c r="A4195">
        <v>604194</v>
      </c>
      <c r="B4195">
        <v>84845</v>
      </c>
      <c r="C4195">
        <v>40</v>
      </c>
      <c r="D4195" t="s">
        <v>4</v>
      </c>
      <c r="E4195" t="s">
        <v>11</v>
      </c>
      <c r="F4195" t="s">
        <v>30</v>
      </c>
      <c r="G4195" t="s">
        <v>21</v>
      </c>
      <c r="H4195" s="1">
        <v>45361</v>
      </c>
      <c r="I4195" t="s">
        <v>33</v>
      </c>
      <c r="J4195">
        <v>27</v>
      </c>
      <c r="K4195">
        <v>14.2</v>
      </c>
      <c r="L4195">
        <v>201.99</v>
      </c>
      <c r="M4195">
        <v>97.98</v>
      </c>
      <c r="N4195" t="s">
        <v>47</v>
      </c>
      <c r="O4195">
        <v>5</v>
      </c>
      <c r="P4195" t="str" cm="1">
        <f t="array" ref="P4195">_xlfn.IFS(C4195&lt;25,"18-24", C4195&lt;=35,"25-35", C4195&lt;=50,"36-50",TRUE,"50+")</f>
        <v>36-50</v>
      </c>
      <c r="Q4195" t="str">
        <f t="shared" si="455"/>
        <v>repeat</v>
      </c>
      <c r="R4195" t="str">
        <f t="shared" si="456"/>
        <v>low</v>
      </c>
      <c r="S4195" t="str">
        <f t="shared" si="457"/>
        <v>High</v>
      </c>
      <c r="T4195" t="str">
        <f t="shared" si="458"/>
        <v>Mar</v>
      </c>
      <c r="U4195">
        <f t="shared" si="459"/>
        <v>2024</v>
      </c>
      <c r="V4195" t="str">
        <f t="shared" si="460"/>
        <v>10-15</v>
      </c>
      <c r="W4195" t="str">
        <f t="shared" si="461"/>
        <v>Fast</v>
      </c>
    </row>
    <row r="4196" spans="1:23" x14ac:dyDescent="0.3">
      <c r="A4196">
        <v>604195</v>
      </c>
      <c r="B4196">
        <v>25018</v>
      </c>
      <c r="C4196">
        <v>33</v>
      </c>
      <c r="D4196" t="s">
        <v>7</v>
      </c>
      <c r="E4196" t="s">
        <v>13</v>
      </c>
      <c r="F4196" t="s">
        <v>32</v>
      </c>
      <c r="G4196" t="s">
        <v>27</v>
      </c>
      <c r="H4196" s="1">
        <v>44911</v>
      </c>
      <c r="I4196" t="s">
        <v>33</v>
      </c>
      <c r="J4196">
        <v>78</v>
      </c>
      <c r="K4196">
        <v>2.2999999999999998</v>
      </c>
      <c r="L4196">
        <v>675.62</v>
      </c>
      <c r="M4196">
        <v>111.9</v>
      </c>
      <c r="N4196" t="s">
        <v>48</v>
      </c>
      <c r="O4196">
        <v>5</v>
      </c>
      <c r="P4196" t="str" cm="1">
        <f t="array" ref="P4196">_xlfn.IFS(C4196&lt;25,"18-24", C4196&lt;=35,"25-35", C4196&lt;=50,"36-50",TRUE,"50+")</f>
        <v>25-35</v>
      </c>
      <c r="Q4196" t="str">
        <f t="shared" si="455"/>
        <v>new</v>
      </c>
      <c r="R4196" t="str">
        <f t="shared" si="456"/>
        <v>high value</v>
      </c>
      <c r="S4196" t="str">
        <f t="shared" si="457"/>
        <v>High</v>
      </c>
      <c r="T4196" t="str">
        <f t="shared" si="458"/>
        <v>Dec</v>
      </c>
      <c r="U4196">
        <f t="shared" si="459"/>
        <v>2022</v>
      </c>
      <c r="V4196" t="str">
        <f t="shared" si="460"/>
        <v>0-5</v>
      </c>
      <c r="W4196" t="str">
        <f t="shared" si="461"/>
        <v>Slow</v>
      </c>
    </row>
    <row r="4197" spans="1:23" x14ac:dyDescent="0.3">
      <c r="A4197">
        <v>604196</v>
      </c>
      <c r="B4197">
        <v>36599</v>
      </c>
      <c r="C4197">
        <v>52</v>
      </c>
      <c r="D4197" t="s">
        <v>4</v>
      </c>
      <c r="E4197" t="s">
        <v>5</v>
      </c>
      <c r="F4197" t="s">
        <v>30</v>
      </c>
      <c r="G4197" t="s">
        <v>27</v>
      </c>
      <c r="H4197" s="1">
        <v>45155</v>
      </c>
      <c r="I4197" t="s">
        <v>33</v>
      </c>
      <c r="J4197">
        <v>80</v>
      </c>
      <c r="K4197">
        <v>1.6</v>
      </c>
      <c r="L4197">
        <v>652.11</v>
      </c>
      <c r="M4197">
        <v>49.96</v>
      </c>
      <c r="N4197" t="s">
        <v>50</v>
      </c>
      <c r="O4197">
        <v>4</v>
      </c>
      <c r="P4197" t="str" cm="1">
        <f t="array" ref="P4197">_xlfn.IFS(C4197&lt;25,"18-24", C4197&lt;=35,"25-35", C4197&lt;=50,"36-50",TRUE,"50+")</f>
        <v>50+</v>
      </c>
      <c r="Q4197" t="str">
        <f t="shared" si="455"/>
        <v>new</v>
      </c>
      <c r="R4197" t="str">
        <f t="shared" si="456"/>
        <v>high value</v>
      </c>
      <c r="S4197" t="str">
        <f t="shared" si="457"/>
        <v>medium</v>
      </c>
      <c r="T4197" t="str">
        <f t="shared" si="458"/>
        <v>Aug</v>
      </c>
      <c r="U4197">
        <f t="shared" si="459"/>
        <v>2023</v>
      </c>
      <c r="V4197" t="str">
        <f t="shared" si="460"/>
        <v>0-5</v>
      </c>
      <c r="W4197" t="str">
        <f t="shared" si="461"/>
        <v>Slow</v>
      </c>
    </row>
    <row r="4198" spans="1:23" x14ac:dyDescent="0.3">
      <c r="A4198">
        <v>604197</v>
      </c>
      <c r="B4198">
        <v>65633</v>
      </c>
      <c r="C4198">
        <v>25</v>
      </c>
      <c r="D4198" t="s">
        <v>7</v>
      </c>
      <c r="E4198" t="s">
        <v>8</v>
      </c>
      <c r="F4198" t="s">
        <v>19</v>
      </c>
      <c r="G4198" t="s">
        <v>29</v>
      </c>
      <c r="H4198" s="1">
        <v>45484</v>
      </c>
      <c r="I4198" t="s">
        <v>33</v>
      </c>
      <c r="J4198">
        <v>31</v>
      </c>
      <c r="K4198">
        <v>10.9</v>
      </c>
      <c r="L4198">
        <v>659</v>
      </c>
      <c r="M4198">
        <v>93.59</v>
      </c>
      <c r="N4198" t="s">
        <v>47</v>
      </c>
      <c r="O4198">
        <v>1</v>
      </c>
      <c r="P4198" t="str" cm="1">
        <f t="array" ref="P4198">_xlfn.IFS(C4198&lt;25,"18-24", C4198&lt;=35,"25-35", C4198&lt;=50,"36-50",TRUE,"50+")</f>
        <v>25-35</v>
      </c>
      <c r="Q4198" t="str">
        <f t="shared" si="455"/>
        <v>new</v>
      </c>
      <c r="R4198" t="str">
        <f t="shared" si="456"/>
        <v>high value</v>
      </c>
      <c r="S4198" t="str">
        <f t="shared" si="457"/>
        <v>Low</v>
      </c>
      <c r="T4198" t="str">
        <f t="shared" si="458"/>
        <v>Jul</v>
      </c>
      <c r="U4198">
        <f t="shared" si="459"/>
        <v>2024</v>
      </c>
      <c r="V4198" t="str">
        <f t="shared" si="460"/>
        <v>10-15</v>
      </c>
      <c r="W4198" t="str">
        <f t="shared" si="461"/>
        <v>Medium</v>
      </c>
    </row>
    <row r="4199" spans="1:23" x14ac:dyDescent="0.3">
      <c r="A4199">
        <v>604198</v>
      </c>
      <c r="B4199">
        <v>57249</v>
      </c>
      <c r="C4199">
        <v>39</v>
      </c>
      <c r="D4199" t="s">
        <v>7</v>
      </c>
      <c r="E4199" t="s">
        <v>11</v>
      </c>
      <c r="F4199" t="s">
        <v>32</v>
      </c>
      <c r="G4199" t="s">
        <v>29</v>
      </c>
      <c r="H4199" s="1">
        <v>44918</v>
      </c>
      <c r="I4199" t="s">
        <v>33</v>
      </c>
      <c r="J4199">
        <v>70</v>
      </c>
      <c r="K4199">
        <v>14.5</v>
      </c>
      <c r="L4199">
        <v>289.2</v>
      </c>
      <c r="M4199">
        <v>53.35</v>
      </c>
      <c r="N4199" t="s">
        <v>50</v>
      </c>
      <c r="O4199">
        <v>2</v>
      </c>
      <c r="P4199" t="str" cm="1">
        <f t="array" ref="P4199">_xlfn.IFS(C4199&lt;25,"18-24", C4199&lt;=35,"25-35", C4199&lt;=50,"36-50",TRUE,"50+")</f>
        <v>36-50</v>
      </c>
      <c r="Q4199" t="str">
        <f t="shared" si="455"/>
        <v>new</v>
      </c>
      <c r="R4199" t="str">
        <f t="shared" si="456"/>
        <v>medium</v>
      </c>
      <c r="S4199" t="str">
        <f t="shared" si="457"/>
        <v>Low</v>
      </c>
      <c r="T4199" t="str">
        <f t="shared" si="458"/>
        <v>Dec</v>
      </c>
      <c r="U4199">
        <f t="shared" si="459"/>
        <v>2022</v>
      </c>
      <c r="V4199" t="str">
        <f t="shared" si="460"/>
        <v>10-15</v>
      </c>
      <c r="W4199" t="str">
        <f t="shared" si="461"/>
        <v>Slow</v>
      </c>
    </row>
    <row r="4200" spans="1:23" x14ac:dyDescent="0.3">
      <c r="A4200">
        <v>604199</v>
      </c>
      <c r="B4200">
        <v>64723</v>
      </c>
      <c r="C4200">
        <v>39</v>
      </c>
      <c r="D4200" t="s">
        <v>7</v>
      </c>
      <c r="E4200" t="s">
        <v>11</v>
      </c>
      <c r="F4200" t="s">
        <v>24</v>
      </c>
      <c r="G4200" t="s">
        <v>23</v>
      </c>
      <c r="H4200" s="1">
        <v>45255</v>
      </c>
      <c r="I4200" t="s">
        <v>33</v>
      </c>
      <c r="J4200">
        <v>30</v>
      </c>
      <c r="K4200">
        <v>3.2</v>
      </c>
      <c r="L4200">
        <v>330.87</v>
      </c>
      <c r="M4200">
        <v>53.24</v>
      </c>
      <c r="N4200" t="s">
        <v>47</v>
      </c>
      <c r="O4200">
        <v>4</v>
      </c>
      <c r="P4200" t="str" cm="1">
        <f t="array" ref="P4200">_xlfn.IFS(C4200&lt;25,"18-24", C4200&lt;=35,"25-35", C4200&lt;=50,"36-50",TRUE,"50+")</f>
        <v>36-50</v>
      </c>
      <c r="Q4200" t="str">
        <f t="shared" si="455"/>
        <v>new</v>
      </c>
      <c r="R4200" t="str">
        <f t="shared" si="456"/>
        <v>medium</v>
      </c>
      <c r="S4200" t="str">
        <f t="shared" si="457"/>
        <v>medium</v>
      </c>
      <c r="T4200" t="str">
        <f t="shared" si="458"/>
        <v>Nov</v>
      </c>
      <c r="U4200">
        <f t="shared" si="459"/>
        <v>2023</v>
      </c>
      <c r="V4200" t="str">
        <f t="shared" si="460"/>
        <v>0-5</v>
      </c>
      <c r="W4200" t="str">
        <f t="shared" si="461"/>
        <v>Fast</v>
      </c>
    </row>
    <row r="4201" spans="1:23" x14ac:dyDescent="0.3">
      <c r="A4201">
        <v>604200</v>
      </c>
      <c r="B4201">
        <v>26942</v>
      </c>
      <c r="C4201">
        <v>56</v>
      </c>
      <c r="D4201" t="s">
        <v>4</v>
      </c>
      <c r="E4201" t="s">
        <v>13</v>
      </c>
      <c r="F4201" t="s">
        <v>28</v>
      </c>
      <c r="G4201" t="s">
        <v>23</v>
      </c>
      <c r="H4201" s="1">
        <v>45522</v>
      </c>
      <c r="I4201" t="s">
        <v>33</v>
      </c>
      <c r="J4201">
        <v>25</v>
      </c>
      <c r="K4201">
        <v>7.4</v>
      </c>
      <c r="L4201">
        <v>738.77</v>
      </c>
      <c r="M4201">
        <v>42.77</v>
      </c>
      <c r="N4201" t="s">
        <v>50</v>
      </c>
      <c r="O4201">
        <v>3</v>
      </c>
      <c r="P4201" t="str" cm="1">
        <f t="array" ref="P4201">_xlfn.IFS(C4201&lt;25,"18-24", C4201&lt;=35,"25-35", C4201&lt;=50,"36-50",TRUE,"50+")</f>
        <v>50+</v>
      </c>
      <c r="Q4201" t="str">
        <f t="shared" si="455"/>
        <v>new</v>
      </c>
      <c r="R4201" t="str">
        <f t="shared" si="456"/>
        <v>high value</v>
      </c>
      <c r="S4201" t="str">
        <f t="shared" si="457"/>
        <v>medium</v>
      </c>
      <c r="T4201" t="str">
        <f t="shared" si="458"/>
        <v>Aug</v>
      </c>
      <c r="U4201">
        <f t="shared" si="459"/>
        <v>2024</v>
      </c>
      <c r="V4201" t="str">
        <f t="shared" si="460"/>
        <v>5-10</v>
      </c>
      <c r="W4201" t="str">
        <f t="shared" si="461"/>
        <v>Fast</v>
      </c>
    </row>
    <row r="4202" spans="1:23" x14ac:dyDescent="0.3">
      <c r="A4202">
        <v>604201</v>
      </c>
      <c r="B4202">
        <v>27355</v>
      </c>
      <c r="C4202">
        <v>32</v>
      </c>
      <c r="D4202" t="s">
        <v>4</v>
      </c>
      <c r="E4202" t="s">
        <v>13</v>
      </c>
      <c r="F4202" t="s">
        <v>26</v>
      </c>
      <c r="G4202" t="s">
        <v>29</v>
      </c>
      <c r="H4202" s="1">
        <v>44588</v>
      </c>
      <c r="I4202" t="s">
        <v>34</v>
      </c>
      <c r="J4202">
        <v>76</v>
      </c>
      <c r="K4202">
        <v>14.2</v>
      </c>
      <c r="L4202">
        <v>827.69</v>
      </c>
      <c r="M4202">
        <v>27.5</v>
      </c>
      <c r="N4202" t="s">
        <v>48</v>
      </c>
      <c r="O4202">
        <v>1</v>
      </c>
      <c r="P4202" t="str" cm="1">
        <f t="array" ref="P4202">_xlfn.IFS(C4202&lt;25,"18-24", C4202&lt;=35,"25-35", C4202&lt;=50,"36-50",TRUE,"50+")</f>
        <v>25-35</v>
      </c>
      <c r="Q4202" t="str">
        <f t="shared" si="455"/>
        <v>new</v>
      </c>
      <c r="R4202" t="str">
        <f t="shared" si="456"/>
        <v>high value</v>
      </c>
      <c r="S4202" t="str">
        <f t="shared" si="457"/>
        <v>Low</v>
      </c>
      <c r="T4202" t="str">
        <f t="shared" si="458"/>
        <v>Jan</v>
      </c>
      <c r="U4202">
        <f t="shared" si="459"/>
        <v>2022</v>
      </c>
      <c r="V4202" t="str">
        <f t="shared" si="460"/>
        <v>10-15</v>
      </c>
      <c r="W4202" t="str">
        <f t="shared" si="461"/>
        <v>Slow</v>
      </c>
    </row>
    <row r="4203" spans="1:23" x14ac:dyDescent="0.3">
      <c r="A4203">
        <v>604202</v>
      </c>
      <c r="B4203">
        <v>91047</v>
      </c>
      <c r="C4203">
        <v>28</v>
      </c>
      <c r="D4203" t="s">
        <v>4</v>
      </c>
      <c r="E4203" t="s">
        <v>13</v>
      </c>
      <c r="F4203" t="s">
        <v>26</v>
      </c>
      <c r="G4203" t="s">
        <v>23</v>
      </c>
      <c r="H4203" s="1">
        <v>44961</v>
      </c>
      <c r="I4203" t="s">
        <v>33</v>
      </c>
      <c r="J4203">
        <v>42</v>
      </c>
      <c r="K4203">
        <v>4.9000000000000004</v>
      </c>
      <c r="L4203">
        <v>946.9</v>
      </c>
      <c r="M4203">
        <v>49.32</v>
      </c>
      <c r="N4203" t="s">
        <v>47</v>
      </c>
      <c r="O4203">
        <v>3</v>
      </c>
      <c r="P4203" t="str" cm="1">
        <f t="array" ref="P4203">_xlfn.IFS(C4203&lt;25,"18-24", C4203&lt;=35,"25-35", C4203&lt;=50,"36-50",TRUE,"50+")</f>
        <v>25-35</v>
      </c>
      <c r="Q4203" t="str">
        <f t="shared" si="455"/>
        <v>new</v>
      </c>
      <c r="R4203" t="str">
        <f t="shared" si="456"/>
        <v>high value</v>
      </c>
      <c r="S4203" t="str">
        <f t="shared" si="457"/>
        <v>medium</v>
      </c>
      <c r="T4203" t="str">
        <f t="shared" si="458"/>
        <v>Feb</v>
      </c>
      <c r="U4203">
        <f t="shared" si="459"/>
        <v>2023</v>
      </c>
      <c r="V4203" t="str">
        <f t="shared" si="460"/>
        <v>0-5</v>
      </c>
      <c r="W4203" t="str">
        <f t="shared" si="461"/>
        <v>Medium</v>
      </c>
    </row>
    <row r="4204" spans="1:23" x14ac:dyDescent="0.3">
      <c r="A4204">
        <v>604203</v>
      </c>
      <c r="B4204">
        <v>38299</v>
      </c>
      <c r="C4204">
        <v>43</v>
      </c>
      <c r="D4204" t="s">
        <v>4</v>
      </c>
      <c r="E4204" t="s">
        <v>8</v>
      </c>
      <c r="F4204" t="s">
        <v>30</v>
      </c>
      <c r="G4204" t="s">
        <v>23</v>
      </c>
      <c r="H4204" s="1">
        <v>44862</v>
      </c>
      <c r="I4204" t="s">
        <v>33</v>
      </c>
      <c r="J4204">
        <v>41</v>
      </c>
      <c r="K4204">
        <v>4.3</v>
      </c>
      <c r="L4204">
        <v>1033.25</v>
      </c>
      <c r="M4204">
        <v>38.36</v>
      </c>
      <c r="N4204" t="s">
        <v>48</v>
      </c>
      <c r="O4204">
        <v>3</v>
      </c>
      <c r="P4204" t="str" cm="1">
        <f t="array" ref="P4204">_xlfn.IFS(C4204&lt;25,"18-24", C4204&lt;=35,"25-35", C4204&lt;=50,"36-50",TRUE,"50+")</f>
        <v>36-50</v>
      </c>
      <c r="Q4204" t="str">
        <f t="shared" si="455"/>
        <v>new</v>
      </c>
      <c r="R4204" t="str">
        <f t="shared" si="456"/>
        <v>high value</v>
      </c>
      <c r="S4204" t="str">
        <f t="shared" si="457"/>
        <v>medium</v>
      </c>
      <c r="T4204" t="str">
        <f t="shared" si="458"/>
        <v>Oct</v>
      </c>
      <c r="U4204">
        <f t="shared" si="459"/>
        <v>2022</v>
      </c>
      <c r="V4204" t="str">
        <f t="shared" si="460"/>
        <v>0-5</v>
      </c>
      <c r="W4204" t="str">
        <f t="shared" si="461"/>
        <v>Medium</v>
      </c>
    </row>
    <row r="4205" spans="1:23" x14ac:dyDescent="0.3">
      <c r="A4205">
        <v>604204</v>
      </c>
      <c r="B4205">
        <v>33945</v>
      </c>
      <c r="C4205">
        <v>37</v>
      </c>
      <c r="D4205" t="s">
        <v>7</v>
      </c>
      <c r="E4205" t="s">
        <v>13</v>
      </c>
      <c r="F4205" t="s">
        <v>18</v>
      </c>
      <c r="G4205" t="s">
        <v>27</v>
      </c>
      <c r="H4205" s="1">
        <v>44681</v>
      </c>
      <c r="I4205" t="s">
        <v>33</v>
      </c>
      <c r="J4205">
        <v>69</v>
      </c>
      <c r="K4205">
        <v>1.1000000000000001</v>
      </c>
      <c r="L4205">
        <v>727.11</v>
      </c>
      <c r="M4205">
        <v>118.63</v>
      </c>
      <c r="N4205" t="s">
        <v>47</v>
      </c>
      <c r="O4205">
        <v>4</v>
      </c>
      <c r="P4205" t="str" cm="1">
        <f t="array" ref="P4205">_xlfn.IFS(C4205&lt;25,"18-24", C4205&lt;=35,"25-35", C4205&lt;=50,"36-50",TRUE,"50+")</f>
        <v>36-50</v>
      </c>
      <c r="Q4205" t="str">
        <f t="shared" si="455"/>
        <v>new</v>
      </c>
      <c r="R4205" t="str">
        <f t="shared" si="456"/>
        <v>high value</v>
      </c>
      <c r="S4205" t="str">
        <f t="shared" si="457"/>
        <v>medium</v>
      </c>
      <c r="T4205" t="str">
        <f t="shared" si="458"/>
        <v>Apr</v>
      </c>
      <c r="U4205">
        <f t="shared" si="459"/>
        <v>2022</v>
      </c>
      <c r="V4205" t="str">
        <f t="shared" si="460"/>
        <v>0-5</v>
      </c>
      <c r="W4205" t="str">
        <f t="shared" si="461"/>
        <v>Slow</v>
      </c>
    </row>
    <row r="4206" spans="1:23" x14ac:dyDescent="0.3">
      <c r="A4206">
        <v>604205</v>
      </c>
      <c r="B4206">
        <v>29038</v>
      </c>
      <c r="C4206">
        <v>38</v>
      </c>
      <c r="D4206" t="s">
        <v>7</v>
      </c>
      <c r="E4206" t="s">
        <v>15</v>
      </c>
      <c r="F4206" t="s">
        <v>22</v>
      </c>
      <c r="G4206" t="s">
        <v>27</v>
      </c>
      <c r="H4206" s="1">
        <v>45442</v>
      </c>
      <c r="I4206" t="s">
        <v>33</v>
      </c>
      <c r="J4206">
        <v>73</v>
      </c>
      <c r="K4206">
        <v>12.8</v>
      </c>
      <c r="L4206">
        <v>983.91</v>
      </c>
      <c r="M4206">
        <v>20.76</v>
      </c>
      <c r="N4206" t="s">
        <v>47</v>
      </c>
      <c r="O4206">
        <v>2</v>
      </c>
      <c r="P4206" t="str" cm="1">
        <f t="array" ref="P4206">_xlfn.IFS(C4206&lt;25,"18-24", C4206&lt;=35,"25-35", C4206&lt;=50,"36-50",TRUE,"50+")</f>
        <v>36-50</v>
      </c>
      <c r="Q4206" t="str">
        <f t="shared" si="455"/>
        <v>new</v>
      </c>
      <c r="R4206" t="str">
        <f t="shared" si="456"/>
        <v>high value</v>
      </c>
      <c r="S4206" t="str">
        <f t="shared" si="457"/>
        <v>Low</v>
      </c>
      <c r="T4206" t="str">
        <f t="shared" si="458"/>
        <v>May</v>
      </c>
      <c r="U4206">
        <f t="shared" si="459"/>
        <v>2024</v>
      </c>
      <c r="V4206" t="str">
        <f t="shared" si="460"/>
        <v>10-15</v>
      </c>
      <c r="W4206" t="str">
        <f t="shared" si="461"/>
        <v>Slow</v>
      </c>
    </row>
    <row r="4207" spans="1:23" x14ac:dyDescent="0.3">
      <c r="A4207">
        <v>604206</v>
      </c>
      <c r="B4207">
        <v>44493</v>
      </c>
      <c r="C4207">
        <v>61</v>
      </c>
      <c r="D4207" t="s">
        <v>7</v>
      </c>
      <c r="E4207" t="s">
        <v>16</v>
      </c>
      <c r="F4207" t="s">
        <v>19</v>
      </c>
      <c r="G4207" t="s">
        <v>23</v>
      </c>
      <c r="H4207" s="1">
        <v>45385</v>
      </c>
      <c r="I4207" t="s">
        <v>33</v>
      </c>
      <c r="J4207">
        <v>63</v>
      </c>
      <c r="K4207">
        <v>9.6</v>
      </c>
      <c r="L4207">
        <v>1296.18</v>
      </c>
      <c r="M4207">
        <v>93.16</v>
      </c>
      <c r="N4207" t="s">
        <v>50</v>
      </c>
      <c r="O4207">
        <v>1</v>
      </c>
      <c r="P4207" t="str" cm="1">
        <f t="array" ref="P4207">_xlfn.IFS(C4207&lt;25,"18-24", C4207&lt;=35,"25-35", C4207&lt;=50,"36-50",TRUE,"50+")</f>
        <v>50+</v>
      </c>
      <c r="Q4207" t="str">
        <f t="shared" si="455"/>
        <v>new</v>
      </c>
      <c r="R4207" t="str">
        <f t="shared" si="456"/>
        <v>high value</v>
      </c>
      <c r="S4207" t="str">
        <f t="shared" si="457"/>
        <v>Low</v>
      </c>
      <c r="T4207" t="str">
        <f t="shared" si="458"/>
        <v>Apr</v>
      </c>
      <c r="U4207">
        <f t="shared" si="459"/>
        <v>2024</v>
      </c>
      <c r="V4207" t="str">
        <f t="shared" si="460"/>
        <v>5-10</v>
      </c>
      <c r="W4207" t="str">
        <f t="shared" si="461"/>
        <v>Slow</v>
      </c>
    </row>
    <row r="4208" spans="1:23" x14ac:dyDescent="0.3">
      <c r="A4208">
        <v>604207</v>
      </c>
      <c r="B4208">
        <v>90741</v>
      </c>
      <c r="C4208">
        <v>59</v>
      </c>
      <c r="D4208" t="s">
        <v>4</v>
      </c>
      <c r="E4208" t="s">
        <v>11</v>
      </c>
      <c r="F4208" t="s">
        <v>26</v>
      </c>
      <c r="G4208" t="s">
        <v>21</v>
      </c>
      <c r="H4208" s="1">
        <v>44603</v>
      </c>
      <c r="I4208" t="s">
        <v>33</v>
      </c>
      <c r="J4208">
        <v>49</v>
      </c>
      <c r="K4208">
        <v>6.3</v>
      </c>
      <c r="L4208">
        <v>596.08000000000004</v>
      </c>
      <c r="M4208">
        <v>21</v>
      </c>
      <c r="N4208" t="s">
        <v>48</v>
      </c>
      <c r="O4208">
        <v>4</v>
      </c>
      <c r="P4208" t="str" cm="1">
        <f t="array" ref="P4208">_xlfn.IFS(C4208&lt;25,"18-24", C4208&lt;=35,"25-35", C4208&lt;=50,"36-50",TRUE,"50+")</f>
        <v>50+</v>
      </c>
      <c r="Q4208" t="str">
        <f t="shared" si="455"/>
        <v>new</v>
      </c>
      <c r="R4208" t="str">
        <f t="shared" si="456"/>
        <v>high value</v>
      </c>
      <c r="S4208" t="str">
        <f t="shared" si="457"/>
        <v>medium</v>
      </c>
      <c r="T4208" t="str">
        <f t="shared" si="458"/>
        <v>Feb</v>
      </c>
      <c r="U4208">
        <f t="shared" si="459"/>
        <v>2022</v>
      </c>
      <c r="V4208" t="str">
        <f t="shared" si="460"/>
        <v>5-10</v>
      </c>
      <c r="W4208" t="str">
        <f t="shared" si="461"/>
        <v>Slow</v>
      </c>
    </row>
    <row r="4209" spans="1:23" x14ac:dyDescent="0.3">
      <c r="A4209">
        <v>604208</v>
      </c>
      <c r="B4209">
        <v>79690</v>
      </c>
      <c r="C4209">
        <v>25</v>
      </c>
      <c r="D4209" t="s">
        <v>4</v>
      </c>
      <c r="E4209" t="s">
        <v>11</v>
      </c>
      <c r="F4209" t="s">
        <v>32</v>
      </c>
      <c r="G4209" t="s">
        <v>25</v>
      </c>
      <c r="H4209" s="1">
        <v>44581</v>
      </c>
      <c r="I4209" t="s">
        <v>34</v>
      </c>
      <c r="J4209">
        <v>58</v>
      </c>
      <c r="K4209">
        <v>14.5</v>
      </c>
      <c r="L4209">
        <v>603.38</v>
      </c>
      <c r="M4209">
        <v>101.19</v>
      </c>
      <c r="N4209" t="s">
        <v>48</v>
      </c>
      <c r="O4209">
        <v>2</v>
      </c>
      <c r="P4209" t="str" cm="1">
        <f t="array" ref="P4209">_xlfn.IFS(C4209&lt;25,"18-24", C4209&lt;=35,"25-35", C4209&lt;=50,"36-50",TRUE,"50+")</f>
        <v>25-35</v>
      </c>
      <c r="Q4209" t="str">
        <f t="shared" si="455"/>
        <v>new</v>
      </c>
      <c r="R4209" t="str">
        <f t="shared" si="456"/>
        <v>high value</v>
      </c>
      <c r="S4209" t="str">
        <f t="shared" si="457"/>
        <v>Low</v>
      </c>
      <c r="T4209" t="str">
        <f t="shared" si="458"/>
        <v>Jan</v>
      </c>
      <c r="U4209">
        <f t="shared" si="459"/>
        <v>2022</v>
      </c>
      <c r="V4209" t="str">
        <f t="shared" si="460"/>
        <v>10-15</v>
      </c>
      <c r="W4209" t="str">
        <f t="shared" si="461"/>
        <v>Slow</v>
      </c>
    </row>
    <row r="4210" spans="1:23" x14ac:dyDescent="0.3">
      <c r="A4210">
        <v>604209</v>
      </c>
      <c r="B4210">
        <v>73817</v>
      </c>
      <c r="C4210">
        <v>23</v>
      </c>
      <c r="D4210" t="s">
        <v>4</v>
      </c>
      <c r="E4210" t="s">
        <v>16</v>
      </c>
      <c r="F4210" t="s">
        <v>26</v>
      </c>
      <c r="G4210" t="s">
        <v>23</v>
      </c>
      <c r="H4210" s="1">
        <v>44865</v>
      </c>
      <c r="I4210" t="s">
        <v>34</v>
      </c>
      <c r="J4210">
        <v>80</v>
      </c>
      <c r="K4210">
        <v>13.9</v>
      </c>
      <c r="L4210">
        <v>1390.67</v>
      </c>
      <c r="M4210">
        <v>82.49</v>
      </c>
      <c r="N4210" t="s">
        <v>47</v>
      </c>
      <c r="O4210">
        <v>4</v>
      </c>
      <c r="P4210" t="str" cm="1">
        <f t="array" ref="P4210">_xlfn.IFS(C4210&lt;25,"18-24", C4210&lt;=35,"25-35", C4210&lt;=50,"36-50",TRUE,"50+")</f>
        <v>18-24</v>
      </c>
      <c r="Q4210" t="str">
        <f t="shared" si="455"/>
        <v>new</v>
      </c>
      <c r="R4210" t="str">
        <f t="shared" si="456"/>
        <v>high value</v>
      </c>
      <c r="S4210" t="str">
        <f t="shared" si="457"/>
        <v>medium</v>
      </c>
      <c r="T4210" t="str">
        <f t="shared" si="458"/>
        <v>Oct</v>
      </c>
      <c r="U4210">
        <f t="shared" si="459"/>
        <v>2022</v>
      </c>
      <c r="V4210" t="str">
        <f t="shared" si="460"/>
        <v>10-15</v>
      </c>
      <c r="W4210" t="str">
        <f t="shared" si="461"/>
        <v>Slow</v>
      </c>
    </row>
    <row r="4211" spans="1:23" x14ac:dyDescent="0.3">
      <c r="A4211">
        <v>604210</v>
      </c>
      <c r="B4211">
        <v>80078</v>
      </c>
      <c r="C4211">
        <v>34</v>
      </c>
      <c r="D4211" t="s">
        <v>4</v>
      </c>
      <c r="E4211" t="s">
        <v>16</v>
      </c>
      <c r="F4211" t="s">
        <v>30</v>
      </c>
      <c r="G4211" t="s">
        <v>21</v>
      </c>
      <c r="H4211" s="1">
        <v>45647</v>
      </c>
      <c r="I4211" t="s">
        <v>34</v>
      </c>
      <c r="J4211">
        <v>62</v>
      </c>
      <c r="K4211">
        <v>7</v>
      </c>
      <c r="L4211">
        <v>196.19</v>
      </c>
      <c r="M4211">
        <v>107.93</v>
      </c>
      <c r="N4211" t="s">
        <v>47</v>
      </c>
      <c r="O4211">
        <v>5</v>
      </c>
      <c r="P4211" t="str" cm="1">
        <f t="array" ref="P4211">_xlfn.IFS(C4211&lt;25,"18-24", C4211&lt;=35,"25-35", C4211&lt;=50,"36-50",TRUE,"50+")</f>
        <v>25-35</v>
      </c>
      <c r="Q4211" t="str">
        <f t="shared" si="455"/>
        <v>repeat</v>
      </c>
      <c r="R4211" t="str">
        <f t="shared" si="456"/>
        <v>low</v>
      </c>
      <c r="S4211" t="str">
        <f t="shared" si="457"/>
        <v>High</v>
      </c>
      <c r="T4211" t="str">
        <f t="shared" si="458"/>
        <v>Dec</v>
      </c>
      <c r="U4211">
        <f t="shared" si="459"/>
        <v>2024</v>
      </c>
      <c r="V4211" t="str">
        <f t="shared" si="460"/>
        <v>5-10</v>
      </c>
      <c r="W4211" t="str">
        <f t="shared" si="461"/>
        <v>Slow</v>
      </c>
    </row>
    <row r="4212" spans="1:23" x14ac:dyDescent="0.3">
      <c r="A4212">
        <v>604211</v>
      </c>
      <c r="B4212">
        <v>69982</v>
      </c>
      <c r="C4212">
        <v>32</v>
      </c>
      <c r="D4212" t="s">
        <v>7</v>
      </c>
      <c r="E4212" t="s">
        <v>8</v>
      </c>
      <c r="F4212" t="s">
        <v>30</v>
      </c>
      <c r="G4212" t="s">
        <v>21</v>
      </c>
      <c r="H4212" s="1">
        <v>44889</v>
      </c>
      <c r="I4212" t="s">
        <v>34</v>
      </c>
      <c r="J4212">
        <v>34</v>
      </c>
      <c r="K4212">
        <v>14.9</v>
      </c>
      <c r="L4212">
        <v>373.52</v>
      </c>
      <c r="M4212">
        <v>61.7</v>
      </c>
      <c r="N4212" t="s">
        <v>47</v>
      </c>
      <c r="O4212">
        <v>5</v>
      </c>
      <c r="P4212" t="str" cm="1">
        <f t="array" ref="P4212">_xlfn.IFS(C4212&lt;25,"18-24", C4212&lt;=35,"25-35", C4212&lt;=50,"36-50",TRUE,"50+")</f>
        <v>25-35</v>
      </c>
      <c r="Q4212" t="str">
        <f t="shared" si="455"/>
        <v>new</v>
      </c>
      <c r="R4212" t="str">
        <f t="shared" si="456"/>
        <v>medium</v>
      </c>
      <c r="S4212" t="str">
        <f t="shared" si="457"/>
        <v>High</v>
      </c>
      <c r="T4212" t="str">
        <f t="shared" si="458"/>
        <v>Nov</v>
      </c>
      <c r="U4212">
        <f t="shared" si="459"/>
        <v>2022</v>
      </c>
      <c r="V4212" t="str">
        <f t="shared" si="460"/>
        <v>10-15</v>
      </c>
      <c r="W4212" t="str">
        <f t="shared" si="461"/>
        <v>Medium</v>
      </c>
    </row>
    <row r="4213" spans="1:23" x14ac:dyDescent="0.3">
      <c r="A4213">
        <v>604212</v>
      </c>
      <c r="B4213">
        <v>93797</v>
      </c>
      <c r="C4213">
        <v>55</v>
      </c>
      <c r="D4213" t="s">
        <v>4</v>
      </c>
      <c r="E4213" t="s">
        <v>5</v>
      </c>
      <c r="F4213" t="s">
        <v>19</v>
      </c>
      <c r="G4213" t="s">
        <v>29</v>
      </c>
      <c r="H4213" s="1">
        <v>45078</v>
      </c>
      <c r="I4213" t="s">
        <v>33</v>
      </c>
      <c r="J4213">
        <v>24</v>
      </c>
      <c r="K4213">
        <v>9.6</v>
      </c>
      <c r="L4213">
        <v>670.47</v>
      </c>
      <c r="M4213">
        <v>23.52</v>
      </c>
      <c r="N4213" t="s">
        <v>50</v>
      </c>
      <c r="O4213">
        <v>5</v>
      </c>
      <c r="P4213" t="str" cm="1">
        <f t="array" ref="P4213">_xlfn.IFS(C4213&lt;25,"18-24", C4213&lt;=35,"25-35", C4213&lt;=50,"36-50",TRUE,"50+")</f>
        <v>50+</v>
      </c>
      <c r="Q4213" t="str">
        <f t="shared" si="455"/>
        <v>new</v>
      </c>
      <c r="R4213" t="str">
        <f t="shared" si="456"/>
        <v>high value</v>
      </c>
      <c r="S4213" t="str">
        <f t="shared" si="457"/>
        <v>High</v>
      </c>
      <c r="T4213" t="str">
        <f t="shared" si="458"/>
        <v>Jun</v>
      </c>
      <c r="U4213">
        <f t="shared" si="459"/>
        <v>2023</v>
      </c>
      <c r="V4213" t="str">
        <f t="shared" si="460"/>
        <v>5-10</v>
      </c>
      <c r="W4213" t="str">
        <f t="shared" si="461"/>
        <v>Fast</v>
      </c>
    </row>
    <row r="4214" spans="1:23" x14ac:dyDescent="0.3">
      <c r="A4214">
        <v>604213</v>
      </c>
      <c r="B4214">
        <v>92525</v>
      </c>
      <c r="C4214">
        <v>31</v>
      </c>
      <c r="D4214" t="s">
        <v>7</v>
      </c>
      <c r="E4214" t="s">
        <v>16</v>
      </c>
      <c r="F4214" t="s">
        <v>32</v>
      </c>
      <c r="G4214" t="s">
        <v>21</v>
      </c>
      <c r="H4214" s="1">
        <v>45325</v>
      </c>
      <c r="I4214" t="s">
        <v>34</v>
      </c>
      <c r="J4214">
        <v>27</v>
      </c>
      <c r="K4214">
        <v>13.7</v>
      </c>
      <c r="L4214">
        <v>1180.6199999999999</v>
      </c>
      <c r="M4214">
        <v>61.88</v>
      </c>
      <c r="N4214" t="s">
        <v>49</v>
      </c>
      <c r="O4214">
        <v>2</v>
      </c>
      <c r="P4214" t="str" cm="1">
        <f t="array" ref="P4214">_xlfn.IFS(C4214&lt;25,"18-24", C4214&lt;=35,"25-35", C4214&lt;=50,"36-50",TRUE,"50+")</f>
        <v>25-35</v>
      </c>
      <c r="Q4214" t="str">
        <f t="shared" si="455"/>
        <v>new</v>
      </c>
      <c r="R4214" t="str">
        <f t="shared" si="456"/>
        <v>high value</v>
      </c>
      <c r="S4214" t="str">
        <f t="shared" si="457"/>
        <v>Low</v>
      </c>
      <c r="T4214" t="str">
        <f t="shared" si="458"/>
        <v>Feb</v>
      </c>
      <c r="U4214">
        <f t="shared" si="459"/>
        <v>2024</v>
      </c>
      <c r="V4214" t="str">
        <f t="shared" si="460"/>
        <v>10-15</v>
      </c>
      <c r="W4214" t="str">
        <f t="shared" si="461"/>
        <v>Fast</v>
      </c>
    </row>
    <row r="4215" spans="1:23" x14ac:dyDescent="0.3">
      <c r="A4215">
        <v>604214</v>
      </c>
      <c r="B4215">
        <v>28403</v>
      </c>
      <c r="C4215">
        <v>42</v>
      </c>
      <c r="D4215" t="s">
        <v>7</v>
      </c>
      <c r="E4215" t="s">
        <v>16</v>
      </c>
      <c r="F4215" t="s">
        <v>26</v>
      </c>
      <c r="G4215" t="s">
        <v>27</v>
      </c>
      <c r="H4215" s="1">
        <v>45159</v>
      </c>
      <c r="I4215" t="s">
        <v>34</v>
      </c>
      <c r="J4215">
        <v>77</v>
      </c>
      <c r="K4215">
        <v>5.5</v>
      </c>
      <c r="L4215">
        <v>211.24</v>
      </c>
      <c r="M4215">
        <v>103.43</v>
      </c>
      <c r="N4215" t="s">
        <v>49</v>
      </c>
      <c r="O4215">
        <v>5</v>
      </c>
      <c r="P4215" t="str" cm="1">
        <f t="array" ref="P4215">_xlfn.IFS(C4215&lt;25,"18-24", C4215&lt;=35,"25-35", C4215&lt;=50,"36-50",TRUE,"50+")</f>
        <v>36-50</v>
      </c>
      <c r="Q4215" t="str">
        <f t="shared" si="455"/>
        <v>repeat</v>
      </c>
      <c r="R4215" t="str">
        <f t="shared" si="456"/>
        <v>low</v>
      </c>
      <c r="S4215" t="str">
        <f t="shared" si="457"/>
        <v>High</v>
      </c>
      <c r="T4215" t="str">
        <f t="shared" si="458"/>
        <v>Aug</v>
      </c>
      <c r="U4215">
        <f t="shared" si="459"/>
        <v>2023</v>
      </c>
      <c r="V4215" t="str">
        <f t="shared" si="460"/>
        <v>5-10</v>
      </c>
      <c r="W4215" t="str">
        <f t="shared" si="461"/>
        <v>Slow</v>
      </c>
    </row>
    <row r="4216" spans="1:23" x14ac:dyDescent="0.3">
      <c r="A4216">
        <v>604215</v>
      </c>
      <c r="B4216">
        <v>99193</v>
      </c>
      <c r="C4216">
        <v>52</v>
      </c>
      <c r="D4216" t="s">
        <v>4</v>
      </c>
      <c r="E4216" t="s">
        <v>11</v>
      </c>
      <c r="F4216" t="s">
        <v>30</v>
      </c>
      <c r="G4216" t="s">
        <v>27</v>
      </c>
      <c r="H4216" s="1">
        <v>45553</v>
      </c>
      <c r="I4216" t="s">
        <v>33</v>
      </c>
      <c r="J4216">
        <v>23</v>
      </c>
      <c r="K4216">
        <v>9.4</v>
      </c>
      <c r="L4216">
        <v>671.11</v>
      </c>
      <c r="M4216">
        <v>84.63</v>
      </c>
      <c r="N4216" t="s">
        <v>48</v>
      </c>
      <c r="O4216">
        <v>2</v>
      </c>
      <c r="P4216" t="str" cm="1">
        <f t="array" ref="P4216">_xlfn.IFS(C4216&lt;25,"18-24", C4216&lt;=35,"25-35", C4216&lt;=50,"36-50",TRUE,"50+")</f>
        <v>50+</v>
      </c>
      <c r="Q4216" t="str">
        <f t="shared" si="455"/>
        <v>new</v>
      </c>
      <c r="R4216" t="str">
        <f t="shared" si="456"/>
        <v>high value</v>
      </c>
      <c r="S4216" t="str">
        <f t="shared" si="457"/>
        <v>Low</v>
      </c>
      <c r="T4216" t="str">
        <f t="shared" si="458"/>
        <v>Sep</v>
      </c>
      <c r="U4216">
        <f t="shared" si="459"/>
        <v>2024</v>
      </c>
      <c r="V4216" t="str">
        <f t="shared" si="460"/>
        <v>5-10</v>
      </c>
      <c r="W4216" t="str">
        <f t="shared" si="461"/>
        <v>Fast</v>
      </c>
    </row>
    <row r="4217" spans="1:23" x14ac:dyDescent="0.3">
      <c r="A4217">
        <v>604216</v>
      </c>
      <c r="B4217">
        <v>60062</v>
      </c>
      <c r="C4217">
        <v>49</v>
      </c>
      <c r="D4217" t="s">
        <v>4</v>
      </c>
      <c r="E4217" t="s">
        <v>8</v>
      </c>
      <c r="F4217" t="s">
        <v>24</v>
      </c>
      <c r="G4217" t="s">
        <v>27</v>
      </c>
      <c r="H4217" s="1">
        <v>45419</v>
      </c>
      <c r="I4217" t="s">
        <v>34</v>
      </c>
      <c r="J4217">
        <v>24</v>
      </c>
      <c r="K4217">
        <v>11.2</v>
      </c>
      <c r="L4217">
        <v>568.75</v>
      </c>
      <c r="M4217">
        <v>60.49</v>
      </c>
      <c r="N4217" t="s">
        <v>49</v>
      </c>
      <c r="O4217">
        <v>5</v>
      </c>
      <c r="P4217" t="str" cm="1">
        <f t="array" ref="P4217">_xlfn.IFS(C4217&lt;25,"18-24", C4217&lt;=35,"25-35", C4217&lt;=50,"36-50",TRUE,"50+")</f>
        <v>36-50</v>
      </c>
      <c r="Q4217" t="str">
        <f t="shared" si="455"/>
        <v>new</v>
      </c>
      <c r="R4217" t="str">
        <f t="shared" si="456"/>
        <v>high value</v>
      </c>
      <c r="S4217" t="str">
        <f t="shared" si="457"/>
        <v>High</v>
      </c>
      <c r="T4217" t="str">
        <f t="shared" si="458"/>
        <v>May</v>
      </c>
      <c r="U4217">
        <f t="shared" si="459"/>
        <v>2024</v>
      </c>
      <c r="V4217" t="str">
        <f t="shared" si="460"/>
        <v>10-15</v>
      </c>
      <c r="W4217" t="str">
        <f t="shared" si="461"/>
        <v>Fast</v>
      </c>
    </row>
    <row r="4218" spans="1:23" x14ac:dyDescent="0.3">
      <c r="A4218">
        <v>604217</v>
      </c>
      <c r="B4218">
        <v>36293</v>
      </c>
      <c r="C4218">
        <v>48</v>
      </c>
      <c r="D4218" t="s">
        <v>7</v>
      </c>
      <c r="E4218" t="s">
        <v>13</v>
      </c>
      <c r="F4218" t="s">
        <v>19</v>
      </c>
      <c r="G4218" t="s">
        <v>31</v>
      </c>
      <c r="H4218" s="1">
        <v>44853</v>
      </c>
      <c r="I4218" t="s">
        <v>33</v>
      </c>
      <c r="J4218">
        <v>52</v>
      </c>
      <c r="K4218">
        <v>14.4</v>
      </c>
      <c r="L4218">
        <v>1360.69</v>
      </c>
      <c r="M4218">
        <v>88.52</v>
      </c>
      <c r="N4218" t="s">
        <v>49</v>
      </c>
      <c r="O4218">
        <v>1</v>
      </c>
      <c r="P4218" t="str" cm="1">
        <f t="array" ref="P4218">_xlfn.IFS(C4218&lt;25,"18-24", C4218&lt;=35,"25-35", C4218&lt;=50,"36-50",TRUE,"50+")</f>
        <v>36-50</v>
      </c>
      <c r="Q4218" t="str">
        <f t="shared" si="455"/>
        <v>new</v>
      </c>
      <c r="R4218" t="str">
        <f t="shared" si="456"/>
        <v>high value</v>
      </c>
      <c r="S4218" t="str">
        <f t="shared" si="457"/>
        <v>Low</v>
      </c>
      <c r="T4218" t="str">
        <f t="shared" si="458"/>
        <v>Oct</v>
      </c>
      <c r="U4218">
        <f t="shared" si="459"/>
        <v>2022</v>
      </c>
      <c r="V4218" t="str">
        <f t="shared" si="460"/>
        <v>10-15</v>
      </c>
      <c r="W4218" t="str">
        <f t="shared" si="461"/>
        <v>Slow</v>
      </c>
    </row>
    <row r="4219" spans="1:23" x14ac:dyDescent="0.3">
      <c r="A4219">
        <v>604218</v>
      </c>
      <c r="B4219">
        <v>22512</v>
      </c>
      <c r="C4219">
        <v>59</v>
      </c>
      <c r="D4219" t="s">
        <v>7</v>
      </c>
      <c r="E4219" t="s">
        <v>16</v>
      </c>
      <c r="F4219" t="s">
        <v>24</v>
      </c>
      <c r="G4219" t="s">
        <v>29</v>
      </c>
      <c r="H4219" s="1">
        <v>45310</v>
      </c>
      <c r="I4219" t="s">
        <v>33</v>
      </c>
      <c r="J4219">
        <v>55</v>
      </c>
      <c r="K4219">
        <v>4.8</v>
      </c>
      <c r="L4219">
        <v>1216.4000000000001</v>
      </c>
      <c r="M4219">
        <v>82.51</v>
      </c>
      <c r="N4219" t="s">
        <v>50</v>
      </c>
      <c r="O4219">
        <v>2</v>
      </c>
      <c r="P4219" t="str" cm="1">
        <f t="array" ref="P4219">_xlfn.IFS(C4219&lt;25,"18-24", C4219&lt;=35,"25-35", C4219&lt;=50,"36-50",TRUE,"50+")</f>
        <v>50+</v>
      </c>
      <c r="Q4219" t="str">
        <f t="shared" si="455"/>
        <v>new</v>
      </c>
      <c r="R4219" t="str">
        <f t="shared" si="456"/>
        <v>high value</v>
      </c>
      <c r="S4219" t="str">
        <f t="shared" si="457"/>
        <v>Low</v>
      </c>
      <c r="T4219" t="str">
        <f t="shared" si="458"/>
        <v>Jan</v>
      </c>
      <c r="U4219">
        <f t="shared" si="459"/>
        <v>2024</v>
      </c>
      <c r="V4219" t="str">
        <f t="shared" si="460"/>
        <v>0-5</v>
      </c>
      <c r="W4219" t="str">
        <f t="shared" si="461"/>
        <v>Slow</v>
      </c>
    </row>
    <row r="4220" spans="1:23" x14ac:dyDescent="0.3">
      <c r="A4220">
        <v>604219</v>
      </c>
      <c r="B4220">
        <v>95718</v>
      </c>
      <c r="C4220">
        <v>25</v>
      </c>
      <c r="D4220" t="s">
        <v>7</v>
      </c>
      <c r="E4220" t="s">
        <v>11</v>
      </c>
      <c r="F4220" t="s">
        <v>28</v>
      </c>
      <c r="G4220" t="s">
        <v>31</v>
      </c>
      <c r="H4220" s="1">
        <v>45501</v>
      </c>
      <c r="I4220" t="s">
        <v>33</v>
      </c>
      <c r="J4220">
        <v>65</v>
      </c>
      <c r="K4220">
        <v>14.5</v>
      </c>
      <c r="L4220">
        <v>411.1</v>
      </c>
      <c r="M4220">
        <v>83.09</v>
      </c>
      <c r="N4220" t="s">
        <v>50</v>
      </c>
      <c r="O4220">
        <v>1</v>
      </c>
      <c r="P4220" t="str" cm="1">
        <f t="array" ref="P4220">_xlfn.IFS(C4220&lt;25,"18-24", C4220&lt;=35,"25-35", C4220&lt;=50,"36-50",TRUE,"50+")</f>
        <v>25-35</v>
      </c>
      <c r="Q4220" t="str">
        <f t="shared" si="455"/>
        <v>new</v>
      </c>
      <c r="R4220" t="str">
        <f t="shared" si="456"/>
        <v>medium</v>
      </c>
      <c r="S4220" t="str">
        <f t="shared" si="457"/>
        <v>Low</v>
      </c>
      <c r="T4220" t="str">
        <f t="shared" si="458"/>
        <v>Jul</v>
      </c>
      <c r="U4220">
        <f t="shared" si="459"/>
        <v>2024</v>
      </c>
      <c r="V4220" t="str">
        <f t="shared" si="460"/>
        <v>10-15</v>
      </c>
      <c r="W4220" t="str">
        <f t="shared" si="461"/>
        <v>Slow</v>
      </c>
    </row>
    <row r="4221" spans="1:23" x14ac:dyDescent="0.3">
      <c r="A4221">
        <v>604220</v>
      </c>
      <c r="B4221">
        <v>68102</v>
      </c>
      <c r="C4221">
        <v>32</v>
      </c>
      <c r="D4221" t="s">
        <v>7</v>
      </c>
      <c r="E4221" t="s">
        <v>11</v>
      </c>
      <c r="F4221" t="s">
        <v>32</v>
      </c>
      <c r="G4221" t="s">
        <v>25</v>
      </c>
      <c r="H4221" s="1">
        <v>45559</v>
      </c>
      <c r="I4221" t="s">
        <v>33</v>
      </c>
      <c r="J4221">
        <v>86</v>
      </c>
      <c r="K4221">
        <v>3.3</v>
      </c>
      <c r="L4221">
        <v>661.35</v>
      </c>
      <c r="M4221">
        <v>87.06</v>
      </c>
      <c r="N4221" t="s">
        <v>48</v>
      </c>
      <c r="O4221">
        <v>4</v>
      </c>
      <c r="P4221" t="str" cm="1">
        <f t="array" ref="P4221">_xlfn.IFS(C4221&lt;25,"18-24", C4221&lt;=35,"25-35", C4221&lt;=50,"36-50",TRUE,"50+")</f>
        <v>25-35</v>
      </c>
      <c r="Q4221" t="str">
        <f t="shared" si="455"/>
        <v>new</v>
      </c>
      <c r="R4221" t="str">
        <f t="shared" si="456"/>
        <v>high value</v>
      </c>
      <c r="S4221" t="str">
        <f t="shared" si="457"/>
        <v>medium</v>
      </c>
      <c r="T4221" t="str">
        <f t="shared" si="458"/>
        <v>Sep</v>
      </c>
      <c r="U4221">
        <f t="shared" si="459"/>
        <v>2024</v>
      </c>
      <c r="V4221" t="str">
        <f t="shared" si="460"/>
        <v>0-5</v>
      </c>
      <c r="W4221" t="str">
        <f t="shared" si="461"/>
        <v>Slow</v>
      </c>
    </row>
    <row r="4222" spans="1:23" x14ac:dyDescent="0.3">
      <c r="A4222">
        <v>604221</v>
      </c>
      <c r="B4222">
        <v>28296</v>
      </c>
      <c r="C4222">
        <v>46</v>
      </c>
      <c r="D4222" t="s">
        <v>4</v>
      </c>
      <c r="E4222" t="s">
        <v>16</v>
      </c>
      <c r="F4222" t="s">
        <v>24</v>
      </c>
      <c r="G4222" t="s">
        <v>25</v>
      </c>
      <c r="H4222" s="1">
        <v>44676</v>
      </c>
      <c r="I4222" t="s">
        <v>33</v>
      </c>
      <c r="J4222">
        <v>72</v>
      </c>
      <c r="K4222">
        <v>11.7</v>
      </c>
      <c r="L4222">
        <v>1291.3499999999999</v>
      </c>
      <c r="M4222">
        <v>112.34</v>
      </c>
      <c r="N4222" t="s">
        <v>48</v>
      </c>
      <c r="O4222">
        <v>3</v>
      </c>
      <c r="P4222" t="str" cm="1">
        <f t="array" ref="P4222">_xlfn.IFS(C4222&lt;25,"18-24", C4222&lt;=35,"25-35", C4222&lt;=50,"36-50",TRUE,"50+")</f>
        <v>36-50</v>
      </c>
      <c r="Q4222" t="str">
        <f t="shared" si="455"/>
        <v>new</v>
      </c>
      <c r="R4222" t="str">
        <f t="shared" si="456"/>
        <v>high value</v>
      </c>
      <c r="S4222" t="str">
        <f t="shared" si="457"/>
        <v>medium</v>
      </c>
      <c r="T4222" t="str">
        <f t="shared" si="458"/>
        <v>Apr</v>
      </c>
      <c r="U4222">
        <f t="shared" si="459"/>
        <v>2022</v>
      </c>
      <c r="V4222" t="str">
        <f t="shared" si="460"/>
        <v>10-15</v>
      </c>
      <c r="W4222" t="str">
        <f t="shared" si="461"/>
        <v>Slow</v>
      </c>
    </row>
    <row r="4223" spans="1:23" x14ac:dyDescent="0.3">
      <c r="A4223">
        <v>604222</v>
      </c>
      <c r="B4223">
        <v>87104</v>
      </c>
      <c r="C4223">
        <v>23</v>
      </c>
      <c r="D4223" t="s">
        <v>4</v>
      </c>
      <c r="E4223" t="s">
        <v>5</v>
      </c>
      <c r="F4223" t="s">
        <v>26</v>
      </c>
      <c r="G4223" t="s">
        <v>23</v>
      </c>
      <c r="H4223" s="1">
        <v>45225</v>
      </c>
      <c r="I4223" t="s">
        <v>33</v>
      </c>
      <c r="J4223">
        <v>37</v>
      </c>
      <c r="K4223">
        <v>3.5</v>
      </c>
      <c r="L4223">
        <v>912.65</v>
      </c>
      <c r="M4223">
        <v>84.71</v>
      </c>
      <c r="N4223" t="s">
        <v>48</v>
      </c>
      <c r="O4223">
        <v>2</v>
      </c>
      <c r="P4223" t="str" cm="1">
        <f t="array" ref="P4223">_xlfn.IFS(C4223&lt;25,"18-24", C4223&lt;=35,"25-35", C4223&lt;=50,"36-50",TRUE,"50+")</f>
        <v>18-24</v>
      </c>
      <c r="Q4223" t="str">
        <f t="shared" si="455"/>
        <v>new</v>
      </c>
      <c r="R4223" t="str">
        <f t="shared" si="456"/>
        <v>high value</v>
      </c>
      <c r="S4223" t="str">
        <f t="shared" si="457"/>
        <v>Low</v>
      </c>
      <c r="T4223" t="str">
        <f t="shared" si="458"/>
        <v>Oct</v>
      </c>
      <c r="U4223">
        <f t="shared" si="459"/>
        <v>2023</v>
      </c>
      <c r="V4223" t="str">
        <f t="shared" si="460"/>
        <v>0-5</v>
      </c>
      <c r="W4223" t="str">
        <f t="shared" si="461"/>
        <v>Medium</v>
      </c>
    </row>
    <row r="4224" spans="1:23" x14ac:dyDescent="0.3">
      <c r="A4224">
        <v>604223</v>
      </c>
      <c r="B4224">
        <v>25633</v>
      </c>
      <c r="C4224">
        <v>29</v>
      </c>
      <c r="D4224" t="s">
        <v>7</v>
      </c>
      <c r="E4224" t="s">
        <v>11</v>
      </c>
      <c r="F4224" t="s">
        <v>28</v>
      </c>
      <c r="G4224" t="s">
        <v>29</v>
      </c>
      <c r="H4224" s="1">
        <v>45357</v>
      </c>
      <c r="I4224" t="s">
        <v>34</v>
      </c>
      <c r="J4224">
        <v>48</v>
      </c>
      <c r="K4224">
        <v>1.5</v>
      </c>
      <c r="L4224">
        <v>1425.49</v>
      </c>
      <c r="M4224">
        <v>32.520000000000003</v>
      </c>
      <c r="N4224" t="s">
        <v>49</v>
      </c>
      <c r="O4224">
        <v>1</v>
      </c>
      <c r="P4224" t="str" cm="1">
        <f t="array" ref="P4224">_xlfn.IFS(C4224&lt;25,"18-24", C4224&lt;=35,"25-35", C4224&lt;=50,"36-50",TRUE,"50+")</f>
        <v>25-35</v>
      </c>
      <c r="Q4224" t="str">
        <f t="shared" si="455"/>
        <v>new</v>
      </c>
      <c r="R4224" t="str">
        <f t="shared" si="456"/>
        <v>high value</v>
      </c>
      <c r="S4224" t="str">
        <f t="shared" si="457"/>
        <v>Low</v>
      </c>
      <c r="T4224" t="str">
        <f t="shared" si="458"/>
        <v>Mar</v>
      </c>
      <c r="U4224">
        <f t="shared" si="459"/>
        <v>2024</v>
      </c>
      <c r="V4224" t="str">
        <f t="shared" si="460"/>
        <v>0-5</v>
      </c>
      <c r="W4224" t="str">
        <f t="shared" si="461"/>
        <v>Slow</v>
      </c>
    </row>
    <row r="4225" spans="1:23" x14ac:dyDescent="0.3">
      <c r="A4225">
        <v>604224</v>
      </c>
      <c r="B4225">
        <v>49773</v>
      </c>
      <c r="C4225">
        <v>61</v>
      </c>
      <c r="D4225" t="s">
        <v>7</v>
      </c>
      <c r="E4225" t="s">
        <v>11</v>
      </c>
      <c r="F4225" t="s">
        <v>30</v>
      </c>
      <c r="G4225" t="s">
        <v>25</v>
      </c>
      <c r="H4225" s="1">
        <v>45398</v>
      </c>
      <c r="I4225" t="s">
        <v>34</v>
      </c>
      <c r="J4225">
        <v>45</v>
      </c>
      <c r="K4225">
        <v>9.6</v>
      </c>
      <c r="L4225">
        <v>998.17</v>
      </c>
      <c r="M4225">
        <v>97.54</v>
      </c>
      <c r="N4225" t="s">
        <v>50</v>
      </c>
      <c r="O4225">
        <v>5</v>
      </c>
      <c r="P4225" t="str" cm="1">
        <f t="array" ref="P4225">_xlfn.IFS(C4225&lt;25,"18-24", C4225&lt;=35,"25-35", C4225&lt;=50,"36-50",TRUE,"50+")</f>
        <v>50+</v>
      </c>
      <c r="Q4225" t="str">
        <f t="shared" si="455"/>
        <v>new</v>
      </c>
      <c r="R4225" t="str">
        <f t="shared" si="456"/>
        <v>high value</v>
      </c>
      <c r="S4225" t="str">
        <f t="shared" si="457"/>
        <v>High</v>
      </c>
      <c r="T4225" t="str">
        <f t="shared" si="458"/>
        <v>Apr</v>
      </c>
      <c r="U4225">
        <f t="shared" si="459"/>
        <v>2024</v>
      </c>
      <c r="V4225" t="str">
        <f t="shared" si="460"/>
        <v>5-10</v>
      </c>
      <c r="W4225" t="str">
        <f t="shared" si="461"/>
        <v>Medium</v>
      </c>
    </row>
    <row r="4226" spans="1:23" x14ac:dyDescent="0.3">
      <c r="A4226">
        <v>604225</v>
      </c>
      <c r="B4226">
        <v>63398</v>
      </c>
      <c r="C4226">
        <v>52</v>
      </c>
      <c r="D4226" t="s">
        <v>7</v>
      </c>
      <c r="E4226" t="s">
        <v>13</v>
      </c>
      <c r="F4226" t="s">
        <v>32</v>
      </c>
      <c r="G4226" t="s">
        <v>29</v>
      </c>
      <c r="H4226" s="1">
        <v>44881</v>
      </c>
      <c r="I4226" t="s">
        <v>33</v>
      </c>
      <c r="J4226">
        <v>88</v>
      </c>
      <c r="K4226">
        <v>10.5</v>
      </c>
      <c r="L4226">
        <v>540.47</v>
      </c>
      <c r="M4226">
        <v>33.83</v>
      </c>
      <c r="N4226" t="s">
        <v>49</v>
      </c>
      <c r="O4226">
        <v>4</v>
      </c>
      <c r="P4226" t="str" cm="1">
        <f t="array" ref="P4226">_xlfn.IFS(C4226&lt;25,"18-24", C4226&lt;=35,"25-35", C4226&lt;=50,"36-50",TRUE,"50+")</f>
        <v>50+</v>
      </c>
      <c r="Q4226" t="str">
        <f t="shared" si="455"/>
        <v>new</v>
      </c>
      <c r="R4226" t="str">
        <f t="shared" si="456"/>
        <v>high value</v>
      </c>
      <c r="S4226" t="str">
        <f t="shared" si="457"/>
        <v>medium</v>
      </c>
      <c r="T4226" t="str">
        <f t="shared" si="458"/>
        <v>Nov</v>
      </c>
      <c r="U4226">
        <f t="shared" si="459"/>
        <v>2022</v>
      </c>
      <c r="V4226" t="str">
        <f t="shared" si="460"/>
        <v>10-15</v>
      </c>
      <c r="W4226" t="str">
        <f t="shared" si="461"/>
        <v>Slow</v>
      </c>
    </row>
    <row r="4227" spans="1:23" x14ac:dyDescent="0.3">
      <c r="A4227">
        <v>604226</v>
      </c>
      <c r="B4227">
        <v>54847</v>
      </c>
      <c r="C4227">
        <v>62</v>
      </c>
      <c r="D4227" t="s">
        <v>4</v>
      </c>
      <c r="E4227" t="s">
        <v>15</v>
      </c>
      <c r="F4227" t="s">
        <v>19</v>
      </c>
      <c r="G4227" t="s">
        <v>31</v>
      </c>
      <c r="H4227" s="1">
        <v>44918</v>
      </c>
      <c r="I4227" t="s">
        <v>34</v>
      </c>
      <c r="J4227">
        <v>65</v>
      </c>
      <c r="K4227">
        <v>2.5</v>
      </c>
      <c r="L4227">
        <v>870.15</v>
      </c>
      <c r="M4227">
        <v>78.930000000000007</v>
      </c>
      <c r="N4227" t="s">
        <v>48</v>
      </c>
      <c r="O4227">
        <v>4</v>
      </c>
      <c r="P4227" t="str" cm="1">
        <f t="array" ref="P4227">_xlfn.IFS(C4227&lt;25,"18-24", C4227&lt;=35,"25-35", C4227&lt;=50,"36-50",TRUE,"50+")</f>
        <v>50+</v>
      </c>
      <c r="Q4227" t="str">
        <f t="shared" ref="Q4227:Q4290" si="462">IF(COUNTIF($B:$B,B4227)&gt;1,"repeat","new")</f>
        <v>new</v>
      </c>
      <c r="R4227" t="str">
        <f t="shared" ref="R4227:R4290" si="463">IF(L4227&gt;500,"high value",IF( L4227&gt;250,"medium","low"))</f>
        <v>high value</v>
      </c>
      <c r="S4227" t="str">
        <f t="shared" ref="S4227:S4290" si="464">IF(O4227&lt;=2,"Low",IF(O4227&lt;=4,"medium","High"))</f>
        <v>medium</v>
      </c>
      <c r="T4227" t="str">
        <f t="shared" ref="T4227:T4290" si="465">TEXT(H4227,"MMM")</f>
        <v>Dec</v>
      </c>
      <c r="U4227">
        <f t="shared" ref="U4227:U4290" si="466">YEAR(H4227)</f>
        <v>2022</v>
      </c>
      <c r="V4227" t="str">
        <f t="shared" ref="V4227:V4290" si="467">IF(K4227&lt;=5,"0-5",IF(K4227&lt;=10,"5-10",IF(K4227&lt;=15,"10-15","15+")))</f>
        <v>0-5</v>
      </c>
      <c r="W4227" t="str">
        <f t="shared" ref="W4227:W4290" si="468">IF(J4227&lt;=30,"Fast",IF(J4227&lt;=45,"Medium","Slow"))</f>
        <v>Slow</v>
      </c>
    </row>
    <row r="4228" spans="1:23" x14ac:dyDescent="0.3">
      <c r="A4228">
        <v>604227</v>
      </c>
      <c r="B4228">
        <v>84725</v>
      </c>
      <c r="C4228">
        <v>55</v>
      </c>
      <c r="D4228" t="s">
        <v>7</v>
      </c>
      <c r="E4228" t="s">
        <v>5</v>
      </c>
      <c r="F4228" t="s">
        <v>30</v>
      </c>
      <c r="G4228" t="s">
        <v>21</v>
      </c>
      <c r="H4228" s="1">
        <v>44700</v>
      </c>
      <c r="I4228" t="s">
        <v>33</v>
      </c>
      <c r="J4228">
        <v>52</v>
      </c>
      <c r="K4228">
        <v>12.2</v>
      </c>
      <c r="L4228">
        <v>302.45999999999998</v>
      </c>
      <c r="M4228">
        <v>116.39</v>
      </c>
      <c r="N4228" t="s">
        <v>48</v>
      </c>
      <c r="O4228">
        <v>1</v>
      </c>
      <c r="P4228" t="str" cm="1">
        <f t="array" ref="P4228">_xlfn.IFS(C4228&lt;25,"18-24", C4228&lt;=35,"25-35", C4228&lt;=50,"36-50",TRUE,"50+")</f>
        <v>50+</v>
      </c>
      <c r="Q4228" t="str">
        <f t="shared" si="462"/>
        <v>new</v>
      </c>
      <c r="R4228" t="str">
        <f t="shared" si="463"/>
        <v>medium</v>
      </c>
      <c r="S4228" t="str">
        <f t="shared" si="464"/>
        <v>Low</v>
      </c>
      <c r="T4228" t="str">
        <f t="shared" si="465"/>
        <v>May</v>
      </c>
      <c r="U4228">
        <f t="shared" si="466"/>
        <v>2022</v>
      </c>
      <c r="V4228" t="str">
        <f t="shared" si="467"/>
        <v>10-15</v>
      </c>
      <c r="W4228" t="str">
        <f t="shared" si="468"/>
        <v>Slow</v>
      </c>
    </row>
    <row r="4229" spans="1:23" x14ac:dyDescent="0.3">
      <c r="A4229">
        <v>604228</v>
      </c>
      <c r="B4229">
        <v>71181</v>
      </c>
      <c r="C4229">
        <v>40</v>
      </c>
      <c r="D4229" t="s">
        <v>7</v>
      </c>
      <c r="E4229" t="s">
        <v>15</v>
      </c>
      <c r="F4229" t="s">
        <v>19</v>
      </c>
      <c r="G4229" t="s">
        <v>21</v>
      </c>
      <c r="H4229" s="1">
        <v>45510</v>
      </c>
      <c r="I4229" t="s">
        <v>34</v>
      </c>
      <c r="J4229">
        <v>59</v>
      </c>
      <c r="K4229">
        <v>6.3</v>
      </c>
      <c r="L4229">
        <v>1356.89</v>
      </c>
      <c r="M4229">
        <v>30.4</v>
      </c>
      <c r="N4229" t="s">
        <v>47</v>
      </c>
      <c r="O4229">
        <v>3</v>
      </c>
      <c r="P4229" t="str" cm="1">
        <f t="array" ref="P4229">_xlfn.IFS(C4229&lt;25,"18-24", C4229&lt;=35,"25-35", C4229&lt;=50,"36-50",TRUE,"50+")</f>
        <v>36-50</v>
      </c>
      <c r="Q4229" t="str">
        <f t="shared" si="462"/>
        <v>new</v>
      </c>
      <c r="R4229" t="str">
        <f t="shared" si="463"/>
        <v>high value</v>
      </c>
      <c r="S4229" t="str">
        <f t="shared" si="464"/>
        <v>medium</v>
      </c>
      <c r="T4229" t="str">
        <f t="shared" si="465"/>
        <v>Aug</v>
      </c>
      <c r="U4229">
        <f t="shared" si="466"/>
        <v>2024</v>
      </c>
      <c r="V4229" t="str">
        <f t="shared" si="467"/>
        <v>5-10</v>
      </c>
      <c r="W4229" t="str">
        <f t="shared" si="468"/>
        <v>Slow</v>
      </c>
    </row>
    <row r="4230" spans="1:23" x14ac:dyDescent="0.3">
      <c r="A4230">
        <v>604229</v>
      </c>
      <c r="B4230">
        <v>86646</v>
      </c>
      <c r="C4230">
        <v>26</v>
      </c>
      <c r="D4230" t="s">
        <v>4</v>
      </c>
      <c r="E4230" t="s">
        <v>11</v>
      </c>
      <c r="F4230" t="s">
        <v>32</v>
      </c>
      <c r="G4230" t="s">
        <v>29</v>
      </c>
      <c r="H4230" s="1">
        <v>44960</v>
      </c>
      <c r="I4230" t="s">
        <v>33</v>
      </c>
      <c r="J4230">
        <v>51</v>
      </c>
      <c r="K4230">
        <v>10.8</v>
      </c>
      <c r="L4230">
        <v>797.3</v>
      </c>
      <c r="M4230">
        <v>20.420000000000002</v>
      </c>
      <c r="N4230" t="s">
        <v>50</v>
      </c>
      <c r="O4230">
        <v>3</v>
      </c>
      <c r="P4230" t="str" cm="1">
        <f t="array" ref="P4230">_xlfn.IFS(C4230&lt;25,"18-24", C4230&lt;=35,"25-35", C4230&lt;=50,"36-50",TRUE,"50+")</f>
        <v>25-35</v>
      </c>
      <c r="Q4230" t="str">
        <f t="shared" si="462"/>
        <v>repeat</v>
      </c>
      <c r="R4230" t="str">
        <f t="shared" si="463"/>
        <v>high value</v>
      </c>
      <c r="S4230" t="str">
        <f t="shared" si="464"/>
        <v>medium</v>
      </c>
      <c r="T4230" t="str">
        <f t="shared" si="465"/>
        <v>Feb</v>
      </c>
      <c r="U4230">
        <f t="shared" si="466"/>
        <v>2023</v>
      </c>
      <c r="V4230" t="str">
        <f t="shared" si="467"/>
        <v>10-15</v>
      </c>
      <c r="W4230" t="str">
        <f t="shared" si="468"/>
        <v>Slow</v>
      </c>
    </row>
    <row r="4231" spans="1:23" x14ac:dyDescent="0.3">
      <c r="A4231">
        <v>604230</v>
      </c>
      <c r="B4231">
        <v>50084</v>
      </c>
      <c r="C4231">
        <v>58</v>
      </c>
      <c r="D4231" t="s">
        <v>4</v>
      </c>
      <c r="E4231" t="s">
        <v>11</v>
      </c>
      <c r="F4231" t="s">
        <v>22</v>
      </c>
      <c r="G4231" t="s">
        <v>29</v>
      </c>
      <c r="H4231" s="1">
        <v>44794</v>
      </c>
      <c r="I4231" t="s">
        <v>33</v>
      </c>
      <c r="J4231">
        <v>79</v>
      </c>
      <c r="K4231">
        <v>11.4</v>
      </c>
      <c r="L4231">
        <v>243.43</v>
      </c>
      <c r="M4231">
        <v>76.42</v>
      </c>
      <c r="N4231" t="s">
        <v>49</v>
      </c>
      <c r="O4231">
        <v>1</v>
      </c>
      <c r="P4231" t="str" cm="1">
        <f t="array" ref="P4231">_xlfn.IFS(C4231&lt;25,"18-24", C4231&lt;=35,"25-35", C4231&lt;=50,"36-50",TRUE,"50+")</f>
        <v>50+</v>
      </c>
      <c r="Q4231" t="str">
        <f t="shared" si="462"/>
        <v>new</v>
      </c>
      <c r="R4231" t="str">
        <f t="shared" si="463"/>
        <v>low</v>
      </c>
      <c r="S4231" t="str">
        <f t="shared" si="464"/>
        <v>Low</v>
      </c>
      <c r="T4231" t="str">
        <f t="shared" si="465"/>
        <v>Aug</v>
      </c>
      <c r="U4231">
        <f t="shared" si="466"/>
        <v>2022</v>
      </c>
      <c r="V4231" t="str">
        <f t="shared" si="467"/>
        <v>10-15</v>
      </c>
      <c r="W4231" t="str">
        <f t="shared" si="468"/>
        <v>Slow</v>
      </c>
    </row>
    <row r="4232" spans="1:23" x14ac:dyDescent="0.3">
      <c r="A4232">
        <v>604231</v>
      </c>
      <c r="B4232">
        <v>92352</v>
      </c>
      <c r="C4232">
        <v>49</v>
      </c>
      <c r="D4232" t="s">
        <v>4</v>
      </c>
      <c r="E4232" t="s">
        <v>5</v>
      </c>
      <c r="F4232" t="s">
        <v>26</v>
      </c>
      <c r="G4232" t="s">
        <v>29</v>
      </c>
      <c r="H4232" s="1">
        <v>45421</v>
      </c>
      <c r="I4232" t="s">
        <v>34</v>
      </c>
      <c r="J4232">
        <v>79</v>
      </c>
      <c r="K4232">
        <v>3</v>
      </c>
      <c r="L4232">
        <v>546.16999999999996</v>
      </c>
      <c r="M4232">
        <v>109.84</v>
      </c>
      <c r="N4232" t="s">
        <v>48</v>
      </c>
      <c r="O4232">
        <v>2</v>
      </c>
      <c r="P4232" t="str" cm="1">
        <f t="array" ref="P4232">_xlfn.IFS(C4232&lt;25,"18-24", C4232&lt;=35,"25-35", C4232&lt;=50,"36-50",TRUE,"50+")</f>
        <v>36-50</v>
      </c>
      <c r="Q4232" t="str">
        <f t="shared" si="462"/>
        <v>new</v>
      </c>
      <c r="R4232" t="str">
        <f t="shared" si="463"/>
        <v>high value</v>
      </c>
      <c r="S4232" t="str">
        <f t="shared" si="464"/>
        <v>Low</v>
      </c>
      <c r="T4232" t="str">
        <f t="shared" si="465"/>
        <v>May</v>
      </c>
      <c r="U4232">
        <f t="shared" si="466"/>
        <v>2024</v>
      </c>
      <c r="V4232" t="str">
        <f t="shared" si="467"/>
        <v>0-5</v>
      </c>
      <c r="W4232" t="str">
        <f t="shared" si="468"/>
        <v>Slow</v>
      </c>
    </row>
    <row r="4233" spans="1:23" x14ac:dyDescent="0.3">
      <c r="A4233">
        <v>604232</v>
      </c>
      <c r="B4233">
        <v>35089</v>
      </c>
      <c r="C4233">
        <v>45</v>
      </c>
      <c r="D4233" t="s">
        <v>7</v>
      </c>
      <c r="E4233" t="s">
        <v>16</v>
      </c>
      <c r="F4233" t="s">
        <v>24</v>
      </c>
      <c r="G4233" t="s">
        <v>23</v>
      </c>
      <c r="H4233" s="1">
        <v>45434</v>
      </c>
      <c r="I4233" t="s">
        <v>34</v>
      </c>
      <c r="J4233">
        <v>80</v>
      </c>
      <c r="K4233">
        <v>5.2</v>
      </c>
      <c r="L4233">
        <v>231.8</v>
      </c>
      <c r="M4233">
        <v>101.36</v>
      </c>
      <c r="N4233" t="s">
        <v>47</v>
      </c>
      <c r="O4233">
        <v>4</v>
      </c>
      <c r="P4233" t="str" cm="1">
        <f t="array" ref="P4233">_xlfn.IFS(C4233&lt;25,"18-24", C4233&lt;=35,"25-35", C4233&lt;=50,"36-50",TRUE,"50+")</f>
        <v>36-50</v>
      </c>
      <c r="Q4233" t="str">
        <f t="shared" si="462"/>
        <v>new</v>
      </c>
      <c r="R4233" t="str">
        <f t="shared" si="463"/>
        <v>low</v>
      </c>
      <c r="S4233" t="str">
        <f t="shared" si="464"/>
        <v>medium</v>
      </c>
      <c r="T4233" t="str">
        <f t="shared" si="465"/>
        <v>May</v>
      </c>
      <c r="U4233">
        <f t="shared" si="466"/>
        <v>2024</v>
      </c>
      <c r="V4233" t="str">
        <f t="shared" si="467"/>
        <v>5-10</v>
      </c>
      <c r="W4233" t="str">
        <f t="shared" si="468"/>
        <v>Slow</v>
      </c>
    </row>
    <row r="4234" spans="1:23" x14ac:dyDescent="0.3">
      <c r="A4234">
        <v>604233</v>
      </c>
      <c r="B4234">
        <v>44378</v>
      </c>
      <c r="C4234">
        <v>50</v>
      </c>
      <c r="D4234" t="s">
        <v>4</v>
      </c>
      <c r="E4234" t="s">
        <v>11</v>
      </c>
      <c r="F4234" t="s">
        <v>19</v>
      </c>
      <c r="G4234" t="s">
        <v>31</v>
      </c>
      <c r="H4234" s="1">
        <v>45097</v>
      </c>
      <c r="I4234" t="s">
        <v>33</v>
      </c>
      <c r="J4234">
        <v>69</v>
      </c>
      <c r="K4234">
        <v>6.7</v>
      </c>
      <c r="L4234">
        <v>985.84</v>
      </c>
      <c r="M4234">
        <v>96.31</v>
      </c>
      <c r="N4234" t="s">
        <v>48</v>
      </c>
      <c r="O4234">
        <v>4</v>
      </c>
      <c r="P4234" t="str" cm="1">
        <f t="array" ref="P4234">_xlfn.IFS(C4234&lt;25,"18-24", C4234&lt;=35,"25-35", C4234&lt;=50,"36-50",TRUE,"50+")</f>
        <v>36-50</v>
      </c>
      <c r="Q4234" t="str">
        <f t="shared" si="462"/>
        <v>new</v>
      </c>
      <c r="R4234" t="str">
        <f t="shared" si="463"/>
        <v>high value</v>
      </c>
      <c r="S4234" t="str">
        <f t="shared" si="464"/>
        <v>medium</v>
      </c>
      <c r="T4234" t="str">
        <f t="shared" si="465"/>
        <v>Jun</v>
      </c>
      <c r="U4234">
        <f t="shared" si="466"/>
        <v>2023</v>
      </c>
      <c r="V4234" t="str">
        <f t="shared" si="467"/>
        <v>5-10</v>
      </c>
      <c r="W4234" t="str">
        <f t="shared" si="468"/>
        <v>Slow</v>
      </c>
    </row>
    <row r="4235" spans="1:23" x14ac:dyDescent="0.3">
      <c r="A4235">
        <v>604234</v>
      </c>
      <c r="B4235">
        <v>44165</v>
      </c>
      <c r="C4235">
        <v>64</v>
      </c>
      <c r="D4235" t="s">
        <v>4</v>
      </c>
      <c r="E4235" t="s">
        <v>16</v>
      </c>
      <c r="F4235" t="s">
        <v>24</v>
      </c>
      <c r="G4235" t="s">
        <v>21</v>
      </c>
      <c r="H4235" s="1">
        <v>45218</v>
      </c>
      <c r="I4235" t="s">
        <v>33</v>
      </c>
      <c r="J4235">
        <v>49</v>
      </c>
      <c r="K4235">
        <v>3.1</v>
      </c>
      <c r="L4235">
        <v>589.59</v>
      </c>
      <c r="M4235">
        <v>72.569999999999993</v>
      </c>
      <c r="N4235" t="s">
        <v>50</v>
      </c>
      <c r="O4235">
        <v>3</v>
      </c>
      <c r="P4235" t="str" cm="1">
        <f t="array" ref="P4235">_xlfn.IFS(C4235&lt;25,"18-24", C4235&lt;=35,"25-35", C4235&lt;=50,"36-50",TRUE,"50+")</f>
        <v>50+</v>
      </c>
      <c r="Q4235" t="str">
        <f t="shared" si="462"/>
        <v>new</v>
      </c>
      <c r="R4235" t="str">
        <f t="shared" si="463"/>
        <v>high value</v>
      </c>
      <c r="S4235" t="str">
        <f t="shared" si="464"/>
        <v>medium</v>
      </c>
      <c r="T4235" t="str">
        <f t="shared" si="465"/>
        <v>Oct</v>
      </c>
      <c r="U4235">
        <f t="shared" si="466"/>
        <v>2023</v>
      </c>
      <c r="V4235" t="str">
        <f t="shared" si="467"/>
        <v>0-5</v>
      </c>
      <c r="W4235" t="str">
        <f t="shared" si="468"/>
        <v>Slow</v>
      </c>
    </row>
    <row r="4236" spans="1:23" x14ac:dyDescent="0.3">
      <c r="A4236">
        <v>604235</v>
      </c>
      <c r="B4236">
        <v>38849</v>
      </c>
      <c r="C4236">
        <v>43</v>
      </c>
      <c r="D4236" t="s">
        <v>7</v>
      </c>
      <c r="E4236" t="s">
        <v>5</v>
      </c>
      <c r="F4236" t="s">
        <v>30</v>
      </c>
      <c r="G4236" t="s">
        <v>29</v>
      </c>
      <c r="H4236" s="1">
        <v>45055</v>
      </c>
      <c r="I4236" t="s">
        <v>34</v>
      </c>
      <c r="J4236">
        <v>66</v>
      </c>
      <c r="K4236">
        <v>3.2</v>
      </c>
      <c r="L4236">
        <v>455.75</v>
      </c>
      <c r="M4236">
        <v>78.63</v>
      </c>
      <c r="N4236" t="s">
        <v>50</v>
      </c>
      <c r="O4236">
        <v>3</v>
      </c>
      <c r="P4236" t="str" cm="1">
        <f t="array" ref="P4236">_xlfn.IFS(C4236&lt;25,"18-24", C4236&lt;=35,"25-35", C4236&lt;=50,"36-50",TRUE,"50+")</f>
        <v>36-50</v>
      </c>
      <c r="Q4236" t="str">
        <f t="shared" si="462"/>
        <v>new</v>
      </c>
      <c r="R4236" t="str">
        <f t="shared" si="463"/>
        <v>medium</v>
      </c>
      <c r="S4236" t="str">
        <f t="shared" si="464"/>
        <v>medium</v>
      </c>
      <c r="T4236" t="str">
        <f t="shared" si="465"/>
        <v>May</v>
      </c>
      <c r="U4236">
        <f t="shared" si="466"/>
        <v>2023</v>
      </c>
      <c r="V4236" t="str">
        <f t="shared" si="467"/>
        <v>0-5</v>
      </c>
      <c r="W4236" t="str">
        <f t="shared" si="468"/>
        <v>Slow</v>
      </c>
    </row>
    <row r="4237" spans="1:23" x14ac:dyDescent="0.3">
      <c r="A4237">
        <v>604236</v>
      </c>
      <c r="B4237">
        <v>71012</v>
      </c>
      <c r="C4237">
        <v>54</v>
      </c>
      <c r="D4237" t="s">
        <v>7</v>
      </c>
      <c r="E4237" t="s">
        <v>8</v>
      </c>
      <c r="F4237" t="s">
        <v>19</v>
      </c>
      <c r="G4237" t="s">
        <v>29</v>
      </c>
      <c r="H4237" s="1">
        <v>44623</v>
      </c>
      <c r="I4237" t="s">
        <v>34</v>
      </c>
      <c r="J4237">
        <v>79</v>
      </c>
      <c r="K4237">
        <v>12.5</v>
      </c>
      <c r="L4237">
        <v>867.74</v>
      </c>
      <c r="M4237">
        <v>53.13</v>
      </c>
      <c r="N4237" t="s">
        <v>50</v>
      </c>
      <c r="O4237">
        <v>3</v>
      </c>
      <c r="P4237" t="str" cm="1">
        <f t="array" ref="P4237">_xlfn.IFS(C4237&lt;25,"18-24", C4237&lt;=35,"25-35", C4237&lt;=50,"36-50",TRUE,"50+")</f>
        <v>50+</v>
      </c>
      <c r="Q4237" t="str">
        <f t="shared" si="462"/>
        <v>new</v>
      </c>
      <c r="R4237" t="str">
        <f t="shared" si="463"/>
        <v>high value</v>
      </c>
      <c r="S4237" t="str">
        <f t="shared" si="464"/>
        <v>medium</v>
      </c>
      <c r="T4237" t="str">
        <f t="shared" si="465"/>
        <v>Mar</v>
      </c>
      <c r="U4237">
        <f t="shared" si="466"/>
        <v>2022</v>
      </c>
      <c r="V4237" t="str">
        <f t="shared" si="467"/>
        <v>10-15</v>
      </c>
      <c r="W4237" t="str">
        <f t="shared" si="468"/>
        <v>Slow</v>
      </c>
    </row>
    <row r="4238" spans="1:23" x14ac:dyDescent="0.3">
      <c r="A4238">
        <v>604237</v>
      </c>
      <c r="B4238">
        <v>41563</v>
      </c>
      <c r="C4238">
        <v>42</v>
      </c>
      <c r="D4238" t="s">
        <v>4</v>
      </c>
      <c r="E4238" t="s">
        <v>5</v>
      </c>
      <c r="F4238" t="s">
        <v>22</v>
      </c>
      <c r="G4238" t="s">
        <v>25</v>
      </c>
      <c r="H4238" s="1">
        <v>44580</v>
      </c>
      <c r="I4238" t="s">
        <v>34</v>
      </c>
      <c r="J4238">
        <v>30</v>
      </c>
      <c r="K4238">
        <v>3.1</v>
      </c>
      <c r="L4238">
        <v>1246.22</v>
      </c>
      <c r="M4238">
        <v>26.15</v>
      </c>
      <c r="N4238" t="s">
        <v>49</v>
      </c>
      <c r="O4238">
        <v>5</v>
      </c>
      <c r="P4238" t="str" cm="1">
        <f t="array" ref="P4238">_xlfn.IFS(C4238&lt;25,"18-24", C4238&lt;=35,"25-35", C4238&lt;=50,"36-50",TRUE,"50+")</f>
        <v>36-50</v>
      </c>
      <c r="Q4238" t="str">
        <f t="shared" si="462"/>
        <v>new</v>
      </c>
      <c r="R4238" t="str">
        <f t="shared" si="463"/>
        <v>high value</v>
      </c>
      <c r="S4238" t="str">
        <f t="shared" si="464"/>
        <v>High</v>
      </c>
      <c r="T4238" t="str">
        <f t="shared" si="465"/>
        <v>Jan</v>
      </c>
      <c r="U4238">
        <f t="shared" si="466"/>
        <v>2022</v>
      </c>
      <c r="V4238" t="str">
        <f t="shared" si="467"/>
        <v>0-5</v>
      </c>
      <c r="W4238" t="str">
        <f t="shared" si="468"/>
        <v>Fast</v>
      </c>
    </row>
    <row r="4239" spans="1:23" x14ac:dyDescent="0.3">
      <c r="A4239">
        <v>604238</v>
      </c>
      <c r="B4239">
        <v>65977</v>
      </c>
      <c r="C4239">
        <v>55</v>
      </c>
      <c r="D4239" t="s">
        <v>7</v>
      </c>
      <c r="E4239" t="s">
        <v>16</v>
      </c>
      <c r="F4239" t="s">
        <v>30</v>
      </c>
      <c r="G4239" t="s">
        <v>25</v>
      </c>
      <c r="H4239" s="1">
        <v>45136</v>
      </c>
      <c r="I4239" t="s">
        <v>34</v>
      </c>
      <c r="J4239">
        <v>58</v>
      </c>
      <c r="K4239">
        <v>3.4</v>
      </c>
      <c r="L4239">
        <v>1044.78</v>
      </c>
      <c r="M4239">
        <v>34.39</v>
      </c>
      <c r="N4239" t="s">
        <v>49</v>
      </c>
      <c r="O4239">
        <v>3</v>
      </c>
      <c r="P4239" t="str" cm="1">
        <f t="array" ref="P4239">_xlfn.IFS(C4239&lt;25,"18-24", C4239&lt;=35,"25-35", C4239&lt;=50,"36-50",TRUE,"50+")</f>
        <v>50+</v>
      </c>
      <c r="Q4239" t="str">
        <f t="shared" si="462"/>
        <v>new</v>
      </c>
      <c r="R4239" t="str">
        <f t="shared" si="463"/>
        <v>high value</v>
      </c>
      <c r="S4239" t="str">
        <f t="shared" si="464"/>
        <v>medium</v>
      </c>
      <c r="T4239" t="str">
        <f t="shared" si="465"/>
        <v>Jul</v>
      </c>
      <c r="U4239">
        <f t="shared" si="466"/>
        <v>2023</v>
      </c>
      <c r="V4239" t="str">
        <f t="shared" si="467"/>
        <v>0-5</v>
      </c>
      <c r="W4239" t="str">
        <f t="shared" si="468"/>
        <v>Slow</v>
      </c>
    </row>
    <row r="4240" spans="1:23" x14ac:dyDescent="0.3">
      <c r="A4240">
        <v>604239</v>
      </c>
      <c r="B4240">
        <v>69836</v>
      </c>
      <c r="C4240">
        <v>59</v>
      </c>
      <c r="D4240" t="s">
        <v>4</v>
      </c>
      <c r="E4240" t="s">
        <v>5</v>
      </c>
      <c r="F4240" t="s">
        <v>19</v>
      </c>
      <c r="G4240" t="s">
        <v>25</v>
      </c>
      <c r="H4240" s="1">
        <v>45594</v>
      </c>
      <c r="I4240" t="s">
        <v>33</v>
      </c>
      <c r="J4240">
        <v>24</v>
      </c>
      <c r="K4240">
        <v>12.2</v>
      </c>
      <c r="L4240">
        <v>986.26</v>
      </c>
      <c r="M4240">
        <v>111.15</v>
      </c>
      <c r="N4240" t="s">
        <v>50</v>
      </c>
      <c r="O4240">
        <v>3</v>
      </c>
      <c r="P4240" t="str" cm="1">
        <f t="array" ref="P4240">_xlfn.IFS(C4240&lt;25,"18-24", C4240&lt;=35,"25-35", C4240&lt;=50,"36-50",TRUE,"50+")</f>
        <v>50+</v>
      </c>
      <c r="Q4240" t="str">
        <f t="shared" si="462"/>
        <v>new</v>
      </c>
      <c r="R4240" t="str">
        <f t="shared" si="463"/>
        <v>high value</v>
      </c>
      <c r="S4240" t="str">
        <f t="shared" si="464"/>
        <v>medium</v>
      </c>
      <c r="T4240" t="str">
        <f t="shared" si="465"/>
        <v>Oct</v>
      </c>
      <c r="U4240">
        <f t="shared" si="466"/>
        <v>2024</v>
      </c>
      <c r="V4240" t="str">
        <f t="shared" si="467"/>
        <v>10-15</v>
      </c>
      <c r="W4240" t="str">
        <f t="shared" si="468"/>
        <v>Fast</v>
      </c>
    </row>
    <row r="4241" spans="1:23" x14ac:dyDescent="0.3">
      <c r="A4241">
        <v>604240</v>
      </c>
      <c r="B4241">
        <v>44989</v>
      </c>
      <c r="C4241">
        <v>41</v>
      </c>
      <c r="D4241" t="s">
        <v>4</v>
      </c>
      <c r="E4241" t="s">
        <v>8</v>
      </c>
      <c r="F4241" t="s">
        <v>19</v>
      </c>
      <c r="G4241" t="s">
        <v>21</v>
      </c>
      <c r="H4241" s="1">
        <v>45296</v>
      </c>
      <c r="I4241" t="s">
        <v>34</v>
      </c>
      <c r="J4241">
        <v>63</v>
      </c>
      <c r="K4241">
        <v>4</v>
      </c>
      <c r="L4241">
        <v>531.77</v>
      </c>
      <c r="M4241">
        <v>34.520000000000003</v>
      </c>
      <c r="N4241" t="s">
        <v>49</v>
      </c>
      <c r="O4241">
        <v>1</v>
      </c>
      <c r="P4241" t="str" cm="1">
        <f t="array" ref="P4241">_xlfn.IFS(C4241&lt;25,"18-24", C4241&lt;=35,"25-35", C4241&lt;=50,"36-50",TRUE,"50+")</f>
        <v>36-50</v>
      </c>
      <c r="Q4241" t="str">
        <f t="shared" si="462"/>
        <v>new</v>
      </c>
      <c r="R4241" t="str">
        <f t="shared" si="463"/>
        <v>high value</v>
      </c>
      <c r="S4241" t="str">
        <f t="shared" si="464"/>
        <v>Low</v>
      </c>
      <c r="T4241" t="str">
        <f t="shared" si="465"/>
        <v>Jan</v>
      </c>
      <c r="U4241">
        <f t="shared" si="466"/>
        <v>2024</v>
      </c>
      <c r="V4241" t="str">
        <f t="shared" si="467"/>
        <v>0-5</v>
      </c>
      <c r="W4241" t="str">
        <f t="shared" si="468"/>
        <v>Slow</v>
      </c>
    </row>
    <row r="4242" spans="1:23" x14ac:dyDescent="0.3">
      <c r="A4242">
        <v>604241</v>
      </c>
      <c r="B4242">
        <v>87399</v>
      </c>
      <c r="C4242">
        <v>40</v>
      </c>
      <c r="D4242" t="s">
        <v>7</v>
      </c>
      <c r="E4242" t="s">
        <v>8</v>
      </c>
      <c r="F4242" t="s">
        <v>30</v>
      </c>
      <c r="G4242" t="s">
        <v>31</v>
      </c>
      <c r="H4242" s="1">
        <v>45434</v>
      </c>
      <c r="I4242" t="s">
        <v>33</v>
      </c>
      <c r="J4242">
        <v>38</v>
      </c>
      <c r="K4242">
        <v>6.1</v>
      </c>
      <c r="L4242">
        <v>617.55999999999995</v>
      </c>
      <c r="M4242">
        <v>27.23</v>
      </c>
      <c r="N4242" t="s">
        <v>49</v>
      </c>
      <c r="O4242">
        <v>5</v>
      </c>
      <c r="P4242" t="str" cm="1">
        <f t="array" ref="P4242">_xlfn.IFS(C4242&lt;25,"18-24", C4242&lt;=35,"25-35", C4242&lt;=50,"36-50",TRUE,"50+")</f>
        <v>36-50</v>
      </c>
      <c r="Q4242" t="str">
        <f t="shared" si="462"/>
        <v>new</v>
      </c>
      <c r="R4242" t="str">
        <f t="shared" si="463"/>
        <v>high value</v>
      </c>
      <c r="S4242" t="str">
        <f t="shared" si="464"/>
        <v>High</v>
      </c>
      <c r="T4242" t="str">
        <f t="shared" si="465"/>
        <v>May</v>
      </c>
      <c r="U4242">
        <f t="shared" si="466"/>
        <v>2024</v>
      </c>
      <c r="V4242" t="str">
        <f t="shared" si="467"/>
        <v>5-10</v>
      </c>
      <c r="W4242" t="str">
        <f t="shared" si="468"/>
        <v>Medium</v>
      </c>
    </row>
    <row r="4243" spans="1:23" x14ac:dyDescent="0.3">
      <c r="A4243">
        <v>604242</v>
      </c>
      <c r="B4243">
        <v>89538</v>
      </c>
      <c r="C4243">
        <v>34</v>
      </c>
      <c r="D4243" t="s">
        <v>7</v>
      </c>
      <c r="E4243" t="s">
        <v>11</v>
      </c>
      <c r="F4243" t="s">
        <v>18</v>
      </c>
      <c r="G4243" t="s">
        <v>25</v>
      </c>
      <c r="H4243" s="1">
        <v>45443</v>
      </c>
      <c r="I4243" t="s">
        <v>34</v>
      </c>
      <c r="J4243">
        <v>82</v>
      </c>
      <c r="K4243">
        <v>5.2</v>
      </c>
      <c r="L4243">
        <v>654</v>
      </c>
      <c r="M4243">
        <v>21.17</v>
      </c>
      <c r="N4243" t="s">
        <v>50</v>
      </c>
      <c r="O4243">
        <v>2</v>
      </c>
      <c r="P4243" t="str" cm="1">
        <f t="array" ref="P4243">_xlfn.IFS(C4243&lt;25,"18-24", C4243&lt;=35,"25-35", C4243&lt;=50,"36-50",TRUE,"50+")</f>
        <v>25-35</v>
      </c>
      <c r="Q4243" t="str">
        <f t="shared" si="462"/>
        <v>new</v>
      </c>
      <c r="R4243" t="str">
        <f t="shared" si="463"/>
        <v>high value</v>
      </c>
      <c r="S4243" t="str">
        <f t="shared" si="464"/>
        <v>Low</v>
      </c>
      <c r="T4243" t="str">
        <f t="shared" si="465"/>
        <v>May</v>
      </c>
      <c r="U4243">
        <f t="shared" si="466"/>
        <v>2024</v>
      </c>
      <c r="V4243" t="str">
        <f t="shared" si="467"/>
        <v>5-10</v>
      </c>
      <c r="W4243" t="str">
        <f t="shared" si="468"/>
        <v>Slow</v>
      </c>
    </row>
    <row r="4244" spans="1:23" x14ac:dyDescent="0.3">
      <c r="A4244">
        <v>604243</v>
      </c>
      <c r="B4244">
        <v>42747</v>
      </c>
      <c r="C4244">
        <v>27</v>
      </c>
      <c r="D4244" t="s">
        <v>4</v>
      </c>
      <c r="E4244" t="s">
        <v>11</v>
      </c>
      <c r="F4244" t="s">
        <v>19</v>
      </c>
      <c r="G4244" t="s">
        <v>27</v>
      </c>
      <c r="H4244" s="1">
        <v>45048</v>
      </c>
      <c r="I4244" t="s">
        <v>34</v>
      </c>
      <c r="J4244">
        <v>44</v>
      </c>
      <c r="K4244">
        <v>10.5</v>
      </c>
      <c r="L4244">
        <v>847.28</v>
      </c>
      <c r="M4244">
        <v>64.8</v>
      </c>
      <c r="N4244" t="s">
        <v>48</v>
      </c>
      <c r="O4244">
        <v>5</v>
      </c>
      <c r="P4244" t="str" cm="1">
        <f t="array" ref="P4244">_xlfn.IFS(C4244&lt;25,"18-24", C4244&lt;=35,"25-35", C4244&lt;=50,"36-50",TRUE,"50+")</f>
        <v>25-35</v>
      </c>
      <c r="Q4244" t="str">
        <f t="shared" si="462"/>
        <v>new</v>
      </c>
      <c r="R4244" t="str">
        <f t="shared" si="463"/>
        <v>high value</v>
      </c>
      <c r="S4244" t="str">
        <f t="shared" si="464"/>
        <v>High</v>
      </c>
      <c r="T4244" t="str">
        <f t="shared" si="465"/>
        <v>May</v>
      </c>
      <c r="U4244">
        <f t="shared" si="466"/>
        <v>2023</v>
      </c>
      <c r="V4244" t="str">
        <f t="shared" si="467"/>
        <v>10-15</v>
      </c>
      <c r="W4244" t="str">
        <f t="shared" si="468"/>
        <v>Medium</v>
      </c>
    </row>
    <row r="4245" spans="1:23" x14ac:dyDescent="0.3">
      <c r="A4245">
        <v>604244</v>
      </c>
      <c r="B4245">
        <v>97763</v>
      </c>
      <c r="C4245">
        <v>52</v>
      </c>
      <c r="D4245" t="s">
        <v>4</v>
      </c>
      <c r="E4245" t="s">
        <v>5</v>
      </c>
      <c r="F4245" t="s">
        <v>28</v>
      </c>
      <c r="G4245" t="s">
        <v>27</v>
      </c>
      <c r="H4245" s="1">
        <v>45061</v>
      </c>
      <c r="I4245" t="s">
        <v>34</v>
      </c>
      <c r="J4245">
        <v>73</v>
      </c>
      <c r="K4245">
        <v>13</v>
      </c>
      <c r="L4245">
        <v>1319.66</v>
      </c>
      <c r="M4245">
        <v>59.89</v>
      </c>
      <c r="N4245" t="s">
        <v>48</v>
      </c>
      <c r="O4245">
        <v>1</v>
      </c>
      <c r="P4245" t="str" cm="1">
        <f t="array" ref="P4245">_xlfn.IFS(C4245&lt;25,"18-24", C4245&lt;=35,"25-35", C4245&lt;=50,"36-50",TRUE,"50+")</f>
        <v>50+</v>
      </c>
      <c r="Q4245" t="str">
        <f t="shared" si="462"/>
        <v>new</v>
      </c>
      <c r="R4245" t="str">
        <f t="shared" si="463"/>
        <v>high value</v>
      </c>
      <c r="S4245" t="str">
        <f t="shared" si="464"/>
        <v>Low</v>
      </c>
      <c r="T4245" t="str">
        <f t="shared" si="465"/>
        <v>May</v>
      </c>
      <c r="U4245">
        <f t="shared" si="466"/>
        <v>2023</v>
      </c>
      <c r="V4245" t="str">
        <f t="shared" si="467"/>
        <v>10-15</v>
      </c>
      <c r="W4245" t="str">
        <f t="shared" si="468"/>
        <v>Slow</v>
      </c>
    </row>
    <row r="4246" spans="1:23" x14ac:dyDescent="0.3">
      <c r="A4246">
        <v>604245</v>
      </c>
      <c r="B4246">
        <v>11970</v>
      </c>
      <c r="C4246">
        <v>52</v>
      </c>
      <c r="D4246" t="s">
        <v>7</v>
      </c>
      <c r="E4246" t="s">
        <v>16</v>
      </c>
      <c r="F4246" t="s">
        <v>18</v>
      </c>
      <c r="G4246" t="s">
        <v>23</v>
      </c>
      <c r="H4246" s="1">
        <v>44872</v>
      </c>
      <c r="I4246" t="s">
        <v>33</v>
      </c>
      <c r="J4246">
        <v>44</v>
      </c>
      <c r="K4246">
        <v>13.4</v>
      </c>
      <c r="L4246">
        <v>1275.18</v>
      </c>
      <c r="M4246">
        <v>112.17</v>
      </c>
      <c r="N4246" t="s">
        <v>50</v>
      </c>
      <c r="O4246">
        <v>1</v>
      </c>
      <c r="P4246" t="str" cm="1">
        <f t="array" ref="P4246">_xlfn.IFS(C4246&lt;25,"18-24", C4246&lt;=35,"25-35", C4246&lt;=50,"36-50",TRUE,"50+")</f>
        <v>50+</v>
      </c>
      <c r="Q4246" t="str">
        <f t="shared" si="462"/>
        <v>new</v>
      </c>
      <c r="R4246" t="str">
        <f t="shared" si="463"/>
        <v>high value</v>
      </c>
      <c r="S4246" t="str">
        <f t="shared" si="464"/>
        <v>Low</v>
      </c>
      <c r="T4246" t="str">
        <f t="shared" si="465"/>
        <v>Nov</v>
      </c>
      <c r="U4246">
        <f t="shared" si="466"/>
        <v>2022</v>
      </c>
      <c r="V4246" t="str">
        <f t="shared" si="467"/>
        <v>10-15</v>
      </c>
      <c r="W4246" t="str">
        <f t="shared" si="468"/>
        <v>Medium</v>
      </c>
    </row>
    <row r="4247" spans="1:23" x14ac:dyDescent="0.3">
      <c r="A4247">
        <v>604246</v>
      </c>
      <c r="B4247">
        <v>80333</v>
      </c>
      <c r="C4247">
        <v>32</v>
      </c>
      <c r="D4247" t="s">
        <v>7</v>
      </c>
      <c r="E4247" t="s">
        <v>15</v>
      </c>
      <c r="F4247" t="s">
        <v>32</v>
      </c>
      <c r="G4247" t="s">
        <v>27</v>
      </c>
      <c r="H4247" s="1">
        <v>45400</v>
      </c>
      <c r="I4247" t="s">
        <v>33</v>
      </c>
      <c r="J4247">
        <v>28</v>
      </c>
      <c r="K4247">
        <v>5.8</v>
      </c>
      <c r="L4247">
        <v>278.35000000000002</v>
      </c>
      <c r="M4247">
        <v>27.97</v>
      </c>
      <c r="N4247" t="s">
        <v>50</v>
      </c>
      <c r="O4247">
        <v>2</v>
      </c>
      <c r="P4247" t="str" cm="1">
        <f t="array" ref="P4247">_xlfn.IFS(C4247&lt;25,"18-24", C4247&lt;=35,"25-35", C4247&lt;=50,"36-50",TRUE,"50+")</f>
        <v>25-35</v>
      </c>
      <c r="Q4247" t="str">
        <f t="shared" si="462"/>
        <v>repeat</v>
      </c>
      <c r="R4247" t="str">
        <f t="shared" si="463"/>
        <v>medium</v>
      </c>
      <c r="S4247" t="str">
        <f t="shared" si="464"/>
        <v>Low</v>
      </c>
      <c r="T4247" t="str">
        <f t="shared" si="465"/>
        <v>Apr</v>
      </c>
      <c r="U4247">
        <f t="shared" si="466"/>
        <v>2024</v>
      </c>
      <c r="V4247" t="str">
        <f t="shared" si="467"/>
        <v>5-10</v>
      </c>
      <c r="W4247" t="str">
        <f t="shared" si="468"/>
        <v>Fast</v>
      </c>
    </row>
    <row r="4248" spans="1:23" x14ac:dyDescent="0.3">
      <c r="A4248">
        <v>604247</v>
      </c>
      <c r="B4248">
        <v>65329</v>
      </c>
      <c r="C4248">
        <v>25</v>
      </c>
      <c r="D4248" t="s">
        <v>4</v>
      </c>
      <c r="E4248" t="s">
        <v>8</v>
      </c>
      <c r="F4248" t="s">
        <v>26</v>
      </c>
      <c r="G4248" t="s">
        <v>25</v>
      </c>
      <c r="H4248" s="1">
        <v>45303</v>
      </c>
      <c r="I4248" t="s">
        <v>34</v>
      </c>
      <c r="J4248">
        <v>68</v>
      </c>
      <c r="K4248">
        <v>1.2</v>
      </c>
      <c r="L4248">
        <v>300.08</v>
      </c>
      <c r="M4248">
        <v>29.26</v>
      </c>
      <c r="N4248" t="s">
        <v>47</v>
      </c>
      <c r="O4248">
        <v>3</v>
      </c>
      <c r="P4248" t="str" cm="1">
        <f t="array" ref="P4248">_xlfn.IFS(C4248&lt;25,"18-24", C4248&lt;=35,"25-35", C4248&lt;=50,"36-50",TRUE,"50+")</f>
        <v>25-35</v>
      </c>
      <c r="Q4248" t="str">
        <f t="shared" si="462"/>
        <v>new</v>
      </c>
      <c r="R4248" t="str">
        <f t="shared" si="463"/>
        <v>medium</v>
      </c>
      <c r="S4248" t="str">
        <f t="shared" si="464"/>
        <v>medium</v>
      </c>
      <c r="T4248" t="str">
        <f t="shared" si="465"/>
        <v>Jan</v>
      </c>
      <c r="U4248">
        <f t="shared" si="466"/>
        <v>2024</v>
      </c>
      <c r="V4248" t="str">
        <f t="shared" si="467"/>
        <v>0-5</v>
      </c>
      <c r="W4248" t="str">
        <f t="shared" si="468"/>
        <v>Slow</v>
      </c>
    </row>
    <row r="4249" spans="1:23" x14ac:dyDescent="0.3">
      <c r="A4249">
        <v>604248</v>
      </c>
      <c r="B4249">
        <v>40751</v>
      </c>
      <c r="C4249">
        <v>20</v>
      </c>
      <c r="D4249" t="s">
        <v>7</v>
      </c>
      <c r="E4249" t="s">
        <v>11</v>
      </c>
      <c r="F4249" t="s">
        <v>30</v>
      </c>
      <c r="G4249" t="s">
        <v>23</v>
      </c>
      <c r="H4249" s="1">
        <v>45051</v>
      </c>
      <c r="I4249" t="s">
        <v>33</v>
      </c>
      <c r="J4249">
        <v>77</v>
      </c>
      <c r="K4249">
        <v>14.2</v>
      </c>
      <c r="L4249">
        <v>1495.16</v>
      </c>
      <c r="M4249">
        <v>32.020000000000003</v>
      </c>
      <c r="N4249" t="s">
        <v>48</v>
      </c>
      <c r="O4249">
        <v>2</v>
      </c>
      <c r="P4249" t="str" cm="1">
        <f t="array" ref="P4249">_xlfn.IFS(C4249&lt;25,"18-24", C4249&lt;=35,"25-35", C4249&lt;=50,"36-50",TRUE,"50+")</f>
        <v>18-24</v>
      </c>
      <c r="Q4249" t="str">
        <f t="shared" si="462"/>
        <v>new</v>
      </c>
      <c r="R4249" t="str">
        <f t="shared" si="463"/>
        <v>high value</v>
      </c>
      <c r="S4249" t="str">
        <f t="shared" si="464"/>
        <v>Low</v>
      </c>
      <c r="T4249" t="str">
        <f t="shared" si="465"/>
        <v>May</v>
      </c>
      <c r="U4249">
        <f t="shared" si="466"/>
        <v>2023</v>
      </c>
      <c r="V4249" t="str">
        <f t="shared" si="467"/>
        <v>10-15</v>
      </c>
      <c r="W4249" t="str">
        <f t="shared" si="468"/>
        <v>Slow</v>
      </c>
    </row>
    <row r="4250" spans="1:23" x14ac:dyDescent="0.3">
      <c r="A4250">
        <v>604249</v>
      </c>
      <c r="B4250">
        <v>60524</v>
      </c>
      <c r="C4250">
        <v>21</v>
      </c>
      <c r="D4250" t="s">
        <v>4</v>
      </c>
      <c r="E4250" t="s">
        <v>13</v>
      </c>
      <c r="F4250" t="s">
        <v>30</v>
      </c>
      <c r="G4250" t="s">
        <v>23</v>
      </c>
      <c r="H4250" s="1">
        <v>44885</v>
      </c>
      <c r="I4250" t="s">
        <v>34</v>
      </c>
      <c r="J4250">
        <v>72</v>
      </c>
      <c r="K4250">
        <v>15</v>
      </c>
      <c r="L4250">
        <v>153.15</v>
      </c>
      <c r="M4250">
        <v>71.39</v>
      </c>
      <c r="N4250" t="s">
        <v>48</v>
      </c>
      <c r="O4250">
        <v>5</v>
      </c>
      <c r="P4250" t="str" cm="1">
        <f t="array" ref="P4250">_xlfn.IFS(C4250&lt;25,"18-24", C4250&lt;=35,"25-35", C4250&lt;=50,"36-50",TRUE,"50+")</f>
        <v>18-24</v>
      </c>
      <c r="Q4250" t="str">
        <f t="shared" si="462"/>
        <v>new</v>
      </c>
      <c r="R4250" t="str">
        <f t="shared" si="463"/>
        <v>low</v>
      </c>
      <c r="S4250" t="str">
        <f t="shared" si="464"/>
        <v>High</v>
      </c>
      <c r="T4250" t="str">
        <f t="shared" si="465"/>
        <v>Nov</v>
      </c>
      <c r="U4250">
        <f t="shared" si="466"/>
        <v>2022</v>
      </c>
      <c r="V4250" t="str">
        <f t="shared" si="467"/>
        <v>10-15</v>
      </c>
      <c r="W4250" t="str">
        <f t="shared" si="468"/>
        <v>Slow</v>
      </c>
    </row>
    <row r="4251" spans="1:23" x14ac:dyDescent="0.3">
      <c r="A4251">
        <v>604250</v>
      </c>
      <c r="B4251">
        <v>69324</v>
      </c>
      <c r="C4251">
        <v>59</v>
      </c>
      <c r="D4251" t="s">
        <v>4</v>
      </c>
      <c r="E4251" t="s">
        <v>5</v>
      </c>
      <c r="F4251" t="s">
        <v>30</v>
      </c>
      <c r="G4251" t="s">
        <v>23</v>
      </c>
      <c r="H4251" s="1">
        <v>45191</v>
      </c>
      <c r="I4251" t="s">
        <v>33</v>
      </c>
      <c r="J4251">
        <v>84</v>
      </c>
      <c r="K4251">
        <v>2.7</v>
      </c>
      <c r="L4251">
        <v>1323.06</v>
      </c>
      <c r="M4251">
        <v>81.75</v>
      </c>
      <c r="N4251" t="s">
        <v>49</v>
      </c>
      <c r="O4251">
        <v>2</v>
      </c>
      <c r="P4251" t="str" cm="1">
        <f t="array" ref="P4251">_xlfn.IFS(C4251&lt;25,"18-24", C4251&lt;=35,"25-35", C4251&lt;=50,"36-50",TRUE,"50+")</f>
        <v>50+</v>
      </c>
      <c r="Q4251" t="str">
        <f t="shared" si="462"/>
        <v>repeat</v>
      </c>
      <c r="R4251" t="str">
        <f t="shared" si="463"/>
        <v>high value</v>
      </c>
      <c r="S4251" t="str">
        <f t="shared" si="464"/>
        <v>Low</v>
      </c>
      <c r="T4251" t="str">
        <f t="shared" si="465"/>
        <v>Sep</v>
      </c>
      <c r="U4251">
        <f t="shared" si="466"/>
        <v>2023</v>
      </c>
      <c r="V4251" t="str">
        <f t="shared" si="467"/>
        <v>0-5</v>
      </c>
      <c r="W4251" t="str">
        <f t="shared" si="468"/>
        <v>Slow</v>
      </c>
    </row>
    <row r="4252" spans="1:23" x14ac:dyDescent="0.3">
      <c r="A4252">
        <v>604251</v>
      </c>
      <c r="B4252">
        <v>81196</v>
      </c>
      <c r="C4252">
        <v>63</v>
      </c>
      <c r="D4252" t="s">
        <v>7</v>
      </c>
      <c r="E4252" t="s">
        <v>5</v>
      </c>
      <c r="F4252" t="s">
        <v>18</v>
      </c>
      <c r="G4252" t="s">
        <v>31</v>
      </c>
      <c r="H4252" s="1">
        <v>45500</v>
      </c>
      <c r="I4252" t="s">
        <v>34</v>
      </c>
      <c r="J4252">
        <v>37</v>
      </c>
      <c r="K4252">
        <v>5.6</v>
      </c>
      <c r="L4252">
        <v>724.38</v>
      </c>
      <c r="M4252">
        <v>33.130000000000003</v>
      </c>
      <c r="N4252" t="s">
        <v>49</v>
      </c>
      <c r="O4252">
        <v>1</v>
      </c>
      <c r="P4252" t="str" cm="1">
        <f t="array" ref="P4252">_xlfn.IFS(C4252&lt;25,"18-24", C4252&lt;=35,"25-35", C4252&lt;=50,"36-50",TRUE,"50+")</f>
        <v>50+</v>
      </c>
      <c r="Q4252" t="str">
        <f t="shared" si="462"/>
        <v>new</v>
      </c>
      <c r="R4252" t="str">
        <f t="shared" si="463"/>
        <v>high value</v>
      </c>
      <c r="S4252" t="str">
        <f t="shared" si="464"/>
        <v>Low</v>
      </c>
      <c r="T4252" t="str">
        <f t="shared" si="465"/>
        <v>Jul</v>
      </c>
      <c r="U4252">
        <f t="shared" si="466"/>
        <v>2024</v>
      </c>
      <c r="V4252" t="str">
        <f t="shared" si="467"/>
        <v>5-10</v>
      </c>
      <c r="W4252" t="str">
        <f t="shared" si="468"/>
        <v>Medium</v>
      </c>
    </row>
    <row r="4253" spans="1:23" x14ac:dyDescent="0.3">
      <c r="A4253">
        <v>604252</v>
      </c>
      <c r="B4253">
        <v>24938</v>
      </c>
      <c r="C4253">
        <v>37</v>
      </c>
      <c r="D4253" t="s">
        <v>4</v>
      </c>
      <c r="E4253" t="s">
        <v>13</v>
      </c>
      <c r="F4253" t="s">
        <v>26</v>
      </c>
      <c r="G4253" t="s">
        <v>31</v>
      </c>
      <c r="H4253" s="1">
        <v>45557</v>
      </c>
      <c r="I4253" t="s">
        <v>33</v>
      </c>
      <c r="J4253">
        <v>34</v>
      </c>
      <c r="K4253">
        <v>13</v>
      </c>
      <c r="L4253">
        <v>434.03</v>
      </c>
      <c r="M4253">
        <v>56.07</v>
      </c>
      <c r="N4253" t="s">
        <v>48</v>
      </c>
      <c r="O4253">
        <v>5</v>
      </c>
      <c r="P4253" t="str" cm="1">
        <f t="array" ref="P4253">_xlfn.IFS(C4253&lt;25,"18-24", C4253&lt;=35,"25-35", C4253&lt;=50,"36-50",TRUE,"50+")</f>
        <v>36-50</v>
      </c>
      <c r="Q4253" t="str">
        <f t="shared" si="462"/>
        <v>new</v>
      </c>
      <c r="R4253" t="str">
        <f t="shared" si="463"/>
        <v>medium</v>
      </c>
      <c r="S4253" t="str">
        <f t="shared" si="464"/>
        <v>High</v>
      </c>
      <c r="T4253" t="str">
        <f t="shared" si="465"/>
        <v>Sep</v>
      </c>
      <c r="U4253">
        <f t="shared" si="466"/>
        <v>2024</v>
      </c>
      <c r="V4253" t="str">
        <f t="shared" si="467"/>
        <v>10-15</v>
      </c>
      <c r="W4253" t="str">
        <f t="shared" si="468"/>
        <v>Medium</v>
      </c>
    </row>
    <row r="4254" spans="1:23" x14ac:dyDescent="0.3">
      <c r="A4254">
        <v>604253</v>
      </c>
      <c r="B4254">
        <v>85230</v>
      </c>
      <c r="C4254">
        <v>37</v>
      </c>
      <c r="D4254" t="s">
        <v>4</v>
      </c>
      <c r="E4254" t="s">
        <v>11</v>
      </c>
      <c r="F4254" t="s">
        <v>32</v>
      </c>
      <c r="G4254" t="s">
        <v>21</v>
      </c>
      <c r="H4254" s="1">
        <v>45243</v>
      </c>
      <c r="I4254" t="s">
        <v>34</v>
      </c>
      <c r="J4254">
        <v>71</v>
      </c>
      <c r="K4254">
        <v>8.5</v>
      </c>
      <c r="L4254">
        <v>221.35</v>
      </c>
      <c r="M4254">
        <v>28.33</v>
      </c>
      <c r="N4254" t="s">
        <v>49</v>
      </c>
      <c r="O4254">
        <v>2</v>
      </c>
      <c r="P4254" t="str" cm="1">
        <f t="array" ref="P4254">_xlfn.IFS(C4254&lt;25,"18-24", C4254&lt;=35,"25-35", C4254&lt;=50,"36-50",TRUE,"50+")</f>
        <v>36-50</v>
      </c>
      <c r="Q4254" t="str">
        <f t="shared" si="462"/>
        <v>new</v>
      </c>
      <c r="R4254" t="str">
        <f t="shared" si="463"/>
        <v>low</v>
      </c>
      <c r="S4254" t="str">
        <f t="shared" si="464"/>
        <v>Low</v>
      </c>
      <c r="T4254" t="str">
        <f t="shared" si="465"/>
        <v>Nov</v>
      </c>
      <c r="U4254">
        <f t="shared" si="466"/>
        <v>2023</v>
      </c>
      <c r="V4254" t="str">
        <f t="shared" si="467"/>
        <v>5-10</v>
      </c>
      <c r="W4254" t="str">
        <f t="shared" si="468"/>
        <v>Slow</v>
      </c>
    </row>
    <row r="4255" spans="1:23" x14ac:dyDescent="0.3">
      <c r="A4255">
        <v>604254</v>
      </c>
      <c r="B4255">
        <v>30861</v>
      </c>
      <c r="C4255">
        <v>24</v>
      </c>
      <c r="D4255" t="s">
        <v>7</v>
      </c>
      <c r="E4255" t="s">
        <v>11</v>
      </c>
      <c r="F4255" t="s">
        <v>19</v>
      </c>
      <c r="G4255" t="s">
        <v>27</v>
      </c>
      <c r="H4255" s="1">
        <v>44975</v>
      </c>
      <c r="I4255" t="s">
        <v>34</v>
      </c>
      <c r="J4255">
        <v>41</v>
      </c>
      <c r="K4255">
        <v>6.3</v>
      </c>
      <c r="L4255">
        <v>1061.3599999999999</v>
      </c>
      <c r="M4255">
        <v>39.54</v>
      </c>
      <c r="N4255" t="s">
        <v>48</v>
      </c>
      <c r="O4255">
        <v>5</v>
      </c>
      <c r="P4255" t="str" cm="1">
        <f t="array" ref="P4255">_xlfn.IFS(C4255&lt;25,"18-24", C4255&lt;=35,"25-35", C4255&lt;=50,"36-50",TRUE,"50+")</f>
        <v>18-24</v>
      </c>
      <c r="Q4255" t="str">
        <f t="shared" si="462"/>
        <v>new</v>
      </c>
      <c r="R4255" t="str">
        <f t="shared" si="463"/>
        <v>high value</v>
      </c>
      <c r="S4255" t="str">
        <f t="shared" si="464"/>
        <v>High</v>
      </c>
      <c r="T4255" t="str">
        <f t="shared" si="465"/>
        <v>Feb</v>
      </c>
      <c r="U4255">
        <f t="shared" si="466"/>
        <v>2023</v>
      </c>
      <c r="V4255" t="str">
        <f t="shared" si="467"/>
        <v>5-10</v>
      </c>
      <c r="W4255" t="str">
        <f t="shared" si="468"/>
        <v>Medium</v>
      </c>
    </row>
    <row r="4256" spans="1:23" x14ac:dyDescent="0.3">
      <c r="A4256">
        <v>604255</v>
      </c>
      <c r="B4256">
        <v>26557</v>
      </c>
      <c r="C4256">
        <v>44</v>
      </c>
      <c r="D4256" t="s">
        <v>4</v>
      </c>
      <c r="E4256" t="s">
        <v>11</v>
      </c>
      <c r="F4256" t="s">
        <v>22</v>
      </c>
      <c r="G4256" t="s">
        <v>31</v>
      </c>
      <c r="H4256" s="1">
        <v>45619</v>
      </c>
      <c r="I4256" t="s">
        <v>34</v>
      </c>
      <c r="J4256">
        <v>51</v>
      </c>
      <c r="K4256">
        <v>7.2</v>
      </c>
      <c r="L4256">
        <v>389.64</v>
      </c>
      <c r="M4256">
        <v>36.68</v>
      </c>
      <c r="N4256" t="s">
        <v>50</v>
      </c>
      <c r="O4256">
        <v>3</v>
      </c>
      <c r="P4256" t="str" cm="1">
        <f t="array" ref="P4256">_xlfn.IFS(C4256&lt;25,"18-24", C4256&lt;=35,"25-35", C4256&lt;=50,"36-50",TRUE,"50+")</f>
        <v>36-50</v>
      </c>
      <c r="Q4256" t="str">
        <f t="shared" si="462"/>
        <v>new</v>
      </c>
      <c r="R4256" t="str">
        <f t="shared" si="463"/>
        <v>medium</v>
      </c>
      <c r="S4256" t="str">
        <f t="shared" si="464"/>
        <v>medium</v>
      </c>
      <c r="T4256" t="str">
        <f t="shared" si="465"/>
        <v>Nov</v>
      </c>
      <c r="U4256">
        <f t="shared" si="466"/>
        <v>2024</v>
      </c>
      <c r="V4256" t="str">
        <f t="shared" si="467"/>
        <v>5-10</v>
      </c>
      <c r="W4256" t="str">
        <f t="shared" si="468"/>
        <v>Slow</v>
      </c>
    </row>
    <row r="4257" spans="1:23" x14ac:dyDescent="0.3">
      <c r="A4257">
        <v>604256</v>
      </c>
      <c r="B4257">
        <v>46642</v>
      </c>
      <c r="C4257">
        <v>47</v>
      </c>
      <c r="D4257" t="s">
        <v>4</v>
      </c>
      <c r="E4257" t="s">
        <v>15</v>
      </c>
      <c r="F4257" t="s">
        <v>19</v>
      </c>
      <c r="G4257" t="s">
        <v>23</v>
      </c>
      <c r="H4257" s="1">
        <v>45395</v>
      </c>
      <c r="I4257" t="s">
        <v>34</v>
      </c>
      <c r="J4257">
        <v>70</v>
      </c>
      <c r="K4257">
        <v>13.3</v>
      </c>
      <c r="L4257">
        <v>310.07</v>
      </c>
      <c r="M4257">
        <v>108.23</v>
      </c>
      <c r="N4257" t="s">
        <v>48</v>
      </c>
      <c r="O4257">
        <v>2</v>
      </c>
      <c r="P4257" t="str" cm="1">
        <f t="array" ref="P4257">_xlfn.IFS(C4257&lt;25,"18-24", C4257&lt;=35,"25-35", C4257&lt;=50,"36-50",TRUE,"50+")</f>
        <v>36-50</v>
      </c>
      <c r="Q4257" t="str">
        <f t="shared" si="462"/>
        <v>new</v>
      </c>
      <c r="R4257" t="str">
        <f t="shared" si="463"/>
        <v>medium</v>
      </c>
      <c r="S4257" t="str">
        <f t="shared" si="464"/>
        <v>Low</v>
      </c>
      <c r="T4257" t="str">
        <f t="shared" si="465"/>
        <v>Apr</v>
      </c>
      <c r="U4257">
        <f t="shared" si="466"/>
        <v>2024</v>
      </c>
      <c r="V4257" t="str">
        <f t="shared" si="467"/>
        <v>10-15</v>
      </c>
      <c r="W4257" t="str">
        <f t="shared" si="468"/>
        <v>Slow</v>
      </c>
    </row>
    <row r="4258" spans="1:23" x14ac:dyDescent="0.3">
      <c r="A4258">
        <v>604257</v>
      </c>
      <c r="B4258">
        <v>76675</v>
      </c>
      <c r="C4258">
        <v>25</v>
      </c>
      <c r="D4258" t="s">
        <v>7</v>
      </c>
      <c r="E4258" t="s">
        <v>15</v>
      </c>
      <c r="F4258" t="s">
        <v>30</v>
      </c>
      <c r="G4258" t="s">
        <v>23</v>
      </c>
      <c r="H4258" s="1">
        <v>45017</v>
      </c>
      <c r="I4258" t="s">
        <v>34</v>
      </c>
      <c r="J4258">
        <v>56</v>
      </c>
      <c r="K4258">
        <v>3.4</v>
      </c>
      <c r="L4258">
        <v>1259.1600000000001</v>
      </c>
      <c r="M4258">
        <v>87.11</v>
      </c>
      <c r="N4258" t="s">
        <v>50</v>
      </c>
      <c r="O4258">
        <v>5</v>
      </c>
      <c r="P4258" t="str" cm="1">
        <f t="array" ref="P4258">_xlfn.IFS(C4258&lt;25,"18-24", C4258&lt;=35,"25-35", C4258&lt;=50,"36-50",TRUE,"50+")</f>
        <v>25-35</v>
      </c>
      <c r="Q4258" t="str">
        <f t="shared" si="462"/>
        <v>new</v>
      </c>
      <c r="R4258" t="str">
        <f t="shared" si="463"/>
        <v>high value</v>
      </c>
      <c r="S4258" t="str">
        <f t="shared" si="464"/>
        <v>High</v>
      </c>
      <c r="T4258" t="str">
        <f t="shared" si="465"/>
        <v>Apr</v>
      </c>
      <c r="U4258">
        <f t="shared" si="466"/>
        <v>2023</v>
      </c>
      <c r="V4258" t="str">
        <f t="shared" si="467"/>
        <v>0-5</v>
      </c>
      <c r="W4258" t="str">
        <f t="shared" si="468"/>
        <v>Slow</v>
      </c>
    </row>
    <row r="4259" spans="1:23" x14ac:dyDescent="0.3">
      <c r="A4259">
        <v>604258</v>
      </c>
      <c r="B4259">
        <v>12848</v>
      </c>
      <c r="C4259">
        <v>34</v>
      </c>
      <c r="D4259" t="s">
        <v>4</v>
      </c>
      <c r="E4259" t="s">
        <v>5</v>
      </c>
      <c r="F4259" t="s">
        <v>19</v>
      </c>
      <c r="G4259" t="s">
        <v>21</v>
      </c>
      <c r="H4259" s="1">
        <v>45284</v>
      </c>
      <c r="I4259" t="s">
        <v>33</v>
      </c>
      <c r="J4259">
        <v>33</v>
      </c>
      <c r="K4259">
        <v>2.8</v>
      </c>
      <c r="L4259">
        <v>1407.13</v>
      </c>
      <c r="M4259">
        <v>83.8</v>
      </c>
      <c r="N4259" t="s">
        <v>48</v>
      </c>
      <c r="O4259">
        <v>1</v>
      </c>
      <c r="P4259" t="str" cm="1">
        <f t="array" ref="P4259">_xlfn.IFS(C4259&lt;25,"18-24", C4259&lt;=35,"25-35", C4259&lt;=50,"36-50",TRUE,"50+")</f>
        <v>25-35</v>
      </c>
      <c r="Q4259" t="str">
        <f t="shared" si="462"/>
        <v>new</v>
      </c>
      <c r="R4259" t="str">
        <f t="shared" si="463"/>
        <v>high value</v>
      </c>
      <c r="S4259" t="str">
        <f t="shared" si="464"/>
        <v>Low</v>
      </c>
      <c r="T4259" t="str">
        <f t="shared" si="465"/>
        <v>Dec</v>
      </c>
      <c r="U4259">
        <f t="shared" si="466"/>
        <v>2023</v>
      </c>
      <c r="V4259" t="str">
        <f t="shared" si="467"/>
        <v>0-5</v>
      </c>
      <c r="W4259" t="str">
        <f t="shared" si="468"/>
        <v>Medium</v>
      </c>
    </row>
    <row r="4260" spans="1:23" x14ac:dyDescent="0.3">
      <c r="A4260">
        <v>604259</v>
      </c>
      <c r="B4260">
        <v>14644</v>
      </c>
      <c r="C4260">
        <v>54</v>
      </c>
      <c r="D4260" t="s">
        <v>4</v>
      </c>
      <c r="E4260" t="s">
        <v>16</v>
      </c>
      <c r="F4260" t="s">
        <v>28</v>
      </c>
      <c r="G4260" t="s">
        <v>23</v>
      </c>
      <c r="H4260" s="1">
        <v>45113</v>
      </c>
      <c r="I4260" t="s">
        <v>33</v>
      </c>
      <c r="J4260">
        <v>59</v>
      </c>
      <c r="K4260">
        <v>12.1</v>
      </c>
      <c r="L4260">
        <v>1319.86</v>
      </c>
      <c r="M4260">
        <v>37.049999999999997</v>
      </c>
      <c r="N4260" t="s">
        <v>48</v>
      </c>
      <c r="O4260">
        <v>4</v>
      </c>
      <c r="P4260" t="str" cm="1">
        <f t="array" ref="P4260">_xlfn.IFS(C4260&lt;25,"18-24", C4260&lt;=35,"25-35", C4260&lt;=50,"36-50",TRUE,"50+")</f>
        <v>50+</v>
      </c>
      <c r="Q4260" t="str">
        <f t="shared" si="462"/>
        <v>repeat</v>
      </c>
      <c r="R4260" t="str">
        <f t="shared" si="463"/>
        <v>high value</v>
      </c>
      <c r="S4260" t="str">
        <f t="shared" si="464"/>
        <v>medium</v>
      </c>
      <c r="T4260" t="str">
        <f t="shared" si="465"/>
        <v>Jul</v>
      </c>
      <c r="U4260">
        <f t="shared" si="466"/>
        <v>2023</v>
      </c>
      <c r="V4260" t="str">
        <f t="shared" si="467"/>
        <v>10-15</v>
      </c>
      <c r="W4260" t="str">
        <f t="shared" si="468"/>
        <v>Slow</v>
      </c>
    </row>
    <row r="4261" spans="1:23" x14ac:dyDescent="0.3">
      <c r="A4261">
        <v>604260</v>
      </c>
      <c r="B4261">
        <v>14087</v>
      </c>
      <c r="C4261">
        <v>38</v>
      </c>
      <c r="D4261" t="s">
        <v>7</v>
      </c>
      <c r="E4261" t="s">
        <v>5</v>
      </c>
      <c r="F4261" t="s">
        <v>18</v>
      </c>
      <c r="G4261" t="s">
        <v>31</v>
      </c>
      <c r="H4261" s="1">
        <v>45302</v>
      </c>
      <c r="I4261" t="s">
        <v>33</v>
      </c>
      <c r="J4261">
        <v>27</v>
      </c>
      <c r="K4261">
        <v>3.7</v>
      </c>
      <c r="L4261">
        <v>402.6</v>
      </c>
      <c r="M4261">
        <v>106.85</v>
      </c>
      <c r="N4261" t="s">
        <v>47</v>
      </c>
      <c r="O4261">
        <v>3</v>
      </c>
      <c r="P4261" t="str" cm="1">
        <f t="array" ref="P4261">_xlfn.IFS(C4261&lt;25,"18-24", C4261&lt;=35,"25-35", C4261&lt;=50,"36-50",TRUE,"50+")</f>
        <v>36-50</v>
      </c>
      <c r="Q4261" t="str">
        <f t="shared" si="462"/>
        <v>new</v>
      </c>
      <c r="R4261" t="str">
        <f t="shared" si="463"/>
        <v>medium</v>
      </c>
      <c r="S4261" t="str">
        <f t="shared" si="464"/>
        <v>medium</v>
      </c>
      <c r="T4261" t="str">
        <f t="shared" si="465"/>
        <v>Jan</v>
      </c>
      <c r="U4261">
        <f t="shared" si="466"/>
        <v>2024</v>
      </c>
      <c r="V4261" t="str">
        <f t="shared" si="467"/>
        <v>0-5</v>
      </c>
      <c r="W4261" t="str">
        <f t="shared" si="468"/>
        <v>Fast</v>
      </c>
    </row>
    <row r="4262" spans="1:23" x14ac:dyDescent="0.3">
      <c r="A4262">
        <v>604261</v>
      </c>
      <c r="B4262">
        <v>67593</v>
      </c>
      <c r="C4262">
        <v>59</v>
      </c>
      <c r="D4262" t="s">
        <v>4</v>
      </c>
      <c r="E4262" t="s">
        <v>16</v>
      </c>
      <c r="F4262" t="s">
        <v>18</v>
      </c>
      <c r="G4262" t="s">
        <v>21</v>
      </c>
      <c r="H4262" s="1">
        <v>44890</v>
      </c>
      <c r="I4262" t="s">
        <v>33</v>
      </c>
      <c r="J4262">
        <v>33</v>
      </c>
      <c r="K4262">
        <v>5.9</v>
      </c>
      <c r="L4262">
        <v>648.80999999999995</v>
      </c>
      <c r="M4262">
        <v>71.819999999999993</v>
      </c>
      <c r="N4262" t="s">
        <v>49</v>
      </c>
      <c r="O4262">
        <v>1</v>
      </c>
      <c r="P4262" t="str" cm="1">
        <f t="array" ref="P4262">_xlfn.IFS(C4262&lt;25,"18-24", C4262&lt;=35,"25-35", C4262&lt;=50,"36-50",TRUE,"50+")</f>
        <v>50+</v>
      </c>
      <c r="Q4262" t="str">
        <f t="shared" si="462"/>
        <v>new</v>
      </c>
      <c r="R4262" t="str">
        <f t="shared" si="463"/>
        <v>high value</v>
      </c>
      <c r="S4262" t="str">
        <f t="shared" si="464"/>
        <v>Low</v>
      </c>
      <c r="T4262" t="str">
        <f t="shared" si="465"/>
        <v>Nov</v>
      </c>
      <c r="U4262">
        <f t="shared" si="466"/>
        <v>2022</v>
      </c>
      <c r="V4262" t="str">
        <f t="shared" si="467"/>
        <v>5-10</v>
      </c>
      <c r="W4262" t="str">
        <f t="shared" si="468"/>
        <v>Medium</v>
      </c>
    </row>
    <row r="4263" spans="1:23" x14ac:dyDescent="0.3">
      <c r="A4263">
        <v>604262</v>
      </c>
      <c r="B4263">
        <v>73820</v>
      </c>
      <c r="C4263">
        <v>42</v>
      </c>
      <c r="D4263" t="s">
        <v>7</v>
      </c>
      <c r="E4263" t="s">
        <v>11</v>
      </c>
      <c r="F4263" t="s">
        <v>30</v>
      </c>
      <c r="G4263" t="s">
        <v>31</v>
      </c>
      <c r="H4263" s="1">
        <v>45026</v>
      </c>
      <c r="I4263" t="s">
        <v>33</v>
      </c>
      <c r="J4263">
        <v>48</v>
      </c>
      <c r="K4263">
        <v>5.5</v>
      </c>
      <c r="L4263">
        <v>201.25</v>
      </c>
      <c r="M4263">
        <v>21.68</v>
      </c>
      <c r="N4263" t="s">
        <v>47</v>
      </c>
      <c r="O4263">
        <v>4</v>
      </c>
      <c r="P4263" t="str" cm="1">
        <f t="array" ref="P4263">_xlfn.IFS(C4263&lt;25,"18-24", C4263&lt;=35,"25-35", C4263&lt;=50,"36-50",TRUE,"50+")</f>
        <v>36-50</v>
      </c>
      <c r="Q4263" t="str">
        <f t="shared" si="462"/>
        <v>new</v>
      </c>
      <c r="R4263" t="str">
        <f t="shared" si="463"/>
        <v>low</v>
      </c>
      <c r="S4263" t="str">
        <f t="shared" si="464"/>
        <v>medium</v>
      </c>
      <c r="T4263" t="str">
        <f t="shared" si="465"/>
        <v>Apr</v>
      </c>
      <c r="U4263">
        <f t="shared" si="466"/>
        <v>2023</v>
      </c>
      <c r="V4263" t="str">
        <f t="shared" si="467"/>
        <v>5-10</v>
      </c>
      <c r="W4263" t="str">
        <f t="shared" si="468"/>
        <v>Slow</v>
      </c>
    </row>
    <row r="4264" spans="1:23" x14ac:dyDescent="0.3">
      <c r="A4264">
        <v>604263</v>
      </c>
      <c r="B4264">
        <v>63657</v>
      </c>
      <c r="C4264">
        <v>39</v>
      </c>
      <c r="D4264" t="s">
        <v>4</v>
      </c>
      <c r="E4264" t="s">
        <v>15</v>
      </c>
      <c r="F4264" t="s">
        <v>28</v>
      </c>
      <c r="G4264" t="s">
        <v>27</v>
      </c>
      <c r="H4264" s="1">
        <v>45040</v>
      </c>
      <c r="I4264" t="s">
        <v>33</v>
      </c>
      <c r="J4264">
        <v>61</v>
      </c>
      <c r="K4264">
        <v>14.7</v>
      </c>
      <c r="L4264">
        <v>549.45000000000005</v>
      </c>
      <c r="M4264">
        <v>81.599999999999994</v>
      </c>
      <c r="N4264" t="s">
        <v>47</v>
      </c>
      <c r="O4264">
        <v>2</v>
      </c>
      <c r="P4264" t="str" cm="1">
        <f t="array" ref="P4264">_xlfn.IFS(C4264&lt;25,"18-24", C4264&lt;=35,"25-35", C4264&lt;=50,"36-50",TRUE,"50+")</f>
        <v>36-50</v>
      </c>
      <c r="Q4264" t="str">
        <f t="shared" si="462"/>
        <v>new</v>
      </c>
      <c r="R4264" t="str">
        <f t="shared" si="463"/>
        <v>high value</v>
      </c>
      <c r="S4264" t="str">
        <f t="shared" si="464"/>
        <v>Low</v>
      </c>
      <c r="T4264" t="str">
        <f t="shared" si="465"/>
        <v>Apr</v>
      </c>
      <c r="U4264">
        <f t="shared" si="466"/>
        <v>2023</v>
      </c>
      <c r="V4264" t="str">
        <f t="shared" si="467"/>
        <v>10-15</v>
      </c>
      <c r="W4264" t="str">
        <f t="shared" si="468"/>
        <v>Slow</v>
      </c>
    </row>
    <row r="4265" spans="1:23" x14ac:dyDescent="0.3">
      <c r="A4265">
        <v>604264</v>
      </c>
      <c r="B4265">
        <v>74414</v>
      </c>
      <c r="C4265">
        <v>40</v>
      </c>
      <c r="D4265" t="s">
        <v>4</v>
      </c>
      <c r="E4265" t="s">
        <v>5</v>
      </c>
      <c r="F4265" t="s">
        <v>28</v>
      </c>
      <c r="G4265" t="s">
        <v>31</v>
      </c>
      <c r="H4265" s="1">
        <v>45150</v>
      </c>
      <c r="I4265" t="s">
        <v>33</v>
      </c>
      <c r="J4265">
        <v>57</v>
      </c>
      <c r="K4265">
        <v>7.8</v>
      </c>
      <c r="L4265">
        <v>439.78</v>
      </c>
      <c r="M4265">
        <v>106.9</v>
      </c>
      <c r="N4265" t="s">
        <v>49</v>
      </c>
      <c r="O4265">
        <v>4</v>
      </c>
      <c r="P4265" t="str" cm="1">
        <f t="array" ref="P4265">_xlfn.IFS(C4265&lt;25,"18-24", C4265&lt;=35,"25-35", C4265&lt;=50,"36-50",TRUE,"50+")</f>
        <v>36-50</v>
      </c>
      <c r="Q4265" t="str">
        <f t="shared" si="462"/>
        <v>new</v>
      </c>
      <c r="R4265" t="str">
        <f t="shared" si="463"/>
        <v>medium</v>
      </c>
      <c r="S4265" t="str">
        <f t="shared" si="464"/>
        <v>medium</v>
      </c>
      <c r="T4265" t="str">
        <f t="shared" si="465"/>
        <v>Aug</v>
      </c>
      <c r="U4265">
        <f t="shared" si="466"/>
        <v>2023</v>
      </c>
      <c r="V4265" t="str">
        <f t="shared" si="467"/>
        <v>5-10</v>
      </c>
      <c r="W4265" t="str">
        <f t="shared" si="468"/>
        <v>Slow</v>
      </c>
    </row>
    <row r="4266" spans="1:23" x14ac:dyDescent="0.3">
      <c r="A4266">
        <v>604265</v>
      </c>
      <c r="B4266">
        <v>85818</v>
      </c>
      <c r="C4266">
        <v>47</v>
      </c>
      <c r="D4266" t="s">
        <v>4</v>
      </c>
      <c r="E4266" t="s">
        <v>13</v>
      </c>
      <c r="F4266" t="s">
        <v>18</v>
      </c>
      <c r="G4266" t="s">
        <v>27</v>
      </c>
      <c r="H4266" s="1">
        <v>45432</v>
      </c>
      <c r="I4266" t="s">
        <v>33</v>
      </c>
      <c r="J4266">
        <v>69</v>
      </c>
      <c r="K4266">
        <v>1.9</v>
      </c>
      <c r="L4266">
        <v>404.57</v>
      </c>
      <c r="M4266">
        <v>36.19</v>
      </c>
      <c r="N4266" t="s">
        <v>50</v>
      </c>
      <c r="O4266">
        <v>2</v>
      </c>
      <c r="P4266" t="str" cm="1">
        <f t="array" ref="P4266">_xlfn.IFS(C4266&lt;25,"18-24", C4266&lt;=35,"25-35", C4266&lt;=50,"36-50",TRUE,"50+")</f>
        <v>36-50</v>
      </c>
      <c r="Q4266" t="str">
        <f t="shared" si="462"/>
        <v>new</v>
      </c>
      <c r="R4266" t="str">
        <f t="shared" si="463"/>
        <v>medium</v>
      </c>
      <c r="S4266" t="str">
        <f t="shared" si="464"/>
        <v>Low</v>
      </c>
      <c r="T4266" t="str">
        <f t="shared" si="465"/>
        <v>May</v>
      </c>
      <c r="U4266">
        <f t="shared" si="466"/>
        <v>2024</v>
      </c>
      <c r="V4266" t="str">
        <f t="shared" si="467"/>
        <v>0-5</v>
      </c>
      <c r="W4266" t="str">
        <f t="shared" si="468"/>
        <v>Slow</v>
      </c>
    </row>
    <row r="4267" spans="1:23" x14ac:dyDescent="0.3">
      <c r="A4267">
        <v>604266</v>
      </c>
      <c r="B4267">
        <v>64364</v>
      </c>
      <c r="C4267">
        <v>54</v>
      </c>
      <c r="D4267" t="s">
        <v>4</v>
      </c>
      <c r="E4267" t="s">
        <v>16</v>
      </c>
      <c r="F4267" t="s">
        <v>24</v>
      </c>
      <c r="G4267" t="s">
        <v>29</v>
      </c>
      <c r="H4267" s="1">
        <v>44827</v>
      </c>
      <c r="I4267" t="s">
        <v>34</v>
      </c>
      <c r="J4267">
        <v>25</v>
      </c>
      <c r="K4267">
        <v>2</v>
      </c>
      <c r="L4267">
        <v>1337.3</v>
      </c>
      <c r="M4267">
        <v>68.97</v>
      </c>
      <c r="N4267" t="s">
        <v>47</v>
      </c>
      <c r="O4267">
        <v>4</v>
      </c>
      <c r="P4267" t="str" cm="1">
        <f t="array" ref="P4267">_xlfn.IFS(C4267&lt;25,"18-24", C4267&lt;=35,"25-35", C4267&lt;=50,"36-50",TRUE,"50+")</f>
        <v>50+</v>
      </c>
      <c r="Q4267" t="str">
        <f t="shared" si="462"/>
        <v>new</v>
      </c>
      <c r="R4267" t="str">
        <f t="shared" si="463"/>
        <v>high value</v>
      </c>
      <c r="S4267" t="str">
        <f t="shared" si="464"/>
        <v>medium</v>
      </c>
      <c r="T4267" t="str">
        <f t="shared" si="465"/>
        <v>Sep</v>
      </c>
      <c r="U4267">
        <f t="shared" si="466"/>
        <v>2022</v>
      </c>
      <c r="V4267" t="str">
        <f t="shared" si="467"/>
        <v>0-5</v>
      </c>
      <c r="W4267" t="str">
        <f t="shared" si="468"/>
        <v>Fast</v>
      </c>
    </row>
    <row r="4268" spans="1:23" x14ac:dyDescent="0.3">
      <c r="A4268">
        <v>604267</v>
      </c>
      <c r="B4268">
        <v>72921</v>
      </c>
      <c r="C4268">
        <v>48</v>
      </c>
      <c r="D4268" t="s">
        <v>4</v>
      </c>
      <c r="E4268" t="s">
        <v>13</v>
      </c>
      <c r="F4268" t="s">
        <v>19</v>
      </c>
      <c r="G4268" t="s">
        <v>21</v>
      </c>
      <c r="H4268" s="1">
        <v>44716</v>
      </c>
      <c r="I4268" t="s">
        <v>33</v>
      </c>
      <c r="J4268">
        <v>46</v>
      </c>
      <c r="K4268">
        <v>11.7</v>
      </c>
      <c r="L4268">
        <v>322.51</v>
      </c>
      <c r="M4268">
        <v>51.4</v>
      </c>
      <c r="N4268" t="s">
        <v>48</v>
      </c>
      <c r="O4268">
        <v>5</v>
      </c>
      <c r="P4268" t="str" cm="1">
        <f t="array" ref="P4268">_xlfn.IFS(C4268&lt;25,"18-24", C4268&lt;=35,"25-35", C4268&lt;=50,"36-50",TRUE,"50+")</f>
        <v>36-50</v>
      </c>
      <c r="Q4268" t="str">
        <f t="shared" si="462"/>
        <v>new</v>
      </c>
      <c r="R4268" t="str">
        <f t="shared" si="463"/>
        <v>medium</v>
      </c>
      <c r="S4268" t="str">
        <f t="shared" si="464"/>
        <v>High</v>
      </c>
      <c r="T4268" t="str">
        <f t="shared" si="465"/>
        <v>Jun</v>
      </c>
      <c r="U4268">
        <f t="shared" si="466"/>
        <v>2022</v>
      </c>
      <c r="V4268" t="str">
        <f t="shared" si="467"/>
        <v>10-15</v>
      </c>
      <c r="W4268" t="str">
        <f t="shared" si="468"/>
        <v>Slow</v>
      </c>
    </row>
    <row r="4269" spans="1:23" x14ac:dyDescent="0.3">
      <c r="A4269">
        <v>604268</v>
      </c>
      <c r="B4269">
        <v>44971</v>
      </c>
      <c r="C4269">
        <v>51</v>
      </c>
      <c r="D4269" t="s">
        <v>4</v>
      </c>
      <c r="E4269" t="s">
        <v>16</v>
      </c>
      <c r="F4269" t="s">
        <v>22</v>
      </c>
      <c r="G4269" t="s">
        <v>27</v>
      </c>
      <c r="H4269" s="1">
        <v>45019</v>
      </c>
      <c r="I4269" t="s">
        <v>33</v>
      </c>
      <c r="J4269">
        <v>28</v>
      </c>
      <c r="K4269">
        <v>3.7</v>
      </c>
      <c r="L4269">
        <v>1460.25</v>
      </c>
      <c r="M4269">
        <v>55.28</v>
      </c>
      <c r="N4269" t="s">
        <v>47</v>
      </c>
      <c r="O4269">
        <v>4</v>
      </c>
      <c r="P4269" t="str" cm="1">
        <f t="array" ref="P4269">_xlfn.IFS(C4269&lt;25,"18-24", C4269&lt;=35,"25-35", C4269&lt;=50,"36-50",TRUE,"50+")</f>
        <v>50+</v>
      </c>
      <c r="Q4269" t="str">
        <f t="shared" si="462"/>
        <v>new</v>
      </c>
      <c r="R4269" t="str">
        <f t="shared" si="463"/>
        <v>high value</v>
      </c>
      <c r="S4269" t="str">
        <f t="shared" si="464"/>
        <v>medium</v>
      </c>
      <c r="T4269" t="str">
        <f t="shared" si="465"/>
        <v>Apr</v>
      </c>
      <c r="U4269">
        <f t="shared" si="466"/>
        <v>2023</v>
      </c>
      <c r="V4269" t="str">
        <f t="shared" si="467"/>
        <v>0-5</v>
      </c>
      <c r="W4269" t="str">
        <f t="shared" si="468"/>
        <v>Fast</v>
      </c>
    </row>
    <row r="4270" spans="1:23" x14ac:dyDescent="0.3">
      <c r="A4270">
        <v>604269</v>
      </c>
      <c r="B4270">
        <v>87314</v>
      </c>
      <c r="C4270">
        <v>62</v>
      </c>
      <c r="D4270" t="s">
        <v>7</v>
      </c>
      <c r="E4270" t="s">
        <v>5</v>
      </c>
      <c r="F4270" t="s">
        <v>32</v>
      </c>
      <c r="G4270" t="s">
        <v>31</v>
      </c>
      <c r="H4270" s="1">
        <v>44564</v>
      </c>
      <c r="I4270" t="s">
        <v>34</v>
      </c>
      <c r="J4270">
        <v>32</v>
      </c>
      <c r="K4270">
        <v>1.3</v>
      </c>
      <c r="L4270">
        <v>1043.8900000000001</v>
      </c>
      <c r="M4270">
        <v>90.4</v>
      </c>
      <c r="N4270" t="s">
        <v>50</v>
      </c>
      <c r="O4270">
        <v>2</v>
      </c>
      <c r="P4270" t="str" cm="1">
        <f t="array" ref="P4270">_xlfn.IFS(C4270&lt;25,"18-24", C4270&lt;=35,"25-35", C4270&lt;=50,"36-50",TRUE,"50+")</f>
        <v>50+</v>
      </c>
      <c r="Q4270" t="str">
        <f t="shared" si="462"/>
        <v>new</v>
      </c>
      <c r="R4270" t="str">
        <f t="shared" si="463"/>
        <v>high value</v>
      </c>
      <c r="S4270" t="str">
        <f t="shared" si="464"/>
        <v>Low</v>
      </c>
      <c r="T4270" t="str">
        <f t="shared" si="465"/>
        <v>Jan</v>
      </c>
      <c r="U4270">
        <f t="shared" si="466"/>
        <v>2022</v>
      </c>
      <c r="V4270" t="str">
        <f t="shared" si="467"/>
        <v>0-5</v>
      </c>
      <c r="W4270" t="str">
        <f t="shared" si="468"/>
        <v>Medium</v>
      </c>
    </row>
    <row r="4271" spans="1:23" x14ac:dyDescent="0.3">
      <c r="A4271">
        <v>604270</v>
      </c>
      <c r="B4271">
        <v>77097</v>
      </c>
      <c r="C4271">
        <v>18</v>
      </c>
      <c r="D4271" t="s">
        <v>4</v>
      </c>
      <c r="E4271" t="s">
        <v>13</v>
      </c>
      <c r="F4271" t="s">
        <v>22</v>
      </c>
      <c r="G4271" t="s">
        <v>27</v>
      </c>
      <c r="H4271" s="1">
        <v>45135</v>
      </c>
      <c r="I4271" t="s">
        <v>34</v>
      </c>
      <c r="J4271">
        <v>22</v>
      </c>
      <c r="K4271">
        <v>10</v>
      </c>
      <c r="L4271">
        <v>1205.48</v>
      </c>
      <c r="M4271">
        <v>107.09</v>
      </c>
      <c r="N4271" t="s">
        <v>47</v>
      </c>
      <c r="O4271">
        <v>4</v>
      </c>
      <c r="P4271" t="str" cm="1">
        <f t="array" ref="P4271">_xlfn.IFS(C4271&lt;25,"18-24", C4271&lt;=35,"25-35", C4271&lt;=50,"36-50",TRUE,"50+")</f>
        <v>18-24</v>
      </c>
      <c r="Q4271" t="str">
        <f t="shared" si="462"/>
        <v>new</v>
      </c>
      <c r="R4271" t="str">
        <f t="shared" si="463"/>
        <v>high value</v>
      </c>
      <c r="S4271" t="str">
        <f t="shared" si="464"/>
        <v>medium</v>
      </c>
      <c r="T4271" t="str">
        <f t="shared" si="465"/>
        <v>Jul</v>
      </c>
      <c r="U4271">
        <f t="shared" si="466"/>
        <v>2023</v>
      </c>
      <c r="V4271" t="str">
        <f t="shared" si="467"/>
        <v>5-10</v>
      </c>
      <c r="W4271" t="str">
        <f t="shared" si="468"/>
        <v>Fast</v>
      </c>
    </row>
    <row r="4272" spans="1:23" x14ac:dyDescent="0.3">
      <c r="A4272">
        <v>604271</v>
      </c>
      <c r="B4272">
        <v>54839</v>
      </c>
      <c r="C4272">
        <v>33</v>
      </c>
      <c r="D4272" t="s">
        <v>7</v>
      </c>
      <c r="E4272" t="s">
        <v>11</v>
      </c>
      <c r="F4272" t="s">
        <v>30</v>
      </c>
      <c r="G4272" t="s">
        <v>31</v>
      </c>
      <c r="H4272" s="1">
        <v>44913</v>
      </c>
      <c r="I4272" t="s">
        <v>33</v>
      </c>
      <c r="J4272">
        <v>23</v>
      </c>
      <c r="K4272">
        <v>1.5</v>
      </c>
      <c r="L4272">
        <v>1206.99</v>
      </c>
      <c r="M4272">
        <v>41.94</v>
      </c>
      <c r="N4272" t="s">
        <v>47</v>
      </c>
      <c r="O4272">
        <v>5</v>
      </c>
      <c r="P4272" t="str" cm="1">
        <f t="array" ref="P4272">_xlfn.IFS(C4272&lt;25,"18-24", C4272&lt;=35,"25-35", C4272&lt;=50,"36-50",TRUE,"50+")</f>
        <v>25-35</v>
      </c>
      <c r="Q4272" t="str">
        <f t="shared" si="462"/>
        <v>new</v>
      </c>
      <c r="R4272" t="str">
        <f t="shared" si="463"/>
        <v>high value</v>
      </c>
      <c r="S4272" t="str">
        <f t="shared" si="464"/>
        <v>High</v>
      </c>
      <c r="T4272" t="str">
        <f t="shared" si="465"/>
        <v>Dec</v>
      </c>
      <c r="U4272">
        <f t="shared" si="466"/>
        <v>2022</v>
      </c>
      <c r="V4272" t="str">
        <f t="shared" si="467"/>
        <v>0-5</v>
      </c>
      <c r="W4272" t="str">
        <f t="shared" si="468"/>
        <v>Fast</v>
      </c>
    </row>
    <row r="4273" spans="1:23" x14ac:dyDescent="0.3">
      <c r="A4273">
        <v>604272</v>
      </c>
      <c r="B4273">
        <v>52476</v>
      </c>
      <c r="C4273">
        <v>53</v>
      </c>
      <c r="D4273" t="s">
        <v>4</v>
      </c>
      <c r="E4273" t="s">
        <v>8</v>
      </c>
      <c r="F4273" t="s">
        <v>19</v>
      </c>
      <c r="G4273" t="s">
        <v>25</v>
      </c>
      <c r="H4273" s="1">
        <v>44675</v>
      </c>
      <c r="I4273" t="s">
        <v>33</v>
      </c>
      <c r="J4273">
        <v>71</v>
      </c>
      <c r="K4273">
        <v>7.1</v>
      </c>
      <c r="L4273">
        <v>734.1</v>
      </c>
      <c r="M4273">
        <v>104.78</v>
      </c>
      <c r="N4273" t="s">
        <v>48</v>
      </c>
      <c r="O4273">
        <v>3</v>
      </c>
      <c r="P4273" t="str" cm="1">
        <f t="array" ref="P4273">_xlfn.IFS(C4273&lt;25,"18-24", C4273&lt;=35,"25-35", C4273&lt;=50,"36-50",TRUE,"50+")</f>
        <v>50+</v>
      </c>
      <c r="Q4273" t="str">
        <f t="shared" si="462"/>
        <v>new</v>
      </c>
      <c r="R4273" t="str">
        <f t="shared" si="463"/>
        <v>high value</v>
      </c>
      <c r="S4273" t="str">
        <f t="shared" si="464"/>
        <v>medium</v>
      </c>
      <c r="T4273" t="str">
        <f t="shared" si="465"/>
        <v>Apr</v>
      </c>
      <c r="U4273">
        <f t="shared" si="466"/>
        <v>2022</v>
      </c>
      <c r="V4273" t="str">
        <f t="shared" si="467"/>
        <v>5-10</v>
      </c>
      <c r="W4273" t="str">
        <f t="shared" si="468"/>
        <v>Slow</v>
      </c>
    </row>
    <row r="4274" spans="1:23" x14ac:dyDescent="0.3">
      <c r="A4274">
        <v>604273</v>
      </c>
      <c r="B4274">
        <v>19670</v>
      </c>
      <c r="C4274">
        <v>31</v>
      </c>
      <c r="D4274" t="s">
        <v>7</v>
      </c>
      <c r="E4274" t="s">
        <v>5</v>
      </c>
      <c r="F4274" t="s">
        <v>24</v>
      </c>
      <c r="G4274" t="s">
        <v>31</v>
      </c>
      <c r="H4274" s="1">
        <v>44780</v>
      </c>
      <c r="I4274" t="s">
        <v>34</v>
      </c>
      <c r="J4274">
        <v>82</v>
      </c>
      <c r="K4274">
        <v>11.5</v>
      </c>
      <c r="L4274">
        <v>1224.6099999999999</v>
      </c>
      <c r="M4274">
        <v>68.260000000000005</v>
      </c>
      <c r="N4274" t="s">
        <v>47</v>
      </c>
      <c r="O4274">
        <v>4</v>
      </c>
      <c r="P4274" t="str" cm="1">
        <f t="array" ref="P4274">_xlfn.IFS(C4274&lt;25,"18-24", C4274&lt;=35,"25-35", C4274&lt;=50,"36-50",TRUE,"50+")</f>
        <v>25-35</v>
      </c>
      <c r="Q4274" t="str">
        <f t="shared" si="462"/>
        <v>new</v>
      </c>
      <c r="R4274" t="str">
        <f t="shared" si="463"/>
        <v>high value</v>
      </c>
      <c r="S4274" t="str">
        <f t="shared" si="464"/>
        <v>medium</v>
      </c>
      <c r="T4274" t="str">
        <f t="shared" si="465"/>
        <v>Aug</v>
      </c>
      <c r="U4274">
        <f t="shared" si="466"/>
        <v>2022</v>
      </c>
      <c r="V4274" t="str">
        <f t="shared" si="467"/>
        <v>10-15</v>
      </c>
      <c r="W4274" t="str">
        <f t="shared" si="468"/>
        <v>Slow</v>
      </c>
    </row>
    <row r="4275" spans="1:23" x14ac:dyDescent="0.3">
      <c r="A4275">
        <v>604274</v>
      </c>
      <c r="B4275">
        <v>60718</v>
      </c>
      <c r="C4275">
        <v>54</v>
      </c>
      <c r="D4275" t="s">
        <v>4</v>
      </c>
      <c r="E4275" t="s">
        <v>16</v>
      </c>
      <c r="F4275" t="s">
        <v>24</v>
      </c>
      <c r="G4275" t="s">
        <v>23</v>
      </c>
      <c r="H4275" s="1">
        <v>45391</v>
      </c>
      <c r="I4275" t="s">
        <v>33</v>
      </c>
      <c r="J4275">
        <v>26</v>
      </c>
      <c r="K4275">
        <v>8.1999999999999993</v>
      </c>
      <c r="L4275">
        <v>780.5</v>
      </c>
      <c r="M4275">
        <v>86.43</v>
      </c>
      <c r="N4275" t="s">
        <v>48</v>
      </c>
      <c r="O4275">
        <v>3</v>
      </c>
      <c r="P4275" t="str" cm="1">
        <f t="array" ref="P4275">_xlfn.IFS(C4275&lt;25,"18-24", C4275&lt;=35,"25-35", C4275&lt;=50,"36-50",TRUE,"50+")</f>
        <v>50+</v>
      </c>
      <c r="Q4275" t="str">
        <f t="shared" si="462"/>
        <v>new</v>
      </c>
      <c r="R4275" t="str">
        <f t="shared" si="463"/>
        <v>high value</v>
      </c>
      <c r="S4275" t="str">
        <f t="shared" si="464"/>
        <v>medium</v>
      </c>
      <c r="T4275" t="str">
        <f t="shared" si="465"/>
        <v>Apr</v>
      </c>
      <c r="U4275">
        <f t="shared" si="466"/>
        <v>2024</v>
      </c>
      <c r="V4275" t="str">
        <f t="shared" si="467"/>
        <v>5-10</v>
      </c>
      <c r="W4275" t="str">
        <f t="shared" si="468"/>
        <v>Fast</v>
      </c>
    </row>
    <row r="4276" spans="1:23" x14ac:dyDescent="0.3">
      <c r="A4276">
        <v>604275</v>
      </c>
      <c r="B4276">
        <v>93102</v>
      </c>
      <c r="C4276">
        <v>57</v>
      </c>
      <c r="D4276" t="s">
        <v>7</v>
      </c>
      <c r="E4276" t="s">
        <v>15</v>
      </c>
      <c r="F4276" t="s">
        <v>18</v>
      </c>
      <c r="G4276" t="s">
        <v>21</v>
      </c>
      <c r="H4276" s="1">
        <v>45368</v>
      </c>
      <c r="I4276" t="s">
        <v>33</v>
      </c>
      <c r="J4276">
        <v>41</v>
      </c>
      <c r="K4276">
        <v>5.0999999999999996</v>
      </c>
      <c r="L4276">
        <v>534.28</v>
      </c>
      <c r="M4276">
        <v>67.16</v>
      </c>
      <c r="N4276" t="s">
        <v>50</v>
      </c>
      <c r="O4276">
        <v>2</v>
      </c>
      <c r="P4276" t="str" cm="1">
        <f t="array" ref="P4276">_xlfn.IFS(C4276&lt;25,"18-24", C4276&lt;=35,"25-35", C4276&lt;=50,"36-50",TRUE,"50+")</f>
        <v>50+</v>
      </c>
      <c r="Q4276" t="str">
        <f t="shared" si="462"/>
        <v>new</v>
      </c>
      <c r="R4276" t="str">
        <f t="shared" si="463"/>
        <v>high value</v>
      </c>
      <c r="S4276" t="str">
        <f t="shared" si="464"/>
        <v>Low</v>
      </c>
      <c r="T4276" t="str">
        <f t="shared" si="465"/>
        <v>Mar</v>
      </c>
      <c r="U4276">
        <f t="shared" si="466"/>
        <v>2024</v>
      </c>
      <c r="V4276" t="str">
        <f t="shared" si="467"/>
        <v>5-10</v>
      </c>
      <c r="W4276" t="str">
        <f t="shared" si="468"/>
        <v>Medium</v>
      </c>
    </row>
    <row r="4277" spans="1:23" x14ac:dyDescent="0.3">
      <c r="A4277">
        <v>604276</v>
      </c>
      <c r="B4277">
        <v>62969</v>
      </c>
      <c r="C4277">
        <v>20</v>
      </c>
      <c r="D4277" t="s">
        <v>7</v>
      </c>
      <c r="E4277" t="s">
        <v>11</v>
      </c>
      <c r="F4277" t="s">
        <v>22</v>
      </c>
      <c r="G4277" t="s">
        <v>29</v>
      </c>
      <c r="H4277" s="1">
        <v>45105</v>
      </c>
      <c r="I4277" t="s">
        <v>34</v>
      </c>
      <c r="J4277">
        <v>26</v>
      </c>
      <c r="K4277">
        <v>6.3</v>
      </c>
      <c r="L4277">
        <v>544.22</v>
      </c>
      <c r="M4277">
        <v>50.59</v>
      </c>
      <c r="N4277" t="s">
        <v>48</v>
      </c>
      <c r="O4277">
        <v>2</v>
      </c>
      <c r="P4277" t="str" cm="1">
        <f t="array" ref="P4277">_xlfn.IFS(C4277&lt;25,"18-24", C4277&lt;=35,"25-35", C4277&lt;=50,"36-50",TRUE,"50+")</f>
        <v>18-24</v>
      </c>
      <c r="Q4277" t="str">
        <f t="shared" si="462"/>
        <v>new</v>
      </c>
      <c r="R4277" t="str">
        <f t="shared" si="463"/>
        <v>high value</v>
      </c>
      <c r="S4277" t="str">
        <f t="shared" si="464"/>
        <v>Low</v>
      </c>
      <c r="T4277" t="str">
        <f t="shared" si="465"/>
        <v>Jun</v>
      </c>
      <c r="U4277">
        <f t="shared" si="466"/>
        <v>2023</v>
      </c>
      <c r="V4277" t="str">
        <f t="shared" si="467"/>
        <v>5-10</v>
      </c>
      <c r="W4277" t="str">
        <f t="shared" si="468"/>
        <v>Fast</v>
      </c>
    </row>
    <row r="4278" spans="1:23" x14ac:dyDescent="0.3">
      <c r="A4278">
        <v>604277</v>
      </c>
      <c r="B4278">
        <v>88382</v>
      </c>
      <c r="C4278">
        <v>34</v>
      </c>
      <c r="D4278" t="s">
        <v>4</v>
      </c>
      <c r="E4278" t="s">
        <v>15</v>
      </c>
      <c r="F4278" t="s">
        <v>30</v>
      </c>
      <c r="G4278" t="s">
        <v>27</v>
      </c>
      <c r="H4278" s="1">
        <v>45349</v>
      </c>
      <c r="I4278" t="s">
        <v>33</v>
      </c>
      <c r="J4278">
        <v>71</v>
      </c>
      <c r="K4278">
        <v>6.7</v>
      </c>
      <c r="L4278">
        <v>671.36</v>
      </c>
      <c r="M4278">
        <v>65.040000000000006</v>
      </c>
      <c r="N4278" t="s">
        <v>50</v>
      </c>
      <c r="O4278">
        <v>3</v>
      </c>
      <c r="P4278" t="str" cm="1">
        <f t="array" ref="P4278">_xlfn.IFS(C4278&lt;25,"18-24", C4278&lt;=35,"25-35", C4278&lt;=50,"36-50",TRUE,"50+")</f>
        <v>25-35</v>
      </c>
      <c r="Q4278" t="str">
        <f t="shared" si="462"/>
        <v>new</v>
      </c>
      <c r="R4278" t="str">
        <f t="shared" si="463"/>
        <v>high value</v>
      </c>
      <c r="S4278" t="str">
        <f t="shared" si="464"/>
        <v>medium</v>
      </c>
      <c r="T4278" t="str">
        <f t="shared" si="465"/>
        <v>Feb</v>
      </c>
      <c r="U4278">
        <f t="shared" si="466"/>
        <v>2024</v>
      </c>
      <c r="V4278" t="str">
        <f t="shared" si="467"/>
        <v>5-10</v>
      </c>
      <c r="W4278" t="str">
        <f t="shared" si="468"/>
        <v>Slow</v>
      </c>
    </row>
    <row r="4279" spans="1:23" x14ac:dyDescent="0.3">
      <c r="A4279">
        <v>604278</v>
      </c>
      <c r="B4279">
        <v>52518</v>
      </c>
      <c r="C4279">
        <v>57</v>
      </c>
      <c r="D4279" t="s">
        <v>4</v>
      </c>
      <c r="E4279" t="s">
        <v>15</v>
      </c>
      <c r="F4279" t="s">
        <v>19</v>
      </c>
      <c r="G4279" t="s">
        <v>25</v>
      </c>
      <c r="H4279" s="1">
        <v>45423</v>
      </c>
      <c r="I4279" t="s">
        <v>33</v>
      </c>
      <c r="J4279">
        <v>68</v>
      </c>
      <c r="K4279">
        <v>6.6</v>
      </c>
      <c r="L4279">
        <v>1090.93</v>
      </c>
      <c r="M4279">
        <v>93.7</v>
      </c>
      <c r="N4279" t="s">
        <v>50</v>
      </c>
      <c r="O4279">
        <v>5</v>
      </c>
      <c r="P4279" t="str" cm="1">
        <f t="array" ref="P4279">_xlfn.IFS(C4279&lt;25,"18-24", C4279&lt;=35,"25-35", C4279&lt;=50,"36-50",TRUE,"50+")</f>
        <v>50+</v>
      </c>
      <c r="Q4279" t="str">
        <f t="shared" si="462"/>
        <v>new</v>
      </c>
      <c r="R4279" t="str">
        <f t="shared" si="463"/>
        <v>high value</v>
      </c>
      <c r="S4279" t="str">
        <f t="shared" si="464"/>
        <v>High</v>
      </c>
      <c r="T4279" t="str">
        <f t="shared" si="465"/>
        <v>May</v>
      </c>
      <c r="U4279">
        <f t="shared" si="466"/>
        <v>2024</v>
      </c>
      <c r="V4279" t="str">
        <f t="shared" si="467"/>
        <v>5-10</v>
      </c>
      <c r="W4279" t="str">
        <f t="shared" si="468"/>
        <v>Slow</v>
      </c>
    </row>
    <row r="4280" spans="1:23" x14ac:dyDescent="0.3">
      <c r="A4280">
        <v>604279</v>
      </c>
      <c r="B4280">
        <v>54417</v>
      </c>
      <c r="C4280">
        <v>22</v>
      </c>
      <c r="D4280" t="s">
        <v>7</v>
      </c>
      <c r="E4280" t="s">
        <v>5</v>
      </c>
      <c r="F4280" t="s">
        <v>26</v>
      </c>
      <c r="G4280" t="s">
        <v>23</v>
      </c>
      <c r="H4280" s="1">
        <v>45310</v>
      </c>
      <c r="I4280" t="s">
        <v>33</v>
      </c>
      <c r="J4280">
        <v>43</v>
      </c>
      <c r="K4280">
        <v>8.6999999999999993</v>
      </c>
      <c r="L4280">
        <v>1155.8699999999999</v>
      </c>
      <c r="M4280">
        <v>110.71</v>
      </c>
      <c r="N4280" t="s">
        <v>47</v>
      </c>
      <c r="O4280">
        <v>4</v>
      </c>
      <c r="P4280" t="str" cm="1">
        <f t="array" ref="P4280">_xlfn.IFS(C4280&lt;25,"18-24", C4280&lt;=35,"25-35", C4280&lt;=50,"36-50",TRUE,"50+")</f>
        <v>18-24</v>
      </c>
      <c r="Q4280" t="str">
        <f t="shared" si="462"/>
        <v>new</v>
      </c>
      <c r="R4280" t="str">
        <f t="shared" si="463"/>
        <v>high value</v>
      </c>
      <c r="S4280" t="str">
        <f t="shared" si="464"/>
        <v>medium</v>
      </c>
      <c r="T4280" t="str">
        <f t="shared" si="465"/>
        <v>Jan</v>
      </c>
      <c r="U4280">
        <f t="shared" si="466"/>
        <v>2024</v>
      </c>
      <c r="V4280" t="str">
        <f t="shared" si="467"/>
        <v>5-10</v>
      </c>
      <c r="W4280" t="str">
        <f t="shared" si="468"/>
        <v>Medium</v>
      </c>
    </row>
    <row r="4281" spans="1:23" x14ac:dyDescent="0.3">
      <c r="A4281">
        <v>604280</v>
      </c>
      <c r="B4281">
        <v>76654</v>
      </c>
      <c r="C4281">
        <v>39</v>
      </c>
      <c r="D4281" t="s">
        <v>7</v>
      </c>
      <c r="E4281" t="s">
        <v>16</v>
      </c>
      <c r="F4281" t="s">
        <v>18</v>
      </c>
      <c r="G4281" t="s">
        <v>23</v>
      </c>
      <c r="H4281" s="1">
        <v>45411</v>
      </c>
      <c r="I4281" t="s">
        <v>34</v>
      </c>
      <c r="J4281">
        <v>80</v>
      </c>
      <c r="K4281">
        <v>4.8</v>
      </c>
      <c r="L4281">
        <v>1321.07</v>
      </c>
      <c r="M4281">
        <v>116.25</v>
      </c>
      <c r="N4281" t="s">
        <v>48</v>
      </c>
      <c r="O4281">
        <v>2</v>
      </c>
      <c r="P4281" t="str" cm="1">
        <f t="array" ref="P4281">_xlfn.IFS(C4281&lt;25,"18-24", C4281&lt;=35,"25-35", C4281&lt;=50,"36-50",TRUE,"50+")</f>
        <v>36-50</v>
      </c>
      <c r="Q4281" t="str">
        <f t="shared" si="462"/>
        <v>new</v>
      </c>
      <c r="R4281" t="str">
        <f t="shared" si="463"/>
        <v>high value</v>
      </c>
      <c r="S4281" t="str">
        <f t="shared" si="464"/>
        <v>Low</v>
      </c>
      <c r="T4281" t="str">
        <f t="shared" si="465"/>
        <v>Apr</v>
      </c>
      <c r="U4281">
        <f t="shared" si="466"/>
        <v>2024</v>
      </c>
      <c r="V4281" t="str">
        <f t="shared" si="467"/>
        <v>0-5</v>
      </c>
      <c r="W4281" t="str">
        <f t="shared" si="468"/>
        <v>Slow</v>
      </c>
    </row>
    <row r="4282" spans="1:23" x14ac:dyDescent="0.3">
      <c r="A4282">
        <v>604281</v>
      </c>
      <c r="B4282">
        <v>96629</v>
      </c>
      <c r="C4282">
        <v>37</v>
      </c>
      <c r="D4282" t="s">
        <v>4</v>
      </c>
      <c r="E4282" t="s">
        <v>5</v>
      </c>
      <c r="F4282" t="s">
        <v>30</v>
      </c>
      <c r="G4282" t="s">
        <v>29</v>
      </c>
      <c r="H4282" s="1">
        <v>45281</v>
      </c>
      <c r="I4282" t="s">
        <v>33</v>
      </c>
      <c r="J4282">
        <v>53</v>
      </c>
      <c r="K4282">
        <v>10.4</v>
      </c>
      <c r="L4282">
        <v>1429.68</v>
      </c>
      <c r="M4282">
        <v>33.25</v>
      </c>
      <c r="N4282" t="s">
        <v>50</v>
      </c>
      <c r="O4282">
        <v>4</v>
      </c>
      <c r="P4282" t="str" cm="1">
        <f t="array" ref="P4282">_xlfn.IFS(C4282&lt;25,"18-24", C4282&lt;=35,"25-35", C4282&lt;=50,"36-50",TRUE,"50+")</f>
        <v>36-50</v>
      </c>
      <c r="Q4282" t="str">
        <f t="shared" si="462"/>
        <v>new</v>
      </c>
      <c r="R4282" t="str">
        <f t="shared" si="463"/>
        <v>high value</v>
      </c>
      <c r="S4282" t="str">
        <f t="shared" si="464"/>
        <v>medium</v>
      </c>
      <c r="T4282" t="str">
        <f t="shared" si="465"/>
        <v>Dec</v>
      </c>
      <c r="U4282">
        <f t="shared" si="466"/>
        <v>2023</v>
      </c>
      <c r="V4282" t="str">
        <f t="shared" si="467"/>
        <v>10-15</v>
      </c>
      <c r="W4282" t="str">
        <f t="shared" si="468"/>
        <v>Slow</v>
      </c>
    </row>
    <row r="4283" spans="1:23" x14ac:dyDescent="0.3">
      <c r="A4283">
        <v>604282</v>
      </c>
      <c r="B4283">
        <v>12726</v>
      </c>
      <c r="C4283">
        <v>44</v>
      </c>
      <c r="D4283" t="s">
        <v>7</v>
      </c>
      <c r="E4283" t="s">
        <v>5</v>
      </c>
      <c r="F4283" t="s">
        <v>24</v>
      </c>
      <c r="G4283" t="s">
        <v>29</v>
      </c>
      <c r="H4283" s="1">
        <v>45530</v>
      </c>
      <c r="I4283" t="s">
        <v>34</v>
      </c>
      <c r="J4283">
        <v>71</v>
      </c>
      <c r="K4283">
        <v>4.0999999999999996</v>
      </c>
      <c r="L4283">
        <v>589.63</v>
      </c>
      <c r="M4283">
        <v>97.69</v>
      </c>
      <c r="N4283" t="s">
        <v>50</v>
      </c>
      <c r="O4283">
        <v>1</v>
      </c>
      <c r="P4283" t="str" cm="1">
        <f t="array" ref="P4283">_xlfn.IFS(C4283&lt;25,"18-24", C4283&lt;=35,"25-35", C4283&lt;=50,"36-50",TRUE,"50+")</f>
        <v>36-50</v>
      </c>
      <c r="Q4283" t="str">
        <f t="shared" si="462"/>
        <v>new</v>
      </c>
      <c r="R4283" t="str">
        <f t="shared" si="463"/>
        <v>high value</v>
      </c>
      <c r="S4283" t="str">
        <f t="shared" si="464"/>
        <v>Low</v>
      </c>
      <c r="T4283" t="str">
        <f t="shared" si="465"/>
        <v>Aug</v>
      </c>
      <c r="U4283">
        <f t="shared" si="466"/>
        <v>2024</v>
      </c>
      <c r="V4283" t="str">
        <f t="shared" si="467"/>
        <v>0-5</v>
      </c>
      <c r="W4283" t="str">
        <f t="shared" si="468"/>
        <v>Slow</v>
      </c>
    </row>
    <row r="4284" spans="1:23" x14ac:dyDescent="0.3">
      <c r="A4284">
        <v>604283</v>
      </c>
      <c r="B4284">
        <v>57917</v>
      </c>
      <c r="C4284">
        <v>48</v>
      </c>
      <c r="D4284" t="s">
        <v>7</v>
      </c>
      <c r="E4284" t="s">
        <v>11</v>
      </c>
      <c r="F4284" t="s">
        <v>24</v>
      </c>
      <c r="G4284" t="s">
        <v>27</v>
      </c>
      <c r="H4284" s="1">
        <v>44824</v>
      </c>
      <c r="I4284" t="s">
        <v>33</v>
      </c>
      <c r="J4284">
        <v>22</v>
      </c>
      <c r="K4284">
        <v>1.5</v>
      </c>
      <c r="L4284">
        <v>194.51</v>
      </c>
      <c r="M4284">
        <v>46.61</v>
      </c>
      <c r="N4284" t="s">
        <v>49</v>
      </c>
      <c r="O4284">
        <v>4</v>
      </c>
      <c r="P4284" t="str" cm="1">
        <f t="array" ref="P4284">_xlfn.IFS(C4284&lt;25,"18-24", C4284&lt;=35,"25-35", C4284&lt;=50,"36-50",TRUE,"50+")</f>
        <v>36-50</v>
      </c>
      <c r="Q4284" t="str">
        <f t="shared" si="462"/>
        <v>new</v>
      </c>
      <c r="R4284" t="str">
        <f t="shared" si="463"/>
        <v>low</v>
      </c>
      <c r="S4284" t="str">
        <f t="shared" si="464"/>
        <v>medium</v>
      </c>
      <c r="T4284" t="str">
        <f t="shared" si="465"/>
        <v>Sep</v>
      </c>
      <c r="U4284">
        <f t="shared" si="466"/>
        <v>2022</v>
      </c>
      <c r="V4284" t="str">
        <f t="shared" si="467"/>
        <v>0-5</v>
      </c>
      <c r="W4284" t="str">
        <f t="shared" si="468"/>
        <v>Fast</v>
      </c>
    </row>
    <row r="4285" spans="1:23" x14ac:dyDescent="0.3">
      <c r="A4285">
        <v>604284</v>
      </c>
      <c r="B4285">
        <v>30537</v>
      </c>
      <c r="C4285">
        <v>50</v>
      </c>
      <c r="D4285" t="s">
        <v>4</v>
      </c>
      <c r="E4285" t="s">
        <v>8</v>
      </c>
      <c r="F4285" t="s">
        <v>32</v>
      </c>
      <c r="G4285" t="s">
        <v>29</v>
      </c>
      <c r="H4285" s="1">
        <v>45582</v>
      </c>
      <c r="I4285" t="s">
        <v>33</v>
      </c>
      <c r="J4285">
        <v>23</v>
      </c>
      <c r="K4285">
        <v>2.9</v>
      </c>
      <c r="L4285">
        <v>334.77</v>
      </c>
      <c r="M4285">
        <v>118.55</v>
      </c>
      <c r="N4285" t="s">
        <v>47</v>
      </c>
      <c r="O4285">
        <v>4</v>
      </c>
      <c r="P4285" t="str" cm="1">
        <f t="array" ref="P4285">_xlfn.IFS(C4285&lt;25,"18-24", C4285&lt;=35,"25-35", C4285&lt;=50,"36-50",TRUE,"50+")</f>
        <v>36-50</v>
      </c>
      <c r="Q4285" t="str">
        <f t="shared" si="462"/>
        <v>new</v>
      </c>
      <c r="R4285" t="str">
        <f t="shared" si="463"/>
        <v>medium</v>
      </c>
      <c r="S4285" t="str">
        <f t="shared" si="464"/>
        <v>medium</v>
      </c>
      <c r="T4285" t="str">
        <f t="shared" si="465"/>
        <v>Oct</v>
      </c>
      <c r="U4285">
        <f t="shared" si="466"/>
        <v>2024</v>
      </c>
      <c r="V4285" t="str">
        <f t="shared" si="467"/>
        <v>0-5</v>
      </c>
      <c r="W4285" t="str">
        <f t="shared" si="468"/>
        <v>Fast</v>
      </c>
    </row>
    <row r="4286" spans="1:23" x14ac:dyDescent="0.3">
      <c r="A4286">
        <v>604285</v>
      </c>
      <c r="B4286">
        <v>36041</v>
      </c>
      <c r="C4286">
        <v>57</v>
      </c>
      <c r="D4286" t="s">
        <v>7</v>
      </c>
      <c r="E4286" t="s">
        <v>15</v>
      </c>
      <c r="F4286" t="s">
        <v>30</v>
      </c>
      <c r="G4286" t="s">
        <v>27</v>
      </c>
      <c r="H4286" s="1">
        <v>45411</v>
      </c>
      <c r="I4286" t="s">
        <v>34</v>
      </c>
      <c r="J4286">
        <v>41</v>
      </c>
      <c r="K4286">
        <v>5.4</v>
      </c>
      <c r="L4286">
        <v>1326.41</v>
      </c>
      <c r="M4286">
        <v>32.76</v>
      </c>
      <c r="N4286" t="s">
        <v>49</v>
      </c>
      <c r="O4286">
        <v>5</v>
      </c>
      <c r="P4286" t="str" cm="1">
        <f t="array" ref="P4286">_xlfn.IFS(C4286&lt;25,"18-24", C4286&lt;=35,"25-35", C4286&lt;=50,"36-50",TRUE,"50+")</f>
        <v>50+</v>
      </c>
      <c r="Q4286" t="str">
        <f t="shared" si="462"/>
        <v>new</v>
      </c>
      <c r="R4286" t="str">
        <f t="shared" si="463"/>
        <v>high value</v>
      </c>
      <c r="S4286" t="str">
        <f t="shared" si="464"/>
        <v>High</v>
      </c>
      <c r="T4286" t="str">
        <f t="shared" si="465"/>
        <v>Apr</v>
      </c>
      <c r="U4286">
        <f t="shared" si="466"/>
        <v>2024</v>
      </c>
      <c r="V4286" t="str">
        <f t="shared" si="467"/>
        <v>5-10</v>
      </c>
      <c r="W4286" t="str">
        <f t="shared" si="468"/>
        <v>Medium</v>
      </c>
    </row>
    <row r="4287" spans="1:23" x14ac:dyDescent="0.3">
      <c r="A4287">
        <v>604286</v>
      </c>
      <c r="B4287">
        <v>73094</v>
      </c>
      <c r="C4287">
        <v>29</v>
      </c>
      <c r="D4287" t="s">
        <v>4</v>
      </c>
      <c r="E4287" t="s">
        <v>13</v>
      </c>
      <c r="F4287" t="s">
        <v>24</v>
      </c>
      <c r="G4287" t="s">
        <v>21</v>
      </c>
      <c r="H4287" s="1">
        <v>45190</v>
      </c>
      <c r="I4287" t="s">
        <v>33</v>
      </c>
      <c r="J4287">
        <v>27</v>
      </c>
      <c r="K4287">
        <v>7.4</v>
      </c>
      <c r="L4287">
        <v>1217.8900000000001</v>
      </c>
      <c r="M4287">
        <v>113.05</v>
      </c>
      <c r="N4287" t="s">
        <v>47</v>
      </c>
      <c r="O4287">
        <v>4</v>
      </c>
      <c r="P4287" t="str" cm="1">
        <f t="array" ref="P4287">_xlfn.IFS(C4287&lt;25,"18-24", C4287&lt;=35,"25-35", C4287&lt;=50,"36-50",TRUE,"50+")</f>
        <v>25-35</v>
      </c>
      <c r="Q4287" t="str">
        <f t="shared" si="462"/>
        <v>new</v>
      </c>
      <c r="R4287" t="str">
        <f t="shared" si="463"/>
        <v>high value</v>
      </c>
      <c r="S4287" t="str">
        <f t="shared" si="464"/>
        <v>medium</v>
      </c>
      <c r="T4287" t="str">
        <f t="shared" si="465"/>
        <v>Sep</v>
      </c>
      <c r="U4287">
        <f t="shared" si="466"/>
        <v>2023</v>
      </c>
      <c r="V4287" t="str">
        <f t="shared" si="467"/>
        <v>5-10</v>
      </c>
      <c r="W4287" t="str">
        <f t="shared" si="468"/>
        <v>Fast</v>
      </c>
    </row>
    <row r="4288" spans="1:23" x14ac:dyDescent="0.3">
      <c r="A4288">
        <v>604287</v>
      </c>
      <c r="B4288">
        <v>33234</v>
      </c>
      <c r="C4288">
        <v>23</v>
      </c>
      <c r="D4288" t="s">
        <v>7</v>
      </c>
      <c r="E4288" t="s">
        <v>8</v>
      </c>
      <c r="F4288" t="s">
        <v>28</v>
      </c>
      <c r="G4288" t="s">
        <v>23</v>
      </c>
      <c r="H4288" s="1">
        <v>45475</v>
      </c>
      <c r="I4288" t="s">
        <v>34</v>
      </c>
      <c r="J4288">
        <v>48</v>
      </c>
      <c r="K4288">
        <v>9.5</v>
      </c>
      <c r="L4288">
        <v>811.18</v>
      </c>
      <c r="M4288">
        <v>112.61</v>
      </c>
      <c r="N4288" t="s">
        <v>49</v>
      </c>
      <c r="O4288">
        <v>5</v>
      </c>
      <c r="P4288" t="str" cm="1">
        <f t="array" ref="P4288">_xlfn.IFS(C4288&lt;25,"18-24", C4288&lt;=35,"25-35", C4288&lt;=50,"36-50",TRUE,"50+")</f>
        <v>18-24</v>
      </c>
      <c r="Q4288" t="str">
        <f t="shared" si="462"/>
        <v>repeat</v>
      </c>
      <c r="R4288" t="str">
        <f t="shared" si="463"/>
        <v>high value</v>
      </c>
      <c r="S4288" t="str">
        <f t="shared" si="464"/>
        <v>High</v>
      </c>
      <c r="T4288" t="str">
        <f t="shared" si="465"/>
        <v>Jul</v>
      </c>
      <c r="U4288">
        <f t="shared" si="466"/>
        <v>2024</v>
      </c>
      <c r="V4288" t="str">
        <f t="shared" si="467"/>
        <v>5-10</v>
      </c>
      <c r="W4288" t="str">
        <f t="shared" si="468"/>
        <v>Slow</v>
      </c>
    </row>
    <row r="4289" spans="1:23" x14ac:dyDescent="0.3">
      <c r="A4289">
        <v>604288</v>
      </c>
      <c r="B4289">
        <v>55313</v>
      </c>
      <c r="C4289">
        <v>19</v>
      </c>
      <c r="D4289" t="s">
        <v>4</v>
      </c>
      <c r="E4289" t="s">
        <v>15</v>
      </c>
      <c r="F4289" t="s">
        <v>22</v>
      </c>
      <c r="G4289" t="s">
        <v>27</v>
      </c>
      <c r="H4289" s="1">
        <v>45278</v>
      </c>
      <c r="I4289" t="s">
        <v>33</v>
      </c>
      <c r="J4289">
        <v>26</v>
      </c>
      <c r="K4289">
        <v>14.4</v>
      </c>
      <c r="L4289">
        <v>391.86</v>
      </c>
      <c r="M4289">
        <v>32.71</v>
      </c>
      <c r="N4289" t="s">
        <v>49</v>
      </c>
      <c r="O4289">
        <v>1</v>
      </c>
      <c r="P4289" t="str" cm="1">
        <f t="array" ref="P4289">_xlfn.IFS(C4289&lt;25,"18-24", C4289&lt;=35,"25-35", C4289&lt;=50,"36-50",TRUE,"50+")</f>
        <v>18-24</v>
      </c>
      <c r="Q4289" t="str">
        <f t="shared" si="462"/>
        <v>new</v>
      </c>
      <c r="R4289" t="str">
        <f t="shared" si="463"/>
        <v>medium</v>
      </c>
      <c r="S4289" t="str">
        <f t="shared" si="464"/>
        <v>Low</v>
      </c>
      <c r="T4289" t="str">
        <f t="shared" si="465"/>
        <v>Dec</v>
      </c>
      <c r="U4289">
        <f t="shared" si="466"/>
        <v>2023</v>
      </c>
      <c r="V4289" t="str">
        <f t="shared" si="467"/>
        <v>10-15</v>
      </c>
      <c r="W4289" t="str">
        <f t="shared" si="468"/>
        <v>Fast</v>
      </c>
    </row>
    <row r="4290" spans="1:23" x14ac:dyDescent="0.3">
      <c r="A4290">
        <v>604289</v>
      </c>
      <c r="B4290">
        <v>35235</v>
      </c>
      <c r="C4290">
        <v>48</v>
      </c>
      <c r="D4290" t="s">
        <v>4</v>
      </c>
      <c r="E4290" t="s">
        <v>5</v>
      </c>
      <c r="F4290" t="s">
        <v>22</v>
      </c>
      <c r="G4290" t="s">
        <v>27</v>
      </c>
      <c r="H4290" s="1">
        <v>45390</v>
      </c>
      <c r="I4290" t="s">
        <v>34</v>
      </c>
      <c r="J4290">
        <v>63</v>
      </c>
      <c r="K4290">
        <v>1.3</v>
      </c>
      <c r="L4290">
        <v>302.14999999999998</v>
      </c>
      <c r="M4290">
        <v>26.83</v>
      </c>
      <c r="N4290" t="s">
        <v>50</v>
      </c>
      <c r="O4290">
        <v>5</v>
      </c>
      <c r="P4290" t="str" cm="1">
        <f t="array" ref="P4290">_xlfn.IFS(C4290&lt;25,"18-24", C4290&lt;=35,"25-35", C4290&lt;=50,"36-50",TRUE,"50+")</f>
        <v>36-50</v>
      </c>
      <c r="Q4290" t="str">
        <f t="shared" si="462"/>
        <v>repeat</v>
      </c>
      <c r="R4290" t="str">
        <f t="shared" si="463"/>
        <v>medium</v>
      </c>
      <c r="S4290" t="str">
        <f t="shared" si="464"/>
        <v>High</v>
      </c>
      <c r="T4290" t="str">
        <f t="shared" si="465"/>
        <v>Apr</v>
      </c>
      <c r="U4290">
        <f t="shared" si="466"/>
        <v>2024</v>
      </c>
      <c r="V4290" t="str">
        <f t="shared" si="467"/>
        <v>0-5</v>
      </c>
      <c r="W4290" t="str">
        <f t="shared" si="468"/>
        <v>Slow</v>
      </c>
    </row>
    <row r="4291" spans="1:23" x14ac:dyDescent="0.3">
      <c r="A4291">
        <v>604290</v>
      </c>
      <c r="B4291">
        <v>76447</v>
      </c>
      <c r="C4291">
        <v>42</v>
      </c>
      <c r="D4291" t="s">
        <v>7</v>
      </c>
      <c r="E4291" t="s">
        <v>8</v>
      </c>
      <c r="F4291" t="s">
        <v>19</v>
      </c>
      <c r="G4291" t="s">
        <v>21</v>
      </c>
      <c r="H4291" s="1">
        <v>44835</v>
      </c>
      <c r="I4291" t="s">
        <v>34</v>
      </c>
      <c r="J4291">
        <v>55</v>
      </c>
      <c r="K4291">
        <v>4.8</v>
      </c>
      <c r="L4291">
        <v>872.61</v>
      </c>
      <c r="M4291">
        <v>33.46</v>
      </c>
      <c r="N4291" t="s">
        <v>48</v>
      </c>
      <c r="O4291">
        <v>2</v>
      </c>
      <c r="P4291" t="str" cm="1">
        <f t="array" ref="P4291">_xlfn.IFS(C4291&lt;25,"18-24", C4291&lt;=35,"25-35", C4291&lt;=50,"36-50",TRUE,"50+")</f>
        <v>36-50</v>
      </c>
      <c r="Q4291" t="str">
        <f t="shared" ref="Q4291:Q4354" si="469">IF(COUNTIF($B:$B,B4291)&gt;1,"repeat","new")</f>
        <v>new</v>
      </c>
      <c r="R4291" t="str">
        <f t="shared" ref="R4291:R4354" si="470">IF(L4291&gt;500,"high value",IF( L4291&gt;250,"medium","low"))</f>
        <v>high value</v>
      </c>
      <c r="S4291" t="str">
        <f t="shared" ref="S4291:S4354" si="471">IF(O4291&lt;=2,"Low",IF(O4291&lt;=4,"medium","High"))</f>
        <v>Low</v>
      </c>
      <c r="T4291" t="str">
        <f t="shared" ref="T4291:T4354" si="472">TEXT(H4291,"MMM")</f>
        <v>Oct</v>
      </c>
      <c r="U4291">
        <f t="shared" ref="U4291:U4354" si="473">YEAR(H4291)</f>
        <v>2022</v>
      </c>
      <c r="V4291" t="str">
        <f t="shared" ref="V4291:V4354" si="474">IF(K4291&lt;=5,"0-5",IF(K4291&lt;=10,"5-10",IF(K4291&lt;=15,"10-15","15+")))</f>
        <v>0-5</v>
      </c>
      <c r="W4291" t="str">
        <f t="shared" ref="W4291:W4354" si="475">IF(J4291&lt;=30,"Fast",IF(J4291&lt;=45,"Medium","Slow"))</f>
        <v>Slow</v>
      </c>
    </row>
    <row r="4292" spans="1:23" x14ac:dyDescent="0.3">
      <c r="A4292">
        <v>604291</v>
      </c>
      <c r="B4292">
        <v>22267</v>
      </c>
      <c r="C4292">
        <v>64</v>
      </c>
      <c r="D4292" t="s">
        <v>7</v>
      </c>
      <c r="E4292" t="s">
        <v>5</v>
      </c>
      <c r="F4292" t="s">
        <v>19</v>
      </c>
      <c r="G4292" t="s">
        <v>27</v>
      </c>
      <c r="H4292" s="1">
        <v>45483</v>
      </c>
      <c r="I4292" t="s">
        <v>33</v>
      </c>
      <c r="J4292">
        <v>41</v>
      </c>
      <c r="K4292">
        <v>8.6999999999999993</v>
      </c>
      <c r="L4292">
        <v>501.5</v>
      </c>
      <c r="M4292">
        <v>92.82</v>
      </c>
      <c r="N4292" t="s">
        <v>47</v>
      </c>
      <c r="O4292">
        <v>3</v>
      </c>
      <c r="P4292" t="str" cm="1">
        <f t="array" ref="P4292">_xlfn.IFS(C4292&lt;25,"18-24", C4292&lt;=35,"25-35", C4292&lt;=50,"36-50",TRUE,"50+")</f>
        <v>50+</v>
      </c>
      <c r="Q4292" t="str">
        <f t="shared" si="469"/>
        <v>new</v>
      </c>
      <c r="R4292" t="str">
        <f t="shared" si="470"/>
        <v>high value</v>
      </c>
      <c r="S4292" t="str">
        <f t="shared" si="471"/>
        <v>medium</v>
      </c>
      <c r="T4292" t="str">
        <f t="shared" si="472"/>
        <v>Jul</v>
      </c>
      <c r="U4292">
        <f t="shared" si="473"/>
        <v>2024</v>
      </c>
      <c r="V4292" t="str">
        <f t="shared" si="474"/>
        <v>5-10</v>
      </c>
      <c r="W4292" t="str">
        <f t="shared" si="475"/>
        <v>Medium</v>
      </c>
    </row>
    <row r="4293" spans="1:23" x14ac:dyDescent="0.3">
      <c r="A4293">
        <v>604292</v>
      </c>
      <c r="B4293">
        <v>78429</v>
      </c>
      <c r="C4293">
        <v>41</v>
      </c>
      <c r="D4293" t="s">
        <v>4</v>
      </c>
      <c r="E4293" t="s">
        <v>5</v>
      </c>
      <c r="F4293" t="s">
        <v>26</v>
      </c>
      <c r="G4293" t="s">
        <v>23</v>
      </c>
      <c r="H4293" s="1">
        <v>45132</v>
      </c>
      <c r="I4293" t="s">
        <v>33</v>
      </c>
      <c r="J4293">
        <v>76</v>
      </c>
      <c r="K4293">
        <v>11.5</v>
      </c>
      <c r="L4293">
        <v>1351.64</v>
      </c>
      <c r="M4293">
        <v>105.31</v>
      </c>
      <c r="N4293" t="s">
        <v>47</v>
      </c>
      <c r="O4293">
        <v>5</v>
      </c>
      <c r="P4293" t="str" cm="1">
        <f t="array" ref="P4293">_xlfn.IFS(C4293&lt;25,"18-24", C4293&lt;=35,"25-35", C4293&lt;=50,"36-50",TRUE,"50+")</f>
        <v>36-50</v>
      </c>
      <c r="Q4293" t="str">
        <f t="shared" si="469"/>
        <v>new</v>
      </c>
      <c r="R4293" t="str">
        <f t="shared" si="470"/>
        <v>high value</v>
      </c>
      <c r="S4293" t="str">
        <f t="shared" si="471"/>
        <v>High</v>
      </c>
      <c r="T4293" t="str">
        <f t="shared" si="472"/>
        <v>Jul</v>
      </c>
      <c r="U4293">
        <f t="shared" si="473"/>
        <v>2023</v>
      </c>
      <c r="V4293" t="str">
        <f t="shared" si="474"/>
        <v>10-15</v>
      </c>
      <c r="W4293" t="str">
        <f t="shared" si="475"/>
        <v>Slow</v>
      </c>
    </row>
    <row r="4294" spans="1:23" x14ac:dyDescent="0.3">
      <c r="A4294">
        <v>604293</v>
      </c>
      <c r="B4294">
        <v>80364</v>
      </c>
      <c r="C4294">
        <v>39</v>
      </c>
      <c r="D4294" t="s">
        <v>7</v>
      </c>
      <c r="E4294" t="s">
        <v>5</v>
      </c>
      <c r="F4294" t="s">
        <v>26</v>
      </c>
      <c r="G4294" t="s">
        <v>23</v>
      </c>
      <c r="H4294" s="1">
        <v>44881</v>
      </c>
      <c r="I4294" t="s">
        <v>34</v>
      </c>
      <c r="J4294">
        <v>81</v>
      </c>
      <c r="K4294">
        <v>14.5</v>
      </c>
      <c r="L4294">
        <v>907.85</v>
      </c>
      <c r="M4294">
        <v>41.86</v>
      </c>
      <c r="N4294" t="s">
        <v>50</v>
      </c>
      <c r="O4294">
        <v>4</v>
      </c>
      <c r="P4294" t="str" cm="1">
        <f t="array" ref="P4294">_xlfn.IFS(C4294&lt;25,"18-24", C4294&lt;=35,"25-35", C4294&lt;=50,"36-50",TRUE,"50+")</f>
        <v>36-50</v>
      </c>
      <c r="Q4294" t="str">
        <f t="shared" si="469"/>
        <v>new</v>
      </c>
      <c r="R4294" t="str">
        <f t="shared" si="470"/>
        <v>high value</v>
      </c>
      <c r="S4294" t="str">
        <f t="shared" si="471"/>
        <v>medium</v>
      </c>
      <c r="T4294" t="str">
        <f t="shared" si="472"/>
        <v>Nov</v>
      </c>
      <c r="U4294">
        <f t="shared" si="473"/>
        <v>2022</v>
      </c>
      <c r="V4294" t="str">
        <f t="shared" si="474"/>
        <v>10-15</v>
      </c>
      <c r="W4294" t="str">
        <f t="shared" si="475"/>
        <v>Slow</v>
      </c>
    </row>
    <row r="4295" spans="1:23" x14ac:dyDescent="0.3">
      <c r="A4295">
        <v>604294</v>
      </c>
      <c r="B4295">
        <v>34889</v>
      </c>
      <c r="C4295">
        <v>48</v>
      </c>
      <c r="D4295" t="s">
        <v>7</v>
      </c>
      <c r="E4295" t="s">
        <v>15</v>
      </c>
      <c r="F4295" t="s">
        <v>24</v>
      </c>
      <c r="G4295" t="s">
        <v>31</v>
      </c>
      <c r="H4295" s="1">
        <v>45107</v>
      </c>
      <c r="I4295" t="s">
        <v>33</v>
      </c>
      <c r="J4295">
        <v>31</v>
      </c>
      <c r="K4295">
        <v>10.6</v>
      </c>
      <c r="L4295">
        <v>1306.4100000000001</v>
      </c>
      <c r="M4295">
        <v>39.159999999999997</v>
      </c>
      <c r="N4295" t="s">
        <v>49</v>
      </c>
      <c r="O4295">
        <v>2</v>
      </c>
      <c r="P4295" t="str" cm="1">
        <f t="array" ref="P4295">_xlfn.IFS(C4295&lt;25,"18-24", C4295&lt;=35,"25-35", C4295&lt;=50,"36-50",TRUE,"50+")</f>
        <v>36-50</v>
      </c>
      <c r="Q4295" t="str">
        <f t="shared" si="469"/>
        <v>new</v>
      </c>
      <c r="R4295" t="str">
        <f t="shared" si="470"/>
        <v>high value</v>
      </c>
      <c r="S4295" t="str">
        <f t="shared" si="471"/>
        <v>Low</v>
      </c>
      <c r="T4295" t="str">
        <f t="shared" si="472"/>
        <v>Jun</v>
      </c>
      <c r="U4295">
        <f t="shared" si="473"/>
        <v>2023</v>
      </c>
      <c r="V4295" t="str">
        <f t="shared" si="474"/>
        <v>10-15</v>
      </c>
      <c r="W4295" t="str">
        <f t="shared" si="475"/>
        <v>Medium</v>
      </c>
    </row>
    <row r="4296" spans="1:23" x14ac:dyDescent="0.3">
      <c r="A4296">
        <v>604295</v>
      </c>
      <c r="B4296">
        <v>37608</v>
      </c>
      <c r="C4296">
        <v>19</v>
      </c>
      <c r="D4296" t="s">
        <v>4</v>
      </c>
      <c r="E4296" t="s">
        <v>11</v>
      </c>
      <c r="F4296" t="s">
        <v>24</v>
      </c>
      <c r="G4296" t="s">
        <v>23</v>
      </c>
      <c r="H4296" s="1">
        <v>44913</v>
      </c>
      <c r="I4296" t="s">
        <v>33</v>
      </c>
      <c r="J4296">
        <v>23</v>
      </c>
      <c r="K4296">
        <v>12.5</v>
      </c>
      <c r="L4296">
        <v>168.4</v>
      </c>
      <c r="M4296">
        <v>114.85</v>
      </c>
      <c r="N4296" t="s">
        <v>48</v>
      </c>
      <c r="O4296">
        <v>4</v>
      </c>
      <c r="P4296" t="str" cm="1">
        <f t="array" ref="P4296">_xlfn.IFS(C4296&lt;25,"18-24", C4296&lt;=35,"25-35", C4296&lt;=50,"36-50",TRUE,"50+")</f>
        <v>18-24</v>
      </c>
      <c r="Q4296" t="str">
        <f t="shared" si="469"/>
        <v>repeat</v>
      </c>
      <c r="R4296" t="str">
        <f t="shared" si="470"/>
        <v>low</v>
      </c>
      <c r="S4296" t="str">
        <f t="shared" si="471"/>
        <v>medium</v>
      </c>
      <c r="T4296" t="str">
        <f t="shared" si="472"/>
        <v>Dec</v>
      </c>
      <c r="U4296">
        <f t="shared" si="473"/>
        <v>2022</v>
      </c>
      <c r="V4296" t="str">
        <f t="shared" si="474"/>
        <v>10-15</v>
      </c>
      <c r="W4296" t="str">
        <f t="shared" si="475"/>
        <v>Fast</v>
      </c>
    </row>
    <row r="4297" spans="1:23" x14ac:dyDescent="0.3">
      <c r="A4297">
        <v>604296</v>
      </c>
      <c r="B4297">
        <v>81060</v>
      </c>
      <c r="C4297">
        <v>24</v>
      </c>
      <c r="D4297" t="s">
        <v>7</v>
      </c>
      <c r="E4297" t="s">
        <v>16</v>
      </c>
      <c r="F4297" t="s">
        <v>28</v>
      </c>
      <c r="G4297" t="s">
        <v>23</v>
      </c>
      <c r="H4297" s="1">
        <v>45575</v>
      </c>
      <c r="I4297" t="s">
        <v>33</v>
      </c>
      <c r="J4297">
        <v>35</v>
      </c>
      <c r="K4297">
        <v>9.6</v>
      </c>
      <c r="L4297">
        <v>447.47</v>
      </c>
      <c r="M4297">
        <v>110.6</v>
      </c>
      <c r="N4297" t="s">
        <v>48</v>
      </c>
      <c r="O4297">
        <v>5</v>
      </c>
      <c r="P4297" t="str" cm="1">
        <f t="array" ref="P4297">_xlfn.IFS(C4297&lt;25,"18-24", C4297&lt;=35,"25-35", C4297&lt;=50,"36-50",TRUE,"50+")</f>
        <v>18-24</v>
      </c>
      <c r="Q4297" t="str">
        <f t="shared" si="469"/>
        <v>new</v>
      </c>
      <c r="R4297" t="str">
        <f t="shared" si="470"/>
        <v>medium</v>
      </c>
      <c r="S4297" t="str">
        <f t="shared" si="471"/>
        <v>High</v>
      </c>
      <c r="T4297" t="str">
        <f t="shared" si="472"/>
        <v>Oct</v>
      </c>
      <c r="U4297">
        <f t="shared" si="473"/>
        <v>2024</v>
      </c>
      <c r="V4297" t="str">
        <f t="shared" si="474"/>
        <v>5-10</v>
      </c>
      <c r="W4297" t="str">
        <f t="shared" si="475"/>
        <v>Medium</v>
      </c>
    </row>
    <row r="4298" spans="1:23" x14ac:dyDescent="0.3">
      <c r="A4298">
        <v>604297</v>
      </c>
      <c r="B4298">
        <v>91398</v>
      </c>
      <c r="C4298">
        <v>33</v>
      </c>
      <c r="D4298" t="s">
        <v>7</v>
      </c>
      <c r="E4298" t="s">
        <v>5</v>
      </c>
      <c r="F4298" t="s">
        <v>19</v>
      </c>
      <c r="G4298" t="s">
        <v>27</v>
      </c>
      <c r="H4298" s="1">
        <v>44794</v>
      </c>
      <c r="I4298" t="s">
        <v>33</v>
      </c>
      <c r="J4298">
        <v>29</v>
      </c>
      <c r="K4298">
        <v>14.2</v>
      </c>
      <c r="L4298">
        <v>835.07</v>
      </c>
      <c r="M4298">
        <v>59.3</v>
      </c>
      <c r="N4298" t="s">
        <v>48</v>
      </c>
      <c r="O4298">
        <v>5</v>
      </c>
      <c r="P4298" t="str" cm="1">
        <f t="array" ref="P4298">_xlfn.IFS(C4298&lt;25,"18-24", C4298&lt;=35,"25-35", C4298&lt;=50,"36-50",TRUE,"50+")</f>
        <v>25-35</v>
      </c>
      <c r="Q4298" t="str">
        <f t="shared" si="469"/>
        <v>new</v>
      </c>
      <c r="R4298" t="str">
        <f t="shared" si="470"/>
        <v>high value</v>
      </c>
      <c r="S4298" t="str">
        <f t="shared" si="471"/>
        <v>High</v>
      </c>
      <c r="T4298" t="str">
        <f t="shared" si="472"/>
        <v>Aug</v>
      </c>
      <c r="U4298">
        <f t="shared" si="473"/>
        <v>2022</v>
      </c>
      <c r="V4298" t="str">
        <f t="shared" si="474"/>
        <v>10-15</v>
      </c>
      <c r="W4298" t="str">
        <f t="shared" si="475"/>
        <v>Fast</v>
      </c>
    </row>
    <row r="4299" spans="1:23" x14ac:dyDescent="0.3">
      <c r="A4299">
        <v>604298</v>
      </c>
      <c r="B4299">
        <v>42154</v>
      </c>
      <c r="C4299">
        <v>36</v>
      </c>
      <c r="D4299" t="s">
        <v>4</v>
      </c>
      <c r="E4299" t="s">
        <v>13</v>
      </c>
      <c r="F4299" t="s">
        <v>26</v>
      </c>
      <c r="G4299" t="s">
        <v>31</v>
      </c>
      <c r="H4299" s="1">
        <v>45133</v>
      </c>
      <c r="I4299" t="s">
        <v>33</v>
      </c>
      <c r="J4299">
        <v>65</v>
      </c>
      <c r="K4299">
        <v>3.6</v>
      </c>
      <c r="L4299">
        <v>739.87</v>
      </c>
      <c r="M4299">
        <v>34.479999999999997</v>
      </c>
      <c r="N4299" t="s">
        <v>50</v>
      </c>
      <c r="O4299">
        <v>1</v>
      </c>
      <c r="P4299" t="str" cm="1">
        <f t="array" ref="P4299">_xlfn.IFS(C4299&lt;25,"18-24", C4299&lt;=35,"25-35", C4299&lt;=50,"36-50",TRUE,"50+")</f>
        <v>36-50</v>
      </c>
      <c r="Q4299" t="str">
        <f t="shared" si="469"/>
        <v>new</v>
      </c>
      <c r="R4299" t="str">
        <f t="shared" si="470"/>
        <v>high value</v>
      </c>
      <c r="S4299" t="str">
        <f t="shared" si="471"/>
        <v>Low</v>
      </c>
      <c r="T4299" t="str">
        <f t="shared" si="472"/>
        <v>Jul</v>
      </c>
      <c r="U4299">
        <f t="shared" si="473"/>
        <v>2023</v>
      </c>
      <c r="V4299" t="str">
        <f t="shared" si="474"/>
        <v>0-5</v>
      </c>
      <c r="W4299" t="str">
        <f t="shared" si="475"/>
        <v>Slow</v>
      </c>
    </row>
    <row r="4300" spans="1:23" x14ac:dyDescent="0.3">
      <c r="A4300">
        <v>604299</v>
      </c>
      <c r="B4300">
        <v>58084</v>
      </c>
      <c r="C4300">
        <v>51</v>
      </c>
      <c r="D4300" t="s">
        <v>4</v>
      </c>
      <c r="E4300" t="s">
        <v>5</v>
      </c>
      <c r="F4300" t="s">
        <v>28</v>
      </c>
      <c r="G4300" t="s">
        <v>25</v>
      </c>
      <c r="H4300" s="1">
        <v>45141</v>
      </c>
      <c r="I4300" t="s">
        <v>34</v>
      </c>
      <c r="J4300">
        <v>47</v>
      </c>
      <c r="K4300">
        <v>2.6</v>
      </c>
      <c r="L4300">
        <v>194.23</v>
      </c>
      <c r="M4300">
        <v>104.49</v>
      </c>
      <c r="N4300" t="s">
        <v>48</v>
      </c>
      <c r="O4300">
        <v>1</v>
      </c>
      <c r="P4300" t="str" cm="1">
        <f t="array" ref="P4300">_xlfn.IFS(C4300&lt;25,"18-24", C4300&lt;=35,"25-35", C4300&lt;=50,"36-50",TRUE,"50+")</f>
        <v>50+</v>
      </c>
      <c r="Q4300" t="str">
        <f t="shared" si="469"/>
        <v>new</v>
      </c>
      <c r="R4300" t="str">
        <f t="shared" si="470"/>
        <v>low</v>
      </c>
      <c r="S4300" t="str">
        <f t="shared" si="471"/>
        <v>Low</v>
      </c>
      <c r="T4300" t="str">
        <f t="shared" si="472"/>
        <v>Aug</v>
      </c>
      <c r="U4300">
        <f t="shared" si="473"/>
        <v>2023</v>
      </c>
      <c r="V4300" t="str">
        <f t="shared" si="474"/>
        <v>0-5</v>
      </c>
      <c r="W4300" t="str">
        <f t="shared" si="475"/>
        <v>Slow</v>
      </c>
    </row>
    <row r="4301" spans="1:23" x14ac:dyDescent="0.3">
      <c r="A4301">
        <v>604300</v>
      </c>
      <c r="B4301">
        <v>21103</v>
      </c>
      <c r="C4301">
        <v>41</v>
      </c>
      <c r="D4301" t="s">
        <v>7</v>
      </c>
      <c r="E4301" t="s">
        <v>11</v>
      </c>
      <c r="F4301" t="s">
        <v>18</v>
      </c>
      <c r="G4301" t="s">
        <v>27</v>
      </c>
      <c r="H4301" s="1">
        <v>45223</v>
      </c>
      <c r="I4301" t="s">
        <v>34</v>
      </c>
      <c r="J4301">
        <v>71</v>
      </c>
      <c r="K4301">
        <v>1.7</v>
      </c>
      <c r="L4301">
        <v>1386.15</v>
      </c>
      <c r="M4301">
        <v>97.6</v>
      </c>
      <c r="N4301" t="s">
        <v>47</v>
      </c>
      <c r="O4301">
        <v>3</v>
      </c>
      <c r="P4301" t="str" cm="1">
        <f t="array" ref="P4301">_xlfn.IFS(C4301&lt;25,"18-24", C4301&lt;=35,"25-35", C4301&lt;=50,"36-50",TRUE,"50+")</f>
        <v>36-50</v>
      </c>
      <c r="Q4301" t="str">
        <f t="shared" si="469"/>
        <v>new</v>
      </c>
      <c r="R4301" t="str">
        <f t="shared" si="470"/>
        <v>high value</v>
      </c>
      <c r="S4301" t="str">
        <f t="shared" si="471"/>
        <v>medium</v>
      </c>
      <c r="T4301" t="str">
        <f t="shared" si="472"/>
        <v>Oct</v>
      </c>
      <c r="U4301">
        <f t="shared" si="473"/>
        <v>2023</v>
      </c>
      <c r="V4301" t="str">
        <f t="shared" si="474"/>
        <v>0-5</v>
      </c>
      <c r="W4301" t="str">
        <f t="shared" si="475"/>
        <v>Slow</v>
      </c>
    </row>
    <row r="4302" spans="1:23" x14ac:dyDescent="0.3">
      <c r="A4302">
        <v>604301</v>
      </c>
      <c r="B4302">
        <v>85537</v>
      </c>
      <c r="C4302">
        <v>47</v>
      </c>
      <c r="D4302" t="s">
        <v>7</v>
      </c>
      <c r="E4302" t="s">
        <v>16</v>
      </c>
      <c r="F4302" t="s">
        <v>22</v>
      </c>
      <c r="G4302" t="s">
        <v>23</v>
      </c>
      <c r="H4302" s="1">
        <v>45231</v>
      </c>
      <c r="I4302" t="s">
        <v>34</v>
      </c>
      <c r="J4302">
        <v>51</v>
      </c>
      <c r="K4302">
        <v>11.5</v>
      </c>
      <c r="L4302">
        <v>775.49</v>
      </c>
      <c r="M4302">
        <v>82.69</v>
      </c>
      <c r="N4302" t="s">
        <v>49</v>
      </c>
      <c r="O4302">
        <v>1</v>
      </c>
      <c r="P4302" t="str" cm="1">
        <f t="array" ref="P4302">_xlfn.IFS(C4302&lt;25,"18-24", C4302&lt;=35,"25-35", C4302&lt;=50,"36-50",TRUE,"50+")</f>
        <v>36-50</v>
      </c>
      <c r="Q4302" t="str">
        <f t="shared" si="469"/>
        <v>new</v>
      </c>
      <c r="R4302" t="str">
        <f t="shared" si="470"/>
        <v>high value</v>
      </c>
      <c r="S4302" t="str">
        <f t="shared" si="471"/>
        <v>Low</v>
      </c>
      <c r="T4302" t="str">
        <f t="shared" si="472"/>
        <v>Nov</v>
      </c>
      <c r="U4302">
        <f t="shared" si="473"/>
        <v>2023</v>
      </c>
      <c r="V4302" t="str">
        <f t="shared" si="474"/>
        <v>10-15</v>
      </c>
      <c r="W4302" t="str">
        <f t="shared" si="475"/>
        <v>Slow</v>
      </c>
    </row>
    <row r="4303" spans="1:23" x14ac:dyDescent="0.3">
      <c r="A4303">
        <v>604302</v>
      </c>
      <c r="B4303">
        <v>36107</v>
      </c>
      <c r="C4303">
        <v>46</v>
      </c>
      <c r="D4303" t="s">
        <v>7</v>
      </c>
      <c r="E4303" t="s">
        <v>8</v>
      </c>
      <c r="F4303" t="s">
        <v>22</v>
      </c>
      <c r="G4303" t="s">
        <v>23</v>
      </c>
      <c r="H4303" s="1">
        <v>45641</v>
      </c>
      <c r="I4303" t="s">
        <v>33</v>
      </c>
      <c r="J4303">
        <v>55</v>
      </c>
      <c r="K4303">
        <v>11.9</v>
      </c>
      <c r="L4303">
        <v>648.65</v>
      </c>
      <c r="M4303">
        <v>49.28</v>
      </c>
      <c r="N4303" t="s">
        <v>47</v>
      </c>
      <c r="O4303">
        <v>4</v>
      </c>
      <c r="P4303" t="str" cm="1">
        <f t="array" ref="P4303">_xlfn.IFS(C4303&lt;25,"18-24", C4303&lt;=35,"25-35", C4303&lt;=50,"36-50",TRUE,"50+")</f>
        <v>36-50</v>
      </c>
      <c r="Q4303" t="str">
        <f t="shared" si="469"/>
        <v>new</v>
      </c>
      <c r="R4303" t="str">
        <f t="shared" si="470"/>
        <v>high value</v>
      </c>
      <c r="S4303" t="str">
        <f t="shared" si="471"/>
        <v>medium</v>
      </c>
      <c r="T4303" t="str">
        <f t="shared" si="472"/>
        <v>Dec</v>
      </c>
      <c r="U4303">
        <f t="shared" si="473"/>
        <v>2024</v>
      </c>
      <c r="V4303" t="str">
        <f t="shared" si="474"/>
        <v>10-15</v>
      </c>
      <c r="W4303" t="str">
        <f t="shared" si="475"/>
        <v>Slow</v>
      </c>
    </row>
    <row r="4304" spans="1:23" x14ac:dyDescent="0.3">
      <c r="A4304">
        <v>604303</v>
      </c>
      <c r="B4304">
        <v>68931</v>
      </c>
      <c r="C4304">
        <v>43</v>
      </c>
      <c r="D4304" t="s">
        <v>4</v>
      </c>
      <c r="E4304" t="s">
        <v>15</v>
      </c>
      <c r="F4304" t="s">
        <v>19</v>
      </c>
      <c r="G4304" t="s">
        <v>29</v>
      </c>
      <c r="H4304" s="1">
        <v>45487</v>
      </c>
      <c r="I4304" t="s">
        <v>33</v>
      </c>
      <c r="J4304">
        <v>45</v>
      </c>
      <c r="K4304">
        <v>14.3</v>
      </c>
      <c r="L4304">
        <v>817.72</v>
      </c>
      <c r="M4304">
        <v>117.02</v>
      </c>
      <c r="N4304" t="s">
        <v>48</v>
      </c>
      <c r="O4304">
        <v>3</v>
      </c>
      <c r="P4304" t="str" cm="1">
        <f t="array" ref="P4304">_xlfn.IFS(C4304&lt;25,"18-24", C4304&lt;=35,"25-35", C4304&lt;=50,"36-50",TRUE,"50+")</f>
        <v>36-50</v>
      </c>
      <c r="Q4304" t="str">
        <f t="shared" si="469"/>
        <v>repeat</v>
      </c>
      <c r="R4304" t="str">
        <f t="shared" si="470"/>
        <v>high value</v>
      </c>
      <c r="S4304" t="str">
        <f t="shared" si="471"/>
        <v>medium</v>
      </c>
      <c r="T4304" t="str">
        <f t="shared" si="472"/>
        <v>Jul</v>
      </c>
      <c r="U4304">
        <f t="shared" si="473"/>
        <v>2024</v>
      </c>
      <c r="V4304" t="str">
        <f t="shared" si="474"/>
        <v>10-15</v>
      </c>
      <c r="W4304" t="str">
        <f t="shared" si="475"/>
        <v>Medium</v>
      </c>
    </row>
    <row r="4305" spans="1:23" x14ac:dyDescent="0.3">
      <c r="A4305">
        <v>604304</v>
      </c>
      <c r="B4305">
        <v>61673</v>
      </c>
      <c r="C4305">
        <v>30</v>
      </c>
      <c r="D4305" t="s">
        <v>7</v>
      </c>
      <c r="E4305" t="s">
        <v>16</v>
      </c>
      <c r="F4305" t="s">
        <v>22</v>
      </c>
      <c r="G4305" t="s">
        <v>31</v>
      </c>
      <c r="H4305" s="1">
        <v>44671</v>
      </c>
      <c r="I4305" t="s">
        <v>33</v>
      </c>
      <c r="J4305">
        <v>78</v>
      </c>
      <c r="K4305">
        <v>3.3</v>
      </c>
      <c r="L4305">
        <v>835.72</v>
      </c>
      <c r="M4305">
        <v>36.31</v>
      </c>
      <c r="N4305" t="s">
        <v>49</v>
      </c>
      <c r="O4305">
        <v>5</v>
      </c>
      <c r="P4305" t="str" cm="1">
        <f t="array" ref="P4305">_xlfn.IFS(C4305&lt;25,"18-24", C4305&lt;=35,"25-35", C4305&lt;=50,"36-50",TRUE,"50+")</f>
        <v>25-35</v>
      </c>
      <c r="Q4305" t="str">
        <f t="shared" si="469"/>
        <v>new</v>
      </c>
      <c r="R4305" t="str">
        <f t="shared" si="470"/>
        <v>high value</v>
      </c>
      <c r="S4305" t="str">
        <f t="shared" si="471"/>
        <v>High</v>
      </c>
      <c r="T4305" t="str">
        <f t="shared" si="472"/>
        <v>Apr</v>
      </c>
      <c r="U4305">
        <f t="shared" si="473"/>
        <v>2022</v>
      </c>
      <c r="V4305" t="str">
        <f t="shared" si="474"/>
        <v>0-5</v>
      </c>
      <c r="W4305" t="str">
        <f t="shared" si="475"/>
        <v>Slow</v>
      </c>
    </row>
    <row r="4306" spans="1:23" x14ac:dyDescent="0.3">
      <c r="A4306">
        <v>604305</v>
      </c>
      <c r="B4306">
        <v>82653</v>
      </c>
      <c r="C4306">
        <v>44</v>
      </c>
      <c r="D4306" t="s">
        <v>7</v>
      </c>
      <c r="E4306" t="s">
        <v>13</v>
      </c>
      <c r="F4306" t="s">
        <v>22</v>
      </c>
      <c r="G4306" t="s">
        <v>23</v>
      </c>
      <c r="H4306" s="1">
        <v>45509</v>
      </c>
      <c r="I4306" t="s">
        <v>33</v>
      </c>
      <c r="J4306">
        <v>71</v>
      </c>
      <c r="K4306">
        <v>12.1</v>
      </c>
      <c r="L4306">
        <v>1473.64</v>
      </c>
      <c r="M4306">
        <v>101.1</v>
      </c>
      <c r="N4306" t="s">
        <v>50</v>
      </c>
      <c r="O4306">
        <v>5</v>
      </c>
      <c r="P4306" t="str" cm="1">
        <f t="array" ref="P4306">_xlfn.IFS(C4306&lt;25,"18-24", C4306&lt;=35,"25-35", C4306&lt;=50,"36-50",TRUE,"50+")</f>
        <v>36-50</v>
      </c>
      <c r="Q4306" t="str">
        <f t="shared" si="469"/>
        <v>new</v>
      </c>
      <c r="R4306" t="str">
        <f t="shared" si="470"/>
        <v>high value</v>
      </c>
      <c r="S4306" t="str">
        <f t="shared" si="471"/>
        <v>High</v>
      </c>
      <c r="T4306" t="str">
        <f t="shared" si="472"/>
        <v>Aug</v>
      </c>
      <c r="U4306">
        <f t="shared" si="473"/>
        <v>2024</v>
      </c>
      <c r="V4306" t="str">
        <f t="shared" si="474"/>
        <v>10-15</v>
      </c>
      <c r="W4306" t="str">
        <f t="shared" si="475"/>
        <v>Slow</v>
      </c>
    </row>
    <row r="4307" spans="1:23" x14ac:dyDescent="0.3">
      <c r="A4307">
        <v>604306</v>
      </c>
      <c r="B4307">
        <v>14004</v>
      </c>
      <c r="C4307">
        <v>42</v>
      </c>
      <c r="D4307" t="s">
        <v>7</v>
      </c>
      <c r="E4307" t="s">
        <v>13</v>
      </c>
      <c r="F4307" t="s">
        <v>24</v>
      </c>
      <c r="G4307" t="s">
        <v>25</v>
      </c>
      <c r="H4307" s="1">
        <v>45384</v>
      </c>
      <c r="I4307" t="s">
        <v>33</v>
      </c>
      <c r="J4307">
        <v>25</v>
      </c>
      <c r="K4307">
        <v>13.3</v>
      </c>
      <c r="L4307">
        <v>808.35</v>
      </c>
      <c r="M4307">
        <v>41.44</v>
      </c>
      <c r="N4307" t="s">
        <v>47</v>
      </c>
      <c r="O4307">
        <v>1</v>
      </c>
      <c r="P4307" t="str" cm="1">
        <f t="array" ref="P4307">_xlfn.IFS(C4307&lt;25,"18-24", C4307&lt;=35,"25-35", C4307&lt;=50,"36-50",TRUE,"50+")</f>
        <v>36-50</v>
      </c>
      <c r="Q4307" t="str">
        <f t="shared" si="469"/>
        <v>new</v>
      </c>
      <c r="R4307" t="str">
        <f t="shared" si="470"/>
        <v>high value</v>
      </c>
      <c r="S4307" t="str">
        <f t="shared" si="471"/>
        <v>Low</v>
      </c>
      <c r="T4307" t="str">
        <f t="shared" si="472"/>
        <v>Apr</v>
      </c>
      <c r="U4307">
        <f t="shared" si="473"/>
        <v>2024</v>
      </c>
      <c r="V4307" t="str">
        <f t="shared" si="474"/>
        <v>10-15</v>
      </c>
      <c r="W4307" t="str">
        <f t="shared" si="475"/>
        <v>Fast</v>
      </c>
    </row>
    <row r="4308" spans="1:23" x14ac:dyDescent="0.3">
      <c r="A4308">
        <v>604307</v>
      </c>
      <c r="B4308">
        <v>83917</v>
      </c>
      <c r="C4308">
        <v>31</v>
      </c>
      <c r="D4308" t="s">
        <v>7</v>
      </c>
      <c r="E4308" t="s">
        <v>13</v>
      </c>
      <c r="F4308" t="s">
        <v>22</v>
      </c>
      <c r="G4308" t="s">
        <v>27</v>
      </c>
      <c r="H4308" s="1">
        <v>45532</v>
      </c>
      <c r="I4308" t="s">
        <v>34</v>
      </c>
      <c r="J4308">
        <v>54</v>
      </c>
      <c r="K4308">
        <v>10.199999999999999</v>
      </c>
      <c r="L4308">
        <v>467.64</v>
      </c>
      <c r="M4308">
        <v>66.64</v>
      </c>
      <c r="N4308" t="s">
        <v>49</v>
      </c>
      <c r="O4308">
        <v>5</v>
      </c>
      <c r="P4308" t="str" cm="1">
        <f t="array" ref="P4308">_xlfn.IFS(C4308&lt;25,"18-24", C4308&lt;=35,"25-35", C4308&lt;=50,"36-50",TRUE,"50+")</f>
        <v>25-35</v>
      </c>
      <c r="Q4308" t="str">
        <f t="shared" si="469"/>
        <v>new</v>
      </c>
      <c r="R4308" t="str">
        <f t="shared" si="470"/>
        <v>medium</v>
      </c>
      <c r="S4308" t="str">
        <f t="shared" si="471"/>
        <v>High</v>
      </c>
      <c r="T4308" t="str">
        <f t="shared" si="472"/>
        <v>Aug</v>
      </c>
      <c r="U4308">
        <f t="shared" si="473"/>
        <v>2024</v>
      </c>
      <c r="V4308" t="str">
        <f t="shared" si="474"/>
        <v>10-15</v>
      </c>
      <c r="W4308" t="str">
        <f t="shared" si="475"/>
        <v>Slow</v>
      </c>
    </row>
    <row r="4309" spans="1:23" x14ac:dyDescent="0.3">
      <c r="A4309">
        <v>604308</v>
      </c>
      <c r="B4309">
        <v>48739</v>
      </c>
      <c r="C4309">
        <v>32</v>
      </c>
      <c r="D4309" t="s">
        <v>4</v>
      </c>
      <c r="E4309" t="s">
        <v>15</v>
      </c>
      <c r="F4309" t="s">
        <v>24</v>
      </c>
      <c r="G4309" t="s">
        <v>31</v>
      </c>
      <c r="H4309" s="1">
        <v>44581</v>
      </c>
      <c r="I4309" t="s">
        <v>33</v>
      </c>
      <c r="J4309">
        <v>36</v>
      </c>
      <c r="K4309">
        <v>6.2</v>
      </c>
      <c r="L4309">
        <v>816.35</v>
      </c>
      <c r="M4309">
        <v>53.86</v>
      </c>
      <c r="N4309" t="s">
        <v>49</v>
      </c>
      <c r="O4309">
        <v>1</v>
      </c>
      <c r="P4309" t="str" cm="1">
        <f t="array" ref="P4309">_xlfn.IFS(C4309&lt;25,"18-24", C4309&lt;=35,"25-35", C4309&lt;=50,"36-50",TRUE,"50+")</f>
        <v>25-35</v>
      </c>
      <c r="Q4309" t="str">
        <f t="shared" si="469"/>
        <v>new</v>
      </c>
      <c r="R4309" t="str">
        <f t="shared" si="470"/>
        <v>high value</v>
      </c>
      <c r="S4309" t="str">
        <f t="shared" si="471"/>
        <v>Low</v>
      </c>
      <c r="T4309" t="str">
        <f t="shared" si="472"/>
        <v>Jan</v>
      </c>
      <c r="U4309">
        <f t="shared" si="473"/>
        <v>2022</v>
      </c>
      <c r="V4309" t="str">
        <f t="shared" si="474"/>
        <v>5-10</v>
      </c>
      <c r="W4309" t="str">
        <f t="shared" si="475"/>
        <v>Medium</v>
      </c>
    </row>
    <row r="4310" spans="1:23" x14ac:dyDescent="0.3">
      <c r="A4310">
        <v>604309</v>
      </c>
      <c r="B4310">
        <v>18058</v>
      </c>
      <c r="C4310">
        <v>20</v>
      </c>
      <c r="D4310" t="s">
        <v>4</v>
      </c>
      <c r="E4310" t="s">
        <v>8</v>
      </c>
      <c r="F4310" t="s">
        <v>28</v>
      </c>
      <c r="G4310" t="s">
        <v>25</v>
      </c>
      <c r="H4310" s="1">
        <v>44988</v>
      </c>
      <c r="I4310" t="s">
        <v>33</v>
      </c>
      <c r="J4310">
        <v>51</v>
      </c>
      <c r="K4310">
        <v>7.1</v>
      </c>
      <c r="L4310">
        <v>1102.05</v>
      </c>
      <c r="M4310">
        <v>98.14</v>
      </c>
      <c r="N4310" t="s">
        <v>47</v>
      </c>
      <c r="O4310">
        <v>5</v>
      </c>
      <c r="P4310" t="str" cm="1">
        <f t="array" ref="P4310">_xlfn.IFS(C4310&lt;25,"18-24", C4310&lt;=35,"25-35", C4310&lt;=50,"36-50",TRUE,"50+")</f>
        <v>18-24</v>
      </c>
      <c r="Q4310" t="str">
        <f t="shared" si="469"/>
        <v>new</v>
      </c>
      <c r="R4310" t="str">
        <f t="shared" si="470"/>
        <v>high value</v>
      </c>
      <c r="S4310" t="str">
        <f t="shared" si="471"/>
        <v>High</v>
      </c>
      <c r="T4310" t="str">
        <f t="shared" si="472"/>
        <v>Mar</v>
      </c>
      <c r="U4310">
        <f t="shared" si="473"/>
        <v>2023</v>
      </c>
      <c r="V4310" t="str">
        <f t="shared" si="474"/>
        <v>5-10</v>
      </c>
      <c r="W4310" t="str">
        <f t="shared" si="475"/>
        <v>Slow</v>
      </c>
    </row>
    <row r="4311" spans="1:23" x14ac:dyDescent="0.3">
      <c r="A4311">
        <v>604310</v>
      </c>
      <c r="B4311">
        <v>41672</v>
      </c>
      <c r="C4311">
        <v>53</v>
      </c>
      <c r="D4311" t="s">
        <v>7</v>
      </c>
      <c r="E4311" t="s">
        <v>5</v>
      </c>
      <c r="F4311" t="s">
        <v>26</v>
      </c>
      <c r="G4311" t="s">
        <v>27</v>
      </c>
      <c r="H4311" s="1">
        <v>45041</v>
      </c>
      <c r="I4311" t="s">
        <v>34</v>
      </c>
      <c r="J4311">
        <v>45</v>
      </c>
      <c r="K4311">
        <v>12.8</v>
      </c>
      <c r="L4311">
        <v>1128.76</v>
      </c>
      <c r="M4311">
        <v>119.11</v>
      </c>
      <c r="N4311" t="s">
        <v>48</v>
      </c>
      <c r="O4311">
        <v>3</v>
      </c>
      <c r="P4311" t="str" cm="1">
        <f t="array" ref="P4311">_xlfn.IFS(C4311&lt;25,"18-24", C4311&lt;=35,"25-35", C4311&lt;=50,"36-50",TRUE,"50+")</f>
        <v>50+</v>
      </c>
      <c r="Q4311" t="str">
        <f t="shared" si="469"/>
        <v>new</v>
      </c>
      <c r="R4311" t="str">
        <f t="shared" si="470"/>
        <v>high value</v>
      </c>
      <c r="S4311" t="str">
        <f t="shared" si="471"/>
        <v>medium</v>
      </c>
      <c r="T4311" t="str">
        <f t="shared" si="472"/>
        <v>Apr</v>
      </c>
      <c r="U4311">
        <f t="shared" si="473"/>
        <v>2023</v>
      </c>
      <c r="V4311" t="str">
        <f t="shared" si="474"/>
        <v>10-15</v>
      </c>
      <c r="W4311" t="str">
        <f t="shared" si="475"/>
        <v>Medium</v>
      </c>
    </row>
    <row r="4312" spans="1:23" x14ac:dyDescent="0.3">
      <c r="A4312">
        <v>604311</v>
      </c>
      <c r="B4312">
        <v>81636</v>
      </c>
      <c r="C4312">
        <v>27</v>
      </c>
      <c r="D4312" t="s">
        <v>4</v>
      </c>
      <c r="E4312" t="s">
        <v>13</v>
      </c>
      <c r="F4312" t="s">
        <v>24</v>
      </c>
      <c r="G4312" t="s">
        <v>27</v>
      </c>
      <c r="H4312" s="1">
        <v>44773</v>
      </c>
      <c r="I4312" t="s">
        <v>34</v>
      </c>
      <c r="J4312">
        <v>60</v>
      </c>
      <c r="K4312">
        <v>10.9</v>
      </c>
      <c r="L4312">
        <v>582.86</v>
      </c>
      <c r="M4312">
        <v>108.3</v>
      </c>
      <c r="N4312" t="s">
        <v>50</v>
      </c>
      <c r="O4312">
        <v>2</v>
      </c>
      <c r="P4312" t="str" cm="1">
        <f t="array" ref="P4312">_xlfn.IFS(C4312&lt;25,"18-24", C4312&lt;=35,"25-35", C4312&lt;=50,"36-50",TRUE,"50+")</f>
        <v>25-35</v>
      </c>
      <c r="Q4312" t="str">
        <f t="shared" si="469"/>
        <v>new</v>
      </c>
      <c r="R4312" t="str">
        <f t="shared" si="470"/>
        <v>high value</v>
      </c>
      <c r="S4312" t="str">
        <f t="shared" si="471"/>
        <v>Low</v>
      </c>
      <c r="T4312" t="str">
        <f t="shared" si="472"/>
        <v>Jul</v>
      </c>
      <c r="U4312">
        <f t="shared" si="473"/>
        <v>2022</v>
      </c>
      <c r="V4312" t="str">
        <f t="shared" si="474"/>
        <v>10-15</v>
      </c>
      <c r="W4312" t="str">
        <f t="shared" si="475"/>
        <v>Slow</v>
      </c>
    </row>
    <row r="4313" spans="1:23" x14ac:dyDescent="0.3">
      <c r="A4313">
        <v>604312</v>
      </c>
      <c r="B4313">
        <v>18102</v>
      </c>
      <c r="C4313">
        <v>38</v>
      </c>
      <c r="D4313" t="s">
        <v>4</v>
      </c>
      <c r="E4313" t="s">
        <v>13</v>
      </c>
      <c r="F4313" t="s">
        <v>28</v>
      </c>
      <c r="G4313" t="s">
        <v>25</v>
      </c>
      <c r="H4313" s="1">
        <v>44872</v>
      </c>
      <c r="I4313" t="s">
        <v>33</v>
      </c>
      <c r="J4313">
        <v>66</v>
      </c>
      <c r="K4313">
        <v>2.8</v>
      </c>
      <c r="L4313">
        <v>988.06</v>
      </c>
      <c r="M4313">
        <v>42.03</v>
      </c>
      <c r="N4313" t="s">
        <v>47</v>
      </c>
      <c r="O4313">
        <v>2</v>
      </c>
      <c r="P4313" t="str" cm="1">
        <f t="array" ref="P4313">_xlfn.IFS(C4313&lt;25,"18-24", C4313&lt;=35,"25-35", C4313&lt;=50,"36-50",TRUE,"50+")</f>
        <v>36-50</v>
      </c>
      <c r="Q4313" t="str">
        <f t="shared" si="469"/>
        <v>new</v>
      </c>
      <c r="R4313" t="str">
        <f t="shared" si="470"/>
        <v>high value</v>
      </c>
      <c r="S4313" t="str">
        <f t="shared" si="471"/>
        <v>Low</v>
      </c>
      <c r="T4313" t="str">
        <f t="shared" si="472"/>
        <v>Nov</v>
      </c>
      <c r="U4313">
        <f t="shared" si="473"/>
        <v>2022</v>
      </c>
      <c r="V4313" t="str">
        <f t="shared" si="474"/>
        <v>0-5</v>
      </c>
      <c r="W4313" t="str">
        <f t="shared" si="475"/>
        <v>Slow</v>
      </c>
    </row>
    <row r="4314" spans="1:23" x14ac:dyDescent="0.3">
      <c r="A4314">
        <v>604313</v>
      </c>
      <c r="B4314">
        <v>82317</v>
      </c>
      <c r="C4314">
        <v>62</v>
      </c>
      <c r="D4314" t="s">
        <v>4</v>
      </c>
      <c r="E4314" t="s">
        <v>8</v>
      </c>
      <c r="F4314" t="s">
        <v>19</v>
      </c>
      <c r="G4314" t="s">
        <v>25</v>
      </c>
      <c r="H4314" s="1">
        <v>45233</v>
      </c>
      <c r="I4314" t="s">
        <v>34</v>
      </c>
      <c r="J4314">
        <v>84</v>
      </c>
      <c r="K4314">
        <v>14.9</v>
      </c>
      <c r="L4314">
        <v>748.53</v>
      </c>
      <c r="M4314">
        <v>75.87</v>
      </c>
      <c r="N4314" t="s">
        <v>47</v>
      </c>
      <c r="O4314">
        <v>3</v>
      </c>
      <c r="P4314" t="str" cm="1">
        <f t="array" ref="P4314">_xlfn.IFS(C4314&lt;25,"18-24", C4314&lt;=35,"25-35", C4314&lt;=50,"36-50",TRUE,"50+")</f>
        <v>50+</v>
      </c>
      <c r="Q4314" t="str">
        <f t="shared" si="469"/>
        <v>new</v>
      </c>
      <c r="R4314" t="str">
        <f t="shared" si="470"/>
        <v>high value</v>
      </c>
      <c r="S4314" t="str">
        <f t="shared" si="471"/>
        <v>medium</v>
      </c>
      <c r="T4314" t="str">
        <f t="shared" si="472"/>
        <v>Nov</v>
      </c>
      <c r="U4314">
        <f t="shared" si="473"/>
        <v>2023</v>
      </c>
      <c r="V4314" t="str">
        <f t="shared" si="474"/>
        <v>10-15</v>
      </c>
      <c r="W4314" t="str">
        <f t="shared" si="475"/>
        <v>Slow</v>
      </c>
    </row>
    <row r="4315" spans="1:23" x14ac:dyDescent="0.3">
      <c r="A4315">
        <v>604314</v>
      </c>
      <c r="B4315">
        <v>81501</v>
      </c>
      <c r="C4315">
        <v>39</v>
      </c>
      <c r="D4315" t="s">
        <v>7</v>
      </c>
      <c r="E4315" t="s">
        <v>16</v>
      </c>
      <c r="F4315" t="s">
        <v>18</v>
      </c>
      <c r="G4315" t="s">
        <v>25</v>
      </c>
      <c r="H4315" s="1">
        <v>44956</v>
      </c>
      <c r="I4315" t="s">
        <v>33</v>
      </c>
      <c r="J4315">
        <v>35</v>
      </c>
      <c r="K4315">
        <v>4.5</v>
      </c>
      <c r="L4315">
        <v>178.74</v>
      </c>
      <c r="M4315">
        <v>55.05</v>
      </c>
      <c r="N4315" t="s">
        <v>47</v>
      </c>
      <c r="O4315">
        <v>3</v>
      </c>
      <c r="P4315" t="str" cm="1">
        <f t="array" ref="P4315">_xlfn.IFS(C4315&lt;25,"18-24", C4315&lt;=35,"25-35", C4315&lt;=50,"36-50",TRUE,"50+")</f>
        <v>36-50</v>
      </c>
      <c r="Q4315" t="str">
        <f t="shared" si="469"/>
        <v>new</v>
      </c>
      <c r="R4315" t="str">
        <f t="shared" si="470"/>
        <v>low</v>
      </c>
      <c r="S4315" t="str">
        <f t="shared" si="471"/>
        <v>medium</v>
      </c>
      <c r="T4315" t="str">
        <f t="shared" si="472"/>
        <v>Jan</v>
      </c>
      <c r="U4315">
        <f t="shared" si="473"/>
        <v>2023</v>
      </c>
      <c r="V4315" t="str">
        <f t="shared" si="474"/>
        <v>0-5</v>
      </c>
      <c r="W4315" t="str">
        <f t="shared" si="475"/>
        <v>Medium</v>
      </c>
    </row>
    <row r="4316" spans="1:23" x14ac:dyDescent="0.3">
      <c r="A4316">
        <v>604315</v>
      </c>
      <c r="B4316">
        <v>37412</v>
      </c>
      <c r="C4316">
        <v>20</v>
      </c>
      <c r="D4316" t="s">
        <v>4</v>
      </c>
      <c r="E4316" t="s">
        <v>11</v>
      </c>
      <c r="F4316" t="s">
        <v>24</v>
      </c>
      <c r="G4316" t="s">
        <v>23</v>
      </c>
      <c r="H4316" s="1">
        <v>45040</v>
      </c>
      <c r="I4316" t="s">
        <v>34</v>
      </c>
      <c r="J4316">
        <v>36</v>
      </c>
      <c r="K4316">
        <v>5</v>
      </c>
      <c r="L4316">
        <v>905.17</v>
      </c>
      <c r="M4316">
        <v>54.69</v>
      </c>
      <c r="N4316" t="s">
        <v>47</v>
      </c>
      <c r="O4316">
        <v>5</v>
      </c>
      <c r="P4316" t="str" cm="1">
        <f t="array" ref="P4316">_xlfn.IFS(C4316&lt;25,"18-24", C4316&lt;=35,"25-35", C4316&lt;=50,"36-50",TRUE,"50+")</f>
        <v>18-24</v>
      </c>
      <c r="Q4316" t="str">
        <f t="shared" si="469"/>
        <v>new</v>
      </c>
      <c r="R4316" t="str">
        <f t="shared" si="470"/>
        <v>high value</v>
      </c>
      <c r="S4316" t="str">
        <f t="shared" si="471"/>
        <v>High</v>
      </c>
      <c r="T4316" t="str">
        <f t="shared" si="472"/>
        <v>Apr</v>
      </c>
      <c r="U4316">
        <f t="shared" si="473"/>
        <v>2023</v>
      </c>
      <c r="V4316" t="str">
        <f t="shared" si="474"/>
        <v>0-5</v>
      </c>
      <c r="W4316" t="str">
        <f t="shared" si="475"/>
        <v>Medium</v>
      </c>
    </row>
    <row r="4317" spans="1:23" x14ac:dyDescent="0.3">
      <c r="A4317">
        <v>604316</v>
      </c>
      <c r="B4317">
        <v>25673</v>
      </c>
      <c r="C4317">
        <v>54</v>
      </c>
      <c r="D4317" t="s">
        <v>7</v>
      </c>
      <c r="E4317" t="s">
        <v>11</v>
      </c>
      <c r="F4317" t="s">
        <v>19</v>
      </c>
      <c r="G4317" t="s">
        <v>21</v>
      </c>
      <c r="H4317" s="1">
        <v>44824</v>
      </c>
      <c r="I4317" t="s">
        <v>34</v>
      </c>
      <c r="J4317">
        <v>40</v>
      </c>
      <c r="K4317">
        <v>11.1</v>
      </c>
      <c r="L4317">
        <v>995.72</v>
      </c>
      <c r="M4317">
        <v>103.41</v>
      </c>
      <c r="N4317" t="s">
        <v>50</v>
      </c>
      <c r="O4317">
        <v>5</v>
      </c>
      <c r="P4317" t="str" cm="1">
        <f t="array" ref="P4317">_xlfn.IFS(C4317&lt;25,"18-24", C4317&lt;=35,"25-35", C4317&lt;=50,"36-50",TRUE,"50+")</f>
        <v>50+</v>
      </c>
      <c r="Q4317" t="str">
        <f t="shared" si="469"/>
        <v>new</v>
      </c>
      <c r="R4317" t="str">
        <f t="shared" si="470"/>
        <v>high value</v>
      </c>
      <c r="S4317" t="str">
        <f t="shared" si="471"/>
        <v>High</v>
      </c>
      <c r="T4317" t="str">
        <f t="shared" si="472"/>
        <v>Sep</v>
      </c>
      <c r="U4317">
        <f t="shared" si="473"/>
        <v>2022</v>
      </c>
      <c r="V4317" t="str">
        <f t="shared" si="474"/>
        <v>10-15</v>
      </c>
      <c r="W4317" t="str">
        <f t="shared" si="475"/>
        <v>Medium</v>
      </c>
    </row>
    <row r="4318" spans="1:23" x14ac:dyDescent="0.3">
      <c r="A4318">
        <v>604317</v>
      </c>
      <c r="B4318">
        <v>56104</v>
      </c>
      <c r="C4318">
        <v>22</v>
      </c>
      <c r="D4318" t="s">
        <v>7</v>
      </c>
      <c r="E4318" t="s">
        <v>15</v>
      </c>
      <c r="F4318" t="s">
        <v>28</v>
      </c>
      <c r="G4318" t="s">
        <v>29</v>
      </c>
      <c r="H4318" s="1">
        <v>44612</v>
      </c>
      <c r="I4318" t="s">
        <v>33</v>
      </c>
      <c r="J4318">
        <v>89</v>
      </c>
      <c r="K4318">
        <v>2.5</v>
      </c>
      <c r="L4318">
        <v>975.25</v>
      </c>
      <c r="M4318">
        <v>84.77</v>
      </c>
      <c r="N4318" t="s">
        <v>50</v>
      </c>
      <c r="O4318">
        <v>3</v>
      </c>
      <c r="P4318" t="str" cm="1">
        <f t="array" ref="P4318">_xlfn.IFS(C4318&lt;25,"18-24", C4318&lt;=35,"25-35", C4318&lt;=50,"36-50",TRUE,"50+")</f>
        <v>18-24</v>
      </c>
      <c r="Q4318" t="str">
        <f t="shared" si="469"/>
        <v>new</v>
      </c>
      <c r="R4318" t="str">
        <f t="shared" si="470"/>
        <v>high value</v>
      </c>
      <c r="S4318" t="str">
        <f t="shared" si="471"/>
        <v>medium</v>
      </c>
      <c r="T4318" t="str">
        <f t="shared" si="472"/>
        <v>Feb</v>
      </c>
      <c r="U4318">
        <f t="shared" si="473"/>
        <v>2022</v>
      </c>
      <c r="V4318" t="str">
        <f t="shared" si="474"/>
        <v>0-5</v>
      </c>
      <c r="W4318" t="str">
        <f t="shared" si="475"/>
        <v>Slow</v>
      </c>
    </row>
    <row r="4319" spans="1:23" x14ac:dyDescent="0.3">
      <c r="A4319">
        <v>604318</v>
      </c>
      <c r="B4319">
        <v>92311</v>
      </c>
      <c r="C4319">
        <v>45</v>
      </c>
      <c r="D4319" t="s">
        <v>4</v>
      </c>
      <c r="E4319" t="s">
        <v>15</v>
      </c>
      <c r="F4319" t="s">
        <v>18</v>
      </c>
      <c r="G4319" t="s">
        <v>29</v>
      </c>
      <c r="H4319" s="1">
        <v>44983</v>
      </c>
      <c r="I4319" t="s">
        <v>33</v>
      </c>
      <c r="J4319">
        <v>75</v>
      </c>
      <c r="K4319">
        <v>13.5</v>
      </c>
      <c r="L4319">
        <v>966.54</v>
      </c>
      <c r="M4319">
        <v>46.9</v>
      </c>
      <c r="N4319" t="s">
        <v>49</v>
      </c>
      <c r="O4319">
        <v>1</v>
      </c>
      <c r="P4319" t="str" cm="1">
        <f t="array" ref="P4319">_xlfn.IFS(C4319&lt;25,"18-24", C4319&lt;=35,"25-35", C4319&lt;=50,"36-50",TRUE,"50+")</f>
        <v>36-50</v>
      </c>
      <c r="Q4319" t="str">
        <f t="shared" si="469"/>
        <v>new</v>
      </c>
      <c r="R4319" t="str">
        <f t="shared" si="470"/>
        <v>high value</v>
      </c>
      <c r="S4319" t="str">
        <f t="shared" si="471"/>
        <v>Low</v>
      </c>
      <c r="T4319" t="str">
        <f t="shared" si="472"/>
        <v>Feb</v>
      </c>
      <c r="U4319">
        <f t="shared" si="473"/>
        <v>2023</v>
      </c>
      <c r="V4319" t="str">
        <f t="shared" si="474"/>
        <v>10-15</v>
      </c>
      <c r="W4319" t="str">
        <f t="shared" si="475"/>
        <v>Slow</v>
      </c>
    </row>
    <row r="4320" spans="1:23" x14ac:dyDescent="0.3">
      <c r="A4320">
        <v>604319</v>
      </c>
      <c r="B4320">
        <v>89884</v>
      </c>
      <c r="C4320">
        <v>31</v>
      </c>
      <c r="D4320" t="s">
        <v>4</v>
      </c>
      <c r="E4320" t="s">
        <v>16</v>
      </c>
      <c r="F4320" t="s">
        <v>18</v>
      </c>
      <c r="G4320" t="s">
        <v>23</v>
      </c>
      <c r="H4320" s="1">
        <v>44606</v>
      </c>
      <c r="I4320" t="s">
        <v>33</v>
      </c>
      <c r="J4320">
        <v>22</v>
      </c>
      <c r="K4320">
        <v>1.8</v>
      </c>
      <c r="L4320">
        <v>1050.6600000000001</v>
      </c>
      <c r="M4320">
        <v>43.45</v>
      </c>
      <c r="N4320" t="s">
        <v>49</v>
      </c>
      <c r="O4320">
        <v>4</v>
      </c>
      <c r="P4320" t="str" cm="1">
        <f t="array" ref="P4320">_xlfn.IFS(C4320&lt;25,"18-24", C4320&lt;=35,"25-35", C4320&lt;=50,"36-50",TRUE,"50+")</f>
        <v>25-35</v>
      </c>
      <c r="Q4320" t="str">
        <f t="shared" si="469"/>
        <v>new</v>
      </c>
      <c r="R4320" t="str">
        <f t="shared" si="470"/>
        <v>high value</v>
      </c>
      <c r="S4320" t="str">
        <f t="shared" si="471"/>
        <v>medium</v>
      </c>
      <c r="T4320" t="str">
        <f t="shared" si="472"/>
        <v>Feb</v>
      </c>
      <c r="U4320">
        <f t="shared" si="473"/>
        <v>2022</v>
      </c>
      <c r="V4320" t="str">
        <f t="shared" si="474"/>
        <v>0-5</v>
      </c>
      <c r="W4320" t="str">
        <f t="shared" si="475"/>
        <v>Fast</v>
      </c>
    </row>
    <row r="4321" spans="1:23" x14ac:dyDescent="0.3">
      <c r="A4321">
        <v>604320</v>
      </c>
      <c r="B4321">
        <v>57823</v>
      </c>
      <c r="C4321">
        <v>25</v>
      </c>
      <c r="D4321" t="s">
        <v>7</v>
      </c>
      <c r="E4321" t="s">
        <v>15</v>
      </c>
      <c r="F4321" t="s">
        <v>22</v>
      </c>
      <c r="G4321" t="s">
        <v>21</v>
      </c>
      <c r="H4321" s="1">
        <v>45083</v>
      </c>
      <c r="I4321" t="s">
        <v>33</v>
      </c>
      <c r="J4321">
        <v>49</v>
      </c>
      <c r="K4321">
        <v>11.9</v>
      </c>
      <c r="L4321">
        <v>446.17</v>
      </c>
      <c r="M4321">
        <v>69.849999999999994</v>
      </c>
      <c r="N4321" t="s">
        <v>47</v>
      </c>
      <c r="O4321">
        <v>3</v>
      </c>
      <c r="P4321" t="str" cm="1">
        <f t="array" ref="P4321">_xlfn.IFS(C4321&lt;25,"18-24", C4321&lt;=35,"25-35", C4321&lt;=50,"36-50",TRUE,"50+")</f>
        <v>25-35</v>
      </c>
      <c r="Q4321" t="str">
        <f t="shared" si="469"/>
        <v>new</v>
      </c>
      <c r="R4321" t="str">
        <f t="shared" si="470"/>
        <v>medium</v>
      </c>
      <c r="S4321" t="str">
        <f t="shared" si="471"/>
        <v>medium</v>
      </c>
      <c r="T4321" t="str">
        <f t="shared" si="472"/>
        <v>Jun</v>
      </c>
      <c r="U4321">
        <f t="shared" si="473"/>
        <v>2023</v>
      </c>
      <c r="V4321" t="str">
        <f t="shared" si="474"/>
        <v>10-15</v>
      </c>
      <c r="W4321" t="str">
        <f t="shared" si="475"/>
        <v>Slow</v>
      </c>
    </row>
    <row r="4322" spans="1:23" x14ac:dyDescent="0.3">
      <c r="A4322">
        <v>604321</v>
      </c>
      <c r="B4322">
        <v>75860</v>
      </c>
      <c r="C4322">
        <v>47</v>
      </c>
      <c r="D4322" t="s">
        <v>7</v>
      </c>
      <c r="E4322" t="s">
        <v>16</v>
      </c>
      <c r="F4322" t="s">
        <v>28</v>
      </c>
      <c r="G4322" t="s">
        <v>31</v>
      </c>
      <c r="H4322" s="1">
        <v>44907</v>
      </c>
      <c r="I4322" t="s">
        <v>33</v>
      </c>
      <c r="J4322">
        <v>86</v>
      </c>
      <c r="K4322">
        <v>3.6</v>
      </c>
      <c r="L4322">
        <v>563.84</v>
      </c>
      <c r="M4322">
        <v>65.819999999999993</v>
      </c>
      <c r="N4322" t="s">
        <v>50</v>
      </c>
      <c r="O4322">
        <v>4</v>
      </c>
      <c r="P4322" t="str" cm="1">
        <f t="array" ref="P4322">_xlfn.IFS(C4322&lt;25,"18-24", C4322&lt;=35,"25-35", C4322&lt;=50,"36-50",TRUE,"50+")</f>
        <v>36-50</v>
      </c>
      <c r="Q4322" t="str">
        <f t="shared" si="469"/>
        <v>new</v>
      </c>
      <c r="R4322" t="str">
        <f t="shared" si="470"/>
        <v>high value</v>
      </c>
      <c r="S4322" t="str">
        <f t="shared" si="471"/>
        <v>medium</v>
      </c>
      <c r="T4322" t="str">
        <f t="shared" si="472"/>
        <v>Dec</v>
      </c>
      <c r="U4322">
        <f t="shared" si="473"/>
        <v>2022</v>
      </c>
      <c r="V4322" t="str">
        <f t="shared" si="474"/>
        <v>0-5</v>
      </c>
      <c r="W4322" t="str">
        <f t="shared" si="475"/>
        <v>Slow</v>
      </c>
    </row>
    <row r="4323" spans="1:23" x14ac:dyDescent="0.3">
      <c r="A4323">
        <v>604322</v>
      </c>
      <c r="B4323">
        <v>31920</v>
      </c>
      <c r="C4323">
        <v>37</v>
      </c>
      <c r="D4323" t="s">
        <v>4</v>
      </c>
      <c r="E4323" t="s">
        <v>11</v>
      </c>
      <c r="F4323" t="s">
        <v>24</v>
      </c>
      <c r="G4323" t="s">
        <v>23</v>
      </c>
      <c r="H4323" s="1">
        <v>44660</v>
      </c>
      <c r="I4323" t="s">
        <v>33</v>
      </c>
      <c r="J4323">
        <v>80</v>
      </c>
      <c r="K4323">
        <v>14.5</v>
      </c>
      <c r="L4323">
        <v>1211.97</v>
      </c>
      <c r="M4323">
        <v>62.64</v>
      </c>
      <c r="N4323" t="s">
        <v>48</v>
      </c>
      <c r="O4323">
        <v>4</v>
      </c>
      <c r="P4323" t="str" cm="1">
        <f t="array" ref="P4323">_xlfn.IFS(C4323&lt;25,"18-24", C4323&lt;=35,"25-35", C4323&lt;=50,"36-50",TRUE,"50+")</f>
        <v>36-50</v>
      </c>
      <c r="Q4323" t="str">
        <f t="shared" si="469"/>
        <v>new</v>
      </c>
      <c r="R4323" t="str">
        <f t="shared" si="470"/>
        <v>high value</v>
      </c>
      <c r="S4323" t="str">
        <f t="shared" si="471"/>
        <v>medium</v>
      </c>
      <c r="T4323" t="str">
        <f t="shared" si="472"/>
        <v>Apr</v>
      </c>
      <c r="U4323">
        <f t="shared" si="473"/>
        <v>2022</v>
      </c>
      <c r="V4323" t="str">
        <f t="shared" si="474"/>
        <v>10-15</v>
      </c>
      <c r="W4323" t="str">
        <f t="shared" si="475"/>
        <v>Slow</v>
      </c>
    </row>
    <row r="4324" spans="1:23" x14ac:dyDescent="0.3">
      <c r="A4324">
        <v>604323</v>
      </c>
      <c r="B4324">
        <v>91828</v>
      </c>
      <c r="C4324">
        <v>50</v>
      </c>
      <c r="D4324" t="s">
        <v>7</v>
      </c>
      <c r="E4324" t="s">
        <v>11</v>
      </c>
      <c r="F4324" t="s">
        <v>19</v>
      </c>
      <c r="G4324" t="s">
        <v>31</v>
      </c>
      <c r="H4324" s="1">
        <v>45446</v>
      </c>
      <c r="I4324" t="s">
        <v>34</v>
      </c>
      <c r="J4324">
        <v>77</v>
      </c>
      <c r="K4324">
        <v>1.8</v>
      </c>
      <c r="L4324">
        <v>773.05</v>
      </c>
      <c r="M4324">
        <v>23.15</v>
      </c>
      <c r="N4324" t="s">
        <v>50</v>
      </c>
      <c r="O4324">
        <v>5</v>
      </c>
      <c r="P4324" t="str" cm="1">
        <f t="array" ref="P4324">_xlfn.IFS(C4324&lt;25,"18-24", C4324&lt;=35,"25-35", C4324&lt;=50,"36-50",TRUE,"50+")</f>
        <v>36-50</v>
      </c>
      <c r="Q4324" t="str">
        <f t="shared" si="469"/>
        <v>new</v>
      </c>
      <c r="R4324" t="str">
        <f t="shared" si="470"/>
        <v>high value</v>
      </c>
      <c r="S4324" t="str">
        <f t="shared" si="471"/>
        <v>High</v>
      </c>
      <c r="T4324" t="str">
        <f t="shared" si="472"/>
        <v>Jun</v>
      </c>
      <c r="U4324">
        <f t="shared" si="473"/>
        <v>2024</v>
      </c>
      <c r="V4324" t="str">
        <f t="shared" si="474"/>
        <v>0-5</v>
      </c>
      <c r="W4324" t="str">
        <f t="shared" si="475"/>
        <v>Slow</v>
      </c>
    </row>
    <row r="4325" spans="1:23" x14ac:dyDescent="0.3">
      <c r="A4325">
        <v>604324</v>
      </c>
      <c r="B4325">
        <v>30148</v>
      </c>
      <c r="C4325">
        <v>57</v>
      </c>
      <c r="D4325" t="s">
        <v>7</v>
      </c>
      <c r="E4325" t="s">
        <v>13</v>
      </c>
      <c r="F4325" t="s">
        <v>32</v>
      </c>
      <c r="G4325" t="s">
        <v>27</v>
      </c>
      <c r="H4325" s="1">
        <v>44896</v>
      </c>
      <c r="I4325" t="s">
        <v>33</v>
      </c>
      <c r="J4325">
        <v>31</v>
      </c>
      <c r="K4325">
        <v>5.3</v>
      </c>
      <c r="L4325">
        <v>1288.3699999999999</v>
      </c>
      <c r="M4325">
        <v>119.88</v>
      </c>
      <c r="N4325" t="s">
        <v>50</v>
      </c>
      <c r="O4325">
        <v>1</v>
      </c>
      <c r="P4325" t="str" cm="1">
        <f t="array" ref="P4325">_xlfn.IFS(C4325&lt;25,"18-24", C4325&lt;=35,"25-35", C4325&lt;=50,"36-50",TRUE,"50+")</f>
        <v>50+</v>
      </c>
      <c r="Q4325" t="str">
        <f t="shared" si="469"/>
        <v>new</v>
      </c>
      <c r="R4325" t="str">
        <f t="shared" si="470"/>
        <v>high value</v>
      </c>
      <c r="S4325" t="str">
        <f t="shared" si="471"/>
        <v>Low</v>
      </c>
      <c r="T4325" t="str">
        <f t="shared" si="472"/>
        <v>Dec</v>
      </c>
      <c r="U4325">
        <f t="shared" si="473"/>
        <v>2022</v>
      </c>
      <c r="V4325" t="str">
        <f t="shared" si="474"/>
        <v>5-10</v>
      </c>
      <c r="W4325" t="str">
        <f t="shared" si="475"/>
        <v>Medium</v>
      </c>
    </row>
    <row r="4326" spans="1:23" x14ac:dyDescent="0.3">
      <c r="A4326">
        <v>604325</v>
      </c>
      <c r="B4326">
        <v>64856</v>
      </c>
      <c r="C4326">
        <v>60</v>
      </c>
      <c r="D4326" t="s">
        <v>7</v>
      </c>
      <c r="E4326" t="s">
        <v>13</v>
      </c>
      <c r="F4326" t="s">
        <v>18</v>
      </c>
      <c r="G4326" t="s">
        <v>21</v>
      </c>
      <c r="H4326" s="1">
        <v>45148</v>
      </c>
      <c r="I4326" t="s">
        <v>34</v>
      </c>
      <c r="J4326">
        <v>83</v>
      </c>
      <c r="K4326">
        <v>2.2999999999999998</v>
      </c>
      <c r="L4326">
        <v>1249.98</v>
      </c>
      <c r="M4326">
        <v>58.94</v>
      </c>
      <c r="N4326" t="s">
        <v>50</v>
      </c>
      <c r="O4326">
        <v>4</v>
      </c>
      <c r="P4326" t="str" cm="1">
        <f t="array" ref="P4326">_xlfn.IFS(C4326&lt;25,"18-24", C4326&lt;=35,"25-35", C4326&lt;=50,"36-50",TRUE,"50+")</f>
        <v>50+</v>
      </c>
      <c r="Q4326" t="str">
        <f t="shared" si="469"/>
        <v>new</v>
      </c>
      <c r="R4326" t="str">
        <f t="shared" si="470"/>
        <v>high value</v>
      </c>
      <c r="S4326" t="str">
        <f t="shared" si="471"/>
        <v>medium</v>
      </c>
      <c r="T4326" t="str">
        <f t="shared" si="472"/>
        <v>Aug</v>
      </c>
      <c r="U4326">
        <f t="shared" si="473"/>
        <v>2023</v>
      </c>
      <c r="V4326" t="str">
        <f t="shared" si="474"/>
        <v>0-5</v>
      </c>
      <c r="W4326" t="str">
        <f t="shared" si="475"/>
        <v>Slow</v>
      </c>
    </row>
    <row r="4327" spans="1:23" x14ac:dyDescent="0.3">
      <c r="A4327">
        <v>604326</v>
      </c>
      <c r="B4327">
        <v>55034</v>
      </c>
      <c r="C4327">
        <v>62</v>
      </c>
      <c r="D4327" t="s">
        <v>7</v>
      </c>
      <c r="E4327" t="s">
        <v>16</v>
      </c>
      <c r="F4327" t="s">
        <v>24</v>
      </c>
      <c r="G4327" t="s">
        <v>25</v>
      </c>
      <c r="H4327" s="1">
        <v>45205</v>
      </c>
      <c r="I4327" t="s">
        <v>33</v>
      </c>
      <c r="J4327">
        <v>31</v>
      </c>
      <c r="K4327">
        <v>8</v>
      </c>
      <c r="L4327">
        <v>851.91</v>
      </c>
      <c r="M4327">
        <v>79.099999999999994</v>
      </c>
      <c r="N4327" t="s">
        <v>47</v>
      </c>
      <c r="O4327">
        <v>5</v>
      </c>
      <c r="P4327" t="str" cm="1">
        <f t="array" ref="P4327">_xlfn.IFS(C4327&lt;25,"18-24", C4327&lt;=35,"25-35", C4327&lt;=50,"36-50",TRUE,"50+")</f>
        <v>50+</v>
      </c>
      <c r="Q4327" t="str">
        <f t="shared" si="469"/>
        <v>new</v>
      </c>
      <c r="R4327" t="str">
        <f t="shared" si="470"/>
        <v>high value</v>
      </c>
      <c r="S4327" t="str">
        <f t="shared" si="471"/>
        <v>High</v>
      </c>
      <c r="T4327" t="str">
        <f t="shared" si="472"/>
        <v>Oct</v>
      </c>
      <c r="U4327">
        <f t="shared" si="473"/>
        <v>2023</v>
      </c>
      <c r="V4327" t="str">
        <f t="shared" si="474"/>
        <v>5-10</v>
      </c>
      <c r="W4327" t="str">
        <f t="shared" si="475"/>
        <v>Medium</v>
      </c>
    </row>
    <row r="4328" spans="1:23" x14ac:dyDescent="0.3">
      <c r="A4328">
        <v>604327</v>
      </c>
      <c r="B4328">
        <v>30323</v>
      </c>
      <c r="C4328">
        <v>36</v>
      </c>
      <c r="D4328" t="s">
        <v>4</v>
      </c>
      <c r="E4328" t="s">
        <v>13</v>
      </c>
      <c r="F4328" t="s">
        <v>18</v>
      </c>
      <c r="G4328" t="s">
        <v>31</v>
      </c>
      <c r="H4328" s="1">
        <v>45005</v>
      </c>
      <c r="I4328" t="s">
        <v>33</v>
      </c>
      <c r="J4328">
        <v>37</v>
      </c>
      <c r="K4328">
        <v>12.8</v>
      </c>
      <c r="L4328">
        <v>507.25</v>
      </c>
      <c r="M4328">
        <v>24.9</v>
      </c>
      <c r="N4328" t="s">
        <v>47</v>
      </c>
      <c r="O4328">
        <v>3</v>
      </c>
      <c r="P4328" t="str" cm="1">
        <f t="array" ref="P4328">_xlfn.IFS(C4328&lt;25,"18-24", C4328&lt;=35,"25-35", C4328&lt;=50,"36-50",TRUE,"50+")</f>
        <v>36-50</v>
      </c>
      <c r="Q4328" t="str">
        <f t="shared" si="469"/>
        <v>new</v>
      </c>
      <c r="R4328" t="str">
        <f t="shared" si="470"/>
        <v>high value</v>
      </c>
      <c r="S4328" t="str">
        <f t="shared" si="471"/>
        <v>medium</v>
      </c>
      <c r="T4328" t="str">
        <f t="shared" si="472"/>
        <v>Mar</v>
      </c>
      <c r="U4328">
        <f t="shared" si="473"/>
        <v>2023</v>
      </c>
      <c r="V4328" t="str">
        <f t="shared" si="474"/>
        <v>10-15</v>
      </c>
      <c r="W4328" t="str">
        <f t="shared" si="475"/>
        <v>Medium</v>
      </c>
    </row>
    <row r="4329" spans="1:23" x14ac:dyDescent="0.3">
      <c r="A4329">
        <v>604328</v>
      </c>
      <c r="B4329">
        <v>99755</v>
      </c>
      <c r="C4329">
        <v>53</v>
      </c>
      <c r="D4329" t="s">
        <v>4</v>
      </c>
      <c r="E4329" t="s">
        <v>11</v>
      </c>
      <c r="F4329" t="s">
        <v>30</v>
      </c>
      <c r="G4329" t="s">
        <v>29</v>
      </c>
      <c r="H4329" s="1">
        <v>44949</v>
      </c>
      <c r="I4329" t="s">
        <v>33</v>
      </c>
      <c r="J4329">
        <v>50</v>
      </c>
      <c r="K4329">
        <v>5</v>
      </c>
      <c r="L4329">
        <v>151.91</v>
      </c>
      <c r="M4329">
        <v>26.4</v>
      </c>
      <c r="N4329" t="s">
        <v>48</v>
      </c>
      <c r="O4329">
        <v>2</v>
      </c>
      <c r="P4329" t="str" cm="1">
        <f t="array" ref="P4329">_xlfn.IFS(C4329&lt;25,"18-24", C4329&lt;=35,"25-35", C4329&lt;=50,"36-50",TRUE,"50+")</f>
        <v>50+</v>
      </c>
      <c r="Q4329" t="str">
        <f t="shared" si="469"/>
        <v>new</v>
      </c>
      <c r="R4329" t="str">
        <f t="shared" si="470"/>
        <v>low</v>
      </c>
      <c r="S4329" t="str">
        <f t="shared" si="471"/>
        <v>Low</v>
      </c>
      <c r="T4329" t="str">
        <f t="shared" si="472"/>
        <v>Jan</v>
      </c>
      <c r="U4329">
        <f t="shared" si="473"/>
        <v>2023</v>
      </c>
      <c r="V4329" t="str">
        <f t="shared" si="474"/>
        <v>0-5</v>
      </c>
      <c r="W4329" t="str">
        <f t="shared" si="475"/>
        <v>Slow</v>
      </c>
    </row>
    <row r="4330" spans="1:23" x14ac:dyDescent="0.3">
      <c r="A4330">
        <v>604329</v>
      </c>
      <c r="B4330">
        <v>81391</v>
      </c>
      <c r="C4330">
        <v>29</v>
      </c>
      <c r="D4330" t="s">
        <v>4</v>
      </c>
      <c r="E4330" t="s">
        <v>5</v>
      </c>
      <c r="F4330" t="s">
        <v>28</v>
      </c>
      <c r="G4330" t="s">
        <v>29</v>
      </c>
      <c r="H4330" s="1">
        <v>45491</v>
      </c>
      <c r="I4330" t="s">
        <v>33</v>
      </c>
      <c r="J4330">
        <v>20</v>
      </c>
      <c r="K4330">
        <v>8</v>
      </c>
      <c r="L4330">
        <v>842.98</v>
      </c>
      <c r="M4330">
        <v>53.04</v>
      </c>
      <c r="N4330" t="s">
        <v>47</v>
      </c>
      <c r="O4330">
        <v>3</v>
      </c>
      <c r="P4330" t="str" cm="1">
        <f t="array" ref="P4330">_xlfn.IFS(C4330&lt;25,"18-24", C4330&lt;=35,"25-35", C4330&lt;=50,"36-50",TRUE,"50+")</f>
        <v>25-35</v>
      </c>
      <c r="Q4330" t="str">
        <f t="shared" si="469"/>
        <v>new</v>
      </c>
      <c r="R4330" t="str">
        <f t="shared" si="470"/>
        <v>high value</v>
      </c>
      <c r="S4330" t="str">
        <f t="shared" si="471"/>
        <v>medium</v>
      </c>
      <c r="T4330" t="str">
        <f t="shared" si="472"/>
        <v>Jul</v>
      </c>
      <c r="U4330">
        <f t="shared" si="473"/>
        <v>2024</v>
      </c>
      <c r="V4330" t="str">
        <f t="shared" si="474"/>
        <v>5-10</v>
      </c>
      <c r="W4330" t="str">
        <f t="shared" si="475"/>
        <v>Fast</v>
      </c>
    </row>
    <row r="4331" spans="1:23" x14ac:dyDescent="0.3">
      <c r="A4331">
        <v>604330</v>
      </c>
      <c r="B4331">
        <v>96839</v>
      </c>
      <c r="C4331">
        <v>53</v>
      </c>
      <c r="D4331" t="s">
        <v>7</v>
      </c>
      <c r="E4331" t="s">
        <v>5</v>
      </c>
      <c r="F4331" t="s">
        <v>19</v>
      </c>
      <c r="G4331" t="s">
        <v>27</v>
      </c>
      <c r="H4331" s="1">
        <v>44737</v>
      </c>
      <c r="I4331" t="s">
        <v>34</v>
      </c>
      <c r="J4331">
        <v>81</v>
      </c>
      <c r="K4331">
        <v>4.4000000000000004</v>
      </c>
      <c r="L4331">
        <v>944.57</v>
      </c>
      <c r="M4331">
        <v>31.72</v>
      </c>
      <c r="N4331" t="s">
        <v>49</v>
      </c>
      <c r="O4331">
        <v>4</v>
      </c>
      <c r="P4331" t="str" cm="1">
        <f t="array" ref="P4331">_xlfn.IFS(C4331&lt;25,"18-24", C4331&lt;=35,"25-35", C4331&lt;=50,"36-50",TRUE,"50+")</f>
        <v>50+</v>
      </c>
      <c r="Q4331" t="str">
        <f t="shared" si="469"/>
        <v>new</v>
      </c>
      <c r="R4331" t="str">
        <f t="shared" si="470"/>
        <v>high value</v>
      </c>
      <c r="S4331" t="str">
        <f t="shared" si="471"/>
        <v>medium</v>
      </c>
      <c r="T4331" t="str">
        <f t="shared" si="472"/>
        <v>Jun</v>
      </c>
      <c r="U4331">
        <f t="shared" si="473"/>
        <v>2022</v>
      </c>
      <c r="V4331" t="str">
        <f t="shared" si="474"/>
        <v>0-5</v>
      </c>
      <c r="W4331" t="str">
        <f t="shared" si="475"/>
        <v>Slow</v>
      </c>
    </row>
    <row r="4332" spans="1:23" x14ac:dyDescent="0.3">
      <c r="A4332">
        <v>604331</v>
      </c>
      <c r="B4332">
        <v>40985</v>
      </c>
      <c r="C4332">
        <v>44</v>
      </c>
      <c r="D4332" t="s">
        <v>7</v>
      </c>
      <c r="E4332" t="s">
        <v>8</v>
      </c>
      <c r="F4332" t="s">
        <v>19</v>
      </c>
      <c r="G4332" t="s">
        <v>25</v>
      </c>
      <c r="H4332" s="1">
        <v>45369</v>
      </c>
      <c r="I4332" t="s">
        <v>33</v>
      </c>
      <c r="J4332">
        <v>33</v>
      </c>
      <c r="K4332">
        <v>3.1</v>
      </c>
      <c r="L4332">
        <v>757.61</v>
      </c>
      <c r="M4332">
        <v>102.69</v>
      </c>
      <c r="N4332" t="s">
        <v>50</v>
      </c>
      <c r="O4332">
        <v>3</v>
      </c>
      <c r="P4332" t="str" cm="1">
        <f t="array" ref="P4332">_xlfn.IFS(C4332&lt;25,"18-24", C4332&lt;=35,"25-35", C4332&lt;=50,"36-50",TRUE,"50+")</f>
        <v>36-50</v>
      </c>
      <c r="Q4332" t="str">
        <f t="shared" si="469"/>
        <v>new</v>
      </c>
      <c r="R4332" t="str">
        <f t="shared" si="470"/>
        <v>high value</v>
      </c>
      <c r="S4332" t="str">
        <f t="shared" si="471"/>
        <v>medium</v>
      </c>
      <c r="T4332" t="str">
        <f t="shared" si="472"/>
        <v>Mar</v>
      </c>
      <c r="U4332">
        <f t="shared" si="473"/>
        <v>2024</v>
      </c>
      <c r="V4332" t="str">
        <f t="shared" si="474"/>
        <v>0-5</v>
      </c>
      <c r="W4332" t="str">
        <f t="shared" si="475"/>
        <v>Medium</v>
      </c>
    </row>
    <row r="4333" spans="1:23" x14ac:dyDescent="0.3">
      <c r="A4333">
        <v>604332</v>
      </c>
      <c r="B4333">
        <v>29030</v>
      </c>
      <c r="C4333">
        <v>18</v>
      </c>
      <c r="D4333" t="s">
        <v>4</v>
      </c>
      <c r="E4333" t="s">
        <v>8</v>
      </c>
      <c r="F4333" t="s">
        <v>28</v>
      </c>
      <c r="G4333" t="s">
        <v>27</v>
      </c>
      <c r="H4333" s="1">
        <v>45024</v>
      </c>
      <c r="I4333" t="s">
        <v>33</v>
      </c>
      <c r="J4333">
        <v>51</v>
      </c>
      <c r="K4333">
        <v>3.5</v>
      </c>
      <c r="L4333">
        <v>972.53</v>
      </c>
      <c r="M4333">
        <v>50.78</v>
      </c>
      <c r="N4333" t="s">
        <v>47</v>
      </c>
      <c r="O4333">
        <v>4</v>
      </c>
      <c r="P4333" t="str" cm="1">
        <f t="array" ref="P4333">_xlfn.IFS(C4333&lt;25,"18-24", C4333&lt;=35,"25-35", C4333&lt;=50,"36-50",TRUE,"50+")</f>
        <v>18-24</v>
      </c>
      <c r="Q4333" t="str">
        <f t="shared" si="469"/>
        <v>repeat</v>
      </c>
      <c r="R4333" t="str">
        <f t="shared" si="470"/>
        <v>high value</v>
      </c>
      <c r="S4333" t="str">
        <f t="shared" si="471"/>
        <v>medium</v>
      </c>
      <c r="T4333" t="str">
        <f t="shared" si="472"/>
        <v>Apr</v>
      </c>
      <c r="U4333">
        <f t="shared" si="473"/>
        <v>2023</v>
      </c>
      <c r="V4333" t="str">
        <f t="shared" si="474"/>
        <v>0-5</v>
      </c>
      <c r="W4333" t="str">
        <f t="shared" si="475"/>
        <v>Slow</v>
      </c>
    </row>
    <row r="4334" spans="1:23" x14ac:dyDescent="0.3">
      <c r="A4334">
        <v>604333</v>
      </c>
      <c r="B4334">
        <v>44696</v>
      </c>
      <c r="C4334">
        <v>38</v>
      </c>
      <c r="D4334" t="s">
        <v>7</v>
      </c>
      <c r="E4334" t="s">
        <v>8</v>
      </c>
      <c r="F4334" t="s">
        <v>18</v>
      </c>
      <c r="G4334" t="s">
        <v>31</v>
      </c>
      <c r="H4334" s="1">
        <v>44811</v>
      </c>
      <c r="I4334" t="s">
        <v>34</v>
      </c>
      <c r="J4334">
        <v>27</v>
      </c>
      <c r="K4334">
        <v>2</v>
      </c>
      <c r="L4334">
        <v>1128.98</v>
      </c>
      <c r="M4334">
        <v>88.05</v>
      </c>
      <c r="N4334" t="s">
        <v>48</v>
      </c>
      <c r="O4334">
        <v>4</v>
      </c>
      <c r="P4334" t="str" cm="1">
        <f t="array" ref="P4334">_xlfn.IFS(C4334&lt;25,"18-24", C4334&lt;=35,"25-35", C4334&lt;=50,"36-50",TRUE,"50+")</f>
        <v>36-50</v>
      </c>
      <c r="Q4334" t="str">
        <f t="shared" si="469"/>
        <v>new</v>
      </c>
      <c r="R4334" t="str">
        <f t="shared" si="470"/>
        <v>high value</v>
      </c>
      <c r="S4334" t="str">
        <f t="shared" si="471"/>
        <v>medium</v>
      </c>
      <c r="T4334" t="str">
        <f t="shared" si="472"/>
        <v>Sep</v>
      </c>
      <c r="U4334">
        <f t="shared" si="473"/>
        <v>2022</v>
      </c>
      <c r="V4334" t="str">
        <f t="shared" si="474"/>
        <v>0-5</v>
      </c>
      <c r="W4334" t="str">
        <f t="shared" si="475"/>
        <v>Fast</v>
      </c>
    </row>
    <row r="4335" spans="1:23" x14ac:dyDescent="0.3">
      <c r="A4335">
        <v>604334</v>
      </c>
      <c r="B4335">
        <v>16361</v>
      </c>
      <c r="C4335">
        <v>33</v>
      </c>
      <c r="D4335" t="s">
        <v>4</v>
      </c>
      <c r="E4335" t="s">
        <v>15</v>
      </c>
      <c r="F4335" t="s">
        <v>19</v>
      </c>
      <c r="G4335" t="s">
        <v>21</v>
      </c>
      <c r="H4335" s="1">
        <v>45085</v>
      </c>
      <c r="I4335" t="s">
        <v>33</v>
      </c>
      <c r="J4335">
        <v>62</v>
      </c>
      <c r="K4335">
        <v>11</v>
      </c>
      <c r="L4335">
        <v>1195.96</v>
      </c>
      <c r="M4335">
        <v>45.24</v>
      </c>
      <c r="N4335" t="s">
        <v>48</v>
      </c>
      <c r="O4335">
        <v>1</v>
      </c>
      <c r="P4335" t="str" cm="1">
        <f t="array" ref="P4335">_xlfn.IFS(C4335&lt;25,"18-24", C4335&lt;=35,"25-35", C4335&lt;=50,"36-50",TRUE,"50+")</f>
        <v>25-35</v>
      </c>
      <c r="Q4335" t="str">
        <f t="shared" si="469"/>
        <v>new</v>
      </c>
      <c r="R4335" t="str">
        <f t="shared" si="470"/>
        <v>high value</v>
      </c>
      <c r="S4335" t="str">
        <f t="shared" si="471"/>
        <v>Low</v>
      </c>
      <c r="T4335" t="str">
        <f t="shared" si="472"/>
        <v>Jun</v>
      </c>
      <c r="U4335">
        <f t="shared" si="473"/>
        <v>2023</v>
      </c>
      <c r="V4335" t="str">
        <f t="shared" si="474"/>
        <v>10-15</v>
      </c>
      <c r="W4335" t="str">
        <f t="shared" si="475"/>
        <v>Slow</v>
      </c>
    </row>
    <row r="4336" spans="1:23" x14ac:dyDescent="0.3">
      <c r="A4336">
        <v>604335</v>
      </c>
      <c r="B4336">
        <v>18776</v>
      </c>
      <c r="C4336">
        <v>27</v>
      </c>
      <c r="D4336" t="s">
        <v>4</v>
      </c>
      <c r="E4336" t="s">
        <v>13</v>
      </c>
      <c r="F4336" t="s">
        <v>18</v>
      </c>
      <c r="G4336" t="s">
        <v>23</v>
      </c>
      <c r="H4336" s="1">
        <v>45440</v>
      </c>
      <c r="I4336" t="s">
        <v>33</v>
      </c>
      <c r="J4336">
        <v>87</v>
      </c>
      <c r="K4336">
        <v>12.7</v>
      </c>
      <c r="L4336">
        <v>1373.78</v>
      </c>
      <c r="M4336">
        <v>23.52</v>
      </c>
      <c r="N4336" t="s">
        <v>48</v>
      </c>
      <c r="O4336">
        <v>3</v>
      </c>
      <c r="P4336" t="str" cm="1">
        <f t="array" ref="P4336">_xlfn.IFS(C4336&lt;25,"18-24", C4336&lt;=35,"25-35", C4336&lt;=50,"36-50",TRUE,"50+")</f>
        <v>25-35</v>
      </c>
      <c r="Q4336" t="str">
        <f t="shared" si="469"/>
        <v>new</v>
      </c>
      <c r="R4336" t="str">
        <f t="shared" si="470"/>
        <v>high value</v>
      </c>
      <c r="S4336" t="str">
        <f t="shared" si="471"/>
        <v>medium</v>
      </c>
      <c r="T4336" t="str">
        <f t="shared" si="472"/>
        <v>May</v>
      </c>
      <c r="U4336">
        <f t="shared" si="473"/>
        <v>2024</v>
      </c>
      <c r="V4336" t="str">
        <f t="shared" si="474"/>
        <v>10-15</v>
      </c>
      <c r="W4336" t="str">
        <f t="shared" si="475"/>
        <v>Slow</v>
      </c>
    </row>
    <row r="4337" spans="1:23" x14ac:dyDescent="0.3">
      <c r="A4337">
        <v>604336</v>
      </c>
      <c r="B4337">
        <v>36488</v>
      </c>
      <c r="C4337">
        <v>52</v>
      </c>
      <c r="D4337" t="s">
        <v>4</v>
      </c>
      <c r="E4337" t="s">
        <v>11</v>
      </c>
      <c r="F4337" t="s">
        <v>19</v>
      </c>
      <c r="G4337" t="s">
        <v>25</v>
      </c>
      <c r="H4337" s="1">
        <v>44946</v>
      </c>
      <c r="I4337" t="s">
        <v>34</v>
      </c>
      <c r="J4337">
        <v>42</v>
      </c>
      <c r="K4337">
        <v>7.8</v>
      </c>
      <c r="L4337">
        <v>601.86</v>
      </c>
      <c r="M4337">
        <v>108.28</v>
      </c>
      <c r="N4337" t="s">
        <v>47</v>
      </c>
      <c r="O4337">
        <v>5</v>
      </c>
      <c r="P4337" t="str" cm="1">
        <f t="array" ref="P4337">_xlfn.IFS(C4337&lt;25,"18-24", C4337&lt;=35,"25-35", C4337&lt;=50,"36-50",TRUE,"50+")</f>
        <v>50+</v>
      </c>
      <c r="Q4337" t="str">
        <f t="shared" si="469"/>
        <v>new</v>
      </c>
      <c r="R4337" t="str">
        <f t="shared" si="470"/>
        <v>high value</v>
      </c>
      <c r="S4337" t="str">
        <f t="shared" si="471"/>
        <v>High</v>
      </c>
      <c r="T4337" t="str">
        <f t="shared" si="472"/>
        <v>Jan</v>
      </c>
      <c r="U4337">
        <f t="shared" si="473"/>
        <v>2023</v>
      </c>
      <c r="V4337" t="str">
        <f t="shared" si="474"/>
        <v>5-10</v>
      </c>
      <c r="W4337" t="str">
        <f t="shared" si="475"/>
        <v>Medium</v>
      </c>
    </row>
    <row r="4338" spans="1:23" x14ac:dyDescent="0.3">
      <c r="A4338">
        <v>604337</v>
      </c>
      <c r="B4338">
        <v>10058</v>
      </c>
      <c r="C4338">
        <v>27</v>
      </c>
      <c r="D4338" t="s">
        <v>7</v>
      </c>
      <c r="E4338" t="s">
        <v>15</v>
      </c>
      <c r="F4338" t="s">
        <v>18</v>
      </c>
      <c r="G4338" t="s">
        <v>21</v>
      </c>
      <c r="H4338" s="1">
        <v>44903</v>
      </c>
      <c r="I4338" t="s">
        <v>33</v>
      </c>
      <c r="J4338">
        <v>85</v>
      </c>
      <c r="K4338">
        <v>2.9</v>
      </c>
      <c r="L4338">
        <v>309.39999999999998</v>
      </c>
      <c r="M4338">
        <v>93.86</v>
      </c>
      <c r="N4338" t="s">
        <v>48</v>
      </c>
      <c r="O4338">
        <v>1</v>
      </c>
      <c r="P4338" t="str" cm="1">
        <f t="array" ref="P4338">_xlfn.IFS(C4338&lt;25,"18-24", C4338&lt;=35,"25-35", C4338&lt;=50,"36-50",TRUE,"50+")</f>
        <v>25-35</v>
      </c>
      <c r="Q4338" t="str">
        <f t="shared" si="469"/>
        <v>new</v>
      </c>
      <c r="R4338" t="str">
        <f t="shared" si="470"/>
        <v>medium</v>
      </c>
      <c r="S4338" t="str">
        <f t="shared" si="471"/>
        <v>Low</v>
      </c>
      <c r="T4338" t="str">
        <f t="shared" si="472"/>
        <v>Dec</v>
      </c>
      <c r="U4338">
        <f t="shared" si="473"/>
        <v>2022</v>
      </c>
      <c r="V4338" t="str">
        <f t="shared" si="474"/>
        <v>0-5</v>
      </c>
      <c r="W4338" t="str">
        <f t="shared" si="475"/>
        <v>Slow</v>
      </c>
    </row>
    <row r="4339" spans="1:23" x14ac:dyDescent="0.3">
      <c r="A4339">
        <v>604338</v>
      </c>
      <c r="B4339">
        <v>97281</v>
      </c>
      <c r="C4339">
        <v>48</v>
      </c>
      <c r="D4339" t="s">
        <v>4</v>
      </c>
      <c r="E4339" t="s">
        <v>13</v>
      </c>
      <c r="F4339" t="s">
        <v>22</v>
      </c>
      <c r="G4339" t="s">
        <v>21</v>
      </c>
      <c r="H4339" s="1">
        <v>45494</v>
      </c>
      <c r="I4339" t="s">
        <v>34</v>
      </c>
      <c r="J4339">
        <v>65</v>
      </c>
      <c r="K4339">
        <v>4.3</v>
      </c>
      <c r="L4339">
        <v>902.4</v>
      </c>
      <c r="M4339">
        <v>45.88</v>
      </c>
      <c r="N4339" t="s">
        <v>48</v>
      </c>
      <c r="O4339">
        <v>3</v>
      </c>
      <c r="P4339" t="str" cm="1">
        <f t="array" ref="P4339">_xlfn.IFS(C4339&lt;25,"18-24", C4339&lt;=35,"25-35", C4339&lt;=50,"36-50",TRUE,"50+")</f>
        <v>36-50</v>
      </c>
      <c r="Q4339" t="str">
        <f t="shared" si="469"/>
        <v>new</v>
      </c>
      <c r="R4339" t="str">
        <f t="shared" si="470"/>
        <v>high value</v>
      </c>
      <c r="S4339" t="str">
        <f t="shared" si="471"/>
        <v>medium</v>
      </c>
      <c r="T4339" t="str">
        <f t="shared" si="472"/>
        <v>Jul</v>
      </c>
      <c r="U4339">
        <f t="shared" si="473"/>
        <v>2024</v>
      </c>
      <c r="V4339" t="str">
        <f t="shared" si="474"/>
        <v>0-5</v>
      </c>
      <c r="W4339" t="str">
        <f t="shared" si="475"/>
        <v>Slow</v>
      </c>
    </row>
    <row r="4340" spans="1:23" x14ac:dyDescent="0.3">
      <c r="A4340">
        <v>604339</v>
      </c>
      <c r="B4340">
        <v>73857</v>
      </c>
      <c r="C4340">
        <v>35</v>
      </c>
      <c r="D4340" t="s">
        <v>4</v>
      </c>
      <c r="E4340" t="s">
        <v>11</v>
      </c>
      <c r="F4340" t="s">
        <v>18</v>
      </c>
      <c r="G4340" t="s">
        <v>27</v>
      </c>
      <c r="H4340" s="1">
        <v>44771</v>
      </c>
      <c r="I4340" t="s">
        <v>34</v>
      </c>
      <c r="J4340">
        <v>31</v>
      </c>
      <c r="K4340">
        <v>3.9</v>
      </c>
      <c r="L4340">
        <v>491.35</v>
      </c>
      <c r="M4340">
        <v>114.38</v>
      </c>
      <c r="N4340" t="s">
        <v>48</v>
      </c>
      <c r="O4340">
        <v>5</v>
      </c>
      <c r="P4340" t="str" cm="1">
        <f t="array" ref="P4340">_xlfn.IFS(C4340&lt;25,"18-24", C4340&lt;=35,"25-35", C4340&lt;=50,"36-50",TRUE,"50+")</f>
        <v>25-35</v>
      </c>
      <c r="Q4340" t="str">
        <f t="shared" si="469"/>
        <v>new</v>
      </c>
      <c r="R4340" t="str">
        <f t="shared" si="470"/>
        <v>medium</v>
      </c>
      <c r="S4340" t="str">
        <f t="shared" si="471"/>
        <v>High</v>
      </c>
      <c r="T4340" t="str">
        <f t="shared" si="472"/>
        <v>Jul</v>
      </c>
      <c r="U4340">
        <f t="shared" si="473"/>
        <v>2022</v>
      </c>
      <c r="V4340" t="str">
        <f t="shared" si="474"/>
        <v>0-5</v>
      </c>
      <c r="W4340" t="str">
        <f t="shared" si="475"/>
        <v>Medium</v>
      </c>
    </row>
    <row r="4341" spans="1:23" x14ac:dyDescent="0.3">
      <c r="A4341">
        <v>604340</v>
      </c>
      <c r="B4341">
        <v>95820</v>
      </c>
      <c r="C4341">
        <v>56</v>
      </c>
      <c r="D4341" t="s">
        <v>4</v>
      </c>
      <c r="E4341" t="s">
        <v>16</v>
      </c>
      <c r="F4341" t="s">
        <v>26</v>
      </c>
      <c r="G4341" t="s">
        <v>31</v>
      </c>
      <c r="H4341" s="1">
        <v>45159</v>
      </c>
      <c r="I4341" t="s">
        <v>34</v>
      </c>
      <c r="J4341">
        <v>72</v>
      </c>
      <c r="K4341">
        <v>1.6</v>
      </c>
      <c r="L4341">
        <v>709.95</v>
      </c>
      <c r="M4341">
        <v>110.35</v>
      </c>
      <c r="N4341" t="s">
        <v>50</v>
      </c>
      <c r="O4341">
        <v>3</v>
      </c>
      <c r="P4341" t="str" cm="1">
        <f t="array" ref="P4341">_xlfn.IFS(C4341&lt;25,"18-24", C4341&lt;=35,"25-35", C4341&lt;=50,"36-50",TRUE,"50+")</f>
        <v>50+</v>
      </c>
      <c r="Q4341" t="str">
        <f t="shared" si="469"/>
        <v>new</v>
      </c>
      <c r="R4341" t="str">
        <f t="shared" si="470"/>
        <v>high value</v>
      </c>
      <c r="S4341" t="str">
        <f t="shared" si="471"/>
        <v>medium</v>
      </c>
      <c r="T4341" t="str">
        <f t="shared" si="472"/>
        <v>Aug</v>
      </c>
      <c r="U4341">
        <f t="shared" si="473"/>
        <v>2023</v>
      </c>
      <c r="V4341" t="str">
        <f t="shared" si="474"/>
        <v>0-5</v>
      </c>
      <c r="W4341" t="str">
        <f t="shared" si="475"/>
        <v>Slow</v>
      </c>
    </row>
    <row r="4342" spans="1:23" x14ac:dyDescent="0.3">
      <c r="A4342">
        <v>604341</v>
      </c>
      <c r="B4342">
        <v>57342</v>
      </c>
      <c r="C4342">
        <v>62</v>
      </c>
      <c r="D4342" t="s">
        <v>7</v>
      </c>
      <c r="E4342" t="s">
        <v>5</v>
      </c>
      <c r="F4342" t="s">
        <v>30</v>
      </c>
      <c r="G4342" t="s">
        <v>25</v>
      </c>
      <c r="H4342" s="1">
        <v>45636</v>
      </c>
      <c r="I4342" t="s">
        <v>34</v>
      </c>
      <c r="J4342">
        <v>62</v>
      </c>
      <c r="K4342">
        <v>4</v>
      </c>
      <c r="L4342">
        <v>1497.07</v>
      </c>
      <c r="M4342">
        <v>85.44</v>
      </c>
      <c r="N4342" t="s">
        <v>50</v>
      </c>
      <c r="O4342">
        <v>1</v>
      </c>
      <c r="P4342" t="str" cm="1">
        <f t="array" ref="P4342">_xlfn.IFS(C4342&lt;25,"18-24", C4342&lt;=35,"25-35", C4342&lt;=50,"36-50",TRUE,"50+")</f>
        <v>50+</v>
      </c>
      <c r="Q4342" t="str">
        <f t="shared" si="469"/>
        <v>new</v>
      </c>
      <c r="R4342" t="str">
        <f t="shared" si="470"/>
        <v>high value</v>
      </c>
      <c r="S4342" t="str">
        <f t="shared" si="471"/>
        <v>Low</v>
      </c>
      <c r="T4342" t="str">
        <f t="shared" si="472"/>
        <v>Dec</v>
      </c>
      <c r="U4342">
        <f t="shared" si="473"/>
        <v>2024</v>
      </c>
      <c r="V4342" t="str">
        <f t="shared" si="474"/>
        <v>0-5</v>
      </c>
      <c r="W4342" t="str">
        <f t="shared" si="475"/>
        <v>Slow</v>
      </c>
    </row>
    <row r="4343" spans="1:23" x14ac:dyDescent="0.3">
      <c r="A4343">
        <v>604342</v>
      </c>
      <c r="B4343">
        <v>75914</v>
      </c>
      <c r="C4343">
        <v>61</v>
      </c>
      <c r="D4343" t="s">
        <v>4</v>
      </c>
      <c r="E4343" t="s">
        <v>8</v>
      </c>
      <c r="F4343" t="s">
        <v>26</v>
      </c>
      <c r="G4343" t="s">
        <v>21</v>
      </c>
      <c r="H4343" s="1">
        <v>44967</v>
      </c>
      <c r="I4343" t="s">
        <v>34</v>
      </c>
      <c r="J4343">
        <v>28</v>
      </c>
      <c r="K4343">
        <v>3.1</v>
      </c>
      <c r="L4343">
        <v>1354.69</v>
      </c>
      <c r="M4343">
        <v>111.78</v>
      </c>
      <c r="N4343" t="s">
        <v>50</v>
      </c>
      <c r="O4343">
        <v>4</v>
      </c>
      <c r="P4343" t="str" cm="1">
        <f t="array" ref="P4343">_xlfn.IFS(C4343&lt;25,"18-24", C4343&lt;=35,"25-35", C4343&lt;=50,"36-50",TRUE,"50+")</f>
        <v>50+</v>
      </c>
      <c r="Q4343" t="str">
        <f t="shared" si="469"/>
        <v>new</v>
      </c>
      <c r="R4343" t="str">
        <f t="shared" si="470"/>
        <v>high value</v>
      </c>
      <c r="S4343" t="str">
        <f t="shared" si="471"/>
        <v>medium</v>
      </c>
      <c r="T4343" t="str">
        <f t="shared" si="472"/>
        <v>Feb</v>
      </c>
      <c r="U4343">
        <f t="shared" si="473"/>
        <v>2023</v>
      </c>
      <c r="V4343" t="str">
        <f t="shared" si="474"/>
        <v>0-5</v>
      </c>
      <c r="W4343" t="str">
        <f t="shared" si="475"/>
        <v>Fast</v>
      </c>
    </row>
    <row r="4344" spans="1:23" x14ac:dyDescent="0.3">
      <c r="A4344">
        <v>604343</v>
      </c>
      <c r="B4344">
        <v>21961</v>
      </c>
      <c r="C4344">
        <v>53</v>
      </c>
      <c r="D4344" t="s">
        <v>7</v>
      </c>
      <c r="E4344" t="s">
        <v>13</v>
      </c>
      <c r="F4344" t="s">
        <v>26</v>
      </c>
      <c r="G4344" t="s">
        <v>21</v>
      </c>
      <c r="H4344" s="1">
        <v>44755</v>
      </c>
      <c r="I4344" t="s">
        <v>33</v>
      </c>
      <c r="J4344">
        <v>61</v>
      </c>
      <c r="K4344">
        <v>11.6</v>
      </c>
      <c r="L4344">
        <v>727.78</v>
      </c>
      <c r="M4344">
        <v>69.78</v>
      </c>
      <c r="N4344" t="s">
        <v>50</v>
      </c>
      <c r="O4344">
        <v>4</v>
      </c>
      <c r="P4344" t="str" cm="1">
        <f t="array" ref="P4344">_xlfn.IFS(C4344&lt;25,"18-24", C4344&lt;=35,"25-35", C4344&lt;=50,"36-50",TRUE,"50+")</f>
        <v>50+</v>
      </c>
      <c r="Q4344" t="str">
        <f t="shared" si="469"/>
        <v>new</v>
      </c>
      <c r="R4344" t="str">
        <f t="shared" si="470"/>
        <v>high value</v>
      </c>
      <c r="S4344" t="str">
        <f t="shared" si="471"/>
        <v>medium</v>
      </c>
      <c r="T4344" t="str">
        <f t="shared" si="472"/>
        <v>Jul</v>
      </c>
      <c r="U4344">
        <f t="shared" si="473"/>
        <v>2022</v>
      </c>
      <c r="V4344" t="str">
        <f t="shared" si="474"/>
        <v>10-15</v>
      </c>
      <c r="W4344" t="str">
        <f t="shared" si="475"/>
        <v>Slow</v>
      </c>
    </row>
    <row r="4345" spans="1:23" x14ac:dyDescent="0.3">
      <c r="A4345">
        <v>604344</v>
      </c>
      <c r="B4345">
        <v>12960</v>
      </c>
      <c r="C4345">
        <v>41</v>
      </c>
      <c r="D4345" t="s">
        <v>4</v>
      </c>
      <c r="E4345" t="s">
        <v>13</v>
      </c>
      <c r="F4345" t="s">
        <v>19</v>
      </c>
      <c r="G4345" t="s">
        <v>23</v>
      </c>
      <c r="H4345" s="1">
        <v>44910</v>
      </c>
      <c r="I4345" t="s">
        <v>34</v>
      </c>
      <c r="J4345">
        <v>65</v>
      </c>
      <c r="K4345">
        <v>12.4</v>
      </c>
      <c r="L4345">
        <v>730.06</v>
      </c>
      <c r="M4345">
        <v>22.73</v>
      </c>
      <c r="N4345" t="s">
        <v>48</v>
      </c>
      <c r="O4345">
        <v>3</v>
      </c>
      <c r="P4345" t="str" cm="1">
        <f t="array" ref="P4345">_xlfn.IFS(C4345&lt;25,"18-24", C4345&lt;=35,"25-35", C4345&lt;=50,"36-50",TRUE,"50+")</f>
        <v>36-50</v>
      </c>
      <c r="Q4345" t="str">
        <f t="shared" si="469"/>
        <v>new</v>
      </c>
      <c r="R4345" t="str">
        <f t="shared" si="470"/>
        <v>high value</v>
      </c>
      <c r="S4345" t="str">
        <f t="shared" si="471"/>
        <v>medium</v>
      </c>
      <c r="T4345" t="str">
        <f t="shared" si="472"/>
        <v>Dec</v>
      </c>
      <c r="U4345">
        <f t="shared" si="473"/>
        <v>2022</v>
      </c>
      <c r="V4345" t="str">
        <f t="shared" si="474"/>
        <v>10-15</v>
      </c>
      <c r="W4345" t="str">
        <f t="shared" si="475"/>
        <v>Slow</v>
      </c>
    </row>
    <row r="4346" spans="1:23" x14ac:dyDescent="0.3">
      <c r="A4346">
        <v>604345</v>
      </c>
      <c r="B4346">
        <v>98031</v>
      </c>
      <c r="C4346">
        <v>40</v>
      </c>
      <c r="D4346" t="s">
        <v>4</v>
      </c>
      <c r="E4346" t="s">
        <v>13</v>
      </c>
      <c r="F4346" t="s">
        <v>18</v>
      </c>
      <c r="G4346" t="s">
        <v>25</v>
      </c>
      <c r="H4346" s="1">
        <v>44969</v>
      </c>
      <c r="I4346" t="s">
        <v>33</v>
      </c>
      <c r="J4346">
        <v>76</v>
      </c>
      <c r="K4346">
        <v>9.5</v>
      </c>
      <c r="L4346">
        <v>1304.8699999999999</v>
      </c>
      <c r="M4346">
        <v>66.239999999999995</v>
      </c>
      <c r="N4346" t="s">
        <v>47</v>
      </c>
      <c r="O4346">
        <v>5</v>
      </c>
      <c r="P4346" t="str" cm="1">
        <f t="array" ref="P4346">_xlfn.IFS(C4346&lt;25,"18-24", C4346&lt;=35,"25-35", C4346&lt;=50,"36-50",TRUE,"50+")</f>
        <v>36-50</v>
      </c>
      <c r="Q4346" t="str">
        <f t="shared" si="469"/>
        <v>repeat</v>
      </c>
      <c r="R4346" t="str">
        <f t="shared" si="470"/>
        <v>high value</v>
      </c>
      <c r="S4346" t="str">
        <f t="shared" si="471"/>
        <v>High</v>
      </c>
      <c r="T4346" t="str">
        <f t="shared" si="472"/>
        <v>Feb</v>
      </c>
      <c r="U4346">
        <f t="shared" si="473"/>
        <v>2023</v>
      </c>
      <c r="V4346" t="str">
        <f t="shared" si="474"/>
        <v>5-10</v>
      </c>
      <c r="W4346" t="str">
        <f t="shared" si="475"/>
        <v>Slow</v>
      </c>
    </row>
    <row r="4347" spans="1:23" x14ac:dyDescent="0.3">
      <c r="A4347">
        <v>604346</v>
      </c>
      <c r="B4347">
        <v>97429</v>
      </c>
      <c r="C4347">
        <v>54</v>
      </c>
      <c r="D4347" t="s">
        <v>7</v>
      </c>
      <c r="E4347" t="s">
        <v>16</v>
      </c>
      <c r="F4347" t="s">
        <v>19</v>
      </c>
      <c r="G4347" t="s">
        <v>21</v>
      </c>
      <c r="H4347" s="1">
        <v>44650</v>
      </c>
      <c r="I4347" t="s">
        <v>34</v>
      </c>
      <c r="J4347">
        <v>60</v>
      </c>
      <c r="K4347">
        <v>6.3</v>
      </c>
      <c r="L4347">
        <v>483.95</v>
      </c>
      <c r="M4347">
        <v>51.98</v>
      </c>
      <c r="N4347" t="s">
        <v>49</v>
      </c>
      <c r="O4347">
        <v>5</v>
      </c>
      <c r="P4347" t="str" cm="1">
        <f t="array" ref="P4347">_xlfn.IFS(C4347&lt;25,"18-24", C4347&lt;=35,"25-35", C4347&lt;=50,"36-50",TRUE,"50+")</f>
        <v>50+</v>
      </c>
      <c r="Q4347" t="str">
        <f t="shared" si="469"/>
        <v>new</v>
      </c>
      <c r="R4347" t="str">
        <f t="shared" si="470"/>
        <v>medium</v>
      </c>
      <c r="S4347" t="str">
        <f t="shared" si="471"/>
        <v>High</v>
      </c>
      <c r="T4347" t="str">
        <f t="shared" si="472"/>
        <v>Mar</v>
      </c>
      <c r="U4347">
        <f t="shared" si="473"/>
        <v>2022</v>
      </c>
      <c r="V4347" t="str">
        <f t="shared" si="474"/>
        <v>5-10</v>
      </c>
      <c r="W4347" t="str">
        <f t="shared" si="475"/>
        <v>Slow</v>
      </c>
    </row>
    <row r="4348" spans="1:23" x14ac:dyDescent="0.3">
      <c r="A4348">
        <v>604347</v>
      </c>
      <c r="B4348">
        <v>62418</v>
      </c>
      <c r="C4348">
        <v>33</v>
      </c>
      <c r="D4348" t="s">
        <v>7</v>
      </c>
      <c r="E4348" t="s">
        <v>16</v>
      </c>
      <c r="F4348" t="s">
        <v>19</v>
      </c>
      <c r="G4348" t="s">
        <v>23</v>
      </c>
      <c r="H4348" s="1">
        <v>45580</v>
      </c>
      <c r="I4348" t="s">
        <v>33</v>
      </c>
      <c r="J4348">
        <v>49</v>
      </c>
      <c r="K4348">
        <v>6.7</v>
      </c>
      <c r="L4348">
        <v>1336.35</v>
      </c>
      <c r="M4348">
        <v>51.08</v>
      </c>
      <c r="N4348" t="s">
        <v>50</v>
      </c>
      <c r="O4348">
        <v>4</v>
      </c>
      <c r="P4348" t="str" cm="1">
        <f t="array" ref="P4348">_xlfn.IFS(C4348&lt;25,"18-24", C4348&lt;=35,"25-35", C4348&lt;=50,"36-50",TRUE,"50+")</f>
        <v>25-35</v>
      </c>
      <c r="Q4348" t="str">
        <f t="shared" si="469"/>
        <v>new</v>
      </c>
      <c r="R4348" t="str">
        <f t="shared" si="470"/>
        <v>high value</v>
      </c>
      <c r="S4348" t="str">
        <f t="shared" si="471"/>
        <v>medium</v>
      </c>
      <c r="T4348" t="str">
        <f t="shared" si="472"/>
        <v>Oct</v>
      </c>
      <c r="U4348">
        <f t="shared" si="473"/>
        <v>2024</v>
      </c>
      <c r="V4348" t="str">
        <f t="shared" si="474"/>
        <v>5-10</v>
      </c>
      <c r="W4348" t="str">
        <f t="shared" si="475"/>
        <v>Slow</v>
      </c>
    </row>
    <row r="4349" spans="1:23" x14ac:dyDescent="0.3">
      <c r="A4349">
        <v>604348</v>
      </c>
      <c r="B4349">
        <v>25392</v>
      </c>
      <c r="C4349">
        <v>55</v>
      </c>
      <c r="D4349" t="s">
        <v>7</v>
      </c>
      <c r="E4349" t="s">
        <v>13</v>
      </c>
      <c r="F4349" t="s">
        <v>24</v>
      </c>
      <c r="G4349" t="s">
        <v>27</v>
      </c>
      <c r="H4349" s="1">
        <v>45538</v>
      </c>
      <c r="I4349" t="s">
        <v>34</v>
      </c>
      <c r="J4349">
        <v>53</v>
      </c>
      <c r="K4349">
        <v>7.4</v>
      </c>
      <c r="L4349">
        <v>908.37</v>
      </c>
      <c r="M4349">
        <v>36.840000000000003</v>
      </c>
      <c r="N4349" t="s">
        <v>49</v>
      </c>
      <c r="O4349">
        <v>3</v>
      </c>
      <c r="P4349" t="str" cm="1">
        <f t="array" ref="P4349">_xlfn.IFS(C4349&lt;25,"18-24", C4349&lt;=35,"25-35", C4349&lt;=50,"36-50",TRUE,"50+")</f>
        <v>50+</v>
      </c>
      <c r="Q4349" t="str">
        <f t="shared" si="469"/>
        <v>new</v>
      </c>
      <c r="R4349" t="str">
        <f t="shared" si="470"/>
        <v>high value</v>
      </c>
      <c r="S4349" t="str">
        <f t="shared" si="471"/>
        <v>medium</v>
      </c>
      <c r="T4349" t="str">
        <f t="shared" si="472"/>
        <v>Sep</v>
      </c>
      <c r="U4349">
        <f t="shared" si="473"/>
        <v>2024</v>
      </c>
      <c r="V4349" t="str">
        <f t="shared" si="474"/>
        <v>5-10</v>
      </c>
      <c r="W4349" t="str">
        <f t="shared" si="475"/>
        <v>Slow</v>
      </c>
    </row>
    <row r="4350" spans="1:23" x14ac:dyDescent="0.3">
      <c r="A4350">
        <v>604349</v>
      </c>
      <c r="B4350">
        <v>67197</v>
      </c>
      <c r="C4350">
        <v>32</v>
      </c>
      <c r="D4350" t="s">
        <v>7</v>
      </c>
      <c r="E4350" t="s">
        <v>5</v>
      </c>
      <c r="F4350" t="s">
        <v>30</v>
      </c>
      <c r="G4350" t="s">
        <v>25</v>
      </c>
      <c r="H4350" s="1">
        <v>45286</v>
      </c>
      <c r="I4350" t="s">
        <v>34</v>
      </c>
      <c r="J4350">
        <v>58</v>
      </c>
      <c r="K4350">
        <v>9.3000000000000007</v>
      </c>
      <c r="L4350">
        <v>893.56</v>
      </c>
      <c r="M4350">
        <v>64.97</v>
      </c>
      <c r="N4350" t="s">
        <v>47</v>
      </c>
      <c r="O4350">
        <v>3</v>
      </c>
      <c r="P4350" t="str" cm="1">
        <f t="array" ref="P4350">_xlfn.IFS(C4350&lt;25,"18-24", C4350&lt;=35,"25-35", C4350&lt;=50,"36-50",TRUE,"50+")</f>
        <v>25-35</v>
      </c>
      <c r="Q4350" t="str">
        <f t="shared" si="469"/>
        <v>new</v>
      </c>
      <c r="R4350" t="str">
        <f t="shared" si="470"/>
        <v>high value</v>
      </c>
      <c r="S4350" t="str">
        <f t="shared" si="471"/>
        <v>medium</v>
      </c>
      <c r="T4350" t="str">
        <f t="shared" si="472"/>
        <v>Dec</v>
      </c>
      <c r="U4350">
        <f t="shared" si="473"/>
        <v>2023</v>
      </c>
      <c r="V4350" t="str">
        <f t="shared" si="474"/>
        <v>5-10</v>
      </c>
      <c r="W4350" t="str">
        <f t="shared" si="475"/>
        <v>Slow</v>
      </c>
    </row>
    <row r="4351" spans="1:23" x14ac:dyDescent="0.3">
      <c r="A4351">
        <v>604350</v>
      </c>
      <c r="B4351">
        <v>60209</v>
      </c>
      <c r="C4351">
        <v>40</v>
      </c>
      <c r="D4351" t="s">
        <v>4</v>
      </c>
      <c r="E4351" t="s">
        <v>15</v>
      </c>
      <c r="F4351" t="s">
        <v>18</v>
      </c>
      <c r="G4351" t="s">
        <v>31</v>
      </c>
      <c r="H4351" s="1">
        <v>45132</v>
      </c>
      <c r="I4351" t="s">
        <v>33</v>
      </c>
      <c r="J4351">
        <v>75</v>
      </c>
      <c r="K4351">
        <v>3.9</v>
      </c>
      <c r="L4351">
        <v>1412.13</v>
      </c>
      <c r="M4351">
        <v>105.44</v>
      </c>
      <c r="N4351" t="s">
        <v>47</v>
      </c>
      <c r="O4351">
        <v>4</v>
      </c>
      <c r="P4351" t="str" cm="1">
        <f t="array" ref="P4351">_xlfn.IFS(C4351&lt;25,"18-24", C4351&lt;=35,"25-35", C4351&lt;=50,"36-50",TRUE,"50+")</f>
        <v>36-50</v>
      </c>
      <c r="Q4351" t="str">
        <f t="shared" si="469"/>
        <v>new</v>
      </c>
      <c r="R4351" t="str">
        <f t="shared" si="470"/>
        <v>high value</v>
      </c>
      <c r="S4351" t="str">
        <f t="shared" si="471"/>
        <v>medium</v>
      </c>
      <c r="T4351" t="str">
        <f t="shared" si="472"/>
        <v>Jul</v>
      </c>
      <c r="U4351">
        <f t="shared" si="473"/>
        <v>2023</v>
      </c>
      <c r="V4351" t="str">
        <f t="shared" si="474"/>
        <v>0-5</v>
      </c>
      <c r="W4351" t="str">
        <f t="shared" si="475"/>
        <v>Slow</v>
      </c>
    </row>
    <row r="4352" spans="1:23" x14ac:dyDescent="0.3">
      <c r="A4352">
        <v>604351</v>
      </c>
      <c r="B4352">
        <v>92532</v>
      </c>
      <c r="C4352">
        <v>18</v>
      </c>
      <c r="D4352" t="s">
        <v>4</v>
      </c>
      <c r="E4352" t="s">
        <v>16</v>
      </c>
      <c r="F4352" t="s">
        <v>18</v>
      </c>
      <c r="G4352" t="s">
        <v>31</v>
      </c>
      <c r="H4352" s="1">
        <v>44640</v>
      </c>
      <c r="I4352" t="s">
        <v>34</v>
      </c>
      <c r="J4352">
        <v>45</v>
      </c>
      <c r="K4352">
        <v>8.1</v>
      </c>
      <c r="L4352">
        <v>478.26</v>
      </c>
      <c r="M4352">
        <v>71.09</v>
      </c>
      <c r="N4352" t="s">
        <v>47</v>
      </c>
      <c r="O4352">
        <v>1</v>
      </c>
      <c r="P4352" t="str" cm="1">
        <f t="array" ref="P4352">_xlfn.IFS(C4352&lt;25,"18-24", C4352&lt;=35,"25-35", C4352&lt;=50,"36-50",TRUE,"50+")</f>
        <v>18-24</v>
      </c>
      <c r="Q4352" t="str">
        <f t="shared" si="469"/>
        <v>new</v>
      </c>
      <c r="R4352" t="str">
        <f t="shared" si="470"/>
        <v>medium</v>
      </c>
      <c r="S4352" t="str">
        <f t="shared" si="471"/>
        <v>Low</v>
      </c>
      <c r="T4352" t="str">
        <f t="shared" si="472"/>
        <v>Mar</v>
      </c>
      <c r="U4352">
        <f t="shared" si="473"/>
        <v>2022</v>
      </c>
      <c r="V4352" t="str">
        <f t="shared" si="474"/>
        <v>5-10</v>
      </c>
      <c r="W4352" t="str">
        <f t="shared" si="475"/>
        <v>Medium</v>
      </c>
    </row>
    <row r="4353" spans="1:23" x14ac:dyDescent="0.3">
      <c r="A4353">
        <v>604352</v>
      </c>
      <c r="B4353">
        <v>85936</v>
      </c>
      <c r="C4353">
        <v>53</v>
      </c>
      <c r="D4353" t="s">
        <v>4</v>
      </c>
      <c r="E4353" t="s">
        <v>8</v>
      </c>
      <c r="F4353" t="s">
        <v>18</v>
      </c>
      <c r="G4353" t="s">
        <v>21</v>
      </c>
      <c r="H4353" s="1">
        <v>45051</v>
      </c>
      <c r="I4353" t="s">
        <v>33</v>
      </c>
      <c r="J4353">
        <v>27</v>
      </c>
      <c r="K4353">
        <v>2.6</v>
      </c>
      <c r="L4353">
        <v>1464.91</v>
      </c>
      <c r="M4353">
        <v>62.53</v>
      </c>
      <c r="N4353" t="s">
        <v>47</v>
      </c>
      <c r="O4353">
        <v>3</v>
      </c>
      <c r="P4353" t="str" cm="1">
        <f t="array" ref="P4353">_xlfn.IFS(C4353&lt;25,"18-24", C4353&lt;=35,"25-35", C4353&lt;=50,"36-50",TRUE,"50+")</f>
        <v>50+</v>
      </c>
      <c r="Q4353" t="str">
        <f t="shared" si="469"/>
        <v>new</v>
      </c>
      <c r="R4353" t="str">
        <f t="shared" si="470"/>
        <v>high value</v>
      </c>
      <c r="S4353" t="str">
        <f t="shared" si="471"/>
        <v>medium</v>
      </c>
      <c r="T4353" t="str">
        <f t="shared" si="472"/>
        <v>May</v>
      </c>
      <c r="U4353">
        <f t="shared" si="473"/>
        <v>2023</v>
      </c>
      <c r="V4353" t="str">
        <f t="shared" si="474"/>
        <v>0-5</v>
      </c>
      <c r="W4353" t="str">
        <f t="shared" si="475"/>
        <v>Fast</v>
      </c>
    </row>
    <row r="4354" spans="1:23" x14ac:dyDescent="0.3">
      <c r="A4354">
        <v>604353</v>
      </c>
      <c r="B4354">
        <v>77475</v>
      </c>
      <c r="C4354">
        <v>31</v>
      </c>
      <c r="D4354" t="s">
        <v>4</v>
      </c>
      <c r="E4354" t="s">
        <v>11</v>
      </c>
      <c r="F4354" t="s">
        <v>32</v>
      </c>
      <c r="G4354" t="s">
        <v>25</v>
      </c>
      <c r="H4354" s="1">
        <v>44574</v>
      </c>
      <c r="I4354" t="s">
        <v>33</v>
      </c>
      <c r="J4354">
        <v>63</v>
      </c>
      <c r="K4354">
        <v>14.9</v>
      </c>
      <c r="L4354">
        <v>464.61</v>
      </c>
      <c r="M4354">
        <v>46.15</v>
      </c>
      <c r="N4354" t="s">
        <v>50</v>
      </c>
      <c r="O4354">
        <v>4</v>
      </c>
      <c r="P4354" t="str" cm="1">
        <f t="array" ref="P4354">_xlfn.IFS(C4354&lt;25,"18-24", C4354&lt;=35,"25-35", C4354&lt;=50,"36-50",TRUE,"50+")</f>
        <v>25-35</v>
      </c>
      <c r="Q4354" t="str">
        <f t="shared" si="469"/>
        <v>new</v>
      </c>
      <c r="R4354" t="str">
        <f t="shared" si="470"/>
        <v>medium</v>
      </c>
      <c r="S4354" t="str">
        <f t="shared" si="471"/>
        <v>medium</v>
      </c>
      <c r="T4354" t="str">
        <f t="shared" si="472"/>
        <v>Jan</v>
      </c>
      <c r="U4354">
        <f t="shared" si="473"/>
        <v>2022</v>
      </c>
      <c r="V4354" t="str">
        <f t="shared" si="474"/>
        <v>10-15</v>
      </c>
      <c r="W4354" t="str">
        <f t="shared" si="475"/>
        <v>Slow</v>
      </c>
    </row>
    <row r="4355" spans="1:23" x14ac:dyDescent="0.3">
      <c r="A4355">
        <v>604354</v>
      </c>
      <c r="B4355">
        <v>92160</v>
      </c>
      <c r="C4355">
        <v>41</v>
      </c>
      <c r="D4355" t="s">
        <v>7</v>
      </c>
      <c r="E4355" t="s">
        <v>8</v>
      </c>
      <c r="F4355" t="s">
        <v>26</v>
      </c>
      <c r="G4355" t="s">
        <v>29</v>
      </c>
      <c r="H4355" s="1">
        <v>44574</v>
      </c>
      <c r="I4355" t="s">
        <v>34</v>
      </c>
      <c r="J4355">
        <v>63</v>
      </c>
      <c r="K4355">
        <v>12.5</v>
      </c>
      <c r="L4355">
        <v>1181.03</v>
      </c>
      <c r="M4355">
        <v>56.1</v>
      </c>
      <c r="N4355" t="s">
        <v>50</v>
      </c>
      <c r="O4355">
        <v>1</v>
      </c>
      <c r="P4355" t="str" cm="1">
        <f t="array" ref="P4355">_xlfn.IFS(C4355&lt;25,"18-24", C4355&lt;=35,"25-35", C4355&lt;=50,"36-50",TRUE,"50+")</f>
        <v>36-50</v>
      </c>
      <c r="Q4355" t="str">
        <f t="shared" ref="Q4355:Q4418" si="476">IF(COUNTIF($B:$B,B4355)&gt;1,"repeat","new")</f>
        <v>new</v>
      </c>
      <c r="R4355" t="str">
        <f t="shared" ref="R4355:R4418" si="477">IF(L4355&gt;500,"high value",IF( L4355&gt;250,"medium","low"))</f>
        <v>high value</v>
      </c>
      <c r="S4355" t="str">
        <f t="shared" ref="S4355:S4418" si="478">IF(O4355&lt;=2,"Low",IF(O4355&lt;=4,"medium","High"))</f>
        <v>Low</v>
      </c>
      <c r="T4355" t="str">
        <f t="shared" ref="T4355:T4418" si="479">TEXT(H4355,"MMM")</f>
        <v>Jan</v>
      </c>
      <c r="U4355">
        <f t="shared" ref="U4355:U4418" si="480">YEAR(H4355)</f>
        <v>2022</v>
      </c>
      <c r="V4355" t="str">
        <f t="shared" ref="V4355:V4418" si="481">IF(K4355&lt;=5,"0-5",IF(K4355&lt;=10,"5-10",IF(K4355&lt;=15,"10-15","15+")))</f>
        <v>10-15</v>
      </c>
      <c r="W4355" t="str">
        <f t="shared" ref="W4355:W4418" si="482">IF(J4355&lt;=30,"Fast",IF(J4355&lt;=45,"Medium","Slow"))</f>
        <v>Slow</v>
      </c>
    </row>
    <row r="4356" spans="1:23" x14ac:dyDescent="0.3">
      <c r="A4356">
        <v>604355</v>
      </c>
      <c r="B4356">
        <v>32871</v>
      </c>
      <c r="C4356">
        <v>31</v>
      </c>
      <c r="D4356" t="s">
        <v>7</v>
      </c>
      <c r="E4356" t="s">
        <v>16</v>
      </c>
      <c r="F4356" t="s">
        <v>24</v>
      </c>
      <c r="G4356" t="s">
        <v>23</v>
      </c>
      <c r="H4356" s="1">
        <v>44889</v>
      </c>
      <c r="I4356" t="s">
        <v>34</v>
      </c>
      <c r="J4356">
        <v>29</v>
      </c>
      <c r="K4356">
        <v>5.9</v>
      </c>
      <c r="L4356">
        <v>1131.96</v>
      </c>
      <c r="M4356">
        <v>43.15</v>
      </c>
      <c r="N4356" t="s">
        <v>47</v>
      </c>
      <c r="O4356">
        <v>2</v>
      </c>
      <c r="P4356" t="str" cm="1">
        <f t="array" ref="P4356">_xlfn.IFS(C4356&lt;25,"18-24", C4356&lt;=35,"25-35", C4356&lt;=50,"36-50",TRUE,"50+")</f>
        <v>25-35</v>
      </c>
      <c r="Q4356" t="str">
        <f t="shared" si="476"/>
        <v>new</v>
      </c>
      <c r="R4356" t="str">
        <f t="shared" si="477"/>
        <v>high value</v>
      </c>
      <c r="S4356" t="str">
        <f t="shared" si="478"/>
        <v>Low</v>
      </c>
      <c r="T4356" t="str">
        <f t="shared" si="479"/>
        <v>Nov</v>
      </c>
      <c r="U4356">
        <f t="shared" si="480"/>
        <v>2022</v>
      </c>
      <c r="V4356" t="str">
        <f t="shared" si="481"/>
        <v>5-10</v>
      </c>
      <c r="W4356" t="str">
        <f t="shared" si="482"/>
        <v>Fast</v>
      </c>
    </row>
    <row r="4357" spans="1:23" x14ac:dyDescent="0.3">
      <c r="A4357">
        <v>604356</v>
      </c>
      <c r="B4357">
        <v>97447</v>
      </c>
      <c r="C4357">
        <v>38</v>
      </c>
      <c r="D4357" t="s">
        <v>7</v>
      </c>
      <c r="E4357" t="s">
        <v>16</v>
      </c>
      <c r="F4357" t="s">
        <v>26</v>
      </c>
      <c r="G4357" t="s">
        <v>23</v>
      </c>
      <c r="H4357" s="1">
        <v>45435</v>
      </c>
      <c r="I4357" t="s">
        <v>34</v>
      </c>
      <c r="J4357">
        <v>28</v>
      </c>
      <c r="K4357">
        <v>8.9</v>
      </c>
      <c r="L4357">
        <v>1035.8599999999999</v>
      </c>
      <c r="M4357">
        <v>101.95</v>
      </c>
      <c r="N4357" t="s">
        <v>50</v>
      </c>
      <c r="O4357">
        <v>3</v>
      </c>
      <c r="P4357" t="str" cm="1">
        <f t="array" ref="P4357">_xlfn.IFS(C4357&lt;25,"18-24", C4357&lt;=35,"25-35", C4357&lt;=50,"36-50",TRUE,"50+")</f>
        <v>36-50</v>
      </c>
      <c r="Q4357" t="str">
        <f t="shared" si="476"/>
        <v>new</v>
      </c>
      <c r="R4357" t="str">
        <f t="shared" si="477"/>
        <v>high value</v>
      </c>
      <c r="S4357" t="str">
        <f t="shared" si="478"/>
        <v>medium</v>
      </c>
      <c r="T4357" t="str">
        <f t="shared" si="479"/>
        <v>May</v>
      </c>
      <c r="U4357">
        <f t="shared" si="480"/>
        <v>2024</v>
      </c>
      <c r="V4357" t="str">
        <f t="shared" si="481"/>
        <v>5-10</v>
      </c>
      <c r="W4357" t="str">
        <f t="shared" si="482"/>
        <v>Fast</v>
      </c>
    </row>
    <row r="4358" spans="1:23" x14ac:dyDescent="0.3">
      <c r="A4358">
        <v>604357</v>
      </c>
      <c r="B4358">
        <v>93550</v>
      </c>
      <c r="C4358">
        <v>41</v>
      </c>
      <c r="D4358" t="s">
        <v>4</v>
      </c>
      <c r="E4358" t="s">
        <v>16</v>
      </c>
      <c r="F4358" t="s">
        <v>18</v>
      </c>
      <c r="G4358" t="s">
        <v>27</v>
      </c>
      <c r="H4358" s="1">
        <v>44639</v>
      </c>
      <c r="I4358" t="s">
        <v>34</v>
      </c>
      <c r="J4358">
        <v>63</v>
      </c>
      <c r="K4358">
        <v>10.3</v>
      </c>
      <c r="L4358">
        <v>248.85</v>
      </c>
      <c r="M4358">
        <v>64.23</v>
      </c>
      <c r="N4358" t="s">
        <v>47</v>
      </c>
      <c r="O4358">
        <v>2</v>
      </c>
      <c r="P4358" t="str" cm="1">
        <f t="array" ref="P4358">_xlfn.IFS(C4358&lt;25,"18-24", C4358&lt;=35,"25-35", C4358&lt;=50,"36-50",TRUE,"50+")</f>
        <v>36-50</v>
      </c>
      <c r="Q4358" t="str">
        <f t="shared" si="476"/>
        <v>new</v>
      </c>
      <c r="R4358" t="str">
        <f t="shared" si="477"/>
        <v>low</v>
      </c>
      <c r="S4358" t="str">
        <f t="shared" si="478"/>
        <v>Low</v>
      </c>
      <c r="T4358" t="str">
        <f t="shared" si="479"/>
        <v>Mar</v>
      </c>
      <c r="U4358">
        <f t="shared" si="480"/>
        <v>2022</v>
      </c>
      <c r="V4358" t="str">
        <f t="shared" si="481"/>
        <v>10-15</v>
      </c>
      <c r="W4358" t="str">
        <f t="shared" si="482"/>
        <v>Slow</v>
      </c>
    </row>
    <row r="4359" spans="1:23" x14ac:dyDescent="0.3">
      <c r="A4359">
        <v>604358</v>
      </c>
      <c r="B4359">
        <v>82547</v>
      </c>
      <c r="C4359">
        <v>37</v>
      </c>
      <c r="D4359" t="s">
        <v>4</v>
      </c>
      <c r="E4359" t="s">
        <v>8</v>
      </c>
      <c r="F4359" t="s">
        <v>32</v>
      </c>
      <c r="G4359" t="s">
        <v>29</v>
      </c>
      <c r="H4359" s="1">
        <v>45039</v>
      </c>
      <c r="I4359" t="s">
        <v>34</v>
      </c>
      <c r="J4359">
        <v>25</v>
      </c>
      <c r="K4359">
        <v>5.8</v>
      </c>
      <c r="L4359">
        <v>157.13999999999999</v>
      </c>
      <c r="M4359">
        <v>113.53</v>
      </c>
      <c r="N4359" t="s">
        <v>47</v>
      </c>
      <c r="O4359">
        <v>1</v>
      </c>
      <c r="P4359" t="str" cm="1">
        <f t="array" ref="P4359">_xlfn.IFS(C4359&lt;25,"18-24", C4359&lt;=35,"25-35", C4359&lt;=50,"36-50",TRUE,"50+")</f>
        <v>36-50</v>
      </c>
      <c r="Q4359" t="str">
        <f t="shared" si="476"/>
        <v>new</v>
      </c>
      <c r="R4359" t="str">
        <f t="shared" si="477"/>
        <v>low</v>
      </c>
      <c r="S4359" t="str">
        <f t="shared" si="478"/>
        <v>Low</v>
      </c>
      <c r="T4359" t="str">
        <f t="shared" si="479"/>
        <v>Apr</v>
      </c>
      <c r="U4359">
        <f t="shared" si="480"/>
        <v>2023</v>
      </c>
      <c r="V4359" t="str">
        <f t="shared" si="481"/>
        <v>5-10</v>
      </c>
      <c r="W4359" t="str">
        <f t="shared" si="482"/>
        <v>Fast</v>
      </c>
    </row>
    <row r="4360" spans="1:23" x14ac:dyDescent="0.3">
      <c r="A4360">
        <v>604359</v>
      </c>
      <c r="B4360">
        <v>77390</v>
      </c>
      <c r="C4360">
        <v>30</v>
      </c>
      <c r="D4360" t="s">
        <v>4</v>
      </c>
      <c r="E4360" t="s">
        <v>13</v>
      </c>
      <c r="F4360" t="s">
        <v>30</v>
      </c>
      <c r="G4360" t="s">
        <v>27</v>
      </c>
      <c r="H4360" s="1">
        <v>44721</v>
      </c>
      <c r="I4360" t="s">
        <v>34</v>
      </c>
      <c r="J4360">
        <v>48</v>
      </c>
      <c r="K4360">
        <v>4.4000000000000004</v>
      </c>
      <c r="L4360">
        <v>841.07</v>
      </c>
      <c r="M4360">
        <v>26.43</v>
      </c>
      <c r="N4360" t="s">
        <v>48</v>
      </c>
      <c r="O4360">
        <v>1</v>
      </c>
      <c r="P4360" t="str" cm="1">
        <f t="array" ref="P4360">_xlfn.IFS(C4360&lt;25,"18-24", C4360&lt;=35,"25-35", C4360&lt;=50,"36-50",TRUE,"50+")</f>
        <v>25-35</v>
      </c>
      <c r="Q4360" t="str">
        <f t="shared" si="476"/>
        <v>new</v>
      </c>
      <c r="R4360" t="str">
        <f t="shared" si="477"/>
        <v>high value</v>
      </c>
      <c r="S4360" t="str">
        <f t="shared" si="478"/>
        <v>Low</v>
      </c>
      <c r="T4360" t="str">
        <f t="shared" si="479"/>
        <v>Jun</v>
      </c>
      <c r="U4360">
        <f t="shared" si="480"/>
        <v>2022</v>
      </c>
      <c r="V4360" t="str">
        <f t="shared" si="481"/>
        <v>0-5</v>
      </c>
      <c r="W4360" t="str">
        <f t="shared" si="482"/>
        <v>Slow</v>
      </c>
    </row>
    <row r="4361" spans="1:23" x14ac:dyDescent="0.3">
      <c r="A4361">
        <v>604360</v>
      </c>
      <c r="B4361">
        <v>89413</v>
      </c>
      <c r="C4361">
        <v>32</v>
      </c>
      <c r="D4361" t="s">
        <v>7</v>
      </c>
      <c r="E4361" t="s">
        <v>5</v>
      </c>
      <c r="F4361" t="s">
        <v>24</v>
      </c>
      <c r="G4361" t="s">
        <v>23</v>
      </c>
      <c r="H4361" s="1">
        <v>45368</v>
      </c>
      <c r="I4361" t="s">
        <v>34</v>
      </c>
      <c r="J4361">
        <v>25</v>
      </c>
      <c r="K4361">
        <v>6.6</v>
      </c>
      <c r="L4361">
        <v>1384.33</v>
      </c>
      <c r="M4361">
        <v>84.43</v>
      </c>
      <c r="N4361" t="s">
        <v>50</v>
      </c>
      <c r="O4361">
        <v>4</v>
      </c>
      <c r="P4361" t="str" cm="1">
        <f t="array" ref="P4361">_xlfn.IFS(C4361&lt;25,"18-24", C4361&lt;=35,"25-35", C4361&lt;=50,"36-50",TRUE,"50+")</f>
        <v>25-35</v>
      </c>
      <c r="Q4361" t="str">
        <f t="shared" si="476"/>
        <v>new</v>
      </c>
      <c r="R4361" t="str">
        <f t="shared" si="477"/>
        <v>high value</v>
      </c>
      <c r="S4361" t="str">
        <f t="shared" si="478"/>
        <v>medium</v>
      </c>
      <c r="T4361" t="str">
        <f t="shared" si="479"/>
        <v>Mar</v>
      </c>
      <c r="U4361">
        <f t="shared" si="480"/>
        <v>2024</v>
      </c>
      <c r="V4361" t="str">
        <f t="shared" si="481"/>
        <v>5-10</v>
      </c>
      <c r="W4361" t="str">
        <f t="shared" si="482"/>
        <v>Fast</v>
      </c>
    </row>
    <row r="4362" spans="1:23" x14ac:dyDescent="0.3">
      <c r="A4362">
        <v>604361</v>
      </c>
      <c r="B4362">
        <v>56431</v>
      </c>
      <c r="C4362">
        <v>19</v>
      </c>
      <c r="D4362" t="s">
        <v>4</v>
      </c>
      <c r="E4362" t="s">
        <v>8</v>
      </c>
      <c r="F4362" t="s">
        <v>18</v>
      </c>
      <c r="G4362" t="s">
        <v>23</v>
      </c>
      <c r="H4362" s="1">
        <v>45474</v>
      </c>
      <c r="I4362" t="s">
        <v>34</v>
      </c>
      <c r="J4362">
        <v>27</v>
      </c>
      <c r="K4362">
        <v>11.9</v>
      </c>
      <c r="L4362">
        <v>1450.35</v>
      </c>
      <c r="M4362">
        <v>59.17</v>
      </c>
      <c r="N4362" t="s">
        <v>47</v>
      </c>
      <c r="O4362">
        <v>2</v>
      </c>
      <c r="P4362" t="str" cm="1">
        <f t="array" ref="P4362">_xlfn.IFS(C4362&lt;25,"18-24", C4362&lt;=35,"25-35", C4362&lt;=50,"36-50",TRUE,"50+")</f>
        <v>18-24</v>
      </c>
      <c r="Q4362" t="str">
        <f t="shared" si="476"/>
        <v>new</v>
      </c>
      <c r="R4362" t="str">
        <f t="shared" si="477"/>
        <v>high value</v>
      </c>
      <c r="S4362" t="str">
        <f t="shared" si="478"/>
        <v>Low</v>
      </c>
      <c r="T4362" t="str">
        <f t="shared" si="479"/>
        <v>Jul</v>
      </c>
      <c r="U4362">
        <f t="shared" si="480"/>
        <v>2024</v>
      </c>
      <c r="V4362" t="str">
        <f t="shared" si="481"/>
        <v>10-15</v>
      </c>
      <c r="W4362" t="str">
        <f t="shared" si="482"/>
        <v>Fast</v>
      </c>
    </row>
    <row r="4363" spans="1:23" x14ac:dyDescent="0.3">
      <c r="A4363">
        <v>604362</v>
      </c>
      <c r="B4363">
        <v>38043</v>
      </c>
      <c r="C4363">
        <v>39</v>
      </c>
      <c r="D4363" t="s">
        <v>7</v>
      </c>
      <c r="E4363" t="s">
        <v>5</v>
      </c>
      <c r="F4363" t="s">
        <v>30</v>
      </c>
      <c r="G4363" t="s">
        <v>27</v>
      </c>
      <c r="H4363" s="1">
        <v>44814</v>
      </c>
      <c r="I4363" t="s">
        <v>34</v>
      </c>
      <c r="J4363">
        <v>38</v>
      </c>
      <c r="K4363">
        <v>11.2</v>
      </c>
      <c r="L4363">
        <v>934.87</v>
      </c>
      <c r="M4363">
        <v>89.51</v>
      </c>
      <c r="N4363" t="s">
        <v>49</v>
      </c>
      <c r="O4363">
        <v>2</v>
      </c>
      <c r="P4363" t="str" cm="1">
        <f t="array" ref="P4363">_xlfn.IFS(C4363&lt;25,"18-24", C4363&lt;=35,"25-35", C4363&lt;=50,"36-50",TRUE,"50+")</f>
        <v>36-50</v>
      </c>
      <c r="Q4363" t="str">
        <f t="shared" si="476"/>
        <v>new</v>
      </c>
      <c r="R4363" t="str">
        <f t="shared" si="477"/>
        <v>high value</v>
      </c>
      <c r="S4363" t="str">
        <f t="shared" si="478"/>
        <v>Low</v>
      </c>
      <c r="T4363" t="str">
        <f t="shared" si="479"/>
        <v>Sep</v>
      </c>
      <c r="U4363">
        <f t="shared" si="480"/>
        <v>2022</v>
      </c>
      <c r="V4363" t="str">
        <f t="shared" si="481"/>
        <v>10-15</v>
      </c>
      <c r="W4363" t="str">
        <f t="shared" si="482"/>
        <v>Medium</v>
      </c>
    </row>
    <row r="4364" spans="1:23" x14ac:dyDescent="0.3">
      <c r="A4364">
        <v>604363</v>
      </c>
      <c r="B4364">
        <v>15720</v>
      </c>
      <c r="C4364">
        <v>53</v>
      </c>
      <c r="D4364" t="s">
        <v>4</v>
      </c>
      <c r="E4364" t="s">
        <v>8</v>
      </c>
      <c r="F4364" t="s">
        <v>26</v>
      </c>
      <c r="G4364" t="s">
        <v>21</v>
      </c>
      <c r="H4364" s="1">
        <v>45193</v>
      </c>
      <c r="I4364" t="s">
        <v>33</v>
      </c>
      <c r="J4364">
        <v>70</v>
      </c>
      <c r="K4364">
        <v>8.1</v>
      </c>
      <c r="L4364">
        <v>205.59</v>
      </c>
      <c r="M4364">
        <v>47.29</v>
      </c>
      <c r="N4364" t="s">
        <v>50</v>
      </c>
      <c r="O4364">
        <v>1</v>
      </c>
      <c r="P4364" t="str" cm="1">
        <f t="array" ref="P4364">_xlfn.IFS(C4364&lt;25,"18-24", C4364&lt;=35,"25-35", C4364&lt;=50,"36-50",TRUE,"50+")</f>
        <v>50+</v>
      </c>
      <c r="Q4364" t="str">
        <f t="shared" si="476"/>
        <v>new</v>
      </c>
      <c r="R4364" t="str">
        <f t="shared" si="477"/>
        <v>low</v>
      </c>
      <c r="S4364" t="str">
        <f t="shared" si="478"/>
        <v>Low</v>
      </c>
      <c r="T4364" t="str">
        <f t="shared" si="479"/>
        <v>Sep</v>
      </c>
      <c r="U4364">
        <f t="shared" si="480"/>
        <v>2023</v>
      </c>
      <c r="V4364" t="str">
        <f t="shared" si="481"/>
        <v>5-10</v>
      </c>
      <c r="W4364" t="str">
        <f t="shared" si="482"/>
        <v>Slow</v>
      </c>
    </row>
    <row r="4365" spans="1:23" x14ac:dyDescent="0.3">
      <c r="A4365">
        <v>604364</v>
      </c>
      <c r="B4365">
        <v>51139</v>
      </c>
      <c r="C4365">
        <v>41</v>
      </c>
      <c r="D4365" t="s">
        <v>7</v>
      </c>
      <c r="E4365" t="s">
        <v>8</v>
      </c>
      <c r="F4365" t="s">
        <v>22</v>
      </c>
      <c r="G4365" t="s">
        <v>29</v>
      </c>
      <c r="H4365" s="1">
        <v>44612</v>
      </c>
      <c r="I4365" t="s">
        <v>33</v>
      </c>
      <c r="J4365">
        <v>52</v>
      </c>
      <c r="K4365">
        <v>2.8</v>
      </c>
      <c r="L4365">
        <v>623.47</v>
      </c>
      <c r="M4365">
        <v>65.5</v>
      </c>
      <c r="N4365" t="s">
        <v>49</v>
      </c>
      <c r="O4365">
        <v>3</v>
      </c>
      <c r="P4365" t="str" cm="1">
        <f t="array" ref="P4365">_xlfn.IFS(C4365&lt;25,"18-24", C4365&lt;=35,"25-35", C4365&lt;=50,"36-50",TRUE,"50+")</f>
        <v>36-50</v>
      </c>
      <c r="Q4365" t="str">
        <f t="shared" si="476"/>
        <v>new</v>
      </c>
      <c r="R4365" t="str">
        <f t="shared" si="477"/>
        <v>high value</v>
      </c>
      <c r="S4365" t="str">
        <f t="shared" si="478"/>
        <v>medium</v>
      </c>
      <c r="T4365" t="str">
        <f t="shared" si="479"/>
        <v>Feb</v>
      </c>
      <c r="U4365">
        <f t="shared" si="480"/>
        <v>2022</v>
      </c>
      <c r="V4365" t="str">
        <f t="shared" si="481"/>
        <v>0-5</v>
      </c>
      <c r="W4365" t="str">
        <f t="shared" si="482"/>
        <v>Slow</v>
      </c>
    </row>
    <row r="4366" spans="1:23" x14ac:dyDescent="0.3">
      <c r="A4366">
        <v>604365</v>
      </c>
      <c r="B4366">
        <v>73392</v>
      </c>
      <c r="C4366">
        <v>48</v>
      </c>
      <c r="D4366" t="s">
        <v>4</v>
      </c>
      <c r="E4366" t="s">
        <v>8</v>
      </c>
      <c r="F4366" t="s">
        <v>28</v>
      </c>
      <c r="G4366" t="s">
        <v>31</v>
      </c>
      <c r="H4366" s="1">
        <v>45414</v>
      </c>
      <c r="I4366" t="s">
        <v>34</v>
      </c>
      <c r="J4366">
        <v>56</v>
      </c>
      <c r="K4366">
        <v>1.2</v>
      </c>
      <c r="L4366">
        <v>775.48</v>
      </c>
      <c r="M4366">
        <v>118.25</v>
      </c>
      <c r="N4366" t="s">
        <v>47</v>
      </c>
      <c r="O4366">
        <v>5</v>
      </c>
      <c r="P4366" t="str" cm="1">
        <f t="array" ref="P4366">_xlfn.IFS(C4366&lt;25,"18-24", C4366&lt;=35,"25-35", C4366&lt;=50,"36-50",TRUE,"50+")</f>
        <v>36-50</v>
      </c>
      <c r="Q4366" t="str">
        <f t="shared" si="476"/>
        <v>new</v>
      </c>
      <c r="R4366" t="str">
        <f t="shared" si="477"/>
        <v>high value</v>
      </c>
      <c r="S4366" t="str">
        <f t="shared" si="478"/>
        <v>High</v>
      </c>
      <c r="T4366" t="str">
        <f t="shared" si="479"/>
        <v>May</v>
      </c>
      <c r="U4366">
        <f t="shared" si="480"/>
        <v>2024</v>
      </c>
      <c r="V4366" t="str">
        <f t="shared" si="481"/>
        <v>0-5</v>
      </c>
      <c r="W4366" t="str">
        <f t="shared" si="482"/>
        <v>Slow</v>
      </c>
    </row>
    <row r="4367" spans="1:23" x14ac:dyDescent="0.3">
      <c r="A4367">
        <v>604366</v>
      </c>
      <c r="B4367">
        <v>90149</v>
      </c>
      <c r="C4367">
        <v>40</v>
      </c>
      <c r="D4367" t="s">
        <v>7</v>
      </c>
      <c r="E4367" t="s">
        <v>15</v>
      </c>
      <c r="F4367" t="s">
        <v>19</v>
      </c>
      <c r="G4367" t="s">
        <v>27</v>
      </c>
      <c r="H4367" s="1">
        <v>44957</v>
      </c>
      <c r="I4367" t="s">
        <v>34</v>
      </c>
      <c r="J4367">
        <v>67</v>
      </c>
      <c r="K4367">
        <v>13.9</v>
      </c>
      <c r="L4367">
        <v>286.83</v>
      </c>
      <c r="M4367">
        <v>22.52</v>
      </c>
      <c r="N4367" t="s">
        <v>47</v>
      </c>
      <c r="O4367">
        <v>2</v>
      </c>
      <c r="P4367" t="str" cm="1">
        <f t="array" ref="P4367">_xlfn.IFS(C4367&lt;25,"18-24", C4367&lt;=35,"25-35", C4367&lt;=50,"36-50",TRUE,"50+")</f>
        <v>36-50</v>
      </c>
      <c r="Q4367" t="str">
        <f t="shared" si="476"/>
        <v>new</v>
      </c>
      <c r="R4367" t="str">
        <f t="shared" si="477"/>
        <v>medium</v>
      </c>
      <c r="S4367" t="str">
        <f t="shared" si="478"/>
        <v>Low</v>
      </c>
      <c r="T4367" t="str">
        <f t="shared" si="479"/>
        <v>Jan</v>
      </c>
      <c r="U4367">
        <f t="shared" si="480"/>
        <v>2023</v>
      </c>
      <c r="V4367" t="str">
        <f t="shared" si="481"/>
        <v>10-15</v>
      </c>
      <c r="W4367" t="str">
        <f t="shared" si="482"/>
        <v>Slow</v>
      </c>
    </row>
    <row r="4368" spans="1:23" x14ac:dyDescent="0.3">
      <c r="A4368">
        <v>604367</v>
      </c>
      <c r="B4368">
        <v>92559</v>
      </c>
      <c r="C4368">
        <v>58</v>
      </c>
      <c r="D4368" t="s">
        <v>7</v>
      </c>
      <c r="E4368" t="s">
        <v>15</v>
      </c>
      <c r="F4368" t="s">
        <v>30</v>
      </c>
      <c r="G4368" t="s">
        <v>27</v>
      </c>
      <c r="H4368" s="1">
        <v>45539</v>
      </c>
      <c r="I4368" t="s">
        <v>34</v>
      </c>
      <c r="J4368">
        <v>83</v>
      </c>
      <c r="K4368">
        <v>3.8</v>
      </c>
      <c r="L4368">
        <v>1135.1600000000001</v>
      </c>
      <c r="M4368">
        <v>111.49</v>
      </c>
      <c r="N4368" t="s">
        <v>50</v>
      </c>
      <c r="O4368">
        <v>3</v>
      </c>
      <c r="P4368" t="str" cm="1">
        <f t="array" ref="P4368">_xlfn.IFS(C4368&lt;25,"18-24", C4368&lt;=35,"25-35", C4368&lt;=50,"36-50",TRUE,"50+")</f>
        <v>50+</v>
      </c>
      <c r="Q4368" t="str">
        <f t="shared" si="476"/>
        <v>new</v>
      </c>
      <c r="R4368" t="str">
        <f t="shared" si="477"/>
        <v>high value</v>
      </c>
      <c r="S4368" t="str">
        <f t="shared" si="478"/>
        <v>medium</v>
      </c>
      <c r="T4368" t="str">
        <f t="shared" si="479"/>
        <v>Sep</v>
      </c>
      <c r="U4368">
        <f t="shared" si="480"/>
        <v>2024</v>
      </c>
      <c r="V4368" t="str">
        <f t="shared" si="481"/>
        <v>0-5</v>
      </c>
      <c r="W4368" t="str">
        <f t="shared" si="482"/>
        <v>Slow</v>
      </c>
    </row>
    <row r="4369" spans="1:23" x14ac:dyDescent="0.3">
      <c r="A4369">
        <v>604368</v>
      </c>
      <c r="B4369">
        <v>84080</v>
      </c>
      <c r="C4369">
        <v>46</v>
      </c>
      <c r="D4369" t="s">
        <v>7</v>
      </c>
      <c r="E4369" t="s">
        <v>16</v>
      </c>
      <c r="F4369" t="s">
        <v>24</v>
      </c>
      <c r="G4369" t="s">
        <v>25</v>
      </c>
      <c r="H4369" s="1">
        <v>44892</v>
      </c>
      <c r="I4369" t="s">
        <v>33</v>
      </c>
      <c r="J4369">
        <v>42</v>
      </c>
      <c r="K4369">
        <v>4.5</v>
      </c>
      <c r="L4369">
        <v>419.35</v>
      </c>
      <c r="M4369">
        <v>72.680000000000007</v>
      </c>
      <c r="N4369" t="s">
        <v>47</v>
      </c>
      <c r="O4369">
        <v>2</v>
      </c>
      <c r="P4369" t="str" cm="1">
        <f t="array" ref="P4369">_xlfn.IFS(C4369&lt;25,"18-24", C4369&lt;=35,"25-35", C4369&lt;=50,"36-50",TRUE,"50+")</f>
        <v>36-50</v>
      </c>
      <c r="Q4369" t="str">
        <f t="shared" si="476"/>
        <v>new</v>
      </c>
      <c r="R4369" t="str">
        <f t="shared" si="477"/>
        <v>medium</v>
      </c>
      <c r="S4369" t="str">
        <f t="shared" si="478"/>
        <v>Low</v>
      </c>
      <c r="T4369" t="str">
        <f t="shared" si="479"/>
        <v>Nov</v>
      </c>
      <c r="U4369">
        <f t="shared" si="480"/>
        <v>2022</v>
      </c>
      <c r="V4369" t="str">
        <f t="shared" si="481"/>
        <v>0-5</v>
      </c>
      <c r="W4369" t="str">
        <f t="shared" si="482"/>
        <v>Medium</v>
      </c>
    </row>
    <row r="4370" spans="1:23" x14ac:dyDescent="0.3">
      <c r="A4370">
        <v>604369</v>
      </c>
      <c r="B4370">
        <v>62229</v>
      </c>
      <c r="C4370">
        <v>26</v>
      </c>
      <c r="D4370" t="s">
        <v>4</v>
      </c>
      <c r="E4370" t="s">
        <v>5</v>
      </c>
      <c r="F4370" t="s">
        <v>24</v>
      </c>
      <c r="G4370" t="s">
        <v>23</v>
      </c>
      <c r="H4370" s="1">
        <v>45028</v>
      </c>
      <c r="I4370" t="s">
        <v>33</v>
      </c>
      <c r="J4370">
        <v>58</v>
      </c>
      <c r="K4370">
        <v>13.2</v>
      </c>
      <c r="L4370">
        <v>922.21</v>
      </c>
      <c r="M4370">
        <v>86.47</v>
      </c>
      <c r="N4370" t="s">
        <v>48</v>
      </c>
      <c r="O4370">
        <v>5</v>
      </c>
      <c r="P4370" t="str" cm="1">
        <f t="array" ref="P4370">_xlfn.IFS(C4370&lt;25,"18-24", C4370&lt;=35,"25-35", C4370&lt;=50,"36-50",TRUE,"50+")</f>
        <v>25-35</v>
      </c>
      <c r="Q4370" t="str">
        <f t="shared" si="476"/>
        <v>new</v>
      </c>
      <c r="R4370" t="str">
        <f t="shared" si="477"/>
        <v>high value</v>
      </c>
      <c r="S4370" t="str">
        <f t="shared" si="478"/>
        <v>High</v>
      </c>
      <c r="T4370" t="str">
        <f t="shared" si="479"/>
        <v>Apr</v>
      </c>
      <c r="U4370">
        <f t="shared" si="480"/>
        <v>2023</v>
      </c>
      <c r="V4370" t="str">
        <f t="shared" si="481"/>
        <v>10-15</v>
      </c>
      <c r="W4370" t="str">
        <f t="shared" si="482"/>
        <v>Slow</v>
      </c>
    </row>
    <row r="4371" spans="1:23" x14ac:dyDescent="0.3">
      <c r="A4371">
        <v>604370</v>
      </c>
      <c r="B4371">
        <v>82676</v>
      </c>
      <c r="C4371">
        <v>43</v>
      </c>
      <c r="D4371" t="s">
        <v>7</v>
      </c>
      <c r="E4371" t="s">
        <v>11</v>
      </c>
      <c r="F4371" t="s">
        <v>32</v>
      </c>
      <c r="G4371" t="s">
        <v>25</v>
      </c>
      <c r="H4371" s="1">
        <v>44983</v>
      </c>
      <c r="I4371" t="s">
        <v>33</v>
      </c>
      <c r="J4371">
        <v>51</v>
      </c>
      <c r="K4371">
        <v>14.9</v>
      </c>
      <c r="L4371">
        <v>1012.49</v>
      </c>
      <c r="M4371">
        <v>60.99</v>
      </c>
      <c r="N4371" t="s">
        <v>47</v>
      </c>
      <c r="O4371">
        <v>5</v>
      </c>
      <c r="P4371" t="str" cm="1">
        <f t="array" ref="P4371">_xlfn.IFS(C4371&lt;25,"18-24", C4371&lt;=35,"25-35", C4371&lt;=50,"36-50",TRUE,"50+")</f>
        <v>36-50</v>
      </c>
      <c r="Q4371" t="str">
        <f t="shared" si="476"/>
        <v>new</v>
      </c>
      <c r="R4371" t="str">
        <f t="shared" si="477"/>
        <v>high value</v>
      </c>
      <c r="S4371" t="str">
        <f t="shared" si="478"/>
        <v>High</v>
      </c>
      <c r="T4371" t="str">
        <f t="shared" si="479"/>
        <v>Feb</v>
      </c>
      <c r="U4371">
        <f t="shared" si="480"/>
        <v>2023</v>
      </c>
      <c r="V4371" t="str">
        <f t="shared" si="481"/>
        <v>10-15</v>
      </c>
      <c r="W4371" t="str">
        <f t="shared" si="482"/>
        <v>Slow</v>
      </c>
    </row>
    <row r="4372" spans="1:23" x14ac:dyDescent="0.3">
      <c r="A4372">
        <v>604371</v>
      </c>
      <c r="B4372">
        <v>62536</v>
      </c>
      <c r="C4372">
        <v>50</v>
      </c>
      <c r="D4372" t="s">
        <v>7</v>
      </c>
      <c r="E4372" t="s">
        <v>11</v>
      </c>
      <c r="F4372" t="s">
        <v>32</v>
      </c>
      <c r="G4372" t="s">
        <v>25</v>
      </c>
      <c r="H4372" s="1">
        <v>44639</v>
      </c>
      <c r="I4372" t="s">
        <v>34</v>
      </c>
      <c r="J4372">
        <v>24</v>
      </c>
      <c r="K4372">
        <v>6</v>
      </c>
      <c r="L4372">
        <v>1454.12</v>
      </c>
      <c r="M4372">
        <v>99.08</v>
      </c>
      <c r="N4372" t="s">
        <v>47</v>
      </c>
      <c r="O4372">
        <v>5</v>
      </c>
      <c r="P4372" t="str" cm="1">
        <f t="array" ref="P4372">_xlfn.IFS(C4372&lt;25,"18-24", C4372&lt;=35,"25-35", C4372&lt;=50,"36-50",TRUE,"50+")</f>
        <v>36-50</v>
      </c>
      <c r="Q4372" t="str">
        <f t="shared" si="476"/>
        <v>repeat</v>
      </c>
      <c r="R4372" t="str">
        <f t="shared" si="477"/>
        <v>high value</v>
      </c>
      <c r="S4372" t="str">
        <f t="shared" si="478"/>
        <v>High</v>
      </c>
      <c r="T4372" t="str">
        <f t="shared" si="479"/>
        <v>Mar</v>
      </c>
      <c r="U4372">
        <f t="shared" si="480"/>
        <v>2022</v>
      </c>
      <c r="V4372" t="str">
        <f t="shared" si="481"/>
        <v>5-10</v>
      </c>
      <c r="W4372" t="str">
        <f t="shared" si="482"/>
        <v>Fast</v>
      </c>
    </row>
    <row r="4373" spans="1:23" x14ac:dyDescent="0.3">
      <c r="A4373">
        <v>604372</v>
      </c>
      <c r="B4373">
        <v>97791</v>
      </c>
      <c r="C4373">
        <v>24</v>
      </c>
      <c r="D4373" t="s">
        <v>7</v>
      </c>
      <c r="E4373" t="s">
        <v>5</v>
      </c>
      <c r="F4373" t="s">
        <v>26</v>
      </c>
      <c r="G4373" t="s">
        <v>31</v>
      </c>
      <c r="H4373" s="1">
        <v>44787</v>
      </c>
      <c r="I4373" t="s">
        <v>34</v>
      </c>
      <c r="J4373">
        <v>52</v>
      </c>
      <c r="K4373">
        <v>5.6</v>
      </c>
      <c r="L4373">
        <v>1251.18</v>
      </c>
      <c r="M4373">
        <v>50.63</v>
      </c>
      <c r="N4373" t="s">
        <v>48</v>
      </c>
      <c r="O4373">
        <v>4</v>
      </c>
      <c r="P4373" t="str" cm="1">
        <f t="array" ref="P4373">_xlfn.IFS(C4373&lt;25,"18-24", C4373&lt;=35,"25-35", C4373&lt;=50,"36-50",TRUE,"50+")</f>
        <v>18-24</v>
      </c>
      <c r="Q4373" t="str">
        <f t="shared" si="476"/>
        <v>new</v>
      </c>
      <c r="R4373" t="str">
        <f t="shared" si="477"/>
        <v>high value</v>
      </c>
      <c r="S4373" t="str">
        <f t="shared" si="478"/>
        <v>medium</v>
      </c>
      <c r="T4373" t="str">
        <f t="shared" si="479"/>
        <v>Aug</v>
      </c>
      <c r="U4373">
        <f t="shared" si="480"/>
        <v>2022</v>
      </c>
      <c r="V4373" t="str">
        <f t="shared" si="481"/>
        <v>5-10</v>
      </c>
      <c r="W4373" t="str">
        <f t="shared" si="482"/>
        <v>Slow</v>
      </c>
    </row>
    <row r="4374" spans="1:23" x14ac:dyDescent="0.3">
      <c r="A4374">
        <v>604373</v>
      </c>
      <c r="B4374">
        <v>67649</v>
      </c>
      <c r="C4374">
        <v>31</v>
      </c>
      <c r="D4374" t="s">
        <v>7</v>
      </c>
      <c r="E4374" t="s">
        <v>11</v>
      </c>
      <c r="F4374" t="s">
        <v>26</v>
      </c>
      <c r="G4374" t="s">
        <v>23</v>
      </c>
      <c r="H4374" s="1">
        <v>45411</v>
      </c>
      <c r="I4374" t="s">
        <v>34</v>
      </c>
      <c r="J4374">
        <v>48</v>
      </c>
      <c r="K4374">
        <v>8.1</v>
      </c>
      <c r="L4374">
        <v>906.94</v>
      </c>
      <c r="M4374">
        <v>93.92</v>
      </c>
      <c r="N4374" t="s">
        <v>47</v>
      </c>
      <c r="O4374">
        <v>2</v>
      </c>
      <c r="P4374" t="str" cm="1">
        <f t="array" ref="P4374">_xlfn.IFS(C4374&lt;25,"18-24", C4374&lt;=35,"25-35", C4374&lt;=50,"36-50",TRUE,"50+")</f>
        <v>25-35</v>
      </c>
      <c r="Q4374" t="str">
        <f t="shared" si="476"/>
        <v>new</v>
      </c>
      <c r="R4374" t="str">
        <f t="shared" si="477"/>
        <v>high value</v>
      </c>
      <c r="S4374" t="str">
        <f t="shared" si="478"/>
        <v>Low</v>
      </c>
      <c r="T4374" t="str">
        <f t="shared" si="479"/>
        <v>Apr</v>
      </c>
      <c r="U4374">
        <f t="shared" si="480"/>
        <v>2024</v>
      </c>
      <c r="V4374" t="str">
        <f t="shared" si="481"/>
        <v>5-10</v>
      </c>
      <c r="W4374" t="str">
        <f t="shared" si="482"/>
        <v>Slow</v>
      </c>
    </row>
    <row r="4375" spans="1:23" x14ac:dyDescent="0.3">
      <c r="A4375">
        <v>604374</v>
      </c>
      <c r="B4375">
        <v>40530</v>
      </c>
      <c r="C4375">
        <v>46</v>
      </c>
      <c r="D4375" t="s">
        <v>7</v>
      </c>
      <c r="E4375" t="s">
        <v>8</v>
      </c>
      <c r="F4375" t="s">
        <v>24</v>
      </c>
      <c r="G4375" t="s">
        <v>29</v>
      </c>
      <c r="H4375" s="1">
        <v>44753</v>
      </c>
      <c r="I4375" t="s">
        <v>33</v>
      </c>
      <c r="J4375">
        <v>50</v>
      </c>
      <c r="K4375">
        <v>3.7</v>
      </c>
      <c r="L4375">
        <v>410.8</v>
      </c>
      <c r="M4375">
        <v>32.08</v>
      </c>
      <c r="N4375" t="s">
        <v>48</v>
      </c>
      <c r="O4375">
        <v>1</v>
      </c>
      <c r="P4375" t="str" cm="1">
        <f t="array" ref="P4375">_xlfn.IFS(C4375&lt;25,"18-24", C4375&lt;=35,"25-35", C4375&lt;=50,"36-50",TRUE,"50+")</f>
        <v>36-50</v>
      </c>
      <c r="Q4375" t="str">
        <f t="shared" si="476"/>
        <v>new</v>
      </c>
      <c r="R4375" t="str">
        <f t="shared" si="477"/>
        <v>medium</v>
      </c>
      <c r="S4375" t="str">
        <f t="shared" si="478"/>
        <v>Low</v>
      </c>
      <c r="T4375" t="str">
        <f t="shared" si="479"/>
        <v>Jul</v>
      </c>
      <c r="U4375">
        <f t="shared" si="480"/>
        <v>2022</v>
      </c>
      <c r="V4375" t="str">
        <f t="shared" si="481"/>
        <v>0-5</v>
      </c>
      <c r="W4375" t="str">
        <f t="shared" si="482"/>
        <v>Slow</v>
      </c>
    </row>
    <row r="4376" spans="1:23" x14ac:dyDescent="0.3">
      <c r="A4376">
        <v>604375</v>
      </c>
      <c r="B4376">
        <v>15305</v>
      </c>
      <c r="C4376">
        <v>62</v>
      </c>
      <c r="D4376" t="s">
        <v>7</v>
      </c>
      <c r="E4376" t="s">
        <v>8</v>
      </c>
      <c r="F4376" t="s">
        <v>30</v>
      </c>
      <c r="G4376" t="s">
        <v>23</v>
      </c>
      <c r="H4376" s="1">
        <v>45405</v>
      </c>
      <c r="I4376" t="s">
        <v>33</v>
      </c>
      <c r="J4376">
        <v>48</v>
      </c>
      <c r="K4376">
        <v>12.4</v>
      </c>
      <c r="L4376">
        <v>579.91</v>
      </c>
      <c r="M4376">
        <v>63.25</v>
      </c>
      <c r="N4376" t="s">
        <v>49</v>
      </c>
      <c r="O4376">
        <v>3</v>
      </c>
      <c r="P4376" t="str" cm="1">
        <f t="array" ref="P4376">_xlfn.IFS(C4376&lt;25,"18-24", C4376&lt;=35,"25-35", C4376&lt;=50,"36-50",TRUE,"50+")</f>
        <v>50+</v>
      </c>
      <c r="Q4376" t="str">
        <f t="shared" si="476"/>
        <v>new</v>
      </c>
      <c r="R4376" t="str">
        <f t="shared" si="477"/>
        <v>high value</v>
      </c>
      <c r="S4376" t="str">
        <f t="shared" si="478"/>
        <v>medium</v>
      </c>
      <c r="T4376" t="str">
        <f t="shared" si="479"/>
        <v>Apr</v>
      </c>
      <c r="U4376">
        <f t="shared" si="480"/>
        <v>2024</v>
      </c>
      <c r="V4376" t="str">
        <f t="shared" si="481"/>
        <v>10-15</v>
      </c>
      <c r="W4376" t="str">
        <f t="shared" si="482"/>
        <v>Slow</v>
      </c>
    </row>
    <row r="4377" spans="1:23" x14ac:dyDescent="0.3">
      <c r="A4377">
        <v>604376</v>
      </c>
      <c r="B4377">
        <v>91822</v>
      </c>
      <c r="C4377">
        <v>36</v>
      </c>
      <c r="D4377" t="s">
        <v>4</v>
      </c>
      <c r="E4377" t="s">
        <v>5</v>
      </c>
      <c r="F4377" t="s">
        <v>28</v>
      </c>
      <c r="G4377" t="s">
        <v>23</v>
      </c>
      <c r="H4377" s="1">
        <v>45026</v>
      </c>
      <c r="I4377" t="s">
        <v>33</v>
      </c>
      <c r="J4377">
        <v>61</v>
      </c>
      <c r="K4377">
        <v>3</v>
      </c>
      <c r="L4377">
        <v>449.54</v>
      </c>
      <c r="M4377">
        <v>37.869999999999997</v>
      </c>
      <c r="N4377" t="s">
        <v>48</v>
      </c>
      <c r="O4377">
        <v>4</v>
      </c>
      <c r="P4377" t="str" cm="1">
        <f t="array" ref="P4377">_xlfn.IFS(C4377&lt;25,"18-24", C4377&lt;=35,"25-35", C4377&lt;=50,"36-50",TRUE,"50+")</f>
        <v>36-50</v>
      </c>
      <c r="Q4377" t="str">
        <f t="shared" si="476"/>
        <v>new</v>
      </c>
      <c r="R4377" t="str">
        <f t="shared" si="477"/>
        <v>medium</v>
      </c>
      <c r="S4377" t="str">
        <f t="shared" si="478"/>
        <v>medium</v>
      </c>
      <c r="T4377" t="str">
        <f t="shared" si="479"/>
        <v>Apr</v>
      </c>
      <c r="U4377">
        <f t="shared" si="480"/>
        <v>2023</v>
      </c>
      <c r="V4377" t="str">
        <f t="shared" si="481"/>
        <v>0-5</v>
      </c>
      <c r="W4377" t="str">
        <f t="shared" si="482"/>
        <v>Slow</v>
      </c>
    </row>
    <row r="4378" spans="1:23" x14ac:dyDescent="0.3">
      <c r="A4378">
        <v>604377</v>
      </c>
      <c r="B4378">
        <v>89913</v>
      </c>
      <c r="C4378">
        <v>46</v>
      </c>
      <c r="D4378" t="s">
        <v>7</v>
      </c>
      <c r="E4378" t="s">
        <v>13</v>
      </c>
      <c r="F4378" t="s">
        <v>26</v>
      </c>
      <c r="G4378" t="s">
        <v>21</v>
      </c>
      <c r="H4378" s="1">
        <v>44769</v>
      </c>
      <c r="I4378" t="s">
        <v>33</v>
      </c>
      <c r="J4378">
        <v>47</v>
      </c>
      <c r="K4378">
        <v>1.3</v>
      </c>
      <c r="L4378">
        <v>150.69</v>
      </c>
      <c r="M4378">
        <v>95.26</v>
      </c>
      <c r="N4378" t="s">
        <v>49</v>
      </c>
      <c r="O4378">
        <v>5</v>
      </c>
      <c r="P4378" t="str" cm="1">
        <f t="array" ref="P4378">_xlfn.IFS(C4378&lt;25,"18-24", C4378&lt;=35,"25-35", C4378&lt;=50,"36-50",TRUE,"50+")</f>
        <v>36-50</v>
      </c>
      <c r="Q4378" t="str">
        <f t="shared" si="476"/>
        <v>new</v>
      </c>
      <c r="R4378" t="str">
        <f t="shared" si="477"/>
        <v>low</v>
      </c>
      <c r="S4378" t="str">
        <f t="shared" si="478"/>
        <v>High</v>
      </c>
      <c r="T4378" t="str">
        <f t="shared" si="479"/>
        <v>Jul</v>
      </c>
      <c r="U4378">
        <f t="shared" si="480"/>
        <v>2022</v>
      </c>
      <c r="V4378" t="str">
        <f t="shared" si="481"/>
        <v>0-5</v>
      </c>
      <c r="W4378" t="str">
        <f t="shared" si="482"/>
        <v>Slow</v>
      </c>
    </row>
    <row r="4379" spans="1:23" x14ac:dyDescent="0.3">
      <c r="A4379">
        <v>604378</v>
      </c>
      <c r="B4379">
        <v>35496</v>
      </c>
      <c r="C4379">
        <v>53</v>
      </c>
      <c r="D4379" t="s">
        <v>7</v>
      </c>
      <c r="E4379" t="s">
        <v>8</v>
      </c>
      <c r="F4379" t="s">
        <v>24</v>
      </c>
      <c r="G4379" t="s">
        <v>23</v>
      </c>
      <c r="H4379" s="1">
        <v>45150</v>
      </c>
      <c r="I4379" t="s">
        <v>33</v>
      </c>
      <c r="J4379">
        <v>39</v>
      </c>
      <c r="K4379">
        <v>11.6</v>
      </c>
      <c r="L4379">
        <v>1176.55</v>
      </c>
      <c r="M4379">
        <v>34.5</v>
      </c>
      <c r="N4379" t="s">
        <v>50</v>
      </c>
      <c r="O4379">
        <v>4</v>
      </c>
      <c r="P4379" t="str" cm="1">
        <f t="array" ref="P4379">_xlfn.IFS(C4379&lt;25,"18-24", C4379&lt;=35,"25-35", C4379&lt;=50,"36-50",TRUE,"50+")</f>
        <v>50+</v>
      </c>
      <c r="Q4379" t="str">
        <f t="shared" si="476"/>
        <v>new</v>
      </c>
      <c r="R4379" t="str">
        <f t="shared" si="477"/>
        <v>high value</v>
      </c>
      <c r="S4379" t="str">
        <f t="shared" si="478"/>
        <v>medium</v>
      </c>
      <c r="T4379" t="str">
        <f t="shared" si="479"/>
        <v>Aug</v>
      </c>
      <c r="U4379">
        <f t="shared" si="480"/>
        <v>2023</v>
      </c>
      <c r="V4379" t="str">
        <f t="shared" si="481"/>
        <v>10-15</v>
      </c>
      <c r="W4379" t="str">
        <f t="shared" si="482"/>
        <v>Medium</v>
      </c>
    </row>
    <row r="4380" spans="1:23" x14ac:dyDescent="0.3">
      <c r="A4380">
        <v>604379</v>
      </c>
      <c r="B4380">
        <v>94683</v>
      </c>
      <c r="C4380">
        <v>57</v>
      </c>
      <c r="D4380" t="s">
        <v>4</v>
      </c>
      <c r="E4380" t="s">
        <v>5</v>
      </c>
      <c r="F4380" t="s">
        <v>30</v>
      </c>
      <c r="G4380" t="s">
        <v>21</v>
      </c>
      <c r="H4380" s="1">
        <v>45139</v>
      </c>
      <c r="I4380" t="s">
        <v>33</v>
      </c>
      <c r="J4380">
        <v>88</v>
      </c>
      <c r="K4380">
        <v>12.6</v>
      </c>
      <c r="L4380">
        <v>423.64</v>
      </c>
      <c r="M4380">
        <v>30.26</v>
      </c>
      <c r="N4380" t="s">
        <v>48</v>
      </c>
      <c r="O4380">
        <v>3</v>
      </c>
      <c r="P4380" t="str" cm="1">
        <f t="array" ref="P4380">_xlfn.IFS(C4380&lt;25,"18-24", C4380&lt;=35,"25-35", C4380&lt;=50,"36-50",TRUE,"50+")</f>
        <v>50+</v>
      </c>
      <c r="Q4380" t="str">
        <f t="shared" si="476"/>
        <v>new</v>
      </c>
      <c r="R4380" t="str">
        <f t="shared" si="477"/>
        <v>medium</v>
      </c>
      <c r="S4380" t="str">
        <f t="shared" si="478"/>
        <v>medium</v>
      </c>
      <c r="T4380" t="str">
        <f t="shared" si="479"/>
        <v>Aug</v>
      </c>
      <c r="U4380">
        <f t="shared" si="480"/>
        <v>2023</v>
      </c>
      <c r="V4380" t="str">
        <f t="shared" si="481"/>
        <v>10-15</v>
      </c>
      <c r="W4380" t="str">
        <f t="shared" si="482"/>
        <v>Slow</v>
      </c>
    </row>
    <row r="4381" spans="1:23" x14ac:dyDescent="0.3">
      <c r="A4381">
        <v>604380</v>
      </c>
      <c r="B4381">
        <v>46716</v>
      </c>
      <c r="C4381">
        <v>20</v>
      </c>
      <c r="D4381" t="s">
        <v>7</v>
      </c>
      <c r="E4381" t="s">
        <v>5</v>
      </c>
      <c r="F4381" t="s">
        <v>30</v>
      </c>
      <c r="G4381" t="s">
        <v>21</v>
      </c>
      <c r="H4381" s="1">
        <v>44841</v>
      </c>
      <c r="I4381" t="s">
        <v>33</v>
      </c>
      <c r="J4381">
        <v>20</v>
      </c>
      <c r="K4381">
        <v>1.4</v>
      </c>
      <c r="L4381">
        <v>235.25</v>
      </c>
      <c r="M4381">
        <v>31.55</v>
      </c>
      <c r="N4381" t="s">
        <v>47</v>
      </c>
      <c r="O4381">
        <v>5</v>
      </c>
      <c r="P4381" t="str" cm="1">
        <f t="array" ref="P4381">_xlfn.IFS(C4381&lt;25,"18-24", C4381&lt;=35,"25-35", C4381&lt;=50,"36-50",TRUE,"50+")</f>
        <v>18-24</v>
      </c>
      <c r="Q4381" t="str">
        <f t="shared" si="476"/>
        <v>new</v>
      </c>
      <c r="R4381" t="str">
        <f t="shared" si="477"/>
        <v>low</v>
      </c>
      <c r="S4381" t="str">
        <f t="shared" si="478"/>
        <v>High</v>
      </c>
      <c r="T4381" t="str">
        <f t="shared" si="479"/>
        <v>Oct</v>
      </c>
      <c r="U4381">
        <f t="shared" si="480"/>
        <v>2022</v>
      </c>
      <c r="V4381" t="str">
        <f t="shared" si="481"/>
        <v>0-5</v>
      </c>
      <c r="W4381" t="str">
        <f t="shared" si="482"/>
        <v>Fast</v>
      </c>
    </row>
    <row r="4382" spans="1:23" x14ac:dyDescent="0.3">
      <c r="A4382">
        <v>604381</v>
      </c>
      <c r="B4382">
        <v>97843</v>
      </c>
      <c r="C4382">
        <v>21</v>
      </c>
      <c r="D4382" t="s">
        <v>7</v>
      </c>
      <c r="E4382" t="s">
        <v>8</v>
      </c>
      <c r="F4382" t="s">
        <v>24</v>
      </c>
      <c r="G4382" t="s">
        <v>25</v>
      </c>
      <c r="H4382" s="1">
        <v>45213</v>
      </c>
      <c r="I4382" t="s">
        <v>34</v>
      </c>
      <c r="J4382">
        <v>76</v>
      </c>
      <c r="K4382">
        <v>6.5</v>
      </c>
      <c r="L4382">
        <v>246.28</v>
      </c>
      <c r="M4382">
        <v>89.71</v>
      </c>
      <c r="N4382" t="s">
        <v>47</v>
      </c>
      <c r="O4382">
        <v>5</v>
      </c>
      <c r="P4382" t="str" cm="1">
        <f t="array" ref="P4382">_xlfn.IFS(C4382&lt;25,"18-24", C4382&lt;=35,"25-35", C4382&lt;=50,"36-50",TRUE,"50+")</f>
        <v>18-24</v>
      </c>
      <c r="Q4382" t="str">
        <f t="shared" si="476"/>
        <v>new</v>
      </c>
      <c r="R4382" t="str">
        <f t="shared" si="477"/>
        <v>low</v>
      </c>
      <c r="S4382" t="str">
        <f t="shared" si="478"/>
        <v>High</v>
      </c>
      <c r="T4382" t="str">
        <f t="shared" si="479"/>
        <v>Oct</v>
      </c>
      <c r="U4382">
        <f t="shared" si="480"/>
        <v>2023</v>
      </c>
      <c r="V4382" t="str">
        <f t="shared" si="481"/>
        <v>5-10</v>
      </c>
      <c r="W4382" t="str">
        <f t="shared" si="482"/>
        <v>Slow</v>
      </c>
    </row>
    <row r="4383" spans="1:23" x14ac:dyDescent="0.3">
      <c r="A4383">
        <v>604382</v>
      </c>
      <c r="B4383">
        <v>89441</v>
      </c>
      <c r="C4383">
        <v>36</v>
      </c>
      <c r="D4383" t="s">
        <v>7</v>
      </c>
      <c r="E4383" t="s">
        <v>8</v>
      </c>
      <c r="F4383" t="s">
        <v>22</v>
      </c>
      <c r="G4383" t="s">
        <v>29</v>
      </c>
      <c r="H4383" s="1">
        <v>44966</v>
      </c>
      <c r="I4383" t="s">
        <v>33</v>
      </c>
      <c r="J4383">
        <v>46</v>
      </c>
      <c r="K4383">
        <v>5</v>
      </c>
      <c r="L4383">
        <v>922.87</v>
      </c>
      <c r="M4383">
        <v>37.46</v>
      </c>
      <c r="N4383" t="s">
        <v>47</v>
      </c>
      <c r="O4383">
        <v>5</v>
      </c>
      <c r="P4383" t="str" cm="1">
        <f t="array" ref="P4383">_xlfn.IFS(C4383&lt;25,"18-24", C4383&lt;=35,"25-35", C4383&lt;=50,"36-50",TRUE,"50+")</f>
        <v>36-50</v>
      </c>
      <c r="Q4383" t="str">
        <f t="shared" si="476"/>
        <v>new</v>
      </c>
      <c r="R4383" t="str">
        <f t="shared" si="477"/>
        <v>high value</v>
      </c>
      <c r="S4383" t="str">
        <f t="shared" si="478"/>
        <v>High</v>
      </c>
      <c r="T4383" t="str">
        <f t="shared" si="479"/>
        <v>Feb</v>
      </c>
      <c r="U4383">
        <f t="shared" si="480"/>
        <v>2023</v>
      </c>
      <c r="V4383" t="str">
        <f t="shared" si="481"/>
        <v>0-5</v>
      </c>
      <c r="W4383" t="str">
        <f t="shared" si="482"/>
        <v>Slow</v>
      </c>
    </row>
    <row r="4384" spans="1:23" x14ac:dyDescent="0.3">
      <c r="A4384">
        <v>604383</v>
      </c>
      <c r="B4384">
        <v>82605</v>
      </c>
      <c r="C4384">
        <v>19</v>
      </c>
      <c r="D4384" t="s">
        <v>4</v>
      </c>
      <c r="E4384" t="s">
        <v>8</v>
      </c>
      <c r="F4384" t="s">
        <v>18</v>
      </c>
      <c r="G4384" t="s">
        <v>27</v>
      </c>
      <c r="H4384" s="1">
        <v>44657</v>
      </c>
      <c r="I4384" t="s">
        <v>34</v>
      </c>
      <c r="J4384">
        <v>33</v>
      </c>
      <c r="K4384">
        <v>9.1999999999999993</v>
      </c>
      <c r="L4384">
        <v>169.11</v>
      </c>
      <c r="M4384">
        <v>49.42</v>
      </c>
      <c r="N4384" t="s">
        <v>50</v>
      </c>
      <c r="O4384">
        <v>5</v>
      </c>
      <c r="P4384" t="str" cm="1">
        <f t="array" ref="P4384">_xlfn.IFS(C4384&lt;25,"18-24", C4384&lt;=35,"25-35", C4384&lt;=50,"36-50",TRUE,"50+")</f>
        <v>18-24</v>
      </c>
      <c r="Q4384" t="str">
        <f t="shared" si="476"/>
        <v>new</v>
      </c>
      <c r="R4384" t="str">
        <f t="shared" si="477"/>
        <v>low</v>
      </c>
      <c r="S4384" t="str">
        <f t="shared" si="478"/>
        <v>High</v>
      </c>
      <c r="T4384" t="str">
        <f t="shared" si="479"/>
        <v>Apr</v>
      </c>
      <c r="U4384">
        <f t="shared" si="480"/>
        <v>2022</v>
      </c>
      <c r="V4384" t="str">
        <f t="shared" si="481"/>
        <v>5-10</v>
      </c>
      <c r="W4384" t="str">
        <f t="shared" si="482"/>
        <v>Medium</v>
      </c>
    </row>
    <row r="4385" spans="1:23" x14ac:dyDescent="0.3">
      <c r="A4385">
        <v>604384</v>
      </c>
      <c r="B4385">
        <v>66612</v>
      </c>
      <c r="C4385">
        <v>33</v>
      </c>
      <c r="D4385" t="s">
        <v>4</v>
      </c>
      <c r="E4385" t="s">
        <v>8</v>
      </c>
      <c r="F4385" t="s">
        <v>19</v>
      </c>
      <c r="G4385" t="s">
        <v>31</v>
      </c>
      <c r="H4385" s="1">
        <v>45049</v>
      </c>
      <c r="I4385" t="s">
        <v>34</v>
      </c>
      <c r="J4385">
        <v>40</v>
      </c>
      <c r="K4385">
        <v>1.5</v>
      </c>
      <c r="L4385">
        <v>810.6</v>
      </c>
      <c r="M4385">
        <v>44.44</v>
      </c>
      <c r="N4385" t="s">
        <v>48</v>
      </c>
      <c r="O4385">
        <v>2</v>
      </c>
      <c r="P4385" t="str" cm="1">
        <f t="array" ref="P4385">_xlfn.IFS(C4385&lt;25,"18-24", C4385&lt;=35,"25-35", C4385&lt;=50,"36-50",TRUE,"50+")</f>
        <v>25-35</v>
      </c>
      <c r="Q4385" t="str">
        <f t="shared" si="476"/>
        <v>repeat</v>
      </c>
      <c r="R4385" t="str">
        <f t="shared" si="477"/>
        <v>high value</v>
      </c>
      <c r="S4385" t="str">
        <f t="shared" si="478"/>
        <v>Low</v>
      </c>
      <c r="T4385" t="str">
        <f t="shared" si="479"/>
        <v>May</v>
      </c>
      <c r="U4385">
        <f t="shared" si="480"/>
        <v>2023</v>
      </c>
      <c r="V4385" t="str">
        <f t="shared" si="481"/>
        <v>0-5</v>
      </c>
      <c r="W4385" t="str">
        <f t="shared" si="482"/>
        <v>Medium</v>
      </c>
    </row>
    <row r="4386" spans="1:23" x14ac:dyDescent="0.3">
      <c r="A4386">
        <v>604385</v>
      </c>
      <c r="B4386">
        <v>22643</v>
      </c>
      <c r="C4386">
        <v>60</v>
      </c>
      <c r="D4386" t="s">
        <v>7</v>
      </c>
      <c r="E4386" t="s">
        <v>16</v>
      </c>
      <c r="F4386" t="s">
        <v>26</v>
      </c>
      <c r="G4386" t="s">
        <v>23</v>
      </c>
      <c r="H4386" s="1">
        <v>45295</v>
      </c>
      <c r="I4386" t="s">
        <v>33</v>
      </c>
      <c r="J4386">
        <v>54</v>
      </c>
      <c r="K4386">
        <v>5.7</v>
      </c>
      <c r="L4386">
        <v>638.79</v>
      </c>
      <c r="M4386">
        <v>51.08</v>
      </c>
      <c r="N4386" t="s">
        <v>47</v>
      </c>
      <c r="O4386">
        <v>1</v>
      </c>
      <c r="P4386" t="str" cm="1">
        <f t="array" ref="P4386">_xlfn.IFS(C4386&lt;25,"18-24", C4386&lt;=35,"25-35", C4386&lt;=50,"36-50",TRUE,"50+")</f>
        <v>50+</v>
      </c>
      <c r="Q4386" t="str">
        <f t="shared" si="476"/>
        <v>new</v>
      </c>
      <c r="R4386" t="str">
        <f t="shared" si="477"/>
        <v>high value</v>
      </c>
      <c r="S4386" t="str">
        <f t="shared" si="478"/>
        <v>Low</v>
      </c>
      <c r="T4386" t="str">
        <f t="shared" si="479"/>
        <v>Jan</v>
      </c>
      <c r="U4386">
        <f t="shared" si="480"/>
        <v>2024</v>
      </c>
      <c r="V4386" t="str">
        <f t="shared" si="481"/>
        <v>5-10</v>
      </c>
      <c r="W4386" t="str">
        <f t="shared" si="482"/>
        <v>Slow</v>
      </c>
    </row>
    <row r="4387" spans="1:23" x14ac:dyDescent="0.3">
      <c r="A4387">
        <v>604386</v>
      </c>
      <c r="B4387">
        <v>93219</v>
      </c>
      <c r="C4387">
        <v>28</v>
      </c>
      <c r="D4387" t="s">
        <v>7</v>
      </c>
      <c r="E4387" t="s">
        <v>11</v>
      </c>
      <c r="F4387" t="s">
        <v>19</v>
      </c>
      <c r="G4387" t="s">
        <v>31</v>
      </c>
      <c r="H4387" s="1">
        <v>45304</v>
      </c>
      <c r="I4387" t="s">
        <v>33</v>
      </c>
      <c r="J4387">
        <v>72</v>
      </c>
      <c r="K4387">
        <v>1.7</v>
      </c>
      <c r="L4387">
        <v>658.95</v>
      </c>
      <c r="M4387">
        <v>75.260000000000005</v>
      </c>
      <c r="N4387" t="s">
        <v>50</v>
      </c>
      <c r="O4387">
        <v>5</v>
      </c>
      <c r="P4387" t="str" cm="1">
        <f t="array" ref="P4387">_xlfn.IFS(C4387&lt;25,"18-24", C4387&lt;=35,"25-35", C4387&lt;=50,"36-50",TRUE,"50+")</f>
        <v>25-35</v>
      </c>
      <c r="Q4387" t="str">
        <f t="shared" si="476"/>
        <v>repeat</v>
      </c>
      <c r="R4387" t="str">
        <f t="shared" si="477"/>
        <v>high value</v>
      </c>
      <c r="S4387" t="str">
        <f t="shared" si="478"/>
        <v>High</v>
      </c>
      <c r="T4387" t="str">
        <f t="shared" si="479"/>
        <v>Jan</v>
      </c>
      <c r="U4387">
        <f t="shared" si="480"/>
        <v>2024</v>
      </c>
      <c r="V4387" t="str">
        <f t="shared" si="481"/>
        <v>0-5</v>
      </c>
      <c r="W4387" t="str">
        <f t="shared" si="482"/>
        <v>Slow</v>
      </c>
    </row>
    <row r="4388" spans="1:23" x14ac:dyDescent="0.3">
      <c r="A4388">
        <v>604387</v>
      </c>
      <c r="B4388">
        <v>88176</v>
      </c>
      <c r="C4388">
        <v>32</v>
      </c>
      <c r="D4388" t="s">
        <v>7</v>
      </c>
      <c r="E4388" t="s">
        <v>8</v>
      </c>
      <c r="F4388" t="s">
        <v>22</v>
      </c>
      <c r="G4388" t="s">
        <v>27</v>
      </c>
      <c r="H4388" s="1">
        <v>44907</v>
      </c>
      <c r="I4388" t="s">
        <v>34</v>
      </c>
      <c r="J4388">
        <v>34</v>
      </c>
      <c r="K4388">
        <v>2.8</v>
      </c>
      <c r="L4388">
        <v>1234.03</v>
      </c>
      <c r="M4388">
        <v>27.16</v>
      </c>
      <c r="N4388" t="s">
        <v>49</v>
      </c>
      <c r="O4388">
        <v>3</v>
      </c>
      <c r="P4388" t="str" cm="1">
        <f t="array" ref="P4388">_xlfn.IFS(C4388&lt;25,"18-24", C4388&lt;=35,"25-35", C4388&lt;=50,"36-50",TRUE,"50+")</f>
        <v>25-35</v>
      </c>
      <c r="Q4388" t="str">
        <f t="shared" si="476"/>
        <v>new</v>
      </c>
      <c r="R4388" t="str">
        <f t="shared" si="477"/>
        <v>high value</v>
      </c>
      <c r="S4388" t="str">
        <f t="shared" si="478"/>
        <v>medium</v>
      </c>
      <c r="T4388" t="str">
        <f t="shared" si="479"/>
        <v>Dec</v>
      </c>
      <c r="U4388">
        <f t="shared" si="480"/>
        <v>2022</v>
      </c>
      <c r="V4388" t="str">
        <f t="shared" si="481"/>
        <v>0-5</v>
      </c>
      <c r="W4388" t="str">
        <f t="shared" si="482"/>
        <v>Medium</v>
      </c>
    </row>
    <row r="4389" spans="1:23" x14ac:dyDescent="0.3">
      <c r="A4389">
        <v>604388</v>
      </c>
      <c r="B4389">
        <v>27204</v>
      </c>
      <c r="C4389">
        <v>56</v>
      </c>
      <c r="D4389" t="s">
        <v>7</v>
      </c>
      <c r="E4389" t="s">
        <v>13</v>
      </c>
      <c r="F4389" t="s">
        <v>30</v>
      </c>
      <c r="G4389" t="s">
        <v>27</v>
      </c>
      <c r="H4389" s="1">
        <v>44595</v>
      </c>
      <c r="I4389" t="s">
        <v>33</v>
      </c>
      <c r="J4389">
        <v>31</v>
      </c>
      <c r="K4389">
        <v>5.4</v>
      </c>
      <c r="L4389">
        <v>737.61</v>
      </c>
      <c r="M4389">
        <v>48.49</v>
      </c>
      <c r="N4389" t="s">
        <v>47</v>
      </c>
      <c r="O4389">
        <v>1</v>
      </c>
      <c r="P4389" t="str" cm="1">
        <f t="array" ref="P4389">_xlfn.IFS(C4389&lt;25,"18-24", C4389&lt;=35,"25-35", C4389&lt;=50,"36-50",TRUE,"50+")</f>
        <v>50+</v>
      </c>
      <c r="Q4389" t="str">
        <f t="shared" si="476"/>
        <v>new</v>
      </c>
      <c r="R4389" t="str">
        <f t="shared" si="477"/>
        <v>high value</v>
      </c>
      <c r="S4389" t="str">
        <f t="shared" si="478"/>
        <v>Low</v>
      </c>
      <c r="T4389" t="str">
        <f t="shared" si="479"/>
        <v>Feb</v>
      </c>
      <c r="U4389">
        <f t="shared" si="480"/>
        <v>2022</v>
      </c>
      <c r="V4389" t="str">
        <f t="shared" si="481"/>
        <v>5-10</v>
      </c>
      <c r="W4389" t="str">
        <f t="shared" si="482"/>
        <v>Medium</v>
      </c>
    </row>
    <row r="4390" spans="1:23" x14ac:dyDescent="0.3">
      <c r="A4390">
        <v>604389</v>
      </c>
      <c r="B4390">
        <v>24073</v>
      </c>
      <c r="C4390">
        <v>29</v>
      </c>
      <c r="D4390" t="s">
        <v>4</v>
      </c>
      <c r="E4390" t="s">
        <v>15</v>
      </c>
      <c r="F4390" t="s">
        <v>28</v>
      </c>
      <c r="G4390" t="s">
        <v>27</v>
      </c>
      <c r="H4390" s="1">
        <v>44949</v>
      </c>
      <c r="I4390" t="s">
        <v>33</v>
      </c>
      <c r="J4390">
        <v>31</v>
      </c>
      <c r="K4390">
        <v>8</v>
      </c>
      <c r="L4390">
        <v>405.56</v>
      </c>
      <c r="M4390">
        <v>76.680000000000007</v>
      </c>
      <c r="N4390" t="s">
        <v>49</v>
      </c>
      <c r="O4390">
        <v>5</v>
      </c>
      <c r="P4390" t="str" cm="1">
        <f t="array" ref="P4390">_xlfn.IFS(C4390&lt;25,"18-24", C4390&lt;=35,"25-35", C4390&lt;=50,"36-50",TRUE,"50+")</f>
        <v>25-35</v>
      </c>
      <c r="Q4390" t="str">
        <f t="shared" si="476"/>
        <v>new</v>
      </c>
      <c r="R4390" t="str">
        <f t="shared" si="477"/>
        <v>medium</v>
      </c>
      <c r="S4390" t="str">
        <f t="shared" si="478"/>
        <v>High</v>
      </c>
      <c r="T4390" t="str">
        <f t="shared" si="479"/>
        <v>Jan</v>
      </c>
      <c r="U4390">
        <f t="shared" si="480"/>
        <v>2023</v>
      </c>
      <c r="V4390" t="str">
        <f t="shared" si="481"/>
        <v>5-10</v>
      </c>
      <c r="W4390" t="str">
        <f t="shared" si="482"/>
        <v>Medium</v>
      </c>
    </row>
    <row r="4391" spans="1:23" x14ac:dyDescent="0.3">
      <c r="A4391">
        <v>604390</v>
      </c>
      <c r="B4391">
        <v>34396</v>
      </c>
      <c r="C4391">
        <v>41</v>
      </c>
      <c r="D4391" t="s">
        <v>7</v>
      </c>
      <c r="E4391" t="s">
        <v>11</v>
      </c>
      <c r="F4391" t="s">
        <v>30</v>
      </c>
      <c r="G4391" t="s">
        <v>21</v>
      </c>
      <c r="H4391" s="1">
        <v>45572</v>
      </c>
      <c r="I4391" t="s">
        <v>34</v>
      </c>
      <c r="J4391">
        <v>34</v>
      </c>
      <c r="K4391">
        <v>3.2</v>
      </c>
      <c r="L4391">
        <v>1487.39</v>
      </c>
      <c r="M4391">
        <v>47.08</v>
      </c>
      <c r="N4391" t="s">
        <v>48</v>
      </c>
      <c r="O4391">
        <v>4</v>
      </c>
      <c r="P4391" t="str" cm="1">
        <f t="array" ref="P4391">_xlfn.IFS(C4391&lt;25,"18-24", C4391&lt;=35,"25-35", C4391&lt;=50,"36-50",TRUE,"50+")</f>
        <v>36-50</v>
      </c>
      <c r="Q4391" t="str">
        <f t="shared" si="476"/>
        <v>new</v>
      </c>
      <c r="R4391" t="str">
        <f t="shared" si="477"/>
        <v>high value</v>
      </c>
      <c r="S4391" t="str">
        <f t="shared" si="478"/>
        <v>medium</v>
      </c>
      <c r="T4391" t="str">
        <f t="shared" si="479"/>
        <v>Oct</v>
      </c>
      <c r="U4391">
        <f t="shared" si="480"/>
        <v>2024</v>
      </c>
      <c r="V4391" t="str">
        <f t="shared" si="481"/>
        <v>0-5</v>
      </c>
      <c r="W4391" t="str">
        <f t="shared" si="482"/>
        <v>Medium</v>
      </c>
    </row>
    <row r="4392" spans="1:23" x14ac:dyDescent="0.3">
      <c r="A4392">
        <v>604391</v>
      </c>
      <c r="B4392">
        <v>84554</v>
      </c>
      <c r="C4392">
        <v>32</v>
      </c>
      <c r="D4392" t="s">
        <v>4</v>
      </c>
      <c r="E4392" t="s">
        <v>15</v>
      </c>
      <c r="F4392" t="s">
        <v>26</v>
      </c>
      <c r="G4392" t="s">
        <v>31</v>
      </c>
      <c r="H4392" s="1">
        <v>45651</v>
      </c>
      <c r="I4392" t="s">
        <v>34</v>
      </c>
      <c r="J4392">
        <v>32</v>
      </c>
      <c r="K4392">
        <v>1.7</v>
      </c>
      <c r="L4392">
        <v>904.6</v>
      </c>
      <c r="M4392">
        <v>114.61</v>
      </c>
      <c r="N4392" t="s">
        <v>50</v>
      </c>
      <c r="O4392">
        <v>2</v>
      </c>
      <c r="P4392" t="str" cm="1">
        <f t="array" ref="P4392">_xlfn.IFS(C4392&lt;25,"18-24", C4392&lt;=35,"25-35", C4392&lt;=50,"36-50",TRUE,"50+")</f>
        <v>25-35</v>
      </c>
      <c r="Q4392" t="str">
        <f t="shared" si="476"/>
        <v>repeat</v>
      </c>
      <c r="R4392" t="str">
        <f t="shared" si="477"/>
        <v>high value</v>
      </c>
      <c r="S4392" t="str">
        <f t="shared" si="478"/>
        <v>Low</v>
      </c>
      <c r="T4392" t="str">
        <f t="shared" si="479"/>
        <v>Dec</v>
      </c>
      <c r="U4392">
        <f t="shared" si="480"/>
        <v>2024</v>
      </c>
      <c r="V4392" t="str">
        <f t="shared" si="481"/>
        <v>0-5</v>
      </c>
      <c r="W4392" t="str">
        <f t="shared" si="482"/>
        <v>Medium</v>
      </c>
    </row>
    <row r="4393" spans="1:23" x14ac:dyDescent="0.3">
      <c r="A4393">
        <v>604392</v>
      </c>
      <c r="B4393">
        <v>43504</v>
      </c>
      <c r="C4393">
        <v>61</v>
      </c>
      <c r="D4393" t="s">
        <v>7</v>
      </c>
      <c r="E4393" t="s">
        <v>15</v>
      </c>
      <c r="F4393" t="s">
        <v>24</v>
      </c>
      <c r="G4393" t="s">
        <v>31</v>
      </c>
      <c r="H4393" s="1">
        <v>45487</v>
      </c>
      <c r="I4393" t="s">
        <v>34</v>
      </c>
      <c r="J4393">
        <v>55</v>
      </c>
      <c r="K4393">
        <v>10.3</v>
      </c>
      <c r="L4393">
        <v>520.55999999999995</v>
      </c>
      <c r="M4393">
        <v>102.27</v>
      </c>
      <c r="N4393" t="s">
        <v>50</v>
      </c>
      <c r="O4393">
        <v>3</v>
      </c>
      <c r="P4393" t="str" cm="1">
        <f t="array" ref="P4393">_xlfn.IFS(C4393&lt;25,"18-24", C4393&lt;=35,"25-35", C4393&lt;=50,"36-50",TRUE,"50+")</f>
        <v>50+</v>
      </c>
      <c r="Q4393" t="str">
        <f t="shared" si="476"/>
        <v>new</v>
      </c>
      <c r="R4393" t="str">
        <f t="shared" si="477"/>
        <v>high value</v>
      </c>
      <c r="S4393" t="str">
        <f t="shared" si="478"/>
        <v>medium</v>
      </c>
      <c r="T4393" t="str">
        <f t="shared" si="479"/>
        <v>Jul</v>
      </c>
      <c r="U4393">
        <f t="shared" si="480"/>
        <v>2024</v>
      </c>
      <c r="V4393" t="str">
        <f t="shared" si="481"/>
        <v>10-15</v>
      </c>
      <c r="W4393" t="str">
        <f t="shared" si="482"/>
        <v>Slow</v>
      </c>
    </row>
    <row r="4394" spans="1:23" x14ac:dyDescent="0.3">
      <c r="A4394">
        <v>604393</v>
      </c>
      <c r="B4394">
        <v>52364</v>
      </c>
      <c r="C4394">
        <v>62</v>
      </c>
      <c r="D4394" t="s">
        <v>4</v>
      </c>
      <c r="E4394" t="s">
        <v>13</v>
      </c>
      <c r="F4394" t="s">
        <v>22</v>
      </c>
      <c r="G4394" t="s">
        <v>27</v>
      </c>
      <c r="H4394" s="1">
        <v>45229</v>
      </c>
      <c r="I4394" t="s">
        <v>33</v>
      </c>
      <c r="J4394">
        <v>36</v>
      </c>
      <c r="K4394">
        <v>11.5</v>
      </c>
      <c r="L4394">
        <v>1092.71</v>
      </c>
      <c r="M4394">
        <v>74.03</v>
      </c>
      <c r="N4394" t="s">
        <v>48</v>
      </c>
      <c r="O4394">
        <v>4</v>
      </c>
      <c r="P4394" t="str" cm="1">
        <f t="array" ref="P4394">_xlfn.IFS(C4394&lt;25,"18-24", C4394&lt;=35,"25-35", C4394&lt;=50,"36-50",TRUE,"50+")</f>
        <v>50+</v>
      </c>
      <c r="Q4394" t="str">
        <f t="shared" si="476"/>
        <v>new</v>
      </c>
      <c r="R4394" t="str">
        <f t="shared" si="477"/>
        <v>high value</v>
      </c>
      <c r="S4394" t="str">
        <f t="shared" si="478"/>
        <v>medium</v>
      </c>
      <c r="T4394" t="str">
        <f t="shared" si="479"/>
        <v>Oct</v>
      </c>
      <c r="U4394">
        <f t="shared" si="480"/>
        <v>2023</v>
      </c>
      <c r="V4394" t="str">
        <f t="shared" si="481"/>
        <v>10-15</v>
      </c>
      <c r="W4394" t="str">
        <f t="shared" si="482"/>
        <v>Medium</v>
      </c>
    </row>
    <row r="4395" spans="1:23" x14ac:dyDescent="0.3">
      <c r="A4395">
        <v>604394</v>
      </c>
      <c r="B4395">
        <v>42873</v>
      </c>
      <c r="C4395">
        <v>63</v>
      </c>
      <c r="D4395" t="s">
        <v>4</v>
      </c>
      <c r="E4395" t="s">
        <v>11</v>
      </c>
      <c r="F4395" t="s">
        <v>18</v>
      </c>
      <c r="G4395" t="s">
        <v>29</v>
      </c>
      <c r="H4395" s="1">
        <v>45444</v>
      </c>
      <c r="I4395" t="s">
        <v>33</v>
      </c>
      <c r="J4395">
        <v>88</v>
      </c>
      <c r="K4395">
        <v>2.1</v>
      </c>
      <c r="L4395">
        <v>1403.49</v>
      </c>
      <c r="M4395">
        <v>34.840000000000003</v>
      </c>
      <c r="N4395" t="s">
        <v>50</v>
      </c>
      <c r="O4395">
        <v>5</v>
      </c>
      <c r="P4395" t="str" cm="1">
        <f t="array" ref="P4395">_xlfn.IFS(C4395&lt;25,"18-24", C4395&lt;=35,"25-35", C4395&lt;=50,"36-50",TRUE,"50+")</f>
        <v>50+</v>
      </c>
      <c r="Q4395" t="str">
        <f t="shared" si="476"/>
        <v>new</v>
      </c>
      <c r="R4395" t="str">
        <f t="shared" si="477"/>
        <v>high value</v>
      </c>
      <c r="S4395" t="str">
        <f t="shared" si="478"/>
        <v>High</v>
      </c>
      <c r="T4395" t="str">
        <f t="shared" si="479"/>
        <v>Jun</v>
      </c>
      <c r="U4395">
        <f t="shared" si="480"/>
        <v>2024</v>
      </c>
      <c r="V4395" t="str">
        <f t="shared" si="481"/>
        <v>0-5</v>
      </c>
      <c r="W4395" t="str">
        <f t="shared" si="482"/>
        <v>Slow</v>
      </c>
    </row>
    <row r="4396" spans="1:23" x14ac:dyDescent="0.3">
      <c r="A4396">
        <v>604395</v>
      </c>
      <c r="B4396">
        <v>38179</v>
      </c>
      <c r="C4396">
        <v>21</v>
      </c>
      <c r="D4396" t="s">
        <v>4</v>
      </c>
      <c r="E4396" t="s">
        <v>15</v>
      </c>
      <c r="F4396" t="s">
        <v>26</v>
      </c>
      <c r="G4396" t="s">
        <v>21</v>
      </c>
      <c r="H4396" s="1">
        <v>45182</v>
      </c>
      <c r="I4396" t="s">
        <v>34</v>
      </c>
      <c r="J4396">
        <v>24</v>
      </c>
      <c r="K4396">
        <v>5.6</v>
      </c>
      <c r="L4396">
        <v>897.4</v>
      </c>
      <c r="M4396">
        <v>63.44</v>
      </c>
      <c r="N4396" t="s">
        <v>48</v>
      </c>
      <c r="O4396">
        <v>5</v>
      </c>
      <c r="P4396" t="str" cm="1">
        <f t="array" ref="P4396">_xlfn.IFS(C4396&lt;25,"18-24", C4396&lt;=35,"25-35", C4396&lt;=50,"36-50",TRUE,"50+")</f>
        <v>18-24</v>
      </c>
      <c r="Q4396" t="str">
        <f t="shared" si="476"/>
        <v>new</v>
      </c>
      <c r="R4396" t="str">
        <f t="shared" si="477"/>
        <v>high value</v>
      </c>
      <c r="S4396" t="str">
        <f t="shared" si="478"/>
        <v>High</v>
      </c>
      <c r="T4396" t="str">
        <f t="shared" si="479"/>
        <v>Sep</v>
      </c>
      <c r="U4396">
        <f t="shared" si="480"/>
        <v>2023</v>
      </c>
      <c r="V4396" t="str">
        <f t="shared" si="481"/>
        <v>5-10</v>
      </c>
      <c r="W4396" t="str">
        <f t="shared" si="482"/>
        <v>Fast</v>
      </c>
    </row>
    <row r="4397" spans="1:23" x14ac:dyDescent="0.3">
      <c r="A4397">
        <v>604396</v>
      </c>
      <c r="B4397">
        <v>53999</v>
      </c>
      <c r="C4397">
        <v>54</v>
      </c>
      <c r="D4397" t="s">
        <v>7</v>
      </c>
      <c r="E4397" t="s">
        <v>16</v>
      </c>
      <c r="F4397" t="s">
        <v>26</v>
      </c>
      <c r="G4397" t="s">
        <v>21</v>
      </c>
      <c r="H4397" s="1">
        <v>44996</v>
      </c>
      <c r="I4397" t="s">
        <v>33</v>
      </c>
      <c r="J4397">
        <v>50</v>
      </c>
      <c r="K4397">
        <v>8.4</v>
      </c>
      <c r="L4397">
        <v>214.61</v>
      </c>
      <c r="M4397">
        <v>75.12</v>
      </c>
      <c r="N4397" t="s">
        <v>50</v>
      </c>
      <c r="O4397">
        <v>2</v>
      </c>
      <c r="P4397" t="str" cm="1">
        <f t="array" ref="P4397">_xlfn.IFS(C4397&lt;25,"18-24", C4397&lt;=35,"25-35", C4397&lt;=50,"36-50",TRUE,"50+")</f>
        <v>50+</v>
      </c>
      <c r="Q4397" t="str">
        <f t="shared" si="476"/>
        <v>new</v>
      </c>
      <c r="R4397" t="str">
        <f t="shared" si="477"/>
        <v>low</v>
      </c>
      <c r="S4397" t="str">
        <f t="shared" si="478"/>
        <v>Low</v>
      </c>
      <c r="T4397" t="str">
        <f t="shared" si="479"/>
        <v>Mar</v>
      </c>
      <c r="U4397">
        <f t="shared" si="480"/>
        <v>2023</v>
      </c>
      <c r="V4397" t="str">
        <f t="shared" si="481"/>
        <v>5-10</v>
      </c>
      <c r="W4397" t="str">
        <f t="shared" si="482"/>
        <v>Slow</v>
      </c>
    </row>
    <row r="4398" spans="1:23" x14ac:dyDescent="0.3">
      <c r="A4398">
        <v>604397</v>
      </c>
      <c r="B4398">
        <v>11203</v>
      </c>
      <c r="C4398">
        <v>55</v>
      </c>
      <c r="D4398" t="s">
        <v>7</v>
      </c>
      <c r="E4398" t="s">
        <v>11</v>
      </c>
      <c r="F4398" t="s">
        <v>19</v>
      </c>
      <c r="G4398" t="s">
        <v>29</v>
      </c>
      <c r="H4398" s="1">
        <v>44693</v>
      </c>
      <c r="I4398" t="s">
        <v>34</v>
      </c>
      <c r="J4398">
        <v>89</v>
      </c>
      <c r="K4398">
        <v>9.9</v>
      </c>
      <c r="L4398">
        <v>1477.12</v>
      </c>
      <c r="M4398">
        <v>96.12</v>
      </c>
      <c r="N4398" t="s">
        <v>48</v>
      </c>
      <c r="O4398">
        <v>5</v>
      </c>
      <c r="P4398" t="str" cm="1">
        <f t="array" ref="P4398">_xlfn.IFS(C4398&lt;25,"18-24", C4398&lt;=35,"25-35", C4398&lt;=50,"36-50",TRUE,"50+")</f>
        <v>50+</v>
      </c>
      <c r="Q4398" t="str">
        <f t="shared" si="476"/>
        <v>new</v>
      </c>
      <c r="R4398" t="str">
        <f t="shared" si="477"/>
        <v>high value</v>
      </c>
      <c r="S4398" t="str">
        <f t="shared" si="478"/>
        <v>High</v>
      </c>
      <c r="T4398" t="str">
        <f t="shared" si="479"/>
        <v>May</v>
      </c>
      <c r="U4398">
        <f t="shared" si="480"/>
        <v>2022</v>
      </c>
      <c r="V4398" t="str">
        <f t="shared" si="481"/>
        <v>5-10</v>
      </c>
      <c r="W4398" t="str">
        <f t="shared" si="482"/>
        <v>Slow</v>
      </c>
    </row>
    <row r="4399" spans="1:23" x14ac:dyDescent="0.3">
      <c r="A4399">
        <v>604398</v>
      </c>
      <c r="B4399">
        <v>54094</v>
      </c>
      <c r="C4399">
        <v>28</v>
      </c>
      <c r="D4399" t="s">
        <v>4</v>
      </c>
      <c r="E4399" t="s">
        <v>16</v>
      </c>
      <c r="F4399" t="s">
        <v>22</v>
      </c>
      <c r="G4399" t="s">
        <v>29</v>
      </c>
      <c r="H4399" s="1">
        <v>45376</v>
      </c>
      <c r="I4399" t="s">
        <v>33</v>
      </c>
      <c r="J4399">
        <v>82</v>
      </c>
      <c r="K4399">
        <v>2.2999999999999998</v>
      </c>
      <c r="L4399">
        <v>1062.05</v>
      </c>
      <c r="M4399">
        <v>116.15</v>
      </c>
      <c r="N4399" t="s">
        <v>48</v>
      </c>
      <c r="O4399">
        <v>4</v>
      </c>
      <c r="P4399" t="str" cm="1">
        <f t="array" ref="P4399">_xlfn.IFS(C4399&lt;25,"18-24", C4399&lt;=35,"25-35", C4399&lt;=50,"36-50",TRUE,"50+")</f>
        <v>25-35</v>
      </c>
      <c r="Q4399" t="str">
        <f t="shared" si="476"/>
        <v>new</v>
      </c>
      <c r="R4399" t="str">
        <f t="shared" si="477"/>
        <v>high value</v>
      </c>
      <c r="S4399" t="str">
        <f t="shared" si="478"/>
        <v>medium</v>
      </c>
      <c r="T4399" t="str">
        <f t="shared" si="479"/>
        <v>Mar</v>
      </c>
      <c r="U4399">
        <f t="shared" si="480"/>
        <v>2024</v>
      </c>
      <c r="V4399" t="str">
        <f t="shared" si="481"/>
        <v>0-5</v>
      </c>
      <c r="W4399" t="str">
        <f t="shared" si="482"/>
        <v>Slow</v>
      </c>
    </row>
    <row r="4400" spans="1:23" x14ac:dyDescent="0.3">
      <c r="A4400">
        <v>604399</v>
      </c>
      <c r="B4400">
        <v>29336</v>
      </c>
      <c r="C4400">
        <v>60</v>
      </c>
      <c r="D4400" t="s">
        <v>4</v>
      </c>
      <c r="E4400" t="s">
        <v>16</v>
      </c>
      <c r="F4400" t="s">
        <v>24</v>
      </c>
      <c r="G4400" t="s">
        <v>31</v>
      </c>
      <c r="H4400" s="1">
        <v>44750</v>
      </c>
      <c r="I4400" t="s">
        <v>34</v>
      </c>
      <c r="J4400">
        <v>54</v>
      </c>
      <c r="K4400">
        <v>6.3</v>
      </c>
      <c r="L4400">
        <v>1178.93</v>
      </c>
      <c r="M4400">
        <v>98.49</v>
      </c>
      <c r="N4400" t="s">
        <v>50</v>
      </c>
      <c r="O4400">
        <v>1</v>
      </c>
      <c r="P4400" t="str" cm="1">
        <f t="array" ref="P4400">_xlfn.IFS(C4400&lt;25,"18-24", C4400&lt;=35,"25-35", C4400&lt;=50,"36-50",TRUE,"50+")</f>
        <v>50+</v>
      </c>
      <c r="Q4400" t="str">
        <f t="shared" si="476"/>
        <v>new</v>
      </c>
      <c r="R4400" t="str">
        <f t="shared" si="477"/>
        <v>high value</v>
      </c>
      <c r="S4400" t="str">
        <f t="shared" si="478"/>
        <v>Low</v>
      </c>
      <c r="T4400" t="str">
        <f t="shared" si="479"/>
        <v>Jul</v>
      </c>
      <c r="U4400">
        <f t="shared" si="480"/>
        <v>2022</v>
      </c>
      <c r="V4400" t="str">
        <f t="shared" si="481"/>
        <v>5-10</v>
      </c>
      <c r="W4400" t="str">
        <f t="shared" si="482"/>
        <v>Slow</v>
      </c>
    </row>
    <row r="4401" spans="1:23" x14ac:dyDescent="0.3">
      <c r="A4401">
        <v>604400</v>
      </c>
      <c r="B4401">
        <v>28692</v>
      </c>
      <c r="C4401">
        <v>64</v>
      </c>
      <c r="D4401" t="s">
        <v>7</v>
      </c>
      <c r="E4401" t="s">
        <v>13</v>
      </c>
      <c r="F4401" t="s">
        <v>19</v>
      </c>
      <c r="G4401" t="s">
        <v>29</v>
      </c>
      <c r="H4401" s="1">
        <v>45590</v>
      </c>
      <c r="I4401" t="s">
        <v>34</v>
      </c>
      <c r="J4401">
        <v>55</v>
      </c>
      <c r="K4401">
        <v>2.5</v>
      </c>
      <c r="L4401">
        <v>296.45999999999998</v>
      </c>
      <c r="M4401">
        <v>54.78</v>
      </c>
      <c r="N4401" t="s">
        <v>49</v>
      </c>
      <c r="O4401">
        <v>4</v>
      </c>
      <c r="P4401" t="str" cm="1">
        <f t="array" ref="P4401">_xlfn.IFS(C4401&lt;25,"18-24", C4401&lt;=35,"25-35", C4401&lt;=50,"36-50",TRUE,"50+")</f>
        <v>50+</v>
      </c>
      <c r="Q4401" t="str">
        <f t="shared" si="476"/>
        <v>new</v>
      </c>
      <c r="R4401" t="str">
        <f t="shared" si="477"/>
        <v>medium</v>
      </c>
      <c r="S4401" t="str">
        <f t="shared" si="478"/>
        <v>medium</v>
      </c>
      <c r="T4401" t="str">
        <f t="shared" si="479"/>
        <v>Oct</v>
      </c>
      <c r="U4401">
        <f t="shared" si="480"/>
        <v>2024</v>
      </c>
      <c r="V4401" t="str">
        <f t="shared" si="481"/>
        <v>0-5</v>
      </c>
      <c r="W4401" t="str">
        <f t="shared" si="482"/>
        <v>Slow</v>
      </c>
    </row>
    <row r="4402" spans="1:23" x14ac:dyDescent="0.3">
      <c r="A4402">
        <v>604401</v>
      </c>
      <c r="B4402">
        <v>96325</v>
      </c>
      <c r="C4402">
        <v>52</v>
      </c>
      <c r="D4402" t="s">
        <v>7</v>
      </c>
      <c r="E4402" t="s">
        <v>15</v>
      </c>
      <c r="F4402" t="s">
        <v>26</v>
      </c>
      <c r="G4402" t="s">
        <v>27</v>
      </c>
      <c r="H4402" s="1">
        <v>45034</v>
      </c>
      <c r="I4402" t="s">
        <v>34</v>
      </c>
      <c r="J4402">
        <v>20</v>
      </c>
      <c r="K4402">
        <v>8.1</v>
      </c>
      <c r="L4402">
        <v>920.45</v>
      </c>
      <c r="M4402">
        <v>39.22</v>
      </c>
      <c r="N4402" t="s">
        <v>47</v>
      </c>
      <c r="O4402">
        <v>5</v>
      </c>
      <c r="P4402" t="str" cm="1">
        <f t="array" ref="P4402">_xlfn.IFS(C4402&lt;25,"18-24", C4402&lt;=35,"25-35", C4402&lt;=50,"36-50",TRUE,"50+")</f>
        <v>50+</v>
      </c>
      <c r="Q4402" t="str">
        <f t="shared" si="476"/>
        <v>new</v>
      </c>
      <c r="R4402" t="str">
        <f t="shared" si="477"/>
        <v>high value</v>
      </c>
      <c r="S4402" t="str">
        <f t="shared" si="478"/>
        <v>High</v>
      </c>
      <c r="T4402" t="str">
        <f t="shared" si="479"/>
        <v>Apr</v>
      </c>
      <c r="U4402">
        <f t="shared" si="480"/>
        <v>2023</v>
      </c>
      <c r="V4402" t="str">
        <f t="shared" si="481"/>
        <v>5-10</v>
      </c>
      <c r="W4402" t="str">
        <f t="shared" si="482"/>
        <v>Fast</v>
      </c>
    </row>
    <row r="4403" spans="1:23" x14ac:dyDescent="0.3">
      <c r="A4403">
        <v>604402</v>
      </c>
      <c r="B4403">
        <v>52929</v>
      </c>
      <c r="C4403">
        <v>53</v>
      </c>
      <c r="D4403" t="s">
        <v>4</v>
      </c>
      <c r="E4403" t="s">
        <v>13</v>
      </c>
      <c r="F4403" t="s">
        <v>32</v>
      </c>
      <c r="G4403" t="s">
        <v>29</v>
      </c>
      <c r="H4403" s="1">
        <v>45050</v>
      </c>
      <c r="I4403" t="s">
        <v>33</v>
      </c>
      <c r="J4403">
        <v>56</v>
      </c>
      <c r="K4403">
        <v>6.8</v>
      </c>
      <c r="L4403">
        <v>366.98</v>
      </c>
      <c r="M4403">
        <v>69.84</v>
      </c>
      <c r="N4403" t="s">
        <v>48</v>
      </c>
      <c r="O4403">
        <v>4</v>
      </c>
      <c r="P4403" t="str" cm="1">
        <f t="array" ref="P4403">_xlfn.IFS(C4403&lt;25,"18-24", C4403&lt;=35,"25-35", C4403&lt;=50,"36-50",TRUE,"50+")</f>
        <v>50+</v>
      </c>
      <c r="Q4403" t="str">
        <f t="shared" si="476"/>
        <v>new</v>
      </c>
      <c r="R4403" t="str">
        <f t="shared" si="477"/>
        <v>medium</v>
      </c>
      <c r="S4403" t="str">
        <f t="shared" si="478"/>
        <v>medium</v>
      </c>
      <c r="T4403" t="str">
        <f t="shared" si="479"/>
        <v>May</v>
      </c>
      <c r="U4403">
        <f t="shared" si="480"/>
        <v>2023</v>
      </c>
      <c r="V4403" t="str">
        <f t="shared" si="481"/>
        <v>5-10</v>
      </c>
      <c r="W4403" t="str">
        <f t="shared" si="482"/>
        <v>Slow</v>
      </c>
    </row>
    <row r="4404" spans="1:23" x14ac:dyDescent="0.3">
      <c r="A4404">
        <v>604403</v>
      </c>
      <c r="B4404">
        <v>11571</v>
      </c>
      <c r="C4404">
        <v>39</v>
      </c>
      <c r="D4404" t="s">
        <v>4</v>
      </c>
      <c r="E4404" t="s">
        <v>15</v>
      </c>
      <c r="F4404" t="s">
        <v>19</v>
      </c>
      <c r="G4404" t="s">
        <v>23</v>
      </c>
      <c r="H4404" s="1">
        <v>44717</v>
      </c>
      <c r="I4404" t="s">
        <v>33</v>
      </c>
      <c r="J4404">
        <v>40</v>
      </c>
      <c r="K4404">
        <v>9.5</v>
      </c>
      <c r="L4404">
        <v>500.01</v>
      </c>
      <c r="M4404">
        <v>59.66</v>
      </c>
      <c r="N4404" t="s">
        <v>50</v>
      </c>
      <c r="O4404">
        <v>4</v>
      </c>
      <c r="P4404" t="str" cm="1">
        <f t="array" ref="P4404">_xlfn.IFS(C4404&lt;25,"18-24", C4404&lt;=35,"25-35", C4404&lt;=50,"36-50",TRUE,"50+")</f>
        <v>36-50</v>
      </c>
      <c r="Q4404" t="str">
        <f t="shared" si="476"/>
        <v>new</v>
      </c>
      <c r="R4404" t="str">
        <f t="shared" si="477"/>
        <v>high value</v>
      </c>
      <c r="S4404" t="str">
        <f t="shared" si="478"/>
        <v>medium</v>
      </c>
      <c r="T4404" t="str">
        <f t="shared" si="479"/>
        <v>Jun</v>
      </c>
      <c r="U4404">
        <f t="shared" si="480"/>
        <v>2022</v>
      </c>
      <c r="V4404" t="str">
        <f t="shared" si="481"/>
        <v>5-10</v>
      </c>
      <c r="W4404" t="str">
        <f t="shared" si="482"/>
        <v>Medium</v>
      </c>
    </row>
    <row r="4405" spans="1:23" x14ac:dyDescent="0.3">
      <c r="A4405">
        <v>604404</v>
      </c>
      <c r="B4405">
        <v>84806</v>
      </c>
      <c r="C4405">
        <v>23</v>
      </c>
      <c r="D4405" t="s">
        <v>7</v>
      </c>
      <c r="E4405" t="s">
        <v>11</v>
      </c>
      <c r="F4405" t="s">
        <v>26</v>
      </c>
      <c r="G4405" t="s">
        <v>27</v>
      </c>
      <c r="H4405" s="1">
        <v>45427</v>
      </c>
      <c r="I4405" t="s">
        <v>34</v>
      </c>
      <c r="J4405">
        <v>58</v>
      </c>
      <c r="K4405">
        <v>13.6</v>
      </c>
      <c r="L4405">
        <v>358.06</v>
      </c>
      <c r="M4405">
        <v>21.39</v>
      </c>
      <c r="N4405" t="s">
        <v>47</v>
      </c>
      <c r="O4405">
        <v>5</v>
      </c>
      <c r="P4405" t="str" cm="1">
        <f t="array" ref="P4405">_xlfn.IFS(C4405&lt;25,"18-24", C4405&lt;=35,"25-35", C4405&lt;=50,"36-50",TRUE,"50+")</f>
        <v>18-24</v>
      </c>
      <c r="Q4405" t="str">
        <f t="shared" si="476"/>
        <v>repeat</v>
      </c>
      <c r="R4405" t="str">
        <f t="shared" si="477"/>
        <v>medium</v>
      </c>
      <c r="S4405" t="str">
        <f t="shared" si="478"/>
        <v>High</v>
      </c>
      <c r="T4405" t="str">
        <f t="shared" si="479"/>
        <v>May</v>
      </c>
      <c r="U4405">
        <f t="shared" si="480"/>
        <v>2024</v>
      </c>
      <c r="V4405" t="str">
        <f t="shared" si="481"/>
        <v>10-15</v>
      </c>
      <c r="W4405" t="str">
        <f t="shared" si="482"/>
        <v>Slow</v>
      </c>
    </row>
    <row r="4406" spans="1:23" x14ac:dyDescent="0.3">
      <c r="A4406">
        <v>604405</v>
      </c>
      <c r="B4406">
        <v>79750</v>
      </c>
      <c r="C4406">
        <v>61</v>
      </c>
      <c r="D4406" t="s">
        <v>4</v>
      </c>
      <c r="E4406" t="s">
        <v>16</v>
      </c>
      <c r="F4406" t="s">
        <v>22</v>
      </c>
      <c r="G4406" t="s">
        <v>31</v>
      </c>
      <c r="H4406" s="1">
        <v>45239</v>
      </c>
      <c r="I4406" t="s">
        <v>34</v>
      </c>
      <c r="J4406">
        <v>63</v>
      </c>
      <c r="K4406">
        <v>4.3</v>
      </c>
      <c r="L4406">
        <v>196.01</v>
      </c>
      <c r="M4406">
        <v>83.9</v>
      </c>
      <c r="N4406" t="s">
        <v>47</v>
      </c>
      <c r="O4406">
        <v>3</v>
      </c>
      <c r="P4406" t="str" cm="1">
        <f t="array" ref="P4406">_xlfn.IFS(C4406&lt;25,"18-24", C4406&lt;=35,"25-35", C4406&lt;=50,"36-50",TRUE,"50+")</f>
        <v>50+</v>
      </c>
      <c r="Q4406" t="str">
        <f t="shared" si="476"/>
        <v>new</v>
      </c>
      <c r="R4406" t="str">
        <f t="shared" si="477"/>
        <v>low</v>
      </c>
      <c r="S4406" t="str">
        <f t="shared" si="478"/>
        <v>medium</v>
      </c>
      <c r="T4406" t="str">
        <f t="shared" si="479"/>
        <v>Nov</v>
      </c>
      <c r="U4406">
        <f t="shared" si="480"/>
        <v>2023</v>
      </c>
      <c r="V4406" t="str">
        <f t="shared" si="481"/>
        <v>0-5</v>
      </c>
      <c r="W4406" t="str">
        <f t="shared" si="482"/>
        <v>Slow</v>
      </c>
    </row>
    <row r="4407" spans="1:23" x14ac:dyDescent="0.3">
      <c r="A4407">
        <v>604406</v>
      </c>
      <c r="B4407">
        <v>95347</v>
      </c>
      <c r="C4407">
        <v>41</v>
      </c>
      <c r="D4407" t="s">
        <v>7</v>
      </c>
      <c r="E4407" t="s">
        <v>5</v>
      </c>
      <c r="F4407" t="s">
        <v>30</v>
      </c>
      <c r="G4407" t="s">
        <v>25</v>
      </c>
      <c r="H4407" s="1">
        <v>45351</v>
      </c>
      <c r="I4407" t="s">
        <v>33</v>
      </c>
      <c r="J4407">
        <v>63</v>
      </c>
      <c r="K4407">
        <v>13.6</v>
      </c>
      <c r="L4407">
        <v>937.76</v>
      </c>
      <c r="M4407">
        <v>30.79</v>
      </c>
      <c r="N4407" t="s">
        <v>47</v>
      </c>
      <c r="O4407">
        <v>4</v>
      </c>
      <c r="P4407" t="str" cm="1">
        <f t="array" ref="P4407">_xlfn.IFS(C4407&lt;25,"18-24", C4407&lt;=35,"25-35", C4407&lt;=50,"36-50",TRUE,"50+")</f>
        <v>36-50</v>
      </c>
      <c r="Q4407" t="str">
        <f t="shared" si="476"/>
        <v>new</v>
      </c>
      <c r="R4407" t="str">
        <f t="shared" si="477"/>
        <v>high value</v>
      </c>
      <c r="S4407" t="str">
        <f t="shared" si="478"/>
        <v>medium</v>
      </c>
      <c r="T4407" t="str">
        <f t="shared" si="479"/>
        <v>Feb</v>
      </c>
      <c r="U4407">
        <f t="shared" si="480"/>
        <v>2024</v>
      </c>
      <c r="V4407" t="str">
        <f t="shared" si="481"/>
        <v>10-15</v>
      </c>
      <c r="W4407" t="str">
        <f t="shared" si="482"/>
        <v>Slow</v>
      </c>
    </row>
    <row r="4408" spans="1:23" x14ac:dyDescent="0.3">
      <c r="A4408">
        <v>604407</v>
      </c>
      <c r="B4408">
        <v>24350</v>
      </c>
      <c r="C4408">
        <v>20</v>
      </c>
      <c r="D4408" t="s">
        <v>4</v>
      </c>
      <c r="E4408" t="s">
        <v>16</v>
      </c>
      <c r="F4408" t="s">
        <v>32</v>
      </c>
      <c r="G4408" t="s">
        <v>27</v>
      </c>
      <c r="H4408" s="1">
        <v>45641</v>
      </c>
      <c r="I4408" t="s">
        <v>33</v>
      </c>
      <c r="J4408">
        <v>87</v>
      </c>
      <c r="K4408">
        <v>1.8</v>
      </c>
      <c r="L4408">
        <v>600.57000000000005</v>
      </c>
      <c r="M4408">
        <v>113.53</v>
      </c>
      <c r="N4408" t="s">
        <v>49</v>
      </c>
      <c r="O4408">
        <v>3</v>
      </c>
      <c r="P4408" t="str" cm="1">
        <f t="array" ref="P4408">_xlfn.IFS(C4408&lt;25,"18-24", C4408&lt;=35,"25-35", C4408&lt;=50,"36-50",TRUE,"50+")</f>
        <v>18-24</v>
      </c>
      <c r="Q4408" t="str">
        <f t="shared" si="476"/>
        <v>new</v>
      </c>
      <c r="R4408" t="str">
        <f t="shared" si="477"/>
        <v>high value</v>
      </c>
      <c r="S4408" t="str">
        <f t="shared" si="478"/>
        <v>medium</v>
      </c>
      <c r="T4408" t="str">
        <f t="shared" si="479"/>
        <v>Dec</v>
      </c>
      <c r="U4408">
        <f t="shared" si="480"/>
        <v>2024</v>
      </c>
      <c r="V4408" t="str">
        <f t="shared" si="481"/>
        <v>0-5</v>
      </c>
      <c r="W4408" t="str">
        <f t="shared" si="482"/>
        <v>Slow</v>
      </c>
    </row>
    <row r="4409" spans="1:23" x14ac:dyDescent="0.3">
      <c r="A4409">
        <v>604408</v>
      </c>
      <c r="B4409">
        <v>96409</v>
      </c>
      <c r="C4409">
        <v>63</v>
      </c>
      <c r="D4409" t="s">
        <v>7</v>
      </c>
      <c r="E4409" t="s">
        <v>5</v>
      </c>
      <c r="F4409" t="s">
        <v>26</v>
      </c>
      <c r="G4409" t="s">
        <v>21</v>
      </c>
      <c r="H4409" s="1">
        <v>45563</v>
      </c>
      <c r="I4409" t="s">
        <v>34</v>
      </c>
      <c r="J4409">
        <v>21</v>
      </c>
      <c r="K4409">
        <v>11.2</v>
      </c>
      <c r="L4409">
        <v>282.79000000000002</v>
      </c>
      <c r="M4409">
        <v>74.010000000000005</v>
      </c>
      <c r="N4409" t="s">
        <v>49</v>
      </c>
      <c r="O4409">
        <v>2</v>
      </c>
      <c r="P4409" t="str" cm="1">
        <f t="array" ref="P4409">_xlfn.IFS(C4409&lt;25,"18-24", C4409&lt;=35,"25-35", C4409&lt;=50,"36-50",TRUE,"50+")</f>
        <v>50+</v>
      </c>
      <c r="Q4409" t="str">
        <f t="shared" si="476"/>
        <v>new</v>
      </c>
      <c r="R4409" t="str">
        <f t="shared" si="477"/>
        <v>medium</v>
      </c>
      <c r="S4409" t="str">
        <f t="shared" si="478"/>
        <v>Low</v>
      </c>
      <c r="T4409" t="str">
        <f t="shared" si="479"/>
        <v>Sep</v>
      </c>
      <c r="U4409">
        <f t="shared" si="480"/>
        <v>2024</v>
      </c>
      <c r="V4409" t="str">
        <f t="shared" si="481"/>
        <v>10-15</v>
      </c>
      <c r="W4409" t="str">
        <f t="shared" si="482"/>
        <v>Fast</v>
      </c>
    </row>
    <row r="4410" spans="1:23" x14ac:dyDescent="0.3">
      <c r="A4410">
        <v>604409</v>
      </c>
      <c r="B4410">
        <v>23665</v>
      </c>
      <c r="C4410">
        <v>47</v>
      </c>
      <c r="D4410" t="s">
        <v>4</v>
      </c>
      <c r="E4410" t="s">
        <v>5</v>
      </c>
      <c r="F4410" t="s">
        <v>32</v>
      </c>
      <c r="G4410" t="s">
        <v>21</v>
      </c>
      <c r="H4410" s="1">
        <v>44725</v>
      </c>
      <c r="I4410" t="s">
        <v>34</v>
      </c>
      <c r="J4410">
        <v>82</v>
      </c>
      <c r="K4410">
        <v>1.8</v>
      </c>
      <c r="L4410">
        <v>479.98</v>
      </c>
      <c r="M4410">
        <v>31.76</v>
      </c>
      <c r="N4410" t="s">
        <v>49</v>
      </c>
      <c r="O4410">
        <v>5</v>
      </c>
      <c r="P4410" t="str" cm="1">
        <f t="array" ref="P4410">_xlfn.IFS(C4410&lt;25,"18-24", C4410&lt;=35,"25-35", C4410&lt;=50,"36-50",TRUE,"50+")</f>
        <v>36-50</v>
      </c>
      <c r="Q4410" t="str">
        <f t="shared" si="476"/>
        <v>new</v>
      </c>
      <c r="R4410" t="str">
        <f t="shared" si="477"/>
        <v>medium</v>
      </c>
      <c r="S4410" t="str">
        <f t="shared" si="478"/>
        <v>High</v>
      </c>
      <c r="T4410" t="str">
        <f t="shared" si="479"/>
        <v>Jun</v>
      </c>
      <c r="U4410">
        <f t="shared" si="480"/>
        <v>2022</v>
      </c>
      <c r="V4410" t="str">
        <f t="shared" si="481"/>
        <v>0-5</v>
      </c>
      <c r="W4410" t="str">
        <f t="shared" si="482"/>
        <v>Slow</v>
      </c>
    </row>
    <row r="4411" spans="1:23" x14ac:dyDescent="0.3">
      <c r="A4411">
        <v>604410</v>
      </c>
      <c r="B4411">
        <v>55533</v>
      </c>
      <c r="C4411">
        <v>55</v>
      </c>
      <c r="D4411" t="s">
        <v>4</v>
      </c>
      <c r="E4411" t="s">
        <v>15</v>
      </c>
      <c r="F4411" t="s">
        <v>26</v>
      </c>
      <c r="G4411" t="s">
        <v>29</v>
      </c>
      <c r="H4411" s="1">
        <v>44818</v>
      </c>
      <c r="I4411" t="s">
        <v>33</v>
      </c>
      <c r="J4411">
        <v>64</v>
      </c>
      <c r="K4411">
        <v>5.2</v>
      </c>
      <c r="L4411">
        <v>1337.75</v>
      </c>
      <c r="M4411">
        <v>68.08</v>
      </c>
      <c r="N4411" t="s">
        <v>47</v>
      </c>
      <c r="O4411">
        <v>5</v>
      </c>
      <c r="P4411" t="str" cm="1">
        <f t="array" ref="P4411">_xlfn.IFS(C4411&lt;25,"18-24", C4411&lt;=35,"25-35", C4411&lt;=50,"36-50",TRUE,"50+")</f>
        <v>50+</v>
      </c>
      <c r="Q4411" t="str">
        <f t="shared" si="476"/>
        <v>new</v>
      </c>
      <c r="R4411" t="str">
        <f t="shared" si="477"/>
        <v>high value</v>
      </c>
      <c r="S4411" t="str">
        <f t="shared" si="478"/>
        <v>High</v>
      </c>
      <c r="T4411" t="str">
        <f t="shared" si="479"/>
        <v>Sep</v>
      </c>
      <c r="U4411">
        <f t="shared" si="480"/>
        <v>2022</v>
      </c>
      <c r="V4411" t="str">
        <f t="shared" si="481"/>
        <v>5-10</v>
      </c>
      <c r="W4411" t="str">
        <f t="shared" si="482"/>
        <v>Slow</v>
      </c>
    </row>
    <row r="4412" spans="1:23" x14ac:dyDescent="0.3">
      <c r="A4412">
        <v>604411</v>
      </c>
      <c r="B4412">
        <v>43196</v>
      </c>
      <c r="C4412">
        <v>50</v>
      </c>
      <c r="D4412" t="s">
        <v>7</v>
      </c>
      <c r="E4412" t="s">
        <v>13</v>
      </c>
      <c r="F4412" t="s">
        <v>24</v>
      </c>
      <c r="G4412" t="s">
        <v>25</v>
      </c>
      <c r="H4412" s="1">
        <v>45389</v>
      </c>
      <c r="I4412" t="s">
        <v>34</v>
      </c>
      <c r="J4412">
        <v>71</v>
      </c>
      <c r="K4412">
        <v>9.3000000000000007</v>
      </c>
      <c r="L4412">
        <v>385.29</v>
      </c>
      <c r="M4412">
        <v>76.98</v>
      </c>
      <c r="N4412" t="s">
        <v>47</v>
      </c>
      <c r="O4412">
        <v>5</v>
      </c>
      <c r="P4412" t="str" cm="1">
        <f t="array" ref="P4412">_xlfn.IFS(C4412&lt;25,"18-24", C4412&lt;=35,"25-35", C4412&lt;=50,"36-50",TRUE,"50+")</f>
        <v>36-50</v>
      </c>
      <c r="Q4412" t="str">
        <f t="shared" si="476"/>
        <v>new</v>
      </c>
      <c r="R4412" t="str">
        <f t="shared" si="477"/>
        <v>medium</v>
      </c>
      <c r="S4412" t="str">
        <f t="shared" si="478"/>
        <v>High</v>
      </c>
      <c r="T4412" t="str">
        <f t="shared" si="479"/>
        <v>Apr</v>
      </c>
      <c r="U4412">
        <f t="shared" si="480"/>
        <v>2024</v>
      </c>
      <c r="V4412" t="str">
        <f t="shared" si="481"/>
        <v>5-10</v>
      </c>
      <c r="W4412" t="str">
        <f t="shared" si="482"/>
        <v>Slow</v>
      </c>
    </row>
    <row r="4413" spans="1:23" x14ac:dyDescent="0.3">
      <c r="A4413">
        <v>604412</v>
      </c>
      <c r="B4413">
        <v>18408</v>
      </c>
      <c r="C4413">
        <v>25</v>
      </c>
      <c r="D4413" t="s">
        <v>4</v>
      </c>
      <c r="E4413" t="s">
        <v>13</v>
      </c>
      <c r="F4413" t="s">
        <v>30</v>
      </c>
      <c r="G4413" t="s">
        <v>29</v>
      </c>
      <c r="H4413" s="1">
        <v>44715</v>
      </c>
      <c r="I4413" t="s">
        <v>33</v>
      </c>
      <c r="J4413">
        <v>85</v>
      </c>
      <c r="K4413">
        <v>14.4</v>
      </c>
      <c r="L4413">
        <v>799.85</v>
      </c>
      <c r="M4413">
        <v>87.65</v>
      </c>
      <c r="N4413" t="s">
        <v>49</v>
      </c>
      <c r="O4413">
        <v>2</v>
      </c>
      <c r="P4413" t="str" cm="1">
        <f t="array" ref="P4413">_xlfn.IFS(C4413&lt;25,"18-24", C4413&lt;=35,"25-35", C4413&lt;=50,"36-50",TRUE,"50+")</f>
        <v>25-35</v>
      </c>
      <c r="Q4413" t="str">
        <f t="shared" si="476"/>
        <v>new</v>
      </c>
      <c r="R4413" t="str">
        <f t="shared" si="477"/>
        <v>high value</v>
      </c>
      <c r="S4413" t="str">
        <f t="shared" si="478"/>
        <v>Low</v>
      </c>
      <c r="T4413" t="str">
        <f t="shared" si="479"/>
        <v>Jun</v>
      </c>
      <c r="U4413">
        <f t="shared" si="480"/>
        <v>2022</v>
      </c>
      <c r="V4413" t="str">
        <f t="shared" si="481"/>
        <v>10-15</v>
      </c>
      <c r="W4413" t="str">
        <f t="shared" si="482"/>
        <v>Slow</v>
      </c>
    </row>
    <row r="4414" spans="1:23" x14ac:dyDescent="0.3">
      <c r="A4414">
        <v>604413</v>
      </c>
      <c r="B4414">
        <v>95283</v>
      </c>
      <c r="C4414">
        <v>59</v>
      </c>
      <c r="D4414" t="s">
        <v>4</v>
      </c>
      <c r="E4414" t="s">
        <v>16</v>
      </c>
      <c r="F4414" t="s">
        <v>28</v>
      </c>
      <c r="G4414" t="s">
        <v>27</v>
      </c>
      <c r="H4414" s="1">
        <v>45287</v>
      </c>
      <c r="I4414" t="s">
        <v>33</v>
      </c>
      <c r="J4414">
        <v>76</v>
      </c>
      <c r="K4414">
        <v>14.8</v>
      </c>
      <c r="L4414">
        <v>1443.61</v>
      </c>
      <c r="M4414">
        <v>47.94</v>
      </c>
      <c r="N4414" t="s">
        <v>49</v>
      </c>
      <c r="O4414">
        <v>4</v>
      </c>
      <c r="P4414" t="str" cm="1">
        <f t="array" ref="P4414">_xlfn.IFS(C4414&lt;25,"18-24", C4414&lt;=35,"25-35", C4414&lt;=50,"36-50",TRUE,"50+")</f>
        <v>50+</v>
      </c>
      <c r="Q4414" t="str">
        <f t="shared" si="476"/>
        <v>new</v>
      </c>
      <c r="R4414" t="str">
        <f t="shared" si="477"/>
        <v>high value</v>
      </c>
      <c r="S4414" t="str">
        <f t="shared" si="478"/>
        <v>medium</v>
      </c>
      <c r="T4414" t="str">
        <f t="shared" si="479"/>
        <v>Dec</v>
      </c>
      <c r="U4414">
        <f t="shared" si="480"/>
        <v>2023</v>
      </c>
      <c r="V4414" t="str">
        <f t="shared" si="481"/>
        <v>10-15</v>
      </c>
      <c r="W4414" t="str">
        <f t="shared" si="482"/>
        <v>Slow</v>
      </c>
    </row>
    <row r="4415" spans="1:23" x14ac:dyDescent="0.3">
      <c r="A4415">
        <v>604414</v>
      </c>
      <c r="B4415">
        <v>80868</v>
      </c>
      <c r="C4415">
        <v>51</v>
      </c>
      <c r="D4415" t="s">
        <v>7</v>
      </c>
      <c r="E4415" t="s">
        <v>13</v>
      </c>
      <c r="F4415" t="s">
        <v>19</v>
      </c>
      <c r="G4415" t="s">
        <v>21</v>
      </c>
      <c r="H4415" s="1">
        <v>45027</v>
      </c>
      <c r="I4415" t="s">
        <v>34</v>
      </c>
      <c r="J4415">
        <v>43</v>
      </c>
      <c r="K4415">
        <v>7.1</v>
      </c>
      <c r="L4415">
        <v>1108.45</v>
      </c>
      <c r="M4415">
        <v>43.05</v>
      </c>
      <c r="N4415" t="s">
        <v>48</v>
      </c>
      <c r="O4415">
        <v>3</v>
      </c>
      <c r="P4415" t="str" cm="1">
        <f t="array" ref="P4415">_xlfn.IFS(C4415&lt;25,"18-24", C4415&lt;=35,"25-35", C4415&lt;=50,"36-50",TRUE,"50+")</f>
        <v>50+</v>
      </c>
      <c r="Q4415" t="str">
        <f t="shared" si="476"/>
        <v>new</v>
      </c>
      <c r="R4415" t="str">
        <f t="shared" si="477"/>
        <v>high value</v>
      </c>
      <c r="S4415" t="str">
        <f t="shared" si="478"/>
        <v>medium</v>
      </c>
      <c r="T4415" t="str">
        <f t="shared" si="479"/>
        <v>Apr</v>
      </c>
      <c r="U4415">
        <f t="shared" si="480"/>
        <v>2023</v>
      </c>
      <c r="V4415" t="str">
        <f t="shared" si="481"/>
        <v>5-10</v>
      </c>
      <c r="W4415" t="str">
        <f t="shared" si="482"/>
        <v>Medium</v>
      </c>
    </row>
    <row r="4416" spans="1:23" x14ac:dyDescent="0.3">
      <c r="A4416">
        <v>604415</v>
      </c>
      <c r="B4416">
        <v>62981</v>
      </c>
      <c r="C4416">
        <v>44</v>
      </c>
      <c r="D4416" t="s">
        <v>4</v>
      </c>
      <c r="E4416" t="s">
        <v>11</v>
      </c>
      <c r="F4416" t="s">
        <v>32</v>
      </c>
      <c r="G4416" t="s">
        <v>31</v>
      </c>
      <c r="H4416" s="1">
        <v>45637</v>
      </c>
      <c r="I4416" t="s">
        <v>33</v>
      </c>
      <c r="J4416">
        <v>78</v>
      </c>
      <c r="K4416">
        <v>6.2</v>
      </c>
      <c r="L4416">
        <v>1092.24</v>
      </c>
      <c r="M4416">
        <v>102.13</v>
      </c>
      <c r="N4416" t="s">
        <v>50</v>
      </c>
      <c r="O4416">
        <v>2</v>
      </c>
      <c r="P4416" t="str" cm="1">
        <f t="array" ref="P4416">_xlfn.IFS(C4416&lt;25,"18-24", C4416&lt;=35,"25-35", C4416&lt;=50,"36-50",TRUE,"50+")</f>
        <v>36-50</v>
      </c>
      <c r="Q4416" t="str">
        <f t="shared" si="476"/>
        <v>new</v>
      </c>
      <c r="R4416" t="str">
        <f t="shared" si="477"/>
        <v>high value</v>
      </c>
      <c r="S4416" t="str">
        <f t="shared" si="478"/>
        <v>Low</v>
      </c>
      <c r="T4416" t="str">
        <f t="shared" si="479"/>
        <v>Dec</v>
      </c>
      <c r="U4416">
        <f t="shared" si="480"/>
        <v>2024</v>
      </c>
      <c r="V4416" t="str">
        <f t="shared" si="481"/>
        <v>5-10</v>
      </c>
      <c r="W4416" t="str">
        <f t="shared" si="482"/>
        <v>Slow</v>
      </c>
    </row>
    <row r="4417" spans="1:23" x14ac:dyDescent="0.3">
      <c r="A4417">
        <v>604416</v>
      </c>
      <c r="B4417">
        <v>34215</v>
      </c>
      <c r="C4417">
        <v>30</v>
      </c>
      <c r="D4417" t="s">
        <v>7</v>
      </c>
      <c r="E4417" t="s">
        <v>16</v>
      </c>
      <c r="F4417" t="s">
        <v>28</v>
      </c>
      <c r="G4417" t="s">
        <v>29</v>
      </c>
      <c r="H4417" s="1">
        <v>45646</v>
      </c>
      <c r="I4417" t="s">
        <v>34</v>
      </c>
      <c r="J4417">
        <v>24</v>
      </c>
      <c r="K4417">
        <v>5.6</v>
      </c>
      <c r="L4417">
        <v>760.71</v>
      </c>
      <c r="M4417">
        <v>90.71</v>
      </c>
      <c r="N4417" t="s">
        <v>47</v>
      </c>
      <c r="O4417">
        <v>5</v>
      </c>
      <c r="P4417" t="str" cm="1">
        <f t="array" ref="P4417">_xlfn.IFS(C4417&lt;25,"18-24", C4417&lt;=35,"25-35", C4417&lt;=50,"36-50",TRUE,"50+")</f>
        <v>25-35</v>
      </c>
      <c r="Q4417" t="str">
        <f t="shared" si="476"/>
        <v>new</v>
      </c>
      <c r="R4417" t="str">
        <f t="shared" si="477"/>
        <v>high value</v>
      </c>
      <c r="S4417" t="str">
        <f t="shared" si="478"/>
        <v>High</v>
      </c>
      <c r="T4417" t="str">
        <f t="shared" si="479"/>
        <v>Dec</v>
      </c>
      <c r="U4417">
        <f t="shared" si="480"/>
        <v>2024</v>
      </c>
      <c r="V4417" t="str">
        <f t="shared" si="481"/>
        <v>5-10</v>
      </c>
      <c r="W4417" t="str">
        <f t="shared" si="482"/>
        <v>Fast</v>
      </c>
    </row>
    <row r="4418" spans="1:23" x14ac:dyDescent="0.3">
      <c r="A4418">
        <v>604417</v>
      </c>
      <c r="B4418">
        <v>86938</v>
      </c>
      <c r="C4418">
        <v>42</v>
      </c>
      <c r="D4418" t="s">
        <v>7</v>
      </c>
      <c r="E4418" t="s">
        <v>8</v>
      </c>
      <c r="F4418" t="s">
        <v>32</v>
      </c>
      <c r="G4418" t="s">
        <v>27</v>
      </c>
      <c r="H4418" s="1">
        <v>45386</v>
      </c>
      <c r="I4418" t="s">
        <v>34</v>
      </c>
      <c r="J4418">
        <v>29</v>
      </c>
      <c r="K4418">
        <v>9.8000000000000007</v>
      </c>
      <c r="L4418">
        <v>407.12</v>
      </c>
      <c r="M4418">
        <v>72.67</v>
      </c>
      <c r="N4418" t="s">
        <v>48</v>
      </c>
      <c r="O4418">
        <v>4</v>
      </c>
      <c r="P4418" t="str" cm="1">
        <f t="array" ref="P4418">_xlfn.IFS(C4418&lt;25,"18-24", C4418&lt;=35,"25-35", C4418&lt;=50,"36-50",TRUE,"50+")</f>
        <v>36-50</v>
      </c>
      <c r="Q4418" t="str">
        <f t="shared" si="476"/>
        <v>new</v>
      </c>
      <c r="R4418" t="str">
        <f t="shared" si="477"/>
        <v>medium</v>
      </c>
      <c r="S4418" t="str">
        <f t="shared" si="478"/>
        <v>medium</v>
      </c>
      <c r="T4418" t="str">
        <f t="shared" si="479"/>
        <v>Apr</v>
      </c>
      <c r="U4418">
        <f t="shared" si="480"/>
        <v>2024</v>
      </c>
      <c r="V4418" t="str">
        <f t="shared" si="481"/>
        <v>5-10</v>
      </c>
      <c r="W4418" t="str">
        <f t="shared" si="482"/>
        <v>Fast</v>
      </c>
    </row>
    <row r="4419" spans="1:23" x14ac:dyDescent="0.3">
      <c r="A4419">
        <v>604418</v>
      </c>
      <c r="B4419">
        <v>80838</v>
      </c>
      <c r="C4419">
        <v>26</v>
      </c>
      <c r="D4419" t="s">
        <v>4</v>
      </c>
      <c r="E4419" t="s">
        <v>16</v>
      </c>
      <c r="F4419" t="s">
        <v>26</v>
      </c>
      <c r="G4419" t="s">
        <v>27</v>
      </c>
      <c r="H4419" s="1">
        <v>44795</v>
      </c>
      <c r="I4419" t="s">
        <v>34</v>
      </c>
      <c r="J4419">
        <v>80</v>
      </c>
      <c r="K4419">
        <v>10.1</v>
      </c>
      <c r="L4419">
        <v>379.66</v>
      </c>
      <c r="M4419">
        <v>59.39</v>
      </c>
      <c r="N4419" t="s">
        <v>48</v>
      </c>
      <c r="O4419">
        <v>3</v>
      </c>
      <c r="P4419" t="str" cm="1">
        <f t="array" ref="P4419">_xlfn.IFS(C4419&lt;25,"18-24", C4419&lt;=35,"25-35", C4419&lt;=50,"36-50",TRUE,"50+")</f>
        <v>25-35</v>
      </c>
      <c r="Q4419" t="str">
        <f t="shared" ref="Q4419:Q4482" si="483">IF(COUNTIF($B:$B,B4419)&gt;1,"repeat","new")</f>
        <v>new</v>
      </c>
      <c r="R4419" t="str">
        <f t="shared" ref="R4419:R4482" si="484">IF(L4419&gt;500,"high value",IF( L4419&gt;250,"medium","low"))</f>
        <v>medium</v>
      </c>
      <c r="S4419" t="str">
        <f t="shared" ref="S4419:S4482" si="485">IF(O4419&lt;=2,"Low",IF(O4419&lt;=4,"medium","High"))</f>
        <v>medium</v>
      </c>
      <c r="T4419" t="str">
        <f t="shared" ref="T4419:T4482" si="486">TEXT(H4419,"MMM")</f>
        <v>Aug</v>
      </c>
      <c r="U4419">
        <f t="shared" ref="U4419:U4482" si="487">YEAR(H4419)</f>
        <v>2022</v>
      </c>
      <c r="V4419" t="str">
        <f t="shared" ref="V4419:V4482" si="488">IF(K4419&lt;=5,"0-5",IF(K4419&lt;=10,"5-10",IF(K4419&lt;=15,"10-15","15+")))</f>
        <v>10-15</v>
      </c>
      <c r="W4419" t="str">
        <f t="shared" ref="W4419:W4482" si="489">IF(J4419&lt;=30,"Fast",IF(J4419&lt;=45,"Medium","Slow"))</f>
        <v>Slow</v>
      </c>
    </row>
    <row r="4420" spans="1:23" x14ac:dyDescent="0.3">
      <c r="A4420">
        <v>604419</v>
      </c>
      <c r="B4420">
        <v>21737</v>
      </c>
      <c r="C4420">
        <v>61</v>
      </c>
      <c r="D4420" t="s">
        <v>4</v>
      </c>
      <c r="E4420" t="s">
        <v>8</v>
      </c>
      <c r="F4420" t="s">
        <v>26</v>
      </c>
      <c r="G4420" t="s">
        <v>25</v>
      </c>
      <c r="H4420" s="1">
        <v>45232</v>
      </c>
      <c r="I4420" t="s">
        <v>33</v>
      </c>
      <c r="J4420">
        <v>61</v>
      </c>
      <c r="K4420">
        <v>14</v>
      </c>
      <c r="L4420">
        <v>1330.36</v>
      </c>
      <c r="M4420">
        <v>34.08</v>
      </c>
      <c r="N4420" t="s">
        <v>48</v>
      </c>
      <c r="O4420">
        <v>1</v>
      </c>
      <c r="P4420" t="str" cm="1">
        <f t="array" ref="P4420">_xlfn.IFS(C4420&lt;25,"18-24", C4420&lt;=35,"25-35", C4420&lt;=50,"36-50",TRUE,"50+")</f>
        <v>50+</v>
      </c>
      <c r="Q4420" t="str">
        <f t="shared" si="483"/>
        <v>new</v>
      </c>
      <c r="R4420" t="str">
        <f t="shared" si="484"/>
        <v>high value</v>
      </c>
      <c r="S4420" t="str">
        <f t="shared" si="485"/>
        <v>Low</v>
      </c>
      <c r="T4420" t="str">
        <f t="shared" si="486"/>
        <v>Nov</v>
      </c>
      <c r="U4420">
        <f t="shared" si="487"/>
        <v>2023</v>
      </c>
      <c r="V4420" t="str">
        <f t="shared" si="488"/>
        <v>10-15</v>
      </c>
      <c r="W4420" t="str">
        <f t="shared" si="489"/>
        <v>Slow</v>
      </c>
    </row>
    <row r="4421" spans="1:23" x14ac:dyDescent="0.3">
      <c r="A4421">
        <v>604420</v>
      </c>
      <c r="B4421">
        <v>56690</v>
      </c>
      <c r="C4421">
        <v>21</v>
      </c>
      <c r="D4421" t="s">
        <v>7</v>
      </c>
      <c r="E4421" t="s">
        <v>5</v>
      </c>
      <c r="F4421" t="s">
        <v>30</v>
      </c>
      <c r="G4421" t="s">
        <v>31</v>
      </c>
      <c r="H4421" s="1">
        <v>45296</v>
      </c>
      <c r="I4421" t="s">
        <v>34</v>
      </c>
      <c r="J4421">
        <v>57</v>
      </c>
      <c r="K4421">
        <v>3.3</v>
      </c>
      <c r="L4421">
        <v>1114.08</v>
      </c>
      <c r="M4421">
        <v>100.69</v>
      </c>
      <c r="N4421" t="s">
        <v>47</v>
      </c>
      <c r="O4421">
        <v>4</v>
      </c>
      <c r="P4421" t="str" cm="1">
        <f t="array" ref="P4421">_xlfn.IFS(C4421&lt;25,"18-24", C4421&lt;=35,"25-35", C4421&lt;=50,"36-50",TRUE,"50+")</f>
        <v>18-24</v>
      </c>
      <c r="Q4421" t="str">
        <f t="shared" si="483"/>
        <v>new</v>
      </c>
      <c r="R4421" t="str">
        <f t="shared" si="484"/>
        <v>high value</v>
      </c>
      <c r="S4421" t="str">
        <f t="shared" si="485"/>
        <v>medium</v>
      </c>
      <c r="T4421" t="str">
        <f t="shared" si="486"/>
        <v>Jan</v>
      </c>
      <c r="U4421">
        <f t="shared" si="487"/>
        <v>2024</v>
      </c>
      <c r="V4421" t="str">
        <f t="shared" si="488"/>
        <v>0-5</v>
      </c>
      <c r="W4421" t="str">
        <f t="shared" si="489"/>
        <v>Slow</v>
      </c>
    </row>
    <row r="4422" spans="1:23" x14ac:dyDescent="0.3">
      <c r="A4422">
        <v>604421</v>
      </c>
      <c r="B4422">
        <v>12701</v>
      </c>
      <c r="C4422">
        <v>45</v>
      </c>
      <c r="D4422" t="s">
        <v>4</v>
      </c>
      <c r="E4422" t="s">
        <v>8</v>
      </c>
      <c r="F4422" t="s">
        <v>22</v>
      </c>
      <c r="G4422" t="s">
        <v>25</v>
      </c>
      <c r="H4422" s="1">
        <v>45597</v>
      </c>
      <c r="I4422" t="s">
        <v>33</v>
      </c>
      <c r="J4422">
        <v>34</v>
      </c>
      <c r="K4422">
        <v>10.9</v>
      </c>
      <c r="L4422">
        <v>636.02</v>
      </c>
      <c r="M4422">
        <v>90.18</v>
      </c>
      <c r="N4422" t="s">
        <v>49</v>
      </c>
      <c r="O4422">
        <v>3</v>
      </c>
      <c r="P4422" t="str" cm="1">
        <f t="array" ref="P4422">_xlfn.IFS(C4422&lt;25,"18-24", C4422&lt;=35,"25-35", C4422&lt;=50,"36-50",TRUE,"50+")</f>
        <v>36-50</v>
      </c>
      <c r="Q4422" t="str">
        <f t="shared" si="483"/>
        <v>new</v>
      </c>
      <c r="R4422" t="str">
        <f t="shared" si="484"/>
        <v>high value</v>
      </c>
      <c r="S4422" t="str">
        <f t="shared" si="485"/>
        <v>medium</v>
      </c>
      <c r="T4422" t="str">
        <f t="shared" si="486"/>
        <v>Nov</v>
      </c>
      <c r="U4422">
        <f t="shared" si="487"/>
        <v>2024</v>
      </c>
      <c r="V4422" t="str">
        <f t="shared" si="488"/>
        <v>10-15</v>
      </c>
      <c r="W4422" t="str">
        <f t="shared" si="489"/>
        <v>Medium</v>
      </c>
    </row>
    <row r="4423" spans="1:23" x14ac:dyDescent="0.3">
      <c r="A4423">
        <v>604422</v>
      </c>
      <c r="B4423">
        <v>44535</v>
      </c>
      <c r="C4423">
        <v>59</v>
      </c>
      <c r="D4423" t="s">
        <v>4</v>
      </c>
      <c r="E4423" t="s">
        <v>8</v>
      </c>
      <c r="F4423" t="s">
        <v>32</v>
      </c>
      <c r="G4423" t="s">
        <v>23</v>
      </c>
      <c r="H4423" s="1">
        <v>45300</v>
      </c>
      <c r="I4423" t="s">
        <v>34</v>
      </c>
      <c r="J4423">
        <v>47</v>
      </c>
      <c r="K4423">
        <v>3.8</v>
      </c>
      <c r="L4423">
        <v>436.64</v>
      </c>
      <c r="M4423">
        <v>101.62</v>
      </c>
      <c r="N4423" t="s">
        <v>47</v>
      </c>
      <c r="O4423">
        <v>3</v>
      </c>
      <c r="P4423" t="str" cm="1">
        <f t="array" ref="P4423">_xlfn.IFS(C4423&lt;25,"18-24", C4423&lt;=35,"25-35", C4423&lt;=50,"36-50",TRUE,"50+")</f>
        <v>50+</v>
      </c>
      <c r="Q4423" t="str">
        <f t="shared" si="483"/>
        <v>new</v>
      </c>
      <c r="R4423" t="str">
        <f t="shared" si="484"/>
        <v>medium</v>
      </c>
      <c r="S4423" t="str">
        <f t="shared" si="485"/>
        <v>medium</v>
      </c>
      <c r="T4423" t="str">
        <f t="shared" si="486"/>
        <v>Jan</v>
      </c>
      <c r="U4423">
        <f t="shared" si="487"/>
        <v>2024</v>
      </c>
      <c r="V4423" t="str">
        <f t="shared" si="488"/>
        <v>0-5</v>
      </c>
      <c r="W4423" t="str">
        <f t="shared" si="489"/>
        <v>Slow</v>
      </c>
    </row>
    <row r="4424" spans="1:23" x14ac:dyDescent="0.3">
      <c r="A4424">
        <v>604423</v>
      </c>
      <c r="B4424">
        <v>87247</v>
      </c>
      <c r="C4424">
        <v>55</v>
      </c>
      <c r="D4424" t="s">
        <v>7</v>
      </c>
      <c r="E4424" t="s">
        <v>13</v>
      </c>
      <c r="F4424" t="s">
        <v>22</v>
      </c>
      <c r="G4424" t="s">
        <v>23</v>
      </c>
      <c r="H4424" s="1">
        <v>44784</v>
      </c>
      <c r="I4424" t="s">
        <v>34</v>
      </c>
      <c r="J4424">
        <v>87</v>
      </c>
      <c r="K4424">
        <v>4.0999999999999996</v>
      </c>
      <c r="L4424">
        <v>427.47</v>
      </c>
      <c r="M4424">
        <v>100.4</v>
      </c>
      <c r="N4424" t="s">
        <v>49</v>
      </c>
      <c r="O4424">
        <v>3</v>
      </c>
      <c r="P4424" t="str" cm="1">
        <f t="array" ref="P4424">_xlfn.IFS(C4424&lt;25,"18-24", C4424&lt;=35,"25-35", C4424&lt;=50,"36-50",TRUE,"50+")</f>
        <v>50+</v>
      </c>
      <c r="Q4424" t="str">
        <f t="shared" si="483"/>
        <v>new</v>
      </c>
      <c r="R4424" t="str">
        <f t="shared" si="484"/>
        <v>medium</v>
      </c>
      <c r="S4424" t="str">
        <f t="shared" si="485"/>
        <v>medium</v>
      </c>
      <c r="T4424" t="str">
        <f t="shared" si="486"/>
        <v>Aug</v>
      </c>
      <c r="U4424">
        <f t="shared" si="487"/>
        <v>2022</v>
      </c>
      <c r="V4424" t="str">
        <f t="shared" si="488"/>
        <v>0-5</v>
      </c>
      <c r="W4424" t="str">
        <f t="shared" si="489"/>
        <v>Slow</v>
      </c>
    </row>
    <row r="4425" spans="1:23" x14ac:dyDescent="0.3">
      <c r="A4425">
        <v>604424</v>
      </c>
      <c r="B4425">
        <v>77331</v>
      </c>
      <c r="C4425">
        <v>31</v>
      </c>
      <c r="D4425" t="s">
        <v>4</v>
      </c>
      <c r="E4425" t="s">
        <v>11</v>
      </c>
      <c r="F4425" t="s">
        <v>24</v>
      </c>
      <c r="G4425" t="s">
        <v>25</v>
      </c>
      <c r="H4425" s="1">
        <v>45144</v>
      </c>
      <c r="I4425" t="s">
        <v>34</v>
      </c>
      <c r="J4425">
        <v>52</v>
      </c>
      <c r="K4425">
        <v>2.7</v>
      </c>
      <c r="L4425">
        <v>1256.5</v>
      </c>
      <c r="M4425">
        <v>117.76</v>
      </c>
      <c r="N4425" t="s">
        <v>48</v>
      </c>
      <c r="O4425">
        <v>2</v>
      </c>
      <c r="P4425" t="str" cm="1">
        <f t="array" ref="P4425">_xlfn.IFS(C4425&lt;25,"18-24", C4425&lt;=35,"25-35", C4425&lt;=50,"36-50",TRUE,"50+")</f>
        <v>25-35</v>
      </c>
      <c r="Q4425" t="str">
        <f t="shared" si="483"/>
        <v>new</v>
      </c>
      <c r="R4425" t="str">
        <f t="shared" si="484"/>
        <v>high value</v>
      </c>
      <c r="S4425" t="str">
        <f t="shared" si="485"/>
        <v>Low</v>
      </c>
      <c r="T4425" t="str">
        <f t="shared" si="486"/>
        <v>Aug</v>
      </c>
      <c r="U4425">
        <f t="shared" si="487"/>
        <v>2023</v>
      </c>
      <c r="V4425" t="str">
        <f t="shared" si="488"/>
        <v>0-5</v>
      </c>
      <c r="W4425" t="str">
        <f t="shared" si="489"/>
        <v>Slow</v>
      </c>
    </row>
    <row r="4426" spans="1:23" x14ac:dyDescent="0.3">
      <c r="A4426">
        <v>604425</v>
      </c>
      <c r="B4426">
        <v>13466</v>
      </c>
      <c r="C4426">
        <v>58</v>
      </c>
      <c r="D4426" t="s">
        <v>4</v>
      </c>
      <c r="E4426" t="s">
        <v>13</v>
      </c>
      <c r="F4426" t="s">
        <v>28</v>
      </c>
      <c r="G4426" t="s">
        <v>29</v>
      </c>
      <c r="H4426" s="1">
        <v>44960</v>
      </c>
      <c r="I4426" t="s">
        <v>34</v>
      </c>
      <c r="J4426">
        <v>44</v>
      </c>
      <c r="K4426">
        <v>6.7</v>
      </c>
      <c r="L4426">
        <v>213.26</v>
      </c>
      <c r="M4426">
        <v>81.7</v>
      </c>
      <c r="N4426" t="s">
        <v>47</v>
      </c>
      <c r="O4426">
        <v>2</v>
      </c>
      <c r="P4426" t="str" cm="1">
        <f t="array" ref="P4426">_xlfn.IFS(C4426&lt;25,"18-24", C4426&lt;=35,"25-35", C4426&lt;=50,"36-50",TRUE,"50+")</f>
        <v>50+</v>
      </c>
      <c r="Q4426" t="str">
        <f t="shared" si="483"/>
        <v>new</v>
      </c>
      <c r="R4426" t="str">
        <f t="shared" si="484"/>
        <v>low</v>
      </c>
      <c r="S4426" t="str">
        <f t="shared" si="485"/>
        <v>Low</v>
      </c>
      <c r="T4426" t="str">
        <f t="shared" si="486"/>
        <v>Feb</v>
      </c>
      <c r="U4426">
        <f t="shared" si="487"/>
        <v>2023</v>
      </c>
      <c r="V4426" t="str">
        <f t="shared" si="488"/>
        <v>5-10</v>
      </c>
      <c r="W4426" t="str">
        <f t="shared" si="489"/>
        <v>Medium</v>
      </c>
    </row>
    <row r="4427" spans="1:23" x14ac:dyDescent="0.3">
      <c r="A4427">
        <v>604426</v>
      </c>
      <c r="B4427">
        <v>32876</v>
      </c>
      <c r="C4427">
        <v>23</v>
      </c>
      <c r="D4427" t="s">
        <v>4</v>
      </c>
      <c r="E4427" t="s">
        <v>5</v>
      </c>
      <c r="F4427" t="s">
        <v>22</v>
      </c>
      <c r="G4427" t="s">
        <v>23</v>
      </c>
      <c r="H4427" s="1">
        <v>44641</v>
      </c>
      <c r="I4427" t="s">
        <v>34</v>
      </c>
      <c r="J4427">
        <v>71</v>
      </c>
      <c r="K4427">
        <v>4</v>
      </c>
      <c r="L4427">
        <v>1380.68</v>
      </c>
      <c r="M4427">
        <v>76.94</v>
      </c>
      <c r="N4427" t="s">
        <v>50</v>
      </c>
      <c r="O4427">
        <v>4</v>
      </c>
      <c r="P4427" t="str" cm="1">
        <f t="array" ref="P4427">_xlfn.IFS(C4427&lt;25,"18-24", C4427&lt;=35,"25-35", C4427&lt;=50,"36-50",TRUE,"50+")</f>
        <v>18-24</v>
      </c>
      <c r="Q4427" t="str">
        <f t="shared" si="483"/>
        <v>new</v>
      </c>
      <c r="R4427" t="str">
        <f t="shared" si="484"/>
        <v>high value</v>
      </c>
      <c r="S4427" t="str">
        <f t="shared" si="485"/>
        <v>medium</v>
      </c>
      <c r="T4427" t="str">
        <f t="shared" si="486"/>
        <v>Mar</v>
      </c>
      <c r="U4427">
        <f t="shared" si="487"/>
        <v>2022</v>
      </c>
      <c r="V4427" t="str">
        <f t="shared" si="488"/>
        <v>0-5</v>
      </c>
      <c r="W4427" t="str">
        <f t="shared" si="489"/>
        <v>Slow</v>
      </c>
    </row>
    <row r="4428" spans="1:23" x14ac:dyDescent="0.3">
      <c r="A4428">
        <v>604427</v>
      </c>
      <c r="B4428">
        <v>40969</v>
      </c>
      <c r="C4428">
        <v>47</v>
      </c>
      <c r="D4428" t="s">
        <v>7</v>
      </c>
      <c r="E4428" t="s">
        <v>15</v>
      </c>
      <c r="F4428" t="s">
        <v>30</v>
      </c>
      <c r="G4428" t="s">
        <v>25</v>
      </c>
      <c r="H4428" s="1">
        <v>44699</v>
      </c>
      <c r="I4428" t="s">
        <v>33</v>
      </c>
      <c r="J4428">
        <v>54</v>
      </c>
      <c r="K4428">
        <v>9.6</v>
      </c>
      <c r="L4428">
        <v>802.11</v>
      </c>
      <c r="M4428">
        <v>86.27</v>
      </c>
      <c r="N4428" t="s">
        <v>47</v>
      </c>
      <c r="O4428">
        <v>5</v>
      </c>
      <c r="P4428" t="str" cm="1">
        <f t="array" ref="P4428">_xlfn.IFS(C4428&lt;25,"18-24", C4428&lt;=35,"25-35", C4428&lt;=50,"36-50",TRUE,"50+")</f>
        <v>36-50</v>
      </c>
      <c r="Q4428" t="str">
        <f t="shared" si="483"/>
        <v>new</v>
      </c>
      <c r="R4428" t="str">
        <f t="shared" si="484"/>
        <v>high value</v>
      </c>
      <c r="S4428" t="str">
        <f t="shared" si="485"/>
        <v>High</v>
      </c>
      <c r="T4428" t="str">
        <f t="shared" si="486"/>
        <v>May</v>
      </c>
      <c r="U4428">
        <f t="shared" si="487"/>
        <v>2022</v>
      </c>
      <c r="V4428" t="str">
        <f t="shared" si="488"/>
        <v>5-10</v>
      </c>
      <c r="W4428" t="str">
        <f t="shared" si="489"/>
        <v>Slow</v>
      </c>
    </row>
    <row r="4429" spans="1:23" x14ac:dyDescent="0.3">
      <c r="A4429">
        <v>604428</v>
      </c>
      <c r="B4429">
        <v>42521</v>
      </c>
      <c r="C4429">
        <v>51</v>
      </c>
      <c r="D4429" t="s">
        <v>4</v>
      </c>
      <c r="E4429" t="s">
        <v>5</v>
      </c>
      <c r="F4429" t="s">
        <v>19</v>
      </c>
      <c r="G4429" t="s">
        <v>31</v>
      </c>
      <c r="H4429" s="1">
        <v>44942</v>
      </c>
      <c r="I4429" t="s">
        <v>34</v>
      </c>
      <c r="J4429">
        <v>53</v>
      </c>
      <c r="K4429">
        <v>9</v>
      </c>
      <c r="L4429">
        <v>207.35</v>
      </c>
      <c r="M4429">
        <v>46.74</v>
      </c>
      <c r="N4429" t="s">
        <v>48</v>
      </c>
      <c r="O4429">
        <v>2</v>
      </c>
      <c r="P4429" t="str" cm="1">
        <f t="array" ref="P4429">_xlfn.IFS(C4429&lt;25,"18-24", C4429&lt;=35,"25-35", C4429&lt;=50,"36-50",TRUE,"50+")</f>
        <v>50+</v>
      </c>
      <c r="Q4429" t="str">
        <f t="shared" si="483"/>
        <v>new</v>
      </c>
      <c r="R4429" t="str">
        <f t="shared" si="484"/>
        <v>low</v>
      </c>
      <c r="S4429" t="str">
        <f t="shared" si="485"/>
        <v>Low</v>
      </c>
      <c r="T4429" t="str">
        <f t="shared" si="486"/>
        <v>Jan</v>
      </c>
      <c r="U4429">
        <f t="shared" si="487"/>
        <v>2023</v>
      </c>
      <c r="V4429" t="str">
        <f t="shared" si="488"/>
        <v>5-10</v>
      </c>
      <c r="W4429" t="str">
        <f t="shared" si="489"/>
        <v>Slow</v>
      </c>
    </row>
    <row r="4430" spans="1:23" x14ac:dyDescent="0.3">
      <c r="A4430">
        <v>604429</v>
      </c>
      <c r="B4430">
        <v>94306</v>
      </c>
      <c r="C4430">
        <v>45</v>
      </c>
      <c r="D4430" t="s">
        <v>4</v>
      </c>
      <c r="E4430" t="s">
        <v>5</v>
      </c>
      <c r="F4430" t="s">
        <v>18</v>
      </c>
      <c r="G4430" t="s">
        <v>31</v>
      </c>
      <c r="H4430" s="1">
        <v>45151</v>
      </c>
      <c r="I4430" t="s">
        <v>33</v>
      </c>
      <c r="J4430">
        <v>33</v>
      </c>
      <c r="K4430">
        <v>6.2</v>
      </c>
      <c r="L4430">
        <v>584.78</v>
      </c>
      <c r="M4430">
        <v>83.29</v>
      </c>
      <c r="N4430" t="s">
        <v>50</v>
      </c>
      <c r="O4430">
        <v>4</v>
      </c>
      <c r="P4430" t="str" cm="1">
        <f t="array" ref="P4430">_xlfn.IFS(C4430&lt;25,"18-24", C4430&lt;=35,"25-35", C4430&lt;=50,"36-50",TRUE,"50+")</f>
        <v>36-50</v>
      </c>
      <c r="Q4430" t="str">
        <f t="shared" si="483"/>
        <v>new</v>
      </c>
      <c r="R4430" t="str">
        <f t="shared" si="484"/>
        <v>high value</v>
      </c>
      <c r="S4430" t="str">
        <f t="shared" si="485"/>
        <v>medium</v>
      </c>
      <c r="T4430" t="str">
        <f t="shared" si="486"/>
        <v>Aug</v>
      </c>
      <c r="U4430">
        <f t="shared" si="487"/>
        <v>2023</v>
      </c>
      <c r="V4430" t="str">
        <f t="shared" si="488"/>
        <v>5-10</v>
      </c>
      <c r="W4430" t="str">
        <f t="shared" si="489"/>
        <v>Medium</v>
      </c>
    </row>
    <row r="4431" spans="1:23" x14ac:dyDescent="0.3">
      <c r="A4431">
        <v>604430</v>
      </c>
      <c r="B4431">
        <v>13366</v>
      </c>
      <c r="C4431">
        <v>42</v>
      </c>
      <c r="D4431" t="s">
        <v>4</v>
      </c>
      <c r="E4431" t="s">
        <v>8</v>
      </c>
      <c r="F4431" t="s">
        <v>18</v>
      </c>
      <c r="G4431" t="s">
        <v>21</v>
      </c>
      <c r="H4431" s="1">
        <v>45634</v>
      </c>
      <c r="I4431" t="s">
        <v>33</v>
      </c>
      <c r="J4431">
        <v>47</v>
      </c>
      <c r="K4431">
        <v>9.1999999999999993</v>
      </c>
      <c r="L4431">
        <v>1263.3699999999999</v>
      </c>
      <c r="M4431">
        <v>32.979999999999997</v>
      </c>
      <c r="N4431" t="s">
        <v>49</v>
      </c>
      <c r="O4431">
        <v>4</v>
      </c>
      <c r="P4431" t="str" cm="1">
        <f t="array" ref="P4431">_xlfn.IFS(C4431&lt;25,"18-24", C4431&lt;=35,"25-35", C4431&lt;=50,"36-50",TRUE,"50+")</f>
        <v>36-50</v>
      </c>
      <c r="Q4431" t="str">
        <f t="shared" si="483"/>
        <v>new</v>
      </c>
      <c r="R4431" t="str">
        <f t="shared" si="484"/>
        <v>high value</v>
      </c>
      <c r="S4431" t="str">
        <f t="shared" si="485"/>
        <v>medium</v>
      </c>
      <c r="T4431" t="str">
        <f t="shared" si="486"/>
        <v>Dec</v>
      </c>
      <c r="U4431">
        <f t="shared" si="487"/>
        <v>2024</v>
      </c>
      <c r="V4431" t="str">
        <f t="shared" si="488"/>
        <v>5-10</v>
      </c>
      <c r="W4431" t="str">
        <f t="shared" si="489"/>
        <v>Slow</v>
      </c>
    </row>
    <row r="4432" spans="1:23" x14ac:dyDescent="0.3">
      <c r="A4432">
        <v>604431</v>
      </c>
      <c r="B4432">
        <v>13929</v>
      </c>
      <c r="C4432">
        <v>26</v>
      </c>
      <c r="D4432" t="s">
        <v>7</v>
      </c>
      <c r="E4432" t="s">
        <v>13</v>
      </c>
      <c r="F4432" t="s">
        <v>26</v>
      </c>
      <c r="G4432" t="s">
        <v>29</v>
      </c>
      <c r="H4432" s="1">
        <v>45427</v>
      </c>
      <c r="I4432" t="s">
        <v>33</v>
      </c>
      <c r="J4432">
        <v>24</v>
      </c>
      <c r="K4432">
        <v>7.8</v>
      </c>
      <c r="L4432">
        <v>261.57</v>
      </c>
      <c r="M4432">
        <v>27.97</v>
      </c>
      <c r="N4432" t="s">
        <v>49</v>
      </c>
      <c r="O4432">
        <v>1</v>
      </c>
      <c r="P4432" t="str" cm="1">
        <f t="array" ref="P4432">_xlfn.IFS(C4432&lt;25,"18-24", C4432&lt;=35,"25-35", C4432&lt;=50,"36-50",TRUE,"50+")</f>
        <v>25-35</v>
      </c>
      <c r="Q4432" t="str">
        <f t="shared" si="483"/>
        <v>new</v>
      </c>
      <c r="R4432" t="str">
        <f t="shared" si="484"/>
        <v>medium</v>
      </c>
      <c r="S4432" t="str">
        <f t="shared" si="485"/>
        <v>Low</v>
      </c>
      <c r="T4432" t="str">
        <f t="shared" si="486"/>
        <v>May</v>
      </c>
      <c r="U4432">
        <f t="shared" si="487"/>
        <v>2024</v>
      </c>
      <c r="V4432" t="str">
        <f t="shared" si="488"/>
        <v>5-10</v>
      </c>
      <c r="W4432" t="str">
        <f t="shared" si="489"/>
        <v>Fast</v>
      </c>
    </row>
    <row r="4433" spans="1:23" x14ac:dyDescent="0.3">
      <c r="A4433">
        <v>604432</v>
      </c>
      <c r="B4433">
        <v>46251</v>
      </c>
      <c r="C4433">
        <v>56</v>
      </c>
      <c r="D4433" t="s">
        <v>7</v>
      </c>
      <c r="E4433" t="s">
        <v>15</v>
      </c>
      <c r="F4433" t="s">
        <v>28</v>
      </c>
      <c r="G4433" t="s">
        <v>21</v>
      </c>
      <c r="H4433" s="1">
        <v>45346</v>
      </c>
      <c r="I4433" t="s">
        <v>34</v>
      </c>
      <c r="J4433">
        <v>59</v>
      </c>
      <c r="K4433">
        <v>5.5</v>
      </c>
      <c r="L4433">
        <v>794.95</v>
      </c>
      <c r="M4433">
        <v>45.55</v>
      </c>
      <c r="N4433" t="s">
        <v>50</v>
      </c>
      <c r="O4433">
        <v>5</v>
      </c>
      <c r="P4433" t="str" cm="1">
        <f t="array" ref="P4433">_xlfn.IFS(C4433&lt;25,"18-24", C4433&lt;=35,"25-35", C4433&lt;=50,"36-50",TRUE,"50+")</f>
        <v>50+</v>
      </c>
      <c r="Q4433" t="str">
        <f t="shared" si="483"/>
        <v>new</v>
      </c>
      <c r="R4433" t="str">
        <f t="shared" si="484"/>
        <v>high value</v>
      </c>
      <c r="S4433" t="str">
        <f t="shared" si="485"/>
        <v>High</v>
      </c>
      <c r="T4433" t="str">
        <f t="shared" si="486"/>
        <v>Feb</v>
      </c>
      <c r="U4433">
        <f t="shared" si="487"/>
        <v>2024</v>
      </c>
      <c r="V4433" t="str">
        <f t="shared" si="488"/>
        <v>5-10</v>
      </c>
      <c r="W4433" t="str">
        <f t="shared" si="489"/>
        <v>Slow</v>
      </c>
    </row>
    <row r="4434" spans="1:23" x14ac:dyDescent="0.3">
      <c r="A4434">
        <v>604433</v>
      </c>
      <c r="B4434">
        <v>53746</v>
      </c>
      <c r="C4434">
        <v>49</v>
      </c>
      <c r="D4434" t="s">
        <v>4</v>
      </c>
      <c r="E4434" t="s">
        <v>11</v>
      </c>
      <c r="F4434" t="s">
        <v>19</v>
      </c>
      <c r="G4434" t="s">
        <v>21</v>
      </c>
      <c r="H4434" s="1">
        <v>45576</v>
      </c>
      <c r="I4434" t="s">
        <v>33</v>
      </c>
      <c r="J4434">
        <v>22</v>
      </c>
      <c r="K4434">
        <v>6.4</v>
      </c>
      <c r="L4434">
        <v>1257.98</v>
      </c>
      <c r="M4434">
        <v>44.51</v>
      </c>
      <c r="N4434" t="s">
        <v>50</v>
      </c>
      <c r="O4434">
        <v>1</v>
      </c>
      <c r="P4434" t="str" cm="1">
        <f t="array" ref="P4434">_xlfn.IFS(C4434&lt;25,"18-24", C4434&lt;=35,"25-35", C4434&lt;=50,"36-50",TRUE,"50+")</f>
        <v>36-50</v>
      </c>
      <c r="Q4434" t="str">
        <f t="shared" si="483"/>
        <v>new</v>
      </c>
      <c r="R4434" t="str">
        <f t="shared" si="484"/>
        <v>high value</v>
      </c>
      <c r="S4434" t="str">
        <f t="shared" si="485"/>
        <v>Low</v>
      </c>
      <c r="T4434" t="str">
        <f t="shared" si="486"/>
        <v>Oct</v>
      </c>
      <c r="U4434">
        <f t="shared" si="487"/>
        <v>2024</v>
      </c>
      <c r="V4434" t="str">
        <f t="shared" si="488"/>
        <v>5-10</v>
      </c>
      <c r="W4434" t="str">
        <f t="shared" si="489"/>
        <v>Fast</v>
      </c>
    </row>
    <row r="4435" spans="1:23" x14ac:dyDescent="0.3">
      <c r="A4435">
        <v>604434</v>
      </c>
      <c r="B4435">
        <v>43120</v>
      </c>
      <c r="C4435">
        <v>39</v>
      </c>
      <c r="D4435" t="s">
        <v>4</v>
      </c>
      <c r="E4435" t="s">
        <v>11</v>
      </c>
      <c r="F4435" t="s">
        <v>18</v>
      </c>
      <c r="G4435" t="s">
        <v>25</v>
      </c>
      <c r="H4435" s="1">
        <v>45033</v>
      </c>
      <c r="I4435" t="s">
        <v>34</v>
      </c>
      <c r="J4435">
        <v>79</v>
      </c>
      <c r="K4435">
        <v>11.1</v>
      </c>
      <c r="L4435">
        <v>1376.76</v>
      </c>
      <c r="M4435">
        <v>34.42</v>
      </c>
      <c r="N4435" t="s">
        <v>50</v>
      </c>
      <c r="O4435">
        <v>4</v>
      </c>
      <c r="P4435" t="str" cm="1">
        <f t="array" ref="P4435">_xlfn.IFS(C4435&lt;25,"18-24", C4435&lt;=35,"25-35", C4435&lt;=50,"36-50",TRUE,"50+")</f>
        <v>36-50</v>
      </c>
      <c r="Q4435" t="str">
        <f t="shared" si="483"/>
        <v>new</v>
      </c>
      <c r="R4435" t="str">
        <f t="shared" si="484"/>
        <v>high value</v>
      </c>
      <c r="S4435" t="str">
        <f t="shared" si="485"/>
        <v>medium</v>
      </c>
      <c r="T4435" t="str">
        <f t="shared" si="486"/>
        <v>Apr</v>
      </c>
      <c r="U4435">
        <f t="shared" si="487"/>
        <v>2023</v>
      </c>
      <c r="V4435" t="str">
        <f t="shared" si="488"/>
        <v>10-15</v>
      </c>
      <c r="W4435" t="str">
        <f t="shared" si="489"/>
        <v>Slow</v>
      </c>
    </row>
    <row r="4436" spans="1:23" x14ac:dyDescent="0.3">
      <c r="A4436">
        <v>604435</v>
      </c>
      <c r="B4436">
        <v>72704</v>
      </c>
      <c r="C4436">
        <v>53</v>
      </c>
      <c r="D4436" t="s">
        <v>4</v>
      </c>
      <c r="E4436" t="s">
        <v>16</v>
      </c>
      <c r="F4436" t="s">
        <v>32</v>
      </c>
      <c r="G4436" t="s">
        <v>23</v>
      </c>
      <c r="H4436" s="1">
        <v>45653</v>
      </c>
      <c r="I4436" t="s">
        <v>34</v>
      </c>
      <c r="J4436">
        <v>25</v>
      </c>
      <c r="K4436">
        <v>11.1</v>
      </c>
      <c r="L4436">
        <v>1478.59</v>
      </c>
      <c r="M4436">
        <v>92.79</v>
      </c>
      <c r="N4436" t="s">
        <v>48</v>
      </c>
      <c r="O4436">
        <v>4</v>
      </c>
      <c r="P4436" t="str" cm="1">
        <f t="array" ref="P4436">_xlfn.IFS(C4436&lt;25,"18-24", C4436&lt;=35,"25-35", C4436&lt;=50,"36-50",TRUE,"50+")</f>
        <v>50+</v>
      </c>
      <c r="Q4436" t="str">
        <f t="shared" si="483"/>
        <v>new</v>
      </c>
      <c r="R4436" t="str">
        <f t="shared" si="484"/>
        <v>high value</v>
      </c>
      <c r="S4436" t="str">
        <f t="shared" si="485"/>
        <v>medium</v>
      </c>
      <c r="T4436" t="str">
        <f t="shared" si="486"/>
        <v>Dec</v>
      </c>
      <c r="U4436">
        <f t="shared" si="487"/>
        <v>2024</v>
      </c>
      <c r="V4436" t="str">
        <f t="shared" si="488"/>
        <v>10-15</v>
      </c>
      <c r="W4436" t="str">
        <f t="shared" si="489"/>
        <v>Fast</v>
      </c>
    </row>
    <row r="4437" spans="1:23" x14ac:dyDescent="0.3">
      <c r="A4437">
        <v>604436</v>
      </c>
      <c r="B4437">
        <v>91032</v>
      </c>
      <c r="C4437">
        <v>21</v>
      </c>
      <c r="D4437" t="s">
        <v>4</v>
      </c>
      <c r="E4437" t="s">
        <v>8</v>
      </c>
      <c r="F4437" t="s">
        <v>28</v>
      </c>
      <c r="G4437" t="s">
        <v>25</v>
      </c>
      <c r="H4437" s="1">
        <v>45136</v>
      </c>
      <c r="I4437" t="s">
        <v>34</v>
      </c>
      <c r="J4437">
        <v>61</v>
      </c>
      <c r="K4437">
        <v>2.5</v>
      </c>
      <c r="L4437">
        <v>1159.51</v>
      </c>
      <c r="M4437">
        <v>24.05</v>
      </c>
      <c r="N4437" t="s">
        <v>47</v>
      </c>
      <c r="O4437">
        <v>4</v>
      </c>
      <c r="P4437" t="str" cm="1">
        <f t="array" ref="P4437">_xlfn.IFS(C4437&lt;25,"18-24", C4437&lt;=35,"25-35", C4437&lt;=50,"36-50",TRUE,"50+")</f>
        <v>18-24</v>
      </c>
      <c r="Q4437" t="str">
        <f t="shared" si="483"/>
        <v>new</v>
      </c>
      <c r="R4437" t="str">
        <f t="shared" si="484"/>
        <v>high value</v>
      </c>
      <c r="S4437" t="str">
        <f t="shared" si="485"/>
        <v>medium</v>
      </c>
      <c r="T4437" t="str">
        <f t="shared" si="486"/>
        <v>Jul</v>
      </c>
      <c r="U4437">
        <f t="shared" si="487"/>
        <v>2023</v>
      </c>
      <c r="V4437" t="str">
        <f t="shared" si="488"/>
        <v>0-5</v>
      </c>
      <c r="W4437" t="str">
        <f t="shared" si="489"/>
        <v>Slow</v>
      </c>
    </row>
    <row r="4438" spans="1:23" x14ac:dyDescent="0.3">
      <c r="A4438">
        <v>604437</v>
      </c>
      <c r="B4438">
        <v>55104</v>
      </c>
      <c r="C4438">
        <v>28</v>
      </c>
      <c r="D4438" t="s">
        <v>7</v>
      </c>
      <c r="E4438" t="s">
        <v>5</v>
      </c>
      <c r="F4438" t="s">
        <v>28</v>
      </c>
      <c r="G4438" t="s">
        <v>27</v>
      </c>
      <c r="H4438" s="1">
        <v>45323</v>
      </c>
      <c r="I4438" t="s">
        <v>33</v>
      </c>
      <c r="J4438">
        <v>86</v>
      </c>
      <c r="K4438">
        <v>10.5</v>
      </c>
      <c r="L4438">
        <v>486.77</v>
      </c>
      <c r="M4438">
        <v>47.95</v>
      </c>
      <c r="N4438" t="s">
        <v>50</v>
      </c>
      <c r="O4438">
        <v>1</v>
      </c>
      <c r="P4438" t="str" cm="1">
        <f t="array" ref="P4438">_xlfn.IFS(C4438&lt;25,"18-24", C4438&lt;=35,"25-35", C4438&lt;=50,"36-50",TRUE,"50+")</f>
        <v>25-35</v>
      </c>
      <c r="Q4438" t="str">
        <f t="shared" si="483"/>
        <v>new</v>
      </c>
      <c r="R4438" t="str">
        <f t="shared" si="484"/>
        <v>medium</v>
      </c>
      <c r="S4438" t="str">
        <f t="shared" si="485"/>
        <v>Low</v>
      </c>
      <c r="T4438" t="str">
        <f t="shared" si="486"/>
        <v>Feb</v>
      </c>
      <c r="U4438">
        <f t="shared" si="487"/>
        <v>2024</v>
      </c>
      <c r="V4438" t="str">
        <f t="shared" si="488"/>
        <v>10-15</v>
      </c>
      <c r="W4438" t="str">
        <f t="shared" si="489"/>
        <v>Slow</v>
      </c>
    </row>
    <row r="4439" spans="1:23" x14ac:dyDescent="0.3">
      <c r="A4439">
        <v>604438</v>
      </c>
      <c r="B4439">
        <v>32984</v>
      </c>
      <c r="C4439">
        <v>37</v>
      </c>
      <c r="D4439" t="s">
        <v>4</v>
      </c>
      <c r="E4439" t="s">
        <v>13</v>
      </c>
      <c r="F4439" t="s">
        <v>32</v>
      </c>
      <c r="G4439" t="s">
        <v>21</v>
      </c>
      <c r="H4439" s="1">
        <v>45355</v>
      </c>
      <c r="I4439" t="s">
        <v>34</v>
      </c>
      <c r="J4439">
        <v>83</v>
      </c>
      <c r="K4439">
        <v>14.8</v>
      </c>
      <c r="L4439">
        <v>696.22</v>
      </c>
      <c r="M4439">
        <v>52.37</v>
      </c>
      <c r="N4439" t="s">
        <v>48</v>
      </c>
      <c r="O4439">
        <v>5</v>
      </c>
      <c r="P4439" t="str" cm="1">
        <f t="array" ref="P4439">_xlfn.IFS(C4439&lt;25,"18-24", C4439&lt;=35,"25-35", C4439&lt;=50,"36-50",TRUE,"50+")</f>
        <v>36-50</v>
      </c>
      <c r="Q4439" t="str">
        <f t="shared" si="483"/>
        <v>new</v>
      </c>
      <c r="R4439" t="str">
        <f t="shared" si="484"/>
        <v>high value</v>
      </c>
      <c r="S4439" t="str">
        <f t="shared" si="485"/>
        <v>High</v>
      </c>
      <c r="T4439" t="str">
        <f t="shared" si="486"/>
        <v>Mar</v>
      </c>
      <c r="U4439">
        <f t="shared" si="487"/>
        <v>2024</v>
      </c>
      <c r="V4439" t="str">
        <f t="shared" si="488"/>
        <v>10-15</v>
      </c>
      <c r="W4439" t="str">
        <f t="shared" si="489"/>
        <v>Slow</v>
      </c>
    </row>
    <row r="4440" spans="1:23" x14ac:dyDescent="0.3">
      <c r="A4440">
        <v>604439</v>
      </c>
      <c r="B4440">
        <v>42489</v>
      </c>
      <c r="C4440">
        <v>49</v>
      </c>
      <c r="D4440" t="s">
        <v>7</v>
      </c>
      <c r="E4440" t="s">
        <v>13</v>
      </c>
      <c r="F4440" t="s">
        <v>19</v>
      </c>
      <c r="G4440" t="s">
        <v>23</v>
      </c>
      <c r="H4440" s="1">
        <v>45139</v>
      </c>
      <c r="I4440" t="s">
        <v>34</v>
      </c>
      <c r="J4440">
        <v>66</v>
      </c>
      <c r="K4440">
        <v>5.0999999999999996</v>
      </c>
      <c r="L4440">
        <v>1400.91</v>
      </c>
      <c r="M4440">
        <v>109.49</v>
      </c>
      <c r="N4440" t="s">
        <v>47</v>
      </c>
      <c r="O4440">
        <v>2</v>
      </c>
      <c r="P4440" t="str" cm="1">
        <f t="array" ref="P4440">_xlfn.IFS(C4440&lt;25,"18-24", C4440&lt;=35,"25-35", C4440&lt;=50,"36-50",TRUE,"50+")</f>
        <v>36-50</v>
      </c>
      <c r="Q4440" t="str">
        <f t="shared" si="483"/>
        <v>new</v>
      </c>
      <c r="R4440" t="str">
        <f t="shared" si="484"/>
        <v>high value</v>
      </c>
      <c r="S4440" t="str">
        <f t="shared" si="485"/>
        <v>Low</v>
      </c>
      <c r="T4440" t="str">
        <f t="shared" si="486"/>
        <v>Aug</v>
      </c>
      <c r="U4440">
        <f t="shared" si="487"/>
        <v>2023</v>
      </c>
      <c r="V4440" t="str">
        <f t="shared" si="488"/>
        <v>5-10</v>
      </c>
      <c r="W4440" t="str">
        <f t="shared" si="489"/>
        <v>Slow</v>
      </c>
    </row>
    <row r="4441" spans="1:23" x14ac:dyDescent="0.3">
      <c r="A4441">
        <v>604440</v>
      </c>
      <c r="B4441">
        <v>75302</v>
      </c>
      <c r="C4441">
        <v>44</v>
      </c>
      <c r="D4441" t="s">
        <v>7</v>
      </c>
      <c r="E4441" t="s">
        <v>13</v>
      </c>
      <c r="F4441" t="s">
        <v>24</v>
      </c>
      <c r="G4441" t="s">
        <v>27</v>
      </c>
      <c r="H4441" s="1">
        <v>45648</v>
      </c>
      <c r="I4441" t="s">
        <v>33</v>
      </c>
      <c r="J4441">
        <v>24</v>
      </c>
      <c r="K4441">
        <v>2.6</v>
      </c>
      <c r="L4441">
        <v>369.45</v>
      </c>
      <c r="M4441">
        <v>37.83</v>
      </c>
      <c r="N4441" t="s">
        <v>49</v>
      </c>
      <c r="O4441">
        <v>5</v>
      </c>
      <c r="P4441" t="str" cm="1">
        <f t="array" ref="P4441">_xlfn.IFS(C4441&lt;25,"18-24", C4441&lt;=35,"25-35", C4441&lt;=50,"36-50",TRUE,"50+")</f>
        <v>36-50</v>
      </c>
      <c r="Q4441" t="str">
        <f t="shared" si="483"/>
        <v>new</v>
      </c>
      <c r="R4441" t="str">
        <f t="shared" si="484"/>
        <v>medium</v>
      </c>
      <c r="S4441" t="str">
        <f t="shared" si="485"/>
        <v>High</v>
      </c>
      <c r="T4441" t="str">
        <f t="shared" si="486"/>
        <v>Dec</v>
      </c>
      <c r="U4441">
        <f t="shared" si="487"/>
        <v>2024</v>
      </c>
      <c r="V4441" t="str">
        <f t="shared" si="488"/>
        <v>0-5</v>
      </c>
      <c r="W4441" t="str">
        <f t="shared" si="489"/>
        <v>Fast</v>
      </c>
    </row>
    <row r="4442" spans="1:23" x14ac:dyDescent="0.3">
      <c r="A4442">
        <v>604441</v>
      </c>
      <c r="B4442">
        <v>50105</v>
      </c>
      <c r="C4442">
        <v>37</v>
      </c>
      <c r="D4442" t="s">
        <v>4</v>
      </c>
      <c r="E4442" t="s">
        <v>8</v>
      </c>
      <c r="F4442" t="s">
        <v>24</v>
      </c>
      <c r="G4442" t="s">
        <v>21</v>
      </c>
      <c r="H4442" s="1">
        <v>44587</v>
      </c>
      <c r="I4442" t="s">
        <v>33</v>
      </c>
      <c r="J4442">
        <v>23</v>
      </c>
      <c r="K4442">
        <v>12.2</v>
      </c>
      <c r="L4442">
        <v>349.25</v>
      </c>
      <c r="M4442">
        <v>43.05</v>
      </c>
      <c r="N4442" t="s">
        <v>48</v>
      </c>
      <c r="O4442">
        <v>2</v>
      </c>
      <c r="P4442" t="str" cm="1">
        <f t="array" ref="P4442">_xlfn.IFS(C4442&lt;25,"18-24", C4442&lt;=35,"25-35", C4442&lt;=50,"36-50",TRUE,"50+")</f>
        <v>36-50</v>
      </c>
      <c r="Q4442" t="str">
        <f t="shared" si="483"/>
        <v>repeat</v>
      </c>
      <c r="R4442" t="str">
        <f t="shared" si="484"/>
        <v>medium</v>
      </c>
      <c r="S4442" t="str">
        <f t="shared" si="485"/>
        <v>Low</v>
      </c>
      <c r="T4442" t="str">
        <f t="shared" si="486"/>
        <v>Jan</v>
      </c>
      <c r="U4442">
        <f t="shared" si="487"/>
        <v>2022</v>
      </c>
      <c r="V4442" t="str">
        <f t="shared" si="488"/>
        <v>10-15</v>
      </c>
      <c r="W4442" t="str">
        <f t="shared" si="489"/>
        <v>Fast</v>
      </c>
    </row>
    <row r="4443" spans="1:23" x14ac:dyDescent="0.3">
      <c r="A4443">
        <v>604442</v>
      </c>
      <c r="B4443">
        <v>26908</v>
      </c>
      <c r="C4443">
        <v>33</v>
      </c>
      <c r="D4443" t="s">
        <v>7</v>
      </c>
      <c r="E4443" t="s">
        <v>15</v>
      </c>
      <c r="F4443" t="s">
        <v>24</v>
      </c>
      <c r="G4443" t="s">
        <v>31</v>
      </c>
      <c r="H4443" s="1">
        <v>45530</v>
      </c>
      <c r="I4443" t="s">
        <v>33</v>
      </c>
      <c r="J4443">
        <v>25</v>
      </c>
      <c r="K4443">
        <v>10.6</v>
      </c>
      <c r="L4443">
        <v>1237.24</v>
      </c>
      <c r="M4443">
        <v>28.11</v>
      </c>
      <c r="N4443" t="s">
        <v>48</v>
      </c>
      <c r="O4443">
        <v>1</v>
      </c>
      <c r="P4443" t="str" cm="1">
        <f t="array" ref="P4443">_xlfn.IFS(C4443&lt;25,"18-24", C4443&lt;=35,"25-35", C4443&lt;=50,"36-50",TRUE,"50+")</f>
        <v>25-35</v>
      </c>
      <c r="Q4443" t="str">
        <f t="shared" si="483"/>
        <v>new</v>
      </c>
      <c r="R4443" t="str">
        <f t="shared" si="484"/>
        <v>high value</v>
      </c>
      <c r="S4443" t="str">
        <f t="shared" si="485"/>
        <v>Low</v>
      </c>
      <c r="T4443" t="str">
        <f t="shared" si="486"/>
        <v>Aug</v>
      </c>
      <c r="U4443">
        <f t="shared" si="487"/>
        <v>2024</v>
      </c>
      <c r="V4443" t="str">
        <f t="shared" si="488"/>
        <v>10-15</v>
      </c>
      <c r="W4443" t="str">
        <f t="shared" si="489"/>
        <v>Fast</v>
      </c>
    </row>
    <row r="4444" spans="1:23" x14ac:dyDescent="0.3">
      <c r="A4444">
        <v>604443</v>
      </c>
      <c r="B4444">
        <v>11864</v>
      </c>
      <c r="C4444">
        <v>37</v>
      </c>
      <c r="D4444" t="s">
        <v>7</v>
      </c>
      <c r="E4444" t="s">
        <v>16</v>
      </c>
      <c r="F4444" t="s">
        <v>18</v>
      </c>
      <c r="G4444" t="s">
        <v>25</v>
      </c>
      <c r="H4444" s="1">
        <v>45620</v>
      </c>
      <c r="I4444" t="s">
        <v>33</v>
      </c>
      <c r="J4444">
        <v>21</v>
      </c>
      <c r="K4444">
        <v>5.8</v>
      </c>
      <c r="L4444">
        <v>901.88</v>
      </c>
      <c r="M4444">
        <v>83.99</v>
      </c>
      <c r="N4444" t="s">
        <v>50</v>
      </c>
      <c r="O4444">
        <v>3</v>
      </c>
      <c r="P4444" t="str" cm="1">
        <f t="array" ref="P4444">_xlfn.IFS(C4444&lt;25,"18-24", C4444&lt;=35,"25-35", C4444&lt;=50,"36-50",TRUE,"50+")</f>
        <v>36-50</v>
      </c>
      <c r="Q4444" t="str">
        <f t="shared" si="483"/>
        <v>new</v>
      </c>
      <c r="R4444" t="str">
        <f t="shared" si="484"/>
        <v>high value</v>
      </c>
      <c r="S4444" t="str">
        <f t="shared" si="485"/>
        <v>medium</v>
      </c>
      <c r="T4444" t="str">
        <f t="shared" si="486"/>
        <v>Nov</v>
      </c>
      <c r="U4444">
        <f t="shared" si="487"/>
        <v>2024</v>
      </c>
      <c r="V4444" t="str">
        <f t="shared" si="488"/>
        <v>5-10</v>
      </c>
      <c r="W4444" t="str">
        <f t="shared" si="489"/>
        <v>Fast</v>
      </c>
    </row>
    <row r="4445" spans="1:23" x14ac:dyDescent="0.3">
      <c r="A4445">
        <v>604444</v>
      </c>
      <c r="B4445">
        <v>69351</v>
      </c>
      <c r="C4445">
        <v>60</v>
      </c>
      <c r="D4445" t="s">
        <v>7</v>
      </c>
      <c r="E4445" t="s">
        <v>13</v>
      </c>
      <c r="F4445" t="s">
        <v>22</v>
      </c>
      <c r="G4445" t="s">
        <v>25</v>
      </c>
      <c r="H4445" s="1">
        <v>45563</v>
      </c>
      <c r="I4445" t="s">
        <v>33</v>
      </c>
      <c r="J4445">
        <v>50</v>
      </c>
      <c r="K4445">
        <v>11.8</v>
      </c>
      <c r="L4445">
        <v>1456.67</v>
      </c>
      <c r="M4445">
        <v>55.39</v>
      </c>
      <c r="N4445" t="s">
        <v>49</v>
      </c>
      <c r="O4445">
        <v>4</v>
      </c>
      <c r="P4445" t="str" cm="1">
        <f t="array" ref="P4445">_xlfn.IFS(C4445&lt;25,"18-24", C4445&lt;=35,"25-35", C4445&lt;=50,"36-50",TRUE,"50+")</f>
        <v>50+</v>
      </c>
      <c r="Q4445" t="str">
        <f t="shared" si="483"/>
        <v>new</v>
      </c>
      <c r="R4445" t="str">
        <f t="shared" si="484"/>
        <v>high value</v>
      </c>
      <c r="S4445" t="str">
        <f t="shared" si="485"/>
        <v>medium</v>
      </c>
      <c r="T4445" t="str">
        <f t="shared" si="486"/>
        <v>Sep</v>
      </c>
      <c r="U4445">
        <f t="shared" si="487"/>
        <v>2024</v>
      </c>
      <c r="V4445" t="str">
        <f t="shared" si="488"/>
        <v>10-15</v>
      </c>
      <c r="W4445" t="str">
        <f t="shared" si="489"/>
        <v>Slow</v>
      </c>
    </row>
    <row r="4446" spans="1:23" x14ac:dyDescent="0.3">
      <c r="A4446">
        <v>604445</v>
      </c>
      <c r="B4446">
        <v>33070</v>
      </c>
      <c r="C4446">
        <v>60</v>
      </c>
      <c r="D4446" t="s">
        <v>7</v>
      </c>
      <c r="E4446" t="s">
        <v>13</v>
      </c>
      <c r="F4446" t="s">
        <v>19</v>
      </c>
      <c r="G4446" t="s">
        <v>25</v>
      </c>
      <c r="H4446" s="1">
        <v>44637</v>
      </c>
      <c r="I4446" t="s">
        <v>34</v>
      </c>
      <c r="J4446">
        <v>56</v>
      </c>
      <c r="K4446">
        <v>9.1999999999999993</v>
      </c>
      <c r="L4446">
        <v>739.24</v>
      </c>
      <c r="M4446">
        <v>23.65</v>
      </c>
      <c r="N4446" t="s">
        <v>50</v>
      </c>
      <c r="O4446">
        <v>1</v>
      </c>
      <c r="P4446" t="str" cm="1">
        <f t="array" ref="P4446">_xlfn.IFS(C4446&lt;25,"18-24", C4446&lt;=35,"25-35", C4446&lt;=50,"36-50",TRUE,"50+")</f>
        <v>50+</v>
      </c>
      <c r="Q4446" t="str">
        <f t="shared" si="483"/>
        <v>new</v>
      </c>
      <c r="R4446" t="str">
        <f t="shared" si="484"/>
        <v>high value</v>
      </c>
      <c r="S4446" t="str">
        <f t="shared" si="485"/>
        <v>Low</v>
      </c>
      <c r="T4446" t="str">
        <f t="shared" si="486"/>
        <v>Mar</v>
      </c>
      <c r="U4446">
        <f t="shared" si="487"/>
        <v>2022</v>
      </c>
      <c r="V4446" t="str">
        <f t="shared" si="488"/>
        <v>5-10</v>
      </c>
      <c r="W4446" t="str">
        <f t="shared" si="489"/>
        <v>Slow</v>
      </c>
    </row>
    <row r="4447" spans="1:23" x14ac:dyDescent="0.3">
      <c r="A4447">
        <v>604446</v>
      </c>
      <c r="B4447">
        <v>76519</v>
      </c>
      <c r="C4447">
        <v>64</v>
      </c>
      <c r="D4447" t="s">
        <v>7</v>
      </c>
      <c r="E4447" t="s">
        <v>15</v>
      </c>
      <c r="F4447" t="s">
        <v>22</v>
      </c>
      <c r="G4447" t="s">
        <v>21</v>
      </c>
      <c r="H4447" s="1">
        <v>44640</v>
      </c>
      <c r="I4447" t="s">
        <v>33</v>
      </c>
      <c r="J4447">
        <v>84</v>
      </c>
      <c r="K4447">
        <v>10.5</v>
      </c>
      <c r="L4447">
        <v>518.77</v>
      </c>
      <c r="M4447">
        <v>109.04</v>
      </c>
      <c r="N4447" t="s">
        <v>47</v>
      </c>
      <c r="O4447">
        <v>5</v>
      </c>
      <c r="P4447" t="str" cm="1">
        <f t="array" ref="P4447">_xlfn.IFS(C4447&lt;25,"18-24", C4447&lt;=35,"25-35", C4447&lt;=50,"36-50",TRUE,"50+")</f>
        <v>50+</v>
      </c>
      <c r="Q4447" t="str">
        <f t="shared" si="483"/>
        <v>new</v>
      </c>
      <c r="R4447" t="str">
        <f t="shared" si="484"/>
        <v>high value</v>
      </c>
      <c r="S4447" t="str">
        <f t="shared" si="485"/>
        <v>High</v>
      </c>
      <c r="T4447" t="str">
        <f t="shared" si="486"/>
        <v>Mar</v>
      </c>
      <c r="U4447">
        <f t="shared" si="487"/>
        <v>2022</v>
      </c>
      <c r="V4447" t="str">
        <f t="shared" si="488"/>
        <v>10-15</v>
      </c>
      <c r="W4447" t="str">
        <f t="shared" si="489"/>
        <v>Slow</v>
      </c>
    </row>
    <row r="4448" spans="1:23" x14ac:dyDescent="0.3">
      <c r="A4448">
        <v>604447</v>
      </c>
      <c r="B4448">
        <v>27251</v>
      </c>
      <c r="C4448">
        <v>54</v>
      </c>
      <c r="D4448" t="s">
        <v>7</v>
      </c>
      <c r="E4448" t="s">
        <v>15</v>
      </c>
      <c r="F4448" t="s">
        <v>19</v>
      </c>
      <c r="G4448" t="s">
        <v>23</v>
      </c>
      <c r="H4448" s="1">
        <v>45154</v>
      </c>
      <c r="I4448" t="s">
        <v>33</v>
      </c>
      <c r="J4448">
        <v>70</v>
      </c>
      <c r="K4448">
        <v>8.1999999999999993</v>
      </c>
      <c r="L4448">
        <v>1477.31</v>
      </c>
      <c r="M4448">
        <v>94.27</v>
      </c>
      <c r="N4448" t="s">
        <v>50</v>
      </c>
      <c r="O4448">
        <v>3</v>
      </c>
      <c r="P4448" t="str" cm="1">
        <f t="array" ref="P4448">_xlfn.IFS(C4448&lt;25,"18-24", C4448&lt;=35,"25-35", C4448&lt;=50,"36-50",TRUE,"50+")</f>
        <v>50+</v>
      </c>
      <c r="Q4448" t="str">
        <f t="shared" si="483"/>
        <v>new</v>
      </c>
      <c r="R4448" t="str">
        <f t="shared" si="484"/>
        <v>high value</v>
      </c>
      <c r="S4448" t="str">
        <f t="shared" si="485"/>
        <v>medium</v>
      </c>
      <c r="T4448" t="str">
        <f t="shared" si="486"/>
        <v>Aug</v>
      </c>
      <c r="U4448">
        <f t="shared" si="487"/>
        <v>2023</v>
      </c>
      <c r="V4448" t="str">
        <f t="shared" si="488"/>
        <v>5-10</v>
      </c>
      <c r="W4448" t="str">
        <f t="shared" si="489"/>
        <v>Slow</v>
      </c>
    </row>
    <row r="4449" spans="1:23" x14ac:dyDescent="0.3">
      <c r="A4449">
        <v>604448</v>
      </c>
      <c r="B4449">
        <v>11819</v>
      </c>
      <c r="C4449">
        <v>35</v>
      </c>
      <c r="D4449" t="s">
        <v>7</v>
      </c>
      <c r="E4449" t="s">
        <v>16</v>
      </c>
      <c r="F4449" t="s">
        <v>22</v>
      </c>
      <c r="G4449" t="s">
        <v>27</v>
      </c>
      <c r="H4449" s="1">
        <v>45528</v>
      </c>
      <c r="I4449" t="s">
        <v>34</v>
      </c>
      <c r="J4449">
        <v>58</v>
      </c>
      <c r="K4449">
        <v>4.9000000000000004</v>
      </c>
      <c r="L4449">
        <v>751.4</v>
      </c>
      <c r="M4449">
        <v>23.9</v>
      </c>
      <c r="N4449" t="s">
        <v>50</v>
      </c>
      <c r="O4449">
        <v>4</v>
      </c>
      <c r="P4449" t="str" cm="1">
        <f t="array" ref="P4449">_xlfn.IFS(C4449&lt;25,"18-24", C4449&lt;=35,"25-35", C4449&lt;=50,"36-50",TRUE,"50+")</f>
        <v>25-35</v>
      </c>
      <c r="Q4449" t="str">
        <f t="shared" si="483"/>
        <v>new</v>
      </c>
      <c r="R4449" t="str">
        <f t="shared" si="484"/>
        <v>high value</v>
      </c>
      <c r="S4449" t="str">
        <f t="shared" si="485"/>
        <v>medium</v>
      </c>
      <c r="T4449" t="str">
        <f t="shared" si="486"/>
        <v>Aug</v>
      </c>
      <c r="U4449">
        <f t="shared" si="487"/>
        <v>2024</v>
      </c>
      <c r="V4449" t="str">
        <f t="shared" si="488"/>
        <v>0-5</v>
      </c>
      <c r="W4449" t="str">
        <f t="shared" si="489"/>
        <v>Slow</v>
      </c>
    </row>
    <row r="4450" spans="1:23" x14ac:dyDescent="0.3">
      <c r="A4450">
        <v>604449</v>
      </c>
      <c r="B4450">
        <v>63005</v>
      </c>
      <c r="C4450">
        <v>33</v>
      </c>
      <c r="D4450" t="s">
        <v>4</v>
      </c>
      <c r="E4450" t="s">
        <v>11</v>
      </c>
      <c r="F4450" t="s">
        <v>28</v>
      </c>
      <c r="G4450" t="s">
        <v>27</v>
      </c>
      <c r="H4450" s="1">
        <v>44567</v>
      </c>
      <c r="I4450" t="s">
        <v>34</v>
      </c>
      <c r="J4450">
        <v>79</v>
      </c>
      <c r="K4450">
        <v>4.9000000000000004</v>
      </c>
      <c r="L4450">
        <v>583.83000000000004</v>
      </c>
      <c r="M4450">
        <v>53.48</v>
      </c>
      <c r="N4450" t="s">
        <v>47</v>
      </c>
      <c r="O4450">
        <v>1</v>
      </c>
      <c r="P4450" t="str" cm="1">
        <f t="array" ref="P4450">_xlfn.IFS(C4450&lt;25,"18-24", C4450&lt;=35,"25-35", C4450&lt;=50,"36-50",TRUE,"50+")</f>
        <v>25-35</v>
      </c>
      <c r="Q4450" t="str">
        <f t="shared" si="483"/>
        <v>new</v>
      </c>
      <c r="R4450" t="str">
        <f t="shared" si="484"/>
        <v>high value</v>
      </c>
      <c r="S4450" t="str">
        <f t="shared" si="485"/>
        <v>Low</v>
      </c>
      <c r="T4450" t="str">
        <f t="shared" si="486"/>
        <v>Jan</v>
      </c>
      <c r="U4450">
        <f t="shared" si="487"/>
        <v>2022</v>
      </c>
      <c r="V4450" t="str">
        <f t="shared" si="488"/>
        <v>0-5</v>
      </c>
      <c r="W4450" t="str">
        <f t="shared" si="489"/>
        <v>Slow</v>
      </c>
    </row>
    <row r="4451" spans="1:23" x14ac:dyDescent="0.3">
      <c r="A4451">
        <v>604450</v>
      </c>
      <c r="B4451">
        <v>63231</v>
      </c>
      <c r="C4451">
        <v>33</v>
      </c>
      <c r="D4451" t="s">
        <v>4</v>
      </c>
      <c r="E4451" t="s">
        <v>13</v>
      </c>
      <c r="F4451" t="s">
        <v>32</v>
      </c>
      <c r="G4451" t="s">
        <v>25</v>
      </c>
      <c r="H4451" s="1">
        <v>45069</v>
      </c>
      <c r="I4451" t="s">
        <v>34</v>
      </c>
      <c r="J4451">
        <v>32</v>
      </c>
      <c r="K4451">
        <v>13.1</v>
      </c>
      <c r="L4451">
        <v>338.36</v>
      </c>
      <c r="M4451">
        <v>89.61</v>
      </c>
      <c r="N4451" t="s">
        <v>47</v>
      </c>
      <c r="O4451">
        <v>4</v>
      </c>
      <c r="P4451" t="str" cm="1">
        <f t="array" ref="P4451">_xlfn.IFS(C4451&lt;25,"18-24", C4451&lt;=35,"25-35", C4451&lt;=50,"36-50",TRUE,"50+")</f>
        <v>25-35</v>
      </c>
      <c r="Q4451" t="str">
        <f t="shared" si="483"/>
        <v>new</v>
      </c>
      <c r="R4451" t="str">
        <f t="shared" si="484"/>
        <v>medium</v>
      </c>
      <c r="S4451" t="str">
        <f t="shared" si="485"/>
        <v>medium</v>
      </c>
      <c r="T4451" t="str">
        <f t="shared" si="486"/>
        <v>May</v>
      </c>
      <c r="U4451">
        <f t="shared" si="487"/>
        <v>2023</v>
      </c>
      <c r="V4451" t="str">
        <f t="shared" si="488"/>
        <v>10-15</v>
      </c>
      <c r="W4451" t="str">
        <f t="shared" si="489"/>
        <v>Medium</v>
      </c>
    </row>
    <row r="4452" spans="1:23" x14ac:dyDescent="0.3">
      <c r="A4452">
        <v>604451</v>
      </c>
      <c r="B4452">
        <v>78795</v>
      </c>
      <c r="C4452">
        <v>58</v>
      </c>
      <c r="D4452" t="s">
        <v>4</v>
      </c>
      <c r="E4452" t="s">
        <v>5</v>
      </c>
      <c r="F4452" t="s">
        <v>28</v>
      </c>
      <c r="G4452" t="s">
        <v>23</v>
      </c>
      <c r="H4452" s="1">
        <v>45497</v>
      </c>
      <c r="I4452" t="s">
        <v>33</v>
      </c>
      <c r="J4452">
        <v>72</v>
      </c>
      <c r="K4452">
        <v>13.6</v>
      </c>
      <c r="L4452">
        <v>740.6</v>
      </c>
      <c r="M4452">
        <v>93.06</v>
      </c>
      <c r="N4452" t="s">
        <v>48</v>
      </c>
      <c r="O4452">
        <v>3</v>
      </c>
      <c r="P4452" t="str" cm="1">
        <f t="array" ref="P4452">_xlfn.IFS(C4452&lt;25,"18-24", C4452&lt;=35,"25-35", C4452&lt;=50,"36-50",TRUE,"50+")</f>
        <v>50+</v>
      </c>
      <c r="Q4452" t="str">
        <f t="shared" si="483"/>
        <v>repeat</v>
      </c>
      <c r="R4452" t="str">
        <f t="shared" si="484"/>
        <v>high value</v>
      </c>
      <c r="S4452" t="str">
        <f t="shared" si="485"/>
        <v>medium</v>
      </c>
      <c r="T4452" t="str">
        <f t="shared" si="486"/>
        <v>Jul</v>
      </c>
      <c r="U4452">
        <f t="shared" si="487"/>
        <v>2024</v>
      </c>
      <c r="V4452" t="str">
        <f t="shared" si="488"/>
        <v>10-15</v>
      </c>
      <c r="W4452" t="str">
        <f t="shared" si="489"/>
        <v>Slow</v>
      </c>
    </row>
    <row r="4453" spans="1:23" x14ac:dyDescent="0.3">
      <c r="A4453">
        <v>604452</v>
      </c>
      <c r="B4453">
        <v>28513</v>
      </c>
      <c r="C4453">
        <v>29</v>
      </c>
      <c r="D4453" t="s">
        <v>7</v>
      </c>
      <c r="E4453" t="s">
        <v>13</v>
      </c>
      <c r="F4453" t="s">
        <v>26</v>
      </c>
      <c r="G4453" t="s">
        <v>29</v>
      </c>
      <c r="H4453" s="1">
        <v>44782</v>
      </c>
      <c r="I4453" t="s">
        <v>33</v>
      </c>
      <c r="J4453">
        <v>45</v>
      </c>
      <c r="K4453">
        <v>9.9</v>
      </c>
      <c r="L4453">
        <v>1125.8900000000001</v>
      </c>
      <c r="M4453">
        <v>115.76</v>
      </c>
      <c r="N4453" t="s">
        <v>49</v>
      </c>
      <c r="O4453">
        <v>1</v>
      </c>
      <c r="P4453" t="str" cm="1">
        <f t="array" ref="P4453">_xlfn.IFS(C4453&lt;25,"18-24", C4453&lt;=35,"25-35", C4453&lt;=50,"36-50",TRUE,"50+")</f>
        <v>25-35</v>
      </c>
      <c r="Q4453" t="str">
        <f t="shared" si="483"/>
        <v>repeat</v>
      </c>
      <c r="R4453" t="str">
        <f t="shared" si="484"/>
        <v>high value</v>
      </c>
      <c r="S4453" t="str">
        <f t="shared" si="485"/>
        <v>Low</v>
      </c>
      <c r="T4453" t="str">
        <f t="shared" si="486"/>
        <v>Aug</v>
      </c>
      <c r="U4453">
        <f t="shared" si="487"/>
        <v>2022</v>
      </c>
      <c r="V4453" t="str">
        <f t="shared" si="488"/>
        <v>5-10</v>
      </c>
      <c r="W4453" t="str">
        <f t="shared" si="489"/>
        <v>Medium</v>
      </c>
    </row>
    <row r="4454" spans="1:23" x14ac:dyDescent="0.3">
      <c r="A4454">
        <v>604453</v>
      </c>
      <c r="B4454">
        <v>16418</v>
      </c>
      <c r="C4454">
        <v>48</v>
      </c>
      <c r="D4454" t="s">
        <v>4</v>
      </c>
      <c r="E4454" t="s">
        <v>16</v>
      </c>
      <c r="F4454" t="s">
        <v>30</v>
      </c>
      <c r="G4454" t="s">
        <v>25</v>
      </c>
      <c r="H4454" s="1">
        <v>44971</v>
      </c>
      <c r="I4454" t="s">
        <v>33</v>
      </c>
      <c r="J4454">
        <v>32</v>
      </c>
      <c r="K4454">
        <v>9.5</v>
      </c>
      <c r="L4454">
        <v>1209.8499999999999</v>
      </c>
      <c r="M4454">
        <v>40.85</v>
      </c>
      <c r="N4454" t="s">
        <v>49</v>
      </c>
      <c r="O4454">
        <v>1</v>
      </c>
      <c r="P4454" t="str" cm="1">
        <f t="array" ref="P4454">_xlfn.IFS(C4454&lt;25,"18-24", C4454&lt;=35,"25-35", C4454&lt;=50,"36-50",TRUE,"50+")</f>
        <v>36-50</v>
      </c>
      <c r="Q4454" t="str">
        <f t="shared" si="483"/>
        <v>new</v>
      </c>
      <c r="R4454" t="str">
        <f t="shared" si="484"/>
        <v>high value</v>
      </c>
      <c r="S4454" t="str">
        <f t="shared" si="485"/>
        <v>Low</v>
      </c>
      <c r="T4454" t="str">
        <f t="shared" si="486"/>
        <v>Feb</v>
      </c>
      <c r="U4454">
        <f t="shared" si="487"/>
        <v>2023</v>
      </c>
      <c r="V4454" t="str">
        <f t="shared" si="488"/>
        <v>5-10</v>
      </c>
      <c r="W4454" t="str">
        <f t="shared" si="489"/>
        <v>Medium</v>
      </c>
    </row>
    <row r="4455" spans="1:23" x14ac:dyDescent="0.3">
      <c r="A4455">
        <v>604454</v>
      </c>
      <c r="B4455">
        <v>25845</v>
      </c>
      <c r="C4455">
        <v>63</v>
      </c>
      <c r="D4455" t="s">
        <v>4</v>
      </c>
      <c r="E4455" t="s">
        <v>16</v>
      </c>
      <c r="F4455" t="s">
        <v>19</v>
      </c>
      <c r="G4455" t="s">
        <v>27</v>
      </c>
      <c r="H4455" s="1">
        <v>45141</v>
      </c>
      <c r="I4455" t="s">
        <v>34</v>
      </c>
      <c r="J4455">
        <v>32</v>
      </c>
      <c r="K4455">
        <v>6.7</v>
      </c>
      <c r="L4455">
        <v>249.34</v>
      </c>
      <c r="M4455">
        <v>48.71</v>
      </c>
      <c r="N4455" t="s">
        <v>50</v>
      </c>
      <c r="O4455">
        <v>2</v>
      </c>
      <c r="P4455" t="str" cm="1">
        <f t="array" ref="P4455">_xlfn.IFS(C4455&lt;25,"18-24", C4455&lt;=35,"25-35", C4455&lt;=50,"36-50",TRUE,"50+")</f>
        <v>50+</v>
      </c>
      <c r="Q4455" t="str">
        <f t="shared" si="483"/>
        <v>new</v>
      </c>
      <c r="R4455" t="str">
        <f t="shared" si="484"/>
        <v>low</v>
      </c>
      <c r="S4455" t="str">
        <f t="shared" si="485"/>
        <v>Low</v>
      </c>
      <c r="T4455" t="str">
        <f t="shared" si="486"/>
        <v>Aug</v>
      </c>
      <c r="U4455">
        <f t="shared" si="487"/>
        <v>2023</v>
      </c>
      <c r="V4455" t="str">
        <f t="shared" si="488"/>
        <v>5-10</v>
      </c>
      <c r="W4455" t="str">
        <f t="shared" si="489"/>
        <v>Medium</v>
      </c>
    </row>
    <row r="4456" spans="1:23" x14ac:dyDescent="0.3">
      <c r="A4456">
        <v>604455</v>
      </c>
      <c r="B4456">
        <v>71589</v>
      </c>
      <c r="C4456">
        <v>20</v>
      </c>
      <c r="D4456" t="s">
        <v>4</v>
      </c>
      <c r="E4456" t="s">
        <v>5</v>
      </c>
      <c r="F4456" t="s">
        <v>30</v>
      </c>
      <c r="G4456" t="s">
        <v>21</v>
      </c>
      <c r="H4456" s="1">
        <v>45221</v>
      </c>
      <c r="I4456" t="s">
        <v>33</v>
      </c>
      <c r="J4456">
        <v>51</v>
      </c>
      <c r="K4456">
        <v>13.9</v>
      </c>
      <c r="L4456">
        <v>796.67</v>
      </c>
      <c r="M4456">
        <v>32.33</v>
      </c>
      <c r="N4456" t="s">
        <v>49</v>
      </c>
      <c r="O4456">
        <v>3</v>
      </c>
      <c r="P4456" t="str" cm="1">
        <f t="array" ref="P4456">_xlfn.IFS(C4456&lt;25,"18-24", C4456&lt;=35,"25-35", C4456&lt;=50,"36-50",TRUE,"50+")</f>
        <v>18-24</v>
      </c>
      <c r="Q4456" t="str">
        <f t="shared" si="483"/>
        <v>new</v>
      </c>
      <c r="R4456" t="str">
        <f t="shared" si="484"/>
        <v>high value</v>
      </c>
      <c r="S4456" t="str">
        <f t="shared" si="485"/>
        <v>medium</v>
      </c>
      <c r="T4456" t="str">
        <f t="shared" si="486"/>
        <v>Oct</v>
      </c>
      <c r="U4456">
        <f t="shared" si="487"/>
        <v>2023</v>
      </c>
      <c r="V4456" t="str">
        <f t="shared" si="488"/>
        <v>10-15</v>
      </c>
      <c r="W4456" t="str">
        <f t="shared" si="489"/>
        <v>Slow</v>
      </c>
    </row>
    <row r="4457" spans="1:23" x14ac:dyDescent="0.3">
      <c r="A4457">
        <v>604456</v>
      </c>
      <c r="B4457">
        <v>23289</v>
      </c>
      <c r="C4457">
        <v>35</v>
      </c>
      <c r="D4457" t="s">
        <v>4</v>
      </c>
      <c r="E4457" t="s">
        <v>13</v>
      </c>
      <c r="F4457" t="s">
        <v>26</v>
      </c>
      <c r="G4457" t="s">
        <v>27</v>
      </c>
      <c r="H4457" s="1">
        <v>45079</v>
      </c>
      <c r="I4457" t="s">
        <v>33</v>
      </c>
      <c r="J4457">
        <v>66</v>
      </c>
      <c r="K4457">
        <v>9.1</v>
      </c>
      <c r="L4457">
        <v>755.55</v>
      </c>
      <c r="M4457">
        <v>109.44</v>
      </c>
      <c r="N4457" t="s">
        <v>48</v>
      </c>
      <c r="O4457">
        <v>5</v>
      </c>
      <c r="P4457" t="str" cm="1">
        <f t="array" ref="P4457">_xlfn.IFS(C4457&lt;25,"18-24", C4457&lt;=35,"25-35", C4457&lt;=50,"36-50",TRUE,"50+")</f>
        <v>25-35</v>
      </c>
      <c r="Q4457" t="str">
        <f t="shared" si="483"/>
        <v>new</v>
      </c>
      <c r="R4457" t="str">
        <f t="shared" si="484"/>
        <v>high value</v>
      </c>
      <c r="S4457" t="str">
        <f t="shared" si="485"/>
        <v>High</v>
      </c>
      <c r="T4457" t="str">
        <f t="shared" si="486"/>
        <v>Jun</v>
      </c>
      <c r="U4457">
        <f t="shared" si="487"/>
        <v>2023</v>
      </c>
      <c r="V4457" t="str">
        <f t="shared" si="488"/>
        <v>5-10</v>
      </c>
      <c r="W4457" t="str">
        <f t="shared" si="489"/>
        <v>Slow</v>
      </c>
    </row>
    <row r="4458" spans="1:23" x14ac:dyDescent="0.3">
      <c r="A4458">
        <v>604457</v>
      </c>
      <c r="B4458">
        <v>89346</v>
      </c>
      <c r="C4458">
        <v>42</v>
      </c>
      <c r="D4458" t="s">
        <v>4</v>
      </c>
      <c r="E4458" t="s">
        <v>16</v>
      </c>
      <c r="F4458" t="s">
        <v>22</v>
      </c>
      <c r="G4458" t="s">
        <v>23</v>
      </c>
      <c r="H4458" s="1">
        <v>45290</v>
      </c>
      <c r="I4458" t="s">
        <v>34</v>
      </c>
      <c r="J4458">
        <v>41</v>
      </c>
      <c r="K4458">
        <v>14.1</v>
      </c>
      <c r="L4458">
        <v>330.23</v>
      </c>
      <c r="M4458">
        <v>26.62</v>
      </c>
      <c r="N4458" t="s">
        <v>47</v>
      </c>
      <c r="O4458">
        <v>3</v>
      </c>
      <c r="P4458" t="str" cm="1">
        <f t="array" ref="P4458">_xlfn.IFS(C4458&lt;25,"18-24", C4458&lt;=35,"25-35", C4458&lt;=50,"36-50",TRUE,"50+")</f>
        <v>36-50</v>
      </c>
      <c r="Q4458" t="str">
        <f t="shared" si="483"/>
        <v>new</v>
      </c>
      <c r="R4458" t="str">
        <f t="shared" si="484"/>
        <v>medium</v>
      </c>
      <c r="S4458" t="str">
        <f t="shared" si="485"/>
        <v>medium</v>
      </c>
      <c r="T4458" t="str">
        <f t="shared" si="486"/>
        <v>Dec</v>
      </c>
      <c r="U4458">
        <f t="shared" si="487"/>
        <v>2023</v>
      </c>
      <c r="V4458" t="str">
        <f t="shared" si="488"/>
        <v>10-15</v>
      </c>
      <c r="W4458" t="str">
        <f t="shared" si="489"/>
        <v>Medium</v>
      </c>
    </row>
    <row r="4459" spans="1:23" x14ac:dyDescent="0.3">
      <c r="A4459">
        <v>604458</v>
      </c>
      <c r="B4459">
        <v>33385</v>
      </c>
      <c r="C4459">
        <v>26</v>
      </c>
      <c r="D4459" t="s">
        <v>7</v>
      </c>
      <c r="E4459" t="s">
        <v>11</v>
      </c>
      <c r="F4459" t="s">
        <v>18</v>
      </c>
      <c r="G4459" t="s">
        <v>31</v>
      </c>
      <c r="H4459" s="1">
        <v>44819</v>
      </c>
      <c r="I4459" t="s">
        <v>33</v>
      </c>
      <c r="J4459">
        <v>46</v>
      </c>
      <c r="K4459">
        <v>4.5</v>
      </c>
      <c r="L4459">
        <v>963.49</v>
      </c>
      <c r="M4459">
        <v>106.35</v>
      </c>
      <c r="N4459" t="s">
        <v>47</v>
      </c>
      <c r="O4459">
        <v>4</v>
      </c>
      <c r="P4459" t="str" cm="1">
        <f t="array" ref="P4459">_xlfn.IFS(C4459&lt;25,"18-24", C4459&lt;=35,"25-35", C4459&lt;=50,"36-50",TRUE,"50+")</f>
        <v>25-35</v>
      </c>
      <c r="Q4459" t="str">
        <f t="shared" si="483"/>
        <v>new</v>
      </c>
      <c r="R4459" t="str">
        <f t="shared" si="484"/>
        <v>high value</v>
      </c>
      <c r="S4459" t="str">
        <f t="shared" si="485"/>
        <v>medium</v>
      </c>
      <c r="T4459" t="str">
        <f t="shared" si="486"/>
        <v>Sep</v>
      </c>
      <c r="U4459">
        <f t="shared" si="487"/>
        <v>2022</v>
      </c>
      <c r="V4459" t="str">
        <f t="shared" si="488"/>
        <v>0-5</v>
      </c>
      <c r="W4459" t="str">
        <f t="shared" si="489"/>
        <v>Slow</v>
      </c>
    </row>
    <row r="4460" spans="1:23" x14ac:dyDescent="0.3">
      <c r="A4460">
        <v>604459</v>
      </c>
      <c r="B4460">
        <v>72412</v>
      </c>
      <c r="C4460">
        <v>22</v>
      </c>
      <c r="D4460" t="s">
        <v>4</v>
      </c>
      <c r="E4460" t="s">
        <v>8</v>
      </c>
      <c r="F4460" t="s">
        <v>22</v>
      </c>
      <c r="G4460" t="s">
        <v>25</v>
      </c>
      <c r="H4460" s="1">
        <v>44723</v>
      </c>
      <c r="I4460" t="s">
        <v>34</v>
      </c>
      <c r="J4460">
        <v>87</v>
      </c>
      <c r="K4460">
        <v>12.3</v>
      </c>
      <c r="L4460">
        <v>1324.98</v>
      </c>
      <c r="M4460">
        <v>49.91</v>
      </c>
      <c r="N4460" t="s">
        <v>47</v>
      </c>
      <c r="O4460">
        <v>3</v>
      </c>
      <c r="P4460" t="str" cm="1">
        <f t="array" ref="P4460">_xlfn.IFS(C4460&lt;25,"18-24", C4460&lt;=35,"25-35", C4460&lt;=50,"36-50",TRUE,"50+")</f>
        <v>18-24</v>
      </c>
      <c r="Q4460" t="str">
        <f t="shared" si="483"/>
        <v>new</v>
      </c>
      <c r="R4460" t="str">
        <f t="shared" si="484"/>
        <v>high value</v>
      </c>
      <c r="S4460" t="str">
        <f t="shared" si="485"/>
        <v>medium</v>
      </c>
      <c r="T4460" t="str">
        <f t="shared" si="486"/>
        <v>Jun</v>
      </c>
      <c r="U4460">
        <f t="shared" si="487"/>
        <v>2022</v>
      </c>
      <c r="V4460" t="str">
        <f t="shared" si="488"/>
        <v>10-15</v>
      </c>
      <c r="W4460" t="str">
        <f t="shared" si="489"/>
        <v>Slow</v>
      </c>
    </row>
    <row r="4461" spans="1:23" x14ac:dyDescent="0.3">
      <c r="A4461">
        <v>604460</v>
      </c>
      <c r="B4461">
        <v>71223</v>
      </c>
      <c r="C4461">
        <v>41</v>
      </c>
      <c r="D4461" t="s">
        <v>7</v>
      </c>
      <c r="E4461" t="s">
        <v>8</v>
      </c>
      <c r="F4461" t="s">
        <v>30</v>
      </c>
      <c r="G4461" t="s">
        <v>23</v>
      </c>
      <c r="H4461" s="1">
        <v>45375</v>
      </c>
      <c r="I4461" t="s">
        <v>34</v>
      </c>
      <c r="J4461">
        <v>70</v>
      </c>
      <c r="K4461">
        <v>11.4</v>
      </c>
      <c r="L4461">
        <v>998.1</v>
      </c>
      <c r="M4461">
        <v>27.63</v>
      </c>
      <c r="N4461" t="s">
        <v>47</v>
      </c>
      <c r="O4461">
        <v>5</v>
      </c>
      <c r="P4461" t="str" cm="1">
        <f t="array" ref="P4461">_xlfn.IFS(C4461&lt;25,"18-24", C4461&lt;=35,"25-35", C4461&lt;=50,"36-50",TRUE,"50+")</f>
        <v>36-50</v>
      </c>
      <c r="Q4461" t="str">
        <f t="shared" si="483"/>
        <v>new</v>
      </c>
      <c r="R4461" t="str">
        <f t="shared" si="484"/>
        <v>high value</v>
      </c>
      <c r="S4461" t="str">
        <f t="shared" si="485"/>
        <v>High</v>
      </c>
      <c r="T4461" t="str">
        <f t="shared" si="486"/>
        <v>Mar</v>
      </c>
      <c r="U4461">
        <f t="shared" si="487"/>
        <v>2024</v>
      </c>
      <c r="V4461" t="str">
        <f t="shared" si="488"/>
        <v>10-15</v>
      </c>
      <c r="W4461" t="str">
        <f t="shared" si="489"/>
        <v>Slow</v>
      </c>
    </row>
    <row r="4462" spans="1:23" x14ac:dyDescent="0.3">
      <c r="A4462">
        <v>604461</v>
      </c>
      <c r="B4462">
        <v>25600</v>
      </c>
      <c r="C4462">
        <v>28</v>
      </c>
      <c r="D4462" t="s">
        <v>4</v>
      </c>
      <c r="E4462" t="s">
        <v>13</v>
      </c>
      <c r="F4462" t="s">
        <v>32</v>
      </c>
      <c r="G4462" t="s">
        <v>29</v>
      </c>
      <c r="H4462" s="1">
        <v>44616</v>
      </c>
      <c r="I4462" t="s">
        <v>34</v>
      </c>
      <c r="J4462">
        <v>52</v>
      </c>
      <c r="K4462">
        <v>2</v>
      </c>
      <c r="L4462">
        <v>1342.02</v>
      </c>
      <c r="M4462">
        <v>115.69</v>
      </c>
      <c r="N4462" t="s">
        <v>48</v>
      </c>
      <c r="O4462">
        <v>4</v>
      </c>
      <c r="P4462" t="str" cm="1">
        <f t="array" ref="P4462">_xlfn.IFS(C4462&lt;25,"18-24", C4462&lt;=35,"25-35", C4462&lt;=50,"36-50",TRUE,"50+")</f>
        <v>25-35</v>
      </c>
      <c r="Q4462" t="str">
        <f t="shared" si="483"/>
        <v>new</v>
      </c>
      <c r="R4462" t="str">
        <f t="shared" si="484"/>
        <v>high value</v>
      </c>
      <c r="S4462" t="str">
        <f t="shared" si="485"/>
        <v>medium</v>
      </c>
      <c r="T4462" t="str">
        <f t="shared" si="486"/>
        <v>Feb</v>
      </c>
      <c r="U4462">
        <f t="shared" si="487"/>
        <v>2022</v>
      </c>
      <c r="V4462" t="str">
        <f t="shared" si="488"/>
        <v>0-5</v>
      </c>
      <c r="W4462" t="str">
        <f t="shared" si="489"/>
        <v>Slow</v>
      </c>
    </row>
    <row r="4463" spans="1:23" x14ac:dyDescent="0.3">
      <c r="A4463">
        <v>604462</v>
      </c>
      <c r="B4463">
        <v>86307</v>
      </c>
      <c r="C4463">
        <v>40</v>
      </c>
      <c r="D4463" t="s">
        <v>4</v>
      </c>
      <c r="E4463" t="s">
        <v>16</v>
      </c>
      <c r="F4463" t="s">
        <v>30</v>
      </c>
      <c r="G4463" t="s">
        <v>25</v>
      </c>
      <c r="H4463" s="1">
        <v>45329</v>
      </c>
      <c r="I4463" t="s">
        <v>34</v>
      </c>
      <c r="J4463">
        <v>54</v>
      </c>
      <c r="K4463">
        <v>14.4</v>
      </c>
      <c r="L4463">
        <v>862.96</v>
      </c>
      <c r="M4463">
        <v>94.69</v>
      </c>
      <c r="N4463" t="s">
        <v>49</v>
      </c>
      <c r="O4463">
        <v>4</v>
      </c>
      <c r="P4463" t="str" cm="1">
        <f t="array" ref="P4463">_xlfn.IFS(C4463&lt;25,"18-24", C4463&lt;=35,"25-35", C4463&lt;=50,"36-50",TRUE,"50+")</f>
        <v>36-50</v>
      </c>
      <c r="Q4463" t="str">
        <f t="shared" si="483"/>
        <v>new</v>
      </c>
      <c r="R4463" t="str">
        <f t="shared" si="484"/>
        <v>high value</v>
      </c>
      <c r="S4463" t="str">
        <f t="shared" si="485"/>
        <v>medium</v>
      </c>
      <c r="T4463" t="str">
        <f t="shared" si="486"/>
        <v>Feb</v>
      </c>
      <c r="U4463">
        <f t="shared" si="487"/>
        <v>2024</v>
      </c>
      <c r="V4463" t="str">
        <f t="shared" si="488"/>
        <v>10-15</v>
      </c>
      <c r="W4463" t="str">
        <f t="shared" si="489"/>
        <v>Slow</v>
      </c>
    </row>
    <row r="4464" spans="1:23" x14ac:dyDescent="0.3">
      <c r="A4464">
        <v>604463</v>
      </c>
      <c r="B4464">
        <v>77355</v>
      </c>
      <c r="C4464">
        <v>21</v>
      </c>
      <c r="D4464" t="s">
        <v>4</v>
      </c>
      <c r="E4464" t="s">
        <v>15</v>
      </c>
      <c r="F4464" t="s">
        <v>32</v>
      </c>
      <c r="G4464" t="s">
        <v>27</v>
      </c>
      <c r="H4464" s="1">
        <v>45257</v>
      </c>
      <c r="I4464" t="s">
        <v>33</v>
      </c>
      <c r="J4464">
        <v>44</v>
      </c>
      <c r="K4464">
        <v>3.5</v>
      </c>
      <c r="L4464">
        <v>1323.23</v>
      </c>
      <c r="M4464">
        <v>45.27</v>
      </c>
      <c r="N4464" t="s">
        <v>47</v>
      </c>
      <c r="O4464">
        <v>4</v>
      </c>
      <c r="P4464" t="str" cm="1">
        <f t="array" ref="P4464">_xlfn.IFS(C4464&lt;25,"18-24", C4464&lt;=35,"25-35", C4464&lt;=50,"36-50",TRUE,"50+")</f>
        <v>18-24</v>
      </c>
      <c r="Q4464" t="str">
        <f t="shared" si="483"/>
        <v>new</v>
      </c>
      <c r="R4464" t="str">
        <f t="shared" si="484"/>
        <v>high value</v>
      </c>
      <c r="S4464" t="str">
        <f t="shared" si="485"/>
        <v>medium</v>
      </c>
      <c r="T4464" t="str">
        <f t="shared" si="486"/>
        <v>Nov</v>
      </c>
      <c r="U4464">
        <f t="shared" si="487"/>
        <v>2023</v>
      </c>
      <c r="V4464" t="str">
        <f t="shared" si="488"/>
        <v>0-5</v>
      </c>
      <c r="W4464" t="str">
        <f t="shared" si="489"/>
        <v>Medium</v>
      </c>
    </row>
    <row r="4465" spans="1:23" x14ac:dyDescent="0.3">
      <c r="A4465">
        <v>604464</v>
      </c>
      <c r="B4465">
        <v>90956</v>
      </c>
      <c r="C4465">
        <v>44</v>
      </c>
      <c r="D4465" t="s">
        <v>4</v>
      </c>
      <c r="E4465" t="s">
        <v>16</v>
      </c>
      <c r="F4465" t="s">
        <v>32</v>
      </c>
      <c r="G4465" t="s">
        <v>31</v>
      </c>
      <c r="H4465" s="1">
        <v>45060</v>
      </c>
      <c r="I4465" t="s">
        <v>33</v>
      </c>
      <c r="J4465">
        <v>62</v>
      </c>
      <c r="K4465">
        <v>4.5</v>
      </c>
      <c r="L4465">
        <v>754.26</v>
      </c>
      <c r="M4465">
        <v>106.08</v>
      </c>
      <c r="N4465" t="s">
        <v>50</v>
      </c>
      <c r="O4465">
        <v>2</v>
      </c>
      <c r="P4465" t="str" cm="1">
        <f t="array" ref="P4465">_xlfn.IFS(C4465&lt;25,"18-24", C4465&lt;=35,"25-35", C4465&lt;=50,"36-50",TRUE,"50+")</f>
        <v>36-50</v>
      </c>
      <c r="Q4465" t="str">
        <f t="shared" si="483"/>
        <v>new</v>
      </c>
      <c r="R4465" t="str">
        <f t="shared" si="484"/>
        <v>high value</v>
      </c>
      <c r="S4465" t="str">
        <f t="shared" si="485"/>
        <v>Low</v>
      </c>
      <c r="T4465" t="str">
        <f t="shared" si="486"/>
        <v>May</v>
      </c>
      <c r="U4465">
        <f t="shared" si="487"/>
        <v>2023</v>
      </c>
      <c r="V4465" t="str">
        <f t="shared" si="488"/>
        <v>0-5</v>
      </c>
      <c r="W4465" t="str">
        <f t="shared" si="489"/>
        <v>Slow</v>
      </c>
    </row>
    <row r="4466" spans="1:23" x14ac:dyDescent="0.3">
      <c r="A4466">
        <v>604465</v>
      </c>
      <c r="B4466">
        <v>29782</v>
      </c>
      <c r="C4466">
        <v>32</v>
      </c>
      <c r="D4466" t="s">
        <v>4</v>
      </c>
      <c r="E4466" t="s">
        <v>8</v>
      </c>
      <c r="F4466" t="s">
        <v>22</v>
      </c>
      <c r="G4466" t="s">
        <v>31</v>
      </c>
      <c r="H4466" s="1">
        <v>44963</v>
      </c>
      <c r="I4466" t="s">
        <v>33</v>
      </c>
      <c r="J4466">
        <v>49</v>
      </c>
      <c r="K4466">
        <v>2.8</v>
      </c>
      <c r="L4466">
        <v>1223.9000000000001</v>
      </c>
      <c r="M4466">
        <v>58.02</v>
      </c>
      <c r="N4466" t="s">
        <v>47</v>
      </c>
      <c r="O4466">
        <v>1</v>
      </c>
      <c r="P4466" t="str" cm="1">
        <f t="array" ref="P4466">_xlfn.IFS(C4466&lt;25,"18-24", C4466&lt;=35,"25-35", C4466&lt;=50,"36-50",TRUE,"50+")</f>
        <v>25-35</v>
      </c>
      <c r="Q4466" t="str">
        <f t="shared" si="483"/>
        <v>new</v>
      </c>
      <c r="R4466" t="str">
        <f t="shared" si="484"/>
        <v>high value</v>
      </c>
      <c r="S4466" t="str">
        <f t="shared" si="485"/>
        <v>Low</v>
      </c>
      <c r="T4466" t="str">
        <f t="shared" si="486"/>
        <v>Feb</v>
      </c>
      <c r="U4466">
        <f t="shared" si="487"/>
        <v>2023</v>
      </c>
      <c r="V4466" t="str">
        <f t="shared" si="488"/>
        <v>0-5</v>
      </c>
      <c r="W4466" t="str">
        <f t="shared" si="489"/>
        <v>Slow</v>
      </c>
    </row>
    <row r="4467" spans="1:23" x14ac:dyDescent="0.3">
      <c r="A4467">
        <v>604466</v>
      </c>
      <c r="B4467">
        <v>79753</v>
      </c>
      <c r="C4467">
        <v>35</v>
      </c>
      <c r="D4467" t="s">
        <v>7</v>
      </c>
      <c r="E4467" t="s">
        <v>11</v>
      </c>
      <c r="F4467" t="s">
        <v>19</v>
      </c>
      <c r="G4467" t="s">
        <v>21</v>
      </c>
      <c r="H4467" s="1">
        <v>44965</v>
      </c>
      <c r="I4467" t="s">
        <v>33</v>
      </c>
      <c r="J4467">
        <v>40</v>
      </c>
      <c r="K4467">
        <v>5.6</v>
      </c>
      <c r="L4467">
        <v>324.86</v>
      </c>
      <c r="M4467">
        <v>32.909999999999997</v>
      </c>
      <c r="N4467" t="s">
        <v>47</v>
      </c>
      <c r="O4467">
        <v>3</v>
      </c>
      <c r="P4467" t="str" cm="1">
        <f t="array" ref="P4467">_xlfn.IFS(C4467&lt;25,"18-24", C4467&lt;=35,"25-35", C4467&lt;=50,"36-50",TRUE,"50+")</f>
        <v>25-35</v>
      </c>
      <c r="Q4467" t="str">
        <f t="shared" si="483"/>
        <v>new</v>
      </c>
      <c r="R4467" t="str">
        <f t="shared" si="484"/>
        <v>medium</v>
      </c>
      <c r="S4467" t="str">
        <f t="shared" si="485"/>
        <v>medium</v>
      </c>
      <c r="T4467" t="str">
        <f t="shared" si="486"/>
        <v>Feb</v>
      </c>
      <c r="U4467">
        <f t="shared" si="487"/>
        <v>2023</v>
      </c>
      <c r="V4467" t="str">
        <f t="shared" si="488"/>
        <v>5-10</v>
      </c>
      <c r="W4467" t="str">
        <f t="shared" si="489"/>
        <v>Medium</v>
      </c>
    </row>
    <row r="4468" spans="1:23" x14ac:dyDescent="0.3">
      <c r="A4468">
        <v>604467</v>
      </c>
      <c r="B4468">
        <v>54887</v>
      </c>
      <c r="C4468">
        <v>23</v>
      </c>
      <c r="D4468" t="s">
        <v>4</v>
      </c>
      <c r="E4468" t="s">
        <v>5</v>
      </c>
      <c r="F4468" t="s">
        <v>26</v>
      </c>
      <c r="G4468" t="s">
        <v>27</v>
      </c>
      <c r="H4468" s="1">
        <v>45184</v>
      </c>
      <c r="I4468" t="s">
        <v>34</v>
      </c>
      <c r="J4468">
        <v>25</v>
      </c>
      <c r="K4468">
        <v>12.9</v>
      </c>
      <c r="L4468">
        <v>590.64</v>
      </c>
      <c r="M4468">
        <v>22.71</v>
      </c>
      <c r="N4468" t="s">
        <v>47</v>
      </c>
      <c r="O4468">
        <v>4</v>
      </c>
      <c r="P4468" t="str" cm="1">
        <f t="array" ref="P4468">_xlfn.IFS(C4468&lt;25,"18-24", C4468&lt;=35,"25-35", C4468&lt;=50,"36-50",TRUE,"50+")</f>
        <v>18-24</v>
      </c>
      <c r="Q4468" t="str">
        <f t="shared" si="483"/>
        <v>repeat</v>
      </c>
      <c r="R4468" t="str">
        <f t="shared" si="484"/>
        <v>high value</v>
      </c>
      <c r="S4468" t="str">
        <f t="shared" si="485"/>
        <v>medium</v>
      </c>
      <c r="T4468" t="str">
        <f t="shared" si="486"/>
        <v>Sep</v>
      </c>
      <c r="U4468">
        <f t="shared" si="487"/>
        <v>2023</v>
      </c>
      <c r="V4468" t="str">
        <f t="shared" si="488"/>
        <v>10-15</v>
      </c>
      <c r="W4468" t="str">
        <f t="shared" si="489"/>
        <v>Fast</v>
      </c>
    </row>
    <row r="4469" spans="1:23" x14ac:dyDescent="0.3">
      <c r="A4469">
        <v>604468</v>
      </c>
      <c r="B4469">
        <v>74930</v>
      </c>
      <c r="C4469">
        <v>41</v>
      </c>
      <c r="D4469" t="s">
        <v>4</v>
      </c>
      <c r="E4469" t="s">
        <v>8</v>
      </c>
      <c r="F4469" t="s">
        <v>18</v>
      </c>
      <c r="G4469" t="s">
        <v>25</v>
      </c>
      <c r="H4469" s="1">
        <v>45299</v>
      </c>
      <c r="I4469" t="s">
        <v>34</v>
      </c>
      <c r="J4469">
        <v>29</v>
      </c>
      <c r="K4469">
        <v>14.6</v>
      </c>
      <c r="L4469">
        <v>1183.08</v>
      </c>
      <c r="M4469">
        <v>79.12</v>
      </c>
      <c r="N4469" t="s">
        <v>50</v>
      </c>
      <c r="O4469">
        <v>5</v>
      </c>
      <c r="P4469" t="str" cm="1">
        <f t="array" ref="P4469">_xlfn.IFS(C4469&lt;25,"18-24", C4469&lt;=35,"25-35", C4469&lt;=50,"36-50",TRUE,"50+")</f>
        <v>36-50</v>
      </c>
      <c r="Q4469" t="str">
        <f t="shared" si="483"/>
        <v>new</v>
      </c>
      <c r="R4469" t="str">
        <f t="shared" si="484"/>
        <v>high value</v>
      </c>
      <c r="S4469" t="str">
        <f t="shared" si="485"/>
        <v>High</v>
      </c>
      <c r="T4469" t="str">
        <f t="shared" si="486"/>
        <v>Jan</v>
      </c>
      <c r="U4469">
        <f t="shared" si="487"/>
        <v>2024</v>
      </c>
      <c r="V4469" t="str">
        <f t="shared" si="488"/>
        <v>10-15</v>
      </c>
      <c r="W4469" t="str">
        <f t="shared" si="489"/>
        <v>Fast</v>
      </c>
    </row>
    <row r="4470" spans="1:23" x14ac:dyDescent="0.3">
      <c r="A4470">
        <v>604469</v>
      </c>
      <c r="B4470">
        <v>37307</v>
      </c>
      <c r="C4470">
        <v>29</v>
      </c>
      <c r="D4470" t="s">
        <v>7</v>
      </c>
      <c r="E4470" t="s">
        <v>11</v>
      </c>
      <c r="F4470" t="s">
        <v>32</v>
      </c>
      <c r="G4470" t="s">
        <v>31</v>
      </c>
      <c r="H4470" s="1">
        <v>45587</v>
      </c>
      <c r="I4470" t="s">
        <v>33</v>
      </c>
      <c r="J4470">
        <v>26</v>
      </c>
      <c r="K4470">
        <v>13.4</v>
      </c>
      <c r="L4470">
        <v>1342.35</v>
      </c>
      <c r="M4470">
        <v>68.709999999999994</v>
      </c>
      <c r="N4470" t="s">
        <v>49</v>
      </c>
      <c r="O4470">
        <v>3</v>
      </c>
      <c r="P4470" t="str" cm="1">
        <f t="array" ref="P4470">_xlfn.IFS(C4470&lt;25,"18-24", C4470&lt;=35,"25-35", C4470&lt;=50,"36-50",TRUE,"50+")</f>
        <v>25-35</v>
      </c>
      <c r="Q4470" t="str">
        <f t="shared" si="483"/>
        <v>new</v>
      </c>
      <c r="R4470" t="str">
        <f t="shared" si="484"/>
        <v>high value</v>
      </c>
      <c r="S4470" t="str">
        <f t="shared" si="485"/>
        <v>medium</v>
      </c>
      <c r="T4470" t="str">
        <f t="shared" si="486"/>
        <v>Oct</v>
      </c>
      <c r="U4470">
        <f t="shared" si="487"/>
        <v>2024</v>
      </c>
      <c r="V4470" t="str">
        <f t="shared" si="488"/>
        <v>10-15</v>
      </c>
      <c r="W4470" t="str">
        <f t="shared" si="489"/>
        <v>Fast</v>
      </c>
    </row>
    <row r="4471" spans="1:23" x14ac:dyDescent="0.3">
      <c r="A4471">
        <v>604470</v>
      </c>
      <c r="B4471">
        <v>86443</v>
      </c>
      <c r="C4471">
        <v>49</v>
      </c>
      <c r="D4471" t="s">
        <v>7</v>
      </c>
      <c r="E4471" t="s">
        <v>15</v>
      </c>
      <c r="F4471" t="s">
        <v>32</v>
      </c>
      <c r="G4471" t="s">
        <v>31</v>
      </c>
      <c r="H4471" s="1">
        <v>45538</v>
      </c>
      <c r="I4471" t="s">
        <v>34</v>
      </c>
      <c r="J4471">
        <v>56</v>
      </c>
      <c r="K4471">
        <v>11.9</v>
      </c>
      <c r="L4471">
        <v>1050.81</v>
      </c>
      <c r="M4471">
        <v>75.77</v>
      </c>
      <c r="N4471" t="s">
        <v>47</v>
      </c>
      <c r="O4471">
        <v>5</v>
      </c>
      <c r="P4471" t="str" cm="1">
        <f t="array" ref="P4471">_xlfn.IFS(C4471&lt;25,"18-24", C4471&lt;=35,"25-35", C4471&lt;=50,"36-50",TRUE,"50+")</f>
        <v>36-50</v>
      </c>
      <c r="Q4471" t="str">
        <f t="shared" si="483"/>
        <v>new</v>
      </c>
      <c r="R4471" t="str">
        <f t="shared" si="484"/>
        <v>high value</v>
      </c>
      <c r="S4471" t="str">
        <f t="shared" si="485"/>
        <v>High</v>
      </c>
      <c r="T4471" t="str">
        <f t="shared" si="486"/>
        <v>Sep</v>
      </c>
      <c r="U4471">
        <f t="shared" si="487"/>
        <v>2024</v>
      </c>
      <c r="V4471" t="str">
        <f t="shared" si="488"/>
        <v>10-15</v>
      </c>
      <c r="W4471" t="str">
        <f t="shared" si="489"/>
        <v>Slow</v>
      </c>
    </row>
    <row r="4472" spans="1:23" x14ac:dyDescent="0.3">
      <c r="A4472">
        <v>604471</v>
      </c>
      <c r="B4472">
        <v>53940</v>
      </c>
      <c r="C4472">
        <v>63</v>
      </c>
      <c r="D4472" t="s">
        <v>4</v>
      </c>
      <c r="E4472" t="s">
        <v>8</v>
      </c>
      <c r="F4472" t="s">
        <v>22</v>
      </c>
      <c r="G4472" t="s">
        <v>23</v>
      </c>
      <c r="H4472" s="1">
        <v>45412</v>
      </c>
      <c r="I4472" t="s">
        <v>33</v>
      </c>
      <c r="J4472">
        <v>69</v>
      </c>
      <c r="K4472">
        <v>13.5</v>
      </c>
      <c r="L4472">
        <v>1461.67</v>
      </c>
      <c r="M4472">
        <v>117.63</v>
      </c>
      <c r="N4472" t="s">
        <v>50</v>
      </c>
      <c r="O4472">
        <v>2</v>
      </c>
      <c r="P4472" t="str" cm="1">
        <f t="array" ref="P4472">_xlfn.IFS(C4472&lt;25,"18-24", C4472&lt;=35,"25-35", C4472&lt;=50,"36-50",TRUE,"50+")</f>
        <v>50+</v>
      </c>
      <c r="Q4472" t="str">
        <f t="shared" si="483"/>
        <v>new</v>
      </c>
      <c r="R4472" t="str">
        <f t="shared" si="484"/>
        <v>high value</v>
      </c>
      <c r="S4472" t="str">
        <f t="shared" si="485"/>
        <v>Low</v>
      </c>
      <c r="T4472" t="str">
        <f t="shared" si="486"/>
        <v>Apr</v>
      </c>
      <c r="U4472">
        <f t="shared" si="487"/>
        <v>2024</v>
      </c>
      <c r="V4472" t="str">
        <f t="shared" si="488"/>
        <v>10-15</v>
      </c>
      <c r="W4472" t="str">
        <f t="shared" si="489"/>
        <v>Slow</v>
      </c>
    </row>
    <row r="4473" spans="1:23" x14ac:dyDescent="0.3">
      <c r="A4473">
        <v>604472</v>
      </c>
      <c r="B4473">
        <v>20134</v>
      </c>
      <c r="C4473">
        <v>32</v>
      </c>
      <c r="D4473" t="s">
        <v>4</v>
      </c>
      <c r="E4473" t="s">
        <v>15</v>
      </c>
      <c r="F4473" t="s">
        <v>32</v>
      </c>
      <c r="G4473" t="s">
        <v>23</v>
      </c>
      <c r="H4473" s="1">
        <v>45256</v>
      </c>
      <c r="I4473" t="s">
        <v>34</v>
      </c>
      <c r="J4473">
        <v>49</v>
      </c>
      <c r="K4473">
        <v>10.1</v>
      </c>
      <c r="L4473">
        <v>1305.8499999999999</v>
      </c>
      <c r="M4473">
        <v>97.54</v>
      </c>
      <c r="N4473" t="s">
        <v>47</v>
      </c>
      <c r="O4473">
        <v>1</v>
      </c>
      <c r="P4473" t="str" cm="1">
        <f t="array" ref="P4473">_xlfn.IFS(C4473&lt;25,"18-24", C4473&lt;=35,"25-35", C4473&lt;=50,"36-50",TRUE,"50+")</f>
        <v>25-35</v>
      </c>
      <c r="Q4473" t="str">
        <f t="shared" si="483"/>
        <v>repeat</v>
      </c>
      <c r="R4473" t="str">
        <f t="shared" si="484"/>
        <v>high value</v>
      </c>
      <c r="S4473" t="str">
        <f t="shared" si="485"/>
        <v>Low</v>
      </c>
      <c r="T4473" t="str">
        <f t="shared" si="486"/>
        <v>Nov</v>
      </c>
      <c r="U4473">
        <f t="shared" si="487"/>
        <v>2023</v>
      </c>
      <c r="V4473" t="str">
        <f t="shared" si="488"/>
        <v>10-15</v>
      </c>
      <c r="W4473" t="str">
        <f t="shared" si="489"/>
        <v>Slow</v>
      </c>
    </row>
    <row r="4474" spans="1:23" x14ac:dyDescent="0.3">
      <c r="A4474">
        <v>604473</v>
      </c>
      <c r="B4474">
        <v>81826</v>
      </c>
      <c r="C4474">
        <v>48</v>
      </c>
      <c r="D4474" t="s">
        <v>7</v>
      </c>
      <c r="E4474" t="s">
        <v>15</v>
      </c>
      <c r="F4474" t="s">
        <v>24</v>
      </c>
      <c r="G4474" t="s">
        <v>31</v>
      </c>
      <c r="H4474" s="1">
        <v>45574</v>
      </c>
      <c r="I4474" t="s">
        <v>33</v>
      </c>
      <c r="J4474">
        <v>71</v>
      </c>
      <c r="K4474">
        <v>3.6</v>
      </c>
      <c r="L4474">
        <v>581.28</v>
      </c>
      <c r="M4474">
        <v>28.23</v>
      </c>
      <c r="N4474" t="s">
        <v>50</v>
      </c>
      <c r="O4474">
        <v>1</v>
      </c>
      <c r="P4474" t="str" cm="1">
        <f t="array" ref="P4474">_xlfn.IFS(C4474&lt;25,"18-24", C4474&lt;=35,"25-35", C4474&lt;=50,"36-50",TRUE,"50+")</f>
        <v>36-50</v>
      </c>
      <c r="Q4474" t="str">
        <f t="shared" si="483"/>
        <v>new</v>
      </c>
      <c r="R4474" t="str">
        <f t="shared" si="484"/>
        <v>high value</v>
      </c>
      <c r="S4474" t="str">
        <f t="shared" si="485"/>
        <v>Low</v>
      </c>
      <c r="T4474" t="str">
        <f t="shared" si="486"/>
        <v>Oct</v>
      </c>
      <c r="U4474">
        <f t="shared" si="487"/>
        <v>2024</v>
      </c>
      <c r="V4474" t="str">
        <f t="shared" si="488"/>
        <v>0-5</v>
      </c>
      <c r="W4474" t="str">
        <f t="shared" si="489"/>
        <v>Slow</v>
      </c>
    </row>
    <row r="4475" spans="1:23" x14ac:dyDescent="0.3">
      <c r="A4475">
        <v>604474</v>
      </c>
      <c r="B4475">
        <v>73303</v>
      </c>
      <c r="C4475">
        <v>50</v>
      </c>
      <c r="D4475" t="s">
        <v>4</v>
      </c>
      <c r="E4475" t="s">
        <v>13</v>
      </c>
      <c r="F4475" t="s">
        <v>28</v>
      </c>
      <c r="G4475" t="s">
        <v>21</v>
      </c>
      <c r="H4475" s="1">
        <v>45266</v>
      </c>
      <c r="I4475" t="s">
        <v>33</v>
      </c>
      <c r="J4475">
        <v>24</v>
      </c>
      <c r="K4475">
        <v>11.3</v>
      </c>
      <c r="L4475">
        <v>734.39</v>
      </c>
      <c r="M4475">
        <v>119.21</v>
      </c>
      <c r="N4475" t="s">
        <v>49</v>
      </c>
      <c r="O4475">
        <v>1</v>
      </c>
      <c r="P4475" t="str" cm="1">
        <f t="array" ref="P4475">_xlfn.IFS(C4475&lt;25,"18-24", C4475&lt;=35,"25-35", C4475&lt;=50,"36-50",TRUE,"50+")</f>
        <v>36-50</v>
      </c>
      <c r="Q4475" t="str">
        <f t="shared" si="483"/>
        <v>repeat</v>
      </c>
      <c r="R4475" t="str">
        <f t="shared" si="484"/>
        <v>high value</v>
      </c>
      <c r="S4475" t="str">
        <f t="shared" si="485"/>
        <v>Low</v>
      </c>
      <c r="T4475" t="str">
        <f t="shared" si="486"/>
        <v>Dec</v>
      </c>
      <c r="U4475">
        <f t="shared" si="487"/>
        <v>2023</v>
      </c>
      <c r="V4475" t="str">
        <f t="shared" si="488"/>
        <v>10-15</v>
      </c>
      <c r="W4475" t="str">
        <f t="shared" si="489"/>
        <v>Fast</v>
      </c>
    </row>
    <row r="4476" spans="1:23" x14ac:dyDescent="0.3">
      <c r="A4476">
        <v>604475</v>
      </c>
      <c r="B4476">
        <v>38977</v>
      </c>
      <c r="C4476">
        <v>33</v>
      </c>
      <c r="D4476" t="s">
        <v>4</v>
      </c>
      <c r="E4476" t="s">
        <v>5</v>
      </c>
      <c r="F4476" t="s">
        <v>28</v>
      </c>
      <c r="G4476" t="s">
        <v>21</v>
      </c>
      <c r="H4476" s="1">
        <v>44709</v>
      </c>
      <c r="I4476" t="s">
        <v>33</v>
      </c>
      <c r="J4476">
        <v>50</v>
      </c>
      <c r="K4476">
        <v>3.7</v>
      </c>
      <c r="L4476">
        <v>719.17</v>
      </c>
      <c r="M4476">
        <v>91.52</v>
      </c>
      <c r="N4476" t="s">
        <v>48</v>
      </c>
      <c r="O4476">
        <v>1</v>
      </c>
      <c r="P4476" t="str" cm="1">
        <f t="array" ref="P4476">_xlfn.IFS(C4476&lt;25,"18-24", C4476&lt;=35,"25-35", C4476&lt;=50,"36-50",TRUE,"50+")</f>
        <v>25-35</v>
      </c>
      <c r="Q4476" t="str">
        <f t="shared" si="483"/>
        <v>new</v>
      </c>
      <c r="R4476" t="str">
        <f t="shared" si="484"/>
        <v>high value</v>
      </c>
      <c r="S4476" t="str">
        <f t="shared" si="485"/>
        <v>Low</v>
      </c>
      <c r="T4476" t="str">
        <f t="shared" si="486"/>
        <v>May</v>
      </c>
      <c r="U4476">
        <f t="shared" si="487"/>
        <v>2022</v>
      </c>
      <c r="V4476" t="str">
        <f t="shared" si="488"/>
        <v>0-5</v>
      </c>
      <c r="W4476" t="str">
        <f t="shared" si="489"/>
        <v>Slow</v>
      </c>
    </row>
    <row r="4477" spans="1:23" x14ac:dyDescent="0.3">
      <c r="A4477">
        <v>604476</v>
      </c>
      <c r="B4477">
        <v>42372</v>
      </c>
      <c r="C4477">
        <v>44</v>
      </c>
      <c r="D4477" t="s">
        <v>7</v>
      </c>
      <c r="E4477" t="s">
        <v>5</v>
      </c>
      <c r="F4477" t="s">
        <v>30</v>
      </c>
      <c r="G4477" t="s">
        <v>25</v>
      </c>
      <c r="H4477" s="1">
        <v>44909</v>
      </c>
      <c r="I4477" t="s">
        <v>34</v>
      </c>
      <c r="J4477">
        <v>35</v>
      </c>
      <c r="K4477">
        <v>8.1</v>
      </c>
      <c r="L4477">
        <v>759.13</v>
      </c>
      <c r="M4477">
        <v>111.29</v>
      </c>
      <c r="N4477" t="s">
        <v>47</v>
      </c>
      <c r="O4477">
        <v>2</v>
      </c>
      <c r="P4477" t="str" cm="1">
        <f t="array" ref="P4477">_xlfn.IFS(C4477&lt;25,"18-24", C4477&lt;=35,"25-35", C4477&lt;=50,"36-50",TRUE,"50+")</f>
        <v>36-50</v>
      </c>
      <c r="Q4477" t="str">
        <f t="shared" si="483"/>
        <v>new</v>
      </c>
      <c r="R4477" t="str">
        <f t="shared" si="484"/>
        <v>high value</v>
      </c>
      <c r="S4477" t="str">
        <f t="shared" si="485"/>
        <v>Low</v>
      </c>
      <c r="T4477" t="str">
        <f t="shared" si="486"/>
        <v>Dec</v>
      </c>
      <c r="U4477">
        <f t="shared" si="487"/>
        <v>2022</v>
      </c>
      <c r="V4477" t="str">
        <f t="shared" si="488"/>
        <v>5-10</v>
      </c>
      <c r="W4477" t="str">
        <f t="shared" si="489"/>
        <v>Medium</v>
      </c>
    </row>
    <row r="4478" spans="1:23" x14ac:dyDescent="0.3">
      <c r="A4478">
        <v>604477</v>
      </c>
      <c r="B4478">
        <v>74984</v>
      </c>
      <c r="C4478">
        <v>22</v>
      </c>
      <c r="D4478" t="s">
        <v>4</v>
      </c>
      <c r="E4478" t="s">
        <v>11</v>
      </c>
      <c r="F4478" t="s">
        <v>26</v>
      </c>
      <c r="G4478" t="s">
        <v>25</v>
      </c>
      <c r="H4478" s="1">
        <v>44861</v>
      </c>
      <c r="I4478" t="s">
        <v>34</v>
      </c>
      <c r="J4478">
        <v>69</v>
      </c>
      <c r="K4478">
        <v>6.8</v>
      </c>
      <c r="L4478">
        <v>1368.48</v>
      </c>
      <c r="M4478">
        <v>27.81</v>
      </c>
      <c r="N4478" t="s">
        <v>47</v>
      </c>
      <c r="O4478">
        <v>4</v>
      </c>
      <c r="P4478" t="str" cm="1">
        <f t="array" ref="P4478">_xlfn.IFS(C4478&lt;25,"18-24", C4478&lt;=35,"25-35", C4478&lt;=50,"36-50",TRUE,"50+")</f>
        <v>18-24</v>
      </c>
      <c r="Q4478" t="str">
        <f t="shared" si="483"/>
        <v>new</v>
      </c>
      <c r="R4478" t="str">
        <f t="shared" si="484"/>
        <v>high value</v>
      </c>
      <c r="S4478" t="str">
        <f t="shared" si="485"/>
        <v>medium</v>
      </c>
      <c r="T4478" t="str">
        <f t="shared" si="486"/>
        <v>Oct</v>
      </c>
      <c r="U4478">
        <f t="shared" si="487"/>
        <v>2022</v>
      </c>
      <c r="V4478" t="str">
        <f t="shared" si="488"/>
        <v>5-10</v>
      </c>
      <c r="W4478" t="str">
        <f t="shared" si="489"/>
        <v>Slow</v>
      </c>
    </row>
    <row r="4479" spans="1:23" x14ac:dyDescent="0.3">
      <c r="A4479">
        <v>604478</v>
      </c>
      <c r="B4479">
        <v>46982</v>
      </c>
      <c r="C4479">
        <v>60</v>
      </c>
      <c r="D4479" t="s">
        <v>7</v>
      </c>
      <c r="E4479" t="s">
        <v>5</v>
      </c>
      <c r="F4479" t="s">
        <v>26</v>
      </c>
      <c r="G4479" t="s">
        <v>21</v>
      </c>
      <c r="H4479" s="1">
        <v>44854</v>
      </c>
      <c r="I4479" t="s">
        <v>34</v>
      </c>
      <c r="J4479">
        <v>48</v>
      </c>
      <c r="K4479">
        <v>3.9</v>
      </c>
      <c r="L4479">
        <v>1249.49</v>
      </c>
      <c r="M4479">
        <v>110.98</v>
      </c>
      <c r="N4479" t="s">
        <v>49</v>
      </c>
      <c r="O4479">
        <v>3</v>
      </c>
      <c r="P4479" t="str" cm="1">
        <f t="array" ref="P4479">_xlfn.IFS(C4479&lt;25,"18-24", C4479&lt;=35,"25-35", C4479&lt;=50,"36-50",TRUE,"50+")</f>
        <v>50+</v>
      </c>
      <c r="Q4479" t="str">
        <f t="shared" si="483"/>
        <v>new</v>
      </c>
      <c r="R4479" t="str">
        <f t="shared" si="484"/>
        <v>high value</v>
      </c>
      <c r="S4479" t="str">
        <f t="shared" si="485"/>
        <v>medium</v>
      </c>
      <c r="T4479" t="str">
        <f t="shared" si="486"/>
        <v>Oct</v>
      </c>
      <c r="U4479">
        <f t="shared" si="487"/>
        <v>2022</v>
      </c>
      <c r="V4479" t="str">
        <f t="shared" si="488"/>
        <v>0-5</v>
      </c>
      <c r="W4479" t="str">
        <f t="shared" si="489"/>
        <v>Slow</v>
      </c>
    </row>
    <row r="4480" spans="1:23" x14ac:dyDescent="0.3">
      <c r="A4480">
        <v>604479</v>
      </c>
      <c r="B4480">
        <v>41609</v>
      </c>
      <c r="C4480">
        <v>32</v>
      </c>
      <c r="D4480" t="s">
        <v>4</v>
      </c>
      <c r="E4480" t="s">
        <v>11</v>
      </c>
      <c r="F4480" t="s">
        <v>32</v>
      </c>
      <c r="G4480" t="s">
        <v>21</v>
      </c>
      <c r="H4480" s="1">
        <v>45012</v>
      </c>
      <c r="I4480" t="s">
        <v>33</v>
      </c>
      <c r="J4480">
        <v>43</v>
      </c>
      <c r="K4480">
        <v>2.5</v>
      </c>
      <c r="L4480">
        <v>784.48</v>
      </c>
      <c r="M4480">
        <v>31.99</v>
      </c>
      <c r="N4480" t="s">
        <v>48</v>
      </c>
      <c r="O4480">
        <v>2</v>
      </c>
      <c r="P4480" t="str" cm="1">
        <f t="array" ref="P4480">_xlfn.IFS(C4480&lt;25,"18-24", C4480&lt;=35,"25-35", C4480&lt;=50,"36-50",TRUE,"50+")</f>
        <v>25-35</v>
      </c>
      <c r="Q4480" t="str">
        <f t="shared" si="483"/>
        <v>repeat</v>
      </c>
      <c r="R4480" t="str">
        <f t="shared" si="484"/>
        <v>high value</v>
      </c>
      <c r="S4480" t="str">
        <f t="shared" si="485"/>
        <v>Low</v>
      </c>
      <c r="T4480" t="str">
        <f t="shared" si="486"/>
        <v>Mar</v>
      </c>
      <c r="U4480">
        <f t="shared" si="487"/>
        <v>2023</v>
      </c>
      <c r="V4480" t="str">
        <f t="shared" si="488"/>
        <v>0-5</v>
      </c>
      <c r="W4480" t="str">
        <f t="shared" si="489"/>
        <v>Medium</v>
      </c>
    </row>
    <row r="4481" spans="1:23" x14ac:dyDescent="0.3">
      <c r="A4481">
        <v>604480</v>
      </c>
      <c r="B4481">
        <v>73210</v>
      </c>
      <c r="C4481">
        <v>22</v>
      </c>
      <c r="D4481" t="s">
        <v>7</v>
      </c>
      <c r="E4481" t="s">
        <v>5</v>
      </c>
      <c r="F4481" t="s">
        <v>28</v>
      </c>
      <c r="G4481" t="s">
        <v>29</v>
      </c>
      <c r="H4481" s="1">
        <v>44621</v>
      </c>
      <c r="I4481" t="s">
        <v>33</v>
      </c>
      <c r="J4481">
        <v>27</v>
      </c>
      <c r="K4481">
        <v>11.2</v>
      </c>
      <c r="L4481">
        <v>827.99</v>
      </c>
      <c r="M4481">
        <v>119.58</v>
      </c>
      <c r="N4481" t="s">
        <v>50</v>
      </c>
      <c r="O4481">
        <v>3</v>
      </c>
      <c r="P4481" t="str" cm="1">
        <f t="array" ref="P4481">_xlfn.IFS(C4481&lt;25,"18-24", C4481&lt;=35,"25-35", C4481&lt;=50,"36-50",TRUE,"50+")</f>
        <v>18-24</v>
      </c>
      <c r="Q4481" t="str">
        <f t="shared" si="483"/>
        <v>new</v>
      </c>
      <c r="R4481" t="str">
        <f t="shared" si="484"/>
        <v>high value</v>
      </c>
      <c r="S4481" t="str">
        <f t="shared" si="485"/>
        <v>medium</v>
      </c>
      <c r="T4481" t="str">
        <f t="shared" si="486"/>
        <v>Mar</v>
      </c>
      <c r="U4481">
        <f t="shared" si="487"/>
        <v>2022</v>
      </c>
      <c r="V4481" t="str">
        <f t="shared" si="488"/>
        <v>10-15</v>
      </c>
      <c r="W4481" t="str">
        <f t="shared" si="489"/>
        <v>Fast</v>
      </c>
    </row>
    <row r="4482" spans="1:23" x14ac:dyDescent="0.3">
      <c r="A4482">
        <v>604481</v>
      </c>
      <c r="B4482">
        <v>74763</v>
      </c>
      <c r="C4482">
        <v>43</v>
      </c>
      <c r="D4482" t="s">
        <v>7</v>
      </c>
      <c r="E4482" t="s">
        <v>13</v>
      </c>
      <c r="F4482" t="s">
        <v>30</v>
      </c>
      <c r="G4482" t="s">
        <v>27</v>
      </c>
      <c r="H4482" s="1">
        <v>45484</v>
      </c>
      <c r="I4482" t="s">
        <v>33</v>
      </c>
      <c r="J4482">
        <v>26</v>
      </c>
      <c r="K4482">
        <v>3.7</v>
      </c>
      <c r="L4482">
        <v>931.36</v>
      </c>
      <c r="M4482">
        <v>51.15</v>
      </c>
      <c r="N4482" t="s">
        <v>47</v>
      </c>
      <c r="O4482">
        <v>5</v>
      </c>
      <c r="P4482" t="str" cm="1">
        <f t="array" ref="P4482">_xlfn.IFS(C4482&lt;25,"18-24", C4482&lt;=35,"25-35", C4482&lt;=50,"36-50",TRUE,"50+")</f>
        <v>36-50</v>
      </c>
      <c r="Q4482" t="str">
        <f t="shared" si="483"/>
        <v>new</v>
      </c>
      <c r="R4482" t="str">
        <f t="shared" si="484"/>
        <v>high value</v>
      </c>
      <c r="S4482" t="str">
        <f t="shared" si="485"/>
        <v>High</v>
      </c>
      <c r="T4482" t="str">
        <f t="shared" si="486"/>
        <v>Jul</v>
      </c>
      <c r="U4482">
        <f t="shared" si="487"/>
        <v>2024</v>
      </c>
      <c r="V4482" t="str">
        <f t="shared" si="488"/>
        <v>0-5</v>
      </c>
      <c r="W4482" t="str">
        <f t="shared" si="489"/>
        <v>Fast</v>
      </c>
    </row>
    <row r="4483" spans="1:23" x14ac:dyDescent="0.3">
      <c r="A4483">
        <v>604482</v>
      </c>
      <c r="B4483">
        <v>34664</v>
      </c>
      <c r="C4483">
        <v>50</v>
      </c>
      <c r="D4483" t="s">
        <v>7</v>
      </c>
      <c r="E4483" t="s">
        <v>16</v>
      </c>
      <c r="F4483" t="s">
        <v>22</v>
      </c>
      <c r="G4483" t="s">
        <v>21</v>
      </c>
      <c r="H4483" s="1">
        <v>44638</v>
      </c>
      <c r="I4483" t="s">
        <v>33</v>
      </c>
      <c r="J4483">
        <v>83</v>
      </c>
      <c r="K4483">
        <v>3.9</v>
      </c>
      <c r="L4483">
        <v>469.6</v>
      </c>
      <c r="M4483">
        <v>95.1</v>
      </c>
      <c r="N4483" t="s">
        <v>47</v>
      </c>
      <c r="O4483">
        <v>1</v>
      </c>
      <c r="P4483" t="str" cm="1">
        <f t="array" ref="P4483">_xlfn.IFS(C4483&lt;25,"18-24", C4483&lt;=35,"25-35", C4483&lt;=50,"36-50",TRUE,"50+")</f>
        <v>36-50</v>
      </c>
      <c r="Q4483" t="str">
        <f t="shared" ref="Q4483:Q4546" si="490">IF(COUNTIF($B:$B,B4483)&gt;1,"repeat","new")</f>
        <v>new</v>
      </c>
      <c r="R4483" t="str">
        <f t="shared" ref="R4483:R4546" si="491">IF(L4483&gt;500,"high value",IF( L4483&gt;250,"medium","low"))</f>
        <v>medium</v>
      </c>
      <c r="S4483" t="str">
        <f t="shared" ref="S4483:S4546" si="492">IF(O4483&lt;=2,"Low",IF(O4483&lt;=4,"medium","High"))</f>
        <v>Low</v>
      </c>
      <c r="T4483" t="str">
        <f t="shared" ref="T4483:T4546" si="493">TEXT(H4483,"MMM")</f>
        <v>Mar</v>
      </c>
      <c r="U4483">
        <f t="shared" ref="U4483:U4546" si="494">YEAR(H4483)</f>
        <v>2022</v>
      </c>
      <c r="V4483" t="str">
        <f t="shared" ref="V4483:V4546" si="495">IF(K4483&lt;=5,"0-5",IF(K4483&lt;=10,"5-10",IF(K4483&lt;=15,"10-15","15+")))</f>
        <v>0-5</v>
      </c>
      <c r="W4483" t="str">
        <f t="shared" ref="W4483:W4546" si="496">IF(J4483&lt;=30,"Fast",IF(J4483&lt;=45,"Medium","Slow"))</f>
        <v>Slow</v>
      </c>
    </row>
    <row r="4484" spans="1:23" x14ac:dyDescent="0.3">
      <c r="A4484">
        <v>604483</v>
      </c>
      <c r="B4484">
        <v>75119</v>
      </c>
      <c r="C4484">
        <v>31</v>
      </c>
      <c r="D4484" t="s">
        <v>7</v>
      </c>
      <c r="E4484" t="s">
        <v>13</v>
      </c>
      <c r="F4484" t="s">
        <v>30</v>
      </c>
      <c r="G4484" t="s">
        <v>27</v>
      </c>
      <c r="H4484" s="1">
        <v>45194</v>
      </c>
      <c r="I4484" t="s">
        <v>33</v>
      </c>
      <c r="J4484">
        <v>38</v>
      </c>
      <c r="K4484">
        <v>13</v>
      </c>
      <c r="L4484">
        <v>471.09</v>
      </c>
      <c r="M4484">
        <v>97.73</v>
      </c>
      <c r="N4484" t="s">
        <v>47</v>
      </c>
      <c r="O4484">
        <v>1</v>
      </c>
      <c r="P4484" t="str" cm="1">
        <f t="array" ref="P4484">_xlfn.IFS(C4484&lt;25,"18-24", C4484&lt;=35,"25-35", C4484&lt;=50,"36-50",TRUE,"50+")</f>
        <v>25-35</v>
      </c>
      <c r="Q4484" t="str">
        <f t="shared" si="490"/>
        <v>new</v>
      </c>
      <c r="R4484" t="str">
        <f t="shared" si="491"/>
        <v>medium</v>
      </c>
      <c r="S4484" t="str">
        <f t="shared" si="492"/>
        <v>Low</v>
      </c>
      <c r="T4484" t="str">
        <f t="shared" si="493"/>
        <v>Sep</v>
      </c>
      <c r="U4484">
        <f t="shared" si="494"/>
        <v>2023</v>
      </c>
      <c r="V4484" t="str">
        <f t="shared" si="495"/>
        <v>10-15</v>
      </c>
      <c r="W4484" t="str">
        <f t="shared" si="496"/>
        <v>Medium</v>
      </c>
    </row>
    <row r="4485" spans="1:23" x14ac:dyDescent="0.3">
      <c r="A4485">
        <v>604484</v>
      </c>
      <c r="B4485">
        <v>82011</v>
      </c>
      <c r="C4485">
        <v>55</v>
      </c>
      <c r="D4485" t="s">
        <v>4</v>
      </c>
      <c r="E4485" t="s">
        <v>15</v>
      </c>
      <c r="F4485" t="s">
        <v>18</v>
      </c>
      <c r="G4485" t="s">
        <v>21</v>
      </c>
      <c r="H4485" s="1">
        <v>44920</v>
      </c>
      <c r="I4485" t="s">
        <v>34</v>
      </c>
      <c r="J4485">
        <v>59</v>
      </c>
      <c r="K4485">
        <v>2.8</v>
      </c>
      <c r="L4485">
        <v>269.43</v>
      </c>
      <c r="M4485">
        <v>27.23</v>
      </c>
      <c r="N4485" t="s">
        <v>47</v>
      </c>
      <c r="O4485">
        <v>4</v>
      </c>
      <c r="P4485" t="str" cm="1">
        <f t="array" ref="P4485">_xlfn.IFS(C4485&lt;25,"18-24", C4485&lt;=35,"25-35", C4485&lt;=50,"36-50",TRUE,"50+")</f>
        <v>50+</v>
      </c>
      <c r="Q4485" t="str">
        <f t="shared" si="490"/>
        <v>new</v>
      </c>
      <c r="R4485" t="str">
        <f t="shared" si="491"/>
        <v>medium</v>
      </c>
      <c r="S4485" t="str">
        <f t="shared" si="492"/>
        <v>medium</v>
      </c>
      <c r="T4485" t="str">
        <f t="shared" si="493"/>
        <v>Dec</v>
      </c>
      <c r="U4485">
        <f t="shared" si="494"/>
        <v>2022</v>
      </c>
      <c r="V4485" t="str">
        <f t="shared" si="495"/>
        <v>0-5</v>
      </c>
      <c r="W4485" t="str">
        <f t="shared" si="496"/>
        <v>Slow</v>
      </c>
    </row>
    <row r="4486" spans="1:23" x14ac:dyDescent="0.3">
      <c r="A4486">
        <v>604485</v>
      </c>
      <c r="B4486">
        <v>81021</v>
      </c>
      <c r="C4486">
        <v>32</v>
      </c>
      <c r="D4486" t="s">
        <v>4</v>
      </c>
      <c r="E4486" t="s">
        <v>11</v>
      </c>
      <c r="F4486" t="s">
        <v>30</v>
      </c>
      <c r="G4486" t="s">
        <v>25</v>
      </c>
      <c r="H4486" s="1">
        <v>45198</v>
      </c>
      <c r="I4486" t="s">
        <v>34</v>
      </c>
      <c r="J4486">
        <v>35</v>
      </c>
      <c r="K4486">
        <v>6.9</v>
      </c>
      <c r="L4486">
        <v>1424.8</v>
      </c>
      <c r="M4486">
        <v>20.77</v>
      </c>
      <c r="N4486" t="s">
        <v>47</v>
      </c>
      <c r="O4486">
        <v>3</v>
      </c>
      <c r="P4486" t="str" cm="1">
        <f t="array" ref="P4486">_xlfn.IFS(C4486&lt;25,"18-24", C4486&lt;=35,"25-35", C4486&lt;=50,"36-50",TRUE,"50+")</f>
        <v>25-35</v>
      </c>
      <c r="Q4486" t="str">
        <f t="shared" si="490"/>
        <v>new</v>
      </c>
      <c r="R4486" t="str">
        <f t="shared" si="491"/>
        <v>high value</v>
      </c>
      <c r="S4486" t="str">
        <f t="shared" si="492"/>
        <v>medium</v>
      </c>
      <c r="T4486" t="str">
        <f t="shared" si="493"/>
        <v>Sep</v>
      </c>
      <c r="U4486">
        <f t="shared" si="494"/>
        <v>2023</v>
      </c>
      <c r="V4486" t="str">
        <f t="shared" si="495"/>
        <v>5-10</v>
      </c>
      <c r="W4486" t="str">
        <f t="shared" si="496"/>
        <v>Medium</v>
      </c>
    </row>
    <row r="4487" spans="1:23" x14ac:dyDescent="0.3">
      <c r="A4487">
        <v>604486</v>
      </c>
      <c r="B4487">
        <v>51521</v>
      </c>
      <c r="C4487">
        <v>36</v>
      </c>
      <c r="D4487" t="s">
        <v>7</v>
      </c>
      <c r="E4487" t="s">
        <v>15</v>
      </c>
      <c r="F4487" t="s">
        <v>22</v>
      </c>
      <c r="G4487" t="s">
        <v>29</v>
      </c>
      <c r="H4487" s="1">
        <v>45045</v>
      </c>
      <c r="I4487" t="s">
        <v>33</v>
      </c>
      <c r="J4487">
        <v>85</v>
      </c>
      <c r="K4487">
        <v>9.4</v>
      </c>
      <c r="L4487">
        <v>699.48</v>
      </c>
      <c r="M4487">
        <v>81.849999999999994</v>
      </c>
      <c r="N4487" t="s">
        <v>50</v>
      </c>
      <c r="O4487">
        <v>3</v>
      </c>
      <c r="P4487" t="str" cm="1">
        <f t="array" ref="P4487">_xlfn.IFS(C4487&lt;25,"18-24", C4487&lt;=35,"25-35", C4487&lt;=50,"36-50",TRUE,"50+")</f>
        <v>36-50</v>
      </c>
      <c r="Q4487" t="str">
        <f t="shared" si="490"/>
        <v>new</v>
      </c>
      <c r="R4487" t="str">
        <f t="shared" si="491"/>
        <v>high value</v>
      </c>
      <c r="S4487" t="str">
        <f t="shared" si="492"/>
        <v>medium</v>
      </c>
      <c r="T4487" t="str">
        <f t="shared" si="493"/>
        <v>Apr</v>
      </c>
      <c r="U4487">
        <f t="shared" si="494"/>
        <v>2023</v>
      </c>
      <c r="V4487" t="str">
        <f t="shared" si="495"/>
        <v>5-10</v>
      </c>
      <c r="W4487" t="str">
        <f t="shared" si="496"/>
        <v>Slow</v>
      </c>
    </row>
    <row r="4488" spans="1:23" x14ac:dyDescent="0.3">
      <c r="A4488">
        <v>604487</v>
      </c>
      <c r="B4488">
        <v>49238</v>
      </c>
      <c r="C4488">
        <v>63</v>
      </c>
      <c r="D4488" t="s">
        <v>7</v>
      </c>
      <c r="E4488" t="s">
        <v>8</v>
      </c>
      <c r="F4488" t="s">
        <v>22</v>
      </c>
      <c r="G4488" t="s">
        <v>27</v>
      </c>
      <c r="H4488" s="1">
        <v>45054</v>
      </c>
      <c r="I4488" t="s">
        <v>33</v>
      </c>
      <c r="J4488">
        <v>80</v>
      </c>
      <c r="K4488">
        <v>1.6</v>
      </c>
      <c r="L4488">
        <v>392.92</v>
      </c>
      <c r="M4488">
        <v>75.63</v>
      </c>
      <c r="N4488" t="s">
        <v>49</v>
      </c>
      <c r="O4488">
        <v>4</v>
      </c>
      <c r="P4488" t="str" cm="1">
        <f t="array" ref="P4488">_xlfn.IFS(C4488&lt;25,"18-24", C4488&lt;=35,"25-35", C4488&lt;=50,"36-50",TRUE,"50+")</f>
        <v>50+</v>
      </c>
      <c r="Q4488" t="str">
        <f t="shared" si="490"/>
        <v>new</v>
      </c>
      <c r="R4488" t="str">
        <f t="shared" si="491"/>
        <v>medium</v>
      </c>
      <c r="S4488" t="str">
        <f t="shared" si="492"/>
        <v>medium</v>
      </c>
      <c r="T4488" t="str">
        <f t="shared" si="493"/>
        <v>May</v>
      </c>
      <c r="U4488">
        <f t="shared" si="494"/>
        <v>2023</v>
      </c>
      <c r="V4488" t="str">
        <f t="shared" si="495"/>
        <v>0-5</v>
      </c>
      <c r="W4488" t="str">
        <f t="shared" si="496"/>
        <v>Slow</v>
      </c>
    </row>
    <row r="4489" spans="1:23" x14ac:dyDescent="0.3">
      <c r="A4489">
        <v>604488</v>
      </c>
      <c r="B4489">
        <v>19896</v>
      </c>
      <c r="C4489">
        <v>57</v>
      </c>
      <c r="D4489" t="s">
        <v>7</v>
      </c>
      <c r="E4489" t="s">
        <v>5</v>
      </c>
      <c r="F4489" t="s">
        <v>22</v>
      </c>
      <c r="G4489" t="s">
        <v>25</v>
      </c>
      <c r="H4489" s="1">
        <v>44965</v>
      </c>
      <c r="I4489" t="s">
        <v>34</v>
      </c>
      <c r="J4489">
        <v>27</v>
      </c>
      <c r="K4489">
        <v>1.4</v>
      </c>
      <c r="L4489">
        <v>1350.56</v>
      </c>
      <c r="M4489">
        <v>96.45</v>
      </c>
      <c r="N4489" t="s">
        <v>49</v>
      </c>
      <c r="O4489">
        <v>1</v>
      </c>
      <c r="P4489" t="str" cm="1">
        <f t="array" ref="P4489">_xlfn.IFS(C4489&lt;25,"18-24", C4489&lt;=35,"25-35", C4489&lt;=50,"36-50",TRUE,"50+")</f>
        <v>50+</v>
      </c>
      <c r="Q4489" t="str">
        <f t="shared" si="490"/>
        <v>new</v>
      </c>
      <c r="R4489" t="str">
        <f t="shared" si="491"/>
        <v>high value</v>
      </c>
      <c r="S4489" t="str">
        <f t="shared" si="492"/>
        <v>Low</v>
      </c>
      <c r="T4489" t="str">
        <f t="shared" si="493"/>
        <v>Feb</v>
      </c>
      <c r="U4489">
        <f t="shared" si="494"/>
        <v>2023</v>
      </c>
      <c r="V4489" t="str">
        <f t="shared" si="495"/>
        <v>0-5</v>
      </c>
      <c r="W4489" t="str">
        <f t="shared" si="496"/>
        <v>Fast</v>
      </c>
    </row>
    <row r="4490" spans="1:23" x14ac:dyDescent="0.3">
      <c r="A4490">
        <v>604489</v>
      </c>
      <c r="B4490">
        <v>91064</v>
      </c>
      <c r="C4490">
        <v>64</v>
      </c>
      <c r="D4490" t="s">
        <v>7</v>
      </c>
      <c r="E4490" t="s">
        <v>15</v>
      </c>
      <c r="F4490" t="s">
        <v>32</v>
      </c>
      <c r="G4490" t="s">
        <v>23</v>
      </c>
      <c r="H4490" s="1">
        <v>45653</v>
      </c>
      <c r="I4490" t="s">
        <v>33</v>
      </c>
      <c r="J4490">
        <v>72</v>
      </c>
      <c r="K4490">
        <v>3.7</v>
      </c>
      <c r="L4490">
        <v>994.4</v>
      </c>
      <c r="M4490">
        <v>80.36</v>
      </c>
      <c r="N4490" t="s">
        <v>48</v>
      </c>
      <c r="O4490">
        <v>4</v>
      </c>
      <c r="P4490" t="str" cm="1">
        <f t="array" ref="P4490">_xlfn.IFS(C4490&lt;25,"18-24", C4490&lt;=35,"25-35", C4490&lt;=50,"36-50",TRUE,"50+")</f>
        <v>50+</v>
      </c>
      <c r="Q4490" t="str">
        <f t="shared" si="490"/>
        <v>new</v>
      </c>
      <c r="R4490" t="str">
        <f t="shared" si="491"/>
        <v>high value</v>
      </c>
      <c r="S4490" t="str">
        <f t="shared" si="492"/>
        <v>medium</v>
      </c>
      <c r="T4490" t="str">
        <f t="shared" si="493"/>
        <v>Dec</v>
      </c>
      <c r="U4490">
        <f t="shared" si="494"/>
        <v>2024</v>
      </c>
      <c r="V4490" t="str">
        <f t="shared" si="495"/>
        <v>0-5</v>
      </c>
      <c r="W4490" t="str">
        <f t="shared" si="496"/>
        <v>Slow</v>
      </c>
    </row>
    <row r="4491" spans="1:23" x14ac:dyDescent="0.3">
      <c r="A4491">
        <v>604490</v>
      </c>
      <c r="B4491">
        <v>20204</v>
      </c>
      <c r="C4491">
        <v>44</v>
      </c>
      <c r="D4491" t="s">
        <v>7</v>
      </c>
      <c r="E4491" t="s">
        <v>11</v>
      </c>
      <c r="F4491" t="s">
        <v>28</v>
      </c>
      <c r="G4491" t="s">
        <v>27</v>
      </c>
      <c r="H4491" s="1">
        <v>45160</v>
      </c>
      <c r="I4491" t="s">
        <v>34</v>
      </c>
      <c r="J4491">
        <v>70</v>
      </c>
      <c r="K4491">
        <v>2.2000000000000002</v>
      </c>
      <c r="L4491">
        <v>226.42</v>
      </c>
      <c r="M4491">
        <v>82.03</v>
      </c>
      <c r="N4491" t="s">
        <v>47</v>
      </c>
      <c r="O4491">
        <v>4</v>
      </c>
      <c r="P4491" t="str" cm="1">
        <f t="array" ref="P4491">_xlfn.IFS(C4491&lt;25,"18-24", C4491&lt;=35,"25-35", C4491&lt;=50,"36-50",TRUE,"50+")</f>
        <v>36-50</v>
      </c>
      <c r="Q4491" t="str">
        <f t="shared" si="490"/>
        <v>new</v>
      </c>
      <c r="R4491" t="str">
        <f t="shared" si="491"/>
        <v>low</v>
      </c>
      <c r="S4491" t="str">
        <f t="shared" si="492"/>
        <v>medium</v>
      </c>
      <c r="T4491" t="str">
        <f t="shared" si="493"/>
        <v>Aug</v>
      </c>
      <c r="U4491">
        <f t="shared" si="494"/>
        <v>2023</v>
      </c>
      <c r="V4491" t="str">
        <f t="shared" si="495"/>
        <v>0-5</v>
      </c>
      <c r="W4491" t="str">
        <f t="shared" si="496"/>
        <v>Slow</v>
      </c>
    </row>
    <row r="4492" spans="1:23" x14ac:dyDescent="0.3">
      <c r="A4492">
        <v>604491</v>
      </c>
      <c r="B4492">
        <v>24277</v>
      </c>
      <c r="C4492">
        <v>45</v>
      </c>
      <c r="D4492" t="s">
        <v>4</v>
      </c>
      <c r="E4492" t="s">
        <v>15</v>
      </c>
      <c r="F4492" t="s">
        <v>28</v>
      </c>
      <c r="G4492" t="s">
        <v>31</v>
      </c>
      <c r="H4492" s="1">
        <v>45497</v>
      </c>
      <c r="I4492" t="s">
        <v>33</v>
      </c>
      <c r="J4492">
        <v>66</v>
      </c>
      <c r="K4492">
        <v>1.4</v>
      </c>
      <c r="L4492">
        <v>169.22</v>
      </c>
      <c r="M4492">
        <v>118.21</v>
      </c>
      <c r="N4492" t="s">
        <v>50</v>
      </c>
      <c r="O4492">
        <v>5</v>
      </c>
      <c r="P4492" t="str" cm="1">
        <f t="array" ref="P4492">_xlfn.IFS(C4492&lt;25,"18-24", C4492&lt;=35,"25-35", C4492&lt;=50,"36-50",TRUE,"50+")</f>
        <v>36-50</v>
      </c>
      <c r="Q4492" t="str">
        <f t="shared" si="490"/>
        <v>new</v>
      </c>
      <c r="R4492" t="str">
        <f t="shared" si="491"/>
        <v>low</v>
      </c>
      <c r="S4492" t="str">
        <f t="shared" si="492"/>
        <v>High</v>
      </c>
      <c r="T4492" t="str">
        <f t="shared" si="493"/>
        <v>Jul</v>
      </c>
      <c r="U4492">
        <f t="shared" si="494"/>
        <v>2024</v>
      </c>
      <c r="V4492" t="str">
        <f t="shared" si="495"/>
        <v>0-5</v>
      </c>
      <c r="W4492" t="str">
        <f t="shared" si="496"/>
        <v>Slow</v>
      </c>
    </row>
    <row r="4493" spans="1:23" x14ac:dyDescent="0.3">
      <c r="A4493">
        <v>604492</v>
      </c>
      <c r="B4493">
        <v>79905</v>
      </c>
      <c r="C4493">
        <v>49</v>
      </c>
      <c r="D4493" t="s">
        <v>7</v>
      </c>
      <c r="E4493" t="s">
        <v>5</v>
      </c>
      <c r="F4493" t="s">
        <v>28</v>
      </c>
      <c r="G4493" t="s">
        <v>25</v>
      </c>
      <c r="H4493" s="1">
        <v>44933</v>
      </c>
      <c r="I4493" t="s">
        <v>33</v>
      </c>
      <c r="J4493">
        <v>87</v>
      </c>
      <c r="K4493">
        <v>9.3000000000000007</v>
      </c>
      <c r="L4493">
        <v>1300.76</v>
      </c>
      <c r="M4493">
        <v>54.26</v>
      </c>
      <c r="N4493" t="s">
        <v>49</v>
      </c>
      <c r="O4493">
        <v>3</v>
      </c>
      <c r="P4493" t="str" cm="1">
        <f t="array" ref="P4493">_xlfn.IFS(C4493&lt;25,"18-24", C4493&lt;=35,"25-35", C4493&lt;=50,"36-50",TRUE,"50+")</f>
        <v>36-50</v>
      </c>
      <c r="Q4493" t="str">
        <f t="shared" si="490"/>
        <v>new</v>
      </c>
      <c r="R4493" t="str">
        <f t="shared" si="491"/>
        <v>high value</v>
      </c>
      <c r="S4493" t="str">
        <f t="shared" si="492"/>
        <v>medium</v>
      </c>
      <c r="T4493" t="str">
        <f t="shared" si="493"/>
        <v>Jan</v>
      </c>
      <c r="U4493">
        <f t="shared" si="494"/>
        <v>2023</v>
      </c>
      <c r="V4493" t="str">
        <f t="shared" si="495"/>
        <v>5-10</v>
      </c>
      <c r="W4493" t="str">
        <f t="shared" si="496"/>
        <v>Slow</v>
      </c>
    </row>
    <row r="4494" spans="1:23" x14ac:dyDescent="0.3">
      <c r="A4494">
        <v>604493</v>
      </c>
      <c r="B4494">
        <v>14680</v>
      </c>
      <c r="C4494">
        <v>55</v>
      </c>
      <c r="D4494" t="s">
        <v>7</v>
      </c>
      <c r="E4494" t="s">
        <v>13</v>
      </c>
      <c r="F4494" t="s">
        <v>32</v>
      </c>
      <c r="G4494" t="s">
        <v>23</v>
      </c>
      <c r="H4494" s="1">
        <v>45120</v>
      </c>
      <c r="I4494" t="s">
        <v>34</v>
      </c>
      <c r="J4494">
        <v>31</v>
      </c>
      <c r="K4494">
        <v>10.6</v>
      </c>
      <c r="L4494">
        <v>509.61</v>
      </c>
      <c r="M4494">
        <v>21.04</v>
      </c>
      <c r="N4494" t="s">
        <v>47</v>
      </c>
      <c r="O4494">
        <v>1</v>
      </c>
      <c r="P4494" t="str" cm="1">
        <f t="array" ref="P4494">_xlfn.IFS(C4494&lt;25,"18-24", C4494&lt;=35,"25-35", C4494&lt;=50,"36-50",TRUE,"50+")</f>
        <v>50+</v>
      </c>
      <c r="Q4494" t="str">
        <f t="shared" si="490"/>
        <v>repeat</v>
      </c>
      <c r="R4494" t="str">
        <f t="shared" si="491"/>
        <v>high value</v>
      </c>
      <c r="S4494" t="str">
        <f t="shared" si="492"/>
        <v>Low</v>
      </c>
      <c r="T4494" t="str">
        <f t="shared" si="493"/>
        <v>Jul</v>
      </c>
      <c r="U4494">
        <f t="shared" si="494"/>
        <v>2023</v>
      </c>
      <c r="V4494" t="str">
        <f t="shared" si="495"/>
        <v>10-15</v>
      </c>
      <c r="W4494" t="str">
        <f t="shared" si="496"/>
        <v>Medium</v>
      </c>
    </row>
    <row r="4495" spans="1:23" x14ac:dyDescent="0.3">
      <c r="A4495">
        <v>604494</v>
      </c>
      <c r="B4495">
        <v>66297</v>
      </c>
      <c r="C4495">
        <v>58</v>
      </c>
      <c r="D4495" t="s">
        <v>7</v>
      </c>
      <c r="E4495" t="s">
        <v>15</v>
      </c>
      <c r="F4495" t="s">
        <v>22</v>
      </c>
      <c r="G4495" t="s">
        <v>27</v>
      </c>
      <c r="H4495" s="1">
        <v>44939</v>
      </c>
      <c r="I4495" t="s">
        <v>33</v>
      </c>
      <c r="J4495">
        <v>70</v>
      </c>
      <c r="K4495">
        <v>11.8</v>
      </c>
      <c r="L4495">
        <v>189.11</v>
      </c>
      <c r="M4495">
        <v>20.49</v>
      </c>
      <c r="N4495" t="s">
        <v>49</v>
      </c>
      <c r="O4495">
        <v>5</v>
      </c>
      <c r="P4495" t="str" cm="1">
        <f t="array" ref="P4495">_xlfn.IFS(C4495&lt;25,"18-24", C4495&lt;=35,"25-35", C4495&lt;=50,"36-50",TRUE,"50+")</f>
        <v>50+</v>
      </c>
      <c r="Q4495" t="str">
        <f t="shared" si="490"/>
        <v>new</v>
      </c>
      <c r="R4495" t="str">
        <f t="shared" si="491"/>
        <v>low</v>
      </c>
      <c r="S4495" t="str">
        <f t="shared" si="492"/>
        <v>High</v>
      </c>
      <c r="T4495" t="str">
        <f t="shared" si="493"/>
        <v>Jan</v>
      </c>
      <c r="U4495">
        <f t="shared" si="494"/>
        <v>2023</v>
      </c>
      <c r="V4495" t="str">
        <f t="shared" si="495"/>
        <v>10-15</v>
      </c>
      <c r="W4495" t="str">
        <f t="shared" si="496"/>
        <v>Slow</v>
      </c>
    </row>
    <row r="4496" spans="1:23" x14ac:dyDescent="0.3">
      <c r="A4496">
        <v>604495</v>
      </c>
      <c r="B4496">
        <v>72937</v>
      </c>
      <c r="C4496">
        <v>61</v>
      </c>
      <c r="D4496" t="s">
        <v>4</v>
      </c>
      <c r="E4496" t="s">
        <v>13</v>
      </c>
      <c r="F4496" t="s">
        <v>28</v>
      </c>
      <c r="G4496" t="s">
        <v>25</v>
      </c>
      <c r="H4496" s="1">
        <v>45206</v>
      </c>
      <c r="I4496" t="s">
        <v>34</v>
      </c>
      <c r="J4496">
        <v>81</v>
      </c>
      <c r="K4496">
        <v>12.5</v>
      </c>
      <c r="L4496">
        <v>866.26</v>
      </c>
      <c r="M4496">
        <v>60.22</v>
      </c>
      <c r="N4496" t="s">
        <v>49</v>
      </c>
      <c r="O4496">
        <v>3</v>
      </c>
      <c r="P4496" t="str" cm="1">
        <f t="array" ref="P4496">_xlfn.IFS(C4496&lt;25,"18-24", C4496&lt;=35,"25-35", C4496&lt;=50,"36-50",TRUE,"50+")</f>
        <v>50+</v>
      </c>
      <c r="Q4496" t="str">
        <f t="shared" si="490"/>
        <v>new</v>
      </c>
      <c r="R4496" t="str">
        <f t="shared" si="491"/>
        <v>high value</v>
      </c>
      <c r="S4496" t="str">
        <f t="shared" si="492"/>
        <v>medium</v>
      </c>
      <c r="T4496" t="str">
        <f t="shared" si="493"/>
        <v>Oct</v>
      </c>
      <c r="U4496">
        <f t="shared" si="494"/>
        <v>2023</v>
      </c>
      <c r="V4496" t="str">
        <f t="shared" si="495"/>
        <v>10-15</v>
      </c>
      <c r="W4496" t="str">
        <f t="shared" si="496"/>
        <v>Slow</v>
      </c>
    </row>
    <row r="4497" spans="1:23" x14ac:dyDescent="0.3">
      <c r="A4497">
        <v>604496</v>
      </c>
      <c r="B4497">
        <v>18921</v>
      </c>
      <c r="C4497">
        <v>34</v>
      </c>
      <c r="D4497" t="s">
        <v>7</v>
      </c>
      <c r="E4497" t="s">
        <v>13</v>
      </c>
      <c r="F4497" t="s">
        <v>22</v>
      </c>
      <c r="G4497" t="s">
        <v>29</v>
      </c>
      <c r="H4497" s="1">
        <v>44620</v>
      </c>
      <c r="I4497" t="s">
        <v>33</v>
      </c>
      <c r="J4497">
        <v>63</v>
      </c>
      <c r="K4497">
        <v>9.3000000000000007</v>
      </c>
      <c r="L4497">
        <v>711.23</v>
      </c>
      <c r="M4497">
        <v>109.84</v>
      </c>
      <c r="N4497" t="s">
        <v>47</v>
      </c>
      <c r="O4497">
        <v>5</v>
      </c>
      <c r="P4497" t="str" cm="1">
        <f t="array" ref="P4497">_xlfn.IFS(C4497&lt;25,"18-24", C4497&lt;=35,"25-35", C4497&lt;=50,"36-50",TRUE,"50+")</f>
        <v>25-35</v>
      </c>
      <c r="Q4497" t="str">
        <f t="shared" si="490"/>
        <v>new</v>
      </c>
      <c r="R4497" t="str">
        <f t="shared" si="491"/>
        <v>high value</v>
      </c>
      <c r="S4497" t="str">
        <f t="shared" si="492"/>
        <v>High</v>
      </c>
      <c r="T4497" t="str">
        <f t="shared" si="493"/>
        <v>Feb</v>
      </c>
      <c r="U4497">
        <f t="shared" si="494"/>
        <v>2022</v>
      </c>
      <c r="V4497" t="str">
        <f t="shared" si="495"/>
        <v>5-10</v>
      </c>
      <c r="W4497" t="str">
        <f t="shared" si="496"/>
        <v>Slow</v>
      </c>
    </row>
    <row r="4498" spans="1:23" x14ac:dyDescent="0.3">
      <c r="A4498">
        <v>604497</v>
      </c>
      <c r="B4498">
        <v>64519</v>
      </c>
      <c r="C4498">
        <v>33</v>
      </c>
      <c r="D4498" t="s">
        <v>7</v>
      </c>
      <c r="E4498" t="s">
        <v>13</v>
      </c>
      <c r="F4498" t="s">
        <v>30</v>
      </c>
      <c r="G4498" t="s">
        <v>25</v>
      </c>
      <c r="H4498" s="1">
        <v>44761</v>
      </c>
      <c r="I4498" t="s">
        <v>34</v>
      </c>
      <c r="J4498">
        <v>82</v>
      </c>
      <c r="K4498">
        <v>8.4</v>
      </c>
      <c r="L4498">
        <v>188.97</v>
      </c>
      <c r="M4498">
        <v>53.32</v>
      </c>
      <c r="N4498" t="s">
        <v>50</v>
      </c>
      <c r="O4498">
        <v>5</v>
      </c>
      <c r="P4498" t="str" cm="1">
        <f t="array" ref="P4498">_xlfn.IFS(C4498&lt;25,"18-24", C4498&lt;=35,"25-35", C4498&lt;=50,"36-50",TRUE,"50+")</f>
        <v>25-35</v>
      </c>
      <c r="Q4498" t="str">
        <f t="shared" si="490"/>
        <v>new</v>
      </c>
      <c r="R4498" t="str">
        <f t="shared" si="491"/>
        <v>low</v>
      </c>
      <c r="S4498" t="str">
        <f t="shared" si="492"/>
        <v>High</v>
      </c>
      <c r="T4498" t="str">
        <f t="shared" si="493"/>
        <v>Jul</v>
      </c>
      <c r="U4498">
        <f t="shared" si="494"/>
        <v>2022</v>
      </c>
      <c r="V4498" t="str">
        <f t="shared" si="495"/>
        <v>5-10</v>
      </c>
      <c r="W4498" t="str">
        <f t="shared" si="496"/>
        <v>Slow</v>
      </c>
    </row>
    <row r="4499" spans="1:23" x14ac:dyDescent="0.3">
      <c r="A4499">
        <v>604498</v>
      </c>
      <c r="B4499">
        <v>66716</v>
      </c>
      <c r="C4499">
        <v>38</v>
      </c>
      <c r="D4499" t="s">
        <v>4</v>
      </c>
      <c r="E4499" t="s">
        <v>11</v>
      </c>
      <c r="F4499" t="s">
        <v>24</v>
      </c>
      <c r="G4499" t="s">
        <v>23</v>
      </c>
      <c r="H4499" s="1">
        <v>44845</v>
      </c>
      <c r="I4499" t="s">
        <v>34</v>
      </c>
      <c r="J4499">
        <v>29</v>
      </c>
      <c r="K4499">
        <v>10.6</v>
      </c>
      <c r="L4499">
        <v>269.23</v>
      </c>
      <c r="M4499">
        <v>22.16</v>
      </c>
      <c r="N4499" t="s">
        <v>47</v>
      </c>
      <c r="O4499">
        <v>2</v>
      </c>
      <c r="P4499" t="str" cm="1">
        <f t="array" ref="P4499">_xlfn.IFS(C4499&lt;25,"18-24", C4499&lt;=35,"25-35", C4499&lt;=50,"36-50",TRUE,"50+")</f>
        <v>36-50</v>
      </c>
      <c r="Q4499" t="str">
        <f t="shared" si="490"/>
        <v>repeat</v>
      </c>
      <c r="R4499" t="str">
        <f t="shared" si="491"/>
        <v>medium</v>
      </c>
      <c r="S4499" t="str">
        <f t="shared" si="492"/>
        <v>Low</v>
      </c>
      <c r="T4499" t="str">
        <f t="shared" si="493"/>
        <v>Oct</v>
      </c>
      <c r="U4499">
        <f t="shared" si="494"/>
        <v>2022</v>
      </c>
      <c r="V4499" t="str">
        <f t="shared" si="495"/>
        <v>10-15</v>
      </c>
      <c r="W4499" t="str">
        <f t="shared" si="496"/>
        <v>Fast</v>
      </c>
    </row>
    <row r="4500" spans="1:23" x14ac:dyDescent="0.3">
      <c r="A4500">
        <v>604499</v>
      </c>
      <c r="B4500">
        <v>21256</v>
      </c>
      <c r="C4500">
        <v>25</v>
      </c>
      <c r="D4500" t="s">
        <v>7</v>
      </c>
      <c r="E4500" t="s">
        <v>16</v>
      </c>
      <c r="F4500" t="s">
        <v>24</v>
      </c>
      <c r="G4500" t="s">
        <v>25</v>
      </c>
      <c r="H4500" s="1">
        <v>45278</v>
      </c>
      <c r="I4500" t="s">
        <v>33</v>
      </c>
      <c r="J4500">
        <v>46</v>
      </c>
      <c r="K4500">
        <v>2.8</v>
      </c>
      <c r="L4500">
        <v>842.53</v>
      </c>
      <c r="M4500">
        <v>22.18</v>
      </c>
      <c r="N4500" t="s">
        <v>48</v>
      </c>
      <c r="O4500">
        <v>3</v>
      </c>
      <c r="P4500" t="str" cm="1">
        <f t="array" ref="P4500">_xlfn.IFS(C4500&lt;25,"18-24", C4500&lt;=35,"25-35", C4500&lt;=50,"36-50",TRUE,"50+")</f>
        <v>25-35</v>
      </c>
      <c r="Q4500" t="str">
        <f t="shared" si="490"/>
        <v>new</v>
      </c>
      <c r="R4500" t="str">
        <f t="shared" si="491"/>
        <v>high value</v>
      </c>
      <c r="S4500" t="str">
        <f t="shared" si="492"/>
        <v>medium</v>
      </c>
      <c r="T4500" t="str">
        <f t="shared" si="493"/>
        <v>Dec</v>
      </c>
      <c r="U4500">
        <f t="shared" si="494"/>
        <v>2023</v>
      </c>
      <c r="V4500" t="str">
        <f t="shared" si="495"/>
        <v>0-5</v>
      </c>
      <c r="W4500" t="str">
        <f t="shared" si="496"/>
        <v>Slow</v>
      </c>
    </row>
    <row r="4501" spans="1:23" x14ac:dyDescent="0.3">
      <c r="A4501">
        <v>604500</v>
      </c>
      <c r="B4501">
        <v>10598</v>
      </c>
      <c r="C4501">
        <v>20</v>
      </c>
      <c r="D4501" t="s">
        <v>7</v>
      </c>
      <c r="E4501" t="s">
        <v>11</v>
      </c>
      <c r="F4501" t="s">
        <v>24</v>
      </c>
      <c r="G4501" t="s">
        <v>27</v>
      </c>
      <c r="H4501" s="1">
        <v>44967</v>
      </c>
      <c r="I4501" t="s">
        <v>34</v>
      </c>
      <c r="J4501">
        <v>53</v>
      </c>
      <c r="K4501">
        <v>14.9</v>
      </c>
      <c r="L4501">
        <v>259.22000000000003</v>
      </c>
      <c r="M4501">
        <v>88.64</v>
      </c>
      <c r="N4501" t="s">
        <v>47</v>
      </c>
      <c r="O4501">
        <v>5</v>
      </c>
      <c r="P4501" t="str" cm="1">
        <f t="array" ref="P4501">_xlfn.IFS(C4501&lt;25,"18-24", C4501&lt;=35,"25-35", C4501&lt;=50,"36-50",TRUE,"50+")</f>
        <v>18-24</v>
      </c>
      <c r="Q4501" t="str">
        <f t="shared" si="490"/>
        <v>new</v>
      </c>
      <c r="R4501" t="str">
        <f t="shared" si="491"/>
        <v>medium</v>
      </c>
      <c r="S4501" t="str">
        <f t="shared" si="492"/>
        <v>High</v>
      </c>
      <c r="T4501" t="str">
        <f t="shared" si="493"/>
        <v>Feb</v>
      </c>
      <c r="U4501">
        <f t="shared" si="494"/>
        <v>2023</v>
      </c>
      <c r="V4501" t="str">
        <f t="shared" si="495"/>
        <v>10-15</v>
      </c>
      <c r="W4501" t="str">
        <f t="shared" si="496"/>
        <v>Slow</v>
      </c>
    </row>
    <row r="4502" spans="1:23" x14ac:dyDescent="0.3">
      <c r="A4502">
        <v>604501</v>
      </c>
      <c r="B4502">
        <v>50906</v>
      </c>
      <c r="C4502">
        <v>61</v>
      </c>
      <c r="D4502" t="s">
        <v>7</v>
      </c>
      <c r="E4502" t="s">
        <v>13</v>
      </c>
      <c r="F4502" t="s">
        <v>30</v>
      </c>
      <c r="G4502" t="s">
        <v>31</v>
      </c>
      <c r="H4502" s="1">
        <v>44821</v>
      </c>
      <c r="I4502" t="s">
        <v>34</v>
      </c>
      <c r="J4502">
        <v>35</v>
      </c>
      <c r="K4502">
        <v>4</v>
      </c>
      <c r="L4502">
        <v>611.79999999999995</v>
      </c>
      <c r="M4502">
        <v>32.35</v>
      </c>
      <c r="N4502" t="s">
        <v>47</v>
      </c>
      <c r="O4502">
        <v>2</v>
      </c>
      <c r="P4502" t="str" cm="1">
        <f t="array" ref="P4502">_xlfn.IFS(C4502&lt;25,"18-24", C4502&lt;=35,"25-35", C4502&lt;=50,"36-50",TRUE,"50+")</f>
        <v>50+</v>
      </c>
      <c r="Q4502" t="str">
        <f t="shared" si="490"/>
        <v>new</v>
      </c>
      <c r="R4502" t="str">
        <f t="shared" si="491"/>
        <v>high value</v>
      </c>
      <c r="S4502" t="str">
        <f t="shared" si="492"/>
        <v>Low</v>
      </c>
      <c r="T4502" t="str">
        <f t="shared" si="493"/>
        <v>Sep</v>
      </c>
      <c r="U4502">
        <f t="shared" si="494"/>
        <v>2022</v>
      </c>
      <c r="V4502" t="str">
        <f t="shared" si="495"/>
        <v>0-5</v>
      </c>
      <c r="W4502" t="str">
        <f t="shared" si="496"/>
        <v>Medium</v>
      </c>
    </row>
    <row r="4503" spans="1:23" x14ac:dyDescent="0.3">
      <c r="A4503">
        <v>604502</v>
      </c>
      <c r="B4503">
        <v>54985</v>
      </c>
      <c r="C4503">
        <v>28</v>
      </c>
      <c r="D4503" t="s">
        <v>7</v>
      </c>
      <c r="E4503" t="s">
        <v>8</v>
      </c>
      <c r="F4503" t="s">
        <v>18</v>
      </c>
      <c r="G4503" t="s">
        <v>23</v>
      </c>
      <c r="H4503" s="1">
        <v>45324</v>
      </c>
      <c r="I4503" t="s">
        <v>33</v>
      </c>
      <c r="J4503">
        <v>51</v>
      </c>
      <c r="K4503">
        <v>13.2</v>
      </c>
      <c r="L4503">
        <v>1462.76</v>
      </c>
      <c r="M4503">
        <v>96.21</v>
      </c>
      <c r="N4503" t="s">
        <v>47</v>
      </c>
      <c r="O4503">
        <v>3</v>
      </c>
      <c r="P4503" t="str" cm="1">
        <f t="array" ref="P4503">_xlfn.IFS(C4503&lt;25,"18-24", C4503&lt;=35,"25-35", C4503&lt;=50,"36-50",TRUE,"50+")</f>
        <v>25-35</v>
      </c>
      <c r="Q4503" t="str">
        <f t="shared" si="490"/>
        <v>new</v>
      </c>
      <c r="R4503" t="str">
        <f t="shared" si="491"/>
        <v>high value</v>
      </c>
      <c r="S4503" t="str">
        <f t="shared" si="492"/>
        <v>medium</v>
      </c>
      <c r="T4503" t="str">
        <f t="shared" si="493"/>
        <v>Feb</v>
      </c>
      <c r="U4503">
        <f t="shared" si="494"/>
        <v>2024</v>
      </c>
      <c r="V4503" t="str">
        <f t="shared" si="495"/>
        <v>10-15</v>
      </c>
      <c r="W4503" t="str">
        <f t="shared" si="496"/>
        <v>Slow</v>
      </c>
    </row>
    <row r="4504" spans="1:23" x14ac:dyDescent="0.3">
      <c r="A4504">
        <v>604503</v>
      </c>
      <c r="B4504">
        <v>27475</v>
      </c>
      <c r="C4504">
        <v>27</v>
      </c>
      <c r="D4504" t="s">
        <v>4</v>
      </c>
      <c r="E4504" t="s">
        <v>11</v>
      </c>
      <c r="F4504" t="s">
        <v>28</v>
      </c>
      <c r="G4504" t="s">
        <v>25</v>
      </c>
      <c r="H4504" s="1">
        <v>45620</v>
      </c>
      <c r="I4504" t="s">
        <v>34</v>
      </c>
      <c r="J4504">
        <v>33</v>
      </c>
      <c r="K4504">
        <v>10.5</v>
      </c>
      <c r="L4504">
        <v>410.51</v>
      </c>
      <c r="M4504">
        <v>114.85</v>
      </c>
      <c r="N4504" t="s">
        <v>47</v>
      </c>
      <c r="O4504">
        <v>4</v>
      </c>
      <c r="P4504" t="str" cm="1">
        <f t="array" ref="P4504">_xlfn.IFS(C4504&lt;25,"18-24", C4504&lt;=35,"25-35", C4504&lt;=50,"36-50",TRUE,"50+")</f>
        <v>25-35</v>
      </c>
      <c r="Q4504" t="str">
        <f t="shared" si="490"/>
        <v>new</v>
      </c>
      <c r="R4504" t="str">
        <f t="shared" si="491"/>
        <v>medium</v>
      </c>
      <c r="S4504" t="str">
        <f t="shared" si="492"/>
        <v>medium</v>
      </c>
      <c r="T4504" t="str">
        <f t="shared" si="493"/>
        <v>Nov</v>
      </c>
      <c r="U4504">
        <f t="shared" si="494"/>
        <v>2024</v>
      </c>
      <c r="V4504" t="str">
        <f t="shared" si="495"/>
        <v>10-15</v>
      </c>
      <c r="W4504" t="str">
        <f t="shared" si="496"/>
        <v>Medium</v>
      </c>
    </row>
    <row r="4505" spans="1:23" x14ac:dyDescent="0.3">
      <c r="A4505">
        <v>604504</v>
      </c>
      <c r="B4505">
        <v>72212</v>
      </c>
      <c r="C4505">
        <v>53</v>
      </c>
      <c r="D4505" t="s">
        <v>4</v>
      </c>
      <c r="E4505" t="s">
        <v>5</v>
      </c>
      <c r="F4505" t="s">
        <v>19</v>
      </c>
      <c r="G4505" t="s">
        <v>23</v>
      </c>
      <c r="H4505" s="1">
        <v>44800</v>
      </c>
      <c r="I4505" t="s">
        <v>34</v>
      </c>
      <c r="J4505">
        <v>55</v>
      </c>
      <c r="K4505">
        <v>4.8</v>
      </c>
      <c r="L4505">
        <v>1031.6500000000001</v>
      </c>
      <c r="M4505">
        <v>27.11</v>
      </c>
      <c r="N4505" t="s">
        <v>48</v>
      </c>
      <c r="O4505">
        <v>2</v>
      </c>
      <c r="P4505" t="str" cm="1">
        <f t="array" ref="P4505">_xlfn.IFS(C4505&lt;25,"18-24", C4505&lt;=35,"25-35", C4505&lt;=50,"36-50",TRUE,"50+")</f>
        <v>50+</v>
      </c>
      <c r="Q4505" t="str">
        <f t="shared" si="490"/>
        <v>new</v>
      </c>
      <c r="R4505" t="str">
        <f t="shared" si="491"/>
        <v>high value</v>
      </c>
      <c r="S4505" t="str">
        <f t="shared" si="492"/>
        <v>Low</v>
      </c>
      <c r="T4505" t="str">
        <f t="shared" si="493"/>
        <v>Aug</v>
      </c>
      <c r="U4505">
        <f t="shared" si="494"/>
        <v>2022</v>
      </c>
      <c r="V4505" t="str">
        <f t="shared" si="495"/>
        <v>0-5</v>
      </c>
      <c r="W4505" t="str">
        <f t="shared" si="496"/>
        <v>Slow</v>
      </c>
    </row>
    <row r="4506" spans="1:23" x14ac:dyDescent="0.3">
      <c r="A4506">
        <v>604505</v>
      </c>
      <c r="B4506">
        <v>40453</v>
      </c>
      <c r="C4506">
        <v>63</v>
      </c>
      <c r="D4506" t="s">
        <v>4</v>
      </c>
      <c r="E4506" t="s">
        <v>15</v>
      </c>
      <c r="F4506" t="s">
        <v>26</v>
      </c>
      <c r="G4506" t="s">
        <v>27</v>
      </c>
      <c r="H4506" s="1">
        <v>45316</v>
      </c>
      <c r="I4506" t="s">
        <v>34</v>
      </c>
      <c r="J4506">
        <v>78</v>
      </c>
      <c r="K4506">
        <v>9.5</v>
      </c>
      <c r="L4506">
        <v>652.91</v>
      </c>
      <c r="M4506">
        <v>87.49</v>
      </c>
      <c r="N4506" t="s">
        <v>48</v>
      </c>
      <c r="O4506">
        <v>1</v>
      </c>
      <c r="P4506" t="str" cm="1">
        <f t="array" ref="P4506">_xlfn.IFS(C4506&lt;25,"18-24", C4506&lt;=35,"25-35", C4506&lt;=50,"36-50",TRUE,"50+")</f>
        <v>50+</v>
      </c>
      <c r="Q4506" t="str">
        <f t="shared" si="490"/>
        <v>new</v>
      </c>
      <c r="R4506" t="str">
        <f t="shared" si="491"/>
        <v>high value</v>
      </c>
      <c r="S4506" t="str">
        <f t="shared" si="492"/>
        <v>Low</v>
      </c>
      <c r="T4506" t="str">
        <f t="shared" si="493"/>
        <v>Jan</v>
      </c>
      <c r="U4506">
        <f t="shared" si="494"/>
        <v>2024</v>
      </c>
      <c r="V4506" t="str">
        <f t="shared" si="495"/>
        <v>5-10</v>
      </c>
      <c r="W4506" t="str">
        <f t="shared" si="496"/>
        <v>Slow</v>
      </c>
    </row>
    <row r="4507" spans="1:23" x14ac:dyDescent="0.3">
      <c r="A4507">
        <v>604506</v>
      </c>
      <c r="B4507">
        <v>20066</v>
      </c>
      <c r="C4507">
        <v>56</v>
      </c>
      <c r="D4507" t="s">
        <v>7</v>
      </c>
      <c r="E4507" t="s">
        <v>15</v>
      </c>
      <c r="F4507" t="s">
        <v>24</v>
      </c>
      <c r="G4507" t="s">
        <v>21</v>
      </c>
      <c r="H4507" s="1">
        <v>44736</v>
      </c>
      <c r="I4507" t="s">
        <v>34</v>
      </c>
      <c r="J4507">
        <v>75</v>
      </c>
      <c r="K4507">
        <v>11.8</v>
      </c>
      <c r="L4507">
        <v>395.05</v>
      </c>
      <c r="M4507">
        <v>108.83</v>
      </c>
      <c r="N4507" t="s">
        <v>47</v>
      </c>
      <c r="O4507">
        <v>1</v>
      </c>
      <c r="P4507" t="str" cm="1">
        <f t="array" ref="P4507">_xlfn.IFS(C4507&lt;25,"18-24", C4507&lt;=35,"25-35", C4507&lt;=50,"36-50",TRUE,"50+")</f>
        <v>50+</v>
      </c>
      <c r="Q4507" t="str">
        <f t="shared" si="490"/>
        <v>repeat</v>
      </c>
      <c r="R4507" t="str">
        <f t="shared" si="491"/>
        <v>medium</v>
      </c>
      <c r="S4507" t="str">
        <f t="shared" si="492"/>
        <v>Low</v>
      </c>
      <c r="T4507" t="str">
        <f t="shared" si="493"/>
        <v>Jun</v>
      </c>
      <c r="U4507">
        <f t="shared" si="494"/>
        <v>2022</v>
      </c>
      <c r="V4507" t="str">
        <f t="shared" si="495"/>
        <v>10-15</v>
      </c>
      <c r="W4507" t="str">
        <f t="shared" si="496"/>
        <v>Slow</v>
      </c>
    </row>
    <row r="4508" spans="1:23" x14ac:dyDescent="0.3">
      <c r="A4508">
        <v>604507</v>
      </c>
      <c r="B4508">
        <v>75078</v>
      </c>
      <c r="C4508">
        <v>33</v>
      </c>
      <c r="D4508" t="s">
        <v>4</v>
      </c>
      <c r="E4508" t="s">
        <v>13</v>
      </c>
      <c r="F4508" t="s">
        <v>30</v>
      </c>
      <c r="G4508" t="s">
        <v>25</v>
      </c>
      <c r="H4508" s="1">
        <v>45459</v>
      </c>
      <c r="I4508" t="s">
        <v>34</v>
      </c>
      <c r="J4508">
        <v>29</v>
      </c>
      <c r="K4508">
        <v>7.8</v>
      </c>
      <c r="L4508">
        <v>311.43</v>
      </c>
      <c r="M4508">
        <v>85.79</v>
      </c>
      <c r="N4508" t="s">
        <v>50</v>
      </c>
      <c r="O4508">
        <v>5</v>
      </c>
      <c r="P4508" t="str" cm="1">
        <f t="array" ref="P4508">_xlfn.IFS(C4508&lt;25,"18-24", C4508&lt;=35,"25-35", C4508&lt;=50,"36-50",TRUE,"50+")</f>
        <v>25-35</v>
      </c>
      <c r="Q4508" t="str">
        <f t="shared" si="490"/>
        <v>new</v>
      </c>
      <c r="R4508" t="str">
        <f t="shared" si="491"/>
        <v>medium</v>
      </c>
      <c r="S4508" t="str">
        <f t="shared" si="492"/>
        <v>High</v>
      </c>
      <c r="T4508" t="str">
        <f t="shared" si="493"/>
        <v>Jun</v>
      </c>
      <c r="U4508">
        <f t="shared" si="494"/>
        <v>2024</v>
      </c>
      <c r="V4508" t="str">
        <f t="shared" si="495"/>
        <v>5-10</v>
      </c>
      <c r="W4508" t="str">
        <f t="shared" si="496"/>
        <v>Fast</v>
      </c>
    </row>
    <row r="4509" spans="1:23" x14ac:dyDescent="0.3">
      <c r="A4509">
        <v>604508</v>
      </c>
      <c r="B4509">
        <v>16293</v>
      </c>
      <c r="C4509">
        <v>49</v>
      </c>
      <c r="D4509" t="s">
        <v>4</v>
      </c>
      <c r="E4509" t="s">
        <v>16</v>
      </c>
      <c r="F4509" t="s">
        <v>26</v>
      </c>
      <c r="G4509" t="s">
        <v>31</v>
      </c>
      <c r="H4509" s="1">
        <v>45296</v>
      </c>
      <c r="I4509" t="s">
        <v>33</v>
      </c>
      <c r="J4509">
        <v>53</v>
      </c>
      <c r="K4509">
        <v>13</v>
      </c>
      <c r="L4509">
        <v>1436.04</v>
      </c>
      <c r="M4509">
        <v>97.53</v>
      </c>
      <c r="N4509" t="s">
        <v>47</v>
      </c>
      <c r="O4509">
        <v>5</v>
      </c>
      <c r="P4509" t="str" cm="1">
        <f t="array" ref="P4509">_xlfn.IFS(C4509&lt;25,"18-24", C4509&lt;=35,"25-35", C4509&lt;=50,"36-50",TRUE,"50+")</f>
        <v>36-50</v>
      </c>
      <c r="Q4509" t="str">
        <f t="shared" si="490"/>
        <v>new</v>
      </c>
      <c r="R4509" t="str">
        <f t="shared" si="491"/>
        <v>high value</v>
      </c>
      <c r="S4509" t="str">
        <f t="shared" si="492"/>
        <v>High</v>
      </c>
      <c r="T4509" t="str">
        <f t="shared" si="493"/>
        <v>Jan</v>
      </c>
      <c r="U4509">
        <f t="shared" si="494"/>
        <v>2024</v>
      </c>
      <c r="V4509" t="str">
        <f t="shared" si="495"/>
        <v>10-15</v>
      </c>
      <c r="W4509" t="str">
        <f t="shared" si="496"/>
        <v>Slow</v>
      </c>
    </row>
    <row r="4510" spans="1:23" x14ac:dyDescent="0.3">
      <c r="A4510">
        <v>604509</v>
      </c>
      <c r="B4510">
        <v>85394</v>
      </c>
      <c r="C4510">
        <v>48</v>
      </c>
      <c r="D4510" t="s">
        <v>7</v>
      </c>
      <c r="E4510" t="s">
        <v>15</v>
      </c>
      <c r="F4510" t="s">
        <v>26</v>
      </c>
      <c r="G4510" t="s">
        <v>21</v>
      </c>
      <c r="H4510" s="1">
        <v>45073</v>
      </c>
      <c r="I4510" t="s">
        <v>33</v>
      </c>
      <c r="J4510">
        <v>49</v>
      </c>
      <c r="K4510">
        <v>3.8</v>
      </c>
      <c r="L4510">
        <v>1396.95</v>
      </c>
      <c r="M4510">
        <v>96.29</v>
      </c>
      <c r="N4510" t="s">
        <v>49</v>
      </c>
      <c r="O4510">
        <v>5</v>
      </c>
      <c r="P4510" t="str" cm="1">
        <f t="array" ref="P4510">_xlfn.IFS(C4510&lt;25,"18-24", C4510&lt;=35,"25-35", C4510&lt;=50,"36-50",TRUE,"50+")</f>
        <v>36-50</v>
      </c>
      <c r="Q4510" t="str">
        <f t="shared" si="490"/>
        <v>new</v>
      </c>
      <c r="R4510" t="str">
        <f t="shared" si="491"/>
        <v>high value</v>
      </c>
      <c r="S4510" t="str">
        <f t="shared" si="492"/>
        <v>High</v>
      </c>
      <c r="T4510" t="str">
        <f t="shared" si="493"/>
        <v>May</v>
      </c>
      <c r="U4510">
        <f t="shared" si="494"/>
        <v>2023</v>
      </c>
      <c r="V4510" t="str">
        <f t="shared" si="495"/>
        <v>0-5</v>
      </c>
      <c r="W4510" t="str">
        <f t="shared" si="496"/>
        <v>Slow</v>
      </c>
    </row>
    <row r="4511" spans="1:23" x14ac:dyDescent="0.3">
      <c r="A4511">
        <v>604510</v>
      </c>
      <c r="B4511">
        <v>62102</v>
      </c>
      <c r="C4511">
        <v>59</v>
      </c>
      <c r="D4511" t="s">
        <v>4</v>
      </c>
      <c r="E4511" t="s">
        <v>11</v>
      </c>
      <c r="F4511" t="s">
        <v>32</v>
      </c>
      <c r="G4511" t="s">
        <v>27</v>
      </c>
      <c r="H4511" s="1">
        <v>44645</v>
      </c>
      <c r="I4511" t="s">
        <v>33</v>
      </c>
      <c r="J4511">
        <v>49</v>
      </c>
      <c r="K4511">
        <v>7.1</v>
      </c>
      <c r="L4511">
        <v>372.08</v>
      </c>
      <c r="M4511">
        <v>43.86</v>
      </c>
      <c r="N4511" t="s">
        <v>49</v>
      </c>
      <c r="O4511">
        <v>5</v>
      </c>
      <c r="P4511" t="str" cm="1">
        <f t="array" ref="P4511">_xlfn.IFS(C4511&lt;25,"18-24", C4511&lt;=35,"25-35", C4511&lt;=50,"36-50",TRUE,"50+")</f>
        <v>50+</v>
      </c>
      <c r="Q4511" t="str">
        <f t="shared" si="490"/>
        <v>new</v>
      </c>
      <c r="R4511" t="str">
        <f t="shared" si="491"/>
        <v>medium</v>
      </c>
      <c r="S4511" t="str">
        <f t="shared" si="492"/>
        <v>High</v>
      </c>
      <c r="T4511" t="str">
        <f t="shared" si="493"/>
        <v>Mar</v>
      </c>
      <c r="U4511">
        <f t="shared" si="494"/>
        <v>2022</v>
      </c>
      <c r="V4511" t="str">
        <f t="shared" si="495"/>
        <v>5-10</v>
      </c>
      <c r="W4511" t="str">
        <f t="shared" si="496"/>
        <v>Slow</v>
      </c>
    </row>
    <row r="4512" spans="1:23" x14ac:dyDescent="0.3">
      <c r="A4512">
        <v>604511</v>
      </c>
      <c r="B4512">
        <v>48733</v>
      </c>
      <c r="C4512">
        <v>60</v>
      </c>
      <c r="D4512" t="s">
        <v>4</v>
      </c>
      <c r="E4512" t="s">
        <v>15</v>
      </c>
      <c r="F4512" t="s">
        <v>19</v>
      </c>
      <c r="G4512" t="s">
        <v>21</v>
      </c>
      <c r="H4512" s="1">
        <v>45651</v>
      </c>
      <c r="I4512" t="s">
        <v>34</v>
      </c>
      <c r="J4512">
        <v>30</v>
      </c>
      <c r="K4512">
        <v>4.8</v>
      </c>
      <c r="L4512">
        <v>1157.1500000000001</v>
      </c>
      <c r="M4512">
        <v>28.91</v>
      </c>
      <c r="N4512" t="s">
        <v>49</v>
      </c>
      <c r="O4512">
        <v>1</v>
      </c>
      <c r="P4512" t="str" cm="1">
        <f t="array" ref="P4512">_xlfn.IFS(C4512&lt;25,"18-24", C4512&lt;=35,"25-35", C4512&lt;=50,"36-50",TRUE,"50+")</f>
        <v>50+</v>
      </c>
      <c r="Q4512" t="str">
        <f t="shared" si="490"/>
        <v>new</v>
      </c>
      <c r="R4512" t="str">
        <f t="shared" si="491"/>
        <v>high value</v>
      </c>
      <c r="S4512" t="str">
        <f t="shared" si="492"/>
        <v>Low</v>
      </c>
      <c r="T4512" t="str">
        <f t="shared" si="493"/>
        <v>Dec</v>
      </c>
      <c r="U4512">
        <f t="shared" si="494"/>
        <v>2024</v>
      </c>
      <c r="V4512" t="str">
        <f t="shared" si="495"/>
        <v>0-5</v>
      </c>
      <c r="W4512" t="str">
        <f t="shared" si="496"/>
        <v>Fast</v>
      </c>
    </row>
    <row r="4513" spans="1:23" x14ac:dyDescent="0.3">
      <c r="A4513">
        <v>604512</v>
      </c>
      <c r="B4513">
        <v>91892</v>
      </c>
      <c r="C4513">
        <v>27</v>
      </c>
      <c r="D4513" t="s">
        <v>4</v>
      </c>
      <c r="E4513" t="s">
        <v>16</v>
      </c>
      <c r="F4513" t="s">
        <v>28</v>
      </c>
      <c r="G4513" t="s">
        <v>27</v>
      </c>
      <c r="H4513" s="1">
        <v>45222</v>
      </c>
      <c r="I4513" t="s">
        <v>34</v>
      </c>
      <c r="J4513">
        <v>38</v>
      </c>
      <c r="K4513">
        <v>13.1</v>
      </c>
      <c r="L4513">
        <v>1340.75</v>
      </c>
      <c r="M4513">
        <v>79.540000000000006</v>
      </c>
      <c r="N4513" t="s">
        <v>49</v>
      </c>
      <c r="O4513">
        <v>5</v>
      </c>
      <c r="P4513" t="str" cm="1">
        <f t="array" ref="P4513">_xlfn.IFS(C4513&lt;25,"18-24", C4513&lt;=35,"25-35", C4513&lt;=50,"36-50",TRUE,"50+")</f>
        <v>25-35</v>
      </c>
      <c r="Q4513" t="str">
        <f t="shared" si="490"/>
        <v>new</v>
      </c>
      <c r="R4513" t="str">
        <f t="shared" si="491"/>
        <v>high value</v>
      </c>
      <c r="S4513" t="str">
        <f t="shared" si="492"/>
        <v>High</v>
      </c>
      <c r="T4513" t="str">
        <f t="shared" si="493"/>
        <v>Oct</v>
      </c>
      <c r="U4513">
        <f t="shared" si="494"/>
        <v>2023</v>
      </c>
      <c r="V4513" t="str">
        <f t="shared" si="495"/>
        <v>10-15</v>
      </c>
      <c r="W4513" t="str">
        <f t="shared" si="496"/>
        <v>Medium</v>
      </c>
    </row>
    <row r="4514" spans="1:23" x14ac:dyDescent="0.3">
      <c r="A4514">
        <v>604513</v>
      </c>
      <c r="B4514">
        <v>58716</v>
      </c>
      <c r="C4514">
        <v>26</v>
      </c>
      <c r="D4514" t="s">
        <v>4</v>
      </c>
      <c r="E4514" t="s">
        <v>16</v>
      </c>
      <c r="F4514" t="s">
        <v>24</v>
      </c>
      <c r="G4514" t="s">
        <v>23</v>
      </c>
      <c r="H4514" s="1">
        <v>45654</v>
      </c>
      <c r="I4514" t="s">
        <v>34</v>
      </c>
      <c r="J4514">
        <v>75</v>
      </c>
      <c r="K4514">
        <v>13.2</v>
      </c>
      <c r="L4514">
        <v>1250.8599999999999</v>
      </c>
      <c r="M4514">
        <v>114.68</v>
      </c>
      <c r="N4514" t="s">
        <v>47</v>
      </c>
      <c r="O4514">
        <v>3</v>
      </c>
      <c r="P4514" t="str" cm="1">
        <f t="array" ref="P4514">_xlfn.IFS(C4514&lt;25,"18-24", C4514&lt;=35,"25-35", C4514&lt;=50,"36-50",TRUE,"50+")</f>
        <v>25-35</v>
      </c>
      <c r="Q4514" t="str">
        <f t="shared" si="490"/>
        <v>repeat</v>
      </c>
      <c r="R4514" t="str">
        <f t="shared" si="491"/>
        <v>high value</v>
      </c>
      <c r="S4514" t="str">
        <f t="shared" si="492"/>
        <v>medium</v>
      </c>
      <c r="T4514" t="str">
        <f t="shared" si="493"/>
        <v>Dec</v>
      </c>
      <c r="U4514">
        <f t="shared" si="494"/>
        <v>2024</v>
      </c>
      <c r="V4514" t="str">
        <f t="shared" si="495"/>
        <v>10-15</v>
      </c>
      <c r="W4514" t="str">
        <f t="shared" si="496"/>
        <v>Slow</v>
      </c>
    </row>
    <row r="4515" spans="1:23" x14ac:dyDescent="0.3">
      <c r="A4515">
        <v>604514</v>
      </c>
      <c r="B4515">
        <v>46807</v>
      </c>
      <c r="C4515">
        <v>59</v>
      </c>
      <c r="D4515" t="s">
        <v>4</v>
      </c>
      <c r="E4515" t="s">
        <v>16</v>
      </c>
      <c r="F4515" t="s">
        <v>28</v>
      </c>
      <c r="G4515" t="s">
        <v>29</v>
      </c>
      <c r="H4515" s="1">
        <v>44804</v>
      </c>
      <c r="I4515" t="s">
        <v>34</v>
      </c>
      <c r="J4515">
        <v>51</v>
      </c>
      <c r="K4515">
        <v>14.1</v>
      </c>
      <c r="L4515">
        <v>669.03</v>
      </c>
      <c r="M4515">
        <v>36.56</v>
      </c>
      <c r="N4515" t="s">
        <v>49</v>
      </c>
      <c r="O4515">
        <v>2</v>
      </c>
      <c r="P4515" t="str" cm="1">
        <f t="array" ref="P4515">_xlfn.IFS(C4515&lt;25,"18-24", C4515&lt;=35,"25-35", C4515&lt;=50,"36-50",TRUE,"50+")</f>
        <v>50+</v>
      </c>
      <c r="Q4515" t="str">
        <f t="shared" si="490"/>
        <v>new</v>
      </c>
      <c r="R4515" t="str">
        <f t="shared" si="491"/>
        <v>high value</v>
      </c>
      <c r="S4515" t="str">
        <f t="shared" si="492"/>
        <v>Low</v>
      </c>
      <c r="T4515" t="str">
        <f t="shared" si="493"/>
        <v>Aug</v>
      </c>
      <c r="U4515">
        <f t="shared" si="494"/>
        <v>2022</v>
      </c>
      <c r="V4515" t="str">
        <f t="shared" si="495"/>
        <v>10-15</v>
      </c>
      <c r="W4515" t="str">
        <f t="shared" si="496"/>
        <v>Slow</v>
      </c>
    </row>
    <row r="4516" spans="1:23" x14ac:dyDescent="0.3">
      <c r="A4516">
        <v>604515</v>
      </c>
      <c r="B4516">
        <v>88559</v>
      </c>
      <c r="C4516">
        <v>22</v>
      </c>
      <c r="D4516" t="s">
        <v>7</v>
      </c>
      <c r="E4516" t="s">
        <v>11</v>
      </c>
      <c r="F4516" t="s">
        <v>19</v>
      </c>
      <c r="G4516" t="s">
        <v>29</v>
      </c>
      <c r="H4516" s="1">
        <v>45488</v>
      </c>
      <c r="I4516" t="s">
        <v>34</v>
      </c>
      <c r="J4516">
        <v>46</v>
      </c>
      <c r="K4516">
        <v>8</v>
      </c>
      <c r="L4516">
        <v>1237.95</v>
      </c>
      <c r="M4516">
        <v>107.95</v>
      </c>
      <c r="N4516" t="s">
        <v>49</v>
      </c>
      <c r="O4516">
        <v>1</v>
      </c>
      <c r="P4516" t="str" cm="1">
        <f t="array" ref="P4516">_xlfn.IFS(C4516&lt;25,"18-24", C4516&lt;=35,"25-35", C4516&lt;=50,"36-50",TRUE,"50+")</f>
        <v>18-24</v>
      </c>
      <c r="Q4516" t="str">
        <f t="shared" si="490"/>
        <v>new</v>
      </c>
      <c r="R4516" t="str">
        <f t="shared" si="491"/>
        <v>high value</v>
      </c>
      <c r="S4516" t="str">
        <f t="shared" si="492"/>
        <v>Low</v>
      </c>
      <c r="T4516" t="str">
        <f t="shared" si="493"/>
        <v>Jul</v>
      </c>
      <c r="U4516">
        <f t="shared" si="494"/>
        <v>2024</v>
      </c>
      <c r="V4516" t="str">
        <f t="shared" si="495"/>
        <v>5-10</v>
      </c>
      <c r="W4516" t="str">
        <f t="shared" si="496"/>
        <v>Slow</v>
      </c>
    </row>
    <row r="4517" spans="1:23" x14ac:dyDescent="0.3">
      <c r="A4517">
        <v>604516</v>
      </c>
      <c r="B4517">
        <v>70322</v>
      </c>
      <c r="C4517">
        <v>22</v>
      </c>
      <c r="D4517" t="s">
        <v>7</v>
      </c>
      <c r="E4517" t="s">
        <v>15</v>
      </c>
      <c r="F4517" t="s">
        <v>19</v>
      </c>
      <c r="G4517" t="s">
        <v>25</v>
      </c>
      <c r="H4517" s="1">
        <v>45211</v>
      </c>
      <c r="I4517" t="s">
        <v>33</v>
      </c>
      <c r="J4517">
        <v>28</v>
      </c>
      <c r="K4517">
        <v>9.4</v>
      </c>
      <c r="L4517">
        <v>1073.45</v>
      </c>
      <c r="M4517">
        <v>116.68</v>
      </c>
      <c r="N4517" t="s">
        <v>49</v>
      </c>
      <c r="O4517">
        <v>1</v>
      </c>
      <c r="P4517" t="str" cm="1">
        <f t="array" ref="P4517">_xlfn.IFS(C4517&lt;25,"18-24", C4517&lt;=35,"25-35", C4517&lt;=50,"36-50",TRUE,"50+")</f>
        <v>18-24</v>
      </c>
      <c r="Q4517" t="str">
        <f t="shared" si="490"/>
        <v>new</v>
      </c>
      <c r="R4517" t="str">
        <f t="shared" si="491"/>
        <v>high value</v>
      </c>
      <c r="S4517" t="str">
        <f t="shared" si="492"/>
        <v>Low</v>
      </c>
      <c r="T4517" t="str">
        <f t="shared" si="493"/>
        <v>Oct</v>
      </c>
      <c r="U4517">
        <f t="shared" si="494"/>
        <v>2023</v>
      </c>
      <c r="V4517" t="str">
        <f t="shared" si="495"/>
        <v>5-10</v>
      </c>
      <c r="W4517" t="str">
        <f t="shared" si="496"/>
        <v>Fast</v>
      </c>
    </row>
    <row r="4518" spans="1:23" x14ac:dyDescent="0.3">
      <c r="A4518">
        <v>604517</v>
      </c>
      <c r="B4518">
        <v>64763</v>
      </c>
      <c r="C4518">
        <v>25</v>
      </c>
      <c r="D4518" t="s">
        <v>7</v>
      </c>
      <c r="E4518" t="s">
        <v>8</v>
      </c>
      <c r="F4518" t="s">
        <v>30</v>
      </c>
      <c r="G4518" t="s">
        <v>29</v>
      </c>
      <c r="H4518" s="1">
        <v>45514</v>
      </c>
      <c r="I4518" t="s">
        <v>34</v>
      </c>
      <c r="J4518">
        <v>62</v>
      </c>
      <c r="K4518">
        <v>6.5</v>
      </c>
      <c r="L4518">
        <v>216.91</v>
      </c>
      <c r="M4518">
        <v>27.39</v>
      </c>
      <c r="N4518" t="s">
        <v>49</v>
      </c>
      <c r="O4518">
        <v>2</v>
      </c>
      <c r="P4518" t="str" cm="1">
        <f t="array" ref="P4518">_xlfn.IFS(C4518&lt;25,"18-24", C4518&lt;=35,"25-35", C4518&lt;=50,"36-50",TRUE,"50+")</f>
        <v>25-35</v>
      </c>
      <c r="Q4518" t="str">
        <f t="shared" si="490"/>
        <v>new</v>
      </c>
      <c r="R4518" t="str">
        <f t="shared" si="491"/>
        <v>low</v>
      </c>
      <c r="S4518" t="str">
        <f t="shared" si="492"/>
        <v>Low</v>
      </c>
      <c r="T4518" t="str">
        <f t="shared" si="493"/>
        <v>Aug</v>
      </c>
      <c r="U4518">
        <f t="shared" si="494"/>
        <v>2024</v>
      </c>
      <c r="V4518" t="str">
        <f t="shared" si="495"/>
        <v>5-10</v>
      </c>
      <c r="W4518" t="str">
        <f t="shared" si="496"/>
        <v>Slow</v>
      </c>
    </row>
    <row r="4519" spans="1:23" x14ac:dyDescent="0.3">
      <c r="A4519">
        <v>604518</v>
      </c>
      <c r="B4519">
        <v>23675</v>
      </c>
      <c r="C4519">
        <v>44</v>
      </c>
      <c r="D4519" t="s">
        <v>4</v>
      </c>
      <c r="E4519" t="s">
        <v>8</v>
      </c>
      <c r="F4519" t="s">
        <v>18</v>
      </c>
      <c r="G4519" t="s">
        <v>23</v>
      </c>
      <c r="H4519" s="1">
        <v>44654</v>
      </c>
      <c r="I4519" t="s">
        <v>33</v>
      </c>
      <c r="J4519">
        <v>36</v>
      </c>
      <c r="K4519">
        <v>10.199999999999999</v>
      </c>
      <c r="L4519">
        <v>1456.06</v>
      </c>
      <c r="M4519">
        <v>24.43</v>
      </c>
      <c r="N4519" t="s">
        <v>50</v>
      </c>
      <c r="O4519">
        <v>5</v>
      </c>
      <c r="P4519" t="str" cm="1">
        <f t="array" ref="P4519">_xlfn.IFS(C4519&lt;25,"18-24", C4519&lt;=35,"25-35", C4519&lt;=50,"36-50",TRUE,"50+")</f>
        <v>36-50</v>
      </c>
      <c r="Q4519" t="str">
        <f t="shared" si="490"/>
        <v>new</v>
      </c>
      <c r="R4519" t="str">
        <f t="shared" si="491"/>
        <v>high value</v>
      </c>
      <c r="S4519" t="str">
        <f t="shared" si="492"/>
        <v>High</v>
      </c>
      <c r="T4519" t="str">
        <f t="shared" si="493"/>
        <v>Apr</v>
      </c>
      <c r="U4519">
        <f t="shared" si="494"/>
        <v>2022</v>
      </c>
      <c r="V4519" t="str">
        <f t="shared" si="495"/>
        <v>10-15</v>
      </c>
      <c r="W4519" t="str">
        <f t="shared" si="496"/>
        <v>Medium</v>
      </c>
    </row>
    <row r="4520" spans="1:23" x14ac:dyDescent="0.3">
      <c r="A4520">
        <v>604519</v>
      </c>
      <c r="B4520">
        <v>41434</v>
      </c>
      <c r="C4520">
        <v>44</v>
      </c>
      <c r="D4520" t="s">
        <v>7</v>
      </c>
      <c r="E4520" t="s">
        <v>16</v>
      </c>
      <c r="F4520" t="s">
        <v>24</v>
      </c>
      <c r="G4520" t="s">
        <v>27</v>
      </c>
      <c r="H4520" s="1">
        <v>44701</v>
      </c>
      <c r="I4520" t="s">
        <v>34</v>
      </c>
      <c r="J4520">
        <v>33</v>
      </c>
      <c r="K4520">
        <v>3.8</v>
      </c>
      <c r="L4520">
        <v>153.83000000000001</v>
      </c>
      <c r="M4520">
        <v>63.2</v>
      </c>
      <c r="N4520" t="s">
        <v>47</v>
      </c>
      <c r="O4520">
        <v>4</v>
      </c>
      <c r="P4520" t="str" cm="1">
        <f t="array" ref="P4520">_xlfn.IFS(C4520&lt;25,"18-24", C4520&lt;=35,"25-35", C4520&lt;=50,"36-50",TRUE,"50+")</f>
        <v>36-50</v>
      </c>
      <c r="Q4520" t="str">
        <f t="shared" si="490"/>
        <v>new</v>
      </c>
      <c r="R4520" t="str">
        <f t="shared" si="491"/>
        <v>low</v>
      </c>
      <c r="S4520" t="str">
        <f t="shared" si="492"/>
        <v>medium</v>
      </c>
      <c r="T4520" t="str">
        <f t="shared" si="493"/>
        <v>May</v>
      </c>
      <c r="U4520">
        <f t="shared" si="494"/>
        <v>2022</v>
      </c>
      <c r="V4520" t="str">
        <f t="shared" si="495"/>
        <v>0-5</v>
      </c>
      <c r="W4520" t="str">
        <f t="shared" si="496"/>
        <v>Medium</v>
      </c>
    </row>
    <row r="4521" spans="1:23" x14ac:dyDescent="0.3">
      <c r="A4521">
        <v>604520</v>
      </c>
      <c r="B4521">
        <v>82432</v>
      </c>
      <c r="C4521">
        <v>59</v>
      </c>
      <c r="D4521" t="s">
        <v>7</v>
      </c>
      <c r="E4521" t="s">
        <v>5</v>
      </c>
      <c r="F4521" t="s">
        <v>26</v>
      </c>
      <c r="G4521" t="s">
        <v>25</v>
      </c>
      <c r="H4521" s="1">
        <v>44664</v>
      </c>
      <c r="I4521" t="s">
        <v>33</v>
      </c>
      <c r="J4521">
        <v>85</v>
      </c>
      <c r="K4521">
        <v>13.1</v>
      </c>
      <c r="L4521">
        <v>1249.57</v>
      </c>
      <c r="M4521">
        <v>82.63</v>
      </c>
      <c r="N4521" t="s">
        <v>47</v>
      </c>
      <c r="O4521">
        <v>2</v>
      </c>
      <c r="P4521" t="str" cm="1">
        <f t="array" ref="P4521">_xlfn.IFS(C4521&lt;25,"18-24", C4521&lt;=35,"25-35", C4521&lt;=50,"36-50",TRUE,"50+")</f>
        <v>50+</v>
      </c>
      <c r="Q4521" t="str">
        <f t="shared" si="490"/>
        <v>new</v>
      </c>
      <c r="R4521" t="str">
        <f t="shared" si="491"/>
        <v>high value</v>
      </c>
      <c r="S4521" t="str">
        <f t="shared" si="492"/>
        <v>Low</v>
      </c>
      <c r="T4521" t="str">
        <f t="shared" si="493"/>
        <v>Apr</v>
      </c>
      <c r="U4521">
        <f t="shared" si="494"/>
        <v>2022</v>
      </c>
      <c r="V4521" t="str">
        <f t="shared" si="495"/>
        <v>10-15</v>
      </c>
      <c r="W4521" t="str">
        <f t="shared" si="496"/>
        <v>Slow</v>
      </c>
    </row>
    <row r="4522" spans="1:23" x14ac:dyDescent="0.3">
      <c r="A4522">
        <v>604521</v>
      </c>
      <c r="B4522">
        <v>39049</v>
      </c>
      <c r="C4522">
        <v>52</v>
      </c>
      <c r="D4522" t="s">
        <v>7</v>
      </c>
      <c r="E4522" t="s">
        <v>13</v>
      </c>
      <c r="F4522" t="s">
        <v>28</v>
      </c>
      <c r="G4522" t="s">
        <v>31</v>
      </c>
      <c r="H4522" s="1">
        <v>45205</v>
      </c>
      <c r="I4522" t="s">
        <v>34</v>
      </c>
      <c r="J4522">
        <v>53</v>
      </c>
      <c r="K4522">
        <v>13</v>
      </c>
      <c r="L4522">
        <v>171.68</v>
      </c>
      <c r="M4522">
        <v>51.03</v>
      </c>
      <c r="N4522" t="s">
        <v>50</v>
      </c>
      <c r="O4522">
        <v>5</v>
      </c>
      <c r="P4522" t="str" cm="1">
        <f t="array" ref="P4522">_xlfn.IFS(C4522&lt;25,"18-24", C4522&lt;=35,"25-35", C4522&lt;=50,"36-50",TRUE,"50+")</f>
        <v>50+</v>
      </c>
      <c r="Q4522" t="str">
        <f t="shared" si="490"/>
        <v>new</v>
      </c>
      <c r="R4522" t="str">
        <f t="shared" si="491"/>
        <v>low</v>
      </c>
      <c r="S4522" t="str">
        <f t="shared" si="492"/>
        <v>High</v>
      </c>
      <c r="T4522" t="str">
        <f t="shared" si="493"/>
        <v>Oct</v>
      </c>
      <c r="U4522">
        <f t="shared" si="494"/>
        <v>2023</v>
      </c>
      <c r="V4522" t="str">
        <f t="shared" si="495"/>
        <v>10-15</v>
      </c>
      <c r="W4522" t="str">
        <f t="shared" si="496"/>
        <v>Slow</v>
      </c>
    </row>
    <row r="4523" spans="1:23" x14ac:dyDescent="0.3">
      <c r="A4523">
        <v>604522</v>
      </c>
      <c r="B4523">
        <v>44553</v>
      </c>
      <c r="C4523">
        <v>61</v>
      </c>
      <c r="D4523" t="s">
        <v>7</v>
      </c>
      <c r="E4523" t="s">
        <v>15</v>
      </c>
      <c r="F4523" t="s">
        <v>32</v>
      </c>
      <c r="G4523" t="s">
        <v>29</v>
      </c>
      <c r="H4523" s="1">
        <v>45211</v>
      </c>
      <c r="I4523" t="s">
        <v>34</v>
      </c>
      <c r="J4523">
        <v>37</v>
      </c>
      <c r="K4523">
        <v>4.5</v>
      </c>
      <c r="L4523">
        <v>175.57</v>
      </c>
      <c r="M4523">
        <v>25.96</v>
      </c>
      <c r="N4523" t="s">
        <v>48</v>
      </c>
      <c r="O4523">
        <v>3</v>
      </c>
      <c r="P4523" t="str" cm="1">
        <f t="array" ref="P4523">_xlfn.IFS(C4523&lt;25,"18-24", C4523&lt;=35,"25-35", C4523&lt;=50,"36-50",TRUE,"50+")</f>
        <v>50+</v>
      </c>
      <c r="Q4523" t="str">
        <f t="shared" si="490"/>
        <v>new</v>
      </c>
      <c r="R4523" t="str">
        <f t="shared" si="491"/>
        <v>low</v>
      </c>
      <c r="S4523" t="str">
        <f t="shared" si="492"/>
        <v>medium</v>
      </c>
      <c r="T4523" t="str">
        <f t="shared" si="493"/>
        <v>Oct</v>
      </c>
      <c r="U4523">
        <f t="shared" si="494"/>
        <v>2023</v>
      </c>
      <c r="V4523" t="str">
        <f t="shared" si="495"/>
        <v>0-5</v>
      </c>
      <c r="W4523" t="str">
        <f t="shared" si="496"/>
        <v>Medium</v>
      </c>
    </row>
    <row r="4524" spans="1:23" x14ac:dyDescent="0.3">
      <c r="A4524">
        <v>604523</v>
      </c>
      <c r="B4524">
        <v>41532</v>
      </c>
      <c r="C4524">
        <v>28</v>
      </c>
      <c r="D4524" t="s">
        <v>4</v>
      </c>
      <c r="E4524" t="s">
        <v>5</v>
      </c>
      <c r="F4524" t="s">
        <v>30</v>
      </c>
      <c r="G4524" t="s">
        <v>23</v>
      </c>
      <c r="H4524" s="1">
        <v>44759</v>
      </c>
      <c r="I4524" t="s">
        <v>34</v>
      </c>
      <c r="J4524">
        <v>24</v>
      </c>
      <c r="K4524">
        <v>10</v>
      </c>
      <c r="L4524">
        <v>814.82</v>
      </c>
      <c r="M4524">
        <v>72.81</v>
      </c>
      <c r="N4524" t="s">
        <v>48</v>
      </c>
      <c r="O4524">
        <v>5</v>
      </c>
      <c r="P4524" t="str" cm="1">
        <f t="array" ref="P4524">_xlfn.IFS(C4524&lt;25,"18-24", C4524&lt;=35,"25-35", C4524&lt;=50,"36-50",TRUE,"50+")</f>
        <v>25-35</v>
      </c>
      <c r="Q4524" t="str">
        <f t="shared" si="490"/>
        <v>new</v>
      </c>
      <c r="R4524" t="str">
        <f t="shared" si="491"/>
        <v>high value</v>
      </c>
      <c r="S4524" t="str">
        <f t="shared" si="492"/>
        <v>High</v>
      </c>
      <c r="T4524" t="str">
        <f t="shared" si="493"/>
        <v>Jul</v>
      </c>
      <c r="U4524">
        <f t="shared" si="494"/>
        <v>2022</v>
      </c>
      <c r="V4524" t="str">
        <f t="shared" si="495"/>
        <v>5-10</v>
      </c>
      <c r="W4524" t="str">
        <f t="shared" si="496"/>
        <v>Fast</v>
      </c>
    </row>
    <row r="4525" spans="1:23" x14ac:dyDescent="0.3">
      <c r="A4525">
        <v>604524</v>
      </c>
      <c r="B4525">
        <v>73439</v>
      </c>
      <c r="C4525">
        <v>64</v>
      </c>
      <c r="D4525" t="s">
        <v>7</v>
      </c>
      <c r="E4525" t="s">
        <v>11</v>
      </c>
      <c r="F4525" t="s">
        <v>26</v>
      </c>
      <c r="G4525" t="s">
        <v>21</v>
      </c>
      <c r="H4525" s="1">
        <v>44875</v>
      </c>
      <c r="I4525" t="s">
        <v>33</v>
      </c>
      <c r="J4525">
        <v>42</v>
      </c>
      <c r="K4525">
        <v>2.6</v>
      </c>
      <c r="L4525">
        <v>688.79</v>
      </c>
      <c r="M4525">
        <v>68.58</v>
      </c>
      <c r="N4525" t="s">
        <v>49</v>
      </c>
      <c r="O4525">
        <v>5</v>
      </c>
      <c r="P4525" t="str" cm="1">
        <f t="array" ref="P4525">_xlfn.IFS(C4525&lt;25,"18-24", C4525&lt;=35,"25-35", C4525&lt;=50,"36-50",TRUE,"50+")</f>
        <v>50+</v>
      </c>
      <c r="Q4525" t="str">
        <f t="shared" si="490"/>
        <v>repeat</v>
      </c>
      <c r="R4525" t="str">
        <f t="shared" si="491"/>
        <v>high value</v>
      </c>
      <c r="S4525" t="str">
        <f t="shared" si="492"/>
        <v>High</v>
      </c>
      <c r="T4525" t="str">
        <f t="shared" si="493"/>
        <v>Nov</v>
      </c>
      <c r="U4525">
        <f t="shared" si="494"/>
        <v>2022</v>
      </c>
      <c r="V4525" t="str">
        <f t="shared" si="495"/>
        <v>0-5</v>
      </c>
      <c r="W4525" t="str">
        <f t="shared" si="496"/>
        <v>Medium</v>
      </c>
    </row>
    <row r="4526" spans="1:23" x14ac:dyDescent="0.3">
      <c r="A4526">
        <v>604525</v>
      </c>
      <c r="B4526">
        <v>99824</v>
      </c>
      <c r="C4526">
        <v>48</v>
      </c>
      <c r="D4526" t="s">
        <v>4</v>
      </c>
      <c r="E4526" t="s">
        <v>8</v>
      </c>
      <c r="F4526" t="s">
        <v>28</v>
      </c>
      <c r="G4526" t="s">
        <v>23</v>
      </c>
      <c r="H4526" s="1">
        <v>45146</v>
      </c>
      <c r="I4526" t="s">
        <v>34</v>
      </c>
      <c r="J4526">
        <v>28</v>
      </c>
      <c r="K4526">
        <v>6.8</v>
      </c>
      <c r="L4526">
        <v>244.46</v>
      </c>
      <c r="M4526">
        <v>79.81</v>
      </c>
      <c r="N4526" t="s">
        <v>48</v>
      </c>
      <c r="O4526">
        <v>4</v>
      </c>
      <c r="P4526" t="str" cm="1">
        <f t="array" ref="P4526">_xlfn.IFS(C4526&lt;25,"18-24", C4526&lt;=35,"25-35", C4526&lt;=50,"36-50",TRUE,"50+")</f>
        <v>36-50</v>
      </c>
      <c r="Q4526" t="str">
        <f t="shared" si="490"/>
        <v>new</v>
      </c>
      <c r="R4526" t="str">
        <f t="shared" si="491"/>
        <v>low</v>
      </c>
      <c r="S4526" t="str">
        <f t="shared" si="492"/>
        <v>medium</v>
      </c>
      <c r="T4526" t="str">
        <f t="shared" si="493"/>
        <v>Aug</v>
      </c>
      <c r="U4526">
        <f t="shared" si="494"/>
        <v>2023</v>
      </c>
      <c r="V4526" t="str">
        <f t="shared" si="495"/>
        <v>5-10</v>
      </c>
      <c r="W4526" t="str">
        <f t="shared" si="496"/>
        <v>Fast</v>
      </c>
    </row>
    <row r="4527" spans="1:23" x14ac:dyDescent="0.3">
      <c r="A4527">
        <v>604526</v>
      </c>
      <c r="B4527">
        <v>46337</v>
      </c>
      <c r="C4527">
        <v>21</v>
      </c>
      <c r="D4527" t="s">
        <v>7</v>
      </c>
      <c r="E4527" t="s">
        <v>13</v>
      </c>
      <c r="F4527" t="s">
        <v>18</v>
      </c>
      <c r="G4527" t="s">
        <v>23</v>
      </c>
      <c r="H4527" s="1">
        <v>45458</v>
      </c>
      <c r="I4527" t="s">
        <v>34</v>
      </c>
      <c r="J4527">
        <v>78</v>
      </c>
      <c r="K4527">
        <v>7.7</v>
      </c>
      <c r="L4527">
        <v>1290.98</v>
      </c>
      <c r="M4527">
        <v>104.87</v>
      </c>
      <c r="N4527" t="s">
        <v>48</v>
      </c>
      <c r="O4527">
        <v>4</v>
      </c>
      <c r="P4527" t="str" cm="1">
        <f t="array" ref="P4527">_xlfn.IFS(C4527&lt;25,"18-24", C4527&lt;=35,"25-35", C4527&lt;=50,"36-50",TRUE,"50+")</f>
        <v>18-24</v>
      </c>
      <c r="Q4527" t="str">
        <f t="shared" si="490"/>
        <v>new</v>
      </c>
      <c r="R4527" t="str">
        <f t="shared" si="491"/>
        <v>high value</v>
      </c>
      <c r="S4527" t="str">
        <f t="shared" si="492"/>
        <v>medium</v>
      </c>
      <c r="T4527" t="str">
        <f t="shared" si="493"/>
        <v>Jun</v>
      </c>
      <c r="U4527">
        <f t="shared" si="494"/>
        <v>2024</v>
      </c>
      <c r="V4527" t="str">
        <f t="shared" si="495"/>
        <v>5-10</v>
      </c>
      <c r="W4527" t="str">
        <f t="shared" si="496"/>
        <v>Slow</v>
      </c>
    </row>
    <row r="4528" spans="1:23" x14ac:dyDescent="0.3">
      <c r="A4528">
        <v>604527</v>
      </c>
      <c r="B4528">
        <v>88041</v>
      </c>
      <c r="C4528">
        <v>26</v>
      </c>
      <c r="D4528" t="s">
        <v>7</v>
      </c>
      <c r="E4528" t="s">
        <v>15</v>
      </c>
      <c r="F4528" t="s">
        <v>19</v>
      </c>
      <c r="G4528" t="s">
        <v>29</v>
      </c>
      <c r="H4528" s="1">
        <v>45182</v>
      </c>
      <c r="I4528" t="s">
        <v>34</v>
      </c>
      <c r="J4528">
        <v>80</v>
      </c>
      <c r="K4528">
        <v>2.5</v>
      </c>
      <c r="L4528">
        <v>959.01</v>
      </c>
      <c r="M4528">
        <v>29.96</v>
      </c>
      <c r="N4528" t="s">
        <v>50</v>
      </c>
      <c r="O4528">
        <v>4</v>
      </c>
      <c r="P4528" t="str" cm="1">
        <f t="array" ref="P4528">_xlfn.IFS(C4528&lt;25,"18-24", C4528&lt;=35,"25-35", C4528&lt;=50,"36-50",TRUE,"50+")</f>
        <v>25-35</v>
      </c>
      <c r="Q4528" t="str">
        <f t="shared" si="490"/>
        <v>new</v>
      </c>
      <c r="R4528" t="str">
        <f t="shared" si="491"/>
        <v>high value</v>
      </c>
      <c r="S4528" t="str">
        <f t="shared" si="492"/>
        <v>medium</v>
      </c>
      <c r="T4528" t="str">
        <f t="shared" si="493"/>
        <v>Sep</v>
      </c>
      <c r="U4528">
        <f t="shared" si="494"/>
        <v>2023</v>
      </c>
      <c r="V4528" t="str">
        <f t="shared" si="495"/>
        <v>0-5</v>
      </c>
      <c r="W4528" t="str">
        <f t="shared" si="496"/>
        <v>Slow</v>
      </c>
    </row>
    <row r="4529" spans="1:23" x14ac:dyDescent="0.3">
      <c r="A4529">
        <v>604528</v>
      </c>
      <c r="B4529">
        <v>33117</v>
      </c>
      <c r="C4529">
        <v>37</v>
      </c>
      <c r="D4529" t="s">
        <v>4</v>
      </c>
      <c r="E4529" t="s">
        <v>5</v>
      </c>
      <c r="F4529" t="s">
        <v>28</v>
      </c>
      <c r="G4529" t="s">
        <v>27</v>
      </c>
      <c r="H4529" s="1">
        <v>45415</v>
      </c>
      <c r="I4529" t="s">
        <v>34</v>
      </c>
      <c r="J4529">
        <v>59</v>
      </c>
      <c r="K4529">
        <v>13.8</v>
      </c>
      <c r="L4529">
        <v>761.45</v>
      </c>
      <c r="M4529">
        <v>82.19</v>
      </c>
      <c r="N4529" t="s">
        <v>48</v>
      </c>
      <c r="O4529">
        <v>4</v>
      </c>
      <c r="P4529" t="str" cm="1">
        <f t="array" ref="P4529">_xlfn.IFS(C4529&lt;25,"18-24", C4529&lt;=35,"25-35", C4529&lt;=50,"36-50",TRUE,"50+")</f>
        <v>36-50</v>
      </c>
      <c r="Q4529" t="str">
        <f t="shared" si="490"/>
        <v>repeat</v>
      </c>
      <c r="R4529" t="str">
        <f t="shared" si="491"/>
        <v>high value</v>
      </c>
      <c r="S4529" t="str">
        <f t="shared" si="492"/>
        <v>medium</v>
      </c>
      <c r="T4529" t="str">
        <f t="shared" si="493"/>
        <v>May</v>
      </c>
      <c r="U4529">
        <f t="shared" si="494"/>
        <v>2024</v>
      </c>
      <c r="V4529" t="str">
        <f t="shared" si="495"/>
        <v>10-15</v>
      </c>
      <c r="W4529" t="str">
        <f t="shared" si="496"/>
        <v>Slow</v>
      </c>
    </row>
    <row r="4530" spans="1:23" x14ac:dyDescent="0.3">
      <c r="A4530">
        <v>604529</v>
      </c>
      <c r="B4530">
        <v>53491</v>
      </c>
      <c r="C4530">
        <v>19</v>
      </c>
      <c r="D4530" t="s">
        <v>7</v>
      </c>
      <c r="E4530" t="s">
        <v>8</v>
      </c>
      <c r="F4530" t="s">
        <v>28</v>
      </c>
      <c r="G4530" t="s">
        <v>31</v>
      </c>
      <c r="H4530" s="1">
        <v>45630</v>
      </c>
      <c r="I4530" t="s">
        <v>34</v>
      </c>
      <c r="J4530">
        <v>44</v>
      </c>
      <c r="K4530">
        <v>4.5999999999999996</v>
      </c>
      <c r="L4530">
        <v>955.8</v>
      </c>
      <c r="M4530">
        <v>75.55</v>
      </c>
      <c r="N4530" t="s">
        <v>50</v>
      </c>
      <c r="O4530">
        <v>2</v>
      </c>
      <c r="P4530" t="str" cm="1">
        <f t="array" ref="P4530">_xlfn.IFS(C4530&lt;25,"18-24", C4530&lt;=35,"25-35", C4530&lt;=50,"36-50",TRUE,"50+")</f>
        <v>18-24</v>
      </c>
      <c r="Q4530" t="str">
        <f t="shared" si="490"/>
        <v>repeat</v>
      </c>
      <c r="R4530" t="str">
        <f t="shared" si="491"/>
        <v>high value</v>
      </c>
      <c r="S4530" t="str">
        <f t="shared" si="492"/>
        <v>Low</v>
      </c>
      <c r="T4530" t="str">
        <f t="shared" si="493"/>
        <v>Dec</v>
      </c>
      <c r="U4530">
        <f t="shared" si="494"/>
        <v>2024</v>
      </c>
      <c r="V4530" t="str">
        <f t="shared" si="495"/>
        <v>0-5</v>
      </c>
      <c r="W4530" t="str">
        <f t="shared" si="496"/>
        <v>Medium</v>
      </c>
    </row>
    <row r="4531" spans="1:23" x14ac:dyDescent="0.3">
      <c r="A4531">
        <v>604530</v>
      </c>
      <c r="B4531">
        <v>33551</v>
      </c>
      <c r="C4531">
        <v>18</v>
      </c>
      <c r="D4531" t="s">
        <v>4</v>
      </c>
      <c r="E4531" t="s">
        <v>15</v>
      </c>
      <c r="F4531" t="s">
        <v>28</v>
      </c>
      <c r="G4531" t="s">
        <v>21</v>
      </c>
      <c r="H4531" s="1">
        <v>44820</v>
      </c>
      <c r="I4531" t="s">
        <v>34</v>
      </c>
      <c r="J4531">
        <v>75</v>
      </c>
      <c r="K4531">
        <v>14.2</v>
      </c>
      <c r="L4531">
        <v>1344.12</v>
      </c>
      <c r="M4531">
        <v>55.82</v>
      </c>
      <c r="N4531" t="s">
        <v>48</v>
      </c>
      <c r="O4531">
        <v>1</v>
      </c>
      <c r="P4531" t="str" cm="1">
        <f t="array" ref="P4531">_xlfn.IFS(C4531&lt;25,"18-24", C4531&lt;=35,"25-35", C4531&lt;=50,"36-50",TRUE,"50+")</f>
        <v>18-24</v>
      </c>
      <c r="Q4531" t="str">
        <f t="shared" si="490"/>
        <v>new</v>
      </c>
      <c r="R4531" t="str">
        <f t="shared" si="491"/>
        <v>high value</v>
      </c>
      <c r="S4531" t="str">
        <f t="shared" si="492"/>
        <v>Low</v>
      </c>
      <c r="T4531" t="str">
        <f t="shared" si="493"/>
        <v>Sep</v>
      </c>
      <c r="U4531">
        <f t="shared" si="494"/>
        <v>2022</v>
      </c>
      <c r="V4531" t="str">
        <f t="shared" si="495"/>
        <v>10-15</v>
      </c>
      <c r="W4531" t="str">
        <f t="shared" si="496"/>
        <v>Slow</v>
      </c>
    </row>
    <row r="4532" spans="1:23" x14ac:dyDescent="0.3">
      <c r="A4532">
        <v>604531</v>
      </c>
      <c r="B4532">
        <v>17589</v>
      </c>
      <c r="C4532">
        <v>42</v>
      </c>
      <c r="D4532" t="s">
        <v>4</v>
      </c>
      <c r="E4532" t="s">
        <v>16</v>
      </c>
      <c r="F4532" t="s">
        <v>22</v>
      </c>
      <c r="G4532" t="s">
        <v>29</v>
      </c>
      <c r="H4532" s="1">
        <v>44640</v>
      </c>
      <c r="I4532" t="s">
        <v>33</v>
      </c>
      <c r="J4532">
        <v>43</v>
      </c>
      <c r="K4532">
        <v>2.8</v>
      </c>
      <c r="L4532">
        <v>1354.88</v>
      </c>
      <c r="M4532">
        <v>56.22</v>
      </c>
      <c r="N4532" t="s">
        <v>49</v>
      </c>
      <c r="O4532">
        <v>3</v>
      </c>
      <c r="P4532" t="str" cm="1">
        <f t="array" ref="P4532">_xlfn.IFS(C4532&lt;25,"18-24", C4532&lt;=35,"25-35", C4532&lt;=50,"36-50",TRUE,"50+")</f>
        <v>36-50</v>
      </c>
      <c r="Q4532" t="str">
        <f t="shared" si="490"/>
        <v>new</v>
      </c>
      <c r="R4532" t="str">
        <f t="shared" si="491"/>
        <v>high value</v>
      </c>
      <c r="S4532" t="str">
        <f t="shared" si="492"/>
        <v>medium</v>
      </c>
      <c r="T4532" t="str">
        <f t="shared" si="493"/>
        <v>Mar</v>
      </c>
      <c r="U4532">
        <f t="shared" si="494"/>
        <v>2022</v>
      </c>
      <c r="V4532" t="str">
        <f t="shared" si="495"/>
        <v>0-5</v>
      </c>
      <c r="W4532" t="str">
        <f t="shared" si="496"/>
        <v>Medium</v>
      </c>
    </row>
    <row r="4533" spans="1:23" x14ac:dyDescent="0.3">
      <c r="A4533">
        <v>604532</v>
      </c>
      <c r="B4533">
        <v>58843</v>
      </c>
      <c r="C4533">
        <v>57</v>
      </c>
      <c r="D4533" t="s">
        <v>4</v>
      </c>
      <c r="E4533" t="s">
        <v>13</v>
      </c>
      <c r="F4533" t="s">
        <v>28</v>
      </c>
      <c r="G4533" t="s">
        <v>25</v>
      </c>
      <c r="H4533" s="1">
        <v>45410</v>
      </c>
      <c r="I4533" t="s">
        <v>34</v>
      </c>
      <c r="J4533">
        <v>89</v>
      </c>
      <c r="K4533">
        <v>2.5</v>
      </c>
      <c r="L4533">
        <v>296.64999999999998</v>
      </c>
      <c r="M4533">
        <v>93.06</v>
      </c>
      <c r="N4533" t="s">
        <v>49</v>
      </c>
      <c r="O4533">
        <v>4</v>
      </c>
      <c r="P4533" t="str" cm="1">
        <f t="array" ref="P4533">_xlfn.IFS(C4533&lt;25,"18-24", C4533&lt;=35,"25-35", C4533&lt;=50,"36-50",TRUE,"50+")</f>
        <v>50+</v>
      </c>
      <c r="Q4533" t="str">
        <f t="shared" si="490"/>
        <v>new</v>
      </c>
      <c r="R4533" t="str">
        <f t="shared" si="491"/>
        <v>medium</v>
      </c>
      <c r="S4533" t="str">
        <f t="shared" si="492"/>
        <v>medium</v>
      </c>
      <c r="T4533" t="str">
        <f t="shared" si="493"/>
        <v>Apr</v>
      </c>
      <c r="U4533">
        <f t="shared" si="494"/>
        <v>2024</v>
      </c>
      <c r="V4533" t="str">
        <f t="shared" si="495"/>
        <v>0-5</v>
      </c>
      <c r="W4533" t="str">
        <f t="shared" si="496"/>
        <v>Slow</v>
      </c>
    </row>
    <row r="4534" spans="1:23" x14ac:dyDescent="0.3">
      <c r="A4534">
        <v>604533</v>
      </c>
      <c r="B4534">
        <v>61804</v>
      </c>
      <c r="C4534">
        <v>33</v>
      </c>
      <c r="D4534" t="s">
        <v>4</v>
      </c>
      <c r="E4534" t="s">
        <v>16</v>
      </c>
      <c r="F4534" t="s">
        <v>32</v>
      </c>
      <c r="G4534" t="s">
        <v>21</v>
      </c>
      <c r="H4534" s="1">
        <v>45440</v>
      </c>
      <c r="I4534" t="s">
        <v>34</v>
      </c>
      <c r="J4534">
        <v>80</v>
      </c>
      <c r="K4534">
        <v>12.9</v>
      </c>
      <c r="L4534">
        <v>575.44000000000005</v>
      </c>
      <c r="M4534">
        <v>45.51</v>
      </c>
      <c r="N4534" t="s">
        <v>50</v>
      </c>
      <c r="O4534">
        <v>5</v>
      </c>
      <c r="P4534" t="str" cm="1">
        <f t="array" ref="P4534">_xlfn.IFS(C4534&lt;25,"18-24", C4534&lt;=35,"25-35", C4534&lt;=50,"36-50",TRUE,"50+")</f>
        <v>25-35</v>
      </c>
      <c r="Q4534" t="str">
        <f t="shared" si="490"/>
        <v>new</v>
      </c>
      <c r="R4534" t="str">
        <f t="shared" si="491"/>
        <v>high value</v>
      </c>
      <c r="S4534" t="str">
        <f t="shared" si="492"/>
        <v>High</v>
      </c>
      <c r="T4534" t="str">
        <f t="shared" si="493"/>
        <v>May</v>
      </c>
      <c r="U4534">
        <f t="shared" si="494"/>
        <v>2024</v>
      </c>
      <c r="V4534" t="str">
        <f t="shared" si="495"/>
        <v>10-15</v>
      </c>
      <c r="W4534" t="str">
        <f t="shared" si="496"/>
        <v>Slow</v>
      </c>
    </row>
    <row r="4535" spans="1:23" x14ac:dyDescent="0.3">
      <c r="A4535">
        <v>604534</v>
      </c>
      <c r="B4535">
        <v>49975</v>
      </c>
      <c r="C4535">
        <v>27</v>
      </c>
      <c r="D4535" t="s">
        <v>7</v>
      </c>
      <c r="E4535" t="s">
        <v>15</v>
      </c>
      <c r="F4535" t="s">
        <v>18</v>
      </c>
      <c r="G4535" t="s">
        <v>27</v>
      </c>
      <c r="H4535" s="1">
        <v>44690</v>
      </c>
      <c r="I4535" t="s">
        <v>33</v>
      </c>
      <c r="J4535">
        <v>84</v>
      </c>
      <c r="K4535">
        <v>6.5</v>
      </c>
      <c r="L4535">
        <v>615.41999999999996</v>
      </c>
      <c r="M4535">
        <v>29.96</v>
      </c>
      <c r="N4535" t="s">
        <v>47</v>
      </c>
      <c r="O4535">
        <v>4</v>
      </c>
      <c r="P4535" t="str" cm="1">
        <f t="array" ref="P4535">_xlfn.IFS(C4535&lt;25,"18-24", C4535&lt;=35,"25-35", C4535&lt;=50,"36-50",TRUE,"50+")</f>
        <v>25-35</v>
      </c>
      <c r="Q4535" t="str">
        <f t="shared" si="490"/>
        <v>new</v>
      </c>
      <c r="R4535" t="str">
        <f t="shared" si="491"/>
        <v>high value</v>
      </c>
      <c r="S4535" t="str">
        <f t="shared" si="492"/>
        <v>medium</v>
      </c>
      <c r="T4535" t="str">
        <f t="shared" si="493"/>
        <v>May</v>
      </c>
      <c r="U4535">
        <f t="shared" si="494"/>
        <v>2022</v>
      </c>
      <c r="V4535" t="str">
        <f t="shared" si="495"/>
        <v>5-10</v>
      </c>
      <c r="W4535" t="str">
        <f t="shared" si="496"/>
        <v>Slow</v>
      </c>
    </row>
    <row r="4536" spans="1:23" x14ac:dyDescent="0.3">
      <c r="A4536">
        <v>604535</v>
      </c>
      <c r="B4536">
        <v>52822</v>
      </c>
      <c r="C4536">
        <v>44</v>
      </c>
      <c r="D4536" t="s">
        <v>4</v>
      </c>
      <c r="E4536" t="s">
        <v>16</v>
      </c>
      <c r="F4536" t="s">
        <v>18</v>
      </c>
      <c r="G4536" t="s">
        <v>31</v>
      </c>
      <c r="H4536" s="1">
        <v>45024</v>
      </c>
      <c r="I4536" t="s">
        <v>33</v>
      </c>
      <c r="J4536">
        <v>70</v>
      </c>
      <c r="K4536">
        <v>12.6</v>
      </c>
      <c r="L4536">
        <v>1372.82</v>
      </c>
      <c r="M4536">
        <v>97.53</v>
      </c>
      <c r="N4536" t="s">
        <v>47</v>
      </c>
      <c r="O4536">
        <v>2</v>
      </c>
      <c r="P4536" t="str" cm="1">
        <f t="array" ref="P4536">_xlfn.IFS(C4536&lt;25,"18-24", C4536&lt;=35,"25-35", C4536&lt;=50,"36-50",TRUE,"50+")</f>
        <v>36-50</v>
      </c>
      <c r="Q4536" t="str">
        <f t="shared" si="490"/>
        <v>new</v>
      </c>
      <c r="R4536" t="str">
        <f t="shared" si="491"/>
        <v>high value</v>
      </c>
      <c r="S4536" t="str">
        <f t="shared" si="492"/>
        <v>Low</v>
      </c>
      <c r="T4536" t="str">
        <f t="shared" si="493"/>
        <v>Apr</v>
      </c>
      <c r="U4536">
        <f t="shared" si="494"/>
        <v>2023</v>
      </c>
      <c r="V4536" t="str">
        <f t="shared" si="495"/>
        <v>10-15</v>
      </c>
      <c r="W4536" t="str">
        <f t="shared" si="496"/>
        <v>Slow</v>
      </c>
    </row>
    <row r="4537" spans="1:23" x14ac:dyDescent="0.3">
      <c r="A4537">
        <v>604536</v>
      </c>
      <c r="B4537">
        <v>97856</v>
      </c>
      <c r="C4537">
        <v>63</v>
      </c>
      <c r="D4537" t="s">
        <v>7</v>
      </c>
      <c r="E4537" t="s">
        <v>5</v>
      </c>
      <c r="F4537" t="s">
        <v>22</v>
      </c>
      <c r="G4537" t="s">
        <v>27</v>
      </c>
      <c r="H4537" s="1">
        <v>45363</v>
      </c>
      <c r="I4537" t="s">
        <v>34</v>
      </c>
      <c r="J4537">
        <v>48</v>
      </c>
      <c r="K4537">
        <v>3.5</v>
      </c>
      <c r="L4537">
        <v>1438.91</v>
      </c>
      <c r="M4537">
        <v>111.56</v>
      </c>
      <c r="N4537" t="s">
        <v>49</v>
      </c>
      <c r="O4537">
        <v>3</v>
      </c>
      <c r="P4537" t="str" cm="1">
        <f t="array" ref="P4537">_xlfn.IFS(C4537&lt;25,"18-24", C4537&lt;=35,"25-35", C4537&lt;=50,"36-50",TRUE,"50+")</f>
        <v>50+</v>
      </c>
      <c r="Q4537" t="str">
        <f t="shared" si="490"/>
        <v>new</v>
      </c>
      <c r="R4537" t="str">
        <f t="shared" si="491"/>
        <v>high value</v>
      </c>
      <c r="S4537" t="str">
        <f t="shared" si="492"/>
        <v>medium</v>
      </c>
      <c r="T4537" t="str">
        <f t="shared" si="493"/>
        <v>Mar</v>
      </c>
      <c r="U4537">
        <f t="shared" si="494"/>
        <v>2024</v>
      </c>
      <c r="V4537" t="str">
        <f t="shared" si="495"/>
        <v>0-5</v>
      </c>
      <c r="W4537" t="str">
        <f t="shared" si="496"/>
        <v>Slow</v>
      </c>
    </row>
    <row r="4538" spans="1:23" x14ac:dyDescent="0.3">
      <c r="A4538">
        <v>604537</v>
      </c>
      <c r="B4538">
        <v>83946</v>
      </c>
      <c r="C4538">
        <v>45</v>
      </c>
      <c r="D4538" t="s">
        <v>4</v>
      </c>
      <c r="E4538" t="s">
        <v>5</v>
      </c>
      <c r="F4538" t="s">
        <v>26</v>
      </c>
      <c r="G4538" t="s">
        <v>27</v>
      </c>
      <c r="H4538" s="1">
        <v>45344</v>
      </c>
      <c r="I4538" t="s">
        <v>34</v>
      </c>
      <c r="J4538">
        <v>52</v>
      </c>
      <c r="K4538">
        <v>2.7</v>
      </c>
      <c r="L4538">
        <v>504.26</v>
      </c>
      <c r="M4538">
        <v>40.47</v>
      </c>
      <c r="N4538" t="s">
        <v>47</v>
      </c>
      <c r="O4538">
        <v>3</v>
      </c>
      <c r="P4538" t="str" cm="1">
        <f t="array" ref="P4538">_xlfn.IFS(C4538&lt;25,"18-24", C4538&lt;=35,"25-35", C4538&lt;=50,"36-50",TRUE,"50+")</f>
        <v>36-50</v>
      </c>
      <c r="Q4538" t="str">
        <f t="shared" si="490"/>
        <v>new</v>
      </c>
      <c r="R4538" t="str">
        <f t="shared" si="491"/>
        <v>high value</v>
      </c>
      <c r="S4538" t="str">
        <f t="shared" si="492"/>
        <v>medium</v>
      </c>
      <c r="T4538" t="str">
        <f t="shared" si="493"/>
        <v>Feb</v>
      </c>
      <c r="U4538">
        <f t="shared" si="494"/>
        <v>2024</v>
      </c>
      <c r="V4538" t="str">
        <f t="shared" si="495"/>
        <v>0-5</v>
      </c>
      <c r="W4538" t="str">
        <f t="shared" si="496"/>
        <v>Slow</v>
      </c>
    </row>
    <row r="4539" spans="1:23" x14ac:dyDescent="0.3">
      <c r="A4539">
        <v>604538</v>
      </c>
      <c r="B4539">
        <v>78614</v>
      </c>
      <c r="C4539">
        <v>42</v>
      </c>
      <c r="D4539" t="s">
        <v>7</v>
      </c>
      <c r="E4539" t="s">
        <v>11</v>
      </c>
      <c r="F4539" t="s">
        <v>22</v>
      </c>
      <c r="G4539" t="s">
        <v>25</v>
      </c>
      <c r="H4539" s="1">
        <v>44577</v>
      </c>
      <c r="I4539" t="s">
        <v>33</v>
      </c>
      <c r="J4539">
        <v>36</v>
      </c>
      <c r="K4539">
        <v>6.7</v>
      </c>
      <c r="L4539">
        <v>546.04999999999995</v>
      </c>
      <c r="M4539">
        <v>99.59</v>
      </c>
      <c r="N4539" t="s">
        <v>48</v>
      </c>
      <c r="O4539">
        <v>5</v>
      </c>
      <c r="P4539" t="str" cm="1">
        <f t="array" ref="P4539">_xlfn.IFS(C4539&lt;25,"18-24", C4539&lt;=35,"25-35", C4539&lt;=50,"36-50",TRUE,"50+")</f>
        <v>36-50</v>
      </c>
      <c r="Q4539" t="str">
        <f t="shared" si="490"/>
        <v>new</v>
      </c>
      <c r="R4539" t="str">
        <f t="shared" si="491"/>
        <v>high value</v>
      </c>
      <c r="S4539" t="str">
        <f t="shared" si="492"/>
        <v>High</v>
      </c>
      <c r="T4539" t="str">
        <f t="shared" si="493"/>
        <v>Jan</v>
      </c>
      <c r="U4539">
        <f t="shared" si="494"/>
        <v>2022</v>
      </c>
      <c r="V4539" t="str">
        <f t="shared" si="495"/>
        <v>5-10</v>
      </c>
      <c r="W4539" t="str">
        <f t="shared" si="496"/>
        <v>Medium</v>
      </c>
    </row>
    <row r="4540" spans="1:23" x14ac:dyDescent="0.3">
      <c r="A4540">
        <v>604539</v>
      </c>
      <c r="B4540">
        <v>19949</v>
      </c>
      <c r="C4540">
        <v>54</v>
      </c>
      <c r="D4540" t="s">
        <v>7</v>
      </c>
      <c r="E4540" t="s">
        <v>15</v>
      </c>
      <c r="F4540" t="s">
        <v>24</v>
      </c>
      <c r="G4540" t="s">
        <v>29</v>
      </c>
      <c r="H4540" s="1">
        <v>45573</v>
      </c>
      <c r="I4540" t="s">
        <v>34</v>
      </c>
      <c r="J4540">
        <v>33</v>
      </c>
      <c r="K4540">
        <v>10.8</v>
      </c>
      <c r="L4540">
        <v>413.98</v>
      </c>
      <c r="M4540">
        <v>115.85</v>
      </c>
      <c r="N4540" t="s">
        <v>49</v>
      </c>
      <c r="O4540">
        <v>4</v>
      </c>
      <c r="P4540" t="str" cm="1">
        <f t="array" ref="P4540">_xlfn.IFS(C4540&lt;25,"18-24", C4540&lt;=35,"25-35", C4540&lt;=50,"36-50",TRUE,"50+")</f>
        <v>50+</v>
      </c>
      <c r="Q4540" t="str">
        <f t="shared" si="490"/>
        <v>new</v>
      </c>
      <c r="R4540" t="str">
        <f t="shared" si="491"/>
        <v>medium</v>
      </c>
      <c r="S4540" t="str">
        <f t="shared" si="492"/>
        <v>medium</v>
      </c>
      <c r="T4540" t="str">
        <f t="shared" si="493"/>
        <v>Oct</v>
      </c>
      <c r="U4540">
        <f t="shared" si="494"/>
        <v>2024</v>
      </c>
      <c r="V4540" t="str">
        <f t="shared" si="495"/>
        <v>10-15</v>
      </c>
      <c r="W4540" t="str">
        <f t="shared" si="496"/>
        <v>Medium</v>
      </c>
    </row>
    <row r="4541" spans="1:23" x14ac:dyDescent="0.3">
      <c r="A4541">
        <v>604540</v>
      </c>
      <c r="B4541">
        <v>64991</v>
      </c>
      <c r="C4541">
        <v>45</v>
      </c>
      <c r="D4541" t="s">
        <v>7</v>
      </c>
      <c r="E4541" t="s">
        <v>13</v>
      </c>
      <c r="F4541" t="s">
        <v>24</v>
      </c>
      <c r="G4541" t="s">
        <v>31</v>
      </c>
      <c r="H4541" s="1">
        <v>45364</v>
      </c>
      <c r="I4541" t="s">
        <v>33</v>
      </c>
      <c r="J4541">
        <v>83</v>
      </c>
      <c r="K4541">
        <v>12.7</v>
      </c>
      <c r="L4541">
        <v>239.97</v>
      </c>
      <c r="M4541">
        <v>90.41</v>
      </c>
      <c r="N4541" t="s">
        <v>48</v>
      </c>
      <c r="O4541">
        <v>3</v>
      </c>
      <c r="P4541" t="str" cm="1">
        <f t="array" ref="P4541">_xlfn.IFS(C4541&lt;25,"18-24", C4541&lt;=35,"25-35", C4541&lt;=50,"36-50",TRUE,"50+")</f>
        <v>36-50</v>
      </c>
      <c r="Q4541" t="str">
        <f t="shared" si="490"/>
        <v>new</v>
      </c>
      <c r="R4541" t="str">
        <f t="shared" si="491"/>
        <v>low</v>
      </c>
      <c r="S4541" t="str">
        <f t="shared" si="492"/>
        <v>medium</v>
      </c>
      <c r="T4541" t="str">
        <f t="shared" si="493"/>
        <v>Mar</v>
      </c>
      <c r="U4541">
        <f t="shared" si="494"/>
        <v>2024</v>
      </c>
      <c r="V4541" t="str">
        <f t="shared" si="495"/>
        <v>10-15</v>
      </c>
      <c r="W4541" t="str">
        <f t="shared" si="496"/>
        <v>Slow</v>
      </c>
    </row>
    <row r="4542" spans="1:23" x14ac:dyDescent="0.3">
      <c r="A4542">
        <v>604541</v>
      </c>
      <c r="B4542">
        <v>63219</v>
      </c>
      <c r="C4542">
        <v>41</v>
      </c>
      <c r="D4542" t="s">
        <v>7</v>
      </c>
      <c r="E4542" t="s">
        <v>15</v>
      </c>
      <c r="F4542" t="s">
        <v>19</v>
      </c>
      <c r="G4542" t="s">
        <v>31</v>
      </c>
      <c r="H4542" s="1">
        <v>45426</v>
      </c>
      <c r="I4542" t="s">
        <v>34</v>
      </c>
      <c r="J4542">
        <v>52</v>
      </c>
      <c r="K4542">
        <v>8.1</v>
      </c>
      <c r="L4542">
        <v>464.92</v>
      </c>
      <c r="M4542">
        <v>61.53</v>
      </c>
      <c r="N4542" t="s">
        <v>47</v>
      </c>
      <c r="O4542">
        <v>3</v>
      </c>
      <c r="P4542" t="str" cm="1">
        <f t="array" ref="P4542">_xlfn.IFS(C4542&lt;25,"18-24", C4542&lt;=35,"25-35", C4542&lt;=50,"36-50",TRUE,"50+")</f>
        <v>36-50</v>
      </c>
      <c r="Q4542" t="str">
        <f t="shared" si="490"/>
        <v>new</v>
      </c>
      <c r="R4542" t="str">
        <f t="shared" si="491"/>
        <v>medium</v>
      </c>
      <c r="S4542" t="str">
        <f t="shared" si="492"/>
        <v>medium</v>
      </c>
      <c r="T4542" t="str">
        <f t="shared" si="493"/>
        <v>May</v>
      </c>
      <c r="U4542">
        <f t="shared" si="494"/>
        <v>2024</v>
      </c>
      <c r="V4542" t="str">
        <f t="shared" si="495"/>
        <v>5-10</v>
      </c>
      <c r="W4542" t="str">
        <f t="shared" si="496"/>
        <v>Slow</v>
      </c>
    </row>
    <row r="4543" spans="1:23" x14ac:dyDescent="0.3">
      <c r="A4543">
        <v>604542</v>
      </c>
      <c r="B4543">
        <v>70449</v>
      </c>
      <c r="C4543">
        <v>63</v>
      </c>
      <c r="D4543" t="s">
        <v>4</v>
      </c>
      <c r="E4543" t="s">
        <v>13</v>
      </c>
      <c r="F4543" t="s">
        <v>24</v>
      </c>
      <c r="G4543" t="s">
        <v>29</v>
      </c>
      <c r="H4543" s="1">
        <v>45138</v>
      </c>
      <c r="I4543" t="s">
        <v>33</v>
      </c>
      <c r="J4543">
        <v>26</v>
      </c>
      <c r="K4543">
        <v>4.5</v>
      </c>
      <c r="L4543">
        <v>1248.1500000000001</v>
      </c>
      <c r="M4543">
        <v>106.33</v>
      </c>
      <c r="N4543" t="s">
        <v>49</v>
      </c>
      <c r="O4543">
        <v>4</v>
      </c>
      <c r="P4543" t="str" cm="1">
        <f t="array" ref="P4543">_xlfn.IFS(C4543&lt;25,"18-24", C4543&lt;=35,"25-35", C4543&lt;=50,"36-50",TRUE,"50+")</f>
        <v>50+</v>
      </c>
      <c r="Q4543" t="str">
        <f t="shared" si="490"/>
        <v>new</v>
      </c>
      <c r="R4543" t="str">
        <f t="shared" si="491"/>
        <v>high value</v>
      </c>
      <c r="S4543" t="str">
        <f t="shared" si="492"/>
        <v>medium</v>
      </c>
      <c r="T4543" t="str">
        <f t="shared" si="493"/>
        <v>Jul</v>
      </c>
      <c r="U4543">
        <f t="shared" si="494"/>
        <v>2023</v>
      </c>
      <c r="V4543" t="str">
        <f t="shared" si="495"/>
        <v>0-5</v>
      </c>
      <c r="W4543" t="str">
        <f t="shared" si="496"/>
        <v>Fast</v>
      </c>
    </row>
    <row r="4544" spans="1:23" x14ac:dyDescent="0.3">
      <c r="A4544">
        <v>604543</v>
      </c>
      <c r="B4544">
        <v>58072</v>
      </c>
      <c r="C4544">
        <v>59</v>
      </c>
      <c r="D4544" t="s">
        <v>4</v>
      </c>
      <c r="E4544" t="s">
        <v>11</v>
      </c>
      <c r="F4544" t="s">
        <v>32</v>
      </c>
      <c r="G4544" t="s">
        <v>27</v>
      </c>
      <c r="H4544" s="1">
        <v>45015</v>
      </c>
      <c r="I4544" t="s">
        <v>33</v>
      </c>
      <c r="J4544">
        <v>41</v>
      </c>
      <c r="K4544">
        <v>3</v>
      </c>
      <c r="L4544">
        <v>739.31</v>
      </c>
      <c r="M4544">
        <v>104.88</v>
      </c>
      <c r="N4544" t="s">
        <v>50</v>
      </c>
      <c r="O4544">
        <v>2</v>
      </c>
      <c r="P4544" t="str" cm="1">
        <f t="array" ref="P4544">_xlfn.IFS(C4544&lt;25,"18-24", C4544&lt;=35,"25-35", C4544&lt;=50,"36-50",TRUE,"50+")</f>
        <v>50+</v>
      </c>
      <c r="Q4544" t="str">
        <f t="shared" si="490"/>
        <v>new</v>
      </c>
      <c r="R4544" t="str">
        <f t="shared" si="491"/>
        <v>high value</v>
      </c>
      <c r="S4544" t="str">
        <f t="shared" si="492"/>
        <v>Low</v>
      </c>
      <c r="T4544" t="str">
        <f t="shared" si="493"/>
        <v>Mar</v>
      </c>
      <c r="U4544">
        <f t="shared" si="494"/>
        <v>2023</v>
      </c>
      <c r="V4544" t="str">
        <f t="shared" si="495"/>
        <v>0-5</v>
      </c>
      <c r="W4544" t="str">
        <f t="shared" si="496"/>
        <v>Medium</v>
      </c>
    </row>
    <row r="4545" spans="1:23" x14ac:dyDescent="0.3">
      <c r="A4545">
        <v>604544</v>
      </c>
      <c r="B4545">
        <v>19259</v>
      </c>
      <c r="C4545">
        <v>32</v>
      </c>
      <c r="D4545" t="s">
        <v>4</v>
      </c>
      <c r="E4545" t="s">
        <v>11</v>
      </c>
      <c r="F4545" t="s">
        <v>32</v>
      </c>
      <c r="G4545" t="s">
        <v>29</v>
      </c>
      <c r="H4545" s="1">
        <v>44733</v>
      </c>
      <c r="I4545" t="s">
        <v>34</v>
      </c>
      <c r="J4545">
        <v>79</v>
      </c>
      <c r="K4545">
        <v>7.8</v>
      </c>
      <c r="L4545">
        <v>822.1</v>
      </c>
      <c r="M4545">
        <v>94.48</v>
      </c>
      <c r="N4545" t="s">
        <v>47</v>
      </c>
      <c r="O4545">
        <v>3</v>
      </c>
      <c r="P4545" t="str" cm="1">
        <f t="array" ref="P4545">_xlfn.IFS(C4545&lt;25,"18-24", C4545&lt;=35,"25-35", C4545&lt;=50,"36-50",TRUE,"50+")</f>
        <v>25-35</v>
      </c>
      <c r="Q4545" t="str">
        <f t="shared" si="490"/>
        <v>new</v>
      </c>
      <c r="R4545" t="str">
        <f t="shared" si="491"/>
        <v>high value</v>
      </c>
      <c r="S4545" t="str">
        <f t="shared" si="492"/>
        <v>medium</v>
      </c>
      <c r="T4545" t="str">
        <f t="shared" si="493"/>
        <v>Jun</v>
      </c>
      <c r="U4545">
        <f t="shared" si="494"/>
        <v>2022</v>
      </c>
      <c r="V4545" t="str">
        <f t="shared" si="495"/>
        <v>5-10</v>
      </c>
      <c r="W4545" t="str">
        <f t="shared" si="496"/>
        <v>Slow</v>
      </c>
    </row>
    <row r="4546" spans="1:23" x14ac:dyDescent="0.3">
      <c r="A4546">
        <v>604545</v>
      </c>
      <c r="B4546">
        <v>31804</v>
      </c>
      <c r="C4546">
        <v>33</v>
      </c>
      <c r="D4546" t="s">
        <v>7</v>
      </c>
      <c r="E4546" t="s">
        <v>15</v>
      </c>
      <c r="F4546" t="s">
        <v>22</v>
      </c>
      <c r="G4546" t="s">
        <v>29</v>
      </c>
      <c r="H4546" s="1">
        <v>44995</v>
      </c>
      <c r="I4546" t="s">
        <v>33</v>
      </c>
      <c r="J4546">
        <v>29</v>
      </c>
      <c r="K4546">
        <v>13.7</v>
      </c>
      <c r="L4546">
        <v>1154.75</v>
      </c>
      <c r="M4546">
        <v>30.82</v>
      </c>
      <c r="N4546" t="s">
        <v>48</v>
      </c>
      <c r="O4546">
        <v>2</v>
      </c>
      <c r="P4546" t="str" cm="1">
        <f t="array" ref="P4546">_xlfn.IFS(C4546&lt;25,"18-24", C4546&lt;=35,"25-35", C4546&lt;=50,"36-50",TRUE,"50+")</f>
        <v>25-35</v>
      </c>
      <c r="Q4546" t="str">
        <f t="shared" si="490"/>
        <v>new</v>
      </c>
      <c r="R4546" t="str">
        <f t="shared" si="491"/>
        <v>high value</v>
      </c>
      <c r="S4546" t="str">
        <f t="shared" si="492"/>
        <v>Low</v>
      </c>
      <c r="T4546" t="str">
        <f t="shared" si="493"/>
        <v>Mar</v>
      </c>
      <c r="U4546">
        <f t="shared" si="494"/>
        <v>2023</v>
      </c>
      <c r="V4546" t="str">
        <f t="shared" si="495"/>
        <v>10-15</v>
      </c>
      <c r="W4546" t="str">
        <f t="shared" si="496"/>
        <v>Fast</v>
      </c>
    </row>
    <row r="4547" spans="1:23" x14ac:dyDescent="0.3">
      <c r="A4547">
        <v>604546</v>
      </c>
      <c r="B4547">
        <v>77102</v>
      </c>
      <c r="C4547">
        <v>61</v>
      </c>
      <c r="D4547" t="s">
        <v>7</v>
      </c>
      <c r="E4547" t="s">
        <v>11</v>
      </c>
      <c r="F4547" t="s">
        <v>22</v>
      </c>
      <c r="G4547" t="s">
        <v>21</v>
      </c>
      <c r="H4547" s="1">
        <v>45526</v>
      </c>
      <c r="I4547" t="s">
        <v>34</v>
      </c>
      <c r="J4547">
        <v>44</v>
      </c>
      <c r="K4547">
        <v>1.9</v>
      </c>
      <c r="L4547">
        <v>349.8</v>
      </c>
      <c r="M4547">
        <v>52.46</v>
      </c>
      <c r="N4547" t="s">
        <v>50</v>
      </c>
      <c r="O4547">
        <v>3</v>
      </c>
      <c r="P4547" t="str" cm="1">
        <f t="array" ref="P4547">_xlfn.IFS(C4547&lt;25,"18-24", C4547&lt;=35,"25-35", C4547&lt;=50,"36-50",TRUE,"50+")</f>
        <v>50+</v>
      </c>
      <c r="Q4547" t="str">
        <f t="shared" ref="Q4547:Q4610" si="497">IF(COUNTIF($B:$B,B4547)&gt;1,"repeat","new")</f>
        <v>new</v>
      </c>
      <c r="R4547" t="str">
        <f t="shared" ref="R4547:R4610" si="498">IF(L4547&gt;500,"high value",IF( L4547&gt;250,"medium","low"))</f>
        <v>medium</v>
      </c>
      <c r="S4547" t="str">
        <f t="shared" ref="S4547:S4610" si="499">IF(O4547&lt;=2,"Low",IF(O4547&lt;=4,"medium","High"))</f>
        <v>medium</v>
      </c>
      <c r="T4547" t="str">
        <f t="shared" ref="T4547:T4610" si="500">TEXT(H4547,"MMM")</f>
        <v>Aug</v>
      </c>
      <c r="U4547">
        <f t="shared" ref="U4547:U4610" si="501">YEAR(H4547)</f>
        <v>2024</v>
      </c>
      <c r="V4547" t="str">
        <f t="shared" ref="V4547:V4610" si="502">IF(K4547&lt;=5,"0-5",IF(K4547&lt;=10,"5-10",IF(K4547&lt;=15,"10-15","15+")))</f>
        <v>0-5</v>
      </c>
      <c r="W4547" t="str">
        <f t="shared" ref="W4547:W4610" si="503">IF(J4547&lt;=30,"Fast",IF(J4547&lt;=45,"Medium","Slow"))</f>
        <v>Medium</v>
      </c>
    </row>
    <row r="4548" spans="1:23" x14ac:dyDescent="0.3">
      <c r="A4548">
        <v>604547</v>
      </c>
      <c r="B4548">
        <v>39307</v>
      </c>
      <c r="C4548">
        <v>45</v>
      </c>
      <c r="D4548" t="s">
        <v>7</v>
      </c>
      <c r="E4548" t="s">
        <v>11</v>
      </c>
      <c r="F4548" t="s">
        <v>26</v>
      </c>
      <c r="G4548" t="s">
        <v>29</v>
      </c>
      <c r="H4548" s="1">
        <v>44902</v>
      </c>
      <c r="I4548" t="s">
        <v>33</v>
      </c>
      <c r="J4548">
        <v>32</v>
      </c>
      <c r="K4548">
        <v>12.1</v>
      </c>
      <c r="L4548">
        <v>908.23</v>
      </c>
      <c r="M4548">
        <v>100.29</v>
      </c>
      <c r="N4548" t="s">
        <v>50</v>
      </c>
      <c r="O4548">
        <v>2</v>
      </c>
      <c r="P4548" t="str" cm="1">
        <f t="array" ref="P4548">_xlfn.IFS(C4548&lt;25,"18-24", C4548&lt;=35,"25-35", C4548&lt;=50,"36-50",TRUE,"50+")</f>
        <v>36-50</v>
      </c>
      <c r="Q4548" t="str">
        <f t="shared" si="497"/>
        <v>new</v>
      </c>
      <c r="R4548" t="str">
        <f t="shared" si="498"/>
        <v>high value</v>
      </c>
      <c r="S4548" t="str">
        <f t="shared" si="499"/>
        <v>Low</v>
      </c>
      <c r="T4548" t="str">
        <f t="shared" si="500"/>
        <v>Dec</v>
      </c>
      <c r="U4548">
        <f t="shared" si="501"/>
        <v>2022</v>
      </c>
      <c r="V4548" t="str">
        <f t="shared" si="502"/>
        <v>10-15</v>
      </c>
      <c r="W4548" t="str">
        <f t="shared" si="503"/>
        <v>Medium</v>
      </c>
    </row>
    <row r="4549" spans="1:23" x14ac:dyDescent="0.3">
      <c r="A4549">
        <v>604548</v>
      </c>
      <c r="B4549">
        <v>76767</v>
      </c>
      <c r="C4549">
        <v>49</v>
      </c>
      <c r="D4549" t="s">
        <v>4</v>
      </c>
      <c r="E4549" t="s">
        <v>16</v>
      </c>
      <c r="F4549" t="s">
        <v>19</v>
      </c>
      <c r="G4549" t="s">
        <v>31</v>
      </c>
      <c r="H4549" s="1">
        <v>44711</v>
      </c>
      <c r="I4549" t="s">
        <v>33</v>
      </c>
      <c r="J4549">
        <v>72</v>
      </c>
      <c r="K4549">
        <v>14.7</v>
      </c>
      <c r="L4549">
        <v>577.67999999999995</v>
      </c>
      <c r="M4549">
        <v>113.38</v>
      </c>
      <c r="N4549" t="s">
        <v>50</v>
      </c>
      <c r="O4549">
        <v>1</v>
      </c>
      <c r="P4549" t="str" cm="1">
        <f t="array" ref="P4549">_xlfn.IFS(C4549&lt;25,"18-24", C4549&lt;=35,"25-35", C4549&lt;=50,"36-50",TRUE,"50+")</f>
        <v>36-50</v>
      </c>
      <c r="Q4549" t="str">
        <f t="shared" si="497"/>
        <v>new</v>
      </c>
      <c r="R4549" t="str">
        <f t="shared" si="498"/>
        <v>high value</v>
      </c>
      <c r="S4549" t="str">
        <f t="shared" si="499"/>
        <v>Low</v>
      </c>
      <c r="T4549" t="str">
        <f t="shared" si="500"/>
        <v>May</v>
      </c>
      <c r="U4549">
        <f t="shared" si="501"/>
        <v>2022</v>
      </c>
      <c r="V4549" t="str">
        <f t="shared" si="502"/>
        <v>10-15</v>
      </c>
      <c r="W4549" t="str">
        <f t="shared" si="503"/>
        <v>Slow</v>
      </c>
    </row>
    <row r="4550" spans="1:23" x14ac:dyDescent="0.3">
      <c r="A4550">
        <v>604549</v>
      </c>
      <c r="B4550">
        <v>18895</v>
      </c>
      <c r="C4550">
        <v>54</v>
      </c>
      <c r="D4550" t="s">
        <v>4</v>
      </c>
      <c r="E4550" t="s">
        <v>8</v>
      </c>
      <c r="F4550" t="s">
        <v>32</v>
      </c>
      <c r="G4550" t="s">
        <v>21</v>
      </c>
      <c r="H4550" s="1">
        <v>45382</v>
      </c>
      <c r="I4550" t="s">
        <v>34</v>
      </c>
      <c r="J4550">
        <v>38</v>
      </c>
      <c r="K4550">
        <v>10.4</v>
      </c>
      <c r="L4550">
        <v>1253.76</v>
      </c>
      <c r="M4550">
        <v>71.239999999999995</v>
      </c>
      <c r="N4550" t="s">
        <v>49</v>
      </c>
      <c r="O4550">
        <v>2</v>
      </c>
      <c r="P4550" t="str" cm="1">
        <f t="array" ref="P4550">_xlfn.IFS(C4550&lt;25,"18-24", C4550&lt;=35,"25-35", C4550&lt;=50,"36-50",TRUE,"50+")</f>
        <v>50+</v>
      </c>
      <c r="Q4550" t="str">
        <f t="shared" si="497"/>
        <v>new</v>
      </c>
      <c r="R4550" t="str">
        <f t="shared" si="498"/>
        <v>high value</v>
      </c>
      <c r="S4550" t="str">
        <f t="shared" si="499"/>
        <v>Low</v>
      </c>
      <c r="T4550" t="str">
        <f t="shared" si="500"/>
        <v>Mar</v>
      </c>
      <c r="U4550">
        <f t="shared" si="501"/>
        <v>2024</v>
      </c>
      <c r="V4550" t="str">
        <f t="shared" si="502"/>
        <v>10-15</v>
      </c>
      <c r="W4550" t="str">
        <f t="shared" si="503"/>
        <v>Medium</v>
      </c>
    </row>
    <row r="4551" spans="1:23" x14ac:dyDescent="0.3">
      <c r="A4551">
        <v>604550</v>
      </c>
      <c r="B4551">
        <v>82566</v>
      </c>
      <c r="C4551">
        <v>52</v>
      </c>
      <c r="D4551" t="s">
        <v>4</v>
      </c>
      <c r="E4551" t="s">
        <v>8</v>
      </c>
      <c r="F4551" t="s">
        <v>30</v>
      </c>
      <c r="G4551" t="s">
        <v>27</v>
      </c>
      <c r="H4551" s="1">
        <v>45237</v>
      </c>
      <c r="I4551" t="s">
        <v>34</v>
      </c>
      <c r="J4551">
        <v>52</v>
      </c>
      <c r="K4551">
        <v>2.1</v>
      </c>
      <c r="L4551">
        <v>1197.0999999999999</v>
      </c>
      <c r="M4551">
        <v>72.39</v>
      </c>
      <c r="N4551" t="s">
        <v>49</v>
      </c>
      <c r="O4551">
        <v>5</v>
      </c>
      <c r="P4551" t="str" cm="1">
        <f t="array" ref="P4551">_xlfn.IFS(C4551&lt;25,"18-24", C4551&lt;=35,"25-35", C4551&lt;=50,"36-50",TRUE,"50+")</f>
        <v>50+</v>
      </c>
      <c r="Q4551" t="str">
        <f t="shared" si="497"/>
        <v>new</v>
      </c>
      <c r="R4551" t="str">
        <f t="shared" si="498"/>
        <v>high value</v>
      </c>
      <c r="S4551" t="str">
        <f t="shared" si="499"/>
        <v>High</v>
      </c>
      <c r="T4551" t="str">
        <f t="shared" si="500"/>
        <v>Nov</v>
      </c>
      <c r="U4551">
        <f t="shared" si="501"/>
        <v>2023</v>
      </c>
      <c r="V4551" t="str">
        <f t="shared" si="502"/>
        <v>0-5</v>
      </c>
      <c r="W4551" t="str">
        <f t="shared" si="503"/>
        <v>Slow</v>
      </c>
    </row>
    <row r="4552" spans="1:23" x14ac:dyDescent="0.3">
      <c r="A4552">
        <v>604551</v>
      </c>
      <c r="B4552">
        <v>45685</v>
      </c>
      <c r="C4552">
        <v>40</v>
      </c>
      <c r="D4552" t="s">
        <v>7</v>
      </c>
      <c r="E4552" t="s">
        <v>16</v>
      </c>
      <c r="F4552" t="s">
        <v>19</v>
      </c>
      <c r="G4552" t="s">
        <v>31</v>
      </c>
      <c r="H4552" s="1">
        <v>45269</v>
      </c>
      <c r="I4552" t="s">
        <v>34</v>
      </c>
      <c r="J4552">
        <v>30</v>
      </c>
      <c r="K4552">
        <v>4.5</v>
      </c>
      <c r="L4552">
        <v>985.64</v>
      </c>
      <c r="M4552">
        <v>96.01</v>
      </c>
      <c r="N4552" t="s">
        <v>50</v>
      </c>
      <c r="O4552">
        <v>2</v>
      </c>
      <c r="P4552" t="str" cm="1">
        <f t="array" ref="P4552">_xlfn.IFS(C4552&lt;25,"18-24", C4552&lt;=35,"25-35", C4552&lt;=50,"36-50",TRUE,"50+")</f>
        <v>36-50</v>
      </c>
      <c r="Q4552" t="str">
        <f t="shared" si="497"/>
        <v>new</v>
      </c>
      <c r="R4552" t="str">
        <f t="shared" si="498"/>
        <v>high value</v>
      </c>
      <c r="S4552" t="str">
        <f t="shared" si="499"/>
        <v>Low</v>
      </c>
      <c r="T4552" t="str">
        <f t="shared" si="500"/>
        <v>Dec</v>
      </c>
      <c r="U4552">
        <f t="shared" si="501"/>
        <v>2023</v>
      </c>
      <c r="V4552" t="str">
        <f t="shared" si="502"/>
        <v>0-5</v>
      </c>
      <c r="W4552" t="str">
        <f t="shared" si="503"/>
        <v>Fast</v>
      </c>
    </row>
    <row r="4553" spans="1:23" x14ac:dyDescent="0.3">
      <c r="A4553">
        <v>604552</v>
      </c>
      <c r="B4553">
        <v>27645</v>
      </c>
      <c r="C4553">
        <v>52</v>
      </c>
      <c r="D4553" t="s">
        <v>7</v>
      </c>
      <c r="E4553" t="s">
        <v>16</v>
      </c>
      <c r="F4553" t="s">
        <v>30</v>
      </c>
      <c r="G4553" t="s">
        <v>21</v>
      </c>
      <c r="H4553" s="1">
        <v>45382</v>
      </c>
      <c r="I4553" t="s">
        <v>34</v>
      </c>
      <c r="J4553">
        <v>50</v>
      </c>
      <c r="K4553">
        <v>6.5</v>
      </c>
      <c r="L4553">
        <v>1474.21</v>
      </c>
      <c r="M4553">
        <v>106.24</v>
      </c>
      <c r="N4553" t="s">
        <v>50</v>
      </c>
      <c r="O4553">
        <v>3</v>
      </c>
      <c r="P4553" t="str" cm="1">
        <f t="array" ref="P4553">_xlfn.IFS(C4553&lt;25,"18-24", C4553&lt;=35,"25-35", C4553&lt;=50,"36-50",TRUE,"50+")</f>
        <v>50+</v>
      </c>
      <c r="Q4553" t="str">
        <f t="shared" si="497"/>
        <v>new</v>
      </c>
      <c r="R4553" t="str">
        <f t="shared" si="498"/>
        <v>high value</v>
      </c>
      <c r="S4553" t="str">
        <f t="shared" si="499"/>
        <v>medium</v>
      </c>
      <c r="T4553" t="str">
        <f t="shared" si="500"/>
        <v>Mar</v>
      </c>
      <c r="U4553">
        <f t="shared" si="501"/>
        <v>2024</v>
      </c>
      <c r="V4553" t="str">
        <f t="shared" si="502"/>
        <v>5-10</v>
      </c>
      <c r="W4553" t="str">
        <f t="shared" si="503"/>
        <v>Slow</v>
      </c>
    </row>
    <row r="4554" spans="1:23" x14ac:dyDescent="0.3">
      <c r="A4554">
        <v>604553</v>
      </c>
      <c r="B4554">
        <v>60564</v>
      </c>
      <c r="C4554">
        <v>49</v>
      </c>
      <c r="D4554" t="s">
        <v>4</v>
      </c>
      <c r="E4554" t="s">
        <v>15</v>
      </c>
      <c r="F4554" t="s">
        <v>32</v>
      </c>
      <c r="G4554" t="s">
        <v>25</v>
      </c>
      <c r="H4554" s="1">
        <v>45129</v>
      </c>
      <c r="I4554" t="s">
        <v>33</v>
      </c>
      <c r="J4554">
        <v>25</v>
      </c>
      <c r="K4554">
        <v>12.4</v>
      </c>
      <c r="L4554">
        <v>527.19000000000005</v>
      </c>
      <c r="M4554">
        <v>113.33</v>
      </c>
      <c r="N4554" t="s">
        <v>49</v>
      </c>
      <c r="O4554">
        <v>2</v>
      </c>
      <c r="P4554" t="str" cm="1">
        <f t="array" ref="P4554">_xlfn.IFS(C4554&lt;25,"18-24", C4554&lt;=35,"25-35", C4554&lt;=50,"36-50",TRUE,"50+")</f>
        <v>36-50</v>
      </c>
      <c r="Q4554" t="str">
        <f t="shared" si="497"/>
        <v>new</v>
      </c>
      <c r="R4554" t="str">
        <f t="shared" si="498"/>
        <v>high value</v>
      </c>
      <c r="S4554" t="str">
        <f t="shared" si="499"/>
        <v>Low</v>
      </c>
      <c r="T4554" t="str">
        <f t="shared" si="500"/>
        <v>Jul</v>
      </c>
      <c r="U4554">
        <f t="shared" si="501"/>
        <v>2023</v>
      </c>
      <c r="V4554" t="str">
        <f t="shared" si="502"/>
        <v>10-15</v>
      </c>
      <c r="W4554" t="str">
        <f t="shared" si="503"/>
        <v>Fast</v>
      </c>
    </row>
    <row r="4555" spans="1:23" x14ac:dyDescent="0.3">
      <c r="A4555">
        <v>604554</v>
      </c>
      <c r="B4555">
        <v>21609</v>
      </c>
      <c r="C4555">
        <v>56</v>
      </c>
      <c r="D4555" t="s">
        <v>7</v>
      </c>
      <c r="E4555" t="s">
        <v>16</v>
      </c>
      <c r="F4555" t="s">
        <v>24</v>
      </c>
      <c r="G4555" t="s">
        <v>27</v>
      </c>
      <c r="H4555" s="1">
        <v>45483</v>
      </c>
      <c r="I4555" t="s">
        <v>33</v>
      </c>
      <c r="J4555">
        <v>73</v>
      </c>
      <c r="K4555">
        <v>5.7</v>
      </c>
      <c r="L4555">
        <v>373.48</v>
      </c>
      <c r="M4555">
        <v>33.72</v>
      </c>
      <c r="N4555" t="s">
        <v>48</v>
      </c>
      <c r="O4555">
        <v>2</v>
      </c>
      <c r="P4555" t="str" cm="1">
        <f t="array" ref="P4555">_xlfn.IFS(C4555&lt;25,"18-24", C4555&lt;=35,"25-35", C4555&lt;=50,"36-50",TRUE,"50+")</f>
        <v>50+</v>
      </c>
      <c r="Q4555" t="str">
        <f t="shared" si="497"/>
        <v>new</v>
      </c>
      <c r="R4555" t="str">
        <f t="shared" si="498"/>
        <v>medium</v>
      </c>
      <c r="S4555" t="str">
        <f t="shared" si="499"/>
        <v>Low</v>
      </c>
      <c r="T4555" t="str">
        <f t="shared" si="500"/>
        <v>Jul</v>
      </c>
      <c r="U4555">
        <f t="shared" si="501"/>
        <v>2024</v>
      </c>
      <c r="V4555" t="str">
        <f t="shared" si="502"/>
        <v>5-10</v>
      </c>
      <c r="W4555" t="str">
        <f t="shared" si="503"/>
        <v>Slow</v>
      </c>
    </row>
    <row r="4556" spans="1:23" x14ac:dyDescent="0.3">
      <c r="A4556">
        <v>604555</v>
      </c>
      <c r="B4556">
        <v>99982</v>
      </c>
      <c r="C4556">
        <v>53</v>
      </c>
      <c r="D4556" t="s">
        <v>4</v>
      </c>
      <c r="E4556" t="s">
        <v>13</v>
      </c>
      <c r="F4556" t="s">
        <v>30</v>
      </c>
      <c r="G4556" t="s">
        <v>29</v>
      </c>
      <c r="H4556" s="1">
        <v>45420</v>
      </c>
      <c r="I4556" t="s">
        <v>34</v>
      </c>
      <c r="J4556">
        <v>24</v>
      </c>
      <c r="K4556">
        <v>12.5</v>
      </c>
      <c r="L4556">
        <v>1373.48</v>
      </c>
      <c r="M4556">
        <v>51.45</v>
      </c>
      <c r="N4556" t="s">
        <v>49</v>
      </c>
      <c r="O4556">
        <v>1</v>
      </c>
      <c r="P4556" t="str" cm="1">
        <f t="array" ref="P4556">_xlfn.IFS(C4556&lt;25,"18-24", C4556&lt;=35,"25-35", C4556&lt;=50,"36-50",TRUE,"50+")</f>
        <v>50+</v>
      </c>
      <c r="Q4556" t="str">
        <f t="shared" si="497"/>
        <v>new</v>
      </c>
      <c r="R4556" t="str">
        <f t="shared" si="498"/>
        <v>high value</v>
      </c>
      <c r="S4556" t="str">
        <f t="shared" si="499"/>
        <v>Low</v>
      </c>
      <c r="T4556" t="str">
        <f t="shared" si="500"/>
        <v>May</v>
      </c>
      <c r="U4556">
        <f t="shared" si="501"/>
        <v>2024</v>
      </c>
      <c r="V4556" t="str">
        <f t="shared" si="502"/>
        <v>10-15</v>
      </c>
      <c r="W4556" t="str">
        <f t="shared" si="503"/>
        <v>Fast</v>
      </c>
    </row>
    <row r="4557" spans="1:23" x14ac:dyDescent="0.3">
      <c r="A4557">
        <v>604556</v>
      </c>
      <c r="B4557">
        <v>27989</v>
      </c>
      <c r="C4557">
        <v>58</v>
      </c>
      <c r="D4557" t="s">
        <v>4</v>
      </c>
      <c r="E4557" t="s">
        <v>15</v>
      </c>
      <c r="F4557" t="s">
        <v>19</v>
      </c>
      <c r="G4557" t="s">
        <v>29</v>
      </c>
      <c r="H4557" s="1">
        <v>45607</v>
      </c>
      <c r="I4557" t="s">
        <v>34</v>
      </c>
      <c r="J4557">
        <v>89</v>
      </c>
      <c r="K4557">
        <v>3.5</v>
      </c>
      <c r="L4557">
        <v>1340.53</v>
      </c>
      <c r="M4557">
        <v>26.19</v>
      </c>
      <c r="N4557" t="s">
        <v>50</v>
      </c>
      <c r="O4557">
        <v>2</v>
      </c>
      <c r="P4557" t="str" cm="1">
        <f t="array" ref="P4557">_xlfn.IFS(C4557&lt;25,"18-24", C4557&lt;=35,"25-35", C4557&lt;=50,"36-50",TRUE,"50+")</f>
        <v>50+</v>
      </c>
      <c r="Q4557" t="str">
        <f t="shared" si="497"/>
        <v>new</v>
      </c>
      <c r="R4557" t="str">
        <f t="shared" si="498"/>
        <v>high value</v>
      </c>
      <c r="S4557" t="str">
        <f t="shared" si="499"/>
        <v>Low</v>
      </c>
      <c r="T4557" t="str">
        <f t="shared" si="500"/>
        <v>Nov</v>
      </c>
      <c r="U4557">
        <f t="shared" si="501"/>
        <v>2024</v>
      </c>
      <c r="V4557" t="str">
        <f t="shared" si="502"/>
        <v>0-5</v>
      </c>
      <c r="W4557" t="str">
        <f t="shared" si="503"/>
        <v>Slow</v>
      </c>
    </row>
    <row r="4558" spans="1:23" x14ac:dyDescent="0.3">
      <c r="A4558">
        <v>604557</v>
      </c>
      <c r="B4558">
        <v>40258</v>
      </c>
      <c r="C4558">
        <v>32</v>
      </c>
      <c r="D4558" t="s">
        <v>4</v>
      </c>
      <c r="E4558" t="s">
        <v>8</v>
      </c>
      <c r="F4558" t="s">
        <v>32</v>
      </c>
      <c r="G4558" t="s">
        <v>25</v>
      </c>
      <c r="H4558" s="1">
        <v>44829</v>
      </c>
      <c r="I4558" t="s">
        <v>34</v>
      </c>
      <c r="J4558">
        <v>75</v>
      </c>
      <c r="K4558">
        <v>8.3000000000000007</v>
      </c>
      <c r="L4558">
        <v>376.59</v>
      </c>
      <c r="M4558">
        <v>80.489999999999995</v>
      </c>
      <c r="N4558" t="s">
        <v>48</v>
      </c>
      <c r="O4558">
        <v>2</v>
      </c>
      <c r="P4558" t="str" cm="1">
        <f t="array" ref="P4558">_xlfn.IFS(C4558&lt;25,"18-24", C4558&lt;=35,"25-35", C4558&lt;=50,"36-50",TRUE,"50+")</f>
        <v>25-35</v>
      </c>
      <c r="Q4558" t="str">
        <f t="shared" si="497"/>
        <v>new</v>
      </c>
      <c r="R4558" t="str">
        <f t="shared" si="498"/>
        <v>medium</v>
      </c>
      <c r="S4558" t="str">
        <f t="shared" si="499"/>
        <v>Low</v>
      </c>
      <c r="T4558" t="str">
        <f t="shared" si="500"/>
        <v>Sep</v>
      </c>
      <c r="U4558">
        <f t="shared" si="501"/>
        <v>2022</v>
      </c>
      <c r="V4558" t="str">
        <f t="shared" si="502"/>
        <v>5-10</v>
      </c>
      <c r="W4558" t="str">
        <f t="shared" si="503"/>
        <v>Slow</v>
      </c>
    </row>
    <row r="4559" spans="1:23" x14ac:dyDescent="0.3">
      <c r="A4559">
        <v>604558</v>
      </c>
      <c r="B4559">
        <v>58195</v>
      </c>
      <c r="C4559">
        <v>28</v>
      </c>
      <c r="D4559" t="s">
        <v>4</v>
      </c>
      <c r="E4559" t="s">
        <v>5</v>
      </c>
      <c r="F4559" t="s">
        <v>32</v>
      </c>
      <c r="G4559" t="s">
        <v>23</v>
      </c>
      <c r="H4559" s="1">
        <v>44700</v>
      </c>
      <c r="I4559" t="s">
        <v>33</v>
      </c>
      <c r="J4559">
        <v>88</v>
      </c>
      <c r="K4559">
        <v>2.8</v>
      </c>
      <c r="L4559">
        <v>728.89</v>
      </c>
      <c r="M4559">
        <v>66.3</v>
      </c>
      <c r="N4559" t="s">
        <v>49</v>
      </c>
      <c r="O4559">
        <v>2</v>
      </c>
      <c r="P4559" t="str" cm="1">
        <f t="array" ref="P4559">_xlfn.IFS(C4559&lt;25,"18-24", C4559&lt;=35,"25-35", C4559&lt;=50,"36-50",TRUE,"50+")</f>
        <v>25-35</v>
      </c>
      <c r="Q4559" t="str">
        <f t="shared" si="497"/>
        <v>new</v>
      </c>
      <c r="R4559" t="str">
        <f t="shared" si="498"/>
        <v>high value</v>
      </c>
      <c r="S4559" t="str">
        <f t="shared" si="499"/>
        <v>Low</v>
      </c>
      <c r="T4559" t="str">
        <f t="shared" si="500"/>
        <v>May</v>
      </c>
      <c r="U4559">
        <f t="shared" si="501"/>
        <v>2022</v>
      </c>
      <c r="V4559" t="str">
        <f t="shared" si="502"/>
        <v>0-5</v>
      </c>
      <c r="W4559" t="str">
        <f t="shared" si="503"/>
        <v>Slow</v>
      </c>
    </row>
    <row r="4560" spans="1:23" x14ac:dyDescent="0.3">
      <c r="A4560">
        <v>604559</v>
      </c>
      <c r="B4560">
        <v>58575</v>
      </c>
      <c r="C4560">
        <v>51</v>
      </c>
      <c r="D4560" t="s">
        <v>4</v>
      </c>
      <c r="E4560" t="s">
        <v>16</v>
      </c>
      <c r="F4560" t="s">
        <v>18</v>
      </c>
      <c r="G4560" t="s">
        <v>29</v>
      </c>
      <c r="H4560" s="1">
        <v>44860</v>
      </c>
      <c r="I4560" t="s">
        <v>33</v>
      </c>
      <c r="J4560">
        <v>56</v>
      </c>
      <c r="K4560">
        <v>7.5</v>
      </c>
      <c r="L4560">
        <v>325.37</v>
      </c>
      <c r="M4560">
        <v>42.16</v>
      </c>
      <c r="N4560" t="s">
        <v>49</v>
      </c>
      <c r="O4560">
        <v>5</v>
      </c>
      <c r="P4560" t="str" cm="1">
        <f t="array" ref="P4560">_xlfn.IFS(C4560&lt;25,"18-24", C4560&lt;=35,"25-35", C4560&lt;=50,"36-50",TRUE,"50+")</f>
        <v>50+</v>
      </c>
      <c r="Q4560" t="str">
        <f t="shared" si="497"/>
        <v>new</v>
      </c>
      <c r="R4560" t="str">
        <f t="shared" si="498"/>
        <v>medium</v>
      </c>
      <c r="S4560" t="str">
        <f t="shared" si="499"/>
        <v>High</v>
      </c>
      <c r="T4560" t="str">
        <f t="shared" si="500"/>
        <v>Oct</v>
      </c>
      <c r="U4560">
        <f t="shared" si="501"/>
        <v>2022</v>
      </c>
      <c r="V4560" t="str">
        <f t="shared" si="502"/>
        <v>5-10</v>
      </c>
      <c r="W4560" t="str">
        <f t="shared" si="503"/>
        <v>Slow</v>
      </c>
    </row>
    <row r="4561" spans="1:23" x14ac:dyDescent="0.3">
      <c r="A4561">
        <v>604560</v>
      </c>
      <c r="B4561">
        <v>41623</v>
      </c>
      <c r="C4561">
        <v>20</v>
      </c>
      <c r="D4561" t="s">
        <v>4</v>
      </c>
      <c r="E4561" t="s">
        <v>5</v>
      </c>
      <c r="F4561" t="s">
        <v>18</v>
      </c>
      <c r="G4561" t="s">
        <v>31</v>
      </c>
      <c r="H4561" s="1">
        <v>45327</v>
      </c>
      <c r="I4561" t="s">
        <v>33</v>
      </c>
      <c r="J4561">
        <v>30</v>
      </c>
      <c r="K4561">
        <v>12</v>
      </c>
      <c r="L4561">
        <v>511.06</v>
      </c>
      <c r="M4561">
        <v>50.39</v>
      </c>
      <c r="N4561" t="s">
        <v>48</v>
      </c>
      <c r="O4561">
        <v>5</v>
      </c>
      <c r="P4561" t="str" cm="1">
        <f t="array" ref="P4561">_xlfn.IFS(C4561&lt;25,"18-24", C4561&lt;=35,"25-35", C4561&lt;=50,"36-50",TRUE,"50+")</f>
        <v>18-24</v>
      </c>
      <c r="Q4561" t="str">
        <f t="shared" si="497"/>
        <v>new</v>
      </c>
      <c r="R4561" t="str">
        <f t="shared" si="498"/>
        <v>high value</v>
      </c>
      <c r="S4561" t="str">
        <f t="shared" si="499"/>
        <v>High</v>
      </c>
      <c r="T4561" t="str">
        <f t="shared" si="500"/>
        <v>Feb</v>
      </c>
      <c r="U4561">
        <f t="shared" si="501"/>
        <v>2024</v>
      </c>
      <c r="V4561" t="str">
        <f t="shared" si="502"/>
        <v>10-15</v>
      </c>
      <c r="W4561" t="str">
        <f t="shared" si="503"/>
        <v>Fast</v>
      </c>
    </row>
    <row r="4562" spans="1:23" x14ac:dyDescent="0.3">
      <c r="A4562">
        <v>604561</v>
      </c>
      <c r="B4562">
        <v>21538</v>
      </c>
      <c r="C4562">
        <v>30</v>
      </c>
      <c r="D4562" t="s">
        <v>7</v>
      </c>
      <c r="E4562" t="s">
        <v>16</v>
      </c>
      <c r="F4562" t="s">
        <v>32</v>
      </c>
      <c r="G4562" t="s">
        <v>21</v>
      </c>
      <c r="H4562" s="1">
        <v>44948</v>
      </c>
      <c r="I4562" t="s">
        <v>33</v>
      </c>
      <c r="J4562">
        <v>33</v>
      </c>
      <c r="K4562">
        <v>2.4</v>
      </c>
      <c r="L4562">
        <v>490.26</v>
      </c>
      <c r="M4562">
        <v>27.46</v>
      </c>
      <c r="N4562" t="s">
        <v>48</v>
      </c>
      <c r="O4562">
        <v>3</v>
      </c>
      <c r="P4562" t="str" cm="1">
        <f t="array" ref="P4562">_xlfn.IFS(C4562&lt;25,"18-24", C4562&lt;=35,"25-35", C4562&lt;=50,"36-50",TRUE,"50+")</f>
        <v>25-35</v>
      </c>
      <c r="Q4562" t="str">
        <f t="shared" si="497"/>
        <v>new</v>
      </c>
      <c r="R4562" t="str">
        <f t="shared" si="498"/>
        <v>medium</v>
      </c>
      <c r="S4562" t="str">
        <f t="shared" si="499"/>
        <v>medium</v>
      </c>
      <c r="T4562" t="str">
        <f t="shared" si="500"/>
        <v>Jan</v>
      </c>
      <c r="U4562">
        <f t="shared" si="501"/>
        <v>2023</v>
      </c>
      <c r="V4562" t="str">
        <f t="shared" si="502"/>
        <v>0-5</v>
      </c>
      <c r="W4562" t="str">
        <f t="shared" si="503"/>
        <v>Medium</v>
      </c>
    </row>
    <row r="4563" spans="1:23" x14ac:dyDescent="0.3">
      <c r="A4563">
        <v>604562</v>
      </c>
      <c r="B4563">
        <v>20175</v>
      </c>
      <c r="C4563">
        <v>38</v>
      </c>
      <c r="D4563" t="s">
        <v>4</v>
      </c>
      <c r="E4563" t="s">
        <v>13</v>
      </c>
      <c r="F4563" t="s">
        <v>22</v>
      </c>
      <c r="G4563" t="s">
        <v>31</v>
      </c>
      <c r="H4563" s="1">
        <v>44653</v>
      </c>
      <c r="I4563" t="s">
        <v>34</v>
      </c>
      <c r="J4563">
        <v>42</v>
      </c>
      <c r="K4563">
        <v>1.3</v>
      </c>
      <c r="L4563">
        <v>535.05999999999995</v>
      </c>
      <c r="M4563">
        <v>68.34</v>
      </c>
      <c r="N4563" t="s">
        <v>49</v>
      </c>
      <c r="O4563">
        <v>1</v>
      </c>
      <c r="P4563" t="str" cm="1">
        <f t="array" ref="P4563">_xlfn.IFS(C4563&lt;25,"18-24", C4563&lt;=35,"25-35", C4563&lt;=50,"36-50",TRUE,"50+")</f>
        <v>36-50</v>
      </c>
      <c r="Q4563" t="str">
        <f t="shared" si="497"/>
        <v>new</v>
      </c>
      <c r="R4563" t="str">
        <f t="shared" si="498"/>
        <v>high value</v>
      </c>
      <c r="S4563" t="str">
        <f t="shared" si="499"/>
        <v>Low</v>
      </c>
      <c r="T4563" t="str">
        <f t="shared" si="500"/>
        <v>Apr</v>
      </c>
      <c r="U4563">
        <f t="shared" si="501"/>
        <v>2022</v>
      </c>
      <c r="V4563" t="str">
        <f t="shared" si="502"/>
        <v>0-5</v>
      </c>
      <c r="W4563" t="str">
        <f t="shared" si="503"/>
        <v>Medium</v>
      </c>
    </row>
    <row r="4564" spans="1:23" x14ac:dyDescent="0.3">
      <c r="A4564">
        <v>604563</v>
      </c>
      <c r="B4564">
        <v>20632</v>
      </c>
      <c r="C4564">
        <v>55</v>
      </c>
      <c r="D4564" t="s">
        <v>4</v>
      </c>
      <c r="E4564" t="s">
        <v>15</v>
      </c>
      <c r="F4564" t="s">
        <v>26</v>
      </c>
      <c r="G4564" t="s">
        <v>27</v>
      </c>
      <c r="H4564" s="1">
        <v>45010</v>
      </c>
      <c r="I4564" t="s">
        <v>34</v>
      </c>
      <c r="J4564">
        <v>44</v>
      </c>
      <c r="K4564">
        <v>11.1</v>
      </c>
      <c r="L4564">
        <v>861.73</v>
      </c>
      <c r="M4564">
        <v>72.87</v>
      </c>
      <c r="N4564" t="s">
        <v>47</v>
      </c>
      <c r="O4564">
        <v>3</v>
      </c>
      <c r="P4564" t="str" cm="1">
        <f t="array" ref="P4564">_xlfn.IFS(C4564&lt;25,"18-24", C4564&lt;=35,"25-35", C4564&lt;=50,"36-50",TRUE,"50+")</f>
        <v>50+</v>
      </c>
      <c r="Q4564" t="str">
        <f t="shared" si="497"/>
        <v>new</v>
      </c>
      <c r="R4564" t="str">
        <f t="shared" si="498"/>
        <v>high value</v>
      </c>
      <c r="S4564" t="str">
        <f t="shared" si="499"/>
        <v>medium</v>
      </c>
      <c r="T4564" t="str">
        <f t="shared" si="500"/>
        <v>Mar</v>
      </c>
      <c r="U4564">
        <f t="shared" si="501"/>
        <v>2023</v>
      </c>
      <c r="V4564" t="str">
        <f t="shared" si="502"/>
        <v>10-15</v>
      </c>
      <c r="W4564" t="str">
        <f t="shared" si="503"/>
        <v>Medium</v>
      </c>
    </row>
    <row r="4565" spans="1:23" x14ac:dyDescent="0.3">
      <c r="A4565">
        <v>604564</v>
      </c>
      <c r="B4565">
        <v>72471</v>
      </c>
      <c r="C4565">
        <v>47</v>
      </c>
      <c r="D4565" t="s">
        <v>4</v>
      </c>
      <c r="E4565" t="s">
        <v>5</v>
      </c>
      <c r="F4565" t="s">
        <v>24</v>
      </c>
      <c r="G4565" t="s">
        <v>23</v>
      </c>
      <c r="H4565" s="1">
        <v>45031</v>
      </c>
      <c r="I4565" t="s">
        <v>33</v>
      </c>
      <c r="J4565">
        <v>23</v>
      </c>
      <c r="K4565">
        <v>4.7</v>
      </c>
      <c r="L4565">
        <v>844</v>
      </c>
      <c r="M4565">
        <v>73.66</v>
      </c>
      <c r="N4565" t="s">
        <v>47</v>
      </c>
      <c r="O4565">
        <v>4</v>
      </c>
      <c r="P4565" t="str" cm="1">
        <f t="array" ref="P4565">_xlfn.IFS(C4565&lt;25,"18-24", C4565&lt;=35,"25-35", C4565&lt;=50,"36-50",TRUE,"50+")</f>
        <v>36-50</v>
      </c>
      <c r="Q4565" t="str">
        <f t="shared" si="497"/>
        <v>new</v>
      </c>
      <c r="R4565" t="str">
        <f t="shared" si="498"/>
        <v>high value</v>
      </c>
      <c r="S4565" t="str">
        <f t="shared" si="499"/>
        <v>medium</v>
      </c>
      <c r="T4565" t="str">
        <f t="shared" si="500"/>
        <v>Apr</v>
      </c>
      <c r="U4565">
        <f t="shared" si="501"/>
        <v>2023</v>
      </c>
      <c r="V4565" t="str">
        <f t="shared" si="502"/>
        <v>0-5</v>
      </c>
      <c r="W4565" t="str">
        <f t="shared" si="503"/>
        <v>Fast</v>
      </c>
    </row>
    <row r="4566" spans="1:23" x14ac:dyDescent="0.3">
      <c r="A4566">
        <v>604565</v>
      </c>
      <c r="B4566">
        <v>81649</v>
      </c>
      <c r="C4566">
        <v>46</v>
      </c>
      <c r="D4566" t="s">
        <v>4</v>
      </c>
      <c r="E4566" t="s">
        <v>16</v>
      </c>
      <c r="F4566" t="s">
        <v>28</v>
      </c>
      <c r="G4566" t="s">
        <v>27</v>
      </c>
      <c r="H4566" s="1">
        <v>45498</v>
      </c>
      <c r="I4566" t="s">
        <v>34</v>
      </c>
      <c r="J4566">
        <v>40</v>
      </c>
      <c r="K4566">
        <v>11.5</v>
      </c>
      <c r="L4566">
        <v>513.78</v>
      </c>
      <c r="M4566">
        <v>89.78</v>
      </c>
      <c r="N4566" t="s">
        <v>47</v>
      </c>
      <c r="O4566">
        <v>2</v>
      </c>
      <c r="P4566" t="str" cm="1">
        <f t="array" ref="P4566">_xlfn.IFS(C4566&lt;25,"18-24", C4566&lt;=35,"25-35", C4566&lt;=50,"36-50",TRUE,"50+")</f>
        <v>36-50</v>
      </c>
      <c r="Q4566" t="str">
        <f t="shared" si="497"/>
        <v>new</v>
      </c>
      <c r="R4566" t="str">
        <f t="shared" si="498"/>
        <v>high value</v>
      </c>
      <c r="S4566" t="str">
        <f t="shared" si="499"/>
        <v>Low</v>
      </c>
      <c r="T4566" t="str">
        <f t="shared" si="500"/>
        <v>Jul</v>
      </c>
      <c r="U4566">
        <f t="shared" si="501"/>
        <v>2024</v>
      </c>
      <c r="V4566" t="str">
        <f t="shared" si="502"/>
        <v>10-15</v>
      </c>
      <c r="W4566" t="str">
        <f t="shared" si="503"/>
        <v>Medium</v>
      </c>
    </row>
    <row r="4567" spans="1:23" x14ac:dyDescent="0.3">
      <c r="A4567">
        <v>604566</v>
      </c>
      <c r="B4567">
        <v>77413</v>
      </c>
      <c r="C4567">
        <v>63</v>
      </c>
      <c r="D4567" t="s">
        <v>4</v>
      </c>
      <c r="E4567" t="s">
        <v>5</v>
      </c>
      <c r="F4567" t="s">
        <v>28</v>
      </c>
      <c r="G4567" t="s">
        <v>31</v>
      </c>
      <c r="H4567" s="1">
        <v>45109</v>
      </c>
      <c r="I4567" t="s">
        <v>33</v>
      </c>
      <c r="J4567">
        <v>27</v>
      </c>
      <c r="K4567">
        <v>1.2</v>
      </c>
      <c r="L4567">
        <v>1081.8800000000001</v>
      </c>
      <c r="M4567">
        <v>38.47</v>
      </c>
      <c r="N4567" t="s">
        <v>49</v>
      </c>
      <c r="O4567">
        <v>3</v>
      </c>
      <c r="P4567" t="str" cm="1">
        <f t="array" ref="P4567">_xlfn.IFS(C4567&lt;25,"18-24", C4567&lt;=35,"25-35", C4567&lt;=50,"36-50",TRUE,"50+")</f>
        <v>50+</v>
      </c>
      <c r="Q4567" t="str">
        <f t="shared" si="497"/>
        <v>new</v>
      </c>
      <c r="R4567" t="str">
        <f t="shared" si="498"/>
        <v>high value</v>
      </c>
      <c r="S4567" t="str">
        <f t="shared" si="499"/>
        <v>medium</v>
      </c>
      <c r="T4567" t="str">
        <f t="shared" si="500"/>
        <v>Jul</v>
      </c>
      <c r="U4567">
        <f t="shared" si="501"/>
        <v>2023</v>
      </c>
      <c r="V4567" t="str">
        <f t="shared" si="502"/>
        <v>0-5</v>
      </c>
      <c r="W4567" t="str">
        <f t="shared" si="503"/>
        <v>Fast</v>
      </c>
    </row>
    <row r="4568" spans="1:23" x14ac:dyDescent="0.3">
      <c r="A4568">
        <v>604567</v>
      </c>
      <c r="B4568">
        <v>62226</v>
      </c>
      <c r="C4568">
        <v>62</v>
      </c>
      <c r="D4568" t="s">
        <v>4</v>
      </c>
      <c r="E4568" t="s">
        <v>8</v>
      </c>
      <c r="F4568" t="s">
        <v>30</v>
      </c>
      <c r="G4568" t="s">
        <v>23</v>
      </c>
      <c r="H4568" s="1">
        <v>44688</v>
      </c>
      <c r="I4568" t="s">
        <v>33</v>
      </c>
      <c r="J4568">
        <v>63</v>
      </c>
      <c r="K4568">
        <v>8.3000000000000007</v>
      </c>
      <c r="L4568">
        <v>637.42999999999995</v>
      </c>
      <c r="M4568">
        <v>26.04</v>
      </c>
      <c r="N4568" t="s">
        <v>49</v>
      </c>
      <c r="O4568">
        <v>2</v>
      </c>
      <c r="P4568" t="str" cm="1">
        <f t="array" ref="P4568">_xlfn.IFS(C4568&lt;25,"18-24", C4568&lt;=35,"25-35", C4568&lt;=50,"36-50",TRUE,"50+")</f>
        <v>50+</v>
      </c>
      <c r="Q4568" t="str">
        <f t="shared" si="497"/>
        <v>new</v>
      </c>
      <c r="R4568" t="str">
        <f t="shared" si="498"/>
        <v>high value</v>
      </c>
      <c r="S4568" t="str">
        <f t="shared" si="499"/>
        <v>Low</v>
      </c>
      <c r="T4568" t="str">
        <f t="shared" si="500"/>
        <v>May</v>
      </c>
      <c r="U4568">
        <f t="shared" si="501"/>
        <v>2022</v>
      </c>
      <c r="V4568" t="str">
        <f t="shared" si="502"/>
        <v>5-10</v>
      </c>
      <c r="W4568" t="str">
        <f t="shared" si="503"/>
        <v>Slow</v>
      </c>
    </row>
    <row r="4569" spans="1:23" x14ac:dyDescent="0.3">
      <c r="A4569">
        <v>604568</v>
      </c>
      <c r="B4569">
        <v>34410</v>
      </c>
      <c r="C4569">
        <v>32</v>
      </c>
      <c r="D4569" t="s">
        <v>7</v>
      </c>
      <c r="E4569" t="s">
        <v>11</v>
      </c>
      <c r="F4569" t="s">
        <v>24</v>
      </c>
      <c r="G4569" t="s">
        <v>29</v>
      </c>
      <c r="H4569" s="1">
        <v>45511</v>
      </c>
      <c r="I4569" t="s">
        <v>34</v>
      </c>
      <c r="J4569">
        <v>47</v>
      </c>
      <c r="K4569">
        <v>14</v>
      </c>
      <c r="L4569">
        <v>1262.49</v>
      </c>
      <c r="M4569">
        <v>44.26</v>
      </c>
      <c r="N4569" t="s">
        <v>49</v>
      </c>
      <c r="O4569">
        <v>1</v>
      </c>
      <c r="P4569" t="str" cm="1">
        <f t="array" ref="P4569">_xlfn.IFS(C4569&lt;25,"18-24", C4569&lt;=35,"25-35", C4569&lt;=50,"36-50",TRUE,"50+")</f>
        <v>25-35</v>
      </c>
      <c r="Q4569" t="str">
        <f t="shared" si="497"/>
        <v>new</v>
      </c>
      <c r="R4569" t="str">
        <f t="shared" si="498"/>
        <v>high value</v>
      </c>
      <c r="S4569" t="str">
        <f t="shared" si="499"/>
        <v>Low</v>
      </c>
      <c r="T4569" t="str">
        <f t="shared" si="500"/>
        <v>Aug</v>
      </c>
      <c r="U4569">
        <f t="shared" si="501"/>
        <v>2024</v>
      </c>
      <c r="V4569" t="str">
        <f t="shared" si="502"/>
        <v>10-15</v>
      </c>
      <c r="W4569" t="str">
        <f t="shared" si="503"/>
        <v>Slow</v>
      </c>
    </row>
    <row r="4570" spans="1:23" x14ac:dyDescent="0.3">
      <c r="A4570">
        <v>604569</v>
      </c>
      <c r="B4570">
        <v>95107</v>
      </c>
      <c r="C4570">
        <v>45</v>
      </c>
      <c r="D4570" t="s">
        <v>4</v>
      </c>
      <c r="E4570" t="s">
        <v>5</v>
      </c>
      <c r="F4570" t="s">
        <v>28</v>
      </c>
      <c r="G4570" t="s">
        <v>23</v>
      </c>
      <c r="H4570" s="1">
        <v>45570</v>
      </c>
      <c r="I4570" t="s">
        <v>33</v>
      </c>
      <c r="J4570">
        <v>63</v>
      </c>
      <c r="K4570">
        <v>10.4</v>
      </c>
      <c r="L4570">
        <v>582.70000000000005</v>
      </c>
      <c r="M4570">
        <v>23.96</v>
      </c>
      <c r="N4570" t="s">
        <v>48</v>
      </c>
      <c r="O4570">
        <v>1</v>
      </c>
      <c r="P4570" t="str" cm="1">
        <f t="array" ref="P4570">_xlfn.IFS(C4570&lt;25,"18-24", C4570&lt;=35,"25-35", C4570&lt;=50,"36-50",TRUE,"50+")</f>
        <v>36-50</v>
      </c>
      <c r="Q4570" t="str">
        <f t="shared" si="497"/>
        <v>new</v>
      </c>
      <c r="R4570" t="str">
        <f t="shared" si="498"/>
        <v>high value</v>
      </c>
      <c r="S4570" t="str">
        <f t="shared" si="499"/>
        <v>Low</v>
      </c>
      <c r="T4570" t="str">
        <f t="shared" si="500"/>
        <v>Oct</v>
      </c>
      <c r="U4570">
        <f t="shared" si="501"/>
        <v>2024</v>
      </c>
      <c r="V4570" t="str">
        <f t="shared" si="502"/>
        <v>10-15</v>
      </c>
      <c r="W4570" t="str">
        <f t="shared" si="503"/>
        <v>Slow</v>
      </c>
    </row>
    <row r="4571" spans="1:23" x14ac:dyDescent="0.3">
      <c r="A4571">
        <v>604570</v>
      </c>
      <c r="B4571">
        <v>76921</v>
      </c>
      <c r="C4571">
        <v>21</v>
      </c>
      <c r="D4571" t="s">
        <v>4</v>
      </c>
      <c r="E4571" t="s">
        <v>16</v>
      </c>
      <c r="F4571" t="s">
        <v>18</v>
      </c>
      <c r="G4571" t="s">
        <v>27</v>
      </c>
      <c r="H4571" s="1">
        <v>44631</v>
      </c>
      <c r="I4571" t="s">
        <v>34</v>
      </c>
      <c r="J4571">
        <v>36</v>
      </c>
      <c r="K4571">
        <v>4.3</v>
      </c>
      <c r="L4571">
        <v>617.09</v>
      </c>
      <c r="M4571">
        <v>113.87</v>
      </c>
      <c r="N4571" t="s">
        <v>49</v>
      </c>
      <c r="O4571">
        <v>3</v>
      </c>
      <c r="P4571" t="str" cm="1">
        <f t="array" ref="P4571">_xlfn.IFS(C4571&lt;25,"18-24", C4571&lt;=35,"25-35", C4571&lt;=50,"36-50",TRUE,"50+")</f>
        <v>18-24</v>
      </c>
      <c r="Q4571" t="str">
        <f t="shared" si="497"/>
        <v>new</v>
      </c>
      <c r="R4571" t="str">
        <f t="shared" si="498"/>
        <v>high value</v>
      </c>
      <c r="S4571" t="str">
        <f t="shared" si="499"/>
        <v>medium</v>
      </c>
      <c r="T4571" t="str">
        <f t="shared" si="500"/>
        <v>Mar</v>
      </c>
      <c r="U4571">
        <f t="shared" si="501"/>
        <v>2022</v>
      </c>
      <c r="V4571" t="str">
        <f t="shared" si="502"/>
        <v>0-5</v>
      </c>
      <c r="W4571" t="str">
        <f t="shared" si="503"/>
        <v>Medium</v>
      </c>
    </row>
    <row r="4572" spans="1:23" x14ac:dyDescent="0.3">
      <c r="A4572">
        <v>604571</v>
      </c>
      <c r="B4572">
        <v>32549</v>
      </c>
      <c r="C4572">
        <v>43</v>
      </c>
      <c r="D4572" t="s">
        <v>4</v>
      </c>
      <c r="E4572" t="s">
        <v>13</v>
      </c>
      <c r="F4572" t="s">
        <v>24</v>
      </c>
      <c r="G4572" t="s">
        <v>21</v>
      </c>
      <c r="H4572" s="1">
        <v>45567</v>
      </c>
      <c r="I4572" t="s">
        <v>33</v>
      </c>
      <c r="J4572">
        <v>86</v>
      </c>
      <c r="K4572">
        <v>3.2</v>
      </c>
      <c r="L4572">
        <v>197.22</v>
      </c>
      <c r="M4572">
        <v>108.64</v>
      </c>
      <c r="N4572" t="s">
        <v>49</v>
      </c>
      <c r="O4572">
        <v>2</v>
      </c>
      <c r="P4572" t="str" cm="1">
        <f t="array" ref="P4572">_xlfn.IFS(C4572&lt;25,"18-24", C4572&lt;=35,"25-35", C4572&lt;=50,"36-50",TRUE,"50+")</f>
        <v>36-50</v>
      </c>
      <c r="Q4572" t="str">
        <f t="shared" si="497"/>
        <v>new</v>
      </c>
      <c r="R4572" t="str">
        <f t="shared" si="498"/>
        <v>low</v>
      </c>
      <c r="S4572" t="str">
        <f t="shared" si="499"/>
        <v>Low</v>
      </c>
      <c r="T4572" t="str">
        <f t="shared" si="500"/>
        <v>Oct</v>
      </c>
      <c r="U4572">
        <f t="shared" si="501"/>
        <v>2024</v>
      </c>
      <c r="V4572" t="str">
        <f t="shared" si="502"/>
        <v>0-5</v>
      </c>
      <c r="W4572" t="str">
        <f t="shared" si="503"/>
        <v>Slow</v>
      </c>
    </row>
    <row r="4573" spans="1:23" x14ac:dyDescent="0.3">
      <c r="A4573">
        <v>604572</v>
      </c>
      <c r="B4573">
        <v>48628</v>
      </c>
      <c r="C4573">
        <v>37</v>
      </c>
      <c r="D4573" t="s">
        <v>7</v>
      </c>
      <c r="E4573" t="s">
        <v>16</v>
      </c>
      <c r="F4573" t="s">
        <v>32</v>
      </c>
      <c r="G4573" t="s">
        <v>25</v>
      </c>
      <c r="H4573" s="1">
        <v>44837</v>
      </c>
      <c r="I4573" t="s">
        <v>33</v>
      </c>
      <c r="J4573">
        <v>69</v>
      </c>
      <c r="K4573">
        <v>14.8</v>
      </c>
      <c r="L4573">
        <v>582.54999999999995</v>
      </c>
      <c r="M4573">
        <v>97.87</v>
      </c>
      <c r="N4573" t="s">
        <v>49</v>
      </c>
      <c r="O4573">
        <v>3</v>
      </c>
      <c r="P4573" t="str" cm="1">
        <f t="array" ref="P4573">_xlfn.IFS(C4573&lt;25,"18-24", C4573&lt;=35,"25-35", C4573&lt;=50,"36-50",TRUE,"50+")</f>
        <v>36-50</v>
      </c>
      <c r="Q4573" t="str">
        <f t="shared" si="497"/>
        <v>new</v>
      </c>
      <c r="R4573" t="str">
        <f t="shared" si="498"/>
        <v>high value</v>
      </c>
      <c r="S4573" t="str">
        <f t="shared" si="499"/>
        <v>medium</v>
      </c>
      <c r="T4573" t="str">
        <f t="shared" si="500"/>
        <v>Oct</v>
      </c>
      <c r="U4573">
        <f t="shared" si="501"/>
        <v>2022</v>
      </c>
      <c r="V4573" t="str">
        <f t="shared" si="502"/>
        <v>10-15</v>
      </c>
      <c r="W4573" t="str">
        <f t="shared" si="503"/>
        <v>Slow</v>
      </c>
    </row>
    <row r="4574" spans="1:23" x14ac:dyDescent="0.3">
      <c r="A4574">
        <v>604573</v>
      </c>
      <c r="B4574">
        <v>27094</v>
      </c>
      <c r="C4574">
        <v>55</v>
      </c>
      <c r="D4574" t="s">
        <v>7</v>
      </c>
      <c r="E4574" t="s">
        <v>15</v>
      </c>
      <c r="F4574" t="s">
        <v>30</v>
      </c>
      <c r="G4574" t="s">
        <v>31</v>
      </c>
      <c r="H4574" s="1">
        <v>45100</v>
      </c>
      <c r="I4574" t="s">
        <v>34</v>
      </c>
      <c r="J4574">
        <v>62</v>
      </c>
      <c r="K4574">
        <v>12.2</v>
      </c>
      <c r="L4574">
        <v>607.71</v>
      </c>
      <c r="M4574">
        <v>36.590000000000003</v>
      </c>
      <c r="N4574" t="s">
        <v>47</v>
      </c>
      <c r="O4574">
        <v>4</v>
      </c>
      <c r="P4574" t="str" cm="1">
        <f t="array" ref="P4574">_xlfn.IFS(C4574&lt;25,"18-24", C4574&lt;=35,"25-35", C4574&lt;=50,"36-50",TRUE,"50+")</f>
        <v>50+</v>
      </c>
      <c r="Q4574" t="str">
        <f t="shared" si="497"/>
        <v>new</v>
      </c>
      <c r="R4574" t="str">
        <f t="shared" si="498"/>
        <v>high value</v>
      </c>
      <c r="S4574" t="str">
        <f t="shared" si="499"/>
        <v>medium</v>
      </c>
      <c r="T4574" t="str">
        <f t="shared" si="500"/>
        <v>Jun</v>
      </c>
      <c r="U4574">
        <f t="shared" si="501"/>
        <v>2023</v>
      </c>
      <c r="V4574" t="str">
        <f t="shared" si="502"/>
        <v>10-15</v>
      </c>
      <c r="W4574" t="str">
        <f t="shared" si="503"/>
        <v>Slow</v>
      </c>
    </row>
    <row r="4575" spans="1:23" x14ac:dyDescent="0.3">
      <c r="A4575">
        <v>604574</v>
      </c>
      <c r="B4575">
        <v>85783</v>
      </c>
      <c r="C4575">
        <v>45</v>
      </c>
      <c r="D4575" t="s">
        <v>7</v>
      </c>
      <c r="E4575" t="s">
        <v>16</v>
      </c>
      <c r="F4575" t="s">
        <v>24</v>
      </c>
      <c r="G4575" t="s">
        <v>23</v>
      </c>
      <c r="H4575" s="1">
        <v>44670</v>
      </c>
      <c r="I4575" t="s">
        <v>33</v>
      </c>
      <c r="J4575">
        <v>45</v>
      </c>
      <c r="K4575">
        <v>13.9</v>
      </c>
      <c r="L4575">
        <v>745.48</v>
      </c>
      <c r="M4575">
        <v>87.95</v>
      </c>
      <c r="N4575" t="s">
        <v>50</v>
      </c>
      <c r="O4575">
        <v>1</v>
      </c>
      <c r="P4575" t="str" cm="1">
        <f t="array" ref="P4575">_xlfn.IFS(C4575&lt;25,"18-24", C4575&lt;=35,"25-35", C4575&lt;=50,"36-50",TRUE,"50+")</f>
        <v>36-50</v>
      </c>
      <c r="Q4575" t="str">
        <f t="shared" si="497"/>
        <v>repeat</v>
      </c>
      <c r="R4575" t="str">
        <f t="shared" si="498"/>
        <v>high value</v>
      </c>
      <c r="S4575" t="str">
        <f t="shared" si="499"/>
        <v>Low</v>
      </c>
      <c r="T4575" t="str">
        <f t="shared" si="500"/>
        <v>Apr</v>
      </c>
      <c r="U4575">
        <f t="shared" si="501"/>
        <v>2022</v>
      </c>
      <c r="V4575" t="str">
        <f t="shared" si="502"/>
        <v>10-15</v>
      </c>
      <c r="W4575" t="str">
        <f t="shared" si="503"/>
        <v>Medium</v>
      </c>
    </row>
    <row r="4576" spans="1:23" x14ac:dyDescent="0.3">
      <c r="A4576">
        <v>604575</v>
      </c>
      <c r="B4576">
        <v>67702</v>
      </c>
      <c r="C4576">
        <v>44</v>
      </c>
      <c r="D4576" t="s">
        <v>7</v>
      </c>
      <c r="E4576" t="s">
        <v>13</v>
      </c>
      <c r="F4576" t="s">
        <v>32</v>
      </c>
      <c r="G4576" t="s">
        <v>23</v>
      </c>
      <c r="H4576" s="1">
        <v>44677</v>
      </c>
      <c r="I4576" t="s">
        <v>34</v>
      </c>
      <c r="J4576">
        <v>41</v>
      </c>
      <c r="K4576">
        <v>11.7</v>
      </c>
      <c r="L4576">
        <v>601.66</v>
      </c>
      <c r="M4576">
        <v>73.88</v>
      </c>
      <c r="N4576" t="s">
        <v>49</v>
      </c>
      <c r="O4576">
        <v>4</v>
      </c>
      <c r="P4576" t="str" cm="1">
        <f t="array" ref="P4576">_xlfn.IFS(C4576&lt;25,"18-24", C4576&lt;=35,"25-35", C4576&lt;=50,"36-50",TRUE,"50+")</f>
        <v>36-50</v>
      </c>
      <c r="Q4576" t="str">
        <f t="shared" si="497"/>
        <v>new</v>
      </c>
      <c r="R4576" t="str">
        <f t="shared" si="498"/>
        <v>high value</v>
      </c>
      <c r="S4576" t="str">
        <f t="shared" si="499"/>
        <v>medium</v>
      </c>
      <c r="T4576" t="str">
        <f t="shared" si="500"/>
        <v>Apr</v>
      </c>
      <c r="U4576">
        <f t="shared" si="501"/>
        <v>2022</v>
      </c>
      <c r="V4576" t="str">
        <f t="shared" si="502"/>
        <v>10-15</v>
      </c>
      <c r="W4576" t="str">
        <f t="shared" si="503"/>
        <v>Medium</v>
      </c>
    </row>
    <row r="4577" spans="1:23" x14ac:dyDescent="0.3">
      <c r="A4577">
        <v>604576</v>
      </c>
      <c r="B4577">
        <v>87660</v>
      </c>
      <c r="C4577">
        <v>40</v>
      </c>
      <c r="D4577" t="s">
        <v>7</v>
      </c>
      <c r="E4577" t="s">
        <v>8</v>
      </c>
      <c r="F4577" t="s">
        <v>28</v>
      </c>
      <c r="G4577" t="s">
        <v>29</v>
      </c>
      <c r="H4577" s="1">
        <v>45535</v>
      </c>
      <c r="I4577" t="s">
        <v>34</v>
      </c>
      <c r="J4577">
        <v>48</v>
      </c>
      <c r="K4577">
        <v>13.9</v>
      </c>
      <c r="L4577">
        <v>919.01</v>
      </c>
      <c r="M4577">
        <v>75.89</v>
      </c>
      <c r="N4577" t="s">
        <v>49</v>
      </c>
      <c r="O4577">
        <v>4</v>
      </c>
      <c r="P4577" t="str" cm="1">
        <f t="array" ref="P4577">_xlfn.IFS(C4577&lt;25,"18-24", C4577&lt;=35,"25-35", C4577&lt;=50,"36-50",TRUE,"50+")</f>
        <v>36-50</v>
      </c>
      <c r="Q4577" t="str">
        <f t="shared" si="497"/>
        <v>new</v>
      </c>
      <c r="R4577" t="str">
        <f t="shared" si="498"/>
        <v>high value</v>
      </c>
      <c r="S4577" t="str">
        <f t="shared" si="499"/>
        <v>medium</v>
      </c>
      <c r="T4577" t="str">
        <f t="shared" si="500"/>
        <v>Aug</v>
      </c>
      <c r="U4577">
        <f t="shared" si="501"/>
        <v>2024</v>
      </c>
      <c r="V4577" t="str">
        <f t="shared" si="502"/>
        <v>10-15</v>
      </c>
      <c r="W4577" t="str">
        <f t="shared" si="503"/>
        <v>Slow</v>
      </c>
    </row>
    <row r="4578" spans="1:23" x14ac:dyDescent="0.3">
      <c r="A4578">
        <v>604577</v>
      </c>
      <c r="B4578">
        <v>17166</v>
      </c>
      <c r="C4578">
        <v>19</v>
      </c>
      <c r="D4578" t="s">
        <v>7</v>
      </c>
      <c r="E4578" t="s">
        <v>13</v>
      </c>
      <c r="F4578" t="s">
        <v>26</v>
      </c>
      <c r="G4578" t="s">
        <v>31</v>
      </c>
      <c r="H4578" s="1">
        <v>45601</v>
      </c>
      <c r="I4578" t="s">
        <v>33</v>
      </c>
      <c r="J4578">
        <v>88</v>
      </c>
      <c r="K4578">
        <v>4.5</v>
      </c>
      <c r="L4578">
        <v>760.21</v>
      </c>
      <c r="M4578">
        <v>43.66</v>
      </c>
      <c r="N4578" t="s">
        <v>47</v>
      </c>
      <c r="O4578">
        <v>3</v>
      </c>
      <c r="P4578" t="str" cm="1">
        <f t="array" ref="P4578">_xlfn.IFS(C4578&lt;25,"18-24", C4578&lt;=35,"25-35", C4578&lt;=50,"36-50",TRUE,"50+")</f>
        <v>18-24</v>
      </c>
      <c r="Q4578" t="str">
        <f t="shared" si="497"/>
        <v>new</v>
      </c>
      <c r="R4578" t="str">
        <f t="shared" si="498"/>
        <v>high value</v>
      </c>
      <c r="S4578" t="str">
        <f t="shared" si="499"/>
        <v>medium</v>
      </c>
      <c r="T4578" t="str">
        <f t="shared" si="500"/>
        <v>Nov</v>
      </c>
      <c r="U4578">
        <f t="shared" si="501"/>
        <v>2024</v>
      </c>
      <c r="V4578" t="str">
        <f t="shared" si="502"/>
        <v>0-5</v>
      </c>
      <c r="W4578" t="str">
        <f t="shared" si="503"/>
        <v>Slow</v>
      </c>
    </row>
    <row r="4579" spans="1:23" x14ac:dyDescent="0.3">
      <c r="A4579">
        <v>604578</v>
      </c>
      <c r="B4579">
        <v>73124</v>
      </c>
      <c r="C4579">
        <v>26</v>
      </c>
      <c r="D4579" t="s">
        <v>7</v>
      </c>
      <c r="E4579" t="s">
        <v>15</v>
      </c>
      <c r="F4579" t="s">
        <v>32</v>
      </c>
      <c r="G4579" t="s">
        <v>21</v>
      </c>
      <c r="H4579" s="1">
        <v>45419</v>
      </c>
      <c r="I4579" t="s">
        <v>34</v>
      </c>
      <c r="J4579">
        <v>67</v>
      </c>
      <c r="K4579">
        <v>3.9</v>
      </c>
      <c r="L4579">
        <v>920.53</v>
      </c>
      <c r="M4579">
        <v>65.23</v>
      </c>
      <c r="N4579" t="s">
        <v>50</v>
      </c>
      <c r="O4579">
        <v>2</v>
      </c>
      <c r="P4579" t="str" cm="1">
        <f t="array" ref="P4579">_xlfn.IFS(C4579&lt;25,"18-24", C4579&lt;=35,"25-35", C4579&lt;=50,"36-50",TRUE,"50+")</f>
        <v>25-35</v>
      </c>
      <c r="Q4579" t="str">
        <f t="shared" si="497"/>
        <v>new</v>
      </c>
      <c r="R4579" t="str">
        <f t="shared" si="498"/>
        <v>high value</v>
      </c>
      <c r="S4579" t="str">
        <f t="shared" si="499"/>
        <v>Low</v>
      </c>
      <c r="T4579" t="str">
        <f t="shared" si="500"/>
        <v>May</v>
      </c>
      <c r="U4579">
        <f t="shared" si="501"/>
        <v>2024</v>
      </c>
      <c r="V4579" t="str">
        <f t="shared" si="502"/>
        <v>0-5</v>
      </c>
      <c r="W4579" t="str">
        <f t="shared" si="503"/>
        <v>Slow</v>
      </c>
    </row>
    <row r="4580" spans="1:23" x14ac:dyDescent="0.3">
      <c r="A4580">
        <v>604579</v>
      </c>
      <c r="B4580">
        <v>72847</v>
      </c>
      <c r="C4580">
        <v>64</v>
      </c>
      <c r="D4580" t="s">
        <v>4</v>
      </c>
      <c r="E4580" t="s">
        <v>8</v>
      </c>
      <c r="F4580" t="s">
        <v>28</v>
      </c>
      <c r="G4580" t="s">
        <v>29</v>
      </c>
      <c r="H4580" s="1">
        <v>45214</v>
      </c>
      <c r="I4580" t="s">
        <v>33</v>
      </c>
      <c r="J4580">
        <v>31</v>
      </c>
      <c r="K4580">
        <v>14.1</v>
      </c>
      <c r="L4580">
        <v>662.13</v>
      </c>
      <c r="M4580">
        <v>109.57</v>
      </c>
      <c r="N4580" t="s">
        <v>48</v>
      </c>
      <c r="O4580">
        <v>2</v>
      </c>
      <c r="P4580" t="str" cm="1">
        <f t="array" ref="P4580">_xlfn.IFS(C4580&lt;25,"18-24", C4580&lt;=35,"25-35", C4580&lt;=50,"36-50",TRUE,"50+")</f>
        <v>50+</v>
      </c>
      <c r="Q4580" t="str">
        <f t="shared" si="497"/>
        <v>new</v>
      </c>
      <c r="R4580" t="str">
        <f t="shared" si="498"/>
        <v>high value</v>
      </c>
      <c r="S4580" t="str">
        <f t="shared" si="499"/>
        <v>Low</v>
      </c>
      <c r="T4580" t="str">
        <f t="shared" si="500"/>
        <v>Oct</v>
      </c>
      <c r="U4580">
        <f t="shared" si="501"/>
        <v>2023</v>
      </c>
      <c r="V4580" t="str">
        <f t="shared" si="502"/>
        <v>10-15</v>
      </c>
      <c r="W4580" t="str">
        <f t="shared" si="503"/>
        <v>Medium</v>
      </c>
    </row>
    <row r="4581" spans="1:23" x14ac:dyDescent="0.3">
      <c r="A4581">
        <v>604580</v>
      </c>
      <c r="B4581">
        <v>52445</v>
      </c>
      <c r="C4581">
        <v>31</v>
      </c>
      <c r="D4581" t="s">
        <v>7</v>
      </c>
      <c r="E4581" t="s">
        <v>16</v>
      </c>
      <c r="F4581" t="s">
        <v>19</v>
      </c>
      <c r="G4581" t="s">
        <v>21</v>
      </c>
      <c r="H4581" s="1">
        <v>45419</v>
      </c>
      <c r="I4581" t="s">
        <v>34</v>
      </c>
      <c r="J4581">
        <v>47</v>
      </c>
      <c r="K4581">
        <v>3.7</v>
      </c>
      <c r="L4581">
        <v>697.03</v>
      </c>
      <c r="M4581">
        <v>91.6</v>
      </c>
      <c r="N4581" t="s">
        <v>47</v>
      </c>
      <c r="O4581">
        <v>2</v>
      </c>
      <c r="P4581" t="str" cm="1">
        <f t="array" ref="P4581">_xlfn.IFS(C4581&lt;25,"18-24", C4581&lt;=35,"25-35", C4581&lt;=50,"36-50",TRUE,"50+")</f>
        <v>25-35</v>
      </c>
      <c r="Q4581" t="str">
        <f t="shared" si="497"/>
        <v>new</v>
      </c>
      <c r="R4581" t="str">
        <f t="shared" si="498"/>
        <v>high value</v>
      </c>
      <c r="S4581" t="str">
        <f t="shared" si="499"/>
        <v>Low</v>
      </c>
      <c r="T4581" t="str">
        <f t="shared" si="500"/>
        <v>May</v>
      </c>
      <c r="U4581">
        <f t="shared" si="501"/>
        <v>2024</v>
      </c>
      <c r="V4581" t="str">
        <f t="shared" si="502"/>
        <v>0-5</v>
      </c>
      <c r="W4581" t="str">
        <f t="shared" si="503"/>
        <v>Slow</v>
      </c>
    </row>
    <row r="4582" spans="1:23" x14ac:dyDescent="0.3">
      <c r="A4582">
        <v>604581</v>
      </c>
      <c r="B4582">
        <v>87572</v>
      </c>
      <c r="C4582">
        <v>58</v>
      </c>
      <c r="D4582" t="s">
        <v>7</v>
      </c>
      <c r="E4582" t="s">
        <v>5</v>
      </c>
      <c r="F4582" t="s">
        <v>18</v>
      </c>
      <c r="G4582" t="s">
        <v>23</v>
      </c>
      <c r="H4582" s="1">
        <v>44617</v>
      </c>
      <c r="I4582" t="s">
        <v>33</v>
      </c>
      <c r="J4582">
        <v>42</v>
      </c>
      <c r="K4582">
        <v>3.1</v>
      </c>
      <c r="L4582">
        <v>660.52</v>
      </c>
      <c r="M4582">
        <v>95.78</v>
      </c>
      <c r="N4582" t="s">
        <v>47</v>
      </c>
      <c r="O4582">
        <v>4</v>
      </c>
      <c r="P4582" t="str" cm="1">
        <f t="array" ref="P4582">_xlfn.IFS(C4582&lt;25,"18-24", C4582&lt;=35,"25-35", C4582&lt;=50,"36-50",TRUE,"50+")</f>
        <v>50+</v>
      </c>
      <c r="Q4582" t="str">
        <f t="shared" si="497"/>
        <v>new</v>
      </c>
      <c r="R4582" t="str">
        <f t="shared" si="498"/>
        <v>high value</v>
      </c>
      <c r="S4582" t="str">
        <f t="shared" si="499"/>
        <v>medium</v>
      </c>
      <c r="T4582" t="str">
        <f t="shared" si="500"/>
        <v>Feb</v>
      </c>
      <c r="U4582">
        <f t="shared" si="501"/>
        <v>2022</v>
      </c>
      <c r="V4582" t="str">
        <f t="shared" si="502"/>
        <v>0-5</v>
      </c>
      <c r="W4582" t="str">
        <f t="shared" si="503"/>
        <v>Medium</v>
      </c>
    </row>
    <row r="4583" spans="1:23" x14ac:dyDescent="0.3">
      <c r="A4583">
        <v>604582</v>
      </c>
      <c r="B4583">
        <v>58717</v>
      </c>
      <c r="C4583">
        <v>56</v>
      </c>
      <c r="D4583" t="s">
        <v>7</v>
      </c>
      <c r="E4583" t="s">
        <v>5</v>
      </c>
      <c r="F4583" t="s">
        <v>30</v>
      </c>
      <c r="G4583" t="s">
        <v>25</v>
      </c>
      <c r="H4583" s="1">
        <v>44830</v>
      </c>
      <c r="I4583" t="s">
        <v>33</v>
      </c>
      <c r="J4583">
        <v>72</v>
      </c>
      <c r="K4583">
        <v>13.3</v>
      </c>
      <c r="L4583">
        <v>1359.17</v>
      </c>
      <c r="M4583">
        <v>74.400000000000006</v>
      </c>
      <c r="N4583" t="s">
        <v>47</v>
      </c>
      <c r="O4583">
        <v>1</v>
      </c>
      <c r="P4583" t="str" cm="1">
        <f t="array" ref="P4583">_xlfn.IFS(C4583&lt;25,"18-24", C4583&lt;=35,"25-35", C4583&lt;=50,"36-50",TRUE,"50+")</f>
        <v>50+</v>
      </c>
      <c r="Q4583" t="str">
        <f t="shared" si="497"/>
        <v>new</v>
      </c>
      <c r="R4583" t="str">
        <f t="shared" si="498"/>
        <v>high value</v>
      </c>
      <c r="S4583" t="str">
        <f t="shared" si="499"/>
        <v>Low</v>
      </c>
      <c r="T4583" t="str">
        <f t="shared" si="500"/>
        <v>Sep</v>
      </c>
      <c r="U4583">
        <f t="shared" si="501"/>
        <v>2022</v>
      </c>
      <c r="V4583" t="str">
        <f t="shared" si="502"/>
        <v>10-15</v>
      </c>
      <c r="W4583" t="str">
        <f t="shared" si="503"/>
        <v>Slow</v>
      </c>
    </row>
    <row r="4584" spans="1:23" x14ac:dyDescent="0.3">
      <c r="A4584">
        <v>604583</v>
      </c>
      <c r="B4584">
        <v>61739</v>
      </c>
      <c r="C4584">
        <v>52</v>
      </c>
      <c r="D4584" t="s">
        <v>4</v>
      </c>
      <c r="E4584" t="s">
        <v>13</v>
      </c>
      <c r="F4584" t="s">
        <v>22</v>
      </c>
      <c r="G4584" t="s">
        <v>31</v>
      </c>
      <c r="H4584" s="1">
        <v>44992</v>
      </c>
      <c r="I4584" t="s">
        <v>34</v>
      </c>
      <c r="J4584">
        <v>66</v>
      </c>
      <c r="K4584">
        <v>3.6</v>
      </c>
      <c r="L4584">
        <v>1331.26</v>
      </c>
      <c r="M4584">
        <v>39.83</v>
      </c>
      <c r="N4584" t="s">
        <v>48</v>
      </c>
      <c r="O4584">
        <v>4</v>
      </c>
      <c r="P4584" t="str" cm="1">
        <f t="array" ref="P4584">_xlfn.IFS(C4584&lt;25,"18-24", C4584&lt;=35,"25-35", C4584&lt;=50,"36-50",TRUE,"50+")</f>
        <v>50+</v>
      </c>
      <c r="Q4584" t="str">
        <f t="shared" si="497"/>
        <v>new</v>
      </c>
      <c r="R4584" t="str">
        <f t="shared" si="498"/>
        <v>high value</v>
      </c>
      <c r="S4584" t="str">
        <f t="shared" si="499"/>
        <v>medium</v>
      </c>
      <c r="T4584" t="str">
        <f t="shared" si="500"/>
        <v>Mar</v>
      </c>
      <c r="U4584">
        <f t="shared" si="501"/>
        <v>2023</v>
      </c>
      <c r="V4584" t="str">
        <f t="shared" si="502"/>
        <v>0-5</v>
      </c>
      <c r="W4584" t="str">
        <f t="shared" si="503"/>
        <v>Slow</v>
      </c>
    </row>
    <row r="4585" spans="1:23" x14ac:dyDescent="0.3">
      <c r="A4585">
        <v>604584</v>
      </c>
      <c r="B4585">
        <v>27434</v>
      </c>
      <c r="C4585">
        <v>52</v>
      </c>
      <c r="D4585" t="s">
        <v>7</v>
      </c>
      <c r="E4585" t="s">
        <v>8</v>
      </c>
      <c r="F4585" t="s">
        <v>19</v>
      </c>
      <c r="G4585" t="s">
        <v>23</v>
      </c>
      <c r="H4585" s="1">
        <v>45383</v>
      </c>
      <c r="I4585" t="s">
        <v>33</v>
      </c>
      <c r="J4585">
        <v>57</v>
      </c>
      <c r="K4585">
        <v>4.5999999999999996</v>
      </c>
      <c r="L4585">
        <v>298.68</v>
      </c>
      <c r="M4585">
        <v>23.74</v>
      </c>
      <c r="N4585" t="s">
        <v>49</v>
      </c>
      <c r="O4585">
        <v>3</v>
      </c>
      <c r="P4585" t="str" cm="1">
        <f t="array" ref="P4585">_xlfn.IFS(C4585&lt;25,"18-24", C4585&lt;=35,"25-35", C4585&lt;=50,"36-50",TRUE,"50+")</f>
        <v>50+</v>
      </c>
      <c r="Q4585" t="str">
        <f t="shared" si="497"/>
        <v>new</v>
      </c>
      <c r="R4585" t="str">
        <f t="shared" si="498"/>
        <v>medium</v>
      </c>
      <c r="S4585" t="str">
        <f t="shared" si="499"/>
        <v>medium</v>
      </c>
      <c r="T4585" t="str">
        <f t="shared" si="500"/>
        <v>Apr</v>
      </c>
      <c r="U4585">
        <f t="shared" si="501"/>
        <v>2024</v>
      </c>
      <c r="V4585" t="str">
        <f t="shared" si="502"/>
        <v>0-5</v>
      </c>
      <c r="W4585" t="str">
        <f t="shared" si="503"/>
        <v>Slow</v>
      </c>
    </row>
    <row r="4586" spans="1:23" x14ac:dyDescent="0.3">
      <c r="A4586">
        <v>604585</v>
      </c>
      <c r="B4586">
        <v>21839</v>
      </c>
      <c r="C4586">
        <v>21</v>
      </c>
      <c r="D4586" t="s">
        <v>4</v>
      </c>
      <c r="E4586" t="s">
        <v>11</v>
      </c>
      <c r="F4586" t="s">
        <v>19</v>
      </c>
      <c r="G4586" t="s">
        <v>25</v>
      </c>
      <c r="H4586" s="1">
        <v>45079</v>
      </c>
      <c r="I4586" t="s">
        <v>33</v>
      </c>
      <c r="J4586">
        <v>58</v>
      </c>
      <c r="K4586">
        <v>4.5999999999999996</v>
      </c>
      <c r="L4586">
        <v>647.52</v>
      </c>
      <c r="M4586">
        <v>93.89</v>
      </c>
      <c r="N4586" t="s">
        <v>50</v>
      </c>
      <c r="O4586">
        <v>2</v>
      </c>
      <c r="P4586" t="str" cm="1">
        <f t="array" ref="P4586">_xlfn.IFS(C4586&lt;25,"18-24", C4586&lt;=35,"25-35", C4586&lt;=50,"36-50",TRUE,"50+")</f>
        <v>18-24</v>
      </c>
      <c r="Q4586" t="str">
        <f t="shared" si="497"/>
        <v>new</v>
      </c>
      <c r="R4586" t="str">
        <f t="shared" si="498"/>
        <v>high value</v>
      </c>
      <c r="S4586" t="str">
        <f t="shared" si="499"/>
        <v>Low</v>
      </c>
      <c r="T4586" t="str">
        <f t="shared" si="500"/>
        <v>Jun</v>
      </c>
      <c r="U4586">
        <f t="shared" si="501"/>
        <v>2023</v>
      </c>
      <c r="V4586" t="str">
        <f t="shared" si="502"/>
        <v>0-5</v>
      </c>
      <c r="W4586" t="str">
        <f t="shared" si="503"/>
        <v>Slow</v>
      </c>
    </row>
    <row r="4587" spans="1:23" x14ac:dyDescent="0.3">
      <c r="A4587">
        <v>604586</v>
      </c>
      <c r="B4587">
        <v>21145</v>
      </c>
      <c r="C4587">
        <v>57</v>
      </c>
      <c r="D4587" t="s">
        <v>7</v>
      </c>
      <c r="E4587" t="s">
        <v>15</v>
      </c>
      <c r="F4587" t="s">
        <v>22</v>
      </c>
      <c r="G4587" t="s">
        <v>31</v>
      </c>
      <c r="H4587" s="1">
        <v>44808</v>
      </c>
      <c r="I4587" t="s">
        <v>33</v>
      </c>
      <c r="J4587">
        <v>36</v>
      </c>
      <c r="K4587">
        <v>13.8</v>
      </c>
      <c r="L4587">
        <v>571.02</v>
      </c>
      <c r="M4587">
        <v>85.32</v>
      </c>
      <c r="N4587" t="s">
        <v>49</v>
      </c>
      <c r="O4587">
        <v>2</v>
      </c>
      <c r="P4587" t="str" cm="1">
        <f t="array" ref="P4587">_xlfn.IFS(C4587&lt;25,"18-24", C4587&lt;=35,"25-35", C4587&lt;=50,"36-50",TRUE,"50+")</f>
        <v>50+</v>
      </c>
      <c r="Q4587" t="str">
        <f t="shared" si="497"/>
        <v>new</v>
      </c>
      <c r="R4587" t="str">
        <f t="shared" si="498"/>
        <v>high value</v>
      </c>
      <c r="S4587" t="str">
        <f t="shared" si="499"/>
        <v>Low</v>
      </c>
      <c r="T4587" t="str">
        <f t="shared" si="500"/>
        <v>Sep</v>
      </c>
      <c r="U4587">
        <f t="shared" si="501"/>
        <v>2022</v>
      </c>
      <c r="V4587" t="str">
        <f t="shared" si="502"/>
        <v>10-15</v>
      </c>
      <c r="W4587" t="str">
        <f t="shared" si="503"/>
        <v>Medium</v>
      </c>
    </row>
    <row r="4588" spans="1:23" x14ac:dyDescent="0.3">
      <c r="A4588">
        <v>604587</v>
      </c>
      <c r="B4588">
        <v>88518</v>
      </c>
      <c r="C4588">
        <v>50</v>
      </c>
      <c r="D4588" t="s">
        <v>4</v>
      </c>
      <c r="E4588" t="s">
        <v>15</v>
      </c>
      <c r="F4588" t="s">
        <v>19</v>
      </c>
      <c r="G4588" t="s">
        <v>25</v>
      </c>
      <c r="H4588" s="1">
        <v>45148</v>
      </c>
      <c r="I4588" t="s">
        <v>34</v>
      </c>
      <c r="J4588">
        <v>89</v>
      </c>
      <c r="K4588">
        <v>3.3</v>
      </c>
      <c r="L4588">
        <v>1136.33</v>
      </c>
      <c r="M4588">
        <v>72.08</v>
      </c>
      <c r="N4588" t="s">
        <v>47</v>
      </c>
      <c r="O4588">
        <v>3</v>
      </c>
      <c r="P4588" t="str" cm="1">
        <f t="array" ref="P4588">_xlfn.IFS(C4588&lt;25,"18-24", C4588&lt;=35,"25-35", C4588&lt;=50,"36-50",TRUE,"50+")</f>
        <v>36-50</v>
      </c>
      <c r="Q4588" t="str">
        <f t="shared" si="497"/>
        <v>new</v>
      </c>
      <c r="R4588" t="str">
        <f t="shared" si="498"/>
        <v>high value</v>
      </c>
      <c r="S4588" t="str">
        <f t="shared" si="499"/>
        <v>medium</v>
      </c>
      <c r="T4588" t="str">
        <f t="shared" si="500"/>
        <v>Aug</v>
      </c>
      <c r="U4588">
        <f t="shared" si="501"/>
        <v>2023</v>
      </c>
      <c r="V4588" t="str">
        <f t="shared" si="502"/>
        <v>0-5</v>
      </c>
      <c r="W4588" t="str">
        <f t="shared" si="503"/>
        <v>Slow</v>
      </c>
    </row>
    <row r="4589" spans="1:23" x14ac:dyDescent="0.3">
      <c r="A4589">
        <v>604588</v>
      </c>
      <c r="B4589">
        <v>75582</v>
      </c>
      <c r="C4589">
        <v>59</v>
      </c>
      <c r="D4589" t="s">
        <v>7</v>
      </c>
      <c r="E4589" t="s">
        <v>5</v>
      </c>
      <c r="F4589" t="s">
        <v>26</v>
      </c>
      <c r="G4589" t="s">
        <v>21</v>
      </c>
      <c r="H4589" s="1">
        <v>45370</v>
      </c>
      <c r="I4589" t="s">
        <v>33</v>
      </c>
      <c r="J4589">
        <v>59</v>
      </c>
      <c r="K4589">
        <v>6.9</v>
      </c>
      <c r="L4589">
        <v>1091.2</v>
      </c>
      <c r="M4589">
        <v>76.11</v>
      </c>
      <c r="N4589" t="s">
        <v>47</v>
      </c>
      <c r="O4589">
        <v>1</v>
      </c>
      <c r="P4589" t="str" cm="1">
        <f t="array" ref="P4589">_xlfn.IFS(C4589&lt;25,"18-24", C4589&lt;=35,"25-35", C4589&lt;=50,"36-50",TRUE,"50+")</f>
        <v>50+</v>
      </c>
      <c r="Q4589" t="str">
        <f t="shared" si="497"/>
        <v>new</v>
      </c>
      <c r="R4589" t="str">
        <f t="shared" si="498"/>
        <v>high value</v>
      </c>
      <c r="S4589" t="str">
        <f t="shared" si="499"/>
        <v>Low</v>
      </c>
      <c r="T4589" t="str">
        <f t="shared" si="500"/>
        <v>Mar</v>
      </c>
      <c r="U4589">
        <f t="shared" si="501"/>
        <v>2024</v>
      </c>
      <c r="V4589" t="str">
        <f t="shared" si="502"/>
        <v>5-10</v>
      </c>
      <c r="W4589" t="str">
        <f t="shared" si="503"/>
        <v>Slow</v>
      </c>
    </row>
    <row r="4590" spans="1:23" x14ac:dyDescent="0.3">
      <c r="A4590">
        <v>604589</v>
      </c>
      <c r="B4590">
        <v>13088</v>
      </c>
      <c r="C4590">
        <v>58</v>
      </c>
      <c r="D4590" t="s">
        <v>7</v>
      </c>
      <c r="E4590" t="s">
        <v>5</v>
      </c>
      <c r="F4590" t="s">
        <v>30</v>
      </c>
      <c r="G4590" t="s">
        <v>25</v>
      </c>
      <c r="H4590" s="1">
        <v>45610</v>
      </c>
      <c r="I4590" t="s">
        <v>34</v>
      </c>
      <c r="J4590">
        <v>33</v>
      </c>
      <c r="K4590">
        <v>10.7</v>
      </c>
      <c r="L4590">
        <v>1057.1300000000001</v>
      </c>
      <c r="M4590">
        <v>59.75</v>
      </c>
      <c r="N4590" t="s">
        <v>50</v>
      </c>
      <c r="O4590">
        <v>4</v>
      </c>
      <c r="P4590" t="str" cm="1">
        <f t="array" ref="P4590">_xlfn.IFS(C4590&lt;25,"18-24", C4590&lt;=35,"25-35", C4590&lt;=50,"36-50",TRUE,"50+")</f>
        <v>50+</v>
      </c>
      <c r="Q4590" t="str">
        <f t="shared" si="497"/>
        <v>new</v>
      </c>
      <c r="R4590" t="str">
        <f t="shared" si="498"/>
        <v>high value</v>
      </c>
      <c r="S4590" t="str">
        <f t="shared" si="499"/>
        <v>medium</v>
      </c>
      <c r="T4590" t="str">
        <f t="shared" si="500"/>
        <v>Nov</v>
      </c>
      <c r="U4590">
        <f t="shared" si="501"/>
        <v>2024</v>
      </c>
      <c r="V4590" t="str">
        <f t="shared" si="502"/>
        <v>10-15</v>
      </c>
      <c r="W4590" t="str">
        <f t="shared" si="503"/>
        <v>Medium</v>
      </c>
    </row>
    <row r="4591" spans="1:23" x14ac:dyDescent="0.3">
      <c r="A4591">
        <v>604590</v>
      </c>
      <c r="B4591">
        <v>16671</v>
      </c>
      <c r="C4591">
        <v>48</v>
      </c>
      <c r="D4591" t="s">
        <v>4</v>
      </c>
      <c r="E4591" t="s">
        <v>8</v>
      </c>
      <c r="F4591" t="s">
        <v>28</v>
      </c>
      <c r="G4591" t="s">
        <v>27</v>
      </c>
      <c r="H4591" s="1">
        <v>45162</v>
      </c>
      <c r="I4591" t="s">
        <v>33</v>
      </c>
      <c r="J4591">
        <v>21</v>
      </c>
      <c r="K4591">
        <v>2.2000000000000002</v>
      </c>
      <c r="L4591">
        <v>1082.6500000000001</v>
      </c>
      <c r="M4591">
        <v>45.54</v>
      </c>
      <c r="N4591" t="s">
        <v>50</v>
      </c>
      <c r="O4591">
        <v>3</v>
      </c>
      <c r="P4591" t="str" cm="1">
        <f t="array" ref="P4591">_xlfn.IFS(C4591&lt;25,"18-24", C4591&lt;=35,"25-35", C4591&lt;=50,"36-50",TRUE,"50+")</f>
        <v>36-50</v>
      </c>
      <c r="Q4591" t="str">
        <f t="shared" si="497"/>
        <v>new</v>
      </c>
      <c r="R4591" t="str">
        <f t="shared" si="498"/>
        <v>high value</v>
      </c>
      <c r="S4591" t="str">
        <f t="shared" si="499"/>
        <v>medium</v>
      </c>
      <c r="T4591" t="str">
        <f t="shared" si="500"/>
        <v>Aug</v>
      </c>
      <c r="U4591">
        <f t="shared" si="501"/>
        <v>2023</v>
      </c>
      <c r="V4591" t="str">
        <f t="shared" si="502"/>
        <v>0-5</v>
      </c>
      <c r="W4591" t="str">
        <f t="shared" si="503"/>
        <v>Fast</v>
      </c>
    </row>
    <row r="4592" spans="1:23" x14ac:dyDescent="0.3">
      <c r="A4592">
        <v>604591</v>
      </c>
      <c r="B4592">
        <v>38165</v>
      </c>
      <c r="C4592">
        <v>55</v>
      </c>
      <c r="D4592" t="s">
        <v>4</v>
      </c>
      <c r="E4592" t="s">
        <v>11</v>
      </c>
      <c r="F4592" t="s">
        <v>22</v>
      </c>
      <c r="G4592" t="s">
        <v>31</v>
      </c>
      <c r="H4592" s="1">
        <v>44957</v>
      </c>
      <c r="I4592" t="s">
        <v>34</v>
      </c>
      <c r="J4592">
        <v>59</v>
      </c>
      <c r="K4592">
        <v>1.7</v>
      </c>
      <c r="L4592">
        <v>337.25</v>
      </c>
      <c r="M4592">
        <v>30.04</v>
      </c>
      <c r="N4592" t="s">
        <v>48</v>
      </c>
      <c r="O4592">
        <v>3</v>
      </c>
      <c r="P4592" t="str" cm="1">
        <f t="array" ref="P4592">_xlfn.IFS(C4592&lt;25,"18-24", C4592&lt;=35,"25-35", C4592&lt;=50,"36-50",TRUE,"50+")</f>
        <v>50+</v>
      </c>
      <c r="Q4592" t="str">
        <f t="shared" si="497"/>
        <v>new</v>
      </c>
      <c r="R4592" t="str">
        <f t="shared" si="498"/>
        <v>medium</v>
      </c>
      <c r="S4592" t="str">
        <f t="shared" si="499"/>
        <v>medium</v>
      </c>
      <c r="T4592" t="str">
        <f t="shared" si="500"/>
        <v>Jan</v>
      </c>
      <c r="U4592">
        <f t="shared" si="501"/>
        <v>2023</v>
      </c>
      <c r="V4592" t="str">
        <f t="shared" si="502"/>
        <v>0-5</v>
      </c>
      <c r="W4592" t="str">
        <f t="shared" si="503"/>
        <v>Slow</v>
      </c>
    </row>
    <row r="4593" spans="1:23" x14ac:dyDescent="0.3">
      <c r="A4593">
        <v>604592</v>
      </c>
      <c r="B4593">
        <v>10349</v>
      </c>
      <c r="C4593">
        <v>63</v>
      </c>
      <c r="D4593" t="s">
        <v>4</v>
      </c>
      <c r="E4593" t="s">
        <v>15</v>
      </c>
      <c r="F4593" t="s">
        <v>28</v>
      </c>
      <c r="G4593" t="s">
        <v>29</v>
      </c>
      <c r="H4593" s="1">
        <v>45424</v>
      </c>
      <c r="I4593" t="s">
        <v>33</v>
      </c>
      <c r="J4593">
        <v>39</v>
      </c>
      <c r="K4593">
        <v>7.3</v>
      </c>
      <c r="L4593">
        <v>366.42</v>
      </c>
      <c r="M4593">
        <v>20.190000000000001</v>
      </c>
      <c r="N4593" t="s">
        <v>47</v>
      </c>
      <c r="O4593">
        <v>4</v>
      </c>
      <c r="P4593" t="str" cm="1">
        <f t="array" ref="P4593">_xlfn.IFS(C4593&lt;25,"18-24", C4593&lt;=35,"25-35", C4593&lt;=50,"36-50",TRUE,"50+")</f>
        <v>50+</v>
      </c>
      <c r="Q4593" t="str">
        <f t="shared" si="497"/>
        <v>new</v>
      </c>
      <c r="R4593" t="str">
        <f t="shared" si="498"/>
        <v>medium</v>
      </c>
      <c r="S4593" t="str">
        <f t="shared" si="499"/>
        <v>medium</v>
      </c>
      <c r="T4593" t="str">
        <f t="shared" si="500"/>
        <v>May</v>
      </c>
      <c r="U4593">
        <f t="shared" si="501"/>
        <v>2024</v>
      </c>
      <c r="V4593" t="str">
        <f t="shared" si="502"/>
        <v>5-10</v>
      </c>
      <c r="W4593" t="str">
        <f t="shared" si="503"/>
        <v>Medium</v>
      </c>
    </row>
    <row r="4594" spans="1:23" x14ac:dyDescent="0.3">
      <c r="A4594">
        <v>604593</v>
      </c>
      <c r="B4594">
        <v>87509</v>
      </c>
      <c r="C4594">
        <v>60</v>
      </c>
      <c r="D4594" t="s">
        <v>7</v>
      </c>
      <c r="E4594" t="s">
        <v>16</v>
      </c>
      <c r="F4594" t="s">
        <v>19</v>
      </c>
      <c r="G4594" t="s">
        <v>25</v>
      </c>
      <c r="H4594" s="1">
        <v>44829</v>
      </c>
      <c r="I4594" t="s">
        <v>33</v>
      </c>
      <c r="J4594">
        <v>77</v>
      </c>
      <c r="K4594">
        <v>4.7</v>
      </c>
      <c r="L4594">
        <v>789.11</v>
      </c>
      <c r="M4594">
        <v>110.34</v>
      </c>
      <c r="N4594" t="s">
        <v>47</v>
      </c>
      <c r="O4594">
        <v>5</v>
      </c>
      <c r="P4594" t="str" cm="1">
        <f t="array" ref="P4594">_xlfn.IFS(C4594&lt;25,"18-24", C4594&lt;=35,"25-35", C4594&lt;=50,"36-50",TRUE,"50+")</f>
        <v>50+</v>
      </c>
      <c r="Q4594" t="str">
        <f t="shared" si="497"/>
        <v>new</v>
      </c>
      <c r="R4594" t="str">
        <f t="shared" si="498"/>
        <v>high value</v>
      </c>
      <c r="S4594" t="str">
        <f t="shared" si="499"/>
        <v>High</v>
      </c>
      <c r="T4594" t="str">
        <f t="shared" si="500"/>
        <v>Sep</v>
      </c>
      <c r="U4594">
        <f t="shared" si="501"/>
        <v>2022</v>
      </c>
      <c r="V4594" t="str">
        <f t="shared" si="502"/>
        <v>0-5</v>
      </c>
      <c r="W4594" t="str">
        <f t="shared" si="503"/>
        <v>Slow</v>
      </c>
    </row>
    <row r="4595" spans="1:23" x14ac:dyDescent="0.3">
      <c r="A4595">
        <v>604594</v>
      </c>
      <c r="B4595">
        <v>37140</v>
      </c>
      <c r="C4595">
        <v>42</v>
      </c>
      <c r="D4595" t="s">
        <v>4</v>
      </c>
      <c r="E4595" t="s">
        <v>11</v>
      </c>
      <c r="F4595" t="s">
        <v>26</v>
      </c>
      <c r="G4595" t="s">
        <v>25</v>
      </c>
      <c r="H4595" s="1">
        <v>45451</v>
      </c>
      <c r="I4595" t="s">
        <v>33</v>
      </c>
      <c r="J4595">
        <v>65</v>
      </c>
      <c r="K4595">
        <v>13.3</v>
      </c>
      <c r="L4595">
        <v>413.96</v>
      </c>
      <c r="M4595">
        <v>23.56</v>
      </c>
      <c r="N4595" t="s">
        <v>48</v>
      </c>
      <c r="O4595">
        <v>1</v>
      </c>
      <c r="P4595" t="str" cm="1">
        <f t="array" ref="P4595">_xlfn.IFS(C4595&lt;25,"18-24", C4595&lt;=35,"25-35", C4595&lt;=50,"36-50",TRUE,"50+")</f>
        <v>36-50</v>
      </c>
      <c r="Q4595" t="str">
        <f t="shared" si="497"/>
        <v>new</v>
      </c>
      <c r="R4595" t="str">
        <f t="shared" si="498"/>
        <v>medium</v>
      </c>
      <c r="S4595" t="str">
        <f t="shared" si="499"/>
        <v>Low</v>
      </c>
      <c r="T4595" t="str">
        <f t="shared" si="500"/>
        <v>Jun</v>
      </c>
      <c r="U4595">
        <f t="shared" si="501"/>
        <v>2024</v>
      </c>
      <c r="V4595" t="str">
        <f t="shared" si="502"/>
        <v>10-15</v>
      </c>
      <c r="W4595" t="str">
        <f t="shared" si="503"/>
        <v>Slow</v>
      </c>
    </row>
    <row r="4596" spans="1:23" x14ac:dyDescent="0.3">
      <c r="A4596">
        <v>604595</v>
      </c>
      <c r="B4596">
        <v>86305</v>
      </c>
      <c r="C4596">
        <v>32</v>
      </c>
      <c r="D4596" t="s">
        <v>7</v>
      </c>
      <c r="E4596" t="s">
        <v>5</v>
      </c>
      <c r="F4596" t="s">
        <v>18</v>
      </c>
      <c r="G4596" t="s">
        <v>27</v>
      </c>
      <c r="H4596" s="1">
        <v>45530</v>
      </c>
      <c r="I4596" t="s">
        <v>33</v>
      </c>
      <c r="J4596">
        <v>70</v>
      </c>
      <c r="K4596">
        <v>13.9</v>
      </c>
      <c r="L4596">
        <v>423.33</v>
      </c>
      <c r="M4596">
        <v>112.48</v>
      </c>
      <c r="N4596" t="s">
        <v>47</v>
      </c>
      <c r="O4596">
        <v>1</v>
      </c>
      <c r="P4596" t="str" cm="1">
        <f t="array" ref="P4596">_xlfn.IFS(C4596&lt;25,"18-24", C4596&lt;=35,"25-35", C4596&lt;=50,"36-50",TRUE,"50+")</f>
        <v>25-35</v>
      </c>
      <c r="Q4596" t="str">
        <f t="shared" si="497"/>
        <v>new</v>
      </c>
      <c r="R4596" t="str">
        <f t="shared" si="498"/>
        <v>medium</v>
      </c>
      <c r="S4596" t="str">
        <f t="shared" si="499"/>
        <v>Low</v>
      </c>
      <c r="T4596" t="str">
        <f t="shared" si="500"/>
        <v>Aug</v>
      </c>
      <c r="U4596">
        <f t="shared" si="501"/>
        <v>2024</v>
      </c>
      <c r="V4596" t="str">
        <f t="shared" si="502"/>
        <v>10-15</v>
      </c>
      <c r="W4596" t="str">
        <f t="shared" si="503"/>
        <v>Slow</v>
      </c>
    </row>
    <row r="4597" spans="1:23" x14ac:dyDescent="0.3">
      <c r="A4597">
        <v>604596</v>
      </c>
      <c r="B4597">
        <v>45629</v>
      </c>
      <c r="C4597">
        <v>55</v>
      </c>
      <c r="D4597" t="s">
        <v>7</v>
      </c>
      <c r="E4597" t="s">
        <v>16</v>
      </c>
      <c r="F4597" t="s">
        <v>18</v>
      </c>
      <c r="G4597" t="s">
        <v>21</v>
      </c>
      <c r="H4597" s="1">
        <v>44677</v>
      </c>
      <c r="I4597" t="s">
        <v>34</v>
      </c>
      <c r="J4597">
        <v>78</v>
      </c>
      <c r="K4597">
        <v>12.3</v>
      </c>
      <c r="L4597">
        <v>1092.98</v>
      </c>
      <c r="M4597">
        <v>45.78</v>
      </c>
      <c r="N4597" t="s">
        <v>48</v>
      </c>
      <c r="O4597">
        <v>4</v>
      </c>
      <c r="P4597" t="str" cm="1">
        <f t="array" ref="P4597">_xlfn.IFS(C4597&lt;25,"18-24", C4597&lt;=35,"25-35", C4597&lt;=50,"36-50",TRUE,"50+")</f>
        <v>50+</v>
      </c>
      <c r="Q4597" t="str">
        <f t="shared" si="497"/>
        <v>new</v>
      </c>
      <c r="R4597" t="str">
        <f t="shared" si="498"/>
        <v>high value</v>
      </c>
      <c r="S4597" t="str">
        <f t="shared" si="499"/>
        <v>medium</v>
      </c>
      <c r="T4597" t="str">
        <f t="shared" si="500"/>
        <v>Apr</v>
      </c>
      <c r="U4597">
        <f t="shared" si="501"/>
        <v>2022</v>
      </c>
      <c r="V4597" t="str">
        <f t="shared" si="502"/>
        <v>10-15</v>
      </c>
      <c r="W4597" t="str">
        <f t="shared" si="503"/>
        <v>Slow</v>
      </c>
    </row>
    <row r="4598" spans="1:23" x14ac:dyDescent="0.3">
      <c r="A4598">
        <v>604597</v>
      </c>
      <c r="B4598">
        <v>77787</v>
      </c>
      <c r="C4598">
        <v>32</v>
      </c>
      <c r="D4598" t="s">
        <v>4</v>
      </c>
      <c r="E4598" t="s">
        <v>13</v>
      </c>
      <c r="F4598" t="s">
        <v>32</v>
      </c>
      <c r="G4598" t="s">
        <v>25</v>
      </c>
      <c r="H4598" s="1">
        <v>45470</v>
      </c>
      <c r="I4598" t="s">
        <v>33</v>
      </c>
      <c r="J4598">
        <v>89</v>
      </c>
      <c r="K4598">
        <v>1.9</v>
      </c>
      <c r="L4598">
        <v>1356.13</v>
      </c>
      <c r="M4598">
        <v>56.99</v>
      </c>
      <c r="N4598" t="s">
        <v>50</v>
      </c>
      <c r="O4598">
        <v>2</v>
      </c>
      <c r="P4598" t="str" cm="1">
        <f t="array" ref="P4598">_xlfn.IFS(C4598&lt;25,"18-24", C4598&lt;=35,"25-35", C4598&lt;=50,"36-50",TRUE,"50+")</f>
        <v>25-35</v>
      </c>
      <c r="Q4598" t="str">
        <f t="shared" si="497"/>
        <v>new</v>
      </c>
      <c r="R4598" t="str">
        <f t="shared" si="498"/>
        <v>high value</v>
      </c>
      <c r="S4598" t="str">
        <f t="shared" si="499"/>
        <v>Low</v>
      </c>
      <c r="T4598" t="str">
        <f t="shared" si="500"/>
        <v>Jun</v>
      </c>
      <c r="U4598">
        <f t="shared" si="501"/>
        <v>2024</v>
      </c>
      <c r="V4598" t="str">
        <f t="shared" si="502"/>
        <v>0-5</v>
      </c>
      <c r="W4598" t="str">
        <f t="shared" si="503"/>
        <v>Slow</v>
      </c>
    </row>
    <row r="4599" spans="1:23" x14ac:dyDescent="0.3">
      <c r="A4599">
        <v>604598</v>
      </c>
      <c r="B4599">
        <v>79565</v>
      </c>
      <c r="C4599">
        <v>27</v>
      </c>
      <c r="D4599" t="s">
        <v>7</v>
      </c>
      <c r="E4599" t="s">
        <v>11</v>
      </c>
      <c r="F4599" t="s">
        <v>22</v>
      </c>
      <c r="G4599" t="s">
        <v>27</v>
      </c>
      <c r="H4599" s="1">
        <v>44767</v>
      </c>
      <c r="I4599" t="s">
        <v>33</v>
      </c>
      <c r="J4599">
        <v>25</v>
      </c>
      <c r="K4599">
        <v>10.7</v>
      </c>
      <c r="L4599">
        <v>405.77</v>
      </c>
      <c r="M4599">
        <v>62.18</v>
      </c>
      <c r="N4599" t="s">
        <v>48</v>
      </c>
      <c r="O4599">
        <v>2</v>
      </c>
      <c r="P4599" t="str" cm="1">
        <f t="array" ref="P4599">_xlfn.IFS(C4599&lt;25,"18-24", C4599&lt;=35,"25-35", C4599&lt;=50,"36-50",TRUE,"50+")</f>
        <v>25-35</v>
      </c>
      <c r="Q4599" t="str">
        <f t="shared" si="497"/>
        <v>new</v>
      </c>
      <c r="R4599" t="str">
        <f t="shared" si="498"/>
        <v>medium</v>
      </c>
      <c r="S4599" t="str">
        <f t="shared" si="499"/>
        <v>Low</v>
      </c>
      <c r="T4599" t="str">
        <f t="shared" si="500"/>
        <v>Jul</v>
      </c>
      <c r="U4599">
        <f t="shared" si="501"/>
        <v>2022</v>
      </c>
      <c r="V4599" t="str">
        <f t="shared" si="502"/>
        <v>10-15</v>
      </c>
      <c r="W4599" t="str">
        <f t="shared" si="503"/>
        <v>Fast</v>
      </c>
    </row>
    <row r="4600" spans="1:23" x14ac:dyDescent="0.3">
      <c r="A4600">
        <v>604599</v>
      </c>
      <c r="B4600">
        <v>79367</v>
      </c>
      <c r="C4600">
        <v>47</v>
      </c>
      <c r="D4600" t="s">
        <v>7</v>
      </c>
      <c r="E4600" t="s">
        <v>8</v>
      </c>
      <c r="F4600" t="s">
        <v>24</v>
      </c>
      <c r="G4600" t="s">
        <v>21</v>
      </c>
      <c r="H4600" s="1">
        <v>45294</v>
      </c>
      <c r="I4600" t="s">
        <v>33</v>
      </c>
      <c r="J4600">
        <v>78</v>
      </c>
      <c r="K4600">
        <v>4.2</v>
      </c>
      <c r="L4600">
        <v>425.84</v>
      </c>
      <c r="M4600">
        <v>55.4</v>
      </c>
      <c r="N4600" t="s">
        <v>49</v>
      </c>
      <c r="O4600">
        <v>3</v>
      </c>
      <c r="P4600" t="str" cm="1">
        <f t="array" ref="P4600">_xlfn.IFS(C4600&lt;25,"18-24", C4600&lt;=35,"25-35", C4600&lt;=50,"36-50",TRUE,"50+")</f>
        <v>36-50</v>
      </c>
      <c r="Q4600" t="str">
        <f t="shared" si="497"/>
        <v>new</v>
      </c>
      <c r="R4600" t="str">
        <f t="shared" si="498"/>
        <v>medium</v>
      </c>
      <c r="S4600" t="str">
        <f t="shared" si="499"/>
        <v>medium</v>
      </c>
      <c r="T4600" t="str">
        <f t="shared" si="500"/>
        <v>Jan</v>
      </c>
      <c r="U4600">
        <f t="shared" si="501"/>
        <v>2024</v>
      </c>
      <c r="V4600" t="str">
        <f t="shared" si="502"/>
        <v>0-5</v>
      </c>
      <c r="W4600" t="str">
        <f t="shared" si="503"/>
        <v>Slow</v>
      </c>
    </row>
    <row r="4601" spans="1:23" x14ac:dyDescent="0.3">
      <c r="A4601">
        <v>604600</v>
      </c>
      <c r="B4601">
        <v>94188</v>
      </c>
      <c r="C4601">
        <v>52</v>
      </c>
      <c r="D4601" t="s">
        <v>7</v>
      </c>
      <c r="E4601" t="s">
        <v>15</v>
      </c>
      <c r="F4601" t="s">
        <v>30</v>
      </c>
      <c r="G4601" t="s">
        <v>29</v>
      </c>
      <c r="H4601" s="1">
        <v>45110</v>
      </c>
      <c r="I4601" t="s">
        <v>34</v>
      </c>
      <c r="J4601">
        <v>45</v>
      </c>
      <c r="K4601">
        <v>2.9</v>
      </c>
      <c r="L4601">
        <v>1004.21</v>
      </c>
      <c r="M4601">
        <v>33.83</v>
      </c>
      <c r="N4601" t="s">
        <v>49</v>
      </c>
      <c r="O4601">
        <v>1</v>
      </c>
      <c r="P4601" t="str" cm="1">
        <f t="array" ref="P4601">_xlfn.IFS(C4601&lt;25,"18-24", C4601&lt;=35,"25-35", C4601&lt;=50,"36-50",TRUE,"50+")</f>
        <v>50+</v>
      </c>
      <c r="Q4601" t="str">
        <f t="shared" si="497"/>
        <v>new</v>
      </c>
      <c r="R4601" t="str">
        <f t="shared" si="498"/>
        <v>high value</v>
      </c>
      <c r="S4601" t="str">
        <f t="shared" si="499"/>
        <v>Low</v>
      </c>
      <c r="T4601" t="str">
        <f t="shared" si="500"/>
        <v>Jul</v>
      </c>
      <c r="U4601">
        <f t="shared" si="501"/>
        <v>2023</v>
      </c>
      <c r="V4601" t="str">
        <f t="shared" si="502"/>
        <v>0-5</v>
      </c>
      <c r="W4601" t="str">
        <f t="shared" si="503"/>
        <v>Medium</v>
      </c>
    </row>
    <row r="4602" spans="1:23" x14ac:dyDescent="0.3">
      <c r="A4602">
        <v>604601</v>
      </c>
      <c r="B4602">
        <v>90184</v>
      </c>
      <c r="C4602">
        <v>20</v>
      </c>
      <c r="D4602" t="s">
        <v>4</v>
      </c>
      <c r="E4602" t="s">
        <v>13</v>
      </c>
      <c r="F4602" t="s">
        <v>30</v>
      </c>
      <c r="G4602" t="s">
        <v>21</v>
      </c>
      <c r="H4602" s="1">
        <v>45601</v>
      </c>
      <c r="I4602" t="s">
        <v>33</v>
      </c>
      <c r="J4602">
        <v>65</v>
      </c>
      <c r="K4602">
        <v>5.2</v>
      </c>
      <c r="L4602">
        <v>545.6</v>
      </c>
      <c r="M4602">
        <v>23.81</v>
      </c>
      <c r="N4602" t="s">
        <v>50</v>
      </c>
      <c r="O4602">
        <v>5</v>
      </c>
      <c r="P4602" t="str" cm="1">
        <f t="array" ref="P4602">_xlfn.IFS(C4602&lt;25,"18-24", C4602&lt;=35,"25-35", C4602&lt;=50,"36-50",TRUE,"50+")</f>
        <v>18-24</v>
      </c>
      <c r="Q4602" t="str">
        <f t="shared" si="497"/>
        <v>new</v>
      </c>
      <c r="R4602" t="str">
        <f t="shared" si="498"/>
        <v>high value</v>
      </c>
      <c r="S4602" t="str">
        <f t="shared" si="499"/>
        <v>High</v>
      </c>
      <c r="T4602" t="str">
        <f t="shared" si="500"/>
        <v>Nov</v>
      </c>
      <c r="U4602">
        <f t="shared" si="501"/>
        <v>2024</v>
      </c>
      <c r="V4602" t="str">
        <f t="shared" si="502"/>
        <v>5-10</v>
      </c>
      <c r="W4602" t="str">
        <f t="shared" si="503"/>
        <v>Slow</v>
      </c>
    </row>
    <row r="4603" spans="1:23" x14ac:dyDescent="0.3">
      <c r="A4603">
        <v>604602</v>
      </c>
      <c r="B4603">
        <v>33699</v>
      </c>
      <c r="C4603">
        <v>51</v>
      </c>
      <c r="D4603" t="s">
        <v>4</v>
      </c>
      <c r="E4603" t="s">
        <v>16</v>
      </c>
      <c r="F4603" t="s">
        <v>30</v>
      </c>
      <c r="G4603" t="s">
        <v>21</v>
      </c>
      <c r="H4603" s="1">
        <v>45237</v>
      </c>
      <c r="I4603" t="s">
        <v>33</v>
      </c>
      <c r="J4603">
        <v>44</v>
      </c>
      <c r="K4603">
        <v>13.3</v>
      </c>
      <c r="L4603">
        <v>165.66</v>
      </c>
      <c r="M4603">
        <v>28.46</v>
      </c>
      <c r="N4603" t="s">
        <v>50</v>
      </c>
      <c r="O4603">
        <v>1</v>
      </c>
      <c r="P4603" t="str" cm="1">
        <f t="array" ref="P4603">_xlfn.IFS(C4603&lt;25,"18-24", C4603&lt;=35,"25-35", C4603&lt;=50,"36-50",TRUE,"50+")</f>
        <v>50+</v>
      </c>
      <c r="Q4603" t="str">
        <f t="shared" si="497"/>
        <v>new</v>
      </c>
      <c r="R4603" t="str">
        <f t="shared" si="498"/>
        <v>low</v>
      </c>
      <c r="S4603" t="str">
        <f t="shared" si="499"/>
        <v>Low</v>
      </c>
      <c r="T4603" t="str">
        <f t="shared" si="500"/>
        <v>Nov</v>
      </c>
      <c r="U4603">
        <f t="shared" si="501"/>
        <v>2023</v>
      </c>
      <c r="V4603" t="str">
        <f t="shared" si="502"/>
        <v>10-15</v>
      </c>
      <c r="W4603" t="str">
        <f t="shared" si="503"/>
        <v>Medium</v>
      </c>
    </row>
    <row r="4604" spans="1:23" x14ac:dyDescent="0.3">
      <c r="A4604">
        <v>604603</v>
      </c>
      <c r="B4604">
        <v>40731</v>
      </c>
      <c r="C4604">
        <v>39</v>
      </c>
      <c r="D4604" t="s">
        <v>4</v>
      </c>
      <c r="E4604" t="s">
        <v>16</v>
      </c>
      <c r="F4604" t="s">
        <v>24</v>
      </c>
      <c r="G4604" t="s">
        <v>25</v>
      </c>
      <c r="H4604" s="1">
        <v>45233</v>
      </c>
      <c r="I4604" t="s">
        <v>33</v>
      </c>
      <c r="J4604">
        <v>62</v>
      </c>
      <c r="K4604">
        <v>4</v>
      </c>
      <c r="L4604">
        <v>158.06</v>
      </c>
      <c r="M4604">
        <v>91.79</v>
      </c>
      <c r="N4604" t="s">
        <v>47</v>
      </c>
      <c r="O4604">
        <v>5</v>
      </c>
      <c r="P4604" t="str" cm="1">
        <f t="array" ref="P4604">_xlfn.IFS(C4604&lt;25,"18-24", C4604&lt;=35,"25-35", C4604&lt;=50,"36-50",TRUE,"50+")</f>
        <v>36-50</v>
      </c>
      <c r="Q4604" t="str">
        <f t="shared" si="497"/>
        <v>new</v>
      </c>
      <c r="R4604" t="str">
        <f t="shared" si="498"/>
        <v>low</v>
      </c>
      <c r="S4604" t="str">
        <f t="shared" si="499"/>
        <v>High</v>
      </c>
      <c r="T4604" t="str">
        <f t="shared" si="500"/>
        <v>Nov</v>
      </c>
      <c r="U4604">
        <f t="shared" si="501"/>
        <v>2023</v>
      </c>
      <c r="V4604" t="str">
        <f t="shared" si="502"/>
        <v>0-5</v>
      </c>
      <c r="W4604" t="str">
        <f t="shared" si="503"/>
        <v>Slow</v>
      </c>
    </row>
    <row r="4605" spans="1:23" x14ac:dyDescent="0.3">
      <c r="A4605">
        <v>604604</v>
      </c>
      <c r="B4605">
        <v>10537</v>
      </c>
      <c r="C4605">
        <v>20</v>
      </c>
      <c r="D4605" t="s">
        <v>7</v>
      </c>
      <c r="E4605" t="s">
        <v>13</v>
      </c>
      <c r="F4605" t="s">
        <v>19</v>
      </c>
      <c r="G4605" t="s">
        <v>21</v>
      </c>
      <c r="H4605" s="1">
        <v>44645</v>
      </c>
      <c r="I4605" t="s">
        <v>34</v>
      </c>
      <c r="J4605">
        <v>64</v>
      </c>
      <c r="K4605">
        <v>9.9</v>
      </c>
      <c r="L4605">
        <v>389.46</v>
      </c>
      <c r="M4605">
        <v>116.42</v>
      </c>
      <c r="N4605" t="s">
        <v>47</v>
      </c>
      <c r="O4605">
        <v>2</v>
      </c>
      <c r="P4605" t="str" cm="1">
        <f t="array" ref="P4605">_xlfn.IFS(C4605&lt;25,"18-24", C4605&lt;=35,"25-35", C4605&lt;=50,"36-50",TRUE,"50+")</f>
        <v>18-24</v>
      </c>
      <c r="Q4605" t="str">
        <f t="shared" si="497"/>
        <v>new</v>
      </c>
      <c r="R4605" t="str">
        <f t="shared" si="498"/>
        <v>medium</v>
      </c>
      <c r="S4605" t="str">
        <f t="shared" si="499"/>
        <v>Low</v>
      </c>
      <c r="T4605" t="str">
        <f t="shared" si="500"/>
        <v>Mar</v>
      </c>
      <c r="U4605">
        <f t="shared" si="501"/>
        <v>2022</v>
      </c>
      <c r="V4605" t="str">
        <f t="shared" si="502"/>
        <v>5-10</v>
      </c>
      <c r="W4605" t="str">
        <f t="shared" si="503"/>
        <v>Slow</v>
      </c>
    </row>
    <row r="4606" spans="1:23" x14ac:dyDescent="0.3">
      <c r="A4606">
        <v>604605</v>
      </c>
      <c r="B4606">
        <v>36918</v>
      </c>
      <c r="C4606">
        <v>29</v>
      </c>
      <c r="D4606" t="s">
        <v>4</v>
      </c>
      <c r="E4606" t="s">
        <v>16</v>
      </c>
      <c r="F4606" t="s">
        <v>28</v>
      </c>
      <c r="G4606" t="s">
        <v>23</v>
      </c>
      <c r="H4606" s="1">
        <v>45601</v>
      </c>
      <c r="I4606" t="s">
        <v>34</v>
      </c>
      <c r="J4606">
        <v>49</v>
      </c>
      <c r="K4606">
        <v>13.3</v>
      </c>
      <c r="L4606">
        <v>948.71</v>
      </c>
      <c r="M4606">
        <v>59.15</v>
      </c>
      <c r="N4606" t="s">
        <v>47</v>
      </c>
      <c r="O4606">
        <v>3</v>
      </c>
      <c r="P4606" t="str" cm="1">
        <f t="array" ref="P4606">_xlfn.IFS(C4606&lt;25,"18-24", C4606&lt;=35,"25-35", C4606&lt;=50,"36-50",TRUE,"50+")</f>
        <v>25-35</v>
      </c>
      <c r="Q4606" t="str">
        <f t="shared" si="497"/>
        <v>new</v>
      </c>
      <c r="R4606" t="str">
        <f t="shared" si="498"/>
        <v>high value</v>
      </c>
      <c r="S4606" t="str">
        <f t="shared" si="499"/>
        <v>medium</v>
      </c>
      <c r="T4606" t="str">
        <f t="shared" si="500"/>
        <v>Nov</v>
      </c>
      <c r="U4606">
        <f t="shared" si="501"/>
        <v>2024</v>
      </c>
      <c r="V4606" t="str">
        <f t="shared" si="502"/>
        <v>10-15</v>
      </c>
      <c r="W4606" t="str">
        <f t="shared" si="503"/>
        <v>Slow</v>
      </c>
    </row>
    <row r="4607" spans="1:23" x14ac:dyDescent="0.3">
      <c r="A4607">
        <v>604606</v>
      </c>
      <c r="B4607">
        <v>29884</v>
      </c>
      <c r="C4607">
        <v>25</v>
      </c>
      <c r="D4607" t="s">
        <v>4</v>
      </c>
      <c r="E4607" t="s">
        <v>13</v>
      </c>
      <c r="F4607" t="s">
        <v>26</v>
      </c>
      <c r="G4607" t="s">
        <v>21</v>
      </c>
      <c r="H4607" s="1">
        <v>45614</v>
      </c>
      <c r="I4607" t="s">
        <v>34</v>
      </c>
      <c r="J4607">
        <v>82</v>
      </c>
      <c r="K4607">
        <v>6.5</v>
      </c>
      <c r="L4607">
        <v>314.57</v>
      </c>
      <c r="M4607">
        <v>118.76</v>
      </c>
      <c r="N4607" t="s">
        <v>47</v>
      </c>
      <c r="O4607">
        <v>1</v>
      </c>
      <c r="P4607" t="str" cm="1">
        <f t="array" ref="P4607">_xlfn.IFS(C4607&lt;25,"18-24", C4607&lt;=35,"25-35", C4607&lt;=50,"36-50",TRUE,"50+")</f>
        <v>25-35</v>
      </c>
      <c r="Q4607" t="str">
        <f t="shared" si="497"/>
        <v>new</v>
      </c>
      <c r="R4607" t="str">
        <f t="shared" si="498"/>
        <v>medium</v>
      </c>
      <c r="S4607" t="str">
        <f t="shared" si="499"/>
        <v>Low</v>
      </c>
      <c r="T4607" t="str">
        <f t="shared" si="500"/>
        <v>Nov</v>
      </c>
      <c r="U4607">
        <f t="shared" si="501"/>
        <v>2024</v>
      </c>
      <c r="V4607" t="str">
        <f t="shared" si="502"/>
        <v>5-10</v>
      </c>
      <c r="W4607" t="str">
        <f t="shared" si="503"/>
        <v>Slow</v>
      </c>
    </row>
    <row r="4608" spans="1:23" x14ac:dyDescent="0.3">
      <c r="A4608">
        <v>604607</v>
      </c>
      <c r="B4608">
        <v>80783</v>
      </c>
      <c r="C4608">
        <v>33</v>
      </c>
      <c r="D4608" t="s">
        <v>7</v>
      </c>
      <c r="E4608" t="s">
        <v>16</v>
      </c>
      <c r="F4608" t="s">
        <v>19</v>
      </c>
      <c r="G4608" t="s">
        <v>25</v>
      </c>
      <c r="H4608" s="1">
        <v>44858</v>
      </c>
      <c r="I4608" t="s">
        <v>34</v>
      </c>
      <c r="J4608">
        <v>39</v>
      </c>
      <c r="K4608">
        <v>3.6</v>
      </c>
      <c r="L4608">
        <v>888.28</v>
      </c>
      <c r="M4608">
        <v>65.58</v>
      </c>
      <c r="N4608" t="s">
        <v>49</v>
      </c>
      <c r="O4608">
        <v>3</v>
      </c>
      <c r="P4608" t="str" cm="1">
        <f t="array" ref="P4608">_xlfn.IFS(C4608&lt;25,"18-24", C4608&lt;=35,"25-35", C4608&lt;=50,"36-50",TRUE,"50+")</f>
        <v>25-35</v>
      </c>
      <c r="Q4608" t="str">
        <f t="shared" si="497"/>
        <v>new</v>
      </c>
      <c r="R4608" t="str">
        <f t="shared" si="498"/>
        <v>high value</v>
      </c>
      <c r="S4608" t="str">
        <f t="shared" si="499"/>
        <v>medium</v>
      </c>
      <c r="T4608" t="str">
        <f t="shared" si="500"/>
        <v>Oct</v>
      </c>
      <c r="U4608">
        <f t="shared" si="501"/>
        <v>2022</v>
      </c>
      <c r="V4608" t="str">
        <f t="shared" si="502"/>
        <v>0-5</v>
      </c>
      <c r="W4608" t="str">
        <f t="shared" si="503"/>
        <v>Medium</v>
      </c>
    </row>
    <row r="4609" spans="1:23" x14ac:dyDescent="0.3">
      <c r="A4609">
        <v>604608</v>
      </c>
      <c r="B4609">
        <v>88763</v>
      </c>
      <c r="C4609">
        <v>26</v>
      </c>
      <c r="D4609" t="s">
        <v>7</v>
      </c>
      <c r="E4609" t="s">
        <v>15</v>
      </c>
      <c r="F4609" t="s">
        <v>18</v>
      </c>
      <c r="G4609" t="s">
        <v>21</v>
      </c>
      <c r="H4609" s="1">
        <v>44614</v>
      </c>
      <c r="I4609" t="s">
        <v>34</v>
      </c>
      <c r="J4609">
        <v>41</v>
      </c>
      <c r="K4609">
        <v>6.2</v>
      </c>
      <c r="L4609">
        <v>312.31</v>
      </c>
      <c r="M4609">
        <v>82.23</v>
      </c>
      <c r="N4609" t="s">
        <v>49</v>
      </c>
      <c r="O4609">
        <v>1</v>
      </c>
      <c r="P4609" t="str" cm="1">
        <f t="array" ref="P4609">_xlfn.IFS(C4609&lt;25,"18-24", C4609&lt;=35,"25-35", C4609&lt;=50,"36-50",TRUE,"50+")</f>
        <v>25-35</v>
      </c>
      <c r="Q4609" t="str">
        <f t="shared" si="497"/>
        <v>new</v>
      </c>
      <c r="R4609" t="str">
        <f t="shared" si="498"/>
        <v>medium</v>
      </c>
      <c r="S4609" t="str">
        <f t="shared" si="499"/>
        <v>Low</v>
      </c>
      <c r="T4609" t="str">
        <f t="shared" si="500"/>
        <v>Feb</v>
      </c>
      <c r="U4609">
        <f t="shared" si="501"/>
        <v>2022</v>
      </c>
      <c r="V4609" t="str">
        <f t="shared" si="502"/>
        <v>5-10</v>
      </c>
      <c r="W4609" t="str">
        <f t="shared" si="503"/>
        <v>Medium</v>
      </c>
    </row>
    <row r="4610" spans="1:23" x14ac:dyDescent="0.3">
      <c r="A4610">
        <v>604609</v>
      </c>
      <c r="B4610">
        <v>85712</v>
      </c>
      <c r="C4610">
        <v>40</v>
      </c>
      <c r="D4610" t="s">
        <v>4</v>
      </c>
      <c r="E4610" t="s">
        <v>15</v>
      </c>
      <c r="F4610" t="s">
        <v>26</v>
      </c>
      <c r="G4610" t="s">
        <v>31</v>
      </c>
      <c r="H4610" s="1">
        <v>44811</v>
      </c>
      <c r="I4610" t="s">
        <v>34</v>
      </c>
      <c r="J4610">
        <v>41</v>
      </c>
      <c r="K4610">
        <v>7.1</v>
      </c>
      <c r="L4610">
        <v>536.34</v>
      </c>
      <c r="M4610">
        <v>75.77</v>
      </c>
      <c r="N4610" t="s">
        <v>47</v>
      </c>
      <c r="O4610">
        <v>4</v>
      </c>
      <c r="P4610" t="str" cm="1">
        <f t="array" ref="P4610">_xlfn.IFS(C4610&lt;25,"18-24", C4610&lt;=35,"25-35", C4610&lt;=50,"36-50",TRUE,"50+")</f>
        <v>36-50</v>
      </c>
      <c r="Q4610" t="str">
        <f t="shared" si="497"/>
        <v>new</v>
      </c>
      <c r="R4610" t="str">
        <f t="shared" si="498"/>
        <v>high value</v>
      </c>
      <c r="S4610" t="str">
        <f t="shared" si="499"/>
        <v>medium</v>
      </c>
      <c r="T4610" t="str">
        <f t="shared" si="500"/>
        <v>Sep</v>
      </c>
      <c r="U4610">
        <f t="shared" si="501"/>
        <v>2022</v>
      </c>
      <c r="V4610" t="str">
        <f t="shared" si="502"/>
        <v>5-10</v>
      </c>
      <c r="W4610" t="str">
        <f t="shared" si="503"/>
        <v>Medium</v>
      </c>
    </row>
    <row r="4611" spans="1:23" x14ac:dyDescent="0.3">
      <c r="A4611">
        <v>604610</v>
      </c>
      <c r="B4611">
        <v>68552</v>
      </c>
      <c r="C4611">
        <v>62</v>
      </c>
      <c r="D4611" t="s">
        <v>7</v>
      </c>
      <c r="E4611" t="s">
        <v>13</v>
      </c>
      <c r="F4611" t="s">
        <v>30</v>
      </c>
      <c r="G4611" t="s">
        <v>23</v>
      </c>
      <c r="H4611" s="1">
        <v>45535</v>
      </c>
      <c r="I4611" t="s">
        <v>34</v>
      </c>
      <c r="J4611">
        <v>82</v>
      </c>
      <c r="K4611">
        <v>3.6</v>
      </c>
      <c r="L4611">
        <v>303.82</v>
      </c>
      <c r="M4611">
        <v>115.82</v>
      </c>
      <c r="N4611" t="s">
        <v>49</v>
      </c>
      <c r="O4611">
        <v>3</v>
      </c>
      <c r="P4611" t="str" cm="1">
        <f t="array" ref="P4611">_xlfn.IFS(C4611&lt;25,"18-24", C4611&lt;=35,"25-35", C4611&lt;=50,"36-50",TRUE,"50+")</f>
        <v>50+</v>
      </c>
      <c r="Q4611" t="str">
        <f t="shared" ref="Q4611:Q4674" si="504">IF(COUNTIF($B:$B,B4611)&gt;1,"repeat","new")</f>
        <v>new</v>
      </c>
      <c r="R4611" t="str">
        <f t="shared" ref="R4611:R4674" si="505">IF(L4611&gt;500,"high value",IF( L4611&gt;250,"medium","low"))</f>
        <v>medium</v>
      </c>
      <c r="S4611" t="str">
        <f t="shared" ref="S4611:S4674" si="506">IF(O4611&lt;=2,"Low",IF(O4611&lt;=4,"medium","High"))</f>
        <v>medium</v>
      </c>
      <c r="T4611" t="str">
        <f t="shared" ref="T4611:T4674" si="507">TEXT(H4611,"MMM")</f>
        <v>Aug</v>
      </c>
      <c r="U4611">
        <f t="shared" ref="U4611:U4674" si="508">YEAR(H4611)</f>
        <v>2024</v>
      </c>
      <c r="V4611" t="str">
        <f t="shared" ref="V4611:V4674" si="509">IF(K4611&lt;=5,"0-5",IF(K4611&lt;=10,"5-10",IF(K4611&lt;=15,"10-15","15+")))</f>
        <v>0-5</v>
      </c>
      <c r="W4611" t="str">
        <f t="shared" ref="W4611:W4674" si="510">IF(J4611&lt;=30,"Fast",IF(J4611&lt;=45,"Medium","Slow"))</f>
        <v>Slow</v>
      </c>
    </row>
    <row r="4612" spans="1:23" x14ac:dyDescent="0.3">
      <c r="A4612">
        <v>604611</v>
      </c>
      <c r="B4612">
        <v>85992</v>
      </c>
      <c r="C4612">
        <v>22</v>
      </c>
      <c r="D4612" t="s">
        <v>7</v>
      </c>
      <c r="E4612" t="s">
        <v>13</v>
      </c>
      <c r="F4612" t="s">
        <v>22</v>
      </c>
      <c r="G4612" t="s">
        <v>29</v>
      </c>
      <c r="H4612" s="1">
        <v>45644</v>
      </c>
      <c r="I4612" t="s">
        <v>34</v>
      </c>
      <c r="J4612">
        <v>82</v>
      </c>
      <c r="K4612">
        <v>14.9</v>
      </c>
      <c r="L4612">
        <v>478.98</v>
      </c>
      <c r="M4612">
        <v>56.69</v>
      </c>
      <c r="N4612" t="s">
        <v>49</v>
      </c>
      <c r="O4612">
        <v>1</v>
      </c>
      <c r="P4612" t="str" cm="1">
        <f t="array" ref="P4612">_xlfn.IFS(C4612&lt;25,"18-24", C4612&lt;=35,"25-35", C4612&lt;=50,"36-50",TRUE,"50+")</f>
        <v>18-24</v>
      </c>
      <c r="Q4612" t="str">
        <f t="shared" si="504"/>
        <v>new</v>
      </c>
      <c r="R4612" t="str">
        <f t="shared" si="505"/>
        <v>medium</v>
      </c>
      <c r="S4612" t="str">
        <f t="shared" si="506"/>
        <v>Low</v>
      </c>
      <c r="T4612" t="str">
        <f t="shared" si="507"/>
        <v>Dec</v>
      </c>
      <c r="U4612">
        <f t="shared" si="508"/>
        <v>2024</v>
      </c>
      <c r="V4612" t="str">
        <f t="shared" si="509"/>
        <v>10-15</v>
      </c>
      <c r="W4612" t="str">
        <f t="shared" si="510"/>
        <v>Slow</v>
      </c>
    </row>
    <row r="4613" spans="1:23" x14ac:dyDescent="0.3">
      <c r="A4613">
        <v>604612</v>
      </c>
      <c r="B4613">
        <v>34870</v>
      </c>
      <c r="C4613">
        <v>21</v>
      </c>
      <c r="D4613" t="s">
        <v>4</v>
      </c>
      <c r="E4613" t="s">
        <v>8</v>
      </c>
      <c r="F4613" t="s">
        <v>18</v>
      </c>
      <c r="G4613" t="s">
        <v>29</v>
      </c>
      <c r="H4613" s="1">
        <v>45559</v>
      </c>
      <c r="I4613" t="s">
        <v>33</v>
      </c>
      <c r="J4613">
        <v>47</v>
      </c>
      <c r="K4613">
        <v>7.6</v>
      </c>
      <c r="L4613">
        <v>836.08</v>
      </c>
      <c r="M4613">
        <v>112.12</v>
      </c>
      <c r="N4613" t="s">
        <v>49</v>
      </c>
      <c r="O4613">
        <v>2</v>
      </c>
      <c r="P4613" t="str" cm="1">
        <f t="array" ref="P4613">_xlfn.IFS(C4613&lt;25,"18-24", C4613&lt;=35,"25-35", C4613&lt;=50,"36-50",TRUE,"50+")</f>
        <v>18-24</v>
      </c>
      <c r="Q4613" t="str">
        <f t="shared" si="504"/>
        <v>new</v>
      </c>
      <c r="R4613" t="str">
        <f t="shared" si="505"/>
        <v>high value</v>
      </c>
      <c r="S4613" t="str">
        <f t="shared" si="506"/>
        <v>Low</v>
      </c>
      <c r="T4613" t="str">
        <f t="shared" si="507"/>
        <v>Sep</v>
      </c>
      <c r="U4613">
        <f t="shared" si="508"/>
        <v>2024</v>
      </c>
      <c r="V4613" t="str">
        <f t="shared" si="509"/>
        <v>5-10</v>
      </c>
      <c r="W4613" t="str">
        <f t="shared" si="510"/>
        <v>Slow</v>
      </c>
    </row>
    <row r="4614" spans="1:23" x14ac:dyDescent="0.3">
      <c r="A4614">
        <v>604613</v>
      </c>
      <c r="B4614">
        <v>39497</v>
      </c>
      <c r="C4614">
        <v>64</v>
      </c>
      <c r="D4614" t="s">
        <v>7</v>
      </c>
      <c r="E4614" t="s">
        <v>5</v>
      </c>
      <c r="F4614" t="s">
        <v>18</v>
      </c>
      <c r="G4614" t="s">
        <v>27</v>
      </c>
      <c r="H4614" s="1">
        <v>45115</v>
      </c>
      <c r="I4614" t="s">
        <v>33</v>
      </c>
      <c r="J4614">
        <v>58</v>
      </c>
      <c r="K4614">
        <v>4.4000000000000004</v>
      </c>
      <c r="L4614">
        <v>1370.75</v>
      </c>
      <c r="M4614">
        <v>42.85</v>
      </c>
      <c r="N4614" t="s">
        <v>50</v>
      </c>
      <c r="O4614">
        <v>3</v>
      </c>
      <c r="P4614" t="str" cm="1">
        <f t="array" ref="P4614">_xlfn.IFS(C4614&lt;25,"18-24", C4614&lt;=35,"25-35", C4614&lt;=50,"36-50",TRUE,"50+")</f>
        <v>50+</v>
      </c>
      <c r="Q4614" t="str">
        <f t="shared" si="504"/>
        <v>new</v>
      </c>
      <c r="R4614" t="str">
        <f t="shared" si="505"/>
        <v>high value</v>
      </c>
      <c r="S4614" t="str">
        <f t="shared" si="506"/>
        <v>medium</v>
      </c>
      <c r="T4614" t="str">
        <f t="shared" si="507"/>
        <v>Jul</v>
      </c>
      <c r="U4614">
        <f t="shared" si="508"/>
        <v>2023</v>
      </c>
      <c r="V4614" t="str">
        <f t="shared" si="509"/>
        <v>0-5</v>
      </c>
      <c r="W4614" t="str">
        <f t="shared" si="510"/>
        <v>Slow</v>
      </c>
    </row>
    <row r="4615" spans="1:23" x14ac:dyDescent="0.3">
      <c r="A4615">
        <v>604614</v>
      </c>
      <c r="B4615">
        <v>60833</v>
      </c>
      <c r="C4615">
        <v>39</v>
      </c>
      <c r="D4615" t="s">
        <v>4</v>
      </c>
      <c r="E4615" t="s">
        <v>13</v>
      </c>
      <c r="F4615" t="s">
        <v>30</v>
      </c>
      <c r="G4615" t="s">
        <v>25</v>
      </c>
      <c r="H4615" s="1">
        <v>45578</v>
      </c>
      <c r="I4615" t="s">
        <v>33</v>
      </c>
      <c r="J4615">
        <v>23</v>
      </c>
      <c r="K4615">
        <v>9.6</v>
      </c>
      <c r="L4615">
        <v>633.20000000000005</v>
      </c>
      <c r="M4615">
        <v>99.7</v>
      </c>
      <c r="N4615" t="s">
        <v>50</v>
      </c>
      <c r="O4615">
        <v>2</v>
      </c>
      <c r="P4615" t="str" cm="1">
        <f t="array" ref="P4615">_xlfn.IFS(C4615&lt;25,"18-24", C4615&lt;=35,"25-35", C4615&lt;=50,"36-50",TRUE,"50+")</f>
        <v>36-50</v>
      </c>
      <c r="Q4615" t="str">
        <f t="shared" si="504"/>
        <v>new</v>
      </c>
      <c r="R4615" t="str">
        <f t="shared" si="505"/>
        <v>high value</v>
      </c>
      <c r="S4615" t="str">
        <f t="shared" si="506"/>
        <v>Low</v>
      </c>
      <c r="T4615" t="str">
        <f t="shared" si="507"/>
        <v>Oct</v>
      </c>
      <c r="U4615">
        <f t="shared" si="508"/>
        <v>2024</v>
      </c>
      <c r="V4615" t="str">
        <f t="shared" si="509"/>
        <v>5-10</v>
      </c>
      <c r="W4615" t="str">
        <f t="shared" si="510"/>
        <v>Fast</v>
      </c>
    </row>
    <row r="4616" spans="1:23" x14ac:dyDescent="0.3">
      <c r="A4616">
        <v>604615</v>
      </c>
      <c r="B4616">
        <v>53284</v>
      </c>
      <c r="C4616">
        <v>25</v>
      </c>
      <c r="D4616" t="s">
        <v>4</v>
      </c>
      <c r="E4616" t="s">
        <v>5</v>
      </c>
      <c r="F4616" t="s">
        <v>30</v>
      </c>
      <c r="G4616" t="s">
        <v>21</v>
      </c>
      <c r="H4616" s="1">
        <v>45225</v>
      </c>
      <c r="I4616" t="s">
        <v>34</v>
      </c>
      <c r="J4616">
        <v>81</v>
      </c>
      <c r="K4616">
        <v>4.8</v>
      </c>
      <c r="L4616">
        <v>747.01</v>
      </c>
      <c r="M4616">
        <v>61.73</v>
      </c>
      <c r="N4616" t="s">
        <v>48</v>
      </c>
      <c r="O4616">
        <v>3</v>
      </c>
      <c r="P4616" t="str" cm="1">
        <f t="array" ref="P4616">_xlfn.IFS(C4616&lt;25,"18-24", C4616&lt;=35,"25-35", C4616&lt;=50,"36-50",TRUE,"50+")</f>
        <v>25-35</v>
      </c>
      <c r="Q4616" t="str">
        <f t="shared" si="504"/>
        <v>repeat</v>
      </c>
      <c r="R4616" t="str">
        <f t="shared" si="505"/>
        <v>high value</v>
      </c>
      <c r="S4616" t="str">
        <f t="shared" si="506"/>
        <v>medium</v>
      </c>
      <c r="T4616" t="str">
        <f t="shared" si="507"/>
        <v>Oct</v>
      </c>
      <c r="U4616">
        <f t="shared" si="508"/>
        <v>2023</v>
      </c>
      <c r="V4616" t="str">
        <f t="shared" si="509"/>
        <v>0-5</v>
      </c>
      <c r="W4616" t="str">
        <f t="shared" si="510"/>
        <v>Slow</v>
      </c>
    </row>
    <row r="4617" spans="1:23" x14ac:dyDescent="0.3">
      <c r="A4617">
        <v>604616</v>
      </c>
      <c r="B4617">
        <v>15217</v>
      </c>
      <c r="C4617">
        <v>36</v>
      </c>
      <c r="D4617" t="s">
        <v>7</v>
      </c>
      <c r="E4617" t="s">
        <v>16</v>
      </c>
      <c r="F4617" t="s">
        <v>30</v>
      </c>
      <c r="G4617" t="s">
        <v>25</v>
      </c>
      <c r="H4617" s="1">
        <v>45462</v>
      </c>
      <c r="I4617" t="s">
        <v>33</v>
      </c>
      <c r="J4617">
        <v>75</v>
      </c>
      <c r="K4617">
        <v>13.7</v>
      </c>
      <c r="L4617">
        <v>263.29000000000002</v>
      </c>
      <c r="M4617">
        <v>43.66</v>
      </c>
      <c r="N4617" t="s">
        <v>48</v>
      </c>
      <c r="O4617">
        <v>2</v>
      </c>
      <c r="P4617" t="str" cm="1">
        <f t="array" ref="P4617">_xlfn.IFS(C4617&lt;25,"18-24", C4617&lt;=35,"25-35", C4617&lt;=50,"36-50",TRUE,"50+")</f>
        <v>36-50</v>
      </c>
      <c r="Q4617" t="str">
        <f t="shared" si="504"/>
        <v>new</v>
      </c>
      <c r="R4617" t="str">
        <f t="shared" si="505"/>
        <v>medium</v>
      </c>
      <c r="S4617" t="str">
        <f t="shared" si="506"/>
        <v>Low</v>
      </c>
      <c r="T4617" t="str">
        <f t="shared" si="507"/>
        <v>Jun</v>
      </c>
      <c r="U4617">
        <f t="shared" si="508"/>
        <v>2024</v>
      </c>
      <c r="V4617" t="str">
        <f t="shared" si="509"/>
        <v>10-15</v>
      </c>
      <c r="W4617" t="str">
        <f t="shared" si="510"/>
        <v>Slow</v>
      </c>
    </row>
    <row r="4618" spans="1:23" x14ac:dyDescent="0.3">
      <c r="A4618">
        <v>604617</v>
      </c>
      <c r="B4618">
        <v>97336</v>
      </c>
      <c r="C4618">
        <v>23</v>
      </c>
      <c r="D4618" t="s">
        <v>4</v>
      </c>
      <c r="E4618" t="s">
        <v>5</v>
      </c>
      <c r="F4618" t="s">
        <v>24</v>
      </c>
      <c r="G4618" t="s">
        <v>21</v>
      </c>
      <c r="H4618" s="1">
        <v>45088</v>
      </c>
      <c r="I4618" t="s">
        <v>34</v>
      </c>
      <c r="J4618">
        <v>21</v>
      </c>
      <c r="K4618">
        <v>5.5</v>
      </c>
      <c r="L4618">
        <v>744.16</v>
      </c>
      <c r="M4618">
        <v>116.15</v>
      </c>
      <c r="N4618" t="s">
        <v>48</v>
      </c>
      <c r="O4618">
        <v>1</v>
      </c>
      <c r="P4618" t="str" cm="1">
        <f t="array" ref="P4618">_xlfn.IFS(C4618&lt;25,"18-24", C4618&lt;=35,"25-35", C4618&lt;=50,"36-50",TRUE,"50+")</f>
        <v>18-24</v>
      </c>
      <c r="Q4618" t="str">
        <f t="shared" si="504"/>
        <v>new</v>
      </c>
      <c r="R4618" t="str">
        <f t="shared" si="505"/>
        <v>high value</v>
      </c>
      <c r="S4618" t="str">
        <f t="shared" si="506"/>
        <v>Low</v>
      </c>
      <c r="T4618" t="str">
        <f t="shared" si="507"/>
        <v>Jun</v>
      </c>
      <c r="U4618">
        <f t="shared" si="508"/>
        <v>2023</v>
      </c>
      <c r="V4618" t="str">
        <f t="shared" si="509"/>
        <v>5-10</v>
      </c>
      <c r="W4618" t="str">
        <f t="shared" si="510"/>
        <v>Fast</v>
      </c>
    </row>
    <row r="4619" spans="1:23" x14ac:dyDescent="0.3">
      <c r="A4619">
        <v>604618</v>
      </c>
      <c r="B4619">
        <v>37305</v>
      </c>
      <c r="C4619">
        <v>19</v>
      </c>
      <c r="D4619" t="s">
        <v>4</v>
      </c>
      <c r="E4619" t="s">
        <v>5</v>
      </c>
      <c r="F4619" t="s">
        <v>26</v>
      </c>
      <c r="G4619" t="s">
        <v>29</v>
      </c>
      <c r="H4619" s="1">
        <v>44866</v>
      </c>
      <c r="I4619" t="s">
        <v>34</v>
      </c>
      <c r="J4619">
        <v>40</v>
      </c>
      <c r="K4619">
        <v>3.8</v>
      </c>
      <c r="L4619">
        <v>1111.3699999999999</v>
      </c>
      <c r="M4619">
        <v>26.2</v>
      </c>
      <c r="N4619" t="s">
        <v>47</v>
      </c>
      <c r="O4619">
        <v>3</v>
      </c>
      <c r="P4619" t="str" cm="1">
        <f t="array" ref="P4619">_xlfn.IFS(C4619&lt;25,"18-24", C4619&lt;=35,"25-35", C4619&lt;=50,"36-50",TRUE,"50+")</f>
        <v>18-24</v>
      </c>
      <c r="Q4619" t="str">
        <f t="shared" si="504"/>
        <v>new</v>
      </c>
      <c r="R4619" t="str">
        <f t="shared" si="505"/>
        <v>high value</v>
      </c>
      <c r="S4619" t="str">
        <f t="shared" si="506"/>
        <v>medium</v>
      </c>
      <c r="T4619" t="str">
        <f t="shared" si="507"/>
        <v>Nov</v>
      </c>
      <c r="U4619">
        <f t="shared" si="508"/>
        <v>2022</v>
      </c>
      <c r="V4619" t="str">
        <f t="shared" si="509"/>
        <v>0-5</v>
      </c>
      <c r="W4619" t="str">
        <f t="shared" si="510"/>
        <v>Medium</v>
      </c>
    </row>
    <row r="4620" spans="1:23" x14ac:dyDescent="0.3">
      <c r="A4620">
        <v>604619</v>
      </c>
      <c r="B4620">
        <v>90502</v>
      </c>
      <c r="C4620">
        <v>43</v>
      </c>
      <c r="D4620" t="s">
        <v>4</v>
      </c>
      <c r="E4620" t="s">
        <v>15</v>
      </c>
      <c r="F4620" t="s">
        <v>19</v>
      </c>
      <c r="G4620" t="s">
        <v>25</v>
      </c>
      <c r="H4620" s="1">
        <v>45522</v>
      </c>
      <c r="I4620" t="s">
        <v>34</v>
      </c>
      <c r="J4620">
        <v>63</v>
      </c>
      <c r="K4620">
        <v>8.6</v>
      </c>
      <c r="L4620">
        <v>1106.44</v>
      </c>
      <c r="M4620">
        <v>83.88</v>
      </c>
      <c r="N4620" t="s">
        <v>47</v>
      </c>
      <c r="O4620">
        <v>2</v>
      </c>
      <c r="P4620" t="str" cm="1">
        <f t="array" ref="P4620">_xlfn.IFS(C4620&lt;25,"18-24", C4620&lt;=35,"25-35", C4620&lt;=50,"36-50",TRUE,"50+")</f>
        <v>36-50</v>
      </c>
      <c r="Q4620" t="str">
        <f t="shared" si="504"/>
        <v>new</v>
      </c>
      <c r="R4620" t="str">
        <f t="shared" si="505"/>
        <v>high value</v>
      </c>
      <c r="S4620" t="str">
        <f t="shared" si="506"/>
        <v>Low</v>
      </c>
      <c r="T4620" t="str">
        <f t="shared" si="507"/>
        <v>Aug</v>
      </c>
      <c r="U4620">
        <f t="shared" si="508"/>
        <v>2024</v>
      </c>
      <c r="V4620" t="str">
        <f t="shared" si="509"/>
        <v>5-10</v>
      </c>
      <c r="W4620" t="str">
        <f t="shared" si="510"/>
        <v>Slow</v>
      </c>
    </row>
    <row r="4621" spans="1:23" x14ac:dyDescent="0.3">
      <c r="A4621">
        <v>604620</v>
      </c>
      <c r="B4621">
        <v>24564</v>
      </c>
      <c r="C4621">
        <v>44</v>
      </c>
      <c r="D4621" t="s">
        <v>7</v>
      </c>
      <c r="E4621" t="s">
        <v>5</v>
      </c>
      <c r="F4621" t="s">
        <v>26</v>
      </c>
      <c r="G4621" t="s">
        <v>25</v>
      </c>
      <c r="H4621" s="1">
        <v>44749</v>
      </c>
      <c r="I4621" t="s">
        <v>33</v>
      </c>
      <c r="J4621">
        <v>25</v>
      </c>
      <c r="K4621">
        <v>9</v>
      </c>
      <c r="L4621">
        <v>1132.8599999999999</v>
      </c>
      <c r="M4621">
        <v>39.590000000000003</v>
      </c>
      <c r="N4621" t="s">
        <v>47</v>
      </c>
      <c r="O4621">
        <v>5</v>
      </c>
      <c r="P4621" t="str" cm="1">
        <f t="array" ref="P4621">_xlfn.IFS(C4621&lt;25,"18-24", C4621&lt;=35,"25-35", C4621&lt;=50,"36-50",TRUE,"50+")</f>
        <v>36-50</v>
      </c>
      <c r="Q4621" t="str">
        <f t="shared" si="504"/>
        <v>new</v>
      </c>
      <c r="R4621" t="str">
        <f t="shared" si="505"/>
        <v>high value</v>
      </c>
      <c r="S4621" t="str">
        <f t="shared" si="506"/>
        <v>High</v>
      </c>
      <c r="T4621" t="str">
        <f t="shared" si="507"/>
        <v>Jul</v>
      </c>
      <c r="U4621">
        <f t="shared" si="508"/>
        <v>2022</v>
      </c>
      <c r="V4621" t="str">
        <f t="shared" si="509"/>
        <v>5-10</v>
      </c>
      <c r="W4621" t="str">
        <f t="shared" si="510"/>
        <v>Fast</v>
      </c>
    </row>
    <row r="4622" spans="1:23" x14ac:dyDescent="0.3">
      <c r="A4622">
        <v>604621</v>
      </c>
      <c r="B4622">
        <v>60587</v>
      </c>
      <c r="C4622">
        <v>37</v>
      </c>
      <c r="D4622" t="s">
        <v>4</v>
      </c>
      <c r="E4622" t="s">
        <v>5</v>
      </c>
      <c r="F4622" t="s">
        <v>28</v>
      </c>
      <c r="G4622" t="s">
        <v>25</v>
      </c>
      <c r="H4622" s="1">
        <v>45399</v>
      </c>
      <c r="I4622" t="s">
        <v>33</v>
      </c>
      <c r="J4622">
        <v>38</v>
      </c>
      <c r="K4622">
        <v>5.6</v>
      </c>
      <c r="L4622">
        <v>931.94</v>
      </c>
      <c r="M4622">
        <v>39.380000000000003</v>
      </c>
      <c r="N4622" t="s">
        <v>49</v>
      </c>
      <c r="O4622">
        <v>2</v>
      </c>
      <c r="P4622" t="str" cm="1">
        <f t="array" ref="P4622">_xlfn.IFS(C4622&lt;25,"18-24", C4622&lt;=35,"25-35", C4622&lt;=50,"36-50",TRUE,"50+")</f>
        <v>36-50</v>
      </c>
      <c r="Q4622" t="str">
        <f t="shared" si="504"/>
        <v>new</v>
      </c>
      <c r="R4622" t="str">
        <f t="shared" si="505"/>
        <v>high value</v>
      </c>
      <c r="S4622" t="str">
        <f t="shared" si="506"/>
        <v>Low</v>
      </c>
      <c r="T4622" t="str">
        <f t="shared" si="507"/>
        <v>Apr</v>
      </c>
      <c r="U4622">
        <f t="shared" si="508"/>
        <v>2024</v>
      </c>
      <c r="V4622" t="str">
        <f t="shared" si="509"/>
        <v>5-10</v>
      </c>
      <c r="W4622" t="str">
        <f t="shared" si="510"/>
        <v>Medium</v>
      </c>
    </row>
    <row r="4623" spans="1:23" x14ac:dyDescent="0.3">
      <c r="A4623">
        <v>604622</v>
      </c>
      <c r="B4623">
        <v>28398</v>
      </c>
      <c r="C4623">
        <v>42</v>
      </c>
      <c r="D4623" t="s">
        <v>4</v>
      </c>
      <c r="E4623" t="s">
        <v>8</v>
      </c>
      <c r="F4623" t="s">
        <v>26</v>
      </c>
      <c r="G4623" t="s">
        <v>27</v>
      </c>
      <c r="H4623" s="1">
        <v>45047</v>
      </c>
      <c r="I4623" t="s">
        <v>34</v>
      </c>
      <c r="J4623">
        <v>74</v>
      </c>
      <c r="K4623">
        <v>3.7</v>
      </c>
      <c r="L4623">
        <v>735.36</v>
      </c>
      <c r="M4623">
        <v>30.18</v>
      </c>
      <c r="N4623" t="s">
        <v>50</v>
      </c>
      <c r="O4623">
        <v>4</v>
      </c>
      <c r="P4623" t="str" cm="1">
        <f t="array" ref="P4623">_xlfn.IFS(C4623&lt;25,"18-24", C4623&lt;=35,"25-35", C4623&lt;=50,"36-50",TRUE,"50+")</f>
        <v>36-50</v>
      </c>
      <c r="Q4623" t="str">
        <f t="shared" si="504"/>
        <v>new</v>
      </c>
      <c r="R4623" t="str">
        <f t="shared" si="505"/>
        <v>high value</v>
      </c>
      <c r="S4623" t="str">
        <f t="shared" si="506"/>
        <v>medium</v>
      </c>
      <c r="T4623" t="str">
        <f t="shared" si="507"/>
        <v>May</v>
      </c>
      <c r="U4623">
        <f t="shared" si="508"/>
        <v>2023</v>
      </c>
      <c r="V4623" t="str">
        <f t="shared" si="509"/>
        <v>0-5</v>
      </c>
      <c r="W4623" t="str">
        <f t="shared" si="510"/>
        <v>Slow</v>
      </c>
    </row>
    <row r="4624" spans="1:23" x14ac:dyDescent="0.3">
      <c r="A4624">
        <v>604623</v>
      </c>
      <c r="B4624">
        <v>50320</v>
      </c>
      <c r="C4624">
        <v>26</v>
      </c>
      <c r="D4624" t="s">
        <v>4</v>
      </c>
      <c r="E4624" t="s">
        <v>11</v>
      </c>
      <c r="F4624" t="s">
        <v>28</v>
      </c>
      <c r="G4624" t="s">
        <v>29</v>
      </c>
      <c r="H4624" s="1">
        <v>45403</v>
      </c>
      <c r="I4624" t="s">
        <v>33</v>
      </c>
      <c r="J4624">
        <v>30</v>
      </c>
      <c r="K4624">
        <v>7.1</v>
      </c>
      <c r="L4624">
        <v>1281.1400000000001</v>
      </c>
      <c r="M4624">
        <v>59.39</v>
      </c>
      <c r="N4624" t="s">
        <v>47</v>
      </c>
      <c r="O4624">
        <v>5</v>
      </c>
      <c r="P4624" t="str" cm="1">
        <f t="array" ref="P4624">_xlfn.IFS(C4624&lt;25,"18-24", C4624&lt;=35,"25-35", C4624&lt;=50,"36-50",TRUE,"50+")</f>
        <v>25-35</v>
      </c>
      <c r="Q4624" t="str">
        <f t="shared" si="504"/>
        <v>repeat</v>
      </c>
      <c r="R4624" t="str">
        <f t="shared" si="505"/>
        <v>high value</v>
      </c>
      <c r="S4624" t="str">
        <f t="shared" si="506"/>
        <v>High</v>
      </c>
      <c r="T4624" t="str">
        <f t="shared" si="507"/>
        <v>Apr</v>
      </c>
      <c r="U4624">
        <f t="shared" si="508"/>
        <v>2024</v>
      </c>
      <c r="V4624" t="str">
        <f t="shared" si="509"/>
        <v>5-10</v>
      </c>
      <c r="W4624" t="str">
        <f t="shared" si="510"/>
        <v>Fast</v>
      </c>
    </row>
    <row r="4625" spans="1:23" x14ac:dyDescent="0.3">
      <c r="A4625">
        <v>604624</v>
      </c>
      <c r="B4625">
        <v>90882</v>
      </c>
      <c r="C4625">
        <v>48</v>
      </c>
      <c r="D4625" t="s">
        <v>4</v>
      </c>
      <c r="E4625" t="s">
        <v>13</v>
      </c>
      <c r="F4625" t="s">
        <v>24</v>
      </c>
      <c r="G4625" t="s">
        <v>27</v>
      </c>
      <c r="H4625" s="1">
        <v>44630</v>
      </c>
      <c r="I4625" t="s">
        <v>33</v>
      </c>
      <c r="J4625">
        <v>45</v>
      </c>
      <c r="K4625">
        <v>10.6</v>
      </c>
      <c r="L4625">
        <v>854.67</v>
      </c>
      <c r="M4625">
        <v>77.39</v>
      </c>
      <c r="N4625" t="s">
        <v>48</v>
      </c>
      <c r="O4625">
        <v>4</v>
      </c>
      <c r="P4625" t="str" cm="1">
        <f t="array" ref="P4625">_xlfn.IFS(C4625&lt;25,"18-24", C4625&lt;=35,"25-35", C4625&lt;=50,"36-50",TRUE,"50+")</f>
        <v>36-50</v>
      </c>
      <c r="Q4625" t="str">
        <f t="shared" si="504"/>
        <v>new</v>
      </c>
      <c r="R4625" t="str">
        <f t="shared" si="505"/>
        <v>high value</v>
      </c>
      <c r="S4625" t="str">
        <f t="shared" si="506"/>
        <v>medium</v>
      </c>
      <c r="T4625" t="str">
        <f t="shared" si="507"/>
        <v>Mar</v>
      </c>
      <c r="U4625">
        <f t="shared" si="508"/>
        <v>2022</v>
      </c>
      <c r="V4625" t="str">
        <f t="shared" si="509"/>
        <v>10-15</v>
      </c>
      <c r="W4625" t="str">
        <f t="shared" si="510"/>
        <v>Medium</v>
      </c>
    </row>
    <row r="4626" spans="1:23" x14ac:dyDescent="0.3">
      <c r="A4626">
        <v>604625</v>
      </c>
      <c r="B4626">
        <v>84055</v>
      </c>
      <c r="C4626">
        <v>28</v>
      </c>
      <c r="D4626" t="s">
        <v>4</v>
      </c>
      <c r="E4626" t="s">
        <v>5</v>
      </c>
      <c r="F4626" t="s">
        <v>28</v>
      </c>
      <c r="G4626" t="s">
        <v>31</v>
      </c>
      <c r="H4626" s="1">
        <v>44761</v>
      </c>
      <c r="I4626" t="s">
        <v>34</v>
      </c>
      <c r="J4626">
        <v>46</v>
      </c>
      <c r="K4626">
        <v>12.4</v>
      </c>
      <c r="L4626">
        <v>330.46</v>
      </c>
      <c r="M4626">
        <v>98.21</v>
      </c>
      <c r="N4626" t="s">
        <v>47</v>
      </c>
      <c r="O4626">
        <v>4</v>
      </c>
      <c r="P4626" t="str" cm="1">
        <f t="array" ref="P4626">_xlfn.IFS(C4626&lt;25,"18-24", C4626&lt;=35,"25-35", C4626&lt;=50,"36-50",TRUE,"50+")</f>
        <v>25-35</v>
      </c>
      <c r="Q4626" t="str">
        <f t="shared" si="504"/>
        <v>new</v>
      </c>
      <c r="R4626" t="str">
        <f t="shared" si="505"/>
        <v>medium</v>
      </c>
      <c r="S4626" t="str">
        <f t="shared" si="506"/>
        <v>medium</v>
      </c>
      <c r="T4626" t="str">
        <f t="shared" si="507"/>
        <v>Jul</v>
      </c>
      <c r="U4626">
        <f t="shared" si="508"/>
        <v>2022</v>
      </c>
      <c r="V4626" t="str">
        <f t="shared" si="509"/>
        <v>10-15</v>
      </c>
      <c r="W4626" t="str">
        <f t="shared" si="510"/>
        <v>Slow</v>
      </c>
    </row>
    <row r="4627" spans="1:23" x14ac:dyDescent="0.3">
      <c r="A4627">
        <v>604626</v>
      </c>
      <c r="B4627">
        <v>13128</v>
      </c>
      <c r="C4627">
        <v>60</v>
      </c>
      <c r="D4627" t="s">
        <v>4</v>
      </c>
      <c r="E4627" t="s">
        <v>5</v>
      </c>
      <c r="F4627" t="s">
        <v>28</v>
      </c>
      <c r="G4627" t="s">
        <v>27</v>
      </c>
      <c r="H4627" s="1">
        <v>44820</v>
      </c>
      <c r="I4627" t="s">
        <v>34</v>
      </c>
      <c r="J4627">
        <v>77</v>
      </c>
      <c r="K4627">
        <v>7.1</v>
      </c>
      <c r="L4627">
        <v>390.91</v>
      </c>
      <c r="M4627">
        <v>82.02</v>
      </c>
      <c r="N4627" t="s">
        <v>48</v>
      </c>
      <c r="O4627">
        <v>4</v>
      </c>
      <c r="P4627" t="str" cm="1">
        <f t="array" ref="P4627">_xlfn.IFS(C4627&lt;25,"18-24", C4627&lt;=35,"25-35", C4627&lt;=50,"36-50",TRUE,"50+")</f>
        <v>50+</v>
      </c>
      <c r="Q4627" t="str">
        <f t="shared" si="504"/>
        <v>new</v>
      </c>
      <c r="R4627" t="str">
        <f t="shared" si="505"/>
        <v>medium</v>
      </c>
      <c r="S4627" t="str">
        <f t="shared" si="506"/>
        <v>medium</v>
      </c>
      <c r="T4627" t="str">
        <f t="shared" si="507"/>
        <v>Sep</v>
      </c>
      <c r="U4627">
        <f t="shared" si="508"/>
        <v>2022</v>
      </c>
      <c r="V4627" t="str">
        <f t="shared" si="509"/>
        <v>5-10</v>
      </c>
      <c r="W4627" t="str">
        <f t="shared" si="510"/>
        <v>Slow</v>
      </c>
    </row>
    <row r="4628" spans="1:23" x14ac:dyDescent="0.3">
      <c r="A4628">
        <v>604627</v>
      </c>
      <c r="B4628">
        <v>99786</v>
      </c>
      <c r="C4628">
        <v>61</v>
      </c>
      <c r="D4628" t="s">
        <v>7</v>
      </c>
      <c r="E4628" t="s">
        <v>15</v>
      </c>
      <c r="F4628" t="s">
        <v>32</v>
      </c>
      <c r="G4628" t="s">
        <v>27</v>
      </c>
      <c r="H4628" s="1">
        <v>45510</v>
      </c>
      <c r="I4628" t="s">
        <v>34</v>
      </c>
      <c r="J4628">
        <v>88</v>
      </c>
      <c r="K4628">
        <v>1.8</v>
      </c>
      <c r="L4628">
        <v>279.47000000000003</v>
      </c>
      <c r="M4628">
        <v>67.180000000000007</v>
      </c>
      <c r="N4628" t="s">
        <v>48</v>
      </c>
      <c r="O4628">
        <v>4</v>
      </c>
      <c r="P4628" t="str" cm="1">
        <f t="array" ref="P4628">_xlfn.IFS(C4628&lt;25,"18-24", C4628&lt;=35,"25-35", C4628&lt;=50,"36-50",TRUE,"50+")</f>
        <v>50+</v>
      </c>
      <c r="Q4628" t="str">
        <f t="shared" si="504"/>
        <v>new</v>
      </c>
      <c r="R4628" t="str">
        <f t="shared" si="505"/>
        <v>medium</v>
      </c>
      <c r="S4628" t="str">
        <f t="shared" si="506"/>
        <v>medium</v>
      </c>
      <c r="T4628" t="str">
        <f t="shared" si="507"/>
        <v>Aug</v>
      </c>
      <c r="U4628">
        <f t="shared" si="508"/>
        <v>2024</v>
      </c>
      <c r="V4628" t="str">
        <f t="shared" si="509"/>
        <v>0-5</v>
      </c>
      <c r="W4628" t="str">
        <f t="shared" si="510"/>
        <v>Slow</v>
      </c>
    </row>
    <row r="4629" spans="1:23" x14ac:dyDescent="0.3">
      <c r="A4629">
        <v>604628</v>
      </c>
      <c r="B4629">
        <v>41108</v>
      </c>
      <c r="C4629">
        <v>42</v>
      </c>
      <c r="D4629" t="s">
        <v>7</v>
      </c>
      <c r="E4629" t="s">
        <v>13</v>
      </c>
      <c r="F4629" t="s">
        <v>32</v>
      </c>
      <c r="G4629" t="s">
        <v>21</v>
      </c>
      <c r="H4629" s="1">
        <v>45578</v>
      </c>
      <c r="I4629" t="s">
        <v>33</v>
      </c>
      <c r="J4629">
        <v>41</v>
      </c>
      <c r="K4629">
        <v>6.3</v>
      </c>
      <c r="L4629">
        <v>632.96</v>
      </c>
      <c r="M4629">
        <v>99.17</v>
      </c>
      <c r="N4629" t="s">
        <v>47</v>
      </c>
      <c r="O4629">
        <v>2</v>
      </c>
      <c r="P4629" t="str" cm="1">
        <f t="array" ref="P4629">_xlfn.IFS(C4629&lt;25,"18-24", C4629&lt;=35,"25-35", C4629&lt;=50,"36-50",TRUE,"50+")</f>
        <v>36-50</v>
      </c>
      <c r="Q4629" t="str">
        <f t="shared" si="504"/>
        <v>new</v>
      </c>
      <c r="R4629" t="str">
        <f t="shared" si="505"/>
        <v>high value</v>
      </c>
      <c r="S4629" t="str">
        <f t="shared" si="506"/>
        <v>Low</v>
      </c>
      <c r="T4629" t="str">
        <f t="shared" si="507"/>
        <v>Oct</v>
      </c>
      <c r="U4629">
        <f t="shared" si="508"/>
        <v>2024</v>
      </c>
      <c r="V4629" t="str">
        <f t="shared" si="509"/>
        <v>5-10</v>
      </c>
      <c r="W4629" t="str">
        <f t="shared" si="510"/>
        <v>Medium</v>
      </c>
    </row>
    <row r="4630" spans="1:23" x14ac:dyDescent="0.3">
      <c r="A4630">
        <v>604629</v>
      </c>
      <c r="B4630">
        <v>85438</v>
      </c>
      <c r="C4630">
        <v>26</v>
      </c>
      <c r="D4630" t="s">
        <v>7</v>
      </c>
      <c r="E4630" t="s">
        <v>5</v>
      </c>
      <c r="F4630" t="s">
        <v>26</v>
      </c>
      <c r="G4630" t="s">
        <v>21</v>
      </c>
      <c r="H4630" s="1">
        <v>44656</v>
      </c>
      <c r="I4630" t="s">
        <v>33</v>
      </c>
      <c r="J4630">
        <v>73</v>
      </c>
      <c r="K4630">
        <v>13.3</v>
      </c>
      <c r="L4630">
        <v>1151.05</v>
      </c>
      <c r="M4630">
        <v>100.61</v>
      </c>
      <c r="N4630" t="s">
        <v>49</v>
      </c>
      <c r="O4630">
        <v>2</v>
      </c>
      <c r="P4630" t="str" cm="1">
        <f t="array" ref="P4630">_xlfn.IFS(C4630&lt;25,"18-24", C4630&lt;=35,"25-35", C4630&lt;=50,"36-50",TRUE,"50+")</f>
        <v>25-35</v>
      </c>
      <c r="Q4630" t="str">
        <f t="shared" si="504"/>
        <v>new</v>
      </c>
      <c r="R4630" t="str">
        <f t="shared" si="505"/>
        <v>high value</v>
      </c>
      <c r="S4630" t="str">
        <f t="shared" si="506"/>
        <v>Low</v>
      </c>
      <c r="T4630" t="str">
        <f t="shared" si="507"/>
        <v>Apr</v>
      </c>
      <c r="U4630">
        <f t="shared" si="508"/>
        <v>2022</v>
      </c>
      <c r="V4630" t="str">
        <f t="shared" si="509"/>
        <v>10-15</v>
      </c>
      <c r="W4630" t="str">
        <f t="shared" si="510"/>
        <v>Slow</v>
      </c>
    </row>
    <row r="4631" spans="1:23" x14ac:dyDescent="0.3">
      <c r="A4631">
        <v>604630</v>
      </c>
      <c r="B4631">
        <v>11765</v>
      </c>
      <c r="C4631">
        <v>29</v>
      </c>
      <c r="D4631" t="s">
        <v>4</v>
      </c>
      <c r="E4631" t="s">
        <v>16</v>
      </c>
      <c r="F4631" t="s">
        <v>19</v>
      </c>
      <c r="G4631" t="s">
        <v>25</v>
      </c>
      <c r="H4631" s="1">
        <v>45471</v>
      </c>
      <c r="I4631" t="s">
        <v>34</v>
      </c>
      <c r="J4631">
        <v>74</v>
      </c>
      <c r="K4631">
        <v>3.6</v>
      </c>
      <c r="L4631">
        <v>733.16</v>
      </c>
      <c r="M4631">
        <v>59.2</v>
      </c>
      <c r="N4631" t="s">
        <v>50</v>
      </c>
      <c r="O4631">
        <v>1</v>
      </c>
      <c r="P4631" t="str" cm="1">
        <f t="array" ref="P4631">_xlfn.IFS(C4631&lt;25,"18-24", C4631&lt;=35,"25-35", C4631&lt;=50,"36-50",TRUE,"50+")</f>
        <v>25-35</v>
      </c>
      <c r="Q4631" t="str">
        <f t="shared" si="504"/>
        <v>new</v>
      </c>
      <c r="R4631" t="str">
        <f t="shared" si="505"/>
        <v>high value</v>
      </c>
      <c r="S4631" t="str">
        <f t="shared" si="506"/>
        <v>Low</v>
      </c>
      <c r="T4631" t="str">
        <f t="shared" si="507"/>
        <v>Jun</v>
      </c>
      <c r="U4631">
        <f t="shared" si="508"/>
        <v>2024</v>
      </c>
      <c r="V4631" t="str">
        <f t="shared" si="509"/>
        <v>0-5</v>
      </c>
      <c r="W4631" t="str">
        <f t="shared" si="510"/>
        <v>Slow</v>
      </c>
    </row>
    <row r="4632" spans="1:23" x14ac:dyDescent="0.3">
      <c r="A4632">
        <v>604631</v>
      </c>
      <c r="B4632">
        <v>54574</v>
      </c>
      <c r="C4632">
        <v>53</v>
      </c>
      <c r="D4632" t="s">
        <v>7</v>
      </c>
      <c r="E4632" t="s">
        <v>16</v>
      </c>
      <c r="F4632" t="s">
        <v>18</v>
      </c>
      <c r="G4632" t="s">
        <v>25</v>
      </c>
      <c r="H4632" s="1">
        <v>45398</v>
      </c>
      <c r="I4632" t="s">
        <v>34</v>
      </c>
      <c r="J4632">
        <v>35</v>
      </c>
      <c r="K4632">
        <v>10.7</v>
      </c>
      <c r="L4632">
        <v>419.25</v>
      </c>
      <c r="M4632">
        <v>63.65</v>
      </c>
      <c r="N4632" t="s">
        <v>49</v>
      </c>
      <c r="O4632">
        <v>5</v>
      </c>
      <c r="P4632" t="str" cm="1">
        <f t="array" ref="P4632">_xlfn.IFS(C4632&lt;25,"18-24", C4632&lt;=35,"25-35", C4632&lt;=50,"36-50",TRUE,"50+")</f>
        <v>50+</v>
      </c>
      <c r="Q4632" t="str">
        <f t="shared" si="504"/>
        <v>repeat</v>
      </c>
      <c r="R4632" t="str">
        <f t="shared" si="505"/>
        <v>medium</v>
      </c>
      <c r="S4632" t="str">
        <f t="shared" si="506"/>
        <v>High</v>
      </c>
      <c r="T4632" t="str">
        <f t="shared" si="507"/>
        <v>Apr</v>
      </c>
      <c r="U4632">
        <f t="shared" si="508"/>
        <v>2024</v>
      </c>
      <c r="V4632" t="str">
        <f t="shared" si="509"/>
        <v>10-15</v>
      </c>
      <c r="W4632" t="str">
        <f t="shared" si="510"/>
        <v>Medium</v>
      </c>
    </row>
    <row r="4633" spans="1:23" x14ac:dyDescent="0.3">
      <c r="A4633">
        <v>604632</v>
      </c>
      <c r="B4633">
        <v>38487</v>
      </c>
      <c r="C4633">
        <v>32</v>
      </c>
      <c r="D4633" t="s">
        <v>7</v>
      </c>
      <c r="E4633" t="s">
        <v>13</v>
      </c>
      <c r="F4633" t="s">
        <v>18</v>
      </c>
      <c r="G4633" t="s">
        <v>29</v>
      </c>
      <c r="H4633" s="1">
        <v>44830</v>
      </c>
      <c r="I4633" t="s">
        <v>33</v>
      </c>
      <c r="J4633">
        <v>51</v>
      </c>
      <c r="K4633">
        <v>10.5</v>
      </c>
      <c r="L4633">
        <v>1111.73</v>
      </c>
      <c r="M4633">
        <v>83.76</v>
      </c>
      <c r="N4633" t="s">
        <v>50</v>
      </c>
      <c r="O4633">
        <v>3</v>
      </c>
      <c r="P4633" t="str" cm="1">
        <f t="array" ref="P4633">_xlfn.IFS(C4633&lt;25,"18-24", C4633&lt;=35,"25-35", C4633&lt;=50,"36-50",TRUE,"50+")</f>
        <v>25-35</v>
      </c>
      <c r="Q4633" t="str">
        <f t="shared" si="504"/>
        <v>new</v>
      </c>
      <c r="R4633" t="str">
        <f t="shared" si="505"/>
        <v>high value</v>
      </c>
      <c r="S4633" t="str">
        <f t="shared" si="506"/>
        <v>medium</v>
      </c>
      <c r="T4633" t="str">
        <f t="shared" si="507"/>
        <v>Sep</v>
      </c>
      <c r="U4633">
        <f t="shared" si="508"/>
        <v>2022</v>
      </c>
      <c r="V4633" t="str">
        <f t="shared" si="509"/>
        <v>10-15</v>
      </c>
      <c r="W4633" t="str">
        <f t="shared" si="510"/>
        <v>Slow</v>
      </c>
    </row>
    <row r="4634" spans="1:23" x14ac:dyDescent="0.3">
      <c r="A4634">
        <v>604633</v>
      </c>
      <c r="B4634">
        <v>27314</v>
      </c>
      <c r="C4634">
        <v>42</v>
      </c>
      <c r="D4634" t="s">
        <v>7</v>
      </c>
      <c r="E4634" t="s">
        <v>16</v>
      </c>
      <c r="F4634" t="s">
        <v>22</v>
      </c>
      <c r="G4634" t="s">
        <v>31</v>
      </c>
      <c r="H4634" s="1">
        <v>44897</v>
      </c>
      <c r="I4634" t="s">
        <v>34</v>
      </c>
      <c r="J4634">
        <v>44</v>
      </c>
      <c r="K4634">
        <v>10.8</v>
      </c>
      <c r="L4634">
        <v>925.59</v>
      </c>
      <c r="M4634">
        <v>115.91</v>
      </c>
      <c r="N4634" t="s">
        <v>49</v>
      </c>
      <c r="O4634">
        <v>2</v>
      </c>
      <c r="P4634" t="str" cm="1">
        <f t="array" ref="P4634">_xlfn.IFS(C4634&lt;25,"18-24", C4634&lt;=35,"25-35", C4634&lt;=50,"36-50",TRUE,"50+")</f>
        <v>36-50</v>
      </c>
      <c r="Q4634" t="str">
        <f t="shared" si="504"/>
        <v>repeat</v>
      </c>
      <c r="R4634" t="str">
        <f t="shared" si="505"/>
        <v>high value</v>
      </c>
      <c r="S4634" t="str">
        <f t="shared" si="506"/>
        <v>Low</v>
      </c>
      <c r="T4634" t="str">
        <f t="shared" si="507"/>
        <v>Dec</v>
      </c>
      <c r="U4634">
        <f t="shared" si="508"/>
        <v>2022</v>
      </c>
      <c r="V4634" t="str">
        <f t="shared" si="509"/>
        <v>10-15</v>
      </c>
      <c r="W4634" t="str">
        <f t="shared" si="510"/>
        <v>Medium</v>
      </c>
    </row>
    <row r="4635" spans="1:23" x14ac:dyDescent="0.3">
      <c r="A4635">
        <v>604634</v>
      </c>
      <c r="B4635">
        <v>75455</v>
      </c>
      <c r="C4635">
        <v>53</v>
      </c>
      <c r="D4635" t="s">
        <v>4</v>
      </c>
      <c r="E4635" t="s">
        <v>11</v>
      </c>
      <c r="F4635" t="s">
        <v>26</v>
      </c>
      <c r="G4635" t="s">
        <v>25</v>
      </c>
      <c r="H4635" s="1">
        <v>45271</v>
      </c>
      <c r="I4635" t="s">
        <v>33</v>
      </c>
      <c r="J4635">
        <v>62</v>
      </c>
      <c r="K4635">
        <v>5.9</v>
      </c>
      <c r="L4635">
        <v>965.79</v>
      </c>
      <c r="M4635">
        <v>37.33</v>
      </c>
      <c r="N4635" t="s">
        <v>49</v>
      </c>
      <c r="O4635">
        <v>2</v>
      </c>
      <c r="P4635" t="str" cm="1">
        <f t="array" ref="P4635">_xlfn.IFS(C4635&lt;25,"18-24", C4635&lt;=35,"25-35", C4635&lt;=50,"36-50",TRUE,"50+")</f>
        <v>50+</v>
      </c>
      <c r="Q4635" t="str">
        <f t="shared" si="504"/>
        <v>new</v>
      </c>
      <c r="R4635" t="str">
        <f t="shared" si="505"/>
        <v>high value</v>
      </c>
      <c r="S4635" t="str">
        <f t="shared" si="506"/>
        <v>Low</v>
      </c>
      <c r="T4635" t="str">
        <f t="shared" si="507"/>
        <v>Dec</v>
      </c>
      <c r="U4635">
        <f t="shared" si="508"/>
        <v>2023</v>
      </c>
      <c r="V4635" t="str">
        <f t="shared" si="509"/>
        <v>5-10</v>
      </c>
      <c r="W4635" t="str">
        <f t="shared" si="510"/>
        <v>Slow</v>
      </c>
    </row>
    <row r="4636" spans="1:23" x14ac:dyDescent="0.3">
      <c r="A4636">
        <v>604635</v>
      </c>
      <c r="B4636">
        <v>88029</v>
      </c>
      <c r="C4636">
        <v>48</v>
      </c>
      <c r="D4636" t="s">
        <v>7</v>
      </c>
      <c r="E4636" t="s">
        <v>11</v>
      </c>
      <c r="F4636" t="s">
        <v>32</v>
      </c>
      <c r="G4636" t="s">
        <v>21</v>
      </c>
      <c r="H4636" s="1">
        <v>45238</v>
      </c>
      <c r="I4636" t="s">
        <v>33</v>
      </c>
      <c r="J4636">
        <v>58</v>
      </c>
      <c r="K4636">
        <v>6</v>
      </c>
      <c r="L4636">
        <v>780.05</v>
      </c>
      <c r="M4636">
        <v>105.01</v>
      </c>
      <c r="N4636" t="s">
        <v>47</v>
      </c>
      <c r="O4636">
        <v>1</v>
      </c>
      <c r="P4636" t="str" cm="1">
        <f t="array" ref="P4636">_xlfn.IFS(C4636&lt;25,"18-24", C4636&lt;=35,"25-35", C4636&lt;=50,"36-50",TRUE,"50+")</f>
        <v>36-50</v>
      </c>
      <c r="Q4636" t="str">
        <f t="shared" si="504"/>
        <v>new</v>
      </c>
      <c r="R4636" t="str">
        <f t="shared" si="505"/>
        <v>high value</v>
      </c>
      <c r="S4636" t="str">
        <f t="shared" si="506"/>
        <v>Low</v>
      </c>
      <c r="T4636" t="str">
        <f t="shared" si="507"/>
        <v>Nov</v>
      </c>
      <c r="U4636">
        <f t="shared" si="508"/>
        <v>2023</v>
      </c>
      <c r="V4636" t="str">
        <f t="shared" si="509"/>
        <v>5-10</v>
      </c>
      <c r="W4636" t="str">
        <f t="shared" si="510"/>
        <v>Slow</v>
      </c>
    </row>
    <row r="4637" spans="1:23" x14ac:dyDescent="0.3">
      <c r="A4637">
        <v>604636</v>
      </c>
      <c r="B4637">
        <v>29257</v>
      </c>
      <c r="C4637">
        <v>18</v>
      </c>
      <c r="D4637" t="s">
        <v>4</v>
      </c>
      <c r="E4637" t="s">
        <v>8</v>
      </c>
      <c r="F4637" t="s">
        <v>26</v>
      </c>
      <c r="G4637" t="s">
        <v>27</v>
      </c>
      <c r="H4637" s="1">
        <v>44591</v>
      </c>
      <c r="I4637" t="s">
        <v>34</v>
      </c>
      <c r="J4637">
        <v>57</v>
      </c>
      <c r="K4637">
        <v>5.2</v>
      </c>
      <c r="L4637">
        <v>1484.04</v>
      </c>
      <c r="M4637">
        <v>115.46</v>
      </c>
      <c r="N4637" t="s">
        <v>50</v>
      </c>
      <c r="O4637">
        <v>1</v>
      </c>
      <c r="P4637" t="str" cm="1">
        <f t="array" ref="P4637">_xlfn.IFS(C4637&lt;25,"18-24", C4637&lt;=35,"25-35", C4637&lt;=50,"36-50",TRUE,"50+")</f>
        <v>18-24</v>
      </c>
      <c r="Q4637" t="str">
        <f t="shared" si="504"/>
        <v>new</v>
      </c>
      <c r="R4637" t="str">
        <f t="shared" si="505"/>
        <v>high value</v>
      </c>
      <c r="S4637" t="str">
        <f t="shared" si="506"/>
        <v>Low</v>
      </c>
      <c r="T4637" t="str">
        <f t="shared" si="507"/>
        <v>Jan</v>
      </c>
      <c r="U4637">
        <f t="shared" si="508"/>
        <v>2022</v>
      </c>
      <c r="V4637" t="str">
        <f t="shared" si="509"/>
        <v>5-10</v>
      </c>
      <c r="W4637" t="str">
        <f t="shared" si="510"/>
        <v>Slow</v>
      </c>
    </row>
    <row r="4638" spans="1:23" x14ac:dyDescent="0.3">
      <c r="A4638">
        <v>604637</v>
      </c>
      <c r="B4638">
        <v>38570</v>
      </c>
      <c r="C4638">
        <v>36</v>
      </c>
      <c r="D4638" t="s">
        <v>4</v>
      </c>
      <c r="E4638" t="s">
        <v>5</v>
      </c>
      <c r="F4638" t="s">
        <v>28</v>
      </c>
      <c r="G4638" t="s">
        <v>31</v>
      </c>
      <c r="H4638" s="1">
        <v>44809</v>
      </c>
      <c r="I4638" t="s">
        <v>33</v>
      </c>
      <c r="J4638">
        <v>22</v>
      </c>
      <c r="K4638">
        <v>2.6</v>
      </c>
      <c r="L4638">
        <v>910.23</v>
      </c>
      <c r="M4638">
        <v>94.4</v>
      </c>
      <c r="N4638" t="s">
        <v>47</v>
      </c>
      <c r="O4638">
        <v>5</v>
      </c>
      <c r="P4638" t="str" cm="1">
        <f t="array" ref="P4638">_xlfn.IFS(C4638&lt;25,"18-24", C4638&lt;=35,"25-35", C4638&lt;=50,"36-50",TRUE,"50+")</f>
        <v>36-50</v>
      </c>
      <c r="Q4638" t="str">
        <f t="shared" si="504"/>
        <v>new</v>
      </c>
      <c r="R4638" t="str">
        <f t="shared" si="505"/>
        <v>high value</v>
      </c>
      <c r="S4638" t="str">
        <f t="shared" si="506"/>
        <v>High</v>
      </c>
      <c r="T4638" t="str">
        <f t="shared" si="507"/>
        <v>Sep</v>
      </c>
      <c r="U4638">
        <f t="shared" si="508"/>
        <v>2022</v>
      </c>
      <c r="V4638" t="str">
        <f t="shared" si="509"/>
        <v>0-5</v>
      </c>
      <c r="W4638" t="str">
        <f t="shared" si="510"/>
        <v>Fast</v>
      </c>
    </row>
    <row r="4639" spans="1:23" x14ac:dyDescent="0.3">
      <c r="A4639">
        <v>604638</v>
      </c>
      <c r="B4639">
        <v>50066</v>
      </c>
      <c r="C4639">
        <v>49</v>
      </c>
      <c r="D4639" t="s">
        <v>4</v>
      </c>
      <c r="E4639" t="s">
        <v>15</v>
      </c>
      <c r="F4639" t="s">
        <v>24</v>
      </c>
      <c r="G4639" t="s">
        <v>31</v>
      </c>
      <c r="H4639" s="1">
        <v>45027</v>
      </c>
      <c r="I4639" t="s">
        <v>34</v>
      </c>
      <c r="J4639">
        <v>63</v>
      </c>
      <c r="K4639">
        <v>9.9</v>
      </c>
      <c r="L4639">
        <v>711.94</v>
      </c>
      <c r="M4639">
        <v>24.84</v>
      </c>
      <c r="N4639" t="s">
        <v>48</v>
      </c>
      <c r="O4639">
        <v>4</v>
      </c>
      <c r="P4639" t="str" cm="1">
        <f t="array" ref="P4639">_xlfn.IFS(C4639&lt;25,"18-24", C4639&lt;=35,"25-35", C4639&lt;=50,"36-50",TRUE,"50+")</f>
        <v>36-50</v>
      </c>
      <c r="Q4639" t="str">
        <f t="shared" si="504"/>
        <v>new</v>
      </c>
      <c r="R4639" t="str">
        <f t="shared" si="505"/>
        <v>high value</v>
      </c>
      <c r="S4639" t="str">
        <f t="shared" si="506"/>
        <v>medium</v>
      </c>
      <c r="T4639" t="str">
        <f t="shared" si="507"/>
        <v>Apr</v>
      </c>
      <c r="U4639">
        <f t="shared" si="508"/>
        <v>2023</v>
      </c>
      <c r="V4639" t="str">
        <f t="shared" si="509"/>
        <v>5-10</v>
      </c>
      <c r="W4639" t="str">
        <f t="shared" si="510"/>
        <v>Slow</v>
      </c>
    </row>
    <row r="4640" spans="1:23" x14ac:dyDescent="0.3">
      <c r="A4640">
        <v>604639</v>
      </c>
      <c r="B4640">
        <v>42833</v>
      </c>
      <c r="C4640">
        <v>34</v>
      </c>
      <c r="D4640" t="s">
        <v>4</v>
      </c>
      <c r="E4640" t="s">
        <v>15</v>
      </c>
      <c r="F4640" t="s">
        <v>32</v>
      </c>
      <c r="G4640" t="s">
        <v>21</v>
      </c>
      <c r="H4640" s="1">
        <v>44867</v>
      </c>
      <c r="I4640" t="s">
        <v>34</v>
      </c>
      <c r="J4640">
        <v>64</v>
      </c>
      <c r="K4640">
        <v>8.8000000000000007</v>
      </c>
      <c r="L4640">
        <v>1035.25</v>
      </c>
      <c r="M4640">
        <v>99.95</v>
      </c>
      <c r="N4640" t="s">
        <v>50</v>
      </c>
      <c r="O4640">
        <v>4</v>
      </c>
      <c r="P4640" t="str" cm="1">
        <f t="array" ref="P4640">_xlfn.IFS(C4640&lt;25,"18-24", C4640&lt;=35,"25-35", C4640&lt;=50,"36-50",TRUE,"50+")</f>
        <v>25-35</v>
      </c>
      <c r="Q4640" t="str">
        <f t="shared" si="504"/>
        <v>new</v>
      </c>
      <c r="R4640" t="str">
        <f t="shared" si="505"/>
        <v>high value</v>
      </c>
      <c r="S4640" t="str">
        <f t="shared" si="506"/>
        <v>medium</v>
      </c>
      <c r="T4640" t="str">
        <f t="shared" si="507"/>
        <v>Nov</v>
      </c>
      <c r="U4640">
        <f t="shared" si="508"/>
        <v>2022</v>
      </c>
      <c r="V4640" t="str">
        <f t="shared" si="509"/>
        <v>5-10</v>
      </c>
      <c r="W4640" t="str">
        <f t="shared" si="510"/>
        <v>Slow</v>
      </c>
    </row>
    <row r="4641" spans="1:23" x14ac:dyDescent="0.3">
      <c r="A4641">
        <v>604640</v>
      </c>
      <c r="B4641">
        <v>24324</v>
      </c>
      <c r="C4641">
        <v>52</v>
      </c>
      <c r="D4641" t="s">
        <v>4</v>
      </c>
      <c r="E4641" t="s">
        <v>16</v>
      </c>
      <c r="F4641" t="s">
        <v>22</v>
      </c>
      <c r="G4641" t="s">
        <v>31</v>
      </c>
      <c r="H4641" s="1">
        <v>44595</v>
      </c>
      <c r="I4641" t="s">
        <v>34</v>
      </c>
      <c r="J4641">
        <v>48</v>
      </c>
      <c r="K4641">
        <v>1.1000000000000001</v>
      </c>
      <c r="L4641">
        <v>228.1</v>
      </c>
      <c r="M4641">
        <v>108.58</v>
      </c>
      <c r="N4641" t="s">
        <v>48</v>
      </c>
      <c r="O4641">
        <v>5</v>
      </c>
      <c r="P4641" t="str" cm="1">
        <f t="array" ref="P4641">_xlfn.IFS(C4641&lt;25,"18-24", C4641&lt;=35,"25-35", C4641&lt;=50,"36-50",TRUE,"50+")</f>
        <v>50+</v>
      </c>
      <c r="Q4641" t="str">
        <f t="shared" si="504"/>
        <v>new</v>
      </c>
      <c r="R4641" t="str">
        <f t="shared" si="505"/>
        <v>low</v>
      </c>
      <c r="S4641" t="str">
        <f t="shared" si="506"/>
        <v>High</v>
      </c>
      <c r="T4641" t="str">
        <f t="shared" si="507"/>
        <v>Feb</v>
      </c>
      <c r="U4641">
        <f t="shared" si="508"/>
        <v>2022</v>
      </c>
      <c r="V4641" t="str">
        <f t="shared" si="509"/>
        <v>0-5</v>
      </c>
      <c r="W4641" t="str">
        <f t="shared" si="510"/>
        <v>Slow</v>
      </c>
    </row>
    <row r="4642" spans="1:23" x14ac:dyDescent="0.3">
      <c r="A4642">
        <v>604641</v>
      </c>
      <c r="B4642">
        <v>93924</v>
      </c>
      <c r="C4642">
        <v>20</v>
      </c>
      <c r="D4642" t="s">
        <v>4</v>
      </c>
      <c r="E4642" t="s">
        <v>13</v>
      </c>
      <c r="F4642" t="s">
        <v>19</v>
      </c>
      <c r="G4642" t="s">
        <v>27</v>
      </c>
      <c r="H4642" s="1">
        <v>45086</v>
      </c>
      <c r="I4642" t="s">
        <v>33</v>
      </c>
      <c r="J4642">
        <v>62</v>
      </c>
      <c r="K4642">
        <v>10.4</v>
      </c>
      <c r="L4642">
        <v>484.64</v>
      </c>
      <c r="M4642">
        <v>88.38</v>
      </c>
      <c r="N4642" t="s">
        <v>48</v>
      </c>
      <c r="O4642">
        <v>3</v>
      </c>
      <c r="P4642" t="str" cm="1">
        <f t="array" ref="P4642">_xlfn.IFS(C4642&lt;25,"18-24", C4642&lt;=35,"25-35", C4642&lt;=50,"36-50",TRUE,"50+")</f>
        <v>18-24</v>
      </c>
      <c r="Q4642" t="str">
        <f t="shared" si="504"/>
        <v>new</v>
      </c>
      <c r="R4642" t="str">
        <f t="shared" si="505"/>
        <v>medium</v>
      </c>
      <c r="S4642" t="str">
        <f t="shared" si="506"/>
        <v>medium</v>
      </c>
      <c r="T4642" t="str">
        <f t="shared" si="507"/>
        <v>Jun</v>
      </c>
      <c r="U4642">
        <f t="shared" si="508"/>
        <v>2023</v>
      </c>
      <c r="V4642" t="str">
        <f t="shared" si="509"/>
        <v>10-15</v>
      </c>
      <c r="W4642" t="str">
        <f t="shared" si="510"/>
        <v>Slow</v>
      </c>
    </row>
    <row r="4643" spans="1:23" x14ac:dyDescent="0.3">
      <c r="A4643">
        <v>604642</v>
      </c>
      <c r="B4643">
        <v>62221</v>
      </c>
      <c r="C4643">
        <v>30</v>
      </c>
      <c r="D4643" t="s">
        <v>7</v>
      </c>
      <c r="E4643" t="s">
        <v>5</v>
      </c>
      <c r="F4643" t="s">
        <v>19</v>
      </c>
      <c r="G4643" t="s">
        <v>29</v>
      </c>
      <c r="H4643" s="1">
        <v>45317</v>
      </c>
      <c r="I4643" t="s">
        <v>33</v>
      </c>
      <c r="J4643">
        <v>36</v>
      </c>
      <c r="K4643">
        <v>10.199999999999999</v>
      </c>
      <c r="L4643">
        <v>1254.47</v>
      </c>
      <c r="M4643">
        <v>85.84</v>
      </c>
      <c r="N4643" t="s">
        <v>47</v>
      </c>
      <c r="O4643">
        <v>2</v>
      </c>
      <c r="P4643" t="str" cm="1">
        <f t="array" ref="P4643">_xlfn.IFS(C4643&lt;25,"18-24", C4643&lt;=35,"25-35", C4643&lt;=50,"36-50",TRUE,"50+")</f>
        <v>25-35</v>
      </c>
      <c r="Q4643" t="str">
        <f t="shared" si="504"/>
        <v>new</v>
      </c>
      <c r="R4643" t="str">
        <f t="shared" si="505"/>
        <v>high value</v>
      </c>
      <c r="S4643" t="str">
        <f t="shared" si="506"/>
        <v>Low</v>
      </c>
      <c r="T4643" t="str">
        <f t="shared" si="507"/>
        <v>Jan</v>
      </c>
      <c r="U4643">
        <f t="shared" si="508"/>
        <v>2024</v>
      </c>
      <c r="V4643" t="str">
        <f t="shared" si="509"/>
        <v>10-15</v>
      </c>
      <c r="W4643" t="str">
        <f t="shared" si="510"/>
        <v>Medium</v>
      </c>
    </row>
    <row r="4644" spans="1:23" x14ac:dyDescent="0.3">
      <c r="A4644">
        <v>604643</v>
      </c>
      <c r="B4644">
        <v>89786</v>
      </c>
      <c r="C4644">
        <v>53</v>
      </c>
      <c r="D4644" t="s">
        <v>7</v>
      </c>
      <c r="E4644" t="s">
        <v>15</v>
      </c>
      <c r="F4644" t="s">
        <v>24</v>
      </c>
      <c r="G4644" t="s">
        <v>29</v>
      </c>
      <c r="H4644" s="1">
        <v>45059</v>
      </c>
      <c r="I4644" t="s">
        <v>33</v>
      </c>
      <c r="J4644">
        <v>87</v>
      </c>
      <c r="K4644">
        <v>9</v>
      </c>
      <c r="L4644">
        <v>767.56</v>
      </c>
      <c r="M4644">
        <v>25.46</v>
      </c>
      <c r="N4644" t="s">
        <v>50</v>
      </c>
      <c r="O4644">
        <v>2</v>
      </c>
      <c r="P4644" t="str" cm="1">
        <f t="array" ref="P4644">_xlfn.IFS(C4644&lt;25,"18-24", C4644&lt;=35,"25-35", C4644&lt;=50,"36-50",TRUE,"50+")</f>
        <v>50+</v>
      </c>
      <c r="Q4644" t="str">
        <f t="shared" si="504"/>
        <v>new</v>
      </c>
      <c r="R4644" t="str">
        <f t="shared" si="505"/>
        <v>high value</v>
      </c>
      <c r="S4644" t="str">
        <f t="shared" si="506"/>
        <v>Low</v>
      </c>
      <c r="T4644" t="str">
        <f t="shared" si="507"/>
        <v>May</v>
      </c>
      <c r="U4644">
        <f t="shared" si="508"/>
        <v>2023</v>
      </c>
      <c r="V4644" t="str">
        <f t="shared" si="509"/>
        <v>5-10</v>
      </c>
      <c r="W4644" t="str">
        <f t="shared" si="510"/>
        <v>Slow</v>
      </c>
    </row>
    <row r="4645" spans="1:23" x14ac:dyDescent="0.3">
      <c r="A4645">
        <v>604644</v>
      </c>
      <c r="B4645">
        <v>54574</v>
      </c>
      <c r="C4645">
        <v>34</v>
      </c>
      <c r="D4645" t="s">
        <v>4</v>
      </c>
      <c r="E4645" t="s">
        <v>11</v>
      </c>
      <c r="F4645" t="s">
        <v>26</v>
      </c>
      <c r="G4645" t="s">
        <v>27</v>
      </c>
      <c r="H4645" s="1">
        <v>45272</v>
      </c>
      <c r="I4645" t="s">
        <v>33</v>
      </c>
      <c r="J4645">
        <v>66</v>
      </c>
      <c r="K4645">
        <v>1.6</v>
      </c>
      <c r="L4645">
        <v>696.52</v>
      </c>
      <c r="M4645">
        <v>47.21</v>
      </c>
      <c r="N4645" t="s">
        <v>50</v>
      </c>
      <c r="O4645">
        <v>4</v>
      </c>
      <c r="P4645" t="str" cm="1">
        <f t="array" ref="P4645">_xlfn.IFS(C4645&lt;25,"18-24", C4645&lt;=35,"25-35", C4645&lt;=50,"36-50",TRUE,"50+")</f>
        <v>25-35</v>
      </c>
      <c r="Q4645" t="str">
        <f t="shared" si="504"/>
        <v>repeat</v>
      </c>
      <c r="R4645" t="str">
        <f t="shared" si="505"/>
        <v>high value</v>
      </c>
      <c r="S4645" t="str">
        <f t="shared" si="506"/>
        <v>medium</v>
      </c>
      <c r="T4645" t="str">
        <f t="shared" si="507"/>
        <v>Dec</v>
      </c>
      <c r="U4645">
        <f t="shared" si="508"/>
        <v>2023</v>
      </c>
      <c r="V4645" t="str">
        <f t="shared" si="509"/>
        <v>0-5</v>
      </c>
      <c r="W4645" t="str">
        <f t="shared" si="510"/>
        <v>Slow</v>
      </c>
    </row>
    <row r="4646" spans="1:23" x14ac:dyDescent="0.3">
      <c r="A4646">
        <v>604645</v>
      </c>
      <c r="B4646">
        <v>64304</v>
      </c>
      <c r="C4646">
        <v>33</v>
      </c>
      <c r="D4646" t="s">
        <v>4</v>
      </c>
      <c r="E4646" t="s">
        <v>11</v>
      </c>
      <c r="F4646" t="s">
        <v>18</v>
      </c>
      <c r="G4646" t="s">
        <v>31</v>
      </c>
      <c r="H4646" s="1">
        <v>45566</v>
      </c>
      <c r="I4646" t="s">
        <v>33</v>
      </c>
      <c r="J4646">
        <v>89</v>
      </c>
      <c r="K4646">
        <v>13.4</v>
      </c>
      <c r="L4646">
        <v>895.53</v>
      </c>
      <c r="M4646">
        <v>105.25</v>
      </c>
      <c r="N4646" t="s">
        <v>47</v>
      </c>
      <c r="O4646">
        <v>5</v>
      </c>
      <c r="P4646" t="str" cm="1">
        <f t="array" ref="P4646">_xlfn.IFS(C4646&lt;25,"18-24", C4646&lt;=35,"25-35", C4646&lt;=50,"36-50",TRUE,"50+")</f>
        <v>25-35</v>
      </c>
      <c r="Q4646" t="str">
        <f t="shared" si="504"/>
        <v>new</v>
      </c>
      <c r="R4646" t="str">
        <f t="shared" si="505"/>
        <v>high value</v>
      </c>
      <c r="S4646" t="str">
        <f t="shared" si="506"/>
        <v>High</v>
      </c>
      <c r="T4646" t="str">
        <f t="shared" si="507"/>
        <v>Oct</v>
      </c>
      <c r="U4646">
        <f t="shared" si="508"/>
        <v>2024</v>
      </c>
      <c r="V4646" t="str">
        <f t="shared" si="509"/>
        <v>10-15</v>
      </c>
      <c r="W4646" t="str">
        <f t="shared" si="510"/>
        <v>Slow</v>
      </c>
    </row>
    <row r="4647" spans="1:23" x14ac:dyDescent="0.3">
      <c r="A4647">
        <v>604646</v>
      </c>
      <c r="B4647">
        <v>80636</v>
      </c>
      <c r="C4647">
        <v>26</v>
      </c>
      <c r="D4647" t="s">
        <v>4</v>
      </c>
      <c r="E4647" t="s">
        <v>15</v>
      </c>
      <c r="F4647" t="s">
        <v>32</v>
      </c>
      <c r="G4647" t="s">
        <v>29</v>
      </c>
      <c r="H4647" s="1">
        <v>44897</v>
      </c>
      <c r="I4647" t="s">
        <v>34</v>
      </c>
      <c r="J4647">
        <v>31</v>
      </c>
      <c r="K4647">
        <v>7.1</v>
      </c>
      <c r="L4647">
        <v>1290.26</v>
      </c>
      <c r="M4647">
        <v>55.07</v>
      </c>
      <c r="N4647" t="s">
        <v>47</v>
      </c>
      <c r="O4647">
        <v>3</v>
      </c>
      <c r="P4647" t="str" cm="1">
        <f t="array" ref="P4647">_xlfn.IFS(C4647&lt;25,"18-24", C4647&lt;=35,"25-35", C4647&lt;=50,"36-50",TRUE,"50+")</f>
        <v>25-35</v>
      </c>
      <c r="Q4647" t="str">
        <f t="shared" si="504"/>
        <v>new</v>
      </c>
      <c r="R4647" t="str">
        <f t="shared" si="505"/>
        <v>high value</v>
      </c>
      <c r="S4647" t="str">
        <f t="shared" si="506"/>
        <v>medium</v>
      </c>
      <c r="T4647" t="str">
        <f t="shared" si="507"/>
        <v>Dec</v>
      </c>
      <c r="U4647">
        <f t="shared" si="508"/>
        <v>2022</v>
      </c>
      <c r="V4647" t="str">
        <f t="shared" si="509"/>
        <v>5-10</v>
      </c>
      <c r="W4647" t="str">
        <f t="shared" si="510"/>
        <v>Medium</v>
      </c>
    </row>
    <row r="4648" spans="1:23" x14ac:dyDescent="0.3">
      <c r="A4648">
        <v>604647</v>
      </c>
      <c r="B4648">
        <v>74089</v>
      </c>
      <c r="C4648">
        <v>61</v>
      </c>
      <c r="D4648" t="s">
        <v>7</v>
      </c>
      <c r="E4648" t="s">
        <v>8</v>
      </c>
      <c r="F4648" t="s">
        <v>28</v>
      </c>
      <c r="G4648" t="s">
        <v>23</v>
      </c>
      <c r="H4648" s="1">
        <v>45270</v>
      </c>
      <c r="I4648" t="s">
        <v>34</v>
      </c>
      <c r="J4648">
        <v>27</v>
      </c>
      <c r="K4648">
        <v>8.1999999999999993</v>
      </c>
      <c r="L4648">
        <v>1299.72</v>
      </c>
      <c r="M4648">
        <v>32.950000000000003</v>
      </c>
      <c r="N4648" t="s">
        <v>47</v>
      </c>
      <c r="O4648">
        <v>4</v>
      </c>
      <c r="P4648" t="str" cm="1">
        <f t="array" ref="P4648">_xlfn.IFS(C4648&lt;25,"18-24", C4648&lt;=35,"25-35", C4648&lt;=50,"36-50",TRUE,"50+")</f>
        <v>50+</v>
      </c>
      <c r="Q4648" t="str">
        <f t="shared" si="504"/>
        <v>new</v>
      </c>
      <c r="R4648" t="str">
        <f t="shared" si="505"/>
        <v>high value</v>
      </c>
      <c r="S4648" t="str">
        <f t="shared" si="506"/>
        <v>medium</v>
      </c>
      <c r="T4648" t="str">
        <f t="shared" si="507"/>
        <v>Dec</v>
      </c>
      <c r="U4648">
        <f t="shared" si="508"/>
        <v>2023</v>
      </c>
      <c r="V4648" t="str">
        <f t="shared" si="509"/>
        <v>5-10</v>
      </c>
      <c r="W4648" t="str">
        <f t="shared" si="510"/>
        <v>Fast</v>
      </c>
    </row>
    <row r="4649" spans="1:23" x14ac:dyDescent="0.3">
      <c r="A4649">
        <v>604648</v>
      </c>
      <c r="B4649">
        <v>81921</v>
      </c>
      <c r="C4649">
        <v>64</v>
      </c>
      <c r="D4649" t="s">
        <v>4</v>
      </c>
      <c r="E4649" t="s">
        <v>13</v>
      </c>
      <c r="F4649" t="s">
        <v>32</v>
      </c>
      <c r="G4649" t="s">
        <v>25</v>
      </c>
      <c r="H4649" s="1">
        <v>45587</v>
      </c>
      <c r="I4649" t="s">
        <v>34</v>
      </c>
      <c r="J4649">
        <v>41</v>
      </c>
      <c r="K4649">
        <v>4.4000000000000004</v>
      </c>
      <c r="L4649">
        <v>409.92</v>
      </c>
      <c r="M4649">
        <v>101.46</v>
      </c>
      <c r="N4649" t="s">
        <v>50</v>
      </c>
      <c r="O4649">
        <v>5</v>
      </c>
      <c r="P4649" t="str" cm="1">
        <f t="array" ref="P4649">_xlfn.IFS(C4649&lt;25,"18-24", C4649&lt;=35,"25-35", C4649&lt;=50,"36-50",TRUE,"50+")</f>
        <v>50+</v>
      </c>
      <c r="Q4649" t="str">
        <f t="shared" si="504"/>
        <v>new</v>
      </c>
      <c r="R4649" t="str">
        <f t="shared" si="505"/>
        <v>medium</v>
      </c>
      <c r="S4649" t="str">
        <f t="shared" si="506"/>
        <v>High</v>
      </c>
      <c r="T4649" t="str">
        <f t="shared" si="507"/>
        <v>Oct</v>
      </c>
      <c r="U4649">
        <f t="shared" si="508"/>
        <v>2024</v>
      </c>
      <c r="V4649" t="str">
        <f t="shared" si="509"/>
        <v>0-5</v>
      </c>
      <c r="W4649" t="str">
        <f t="shared" si="510"/>
        <v>Medium</v>
      </c>
    </row>
    <row r="4650" spans="1:23" x14ac:dyDescent="0.3">
      <c r="A4650">
        <v>604649</v>
      </c>
      <c r="B4650">
        <v>33343</v>
      </c>
      <c r="C4650">
        <v>34</v>
      </c>
      <c r="D4650" t="s">
        <v>4</v>
      </c>
      <c r="E4650" t="s">
        <v>11</v>
      </c>
      <c r="F4650" t="s">
        <v>30</v>
      </c>
      <c r="G4650" t="s">
        <v>29</v>
      </c>
      <c r="H4650" s="1">
        <v>44757</v>
      </c>
      <c r="I4650" t="s">
        <v>33</v>
      </c>
      <c r="J4650">
        <v>21</v>
      </c>
      <c r="K4650">
        <v>10.3</v>
      </c>
      <c r="L4650">
        <v>1033.6199999999999</v>
      </c>
      <c r="M4650">
        <v>71.19</v>
      </c>
      <c r="N4650" t="s">
        <v>49</v>
      </c>
      <c r="O4650">
        <v>3</v>
      </c>
      <c r="P4650" t="str" cm="1">
        <f t="array" ref="P4650">_xlfn.IFS(C4650&lt;25,"18-24", C4650&lt;=35,"25-35", C4650&lt;=50,"36-50",TRUE,"50+")</f>
        <v>25-35</v>
      </c>
      <c r="Q4650" t="str">
        <f t="shared" si="504"/>
        <v>new</v>
      </c>
      <c r="R4650" t="str">
        <f t="shared" si="505"/>
        <v>high value</v>
      </c>
      <c r="S4650" t="str">
        <f t="shared" si="506"/>
        <v>medium</v>
      </c>
      <c r="T4650" t="str">
        <f t="shared" si="507"/>
        <v>Jul</v>
      </c>
      <c r="U4650">
        <f t="shared" si="508"/>
        <v>2022</v>
      </c>
      <c r="V4650" t="str">
        <f t="shared" si="509"/>
        <v>10-15</v>
      </c>
      <c r="W4650" t="str">
        <f t="shared" si="510"/>
        <v>Fast</v>
      </c>
    </row>
    <row r="4651" spans="1:23" x14ac:dyDescent="0.3">
      <c r="A4651">
        <v>604650</v>
      </c>
      <c r="B4651">
        <v>95704</v>
      </c>
      <c r="C4651">
        <v>21</v>
      </c>
      <c r="D4651" t="s">
        <v>4</v>
      </c>
      <c r="E4651" t="s">
        <v>13</v>
      </c>
      <c r="F4651" t="s">
        <v>28</v>
      </c>
      <c r="G4651" t="s">
        <v>23</v>
      </c>
      <c r="H4651" s="1">
        <v>45090</v>
      </c>
      <c r="I4651" t="s">
        <v>34</v>
      </c>
      <c r="J4651">
        <v>46</v>
      </c>
      <c r="K4651">
        <v>10.7</v>
      </c>
      <c r="L4651">
        <v>1360.66</v>
      </c>
      <c r="M4651">
        <v>80.56</v>
      </c>
      <c r="N4651" t="s">
        <v>50</v>
      </c>
      <c r="O4651">
        <v>3</v>
      </c>
      <c r="P4651" t="str" cm="1">
        <f t="array" ref="P4651">_xlfn.IFS(C4651&lt;25,"18-24", C4651&lt;=35,"25-35", C4651&lt;=50,"36-50",TRUE,"50+")</f>
        <v>18-24</v>
      </c>
      <c r="Q4651" t="str">
        <f t="shared" si="504"/>
        <v>new</v>
      </c>
      <c r="R4651" t="str">
        <f t="shared" si="505"/>
        <v>high value</v>
      </c>
      <c r="S4651" t="str">
        <f t="shared" si="506"/>
        <v>medium</v>
      </c>
      <c r="T4651" t="str">
        <f t="shared" si="507"/>
        <v>Jun</v>
      </c>
      <c r="U4651">
        <f t="shared" si="508"/>
        <v>2023</v>
      </c>
      <c r="V4651" t="str">
        <f t="shared" si="509"/>
        <v>10-15</v>
      </c>
      <c r="W4651" t="str">
        <f t="shared" si="510"/>
        <v>Slow</v>
      </c>
    </row>
    <row r="4652" spans="1:23" x14ac:dyDescent="0.3">
      <c r="A4652">
        <v>604651</v>
      </c>
      <c r="B4652">
        <v>37591</v>
      </c>
      <c r="C4652">
        <v>54</v>
      </c>
      <c r="D4652" t="s">
        <v>4</v>
      </c>
      <c r="E4652" t="s">
        <v>15</v>
      </c>
      <c r="F4652" t="s">
        <v>28</v>
      </c>
      <c r="G4652" t="s">
        <v>27</v>
      </c>
      <c r="H4652" s="1">
        <v>45636</v>
      </c>
      <c r="I4652" t="s">
        <v>34</v>
      </c>
      <c r="J4652">
        <v>58</v>
      </c>
      <c r="K4652">
        <v>5.0999999999999996</v>
      </c>
      <c r="L4652">
        <v>1180</v>
      </c>
      <c r="M4652">
        <v>69.75</v>
      </c>
      <c r="N4652" t="s">
        <v>49</v>
      </c>
      <c r="O4652">
        <v>1</v>
      </c>
      <c r="P4652" t="str" cm="1">
        <f t="array" ref="P4652">_xlfn.IFS(C4652&lt;25,"18-24", C4652&lt;=35,"25-35", C4652&lt;=50,"36-50",TRUE,"50+")</f>
        <v>50+</v>
      </c>
      <c r="Q4652" t="str">
        <f t="shared" si="504"/>
        <v>new</v>
      </c>
      <c r="R4652" t="str">
        <f t="shared" si="505"/>
        <v>high value</v>
      </c>
      <c r="S4652" t="str">
        <f t="shared" si="506"/>
        <v>Low</v>
      </c>
      <c r="T4652" t="str">
        <f t="shared" si="507"/>
        <v>Dec</v>
      </c>
      <c r="U4652">
        <f t="shared" si="508"/>
        <v>2024</v>
      </c>
      <c r="V4652" t="str">
        <f t="shared" si="509"/>
        <v>5-10</v>
      </c>
      <c r="W4652" t="str">
        <f t="shared" si="510"/>
        <v>Slow</v>
      </c>
    </row>
    <row r="4653" spans="1:23" x14ac:dyDescent="0.3">
      <c r="A4653">
        <v>604652</v>
      </c>
      <c r="B4653">
        <v>15518</v>
      </c>
      <c r="C4653">
        <v>24</v>
      </c>
      <c r="D4653" t="s">
        <v>4</v>
      </c>
      <c r="E4653" t="s">
        <v>8</v>
      </c>
      <c r="F4653" t="s">
        <v>28</v>
      </c>
      <c r="G4653" t="s">
        <v>27</v>
      </c>
      <c r="H4653" s="1">
        <v>44623</v>
      </c>
      <c r="I4653" t="s">
        <v>34</v>
      </c>
      <c r="J4653">
        <v>29</v>
      </c>
      <c r="K4653">
        <v>13.3</v>
      </c>
      <c r="L4653">
        <v>313.20999999999998</v>
      </c>
      <c r="M4653">
        <v>60.25</v>
      </c>
      <c r="N4653" t="s">
        <v>47</v>
      </c>
      <c r="O4653">
        <v>1</v>
      </c>
      <c r="P4653" t="str" cm="1">
        <f t="array" ref="P4653">_xlfn.IFS(C4653&lt;25,"18-24", C4653&lt;=35,"25-35", C4653&lt;=50,"36-50",TRUE,"50+")</f>
        <v>18-24</v>
      </c>
      <c r="Q4653" t="str">
        <f t="shared" si="504"/>
        <v>new</v>
      </c>
      <c r="R4653" t="str">
        <f t="shared" si="505"/>
        <v>medium</v>
      </c>
      <c r="S4653" t="str">
        <f t="shared" si="506"/>
        <v>Low</v>
      </c>
      <c r="T4653" t="str">
        <f t="shared" si="507"/>
        <v>Mar</v>
      </c>
      <c r="U4653">
        <f t="shared" si="508"/>
        <v>2022</v>
      </c>
      <c r="V4653" t="str">
        <f t="shared" si="509"/>
        <v>10-15</v>
      </c>
      <c r="W4653" t="str">
        <f t="shared" si="510"/>
        <v>Fast</v>
      </c>
    </row>
    <row r="4654" spans="1:23" x14ac:dyDescent="0.3">
      <c r="A4654">
        <v>604653</v>
      </c>
      <c r="B4654">
        <v>84339</v>
      </c>
      <c r="C4654">
        <v>38</v>
      </c>
      <c r="D4654" t="s">
        <v>7</v>
      </c>
      <c r="E4654" t="s">
        <v>16</v>
      </c>
      <c r="F4654" t="s">
        <v>28</v>
      </c>
      <c r="G4654" t="s">
        <v>25</v>
      </c>
      <c r="H4654" s="1">
        <v>45061</v>
      </c>
      <c r="I4654" t="s">
        <v>33</v>
      </c>
      <c r="J4654">
        <v>25</v>
      </c>
      <c r="K4654">
        <v>4.5</v>
      </c>
      <c r="L4654">
        <v>374.3</v>
      </c>
      <c r="M4654">
        <v>62.9</v>
      </c>
      <c r="N4654" t="s">
        <v>47</v>
      </c>
      <c r="O4654">
        <v>2</v>
      </c>
      <c r="P4654" t="str" cm="1">
        <f t="array" ref="P4654">_xlfn.IFS(C4654&lt;25,"18-24", C4654&lt;=35,"25-35", C4654&lt;=50,"36-50",TRUE,"50+")</f>
        <v>36-50</v>
      </c>
      <c r="Q4654" t="str">
        <f t="shared" si="504"/>
        <v>new</v>
      </c>
      <c r="R4654" t="str">
        <f t="shared" si="505"/>
        <v>medium</v>
      </c>
      <c r="S4654" t="str">
        <f t="shared" si="506"/>
        <v>Low</v>
      </c>
      <c r="T4654" t="str">
        <f t="shared" si="507"/>
        <v>May</v>
      </c>
      <c r="U4654">
        <f t="shared" si="508"/>
        <v>2023</v>
      </c>
      <c r="V4654" t="str">
        <f t="shared" si="509"/>
        <v>0-5</v>
      </c>
      <c r="W4654" t="str">
        <f t="shared" si="510"/>
        <v>Fast</v>
      </c>
    </row>
    <row r="4655" spans="1:23" x14ac:dyDescent="0.3">
      <c r="A4655">
        <v>604654</v>
      </c>
      <c r="B4655">
        <v>83417</v>
      </c>
      <c r="C4655">
        <v>34</v>
      </c>
      <c r="D4655" t="s">
        <v>4</v>
      </c>
      <c r="E4655" t="s">
        <v>13</v>
      </c>
      <c r="F4655" t="s">
        <v>32</v>
      </c>
      <c r="G4655" t="s">
        <v>21</v>
      </c>
      <c r="H4655" s="1">
        <v>44894</v>
      </c>
      <c r="I4655" t="s">
        <v>33</v>
      </c>
      <c r="J4655">
        <v>88</v>
      </c>
      <c r="K4655">
        <v>2</v>
      </c>
      <c r="L4655">
        <v>1362.14</v>
      </c>
      <c r="M4655">
        <v>107.93</v>
      </c>
      <c r="N4655" t="s">
        <v>48</v>
      </c>
      <c r="O4655">
        <v>5</v>
      </c>
      <c r="P4655" t="str" cm="1">
        <f t="array" ref="P4655">_xlfn.IFS(C4655&lt;25,"18-24", C4655&lt;=35,"25-35", C4655&lt;=50,"36-50",TRUE,"50+")</f>
        <v>25-35</v>
      </c>
      <c r="Q4655" t="str">
        <f t="shared" si="504"/>
        <v>new</v>
      </c>
      <c r="R4655" t="str">
        <f t="shared" si="505"/>
        <v>high value</v>
      </c>
      <c r="S4655" t="str">
        <f t="shared" si="506"/>
        <v>High</v>
      </c>
      <c r="T4655" t="str">
        <f t="shared" si="507"/>
        <v>Nov</v>
      </c>
      <c r="U4655">
        <f t="shared" si="508"/>
        <v>2022</v>
      </c>
      <c r="V4655" t="str">
        <f t="shared" si="509"/>
        <v>0-5</v>
      </c>
      <c r="W4655" t="str">
        <f t="shared" si="510"/>
        <v>Slow</v>
      </c>
    </row>
    <row r="4656" spans="1:23" x14ac:dyDescent="0.3">
      <c r="A4656">
        <v>604655</v>
      </c>
      <c r="B4656">
        <v>67440</v>
      </c>
      <c r="C4656">
        <v>25</v>
      </c>
      <c r="D4656" t="s">
        <v>4</v>
      </c>
      <c r="E4656" t="s">
        <v>15</v>
      </c>
      <c r="F4656" t="s">
        <v>28</v>
      </c>
      <c r="G4656" t="s">
        <v>27</v>
      </c>
      <c r="H4656" s="1">
        <v>45027</v>
      </c>
      <c r="I4656" t="s">
        <v>34</v>
      </c>
      <c r="J4656">
        <v>88</v>
      </c>
      <c r="K4656">
        <v>9.6</v>
      </c>
      <c r="L4656">
        <v>220.81</v>
      </c>
      <c r="M4656">
        <v>89.98</v>
      </c>
      <c r="N4656" t="s">
        <v>49</v>
      </c>
      <c r="O4656">
        <v>1</v>
      </c>
      <c r="P4656" t="str" cm="1">
        <f t="array" ref="P4656">_xlfn.IFS(C4656&lt;25,"18-24", C4656&lt;=35,"25-35", C4656&lt;=50,"36-50",TRUE,"50+")</f>
        <v>25-35</v>
      </c>
      <c r="Q4656" t="str">
        <f t="shared" si="504"/>
        <v>new</v>
      </c>
      <c r="R4656" t="str">
        <f t="shared" si="505"/>
        <v>low</v>
      </c>
      <c r="S4656" t="str">
        <f t="shared" si="506"/>
        <v>Low</v>
      </c>
      <c r="T4656" t="str">
        <f t="shared" si="507"/>
        <v>Apr</v>
      </c>
      <c r="U4656">
        <f t="shared" si="508"/>
        <v>2023</v>
      </c>
      <c r="V4656" t="str">
        <f t="shared" si="509"/>
        <v>5-10</v>
      </c>
      <c r="W4656" t="str">
        <f t="shared" si="510"/>
        <v>Slow</v>
      </c>
    </row>
    <row r="4657" spans="1:23" x14ac:dyDescent="0.3">
      <c r="A4657">
        <v>604656</v>
      </c>
      <c r="B4657">
        <v>26890</v>
      </c>
      <c r="C4657">
        <v>53</v>
      </c>
      <c r="D4657" t="s">
        <v>4</v>
      </c>
      <c r="E4657" t="s">
        <v>11</v>
      </c>
      <c r="F4657" t="s">
        <v>18</v>
      </c>
      <c r="G4657" t="s">
        <v>23</v>
      </c>
      <c r="H4657" s="1">
        <v>44708</v>
      </c>
      <c r="I4657" t="s">
        <v>34</v>
      </c>
      <c r="J4657">
        <v>58</v>
      </c>
      <c r="K4657">
        <v>15</v>
      </c>
      <c r="L4657">
        <v>834.33</v>
      </c>
      <c r="M4657">
        <v>96.11</v>
      </c>
      <c r="N4657" t="s">
        <v>50</v>
      </c>
      <c r="O4657">
        <v>3</v>
      </c>
      <c r="P4657" t="str" cm="1">
        <f t="array" ref="P4657">_xlfn.IFS(C4657&lt;25,"18-24", C4657&lt;=35,"25-35", C4657&lt;=50,"36-50",TRUE,"50+")</f>
        <v>50+</v>
      </c>
      <c r="Q4657" t="str">
        <f t="shared" si="504"/>
        <v>new</v>
      </c>
      <c r="R4657" t="str">
        <f t="shared" si="505"/>
        <v>high value</v>
      </c>
      <c r="S4657" t="str">
        <f t="shared" si="506"/>
        <v>medium</v>
      </c>
      <c r="T4657" t="str">
        <f t="shared" si="507"/>
        <v>May</v>
      </c>
      <c r="U4657">
        <f t="shared" si="508"/>
        <v>2022</v>
      </c>
      <c r="V4657" t="str">
        <f t="shared" si="509"/>
        <v>10-15</v>
      </c>
      <c r="W4657" t="str">
        <f t="shared" si="510"/>
        <v>Slow</v>
      </c>
    </row>
    <row r="4658" spans="1:23" x14ac:dyDescent="0.3">
      <c r="A4658">
        <v>604657</v>
      </c>
      <c r="B4658">
        <v>75364</v>
      </c>
      <c r="C4658">
        <v>34</v>
      </c>
      <c r="D4658" t="s">
        <v>4</v>
      </c>
      <c r="E4658" t="s">
        <v>8</v>
      </c>
      <c r="F4658" t="s">
        <v>19</v>
      </c>
      <c r="G4658" t="s">
        <v>25</v>
      </c>
      <c r="H4658" s="1">
        <v>44774</v>
      </c>
      <c r="I4658" t="s">
        <v>33</v>
      </c>
      <c r="J4658">
        <v>76</v>
      </c>
      <c r="K4658">
        <v>7.4</v>
      </c>
      <c r="L4658">
        <v>1373.47</v>
      </c>
      <c r="M4658">
        <v>114.13</v>
      </c>
      <c r="N4658" t="s">
        <v>48</v>
      </c>
      <c r="O4658">
        <v>3</v>
      </c>
      <c r="P4658" t="str" cm="1">
        <f t="array" ref="P4658">_xlfn.IFS(C4658&lt;25,"18-24", C4658&lt;=35,"25-35", C4658&lt;=50,"36-50",TRUE,"50+")</f>
        <v>25-35</v>
      </c>
      <c r="Q4658" t="str">
        <f t="shared" si="504"/>
        <v>new</v>
      </c>
      <c r="R4658" t="str">
        <f t="shared" si="505"/>
        <v>high value</v>
      </c>
      <c r="S4658" t="str">
        <f t="shared" si="506"/>
        <v>medium</v>
      </c>
      <c r="T4658" t="str">
        <f t="shared" si="507"/>
        <v>Aug</v>
      </c>
      <c r="U4658">
        <f t="shared" si="508"/>
        <v>2022</v>
      </c>
      <c r="V4658" t="str">
        <f t="shared" si="509"/>
        <v>5-10</v>
      </c>
      <c r="W4658" t="str">
        <f t="shared" si="510"/>
        <v>Slow</v>
      </c>
    </row>
    <row r="4659" spans="1:23" x14ac:dyDescent="0.3">
      <c r="A4659">
        <v>604658</v>
      </c>
      <c r="B4659">
        <v>69276</v>
      </c>
      <c r="C4659">
        <v>42</v>
      </c>
      <c r="D4659" t="s">
        <v>7</v>
      </c>
      <c r="E4659" t="s">
        <v>11</v>
      </c>
      <c r="F4659" t="s">
        <v>18</v>
      </c>
      <c r="G4659" t="s">
        <v>29</v>
      </c>
      <c r="H4659" s="1">
        <v>45280</v>
      </c>
      <c r="I4659" t="s">
        <v>33</v>
      </c>
      <c r="J4659">
        <v>28</v>
      </c>
      <c r="K4659">
        <v>11.9</v>
      </c>
      <c r="L4659">
        <v>1009.69</v>
      </c>
      <c r="M4659">
        <v>34.39</v>
      </c>
      <c r="N4659" t="s">
        <v>48</v>
      </c>
      <c r="O4659">
        <v>3</v>
      </c>
      <c r="P4659" t="str" cm="1">
        <f t="array" ref="P4659">_xlfn.IFS(C4659&lt;25,"18-24", C4659&lt;=35,"25-35", C4659&lt;=50,"36-50",TRUE,"50+")</f>
        <v>36-50</v>
      </c>
      <c r="Q4659" t="str">
        <f t="shared" si="504"/>
        <v>new</v>
      </c>
      <c r="R4659" t="str">
        <f t="shared" si="505"/>
        <v>high value</v>
      </c>
      <c r="S4659" t="str">
        <f t="shared" si="506"/>
        <v>medium</v>
      </c>
      <c r="T4659" t="str">
        <f t="shared" si="507"/>
        <v>Dec</v>
      </c>
      <c r="U4659">
        <f t="shared" si="508"/>
        <v>2023</v>
      </c>
      <c r="V4659" t="str">
        <f t="shared" si="509"/>
        <v>10-15</v>
      </c>
      <c r="W4659" t="str">
        <f t="shared" si="510"/>
        <v>Fast</v>
      </c>
    </row>
    <row r="4660" spans="1:23" x14ac:dyDescent="0.3">
      <c r="A4660">
        <v>604659</v>
      </c>
      <c r="B4660">
        <v>64014</v>
      </c>
      <c r="C4660">
        <v>39</v>
      </c>
      <c r="D4660" t="s">
        <v>7</v>
      </c>
      <c r="E4660" t="s">
        <v>5</v>
      </c>
      <c r="F4660" t="s">
        <v>19</v>
      </c>
      <c r="G4660" t="s">
        <v>23</v>
      </c>
      <c r="H4660" s="1">
        <v>45010</v>
      </c>
      <c r="I4660" t="s">
        <v>34</v>
      </c>
      <c r="J4660">
        <v>58</v>
      </c>
      <c r="K4660">
        <v>14.1</v>
      </c>
      <c r="L4660">
        <v>1118.3699999999999</v>
      </c>
      <c r="M4660">
        <v>76.349999999999994</v>
      </c>
      <c r="N4660" t="s">
        <v>50</v>
      </c>
      <c r="O4660">
        <v>1</v>
      </c>
      <c r="P4660" t="str" cm="1">
        <f t="array" ref="P4660">_xlfn.IFS(C4660&lt;25,"18-24", C4660&lt;=35,"25-35", C4660&lt;=50,"36-50",TRUE,"50+")</f>
        <v>36-50</v>
      </c>
      <c r="Q4660" t="str">
        <f t="shared" si="504"/>
        <v>new</v>
      </c>
      <c r="R4660" t="str">
        <f t="shared" si="505"/>
        <v>high value</v>
      </c>
      <c r="S4660" t="str">
        <f t="shared" si="506"/>
        <v>Low</v>
      </c>
      <c r="T4660" t="str">
        <f t="shared" si="507"/>
        <v>Mar</v>
      </c>
      <c r="U4660">
        <f t="shared" si="508"/>
        <v>2023</v>
      </c>
      <c r="V4660" t="str">
        <f t="shared" si="509"/>
        <v>10-15</v>
      </c>
      <c r="W4660" t="str">
        <f t="shared" si="510"/>
        <v>Slow</v>
      </c>
    </row>
    <row r="4661" spans="1:23" x14ac:dyDescent="0.3">
      <c r="A4661">
        <v>604660</v>
      </c>
      <c r="B4661">
        <v>24745</v>
      </c>
      <c r="C4661">
        <v>48</v>
      </c>
      <c r="D4661" t="s">
        <v>4</v>
      </c>
      <c r="E4661" t="s">
        <v>8</v>
      </c>
      <c r="F4661" t="s">
        <v>22</v>
      </c>
      <c r="G4661" t="s">
        <v>25</v>
      </c>
      <c r="H4661" s="1">
        <v>45306</v>
      </c>
      <c r="I4661" t="s">
        <v>34</v>
      </c>
      <c r="J4661">
        <v>89</v>
      </c>
      <c r="K4661">
        <v>7.5</v>
      </c>
      <c r="L4661">
        <v>1159.95</v>
      </c>
      <c r="M4661">
        <v>44.39</v>
      </c>
      <c r="N4661" t="s">
        <v>49</v>
      </c>
      <c r="O4661">
        <v>4</v>
      </c>
      <c r="P4661" t="str" cm="1">
        <f t="array" ref="P4661">_xlfn.IFS(C4661&lt;25,"18-24", C4661&lt;=35,"25-35", C4661&lt;=50,"36-50",TRUE,"50+")</f>
        <v>36-50</v>
      </c>
      <c r="Q4661" t="str">
        <f t="shared" si="504"/>
        <v>new</v>
      </c>
      <c r="R4661" t="str">
        <f t="shared" si="505"/>
        <v>high value</v>
      </c>
      <c r="S4661" t="str">
        <f t="shared" si="506"/>
        <v>medium</v>
      </c>
      <c r="T4661" t="str">
        <f t="shared" si="507"/>
        <v>Jan</v>
      </c>
      <c r="U4661">
        <f t="shared" si="508"/>
        <v>2024</v>
      </c>
      <c r="V4661" t="str">
        <f t="shared" si="509"/>
        <v>5-10</v>
      </c>
      <c r="W4661" t="str">
        <f t="shared" si="510"/>
        <v>Slow</v>
      </c>
    </row>
    <row r="4662" spans="1:23" x14ac:dyDescent="0.3">
      <c r="A4662">
        <v>604661</v>
      </c>
      <c r="B4662">
        <v>20657</v>
      </c>
      <c r="C4662">
        <v>56</v>
      </c>
      <c r="D4662" t="s">
        <v>7</v>
      </c>
      <c r="E4662" t="s">
        <v>11</v>
      </c>
      <c r="F4662" t="s">
        <v>30</v>
      </c>
      <c r="G4662" t="s">
        <v>29</v>
      </c>
      <c r="H4662" s="1">
        <v>45209</v>
      </c>
      <c r="I4662" t="s">
        <v>34</v>
      </c>
      <c r="J4662">
        <v>80</v>
      </c>
      <c r="K4662">
        <v>5.0999999999999996</v>
      </c>
      <c r="L4662">
        <v>1060.5</v>
      </c>
      <c r="M4662">
        <v>29.78</v>
      </c>
      <c r="N4662" t="s">
        <v>47</v>
      </c>
      <c r="O4662">
        <v>4</v>
      </c>
      <c r="P4662" t="str" cm="1">
        <f t="array" ref="P4662">_xlfn.IFS(C4662&lt;25,"18-24", C4662&lt;=35,"25-35", C4662&lt;=50,"36-50",TRUE,"50+")</f>
        <v>50+</v>
      </c>
      <c r="Q4662" t="str">
        <f t="shared" si="504"/>
        <v>new</v>
      </c>
      <c r="R4662" t="str">
        <f t="shared" si="505"/>
        <v>high value</v>
      </c>
      <c r="S4662" t="str">
        <f t="shared" si="506"/>
        <v>medium</v>
      </c>
      <c r="T4662" t="str">
        <f t="shared" si="507"/>
        <v>Oct</v>
      </c>
      <c r="U4662">
        <f t="shared" si="508"/>
        <v>2023</v>
      </c>
      <c r="V4662" t="str">
        <f t="shared" si="509"/>
        <v>5-10</v>
      </c>
      <c r="W4662" t="str">
        <f t="shared" si="510"/>
        <v>Slow</v>
      </c>
    </row>
    <row r="4663" spans="1:23" x14ac:dyDescent="0.3">
      <c r="A4663">
        <v>604662</v>
      </c>
      <c r="B4663">
        <v>22728</v>
      </c>
      <c r="C4663">
        <v>62</v>
      </c>
      <c r="D4663" t="s">
        <v>4</v>
      </c>
      <c r="E4663" t="s">
        <v>5</v>
      </c>
      <c r="F4663" t="s">
        <v>19</v>
      </c>
      <c r="G4663" t="s">
        <v>25</v>
      </c>
      <c r="H4663" s="1">
        <v>45375</v>
      </c>
      <c r="I4663" t="s">
        <v>33</v>
      </c>
      <c r="J4663">
        <v>70</v>
      </c>
      <c r="K4663">
        <v>12.9</v>
      </c>
      <c r="L4663">
        <v>772.01</v>
      </c>
      <c r="M4663">
        <v>87.42</v>
      </c>
      <c r="N4663" t="s">
        <v>47</v>
      </c>
      <c r="O4663">
        <v>4</v>
      </c>
      <c r="P4663" t="str" cm="1">
        <f t="array" ref="P4663">_xlfn.IFS(C4663&lt;25,"18-24", C4663&lt;=35,"25-35", C4663&lt;=50,"36-50",TRUE,"50+")</f>
        <v>50+</v>
      </c>
      <c r="Q4663" t="str">
        <f t="shared" si="504"/>
        <v>new</v>
      </c>
      <c r="R4663" t="str">
        <f t="shared" si="505"/>
        <v>high value</v>
      </c>
      <c r="S4663" t="str">
        <f t="shared" si="506"/>
        <v>medium</v>
      </c>
      <c r="T4663" t="str">
        <f t="shared" si="507"/>
        <v>Mar</v>
      </c>
      <c r="U4663">
        <f t="shared" si="508"/>
        <v>2024</v>
      </c>
      <c r="V4663" t="str">
        <f t="shared" si="509"/>
        <v>10-15</v>
      </c>
      <c r="W4663" t="str">
        <f t="shared" si="510"/>
        <v>Slow</v>
      </c>
    </row>
    <row r="4664" spans="1:23" x14ac:dyDescent="0.3">
      <c r="A4664">
        <v>604663</v>
      </c>
      <c r="B4664">
        <v>56719</v>
      </c>
      <c r="C4664">
        <v>47</v>
      </c>
      <c r="D4664" t="s">
        <v>4</v>
      </c>
      <c r="E4664" t="s">
        <v>5</v>
      </c>
      <c r="F4664" t="s">
        <v>28</v>
      </c>
      <c r="G4664" t="s">
        <v>31</v>
      </c>
      <c r="H4664" s="1">
        <v>44633</v>
      </c>
      <c r="I4664" t="s">
        <v>33</v>
      </c>
      <c r="J4664">
        <v>34</v>
      </c>
      <c r="K4664">
        <v>6.1</v>
      </c>
      <c r="L4664">
        <v>982.06</v>
      </c>
      <c r="M4664">
        <v>23.2</v>
      </c>
      <c r="N4664" t="s">
        <v>50</v>
      </c>
      <c r="O4664">
        <v>1</v>
      </c>
      <c r="P4664" t="str" cm="1">
        <f t="array" ref="P4664">_xlfn.IFS(C4664&lt;25,"18-24", C4664&lt;=35,"25-35", C4664&lt;=50,"36-50",TRUE,"50+")</f>
        <v>36-50</v>
      </c>
      <c r="Q4664" t="str">
        <f t="shared" si="504"/>
        <v>new</v>
      </c>
      <c r="R4664" t="str">
        <f t="shared" si="505"/>
        <v>high value</v>
      </c>
      <c r="S4664" t="str">
        <f t="shared" si="506"/>
        <v>Low</v>
      </c>
      <c r="T4664" t="str">
        <f t="shared" si="507"/>
        <v>Mar</v>
      </c>
      <c r="U4664">
        <f t="shared" si="508"/>
        <v>2022</v>
      </c>
      <c r="V4664" t="str">
        <f t="shared" si="509"/>
        <v>5-10</v>
      </c>
      <c r="W4664" t="str">
        <f t="shared" si="510"/>
        <v>Medium</v>
      </c>
    </row>
    <row r="4665" spans="1:23" x14ac:dyDescent="0.3">
      <c r="A4665">
        <v>604664</v>
      </c>
      <c r="B4665">
        <v>45832</v>
      </c>
      <c r="C4665">
        <v>25</v>
      </c>
      <c r="D4665" t="s">
        <v>7</v>
      </c>
      <c r="E4665" t="s">
        <v>15</v>
      </c>
      <c r="F4665" t="s">
        <v>32</v>
      </c>
      <c r="G4665" t="s">
        <v>27</v>
      </c>
      <c r="H4665" s="1">
        <v>45613</v>
      </c>
      <c r="I4665" t="s">
        <v>33</v>
      </c>
      <c r="J4665">
        <v>72</v>
      </c>
      <c r="K4665">
        <v>6.2</v>
      </c>
      <c r="L4665">
        <v>240.95</v>
      </c>
      <c r="M4665">
        <v>119.97</v>
      </c>
      <c r="N4665" t="s">
        <v>48</v>
      </c>
      <c r="O4665">
        <v>2</v>
      </c>
      <c r="P4665" t="str" cm="1">
        <f t="array" ref="P4665">_xlfn.IFS(C4665&lt;25,"18-24", C4665&lt;=35,"25-35", C4665&lt;=50,"36-50",TRUE,"50+")</f>
        <v>25-35</v>
      </c>
      <c r="Q4665" t="str">
        <f t="shared" si="504"/>
        <v>new</v>
      </c>
      <c r="R4665" t="str">
        <f t="shared" si="505"/>
        <v>low</v>
      </c>
      <c r="S4665" t="str">
        <f t="shared" si="506"/>
        <v>Low</v>
      </c>
      <c r="T4665" t="str">
        <f t="shared" si="507"/>
        <v>Nov</v>
      </c>
      <c r="U4665">
        <f t="shared" si="508"/>
        <v>2024</v>
      </c>
      <c r="V4665" t="str">
        <f t="shared" si="509"/>
        <v>5-10</v>
      </c>
      <c r="W4665" t="str">
        <f t="shared" si="510"/>
        <v>Slow</v>
      </c>
    </row>
    <row r="4666" spans="1:23" x14ac:dyDescent="0.3">
      <c r="A4666">
        <v>604665</v>
      </c>
      <c r="B4666">
        <v>99210</v>
      </c>
      <c r="C4666">
        <v>62</v>
      </c>
      <c r="D4666" t="s">
        <v>7</v>
      </c>
      <c r="E4666" t="s">
        <v>11</v>
      </c>
      <c r="F4666" t="s">
        <v>30</v>
      </c>
      <c r="G4666" t="s">
        <v>21</v>
      </c>
      <c r="H4666" s="1">
        <v>44894</v>
      </c>
      <c r="I4666" t="s">
        <v>33</v>
      </c>
      <c r="J4666">
        <v>31</v>
      </c>
      <c r="K4666">
        <v>4.7</v>
      </c>
      <c r="L4666">
        <v>1008.99</v>
      </c>
      <c r="M4666">
        <v>35.409999999999997</v>
      </c>
      <c r="N4666" t="s">
        <v>49</v>
      </c>
      <c r="O4666">
        <v>2</v>
      </c>
      <c r="P4666" t="str" cm="1">
        <f t="array" ref="P4666">_xlfn.IFS(C4666&lt;25,"18-24", C4666&lt;=35,"25-35", C4666&lt;=50,"36-50",TRUE,"50+")</f>
        <v>50+</v>
      </c>
      <c r="Q4666" t="str">
        <f t="shared" si="504"/>
        <v>new</v>
      </c>
      <c r="R4666" t="str">
        <f t="shared" si="505"/>
        <v>high value</v>
      </c>
      <c r="S4666" t="str">
        <f t="shared" si="506"/>
        <v>Low</v>
      </c>
      <c r="T4666" t="str">
        <f t="shared" si="507"/>
        <v>Nov</v>
      </c>
      <c r="U4666">
        <f t="shared" si="508"/>
        <v>2022</v>
      </c>
      <c r="V4666" t="str">
        <f t="shared" si="509"/>
        <v>0-5</v>
      </c>
      <c r="W4666" t="str">
        <f t="shared" si="510"/>
        <v>Medium</v>
      </c>
    </row>
    <row r="4667" spans="1:23" x14ac:dyDescent="0.3">
      <c r="A4667">
        <v>604666</v>
      </c>
      <c r="B4667">
        <v>44980</v>
      </c>
      <c r="C4667">
        <v>20</v>
      </c>
      <c r="D4667" t="s">
        <v>7</v>
      </c>
      <c r="E4667" t="s">
        <v>11</v>
      </c>
      <c r="F4667" t="s">
        <v>22</v>
      </c>
      <c r="G4667" t="s">
        <v>23</v>
      </c>
      <c r="H4667" s="1">
        <v>45590</v>
      </c>
      <c r="I4667" t="s">
        <v>34</v>
      </c>
      <c r="J4667">
        <v>60</v>
      </c>
      <c r="K4667">
        <v>9.3000000000000007</v>
      </c>
      <c r="L4667">
        <v>1369.75</v>
      </c>
      <c r="M4667">
        <v>53.78</v>
      </c>
      <c r="N4667" t="s">
        <v>50</v>
      </c>
      <c r="O4667">
        <v>3</v>
      </c>
      <c r="P4667" t="str" cm="1">
        <f t="array" ref="P4667">_xlfn.IFS(C4667&lt;25,"18-24", C4667&lt;=35,"25-35", C4667&lt;=50,"36-50",TRUE,"50+")</f>
        <v>18-24</v>
      </c>
      <c r="Q4667" t="str">
        <f t="shared" si="504"/>
        <v>new</v>
      </c>
      <c r="R4667" t="str">
        <f t="shared" si="505"/>
        <v>high value</v>
      </c>
      <c r="S4667" t="str">
        <f t="shared" si="506"/>
        <v>medium</v>
      </c>
      <c r="T4667" t="str">
        <f t="shared" si="507"/>
        <v>Oct</v>
      </c>
      <c r="U4667">
        <f t="shared" si="508"/>
        <v>2024</v>
      </c>
      <c r="V4667" t="str">
        <f t="shared" si="509"/>
        <v>5-10</v>
      </c>
      <c r="W4667" t="str">
        <f t="shared" si="510"/>
        <v>Slow</v>
      </c>
    </row>
    <row r="4668" spans="1:23" x14ac:dyDescent="0.3">
      <c r="A4668">
        <v>604667</v>
      </c>
      <c r="B4668">
        <v>91725</v>
      </c>
      <c r="C4668">
        <v>60</v>
      </c>
      <c r="D4668" t="s">
        <v>7</v>
      </c>
      <c r="E4668" t="s">
        <v>16</v>
      </c>
      <c r="F4668" t="s">
        <v>22</v>
      </c>
      <c r="G4668" t="s">
        <v>31</v>
      </c>
      <c r="H4668" s="1">
        <v>44648</v>
      </c>
      <c r="I4668" t="s">
        <v>33</v>
      </c>
      <c r="J4668">
        <v>59</v>
      </c>
      <c r="K4668">
        <v>13.7</v>
      </c>
      <c r="L4668">
        <v>865.59</v>
      </c>
      <c r="M4668">
        <v>61.63</v>
      </c>
      <c r="N4668" t="s">
        <v>48</v>
      </c>
      <c r="O4668">
        <v>2</v>
      </c>
      <c r="P4668" t="str" cm="1">
        <f t="array" ref="P4668">_xlfn.IFS(C4668&lt;25,"18-24", C4668&lt;=35,"25-35", C4668&lt;=50,"36-50",TRUE,"50+")</f>
        <v>50+</v>
      </c>
      <c r="Q4668" t="str">
        <f t="shared" si="504"/>
        <v>new</v>
      </c>
      <c r="R4668" t="str">
        <f t="shared" si="505"/>
        <v>high value</v>
      </c>
      <c r="S4668" t="str">
        <f t="shared" si="506"/>
        <v>Low</v>
      </c>
      <c r="T4668" t="str">
        <f t="shared" si="507"/>
        <v>Mar</v>
      </c>
      <c r="U4668">
        <f t="shared" si="508"/>
        <v>2022</v>
      </c>
      <c r="V4668" t="str">
        <f t="shared" si="509"/>
        <v>10-15</v>
      </c>
      <c r="W4668" t="str">
        <f t="shared" si="510"/>
        <v>Slow</v>
      </c>
    </row>
    <row r="4669" spans="1:23" x14ac:dyDescent="0.3">
      <c r="A4669">
        <v>604668</v>
      </c>
      <c r="B4669">
        <v>75624</v>
      </c>
      <c r="C4669">
        <v>49</v>
      </c>
      <c r="D4669" t="s">
        <v>7</v>
      </c>
      <c r="E4669" t="s">
        <v>13</v>
      </c>
      <c r="F4669" t="s">
        <v>26</v>
      </c>
      <c r="G4669" t="s">
        <v>27</v>
      </c>
      <c r="H4669" s="1">
        <v>44741</v>
      </c>
      <c r="I4669" t="s">
        <v>34</v>
      </c>
      <c r="J4669">
        <v>55</v>
      </c>
      <c r="K4669">
        <v>11.7</v>
      </c>
      <c r="L4669">
        <v>766.37</v>
      </c>
      <c r="M4669">
        <v>31.31</v>
      </c>
      <c r="N4669" t="s">
        <v>50</v>
      </c>
      <c r="O4669">
        <v>3</v>
      </c>
      <c r="P4669" t="str" cm="1">
        <f t="array" ref="P4669">_xlfn.IFS(C4669&lt;25,"18-24", C4669&lt;=35,"25-35", C4669&lt;=50,"36-50",TRUE,"50+")</f>
        <v>36-50</v>
      </c>
      <c r="Q4669" t="str">
        <f t="shared" si="504"/>
        <v>new</v>
      </c>
      <c r="R4669" t="str">
        <f t="shared" si="505"/>
        <v>high value</v>
      </c>
      <c r="S4669" t="str">
        <f t="shared" si="506"/>
        <v>medium</v>
      </c>
      <c r="T4669" t="str">
        <f t="shared" si="507"/>
        <v>Jun</v>
      </c>
      <c r="U4669">
        <f t="shared" si="508"/>
        <v>2022</v>
      </c>
      <c r="V4669" t="str">
        <f t="shared" si="509"/>
        <v>10-15</v>
      </c>
      <c r="W4669" t="str">
        <f t="shared" si="510"/>
        <v>Slow</v>
      </c>
    </row>
    <row r="4670" spans="1:23" x14ac:dyDescent="0.3">
      <c r="A4670">
        <v>604669</v>
      </c>
      <c r="B4670">
        <v>40379</v>
      </c>
      <c r="C4670">
        <v>36</v>
      </c>
      <c r="D4670" t="s">
        <v>4</v>
      </c>
      <c r="E4670" t="s">
        <v>15</v>
      </c>
      <c r="F4670" t="s">
        <v>19</v>
      </c>
      <c r="G4670" t="s">
        <v>23</v>
      </c>
      <c r="H4670" s="1">
        <v>45255</v>
      </c>
      <c r="I4670" t="s">
        <v>34</v>
      </c>
      <c r="J4670">
        <v>73</v>
      </c>
      <c r="K4670">
        <v>14.2</v>
      </c>
      <c r="L4670">
        <v>781.16</v>
      </c>
      <c r="M4670">
        <v>113.71</v>
      </c>
      <c r="N4670" t="s">
        <v>48</v>
      </c>
      <c r="O4670">
        <v>1</v>
      </c>
      <c r="P4670" t="str" cm="1">
        <f t="array" ref="P4670">_xlfn.IFS(C4670&lt;25,"18-24", C4670&lt;=35,"25-35", C4670&lt;=50,"36-50",TRUE,"50+")</f>
        <v>36-50</v>
      </c>
      <c r="Q4670" t="str">
        <f t="shared" si="504"/>
        <v>new</v>
      </c>
      <c r="R4670" t="str">
        <f t="shared" si="505"/>
        <v>high value</v>
      </c>
      <c r="S4670" t="str">
        <f t="shared" si="506"/>
        <v>Low</v>
      </c>
      <c r="T4670" t="str">
        <f t="shared" si="507"/>
        <v>Nov</v>
      </c>
      <c r="U4670">
        <f t="shared" si="508"/>
        <v>2023</v>
      </c>
      <c r="V4670" t="str">
        <f t="shared" si="509"/>
        <v>10-15</v>
      </c>
      <c r="W4670" t="str">
        <f t="shared" si="510"/>
        <v>Slow</v>
      </c>
    </row>
    <row r="4671" spans="1:23" x14ac:dyDescent="0.3">
      <c r="A4671">
        <v>604670</v>
      </c>
      <c r="B4671">
        <v>21941</v>
      </c>
      <c r="C4671">
        <v>28</v>
      </c>
      <c r="D4671" t="s">
        <v>4</v>
      </c>
      <c r="E4671" t="s">
        <v>13</v>
      </c>
      <c r="F4671" t="s">
        <v>18</v>
      </c>
      <c r="G4671" t="s">
        <v>31</v>
      </c>
      <c r="H4671" s="1">
        <v>45229</v>
      </c>
      <c r="I4671" t="s">
        <v>34</v>
      </c>
      <c r="J4671">
        <v>22</v>
      </c>
      <c r="K4671">
        <v>2.1</v>
      </c>
      <c r="L4671">
        <v>1182.52</v>
      </c>
      <c r="M4671">
        <v>49.7</v>
      </c>
      <c r="N4671" t="s">
        <v>48</v>
      </c>
      <c r="O4671">
        <v>1</v>
      </c>
      <c r="P4671" t="str" cm="1">
        <f t="array" ref="P4671">_xlfn.IFS(C4671&lt;25,"18-24", C4671&lt;=35,"25-35", C4671&lt;=50,"36-50",TRUE,"50+")</f>
        <v>25-35</v>
      </c>
      <c r="Q4671" t="str">
        <f t="shared" si="504"/>
        <v>new</v>
      </c>
      <c r="R4671" t="str">
        <f t="shared" si="505"/>
        <v>high value</v>
      </c>
      <c r="S4671" t="str">
        <f t="shared" si="506"/>
        <v>Low</v>
      </c>
      <c r="T4671" t="str">
        <f t="shared" si="507"/>
        <v>Oct</v>
      </c>
      <c r="U4671">
        <f t="shared" si="508"/>
        <v>2023</v>
      </c>
      <c r="V4671" t="str">
        <f t="shared" si="509"/>
        <v>0-5</v>
      </c>
      <c r="W4671" t="str">
        <f t="shared" si="510"/>
        <v>Fast</v>
      </c>
    </row>
    <row r="4672" spans="1:23" x14ac:dyDescent="0.3">
      <c r="A4672">
        <v>604671</v>
      </c>
      <c r="B4672">
        <v>18894</v>
      </c>
      <c r="C4672">
        <v>35</v>
      </c>
      <c r="D4672" t="s">
        <v>7</v>
      </c>
      <c r="E4672" t="s">
        <v>11</v>
      </c>
      <c r="F4672" t="s">
        <v>28</v>
      </c>
      <c r="G4672" t="s">
        <v>25</v>
      </c>
      <c r="H4672" s="1">
        <v>44818</v>
      </c>
      <c r="I4672" t="s">
        <v>34</v>
      </c>
      <c r="J4672">
        <v>38</v>
      </c>
      <c r="K4672">
        <v>7.6</v>
      </c>
      <c r="L4672">
        <v>478.89</v>
      </c>
      <c r="M4672">
        <v>118.08</v>
      </c>
      <c r="N4672" t="s">
        <v>49</v>
      </c>
      <c r="O4672">
        <v>2</v>
      </c>
      <c r="P4672" t="str" cm="1">
        <f t="array" ref="P4672">_xlfn.IFS(C4672&lt;25,"18-24", C4672&lt;=35,"25-35", C4672&lt;=50,"36-50",TRUE,"50+")</f>
        <v>25-35</v>
      </c>
      <c r="Q4672" t="str">
        <f t="shared" si="504"/>
        <v>new</v>
      </c>
      <c r="R4672" t="str">
        <f t="shared" si="505"/>
        <v>medium</v>
      </c>
      <c r="S4672" t="str">
        <f t="shared" si="506"/>
        <v>Low</v>
      </c>
      <c r="T4672" t="str">
        <f t="shared" si="507"/>
        <v>Sep</v>
      </c>
      <c r="U4672">
        <f t="shared" si="508"/>
        <v>2022</v>
      </c>
      <c r="V4672" t="str">
        <f t="shared" si="509"/>
        <v>5-10</v>
      </c>
      <c r="W4672" t="str">
        <f t="shared" si="510"/>
        <v>Medium</v>
      </c>
    </row>
    <row r="4673" spans="1:23" x14ac:dyDescent="0.3">
      <c r="A4673">
        <v>604672</v>
      </c>
      <c r="B4673">
        <v>55800</v>
      </c>
      <c r="C4673">
        <v>38</v>
      </c>
      <c r="D4673" t="s">
        <v>4</v>
      </c>
      <c r="E4673" t="s">
        <v>13</v>
      </c>
      <c r="F4673" t="s">
        <v>30</v>
      </c>
      <c r="G4673" t="s">
        <v>25</v>
      </c>
      <c r="H4673" s="1">
        <v>44565</v>
      </c>
      <c r="I4673" t="s">
        <v>33</v>
      </c>
      <c r="J4673">
        <v>45</v>
      </c>
      <c r="K4673">
        <v>2.2000000000000002</v>
      </c>
      <c r="L4673">
        <v>281.58</v>
      </c>
      <c r="M4673">
        <v>116.83</v>
      </c>
      <c r="N4673" t="s">
        <v>49</v>
      </c>
      <c r="O4673">
        <v>4</v>
      </c>
      <c r="P4673" t="str" cm="1">
        <f t="array" ref="P4673">_xlfn.IFS(C4673&lt;25,"18-24", C4673&lt;=35,"25-35", C4673&lt;=50,"36-50",TRUE,"50+")</f>
        <v>36-50</v>
      </c>
      <c r="Q4673" t="str">
        <f t="shared" si="504"/>
        <v>new</v>
      </c>
      <c r="R4673" t="str">
        <f t="shared" si="505"/>
        <v>medium</v>
      </c>
      <c r="S4673" t="str">
        <f t="shared" si="506"/>
        <v>medium</v>
      </c>
      <c r="T4673" t="str">
        <f t="shared" si="507"/>
        <v>Jan</v>
      </c>
      <c r="U4673">
        <f t="shared" si="508"/>
        <v>2022</v>
      </c>
      <c r="V4673" t="str">
        <f t="shared" si="509"/>
        <v>0-5</v>
      </c>
      <c r="W4673" t="str">
        <f t="shared" si="510"/>
        <v>Medium</v>
      </c>
    </row>
    <row r="4674" spans="1:23" x14ac:dyDescent="0.3">
      <c r="A4674">
        <v>604673</v>
      </c>
      <c r="B4674">
        <v>51396</v>
      </c>
      <c r="C4674">
        <v>19</v>
      </c>
      <c r="D4674" t="s">
        <v>4</v>
      </c>
      <c r="E4674" t="s">
        <v>16</v>
      </c>
      <c r="F4674" t="s">
        <v>19</v>
      </c>
      <c r="G4674" t="s">
        <v>31</v>
      </c>
      <c r="H4674" s="1">
        <v>45496</v>
      </c>
      <c r="I4674" t="s">
        <v>34</v>
      </c>
      <c r="J4674">
        <v>44</v>
      </c>
      <c r="K4674">
        <v>3</v>
      </c>
      <c r="L4674">
        <v>1480.71</v>
      </c>
      <c r="M4674">
        <v>113.04</v>
      </c>
      <c r="N4674" t="s">
        <v>48</v>
      </c>
      <c r="O4674">
        <v>3</v>
      </c>
      <c r="P4674" t="str" cm="1">
        <f t="array" ref="P4674">_xlfn.IFS(C4674&lt;25,"18-24", C4674&lt;=35,"25-35", C4674&lt;=50,"36-50",TRUE,"50+")</f>
        <v>18-24</v>
      </c>
      <c r="Q4674" t="str">
        <f t="shared" si="504"/>
        <v>new</v>
      </c>
      <c r="R4674" t="str">
        <f t="shared" si="505"/>
        <v>high value</v>
      </c>
      <c r="S4674" t="str">
        <f t="shared" si="506"/>
        <v>medium</v>
      </c>
      <c r="T4674" t="str">
        <f t="shared" si="507"/>
        <v>Jul</v>
      </c>
      <c r="U4674">
        <f t="shared" si="508"/>
        <v>2024</v>
      </c>
      <c r="V4674" t="str">
        <f t="shared" si="509"/>
        <v>0-5</v>
      </c>
      <c r="W4674" t="str">
        <f t="shared" si="510"/>
        <v>Medium</v>
      </c>
    </row>
    <row r="4675" spans="1:23" x14ac:dyDescent="0.3">
      <c r="A4675">
        <v>604674</v>
      </c>
      <c r="B4675">
        <v>63913</v>
      </c>
      <c r="C4675">
        <v>36</v>
      </c>
      <c r="D4675" t="s">
        <v>4</v>
      </c>
      <c r="E4675" t="s">
        <v>13</v>
      </c>
      <c r="F4675" t="s">
        <v>30</v>
      </c>
      <c r="G4675" t="s">
        <v>31</v>
      </c>
      <c r="H4675" s="1">
        <v>45251</v>
      </c>
      <c r="I4675" t="s">
        <v>33</v>
      </c>
      <c r="J4675">
        <v>67</v>
      </c>
      <c r="K4675">
        <v>8.6</v>
      </c>
      <c r="L4675">
        <v>360.05</v>
      </c>
      <c r="M4675">
        <v>101.48</v>
      </c>
      <c r="N4675" t="s">
        <v>47</v>
      </c>
      <c r="O4675">
        <v>3</v>
      </c>
      <c r="P4675" t="str" cm="1">
        <f t="array" ref="P4675">_xlfn.IFS(C4675&lt;25,"18-24", C4675&lt;=35,"25-35", C4675&lt;=50,"36-50",TRUE,"50+")</f>
        <v>36-50</v>
      </c>
      <c r="Q4675" t="str">
        <f t="shared" ref="Q4675:Q4738" si="511">IF(COUNTIF($B:$B,B4675)&gt;1,"repeat","new")</f>
        <v>new</v>
      </c>
      <c r="R4675" t="str">
        <f t="shared" ref="R4675:R4738" si="512">IF(L4675&gt;500,"high value",IF( L4675&gt;250,"medium","low"))</f>
        <v>medium</v>
      </c>
      <c r="S4675" t="str">
        <f t="shared" ref="S4675:S4738" si="513">IF(O4675&lt;=2,"Low",IF(O4675&lt;=4,"medium","High"))</f>
        <v>medium</v>
      </c>
      <c r="T4675" t="str">
        <f t="shared" ref="T4675:T4738" si="514">TEXT(H4675,"MMM")</f>
        <v>Nov</v>
      </c>
      <c r="U4675">
        <f t="shared" ref="U4675:U4738" si="515">YEAR(H4675)</f>
        <v>2023</v>
      </c>
      <c r="V4675" t="str">
        <f t="shared" ref="V4675:V4738" si="516">IF(K4675&lt;=5,"0-5",IF(K4675&lt;=10,"5-10",IF(K4675&lt;=15,"10-15","15+")))</f>
        <v>5-10</v>
      </c>
      <c r="W4675" t="str">
        <f t="shared" ref="W4675:W4738" si="517">IF(J4675&lt;=30,"Fast",IF(J4675&lt;=45,"Medium","Slow"))</f>
        <v>Slow</v>
      </c>
    </row>
    <row r="4676" spans="1:23" x14ac:dyDescent="0.3">
      <c r="A4676">
        <v>604675</v>
      </c>
      <c r="B4676">
        <v>54855</v>
      </c>
      <c r="C4676">
        <v>34</v>
      </c>
      <c r="D4676" t="s">
        <v>4</v>
      </c>
      <c r="E4676" t="s">
        <v>13</v>
      </c>
      <c r="F4676" t="s">
        <v>30</v>
      </c>
      <c r="G4676" t="s">
        <v>21</v>
      </c>
      <c r="H4676" s="1">
        <v>44886</v>
      </c>
      <c r="I4676" t="s">
        <v>34</v>
      </c>
      <c r="J4676">
        <v>23</v>
      </c>
      <c r="K4676">
        <v>4.3</v>
      </c>
      <c r="L4676">
        <v>299.91000000000003</v>
      </c>
      <c r="M4676">
        <v>95.92</v>
      </c>
      <c r="N4676" t="s">
        <v>48</v>
      </c>
      <c r="O4676">
        <v>1</v>
      </c>
      <c r="P4676" t="str" cm="1">
        <f t="array" ref="P4676">_xlfn.IFS(C4676&lt;25,"18-24", C4676&lt;=35,"25-35", C4676&lt;=50,"36-50",TRUE,"50+")</f>
        <v>25-35</v>
      </c>
      <c r="Q4676" t="str">
        <f t="shared" si="511"/>
        <v>new</v>
      </c>
      <c r="R4676" t="str">
        <f t="shared" si="512"/>
        <v>medium</v>
      </c>
      <c r="S4676" t="str">
        <f t="shared" si="513"/>
        <v>Low</v>
      </c>
      <c r="T4676" t="str">
        <f t="shared" si="514"/>
        <v>Nov</v>
      </c>
      <c r="U4676">
        <f t="shared" si="515"/>
        <v>2022</v>
      </c>
      <c r="V4676" t="str">
        <f t="shared" si="516"/>
        <v>0-5</v>
      </c>
      <c r="W4676" t="str">
        <f t="shared" si="517"/>
        <v>Fast</v>
      </c>
    </row>
    <row r="4677" spans="1:23" x14ac:dyDescent="0.3">
      <c r="A4677">
        <v>604676</v>
      </c>
      <c r="B4677">
        <v>30999</v>
      </c>
      <c r="C4677">
        <v>38</v>
      </c>
      <c r="D4677" t="s">
        <v>7</v>
      </c>
      <c r="E4677" t="s">
        <v>13</v>
      </c>
      <c r="F4677" t="s">
        <v>22</v>
      </c>
      <c r="G4677" t="s">
        <v>23</v>
      </c>
      <c r="H4677" s="1">
        <v>44717</v>
      </c>
      <c r="I4677" t="s">
        <v>34</v>
      </c>
      <c r="J4677">
        <v>35</v>
      </c>
      <c r="K4677">
        <v>7.2</v>
      </c>
      <c r="L4677">
        <v>1120.8499999999999</v>
      </c>
      <c r="M4677">
        <v>38.840000000000003</v>
      </c>
      <c r="N4677" t="s">
        <v>48</v>
      </c>
      <c r="O4677">
        <v>3</v>
      </c>
      <c r="P4677" t="str" cm="1">
        <f t="array" ref="P4677">_xlfn.IFS(C4677&lt;25,"18-24", C4677&lt;=35,"25-35", C4677&lt;=50,"36-50",TRUE,"50+")</f>
        <v>36-50</v>
      </c>
      <c r="Q4677" t="str">
        <f t="shared" si="511"/>
        <v>new</v>
      </c>
      <c r="R4677" t="str">
        <f t="shared" si="512"/>
        <v>high value</v>
      </c>
      <c r="S4677" t="str">
        <f t="shared" si="513"/>
        <v>medium</v>
      </c>
      <c r="T4677" t="str">
        <f t="shared" si="514"/>
        <v>Jun</v>
      </c>
      <c r="U4677">
        <f t="shared" si="515"/>
        <v>2022</v>
      </c>
      <c r="V4677" t="str">
        <f t="shared" si="516"/>
        <v>5-10</v>
      </c>
      <c r="W4677" t="str">
        <f t="shared" si="517"/>
        <v>Medium</v>
      </c>
    </row>
    <row r="4678" spans="1:23" x14ac:dyDescent="0.3">
      <c r="A4678">
        <v>604677</v>
      </c>
      <c r="B4678">
        <v>18951</v>
      </c>
      <c r="C4678">
        <v>50</v>
      </c>
      <c r="D4678" t="s">
        <v>7</v>
      </c>
      <c r="E4678" t="s">
        <v>16</v>
      </c>
      <c r="F4678" t="s">
        <v>26</v>
      </c>
      <c r="G4678" t="s">
        <v>27</v>
      </c>
      <c r="H4678" s="1">
        <v>44865</v>
      </c>
      <c r="I4678" t="s">
        <v>33</v>
      </c>
      <c r="J4678">
        <v>54</v>
      </c>
      <c r="K4678">
        <v>5.2</v>
      </c>
      <c r="L4678">
        <v>1344.09</v>
      </c>
      <c r="M4678">
        <v>119.65</v>
      </c>
      <c r="N4678" t="s">
        <v>48</v>
      </c>
      <c r="O4678">
        <v>3</v>
      </c>
      <c r="P4678" t="str" cm="1">
        <f t="array" ref="P4678">_xlfn.IFS(C4678&lt;25,"18-24", C4678&lt;=35,"25-35", C4678&lt;=50,"36-50",TRUE,"50+")</f>
        <v>36-50</v>
      </c>
      <c r="Q4678" t="str">
        <f t="shared" si="511"/>
        <v>new</v>
      </c>
      <c r="R4678" t="str">
        <f t="shared" si="512"/>
        <v>high value</v>
      </c>
      <c r="S4678" t="str">
        <f t="shared" si="513"/>
        <v>medium</v>
      </c>
      <c r="T4678" t="str">
        <f t="shared" si="514"/>
        <v>Oct</v>
      </c>
      <c r="U4678">
        <f t="shared" si="515"/>
        <v>2022</v>
      </c>
      <c r="V4678" t="str">
        <f t="shared" si="516"/>
        <v>5-10</v>
      </c>
      <c r="W4678" t="str">
        <f t="shared" si="517"/>
        <v>Slow</v>
      </c>
    </row>
    <row r="4679" spans="1:23" x14ac:dyDescent="0.3">
      <c r="A4679">
        <v>604678</v>
      </c>
      <c r="B4679">
        <v>24658</v>
      </c>
      <c r="C4679">
        <v>19</v>
      </c>
      <c r="D4679" t="s">
        <v>7</v>
      </c>
      <c r="E4679" t="s">
        <v>15</v>
      </c>
      <c r="F4679" t="s">
        <v>24</v>
      </c>
      <c r="G4679" t="s">
        <v>25</v>
      </c>
      <c r="H4679" s="1">
        <v>45005</v>
      </c>
      <c r="I4679" t="s">
        <v>34</v>
      </c>
      <c r="J4679">
        <v>86</v>
      </c>
      <c r="K4679">
        <v>3.7</v>
      </c>
      <c r="L4679">
        <v>390.08</v>
      </c>
      <c r="M4679">
        <v>64.849999999999994</v>
      </c>
      <c r="N4679" t="s">
        <v>48</v>
      </c>
      <c r="O4679">
        <v>1</v>
      </c>
      <c r="P4679" t="str" cm="1">
        <f t="array" ref="P4679">_xlfn.IFS(C4679&lt;25,"18-24", C4679&lt;=35,"25-35", C4679&lt;=50,"36-50",TRUE,"50+")</f>
        <v>18-24</v>
      </c>
      <c r="Q4679" t="str">
        <f t="shared" si="511"/>
        <v>new</v>
      </c>
      <c r="R4679" t="str">
        <f t="shared" si="512"/>
        <v>medium</v>
      </c>
      <c r="S4679" t="str">
        <f t="shared" si="513"/>
        <v>Low</v>
      </c>
      <c r="T4679" t="str">
        <f t="shared" si="514"/>
        <v>Mar</v>
      </c>
      <c r="U4679">
        <f t="shared" si="515"/>
        <v>2023</v>
      </c>
      <c r="V4679" t="str">
        <f t="shared" si="516"/>
        <v>0-5</v>
      </c>
      <c r="W4679" t="str">
        <f t="shared" si="517"/>
        <v>Slow</v>
      </c>
    </row>
    <row r="4680" spans="1:23" x14ac:dyDescent="0.3">
      <c r="A4680">
        <v>604679</v>
      </c>
      <c r="B4680">
        <v>40474</v>
      </c>
      <c r="C4680">
        <v>60</v>
      </c>
      <c r="D4680" t="s">
        <v>4</v>
      </c>
      <c r="E4680" t="s">
        <v>5</v>
      </c>
      <c r="F4680" t="s">
        <v>26</v>
      </c>
      <c r="G4680" t="s">
        <v>27</v>
      </c>
      <c r="H4680" s="1">
        <v>45438</v>
      </c>
      <c r="I4680" t="s">
        <v>34</v>
      </c>
      <c r="J4680">
        <v>23</v>
      </c>
      <c r="K4680">
        <v>9</v>
      </c>
      <c r="L4680">
        <v>1080.3</v>
      </c>
      <c r="M4680">
        <v>64.42</v>
      </c>
      <c r="N4680" t="s">
        <v>47</v>
      </c>
      <c r="O4680">
        <v>3</v>
      </c>
      <c r="P4680" t="str" cm="1">
        <f t="array" ref="P4680">_xlfn.IFS(C4680&lt;25,"18-24", C4680&lt;=35,"25-35", C4680&lt;=50,"36-50",TRUE,"50+")</f>
        <v>50+</v>
      </c>
      <c r="Q4680" t="str">
        <f t="shared" si="511"/>
        <v>new</v>
      </c>
      <c r="R4680" t="str">
        <f t="shared" si="512"/>
        <v>high value</v>
      </c>
      <c r="S4680" t="str">
        <f t="shared" si="513"/>
        <v>medium</v>
      </c>
      <c r="T4680" t="str">
        <f t="shared" si="514"/>
        <v>May</v>
      </c>
      <c r="U4680">
        <f t="shared" si="515"/>
        <v>2024</v>
      </c>
      <c r="V4680" t="str">
        <f t="shared" si="516"/>
        <v>5-10</v>
      </c>
      <c r="W4680" t="str">
        <f t="shared" si="517"/>
        <v>Fast</v>
      </c>
    </row>
    <row r="4681" spans="1:23" x14ac:dyDescent="0.3">
      <c r="A4681">
        <v>604680</v>
      </c>
      <c r="B4681">
        <v>60004</v>
      </c>
      <c r="C4681">
        <v>24</v>
      </c>
      <c r="D4681" t="s">
        <v>7</v>
      </c>
      <c r="E4681" t="s">
        <v>16</v>
      </c>
      <c r="F4681" t="s">
        <v>28</v>
      </c>
      <c r="G4681" t="s">
        <v>27</v>
      </c>
      <c r="H4681" s="1">
        <v>44869</v>
      </c>
      <c r="I4681" t="s">
        <v>34</v>
      </c>
      <c r="J4681">
        <v>53</v>
      </c>
      <c r="K4681">
        <v>7.5</v>
      </c>
      <c r="L4681">
        <v>518.87</v>
      </c>
      <c r="M4681">
        <v>26.71</v>
      </c>
      <c r="N4681" t="s">
        <v>47</v>
      </c>
      <c r="O4681">
        <v>3</v>
      </c>
      <c r="P4681" t="str" cm="1">
        <f t="array" ref="P4681">_xlfn.IFS(C4681&lt;25,"18-24", C4681&lt;=35,"25-35", C4681&lt;=50,"36-50",TRUE,"50+")</f>
        <v>18-24</v>
      </c>
      <c r="Q4681" t="str">
        <f t="shared" si="511"/>
        <v>new</v>
      </c>
      <c r="R4681" t="str">
        <f t="shared" si="512"/>
        <v>high value</v>
      </c>
      <c r="S4681" t="str">
        <f t="shared" si="513"/>
        <v>medium</v>
      </c>
      <c r="T4681" t="str">
        <f t="shared" si="514"/>
        <v>Nov</v>
      </c>
      <c r="U4681">
        <f t="shared" si="515"/>
        <v>2022</v>
      </c>
      <c r="V4681" t="str">
        <f t="shared" si="516"/>
        <v>5-10</v>
      </c>
      <c r="W4681" t="str">
        <f t="shared" si="517"/>
        <v>Slow</v>
      </c>
    </row>
    <row r="4682" spans="1:23" x14ac:dyDescent="0.3">
      <c r="A4682">
        <v>604681</v>
      </c>
      <c r="B4682">
        <v>47948</v>
      </c>
      <c r="C4682">
        <v>32</v>
      </c>
      <c r="D4682" t="s">
        <v>4</v>
      </c>
      <c r="E4682" t="s">
        <v>15</v>
      </c>
      <c r="F4682" t="s">
        <v>26</v>
      </c>
      <c r="G4682" t="s">
        <v>25</v>
      </c>
      <c r="H4682" s="1">
        <v>44720</v>
      </c>
      <c r="I4682" t="s">
        <v>33</v>
      </c>
      <c r="J4682">
        <v>72</v>
      </c>
      <c r="K4682">
        <v>6.4</v>
      </c>
      <c r="L4682">
        <v>1371.22</v>
      </c>
      <c r="M4682">
        <v>73.81</v>
      </c>
      <c r="N4682" t="s">
        <v>48</v>
      </c>
      <c r="O4682">
        <v>1</v>
      </c>
      <c r="P4682" t="str" cm="1">
        <f t="array" ref="P4682">_xlfn.IFS(C4682&lt;25,"18-24", C4682&lt;=35,"25-35", C4682&lt;=50,"36-50",TRUE,"50+")</f>
        <v>25-35</v>
      </c>
      <c r="Q4682" t="str">
        <f t="shared" si="511"/>
        <v>repeat</v>
      </c>
      <c r="R4682" t="str">
        <f t="shared" si="512"/>
        <v>high value</v>
      </c>
      <c r="S4682" t="str">
        <f t="shared" si="513"/>
        <v>Low</v>
      </c>
      <c r="T4682" t="str">
        <f t="shared" si="514"/>
        <v>Jun</v>
      </c>
      <c r="U4682">
        <f t="shared" si="515"/>
        <v>2022</v>
      </c>
      <c r="V4682" t="str">
        <f t="shared" si="516"/>
        <v>5-10</v>
      </c>
      <c r="W4682" t="str">
        <f t="shared" si="517"/>
        <v>Slow</v>
      </c>
    </row>
    <row r="4683" spans="1:23" x14ac:dyDescent="0.3">
      <c r="A4683">
        <v>604682</v>
      </c>
      <c r="B4683">
        <v>27877</v>
      </c>
      <c r="C4683">
        <v>46</v>
      </c>
      <c r="D4683" t="s">
        <v>7</v>
      </c>
      <c r="E4683" t="s">
        <v>16</v>
      </c>
      <c r="F4683" t="s">
        <v>22</v>
      </c>
      <c r="G4683" t="s">
        <v>31</v>
      </c>
      <c r="H4683" s="1">
        <v>45400</v>
      </c>
      <c r="I4683" t="s">
        <v>34</v>
      </c>
      <c r="J4683">
        <v>32</v>
      </c>
      <c r="K4683">
        <v>3.2</v>
      </c>
      <c r="L4683">
        <v>376.54</v>
      </c>
      <c r="M4683">
        <v>39.96</v>
      </c>
      <c r="N4683" t="s">
        <v>49</v>
      </c>
      <c r="O4683">
        <v>3</v>
      </c>
      <c r="P4683" t="str" cm="1">
        <f t="array" ref="P4683">_xlfn.IFS(C4683&lt;25,"18-24", C4683&lt;=35,"25-35", C4683&lt;=50,"36-50",TRUE,"50+")</f>
        <v>36-50</v>
      </c>
      <c r="Q4683" t="str">
        <f t="shared" si="511"/>
        <v>new</v>
      </c>
      <c r="R4683" t="str">
        <f t="shared" si="512"/>
        <v>medium</v>
      </c>
      <c r="S4683" t="str">
        <f t="shared" si="513"/>
        <v>medium</v>
      </c>
      <c r="T4683" t="str">
        <f t="shared" si="514"/>
        <v>Apr</v>
      </c>
      <c r="U4683">
        <f t="shared" si="515"/>
        <v>2024</v>
      </c>
      <c r="V4683" t="str">
        <f t="shared" si="516"/>
        <v>0-5</v>
      </c>
      <c r="W4683" t="str">
        <f t="shared" si="517"/>
        <v>Medium</v>
      </c>
    </row>
    <row r="4684" spans="1:23" x14ac:dyDescent="0.3">
      <c r="A4684">
        <v>604683</v>
      </c>
      <c r="B4684">
        <v>14086</v>
      </c>
      <c r="C4684">
        <v>54</v>
      </c>
      <c r="D4684" t="s">
        <v>4</v>
      </c>
      <c r="E4684" t="s">
        <v>15</v>
      </c>
      <c r="F4684" t="s">
        <v>24</v>
      </c>
      <c r="G4684" t="s">
        <v>23</v>
      </c>
      <c r="H4684" s="1">
        <v>44953</v>
      </c>
      <c r="I4684" t="s">
        <v>33</v>
      </c>
      <c r="J4684">
        <v>20</v>
      </c>
      <c r="K4684">
        <v>6.5</v>
      </c>
      <c r="L4684">
        <v>651.83000000000004</v>
      </c>
      <c r="M4684">
        <v>104.81</v>
      </c>
      <c r="N4684" t="s">
        <v>48</v>
      </c>
      <c r="O4684">
        <v>4</v>
      </c>
      <c r="P4684" t="str" cm="1">
        <f t="array" ref="P4684">_xlfn.IFS(C4684&lt;25,"18-24", C4684&lt;=35,"25-35", C4684&lt;=50,"36-50",TRUE,"50+")</f>
        <v>50+</v>
      </c>
      <c r="Q4684" t="str">
        <f t="shared" si="511"/>
        <v>new</v>
      </c>
      <c r="R4684" t="str">
        <f t="shared" si="512"/>
        <v>high value</v>
      </c>
      <c r="S4684" t="str">
        <f t="shared" si="513"/>
        <v>medium</v>
      </c>
      <c r="T4684" t="str">
        <f t="shared" si="514"/>
        <v>Jan</v>
      </c>
      <c r="U4684">
        <f t="shared" si="515"/>
        <v>2023</v>
      </c>
      <c r="V4684" t="str">
        <f t="shared" si="516"/>
        <v>5-10</v>
      </c>
      <c r="W4684" t="str">
        <f t="shared" si="517"/>
        <v>Fast</v>
      </c>
    </row>
    <row r="4685" spans="1:23" x14ac:dyDescent="0.3">
      <c r="A4685">
        <v>604684</v>
      </c>
      <c r="B4685">
        <v>42591</v>
      </c>
      <c r="C4685">
        <v>34</v>
      </c>
      <c r="D4685" t="s">
        <v>7</v>
      </c>
      <c r="E4685" t="s">
        <v>11</v>
      </c>
      <c r="F4685" t="s">
        <v>32</v>
      </c>
      <c r="G4685" t="s">
        <v>21</v>
      </c>
      <c r="H4685" s="1">
        <v>44668</v>
      </c>
      <c r="I4685" t="s">
        <v>34</v>
      </c>
      <c r="J4685">
        <v>44</v>
      </c>
      <c r="K4685">
        <v>10.199999999999999</v>
      </c>
      <c r="L4685">
        <v>677.73</v>
      </c>
      <c r="M4685">
        <v>55.58</v>
      </c>
      <c r="N4685" t="s">
        <v>48</v>
      </c>
      <c r="O4685">
        <v>3</v>
      </c>
      <c r="P4685" t="str" cm="1">
        <f t="array" ref="P4685">_xlfn.IFS(C4685&lt;25,"18-24", C4685&lt;=35,"25-35", C4685&lt;=50,"36-50",TRUE,"50+")</f>
        <v>25-35</v>
      </c>
      <c r="Q4685" t="str">
        <f t="shared" si="511"/>
        <v>new</v>
      </c>
      <c r="R4685" t="str">
        <f t="shared" si="512"/>
        <v>high value</v>
      </c>
      <c r="S4685" t="str">
        <f t="shared" si="513"/>
        <v>medium</v>
      </c>
      <c r="T4685" t="str">
        <f t="shared" si="514"/>
        <v>Apr</v>
      </c>
      <c r="U4685">
        <f t="shared" si="515"/>
        <v>2022</v>
      </c>
      <c r="V4685" t="str">
        <f t="shared" si="516"/>
        <v>10-15</v>
      </c>
      <c r="W4685" t="str">
        <f t="shared" si="517"/>
        <v>Medium</v>
      </c>
    </row>
    <row r="4686" spans="1:23" x14ac:dyDescent="0.3">
      <c r="A4686">
        <v>604685</v>
      </c>
      <c r="B4686">
        <v>53504</v>
      </c>
      <c r="C4686">
        <v>20</v>
      </c>
      <c r="D4686" t="s">
        <v>7</v>
      </c>
      <c r="E4686" t="s">
        <v>16</v>
      </c>
      <c r="F4686" t="s">
        <v>28</v>
      </c>
      <c r="G4686" t="s">
        <v>29</v>
      </c>
      <c r="H4686" s="1">
        <v>44727</v>
      </c>
      <c r="I4686" t="s">
        <v>34</v>
      </c>
      <c r="J4686">
        <v>73</v>
      </c>
      <c r="K4686">
        <v>2.9</v>
      </c>
      <c r="L4686">
        <v>640.99</v>
      </c>
      <c r="M4686">
        <v>114.35</v>
      </c>
      <c r="N4686" t="s">
        <v>47</v>
      </c>
      <c r="O4686">
        <v>3</v>
      </c>
      <c r="P4686" t="str" cm="1">
        <f t="array" ref="P4686">_xlfn.IFS(C4686&lt;25,"18-24", C4686&lt;=35,"25-35", C4686&lt;=50,"36-50",TRUE,"50+")</f>
        <v>18-24</v>
      </c>
      <c r="Q4686" t="str">
        <f t="shared" si="511"/>
        <v>new</v>
      </c>
      <c r="R4686" t="str">
        <f t="shared" si="512"/>
        <v>high value</v>
      </c>
      <c r="S4686" t="str">
        <f t="shared" si="513"/>
        <v>medium</v>
      </c>
      <c r="T4686" t="str">
        <f t="shared" si="514"/>
        <v>Jun</v>
      </c>
      <c r="U4686">
        <f t="shared" si="515"/>
        <v>2022</v>
      </c>
      <c r="V4686" t="str">
        <f t="shared" si="516"/>
        <v>0-5</v>
      </c>
      <c r="W4686" t="str">
        <f t="shared" si="517"/>
        <v>Slow</v>
      </c>
    </row>
    <row r="4687" spans="1:23" x14ac:dyDescent="0.3">
      <c r="A4687">
        <v>604686</v>
      </c>
      <c r="B4687">
        <v>95438</v>
      </c>
      <c r="C4687">
        <v>49</v>
      </c>
      <c r="D4687" t="s">
        <v>4</v>
      </c>
      <c r="E4687" t="s">
        <v>15</v>
      </c>
      <c r="F4687" t="s">
        <v>22</v>
      </c>
      <c r="G4687" t="s">
        <v>27</v>
      </c>
      <c r="H4687" s="1">
        <v>45063</v>
      </c>
      <c r="I4687" t="s">
        <v>33</v>
      </c>
      <c r="J4687">
        <v>20</v>
      </c>
      <c r="K4687">
        <v>4.2</v>
      </c>
      <c r="L4687">
        <v>917.13</v>
      </c>
      <c r="M4687">
        <v>60.09</v>
      </c>
      <c r="N4687" t="s">
        <v>47</v>
      </c>
      <c r="O4687">
        <v>2</v>
      </c>
      <c r="P4687" t="str" cm="1">
        <f t="array" ref="P4687">_xlfn.IFS(C4687&lt;25,"18-24", C4687&lt;=35,"25-35", C4687&lt;=50,"36-50",TRUE,"50+")</f>
        <v>36-50</v>
      </c>
      <c r="Q4687" t="str">
        <f t="shared" si="511"/>
        <v>new</v>
      </c>
      <c r="R4687" t="str">
        <f t="shared" si="512"/>
        <v>high value</v>
      </c>
      <c r="S4687" t="str">
        <f t="shared" si="513"/>
        <v>Low</v>
      </c>
      <c r="T4687" t="str">
        <f t="shared" si="514"/>
        <v>May</v>
      </c>
      <c r="U4687">
        <f t="shared" si="515"/>
        <v>2023</v>
      </c>
      <c r="V4687" t="str">
        <f t="shared" si="516"/>
        <v>0-5</v>
      </c>
      <c r="W4687" t="str">
        <f t="shared" si="517"/>
        <v>Fast</v>
      </c>
    </row>
    <row r="4688" spans="1:23" x14ac:dyDescent="0.3">
      <c r="A4688">
        <v>604687</v>
      </c>
      <c r="B4688">
        <v>61326</v>
      </c>
      <c r="C4688">
        <v>60</v>
      </c>
      <c r="D4688" t="s">
        <v>7</v>
      </c>
      <c r="E4688" t="s">
        <v>11</v>
      </c>
      <c r="F4688" t="s">
        <v>26</v>
      </c>
      <c r="G4688" t="s">
        <v>21</v>
      </c>
      <c r="H4688" s="1">
        <v>44689</v>
      </c>
      <c r="I4688" t="s">
        <v>34</v>
      </c>
      <c r="J4688">
        <v>23</v>
      </c>
      <c r="K4688">
        <v>7.2</v>
      </c>
      <c r="L4688">
        <v>376.61</v>
      </c>
      <c r="M4688">
        <v>45.07</v>
      </c>
      <c r="N4688" t="s">
        <v>49</v>
      </c>
      <c r="O4688">
        <v>2</v>
      </c>
      <c r="P4688" t="str" cm="1">
        <f t="array" ref="P4688">_xlfn.IFS(C4688&lt;25,"18-24", C4688&lt;=35,"25-35", C4688&lt;=50,"36-50",TRUE,"50+")</f>
        <v>50+</v>
      </c>
      <c r="Q4688" t="str">
        <f t="shared" si="511"/>
        <v>new</v>
      </c>
      <c r="R4688" t="str">
        <f t="shared" si="512"/>
        <v>medium</v>
      </c>
      <c r="S4688" t="str">
        <f t="shared" si="513"/>
        <v>Low</v>
      </c>
      <c r="T4688" t="str">
        <f t="shared" si="514"/>
        <v>May</v>
      </c>
      <c r="U4688">
        <f t="shared" si="515"/>
        <v>2022</v>
      </c>
      <c r="V4688" t="str">
        <f t="shared" si="516"/>
        <v>5-10</v>
      </c>
      <c r="W4688" t="str">
        <f t="shared" si="517"/>
        <v>Fast</v>
      </c>
    </row>
    <row r="4689" spans="1:23" x14ac:dyDescent="0.3">
      <c r="A4689">
        <v>604688</v>
      </c>
      <c r="B4689">
        <v>53754</v>
      </c>
      <c r="C4689">
        <v>19</v>
      </c>
      <c r="D4689" t="s">
        <v>7</v>
      </c>
      <c r="E4689" t="s">
        <v>8</v>
      </c>
      <c r="F4689" t="s">
        <v>26</v>
      </c>
      <c r="G4689" t="s">
        <v>27</v>
      </c>
      <c r="H4689" s="1">
        <v>45117</v>
      </c>
      <c r="I4689" t="s">
        <v>34</v>
      </c>
      <c r="J4689">
        <v>55</v>
      </c>
      <c r="K4689">
        <v>11.2</v>
      </c>
      <c r="L4689">
        <v>1234.42</v>
      </c>
      <c r="M4689">
        <v>63.46</v>
      </c>
      <c r="N4689" t="s">
        <v>47</v>
      </c>
      <c r="O4689">
        <v>2</v>
      </c>
      <c r="P4689" t="str" cm="1">
        <f t="array" ref="P4689">_xlfn.IFS(C4689&lt;25,"18-24", C4689&lt;=35,"25-35", C4689&lt;=50,"36-50",TRUE,"50+")</f>
        <v>18-24</v>
      </c>
      <c r="Q4689" t="str">
        <f t="shared" si="511"/>
        <v>new</v>
      </c>
      <c r="R4689" t="str">
        <f t="shared" si="512"/>
        <v>high value</v>
      </c>
      <c r="S4689" t="str">
        <f t="shared" si="513"/>
        <v>Low</v>
      </c>
      <c r="T4689" t="str">
        <f t="shared" si="514"/>
        <v>Jul</v>
      </c>
      <c r="U4689">
        <f t="shared" si="515"/>
        <v>2023</v>
      </c>
      <c r="V4689" t="str">
        <f t="shared" si="516"/>
        <v>10-15</v>
      </c>
      <c r="W4689" t="str">
        <f t="shared" si="517"/>
        <v>Slow</v>
      </c>
    </row>
    <row r="4690" spans="1:23" x14ac:dyDescent="0.3">
      <c r="A4690">
        <v>604689</v>
      </c>
      <c r="B4690">
        <v>21676</v>
      </c>
      <c r="C4690">
        <v>52</v>
      </c>
      <c r="D4690" t="s">
        <v>4</v>
      </c>
      <c r="E4690" t="s">
        <v>13</v>
      </c>
      <c r="F4690" t="s">
        <v>28</v>
      </c>
      <c r="G4690" t="s">
        <v>21</v>
      </c>
      <c r="H4690" s="1">
        <v>45021</v>
      </c>
      <c r="I4690" t="s">
        <v>34</v>
      </c>
      <c r="J4690">
        <v>42</v>
      </c>
      <c r="K4690">
        <v>9.6999999999999993</v>
      </c>
      <c r="L4690">
        <v>714.14</v>
      </c>
      <c r="M4690">
        <v>80.86</v>
      </c>
      <c r="N4690" t="s">
        <v>49</v>
      </c>
      <c r="O4690">
        <v>2</v>
      </c>
      <c r="P4690" t="str" cm="1">
        <f t="array" ref="P4690">_xlfn.IFS(C4690&lt;25,"18-24", C4690&lt;=35,"25-35", C4690&lt;=50,"36-50",TRUE,"50+")</f>
        <v>50+</v>
      </c>
      <c r="Q4690" t="str">
        <f t="shared" si="511"/>
        <v>new</v>
      </c>
      <c r="R4690" t="str">
        <f t="shared" si="512"/>
        <v>high value</v>
      </c>
      <c r="S4690" t="str">
        <f t="shared" si="513"/>
        <v>Low</v>
      </c>
      <c r="T4690" t="str">
        <f t="shared" si="514"/>
        <v>Apr</v>
      </c>
      <c r="U4690">
        <f t="shared" si="515"/>
        <v>2023</v>
      </c>
      <c r="V4690" t="str">
        <f t="shared" si="516"/>
        <v>5-10</v>
      </c>
      <c r="W4690" t="str">
        <f t="shared" si="517"/>
        <v>Medium</v>
      </c>
    </row>
    <row r="4691" spans="1:23" x14ac:dyDescent="0.3">
      <c r="A4691">
        <v>604690</v>
      </c>
      <c r="B4691">
        <v>13040</v>
      </c>
      <c r="C4691">
        <v>33</v>
      </c>
      <c r="D4691" t="s">
        <v>4</v>
      </c>
      <c r="E4691" t="s">
        <v>16</v>
      </c>
      <c r="F4691" t="s">
        <v>18</v>
      </c>
      <c r="G4691" t="s">
        <v>21</v>
      </c>
      <c r="H4691" s="1">
        <v>45350</v>
      </c>
      <c r="I4691" t="s">
        <v>34</v>
      </c>
      <c r="J4691">
        <v>20</v>
      </c>
      <c r="K4691">
        <v>13.5</v>
      </c>
      <c r="L4691">
        <v>1342.77</v>
      </c>
      <c r="M4691">
        <v>117</v>
      </c>
      <c r="N4691" t="s">
        <v>47</v>
      </c>
      <c r="O4691">
        <v>2</v>
      </c>
      <c r="P4691" t="str" cm="1">
        <f t="array" ref="P4691">_xlfn.IFS(C4691&lt;25,"18-24", C4691&lt;=35,"25-35", C4691&lt;=50,"36-50",TRUE,"50+")</f>
        <v>25-35</v>
      </c>
      <c r="Q4691" t="str">
        <f t="shared" si="511"/>
        <v>new</v>
      </c>
      <c r="R4691" t="str">
        <f t="shared" si="512"/>
        <v>high value</v>
      </c>
      <c r="S4691" t="str">
        <f t="shared" si="513"/>
        <v>Low</v>
      </c>
      <c r="T4691" t="str">
        <f t="shared" si="514"/>
        <v>Feb</v>
      </c>
      <c r="U4691">
        <f t="shared" si="515"/>
        <v>2024</v>
      </c>
      <c r="V4691" t="str">
        <f t="shared" si="516"/>
        <v>10-15</v>
      </c>
      <c r="W4691" t="str">
        <f t="shared" si="517"/>
        <v>Fast</v>
      </c>
    </row>
    <row r="4692" spans="1:23" x14ac:dyDescent="0.3">
      <c r="A4692">
        <v>604691</v>
      </c>
      <c r="B4692">
        <v>70379</v>
      </c>
      <c r="C4692">
        <v>53</v>
      </c>
      <c r="D4692" t="s">
        <v>7</v>
      </c>
      <c r="E4692" t="s">
        <v>8</v>
      </c>
      <c r="F4692" t="s">
        <v>18</v>
      </c>
      <c r="G4692" t="s">
        <v>23</v>
      </c>
      <c r="H4692" s="1">
        <v>44948</v>
      </c>
      <c r="I4692" t="s">
        <v>33</v>
      </c>
      <c r="J4692">
        <v>48</v>
      </c>
      <c r="K4692">
        <v>4.8</v>
      </c>
      <c r="L4692">
        <v>493.32</v>
      </c>
      <c r="M4692">
        <v>79.53</v>
      </c>
      <c r="N4692" t="s">
        <v>49</v>
      </c>
      <c r="O4692">
        <v>1</v>
      </c>
      <c r="P4692" t="str" cm="1">
        <f t="array" ref="P4692">_xlfn.IFS(C4692&lt;25,"18-24", C4692&lt;=35,"25-35", C4692&lt;=50,"36-50",TRUE,"50+")</f>
        <v>50+</v>
      </c>
      <c r="Q4692" t="str">
        <f t="shared" si="511"/>
        <v>new</v>
      </c>
      <c r="R4692" t="str">
        <f t="shared" si="512"/>
        <v>medium</v>
      </c>
      <c r="S4692" t="str">
        <f t="shared" si="513"/>
        <v>Low</v>
      </c>
      <c r="T4692" t="str">
        <f t="shared" si="514"/>
        <v>Jan</v>
      </c>
      <c r="U4692">
        <f t="shared" si="515"/>
        <v>2023</v>
      </c>
      <c r="V4692" t="str">
        <f t="shared" si="516"/>
        <v>0-5</v>
      </c>
      <c r="W4692" t="str">
        <f t="shared" si="517"/>
        <v>Slow</v>
      </c>
    </row>
    <row r="4693" spans="1:23" x14ac:dyDescent="0.3">
      <c r="A4693">
        <v>604692</v>
      </c>
      <c r="B4693">
        <v>20770</v>
      </c>
      <c r="C4693">
        <v>33</v>
      </c>
      <c r="D4693" t="s">
        <v>4</v>
      </c>
      <c r="E4693" t="s">
        <v>11</v>
      </c>
      <c r="F4693" t="s">
        <v>22</v>
      </c>
      <c r="G4693" t="s">
        <v>25</v>
      </c>
      <c r="H4693" s="1">
        <v>45615</v>
      </c>
      <c r="I4693" t="s">
        <v>33</v>
      </c>
      <c r="J4693">
        <v>34</v>
      </c>
      <c r="K4693">
        <v>3.3</v>
      </c>
      <c r="L4693">
        <v>716.42</v>
      </c>
      <c r="M4693">
        <v>87.52</v>
      </c>
      <c r="N4693" t="s">
        <v>47</v>
      </c>
      <c r="O4693">
        <v>1</v>
      </c>
      <c r="P4693" t="str" cm="1">
        <f t="array" ref="P4693">_xlfn.IFS(C4693&lt;25,"18-24", C4693&lt;=35,"25-35", C4693&lt;=50,"36-50",TRUE,"50+")</f>
        <v>25-35</v>
      </c>
      <c r="Q4693" t="str">
        <f t="shared" si="511"/>
        <v>new</v>
      </c>
      <c r="R4693" t="str">
        <f t="shared" si="512"/>
        <v>high value</v>
      </c>
      <c r="S4693" t="str">
        <f t="shared" si="513"/>
        <v>Low</v>
      </c>
      <c r="T4693" t="str">
        <f t="shared" si="514"/>
        <v>Nov</v>
      </c>
      <c r="U4693">
        <f t="shared" si="515"/>
        <v>2024</v>
      </c>
      <c r="V4693" t="str">
        <f t="shared" si="516"/>
        <v>0-5</v>
      </c>
      <c r="W4693" t="str">
        <f t="shared" si="517"/>
        <v>Medium</v>
      </c>
    </row>
    <row r="4694" spans="1:23" x14ac:dyDescent="0.3">
      <c r="A4694">
        <v>604693</v>
      </c>
      <c r="B4694">
        <v>56909</v>
      </c>
      <c r="C4694">
        <v>24</v>
      </c>
      <c r="D4694" t="s">
        <v>7</v>
      </c>
      <c r="E4694" t="s">
        <v>11</v>
      </c>
      <c r="F4694" t="s">
        <v>26</v>
      </c>
      <c r="G4694" t="s">
        <v>29</v>
      </c>
      <c r="H4694" s="1">
        <v>45150</v>
      </c>
      <c r="I4694" t="s">
        <v>34</v>
      </c>
      <c r="J4694">
        <v>71</v>
      </c>
      <c r="K4694">
        <v>8.3000000000000007</v>
      </c>
      <c r="L4694">
        <v>1056.22</v>
      </c>
      <c r="M4694">
        <v>32.630000000000003</v>
      </c>
      <c r="N4694" t="s">
        <v>49</v>
      </c>
      <c r="O4694">
        <v>4</v>
      </c>
      <c r="P4694" t="str" cm="1">
        <f t="array" ref="P4694">_xlfn.IFS(C4694&lt;25,"18-24", C4694&lt;=35,"25-35", C4694&lt;=50,"36-50",TRUE,"50+")</f>
        <v>18-24</v>
      </c>
      <c r="Q4694" t="str">
        <f t="shared" si="511"/>
        <v>new</v>
      </c>
      <c r="R4694" t="str">
        <f t="shared" si="512"/>
        <v>high value</v>
      </c>
      <c r="S4694" t="str">
        <f t="shared" si="513"/>
        <v>medium</v>
      </c>
      <c r="T4694" t="str">
        <f t="shared" si="514"/>
        <v>Aug</v>
      </c>
      <c r="U4694">
        <f t="shared" si="515"/>
        <v>2023</v>
      </c>
      <c r="V4694" t="str">
        <f t="shared" si="516"/>
        <v>5-10</v>
      </c>
      <c r="W4694" t="str">
        <f t="shared" si="517"/>
        <v>Slow</v>
      </c>
    </row>
    <row r="4695" spans="1:23" x14ac:dyDescent="0.3">
      <c r="A4695">
        <v>604694</v>
      </c>
      <c r="B4695">
        <v>65457</v>
      </c>
      <c r="C4695">
        <v>49</v>
      </c>
      <c r="D4695" t="s">
        <v>4</v>
      </c>
      <c r="E4695" t="s">
        <v>13</v>
      </c>
      <c r="F4695" t="s">
        <v>26</v>
      </c>
      <c r="G4695" t="s">
        <v>21</v>
      </c>
      <c r="H4695" s="1">
        <v>44595</v>
      </c>
      <c r="I4695" t="s">
        <v>34</v>
      </c>
      <c r="J4695">
        <v>60</v>
      </c>
      <c r="K4695">
        <v>4</v>
      </c>
      <c r="L4695">
        <v>432.6</v>
      </c>
      <c r="M4695">
        <v>85.16</v>
      </c>
      <c r="N4695" t="s">
        <v>49</v>
      </c>
      <c r="O4695">
        <v>1</v>
      </c>
      <c r="P4695" t="str" cm="1">
        <f t="array" ref="P4695">_xlfn.IFS(C4695&lt;25,"18-24", C4695&lt;=35,"25-35", C4695&lt;=50,"36-50",TRUE,"50+")</f>
        <v>36-50</v>
      </c>
      <c r="Q4695" t="str">
        <f t="shared" si="511"/>
        <v>new</v>
      </c>
      <c r="R4695" t="str">
        <f t="shared" si="512"/>
        <v>medium</v>
      </c>
      <c r="S4695" t="str">
        <f t="shared" si="513"/>
        <v>Low</v>
      </c>
      <c r="T4695" t="str">
        <f t="shared" si="514"/>
        <v>Feb</v>
      </c>
      <c r="U4695">
        <f t="shared" si="515"/>
        <v>2022</v>
      </c>
      <c r="V4695" t="str">
        <f t="shared" si="516"/>
        <v>0-5</v>
      </c>
      <c r="W4695" t="str">
        <f t="shared" si="517"/>
        <v>Slow</v>
      </c>
    </row>
    <row r="4696" spans="1:23" x14ac:dyDescent="0.3">
      <c r="A4696">
        <v>604695</v>
      </c>
      <c r="B4696">
        <v>78076</v>
      </c>
      <c r="C4696">
        <v>25</v>
      </c>
      <c r="D4696" t="s">
        <v>7</v>
      </c>
      <c r="E4696" t="s">
        <v>16</v>
      </c>
      <c r="F4696" t="s">
        <v>26</v>
      </c>
      <c r="G4696" t="s">
        <v>31</v>
      </c>
      <c r="H4696" s="1">
        <v>45276</v>
      </c>
      <c r="I4696" t="s">
        <v>34</v>
      </c>
      <c r="J4696">
        <v>38</v>
      </c>
      <c r="K4696">
        <v>2.9</v>
      </c>
      <c r="L4696">
        <v>407.53</v>
      </c>
      <c r="M4696">
        <v>103.29</v>
      </c>
      <c r="N4696" t="s">
        <v>47</v>
      </c>
      <c r="O4696">
        <v>1</v>
      </c>
      <c r="P4696" t="str" cm="1">
        <f t="array" ref="P4696">_xlfn.IFS(C4696&lt;25,"18-24", C4696&lt;=35,"25-35", C4696&lt;=50,"36-50",TRUE,"50+")</f>
        <v>25-35</v>
      </c>
      <c r="Q4696" t="str">
        <f t="shared" si="511"/>
        <v>new</v>
      </c>
      <c r="R4696" t="str">
        <f t="shared" si="512"/>
        <v>medium</v>
      </c>
      <c r="S4696" t="str">
        <f t="shared" si="513"/>
        <v>Low</v>
      </c>
      <c r="T4696" t="str">
        <f t="shared" si="514"/>
        <v>Dec</v>
      </c>
      <c r="U4696">
        <f t="shared" si="515"/>
        <v>2023</v>
      </c>
      <c r="V4696" t="str">
        <f t="shared" si="516"/>
        <v>0-5</v>
      </c>
      <c r="W4696" t="str">
        <f t="shared" si="517"/>
        <v>Medium</v>
      </c>
    </row>
    <row r="4697" spans="1:23" x14ac:dyDescent="0.3">
      <c r="A4697">
        <v>604696</v>
      </c>
      <c r="B4697">
        <v>27766</v>
      </c>
      <c r="C4697">
        <v>21</v>
      </c>
      <c r="D4697" t="s">
        <v>4</v>
      </c>
      <c r="E4697" t="s">
        <v>5</v>
      </c>
      <c r="F4697" t="s">
        <v>32</v>
      </c>
      <c r="G4697" t="s">
        <v>31</v>
      </c>
      <c r="H4697" s="1">
        <v>45390</v>
      </c>
      <c r="I4697" t="s">
        <v>33</v>
      </c>
      <c r="J4697">
        <v>38</v>
      </c>
      <c r="K4697">
        <v>11.6</v>
      </c>
      <c r="L4697">
        <v>1393.97</v>
      </c>
      <c r="M4697">
        <v>47.13</v>
      </c>
      <c r="N4697" t="s">
        <v>49</v>
      </c>
      <c r="O4697">
        <v>3</v>
      </c>
      <c r="P4697" t="str" cm="1">
        <f t="array" ref="P4697">_xlfn.IFS(C4697&lt;25,"18-24", C4697&lt;=35,"25-35", C4697&lt;=50,"36-50",TRUE,"50+")</f>
        <v>18-24</v>
      </c>
      <c r="Q4697" t="str">
        <f t="shared" si="511"/>
        <v>new</v>
      </c>
      <c r="R4697" t="str">
        <f t="shared" si="512"/>
        <v>high value</v>
      </c>
      <c r="S4697" t="str">
        <f t="shared" si="513"/>
        <v>medium</v>
      </c>
      <c r="T4697" t="str">
        <f t="shared" si="514"/>
        <v>Apr</v>
      </c>
      <c r="U4697">
        <f t="shared" si="515"/>
        <v>2024</v>
      </c>
      <c r="V4697" t="str">
        <f t="shared" si="516"/>
        <v>10-15</v>
      </c>
      <c r="W4697" t="str">
        <f t="shared" si="517"/>
        <v>Medium</v>
      </c>
    </row>
    <row r="4698" spans="1:23" x14ac:dyDescent="0.3">
      <c r="A4698">
        <v>604697</v>
      </c>
      <c r="B4698">
        <v>73104</v>
      </c>
      <c r="C4698">
        <v>39</v>
      </c>
      <c r="D4698" t="s">
        <v>7</v>
      </c>
      <c r="E4698" t="s">
        <v>5</v>
      </c>
      <c r="F4698" t="s">
        <v>32</v>
      </c>
      <c r="G4698" t="s">
        <v>21</v>
      </c>
      <c r="H4698" s="1">
        <v>45315</v>
      </c>
      <c r="I4698" t="s">
        <v>34</v>
      </c>
      <c r="J4698">
        <v>72</v>
      </c>
      <c r="K4698">
        <v>7.3</v>
      </c>
      <c r="L4698">
        <v>687.64</v>
      </c>
      <c r="M4698">
        <v>113.54</v>
      </c>
      <c r="N4698" t="s">
        <v>50</v>
      </c>
      <c r="O4698">
        <v>2</v>
      </c>
      <c r="P4698" t="str" cm="1">
        <f t="array" ref="P4698">_xlfn.IFS(C4698&lt;25,"18-24", C4698&lt;=35,"25-35", C4698&lt;=50,"36-50",TRUE,"50+")</f>
        <v>36-50</v>
      </c>
      <c r="Q4698" t="str">
        <f t="shared" si="511"/>
        <v>new</v>
      </c>
      <c r="R4698" t="str">
        <f t="shared" si="512"/>
        <v>high value</v>
      </c>
      <c r="S4698" t="str">
        <f t="shared" si="513"/>
        <v>Low</v>
      </c>
      <c r="T4698" t="str">
        <f t="shared" si="514"/>
        <v>Jan</v>
      </c>
      <c r="U4698">
        <f t="shared" si="515"/>
        <v>2024</v>
      </c>
      <c r="V4698" t="str">
        <f t="shared" si="516"/>
        <v>5-10</v>
      </c>
      <c r="W4698" t="str">
        <f t="shared" si="517"/>
        <v>Slow</v>
      </c>
    </row>
    <row r="4699" spans="1:23" x14ac:dyDescent="0.3">
      <c r="A4699">
        <v>604698</v>
      </c>
      <c r="B4699">
        <v>86005</v>
      </c>
      <c r="C4699">
        <v>35</v>
      </c>
      <c r="D4699" t="s">
        <v>7</v>
      </c>
      <c r="E4699" t="s">
        <v>13</v>
      </c>
      <c r="F4699" t="s">
        <v>30</v>
      </c>
      <c r="G4699" t="s">
        <v>21</v>
      </c>
      <c r="H4699" s="1">
        <v>45069</v>
      </c>
      <c r="I4699" t="s">
        <v>34</v>
      </c>
      <c r="J4699">
        <v>73</v>
      </c>
      <c r="K4699">
        <v>6</v>
      </c>
      <c r="L4699">
        <v>231.68</v>
      </c>
      <c r="M4699">
        <v>56.31</v>
      </c>
      <c r="N4699" t="s">
        <v>49</v>
      </c>
      <c r="O4699">
        <v>4</v>
      </c>
      <c r="P4699" t="str" cm="1">
        <f t="array" ref="P4699">_xlfn.IFS(C4699&lt;25,"18-24", C4699&lt;=35,"25-35", C4699&lt;=50,"36-50",TRUE,"50+")</f>
        <v>25-35</v>
      </c>
      <c r="Q4699" t="str">
        <f t="shared" si="511"/>
        <v>new</v>
      </c>
      <c r="R4699" t="str">
        <f t="shared" si="512"/>
        <v>low</v>
      </c>
      <c r="S4699" t="str">
        <f t="shared" si="513"/>
        <v>medium</v>
      </c>
      <c r="T4699" t="str">
        <f t="shared" si="514"/>
        <v>May</v>
      </c>
      <c r="U4699">
        <f t="shared" si="515"/>
        <v>2023</v>
      </c>
      <c r="V4699" t="str">
        <f t="shared" si="516"/>
        <v>5-10</v>
      </c>
      <c r="W4699" t="str">
        <f t="shared" si="517"/>
        <v>Slow</v>
      </c>
    </row>
    <row r="4700" spans="1:23" x14ac:dyDescent="0.3">
      <c r="A4700">
        <v>604699</v>
      </c>
      <c r="B4700">
        <v>45189</v>
      </c>
      <c r="C4700">
        <v>18</v>
      </c>
      <c r="D4700" t="s">
        <v>7</v>
      </c>
      <c r="E4700" t="s">
        <v>11</v>
      </c>
      <c r="F4700" t="s">
        <v>28</v>
      </c>
      <c r="G4700" t="s">
        <v>29</v>
      </c>
      <c r="H4700" s="1">
        <v>45535</v>
      </c>
      <c r="I4700" t="s">
        <v>33</v>
      </c>
      <c r="J4700">
        <v>75</v>
      </c>
      <c r="K4700">
        <v>5.9</v>
      </c>
      <c r="L4700">
        <v>580.28</v>
      </c>
      <c r="M4700">
        <v>46.73</v>
      </c>
      <c r="N4700" t="s">
        <v>48</v>
      </c>
      <c r="O4700">
        <v>3</v>
      </c>
      <c r="P4700" t="str" cm="1">
        <f t="array" ref="P4700">_xlfn.IFS(C4700&lt;25,"18-24", C4700&lt;=35,"25-35", C4700&lt;=50,"36-50",TRUE,"50+")</f>
        <v>18-24</v>
      </c>
      <c r="Q4700" t="str">
        <f t="shared" si="511"/>
        <v>new</v>
      </c>
      <c r="R4700" t="str">
        <f t="shared" si="512"/>
        <v>high value</v>
      </c>
      <c r="S4700" t="str">
        <f t="shared" si="513"/>
        <v>medium</v>
      </c>
      <c r="T4700" t="str">
        <f t="shared" si="514"/>
        <v>Aug</v>
      </c>
      <c r="U4700">
        <f t="shared" si="515"/>
        <v>2024</v>
      </c>
      <c r="V4700" t="str">
        <f t="shared" si="516"/>
        <v>5-10</v>
      </c>
      <c r="W4700" t="str">
        <f t="shared" si="517"/>
        <v>Slow</v>
      </c>
    </row>
    <row r="4701" spans="1:23" x14ac:dyDescent="0.3">
      <c r="A4701">
        <v>604700</v>
      </c>
      <c r="B4701">
        <v>81722</v>
      </c>
      <c r="C4701">
        <v>49</v>
      </c>
      <c r="D4701" t="s">
        <v>4</v>
      </c>
      <c r="E4701" t="s">
        <v>15</v>
      </c>
      <c r="F4701" t="s">
        <v>28</v>
      </c>
      <c r="G4701" t="s">
        <v>29</v>
      </c>
      <c r="H4701" s="1">
        <v>44937</v>
      </c>
      <c r="I4701" t="s">
        <v>33</v>
      </c>
      <c r="J4701">
        <v>26</v>
      </c>
      <c r="K4701">
        <v>13.8</v>
      </c>
      <c r="L4701">
        <v>617</v>
      </c>
      <c r="M4701">
        <v>67.650000000000006</v>
      </c>
      <c r="N4701" t="s">
        <v>47</v>
      </c>
      <c r="O4701">
        <v>2</v>
      </c>
      <c r="P4701" t="str" cm="1">
        <f t="array" ref="P4701">_xlfn.IFS(C4701&lt;25,"18-24", C4701&lt;=35,"25-35", C4701&lt;=50,"36-50",TRUE,"50+")</f>
        <v>36-50</v>
      </c>
      <c r="Q4701" t="str">
        <f t="shared" si="511"/>
        <v>new</v>
      </c>
      <c r="R4701" t="str">
        <f t="shared" si="512"/>
        <v>high value</v>
      </c>
      <c r="S4701" t="str">
        <f t="shared" si="513"/>
        <v>Low</v>
      </c>
      <c r="T4701" t="str">
        <f t="shared" si="514"/>
        <v>Jan</v>
      </c>
      <c r="U4701">
        <f t="shared" si="515"/>
        <v>2023</v>
      </c>
      <c r="V4701" t="str">
        <f t="shared" si="516"/>
        <v>10-15</v>
      </c>
      <c r="W4701" t="str">
        <f t="shared" si="517"/>
        <v>Fast</v>
      </c>
    </row>
    <row r="4702" spans="1:23" x14ac:dyDescent="0.3">
      <c r="A4702">
        <v>604701</v>
      </c>
      <c r="B4702">
        <v>46378</v>
      </c>
      <c r="C4702">
        <v>51</v>
      </c>
      <c r="D4702" t="s">
        <v>4</v>
      </c>
      <c r="E4702" t="s">
        <v>11</v>
      </c>
      <c r="F4702" t="s">
        <v>18</v>
      </c>
      <c r="G4702" t="s">
        <v>25</v>
      </c>
      <c r="H4702" s="1">
        <v>45245</v>
      </c>
      <c r="I4702" t="s">
        <v>34</v>
      </c>
      <c r="J4702">
        <v>57</v>
      </c>
      <c r="K4702">
        <v>1.3</v>
      </c>
      <c r="L4702">
        <v>1081.01</v>
      </c>
      <c r="M4702">
        <v>28.66</v>
      </c>
      <c r="N4702" t="s">
        <v>49</v>
      </c>
      <c r="O4702">
        <v>4</v>
      </c>
      <c r="P4702" t="str" cm="1">
        <f t="array" ref="P4702">_xlfn.IFS(C4702&lt;25,"18-24", C4702&lt;=35,"25-35", C4702&lt;=50,"36-50",TRUE,"50+")</f>
        <v>50+</v>
      </c>
      <c r="Q4702" t="str">
        <f t="shared" si="511"/>
        <v>new</v>
      </c>
      <c r="R4702" t="str">
        <f t="shared" si="512"/>
        <v>high value</v>
      </c>
      <c r="S4702" t="str">
        <f t="shared" si="513"/>
        <v>medium</v>
      </c>
      <c r="T4702" t="str">
        <f t="shared" si="514"/>
        <v>Nov</v>
      </c>
      <c r="U4702">
        <f t="shared" si="515"/>
        <v>2023</v>
      </c>
      <c r="V4702" t="str">
        <f t="shared" si="516"/>
        <v>0-5</v>
      </c>
      <c r="W4702" t="str">
        <f t="shared" si="517"/>
        <v>Slow</v>
      </c>
    </row>
    <row r="4703" spans="1:23" x14ac:dyDescent="0.3">
      <c r="A4703">
        <v>604702</v>
      </c>
      <c r="B4703">
        <v>11902</v>
      </c>
      <c r="C4703">
        <v>61</v>
      </c>
      <c r="D4703" t="s">
        <v>7</v>
      </c>
      <c r="E4703" t="s">
        <v>15</v>
      </c>
      <c r="F4703" t="s">
        <v>26</v>
      </c>
      <c r="G4703" t="s">
        <v>21</v>
      </c>
      <c r="H4703" s="1">
        <v>44989</v>
      </c>
      <c r="I4703" t="s">
        <v>33</v>
      </c>
      <c r="J4703">
        <v>67</v>
      </c>
      <c r="K4703">
        <v>1.4</v>
      </c>
      <c r="L4703">
        <v>742.18</v>
      </c>
      <c r="M4703">
        <v>59.46</v>
      </c>
      <c r="N4703" t="s">
        <v>50</v>
      </c>
      <c r="O4703">
        <v>2</v>
      </c>
      <c r="P4703" t="str" cm="1">
        <f t="array" ref="P4703">_xlfn.IFS(C4703&lt;25,"18-24", C4703&lt;=35,"25-35", C4703&lt;=50,"36-50",TRUE,"50+")</f>
        <v>50+</v>
      </c>
      <c r="Q4703" t="str">
        <f t="shared" si="511"/>
        <v>new</v>
      </c>
      <c r="R4703" t="str">
        <f t="shared" si="512"/>
        <v>high value</v>
      </c>
      <c r="S4703" t="str">
        <f t="shared" si="513"/>
        <v>Low</v>
      </c>
      <c r="T4703" t="str">
        <f t="shared" si="514"/>
        <v>Mar</v>
      </c>
      <c r="U4703">
        <f t="shared" si="515"/>
        <v>2023</v>
      </c>
      <c r="V4703" t="str">
        <f t="shared" si="516"/>
        <v>0-5</v>
      </c>
      <c r="W4703" t="str">
        <f t="shared" si="517"/>
        <v>Slow</v>
      </c>
    </row>
    <row r="4704" spans="1:23" x14ac:dyDescent="0.3">
      <c r="A4704">
        <v>604703</v>
      </c>
      <c r="B4704">
        <v>76193</v>
      </c>
      <c r="C4704">
        <v>54</v>
      </c>
      <c r="D4704" t="s">
        <v>7</v>
      </c>
      <c r="E4704" t="s">
        <v>13</v>
      </c>
      <c r="F4704" t="s">
        <v>26</v>
      </c>
      <c r="G4704" t="s">
        <v>29</v>
      </c>
      <c r="H4704" s="1">
        <v>45610</v>
      </c>
      <c r="I4704" t="s">
        <v>33</v>
      </c>
      <c r="J4704">
        <v>83</v>
      </c>
      <c r="K4704">
        <v>11.7</v>
      </c>
      <c r="L4704">
        <v>164.37</v>
      </c>
      <c r="M4704">
        <v>110.44</v>
      </c>
      <c r="N4704" t="s">
        <v>49</v>
      </c>
      <c r="O4704">
        <v>2</v>
      </c>
      <c r="P4704" t="str" cm="1">
        <f t="array" ref="P4704">_xlfn.IFS(C4704&lt;25,"18-24", C4704&lt;=35,"25-35", C4704&lt;=50,"36-50",TRUE,"50+")</f>
        <v>50+</v>
      </c>
      <c r="Q4704" t="str">
        <f t="shared" si="511"/>
        <v>new</v>
      </c>
      <c r="R4704" t="str">
        <f t="shared" si="512"/>
        <v>low</v>
      </c>
      <c r="S4704" t="str">
        <f t="shared" si="513"/>
        <v>Low</v>
      </c>
      <c r="T4704" t="str">
        <f t="shared" si="514"/>
        <v>Nov</v>
      </c>
      <c r="U4704">
        <f t="shared" si="515"/>
        <v>2024</v>
      </c>
      <c r="V4704" t="str">
        <f t="shared" si="516"/>
        <v>10-15</v>
      </c>
      <c r="W4704" t="str">
        <f t="shared" si="517"/>
        <v>Slow</v>
      </c>
    </row>
    <row r="4705" spans="1:23" x14ac:dyDescent="0.3">
      <c r="A4705">
        <v>604704</v>
      </c>
      <c r="B4705">
        <v>87695</v>
      </c>
      <c r="C4705">
        <v>23</v>
      </c>
      <c r="D4705" t="s">
        <v>7</v>
      </c>
      <c r="E4705" t="s">
        <v>13</v>
      </c>
      <c r="F4705" t="s">
        <v>19</v>
      </c>
      <c r="G4705" t="s">
        <v>31</v>
      </c>
      <c r="H4705" s="1">
        <v>45608</v>
      </c>
      <c r="I4705" t="s">
        <v>34</v>
      </c>
      <c r="J4705">
        <v>69</v>
      </c>
      <c r="K4705">
        <v>6.8</v>
      </c>
      <c r="L4705">
        <v>268.77</v>
      </c>
      <c r="M4705">
        <v>52.06</v>
      </c>
      <c r="N4705" t="s">
        <v>50</v>
      </c>
      <c r="O4705">
        <v>5</v>
      </c>
      <c r="P4705" t="str" cm="1">
        <f t="array" ref="P4705">_xlfn.IFS(C4705&lt;25,"18-24", C4705&lt;=35,"25-35", C4705&lt;=50,"36-50",TRUE,"50+")</f>
        <v>18-24</v>
      </c>
      <c r="Q4705" t="str">
        <f t="shared" si="511"/>
        <v>new</v>
      </c>
      <c r="R4705" t="str">
        <f t="shared" si="512"/>
        <v>medium</v>
      </c>
      <c r="S4705" t="str">
        <f t="shared" si="513"/>
        <v>High</v>
      </c>
      <c r="T4705" t="str">
        <f t="shared" si="514"/>
        <v>Nov</v>
      </c>
      <c r="U4705">
        <f t="shared" si="515"/>
        <v>2024</v>
      </c>
      <c r="V4705" t="str">
        <f t="shared" si="516"/>
        <v>5-10</v>
      </c>
      <c r="W4705" t="str">
        <f t="shared" si="517"/>
        <v>Slow</v>
      </c>
    </row>
    <row r="4706" spans="1:23" x14ac:dyDescent="0.3">
      <c r="A4706">
        <v>604705</v>
      </c>
      <c r="B4706">
        <v>87924</v>
      </c>
      <c r="C4706">
        <v>53</v>
      </c>
      <c r="D4706" t="s">
        <v>4</v>
      </c>
      <c r="E4706" t="s">
        <v>5</v>
      </c>
      <c r="F4706" t="s">
        <v>24</v>
      </c>
      <c r="G4706" t="s">
        <v>21</v>
      </c>
      <c r="H4706" s="1">
        <v>45175</v>
      </c>
      <c r="I4706" t="s">
        <v>34</v>
      </c>
      <c r="J4706">
        <v>49</v>
      </c>
      <c r="K4706">
        <v>7.4</v>
      </c>
      <c r="L4706">
        <v>1360.16</v>
      </c>
      <c r="M4706">
        <v>91.86</v>
      </c>
      <c r="N4706" t="s">
        <v>48</v>
      </c>
      <c r="O4706">
        <v>4</v>
      </c>
      <c r="P4706" t="str" cm="1">
        <f t="array" ref="P4706">_xlfn.IFS(C4706&lt;25,"18-24", C4706&lt;=35,"25-35", C4706&lt;=50,"36-50",TRUE,"50+")</f>
        <v>50+</v>
      </c>
      <c r="Q4706" t="str">
        <f t="shared" si="511"/>
        <v>new</v>
      </c>
      <c r="R4706" t="str">
        <f t="shared" si="512"/>
        <v>high value</v>
      </c>
      <c r="S4706" t="str">
        <f t="shared" si="513"/>
        <v>medium</v>
      </c>
      <c r="T4706" t="str">
        <f t="shared" si="514"/>
        <v>Sep</v>
      </c>
      <c r="U4706">
        <f t="shared" si="515"/>
        <v>2023</v>
      </c>
      <c r="V4706" t="str">
        <f t="shared" si="516"/>
        <v>5-10</v>
      </c>
      <c r="W4706" t="str">
        <f t="shared" si="517"/>
        <v>Slow</v>
      </c>
    </row>
    <row r="4707" spans="1:23" x14ac:dyDescent="0.3">
      <c r="A4707">
        <v>604706</v>
      </c>
      <c r="B4707">
        <v>95962</v>
      </c>
      <c r="C4707">
        <v>29</v>
      </c>
      <c r="D4707" t="s">
        <v>7</v>
      </c>
      <c r="E4707" t="s">
        <v>16</v>
      </c>
      <c r="F4707" t="s">
        <v>19</v>
      </c>
      <c r="G4707" t="s">
        <v>27</v>
      </c>
      <c r="H4707" s="1">
        <v>44750</v>
      </c>
      <c r="I4707" t="s">
        <v>34</v>
      </c>
      <c r="J4707">
        <v>43</v>
      </c>
      <c r="K4707">
        <v>1.7</v>
      </c>
      <c r="L4707">
        <v>410.01</v>
      </c>
      <c r="M4707">
        <v>97.97</v>
      </c>
      <c r="N4707" t="s">
        <v>47</v>
      </c>
      <c r="O4707">
        <v>4</v>
      </c>
      <c r="P4707" t="str" cm="1">
        <f t="array" ref="P4707">_xlfn.IFS(C4707&lt;25,"18-24", C4707&lt;=35,"25-35", C4707&lt;=50,"36-50",TRUE,"50+")</f>
        <v>25-35</v>
      </c>
      <c r="Q4707" t="str">
        <f t="shared" si="511"/>
        <v>new</v>
      </c>
      <c r="R4707" t="str">
        <f t="shared" si="512"/>
        <v>medium</v>
      </c>
      <c r="S4707" t="str">
        <f t="shared" si="513"/>
        <v>medium</v>
      </c>
      <c r="T4707" t="str">
        <f t="shared" si="514"/>
        <v>Jul</v>
      </c>
      <c r="U4707">
        <f t="shared" si="515"/>
        <v>2022</v>
      </c>
      <c r="V4707" t="str">
        <f t="shared" si="516"/>
        <v>0-5</v>
      </c>
      <c r="W4707" t="str">
        <f t="shared" si="517"/>
        <v>Medium</v>
      </c>
    </row>
    <row r="4708" spans="1:23" x14ac:dyDescent="0.3">
      <c r="A4708">
        <v>604707</v>
      </c>
      <c r="B4708">
        <v>90968</v>
      </c>
      <c r="C4708">
        <v>31</v>
      </c>
      <c r="D4708" t="s">
        <v>4</v>
      </c>
      <c r="E4708" t="s">
        <v>8</v>
      </c>
      <c r="F4708" t="s">
        <v>18</v>
      </c>
      <c r="G4708" t="s">
        <v>23</v>
      </c>
      <c r="H4708" s="1">
        <v>44747</v>
      </c>
      <c r="I4708" t="s">
        <v>33</v>
      </c>
      <c r="J4708">
        <v>47</v>
      </c>
      <c r="K4708">
        <v>3.4</v>
      </c>
      <c r="L4708">
        <v>1064.33</v>
      </c>
      <c r="M4708">
        <v>89.67</v>
      </c>
      <c r="N4708" t="s">
        <v>47</v>
      </c>
      <c r="O4708">
        <v>3</v>
      </c>
      <c r="P4708" t="str" cm="1">
        <f t="array" ref="P4708">_xlfn.IFS(C4708&lt;25,"18-24", C4708&lt;=35,"25-35", C4708&lt;=50,"36-50",TRUE,"50+")</f>
        <v>25-35</v>
      </c>
      <c r="Q4708" t="str">
        <f t="shared" si="511"/>
        <v>new</v>
      </c>
      <c r="R4708" t="str">
        <f t="shared" si="512"/>
        <v>high value</v>
      </c>
      <c r="S4708" t="str">
        <f t="shared" si="513"/>
        <v>medium</v>
      </c>
      <c r="T4708" t="str">
        <f t="shared" si="514"/>
        <v>Jul</v>
      </c>
      <c r="U4708">
        <f t="shared" si="515"/>
        <v>2022</v>
      </c>
      <c r="V4708" t="str">
        <f t="shared" si="516"/>
        <v>0-5</v>
      </c>
      <c r="W4708" t="str">
        <f t="shared" si="517"/>
        <v>Slow</v>
      </c>
    </row>
    <row r="4709" spans="1:23" x14ac:dyDescent="0.3">
      <c r="A4709">
        <v>604708</v>
      </c>
      <c r="B4709">
        <v>44546</v>
      </c>
      <c r="C4709">
        <v>23</v>
      </c>
      <c r="D4709" t="s">
        <v>7</v>
      </c>
      <c r="E4709" t="s">
        <v>13</v>
      </c>
      <c r="F4709" t="s">
        <v>32</v>
      </c>
      <c r="G4709" t="s">
        <v>27</v>
      </c>
      <c r="H4709" s="1">
        <v>45398</v>
      </c>
      <c r="I4709" t="s">
        <v>34</v>
      </c>
      <c r="J4709">
        <v>70</v>
      </c>
      <c r="K4709">
        <v>4.0999999999999996</v>
      </c>
      <c r="L4709">
        <v>893.05</v>
      </c>
      <c r="M4709">
        <v>107.73</v>
      </c>
      <c r="N4709" t="s">
        <v>47</v>
      </c>
      <c r="O4709">
        <v>4</v>
      </c>
      <c r="P4709" t="str" cm="1">
        <f t="array" ref="P4709">_xlfn.IFS(C4709&lt;25,"18-24", C4709&lt;=35,"25-35", C4709&lt;=50,"36-50",TRUE,"50+")</f>
        <v>18-24</v>
      </c>
      <c r="Q4709" t="str">
        <f t="shared" si="511"/>
        <v>new</v>
      </c>
      <c r="R4709" t="str">
        <f t="shared" si="512"/>
        <v>high value</v>
      </c>
      <c r="S4709" t="str">
        <f t="shared" si="513"/>
        <v>medium</v>
      </c>
      <c r="T4709" t="str">
        <f t="shared" si="514"/>
        <v>Apr</v>
      </c>
      <c r="U4709">
        <f t="shared" si="515"/>
        <v>2024</v>
      </c>
      <c r="V4709" t="str">
        <f t="shared" si="516"/>
        <v>0-5</v>
      </c>
      <c r="W4709" t="str">
        <f t="shared" si="517"/>
        <v>Slow</v>
      </c>
    </row>
    <row r="4710" spans="1:23" x14ac:dyDescent="0.3">
      <c r="A4710">
        <v>604709</v>
      </c>
      <c r="B4710">
        <v>70334</v>
      </c>
      <c r="C4710">
        <v>26</v>
      </c>
      <c r="D4710" t="s">
        <v>7</v>
      </c>
      <c r="E4710" t="s">
        <v>8</v>
      </c>
      <c r="F4710" t="s">
        <v>18</v>
      </c>
      <c r="G4710" t="s">
        <v>25</v>
      </c>
      <c r="H4710" s="1">
        <v>45622</v>
      </c>
      <c r="I4710" t="s">
        <v>34</v>
      </c>
      <c r="J4710">
        <v>72</v>
      </c>
      <c r="K4710">
        <v>2.8</v>
      </c>
      <c r="L4710">
        <v>852.22</v>
      </c>
      <c r="M4710">
        <v>51.58</v>
      </c>
      <c r="N4710" t="s">
        <v>50</v>
      </c>
      <c r="O4710">
        <v>5</v>
      </c>
      <c r="P4710" t="str" cm="1">
        <f t="array" ref="P4710">_xlfn.IFS(C4710&lt;25,"18-24", C4710&lt;=35,"25-35", C4710&lt;=50,"36-50",TRUE,"50+")</f>
        <v>25-35</v>
      </c>
      <c r="Q4710" t="str">
        <f t="shared" si="511"/>
        <v>repeat</v>
      </c>
      <c r="R4710" t="str">
        <f t="shared" si="512"/>
        <v>high value</v>
      </c>
      <c r="S4710" t="str">
        <f t="shared" si="513"/>
        <v>High</v>
      </c>
      <c r="T4710" t="str">
        <f t="shared" si="514"/>
        <v>Nov</v>
      </c>
      <c r="U4710">
        <f t="shared" si="515"/>
        <v>2024</v>
      </c>
      <c r="V4710" t="str">
        <f t="shared" si="516"/>
        <v>0-5</v>
      </c>
      <c r="W4710" t="str">
        <f t="shared" si="517"/>
        <v>Slow</v>
      </c>
    </row>
    <row r="4711" spans="1:23" x14ac:dyDescent="0.3">
      <c r="A4711">
        <v>604710</v>
      </c>
      <c r="B4711">
        <v>63496</v>
      </c>
      <c r="C4711">
        <v>38</v>
      </c>
      <c r="D4711" t="s">
        <v>4</v>
      </c>
      <c r="E4711" t="s">
        <v>8</v>
      </c>
      <c r="F4711" t="s">
        <v>22</v>
      </c>
      <c r="G4711" t="s">
        <v>21</v>
      </c>
      <c r="H4711" s="1">
        <v>44686</v>
      </c>
      <c r="I4711" t="s">
        <v>33</v>
      </c>
      <c r="J4711">
        <v>56</v>
      </c>
      <c r="K4711">
        <v>6.8</v>
      </c>
      <c r="L4711">
        <v>200.53</v>
      </c>
      <c r="M4711">
        <v>26.07</v>
      </c>
      <c r="N4711" t="s">
        <v>48</v>
      </c>
      <c r="O4711">
        <v>4</v>
      </c>
      <c r="P4711" t="str" cm="1">
        <f t="array" ref="P4711">_xlfn.IFS(C4711&lt;25,"18-24", C4711&lt;=35,"25-35", C4711&lt;=50,"36-50",TRUE,"50+")</f>
        <v>36-50</v>
      </c>
      <c r="Q4711" t="str">
        <f t="shared" si="511"/>
        <v>repeat</v>
      </c>
      <c r="R4711" t="str">
        <f t="shared" si="512"/>
        <v>low</v>
      </c>
      <c r="S4711" t="str">
        <f t="shared" si="513"/>
        <v>medium</v>
      </c>
      <c r="T4711" t="str">
        <f t="shared" si="514"/>
        <v>May</v>
      </c>
      <c r="U4711">
        <f t="shared" si="515"/>
        <v>2022</v>
      </c>
      <c r="V4711" t="str">
        <f t="shared" si="516"/>
        <v>5-10</v>
      </c>
      <c r="W4711" t="str">
        <f t="shared" si="517"/>
        <v>Slow</v>
      </c>
    </row>
    <row r="4712" spans="1:23" x14ac:dyDescent="0.3">
      <c r="A4712">
        <v>604711</v>
      </c>
      <c r="B4712">
        <v>38397</v>
      </c>
      <c r="C4712">
        <v>56</v>
      </c>
      <c r="D4712" t="s">
        <v>4</v>
      </c>
      <c r="E4712" t="s">
        <v>16</v>
      </c>
      <c r="F4712" t="s">
        <v>19</v>
      </c>
      <c r="G4712" t="s">
        <v>31</v>
      </c>
      <c r="H4712" s="1">
        <v>45432</v>
      </c>
      <c r="I4712" t="s">
        <v>33</v>
      </c>
      <c r="J4712">
        <v>26</v>
      </c>
      <c r="K4712">
        <v>14.5</v>
      </c>
      <c r="L4712">
        <v>1365.76</v>
      </c>
      <c r="M4712">
        <v>72.709999999999994</v>
      </c>
      <c r="N4712" t="s">
        <v>49</v>
      </c>
      <c r="O4712">
        <v>1</v>
      </c>
      <c r="P4712" t="str" cm="1">
        <f t="array" ref="P4712">_xlfn.IFS(C4712&lt;25,"18-24", C4712&lt;=35,"25-35", C4712&lt;=50,"36-50",TRUE,"50+")</f>
        <v>50+</v>
      </c>
      <c r="Q4712" t="str">
        <f t="shared" si="511"/>
        <v>new</v>
      </c>
      <c r="R4712" t="str">
        <f t="shared" si="512"/>
        <v>high value</v>
      </c>
      <c r="S4712" t="str">
        <f t="shared" si="513"/>
        <v>Low</v>
      </c>
      <c r="T4712" t="str">
        <f t="shared" si="514"/>
        <v>May</v>
      </c>
      <c r="U4712">
        <f t="shared" si="515"/>
        <v>2024</v>
      </c>
      <c r="V4712" t="str">
        <f t="shared" si="516"/>
        <v>10-15</v>
      </c>
      <c r="W4712" t="str">
        <f t="shared" si="517"/>
        <v>Fast</v>
      </c>
    </row>
    <row r="4713" spans="1:23" x14ac:dyDescent="0.3">
      <c r="A4713">
        <v>604712</v>
      </c>
      <c r="B4713">
        <v>59296</v>
      </c>
      <c r="C4713">
        <v>48</v>
      </c>
      <c r="D4713" t="s">
        <v>7</v>
      </c>
      <c r="E4713" t="s">
        <v>15</v>
      </c>
      <c r="F4713" t="s">
        <v>30</v>
      </c>
      <c r="G4713" t="s">
        <v>29</v>
      </c>
      <c r="H4713" s="1">
        <v>45448</v>
      </c>
      <c r="I4713" t="s">
        <v>33</v>
      </c>
      <c r="J4713">
        <v>69</v>
      </c>
      <c r="K4713">
        <v>14</v>
      </c>
      <c r="L4713">
        <v>904.32</v>
      </c>
      <c r="M4713">
        <v>46.72</v>
      </c>
      <c r="N4713" t="s">
        <v>48</v>
      </c>
      <c r="O4713">
        <v>5</v>
      </c>
      <c r="P4713" t="str" cm="1">
        <f t="array" ref="P4713">_xlfn.IFS(C4713&lt;25,"18-24", C4713&lt;=35,"25-35", C4713&lt;=50,"36-50",TRUE,"50+")</f>
        <v>36-50</v>
      </c>
      <c r="Q4713" t="str">
        <f t="shared" si="511"/>
        <v>new</v>
      </c>
      <c r="R4713" t="str">
        <f t="shared" si="512"/>
        <v>high value</v>
      </c>
      <c r="S4713" t="str">
        <f t="shared" si="513"/>
        <v>High</v>
      </c>
      <c r="T4713" t="str">
        <f t="shared" si="514"/>
        <v>Jun</v>
      </c>
      <c r="U4713">
        <f t="shared" si="515"/>
        <v>2024</v>
      </c>
      <c r="V4713" t="str">
        <f t="shared" si="516"/>
        <v>10-15</v>
      </c>
      <c r="W4713" t="str">
        <f t="shared" si="517"/>
        <v>Slow</v>
      </c>
    </row>
    <row r="4714" spans="1:23" x14ac:dyDescent="0.3">
      <c r="A4714">
        <v>604713</v>
      </c>
      <c r="B4714">
        <v>41333</v>
      </c>
      <c r="C4714">
        <v>20</v>
      </c>
      <c r="D4714" t="s">
        <v>4</v>
      </c>
      <c r="E4714" t="s">
        <v>5</v>
      </c>
      <c r="F4714" t="s">
        <v>19</v>
      </c>
      <c r="G4714" t="s">
        <v>31</v>
      </c>
      <c r="H4714" s="1">
        <v>45076</v>
      </c>
      <c r="I4714" t="s">
        <v>34</v>
      </c>
      <c r="J4714">
        <v>37</v>
      </c>
      <c r="K4714">
        <v>9.6</v>
      </c>
      <c r="L4714">
        <v>583.57000000000005</v>
      </c>
      <c r="M4714">
        <v>40.049999999999997</v>
      </c>
      <c r="N4714" t="s">
        <v>47</v>
      </c>
      <c r="O4714">
        <v>1</v>
      </c>
      <c r="P4714" t="str" cm="1">
        <f t="array" ref="P4714">_xlfn.IFS(C4714&lt;25,"18-24", C4714&lt;=35,"25-35", C4714&lt;=50,"36-50",TRUE,"50+")</f>
        <v>18-24</v>
      </c>
      <c r="Q4714" t="str">
        <f t="shared" si="511"/>
        <v>new</v>
      </c>
      <c r="R4714" t="str">
        <f t="shared" si="512"/>
        <v>high value</v>
      </c>
      <c r="S4714" t="str">
        <f t="shared" si="513"/>
        <v>Low</v>
      </c>
      <c r="T4714" t="str">
        <f t="shared" si="514"/>
        <v>May</v>
      </c>
      <c r="U4714">
        <f t="shared" si="515"/>
        <v>2023</v>
      </c>
      <c r="V4714" t="str">
        <f t="shared" si="516"/>
        <v>5-10</v>
      </c>
      <c r="W4714" t="str">
        <f t="shared" si="517"/>
        <v>Medium</v>
      </c>
    </row>
    <row r="4715" spans="1:23" x14ac:dyDescent="0.3">
      <c r="A4715">
        <v>604714</v>
      </c>
      <c r="B4715">
        <v>46267</v>
      </c>
      <c r="C4715">
        <v>33</v>
      </c>
      <c r="D4715" t="s">
        <v>4</v>
      </c>
      <c r="E4715" t="s">
        <v>16</v>
      </c>
      <c r="F4715" t="s">
        <v>19</v>
      </c>
      <c r="G4715" t="s">
        <v>21</v>
      </c>
      <c r="H4715" s="1">
        <v>45346</v>
      </c>
      <c r="I4715" t="s">
        <v>33</v>
      </c>
      <c r="J4715">
        <v>69</v>
      </c>
      <c r="K4715">
        <v>1.2</v>
      </c>
      <c r="L4715">
        <v>1396.56</v>
      </c>
      <c r="M4715">
        <v>23.63</v>
      </c>
      <c r="N4715" t="s">
        <v>50</v>
      </c>
      <c r="O4715">
        <v>5</v>
      </c>
      <c r="P4715" t="str" cm="1">
        <f t="array" ref="P4715">_xlfn.IFS(C4715&lt;25,"18-24", C4715&lt;=35,"25-35", C4715&lt;=50,"36-50",TRUE,"50+")</f>
        <v>25-35</v>
      </c>
      <c r="Q4715" t="str">
        <f t="shared" si="511"/>
        <v>new</v>
      </c>
      <c r="R4715" t="str">
        <f t="shared" si="512"/>
        <v>high value</v>
      </c>
      <c r="S4715" t="str">
        <f t="shared" si="513"/>
        <v>High</v>
      </c>
      <c r="T4715" t="str">
        <f t="shared" si="514"/>
        <v>Feb</v>
      </c>
      <c r="U4715">
        <f t="shared" si="515"/>
        <v>2024</v>
      </c>
      <c r="V4715" t="str">
        <f t="shared" si="516"/>
        <v>0-5</v>
      </c>
      <c r="W4715" t="str">
        <f t="shared" si="517"/>
        <v>Slow</v>
      </c>
    </row>
    <row r="4716" spans="1:23" x14ac:dyDescent="0.3">
      <c r="A4716">
        <v>604715</v>
      </c>
      <c r="B4716">
        <v>25532</v>
      </c>
      <c r="C4716">
        <v>19</v>
      </c>
      <c r="D4716" t="s">
        <v>7</v>
      </c>
      <c r="E4716" t="s">
        <v>15</v>
      </c>
      <c r="F4716" t="s">
        <v>32</v>
      </c>
      <c r="G4716" t="s">
        <v>29</v>
      </c>
      <c r="H4716" s="1">
        <v>45460</v>
      </c>
      <c r="I4716" t="s">
        <v>34</v>
      </c>
      <c r="J4716">
        <v>48</v>
      </c>
      <c r="K4716">
        <v>4.2</v>
      </c>
      <c r="L4716">
        <v>401.94</v>
      </c>
      <c r="M4716">
        <v>103.99</v>
      </c>
      <c r="N4716" t="s">
        <v>48</v>
      </c>
      <c r="O4716">
        <v>4</v>
      </c>
      <c r="P4716" t="str" cm="1">
        <f t="array" ref="P4716">_xlfn.IFS(C4716&lt;25,"18-24", C4716&lt;=35,"25-35", C4716&lt;=50,"36-50",TRUE,"50+")</f>
        <v>18-24</v>
      </c>
      <c r="Q4716" t="str">
        <f t="shared" si="511"/>
        <v>new</v>
      </c>
      <c r="R4716" t="str">
        <f t="shared" si="512"/>
        <v>medium</v>
      </c>
      <c r="S4716" t="str">
        <f t="shared" si="513"/>
        <v>medium</v>
      </c>
      <c r="T4716" t="str">
        <f t="shared" si="514"/>
        <v>Jun</v>
      </c>
      <c r="U4716">
        <f t="shared" si="515"/>
        <v>2024</v>
      </c>
      <c r="V4716" t="str">
        <f t="shared" si="516"/>
        <v>0-5</v>
      </c>
      <c r="W4716" t="str">
        <f t="shared" si="517"/>
        <v>Slow</v>
      </c>
    </row>
    <row r="4717" spans="1:23" x14ac:dyDescent="0.3">
      <c r="A4717">
        <v>604716</v>
      </c>
      <c r="B4717">
        <v>70522</v>
      </c>
      <c r="C4717">
        <v>38</v>
      </c>
      <c r="D4717" t="s">
        <v>4</v>
      </c>
      <c r="E4717" t="s">
        <v>8</v>
      </c>
      <c r="F4717" t="s">
        <v>28</v>
      </c>
      <c r="G4717" t="s">
        <v>21</v>
      </c>
      <c r="H4717" s="1">
        <v>45650</v>
      </c>
      <c r="I4717" t="s">
        <v>34</v>
      </c>
      <c r="J4717">
        <v>27</v>
      </c>
      <c r="K4717">
        <v>1.5</v>
      </c>
      <c r="L4717">
        <v>224.68</v>
      </c>
      <c r="M4717">
        <v>60.47</v>
      </c>
      <c r="N4717" t="s">
        <v>50</v>
      </c>
      <c r="O4717">
        <v>1</v>
      </c>
      <c r="P4717" t="str" cm="1">
        <f t="array" ref="P4717">_xlfn.IFS(C4717&lt;25,"18-24", C4717&lt;=35,"25-35", C4717&lt;=50,"36-50",TRUE,"50+")</f>
        <v>36-50</v>
      </c>
      <c r="Q4717" t="str">
        <f t="shared" si="511"/>
        <v>repeat</v>
      </c>
      <c r="R4717" t="str">
        <f t="shared" si="512"/>
        <v>low</v>
      </c>
      <c r="S4717" t="str">
        <f t="shared" si="513"/>
        <v>Low</v>
      </c>
      <c r="T4717" t="str">
        <f t="shared" si="514"/>
        <v>Dec</v>
      </c>
      <c r="U4717">
        <f t="shared" si="515"/>
        <v>2024</v>
      </c>
      <c r="V4717" t="str">
        <f t="shared" si="516"/>
        <v>0-5</v>
      </c>
      <c r="W4717" t="str">
        <f t="shared" si="517"/>
        <v>Fast</v>
      </c>
    </row>
    <row r="4718" spans="1:23" x14ac:dyDescent="0.3">
      <c r="A4718">
        <v>604717</v>
      </c>
      <c r="B4718">
        <v>58490</v>
      </c>
      <c r="C4718">
        <v>57</v>
      </c>
      <c r="D4718" t="s">
        <v>7</v>
      </c>
      <c r="E4718" t="s">
        <v>5</v>
      </c>
      <c r="F4718" t="s">
        <v>22</v>
      </c>
      <c r="G4718" t="s">
        <v>23</v>
      </c>
      <c r="H4718" s="1">
        <v>44735</v>
      </c>
      <c r="I4718" t="s">
        <v>33</v>
      </c>
      <c r="J4718">
        <v>72</v>
      </c>
      <c r="K4718">
        <v>11.6</v>
      </c>
      <c r="L4718">
        <v>412.12</v>
      </c>
      <c r="M4718">
        <v>40.9</v>
      </c>
      <c r="N4718" t="s">
        <v>48</v>
      </c>
      <c r="O4718">
        <v>5</v>
      </c>
      <c r="P4718" t="str" cm="1">
        <f t="array" ref="P4718">_xlfn.IFS(C4718&lt;25,"18-24", C4718&lt;=35,"25-35", C4718&lt;=50,"36-50",TRUE,"50+")</f>
        <v>50+</v>
      </c>
      <c r="Q4718" t="str">
        <f t="shared" si="511"/>
        <v>new</v>
      </c>
      <c r="R4718" t="str">
        <f t="shared" si="512"/>
        <v>medium</v>
      </c>
      <c r="S4718" t="str">
        <f t="shared" si="513"/>
        <v>High</v>
      </c>
      <c r="T4718" t="str">
        <f t="shared" si="514"/>
        <v>Jun</v>
      </c>
      <c r="U4718">
        <f t="shared" si="515"/>
        <v>2022</v>
      </c>
      <c r="V4718" t="str">
        <f t="shared" si="516"/>
        <v>10-15</v>
      </c>
      <c r="W4718" t="str">
        <f t="shared" si="517"/>
        <v>Slow</v>
      </c>
    </row>
    <row r="4719" spans="1:23" x14ac:dyDescent="0.3">
      <c r="A4719">
        <v>604718</v>
      </c>
      <c r="B4719">
        <v>75352</v>
      </c>
      <c r="C4719">
        <v>35</v>
      </c>
      <c r="D4719" t="s">
        <v>4</v>
      </c>
      <c r="E4719" t="s">
        <v>8</v>
      </c>
      <c r="F4719" t="s">
        <v>30</v>
      </c>
      <c r="G4719" t="s">
        <v>21</v>
      </c>
      <c r="H4719" s="1">
        <v>45324</v>
      </c>
      <c r="I4719" t="s">
        <v>33</v>
      </c>
      <c r="J4719">
        <v>84</v>
      </c>
      <c r="K4719">
        <v>13.9</v>
      </c>
      <c r="L4719">
        <v>808.83</v>
      </c>
      <c r="M4719">
        <v>80.42</v>
      </c>
      <c r="N4719" t="s">
        <v>49</v>
      </c>
      <c r="O4719">
        <v>2</v>
      </c>
      <c r="P4719" t="str" cm="1">
        <f t="array" ref="P4719">_xlfn.IFS(C4719&lt;25,"18-24", C4719&lt;=35,"25-35", C4719&lt;=50,"36-50",TRUE,"50+")</f>
        <v>25-35</v>
      </c>
      <c r="Q4719" t="str">
        <f t="shared" si="511"/>
        <v>new</v>
      </c>
      <c r="R4719" t="str">
        <f t="shared" si="512"/>
        <v>high value</v>
      </c>
      <c r="S4719" t="str">
        <f t="shared" si="513"/>
        <v>Low</v>
      </c>
      <c r="T4719" t="str">
        <f t="shared" si="514"/>
        <v>Feb</v>
      </c>
      <c r="U4719">
        <f t="shared" si="515"/>
        <v>2024</v>
      </c>
      <c r="V4719" t="str">
        <f t="shared" si="516"/>
        <v>10-15</v>
      </c>
      <c r="W4719" t="str">
        <f t="shared" si="517"/>
        <v>Slow</v>
      </c>
    </row>
    <row r="4720" spans="1:23" x14ac:dyDescent="0.3">
      <c r="A4720">
        <v>604719</v>
      </c>
      <c r="B4720">
        <v>57995</v>
      </c>
      <c r="C4720">
        <v>53</v>
      </c>
      <c r="D4720" t="s">
        <v>7</v>
      </c>
      <c r="E4720" t="s">
        <v>8</v>
      </c>
      <c r="F4720" t="s">
        <v>19</v>
      </c>
      <c r="G4720" t="s">
        <v>27</v>
      </c>
      <c r="H4720" s="1">
        <v>45192</v>
      </c>
      <c r="I4720" t="s">
        <v>33</v>
      </c>
      <c r="J4720">
        <v>51</v>
      </c>
      <c r="K4720">
        <v>11.8</v>
      </c>
      <c r="L4720">
        <v>374.75</v>
      </c>
      <c r="M4720">
        <v>50.95</v>
      </c>
      <c r="N4720" t="s">
        <v>50</v>
      </c>
      <c r="O4720">
        <v>1</v>
      </c>
      <c r="P4720" t="str" cm="1">
        <f t="array" ref="P4720">_xlfn.IFS(C4720&lt;25,"18-24", C4720&lt;=35,"25-35", C4720&lt;=50,"36-50",TRUE,"50+")</f>
        <v>50+</v>
      </c>
      <c r="Q4720" t="str">
        <f t="shared" si="511"/>
        <v>new</v>
      </c>
      <c r="R4720" t="str">
        <f t="shared" si="512"/>
        <v>medium</v>
      </c>
      <c r="S4720" t="str">
        <f t="shared" si="513"/>
        <v>Low</v>
      </c>
      <c r="T4720" t="str">
        <f t="shared" si="514"/>
        <v>Sep</v>
      </c>
      <c r="U4720">
        <f t="shared" si="515"/>
        <v>2023</v>
      </c>
      <c r="V4720" t="str">
        <f t="shared" si="516"/>
        <v>10-15</v>
      </c>
      <c r="W4720" t="str">
        <f t="shared" si="517"/>
        <v>Slow</v>
      </c>
    </row>
    <row r="4721" spans="1:23" x14ac:dyDescent="0.3">
      <c r="A4721">
        <v>604720</v>
      </c>
      <c r="B4721">
        <v>16539</v>
      </c>
      <c r="C4721">
        <v>64</v>
      </c>
      <c r="D4721" t="s">
        <v>7</v>
      </c>
      <c r="E4721" t="s">
        <v>15</v>
      </c>
      <c r="F4721" t="s">
        <v>18</v>
      </c>
      <c r="G4721" t="s">
        <v>23</v>
      </c>
      <c r="H4721" s="1">
        <v>45174</v>
      </c>
      <c r="I4721" t="s">
        <v>33</v>
      </c>
      <c r="J4721">
        <v>27</v>
      </c>
      <c r="K4721">
        <v>12.5</v>
      </c>
      <c r="L4721">
        <v>821.83</v>
      </c>
      <c r="M4721">
        <v>55.76</v>
      </c>
      <c r="N4721" t="s">
        <v>48</v>
      </c>
      <c r="O4721">
        <v>5</v>
      </c>
      <c r="P4721" t="str" cm="1">
        <f t="array" ref="P4721">_xlfn.IFS(C4721&lt;25,"18-24", C4721&lt;=35,"25-35", C4721&lt;=50,"36-50",TRUE,"50+")</f>
        <v>50+</v>
      </c>
      <c r="Q4721" t="str">
        <f t="shared" si="511"/>
        <v>new</v>
      </c>
      <c r="R4721" t="str">
        <f t="shared" si="512"/>
        <v>high value</v>
      </c>
      <c r="S4721" t="str">
        <f t="shared" si="513"/>
        <v>High</v>
      </c>
      <c r="T4721" t="str">
        <f t="shared" si="514"/>
        <v>Sep</v>
      </c>
      <c r="U4721">
        <f t="shared" si="515"/>
        <v>2023</v>
      </c>
      <c r="V4721" t="str">
        <f t="shared" si="516"/>
        <v>10-15</v>
      </c>
      <c r="W4721" t="str">
        <f t="shared" si="517"/>
        <v>Fast</v>
      </c>
    </row>
    <row r="4722" spans="1:23" x14ac:dyDescent="0.3">
      <c r="A4722">
        <v>604721</v>
      </c>
      <c r="B4722">
        <v>73051</v>
      </c>
      <c r="C4722">
        <v>33</v>
      </c>
      <c r="D4722" t="s">
        <v>4</v>
      </c>
      <c r="E4722" t="s">
        <v>15</v>
      </c>
      <c r="F4722" t="s">
        <v>22</v>
      </c>
      <c r="G4722" t="s">
        <v>31</v>
      </c>
      <c r="H4722" s="1">
        <v>45364</v>
      </c>
      <c r="I4722" t="s">
        <v>33</v>
      </c>
      <c r="J4722">
        <v>43</v>
      </c>
      <c r="K4722">
        <v>1.6</v>
      </c>
      <c r="L4722">
        <v>1441.17</v>
      </c>
      <c r="M4722">
        <v>25.39</v>
      </c>
      <c r="N4722" t="s">
        <v>48</v>
      </c>
      <c r="O4722">
        <v>5</v>
      </c>
      <c r="P4722" t="str" cm="1">
        <f t="array" ref="P4722">_xlfn.IFS(C4722&lt;25,"18-24", C4722&lt;=35,"25-35", C4722&lt;=50,"36-50",TRUE,"50+")</f>
        <v>25-35</v>
      </c>
      <c r="Q4722" t="str">
        <f t="shared" si="511"/>
        <v>new</v>
      </c>
      <c r="R4722" t="str">
        <f t="shared" si="512"/>
        <v>high value</v>
      </c>
      <c r="S4722" t="str">
        <f t="shared" si="513"/>
        <v>High</v>
      </c>
      <c r="T4722" t="str">
        <f t="shared" si="514"/>
        <v>Mar</v>
      </c>
      <c r="U4722">
        <f t="shared" si="515"/>
        <v>2024</v>
      </c>
      <c r="V4722" t="str">
        <f t="shared" si="516"/>
        <v>0-5</v>
      </c>
      <c r="W4722" t="str">
        <f t="shared" si="517"/>
        <v>Medium</v>
      </c>
    </row>
    <row r="4723" spans="1:23" x14ac:dyDescent="0.3">
      <c r="A4723">
        <v>604722</v>
      </c>
      <c r="B4723">
        <v>65388</v>
      </c>
      <c r="C4723">
        <v>31</v>
      </c>
      <c r="D4723" t="s">
        <v>7</v>
      </c>
      <c r="E4723" t="s">
        <v>16</v>
      </c>
      <c r="F4723" t="s">
        <v>26</v>
      </c>
      <c r="G4723" t="s">
        <v>23</v>
      </c>
      <c r="H4723" s="1">
        <v>45270</v>
      </c>
      <c r="I4723" t="s">
        <v>33</v>
      </c>
      <c r="J4723">
        <v>31</v>
      </c>
      <c r="K4723">
        <v>2.7</v>
      </c>
      <c r="L4723">
        <v>1059.07</v>
      </c>
      <c r="M4723">
        <v>99.22</v>
      </c>
      <c r="N4723" t="s">
        <v>50</v>
      </c>
      <c r="O4723">
        <v>2</v>
      </c>
      <c r="P4723" t="str" cm="1">
        <f t="array" ref="P4723">_xlfn.IFS(C4723&lt;25,"18-24", C4723&lt;=35,"25-35", C4723&lt;=50,"36-50",TRUE,"50+")</f>
        <v>25-35</v>
      </c>
      <c r="Q4723" t="str">
        <f t="shared" si="511"/>
        <v>new</v>
      </c>
      <c r="R4723" t="str">
        <f t="shared" si="512"/>
        <v>high value</v>
      </c>
      <c r="S4723" t="str">
        <f t="shared" si="513"/>
        <v>Low</v>
      </c>
      <c r="T4723" t="str">
        <f t="shared" si="514"/>
        <v>Dec</v>
      </c>
      <c r="U4723">
        <f t="shared" si="515"/>
        <v>2023</v>
      </c>
      <c r="V4723" t="str">
        <f t="shared" si="516"/>
        <v>0-5</v>
      </c>
      <c r="W4723" t="str">
        <f t="shared" si="517"/>
        <v>Medium</v>
      </c>
    </row>
    <row r="4724" spans="1:23" x14ac:dyDescent="0.3">
      <c r="A4724">
        <v>604723</v>
      </c>
      <c r="B4724">
        <v>17093</v>
      </c>
      <c r="C4724">
        <v>64</v>
      </c>
      <c r="D4724" t="s">
        <v>7</v>
      </c>
      <c r="E4724" t="s">
        <v>16</v>
      </c>
      <c r="F4724" t="s">
        <v>19</v>
      </c>
      <c r="G4724" t="s">
        <v>27</v>
      </c>
      <c r="H4724" s="1">
        <v>45425</v>
      </c>
      <c r="I4724" t="s">
        <v>34</v>
      </c>
      <c r="J4724">
        <v>49</v>
      </c>
      <c r="K4724">
        <v>2.7</v>
      </c>
      <c r="L4724">
        <v>217.82</v>
      </c>
      <c r="M4724">
        <v>45.1</v>
      </c>
      <c r="N4724" t="s">
        <v>48</v>
      </c>
      <c r="O4724">
        <v>2</v>
      </c>
      <c r="P4724" t="str" cm="1">
        <f t="array" ref="P4724">_xlfn.IFS(C4724&lt;25,"18-24", C4724&lt;=35,"25-35", C4724&lt;=50,"36-50",TRUE,"50+")</f>
        <v>50+</v>
      </c>
      <c r="Q4724" t="str">
        <f t="shared" si="511"/>
        <v>new</v>
      </c>
      <c r="R4724" t="str">
        <f t="shared" si="512"/>
        <v>low</v>
      </c>
      <c r="S4724" t="str">
        <f t="shared" si="513"/>
        <v>Low</v>
      </c>
      <c r="T4724" t="str">
        <f t="shared" si="514"/>
        <v>May</v>
      </c>
      <c r="U4724">
        <f t="shared" si="515"/>
        <v>2024</v>
      </c>
      <c r="V4724" t="str">
        <f t="shared" si="516"/>
        <v>0-5</v>
      </c>
      <c r="W4724" t="str">
        <f t="shared" si="517"/>
        <v>Slow</v>
      </c>
    </row>
    <row r="4725" spans="1:23" x14ac:dyDescent="0.3">
      <c r="A4725">
        <v>604724</v>
      </c>
      <c r="B4725">
        <v>27371</v>
      </c>
      <c r="C4725">
        <v>41</v>
      </c>
      <c r="D4725" t="s">
        <v>7</v>
      </c>
      <c r="E4725" t="s">
        <v>15</v>
      </c>
      <c r="F4725" t="s">
        <v>22</v>
      </c>
      <c r="G4725" t="s">
        <v>27</v>
      </c>
      <c r="H4725" s="1">
        <v>44736</v>
      </c>
      <c r="I4725" t="s">
        <v>33</v>
      </c>
      <c r="J4725">
        <v>84</v>
      </c>
      <c r="K4725">
        <v>12.1</v>
      </c>
      <c r="L4725">
        <v>1420.88</v>
      </c>
      <c r="M4725">
        <v>34.270000000000003</v>
      </c>
      <c r="N4725" t="s">
        <v>48</v>
      </c>
      <c r="O4725">
        <v>4</v>
      </c>
      <c r="P4725" t="str" cm="1">
        <f t="array" ref="P4725">_xlfn.IFS(C4725&lt;25,"18-24", C4725&lt;=35,"25-35", C4725&lt;=50,"36-50",TRUE,"50+")</f>
        <v>36-50</v>
      </c>
      <c r="Q4725" t="str">
        <f t="shared" si="511"/>
        <v>new</v>
      </c>
      <c r="R4725" t="str">
        <f t="shared" si="512"/>
        <v>high value</v>
      </c>
      <c r="S4725" t="str">
        <f t="shared" si="513"/>
        <v>medium</v>
      </c>
      <c r="T4725" t="str">
        <f t="shared" si="514"/>
        <v>Jun</v>
      </c>
      <c r="U4725">
        <f t="shared" si="515"/>
        <v>2022</v>
      </c>
      <c r="V4725" t="str">
        <f t="shared" si="516"/>
        <v>10-15</v>
      </c>
      <c r="W4725" t="str">
        <f t="shared" si="517"/>
        <v>Slow</v>
      </c>
    </row>
    <row r="4726" spans="1:23" x14ac:dyDescent="0.3">
      <c r="A4726">
        <v>604725</v>
      </c>
      <c r="B4726">
        <v>30621</v>
      </c>
      <c r="C4726">
        <v>47</v>
      </c>
      <c r="D4726" t="s">
        <v>4</v>
      </c>
      <c r="E4726" t="s">
        <v>5</v>
      </c>
      <c r="F4726" t="s">
        <v>32</v>
      </c>
      <c r="G4726" t="s">
        <v>25</v>
      </c>
      <c r="H4726" s="1">
        <v>45086</v>
      </c>
      <c r="I4726" t="s">
        <v>33</v>
      </c>
      <c r="J4726">
        <v>55</v>
      </c>
      <c r="K4726">
        <v>7</v>
      </c>
      <c r="L4726">
        <v>1046.93</v>
      </c>
      <c r="M4726">
        <v>62.4</v>
      </c>
      <c r="N4726" t="s">
        <v>47</v>
      </c>
      <c r="O4726">
        <v>4</v>
      </c>
      <c r="P4726" t="str" cm="1">
        <f t="array" ref="P4726">_xlfn.IFS(C4726&lt;25,"18-24", C4726&lt;=35,"25-35", C4726&lt;=50,"36-50",TRUE,"50+")</f>
        <v>36-50</v>
      </c>
      <c r="Q4726" t="str">
        <f t="shared" si="511"/>
        <v>new</v>
      </c>
      <c r="R4726" t="str">
        <f t="shared" si="512"/>
        <v>high value</v>
      </c>
      <c r="S4726" t="str">
        <f t="shared" si="513"/>
        <v>medium</v>
      </c>
      <c r="T4726" t="str">
        <f t="shared" si="514"/>
        <v>Jun</v>
      </c>
      <c r="U4726">
        <f t="shared" si="515"/>
        <v>2023</v>
      </c>
      <c r="V4726" t="str">
        <f t="shared" si="516"/>
        <v>5-10</v>
      </c>
      <c r="W4726" t="str">
        <f t="shared" si="517"/>
        <v>Slow</v>
      </c>
    </row>
    <row r="4727" spans="1:23" x14ac:dyDescent="0.3">
      <c r="A4727">
        <v>604726</v>
      </c>
      <c r="B4727">
        <v>83074</v>
      </c>
      <c r="C4727">
        <v>26</v>
      </c>
      <c r="D4727" t="s">
        <v>7</v>
      </c>
      <c r="E4727" t="s">
        <v>16</v>
      </c>
      <c r="F4727" t="s">
        <v>18</v>
      </c>
      <c r="G4727" t="s">
        <v>29</v>
      </c>
      <c r="H4727" s="1">
        <v>45652</v>
      </c>
      <c r="I4727" t="s">
        <v>34</v>
      </c>
      <c r="J4727">
        <v>45</v>
      </c>
      <c r="K4727">
        <v>8.1</v>
      </c>
      <c r="L4727">
        <v>198.28</v>
      </c>
      <c r="M4727">
        <v>34.619999999999997</v>
      </c>
      <c r="N4727" t="s">
        <v>48</v>
      </c>
      <c r="O4727">
        <v>3</v>
      </c>
      <c r="P4727" t="str" cm="1">
        <f t="array" ref="P4727">_xlfn.IFS(C4727&lt;25,"18-24", C4727&lt;=35,"25-35", C4727&lt;=50,"36-50",TRUE,"50+")</f>
        <v>25-35</v>
      </c>
      <c r="Q4727" t="str">
        <f t="shared" si="511"/>
        <v>new</v>
      </c>
      <c r="R4727" t="str">
        <f t="shared" si="512"/>
        <v>low</v>
      </c>
      <c r="S4727" t="str">
        <f t="shared" si="513"/>
        <v>medium</v>
      </c>
      <c r="T4727" t="str">
        <f t="shared" si="514"/>
        <v>Dec</v>
      </c>
      <c r="U4727">
        <f t="shared" si="515"/>
        <v>2024</v>
      </c>
      <c r="V4727" t="str">
        <f t="shared" si="516"/>
        <v>5-10</v>
      </c>
      <c r="W4727" t="str">
        <f t="shared" si="517"/>
        <v>Medium</v>
      </c>
    </row>
    <row r="4728" spans="1:23" x14ac:dyDescent="0.3">
      <c r="A4728">
        <v>604727</v>
      </c>
      <c r="B4728">
        <v>17066</v>
      </c>
      <c r="C4728">
        <v>39</v>
      </c>
      <c r="D4728" t="s">
        <v>4</v>
      </c>
      <c r="E4728" t="s">
        <v>15</v>
      </c>
      <c r="F4728" t="s">
        <v>19</v>
      </c>
      <c r="G4728" t="s">
        <v>27</v>
      </c>
      <c r="H4728" s="1">
        <v>44986</v>
      </c>
      <c r="I4728" t="s">
        <v>34</v>
      </c>
      <c r="J4728">
        <v>85</v>
      </c>
      <c r="K4728">
        <v>5.4</v>
      </c>
      <c r="L4728">
        <v>501.11</v>
      </c>
      <c r="M4728">
        <v>26.8</v>
      </c>
      <c r="N4728" t="s">
        <v>48</v>
      </c>
      <c r="O4728">
        <v>4</v>
      </c>
      <c r="P4728" t="str" cm="1">
        <f t="array" ref="P4728">_xlfn.IFS(C4728&lt;25,"18-24", C4728&lt;=35,"25-35", C4728&lt;=50,"36-50",TRUE,"50+")</f>
        <v>36-50</v>
      </c>
      <c r="Q4728" t="str">
        <f t="shared" si="511"/>
        <v>new</v>
      </c>
      <c r="R4728" t="str">
        <f t="shared" si="512"/>
        <v>high value</v>
      </c>
      <c r="S4728" t="str">
        <f t="shared" si="513"/>
        <v>medium</v>
      </c>
      <c r="T4728" t="str">
        <f t="shared" si="514"/>
        <v>Mar</v>
      </c>
      <c r="U4728">
        <f t="shared" si="515"/>
        <v>2023</v>
      </c>
      <c r="V4728" t="str">
        <f t="shared" si="516"/>
        <v>5-10</v>
      </c>
      <c r="W4728" t="str">
        <f t="shared" si="517"/>
        <v>Slow</v>
      </c>
    </row>
    <row r="4729" spans="1:23" x14ac:dyDescent="0.3">
      <c r="A4729">
        <v>604728</v>
      </c>
      <c r="B4729">
        <v>99948</v>
      </c>
      <c r="C4729">
        <v>56</v>
      </c>
      <c r="D4729" t="s">
        <v>4</v>
      </c>
      <c r="E4729" t="s">
        <v>13</v>
      </c>
      <c r="F4729" t="s">
        <v>24</v>
      </c>
      <c r="G4729" t="s">
        <v>27</v>
      </c>
      <c r="H4729" s="1">
        <v>45529</v>
      </c>
      <c r="I4729" t="s">
        <v>33</v>
      </c>
      <c r="J4729">
        <v>57</v>
      </c>
      <c r="K4729">
        <v>6.7</v>
      </c>
      <c r="L4729">
        <v>166.12</v>
      </c>
      <c r="M4729">
        <v>118.88</v>
      </c>
      <c r="N4729" t="s">
        <v>48</v>
      </c>
      <c r="O4729">
        <v>2</v>
      </c>
      <c r="P4729" t="str" cm="1">
        <f t="array" ref="P4729">_xlfn.IFS(C4729&lt;25,"18-24", C4729&lt;=35,"25-35", C4729&lt;=50,"36-50",TRUE,"50+")</f>
        <v>50+</v>
      </c>
      <c r="Q4729" t="str">
        <f t="shared" si="511"/>
        <v>new</v>
      </c>
      <c r="R4729" t="str">
        <f t="shared" si="512"/>
        <v>low</v>
      </c>
      <c r="S4729" t="str">
        <f t="shared" si="513"/>
        <v>Low</v>
      </c>
      <c r="T4729" t="str">
        <f t="shared" si="514"/>
        <v>Aug</v>
      </c>
      <c r="U4729">
        <f t="shared" si="515"/>
        <v>2024</v>
      </c>
      <c r="V4729" t="str">
        <f t="shared" si="516"/>
        <v>5-10</v>
      </c>
      <c r="W4729" t="str">
        <f t="shared" si="517"/>
        <v>Slow</v>
      </c>
    </row>
    <row r="4730" spans="1:23" x14ac:dyDescent="0.3">
      <c r="A4730">
        <v>604729</v>
      </c>
      <c r="B4730">
        <v>44515</v>
      </c>
      <c r="C4730">
        <v>21</v>
      </c>
      <c r="D4730" t="s">
        <v>7</v>
      </c>
      <c r="E4730" t="s">
        <v>11</v>
      </c>
      <c r="F4730" t="s">
        <v>28</v>
      </c>
      <c r="G4730" t="s">
        <v>23</v>
      </c>
      <c r="H4730" s="1">
        <v>44856</v>
      </c>
      <c r="I4730" t="s">
        <v>34</v>
      </c>
      <c r="J4730">
        <v>51</v>
      </c>
      <c r="K4730">
        <v>4.0999999999999996</v>
      </c>
      <c r="L4730">
        <v>615.37</v>
      </c>
      <c r="M4730">
        <v>68.69</v>
      </c>
      <c r="N4730" t="s">
        <v>50</v>
      </c>
      <c r="O4730">
        <v>1</v>
      </c>
      <c r="P4730" t="str" cm="1">
        <f t="array" ref="P4730">_xlfn.IFS(C4730&lt;25,"18-24", C4730&lt;=35,"25-35", C4730&lt;=50,"36-50",TRUE,"50+")</f>
        <v>18-24</v>
      </c>
      <c r="Q4730" t="str">
        <f t="shared" si="511"/>
        <v>new</v>
      </c>
      <c r="R4730" t="str">
        <f t="shared" si="512"/>
        <v>high value</v>
      </c>
      <c r="S4730" t="str">
        <f t="shared" si="513"/>
        <v>Low</v>
      </c>
      <c r="T4730" t="str">
        <f t="shared" si="514"/>
        <v>Oct</v>
      </c>
      <c r="U4730">
        <f t="shared" si="515"/>
        <v>2022</v>
      </c>
      <c r="V4730" t="str">
        <f t="shared" si="516"/>
        <v>0-5</v>
      </c>
      <c r="W4730" t="str">
        <f t="shared" si="517"/>
        <v>Slow</v>
      </c>
    </row>
    <row r="4731" spans="1:23" x14ac:dyDescent="0.3">
      <c r="A4731">
        <v>604730</v>
      </c>
      <c r="B4731">
        <v>33811</v>
      </c>
      <c r="C4731">
        <v>28</v>
      </c>
      <c r="D4731" t="s">
        <v>4</v>
      </c>
      <c r="E4731" t="s">
        <v>8</v>
      </c>
      <c r="F4731" t="s">
        <v>19</v>
      </c>
      <c r="G4731" t="s">
        <v>29</v>
      </c>
      <c r="H4731" s="1">
        <v>45363</v>
      </c>
      <c r="I4731" t="s">
        <v>33</v>
      </c>
      <c r="J4731">
        <v>22</v>
      </c>
      <c r="K4731">
        <v>5.7</v>
      </c>
      <c r="L4731">
        <v>590.44000000000005</v>
      </c>
      <c r="M4731">
        <v>78.290000000000006</v>
      </c>
      <c r="N4731" t="s">
        <v>50</v>
      </c>
      <c r="O4731">
        <v>2</v>
      </c>
      <c r="P4731" t="str" cm="1">
        <f t="array" ref="P4731">_xlfn.IFS(C4731&lt;25,"18-24", C4731&lt;=35,"25-35", C4731&lt;=50,"36-50",TRUE,"50+")</f>
        <v>25-35</v>
      </c>
      <c r="Q4731" t="str">
        <f t="shared" si="511"/>
        <v>new</v>
      </c>
      <c r="R4731" t="str">
        <f t="shared" si="512"/>
        <v>high value</v>
      </c>
      <c r="S4731" t="str">
        <f t="shared" si="513"/>
        <v>Low</v>
      </c>
      <c r="T4731" t="str">
        <f t="shared" si="514"/>
        <v>Mar</v>
      </c>
      <c r="U4731">
        <f t="shared" si="515"/>
        <v>2024</v>
      </c>
      <c r="V4731" t="str">
        <f t="shared" si="516"/>
        <v>5-10</v>
      </c>
      <c r="W4731" t="str">
        <f t="shared" si="517"/>
        <v>Fast</v>
      </c>
    </row>
    <row r="4732" spans="1:23" x14ac:dyDescent="0.3">
      <c r="A4732">
        <v>604731</v>
      </c>
      <c r="B4732">
        <v>54362</v>
      </c>
      <c r="C4732">
        <v>18</v>
      </c>
      <c r="D4732" t="s">
        <v>7</v>
      </c>
      <c r="E4732" t="s">
        <v>5</v>
      </c>
      <c r="F4732" t="s">
        <v>22</v>
      </c>
      <c r="G4732" t="s">
        <v>31</v>
      </c>
      <c r="H4732" s="1">
        <v>45155</v>
      </c>
      <c r="I4732" t="s">
        <v>33</v>
      </c>
      <c r="J4732">
        <v>83</v>
      </c>
      <c r="K4732">
        <v>12.1</v>
      </c>
      <c r="L4732">
        <v>663.74</v>
      </c>
      <c r="M4732">
        <v>109.75</v>
      </c>
      <c r="N4732" t="s">
        <v>50</v>
      </c>
      <c r="O4732">
        <v>2</v>
      </c>
      <c r="P4732" t="str" cm="1">
        <f t="array" ref="P4732">_xlfn.IFS(C4732&lt;25,"18-24", C4732&lt;=35,"25-35", C4732&lt;=50,"36-50",TRUE,"50+")</f>
        <v>18-24</v>
      </c>
      <c r="Q4732" t="str">
        <f t="shared" si="511"/>
        <v>new</v>
      </c>
      <c r="R4732" t="str">
        <f t="shared" si="512"/>
        <v>high value</v>
      </c>
      <c r="S4732" t="str">
        <f t="shared" si="513"/>
        <v>Low</v>
      </c>
      <c r="T4732" t="str">
        <f t="shared" si="514"/>
        <v>Aug</v>
      </c>
      <c r="U4732">
        <f t="shared" si="515"/>
        <v>2023</v>
      </c>
      <c r="V4732" t="str">
        <f t="shared" si="516"/>
        <v>10-15</v>
      </c>
      <c r="W4732" t="str">
        <f t="shared" si="517"/>
        <v>Slow</v>
      </c>
    </row>
    <row r="4733" spans="1:23" x14ac:dyDescent="0.3">
      <c r="A4733">
        <v>604732</v>
      </c>
      <c r="B4733">
        <v>48657</v>
      </c>
      <c r="C4733">
        <v>49</v>
      </c>
      <c r="D4733" t="s">
        <v>7</v>
      </c>
      <c r="E4733" t="s">
        <v>13</v>
      </c>
      <c r="F4733" t="s">
        <v>22</v>
      </c>
      <c r="G4733" t="s">
        <v>21</v>
      </c>
      <c r="H4733" s="1">
        <v>45037</v>
      </c>
      <c r="I4733" t="s">
        <v>33</v>
      </c>
      <c r="J4733">
        <v>60</v>
      </c>
      <c r="K4733">
        <v>12.8</v>
      </c>
      <c r="L4733">
        <v>352.89</v>
      </c>
      <c r="M4733">
        <v>48.17</v>
      </c>
      <c r="N4733" t="s">
        <v>47</v>
      </c>
      <c r="O4733">
        <v>5</v>
      </c>
      <c r="P4733" t="str" cm="1">
        <f t="array" ref="P4733">_xlfn.IFS(C4733&lt;25,"18-24", C4733&lt;=35,"25-35", C4733&lt;=50,"36-50",TRUE,"50+")</f>
        <v>36-50</v>
      </c>
      <c r="Q4733" t="str">
        <f t="shared" si="511"/>
        <v>new</v>
      </c>
      <c r="R4733" t="str">
        <f t="shared" si="512"/>
        <v>medium</v>
      </c>
      <c r="S4733" t="str">
        <f t="shared" si="513"/>
        <v>High</v>
      </c>
      <c r="T4733" t="str">
        <f t="shared" si="514"/>
        <v>Apr</v>
      </c>
      <c r="U4733">
        <f t="shared" si="515"/>
        <v>2023</v>
      </c>
      <c r="V4733" t="str">
        <f t="shared" si="516"/>
        <v>10-15</v>
      </c>
      <c r="W4733" t="str">
        <f t="shared" si="517"/>
        <v>Slow</v>
      </c>
    </row>
    <row r="4734" spans="1:23" x14ac:dyDescent="0.3">
      <c r="A4734">
        <v>604733</v>
      </c>
      <c r="B4734">
        <v>35085</v>
      </c>
      <c r="C4734">
        <v>40</v>
      </c>
      <c r="D4734" t="s">
        <v>4</v>
      </c>
      <c r="E4734" t="s">
        <v>11</v>
      </c>
      <c r="F4734" t="s">
        <v>19</v>
      </c>
      <c r="G4734" t="s">
        <v>31</v>
      </c>
      <c r="H4734" s="1">
        <v>44824</v>
      </c>
      <c r="I4734" t="s">
        <v>33</v>
      </c>
      <c r="J4734">
        <v>21</v>
      </c>
      <c r="K4734">
        <v>6</v>
      </c>
      <c r="L4734">
        <v>175.01</v>
      </c>
      <c r="M4734">
        <v>24.63</v>
      </c>
      <c r="N4734" t="s">
        <v>48</v>
      </c>
      <c r="O4734">
        <v>4</v>
      </c>
      <c r="P4734" t="str" cm="1">
        <f t="array" ref="P4734">_xlfn.IFS(C4734&lt;25,"18-24", C4734&lt;=35,"25-35", C4734&lt;=50,"36-50",TRUE,"50+")</f>
        <v>36-50</v>
      </c>
      <c r="Q4734" t="str">
        <f t="shared" si="511"/>
        <v>new</v>
      </c>
      <c r="R4734" t="str">
        <f t="shared" si="512"/>
        <v>low</v>
      </c>
      <c r="S4734" t="str">
        <f t="shared" si="513"/>
        <v>medium</v>
      </c>
      <c r="T4734" t="str">
        <f t="shared" si="514"/>
        <v>Sep</v>
      </c>
      <c r="U4734">
        <f t="shared" si="515"/>
        <v>2022</v>
      </c>
      <c r="V4734" t="str">
        <f t="shared" si="516"/>
        <v>5-10</v>
      </c>
      <c r="W4734" t="str">
        <f t="shared" si="517"/>
        <v>Fast</v>
      </c>
    </row>
    <row r="4735" spans="1:23" x14ac:dyDescent="0.3">
      <c r="A4735">
        <v>604734</v>
      </c>
      <c r="B4735">
        <v>30099</v>
      </c>
      <c r="C4735">
        <v>43</v>
      </c>
      <c r="D4735" t="s">
        <v>4</v>
      </c>
      <c r="E4735" t="s">
        <v>11</v>
      </c>
      <c r="F4735" t="s">
        <v>24</v>
      </c>
      <c r="G4735" t="s">
        <v>31</v>
      </c>
      <c r="H4735" s="1">
        <v>45243</v>
      </c>
      <c r="I4735" t="s">
        <v>34</v>
      </c>
      <c r="J4735">
        <v>52</v>
      </c>
      <c r="K4735">
        <v>10.8</v>
      </c>
      <c r="L4735">
        <v>872.99</v>
      </c>
      <c r="M4735">
        <v>26.49</v>
      </c>
      <c r="N4735" t="s">
        <v>49</v>
      </c>
      <c r="O4735">
        <v>1</v>
      </c>
      <c r="P4735" t="str" cm="1">
        <f t="array" ref="P4735">_xlfn.IFS(C4735&lt;25,"18-24", C4735&lt;=35,"25-35", C4735&lt;=50,"36-50",TRUE,"50+")</f>
        <v>36-50</v>
      </c>
      <c r="Q4735" t="str">
        <f t="shared" si="511"/>
        <v>new</v>
      </c>
      <c r="R4735" t="str">
        <f t="shared" si="512"/>
        <v>high value</v>
      </c>
      <c r="S4735" t="str">
        <f t="shared" si="513"/>
        <v>Low</v>
      </c>
      <c r="T4735" t="str">
        <f t="shared" si="514"/>
        <v>Nov</v>
      </c>
      <c r="U4735">
        <f t="shared" si="515"/>
        <v>2023</v>
      </c>
      <c r="V4735" t="str">
        <f t="shared" si="516"/>
        <v>10-15</v>
      </c>
      <c r="W4735" t="str">
        <f t="shared" si="517"/>
        <v>Slow</v>
      </c>
    </row>
    <row r="4736" spans="1:23" x14ac:dyDescent="0.3">
      <c r="A4736">
        <v>604735</v>
      </c>
      <c r="B4736">
        <v>35955</v>
      </c>
      <c r="C4736">
        <v>44</v>
      </c>
      <c r="D4736" t="s">
        <v>7</v>
      </c>
      <c r="E4736" t="s">
        <v>16</v>
      </c>
      <c r="F4736" t="s">
        <v>22</v>
      </c>
      <c r="G4736" t="s">
        <v>23</v>
      </c>
      <c r="H4736" s="1">
        <v>45482</v>
      </c>
      <c r="I4736" t="s">
        <v>33</v>
      </c>
      <c r="J4736">
        <v>83</v>
      </c>
      <c r="K4736">
        <v>10.7</v>
      </c>
      <c r="L4736">
        <v>1415.38</v>
      </c>
      <c r="M4736">
        <v>101.48</v>
      </c>
      <c r="N4736" t="s">
        <v>48</v>
      </c>
      <c r="O4736">
        <v>2</v>
      </c>
      <c r="P4736" t="str" cm="1">
        <f t="array" ref="P4736">_xlfn.IFS(C4736&lt;25,"18-24", C4736&lt;=35,"25-35", C4736&lt;=50,"36-50",TRUE,"50+")</f>
        <v>36-50</v>
      </c>
      <c r="Q4736" t="str">
        <f t="shared" si="511"/>
        <v>new</v>
      </c>
      <c r="R4736" t="str">
        <f t="shared" si="512"/>
        <v>high value</v>
      </c>
      <c r="S4736" t="str">
        <f t="shared" si="513"/>
        <v>Low</v>
      </c>
      <c r="T4736" t="str">
        <f t="shared" si="514"/>
        <v>Jul</v>
      </c>
      <c r="U4736">
        <f t="shared" si="515"/>
        <v>2024</v>
      </c>
      <c r="V4736" t="str">
        <f t="shared" si="516"/>
        <v>10-15</v>
      </c>
      <c r="W4736" t="str">
        <f t="shared" si="517"/>
        <v>Slow</v>
      </c>
    </row>
    <row r="4737" spans="1:23" x14ac:dyDescent="0.3">
      <c r="A4737">
        <v>604736</v>
      </c>
      <c r="B4737">
        <v>27173</v>
      </c>
      <c r="C4737">
        <v>54</v>
      </c>
      <c r="D4737" t="s">
        <v>7</v>
      </c>
      <c r="E4737" t="s">
        <v>16</v>
      </c>
      <c r="F4737" t="s">
        <v>24</v>
      </c>
      <c r="G4737" t="s">
        <v>31</v>
      </c>
      <c r="H4737" s="1">
        <v>44775</v>
      </c>
      <c r="I4737" t="s">
        <v>33</v>
      </c>
      <c r="J4737">
        <v>69</v>
      </c>
      <c r="K4737">
        <v>13</v>
      </c>
      <c r="L4737">
        <v>1390.46</v>
      </c>
      <c r="M4737">
        <v>55.53</v>
      </c>
      <c r="N4737" t="s">
        <v>48</v>
      </c>
      <c r="O4737">
        <v>4</v>
      </c>
      <c r="P4737" t="str" cm="1">
        <f t="array" ref="P4737">_xlfn.IFS(C4737&lt;25,"18-24", C4737&lt;=35,"25-35", C4737&lt;=50,"36-50",TRUE,"50+")</f>
        <v>50+</v>
      </c>
      <c r="Q4737" t="str">
        <f t="shared" si="511"/>
        <v>new</v>
      </c>
      <c r="R4737" t="str">
        <f t="shared" si="512"/>
        <v>high value</v>
      </c>
      <c r="S4737" t="str">
        <f t="shared" si="513"/>
        <v>medium</v>
      </c>
      <c r="T4737" t="str">
        <f t="shared" si="514"/>
        <v>Aug</v>
      </c>
      <c r="U4737">
        <f t="shared" si="515"/>
        <v>2022</v>
      </c>
      <c r="V4737" t="str">
        <f t="shared" si="516"/>
        <v>10-15</v>
      </c>
      <c r="W4737" t="str">
        <f t="shared" si="517"/>
        <v>Slow</v>
      </c>
    </row>
    <row r="4738" spans="1:23" x14ac:dyDescent="0.3">
      <c r="A4738">
        <v>604737</v>
      </c>
      <c r="B4738">
        <v>96412</v>
      </c>
      <c r="C4738">
        <v>25</v>
      </c>
      <c r="D4738" t="s">
        <v>7</v>
      </c>
      <c r="E4738" t="s">
        <v>16</v>
      </c>
      <c r="F4738" t="s">
        <v>22</v>
      </c>
      <c r="G4738" t="s">
        <v>25</v>
      </c>
      <c r="H4738" s="1">
        <v>45622</v>
      </c>
      <c r="I4738" t="s">
        <v>33</v>
      </c>
      <c r="J4738">
        <v>76</v>
      </c>
      <c r="K4738">
        <v>5.3</v>
      </c>
      <c r="L4738">
        <v>365.79</v>
      </c>
      <c r="M4738">
        <v>35.369999999999997</v>
      </c>
      <c r="N4738" t="s">
        <v>47</v>
      </c>
      <c r="O4738">
        <v>1</v>
      </c>
      <c r="P4738" t="str" cm="1">
        <f t="array" ref="P4738">_xlfn.IFS(C4738&lt;25,"18-24", C4738&lt;=35,"25-35", C4738&lt;=50,"36-50",TRUE,"50+")</f>
        <v>25-35</v>
      </c>
      <c r="Q4738" t="str">
        <f t="shared" si="511"/>
        <v>new</v>
      </c>
      <c r="R4738" t="str">
        <f t="shared" si="512"/>
        <v>medium</v>
      </c>
      <c r="S4738" t="str">
        <f t="shared" si="513"/>
        <v>Low</v>
      </c>
      <c r="T4738" t="str">
        <f t="shared" si="514"/>
        <v>Nov</v>
      </c>
      <c r="U4738">
        <f t="shared" si="515"/>
        <v>2024</v>
      </c>
      <c r="V4738" t="str">
        <f t="shared" si="516"/>
        <v>5-10</v>
      </c>
      <c r="W4738" t="str">
        <f t="shared" si="517"/>
        <v>Slow</v>
      </c>
    </row>
    <row r="4739" spans="1:23" x14ac:dyDescent="0.3">
      <c r="A4739">
        <v>604738</v>
      </c>
      <c r="B4739">
        <v>92248</v>
      </c>
      <c r="C4739">
        <v>38</v>
      </c>
      <c r="D4739" t="s">
        <v>4</v>
      </c>
      <c r="E4739" t="s">
        <v>15</v>
      </c>
      <c r="F4739" t="s">
        <v>28</v>
      </c>
      <c r="G4739" t="s">
        <v>21</v>
      </c>
      <c r="H4739" s="1">
        <v>45246</v>
      </c>
      <c r="I4739" t="s">
        <v>34</v>
      </c>
      <c r="J4739">
        <v>44</v>
      </c>
      <c r="K4739">
        <v>14.4</v>
      </c>
      <c r="L4739">
        <v>959.15</v>
      </c>
      <c r="M4739">
        <v>76.02</v>
      </c>
      <c r="N4739" t="s">
        <v>48</v>
      </c>
      <c r="O4739">
        <v>5</v>
      </c>
      <c r="P4739" t="str" cm="1">
        <f t="array" ref="P4739">_xlfn.IFS(C4739&lt;25,"18-24", C4739&lt;=35,"25-35", C4739&lt;=50,"36-50",TRUE,"50+")</f>
        <v>36-50</v>
      </c>
      <c r="Q4739" t="str">
        <f t="shared" ref="Q4739:Q4802" si="518">IF(COUNTIF($B:$B,B4739)&gt;1,"repeat","new")</f>
        <v>repeat</v>
      </c>
      <c r="R4739" t="str">
        <f t="shared" ref="R4739:R4802" si="519">IF(L4739&gt;500,"high value",IF( L4739&gt;250,"medium","low"))</f>
        <v>high value</v>
      </c>
      <c r="S4739" t="str">
        <f t="shared" ref="S4739:S4802" si="520">IF(O4739&lt;=2,"Low",IF(O4739&lt;=4,"medium","High"))</f>
        <v>High</v>
      </c>
      <c r="T4739" t="str">
        <f t="shared" ref="T4739:T4802" si="521">TEXT(H4739,"MMM")</f>
        <v>Nov</v>
      </c>
      <c r="U4739">
        <f t="shared" ref="U4739:U4802" si="522">YEAR(H4739)</f>
        <v>2023</v>
      </c>
      <c r="V4739" t="str">
        <f t="shared" ref="V4739:V4802" si="523">IF(K4739&lt;=5,"0-5",IF(K4739&lt;=10,"5-10",IF(K4739&lt;=15,"10-15","15+")))</f>
        <v>10-15</v>
      </c>
      <c r="W4739" t="str">
        <f t="shared" ref="W4739:W4802" si="524">IF(J4739&lt;=30,"Fast",IF(J4739&lt;=45,"Medium","Slow"))</f>
        <v>Medium</v>
      </c>
    </row>
    <row r="4740" spans="1:23" x14ac:dyDescent="0.3">
      <c r="A4740">
        <v>604739</v>
      </c>
      <c r="B4740">
        <v>44624</v>
      </c>
      <c r="C4740">
        <v>18</v>
      </c>
      <c r="D4740" t="s">
        <v>7</v>
      </c>
      <c r="E4740" t="s">
        <v>8</v>
      </c>
      <c r="F4740" t="s">
        <v>28</v>
      </c>
      <c r="G4740" t="s">
        <v>23</v>
      </c>
      <c r="H4740" s="1">
        <v>44871</v>
      </c>
      <c r="I4740" t="s">
        <v>33</v>
      </c>
      <c r="J4740">
        <v>64</v>
      </c>
      <c r="K4740">
        <v>5.2</v>
      </c>
      <c r="L4740">
        <v>392.93</v>
      </c>
      <c r="M4740">
        <v>20.04</v>
      </c>
      <c r="N4740" t="s">
        <v>50</v>
      </c>
      <c r="O4740">
        <v>3</v>
      </c>
      <c r="P4740" t="str" cm="1">
        <f t="array" ref="P4740">_xlfn.IFS(C4740&lt;25,"18-24", C4740&lt;=35,"25-35", C4740&lt;=50,"36-50",TRUE,"50+")</f>
        <v>18-24</v>
      </c>
      <c r="Q4740" t="str">
        <f t="shared" si="518"/>
        <v>new</v>
      </c>
      <c r="R4740" t="str">
        <f t="shared" si="519"/>
        <v>medium</v>
      </c>
      <c r="S4740" t="str">
        <f t="shared" si="520"/>
        <v>medium</v>
      </c>
      <c r="T4740" t="str">
        <f t="shared" si="521"/>
        <v>Nov</v>
      </c>
      <c r="U4740">
        <f t="shared" si="522"/>
        <v>2022</v>
      </c>
      <c r="V4740" t="str">
        <f t="shared" si="523"/>
        <v>5-10</v>
      </c>
      <c r="W4740" t="str">
        <f t="shared" si="524"/>
        <v>Slow</v>
      </c>
    </row>
    <row r="4741" spans="1:23" x14ac:dyDescent="0.3">
      <c r="A4741">
        <v>604740</v>
      </c>
      <c r="B4741">
        <v>62468</v>
      </c>
      <c r="C4741">
        <v>45</v>
      </c>
      <c r="D4741" t="s">
        <v>7</v>
      </c>
      <c r="E4741" t="s">
        <v>15</v>
      </c>
      <c r="F4741" t="s">
        <v>18</v>
      </c>
      <c r="G4741" t="s">
        <v>29</v>
      </c>
      <c r="H4741" s="1">
        <v>44647</v>
      </c>
      <c r="I4741" t="s">
        <v>33</v>
      </c>
      <c r="J4741">
        <v>56</v>
      </c>
      <c r="K4741">
        <v>8.6</v>
      </c>
      <c r="L4741">
        <v>590.79999999999995</v>
      </c>
      <c r="M4741">
        <v>63.62</v>
      </c>
      <c r="N4741" t="s">
        <v>50</v>
      </c>
      <c r="O4741">
        <v>5</v>
      </c>
      <c r="P4741" t="str" cm="1">
        <f t="array" ref="P4741">_xlfn.IFS(C4741&lt;25,"18-24", C4741&lt;=35,"25-35", C4741&lt;=50,"36-50",TRUE,"50+")</f>
        <v>36-50</v>
      </c>
      <c r="Q4741" t="str">
        <f t="shared" si="518"/>
        <v>new</v>
      </c>
      <c r="R4741" t="str">
        <f t="shared" si="519"/>
        <v>high value</v>
      </c>
      <c r="S4741" t="str">
        <f t="shared" si="520"/>
        <v>High</v>
      </c>
      <c r="T4741" t="str">
        <f t="shared" si="521"/>
        <v>Mar</v>
      </c>
      <c r="U4741">
        <f t="shared" si="522"/>
        <v>2022</v>
      </c>
      <c r="V4741" t="str">
        <f t="shared" si="523"/>
        <v>5-10</v>
      </c>
      <c r="W4741" t="str">
        <f t="shared" si="524"/>
        <v>Slow</v>
      </c>
    </row>
    <row r="4742" spans="1:23" x14ac:dyDescent="0.3">
      <c r="A4742">
        <v>604741</v>
      </c>
      <c r="B4742">
        <v>92088</v>
      </c>
      <c r="C4742">
        <v>26</v>
      </c>
      <c r="D4742" t="s">
        <v>4</v>
      </c>
      <c r="E4742" t="s">
        <v>13</v>
      </c>
      <c r="F4742" t="s">
        <v>19</v>
      </c>
      <c r="G4742" t="s">
        <v>23</v>
      </c>
      <c r="H4742" s="1">
        <v>45413</v>
      </c>
      <c r="I4742" t="s">
        <v>34</v>
      </c>
      <c r="J4742">
        <v>74</v>
      </c>
      <c r="K4742">
        <v>8.9</v>
      </c>
      <c r="L4742">
        <v>1050.33</v>
      </c>
      <c r="M4742">
        <v>22.51</v>
      </c>
      <c r="N4742" t="s">
        <v>50</v>
      </c>
      <c r="O4742">
        <v>1</v>
      </c>
      <c r="P4742" t="str" cm="1">
        <f t="array" ref="P4742">_xlfn.IFS(C4742&lt;25,"18-24", C4742&lt;=35,"25-35", C4742&lt;=50,"36-50",TRUE,"50+")</f>
        <v>25-35</v>
      </c>
      <c r="Q4742" t="str">
        <f t="shared" si="518"/>
        <v>new</v>
      </c>
      <c r="R4742" t="str">
        <f t="shared" si="519"/>
        <v>high value</v>
      </c>
      <c r="S4742" t="str">
        <f t="shared" si="520"/>
        <v>Low</v>
      </c>
      <c r="T4742" t="str">
        <f t="shared" si="521"/>
        <v>May</v>
      </c>
      <c r="U4742">
        <f t="shared" si="522"/>
        <v>2024</v>
      </c>
      <c r="V4742" t="str">
        <f t="shared" si="523"/>
        <v>5-10</v>
      </c>
      <c r="W4742" t="str">
        <f t="shared" si="524"/>
        <v>Slow</v>
      </c>
    </row>
    <row r="4743" spans="1:23" x14ac:dyDescent="0.3">
      <c r="A4743">
        <v>604742</v>
      </c>
      <c r="B4743">
        <v>70574</v>
      </c>
      <c r="C4743">
        <v>20</v>
      </c>
      <c r="D4743" t="s">
        <v>7</v>
      </c>
      <c r="E4743" t="s">
        <v>15</v>
      </c>
      <c r="F4743" t="s">
        <v>24</v>
      </c>
      <c r="G4743" t="s">
        <v>21</v>
      </c>
      <c r="H4743" s="1">
        <v>45041</v>
      </c>
      <c r="I4743" t="s">
        <v>33</v>
      </c>
      <c r="J4743">
        <v>59</v>
      </c>
      <c r="K4743">
        <v>9.5</v>
      </c>
      <c r="L4743">
        <v>1342.21</v>
      </c>
      <c r="M4743">
        <v>113.73</v>
      </c>
      <c r="N4743" t="s">
        <v>48</v>
      </c>
      <c r="O4743">
        <v>3</v>
      </c>
      <c r="P4743" t="str" cm="1">
        <f t="array" ref="P4743">_xlfn.IFS(C4743&lt;25,"18-24", C4743&lt;=35,"25-35", C4743&lt;=50,"36-50",TRUE,"50+")</f>
        <v>18-24</v>
      </c>
      <c r="Q4743" t="str">
        <f t="shared" si="518"/>
        <v>new</v>
      </c>
      <c r="R4743" t="str">
        <f t="shared" si="519"/>
        <v>high value</v>
      </c>
      <c r="S4743" t="str">
        <f t="shared" si="520"/>
        <v>medium</v>
      </c>
      <c r="T4743" t="str">
        <f t="shared" si="521"/>
        <v>Apr</v>
      </c>
      <c r="U4743">
        <f t="shared" si="522"/>
        <v>2023</v>
      </c>
      <c r="V4743" t="str">
        <f t="shared" si="523"/>
        <v>5-10</v>
      </c>
      <c r="W4743" t="str">
        <f t="shared" si="524"/>
        <v>Slow</v>
      </c>
    </row>
    <row r="4744" spans="1:23" x14ac:dyDescent="0.3">
      <c r="A4744">
        <v>604743</v>
      </c>
      <c r="B4744">
        <v>11510</v>
      </c>
      <c r="C4744">
        <v>21</v>
      </c>
      <c r="D4744" t="s">
        <v>4</v>
      </c>
      <c r="E4744" t="s">
        <v>16</v>
      </c>
      <c r="F4744" t="s">
        <v>19</v>
      </c>
      <c r="G4744" t="s">
        <v>25</v>
      </c>
      <c r="H4744" s="1">
        <v>45579</v>
      </c>
      <c r="I4744" t="s">
        <v>34</v>
      </c>
      <c r="J4744">
        <v>25</v>
      </c>
      <c r="K4744">
        <v>10.3</v>
      </c>
      <c r="L4744">
        <v>557.87</v>
      </c>
      <c r="M4744">
        <v>46.03</v>
      </c>
      <c r="N4744" t="s">
        <v>49</v>
      </c>
      <c r="O4744">
        <v>2</v>
      </c>
      <c r="P4744" t="str" cm="1">
        <f t="array" ref="P4744">_xlfn.IFS(C4744&lt;25,"18-24", C4744&lt;=35,"25-35", C4744&lt;=50,"36-50",TRUE,"50+")</f>
        <v>18-24</v>
      </c>
      <c r="Q4744" t="str">
        <f t="shared" si="518"/>
        <v>new</v>
      </c>
      <c r="R4744" t="str">
        <f t="shared" si="519"/>
        <v>high value</v>
      </c>
      <c r="S4744" t="str">
        <f t="shared" si="520"/>
        <v>Low</v>
      </c>
      <c r="T4744" t="str">
        <f t="shared" si="521"/>
        <v>Oct</v>
      </c>
      <c r="U4744">
        <f t="shared" si="522"/>
        <v>2024</v>
      </c>
      <c r="V4744" t="str">
        <f t="shared" si="523"/>
        <v>10-15</v>
      </c>
      <c r="W4744" t="str">
        <f t="shared" si="524"/>
        <v>Fast</v>
      </c>
    </row>
    <row r="4745" spans="1:23" x14ac:dyDescent="0.3">
      <c r="A4745">
        <v>604744</v>
      </c>
      <c r="B4745">
        <v>82452</v>
      </c>
      <c r="C4745">
        <v>42</v>
      </c>
      <c r="D4745" t="s">
        <v>4</v>
      </c>
      <c r="E4745" t="s">
        <v>15</v>
      </c>
      <c r="F4745" t="s">
        <v>30</v>
      </c>
      <c r="G4745" t="s">
        <v>21</v>
      </c>
      <c r="H4745" s="1">
        <v>45207</v>
      </c>
      <c r="I4745" t="s">
        <v>34</v>
      </c>
      <c r="J4745">
        <v>79</v>
      </c>
      <c r="K4745">
        <v>13.4</v>
      </c>
      <c r="L4745">
        <v>324.76</v>
      </c>
      <c r="M4745">
        <v>31.23</v>
      </c>
      <c r="N4745" t="s">
        <v>50</v>
      </c>
      <c r="O4745">
        <v>1</v>
      </c>
      <c r="P4745" t="str" cm="1">
        <f t="array" ref="P4745">_xlfn.IFS(C4745&lt;25,"18-24", C4745&lt;=35,"25-35", C4745&lt;=50,"36-50",TRUE,"50+")</f>
        <v>36-50</v>
      </c>
      <c r="Q4745" t="str">
        <f t="shared" si="518"/>
        <v>new</v>
      </c>
      <c r="R4745" t="str">
        <f t="shared" si="519"/>
        <v>medium</v>
      </c>
      <c r="S4745" t="str">
        <f t="shared" si="520"/>
        <v>Low</v>
      </c>
      <c r="T4745" t="str">
        <f t="shared" si="521"/>
        <v>Oct</v>
      </c>
      <c r="U4745">
        <f t="shared" si="522"/>
        <v>2023</v>
      </c>
      <c r="V4745" t="str">
        <f t="shared" si="523"/>
        <v>10-15</v>
      </c>
      <c r="W4745" t="str">
        <f t="shared" si="524"/>
        <v>Slow</v>
      </c>
    </row>
    <row r="4746" spans="1:23" x14ac:dyDescent="0.3">
      <c r="A4746">
        <v>604745</v>
      </c>
      <c r="B4746">
        <v>74077</v>
      </c>
      <c r="C4746">
        <v>46</v>
      </c>
      <c r="D4746" t="s">
        <v>4</v>
      </c>
      <c r="E4746" t="s">
        <v>15</v>
      </c>
      <c r="F4746" t="s">
        <v>26</v>
      </c>
      <c r="G4746" t="s">
        <v>29</v>
      </c>
      <c r="H4746" s="1">
        <v>44699</v>
      </c>
      <c r="I4746" t="s">
        <v>34</v>
      </c>
      <c r="J4746">
        <v>36</v>
      </c>
      <c r="K4746">
        <v>2</v>
      </c>
      <c r="L4746">
        <v>1478.9</v>
      </c>
      <c r="M4746">
        <v>66.06</v>
      </c>
      <c r="N4746" t="s">
        <v>50</v>
      </c>
      <c r="O4746">
        <v>2</v>
      </c>
      <c r="P4746" t="str" cm="1">
        <f t="array" ref="P4746">_xlfn.IFS(C4746&lt;25,"18-24", C4746&lt;=35,"25-35", C4746&lt;=50,"36-50",TRUE,"50+")</f>
        <v>36-50</v>
      </c>
      <c r="Q4746" t="str">
        <f t="shared" si="518"/>
        <v>new</v>
      </c>
      <c r="R4746" t="str">
        <f t="shared" si="519"/>
        <v>high value</v>
      </c>
      <c r="S4746" t="str">
        <f t="shared" si="520"/>
        <v>Low</v>
      </c>
      <c r="T4746" t="str">
        <f t="shared" si="521"/>
        <v>May</v>
      </c>
      <c r="U4746">
        <f t="shared" si="522"/>
        <v>2022</v>
      </c>
      <c r="V4746" t="str">
        <f t="shared" si="523"/>
        <v>0-5</v>
      </c>
      <c r="W4746" t="str">
        <f t="shared" si="524"/>
        <v>Medium</v>
      </c>
    </row>
    <row r="4747" spans="1:23" x14ac:dyDescent="0.3">
      <c r="A4747">
        <v>604746</v>
      </c>
      <c r="B4747">
        <v>43673</v>
      </c>
      <c r="C4747">
        <v>38</v>
      </c>
      <c r="D4747" t="s">
        <v>4</v>
      </c>
      <c r="E4747" t="s">
        <v>11</v>
      </c>
      <c r="F4747" t="s">
        <v>30</v>
      </c>
      <c r="G4747" t="s">
        <v>31</v>
      </c>
      <c r="H4747" s="1">
        <v>45109</v>
      </c>
      <c r="I4747" t="s">
        <v>33</v>
      </c>
      <c r="J4747">
        <v>88</v>
      </c>
      <c r="K4747">
        <v>9.3000000000000007</v>
      </c>
      <c r="L4747">
        <v>1039.28</v>
      </c>
      <c r="M4747">
        <v>49.23</v>
      </c>
      <c r="N4747" t="s">
        <v>47</v>
      </c>
      <c r="O4747">
        <v>1</v>
      </c>
      <c r="P4747" t="str" cm="1">
        <f t="array" ref="P4747">_xlfn.IFS(C4747&lt;25,"18-24", C4747&lt;=35,"25-35", C4747&lt;=50,"36-50",TRUE,"50+")</f>
        <v>36-50</v>
      </c>
      <c r="Q4747" t="str">
        <f t="shared" si="518"/>
        <v>new</v>
      </c>
      <c r="R4747" t="str">
        <f t="shared" si="519"/>
        <v>high value</v>
      </c>
      <c r="S4747" t="str">
        <f t="shared" si="520"/>
        <v>Low</v>
      </c>
      <c r="T4747" t="str">
        <f t="shared" si="521"/>
        <v>Jul</v>
      </c>
      <c r="U4747">
        <f t="shared" si="522"/>
        <v>2023</v>
      </c>
      <c r="V4747" t="str">
        <f t="shared" si="523"/>
        <v>5-10</v>
      </c>
      <c r="W4747" t="str">
        <f t="shared" si="524"/>
        <v>Slow</v>
      </c>
    </row>
    <row r="4748" spans="1:23" x14ac:dyDescent="0.3">
      <c r="A4748">
        <v>604747</v>
      </c>
      <c r="B4748">
        <v>80458</v>
      </c>
      <c r="C4748">
        <v>47</v>
      </c>
      <c r="D4748" t="s">
        <v>7</v>
      </c>
      <c r="E4748" t="s">
        <v>13</v>
      </c>
      <c r="F4748" t="s">
        <v>28</v>
      </c>
      <c r="G4748" t="s">
        <v>25</v>
      </c>
      <c r="H4748" s="1">
        <v>45235</v>
      </c>
      <c r="I4748" t="s">
        <v>34</v>
      </c>
      <c r="J4748">
        <v>20</v>
      </c>
      <c r="K4748">
        <v>7.9</v>
      </c>
      <c r="L4748">
        <v>736.31</v>
      </c>
      <c r="M4748">
        <v>69.42</v>
      </c>
      <c r="N4748" t="s">
        <v>48</v>
      </c>
      <c r="O4748">
        <v>1</v>
      </c>
      <c r="P4748" t="str" cm="1">
        <f t="array" ref="P4748">_xlfn.IFS(C4748&lt;25,"18-24", C4748&lt;=35,"25-35", C4748&lt;=50,"36-50",TRUE,"50+")</f>
        <v>36-50</v>
      </c>
      <c r="Q4748" t="str">
        <f t="shared" si="518"/>
        <v>new</v>
      </c>
      <c r="R4748" t="str">
        <f t="shared" si="519"/>
        <v>high value</v>
      </c>
      <c r="S4748" t="str">
        <f t="shared" si="520"/>
        <v>Low</v>
      </c>
      <c r="T4748" t="str">
        <f t="shared" si="521"/>
        <v>Nov</v>
      </c>
      <c r="U4748">
        <f t="shared" si="522"/>
        <v>2023</v>
      </c>
      <c r="V4748" t="str">
        <f t="shared" si="523"/>
        <v>5-10</v>
      </c>
      <c r="W4748" t="str">
        <f t="shared" si="524"/>
        <v>Fast</v>
      </c>
    </row>
    <row r="4749" spans="1:23" x14ac:dyDescent="0.3">
      <c r="A4749">
        <v>604748</v>
      </c>
      <c r="B4749">
        <v>53268</v>
      </c>
      <c r="C4749">
        <v>22</v>
      </c>
      <c r="D4749" t="s">
        <v>4</v>
      </c>
      <c r="E4749" t="s">
        <v>11</v>
      </c>
      <c r="F4749" t="s">
        <v>18</v>
      </c>
      <c r="G4749" t="s">
        <v>27</v>
      </c>
      <c r="H4749" s="1">
        <v>45634</v>
      </c>
      <c r="I4749" t="s">
        <v>33</v>
      </c>
      <c r="J4749">
        <v>55</v>
      </c>
      <c r="K4749">
        <v>8.6999999999999993</v>
      </c>
      <c r="L4749">
        <v>390.98</v>
      </c>
      <c r="M4749">
        <v>54.06</v>
      </c>
      <c r="N4749" t="s">
        <v>48</v>
      </c>
      <c r="O4749">
        <v>1</v>
      </c>
      <c r="P4749" t="str" cm="1">
        <f t="array" ref="P4749">_xlfn.IFS(C4749&lt;25,"18-24", C4749&lt;=35,"25-35", C4749&lt;=50,"36-50",TRUE,"50+")</f>
        <v>18-24</v>
      </c>
      <c r="Q4749" t="str">
        <f t="shared" si="518"/>
        <v>new</v>
      </c>
      <c r="R4749" t="str">
        <f t="shared" si="519"/>
        <v>medium</v>
      </c>
      <c r="S4749" t="str">
        <f t="shared" si="520"/>
        <v>Low</v>
      </c>
      <c r="T4749" t="str">
        <f t="shared" si="521"/>
        <v>Dec</v>
      </c>
      <c r="U4749">
        <f t="shared" si="522"/>
        <v>2024</v>
      </c>
      <c r="V4749" t="str">
        <f t="shared" si="523"/>
        <v>5-10</v>
      </c>
      <c r="W4749" t="str">
        <f t="shared" si="524"/>
        <v>Slow</v>
      </c>
    </row>
    <row r="4750" spans="1:23" x14ac:dyDescent="0.3">
      <c r="A4750">
        <v>604749</v>
      </c>
      <c r="B4750">
        <v>65208</v>
      </c>
      <c r="C4750">
        <v>55</v>
      </c>
      <c r="D4750" t="s">
        <v>4</v>
      </c>
      <c r="E4750" t="s">
        <v>8</v>
      </c>
      <c r="F4750" t="s">
        <v>19</v>
      </c>
      <c r="G4750" t="s">
        <v>25</v>
      </c>
      <c r="H4750" s="1">
        <v>45242</v>
      </c>
      <c r="I4750" t="s">
        <v>34</v>
      </c>
      <c r="J4750">
        <v>50</v>
      </c>
      <c r="K4750">
        <v>4.0999999999999996</v>
      </c>
      <c r="L4750">
        <v>1139.5</v>
      </c>
      <c r="M4750">
        <v>54.11</v>
      </c>
      <c r="N4750" t="s">
        <v>49</v>
      </c>
      <c r="O4750">
        <v>1</v>
      </c>
      <c r="P4750" t="str" cm="1">
        <f t="array" ref="P4750">_xlfn.IFS(C4750&lt;25,"18-24", C4750&lt;=35,"25-35", C4750&lt;=50,"36-50",TRUE,"50+")</f>
        <v>50+</v>
      </c>
      <c r="Q4750" t="str">
        <f t="shared" si="518"/>
        <v>new</v>
      </c>
      <c r="R4750" t="str">
        <f t="shared" si="519"/>
        <v>high value</v>
      </c>
      <c r="S4750" t="str">
        <f t="shared" si="520"/>
        <v>Low</v>
      </c>
      <c r="T4750" t="str">
        <f t="shared" si="521"/>
        <v>Nov</v>
      </c>
      <c r="U4750">
        <f t="shared" si="522"/>
        <v>2023</v>
      </c>
      <c r="V4750" t="str">
        <f t="shared" si="523"/>
        <v>0-5</v>
      </c>
      <c r="W4750" t="str">
        <f t="shared" si="524"/>
        <v>Slow</v>
      </c>
    </row>
    <row r="4751" spans="1:23" x14ac:dyDescent="0.3">
      <c r="A4751">
        <v>604750</v>
      </c>
      <c r="B4751">
        <v>18929</v>
      </c>
      <c r="C4751">
        <v>39</v>
      </c>
      <c r="D4751" t="s">
        <v>7</v>
      </c>
      <c r="E4751" t="s">
        <v>11</v>
      </c>
      <c r="F4751" t="s">
        <v>18</v>
      </c>
      <c r="G4751" t="s">
        <v>27</v>
      </c>
      <c r="H4751" s="1">
        <v>45309</v>
      </c>
      <c r="I4751" t="s">
        <v>33</v>
      </c>
      <c r="J4751">
        <v>34</v>
      </c>
      <c r="K4751">
        <v>14</v>
      </c>
      <c r="L4751">
        <v>1000.76</v>
      </c>
      <c r="M4751">
        <v>41.89</v>
      </c>
      <c r="N4751" t="s">
        <v>50</v>
      </c>
      <c r="O4751">
        <v>3</v>
      </c>
      <c r="P4751" t="str" cm="1">
        <f t="array" ref="P4751">_xlfn.IFS(C4751&lt;25,"18-24", C4751&lt;=35,"25-35", C4751&lt;=50,"36-50",TRUE,"50+")</f>
        <v>36-50</v>
      </c>
      <c r="Q4751" t="str">
        <f t="shared" si="518"/>
        <v>new</v>
      </c>
      <c r="R4751" t="str">
        <f t="shared" si="519"/>
        <v>high value</v>
      </c>
      <c r="S4751" t="str">
        <f t="shared" si="520"/>
        <v>medium</v>
      </c>
      <c r="T4751" t="str">
        <f t="shared" si="521"/>
        <v>Jan</v>
      </c>
      <c r="U4751">
        <f t="shared" si="522"/>
        <v>2024</v>
      </c>
      <c r="V4751" t="str">
        <f t="shared" si="523"/>
        <v>10-15</v>
      </c>
      <c r="W4751" t="str">
        <f t="shared" si="524"/>
        <v>Medium</v>
      </c>
    </row>
    <row r="4752" spans="1:23" x14ac:dyDescent="0.3">
      <c r="A4752">
        <v>604751</v>
      </c>
      <c r="B4752">
        <v>10246</v>
      </c>
      <c r="C4752">
        <v>35</v>
      </c>
      <c r="D4752" t="s">
        <v>4</v>
      </c>
      <c r="E4752" t="s">
        <v>15</v>
      </c>
      <c r="F4752" t="s">
        <v>18</v>
      </c>
      <c r="G4752" t="s">
        <v>29</v>
      </c>
      <c r="H4752" s="1">
        <v>45010</v>
      </c>
      <c r="I4752" t="s">
        <v>34</v>
      </c>
      <c r="J4752">
        <v>83</v>
      </c>
      <c r="K4752">
        <v>1.4</v>
      </c>
      <c r="L4752">
        <v>1030.19</v>
      </c>
      <c r="M4752">
        <v>28.79</v>
      </c>
      <c r="N4752" t="s">
        <v>49</v>
      </c>
      <c r="O4752">
        <v>1</v>
      </c>
      <c r="P4752" t="str" cm="1">
        <f t="array" ref="P4752">_xlfn.IFS(C4752&lt;25,"18-24", C4752&lt;=35,"25-35", C4752&lt;=50,"36-50",TRUE,"50+")</f>
        <v>25-35</v>
      </c>
      <c r="Q4752" t="str">
        <f t="shared" si="518"/>
        <v>new</v>
      </c>
      <c r="R4752" t="str">
        <f t="shared" si="519"/>
        <v>high value</v>
      </c>
      <c r="S4752" t="str">
        <f t="shared" si="520"/>
        <v>Low</v>
      </c>
      <c r="T4752" t="str">
        <f t="shared" si="521"/>
        <v>Mar</v>
      </c>
      <c r="U4752">
        <f t="shared" si="522"/>
        <v>2023</v>
      </c>
      <c r="V4752" t="str">
        <f t="shared" si="523"/>
        <v>0-5</v>
      </c>
      <c r="W4752" t="str">
        <f t="shared" si="524"/>
        <v>Slow</v>
      </c>
    </row>
    <row r="4753" spans="1:23" x14ac:dyDescent="0.3">
      <c r="A4753">
        <v>604752</v>
      </c>
      <c r="B4753">
        <v>77210</v>
      </c>
      <c r="C4753">
        <v>22</v>
      </c>
      <c r="D4753" t="s">
        <v>4</v>
      </c>
      <c r="E4753" t="s">
        <v>13</v>
      </c>
      <c r="F4753" t="s">
        <v>24</v>
      </c>
      <c r="G4753" t="s">
        <v>31</v>
      </c>
      <c r="H4753" s="1">
        <v>45323</v>
      </c>
      <c r="I4753" t="s">
        <v>34</v>
      </c>
      <c r="J4753">
        <v>64</v>
      </c>
      <c r="K4753">
        <v>6.2</v>
      </c>
      <c r="L4753">
        <v>666.21</v>
      </c>
      <c r="M4753">
        <v>113.33</v>
      </c>
      <c r="N4753" t="s">
        <v>49</v>
      </c>
      <c r="O4753">
        <v>5</v>
      </c>
      <c r="P4753" t="str" cm="1">
        <f t="array" ref="P4753">_xlfn.IFS(C4753&lt;25,"18-24", C4753&lt;=35,"25-35", C4753&lt;=50,"36-50",TRUE,"50+")</f>
        <v>18-24</v>
      </c>
      <c r="Q4753" t="str">
        <f t="shared" si="518"/>
        <v>new</v>
      </c>
      <c r="R4753" t="str">
        <f t="shared" si="519"/>
        <v>high value</v>
      </c>
      <c r="S4753" t="str">
        <f t="shared" si="520"/>
        <v>High</v>
      </c>
      <c r="T4753" t="str">
        <f t="shared" si="521"/>
        <v>Feb</v>
      </c>
      <c r="U4753">
        <f t="shared" si="522"/>
        <v>2024</v>
      </c>
      <c r="V4753" t="str">
        <f t="shared" si="523"/>
        <v>5-10</v>
      </c>
      <c r="W4753" t="str">
        <f t="shared" si="524"/>
        <v>Slow</v>
      </c>
    </row>
    <row r="4754" spans="1:23" x14ac:dyDescent="0.3">
      <c r="A4754">
        <v>604753</v>
      </c>
      <c r="B4754">
        <v>39433</v>
      </c>
      <c r="C4754">
        <v>55</v>
      </c>
      <c r="D4754" t="s">
        <v>7</v>
      </c>
      <c r="E4754" t="s">
        <v>8</v>
      </c>
      <c r="F4754" t="s">
        <v>26</v>
      </c>
      <c r="G4754" t="s">
        <v>25</v>
      </c>
      <c r="H4754" s="1">
        <v>45653</v>
      </c>
      <c r="I4754" t="s">
        <v>33</v>
      </c>
      <c r="J4754">
        <v>56</v>
      </c>
      <c r="K4754">
        <v>11.9</v>
      </c>
      <c r="L4754">
        <v>715.21</v>
      </c>
      <c r="M4754">
        <v>118.92</v>
      </c>
      <c r="N4754" t="s">
        <v>49</v>
      </c>
      <c r="O4754">
        <v>4</v>
      </c>
      <c r="P4754" t="str" cm="1">
        <f t="array" ref="P4754">_xlfn.IFS(C4754&lt;25,"18-24", C4754&lt;=35,"25-35", C4754&lt;=50,"36-50",TRUE,"50+")</f>
        <v>50+</v>
      </c>
      <c r="Q4754" t="str">
        <f t="shared" si="518"/>
        <v>repeat</v>
      </c>
      <c r="R4754" t="str">
        <f t="shared" si="519"/>
        <v>high value</v>
      </c>
      <c r="S4754" t="str">
        <f t="shared" si="520"/>
        <v>medium</v>
      </c>
      <c r="T4754" t="str">
        <f t="shared" si="521"/>
        <v>Dec</v>
      </c>
      <c r="U4754">
        <f t="shared" si="522"/>
        <v>2024</v>
      </c>
      <c r="V4754" t="str">
        <f t="shared" si="523"/>
        <v>10-15</v>
      </c>
      <c r="W4754" t="str">
        <f t="shared" si="524"/>
        <v>Slow</v>
      </c>
    </row>
    <row r="4755" spans="1:23" x14ac:dyDescent="0.3">
      <c r="A4755">
        <v>604754</v>
      </c>
      <c r="B4755">
        <v>45406</v>
      </c>
      <c r="C4755">
        <v>29</v>
      </c>
      <c r="D4755" t="s">
        <v>7</v>
      </c>
      <c r="E4755" t="s">
        <v>11</v>
      </c>
      <c r="F4755" t="s">
        <v>26</v>
      </c>
      <c r="G4755" t="s">
        <v>21</v>
      </c>
      <c r="H4755" s="1">
        <v>44995</v>
      </c>
      <c r="I4755" t="s">
        <v>33</v>
      </c>
      <c r="J4755">
        <v>78</v>
      </c>
      <c r="K4755">
        <v>10.4</v>
      </c>
      <c r="L4755">
        <v>188.37</v>
      </c>
      <c r="M4755">
        <v>22.47</v>
      </c>
      <c r="N4755" t="s">
        <v>47</v>
      </c>
      <c r="O4755">
        <v>5</v>
      </c>
      <c r="P4755" t="str" cm="1">
        <f t="array" ref="P4755">_xlfn.IFS(C4755&lt;25,"18-24", C4755&lt;=35,"25-35", C4755&lt;=50,"36-50",TRUE,"50+")</f>
        <v>25-35</v>
      </c>
      <c r="Q4755" t="str">
        <f t="shared" si="518"/>
        <v>new</v>
      </c>
      <c r="R4755" t="str">
        <f t="shared" si="519"/>
        <v>low</v>
      </c>
      <c r="S4755" t="str">
        <f t="shared" si="520"/>
        <v>High</v>
      </c>
      <c r="T4755" t="str">
        <f t="shared" si="521"/>
        <v>Mar</v>
      </c>
      <c r="U4755">
        <f t="shared" si="522"/>
        <v>2023</v>
      </c>
      <c r="V4755" t="str">
        <f t="shared" si="523"/>
        <v>10-15</v>
      </c>
      <c r="W4755" t="str">
        <f t="shared" si="524"/>
        <v>Slow</v>
      </c>
    </row>
    <row r="4756" spans="1:23" x14ac:dyDescent="0.3">
      <c r="A4756">
        <v>604755</v>
      </c>
      <c r="B4756">
        <v>11827</v>
      </c>
      <c r="C4756">
        <v>57</v>
      </c>
      <c r="D4756" t="s">
        <v>4</v>
      </c>
      <c r="E4756" t="s">
        <v>15</v>
      </c>
      <c r="F4756" t="s">
        <v>19</v>
      </c>
      <c r="G4756" t="s">
        <v>21</v>
      </c>
      <c r="H4756" s="1">
        <v>45511</v>
      </c>
      <c r="I4756" t="s">
        <v>34</v>
      </c>
      <c r="J4756">
        <v>34</v>
      </c>
      <c r="K4756">
        <v>2.1</v>
      </c>
      <c r="L4756">
        <v>975.12</v>
      </c>
      <c r="M4756">
        <v>66.73</v>
      </c>
      <c r="N4756" t="s">
        <v>49</v>
      </c>
      <c r="O4756">
        <v>3</v>
      </c>
      <c r="P4756" t="str" cm="1">
        <f t="array" ref="P4756">_xlfn.IFS(C4756&lt;25,"18-24", C4756&lt;=35,"25-35", C4756&lt;=50,"36-50",TRUE,"50+")</f>
        <v>50+</v>
      </c>
      <c r="Q4756" t="str">
        <f t="shared" si="518"/>
        <v>new</v>
      </c>
      <c r="R4756" t="str">
        <f t="shared" si="519"/>
        <v>high value</v>
      </c>
      <c r="S4756" t="str">
        <f t="shared" si="520"/>
        <v>medium</v>
      </c>
      <c r="T4756" t="str">
        <f t="shared" si="521"/>
        <v>Aug</v>
      </c>
      <c r="U4756">
        <f t="shared" si="522"/>
        <v>2024</v>
      </c>
      <c r="V4756" t="str">
        <f t="shared" si="523"/>
        <v>0-5</v>
      </c>
      <c r="W4756" t="str">
        <f t="shared" si="524"/>
        <v>Medium</v>
      </c>
    </row>
    <row r="4757" spans="1:23" x14ac:dyDescent="0.3">
      <c r="A4757">
        <v>604756</v>
      </c>
      <c r="B4757">
        <v>43347</v>
      </c>
      <c r="C4757">
        <v>35</v>
      </c>
      <c r="D4757" t="s">
        <v>7</v>
      </c>
      <c r="E4757" t="s">
        <v>13</v>
      </c>
      <c r="F4757" t="s">
        <v>28</v>
      </c>
      <c r="G4757" t="s">
        <v>23</v>
      </c>
      <c r="H4757" s="1">
        <v>45610</v>
      </c>
      <c r="I4757" t="s">
        <v>33</v>
      </c>
      <c r="J4757">
        <v>29</v>
      </c>
      <c r="K4757">
        <v>10.9</v>
      </c>
      <c r="L4757">
        <v>1469.43</v>
      </c>
      <c r="M4757">
        <v>118.96</v>
      </c>
      <c r="N4757" t="s">
        <v>47</v>
      </c>
      <c r="O4757">
        <v>1</v>
      </c>
      <c r="P4757" t="str" cm="1">
        <f t="array" ref="P4757">_xlfn.IFS(C4757&lt;25,"18-24", C4757&lt;=35,"25-35", C4757&lt;=50,"36-50",TRUE,"50+")</f>
        <v>25-35</v>
      </c>
      <c r="Q4757" t="str">
        <f t="shared" si="518"/>
        <v>new</v>
      </c>
      <c r="R4757" t="str">
        <f t="shared" si="519"/>
        <v>high value</v>
      </c>
      <c r="S4757" t="str">
        <f t="shared" si="520"/>
        <v>Low</v>
      </c>
      <c r="T4757" t="str">
        <f t="shared" si="521"/>
        <v>Nov</v>
      </c>
      <c r="U4757">
        <f t="shared" si="522"/>
        <v>2024</v>
      </c>
      <c r="V4757" t="str">
        <f t="shared" si="523"/>
        <v>10-15</v>
      </c>
      <c r="W4757" t="str">
        <f t="shared" si="524"/>
        <v>Fast</v>
      </c>
    </row>
    <row r="4758" spans="1:23" x14ac:dyDescent="0.3">
      <c r="A4758">
        <v>604757</v>
      </c>
      <c r="B4758">
        <v>60357</v>
      </c>
      <c r="C4758">
        <v>58</v>
      </c>
      <c r="D4758" t="s">
        <v>4</v>
      </c>
      <c r="E4758" t="s">
        <v>8</v>
      </c>
      <c r="F4758" t="s">
        <v>24</v>
      </c>
      <c r="G4758" t="s">
        <v>21</v>
      </c>
      <c r="H4758" s="1">
        <v>45486</v>
      </c>
      <c r="I4758" t="s">
        <v>33</v>
      </c>
      <c r="J4758">
        <v>50</v>
      </c>
      <c r="K4758">
        <v>10.8</v>
      </c>
      <c r="L4758">
        <v>633.48</v>
      </c>
      <c r="M4758">
        <v>66.510000000000005</v>
      </c>
      <c r="N4758" t="s">
        <v>50</v>
      </c>
      <c r="O4758">
        <v>1</v>
      </c>
      <c r="P4758" t="str" cm="1">
        <f t="array" ref="P4758">_xlfn.IFS(C4758&lt;25,"18-24", C4758&lt;=35,"25-35", C4758&lt;=50,"36-50",TRUE,"50+")</f>
        <v>50+</v>
      </c>
      <c r="Q4758" t="str">
        <f t="shared" si="518"/>
        <v>new</v>
      </c>
      <c r="R4758" t="str">
        <f t="shared" si="519"/>
        <v>high value</v>
      </c>
      <c r="S4758" t="str">
        <f t="shared" si="520"/>
        <v>Low</v>
      </c>
      <c r="T4758" t="str">
        <f t="shared" si="521"/>
        <v>Jul</v>
      </c>
      <c r="U4758">
        <f t="shared" si="522"/>
        <v>2024</v>
      </c>
      <c r="V4758" t="str">
        <f t="shared" si="523"/>
        <v>10-15</v>
      </c>
      <c r="W4758" t="str">
        <f t="shared" si="524"/>
        <v>Slow</v>
      </c>
    </row>
    <row r="4759" spans="1:23" x14ac:dyDescent="0.3">
      <c r="A4759">
        <v>604758</v>
      </c>
      <c r="B4759">
        <v>93853</v>
      </c>
      <c r="C4759">
        <v>24</v>
      </c>
      <c r="D4759" t="s">
        <v>7</v>
      </c>
      <c r="E4759" t="s">
        <v>15</v>
      </c>
      <c r="F4759" t="s">
        <v>32</v>
      </c>
      <c r="G4759" t="s">
        <v>31</v>
      </c>
      <c r="H4759" s="1">
        <v>45301</v>
      </c>
      <c r="I4759" t="s">
        <v>33</v>
      </c>
      <c r="J4759">
        <v>33</v>
      </c>
      <c r="K4759">
        <v>8.4</v>
      </c>
      <c r="L4759">
        <v>948.92</v>
      </c>
      <c r="M4759">
        <v>39.89</v>
      </c>
      <c r="N4759" t="s">
        <v>49</v>
      </c>
      <c r="O4759">
        <v>1</v>
      </c>
      <c r="P4759" t="str" cm="1">
        <f t="array" ref="P4759">_xlfn.IFS(C4759&lt;25,"18-24", C4759&lt;=35,"25-35", C4759&lt;=50,"36-50",TRUE,"50+")</f>
        <v>18-24</v>
      </c>
      <c r="Q4759" t="str">
        <f t="shared" si="518"/>
        <v>repeat</v>
      </c>
      <c r="R4759" t="str">
        <f t="shared" si="519"/>
        <v>high value</v>
      </c>
      <c r="S4759" t="str">
        <f t="shared" si="520"/>
        <v>Low</v>
      </c>
      <c r="T4759" t="str">
        <f t="shared" si="521"/>
        <v>Jan</v>
      </c>
      <c r="U4759">
        <f t="shared" si="522"/>
        <v>2024</v>
      </c>
      <c r="V4759" t="str">
        <f t="shared" si="523"/>
        <v>5-10</v>
      </c>
      <c r="W4759" t="str">
        <f t="shared" si="524"/>
        <v>Medium</v>
      </c>
    </row>
    <row r="4760" spans="1:23" x14ac:dyDescent="0.3">
      <c r="A4760">
        <v>604759</v>
      </c>
      <c r="B4760">
        <v>72470</v>
      </c>
      <c r="C4760">
        <v>20</v>
      </c>
      <c r="D4760" t="s">
        <v>4</v>
      </c>
      <c r="E4760" t="s">
        <v>16</v>
      </c>
      <c r="F4760" t="s">
        <v>22</v>
      </c>
      <c r="G4760" t="s">
        <v>27</v>
      </c>
      <c r="H4760" s="1">
        <v>45345</v>
      </c>
      <c r="I4760" t="s">
        <v>33</v>
      </c>
      <c r="J4760">
        <v>70</v>
      </c>
      <c r="K4760">
        <v>11</v>
      </c>
      <c r="L4760">
        <v>507.12</v>
      </c>
      <c r="M4760">
        <v>88.52</v>
      </c>
      <c r="N4760" t="s">
        <v>49</v>
      </c>
      <c r="O4760">
        <v>2</v>
      </c>
      <c r="P4760" t="str" cm="1">
        <f t="array" ref="P4760">_xlfn.IFS(C4760&lt;25,"18-24", C4760&lt;=35,"25-35", C4760&lt;=50,"36-50",TRUE,"50+")</f>
        <v>18-24</v>
      </c>
      <c r="Q4760" t="str">
        <f t="shared" si="518"/>
        <v>new</v>
      </c>
      <c r="R4760" t="str">
        <f t="shared" si="519"/>
        <v>high value</v>
      </c>
      <c r="S4760" t="str">
        <f t="shared" si="520"/>
        <v>Low</v>
      </c>
      <c r="T4760" t="str">
        <f t="shared" si="521"/>
        <v>Feb</v>
      </c>
      <c r="U4760">
        <f t="shared" si="522"/>
        <v>2024</v>
      </c>
      <c r="V4760" t="str">
        <f t="shared" si="523"/>
        <v>10-15</v>
      </c>
      <c r="W4760" t="str">
        <f t="shared" si="524"/>
        <v>Slow</v>
      </c>
    </row>
    <row r="4761" spans="1:23" x14ac:dyDescent="0.3">
      <c r="A4761">
        <v>604760</v>
      </c>
      <c r="B4761">
        <v>95194</v>
      </c>
      <c r="C4761">
        <v>41</v>
      </c>
      <c r="D4761" t="s">
        <v>4</v>
      </c>
      <c r="E4761" t="s">
        <v>16</v>
      </c>
      <c r="F4761" t="s">
        <v>18</v>
      </c>
      <c r="G4761" t="s">
        <v>23</v>
      </c>
      <c r="H4761" s="1">
        <v>45183</v>
      </c>
      <c r="I4761" t="s">
        <v>34</v>
      </c>
      <c r="J4761">
        <v>82</v>
      </c>
      <c r="K4761">
        <v>10.5</v>
      </c>
      <c r="L4761">
        <v>536.30999999999995</v>
      </c>
      <c r="M4761">
        <v>105.12</v>
      </c>
      <c r="N4761" t="s">
        <v>49</v>
      </c>
      <c r="O4761">
        <v>4</v>
      </c>
      <c r="P4761" t="str" cm="1">
        <f t="array" ref="P4761">_xlfn.IFS(C4761&lt;25,"18-24", C4761&lt;=35,"25-35", C4761&lt;=50,"36-50",TRUE,"50+")</f>
        <v>36-50</v>
      </c>
      <c r="Q4761" t="str">
        <f t="shared" si="518"/>
        <v>new</v>
      </c>
      <c r="R4761" t="str">
        <f t="shared" si="519"/>
        <v>high value</v>
      </c>
      <c r="S4761" t="str">
        <f t="shared" si="520"/>
        <v>medium</v>
      </c>
      <c r="T4761" t="str">
        <f t="shared" si="521"/>
        <v>Sep</v>
      </c>
      <c r="U4761">
        <f t="shared" si="522"/>
        <v>2023</v>
      </c>
      <c r="V4761" t="str">
        <f t="shared" si="523"/>
        <v>10-15</v>
      </c>
      <c r="W4761" t="str">
        <f t="shared" si="524"/>
        <v>Slow</v>
      </c>
    </row>
    <row r="4762" spans="1:23" x14ac:dyDescent="0.3">
      <c r="A4762">
        <v>604761</v>
      </c>
      <c r="B4762">
        <v>91144</v>
      </c>
      <c r="C4762">
        <v>49</v>
      </c>
      <c r="D4762" t="s">
        <v>7</v>
      </c>
      <c r="E4762" t="s">
        <v>5</v>
      </c>
      <c r="F4762" t="s">
        <v>26</v>
      </c>
      <c r="G4762" t="s">
        <v>29</v>
      </c>
      <c r="H4762" s="1">
        <v>45407</v>
      </c>
      <c r="I4762" t="s">
        <v>33</v>
      </c>
      <c r="J4762">
        <v>23</v>
      </c>
      <c r="K4762">
        <v>8.6999999999999993</v>
      </c>
      <c r="L4762">
        <v>1277.1199999999999</v>
      </c>
      <c r="M4762">
        <v>99.59</v>
      </c>
      <c r="N4762" t="s">
        <v>48</v>
      </c>
      <c r="O4762">
        <v>2</v>
      </c>
      <c r="P4762" t="str" cm="1">
        <f t="array" ref="P4762">_xlfn.IFS(C4762&lt;25,"18-24", C4762&lt;=35,"25-35", C4762&lt;=50,"36-50",TRUE,"50+")</f>
        <v>36-50</v>
      </c>
      <c r="Q4762" t="str">
        <f t="shared" si="518"/>
        <v>new</v>
      </c>
      <c r="R4762" t="str">
        <f t="shared" si="519"/>
        <v>high value</v>
      </c>
      <c r="S4762" t="str">
        <f t="shared" si="520"/>
        <v>Low</v>
      </c>
      <c r="T4762" t="str">
        <f t="shared" si="521"/>
        <v>Apr</v>
      </c>
      <c r="U4762">
        <f t="shared" si="522"/>
        <v>2024</v>
      </c>
      <c r="V4762" t="str">
        <f t="shared" si="523"/>
        <v>5-10</v>
      </c>
      <c r="W4762" t="str">
        <f t="shared" si="524"/>
        <v>Fast</v>
      </c>
    </row>
    <row r="4763" spans="1:23" x14ac:dyDescent="0.3">
      <c r="A4763">
        <v>604762</v>
      </c>
      <c r="B4763">
        <v>62338</v>
      </c>
      <c r="C4763">
        <v>34</v>
      </c>
      <c r="D4763" t="s">
        <v>4</v>
      </c>
      <c r="E4763" t="s">
        <v>11</v>
      </c>
      <c r="F4763" t="s">
        <v>19</v>
      </c>
      <c r="G4763" t="s">
        <v>25</v>
      </c>
      <c r="H4763" s="1">
        <v>44733</v>
      </c>
      <c r="I4763" t="s">
        <v>34</v>
      </c>
      <c r="J4763">
        <v>78</v>
      </c>
      <c r="K4763">
        <v>4</v>
      </c>
      <c r="L4763">
        <v>1269.8900000000001</v>
      </c>
      <c r="M4763">
        <v>85.08</v>
      </c>
      <c r="N4763" t="s">
        <v>47</v>
      </c>
      <c r="O4763">
        <v>5</v>
      </c>
      <c r="P4763" t="str" cm="1">
        <f t="array" ref="P4763">_xlfn.IFS(C4763&lt;25,"18-24", C4763&lt;=35,"25-35", C4763&lt;=50,"36-50",TRUE,"50+")</f>
        <v>25-35</v>
      </c>
      <c r="Q4763" t="str">
        <f t="shared" si="518"/>
        <v>new</v>
      </c>
      <c r="R4763" t="str">
        <f t="shared" si="519"/>
        <v>high value</v>
      </c>
      <c r="S4763" t="str">
        <f t="shared" si="520"/>
        <v>High</v>
      </c>
      <c r="T4763" t="str">
        <f t="shared" si="521"/>
        <v>Jun</v>
      </c>
      <c r="U4763">
        <f t="shared" si="522"/>
        <v>2022</v>
      </c>
      <c r="V4763" t="str">
        <f t="shared" si="523"/>
        <v>0-5</v>
      </c>
      <c r="W4763" t="str">
        <f t="shared" si="524"/>
        <v>Slow</v>
      </c>
    </row>
    <row r="4764" spans="1:23" x14ac:dyDescent="0.3">
      <c r="A4764">
        <v>604763</v>
      </c>
      <c r="B4764">
        <v>58412</v>
      </c>
      <c r="C4764">
        <v>41</v>
      </c>
      <c r="D4764" t="s">
        <v>7</v>
      </c>
      <c r="E4764" t="s">
        <v>13</v>
      </c>
      <c r="F4764" t="s">
        <v>28</v>
      </c>
      <c r="G4764" t="s">
        <v>25</v>
      </c>
      <c r="H4764" s="1">
        <v>45017</v>
      </c>
      <c r="I4764" t="s">
        <v>33</v>
      </c>
      <c r="J4764">
        <v>34</v>
      </c>
      <c r="K4764">
        <v>10.6</v>
      </c>
      <c r="L4764">
        <v>579.57000000000005</v>
      </c>
      <c r="M4764">
        <v>25.73</v>
      </c>
      <c r="N4764" t="s">
        <v>47</v>
      </c>
      <c r="O4764">
        <v>4</v>
      </c>
      <c r="P4764" t="str" cm="1">
        <f t="array" ref="P4764">_xlfn.IFS(C4764&lt;25,"18-24", C4764&lt;=35,"25-35", C4764&lt;=50,"36-50",TRUE,"50+")</f>
        <v>36-50</v>
      </c>
      <c r="Q4764" t="str">
        <f t="shared" si="518"/>
        <v>new</v>
      </c>
      <c r="R4764" t="str">
        <f t="shared" si="519"/>
        <v>high value</v>
      </c>
      <c r="S4764" t="str">
        <f t="shared" si="520"/>
        <v>medium</v>
      </c>
      <c r="T4764" t="str">
        <f t="shared" si="521"/>
        <v>Apr</v>
      </c>
      <c r="U4764">
        <f t="shared" si="522"/>
        <v>2023</v>
      </c>
      <c r="V4764" t="str">
        <f t="shared" si="523"/>
        <v>10-15</v>
      </c>
      <c r="W4764" t="str">
        <f t="shared" si="524"/>
        <v>Medium</v>
      </c>
    </row>
    <row r="4765" spans="1:23" x14ac:dyDescent="0.3">
      <c r="A4765">
        <v>604764</v>
      </c>
      <c r="B4765">
        <v>25973</v>
      </c>
      <c r="C4765">
        <v>32</v>
      </c>
      <c r="D4765" t="s">
        <v>7</v>
      </c>
      <c r="E4765" t="s">
        <v>5</v>
      </c>
      <c r="F4765" t="s">
        <v>26</v>
      </c>
      <c r="G4765" t="s">
        <v>29</v>
      </c>
      <c r="H4765" s="1">
        <v>44914</v>
      </c>
      <c r="I4765" t="s">
        <v>33</v>
      </c>
      <c r="J4765">
        <v>70</v>
      </c>
      <c r="K4765">
        <v>4.0999999999999996</v>
      </c>
      <c r="L4765">
        <v>319.73</v>
      </c>
      <c r="M4765">
        <v>116.19</v>
      </c>
      <c r="N4765" t="s">
        <v>50</v>
      </c>
      <c r="O4765">
        <v>3</v>
      </c>
      <c r="P4765" t="str" cm="1">
        <f t="array" ref="P4765">_xlfn.IFS(C4765&lt;25,"18-24", C4765&lt;=35,"25-35", C4765&lt;=50,"36-50",TRUE,"50+")</f>
        <v>25-35</v>
      </c>
      <c r="Q4765" t="str">
        <f t="shared" si="518"/>
        <v>new</v>
      </c>
      <c r="R4765" t="str">
        <f t="shared" si="519"/>
        <v>medium</v>
      </c>
      <c r="S4765" t="str">
        <f t="shared" si="520"/>
        <v>medium</v>
      </c>
      <c r="T4765" t="str">
        <f t="shared" si="521"/>
        <v>Dec</v>
      </c>
      <c r="U4765">
        <f t="shared" si="522"/>
        <v>2022</v>
      </c>
      <c r="V4765" t="str">
        <f t="shared" si="523"/>
        <v>0-5</v>
      </c>
      <c r="W4765" t="str">
        <f t="shared" si="524"/>
        <v>Slow</v>
      </c>
    </row>
    <row r="4766" spans="1:23" x14ac:dyDescent="0.3">
      <c r="A4766">
        <v>604765</v>
      </c>
      <c r="B4766">
        <v>75530</v>
      </c>
      <c r="C4766">
        <v>35</v>
      </c>
      <c r="D4766" t="s">
        <v>4</v>
      </c>
      <c r="E4766" t="s">
        <v>5</v>
      </c>
      <c r="F4766" t="s">
        <v>28</v>
      </c>
      <c r="G4766" t="s">
        <v>27</v>
      </c>
      <c r="H4766" s="1">
        <v>44941</v>
      </c>
      <c r="I4766" t="s">
        <v>34</v>
      </c>
      <c r="J4766">
        <v>36</v>
      </c>
      <c r="K4766">
        <v>6.2</v>
      </c>
      <c r="L4766">
        <v>1396.74</v>
      </c>
      <c r="M4766">
        <v>90.95</v>
      </c>
      <c r="N4766" t="s">
        <v>48</v>
      </c>
      <c r="O4766">
        <v>4</v>
      </c>
      <c r="P4766" t="str" cm="1">
        <f t="array" ref="P4766">_xlfn.IFS(C4766&lt;25,"18-24", C4766&lt;=35,"25-35", C4766&lt;=50,"36-50",TRUE,"50+")</f>
        <v>25-35</v>
      </c>
      <c r="Q4766" t="str">
        <f t="shared" si="518"/>
        <v>new</v>
      </c>
      <c r="R4766" t="str">
        <f t="shared" si="519"/>
        <v>high value</v>
      </c>
      <c r="S4766" t="str">
        <f t="shared" si="520"/>
        <v>medium</v>
      </c>
      <c r="T4766" t="str">
        <f t="shared" si="521"/>
        <v>Jan</v>
      </c>
      <c r="U4766">
        <f t="shared" si="522"/>
        <v>2023</v>
      </c>
      <c r="V4766" t="str">
        <f t="shared" si="523"/>
        <v>5-10</v>
      </c>
      <c r="W4766" t="str">
        <f t="shared" si="524"/>
        <v>Medium</v>
      </c>
    </row>
    <row r="4767" spans="1:23" x14ac:dyDescent="0.3">
      <c r="A4767">
        <v>604766</v>
      </c>
      <c r="B4767">
        <v>83012</v>
      </c>
      <c r="C4767">
        <v>37</v>
      </c>
      <c r="D4767" t="s">
        <v>7</v>
      </c>
      <c r="E4767" t="s">
        <v>15</v>
      </c>
      <c r="F4767" t="s">
        <v>28</v>
      </c>
      <c r="G4767" t="s">
        <v>29</v>
      </c>
      <c r="H4767" s="1">
        <v>45073</v>
      </c>
      <c r="I4767" t="s">
        <v>34</v>
      </c>
      <c r="J4767">
        <v>81</v>
      </c>
      <c r="K4767">
        <v>9</v>
      </c>
      <c r="L4767">
        <v>621.99</v>
      </c>
      <c r="M4767">
        <v>116.54</v>
      </c>
      <c r="N4767" t="s">
        <v>48</v>
      </c>
      <c r="O4767">
        <v>2</v>
      </c>
      <c r="P4767" t="str" cm="1">
        <f t="array" ref="P4767">_xlfn.IFS(C4767&lt;25,"18-24", C4767&lt;=35,"25-35", C4767&lt;=50,"36-50",TRUE,"50+")</f>
        <v>36-50</v>
      </c>
      <c r="Q4767" t="str">
        <f t="shared" si="518"/>
        <v>new</v>
      </c>
      <c r="R4767" t="str">
        <f t="shared" si="519"/>
        <v>high value</v>
      </c>
      <c r="S4767" t="str">
        <f t="shared" si="520"/>
        <v>Low</v>
      </c>
      <c r="T4767" t="str">
        <f t="shared" si="521"/>
        <v>May</v>
      </c>
      <c r="U4767">
        <f t="shared" si="522"/>
        <v>2023</v>
      </c>
      <c r="V4767" t="str">
        <f t="shared" si="523"/>
        <v>5-10</v>
      </c>
      <c r="W4767" t="str">
        <f t="shared" si="524"/>
        <v>Slow</v>
      </c>
    </row>
    <row r="4768" spans="1:23" x14ac:dyDescent="0.3">
      <c r="A4768">
        <v>604767</v>
      </c>
      <c r="B4768">
        <v>94825</v>
      </c>
      <c r="C4768">
        <v>23</v>
      </c>
      <c r="D4768" t="s">
        <v>4</v>
      </c>
      <c r="E4768" t="s">
        <v>8</v>
      </c>
      <c r="F4768" t="s">
        <v>24</v>
      </c>
      <c r="G4768" t="s">
        <v>25</v>
      </c>
      <c r="H4768" s="1">
        <v>45394</v>
      </c>
      <c r="I4768" t="s">
        <v>33</v>
      </c>
      <c r="J4768">
        <v>33</v>
      </c>
      <c r="K4768">
        <v>8.6999999999999993</v>
      </c>
      <c r="L4768">
        <v>593.74</v>
      </c>
      <c r="M4768">
        <v>87.55</v>
      </c>
      <c r="N4768" t="s">
        <v>47</v>
      </c>
      <c r="O4768">
        <v>5</v>
      </c>
      <c r="P4768" t="str" cm="1">
        <f t="array" ref="P4768">_xlfn.IFS(C4768&lt;25,"18-24", C4768&lt;=35,"25-35", C4768&lt;=50,"36-50",TRUE,"50+")</f>
        <v>18-24</v>
      </c>
      <c r="Q4768" t="str">
        <f t="shared" si="518"/>
        <v>new</v>
      </c>
      <c r="R4768" t="str">
        <f t="shared" si="519"/>
        <v>high value</v>
      </c>
      <c r="S4768" t="str">
        <f t="shared" si="520"/>
        <v>High</v>
      </c>
      <c r="T4768" t="str">
        <f t="shared" si="521"/>
        <v>Apr</v>
      </c>
      <c r="U4768">
        <f t="shared" si="522"/>
        <v>2024</v>
      </c>
      <c r="V4768" t="str">
        <f t="shared" si="523"/>
        <v>5-10</v>
      </c>
      <c r="W4768" t="str">
        <f t="shared" si="524"/>
        <v>Medium</v>
      </c>
    </row>
    <row r="4769" spans="1:23" x14ac:dyDescent="0.3">
      <c r="A4769">
        <v>604768</v>
      </c>
      <c r="B4769">
        <v>71524</v>
      </c>
      <c r="C4769">
        <v>61</v>
      </c>
      <c r="D4769" t="s">
        <v>4</v>
      </c>
      <c r="E4769" t="s">
        <v>5</v>
      </c>
      <c r="F4769" t="s">
        <v>22</v>
      </c>
      <c r="G4769" t="s">
        <v>23</v>
      </c>
      <c r="H4769" s="1">
        <v>45477</v>
      </c>
      <c r="I4769" t="s">
        <v>33</v>
      </c>
      <c r="J4769">
        <v>71</v>
      </c>
      <c r="K4769">
        <v>3.4</v>
      </c>
      <c r="L4769">
        <v>384.05</v>
      </c>
      <c r="M4769">
        <v>107.86</v>
      </c>
      <c r="N4769" t="s">
        <v>48</v>
      </c>
      <c r="O4769">
        <v>3</v>
      </c>
      <c r="P4769" t="str" cm="1">
        <f t="array" ref="P4769">_xlfn.IFS(C4769&lt;25,"18-24", C4769&lt;=35,"25-35", C4769&lt;=50,"36-50",TRUE,"50+")</f>
        <v>50+</v>
      </c>
      <c r="Q4769" t="str">
        <f t="shared" si="518"/>
        <v>repeat</v>
      </c>
      <c r="R4769" t="str">
        <f t="shared" si="519"/>
        <v>medium</v>
      </c>
      <c r="S4769" t="str">
        <f t="shared" si="520"/>
        <v>medium</v>
      </c>
      <c r="T4769" t="str">
        <f t="shared" si="521"/>
        <v>Jul</v>
      </c>
      <c r="U4769">
        <f t="shared" si="522"/>
        <v>2024</v>
      </c>
      <c r="V4769" t="str">
        <f t="shared" si="523"/>
        <v>0-5</v>
      </c>
      <c r="W4769" t="str">
        <f t="shared" si="524"/>
        <v>Slow</v>
      </c>
    </row>
    <row r="4770" spans="1:23" x14ac:dyDescent="0.3">
      <c r="A4770">
        <v>604769</v>
      </c>
      <c r="B4770">
        <v>30872</v>
      </c>
      <c r="C4770">
        <v>40</v>
      </c>
      <c r="D4770" t="s">
        <v>4</v>
      </c>
      <c r="E4770" t="s">
        <v>15</v>
      </c>
      <c r="F4770" t="s">
        <v>26</v>
      </c>
      <c r="G4770" t="s">
        <v>25</v>
      </c>
      <c r="H4770" s="1">
        <v>44793</v>
      </c>
      <c r="I4770" t="s">
        <v>34</v>
      </c>
      <c r="J4770">
        <v>20</v>
      </c>
      <c r="K4770">
        <v>8.5</v>
      </c>
      <c r="L4770">
        <v>237.63</v>
      </c>
      <c r="M4770">
        <v>67.319999999999993</v>
      </c>
      <c r="N4770" t="s">
        <v>47</v>
      </c>
      <c r="O4770">
        <v>3</v>
      </c>
      <c r="P4770" t="str" cm="1">
        <f t="array" ref="P4770">_xlfn.IFS(C4770&lt;25,"18-24", C4770&lt;=35,"25-35", C4770&lt;=50,"36-50",TRUE,"50+")</f>
        <v>36-50</v>
      </c>
      <c r="Q4770" t="str">
        <f t="shared" si="518"/>
        <v>new</v>
      </c>
      <c r="R4770" t="str">
        <f t="shared" si="519"/>
        <v>low</v>
      </c>
      <c r="S4770" t="str">
        <f t="shared" si="520"/>
        <v>medium</v>
      </c>
      <c r="T4770" t="str">
        <f t="shared" si="521"/>
        <v>Aug</v>
      </c>
      <c r="U4770">
        <f t="shared" si="522"/>
        <v>2022</v>
      </c>
      <c r="V4770" t="str">
        <f t="shared" si="523"/>
        <v>5-10</v>
      </c>
      <c r="W4770" t="str">
        <f t="shared" si="524"/>
        <v>Fast</v>
      </c>
    </row>
    <row r="4771" spans="1:23" x14ac:dyDescent="0.3">
      <c r="A4771">
        <v>604770</v>
      </c>
      <c r="B4771">
        <v>50059</v>
      </c>
      <c r="C4771">
        <v>28</v>
      </c>
      <c r="D4771" t="s">
        <v>7</v>
      </c>
      <c r="E4771" t="s">
        <v>5</v>
      </c>
      <c r="F4771" t="s">
        <v>24</v>
      </c>
      <c r="G4771" t="s">
        <v>23</v>
      </c>
      <c r="H4771" s="1">
        <v>45036</v>
      </c>
      <c r="I4771" t="s">
        <v>33</v>
      </c>
      <c r="J4771">
        <v>42</v>
      </c>
      <c r="K4771">
        <v>8</v>
      </c>
      <c r="L4771">
        <v>955.03</v>
      </c>
      <c r="M4771">
        <v>73.849999999999994</v>
      </c>
      <c r="N4771" t="s">
        <v>49</v>
      </c>
      <c r="O4771">
        <v>5</v>
      </c>
      <c r="P4771" t="str" cm="1">
        <f t="array" ref="P4771">_xlfn.IFS(C4771&lt;25,"18-24", C4771&lt;=35,"25-35", C4771&lt;=50,"36-50",TRUE,"50+")</f>
        <v>25-35</v>
      </c>
      <c r="Q4771" t="str">
        <f t="shared" si="518"/>
        <v>new</v>
      </c>
      <c r="R4771" t="str">
        <f t="shared" si="519"/>
        <v>high value</v>
      </c>
      <c r="S4771" t="str">
        <f t="shared" si="520"/>
        <v>High</v>
      </c>
      <c r="T4771" t="str">
        <f t="shared" si="521"/>
        <v>Apr</v>
      </c>
      <c r="U4771">
        <f t="shared" si="522"/>
        <v>2023</v>
      </c>
      <c r="V4771" t="str">
        <f t="shared" si="523"/>
        <v>5-10</v>
      </c>
      <c r="W4771" t="str">
        <f t="shared" si="524"/>
        <v>Medium</v>
      </c>
    </row>
    <row r="4772" spans="1:23" x14ac:dyDescent="0.3">
      <c r="A4772">
        <v>604771</v>
      </c>
      <c r="B4772">
        <v>16278</v>
      </c>
      <c r="C4772">
        <v>20</v>
      </c>
      <c r="D4772" t="s">
        <v>4</v>
      </c>
      <c r="E4772" t="s">
        <v>5</v>
      </c>
      <c r="F4772" t="s">
        <v>24</v>
      </c>
      <c r="G4772" t="s">
        <v>27</v>
      </c>
      <c r="H4772" s="1">
        <v>45308</v>
      </c>
      <c r="I4772" t="s">
        <v>34</v>
      </c>
      <c r="J4772">
        <v>65</v>
      </c>
      <c r="K4772">
        <v>1.7</v>
      </c>
      <c r="L4772">
        <v>489.77</v>
      </c>
      <c r="M4772">
        <v>109.52</v>
      </c>
      <c r="N4772" t="s">
        <v>49</v>
      </c>
      <c r="O4772">
        <v>2</v>
      </c>
      <c r="P4772" t="str" cm="1">
        <f t="array" ref="P4772">_xlfn.IFS(C4772&lt;25,"18-24", C4772&lt;=35,"25-35", C4772&lt;=50,"36-50",TRUE,"50+")</f>
        <v>18-24</v>
      </c>
      <c r="Q4772" t="str">
        <f t="shared" si="518"/>
        <v>new</v>
      </c>
      <c r="R4772" t="str">
        <f t="shared" si="519"/>
        <v>medium</v>
      </c>
      <c r="S4772" t="str">
        <f t="shared" si="520"/>
        <v>Low</v>
      </c>
      <c r="T4772" t="str">
        <f t="shared" si="521"/>
        <v>Jan</v>
      </c>
      <c r="U4772">
        <f t="shared" si="522"/>
        <v>2024</v>
      </c>
      <c r="V4772" t="str">
        <f t="shared" si="523"/>
        <v>0-5</v>
      </c>
      <c r="W4772" t="str">
        <f t="shared" si="524"/>
        <v>Slow</v>
      </c>
    </row>
    <row r="4773" spans="1:23" x14ac:dyDescent="0.3">
      <c r="A4773">
        <v>604772</v>
      </c>
      <c r="B4773">
        <v>78464</v>
      </c>
      <c r="C4773">
        <v>50</v>
      </c>
      <c r="D4773" t="s">
        <v>4</v>
      </c>
      <c r="E4773" t="s">
        <v>16</v>
      </c>
      <c r="F4773" t="s">
        <v>18</v>
      </c>
      <c r="G4773" t="s">
        <v>29</v>
      </c>
      <c r="H4773" s="1">
        <v>45544</v>
      </c>
      <c r="I4773" t="s">
        <v>33</v>
      </c>
      <c r="J4773">
        <v>84</v>
      </c>
      <c r="K4773">
        <v>9.1999999999999993</v>
      </c>
      <c r="L4773">
        <v>1024.47</v>
      </c>
      <c r="M4773">
        <v>58.74</v>
      </c>
      <c r="N4773" t="s">
        <v>50</v>
      </c>
      <c r="O4773">
        <v>5</v>
      </c>
      <c r="P4773" t="str" cm="1">
        <f t="array" ref="P4773">_xlfn.IFS(C4773&lt;25,"18-24", C4773&lt;=35,"25-35", C4773&lt;=50,"36-50",TRUE,"50+")</f>
        <v>36-50</v>
      </c>
      <c r="Q4773" t="str">
        <f t="shared" si="518"/>
        <v>new</v>
      </c>
      <c r="R4773" t="str">
        <f t="shared" si="519"/>
        <v>high value</v>
      </c>
      <c r="S4773" t="str">
        <f t="shared" si="520"/>
        <v>High</v>
      </c>
      <c r="T4773" t="str">
        <f t="shared" si="521"/>
        <v>Sep</v>
      </c>
      <c r="U4773">
        <f t="shared" si="522"/>
        <v>2024</v>
      </c>
      <c r="V4773" t="str">
        <f t="shared" si="523"/>
        <v>5-10</v>
      </c>
      <c r="W4773" t="str">
        <f t="shared" si="524"/>
        <v>Slow</v>
      </c>
    </row>
    <row r="4774" spans="1:23" x14ac:dyDescent="0.3">
      <c r="A4774">
        <v>604773</v>
      </c>
      <c r="B4774">
        <v>52206</v>
      </c>
      <c r="C4774">
        <v>48</v>
      </c>
      <c r="D4774" t="s">
        <v>7</v>
      </c>
      <c r="E4774" t="s">
        <v>11</v>
      </c>
      <c r="F4774" t="s">
        <v>30</v>
      </c>
      <c r="G4774" t="s">
        <v>27</v>
      </c>
      <c r="H4774" s="1">
        <v>45494</v>
      </c>
      <c r="I4774" t="s">
        <v>33</v>
      </c>
      <c r="J4774">
        <v>55</v>
      </c>
      <c r="K4774">
        <v>7.2</v>
      </c>
      <c r="L4774">
        <v>269.97000000000003</v>
      </c>
      <c r="M4774">
        <v>118.35</v>
      </c>
      <c r="N4774" t="s">
        <v>48</v>
      </c>
      <c r="O4774">
        <v>5</v>
      </c>
      <c r="P4774" t="str" cm="1">
        <f t="array" ref="P4774">_xlfn.IFS(C4774&lt;25,"18-24", C4774&lt;=35,"25-35", C4774&lt;=50,"36-50",TRUE,"50+")</f>
        <v>36-50</v>
      </c>
      <c r="Q4774" t="str">
        <f t="shared" si="518"/>
        <v>new</v>
      </c>
      <c r="R4774" t="str">
        <f t="shared" si="519"/>
        <v>medium</v>
      </c>
      <c r="S4774" t="str">
        <f t="shared" si="520"/>
        <v>High</v>
      </c>
      <c r="T4774" t="str">
        <f t="shared" si="521"/>
        <v>Jul</v>
      </c>
      <c r="U4774">
        <f t="shared" si="522"/>
        <v>2024</v>
      </c>
      <c r="V4774" t="str">
        <f t="shared" si="523"/>
        <v>5-10</v>
      </c>
      <c r="W4774" t="str">
        <f t="shared" si="524"/>
        <v>Slow</v>
      </c>
    </row>
    <row r="4775" spans="1:23" x14ac:dyDescent="0.3">
      <c r="A4775">
        <v>604774</v>
      </c>
      <c r="B4775">
        <v>65518</v>
      </c>
      <c r="C4775">
        <v>19</v>
      </c>
      <c r="D4775" t="s">
        <v>4</v>
      </c>
      <c r="E4775" t="s">
        <v>16</v>
      </c>
      <c r="F4775" t="s">
        <v>22</v>
      </c>
      <c r="G4775" t="s">
        <v>27</v>
      </c>
      <c r="H4775" s="1">
        <v>44612</v>
      </c>
      <c r="I4775" t="s">
        <v>34</v>
      </c>
      <c r="J4775">
        <v>43</v>
      </c>
      <c r="K4775">
        <v>11.7</v>
      </c>
      <c r="L4775">
        <v>512.6</v>
      </c>
      <c r="M4775">
        <v>91.97</v>
      </c>
      <c r="N4775" t="s">
        <v>49</v>
      </c>
      <c r="O4775">
        <v>1</v>
      </c>
      <c r="P4775" t="str" cm="1">
        <f t="array" ref="P4775">_xlfn.IFS(C4775&lt;25,"18-24", C4775&lt;=35,"25-35", C4775&lt;=50,"36-50",TRUE,"50+")</f>
        <v>18-24</v>
      </c>
      <c r="Q4775" t="str">
        <f t="shared" si="518"/>
        <v>new</v>
      </c>
      <c r="R4775" t="str">
        <f t="shared" si="519"/>
        <v>high value</v>
      </c>
      <c r="S4775" t="str">
        <f t="shared" si="520"/>
        <v>Low</v>
      </c>
      <c r="T4775" t="str">
        <f t="shared" si="521"/>
        <v>Feb</v>
      </c>
      <c r="U4775">
        <f t="shared" si="522"/>
        <v>2022</v>
      </c>
      <c r="V4775" t="str">
        <f t="shared" si="523"/>
        <v>10-15</v>
      </c>
      <c r="W4775" t="str">
        <f t="shared" si="524"/>
        <v>Medium</v>
      </c>
    </row>
    <row r="4776" spans="1:23" x14ac:dyDescent="0.3">
      <c r="A4776">
        <v>604775</v>
      </c>
      <c r="B4776">
        <v>65572</v>
      </c>
      <c r="C4776">
        <v>51</v>
      </c>
      <c r="D4776" t="s">
        <v>4</v>
      </c>
      <c r="E4776" t="s">
        <v>15</v>
      </c>
      <c r="F4776" t="s">
        <v>30</v>
      </c>
      <c r="G4776" t="s">
        <v>23</v>
      </c>
      <c r="H4776" s="1">
        <v>45321</v>
      </c>
      <c r="I4776" t="s">
        <v>34</v>
      </c>
      <c r="J4776">
        <v>73</v>
      </c>
      <c r="K4776">
        <v>13.8</v>
      </c>
      <c r="L4776">
        <v>1139.29</v>
      </c>
      <c r="M4776">
        <v>107.02</v>
      </c>
      <c r="N4776" t="s">
        <v>50</v>
      </c>
      <c r="O4776">
        <v>4</v>
      </c>
      <c r="P4776" t="str" cm="1">
        <f t="array" ref="P4776">_xlfn.IFS(C4776&lt;25,"18-24", C4776&lt;=35,"25-35", C4776&lt;=50,"36-50",TRUE,"50+")</f>
        <v>50+</v>
      </c>
      <c r="Q4776" t="str">
        <f t="shared" si="518"/>
        <v>new</v>
      </c>
      <c r="R4776" t="str">
        <f t="shared" si="519"/>
        <v>high value</v>
      </c>
      <c r="S4776" t="str">
        <f t="shared" si="520"/>
        <v>medium</v>
      </c>
      <c r="T4776" t="str">
        <f t="shared" si="521"/>
        <v>Jan</v>
      </c>
      <c r="U4776">
        <f t="shared" si="522"/>
        <v>2024</v>
      </c>
      <c r="V4776" t="str">
        <f t="shared" si="523"/>
        <v>10-15</v>
      </c>
      <c r="W4776" t="str">
        <f t="shared" si="524"/>
        <v>Slow</v>
      </c>
    </row>
    <row r="4777" spans="1:23" x14ac:dyDescent="0.3">
      <c r="A4777">
        <v>604776</v>
      </c>
      <c r="B4777">
        <v>66714</v>
      </c>
      <c r="C4777">
        <v>33</v>
      </c>
      <c r="D4777" t="s">
        <v>7</v>
      </c>
      <c r="E4777" t="s">
        <v>13</v>
      </c>
      <c r="F4777" t="s">
        <v>26</v>
      </c>
      <c r="G4777" t="s">
        <v>27</v>
      </c>
      <c r="H4777" s="1">
        <v>45653</v>
      </c>
      <c r="I4777" t="s">
        <v>34</v>
      </c>
      <c r="J4777">
        <v>82</v>
      </c>
      <c r="K4777">
        <v>5</v>
      </c>
      <c r="L4777">
        <v>698.63</v>
      </c>
      <c r="M4777">
        <v>39.56</v>
      </c>
      <c r="N4777" t="s">
        <v>47</v>
      </c>
      <c r="O4777">
        <v>5</v>
      </c>
      <c r="P4777" t="str" cm="1">
        <f t="array" ref="P4777">_xlfn.IFS(C4777&lt;25,"18-24", C4777&lt;=35,"25-35", C4777&lt;=50,"36-50",TRUE,"50+")</f>
        <v>25-35</v>
      </c>
      <c r="Q4777" t="str">
        <f t="shared" si="518"/>
        <v>new</v>
      </c>
      <c r="R4777" t="str">
        <f t="shared" si="519"/>
        <v>high value</v>
      </c>
      <c r="S4777" t="str">
        <f t="shared" si="520"/>
        <v>High</v>
      </c>
      <c r="T4777" t="str">
        <f t="shared" si="521"/>
        <v>Dec</v>
      </c>
      <c r="U4777">
        <f t="shared" si="522"/>
        <v>2024</v>
      </c>
      <c r="V4777" t="str">
        <f t="shared" si="523"/>
        <v>0-5</v>
      </c>
      <c r="W4777" t="str">
        <f t="shared" si="524"/>
        <v>Slow</v>
      </c>
    </row>
    <row r="4778" spans="1:23" x14ac:dyDescent="0.3">
      <c r="A4778">
        <v>604777</v>
      </c>
      <c r="B4778">
        <v>26979</v>
      </c>
      <c r="C4778">
        <v>40</v>
      </c>
      <c r="D4778" t="s">
        <v>7</v>
      </c>
      <c r="E4778" t="s">
        <v>11</v>
      </c>
      <c r="F4778" t="s">
        <v>22</v>
      </c>
      <c r="G4778" t="s">
        <v>27</v>
      </c>
      <c r="H4778" s="1">
        <v>45087</v>
      </c>
      <c r="I4778" t="s">
        <v>33</v>
      </c>
      <c r="J4778">
        <v>67</v>
      </c>
      <c r="K4778">
        <v>4.4000000000000004</v>
      </c>
      <c r="L4778">
        <v>1497.2</v>
      </c>
      <c r="M4778">
        <v>100.33</v>
      </c>
      <c r="N4778" t="s">
        <v>49</v>
      </c>
      <c r="O4778">
        <v>2</v>
      </c>
      <c r="P4778" t="str" cm="1">
        <f t="array" ref="P4778">_xlfn.IFS(C4778&lt;25,"18-24", C4778&lt;=35,"25-35", C4778&lt;=50,"36-50",TRUE,"50+")</f>
        <v>36-50</v>
      </c>
      <c r="Q4778" t="str">
        <f t="shared" si="518"/>
        <v>repeat</v>
      </c>
      <c r="R4778" t="str">
        <f t="shared" si="519"/>
        <v>high value</v>
      </c>
      <c r="S4778" t="str">
        <f t="shared" si="520"/>
        <v>Low</v>
      </c>
      <c r="T4778" t="str">
        <f t="shared" si="521"/>
        <v>Jun</v>
      </c>
      <c r="U4778">
        <f t="shared" si="522"/>
        <v>2023</v>
      </c>
      <c r="V4778" t="str">
        <f t="shared" si="523"/>
        <v>0-5</v>
      </c>
      <c r="W4778" t="str">
        <f t="shared" si="524"/>
        <v>Slow</v>
      </c>
    </row>
    <row r="4779" spans="1:23" x14ac:dyDescent="0.3">
      <c r="A4779">
        <v>604778</v>
      </c>
      <c r="B4779">
        <v>51312</v>
      </c>
      <c r="C4779">
        <v>48</v>
      </c>
      <c r="D4779" t="s">
        <v>7</v>
      </c>
      <c r="E4779" t="s">
        <v>11</v>
      </c>
      <c r="F4779" t="s">
        <v>18</v>
      </c>
      <c r="G4779" t="s">
        <v>29</v>
      </c>
      <c r="H4779" s="1">
        <v>45530</v>
      </c>
      <c r="I4779" t="s">
        <v>33</v>
      </c>
      <c r="J4779">
        <v>61</v>
      </c>
      <c r="K4779">
        <v>10.1</v>
      </c>
      <c r="L4779">
        <v>673.32</v>
      </c>
      <c r="M4779">
        <v>95.77</v>
      </c>
      <c r="N4779" t="s">
        <v>50</v>
      </c>
      <c r="O4779">
        <v>2</v>
      </c>
      <c r="P4779" t="str" cm="1">
        <f t="array" ref="P4779">_xlfn.IFS(C4779&lt;25,"18-24", C4779&lt;=35,"25-35", C4779&lt;=50,"36-50",TRUE,"50+")</f>
        <v>36-50</v>
      </c>
      <c r="Q4779" t="str">
        <f t="shared" si="518"/>
        <v>new</v>
      </c>
      <c r="R4779" t="str">
        <f t="shared" si="519"/>
        <v>high value</v>
      </c>
      <c r="S4779" t="str">
        <f t="shared" si="520"/>
        <v>Low</v>
      </c>
      <c r="T4779" t="str">
        <f t="shared" si="521"/>
        <v>Aug</v>
      </c>
      <c r="U4779">
        <f t="shared" si="522"/>
        <v>2024</v>
      </c>
      <c r="V4779" t="str">
        <f t="shared" si="523"/>
        <v>10-15</v>
      </c>
      <c r="W4779" t="str">
        <f t="shared" si="524"/>
        <v>Slow</v>
      </c>
    </row>
    <row r="4780" spans="1:23" x14ac:dyDescent="0.3">
      <c r="A4780">
        <v>604779</v>
      </c>
      <c r="B4780">
        <v>10252</v>
      </c>
      <c r="C4780">
        <v>37</v>
      </c>
      <c r="D4780" t="s">
        <v>4</v>
      </c>
      <c r="E4780" t="s">
        <v>5</v>
      </c>
      <c r="F4780" t="s">
        <v>32</v>
      </c>
      <c r="G4780" t="s">
        <v>31</v>
      </c>
      <c r="H4780" s="1">
        <v>45367</v>
      </c>
      <c r="I4780" t="s">
        <v>33</v>
      </c>
      <c r="J4780">
        <v>88</v>
      </c>
      <c r="K4780">
        <v>10.6</v>
      </c>
      <c r="L4780">
        <v>1394.3</v>
      </c>
      <c r="M4780">
        <v>32.57</v>
      </c>
      <c r="N4780" t="s">
        <v>49</v>
      </c>
      <c r="O4780">
        <v>4</v>
      </c>
      <c r="P4780" t="str" cm="1">
        <f t="array" ref="P4780">_xlfn.IFS(C4780&lt;25,"18-24", C4780&lt;=35,"25-35", C4780&lt;=50,"36-50",TRUE,"50+")</f>
        <v>36-50</v>
      </c>
      <c r="Q4780" t="str">
        <f t="shared" si="518"/>
        <v>new</v>
      </c>
      <c r="R4780" t="str">
        <f t="shared" si="519"/>
        <v>high value</v>
      </c>
      <c r="S4780" t="str">
        <f t="shared" si="520"/>
        <v>medium</v>
      </c>
      <c r="T4780" t="str">
        <f t="shared" si="521"/>
        <v>Mar</v>
      </c>
      <c r="U4780">
        <f t="shared" si="522"/>
        <v>2024</v>
      </c>
      <c r="V4780" t="str">
        <f t="shared" si="523"/>
        <v>10-15</v>
      </c>
      <c r="W4780" t="str">
        <f t="shared" si="524"/>
        <v>Slow</v>
      </c>
    </row>
    <row r="4781" spans="1:23" x14ac:dyDescent="0.3">
      <c r="A4781">
        <v>604780</v>
      </c>
      <c r="B4781">
        <v>54340</v>
      </c>
      <c r="C4781">
        <v>36</v>
      </c>
      <c r="D4781" t="s">
        <v>7</v>
      </c>
      <c r="E4781" t="s">
        <v>13</v>
      </c>
      <c r="F4781" t="s">
        <v>26</v>
      </c>
      <c r="G4781" t="s">
        <v>31</v>
      </c>
      <c r="H4781" s="1">
        <v>45509</v>
      </c>
      <c r="I4781" t="s">
        <v>34</v>
      </c>
      <c r="J4781">
        <v>72</v>
      </c>
      <c r="K4781">
        <v>8.1999999999999993</v>
      </c>
      <c r="L4781">
        <v>571.19000000000005</v>
      </c>
      <c r="M4781">
        <v>73.040000000000006</v>
      </c>
      <c r="N4781" t="s">
        <v>49</v>
      </c>
      <c r="O4781">
        <v>5</v>
      </c>
      <c r="P4781" t="str" cm="1">
        <f t="array" ref="P4781">_xlfn.IFS(C4781&lt;25,"18-24", C4781&lt;=35,"25-35", C4781&lt;=50,"36-50",TRUE,"50+")</f>
        <v>36-50</v>
      </c>
      <c r="Q4781" t="str">
        <f t="shared" si="518"/>
        <v>new</v>
      </c>
      <c r="R4781" t="str">
        <f t="shared" si="519"/>
        <v>high value</v>
      </c>
      <c r="S4781" t="str">
        <f t="shared" si="520"/>
        <v>High</v>
      </c>
      <c r="T4781" t="str">
        <f t="shared" si="521"/>
        <v>Aug</v>
      </c>
      <c r="U4781">
        <f t="shared" si="522"/>
        <v>2024</v>
      </c>
      <c r="V4781" t="str">
        <f t="shared" si="523"/>
        <v>5-10</v>
      </c>
      <c r="W4781" t="str">
        <f t="shared" si="524"/>
        <v>Slow</v>
      </c>
    </row>
    <row r="4782" spans="1:23" x14ac:dyDescent="0.3">
      <c r="A4782">
        <v>604781</v>
      </c>
      <c r="B4782">
        <v>95229</v>
      </c>
      <c r="C4782">
        <v>45</v>
      </c>
      <c r="D4782" t="s">
        <v>7</v>
      </c>
      <c r="E4782" t="s">
        <v>13</v>
      </c>
      <c r="F4782" t="s">
        <v>30</v>
      </c>
      <c r="G4782" t="s">
        <v>29</v>
      </c>
      <c r="H4782" s="1">
        <v>45467</v>
      </c>
      <c r="I4782" t="s">
        <v>33</v>
      </c>
      <c r="J4782">
        <v>83</v>
      </c>
      <c r="K4782">
        <v>5.8</v>
      </c>
      <c r="L4782">
        <v>1149.3</v>
      </c>
      <c r="M4782">
        <v>112.89</v>
      </c>
      <c r="N4782" t="s">
        <v>47</v>
      </c>
      <c r="O4782">
        <v>2</v>
      </c>
      <c r="P4782" t="str" cm="1">
        <f t="array" ref="P4782">_xlfn.IFS(C4782&lt;25,"18-24", C4782&lt;=35,"25-35", C4782&lt;=50,"36-50",TRUE,"50+")</f>
        <v>36-50</v>
      </c>
      <c r="Q4782" t="str">
        <f t="shared" si="518"/>
        <v>repeat</v>
      </c>
      <c r="R4782" t="str">
        <f t="shared" si="519"/>
        <v>high value</v>
      </c>
      <c r="S4782" t="str">
        <f t="shared" si="520"/>
        <v>Low</v>
      </c>
      <c r="T4782" t="str">
        <f t="shared" si="521"/>
        <v>Jun</v>
      </c>
      <c r="U4782">
        <f t="shared" si="522"/>
        <v>2024</v>
      </c>
      <c r="V4782" t="str">
        <f t="shared" si="523"/>
        <v>5-10</v>
      </c>
      <c r="W4782" t="str">
        <f t="shared" si="524"/>
        <v>Slow</v>
      </c>
    </row>
    <row r="4783" spans="1:23" x14ac:dyDescent="0.3">
      <c r="A4783">
        <v>604782</v>
      </c>
      <c r="B4783">
        <v>29891</v>
      </c>
      <c r="C4783">
        <v>46</v>
      </c>
      <c r="D4783" t="s">
        <v>4</v>
      </c>
      <c r="E4783" t="s">
        <v>15</v>
      </c>
      <c r="F4783" t="s">
        <v>18</v>
      </c>
      <c r="G4783" t="s">
        <v>23</v>
      </c>
      <c r="H4783" s="1">
        <v>45115</v>
      </c>
      <c r="I4783" t="s">
        <v>33</v>
      </c>
      <c r="J4783">
        <v>56</v>
      </c>
      <c r="K4783">
        <v>10.1</v>
      </c>
      <c r="L4783">
        <v>245.8</v>
      </c>
      <c r="M4783">
        <v>94.9</v>
      </c>
      <c r="N4783" t="s">
        <v>47</v>
      </c>
      <c r="O4783">
        <v>3</v>
      </c>
      <c r="P4783" t="str" cm="1">
        <f t="array" ref="P4783">_xlfn.IFS(C4783&lt;25,"18-24", C4783&lt;=35,"25-35", C4783&lt;=50,"36-50",TRUE,"50+")</f>
        <v>36-50</v>
      </c>
      <c r="Q4783" t="str">
        <f t="shared" si="518"/>
        <v>new</v>
      </c>
      <c r="R4783" t="str">
        <f t="shared" si="519"/>
        <v>low</v>
      </c>
      <c r="S4783" t="str">
        <f t="shared" si="520"/>
        <v>medium</v>
      </c>
      <c r="T4783" t="str">
        <f t="shared" si="521"/>
        <v>Jul</v>
      </c>
      <c r="U4783">
        <f t="shared" si="522"/>
        <v>2023</v>
      </c>
      <c r="V4783" t="str">
        <f t="shared" si="523"/>
        <v>10-15</v>
      </c>
      <c r="W4783" t="str">
        <f t="shared" si="524"/>
        <v>Slow</v>
      </c>
    </row>
    <row r="4784" spans="1:23" x14ac:dyDescent="0.3">
      <c r="A4784">
        <v>604783</v>
      </c>
      <c r="B4784">
        <v>18109</v>
      </c>
      <c r="C4784">
        <v>54</v>
      </c>
      <c r="D4784" t="s">
        <v>7</v>
      </c>
      <c r="E4784" t="s">
        <v>8</v>
      </c>
      <c r="F4784" t="s">
        <v>24</v>
      </c>
      <c r="G4784" t="s">
        <v>21</v>
      </c>
      <c r="H4784" s="1">
        <v>45116</v>
      </c>
      <c r="I4784" t="s">
        <v>33</v>
      </c>
      <c r="J4784">
        <v>36</v>
      </c>
      <c r="K4784">
        <v>1.2</v>
      </c>
      <c r="L4784">
        <v>892.27</v>
      </c>
      <c r="M4784">
        <v>114.44</v>
      </c>
      <c r="N4784" t="s">
        <v>47</v>
      </c>
      <c r="O4784">
        <v>5</v>
      </c>
      <c r="P4784" t="str" cm="1">
        <f t="array" ref="P4784">_xlfn.IFS(C4784&lt;25,"18-24", C4784&lt;=35,"25-35", C4784&lt;=50,"36-50",TRUE,"50+")</f>
        <v>50+</v>
      </c>
      <c r="Q4784" t="str">
        <f t="shared" si="518"/>
        <v>new</v>
      </c>
      <c r="R4784" t="str">
        <f t="shared" si="519"/>
        <v>high value</v>
      </c>
      <c r="S4784" t="str">
        <f t="shared" si="520"/>
        <v>High</v>
      </c>
      <c r="T4784" t="str">
        <f t="shared" si="521"/>
        <v>Jul</v>
      </c>
      <c r="U4784">
        <f t="shared" si="522"/>
        <v>2023</v>
      </c>
      <c r="V4784" t="str">
        <f t="shared" si="523"/>
        <v>0-5</v>
      </c>
      <c r="W4784" t="str">
        <f t="shared" si="524"/>
        <v>Medium</v>
      </c>
    </row>
    <row r="4785" spans="1:23" x14ac:dyDescent="0.3">
      <c r="A4785">
        <v>604784</v>
      </c>
      <c r="B4785">
        <v>49820</v>
      </c>
      <c r="C4785">
        <v>28</v>
      </c>
      <c r="D4785" t="s">
        <v>7</v>
      </c>
      <c r="E4785" t="s">
        <v>16</v>
      </c>
      <c r="F4785" t="s">
        <v>19</v>
      </c>
      <c r="G4785" t="s">
        <v>27</v>
      </c>
      <c r="H4785" s="1">
        <v>44652</v>
      </c>
      <c r="I4785" t="s">
        <v>33</v>
      </c>
      <c r="J4785">
        <v>21</v>
      </c>
      <c r="K4785">
        <v>1.6</v>
      </c>
      <c r="L4785">
        <v>454.86</v>
      </c>
      <c r="M4785">
        <v>113.18</v>
      </c>
      <c r="N4785" t="s">
        <v>49</v>
      </c>
      <c r="O4785">
        <v>2</v>
      </c>
      <c r="P4785" t="str" cm="1">
        <f t="array" ref="P4785">_xlfn.IFS(C4785&lt;25,"18-24", C4785&lt;=35,"25-35", C4785&lt;=50,"36-50",TRUE,"50+")</f>
        <v>25-35</v>
      </c>
      <c r="Q4785" t="str">
        <f t="shared" si="518"/>
        <v>new</v>
      </c>
      <c r="R4785" t="str">
        <f t="shared" si="519"/>
        <v>medium</v>
      </c>
      <c r="S4785" t="str">
        <f t="shared" si="520"/>
        <v>Low</v>
      </c>
      <c r="T4785" t="str">
        <f t="shared" si="521"/>
        <v>Apr</v>
      </c>
      <c r="U4785">
        <f t="shared" si="522"/>
        <v>2022</v>
      </c>
      <c r="V4785" t="str">
        <f t="shared" si="523"/>
        <v>0-5</v>
      </c>
      <c r="W4785" t="str">
        <f t="shared" si="524"/>
        <v>Fast</v>
      </c>
    </row>
    <row r="4786" spans="1:23" x14ac:dyDescent="0.3">
      <c r="A4786">
        <v>604785</v>
      </c>
      <c r="B4786">
        <v>88320</v>
      </c>
      <c r="C4786">
        <v>18</v>
      </c>
      <c r="D4786" t="s">
        <v>4</v>
      </c>
      <c r="E4786" t="s">
        <v>11</v>
      </c>
      <c r="F4786" t="s">
        <v>18</v>
      </c>
      <c r="G4786" t="s">
        <v>25</v>
      </c>
      <c r="H4786" s="1">
        <v>44874</v>
      </c>
      <c r="I4786" t="s">
        <v>34</v>
      </c>
      <c r="J4786">
        <v>28</v>
      </c>
      <c r="K4786">
        <v>2.7</v>
      </c>
      <c r="L4786">
        <v>1072.6199999999999</v>
      </c>
      <c r="M4786">
        <v>91.88</v>
      </c>
      <c r="N4786" t="s">
        <v>49</v>
      </c>
      <c r="O4786">
        <v>1</v>
      </c>
      <c r="P4786" t="str" cm="1">
        <f t="array" ref="P4786">_xlfn.IFS(C4786&lt;25,"18-24", C4786&lt;=35,"25-35", C4786&lt;=50,"36-50",TRUE,"50+")</f>
        <v>18-24</v>
      </c>
      <c r="Q4786" t="str">
        <f t="shared" si="518"/>
        <v>new</v>
      </c>
      <c r="R4786" t="str">
        <f t="shared" si="519"/>
        <v>high value</v>
      </c>
      <c r="S4786" t="str">
        <f t="shared" si="520"/>
        <v>Low</v>
      </c>
      <c r="T4786" t="str">
        <f t="shared" si="521"/>
        <v>Nov</v>
      </c>
      <c r="U4786">
        <f t="shared" si="522"/>
        <v>2022</v>
      </c>
      <c r="V4786" t="str">
        <f t="shared" si="523"/>
        <v>0-5</v>
      </c>
      <c r="W4786" t="str">
        <f t="shared" si="524"/>
        <v>Fast</v>
      </c>
    </row>
    <row r="4787" spans="1:23" x14ac:dyDescent="0.3">
      <c r="A4787">
        <v>604786</v>
      </c>
      <c r="B4787">
        <v>48161</v>
      </c>
      <c r="C4787">
        <v>57</v>
      </c>
      <c r="D4787" t="s">
        <v>4</v>
      </c>
      <c r="E4787" t="s">
        <v>5</v>
      </c>
      <c r="F4787" t="s">
        <v>28</v>
      </c>
      <c r="G4787" t="s">
        <v>31</v>
      </c>
      <c r="H4787" s="1">
        <v>44706</v>
      </c>
      <c r="I4787" t="s">
        <v>34</v>
      </c>
      <c r="J4787">
        <v>75</v>
      </c>
      <c r="K4787">
        <v>9.1999999999999993</v>
      </c>
      <c r="L4787">
        <v>604.91</v>
      </c>
      <c r="M4787">
        <v>103.94</v>
      </c>
      <c r="N4787" t="s">
        <v>50</v>
      </c>
      <c r="O4787">
        <v>2</v>
      </c>
      <c r="P4787" t="str" cm="1">
        <f t="array" ref="P4787">_xlfn.IFS(C4787&lt;25,"18-24", C4787&lt;=35,"25-35", C4787&lt;=50,"36-50",TRUE,"50+")</f>
        <v>50+</v>
      </c>
      <c r="Q4787" t="str">
        <f t="shared" si="518"/>
        <v>new</v>
      </c>
      <c r="R4787" t="str">
        <f t="shared" si="519"/>
        <v>high value</v>
      </c>
      <c r="S4787" t="str">
        <f t="shared" si="520"/>
        <v>Low</v>
      </c>
      <c r="T4787" t="str">
        <f t="shared" si="521"/>
        <v>May</v>
      </c>
      <c r="U4787">
        <f t="shared" si="522"/>
        <v>2022</v>
      </c>
      <c r="V4787" t="str">
        <f t="shared" si="523"/>
        <v>5-10</v>
      </c>
      <c r="W4787" t="str">
        <f t="shared" si="524"/>
        <v>Slow</v>
      </c>
    </row>
    <row r="4788" spans="1:23" x14ac:dyDescent="0.3">
      <c r="A4788">
        <v>604787</v>
      </c>
      <c r="B4788">
        <v>24514</v>
      </c>
      <c r="C4788">
        <v>55</v>
      </c>
      <c r="D4788" t="s">
        <v>4</v>
      </c>
      <c r="E4788" t="s">
        <v>13</v>
      </c>
      <c r="F4788" t="s">
        <v>24</v>
      </c>
      <c r="G4788" t="s">
        <v>31</v>
      </c>
      <c r="H4788" s="1">
        <v>44705</v>
      </c>
      <c r="I4788" t="s">
        <v>34</v>
      </c>
      <c r="J4788">
        <v>21</v>
      </c>
      <c r="K4788">
        <v>9.6</v>
      </c>
      <c r="L4788">
        <v>1099.8599999999999</v>
      </c>
      <c r="M4788">
        <v>30.51</v>
      </c>
      <c r="N4788" t="s">
        <v>48</v>
      </c>
      <c r="O4788">
        <v>3</v>
      </c>
      <c r="P4788" t="str" cm="1">
        <f t="array" ref="P4788">_xlfn.IFS(C4788&lt;25,"18-24", C4788&lt;=35,"25-35", C4788&lt;=50,"36-50",TRUE,"50+")</f>
        <v>50+</v>
      </c>
      <c r="Q4788" t="str">
        <f t="shared" si="518"/>
        <v>new</v>
      </c>
      <c r="R4788" t="str">
        <f t="shared" si="519"/>
        <v>high value</v>
      </c>
      <c r="S4788" t="str">
        <f t="shared" si="520"/>
        <v>medium</v>
      </c>
      <c r="T4788" t="str">
        <f t="shared" si="521"/>
        <v>May</v>
      </c>
      <c r="U4788">
        <f t="shared" si="522"/>
        <v>2022</v>
      </c>
      <c r="V4788" t="str">
        <f t="shared" si="523"/>
        <v>5-10</v>
      </c>
      <c r="W4788" t="str">
        <f t="shared" si="524"/>
        <v>Fast</v>
      </c>
    </row>
    <row r="4789" spans="1:23" x14ac:dyDescent="0.3">
      <c r="A4789">
        <v>604788</v>
      </c>
      <c r="B4789">
        <v>47456</v>
      </c>
      <c r="C4789">
        <v>56</v>
      </c>
      <c r="D4789" t="s">
        <v>4</v>
      </c>
      <c r="E4789" t="s">
        <v>13</v>
      </c>
      <c r="F4789" t="s">
        <v>32</v>
      </c>
      <c r="G4789" t="s">
        <v>27</v>
      </c>
      <c r="H4789" s="1">
        <v>44791</v>
      </c>
      <c r="I4789" t="s">
        <v>33</v>
      </c>
      <c r="J4789">
        <v>69</v>
      </c>
      <c r="K4789">
        <v>6.3</v>
      </c>
      <c r="L4789">
        <v>1057.03</v>
      </c>
      <c r="M4789">
        <v>68.12</v>
      </c>
      <c r="N4789" t="s">
        <v>50</v>
      </c>
      <c r="O4789">
        <v>1</v>
      </c>
      <c r="P4789" t="str" cm="1">
        <f t="array" ref="P4789">_xlfn.IFS(C4789&lt;25,"18-24", C4789&lt;=35,"25-35", C4789&lt;=50,"36-50",TRUE,"50+")</f>
        <v>50+</v>
      </c>
      <c r="Q4789" t="str">
        <f t="shared" si="518"/>
        <v>new</v>
      </c>
      <c r="R4789" t="str">
        <f t="shared" si="519"/>
        <v>high value</v>
      </c>
      <c r="S4789" t="str">
        <f t="shared" si="520"/>
        <v>Low</v>
      </c>
      <c r="T4789" t="str">
        <f t="shared" si="521"/>
        <v>Aug</v>
      </c>
      <c r="U4789">
        <f t="shared" si="522"/>
        <v>2022</v>
      </c>
      <c r="V4789" t="str">
        <f t="shared" si="523"/>
        <v>5-10</v>
      </c>
      <c r="W4789" t="str">
        <f t="shared" si="524"/>
        <v>Slow</v>
      </c>
    </row>
    <row r="4790" spans="1:23" x14ac:dyDescent="0.3">
      <c r="A4790">
        <v>604789</v>
      </c>
      <c r="B4790">
        <v>31388</v>
      </c>
      <c r="C4790">
        <v>34</v>
      </c>
      <c r="D4790" t="s">
        <v>7</v>
      </c>
      <c r="E4790" t="s">
        <v>11</v>
      </c>
      <c r="F4790" t="s">
        <v>22</v>
      </c>
      <c r="G4790" t="s">
        <v>27</v>
      </c>
      <c r="H4790" s="1">
        <v>45354</v>
      </c>
      <c r="I4790" t="s">
        <v>34</v>
      </c>
      <c r="J4790">
        <v>23</v>
      </c>
      <c r="K4790">
        <v>7.9</v>
      </c>
      <c r="L4790">
        <v>1351.2</v>
      </c>
      <c r="M4790">
        <v>107.68</v>
      </c>
      <c r="N4790" t="s">
        <v>48</v>
      </c>
      <c r="O4790">
        <v>5</v>
      </c>
      <c r="P4790" t="str" cm="1">
        <f t="array" ref="P4790">_xlfn.IFS(C4790&lt;25,"18-24", C4790&lt;=35,"25-35", C4790&lt;=50,"36-50",TRUE,"50+")</f>
        <v>25-35</v>
      </c>
      <c r="Q4790" t="str">
        <f t="shared" si="518"/>
        <v>new</v>
      </c>
      <c r="R4790" t="str">
        <f t="shared" si="519"/>
        <v>high value</v>
      </c>
      <c r="S4790" t="str">
        <f t="shared" si="520"/>
        <v>High</v>
      </c>
      <c r="T4790" t="str">
        <f t="shared" si="521"/>
        <v>Mar</v>
      </c>
      <c r="U4790">
        <f t="shared" si="522"/>
        <v>2024</v>
      </c>
      <c r="V4790" t="str">
        <f t="shared" si="523"/>
        <v>5-10</v>
      </c>
      <c r="W4790" t="str">
        <f t="shared" si="524"/>
        <v>Fast</v>
      </c>
    </row>
    <row r="4791" spans="1:23" x14ac:dyDescent="0.3">
      <c r="A4791">
        <v>604790</v>
      </c>
      <c r="B4791">
        <v>72151</v>
      </c>
      <c r="C4791">
        <v>49</v>
      </c>
      <c r="D4791" t="s">
        <v>7</v>
      </c>
      <c r="E4791" t="s">
        <v>13</v>
      </c>
      <c r="F4791" t="s">
        <v>18</v>
      </c>
      <c r="G4791" t="s">
        <v>25</v>
      </c>
      <c r="H4791" s="1">
        <v>44733</v>
      </c>
      <c r="I4791" t="s">
        <v>34</v>
      </c>
      <c r="J4791">
        <v>77</v>
      </c>
      <c r="K4791">
        <v>6.9</v>
      </c>
      <c r="L4791">
        <v>374.59</v>
      </c>
      <c r="M4791">
        <v>63.59</v>
      </c>
      <c r="N4791" t="s">
        <v>50</v>
      </c>
      <c r="O4791">
        <v>1</v>
      </c>
      <c r="P4791" t="str" cm="1">
        <f t="array" ref="P4791">_xlfn.IFS(C4791&lt;25,"18-24", C4791&lt;=35,"25-35", C4791&lt;=50,"36-50",TRUE,"50+")</f>
        <v>36-50</v>
      </c>
      <c r="Q4791" t="str">
        <f t="shared" si="518"/>
        <v>new</v>
      </c>
      <c r="R4791" t="str">
        <f t="shared" si="519"/>
        <v>medium</v>
      </c>
      <c r="S4791" t="str">
        <f t="shared" si="520"/>
        <v>Low</v>
      </c>
      <c r="T4791" t="str">
        <f t="shared" si="521"/>
        <v>Jun</v>
      </c>
      <c r="U4791">
        <f t="shared" si="522"/>
        <v>2022</v>
      </c>
      <c r="V4791" t="str">
        <f t="shared" si="523"/>
        <v>5-10</v>
      </c>
      <c r="W4791" t="str">
        <f t="shared" si="524"/>
        <v>Slow</v>
      </c>
    </row>
    <row r="4792" spans="1:23" x14ac:dyDescent="0.3">
      <c r="A4792">
        <v>604791</v>
      </c>
      <c r="B4792">
        <v>74425</v>
      </c>
      <c r="C4792">
        <v>33</v>
      </c>
      <c r="D4792" t="s">
        <v>4</v>
      </c>
      <c r="E4792" t="s">
        <v>16</v>
      </c>
      <c r="F4792" t="s">
        <v>24</v>
      </c>
      <c r="G4792" t="s">
        <v>21</v>
      </c>
      <c r="H4792" s="1">
        <v>45063</v>
      </c>
      <c r="I4792" t="s">
        <v>34</v>
      </c>
      <c r="J4792">
        <v>79</v>
      </c>
      <c r="K4792">
        <v>5.4</v>
      </c>
      <c r="L4792">
        <v>214</v>
      </c>
      <c r="M4792">
        <v>107.87</v>
      </c>
      <c r="N4792" t="s">
        <v>49</v>
      </c>
      <c r="O4792">
        <v>4</v>
      </c>
      <c r="P4792" t="str" cm="1">
        <f t="array" ref="P4792">_xlfn.IFS(C4792&lt;25,"18-24", C4792&lt;=35,"25-35", C4792&lt;=50,"36-50",TRUE,"50+")</f>
        <v>25-35</v>
      </c>
      <c r="Q4792" t="str">
        <f t="shared" si="518"/>
        <v>new</v>
      </c>
      <c r="R4792" t="str">
        <f t="shared" si="519"/>
        <v>low</v>
      </c>
      <c r="S4792" t="str">
        <f t="shared" si="520"/>
        <v>medium</v>
      </c>
      <c r="T4792" t="str">
        <f t="shared" si="521"/>
        <v>May</v>
      </c>
      <c r="U4792">
        <f t="shared" si="522"/>
        <v>2023</v>
      </c>
      <c r="V4792" t="str">
        <f t="shared" si="523"/>
        <v>5-10</v>
      </c>
      <c r="W4792" t="str">
        <f t="shared" si="524"/>
        <v>Slow</v>
      </c>
    </row>
    <row r="4793" spans="1:23" x14ac:dyDescent="0.3">
      <c r="A4793">
        <v>604792</v>
      </c>
      <c r="B4793">
        <v>13044</v>
      </c>
      <c r="C4793">
        <v>43</v>
      </c>
      <c r="D4793" t="s">
        <v>7</v>
      </c>
      <c r="E4793" t="s">
        <v>16</v>
      </c>
      <c r="F4793" t="s">
        <v>26</v>
      </c>
      <c r="G4793" t="s">
        <v>25</v>
      </c>
      <c r="H4793" s="1">
        <v>44981</v>
      </c>
      <c r="I4793" t="s">
        <v>33</v>
      </c>
      <c r="J4793">
        <v>84</v>
      </c>
      <c r="K4793">
        <v>6.1</v>
      </c>
      <c r="L4793">
        <v>1455.85</v>
      </c>
      <c r="M4793">
        <v>80.34</v>
      </c>
      <c r="N4793" t="s">
        <v>50</v>
      </c>
      <c r="O4793">
        <v>1</v>
      </c>
      <c r="P4793" t="str" cm="1">
        <f t="array" ref="P4793">_xlfn.IFS(C4793&lt;25,"18-24", C4793&lt;=35,"25-35", C4793&lt;=50,"36-50",TRUE,"50+")</f>
        <v>36-50</v>
      </c>
      <c r="Q4793" t="str">
        <f t="shared" si="518"/>
        <v>new</v>
      </c>
      <c r="R4793" t="str">
        <f t="shared" si="519"/>
        <v>high value</v>
      </c>
      <c r="S4793" t="str">
        <f t="shared" si="520"/>
        <v>Low</v>
      </c>
      <c r="T4793" t="str">
        <f t="shared" si="521"/>
        <v>Feb</v>
      </c>
      <c r="U4793">
        <f t="shared" si="522"/>
        <v>2023</v>
      </c>
      <c r="V4793" t="str">
        <f t="shared" si="523"/>
        <v>5-10</v>
      </c>
      <c r="W4793" t="str">
        <f t="shared" si="524"/>
        <v>Slow</v>
      </c>
    </row>
    <row r="4794" spans="1:23" x14ac:dyDescent="0.3">
      <c r="A4794">
        <v>604793</v>
      </c>
      <c r="B4794">
        <v>52720</v>
      </c>
      <c r="C4794">
        <v>26</v>
      </c>
      <c r="D4794" t="s">
        <v>4</v>
      </c>
      <c r="E4794" t="s">
        <v>15</v>
      </c>
      <c r="F4794" t="s">
        <v>22</v>
      </c>
      <c r="G4794" t="s">
        <v>23</v>
      </c>
      <c r="H4794" s="1">
        <v>45276</v>
      </c>
      <c r="I4794" t="s">
        <v>33</v>
      </c>
      <c r="J4794">
        <v>65</v>
      </c>
      <c r="K4794">
        <v>9.4</v>
      </c>
      <c r="L4794">
        <v>1356.93</v>
      </c>
      <c r="M4794">
        <v>80.34</v>
      </c>
      <c r="N4794" t="s">
        <v>50</v>
      </c>
      <c r="O4794">
        <v>3</v>
      </c>
      <c r="P4794" t="str" cm="1">
        <f t="array" ref="P4794">_xlfn.IFS(C4794&lt;25,"18-24", C4794&lt;=35,"25-35", C4794&lt;=50,"36-50",TRUE,"50+")</f>
        <v>25-35</v>
      </c>
      <c r="Q4794" t="str">
        <f t="shared" si="518"/>
        <v>new</v>
      </c>
      <c r="R4794" t="str">
        <f t="shared" si="519"/>
        <v>high value</v>
      </c>
      <c r="S4794" t="str">
        <f t="shared" si="520"/>
        <v>medium</v>
      </c>
      <c r="T4794" t="str">
        <f t="shared" si="521"/>
        <v>Dec</v>
      </c>
      <c r="U4794">
        <f t="shared" si="522"/>
        <v>2023</v>
      </c>
      <c r="V4794" t="str">
        <f t="shared" si="523"/>
        <v>5-10</v>
      </c>
      <c r="W4794" t="str">
        <f t="shared" si="524"/>
        <v>Slow</v>
      </c>
    </row>
    <row r="4795" spans="1:23" x14ac:dyDescent="0.3">
      <c r="A4795">
        <v>604794</v>
      </c>
      <c r="B4795">
        <v>66601</v>
      </c>
      <c r="C4795">
        <v>47</v>
      </c>
      <c r="D4795" t="s">
        <v>7</v>
      </c>
      <c r="E4795" t="s">
        <v>11</v>
      </c>
      <c r="F4795" t="s">
        <v>26</v>
      </c>
      <c r="G4795" t="s">
        <v>21</v>
      </c>
      <c r="H4795" s="1">
        <v>44838</v>
      </c>
      <c r="I4795" t="s">
        <v>33</v>
      </c>
      <c r="J4795">
        <v>32</v>
      </c>
      <c r="K4795">
        <v>4.5999999999999996</v>
      </c>
      <c r="L4795">
        <v>974.29</v>
      </c>
      <c r="M4795">
        <v>43.38</v>
      </c>
      <c r="N4795" t="s">
        <v>50</v>
      </c>
      <c r="O4795">
        <v>2</v>
      </c>
      <c r="P4795" t="str" cm="1">
        <f t="array" ref="P4795">_xlfn.IFS(C4795&lt;25,"18-24", C4795&lt;=35,"25-35", C4795&lt;=50,"36-50",TRUE,"50+")</f>
        <v>36-50</v>
      </c>
      <c r="Q4795" t="str">
        <f t="shared" si="518"/>
        <v>new</v>
      </c>
      <c r="R4795" t="str">
        <f t="shared" si="519"/>
        <v>high value</v>
      </c>
      <c r="S4795" t="str">
        <f t="shared" si="520"/>
        <v>Low</v>
      </c>
      <c r="T4795" t="str">
        <f t="shared" si="521"/>
        <v>Oct</v>
      </c>
      <c r="U4795">
        <f t="shared" si="522"/>
        <v>2022</v>
      </c>
      <c r="V4795" t="str">
        <f t="shared" si="523"/>
        <v>0-5</v>
      </c>
      <c r="W4795" t="str">
        <f t="shared" si="524"/>
        <v>Medium</v>
      </c>
    </row>
    <row r="4796" spans="1:23" x14ac:dyDescent="0.3">
      <c r="A4796">
        <v>604795</v>
      </c>
      <c r="B4796">
        <v>55906</v>
      </c>
      <c r="C4796">
        <v>60</v>
      </c>
      <c r="D4796" t="s">
        <v>7</v>
      </c>
      <c r="E4796" t="s">
        <v>15</v>
      </c>
      <c r="F4796" t="s">
        <v>28</v>
      </c>
      <c r="G4796" t="s">
        <v>25</v>
      </c>
      <c r="H4796" s="1">
        <v>44839</v>
      </c>
      <c r="I4796" t="s">
        <v>33</v>
      </c>
      <c r="J4796">
        <v>75</v>
      </c>
      <c r="K4796">
        <v>11.1</v>
      </c>
      <c r="L4796">
        <v>351.21</v>
      </c>
      <c r="M4796">
        <v>94.06</v>
      </c>
      <c r="N4796" t="s">
        <v>49</v>
      </c>
      <c r="O4796">
        <v>4</v>
      </c>
      <c r="P4796" t="str" cm="1">
        <f t="array" ref="P4796">_xlfn.IFS(C4796&lt;25,"18-24", C4796&lt;=35,"25-35", C4796&lt;=50,"36-50",TRUE,"50+")</f>
        <v>50+</v>
      </c>
      <c r="Q4796" t="str">
        <f t="shared" si="518"/>
        <v>repeat</v>
      </c>
      <c r="R4796" t="str">
        <f t="shared" si="519"/>
        <v>medium</v>
      </c>
      <c r="S4796" t="str">
        <f t="shared" si="520"/>
        <v>medium</v>
      </c>
      <c r="T4796" t="str">
        <f t="shared" si="521"/>
        <v>Oct</v>
      </c>
      <c r="U4796">
        <f t="shared" si="522"/>
        <v>2022</v>
      </c>
      <c r="V4796" t="str">
        <f t="shared" si="523"/>
        <v>10-15</v>
      </c>
      <c r="W4796" t="str">
        <f t="shared" si="524"/>
        <v>Slow</v>
      </c>
    </row>
    <row r="4797" spans="1:23" x14ac:dyDescent="0.3">
      <c r="A4797">
        <v>604796</v>
      </c>
      <c r="B4797">
        <v>14199</v>
      </c>
      <c r="C4797">
        <v>19</v>
      </c>
      <c r="D4797" t="s">
        <v>7</v>
      </c>
      <c r="E4797" t="s">
        <v>8</v>
      </c>
      <c r="F4797" t="s">
        <v>26</v>
      </c>
      <c r="G4797" t="s">
        <v>29</v>
      </c>
      <c r="H4797" s="1">
        <v>45450</v>
      </c>
      <c r="I4797" t="s">
        <v>34</v>
      </c>
      <c r="J4797">
        <v>63</v>
      </c>
      <c r="K4797">
        <v>10.3</v>
      </c>
      <c r="L4797">
        <v>161.59</v>
      </c>
      <c r="M4797">
        <v>88.88</v>
      </c>
      <c r="N4797" t="s">
        <v>48</v>
      </c>
      <c r="O4797">
        <v>5</v>
      </c>
      <c r="P4797" t="str" cm="1">
        <f t="array" ref="P4797">_xlfn.IFS(C4797&lt;25,"18-24", C4797&lt;=35,"25-35", C4797&lt;=50,"36-50",TRUE,"50+")</f>
        <v>18-24</v>
      </c>
      <c r="Q4797" t="str">
        <f t="shared" si="518"/>
        <v>new</v>
      </c>
      <c r="R4797" t="str">
        <f t="shared" si="519"/>
        <v>low</v>
      </c>
      <c r="S4797" t="str">
        <f t="shared" si="520"/>
        <v>High</v>
      </c>
      <c r="T4797" t="str">
        <f t="shared" si="521"/>
        <v>Jun</v>
      </c>
      <c r="U4797">
        <f t="shared" si="522"/>
        <v>2024</v>
      </c>
      <c r="V4797" t="str">
        <f t="shared" si="523"/>
        <v>10-15</v>
      </c>
      <c r="W4797" t="str">
        <f t="shared" si="524"/>
        <v>Slow</v>
      </c>
    </row>
    <row r="4798" spans="1:23" x14ac:dyDescent="0.3">
      <c r="A4798">
        <v>604797</v>
      </c>
      <c r="B4798">
        <v>43363</v>
      </c>
      <c r="C4798">
        <v>31</v>
      </c>
      <c r="D4798" t="s">
        <v>4</v>
      </c>
      <c r="E4798" t="s">
        <v>8</v>
      </c>
      <c r="F4798" t="s">
        <v>24</v>
      </c>
      <c r="G4798" t="s">
        <v>29</v>
      </c>
      <c r="H4798" s="1">
        <v>45211</v>
      </c>
      <c r="I4798" t="s">
        <v>33</v>
      </c>
      <c r="J4798">
        <v>54</v>
      </c>
      <c r="K4798">
        <v>12.7</v>
      </c>
      <c r="L4798">
        <v>433.28</v>
      </c>
      <c r="M4798">
        <v>99.08</v>
      </c>
      <c r="N4798" t="s">
        <v>50</v>
      </c>
      <c r="O4798">
        <v>1</v>
      </c>
      <c r="P4798" t="str" cm="1">
        <f t="array" ref="P4798">_xlfn.IFS(C4798&lt;25,"18-24", C4798&lt;=35,"25-35", C4798&lt;=50,"36-50",TRUE,"50+")</f>
        <v>25-35</v>
      </c>
      <c r="Q4798" t="str">
        <f t="shared" si="518"/>
        <v>new</v>
      </c>
      <c r="R4798" t="str">
        <f t="shared" si="519"/>
        <v>medium</v>
      </c>
      <c r="S4798" t="str">
        <f t="shared" si="520"/>
        <v>Low</v>
      </c>
      <c r="T4798" t="str">
        <f t="shared" si="521"/>
        <v>Oct</v>
      </c>
      <c r="U4798">
        <f t="shared" si="522"/>
        <v>2023</v>
      </c>
      <c r="V4798" t="str">
        <f t="shared" si="523"/>
        <v>10-15</v>
      </c>
      <c r="W4798" t="str">
        <f t="shared" si="524"/>
        <v>Slow</v>
      </c>
    </row>
    <row r="4799" spans="1:23" x14ac:dyDescent="0.3">
      <c r="A4799">
        <v>604798</v>
      </c>
      <c r="B4799">
        <v>75148</v>
      </c>
      <c r="C4799">
        <v>21</v>
      </c>
      <c r="D4799" t="s">
        <v>7</v>
      </c>
      <c r="E4799" t="s">
        <v>16</v>
      </c>
      <c r="F4799" t="s">
        <v>30</v>
      </c>
      <c r="G4799" t="s">
        <v>31</v>
      </c>
      <c r="H4799" s="1">
        <v>44569</v>
      </c>
      <c r="I4799" t="s">
        <v>34</v>
      </c>
      <c r="J4799">
        <v>39</v>
      </c>
      <c r="K4799">
        <v>12.4</v>
      </c>
      <c r="L4799">
        <v>424.02</v>
      </c>
      <c r="M4799">
        <v>87.42</v>
      </c>
      <c r="N4799" t="s">
        <v>47</v>
      </c>
      <c r="O4799">
        <v>2</v>
      </c>
      <c r="P4799" t="str" cm="1">
        <f t="array" ref="P4799">_xlfn.IFS(C4799&lt;25,"18-24", C4799&lt;=35,"25-35", C4799&lt;=50,"36-50",TRUE,"50+")</f>
        <v>18-24</v>
      </c>
      <c r="Q4799" t="str">
        <f t="shared" si="518"/>
        <v>new</v>
      </c>
      <c r="R4799" t="str">
        <f t="shared" si="519"/>
        <v>medium</v>
      </c>
      <c r="S4799" t="str">
        <f t="shared" si="520"/>
        <v>Low</v>
      </c>
      <c r="T4799" t="str">
        <f t="shared" si="521"/>
        <v>Jan</v>
      </c>
      <c r="U4799">
        <f t="shared" si="522"/>
        <v>2022</v>
      </c>
      <c r="V4799" t="str">
        <f t="shared" si="523"/>
        <v>10-15</v>
      </c>
      <c r="W4799" t="str">
        <f t="shared" si="524"/>
        <v>Medium</v>
      </c>
    </row>
    <row r="4800" spans="1:23" x14ac:dyDescent="0.3">
      <c r="A4800">
        <v>604799</v>
      </c>
      <c r="B4800">
        <v>95533</v>
      </c>
      <c r="C4800">
        <v>39</v>
      </c>
      <c r="D4800" t="s">
        <v>4</v>
      </c>
      <c r="E4800" t="s">
        <v>11</v>
      </c>
      <c r="F4800" t="s">
        <v>26</v>
      </c>
      <c r="G4800" t="s">
        <v>29</v>
      </c>
      <c r="H4800" s="1">
        <v>44579</v>
      </c>
      <c r="I4800" t="s">
        <v>33</v>
      </c>
      <c r="J4800">
        <v>44</v>
      </c>
      <c r="K4800">
        <v>7.9</v>
      </c>
      <c r="L4800">
        <v>1382.24</v>
      </c>
      <c r="M4800">
        <v>40.03</v>
      </c>
      <c r="N4800" t="s">
        <v>50</v>
      </c>
      <c r="O4800">
        <v>5</v>
      </c>
      <c r="P4800" t="str" cm="1">
        <f t="array" ref="P4800">_xlfn.IFS(C4800&lt;25,"18-24", C4800&lt;=35,"25-35", C4800&lt;=50,"36-50",TRUE,"50+")</f>
        <v>36-50</v>
      </c>
      <c r="Q4800" t="str">
        <f t="shared" si="518"/>
        <v>repeat</v>
      </c>
      <c r="R4800" t="str">
        <f t="shared" si="519"/>
        <v>high value</v>
      </c>
      <c r="S4800" t="str">
        <f t="shared" si="520"/>
        <v>High</v>
      </c>
      <c r="T4800" t="str">
        <f t="shared" si="521"/>
        <v>Jan</v>
      </c>
      <c r="U4800">
        <f t="shared" si="522"/>
        <v>2022</v>
      </c>
      <c r="V4800" t="str">
        <f t="shared" si="523"/>
        <v>5-10</v>
      </c>
      <c r="W4800" t="str">
        <f t="shared" si="524"/>
        <v>Medium</v>
      </c>
    </row>
    <row r="4801" spans="1:23" x14ac:dyDescent="0.3">
      <c r="A4801">
        <v>604800</v>
      </c>
      <c r="B4801">
        <v>52407</v>
      </c>
      <c r="C4801">
        <v>40</v>
      </c>
      <c r="D4801" t="s">
        <v>7</v>
      </c>
      <c r="E4801" t="s">
        <v>8</v>
      </c>
      <c r="F4801" t="s">
        <v>24</v>
      </c>
      <c r="G4801" t="s">
        <v>21</v>
      </c>
      <c r="H4801" s="1">
        <v>44684</v>
      </c>
      <c r="I4801" t="s">
        <v>33</v>
      </c>
      <c r="J4801">
        <v>37</v>
      </c>
      <c r="K4801">
        <v>7</v>
      </c>
      <c r="L4801">
        <v>869.51</v>
      </c>
      <c r="M4801">
        <v>47.44</v>
      </c>
      <c r="N4801" t="s">
        <v>49</v>
      </c>
      <c r="O4801">
        <v>2</v>
      </c>
      <c r="P4801" t="str" cm="1">
        <f t="array" ref="P4801">_xlfn.IFS(C4801&lt;25,"18-24", C4801&lt;=35,"25-35", C4801&lt;=50,"36-50",TRUE,"50+")</f>
        <v>36-50</v>
      </c>
      <c r="Q4801" t="str">
        <f t="shared" si="518"/>
        <v>repeat</v>
      </c>
      <c r="R4801" t="str">
        <f t="shared" si="519"/>
        <v>high value</v>
      </c>
      <c r="S4801" t="str">
        <f t="shared" si="520"/>
        <v>Low</v>
      </c>
      <c r="T4801" t="str">
        <f t="shared" si="521"/>
        <v>May</v>
      </c>
      <c r="U4801">
        <f t="shared" si="522"/>
        <v>2022</v>
      </c>
      <c r="V4801" t="str">
        <f t="shared" si="523"/>
        <v>5-10</v>
      </c>
      <c r="W4801" t="str">
        <f t="shared" si="524"/>
        <v>Medium</v>
      </c>
    </row>
    <row r="4802" spans="1:23" x14ac:dyDescent="0.3">
      <c r="A4802">
        <v>604801</v>
      </c>
      <c r="B4802">
        <v>24153</v>
      </c>
      <c r="C4802">
        <v>30</v>
      </c>
      <c r="D4802" t="s">
        <v>7</v>
      </c>
      <c r="E4802" t="s">
        <v>13</v>
      </c>
      <c r="F4802" t="s">
        <v>30</v>
      </c>
      <c r="G4802" t="s">
        <v>21</v>
      </c>
      <c r="H4802" s="1">
        <v>44893</v>
      </c>
      <c r="I4802" t="s">
        <v>34</v>
      </c>
      <c r="J4802">
        <v>78</v>
      </c>
      <c r="K4802">
        <v>2.2000000000000002</v>
      </c>
      <c r="L4802">
        <v>480.21</v>
      </c>
      <c r="M4802">
        <v>116.6</v>
      </c>
      <c r="N4802" t="s">
        <v>48</v>
      </c>
      <c r="O4802">
        <v>3</v>
      </c>
      <c r="P4802" t="str" cm="1">
        <f t="array" ref="P4802">_xlfn.IFS(C4802&lt;25,"18-24", C4802&lt;=35,"25-35", C4802&lt;=50,"36-50",TRUE,"50+")</f>
        <v>25-35</v>
      </c>
      <c r="Q4802" t="str">
        <f t="shared" si="518"/>
        <v>new</v>
      </c>
      <c r="R4802" t="str">
        <f t="shared" si="519"/>
        <v>medium</v>
      </c>
      <c r="S4802" t="str">
        <f t="shared" si="520"/>
        <v>medium</v>
      </c>
      <c r="T4802" t="str">
        <f t="shared" si="521"/>
        <v>Nov</v>
      </c>
      <c r="U4802">
        <f t="shared" si="522"/>
        <v>2022</v>
      </c>
      <c r="V4802" t="str">
        <f t="shared" si="523"/>
        <v>0-5</v>
      </c>
      <c r="W4802" t="str">
        <f t="shared" si="524"/>
        <v>Slow</v>
      </c>
    </row>
    <row r="4803" spans="1:23" x14ac:dyDescent="0.3">
      <c r="A4803">
        <v>604802</v>
      </c>
      <c r="B4803">
        <v>37281</v>
      </c>
      <c r="C4803">
        <v>47</v>
      </c>
      <c r="D4803" t="s">
        <v>4</v>
      </c>
      <c r="E4803" t="s">
        <v>15</v>
      </c>
      <c r="F4803" t="s">
        <v>22</v>
      </c>
      <c r="G4803" t="s">
        <v>27</v>
      </c>
      <c r="H4803" s="1">
        <v>44647</v>
      </c>
      <c r="I4803" t="s">
        <v>34</v>
      </c>
      <c r="J4803">
        <v>45</v>
      </c>
      <c r="K4803">
        <v>1.7</v>
      </c>
      <c r="L4803">
        <v>911.08</v>
      </c>
      <c r="M4803">
        <v>46.94</v>
      </c>
      <c r="N4803" t="s">
        <v>48</v>
      </c>
      <c r="O4803">
        <v>1</v>
      </c>
      <c r="P4803" t="str" cm="1">
        <f t="array" ref="P4803">_xlfn.IFS(C4803&lt;25,"18-24", C4803&lt;=35,"25-35", C4803&lt;=50,"36-50",TRUE,"50+")</f>
        <v>36-50</v>
      </c>
      <c r="Q4803" t="str">
        <f t="shared" ref="Q4803:Q4866" si="525">IF(COUNTIF($B:$B,B4803)&gt;1,"repeat","new")</f>
        <v>new</v>
      </c>
      <c r="R4803" t="str">
        <f t="shared" ref="R4803:R4866" si="526">IF(L4803&gt;500,"high value",IF( L4803&gt;250,"medium","low"))</f>
        <v>high value</v>
      </c>
      <c r="S4803" t="str">
        <f t="shared" ref="S4803:S4866" si="527">IF(O4803&lt;=2,"Low",IF(O4803&lt;=4,"medium","High"))</f>
        <v>Low</v>
      </c>
      <c r="T4803" t="str">
        <f t="shared" ref="T4803:T4866" si="528">TEXT(H4803,"MMM")</f>
        <v>Mar</v>
      </c>
      <c r="U4803">
        <f t="shared" ref="U4803:U4866" si="529">YEAR(H4803)</f>
        <v>2022</v>
      </c>
      <c r="V4803" t="str">
        <f t="shared" ref="V4803:V4866" si="530">IF(K4803&lt;=5,"0-5",IF(K4803&lt;=10,"5-10",IF(K4803&lt;=15,"10-15","15+")))</f>
        <v>0-5</v>
      </c>
      <c r="W4803" t="str">
        <f t="shared" ref="W4803:W4866" si="531">IF(J4803&lt;=30,"Fast",IF(J4803&lt;=45,"Medium","Slow"))</f>
        <v>Medium</v>
      </c>
    </row>
    <row r="4804" spans="1:23" x14ac:dyDescent="0.3">
      <c r="A4804">
        <v>604803</v>
      </c>
      <c r="B4804">
        <v>96000</v>
      </c>
      <c r="C4804">
        <v>57</v>
      </c>
      <c r="D4804" t="s">
        <v>7</v>
      </c>
      <c r="E4804" t="s">
        <v>15</v>
      </c>
      <c r="F4804" t="s">
        <v>30</v>
      </c>
      <c r="G4804" t="s">
        <v>27</v>
      </c>
      <c r="H4804" s="1">
        <v>45645</v>
      </c>
      <c r="I4804" t="s">
        <v>33</v>
      </c>
      <c r="J4804">
        <v>21</v>
      </c>
      <c r="K4804">
        <v>11.3</v>
      </c>
      <c r="L4804">
        <v>1227.52</v>
      </c>
      <c r="M4804">
        <v>112.03</v>
      </c>
      <c r="N4804" t="s">
        <v>47</v>
      </c>
      <c r="O4804">
        <v>2</v>
      </c>
      <c r="P4804" t="str" cm="1">
        <f t="array" ref="P4804">_xlfn.IFS(C4804&lt;25,"18-24", C4804&lt;=35,"25-35", C4804&lt;=50,"36-50",TRUE,"50+")</f>
        <v>50+</v>
      </c>
      <c r="Q4804" t="str">
        <f t="shared" si="525"/>
        <v>new</v>
      </c>
      <c r="R4804" t="str">
        <f t="shared" si="526"/>
        <v>high value</v>
      </c>
      <c r="S4804" t="str">
        <f t="shared" si="527"/>
        <v>Low</v>
      </c>
      <c r="T4804" t="str">
        <f t="shared" si="528"/>
        <v>Dec</v>
      </c>
      <c r="U4804">
        <f t="shared" si="529"/>
        <v>2024</v>
      </c>
      <c r="V4804" t="str">
        <f t="shared" si="530"/>
        <v>10-15</v>
      </c>
      <c r="W4804" t="str">
        <f t="shared" si="531"/>
        <v>Fast</v>
      </c>
    </row>
    <row r="4805" spans="1:23" x14ac:dyDescent="0.3">
      <c r="A4805">
        <v>604804</v>
      </c>
      <c r="B4805">
        <v>83459</v>
      </c>
      <c r="C4805">
        <v>59</v>
      </c>
      <c r="D4805" t="s">
        <v>7</v>
      </c>
      <c r="E4805" t="s">
        <v>15</v>
      </c>
      <c r="F4805" t="s">
        <v>30</v>
      </c>
      <c r="G4805" t="s">
        <v>23</v>
      </c>
      <c r="H4805" s="1">
        <v>45642</v>
      </c>
      <c r="I4805" t="s">
        <v>34</v>
      </c>
      <c r="J4805">
        <v>22</v>
      </c>
      <c r="K4805">
        <v>5.5</v>
      </c>
      <c r="L4805">
        <v>1380.45</v>
      </c>
      <c r="M4805">
        <v>83.2</v>
      </c>
      <c r="N4805" t="s">
        <v>50</v>
      </c>
      <c r="O4805">
        <v>3</v>
      </c>
      <c r="P4805" t="str" cm="1">
        <f t="array" ref="P4805">_xlfn.IFS(C4805&lt;25,"18-24", C4805&lt;=35,"25-35", C4805&lt;=50,"36-50",TRUE,"50+")</f>
        <v>50+</v>
      </c>
      <c r="Q4805" t="str">
        <f t="shared" si="525"/>
        <v>new</v>
      </c>
      <c r="R4805" t="str">
        <f t="shared" si="526"/>
        <v>high value</v>
      </c>
      <c r="S4805" t="str">
        <f t="shared" si="527"/>
        <v>medium</v>
      </c>
      <c r="T4805" t="str">
        <f t="shared" si="528"/>
        <v>Dec</v>
      </c>
      <c r="U4805">
        <f t="shared" si="529"/>
        <v>2024</v>
      </c>
      <c r="V4805" t="str">
        <f t="shared" si="530"/>
        <v>5-10</v>
      </c>
      <c r="W4805" t="str">
        <f t="shared" si="531"/>
        <v>Fast</v>
      </c>
    </row>
    <row r="4806" spans="1:23" x14ac:dyDescent="0.3">
      <c r="A4806">
        <v>604805</v>
      </c>
      <c r="B4806">
        <v>58234</v>
      </c>
      <c r="C4806">
        <v>19</v>
      </c>
      <c r="D4806" t="s">
        <v>4</v>
      </c>
      <c r="E4806" t="s">
        <v>15</v>
      </c>
      <c r="F4806" t="s">
        <v>30</v>
      </c>
      <c r="G4806" t="s">
        <v>31</v>
      </c>
      <c r="H4806" s="1">
        <v>45375</v>
      </c>
      <c r="I4806" t="s">
        <v>33</v>
      </c>
      <c r="J4806">
        <v>66</v>
      </c>
      <c r="K4806">
        <v>5.9</v>
      </c>
      <c r="L4806">
        <v>179.37</v>
      </c>
      <c r="M4806">
        <v>39.630000000000003</v>
      </c>
      <c r="N4806" t="s">
        <v>49</v>
      </c>
      <c r="O4806">
        <v>5</v>
      </c>
      <c r="P4806" t="str" cm="1">
        <f t="array" ref="P4806">_xlfn.IFS(C4806&lt;25,"18-24", C4806&lt;=35,"25-35", C4806&lt;=50,"36-50",TRUE,"50+")</f>
        <v>18-24</v>
      </c>
      <c r="Q4806" t="str">
        <f t="shared" si="525"/>
        <v>new</v>
      </c>
      <c r="R4806" t="str">
        <f t="shared" si="526"/>
        <v>low</v>
      </c>
      <c r="S4806" t="str">
        <f t="shared" si="527"/>
        <v>High</v>
      </c>
      <c r="T4806" t="str">
        <f t="shared" si="528"/>
        <v>Mar</v>
      </c>
      <c r="U4806">
        <f t="shared" si="529"/>
        <v>2024</v>
      </c>
      <c r="V4806" t="str">
        <f t="shared" si="530"/>
        <v>5-10</v>
      </c>
      <c r="W4806" t="str">
        <f t="shared" si="531"/>
        <v>Slow</v>
      </c>
    </row>
    <row r="4807" spans="1:23" x14ac:dyDescent="0.3">
      <c r="A4807">
        <v>604806</v>
      </c>
      <c r="B4807">
        <v>47948</v>
      </c>
      <c r="C4807">
        <v>19</v>
      </c>
      <c r="D4807" t="s">
        <v>4</v>
      </c>
      <c r="E4807" t="s">
        <v>13</v>
      </c>
      <c r="F4807" t="s">
        <v>30</v>
      </c>
      <c r="G4807" t="s">
        <v>21</v>
      </c>
      <c r="H4807" s="1">
        <v>44975</v>
      </c>
      <c r="I4807" t="s">
        <v>33</v>
      </c>
      <c r="J4807">
        <v>82</v>
      </c>
      <c r="K4807">
        <v>8.6</v>
      </c>
      <c r="L4807">
        <v>708.43</v>
      </c>
      <c r="M4807">
        <v>33.31</v>
      </c>
      <c r="N4807" t="s">
        <v>50</v>
      </c>
      <c r="O4807">
        <v>1</v>
      </c>
      <c r="P4807" t="str" cm="1">
        <f t="array" ref="P4807">_xlfn.IFS(C4807&lt;25,"18-24", C4807&lt;=35,"25-35", C4807&lt;=50,"36-50",TRUE,"50+")</f>
        <v>18-24</v>
      </c>
      <c r="Q4807" t="str">
        <f t="shared" si="525"/>
        <v>repeat</v>
      </c>
      <c r="R4807" t="str">
        <f t="shared" si="526"/>
        <v>high value</v>
      </c>
      <c r="S4807" t="str">
        <f t="shared" si="527"/>
        <v>Low</v>
      </c>
      <c r="T4807" t="str">
        <f t="shared" si="528"/>
        <v>Feb</v>
      </c>
      <c r="U4807">
        <f t="shared" si="529"/>
        <v>2023</v>
      </c>
      <c r="V4807" t="str">
        <f t="shared" si="530"/>
        <v>5-10</v>
      </c>
      <c r="W4807" t="str">
        <f t="shared" si="531"/>
        <v>Slow</v>
      </c>
    </row>
    <row r="4808" spans="1:23" x14ac:dyDescent="0.3">
      <c r="A4808">
        <v>604807</v>
      </c>
      <c r="B4808">
        <v>36586</v>
      </c>
      <c r="C4808">
        <v>38</v>
      </c>
      <c r="D4808" t="s">
        <v>7</v>
      </c>
      <c r="E4808" t="s">
        <v>16</v>
      </c>
      <c r="F4808" t="s">
        <v>30</v>
      </c>
      <c r="G4808" t="s">
        <v>21</v>
      </c>
      <c r="H4808" s="1">
        <v>45387</v>
      </c>
      <c r="I4808" t="s">
        <v>33</v>
      </c>
      <c r="J4808">
        <v>35</v>
      </c>
      <c r="K4808">
        <v>12.9</v>
      </c>
      <c r="L4808">
        <v>941.41</v>
      </c>
      <c r="M4808">
        <v>109.6</v>
      </c>
      <c r="N4808" t="s">
        <v>50</v>
      </c>
      <c r="O4808">
        <v>3</v>
      </c>
      <c r="P4808" t="str" cm="1">
        <f t="array" ref="P4808">_xlfn.IFS(C4808&lt;25,"18-24", C4808&lt;=35,"25-35", C4808&lt;=50,"36-50",TRUE,"50+")</f>
        <v>36-50</v>
      </c>
      <c r="Q4808" t="str">
        <f t="shared" si="525"/>
        <v>new</v>
      </c>
      <c r="R4808" t="str">
        <f t="shared" si="526"/>
        <v>high value</v>
      </c>
      <c r="S4808" t="str">
        <f t="shared" si="527"/>
        <v>medium</v>
      </c>
      <c r="T4808" t="str">
        <f t="shared" si="528"/>
        <v>Apr</v>
      </c>
      <c r="U4808">
        <f t="shared" si="529"/>
        <v>2024</v>
      </c>
      <c r="V4808" t="str">
        <f t="shared" si="530"/>
        <v>10-15</v>
      </c>
      <c r="W4808" t="str">
        <f t="shared" si="531"/>
        <v>Medium</v>
      </c>
    </row>
    <row r="4809" spans="1:23" x14ac:dyDescent="0.3">
      <c r="A4809">
        <v>604808</v>
      </c>
      <c r="B4809">
        <v>74682</v>
      </c>
      <c r="C4809">
        <v>60</v>
      </c>
      <c r="D4809" t="s">
        <v>7</v>
      </c>
      <c r="E4809" t="s">
        <v>11</v>
      </c>
      <c r="F4809" t="s">
        <v>19</v>
      </c>
      <c r="G4809" t="s">
        <v>21</v>
      </c>
      <c r="H4809" s="1">
        <v>44671</v>
      </c>
      <c r="I4809" t="s">
        <v>33</v>
      </c>
      <c r="J4809">
        <v>87</v>
      </c>
      <c r="K4809">
        <v>12</v>
      </c>
      <c r="L4809">
        <v>1187.1600000000001</v>
      </c>
      <c r="M4809">
        <v>96.03</v>
      </c>
      <c r="N4809" t="s">
        <v>48</v>
      </c>
      <c r="O4809">
        <v>4</v>
      </c>
      <c r="P4809" t="str" cm="1">
        <f t="array" ref="P4809">_xlfn.IFS(C4809&lt;25,"18-24", C4809&lt;=35,"25-35", C4809&lt;=50,"36-50",TRUE,"50+")</f>
        <v>50+</v>
      </c>
      <c r="Q4809" t="str">
        <f t="shared" si="525"/>
        <v>repeat</v>
      </c>
      <c r="R4809" t="str">
        <f t="shared" si="526"/>
        <v>high value</v>
      </c>
      <c r="S4809" t="str">
        <f t="shared" si="527"/>
        <v>medium</v>
      </c>
      <c r="T4809" t="str">
        <f t="shared" si="528"/>
        <v>Apr</v>
      </c>
      <c r="U4809">
        <f t="shared" si="529"/>
        <v>2022</v>
      </c>
      <c r="V4809" t="str">
        <f t="shared" si="530"/>
        <v>10-15</v>
      </c>
      <c r="W4809" t="str">
        <f t="shared" si="531"/>
        <v>Slow</v>
      </c>
    </row>
    <row r="4810" spans="1:23" x14ac:dyDescent="0.3">
      <c r="A4810">
        <v>604809</v>
      </c>
      <c r="B4810">
        <v>58299</v>
      </c>
      <c r="C4810">
        <v>30</v>
      </c>
      <c r="D4810" t="s">
        <v>7</v>
      </c>
      <c r="E4810" t="s">
        <v>11</v>
      </c>
      <c r="F4810" t="s">
        <v>30</v>
      </c>
      <c r="G4810" t="s">
        <v>31</v>
      </c>
      <c r="H4810" s="1">
        <v>45444</v>
      </c>
      <c r="I4810" t="s">
        <v>33</v>
      </c>
      <c r="J4810">
        <v>60</v>
      </c>
      <c r="K4810">
        <v>6.4</v>
      </c>
      <c r="L4810">
        <v>1075.77</v>
      </c>
      <c r="M4810">
        <v>45.48</v>
      </c>
      <c r="N4810" t="s">
        <v>50</v>
      </c>
      <c r="O4810">
        <v>1</v>
      </c>
      <c r="P4810" t="str" cm="1">
        <f t="array" ref="P4810">_xlfn.IFS(C4810&lt;25,"18-24", C4810&lt;=35,"25-35", C4810&lt;=50,"36-50",TRUE,"50+")</f>
        <v>25-35</v>
      </c>
      <c r="Q4810" t="str">
        <f t="shared" si="525"/>
        <v>new</v>
      </c>
      <c r="R4810" t="str">
        <f t="shared" si="526"/>
        <v>high value</v>
      </c>
      <c r="S4810" t="str">
        <f t="shared" si="527"/>
        <v>Low</v>
      </c>
      <c r="T4810" t="str">
        <f t="shared" si="528"/>
        <v>Jun</v>
      </c>
      <c r="U4810">
        <f t="shared" si="529"/>
        <v>2024</v>
      </c>
      <c r="V4810" t="str">
        <f t="shared" si="530"/>
        <v>5-10</v>
      </c>
      <c r="W4810" t="str">
        <f t="shared" si="531"/>
        <v>Slow</v>
      </c>
    </row>
    <row r="4811" spans="1:23" x14ac:dyDescent="0.3">
      <c r="A4811">
        <v>604810</v>
      </c>
      <c r="B4811">
        <v>74947</v>
      </c>
      <c r="C4811">
        <v>18</v>
      </c>
      <c r="D4811" t="s">
        <v>4</v>
      </c>
      <c r="E4811" t="s">
        <v>5</v>
      </c>
      <c r="F4811" t="s">
        <v>28</v>
      </c>
      <c r="G4811" t="s">
        <v>23</v>
      </c>
      <c r="H4811" s="1">
        <v>44850</v>
      </c>
      <c r="I4811" t="s">
        <v>34</v>
      </c>
      <c r="J4811">
        <v>70</v>
      </c>
      <c r="K4811">
        <v>10.199999999999999</v>
      </c>
      <c r="L4811">
        <v>950.32</v>
      </c>
      <c r="M4811">
        <v>94.62</v>
      </c>
      <c r="N4811" t="s">
        <v>48</v>
      </c>
      <c r="O4811">
        <v>1</v>
      </c>
      <c r="P4811" t="str" cm="1">
        <f t="array" ref="P4811">_xlfn.IFS(C4811&lt;25,"18-24", C4811&lt;=35,"25-35", C4811&lt;=50,"36-50",TRUE,"50+")</f>
        <v>18-24</v>
      </c>
      <c r="Q4811" t="str">
        <f t="shared" si="525"/>
        <v>new</v>
      </c>
      <c r="R4811" t="str">
        <f t="shared" si="526"/>
        <v>high value</v>
      </c>
      <c r="S4811" t="str">
        <f t="shared" si="527"/>
        <v>Low</v>
      </c>
      <c r="T4811" t="str">
        <f t="shared" si="528"/>
        <v>Oct</v>
      </c>
      <c r="U4811">
        <f t="shared" si="529"/>
        <v>2022</v>
      </c>
      <c r="V4811" t="str">
        <f t="shared" si="530"/>
        <v>10-15</v>
      </c>
      <c r="W4811" t="str">
        <f t="shared" si="531"/>
        <v>Slow</v>
      </c>
    </row>
    <row r="4812" spans="1:23" x14ac:dyDescent="0.3">
      <c r="A4812">
        <v>604811</v>
      </c>
      <c r="B4812">
        <v>97698</v>
      </c>
      <c r="C4812">
        <v>35</v>
      </c>
      <c r="D4812" t="s">
        <v>7</v>
      </c>
      <c r="E4812" t="s">
        <v>8</v>
      </c>
      <c r="F4812" t="s">
        <v>28</v>
      </c>
      <c r="G4812" t="s">
        <v>31</v>
      </c>
      <c r="H4812" s="1">
        <v>44963</v>
      </c>
      <c r="I4812" t="s">
        <v>34</v>
      </c>
      <c r="J4812">
        <v>66</v>
      </c>
      <c r="K4812">
        <v>9</v>
      </c>
      <c r="L4812">
        <v>1488.99</v>
      </c>
      <c r="M4812">
        <v>66.13</v>
      </c>
      <c r="N4812" t="s">
        <v>48</v>
      </c>
      <c r="O4812">
        <v>3</v>
      </c>
      <c r="P4812" t="str" cm="1">
        <f t="array" ref="P4812">_xlfn.IFS(C4812&lt;25,"18-24", C4812&lt;=35,"25-35", C4812&lt;=50,"36-50",TRUE,"50+")</f>
        <v>25-35</v>
      </c>
      <c r="Q4812" t="str">
        <f t="shared" si="525"/>
        <v>new</v>
      </c>
      <c r="R4812" t="str">
        <f t="shared" si="526"/>
        <v>high value</v>
      </c>
      <c r="S4812" t="str">
        <f t="shared" si="527"/>
        <v>medium</v>
      </c>
      <c r="T4812" t="str">
        <f t="shared" si="528"/>
        <v>Feb</v>
      </c>
      <c r="U4812">
        <f t="shared" si="529"/>
        <v>2023</v>
      </c>
      <c r="V4812" t="str">
        <f t="shared" si="530"/>
        <v>5-10</v>
      </c>
      <c r="W4812" t="str">
        <f t="shared" si="531"/>
        <v>Slow</v>
      </c>
    </row>
    <row r="4813" spans="1:23" x14ac:dyDescent="0.3">
      <c r="A4813">
        <v>604812</v>
      </c>
      <c r="B4813">
        <v>68376</v>
      </c>
      <c r="C4813">
        <v>60</v>
      </c>
      <c r="D4813" t="s">
        <v>7</v>
      </c>
      <c r="E4813" t="s">
        <v>13</v>
      </c>
      <c r="F4813" t="s">
        <v>32</v>
      </c>
      <c r="G4813" t="s">
        <v>31</v>
      </c>
      <c r="H4813" s="1">
        <v>45166</v>
      </c>
      <c r="I4813" t="s">
        <v>34</v>
      </c>
      <c r="J4813">
        <v>46</v>
      </c>
      <c r="K4813">
        <v>9.4</v>
      </c>
      <c r="L4813">
        <v>231.1</v>
      </c>
      <c r="M4813">
        <v>77.2</v>
      </c>
      <c r="N4813" t="s">
        <v>50</v>
      </c>
      <c r="O4813">
        <v>2</v>
      </c>
      <c r="P4813" t="str" cm="1">
        <f t="array" ref="P4813">_xlfn.IFS(C4813&lt;25,"18-24", C4813&lt;=35,"25-35", C4813&lt;=50,"36-50",TRUE,"50+")</f>
        <v>50+</v>
      </c>
      <c r="Q4813" t="str">
        <f t="shared" si="525"/>
        <v>new</v>
      </c>
      <c r="R4813" t="str">
        <f t="shared" si="526"/>
        <v>low</v>
      </c>
      <c r="S4813" t="str">
        <f t="shared" si="527"/>
        <v>Low</v>
      </c>
      <c r="T4813" t="str">
        <f t="shared" si="528"/>
        <v>Aug</v>
      </c>
      <c r="U4813">
        <f t="shared" si="529"/>
        <v>2023</v>
      </c>
      <c r="V4813" t="str">
        <f t="shared" si="530"/>
        <v>5-10</v>
      </c>
      <c r="W4813" t="str">
        <f t="shared" si="531"/>
        <v>Slow</v>
      </c>
    </row>
    <row r="4814" spans="1:23" x14ac:dyDescent="0.3">
      <c r="A4814">
        <v>604813</v>
      </c>
      <c r="B4814">
        <v>67321</v>
      </c>
      <c r="C4814">
        <v>26</v>
      </c>
      <c r="D4814" t="s">
        <v>7</v>
      </c>
      <c r="E4814" t="s">
        <v>5</v>
      </c>
      <c r="F4814" t="s">
        <v>28</v>
      </c>
      <c r="G4814" t="s">
        <v>25</v>
      </c>
      <c r="H4814" s="1">
        <v>44723</v>
      </c>
      <c r="I4814" t="s">
        <v>34</v>
      </c>
      <c r="J4814">
        <v>29</v>
      </c>
      <c r="K4814">
        <v>6.6</v>
      </c>
      <c r="L4814">
        <v>562.72</v>
      </c>
      <c r="M4814">
        <v>119.87</v>
      </c>
      <c r="N4814" t="s">
        <v>47</v>
      </c>
      <c r="O4814">
        <v>3</v>
      </c>
      <c r="P4814" t="str" cm="1">
        <f t="array" ref="P4814">_xlfn.IFS(C4814&lt;25,"18-24", C4814&lt;=35,"25-35", C4814&lt;=50,"36-50",TRUE,"50+")</f>
        <v>25-35</v>
      </c>
      <c r="Q4814" t="str">
        <f t="shared" si="525"/>
        <v>new</v>
      </c>
      <c r="R4814" t="str">
        <f t="shared" si="526"/>
        <v>high value</v>
      </c>
      <c r="S4814" t="str">
        <f t="shared" si="527"/>
        <v>medium</v>
      </c>
      <c r="T4814" t="str">
        <f t="shared" si="528"/>
        <v>Jun</v>
      </c>
      <c r="U4814">
        <f t="shared" si="529"/>
        <v>2022</v>
      </c>
      <c r="V4814" t="str">
        <f t="shared" si="530"/>
        <v>5-10</v>
      </c>
      <c r="W4814" t="str">
        <f t="shared" si="531"/>
        <v>Fast</v>
      </c>
    </row>
    <row r="4815" spans="1:23" x14ac:dyDescent="0.3">
      <c r="A4815">
        <v>604814</v>
      </c>
      <c r="B4815">
        <v>24091</v>
      </c>
      <c r="C4815">
        <v>33</v>
      </c>
      <c r="D4815" t="s">
        <v>4</v>
      </c>
      <c r="E4815" t="s">
        <v>15</v>
      </c>
      <c r="F4815" t="s">
        <v>18</v>
      </c>
      <c r="G4815" t="s">
        <v>31</v>
      </c>
      <c r="H4815" s="1">
        <v>45074</v>
      </c>
      <c r="I4815" t="s">
        <v>34</v>
      </c>
      <c r="J4815">
        <v>58</v>
      </c>
      <c r="K4815">
        <v>10.5</v>
      </c>
      <c r="L4815">
        <v>468.24</v>
      </c>
      <c r="M4815">
        <v>95.91</v>
      </c>
      <c r="N4815" t="s">
        <v>47</v>
      </c>
      <c r="O4815">
        <v>4</v>
      </c>
      <c r="P4815" t="str" cm="1">
        <f t="array" ref="P4815">_xlfn.IFS(C4815&lt;25,"18-24", C4815&lt;=35,"25-35", C4815&lt;=50,"36-50",TRUE,"50+")</f>
        <v>25-35</v>
      </c>
      <c r="Q4815" t="str">
        <f t="shared" si="525"/>
        <v>new</v>
      </c>
      <c r="R4815" t="str">
        <f t="shared" si="526"/>
        <v>medium</v>
      </c>
      <c r="S4815" t="str">
        <f t="shared" si="527"/>
        <v>medium</v>
      </c>
      <c r="T4815" t="str">
        <f t="shared" si="528"/>
        <v>May</v>
      </c>
      <c r="U4815">
        <f t="shared" si="529"/>
        <v>2023</v>
      </c>
      <c r="V4815" t="str">
        <f t="shared" si="530"/>
        <v>10-15</v>
      </c>
      <c r="W4815" t="str">
        <f t="shared" si="531"/>
        <v>Slow</v>
      </c>
    </row>
    <row r="4816" spans="1:23" x14ac:dyDescent="0.3">
      <c r="A4816">
        <v>604815</v>
      </c>
      <c r="B4816">
        <v>48820</v>
      </c>
      <c r="C4816">
        <v>20</v>
      </c>
      <c r="D4816" t="s">
        <v>7</v>
      </c>
      <c r="E4816" t="s">
        <v>15</v>
      </c>
      <c r="F4816" t="s">
        <v>24</v>
      </c>
      <c r="G4816" t="s">
        <v>31</v>
      </c>
      <c r="H4816" s="1">
        <v>45295</v>
      </c>
      <c r="I4816" t="s">
        <v>34</v>
      </c>
      <c r="J4816">
        <v>42</v>
      </c>
      <c r="K4816">
        <v>10.6</v>
      </c>
      <c r="L4816">
        <v>883.34</v>
      </c>
      <c r="M4816">
        <v>66.510000000000005</v>
      </c>
      <c r="N4816" t="s">
        <v>48</v>
      </c>
      <c r="O4816">
        <v>2</v>
      </c>
      <c r="P4816" t="str" cm="1">
        <f t="array" ref="P4816">_xlfn.IFS(C4816&lt;25,"18-24", C4816&lt;=35,"25-35", C4816&lt;=50,"36-50",TRUE,"50+")</f>
        <v>18-24</v>
      </c>
      <c r="Q4816" t="str">
        <f t="shared" si="525"/>
        <v>new</v>
      </c>
      <c r="R4816" t="str">
        <f t="shared" si="526"/>
        <v>high value</v>
      </c>
      <c r="S4816" t="str">
        <f t="shared" si="527"/>
        <v>Low</v>
      </c>
      <c r="T4816" t="str">
        <f t="shared" si="528"/>
        <v>Jan</v>
      </c>
      <c r="U4816">
        <f t="shared" si="529"/>
        <v>2024</v>
      </c>
      <c r="V4816" t="str">
        <f t="shared" si="530"/>
        <v>10-15</v>
      </c>
      <c r="W4816" t="str">
        <f t="shared" si="531"/>
        <v>Medium</v>
      </c>
    </row>
    <row r="4817" spans="1:23" x14ac:dyDescent="0.3">
      <c r="A4817">
        <v>604816</v>
      </c>
      <c r="B4817">
        <v>64894</v>
      </c>
      <c r="C4817">
        <v>48</v>
      </c>
      <c r="D4817" t="s">
        <v>7</v>
      </c>
      <c r="E4817" t="s">
        <v>13</v>
      </c>
      <c r="F4817" t="s">
        <v>26</v>
      </c>
      <c r="G4817" t="s">
        <v>31</v>
      </c>
      <c r="H4817" s="1">
        <v>44792</v>
      </c>
      <c r="I4817" t="s">
        <v>33</v>
      </c>
      <c r="J4817">
        <v>43</v>
      </c>
      <c r="K4817">
        <v>9.8000000000000007</v>
      </c>
      <c r="L4817">
        <v>283.19</v>
      </c>
      <c r="M4817">
        <v>54.88</v>
      </c>
      <c r="N4817" t="s">
        <v>49</v>
      </c>
      <c r="O4817">
        <v>4</v>
      </c>
      <c r="P4817" t="str" cm="1">
        <f t="array" ref="P4817">_xlfn.IFS(C4817&lt;25,"18-24", C4817&lt;=35,"25-35", C4817&lt;=50,"36-50",TRUE,"50+")</f>
        <v>36-50</v>
      </c>
      <c r="Q4817" t="str">
        <f t="shared" si="525"/>
        <v>new</v>
      </c>
      <c r="R4817" t="str">
        <f t="shared" si="526"/>
        <v>medium</v>
      </c>
      <c r="S4817" t="str">
        <f t="shared" si="527"/>
        <v>medium</v>
      </c>
      <c r="T4817" t="str">
        <f t="shared" si="528"/>
        <v>Aug</v>
      </c>
      <c r="U4817">
        <f t="shared" si="529"/>
        <v>2022</v>
      </c>
      <c r="V4817" t="str">
        <f t="shared" si="530"/>
        <v>5-10</v>
      </c>
      <c r="W4817" t="str">
        <f t="shared" si="531"/>
        <v>Medium</v>
      </c>
    </row>
    <row r="4818" spans="1:23" x14ac:dyDescent="0.3">
      <c r="A4818">
        <v>604817</v>
      </c>
      <c r="B4818">
        <v>67919</v>
      </c>
      <c r="C4818">
        <v>46</v>
      </c>
      <c r="D4818" t="s">
        <v>4</v>
      </c>
      <c r="E4818" t="s">
        <v>15</v>
      </c>
      <c r="F4818" t="s">
        <v>18</v>
      </c>
      <c r="G4818" t="s">
        <v>31</v>
      </c>
      <c r="H4818" s="1">
        <v>44912</v>
      </c>
      <c r="I4818" t="s">
        <v>33</v>
      </c>
      <c r="J4818">
        <v>30</v>
      </c>
      <c r="K4818">
        <v>3.3</v>
      </c>
      <c r="L4818">
        <v>990.65</v>
      </c>
      <c r="M4818">
        <v>114.78</v>
      </c>
      <c r="N4818" t="s">
        <v>50</v>
      </c>
      <c r="O4818">
        <v>4</v>
      </c>
      <c r="P4818" t="str" cm="1">
        <f t="array" ref="P4818">_xlfn.IFS(C4818&lt;25,"18-24", C4818&lt;=35,"25-35", C4818&lt;=50,"36-50",TRUE,"50+")</f>
        <v>36-50</v>
      </c>
      <c r="Q4818" t="str">
        <f t="shared" si="525"/>
        <v>repeat</v>
      </c>
      <c r="R4818" t="str">
        <f t="shared" si="526"/>
        <v>high value</v>
      </c>
      <c r="S4818" t="str">
        <f t="shared" si="527"/>
        <v>medium</v>
      </c>
      <c r="T4818" t="str">
        <f t="shared" si="528"/>
        <v>Dec</v>
      </c>
      <c r="U4818">
        <f t="shared" si="529"/>
        <v>2022</v>
      </c>
      <c r="V4818" t="str">
        <f t="shared" si="530"/>
        <v>0-5</v>
      </c>
      <c r="W4818" t="str">
        <f t="shared" si="531"/>
        <v>Fast</v>
      </c>
    </row>
    <row r="4819" spans="1:23" x14ac:dyDescent="0.3">
      <c r="A4819">
        <v>604818</v>
      </c>
      <c r="B4819">
        <v>75905</v>
      </c>
      <c r="C4819">
        <v>32</v>
      </c>
      <c r="D4819" t="s">
        <v>7</v>
      </c>
      <c r="E4819" t="s">
        <v>8</v>
      </c>
      <c r="F4819" t="s">
        <v>22</v>
      </c>
      <c r="G4819" t="s">
        <v>25</v>
      </c>
      <c r="H4819" s="1">
        <v>44948</v>
      </c>
      <c r="I4819" t="s">
        <v>33</v>
      </c>
      <c r="J4819">
        <v>35</v>
      </c>
      <c r="K4819">
        <v>10.5</v>
      </c>
      <c r="L4819">
        <v>1390.63</v>
      </c>
      <c r="M4819">
        <v>72.67</v>
      </c>
      <c r="N4819" t="s">
        <v>49</v>
      </c>
      <c r="O4819">
        <v>4</v>
      </c>
      <c r="P4819" t="str" cm="1">
        <f t="array" ref="P4819">_xlfn.IFS(C4819&lt;25,"18-24", C4819&lt;=35,"25-35", C4819&lt;=50,"36-50",TRUE,"50+")</f>
        <v>25-35</v>
      </c>
      <c r="Q4819" t="str">
        <f t="shared" si="525"/>
        <v>new</v>
      </c>
      <c r="R4819" t="str">
        <f t="shared" si="526"/>
        <v>high value</v>
      </c>
      <c r="S4819" t="str">
        <f t="shared" si="527"/>
        <v>medium</v>
      </c>
      <c r="T4819" t="str">
        <f t="shared" si="528"/>
        <v>Jan</v>
      </c>
      <c r="U4819">
        <f t="shared" si="529"/>
        <v>2023</v>
      </c>
      <c r="V4819" t="str">
        <f t="shared" si="530"/>
        <v>10-15</v>
      </c>
      <c r="W4819" t="str">
        <f t="shared" si="531"/>
        <v>Medium</v>
      </c>
    </row>
    <row r="4820" spans="1:23" x14ac:dyDescent="0.3">
      <c r="A4820">
        <v>604819</v>
      </c>
      <c r="B4820">
        <v>25780</v>
      </c>
      <c r="C4820">
        <v>33</v>
      </c>
      <c r="D4820" t="s">
        <v>7</v>
      </c>
      <c r="E4820" t="s">
        <v>13</v>
      </c>
      <c r="F4820" t="s">
        <v>32</v>
      </c>
      <c r="G4820" t="s">
        <v>21</v>
      </c>
      <c r="H4820" s="1">
        <v>45268</v>
      </c>
      <c r="I4820" t="s">
        <v>34</v>
      </c>
      <c r="J4820">
        <v>54</v>
      </c>
      <c r="K4820">
        <v>3.3</v>
      </c>
      <c r="L4820">
        <v>1336.92</v>
      </c>
      <c r="M4820">
        <v>54.49</v>
      </c>
      <c r="N4820" t="s">
        <v>47</v>
      </c>
      <c r="O4820">
        <v>2</v>
      </c>
      <c r="P4820" t="str" cm="1">
        <f t="array" ref="P4820">_xlfn.IFS(C4820&lt;25,"18-24", C4820&lt;=35,"25-35", C4820&lt;=50,"36-50",TRUE,"50+")</f>
        <v>25-35</v>
      </c>
      <c r="Q4820" t="str">
        <f t="shared" si="525"/>
        <v>repeat</v>
      </c>
      <c r="R4820" t="str">
        <f t="shared" si="526"/>
        <v>high value</v>
      </c>
      <c r="S4820" t="str">
        <f t="shared" si="527"/>
        <v>Low</v>
      </c>
      <c r="T4820" t="str">
        <f t="shared" si="528"/>
        <v>Dec</v>
      </c>
      <c r="U4820">
        <f t="shared" si="529"/>
        <v>2023</v>
      </c>
      <c r="V4820" t="str">
        <f t="shared" si="530"/>
        <v>0-5</v>
      </c>
      <c r="W4820" t="str">
        <f t="shared" si="531"/>
        <v>Slow</v>
      </c>
    </row>
    <row r="4821" spans="1:23" x14ac:dyDescent="0.3">
      <c r="A4821">
        <v>604820</v>
      </c>
      <c r="B4821">
        <v>68572</v>
      </c>
      <c r="C4821">
        <v>20</v>
      </c>
      <c r="D4821" t="s">
        <v>7</v>
      </c>
      <c r="E4821" t="s">
        <v>5</v>
      </c>
      <c r="F4821" t="s">
        <v>19</v>
      </c>
      <c r="G4821" t="s">
        <v>21</v>
      </c>
      <c r="H4821" s="1">
        <v>44984</v>
      </c>
      <c r="I4821" t="s">
        <v>33</v>
      </c>
      <c r="J4821">
        <v>67</v>
      </c>
      <c r="K4821">
        <v>5.8</v>
      </c>
      <c r="L4821">
        <v>301.26</v>
      </c>
      <c r="M4821">
        <v>86.76</v>
      </c>
      <c r="N4821" t="s">
        <v>49</v>
      </c>
      <c r="O4821">
        <v>4</v>
      </c>
      <c r="P4821" t="str" cm="1">
        <f t="array" ref="P4821">_xlfn.IFS(C4821&lt;25,"18-24", C4821&lt;=35,"25-35", C4821&lt;=50,"36-50",TRUE,"50+")</f>
        <v>18-24</v>
      </c>
      <c r="Q4821" t="str">
        <f t="shared" si="525"/>
        <v>new</v>
      </c>
      <c r="R4821" t="str">
        <f t="shared" si="526"/>
        <v>medium</v>
      </c>
      <c r="S4821" t="str">
        <f t="shared" si="527"/>
        <v>medium</v>
      </c>
      <c r="T4821" t="str">
        <f t="shared" si="528"/>
        <v>Feb</v>
      </c>
      <c r="U4821">
        <f t="shared" si="529"/>
        <v>2023</v>
      </c>
      <c r="V4821" t="str">
        <f t="shared" si="530"/>
        <v>5-10</v>
      </c>
      <c r="W4821" t="str">
        <f t="shared" si="531"/>
        <v>Slow</v>
      </c>
    </row>
    <row r="4822" spans="1:23" x14ac:dyDescent="0.3">
      <c r="A4822">
        <v>604821</v>
      </c>
      <c r="B4822">
        <v>45071</v>
      </c>
      <c r="C4822">
        <v>57</v>
      </c>
      <c r="D4822" t="s">
        <v>4</v>
      </c>
      <c r="E4822" t="s">
        <v>15</v>
      </c>
      <c r="F4822" t="s">
        <v>24</v>
      </c>
      <c r="G4822" t="s">
        <v>23</v>
      </c>
      <c r="H4822" s="1">
        <v>45644</v>
      </c>
      <c r="I4822" t="s">
        <v>33</v>
      </c>
      <c r="J4822">
        <v>50</v>
      </c>
      <c r="K4822">
        <v>3.4</v>
      </c>
      <c r="L4822">
        <v>1497.2</v>
      </c>
      <c r="M4822">
        <v>55.67</v>
      </c>
      <c r="N4822" t="s">
        <v>47</v>
      </c>
      <c r="O4822">
        <v>4</v>
      </c>
      <c r="P4822" t="str" cm="1">
        <f t="array" ref="P4822">_xlfn.IFS(C4822&lt;25,"18-24", C4822&lt;=35,"25-35", C4822&lt;=50,"36-50",TRUE,"50+")</f>
        <v>50+</v>
      </c>
      <c r="Q4822" t="str">
        <f t="shared" si="525"/>
        <v>new</v>
      </c>
      <c r="R4822" t="str">
        <f t="shared" si="526"/>
        <v>high value</v>
      </c>
      <c r="S4822" t="str">
        <f t="shared" si="527"/>
        <v>medium</v>
      </c>
      <c r="T4822" t="str">
        <f t="shared" si="528"/>
        <v>Dec</v>
      </c>
      <c r="U4822">
        <f t="shared" si="529"/>
        <v>2024</v>
      </c>
      <c r="V4822" t="str">
        <f t="shared" si="530"/>
        <v>0-5</v>
      </c>
      <c r="W4822" t="str">
        <f t="shared" si="531"/>
        <v>Slow</v>
      </c>
    </row>
    <row r="4823" spans="1:23" x14ac:dyDescent="0.3">
      <c r="A4823">
        <v>604822</v>
      </c>
      <c r="B4823">
        <v>57776</v>
      </c>
      <c r="C4823">
        <v>43</v>
      </c>
      <c r="D4823" t="s">
        <v>4</v>
      </c>
      <c r="E4823" t="s">
        <v>15</v>
      </c>
      <c r="F4823" t="s">
        <v>19</v>
      </c>
      <c r="G4823" t="s">
        <v>27</v>
      </c>
      <c r="H4823" s="1">
        <v>45036</v>
      </c>
      <c r="I4823" t="s">
        <v>33</v>
      </c>
      <c r="J4823">
        <v>66</v>
      </c>
      <c r="K4823">
        <v>13</v>
      </c>
      <c r="L4823">
        <v>869.76</v>
      </c>
      <c r="M4823">
        <v>27.25</v>
      </c>
      <c r="N4823" t="s">
        <v>49</v>
      </c>
      <c r="O4823">
        <v>1</v>
      </c>
      <c r="P4823" t="str" cm="1">
        <f t="array" ref="P4823">_xlfn.IFS(C4823&lt;25,"18-24", C4823&lt;=35,"25-35", C4823&lt;=50,"36-50",TRUE,"50+")</f>
        <v>36-50</v>
      </c>
      <c r="Q4823" t="str">
        <f t="shared" si="525"/>
        <v>new</v>
      </c>
      <c r="R4823" t="str">
        <f t="shared" si="526"/>
        <v>high value</v>
      </c>
      <c r="S4823" t="str">
        <f t="shared" si="527"/>
        <v>Low</v>
      </c>
      <c r="T4823" t="str">
        <f t="shared" si="528"/>
        <v>Apr</v>
      </c>
      <c r="U4823">
        <f t="shared" si="529"/>
        <v>2023</v>
      </c>
      <c r="V4823" t="str">
        <f t="shared" si="530"/>
        <v>10-15</v>
      </c>
      <c r="W4823" t="str">
        <f t="shared" si="531"/>
        <v>Slow</v>
      </c>
    </row>
    <row r="4824" spans="1:23" x14ac:dyDescent="0.3">
      <c r="A4824">
        <v>604823</v>
      </c>
      <c r="B4824">
        <v>68797</v>
      </c>
      <c r="C4824">
        <v>39</v>
      </c>
      <c r="D4824" t="s">
        <v>7</v>
      </c>
      <c r="E4824" t="s">
        <v>5</v>
      </c>
      <c r="F4824" t="s">
        <v>18</v>
      </c>
      <c r="G4824" t="s">
        <v>31</v>
      </c>
      <c r="H4824" s="1">
        <v>45403</v>
      </c>
      <c r="I4824" t="s">
        <v>33</v>
      </c>
      <c r="J4824">
        <v>39</v>
      </c>
      <c r="K4824">
        <v>3.1</v>
      </c>
      <c r="L4824">
        <v>1417.83</v>
      </c>
      <c r="M4824">
        <v>55.84</v>
      </c>
      <c r="N4824" t="s">
        <v>50</v>
      </c>
      <c r="O4824">
        <v>5</v>
      </c>
      <c r="P4824" t="str" cm="1">
        <f t="array" ref="P4824">_xlfn.IFS(C4824&lt;25,"18-24", C4824&lt;=35,"25-35", C4824&lt;=50,"36-50",TRUE,"50+")</f>
        <v>36-50</v>
      </c>
      <c r="Q4824" t="str">
        <f t="shared" si="525"/>
        <v>new</v>
      </c>
      <c r="R4824" t="str">
        <f t="shared" si="526"/>
        <v>high value</v>
      </c>
      <c r="S4824" t="str">
        <f t="shared" si="527"/>
        <v>High</v>
      </c>
      <c r="T4824" t="str">
        <f t="shared" si="528"/>
        <v>Apr</v>
      </c>
      <c r="U4824">
        <f t="shared" si="529"/>
        <v>2024</v>
      </c>
      <c r="V4824" t="str">
        <f t="shared" si="530"/>
        <v>0-5</v>
      </c>
      <c r="W4824" t="str">
        <f t="shared" si="531"/>
        <v>Medium</v>
      </c>
    </row>
    <row r="4825" spans="1:23" x14ac:dyDescent="0.3">
      <c r="A4825">
        <v>604824</v>
      </c>
      <c r="B4825">
        <v>24058</v>
      </c>
      <c r="C4825">
        <v>50</v>
      </c>
      <c r="D4825" t="s">
        <v>4</v>
      </c>
      <c r="E4825" t="s">
        <v>15</v>
      </c>
      <c r="F4825" t="s">
        <v>26</v>
      </c>
      <c r="G4825" t="s">
        <v>23</v>
      </c>
      <c r="H4825" s="1">
        <v>45225</v>
      </c>
      <c r="I4825" t="s">
        <v>34</v>
      </c>
      <c r="J4825">
        <v>48</v>
      </c>
      <c r="K4825">
        <v>10.5</v>
      </c>
      <c r="L4825">
        <v>575.6</v>
      </c>
      <c r="M4825">
        <v>32.76</v>
      </c>
      <c r="N4825" t="s">
        <v>50</v>
      </c>
      <c r="O4825">
        <v>2</v>
      </c>
      <c r="P4825" t="str" cm="1">
        <f t="array" ref="P4825">_xlfn.IFS(C4825&lt;25,"18-24", C4825&lt;=35,"25-35", C4825&lt;=50,"36-50",TRUE,"50+")</f>
        <v>36-50</v>
      </c>
      <c r="Q4825" t="str">
        <f t="shared" si="525"/>
        <v>repeat</v>
      </c>
      <c r="R4825" t="str">
        <f t="shared" si="526"/>
        <v>high value</v>
      </c>
      <c r="S4825" t="str">
        <f t="shared" si="527"/>
        <v>Low</v>
      </c>
      <c r="T4825" t="str">
        <f t="shared" si="528"/>
        <v>Oct</v>
      </c>
      <c r="U4825">
        <f t="shared" si="529"/>
        <v>2023</v>
      </c>
      <c r="V4825" t="str">
        <f t="shared" si="530"/>
        <v>10-15</v>
      </c>
      <c r="W4825" t="str">
        <f t="shared" si="531"/>
        <v>Slow</v>
      </c>
    </row>
    <row r="4826" spans="1:23" x14ac:dyDescent="0.3">
      <c r="A4826">
        <v>604825</v>
      </c>
      <c r="B4826">
        <v>83830</v>
      </c>
      <c r="C4826">
        <v>29</v>
      </c>
      <c r="D4826" t="s">
        <v>4</v>
      </c>
      <c r="E4826" t="s">
        <v>11</v>
      </c>
      <c r="F4826" t="s">
        <v>18</v>
      </c>
      <c r="G4826" t="s">
        <v>31</v>
      </c>
      <c r="H4826" s="1">
        <v>45145</v>
      </c>
      <c r="I4826" t="s">
        <v>34</v>
      </c>
      <c r="J4826">
        <v>54</v>
      </c>
      <c r="K4826">
        <v>3.5</v>
      </c>
      <c r="L4826">
        <v>955.29</v>
      </c>
      <c r="M4826">
        <v>118.57</v>
      </c>
      <c r="N4826" t="s">
        <v>49</v>
      </c>
      <c r="O4826">
        <v>3</v>
      </c>
      <c r="P4826" t="str" cm="1">
        <f t="array" ref="P4826">_xlfn.IFS(C4826&lt;25,"18-24", C4826&lt;=35,"25-35", C4826&lt;=50,"36-50",TRUE,"50+")</f>
        <v>25-35</v>
      </c>
      <c r="Q4826" t="str">
        <f t="shared" si="525"/>
        <v>repeat</v>
      </c>
      <c r="R4826" t="str">
        <f t="shared" si="526"/>
        <v>high value</v>
      </c>
      <c r="S4826" t="str">
        <f t="shared" si="527"/>
        <v>medium</v>
      </c>
      <c r="T4826" t="str">
        <f t="shared" si="528"/>
        <v>Aug</v>
      </c>
      <c r="U4826">
        <f t="shared" si="529"/>
        <v>2023</v>
      </c>
      <c r="V4826" t="str">
        <f t="shared" si="530"/>
        <v>0-5</v>
      </c>
      <c r="W4826" t="str">
        <f t="shared" si="531"/>
        <v>Slow</v>
      </c>
    </row>
    <row r="4827" spans="1:23" x14ac:dyDescent="0.3">
      <c r="A4827">
        <v>604826</v>
      </c>
      <c r="B4827">
        <v>29684</v>
      </c>
      <c r="C4827">
        <v>27</v>
      </c>
      <c r="D4827" t="s">
        <v>7</v>
      </c>
      <c r="E4827" t="s">
        <v>16</v>
      </c>
      <c r="F4827" t="s">
        <v>28</v>
      </c>
      <c r="G4827" t="s">
        <v>25</v>
      </c>
      <c r="H4827" s="1">
        <v>45034</v>
      </c>
      <c r="I4827" t="s">
        <v>34</v>
      </c>
      <c r="J4827">
        <v>58</v>
      </c>
      <c r="K4827">
        <v>7.8</v>
      </c>
      <c r="L4827">
        <v>195.12</v>
      </c>
      <c r="M4827">
        <v>74.88</v>
      </c>
      <c r="N4827" t="s">
        <v>47</v>
      </c>
      <c r="O4827">
        <v>1</v>
      </c>
      <c r="P4827" t="str" cm="1">
        <f t="array" ref="P4827">_xlfn.IFS(C4827&lt;25,"18-24", C4827&lt;=35,"25-35", C4827&lt;=50,"36-50",TRUE,"50+")</f>
        <v>25-35</v>
      </c>
      <c r="Q4827" t="str">
        <f t="shared" si="525"/>
        <v>new</v>
      </c>
      <c r="R4827" t="str">
        <f t="shared" si="526"/>
        <v>low</v>
      </c>
      <c r="S4827" t="str">
        <f t="shared" si="527"/>
        <v>Low</v>
      </c>
      <c r="T4827" t="str">
        <f t="shared" si="528"/>
        <v>Apr</v>
      </c>
      <c r="U4827">
        <f t="shared" si="529"/>
        <v>2023</v>
      </c>
      <c r="V4827" t="str">
        <f t="shared" si="530"/>
        <v>5-10</v>
      </c>
      <c r="W4827" t="str">
        <f t="shared" si="531"/>
        <v>Slow</v>
      </c>
    </row>
    <row r="4828" spans="1:23" x14ac:dyDescent="0.3">
      <c r="A4828">
        <v>604827</v>
      </c>
      <c r="B4828">
        <v>15809</v>
      </c>
      <c r="C4828">
        <v>41</v>
      </c>
      <c r="D4828" t="s">
        <v>4</v>
      </c>
      <c r="E4828" t="s">
        <v>13</v>
      </c>
      <c r="F4828" t="s">
        <v>32</v>
      </c>
      <c r="G4828" t="s">
        <v>25</v>
      </c>
      <c r="H4828" s="1">
        <v>44636</v>
      </c>
      <c r="I4828" t="s">
        <v>33</v>
      </c>
      <c r="J4828">
        <v>41</v>
      </c>
      <c r="K4828">
        <v>12.3</v>
      </c>
      <c r="L4828">
        <v>1040.26</v>
      </c>
      <c r="M4828">
        <v>83.23</v>
      </c>
      <c r="N4828" t="s">
        <v>48</v>
      </c>
      <c r="O4828">
        <v>1</v>
      </c>
      <c r="P4828" t="str" cm="1">
        <f t="array" ref="P4828">_xlfn.IFS(C4828&lt;25,"18-24", C4828&lt;=35,"25-35", C4828&lt;=50,"36-50",TRUE,"50+")</f>
        <v>36-50</v>
      </c>
      <c r="Q4828" t="str">
        <f t="shared" si="525"/>
        <v>new</v>
      </c>
      <c r="R4828" t="str">
        <f t="shared" si="526"/>
        <v>high value</v>
      </c>
      <c r="S4828" t="str">
        <f t="shared" si="527"/>
        <v>Low</v>
      </c>
      <c r="T4828" t="str">
        <f t="shared" si="528"/>
        <v>Mar</v>
      </c>
      <c r="U4828">
        <f t="shared" si="529"/>
        <v>2022</v>
      </c>
      <c r="V4828" t="str">
        <f t="shared" si="530"/>
        <v>10-15</v>
      </c>
      <c r="W4828" t="str">
        <f t="shared" si="531"/>
        <v>Medium</v>
      </c>
    </row>
    <row r="4829" spans="1:23" x14ac:dyDescent="0.3">
      <c r="A4829">
        <v>604828</v>
      </c>
      <c r="B4829">
        <v>12668</v>
      </c>
      <c r="C4829">
        <v>54</v>
      </c>
      <c r="D4829" t="s">
        <v>7</v>
      </c>
      <c r="E4829" t="s">
        <v>15</v>
      </c>
      <c r="F4829" t="s">
        <v>19</v>
      </c>
      <c r="G4829" t="s">
        <v>25</v>
      </c>
      <c r="H4829" s="1">
        <v>45120</v>
      </c>
      <c r="I4829" t="s">
        <v>34</v>
      </c>
      <c r="J4829">
        <v>40</v>
      </c>
      <c r="K4829">
        <v>12.5</v>
      </c>
      <c r="L4829">
        <v>1116.3599999999999</v>
      </c>
      <c r="M4829">
        <v>56.18</v>
      </c>
      <c r="N4829" t="s">
        <v>48</v>
      </c>
      <c r="O4829">
        <v>4</v>
      </c>
      <c r="P4829" t="str" cm="1">
        <f t="array" ref="P4829">_xlfn.IFS(C4829&lt;25,"18-24", C4829&lt;=35,"25-35", C4829&lt;=50,"36-50",TRUE,"50+")</f>
        <v>50+</v>
      </c>
      <c r="Q4829" t="str">
        <f t="shared" si="525"/>
        <v>new</v>
      </c>
      <c r="R4829" t="str">
        <f t="shared" si="526"/>
        <v>high value</v>
      </c>
      <c r="S4829" t="str">
        <f t="shared" si="527"/>
        <v>medium</v>
      </c>
      <c r="T4829" t="str">
        <f t="shared" si="528"/>
        <v>Jul</v>
      </c>
      <c r="U4829">
        <f t="shared" si="529"/>
        <v>2023</v>
      </c>
      <c r="V4829" t="str">
        <f t="shared" si="530"/>
        <v>10-15</v>
      </c>
      <c r="W4829" t="str">
        <f t="shared" si="531"/>
        <v>Medium</v>
      </c>
    </row>
    <row r="4830" spans="1:23" x14ac:dyDescent="0.3">
      <c r="A4830">
        <v>604829</v>
      </c>
      <c r="B4830">
        <v>38673</v>
      </c>
      <c r="C4830">
        <v>49</v>
      </c>
      <c r="D4830" t="s">
        <v>7</v>
      </c>
      <c r="E4830" t="s">
        <v>5</v>
      </c>
      <c r="F4830" t="s">
        <v>30</v>
      </c>
      <c r="G4830" t="s">
        <v>25</v>
      </c>
      <c r="H4830" s="1">
        <v>45190</v>
      </c>
      <c r="I4830" t="s">
        <v>34</v>
      </c>
      <c r="J4830">
        <v>62</v>
      </c>
      <c r="K4830">
        <v>7.8</v>
      </c>
      <c r="L4830">
        <v>602.54999999999995</v>
      </c>
      <c r="M4830">
        <v>29.18</v>
      </c>
      <c r="N4830" t="s">
        <v>48</v>
      </c>
      <c r="O4830">
        <v>1</v>
      </c>
      <c r="P4830" t="str" cm="1">
        <f t="array" ref="P4830">_xlfn.IFS(C4830&lt;25,"18-24", C4830&lt;=35,"25-35", C4830&lt;=50,"36-50",TRUE,"50+")</f>
        <v>36-50</v>
      </c>
      <c r="Q4830" t="str">
        <f t="shared" si="525"/>
        <v>repeat</v>
      </c>
      <c r="R4830" t="str">
        <f t="shared" si="526"/>
        <v>high value</v>
      </c>
      <c r="S4830" t="str">
        <f t="shared" si="527"/>
        <v>Low</v>
      </c>
      <c r="T4830" t="str">
        <f t="shared" si="528"/>
        <v>Sep</v>
      </c>
      <c r="U4830">
        <f t="shared" si="529"/>
        <v>2023</v>
      </c>
      <c r="V4830" t="str">
        <f t="shared" si="530"/>
        <v>5-10</v>
      </c>
      <c r="W4830" t="str">
        <f t="shared" si="531"/>
        <v>Slow</v>
      </c>
    </row>
    <row r="4831" spans="1:23" x14ac:dyDescent="0.3">
      <c r="A4831">
        <v>604830</v>
      </c>
      <c r="B4831">
        <v>72332</v>
      </c>
      <c r="C4831">
        <v>45</v>
      </c>
      <c r="D4831" t="s">
        <v>7</v>
      </c>
      <c r="E4831" t="s">
        <v>15</v>
      </c>
      <c r="F4831" t="s">
        <v>30</v>
      </c>
      <c r="G4831" t="s">
        <v>27</v>
      </c>
      <c r="H4831" s="1">
        <v>45188</v>
      </c>
      <c r="I4831" t="s">
        <v>34</v>
      </c>
      <c r="J4831">
        <v>27</v>
      </c>
      <c r="K4831">
        <v>10</v>
      </c>
      <c r="L4831">
        <v>1175.8699999999999</v>
      </c>
      <c r="M4831">
        <v>48.98</v>
      </c>
      <c r="N4831" t="s">
        <v>47</v>
      </c>
      <c r="O4831">
        <v>2</v>
      </c>
      <c r="P4831" t="str" cm="1">
        <f t="array" ref="P4831">_xlfn.IFS(C4831&lt;25,"18-24", C4831&lt;=35,"25-35", C4831&lt;=50,"36-50",TRUE,"50+")</f>
        <v>36-50</v>
      </c>
      <c r="Q4831" t="str">
        <f t="shared" si="525"/>
        <v>new</v>
      </c>
      <c r="R4831" t="str">
        <f t="shared" si="526"/>
        <v>high value</v>
      </c>
      <c r="S4831" t="str">
        <f t="shared" si="527"/>
        <v>Low</v>
      </c>
      <c r="T4831" t="str">
        <f t="shared" si="528"/>
        <v>Sep</v>
      </c>
      <c r="U4831">
        <f t="shared" si="529"/>
        <v>2023</v>
      </c>
      <c r="V4831" t="str">
        <f t="shared" si="530"/>
        <v>5-10</v>
      </c>
      <c r="W4831" t="str">
        <f t="shared" si="531"/>
        <v>Fast</v>
      </c>
    </row>
    <row r="4832" spans="1:23" x14ac:dyDescent="0.3">
      <c r="A4832">
        <v>604831</v>
      </c>
      <c r="B4832">
        <v>25651</v>
      </c>
      <c r="C4832">
        <v>25</v>
      </c>
      <c r="D4832" t="s">
        <v>4</v>
      </c>
      <c r="E4832" t="s">
        <v>5</v>
      </c>
      <c r="F4832" t="s">
        <v>26</v>
      </c>
      <c r="G4832" t="s">
        <v>29</v>
      </c>
      <c r="H4832" s="1">
        <v>45434</v>
      </c>
      <c r="I4832" t="s">
        <v>34</v>
      </c>
      <c r="J4832">
        <v>87</v>
      </c>
      <c r="K4832">
        <v>4.4000000000000004</v>
      </c>
      <c r="L4832">
        <v>983.88</v>
      </c>
      <c r="M4832">
        <v>26.98</v>
      </c>
      <c r="N4832" t="s">
        <v>48</v>
      </c>
      <c r="O4832">
        <v>3</v>
      </c>
      <c r="P4832" t="str" cm="1">
        <f t="array" ref="P4832">_xlfn.IFS(C4832&lt;25,"18-24", C4832&lt;=35,"25-35", C4832&lt;=50,"36-50",TRUE,"50+")</f>
        <v>25-35</v>
      </c>
      <c r="Q4832" t="str">
        <f t="shared" si="525"/>
        <v>new</v>
      </c>
      <c r="R4832" t="str">
        <f t="shared" si="526"/>
        <v>high value</v>
      </c>
      <c r="S4832" t="str">
        <f t="shared" si="527"/>
        <v>medium</v>
      </c>
      <c r="T4832" t="str">
        <f t="shared" si="528"/>
        <v>May</v>
      </c>
      <c r="U4832">
        <f t="shared" si="529"/>
        <v>2024</v>
      </c>
      <c r="V4832" t="str">
        <f t="shared" si="530"/>
        <v>0-5</v>
      </c>
      <c r="W4832" t="str">
        <f t="shared" si="531"/>
        <v>Slow</v>
      </c>
    </row>
    <row r="4833" spans="1:23" x14ac:dyDescent="0.3">
      <c r="A4833">
        <v>604832</v>
      </c>
      <c r="B4833">
        <v>98890</v>
      </c>
      <c r="C4833">
        <v>52</v>
      </c>
      <c r="D4833" t="s">
        <v>7</v>
      </c>
      <c r="E4833" t="s">
        <v>16</v>
      </c>
      <c r="F4833" t="s">
        <v>32</v>
      </c>
      <c r="G4833" t="s">
        <v>21</v>
      </c>
      <c r="H4833" s="1">
        <v>45525</v>
      </c>
      <c r="I4833" t="s">
        <v>33</v>
      </c>
      <c r="J4833">
        <v>81</v>
      </c>
      <c r="K4833">
        <v>9.8000000000000007</v>
      </c>
      <c r="L4833">
        <v>178.57</v>
      </c>
      <c r="M4833">
        <v>24.11</v>
      </c>
      <c r="N4833" t="s">
        <v>50</v>
      </c>
      <c r="O4833">
        <v>2</v>
      </c>
      <c r="P4833" t="str" cm="1">
        <f t="array" ref="P4833">_xlfn.IFS(C4833&lt;25,"18-24", C4833&lt;=35,"25-35", C4833&lt;=50,"36-50",TRUE,"50+")</f>
        <v>50+</v>
      </c>
      <c r="Q4833" t="str">
        <f t="shared" si="525"/>
        <v>new</v>
      </c>
      <c r="R4833" t="str">
        <f t="shared" si="526"/>
        <v>low</v>
      </c>
      <c r="S4833" t="str">
        <f t="shared" si="527"/>
        <v>Low</v>
      </c>
      <c r="T4833" t="str">
        <f t="shared" si="528"/>
        <v>Aug</v>
      </c>
      <c r="U4833">
        <f t="shared" si="529"/>
        <v>2024</v>
      </c>
      <c r="V4833" t="str">
        <f t="shared" si="530"/>
        <v>5-10</v>
      </c>
      <c r="W4833" t="str">
        <f t="shared" si="531"/>
        <v>Slow</v>
      </c>
    </row>
    <row r="4834" spans="1:23" x14ac:dyDescent="0.3">
      <c r="A4834">
        <v>604833</v>
      </c>
      <c r="B4834">
        <v>92882</v>
      </c>
      <c r="C4834">
        <v>56</v>
      </c>
      <c r="D4834" t="s">
        <v>7</v>
      </c>
      <c r="E4834" t="s">
        <v>11</v>
      </c>
      <c r="F4834" t="s">
        <v>24</v>
      </c>
      <c r="G4834" t="s">
        <v>23</v>
      </c>
      <c r="H4834" s="1">
        <v>44964</v>
      </c>
      <c r="I4834" t="s">
        <v>34</v>
      </c>
      <c r="J4834">
        <v>45</v>
      </c>
      <c r="K4834">
        <v>5.4</v>
      </c>
      <c r="L4834">
        <v>682.07</v>
      </c>
      <c r="M4834">
        <v>85.41</v>
      </c>
      <c r="N4834" t="s">
        <v>48</v>
      </c>
      <c r="O4834">
        <v>2</v>
      </c>
      <c r="P4834" t="str" cm="1">
        <f t="array" ref="P4834">_xlfn.IFS(C4834&lt;25,"18-24", C4834&lt;=35,"25-35", C4834&lt;=50,"36-50",TRUE,"50+")</f>
        <v>50+</v>
      </c>
      <c r="Q4834" t="str">
        <f t="shared" si="525"/>
        <v>new</v>
      </c>
      <c r="R4834" t="str">
        <f t="shared" si="526"/>
        <v>high value</v>
      </c>
      <c r="S4834" t="str">
        <f t="shared" si="527"/>
        <v>Low</v>
      </c>
      <c r="T4834" t="str">
        <f t="shared" si="528"/>
        <v>Feb</v>
      </c>
      <c r="U4834">
        <f t="shared" si="529"/>
        <v>2023</v>
      </c>
      <c r="V4834" t="str">
        <f t="shared" si="530"/>
        <v>5-10</v>
      </c>
      <c r="W4834" t="str">
        <f t="shared" si="531"/>
        <v>Medium</v>
      </c>
    </row>
    <row r="4835" spans="1:23" x14ac:dyDescent="0.3">
      <c r="A4835">
        <v>604834</v>
      </c>
      <c r="B4835">
        <v>47850</v>
      </c>
      <c r="C4835">
        <v>26</v>
      </c>
      <c r="D4835" t="s">
        <v>4</v>
      </c>
      <c r="E4835" t="s">
        <v>8</v>
      </c>
      <c r="F4835" t="s">
        <v>22</v>
      </c>
      <c r="G4835" t="s">
        <v>25</v>
      </c>
      <c r="H4835" s="1">
        <v>45435</v>
      </c>
      <c r="I4835" t="s">
        <v>34</v>
      </c>
      <c r="J4835">
        <v>32</v>
      </c>
      <c r="K4835">
        <v>9.6</v>
      </c>
      <c r="L4835">
        <v>665.55</v>
      </c>
      <c r="M4835">
        <v>52.4</v>
      </c>
      <c r="N4835" t="s">
        <v>49</v>
      </c>
      <c r="O4835">
        <v>1</v>
      </c>
      <c r="P4835" t="str" cm="1">
        <f t="array" ref="P4835">_xlfn.IFS(C4835&lt;25,"18-24", C4835&lt;=35,"25-35", C4835&lt;=50,"36-50",TRUE,"50+")</f>
        <v>25-35</v>
      </c>
      <c r="Q4835" t="str">
        <f t="shared" si="525"/>
        <v>repeat</v>
      </c>
      <c r="R4835" t="str">
        <f t="shared" si="526"/>
        <v>high value</v>
      </c>
      <c r="S4835" t="str">
        <f t="shared" si="527"/>
        <v>Low</v>
      </c>
      <c r="T4835" t="str">
        <f t="shared" si="528"/>
        <v>May</v>
      </c>
      <c r="U4835">
        <f t="shared" si="529"/>
        <v>2024</v>
      </c>
      <c r="V4835" t="str">
        <f t="shared" si="530"/>
        <v>5-10</v>
      </c>
      <c r="W4835" t="str">
        <f t="shared" si="531"/>
        <v>Medium</v>
      </c>
    </row>
    <row r="4836" spans="1:23" x14ac:dyDescent="0.3">
      <c r="A4836">
        <v>604835</v>
      </c>
      <c r="B4836">
        <v>62492</v>
      </c>
      <c r="C4836">
        <v>22</v>
      </c>
      <c r="D4836" t="s">
        <v>4</v>
      </c>
      <c r="E4836" t="s">
        <v>8</v>
      </c>
      <c r="F4836" t="s">
        <v>30</v>
      </c>
      <c r="G4836" t="s">
        <v>25</v>
      </c>
      <c r="H4836" s="1">
        <v>44779</v>
      </c>
      <c r="I4836" t="s">
        <v>34</v>
      </c>
      <c r="J4836">
        <v>28</v>
      </c>
      <c r="K4836">
        <v>4.4000000000000004</v>
      </c>
      <c r="L4836">
        <v>830.33</v>
      </c>
      <c r="M4836">
        <v>65.900000000000006</v>
      </c>
      <c r="N4836" t="s">
        <v>47</v>
      </c>
      <c r="O4836">
        <v>3</v>
      </c>
      <c r="P4836" t="str" cm="1">
        <f t="array" ref="P4836">_xlfn.IFS(C4836&lt;25,"18-24", C4836&lt;=35,"25-35", C4836&lt;=50,"36-50",TRUE,"50+")</f>
        <v>18-24</v>
      </c>
      <c r="Q4836" t="str">
        <f t="shared" si="525"/>
        <v>new</v>
      </c>
      <c r="R4836" t="str">
        <f t="shared" si="526"/>
        <v>high value</v>
      </c>
      <c r="S4836" t="str">
        <f t="shared" si="527"/>
        <v>medium</v>
      </c>
      <c r="T4836" t="str">
        <f t="shared" si="528"/>
        <v>Aug</v>
      </c>
      <c r="U4836">
        <f t="shared" si="529"/>
        <v>2022</v>
      </c>
      <c r="V4836" t="str">
        <f t="shared" si="530"/>
        <v>0-5</v>
      </c>
      <c r="W4836" t="str">
        <f t="shared" si="531"/>
        <v>Fast</v>
      </c>
    </row>
    <row r="4837" spans="1:23" x14ac:dyDescent="0.3">
      <c r="A4837">
        <v>604836</v>
      </c>
      <c r="B4837">
        <v>96212</v>
      </c>
      <c r="C4837">
        <v>43</v>
      </c>
      <c r="D4837" t="s">
        <v>7</v>
      </c>
      <c r="E4837" t="s">
        <v>11</v>
      </c>
      <c r="F4837" t="s">
        <v>28</v>
      </c>
      <c r="G4837" t="s">
        <v>23</v>
      </c>
      <c r="H4837" s="1">
        <v>44754</v>
      </c>
      <c r="I4837" t="s">
        <v>34</v>
      </c>
      <c r="J4837">
        <v>23</v>
      </c>
      <c r="K4837">
        <v>11</v>
      </c>
      <c r="L4837">
        <v>507.9</v>
      </c>
      <c r="M4837">
        <v>57.76</v>
      </c>
      <c r="N4837" t="s">
        <v>47</v>
      </c>
      <c r="O4837">
        <v>2</v>
      </c>
      <c r="P4837" t="str" cm="1">
        <f t="array" ref="P4837">_xlfn.IFS(C4837&lt;25,"18-24", C4837&lt;=35,"25-35", C4837&lt;=50,"36-50",TRUE,"50+")</f>
        <v>36-50</v>
      </c>
      <c r="Q4837" t="str">
        <f t="shared" si="525"/>
        <v>new</v>
      </c>
      <c r="R4837" t="str">
        <f t="shared" si="526"/>
        <v>high value</v>
      </c>
      <c r="S4837" t="str">
        <f t="shared" si="527"/>
        <v>Low</v>
      </c>
      <c r="T4837" t="str">
        <f t="shared" si="528"/>
        <v>Jul</v>
      </c>
      <c r="U4837">
        <f t="shared" si="529"/>
        <v>2022</v>
      </c>
      <c r="V4837" t="str">
        <f t="shared" si="530"/>
        <v>10-15</v>
      </c>
      <c r="W4837" t="str">
        <f t="shared" si="531"/>
        <v>Fast</v>
      </c>
    </row>
    <row r="4838" spans="1:23" x14ac:dyDescent="0.3">
      <c r="A4838">
        <v>604837</v>
      </c>
      <c r="B4838">
        <v>22642</v>
      </c>
      <c r="C4838">
        <v>21</v>
      </c>
      <c r="D4838" t="s">
        <v>4</v>
      </c>
      <c r="E4838" t="s">
        <v>16</v>
      </c>
      <c r="F4838" t="s">
        <v>26</v>
      </c>
      <c r="G4838" t="s">
        <v>29</v>
      </c>
      <c r="H4838" s="1">
        <v>45159</v>
      </c>
      <c r="I4838" t="s">
        <v>34</v>
      </c>
      <c r="J4838">
        <v>67</v>
      </c>
      <c r="K4838">
        <v>7.7</v>
      </c>
      <c r="L4838">
        <v>330.58</v>
      </c>
      <c r="M4838">
        <v>39.78</v>
      </c>
      <c r="N4838" t="s">
        <v>47</v>
      </c>
      <c r="O4838">
        <v>5</v>
      </c>
      <c r="P4838" t="str" cm="1">
        <f t="array" ref="P4838">_xlfn.IFS(C4838&lt;25,"18-24", C4838&lt;=35,"25-35", C4838&lt;=50,"36-50",TRUE,"50+")</f>
        <v>18-24</v>
      </c>
      <c r="Q4838" t="str">
        <f t="shared" si="525"/>
        <v>new</v>
      </c>
      <c r="R4838" t="str">
        <f t="shared" si="526"/>
        <v>medium</v>
      </c>
      <c r="S4838" t="str">
        <f t="shared" si="527"/>
        <v>High</v>
      </c>
      <c r="T4838" t="str">
        <f t="shared" si="528"/>
        <v>Aug</v>
      </c>
      <c r="U4838">
        <f t="shared" si="529"/>
        <v>2023</v>
      </c>
      <c r="V4838" t="str">
        <f t="shared" si="530"/>
        <v>5-10</v>
      </c>
      <c r="W4838" t="str">
        <f t="shared" si="531"/>
        <v>Slow</v>
      </c>
    </row>
    <row r="4839" spans="1:23" x14ac:dyDescent="0.3">
      <c r="A4839">
        <v>604838</v>
      </c>
      <c r="B4839">
        <v>27865</v>
      </c>
      <c r="C4839">
        <v>51</v>
      </c>
      <c r="D4839" t="s">
        <v>7</v>
      </c>
      <c r="E4839" t="s">
        <v>16</v>
      </c>
      <c r="F4839" t="s">
        <v>24</v>
      </c>
      <c r="G4839" t="s">
        <v>31</v>
      </c>
      <c r="H4839" s="1">
        <v>44783</v>
      </c>
      <c r="I4839" t="s">
        <v>34</v>
      </c>
      <c r="J4839">
        <v>55</v>
      </c>
      <c r="K4839">
        <v>8.1999999999999993</v>
      </c>
      <c r="L4839">
        <v>472.22</v>
      </c>
      <c r="M4839">
        <v>70.56</v>
      </c>
      <c r="N4839" t="s">
        <v>48</v>
      </c>
      <c r="O4839">
        <v>4</v>
      </c>
      <c r="P4839" t="str" cm="1">
        <f t="array" ref="P4839">_xlfn.IFS(C4839&lt;25,"18-24", C4839&lt;=35,"25-35", C4839&lt;=50,"36-50",TRUE,"50+")</f>
        <v>50+</v>
      </c>
      <c r="Q4839" t="str">
        <f t="shared" si="525"/>
        <v>new</v>
      </c>
      <c r="R4839" t="str">
        <f t="shared" si="526"/>
        <v>medium</v>
      </c>
      <c r="S4839" t="str">
        <f t="shared" si="527"/>
        <v>medium</v>
      </c>
      <c r="T4839" t="str">
        <f t="shared" si="528"/>
        <v>Aug</v>
      </c>
      <c r="U4839">
        <f t="shared" si="529"/>
        <v>2022</v>
      </c>
      <c r="V4839" t="str">
        <f t="shared" si="530"/>
        <v>5-10</v>
      </c>
      <c r="W4839" t="str">
        <f t="shared" si="531"/>
        <v>Slow</v>
      </c>
    </row>
    <row r="4840" spans="1:23" x14ac:dyDescent="0.3">
      <c r="A4840">
        <v>604839</v>
      </c>
      <c r="B4840">
        <v>58856</v>
      </c>
      <c r="C4840">
        <v>28</v>
      </c>
      <c r="D4840" t="s">
        <v>4</v>
      </c>
      <c r="E4840" t="s">
        <v>11</v>
      </c>
      <c r="F4840" t="s">
        <v>19</v>
      </c>
      <c r="G4840" t="s">
        <v>29</v>
      </c>
      <c r="H4840" s="1">
        <v>45380</v>
      </c>
      <c r="I4840" t="s">
        <v>33</v>
      </c>
      <c r="J4840">
        <v>89</v>
      </c>
      <c r="K4840">
        <v>12.3</v>
      </c>
      <c r="L4840">
        <v>1212.73</v>
      </c>
      <c r="M4840">
        <v>79.31</v>
      </c>
      <c r="N4840" t="s">
        <v>49</v>
      </c>
      <c r="O4840">
        <v>2</v>
      </c>
      <c r="P4840" t="str" cm="1">
        <f t="array" ref="P4840">_xlfn.IFS(C4840&lt;25,"18-24", C4840&lt;=35,"25-35", C4840&lt;=50,"36-50",TRUE,"50+")</f>
        <v>25-35</v>
      </c>
      <c r="Q4840" t="str">
        <f t="shared" si="525"/>
        <v>new</v>
      </c>
      <c r="R4840" t="str">
        <f t="shared" si="526"/>
        <v>high value</v>
      </c>
      <c r="S4840" t="str">
        <f t="shared" si="527"/>
        <v>Low</v>
      </c>
      <c r="T4840" t="str">
        <f t="shared" si="528"/>
        <v>Mar</v>
      </c>
      <c r="U4840">
        <f t="shared" si="529"/>
        <v>2024</v>
      </c>
      <c r="V4840" t="str">
        <f t="shared" si="530"/>
        <v>10-15</v>
      </c>
      <c r="W4840" t="str">
        <f t="shared" si="531"/>
        <v>Slow</v>
      </c>
    </row>
    <row r="4841" spans="1:23" x14ac:dyDescent="0.3">
      <c r="A4841">
        <v>604840</v>
      </c>
      <c r="B4841">
        <v>69669</v>
      </c>
      <c r="C4841">
        <v>53</v>
      </c>
      <c r="D4841" t="s">
        <v>7</v>
      </c>
      <c r="E4841" t="s">
        <v>5</v>
      </c>
      <c r="F4841" t="s">
        <v>19</v>
      </c>
      <c r="G4841" t="s">
        <v>23</v>
      </c>
      <c r="H4841" s="1">
        <v>45385</v>
      </c>
      <c r="I4841" t="s">
        <v>33</v>
      </c>
      <c r="J4841">
        <v>82</v>
      </c>
      <c r="K4841">
        <v>1.1000000000000001</v>
      </c>
      <c r="L4841">
        <v>284.32</v>
      </c>
      <c r="M4841">
        <v>57.65</v>
      </c>
      <c r="N4841" t="s">
        <v>49</v>
      </c>
      <c r="O4841">
        <v>4</v>
      </c>
      <c r="P4841" t="str" cm="1">
        <f t="array" ref="P4841">_xlfn.IFS(C4841&lt;25,"18-24", C4841&lt;=35,"25-35", C4841&lt;=50,"36-50",TRUE,"50+")</f>
        <v>50+</v>
      </c>
      <c r="Q4841" t="str">
        <f t="shared" si="525"/>
        <v>new</v>
      </c>
      <c r="R4841" t="str">
        <f t="shared" si="526"/>
        <v>medium</v>
      </c>
      <c r="S4841" t="str">
        <f t="shared" si="527"/>
        <v>medium</v>
      </c>
      <c r="T4841" t="str">
        <f t="shared" si="528"/>
        <v>Apr</v>
      </c>
      <c r="U4841">
        <f t="shared" si="529"/>
        <v>2024</v>
      </c>
      <c r="V4841" t="str">
        <f t="shared" si="530"/>
        <v>0-5</v>
      </c>
      <c r="W4841" t="str">
        <f t="shared" si="531"/>
        <v>Slow</v>
      </c>
    </row>
    <row r="4842" spans="1:23" x14ac:dyDescent="0.3">
      <c r="A4842">
        <v>604841</v>
      </c>
      <c r="B4842">
        <v>84012</v>
      </c>
      <c r="C4842">
        <v>41</v>
      </c>
      <c r="D4842" t="s">
        <v>7</v>
      </c>
      <c r="E4842" t="s">
        <v>16</v>
      </c>
      <c r="F4842" t="s">
        <v>26</v>
      </c>
      <c r="G4842" t="s">
        <v>23</v>
      </c>
      <c r="H4842" s="1">
        <v>45421</v>
      </c>
      <c r="I4842" t="s">
        <v>33</v>
      </c>
      <c r="J4842">
        <v>89</v>
      </c>
      <c r="K4842">
        <v>1.1000000000000001</v>
      </c>
      <c r="L4842">
        <v>700.04</v>
      </c>
      <c r="M4842">
        <v>105.4</v>
      </c>
      <c r="N4842" t="s">
        <v>48</v>
      </c>
      <c r="O4842">
        <v>2</v>
      </c>
      <c r="P4842" t="str" cm="1">
        <f t="array" ref="P4842">_xlfn.IFS(C4842&lt;25,"18-24", C4842&lt;=35,"25-35", C4842&lt;=50,"36-50",TRUE,"50+")</f>
        <v>36-50</v>
      </c>
      <c r="Q4842" t="str">
        <f t="shared" si="525"/>
        <v>new</v>
      </c>
      <c r="R4842" t="str">
        <f t="shared" si="526"/>
        <v>high value</v>
      </c>
      <c r="S4842" t="str">
        <f t="shared" si="527"/>
        <v>Low</v>
      </c>
      <c r="T4842" t="str">
        <f t="shared" si="528"/>
        <v>May</v>
      </c>
      <c r="U4842">
        <f t="shared" si="529"/>
        <v>2024</v>
      </c>
      <c r="V4842" t="str">
        <f t="shared" si="530"/>
        <v>0-5</v>
      </c>
      <c r="W4842" t="str">
        <f t="shared" si="531"/>
        <v>Slow</v>
      </c>
    </row>
    <row r="4843" spans="1:23" x14ac:dyDescent="0.3">
      <c r="A4843">
        <v>604842</v>
      </c>
      <c r="B4843">
        <v>88965</v>
      </c>
      <c r="C4843">
        <v>29</v>
      </c>
      <c r="D4843" t="s">
        <v>7</v>
      </c>
      <c r="E4843" t="s">
        <v>5</v>
      </c>
      <c r="F4843" t="s">
        <v>24</v>
      </c>
      <c r="G4843" t="s">
        <v>23</v>
      </c>
      <c r="H4843" s="1">
        <v>45296</v>
      </c>
      <c r="I4843" t="s">
        <v>34</v>
      </c>
      <c r="J4843">
        <v>59</v>
      </c>
      <c r="K4843">
        <v>1</v>
      </c>
      <c r="L4843">
        <v>475.44</v>
      </c>
      <c r="M4843">
        <v>84.25</v>
      </c>
      <c r="N4843" t="s">
        <v>50</v>
      </c>
      <c r="O4843">
        <v>5</v>
      </c>
      <c r="P4843" t="str" cm="1">
        <f t="array" ref="P4843">_xlfn.IFS(C4843&lt;25,"18-24", C4843&lt;=35,"25-35", C4843&lt;=50,"36-50",TRUE,"50+")</f>
        <v>25-35</v>
      </c>
      <c r="Q4843" t="str">
        <f t="shared" si="525"/>
        <v>new</v>
      </c>
      <c r="R4843" t="str">
        <f t="shared" si="526"/>
        <v>medium</v>
      </c>
      <c r="S4843" t="str">
        <f t="shared" si="527"/>
        <v>High</v>
      </c>
      <c r="T4843" t="str">
        <f t="shared" si="528"/>
        <v>Jan</v>
      </c>
      <c r="U4843">
        <f t="shared" si="529"/>
        <v>2024</v>
      </c>
      <c r="V4843" t="str">
        <f t="shared" si="530"/>
        <v>0-5</v>
      </c>
      <c r="W4843" t="str">
        <f t="shared" si="531"/>
        <v>Slow</v>
      </c>
    </row>
    <row r="4844" spans="1:23" x14ac:dyDescent="0.3">
      <c r="A4844">
        <v>604843</v>
      </c>
      <c r="B4844">
        <v>34463</v>
      </c>
      <c r="C4844">
        <v>18</v>
      </c>
      <c r="D4844" t="s">
        <v>7</v>
      </c>
      <c r="E4844" t="s">
        <v>8</v>
      </c>
      <c r="F4844" t="s">
        <v>30</v>
      </c>
      <c r="G4844" t="s">
        <v>29</v>
      </c>
      <c r="H4844" s="1">
        <v>44755</v>
      </c>
      <c r="I4844" t="s">
        <v>33</v>
      </c>
      <c r="J4844">
        <v>79</v>
      </c>
      <c r="K4844">
        <v>10.7</v>
      </c>
      <c r="L4844">
        <v>1414.01</v>
      </c>
      <c r="M4844">
        <v>98.63</v>
      </c>
      <c r="N4844" t="s">
        <v>47</v>
      </c>
      <c r="O4844">
        <v>4</v>
      </c>
      <c r="P4844" t="str" cm="1">
        <f t="array" ref="P4844">_xlfn.IFS(C4844&lt;25,"18-24", C4844&lt;=35,"25-35", C4844&lt;=50,"36-50",TRUE,"50+")</f>
        <v>18-24</v>
      </c>
      <c r="Q4844" t="str">
        <f t="shared" si="525"/>
        <v>new</v>
      </c>
      <c r="R4844" t="str">
        <f t="shared" si="526"/>
        <v>high value</v>
      </c>
      <c r="S4844" t="str">
        <f t="shared" si="527"/>
        <v>medium</v>
      </c>
      <c r="T4844" t="str">
        <f t="shared" si="528"/>
        <v>Jul</v>
      </c>
      <c r="U4844">
        <f t="shared" si="529"/>
        <v>2022</v>
      </c>
      <c r="V4844" t="str">
        <f t="shared" si="530"/>
        <v>10-15</v>
      </c>
      <c r="W4844" t="str">
        <f t="shared" si="531"/>
        <v>Slow</v>
      </c>
    </row>
    <row r="4845" spans="1:23" x14ac:dyDescent="0.3">
      <c r="A4845">
        <v>604844</v>
      </c>
      <c r="B4845">
        <v>94361</v>
      </c>
      <c r="C4845">
        <v>45</v>
      </c>
      <c r="D4845" t="s">
        <v>7</v>
      </c>
      <c r="E4845" t="s">
        <v>13</v>
      </c>
      <c r="F4845" t="s">
        <v>30</v>
      </c>
      <c r="G4845" t="s">
        <v>21</v>
      </c>
      <c r="H4845" s="1">
        <v>44830</v>
      </c>
      <c r="I4845" t="s">
        <v>34</v>
      </c>
      <c r="J4845">
        <v>34</v>
      </c>
      <c r="K4845">
        <v>10.4</v>
      </c>
      <c r="L4845">
        <v>1022.35</v>
      </c>
      <c r="M4845">
        <v>65.88</v>
      </c>
      <c r="N4845" t="s">
        <v>48</v>
      </c>
      <c r="O4845">
        <v>5</v>
      </c>
      <c r="P4845" t="str" cm="1">
        <f t="array" ref="P4845">_xlfn.IFS(C4845&lt;25,"18-24", C4845&lt;=35,"25-35", C4845&lt;=50,"36-50",TRUE,"50+")</f>
        <v>36-50</v>
      </c>
      <c r="Q4845" t="str">
        <f t="shared" si="525"/>
        <v>new</v>
      </c>
      <c r="R4845" t="str">
        <f t="shared" si="526"/>
        <v>high value</v>
      </c>
      <c r="S4845" t="str">
        <f t="shared" si="527"/>
        <v>High</v>
      </c>
      <c r="T4845" t="str">
        <f t="shared" si="528"/>
        <v>Sep</v>
      </c>
      <c r="U4845">
        <f t="shared" si="529"/>
        <v>2022</v>
      </c>
      <c r="V4845" t="str">
        <f t="shared" si="530"/>
        <v>10-15</v>
      </c>
      <c r="W4845" t="str">
        <f t="shared" si="531"/>
        <v>Medium</v>
      </c>
    </row>
    <row r="4846" spans="1:23" x14ac:dyDescent="0.3">
      <c r="A4846">
        <v>604845</v>
      </c>
      <c r="B4846">
        <v>13272</v>
      </c>
      <c r="C4846">
        <v>61</v>
      </c>
      <c r="D4846" t="s">
        <v>7</v>
      </c>
      <c r="E4846" t="s">
        <v>11</v>
      </c>
      <c r="F4846" t="s">
        <v>18</v>
      </c>
      <c r="G4846" t="s">
        <v>27</v>
      </c>
      <c r="H4846" s="1">
        <v>44707</v>
      </c>
      <c r="I4846" t="s">
        <v>34</v>
      </c>
      <c r="J4846">
        <v>83</v>
      </c>
      <c r="K4846">
        <v>9.6999999999999993</v>
      </c>
      <c r="L4846">
        <v>767.94</v>
      </c>
      <c r="M4846">
        <v>114.2</v>
      </c>
      <c r="N4846" t="s">
        <v>49</v>
      </c>
      <c r="O4846">
        <v>1</v>
      </c>
      <c r="P4846" t="str" cm="1">
        <f t="array" ref="P4846">_xlfn.IFS(C4846&lt;25,"18-24", C4846&lt;=35,"25-35", C4846&lt;=50,"36-50",TRUE,"50+")</f>
        <v>50+</v>
      </c>
      <c r="Q4846" t="str">
        <f t="shared" si="525"/>
        <v>new</v>
      </c>
      <c r="R4846" t="str">
        <f t="shared" si="526"/>
        <v>high value</v>
      </c>
      <c r="S4846" t="str">
        <f t="shared" si="527"/>
        <v>Low</v>
      </c>
      <c r="T4846" t="str">
        <f t="shared" si="528"/>
        <v>May</v>
      </c>
      <c r="U4846">
        <f t="shared" si="529"/>
        <v>2022</v>
      </c>
      <c r="V4846" t="str">
        <f t="shared" si="530"/>
        <v>5-10</v>
      </c>
      <c r="W4846" t="str">
        <f t="shared" si="531"/>
        <v>Slow</v>
      </c>
    </row>
    <row r="4847" spans="1:23" x14ac:dyDescent="0.3">
      <c r="A4847">
        <v>604846</v>
      </c>
      <c r="B4847">
        <v>19493</v>
      </c>
      <c r="C4847">
        <v>62</v>
      </c>
      <c r="D4847" t="s">
        <v>7</v>
      </c>
      <c r="E4847" t="s">
        <v>15</v>
      </c>
      <c r="F4847" t="s">
        <v>24</v>
      </c>
      <c r="G4847" t="s">
        <v>27</v>
      </c>
      <c r="H4847" s="1">
        <v>45602</v>
      </c>
      <c r="I4847" t="s">
        <v>33</v>
      </c>
      <c r="J4847">
        <v>69</v>
      </c>
      <c r="K4847">
        <v>11.6</v>
      </c>
      <c r="L4847">
        <v>1038.52</v>
      </c>
      <c r="M4847">
        <v>58.76</v>
      </c>
      <c r="N4847" t="s">
        <v>47</v>
      </c>
      <c r="O4847">
        <v>1</v>
      </c>
      <c r="P4847" t="str" cm="1">
        <f t="array" ref="P4847">_xlfn.IFS(C4847&lt;25,"18-24", C4847&lt;=35,"25-35", C4847&lt;=50,"36-50",TRUE,"50+")</f>
        <v>50+</v>
      </c>
      <c r="Q4847" t="str">
        <f t="shared" si="525"/>
        <v>new</v>
      </c>
      <c r="R4847" t="str">
        <f t="shared" si="526"/>
        <v>high value</v>
      </c>
      <c r="S4847" t="str">
        <f t="shared" si="527"/>
        <v>Low</v>
      </c>
      <c r="T4847" t="str">
        <f t="shared" si="528"/>
        <v>Nov</v>
      </c>
      <c r="U4847">
        <f t="shared" si="529"/>
        <v>2024</v>
      </c>
      <c r="V4847" t="str">
        <f t="shared" si="530"/>
        <v>10-15</v>
      </c>
      <c r="W4847" t="str">
        <f t="shared" si="531"/>
        <v>Slow</v>
      </c>
    </row>
    <row r="4848" spans="1:23" x14ac:dyDescent="0.3">
      <c r="A4848">
        <v>604847</v>
      </c>
      <c r="B4848">
        <v>74954</v>
      </c>
      <c r="C4848">
        <v>48</v>
      </c>
      <c r="D4848" t="s">
        <v>7</v>
      </c>
      <c r="E4848" t="s">
        <v>13</v>
      </c>
      <c r="F4848" t="s">
        <v>22</v>
      </c>
      <c r="G4848" t="s">
        <v>23</v>
      </c>
      <c r="H4848" s="1">
        <v>45558</v>
      </c>
      <c r="I4848" t="s">
        <v>34</v>
      </c>
      <c r="J4848">
        <v>87</v>
      </c>
      <c r="K4848">
        <v>1.8</v>
      </c>
      <c r="L4848">
        <v>786.52</v>
      </c>
      <c r="M4848">
        <v>54.24</v>
      </c>
      <c r="N4848" t="s">
        <v>50</v>
      </c>
      <c r="O4848">
        <v>3</v>
      </c>
      <c r="P4848" t="str" cm="1">
        <f t="array" ref="P4848">_xlfn.IFS(C4848&lt;25,"18-24", C4848&lt;=35,"25-35", C4848&lt;=50,"36-50",TRUE,"50+")</f>
        <v>36-50</v>
      </c>
      <c r="Q4848" t="str">
        <f t="shared" si="525"/>
        <v>new</v>
      </c>
      <c r="R4848" t="str">
        <f t="shared" si="526"/>
        <v>high value</v>
      </c>
      <c r="S4848" t="str">
        <f t="shared" si="527"/>
        <v>medium</v>
      </c>
      <c r="T4848" t="str">
        <f t="shared" si="528"/>
        <v>Sep</v>
      </c>
      <c r="U4848">
        <f t="shared" si="529"/>
        <v>2024</v>
      </c>
      <c r="V4848" t="str">
        <f t="shared" si="530"/>
        <v>0-5</v>
      </c>
      <c r="W4848" t="str">
        <f t="shared" si="531"/>
        <v>Slow</v>
      </c>
    </row>
    <row r="4849" spans="1:23" x14ac:dyDescent="0.3">
      <c r="A4849">
        <v>604848</v>
      </c>
      <c r="B4849">
        <v>93853</v>
      </c>
      <c r="C4849">
        <v>26</v>
      </c>
      <c r="D4849" t="s">
        <v>4</v>
      </c>
      <c r="E4849" t="s">
        <v>16</v>
      </c>
      <c r="F4849" t="s">
        <v>30</v>
      </c>
      <c r="G4849" t="s">
        <v>31</v>
      </c>
      <c r="H4849" s="1">
        <v>44624</v>
      </c>
      <c r="I4849" t="s">
        <v>34</v>
      </c>
      <c r="J4849">
        <v>81</v>
      </c>
      <c r="K4849">
        <v>14.1</v>
      </c>
      <c r="L4849">
        <v>1126.5999999999999</v>
      </c>
      <c r="M4849">
        <v>69.209999999999994</v>
      </c>
      <c r="N4849" t="s">
        <v>49</v>
      </c>
      <c r="O4849">
        <v>4</v>
      </c>
      <c r="P4849" t="str" cm="1">
        <f t="array" ref="P4849">_xlfn.IFS(C4849&lt;25,"18-24", C4849&lt;=35,"25-35", C4849&lt;=50,"36-50",TRUE,"50+")</f>
        <v>25-35</v>
      </c>
      <c r="Q4849" t="str">
        <f t="shared" si="525"/>
        <v>repeat</v>
      </c>
      <c r="R4849" t="str">
        <f t="shared" si="526"/>
        <v>high value</v>
      </c>
      <c r="S4849" t="str">
        <f t="shared" si="527"/>
        <v>medium</v>
      </c>
      <c r="T4849" t="str">
        <f t="shared" si="528"/>
        <v>Mar</v>
      </c>
      <c r="U4849">
        <f t="shared" si="529"/>
        <v>2022</v>
      </c>
      <c r="V4849" t="str">
        <f t="shared" si="530"/>
        <v>10-15</v>
      </c>
      <c r="W4849" t="str">
        <f t="shared" si="531"/>
        <v>Slow</v>
      </c>
    </row>
    <row r="4850" spans="1:23" x14ac:dyDescent="0.3">
      <c r="A4850">
        <v>604849</v>
      </c>
      <c r="B4850">
        <v>77663</v>
      </c>
      <c r="C4850">
        <v>34</v>
      </c>
      <c r="D4850" t="s">
        <v>4</v>
      </c>
      <c r="E4850" t="s">
        <v>5</v>
      </c>
      <c r="F4850" t="s">
        <v>18</v>
      </c>
      <c r="G4850" t="s">
        <v>21</v>
      </c>
      <c r="H4850" s="1">
        <v>45093</v>
      </c>
      <c r="I4850" t="s">
        <v>34</v>
      </c>
      <c r="J4850">
        <v>85</v>
      </c>
      <c r="K4850">
        <v>10.5</v>
      </c>
      <c r="L4850">
        <v>529.42999999999995</v>
      </c>
      <c r="M4850">
        <v>46.35</v>
      </c>
      <c r="N4850" t="s">
        <v>48</v>
      </c>
      <c r="O4850">
        <v>5</v>
      </c>
      <c r="P4850" t="str" cm="1">
        <f t="array" ref="P4850">_xlfn.IFS(C4850&lt;25,"18-24", C4850&lt;=35,"25-35", C4850&lt;=50,"36-50",TRUE,"50+")</f>
        <v>25-35</v>
      </c>
      <c r="Q4850" t="str">
        <f t="shared" si="525"/>
        <v>new</v>
      </c>
      <c r="R4850" t="str">
        <f t="shared" si="526"/>
        <v>high value</v>
      </c>
      <c r="S4850" t="str">
        <f t="shared" si="527"/>
        <v>High</v>
      </c>
      <c r="T4850" t="str">
        <f t="shared" si="528"/>
        <v>Jun</v>
      </c>
      <c r="U4850">
        <f t="shared" si="529"/>
        <v>2023</v>
      </c>
      <c r="V4850" t="str">
        <f t="shared" si="530"/>
        <v>10-15</v>
      </c>
      <c r="W4850" t="str">
        <f t="shared" si="531"/>
        <v>Slow</v>
      </c>
    </row>
    <row r="4851" spans="1:23" x14ac:dyDescent="0.3">
      <c r="A4851">
        <v>604850</v>
      </c>
      <c r="B4851">
        <v>83936</v>
      </c>
      <c r="C4851">
        <v>41</v>
      </c>
      <c r="D4851" t="s">
        <v>4</v>
      </c>
      <c r="E4851" t="s">
        <v>11</v>
      </c>
      <c r="F4851" t="s">
        <v>19</v>
      </c>
      <c r="G4851" t="s">
        <v>31</v>
      </c>
      <c r="H4851" s="1">
        <v>44850</v>
      </c>
      <c r="I4851" t="s">
        <v>33</v>
      </c>
      <c r="J4851">
        <v>53</v>
      </c>
      <c r="K4851">
        <v>14.7</v>
      </c>
      <c r="L4851">
        <v>314.83</v>
      </c>
      <c r="M4851">
        <v>96.59</v>
      </c>
      <c r="N4851" t="s">
        <v>48</v>
      </c>
      <c r="O4851">
        <v>1</v>
      </c>
      <c r="P4851" t="str" cm="1">
        <f t="array" ref="P4851">_xlfn.IFS(C4851&lt;25,"18-24", C4851&lt;=35,"25-35", C4851&lt;=50,"36-50",TRUE,"50+")</f>
        <v>36-50</v>
      </c>
      <c r="Q4851" t="str">
        <f t="shared" si="525"/>
        <v>new</v>
      </c>
      <c r="R4851" t="str">
        <f t="shared" si="526"/>
        <v>medium</v>
      </c>
      <c r="S4851" t="str">
        <f t="shared" si="527"/>
        <v>Low</v>
      </c>
      <c r="T4851" t="str">
        <f t="shared" si="528"/>
        <v>Oct</v>
      </c>
      <c r="U4851">
        <f t="shared" si="529"/>
        <v>2022</v>
      </c>
      <c r="V4851" t="str">
        <f t="shared" si="530"/>
        <v>10-15</v>
      </c>
      <c r="W4851" t="str">
        <f t="shared" si="531"/>
        <v>Slow</v>
      </c>
    </row>
    <row r="4852" spans="1:23" x14ac:dyDescent="0.3">
      <c r="A4852">
        <v>604851</v>
      </c>
      <c r="B4852">
        <v>25123</v>
      </c>
      <c r="C4852">
        <v>20</v>
      </c>
      <c r="D4852" t="s">
        <v>7</v>
      </c>
      <c r="E4852" t="s">
        <v>8</v>
      </c>
      <c r="F4852" t="s">
        <v>32</v>
      </c>
      <c r="G4852" t="s">
        <v>23</v>
      </c>
      <c r="H4852" s="1">
        <v>45416</v>
      </c>
      <c r="I4852" t="s">
        <v>33</v>
      </c>
      <c r="J4852">
        <v>59</v>
      </c>
      <c r="K4852">
        <v>5.3</v>
      </c>
      <c r="L4852">
        <v>738.84</v>
      </c>
      <c r="M4852">
        <v>102.24</v>
      </c>
      <c r="N4852" t="s">
        <v>50</v>
      </c>
      <c r="O4852">
        <v>2</v>
      </c>
      <c r="P4852" t="str" cm="1">
        <f t="array" ref="P4852">_xlfn.IFS(C4852&lt;25,"18-24", C4852&lt;=35,"25-35", C4852&lt;=50,"36-50",TRUE,"50+")</f>
        <v>18-24</v>
      </c>
      <c r="Q4852" t="str">
        <f t="shared" si="525"/>
        <v>new</v>
      </c>
      <c r="R4852" t="str">
        <f t="shared" si="526"/>
        <v>high value</v>
      </c>
      <c r="S4852" t="str">
        <f t="shared" si="527"/>
        <v>Low</v>
      </c>
      <c r="T4852" t="str">
        <f t="shared" si="528"/>
        <v>May</v>
      </c>
      <c r="U4852">
        <f t="shared" si="529"/>
        <v>2024</v>
      </c>
      <c r="V4852" t="str">
        <f t="shared" si="530"/>
        <v>5-10</v>
      </c>
      <c r="W4852" t="str">
        <f t="shared" si="531"/>
        <v>Slow</v>
      </c>
    </row>
    <row r="4853" spans="1:23" x14ac:dyDescent="0.3">
      <c r="A4853">
        <v>604852</v>
      </c>
      <c r="B4853">
        <v>12206</v>
      </c>
      <c r="C4853">
        <v>41</v>
      </c>
      <c r="D4853" t="s">
        <v>4</v>
      </c>
      <c r="E4853" t="s">
        <v>13</v>
      </c>
      <c r="F4853" t="s">
        <v>30</v>
      </c>
      <c r="G4853" t="s">
        <v>21</v>
      </c>
      <c r="H4853" s="1">
        <v>45456</v>
      </c>
      <c r="I4853" t="s">
        <v>33</v>
      </c>
      <c r="J4853">
        <v>85</v>
      </c>
      <c r="K4853">
        <v>10.6</v>
      </c>
      <c r="L4853">
        <v>484.19</v>
      </c>
      <c r="M4853">
        <v>47.56</v>
      </c>
      <c r="N4853" t="s">
        <v>48</v>
      </c>
      <c r="O4853">
        <v>1</v>
      </c>
      <c r="P4853" t="str" cm="1">
        <f t="array" ref="P4853">_xlfn.IFS(C4853&lt;25,"18-24", C4853&lt;=35,"25-35", C4853&lt;=50,"36-50",TRUE,"50+")</f>
        <v>36-50</v>
      </c>
      <c r="Q4853" t="str">
        <f t="shared" si="525"/>
        <v>new</v>
      </c>
      <c r="R4853" t="str">
        <f t="shared" si="526"/>
        <v>medium</v>
      </c>
      <c r="S4853" t="str">
        <f t="shared" si="527"/>
        <v>Low</v>
      </c>
      <c r="T4853" t="str">
        <f t="shared" si="528"/>
        <v>Jun</v>
      </c>
      <c r="U4853">
        <f t="shared" si="529"/>
        <v>2024</v>
      </c>
      <c r="V4853" t="str">
        <f t="shared" si="530"/>
        <v>10-15</v>
      </c>
      <c r="W4853" t="str">
        <f t="shared" si="531"/>
        <v>Slow</v>
      </c>
    </row>
    <row r="4854" spans="1:23" x14ac:dyDescent="0.3">
      <c r="A4854">
        <v>604853</v>
      </c>
      <c r="B4854">
        <v>73468</v>
      </c>
      <c r="C4854">
        <v>51</v>
      </c>
      <c r="D4854" t="s">
        <v>4</v>
      </c>
      <c r="E4854" t="s">
        <v>8</v>
      </c>
      <c r="F4854" t="s">
        <v>26</v>
      </c>
      <c r="G4854" t="s">
        <v>23</v>
      </c>
      <c r="H4854" s="1">
        <v>45419</v>
      </c>
      <c r="I4854" t="s">
        <v>34</v>
      </c>
      <c r="J4854">
        <v>55</v>
      </c>
      <c r="K4854">
        <v>3.3</v>
      </c>
      <c r="L4854">
        <v>328.52</v>
      </c>
      <c r="M4854">
        <v>32.08</v>
      </c>
      <c r="N4854" t="s">
        <v>50</v>
      </c>
      <c r="O4854">
        <v>5</v>
      </c>
      <c r="P4854" t="str" cm="1">
        <f t="array" ref="P4854">_xlfn.IFS(C4854&lt;25,"18-24", C4854&lt;=35,"25-35", C4854&lt;=50,"36-50",TRUE,"50+")</f>
        <v>50+</v>
      </c>
      <c r="Q4854" t="str">
        <f t="shared" si="525"/>
        <v>new</v>
      </c>
      <c r="R4854" t="str">
        <f t="shared" si="526"/>
        <v>medium</v>
      </c>
      <c r="S4854" t="str">
        <f t="shared" si="527"/>
        <v>High</v>
      </c>
      <c r="T4854" t="str">
        <f t="shared" si="528"/>
        <v>May</v>
      </c>
      <c r="U4854">
        <f t="shared" si="529"/>
        <v>2024</v>
      </c>
      <c r="V4854" t="str">
        <f t="shared" si="530"/>
        <v>0-5</v>
      </c>
      <c r="W4854" t="str">
        <f t="shared" si="531"/>
        <v>Slow</v>
      </c>
    </row>
    <row r="4855" spans="1:23" x14ac:dyDescent="0.3">
      <c r="A4855">
        <v>604854</v>
      </c>
      <c r="B4855">
        <v>96489</v>
      </c>
      <c r="C4855">
        <v>31</v>
      </c>
      <c r="D4855" t="s">
        <v>4</v>
      </c>
      <c r="E4855" t="s">
        <v>8</v>
      </c>
      <c r="F4855" t="s">
        <v>30</v>
      </c>
      <c r="G4855" t="s">
        <v>31</v>
      </c>
      <c r="H4855" s="1">
        <v>45525</v>
      </c>
      <c r="I4855" t="s">
        <v>33</v>
      </c>
      <c r="J4855">
        <v>83</v>
      </c>
      <c r="K4855">
        <v>13.2</v>
      </c>
      <c r="L4855">
        <v>804.78</v>
      </c>
      <c r="M4855">
        <v>111.3</v>
      </c>
      <c r="N4855" t="s">
        <v>50</v>
      </c>
      <c r="O4855">
        <v>5</v>
      </c>
      <c r="P4855" t="str" cm="1">
        <f t="array" ref="P4855">_xlfn.IFS(C4855&lt;25,"18-24", C4855&lt;=35,"25-35", C4855&lt;=50,"36-50",TRUE,"50+")</f>
        <v>25-35</v>
      </c>
      <c r="Q4855" t="str">
        <f t="shared" si="525"/>
        <v>repeat</v>
      </c>
      <c r="R4855" t="str">
        <f t="shared" si="526"/>
        <v>high value</v>
      </c>
      <c r="S4855" t="str">
        <f t="shared" si="527"/>
        <v>High</v>
      </c>
      <c r="T4855" t="str">
        <f t="shared" si="528"/>
        <v>Aug</v>
      </c>
      <c r="U4855">
        <f t="shared" si="529"/>
        <v>2024</v>
      </c>
      <c r="V4855" t="str">
        <f t="shared" si="530"/>
        <v>10-15</v>
      </c>
      <c r="W4855" t="str">
        <f t="shared" si="531"/>
        <v>Slow</v>
      </c>
    </row>
    <row r="4856" spans="1:23" x14ac:dyDescent="0.3">
      <c r="A4856">
        <v>604855</v>
      </c>
      <c r="B4856">
        <v>84243</v>
      </c>
      <c r="C4856">
        <v>41</v>
      </c>
      <c r="D4856" t="s">
        <v>7</v>
      </c>
      <c r="E4856" t="s">
        <v>11</v>
      </c>
      <c r="F4856" t="s">
        <v>28</v>
      </c>
      <c r="G4856" t="s">
        <v>29</v>
      </c>
      <c r="H4856" s="1">
        <v>45532</v>
      </c>
      <c r="I4856" t="s">
        <v>33</v>
      </c>
      <c r="J4856">
        <v>85</v>
      </c>
      <c r="K4856">
        <v>9.9</v>
      </c>
      <c r="L4856">
        <v>711.58</v>
      </c>
      <c r="M4856">
        <v>86.92</v>
      </c>
      <c r="N4856" t="s">
        <v>47</v>
      </c>
      <c r="O4856">
        <v>2</v>
      </c>
      <c r="P4856" t="str" cm="1">
        <f t="array" ref="P4856">_xlfn.IFS(C4856&lt;25,"18-24", C4856&lt;=35,"25-35", C4856&lt;=50,"36-50",TRUE,"50+")</f>
        <v>36-50</v>
      </c>
      <c r="Q4856" t="str">
        <f t="shared" si="525"/>
        <v>new</v>
      </c>
      <c r="R4856" t="str">
        <f t="shared" si="526"/>
        <v>high value</v>
      </c>
      <c r="S4856" t="str">
        <f t="shared" si="527"/>
        <v>Low</v>
      </c>
      <c r="T4856" t="str">
        <f t="shared" si="528"/>
        <v>Aug</v>
      </c>
      <c r="U4856">
        <f t="shared" si="529"/>
        <v>2024</v>
      </c>
      <c r="V4856" t="str">
        <f t="shared" si="530"/>
        <v>5-10</v>
      </c>
      <c r="W4856" t="str">
        <f t="shared" si="531"/>
        <v>Slow</v>
      </c>
    </row>
    <row r="4857" spans="1:23" x14ac:dyDescent="0.3">
      <c r="A4857">
        <v>604856</v>
      </c>
      <c r="B4857">
        <v>99571</v>
      </c>
      <c r="C4857">
        <v>55</v>
      </c>
      <c r="D4857" t="s">
        <v>7</v>
      </c>
      <c r="E4857" t="s">
        <v>15</v>
      </c>
      <c r="F4857" t="s">
        <v>22</v>
      </c>
      <c r="G4857" t="s">
        <v>25</v>
      </c>
      <c r="H4857" s="1">
        <v>45268</v>
      </c>
      <c r="I4857" t="s">
        <v>34</v>
      </c>
      <c r="J4857">
        <v>85</v>
      </c>
      <c r="K4857">
        <v>4.5999999999999996</v>
      </c>
      <c r="L4857">
        <v>493.03</v>
      </c>
      <c r="M4857">
        <v>38.340000000000003</v>
      </c>
      <c r="N4857" t="s">
        <v>48</v>
      </c>
      <c r="O4857">
        <v>2</v>
      </c>
      <c r="P4857" t="str" cm="1">
        <f t="array" ref="P4857">_xlfn.IFS(C4857&lt;25,"18-24", C4857&lt;=35,"25-35", C4857&lt;=50,"36-50",TRUE,"50+")</f>
        <v>50+</v>
      </c>
      <c r="Q4857" t="str">
        <f t="shared" si="525"/>
        <v>repeat</v>
      </c>
      <c r="R4857" t="str">
        <f t="shared" si="526"/>
        <v>medium</v>
      </c>
      <c r="S4857" t="str">
        <f t="shared" si="527"/>
        <v>Low</v>
      </c>
      <c r="T4857" t="str">
        <f t="shared" si="528"/>
        <v>Dec</v>
      </c>
      <c r="U4857">
        <f t="shared" si="529"/>
        <v>2023</v>
      </c>
      <c r="V4857" t="str">
        <f t="shared" si="530"/>
        <v>0-5</v>
      </c>
      <c r="W4857" t="str">
        <f t="shared" si="531"/>
        <v>Slow</v>
      </c>
    </row>
    <row r="4858" spans="1:23" x14ac:dyDescent="0.3">
      <c r="A4858">
        <v>604857</v>
      </c>
      <c r="B4858">
        <v>52331</v>
      </c>
      <c r="C4858">
        <v>46</v>
      </c>
      <c r="D4858" t="s">
        <v>4</v>
      </c>
      <c r="E4858" t="s">
        <v>11</v>
      </c>
      <c r="F4858" t="s">
        <v>18</v>
      </c>
      <c r="G4858" t="s">
        <v>21</v>
      </c>
      <c r="H4858" s="1">
        <v>45614</v>
      </c>
      <c r="I4858" t="s">
        <v>33</v>
      </c>
      <c r="J4858">
        <v>87</v>
      </c>
      <c r="K4858">
        <v>6.2</v>
      </c>
      <c r="L4858">
        <v>414.59</v>
      </c>
      <c r="M4858">
        <v>106.77</v>
      </c>
      <c r="N4858" t="s">
        <v>48</v>
      </c>
      <c r="O4858">
        <v>5</v>
      </c>
      <c r="P4858" t="str" cm="1">
        <f t="array" ref="P4858">_xlfn.IFS(C4858&lt;25,"18-24", C4858&lt;=35,"25-35", C4858&lt;=50,"36-50",TRUE,"50+")</f>
        <v>36-50</v>
      </c>
      <c r="Q4858" t="str">
        <f t="shared" si="525"/>
        <v>new</v>
      </c>
      <c r="R4858" t="str">
        <f t="shared" si="526"/>
        <v>medium</v>
      </c>
      <c r="S4858" t="str">
        <f t="shared" si="527"/>
        <v>High</v>
      </c>
      <c r="T4858" t="str">
        <f t="shared" si="528"/>
        <v>Nov</v>
      </c>
      <c r="U4858">
        <f t="shared" si="529"/>
        <v>2024</v>
      </c>
      <c r="V4858" t="str">
        <f t="shared" si="530"/>
        <v>5-10</v>
      </c>
      <c r="W4858" t="str">
        <f t="shared" si="531"/>
        <v>Slow</v>
      </c>
    </row>
    <row r="4859" spans="1:23" x14ac:dyDescent="0.3">
      <c r="A4859">
        <v>604858</v>
      </c>
      <c r="B4859">
        <v>74986</v>
      </c>
      <c r="C4859">
        <v>53</v>
      </c>
      <c r="D4859" t="s">
        <v>4</v>
      </c>
      <c r="E4859" t="s">
        <v>8</v>
      </c>
      <c r="F4859" t="s">
        <v>28</v>
      </c>
      <c r="G4859" t="s">
        <v>25</v>
      </c>
      <c r="H4859" s="1">
        <v>44710</v>
      </c>
      <c r="I4859" t="s">
        <v>33</v>
      </c>
      <c r="J4859">
        <v>27</v>
      </c>
      <c r="K4859">
        <v>11.8</v>
      </c>
      <c r="L4859">
        <v>468.69</v>
      </c>
      <c r="M4859">
        <v>75.16</v>
      </c>
      <c r="N4859" t="s">
        <v>47</v>
      </c>
      <c r="O4859">
        <v>4</v>
      </c>
      <c r="P4859" t="str" cm="1">
        <f t="array" ref="P4859">_xlfn.IFS(C4859&lt;25,"18-24", C4859&lt;=35,"25-35", C4859&lt;=50,"36-50",TRUE,"50+")</f>
        <v>50+</v>
      </c>
      <c r="Q4859" t="str">
        <f t="shared" si="525"/>
        <v>new</v>
      </c>
      <c r="R4859" t="str">
        <f t="shared" si="526"/>
        <v>medium</v>
      </c>
      <c r="S4859" t="str">
        <f t="shared" si="527"/>
        <v>medium</v>
      </c>
      <c r="T4859" t="str">
        <f t="shared" si="528"/>
        <v>May</v>
      </c>
      <c r="U4859">
        <f t="shared" si="529"/>
        <v>2022</v>
      </c>
      <c r="V4859" t="str">
        <f t="shared" si="530"/>
        <v>10-15</v>
      </c>
      <c r="W4859" t="str">
        <f t="shared" si="531"/>
        <v>Fast</v>
      </c>
    </row>
    <row r="4860" spans="1:23" x14ac:dyDescent="0.3">
      <c r="A4860">
        <v>604859</v>
      </c>
      <c r="B4860">
        <v>76418</v>
      </c>
      <c r="C4860">
        <v>23</v>
      </c>
      <c r="D4860" t="s">
        <v>7</v>
      </c>
      <c r="E4860" t="s">
        <v>13</v>
      </c>
      <c r="F4860" t="s">
        <v>30</v>
      </c>
      <c r="G4860" t="s">
        <v>23</v>
      </c>
      <c r="H4860" s="1">
        <v>45069</v>
      </c>
      <c r="I4860" t="s">
        <v>34</v>
      </c>
      <c r="J4860">
        <v>68</v>
      </c>
      <c r="K4860">
        <v>1.9</v>
      </c>
      <c r="L4860">
        <v>758.89</v>
      </c>
      <c r="M4860">
        <v>64.31</v>
      </c>
      <c r="N4860" t="s">
        <v>48</v>
      </c>
      <c r="O4860">
        <v>4</v>
      </c>
      <c r="P4860" t="str" cm="1">
        <f t="array" ref="P4860">_xlfn.IFS(C4860&lt;25,"18-24", C4860&lt;=35,"25-35", C4860&lt;=50,"36-50",TRUE,"50+")</f>
        <v>18-24</v>
      </c>
      <c r="Q4860" t="str">
        <f t="shared" si="525"/>
        <v>new</v>
      </c>
      <c r="R4860" t="str">
        <f t="shared" si="526"/>
        <v>high value</v>
      </c>
      <c r="S4860" t="str">
        <f t="shared" si="527"/>
        <v>medium</v>
      </c>
      <c r="T4860" t="str">
        <f t="shared" si="528"/>
        <v>May</v>
      </c>
      <c r="U4860">
        <f t="shared" si="529"/>
        <v>2023</v>
      </c>
      <c r="V4860" t="str">
        <f t="shared" si="530"/>
        <v>0-5</v>
      </c>
      <c r="W4860" t="str">
        <f t="shared" si="531"/>
        <v>Slow</v>
      </c>
    </row>
    <row r="4861" spans="1:23" x14ac:dyDescent="0.3">
      <c r="A4861">
        <v>604860</v>
      </c>
      <c r="B4861">
        <v>70157</v>
      </c>
      <c r="C4861">
        <v>23</v>
      </c>
      <c r="D4861" t="s">
        <v>7</v>
      </c>
      <c r="E4861" t="s">
        <v>15</v>
      </c>
      <c r="F4861" t="s">
        <v>18</v>
      </c>
      <c r="G4861" t="s">
        <v>21</v>
      </c>
      <c r="H4861" s="1">
        <v>44955</v>
      </c>
      <c r="I4861" t="s">
        <v>34</v>
      </c>
      <c r="J4861">
        <v>84</v>
      </c>
      <c r="K4861">
        <v>9.3000000000000007</v>
      </c>
      <c r="L4861">
        <v>1152.8</v>
      </c>
      <c r="M4861">
        <v>99.52</v>
      </c>
      <c r="N4861" t="s">
        <v>47</v>
      </c>
      <c r="O4861">
        <v>3</v>
      </c>
      <c r="P4861" t="str" cm="1">
        <f t="array" ref="P4861">_xlfn.IFS(C4861&lt;25,"18-24", C4861&lt;=35,"25-35", C4861&lt;=50,"36-50",TRUE,"50+")</f>
        <v>18-24</v>
      </c>
      <c r="Q4861" t="str">
        <f t="shared" si="525"/>
        <v>new</v>
      </c>
      <c r="R4861" t="str">
        <f t="shared" si="526"/>
        <v>high value</v>
      </c>
      <c r="S4861" t="str">
        <f t="shared" si="527"/>
        <v>medium</v>
      </c>
      <c r="T4861" t="str">
        <f t="shared" si="528"/>
        <v>Jan</v>
      </c>
      <c r="U4861">
        <f t="shared" si="529"/>
        <v>2023</v>
      </c>
      <c r="V4861" t="str">
        <f t="shared" si="530"/>
        <v>5-10</v>
      </c>
      <c r="W4861" t="str">
        <f t="shared" si="531"/>
        <v>Slow</v>
      </c>
    </row>
    <row r="4862" spans="1:23" x14ac:dyDescent="0.3">
      <c r="A4862">
        <v>604861</v>
      </c>
      <c r="B4862">
        <v>30544</v>
      </c>
      <c r="C4862">
        <v>43</v>
      </c>
      <c r="D4862" t="s">
        <v>7</v>
      </c>
      <c r="E4862" t="s">
        <v>13</v>
      </c>
      <c r="F4862" t="s">
        <v>18</v>
      </c>
      <c r="G4862" t="s">
        <v>23</v>
      </c>
      <c r="H4862" s="1">
        <v>45425</v>
      </c>
      <c r="I4862" t="s">
        <v>34</v>
      </c>
      <c r="J4862">
        <v>88</v>
      </c>
      <c r="K4862">
        <v>1.1000000000000001</v>
      </c>
      <c r="L4862">
        <v>441.78</v>
      </c>
      <c r="M4862">
        <v>29.98</v>
      </c>
      <c r="N4862" t="s">
        <v>50</v>
      </c>
      <c r="O4862">
        <v>2</v>
      </c>
      <c r="P4862" t="str" cm="1">
        <f t="array" ref="P4862">_xlfn.IFS(C4862&lt;25,"18-24", C4862&lt;=35,"25-35", C4862&lt;=50,"36-50",TRUE,"50+")</f>
        <v>36-50</v>
      </c>
      <c r="Q4862" t="str">
        <f t="shared" si="525"/>
        <v>repeat</v>
      </c>
      <c r="R4862" t="str">
        <f t="shared" si="526"/>
        <v>medium</v>
      </c>
      <c r="S4862" t="str">
        <f t="shared" si="527"/>
        <v>Low</v>
      </c>
      <c r="T4862" t="str">
        <f t="shared" si="528"/>
        <v>May</v>
      </c>
      <c r="U4862">
        <f t="shared" si="529"/>
        <v>2024</v>
      </c>
      <c r="V4862" t="str">
        <f t="shared" si="530"/>
        <v>0-5</v>
      </c>
      <c r="W4862" t="str">
        <f t="shared" si="531"/>
        <v>Slow</v>
      </c>
    </row>
    <row r="4863" spans="1:23" x14ac:dyDescent="0.3">
      <c r="A4863">
        <v>604862</v>
      </c>
      <c r="B4863">
        <v>81605</v>
      </c>
      <c r="C4863">
        <v>62</v>
      </c>
      <c r="D4863" t="s">
        <v>4</v>
      </c>
      <c r="E4863" t="s">
        <v>5</v>
      </c>
      <c r="F4863" t="s">
        <v>19</v>
      </c>
      <c r="G4863" t="s">
        <v>29</v>
      </c>
      <c r="H4863" s="1">
        <v>45221</v>
      </c>
      <c r="I4863" t="s">
        <v>34</v>
      </c>
      <c r="J4863">
        <v>53</v>
      </c>
      <c r="K4863">
        <v>11.3</v>
      </c>
      <c r="L4863">
        <v>1285.74</v>
      </c>
      <c r="M4863">
        <v>109.09</v>
      </c>
      <c r="N4863" t="s">
        <v>48</v>
      </c>
      <c r="O4863">
        <v>5</v>
      </c>
      <c r="P4863" t="str" cm="1">
        <f t="array" ref="P4863">_xlfn.IFS(C4863&lt;25,"18-24", C4863&lt;=35,"25-35", C4863&lt;=50,"36-50",TRUE,"50+")</f>
        <v>50+</v>
      </c>
      <c r="Q4863" t="str">
        <f t="shared" si="525"/>
        <v>new</v>
      </c>
      <c r="R4863" t="str">
        <f t="shared" si="526"/>
        <v>high value</v>
      </c>
      <c r="S4863" t="str">
        <f t="shared" si="527"/>
        <v>High</v>
      </c>
      <c r="T4863" t="str">
        <f t="shared" si="528"/>
        <v>Oct</v>
      </c>
      <c r="U4863">
        <f t="shared" si="529"/>
        <v>2023</v>
      </c>
      <c r="V4863" t="str">
        <f t="shared" si="530"/>
        <v>10-15</v>
      </c>
      <c r="W4863" t="str">
        <f t="shared" si="531"/>
        <v>Slow</v>
      </c>
    </row>
    <row r="4864" spans="1:23" x14ac:dyDescent="0.3">
      <c r="A4864">
        <v>604863</v>
      </c>
      <c r="B4864">
        <v>27926</v>
      </c>
      <c r="C4864">
        <v>27</v>
      </c>
      <c r="D4864" t="s">
        <v>4</v>
      </c>
      <c r="E4864" t="s">
        <v>13</v>
      </c>
      <c r="F4864" t="s">
        <v>22</v>
      </c>
      <c r="G4864" t="s">
        <v>29</v>
      </c>
      <c r="H4864" s="1">
        <v>45639</v>
      </c>
      <c r="I4864" t="s">
        <v>34</v>
      </c>
      <c r="J4864">
        <v>64</v>
      </c>
      <c r="K4864">
        <v>6.3</v>
      </c>
      <c r="L4864">
        <v>714.04</v>
      </c>
      <c r="M4864">
        <v>62.66</v>
      </c>
      <c r="N4864" t="s">
        <v>47</v>
      </c>
      <c r="O4864">
        <v>2</v>
      </c>
      <c r="P4864" t="str" cm="1">
        <f t="array" ref="P4864">_xlfn.IFS(C4864&lt;25,"18-24", C4864&lt;=35,"25-35", C4864&lt;=50,"36-50",TRUE,"50+")</f>
        <v>25-35</v>
      </c>
      <c r="Q4864" t="str">
        <f t="shared" si="525"/>
        <v>new</v>
      </c>
      <c r="R4864" t="str">
        <f t="shared" si="526"/>
        <v>high value</v>
      </c>
      <c r="S4864" t="str">
        <f t="shared" si="527"/>
        <v>Low</v>
      </c>
      <c r="T4864" t="str">
        <f t="shared" si="528"/>
        <v>Dec</v>
      </c>
      <c r="U4864">
        <f t="shared" si="529"/>
        <v>2024</v>
      </c>
      <c r="V4864" t="str">
        <f t="shared" si="530"/>
        <v>5-10</v>
      </c>
      <c r="W4864" t="str">
        <f t="shared" si="531"/>
        <v>Slow</v>
      </c>
    </row>
    <row r="4865" spans="1:23" x14ac:dyDescent="0.3">
      <c r="A4865">
        <v>604864</v>
      </c>
      <c r="B4865">
        <v>69710</v>
      </c>
      <c r="C4865">
        <v>37</v>
      </c>
      <c r="D4865" t="s">
        <v>4</v>
      </c>
      <c r="E4865" t="s">
        <v>5</v>
      </c>
      <c r="F4865" t="s">
        <v>24</v>
      </c>
      <c r="G4865" t="s">
        <v>25</v>
      </c>
      <c r="H4865" s="1">
        <v>45422</v>
      </c>
      <c r="I4865" t="s">
        <v>34</v>
      </c>
      <c r="J4865">
        <v>82</v>
      </c>
      <c r="K4865">
        <v>6.8</v>
      </c>
      <c r="L4865">
        <v>416.34</v>
      </c>
      <c r="M4865">
        <v>59.47</v>
      </c>
      <c r="N4865" t="s">
        <v>48</v>
      </c>
      <c r="O4865">
        <v>5</v>
      </c>
      <c r="P4865" t="str" cm="1">
        <f t="array" ref="P4865">_xlfn.IFS(C4865&lt;25,"18-24", C4865&lt;=35,"25-35", C4865&lt;=50,"36-50",TRUE,"50+")</f>
        <v>36-50</v>
      </c>
      <c r="Q4865" t="str">
        <f t="shared" si="525"/>
        <v>new</v>
      </c>
      <c r="R4865" t="str">
        <f t="shared" si="526"/>
        <v>medium</v>
      </c>
      <c r="S4865" t="str">
        <f t="shared" si="527"/>
        <v>High</v>
      </c>
      <c r="T4865" t="str">
        <f t="shared" si="528"/>
        <v>May</v>
      </c>
      <c r="U4865">
        <f t="shared" si="529"/>
        <v>2024</v>
      </c>
      <c r="V4865" t="str">
        <f t="shared" si="530"/>
        <v>5-10</v>
      </c>
      <c r="W4865" t="str">
        <f t="shared" si="531"/>
        <v>Slow</v>
      </c>
    </row>
    <row r="4866" spans="1:23" x14ac:dyDescent="0.3">
      <c r="A4866">
        <v>604865</v>
      </c>
      <c r="B4866">
        <v>85528</v>
      </c>
      <c r="C4866">
        <v>52</v>
      </c>
      <c r="D4866" t="s">
        <v>4</v>
      </c>
      <c r="E4866" t="s">
        <v>11</v>
      </c>
      <c r="F4866" t="s">
        <v>24</v>
      </c>
      <c r="G4866" t="s">
        <v>27</v>
      </c>
      <c r="H4866" s="1">
        <v>45625</v>
      </c>
      <c r="I4866" t="s">
        <v>33</v>
      </c>
      <c r="J4866">
        <v>74</v>
      </c>
      <c r="K4866">
        <v>2.6</v>
      </c>
      <c r="L4866">
        <v>1481.03</v>
      </c>
      <c r="M4866">
        <v>29.53</v>
      </c>
      <c r="N4866" t="s">
        <v>48</v>
      </c>
      <c r="O4866">
        <v>2</v>
      </c>
      <c r="P4866" t="str" cm="1">
        <f t="array" ref="P4866">_xlfn.IFS(C4866&lt;25,"18-24", C4866&lt;=35,"25-35", C4866&lt;=50,"36-50",TRUE,"50+")</f>
        <v>50+</v>
      </c>
      <c r="Q4866" t="str">
        <f t="shared" si="525"/>
        <v>new</v>
      </c>
      <c r="R4866" t="str">
        <f t="shared" si="526"/>
        <v>high value</v>
      </c>
      <c r="S4866" t="str">
        <f t="shared" si="527"/>
        <v>Low</v>
      </c>
      <c r="T4866" t="str">
        <f t="shared" si="528"/>
        <v>Nov</v>
      </c>
      <c r="U4866">
        <f t="shared" si="529"/>
        <v>2024</v>
      </c>
      <c r="V4866" t="str">
        <f t="shared" si="530"/>
        <v>0-5</v>
      </c>
      <c r="W4866" t="str">
        <f t="shared" si="531"/>
        <v>Slow</v>
      </c>
    </row>
    <row r="4867" spans="1:23" x14ac:dyDescent="0.3">
      <c r="A4867">
        <v>604866</v>
      </c>
      <c r="B4867">
        <v>84907</v>
      </c>
      <c r="C4867">
        <v>58</v>
      </c>
      <c r="D4867" t="s">
        <v>7</v>
      </c>
      <c r="E4867" t="s">
        <v>15</v>
      </c>
      <c r="F4867" t="s">
        <v>24</v>
      </c>
      <c r="G4867" t="s">
        <v>23</v>
      </c>
      <c r="H4867" s="1">
        <v>45466</v>
      </c>
      <c r="I4867" t="s">
        <v>33</v>
      </c>
      <c r="J4867">
        <v>83</v>
      </c>
      <c r="K4867">
        <v>12.2</v>
      </c>
      <c r="L4867">
        <v>320.43</v>
      </c>
      <c r="M4867">
        <v>51.5</v>
      </c>
      <c r="N4867" t="s">
        <v>50</v>
      </c>
      <c r="O4867">
        <v>5</v>
      </c>
      <c r="P4867" t="str" cm="1">
        <f t="array" ref="P4867">_xlfn.IFS(C4867&lt;25,"18-24", C4867&lt;=35,"25-35", C4867&lt;=50,"36-50",TRUE,"50+")</f>
        <v>50+</v>
      </c>
      <c r="Q4867" t="str">
        <f t="shared" ref="Q4867:Q4930" si="532">IF(COUNTIF($B:$B,B4867)&gt;1,"repeat","new")</f>
        <v>new</v>
      </c>
      <c r="R4867" t="str">
        <f t="shared" ref="R4867:R4930" si="533">IF(L4867&gt;500,"high value",IF( L4867&gt;250,"medium","low"))</f>
        <v>medium</v>
      </c>
      <c r="S4867" t="str">
        <f t="shared" ref="S4867:S4930" si="534">IF(O4867&lt;=2,"Low",IF(O4867&lt;=4,"medium","High"))</f>
        <v>High</v>
      </c>
      <c r="T4867" t="str">
        <f t="shared" ref="T4867:T4930" si="535">TEXT(H4867,"MMM")</f>
        <v>Jun</v>
      </c>
      <c r="U4867">
        <f t="shared" ref="U4867:U4930" si="536">YEAR(H4867)</f>
        <v>2024</v>
      </c>
      <c r="V4867" t="str">
        <f t="shared" ref="V4867:V4930" si="537">IF(K4867&lt;=5,"0-5",IF(K4867&lt;=10,"5-10",IF(K4867&lt;=15,"10-15","15+")))</f>
        <v>10-15</v>
      </c>
      <c r="W4867" t="str">
        <f t="shared" ref="W4867:W4930" si="538">IF(J4867&lt;=30,"Fast",IF(J4867&lt;=45,"Medium","Slow"))</f>
        <v>Slow</v>
      </c>
    </row>
    <row r="4868" spans="1:23" x14ac:dyDescent="0.3">
      <c r="A4868">
        <v>604867</v>
      </c>
      <c r="B4868">
        <v>23486</v>
      </c>
      <c r="C4868">
        <v>35</v>
      </c>
      <c r="D4868" t="s">
        <v>4</v>
      </c>
      <c r="E4868" t="s">
        <v>13</v>
      </c>
      <c r="F4868" t="s">
        <v>18</v>
      </c>
      <c r="G4868" t="s">
        <v>27</v>
      </c>
      <c r="H4868" s="1">
        <v>45450</v>
      </c>
      <c r="I4868" t="s">
        <v>34</v>
      </c>
      <c r="J4868">
        <v>31</v>
      </c>
      <c r="K4868">
        <v>13.5</v>
      </c>
      <c r="L4868">
        <v>808.78</v>
      </c>
      <c r="M4868">
        <v>66.12</v>
      </c>
      <c r="N4868" t="s">
        <v>49</v>
      </c>
      <c r="O4868">
        <v>1</v>
      </c>
      <c r="P4868" t="str" cm="1">
        <f t="array" ref="P4868">_xlfn.IFS(C4868&lt;25,"18-24", C4868&lt;=35,"25-35", C4868&lt;=50,"36-50",TRUE,"50+")</f>
        <v>25-35</v>
      </c>
      <c r="Q4868" t="str">
        <f t="shared" si="532"/>
        <v>new</v>
      </c>
      <c r="R4868" t="str">
        <f t="shared" si="533"/>
        <v>high value</v>
      </c>
      <c r="S4868" t="str">
        <f t="shared" si="534"/>
        <v>Low</v>
      </c>
      <c r="T4868" t="str">
        <f t="shared" si="535"/>
        <v>Jun</v>
      </c>
      <c r="U4868">
        <f t="shared" si="536"/>
        <v>2024</v>
      </c>
      <c r="V4868" t="str">
        <f t="shared" si="537"/>
        <v>10-15</v>
      </c>
      <c r="W4868" t="str">
        <f t="shared" si="538"/>
        <v>Medium</v>
      </c>
    </row>
    <row r="4869" spans="1:23" x14ac:dyDescent="0.3">
      <c r="A4869">
        <v>604868</v>
      </c>
      <c r="B4869">
        <v>12291</v>
      </c>
      <c r="C4869">
        <v>36</v>
      </c>
      <c r="D4869" t="s">
        <v>4</v>
      </c>
      <c r="E4869" t="s">
        <v>8</v>
      </c>
      <c r="F4869" t="s">
        <v>22</v>
      </c>
      <c r="G4869" t="s">
        <v>27</v>
      </c>
      <c r="H4869" s="1">
        <v>45081</v>
      </c>
      <c r="I4869" t="s">
        <v>34</v>
      </c>
      <c r="J4869">
        <v>86</v>
      </c>
      <c r="K4869">
        <v>2.2000000000000002</v>
      </c>
      <c r="L4869">
        <v>487.24</v>
      </c>
      <c r="M4869">
        <v>26.17</v>
      </c>
      <c r="N4869" t="s">
        <v>47</v>
      </c>
      <c r="O4869">
        <v>2</v>
      </c>
      <c r="P4869" t="str" cm="1">
        <f t="array" ref="P4869">_xlfn.IFS(C4869&lt;25,"18-24", C4869&lt;=35,"25-35", C4869&lt;=50,"36-50",TRUE,"50+")</f>
        <v>36-50</v>
      </c>
      <c r="Q4869" t="str">
        <f t="shared" si="532"/>
        <v>new</v>
      </c>
      <c r="R4869" t="str">
        <f t="shared" si="533"/>
        <v>medium</v>
      </c>
      <c r="S4869" t="str">
        <f t="shared" si="534"/>
        <v>Low</v>
      </c>
      <c r="T4869" t="str">
        <f t="shared" si="535"/>
        <v>Jun</v>
      </c>
      <c r="U4869">
        <f t="shared" si="536"/>
        <v>2023</v>
      </c>
      <c r="V4869" t="str">
        <f t="shared" si="537"/>
        <v>0-5</v>
      </c>
      <c r="W4869" t="str">
        <f t="shared" si="538"/>
        <v>Slow</v>
      </c>
    </row>
    <row r="4870" spans="1:23" x14ac:dyDescent="0.3">
      <c r="A4870">
        <v>604869</v>
      </c>
      <c r="B4870">
        <v>75492</v>
      </c>
      <c r="C4870">
        <v>45</v>
      </c>
      <c r="D4870" t="s">
        <v>4</v>
      </c>
      <c r="E4870" t="s">
        <v>5</v>
      </c>
      <c r="F4870" t="s">
        <v>26</v>
      </c>
      <c r="G4870" t="s">
        <v>21</v>
      </c>
      <c r="H4870" s="1">
        <v>44976</v>
      </c>
      <c r="I4870" t="s">
        <v>34</v>
      </c>
      <c r="J4870">
        <v>41</v>
      </c>
      <c r="K4870">
        <v>14.7</v>
      </c>
      <c r="L4870">
        <v>1359.4</v>
      </c>
      <c r="M4870">
        <v>58.62</v>
      </c>
      <c r="N4870" t="s">
        <v>50</v>
      </c>
      <c r="O4870">
        <v>2</v>
      </c>
      <c r="P4870" t="str" cm="1">
        <f t="array" ref="P4870">_xlfn.IFS(C4870&lt;25,"18-24", C4870&lt;=35,"25-35", C4870&lt;=50,"36-50",TRUE,"50+")</f>
        <v>36-50</v>
      </c>
      <c r="Q4870" t="str">
        <f t="shared" si="532"/>
        <v>new</v>
      </c>
      <c r="R4870" t="str">
        <f t="shared" si="533"/>
        <v>high value</v>
      </c>
      <c r="S4870" t="str">
        <f t="shared" si="534"/>
        <v>Low</v>
      </c>
      <c r="T4870" t="str">
        <f t="shared" si="535"/>
        <v>Feb</v>
      </c>
      <c r="U4870">
        <f t="shared" si="536"/>
        <v>2023</v>
      </c>
      <c r="V4870" t="str">
        <f t="shared" si="537"/>
        <v>10-15</v>
      </c>
      <c r="W4870" t="str">
        <f t="shared" si="538"/>
        <v>Medium</v>
      </c>
    </row>
    <row r="4871" spans="1:23" x14ac:dyDescent="0.3">
      <c r="A4871">
        <v>604870</v>
      </c>
      <c r="B4871">
        <v>90723</v>
      </c>
      <c r="C4871">
        <v>52</v>
      </c>
      <c r="D4871" t="s">
        <v>7</v>
      </c>
      <c r="E4871" t="s">
        <v>5</v>
      </c>
      <c r="F4871" t="s">
        <v>18</v>
      </c>
      <c r="G4871" t="s">
        <v>31</v>
      </c>
      <c r="H4871" s="1">
        <v>45307</v>
      </c>
      <c r="I4871" t="s">
        <v>34</v>
      </c>
      <c r="J4871">
        <v>59</v>
      </c>
      <c r="K4871">
        <v>14.3</v>
      </c>
      <c r="L4871">
        <v>1352.07</v>
      </c>
      <c r="M4871">
        <v>81.459999999999994</v>
      </c>
      <c r="N4871" t="s">
        <v>50</v>
      </c>
      <c r="O4871">
        <v>1</v>
      </c>
      <c r="P4871" t="str" cm="1">
        <f t="array" ref="P4871">_xlfn.IFS(C4871&lt;25,"18-24", C4871&lt;=35,"25-35", C4871&lt;=50,"36-50",TRUE,"50+")</f>
        <v>50+</v>
      </c>
      <c r="Q4871" t="str">
        <f t="shared" si="532"/>
        <v>new</v>
      </c>
      <c r="R4871" t="str">
        <f t="shared" si="533"/>
        <v>high value</v>
      </c>
      <c r="S4871" t="str">
        <f t="shared" si="534"/>
        <v>Low</v>
      </c>
      <c r="T4871" t="str">
        <f t="shared" si="535"/>
        <v>Jan</v>
      </c>
      <c r="U4871">
        <f t="shared" si="536"/>
        <v>2024</v>
      </c>
      <c r="V4871" t="str">
        <f t="shared" si="537"/>
        <v>10-15</v>
      </c>
      <c r="W4871" t="str">
        <f t="shared" si="538"/>
        <v>Slow</v>
      </c>
    </row>
    <row r="4872" spans="1:23" x14ac:dyDescent="0.3">
      <c r="A4872">
        <v>604871</v>
      </c>
      <c r="B4872">
        <v>39691</v>
      </c>
      <c r="C4872">
        <v>19</v>
      </c>
      <c r="D4872" t="s">
        <v>7</v>
      </c>
      <c r="E4872" t="s">
        <v>8</v>
      </c>
      <c r="F4872" t="s">
        <v>22</v>
      </c>
      <c r="G4872" t="s">
        <v>21</v>
      </c>
      <c r="H4872" s="1">
        <v>44976</v>
      </c>
      <c r="I4872" t="s">
        <v>33</v>
      </c>
      <c r="J4872">
        <v>83</v>
      </c>
      <c r="K4872">
        <v>4.2</v>
      </c>
      <c r="L4872">
        <v>780.73</v>
      </c>
      <c r="M4872">
        <v>62.21</v>
      </c>
      <c r="N4872" t="s">
        <v>47</v>
      </c>
      <c r="O4872">
        <v>5</v>
      </c>
      <c r="P4872" t="str" cm="1">
        <f t="array" ref="P4872">_xlfn.IFS(C4872&lt;25,"18-24", C4872&lt;=35,"25-35", C4872&lt;=50,"36-50",TRUE,"50+")</f>
        <v>18-24</v>
      </c>
      <c r="Q4872" t="str">
        <f t="shared" si="532"/>
        <v>repeat</v>
      </c>
      <c r="R4872" t="str">
        <f t="shared" si="533"/>
        <v>high value</v>
      </c>
      <c r="S4872" t="str">
        <f t="shared" si="534"/>
        <v>High</v>
      </c>
      <c r="T4872" t="str">
        <f t="shared" si="535"/>
        <v>Feb</v>
      </c>
      <c r="U4872">
        <f t="shared" si="536"/>
        <v>2023</v>
      </c>
      <c r="V4872" t="str">
        <f t="shared" si="537"/>
        <v>0-5</v>
      </c>
      <c r="W4872" t="str">
        <f t="shared" si="538"/>
        <v>Slow</v>
      </c>
    </row>
    <row r="4873" spans="1:23" x14ac:dyDescent="0.3">
      <c r="A4873">
        <v>604872</v>
      </c>
      <c r="B4873">
        <v>47160</v>
      </c>
      <c r="C4873">
        <v>64</v>
      </c>
      <c r="D4873" t="s">
        <v>7</v>
      </c>
      <c r="E4873" t="s">
        <v>11</v>
      </c>
      <c r="F4873" t="s">
        <v>26</v>
      </c>
      <c r="G4873" t="s">
        <v>21</v>
      </c>
      <c r="H4873" s="1">
        <v>45248</v>
      </c>
      <c r="I4873" t="s">
        <v>33</v>
      </c>
      <c r="J4873">
        <v>86</v>
      </c>
      <c r="K4873">
        <v>6.1</v>
      </c>
      <c r="L4873">
        <v>265.99</v>
      </c>
      <c r="M4873">
        <v>92.21</v>
      </c>
      <c r="N4873" t="s">
        <v>50</v>
      </c>
      <c r="O4873">
        <v>2</v>
      </c>
      <c r="P4873" t="str" cm="1">
        <f t="array" ref="P4873">_xlfn.IFS(C4873&lt;25,"18-24", C4873&lt;=35,"25-35", C4873&lt;=50,"36-50",TRUE,"50+")</f>
        <v>50+</v>
      </c>
      <c r="Q4873" t="str">
        <f t="shared" si="532"/>
        <v>new</v>
      </c>
      <c r="R4873" t="str">
        <f t="shared" si="533"/>
        <v>medium</v>
      </c>
      <c r="S4873" t="str">
        <f t="shared" si="534"/>
        <v>Low</v>
      </c>
      <c r="T4873" t="str">
        <f t="shared" si="535"/>
        <v>Nov</v>
      </c>
      <c r="U4873">
        <f t="shared" si="536"/>
        <v>2023</v>
      </c>
      <c r="V4873" t="str">
        <f t="shared" si="537"/>
        <v>5-10</v>
      </c>
      <c r="W4873" t="str">
        <f t="shared" si="538"/>
        <v>Slow</v>
      </c>
    </row>
    <row r="4874" spans="1:23" x14ac:dyDescent="0.3">
      <c r="A4874">
        <v>604873</v>
      </c>
      <c r="B4874">
        <v>72633</v>
      </c>
      <c r="C4874">
        <v>64</v>
      </c>
      <c r="D4874" t="s">
        <v>4</v>
      </c>
      <c r="E4874" t="s">
        <v>16</v>
      </c>
      <c r="F4874" t="s">
        <v>24</v>
      </c>
      <c r="G4874" t="s">
        <v>23</v>
      </c>
      <c r="H4874" s="1">
        <v>45450</v>
      </c>
      <c r="I4874" t="s">
        <v>34</v>
      </c>
      <c r="J4874">
        <v>42</v>
      </c>
      <c r="K4874">
        <v>11.8</v>
      </c>
      <c r="L4874">
        <v>174</v>
      </c>
      <c r="M4874">
        <v>70.430000000000007</v>
      </c>
      <c r="N4874" t="s">
        <v>49</v>
      </c>
      <c r="O4874">
        <v>1</v>
      </c>
      <c r="P4874" t="str" cm="1">
        <f t="array" ref="P4874">_xlfn.IFS(C4874&lt;25,"18-24", C4874&lt;=35,"25-35", C4874&lt;=50,"36-50",TRUE,"50+")</f>
        <v>50+</v>
      </c>
      <c r="Q4874" t="str">
        <f t="shared" si="532"/>
        <v>new</v>
      </c>
      <c r="R4874" t="str">
        <f t="shared" si="533"/>
        <v>low</v>
      </c>
      <c r="S4874" t="str">
        <f t="shared" si="534"/>
        <v>Low</v>
      </c>
      <c r="T4874" t="str">
        <f t="shared" si="535"/>
        <v>Jun</v>
      </c>
      <c r="U4874">
        <f t="shared" si="536"/>
        <v>2024</v>
      </c>
      <c r="V4874" t="str">
        <f t="shared" si="537"/>
        <v>10-15</v>
      </c>
      <c r="W4874" t="str">
        <f t="shared" si="538"/>
        <v>Medium</v>
      </c>
    </row>
    <row r="4875" spans="1:23" x14ac:dyDescent="0.3">
      <c r="A4875">
        <v>604874</v>
      </c>
      <c r="B4875">
        <v>20152</v>
      </c>
      <c r="C4875">
        <v>33</v>
      </c>
      <c r="D4875" t="s">
        <v>4</v>
      </c>
      <c r="E4875" t="s">
        <v>13</v>
      </c>
      <c r="F4875" t="s">
        <v>22</v>
      </c>
      <c r="G4875" t="s">
        <v>31</v>
      </c>
      <c r="H4875" s="1">
        <v>44682</v>
      </c>
      <c r="I4875" t="s">
        <v>33</v>
      </c>
      <c r="J4875">
        <v>45</v>
      </c>
      <c r="K4875">
        <v>3.5</v>
      </c>
      <c r="L4875">
        <v>916.27</v>
      </c>
      <c r="M4875">
        <v>66.180000000000007</v>
      </c>
      <c r="N4875" t="s">
        <v>50</v>
      </c>
      <c r="O4875">
        <v>5</v>
      </c>
      <c r="P4875" t="str" cm="1">
        <f t="array" ref="P4875">_xlfn.IFS(C4875&lt;25,"18-24", C4875&lt;=35,"25-35", C4875&lt;=50,"36-50",TRUE,"50+")</f>
        <v>25-35</v>
      </c>
      <c r="Q4875" t="str">
        <f t="shared" si="532"/>
        <v>new</v>
      </c>
      <c r="R4875" t="str">
        <f t="shared" si="533"/>
        <v>high value</v>
      </c>
      <c r="S4875" t="str">
        <f t="shared" si="534"/>
        <v>High</v>
      </c>
      <c r="T4875" t="str">
        <f t="shared" si="535"/>
        <v>May</v>
      </c>
      <c r="U4875">
        <f t="shared" si="536"/>
        <v>2022</v>
      </c>
      <c r="V4875" t="str">
        <f t="shared" si="537"/>
        <v>0-5</v>
      </c>
      <c r="W4875" t="str">
        <f t="shared" si="538"/>
        <v>Medium</v>
      </c>
    </row>
    <row r="4876" spans="1:23" x14ac:dyDescent="0.3">
      <c r="A4876">
        <v>604875</v>
      </c>
      <c r="B4876">
        <v>24270</v>
      </c>
      <c r="C4876">
        <v>18</v>
      </c>
      <c r="D4876" t="s">
        <v>4</v>
      </c>
      <c r="E4876" t="s">
        <v>16</v>
      </c>
      <c r="F4876" t="s">
        <v>18</v>
      </c>
      <c r="G4876" t="s">
        <v>29</v>
      </c>
      <c r="H4876" s="1">
        <v>44604</v>
      </c>
      <c r="I4876" t="s">
        <v>34</v>
      </c>
      <c r="J4876">
        <v>22</v>
      </c>
      <c r="K4876">
        <v>10.7</v>
      </c>
      <c r="L4876">
        <v>704.54</v>
      </c>
      <c r="M4876">
        <v>55.68</v>
      </c>
      <c r="N4876" t="s">
        <v>50</v>
      </c>
      <c r="O4876">
        <v>3</v>
      </c>
      <c r="P4876" t="str" cm="1">
        <f t="array" ref="P4876">_xlfn.IFS(C4876&lt;25,"18-24", C4876&lt;=35,"25-35", C4876&lt;=50,"36-50",TRUE,"50+")</f>
        <v>18-24</v>
      </c>
      <c r="Q4876" t="str">
        <f t="shared" si="532"/>
        <v>new</v>
      </c>
      <c r="R4876" t="str">
        <f t="shared" si="533"/>
        <v>high value</v>
      </c>
      <c r="S4876" t="str">
        <f t="shared" si="534"/>
        <v>medium</v>
      </c>
      <c r="T4876" t="str">
        <f t="shared" si="535"/>
        <v>Feb</v>
      </c>
      <c r="U4876">
        <f t="shared" si="536"/>
        <v>2022</v>
      </c>
      <c r="V4876" t="str">
        <f t="shared" si="537"/>
        <v>10-15</v>
      </c>
      <c r="W4876" t="str">
        <f t="shared" si="538"/>
        <v>Fast</v>
      </c>
    </row>
    <row r="4877" spans="1:23" x14ac:dyDescent="0.3">
      <c r="A4877">
        <v>604876</v>
      </c>
      <c r="B4877">
        <v>50380</v>
      </c>
      <c r="C4877">
        <v>24</v>
      </c>
      <c r="D4877" t="s">
        <v>4</v>
      </c>
      <c r="E4877" t="s">
        <v>8</v>
      </c>
      <c r="F4877" t="s">
        <v>32</v>
      </c>
      <c r="G4877" t="s">
        <v>31</v>
      </c>
      <c r="H4877" s="1">
        <v>45305</v>
      </c>
      <c r="I4877" t="s">
        <v>34</v>
      </c>
      <c r="J4877">
        <v>69</v>
      </c>
      <c r="K4877">
        <v>12</v>
      </c>
      <c r="L4877">
        <v>510.07</v>
      </c>
      <c r="M4877">
        <v>91.79</v>
      </c>
      <c r="N4877" t="s">
        <v>49</v>
      </c>
      <c r="O4877">
        <v>3</v>
      </c>
      <c r="P4877" t="str" cm="1">
        <f t="array" ref="P4877">_xlfn.IFS(C4877&lt;25,"18-24", C4877&lt;=35,"25-35", C4877&lt;=50,"36-50",TRUE,"50+")</f>
        <v>18-24</v>
      </c>
      <c r="Q4877" t="str">
        <f t="shared" si="532"/>
        <v>new</v>
      </c>
      <c r="R4877" t="str">
        <f t="shared" si="533"/>
        <v>high value</v>
      </c>
      <c r="S4877" t="str">
        <f t="shared" si="534"/>
        <v>medium</v>
      </c>
      <c r="T4877" t="str">
        <f t="shared" si="535"/>
        <v>Jan</v>
      </c>
      <c r="U4877">
        <f t="shared" si="536"/>
        <v>2024</v>
      </c>
      <c r="V4877" t="str">
        <f t="shared" si="537"/>
        <v>10-15</v>
      </c>
      <c r="W4877" t="str">
        <f t="shared" si="538"/>
        <v>Slow</v>
      </c>
    </row>
    <row r="4878" spans="1:23" x14ac:dyDescent="0.3">
      <c r="A4878">
        <v>604877</v>
      </c>
      <c r="B4878">
        <v>75082</v>
      </c>
      <c r="C4878">
        <v>39</v>
      </c>
      <c r="D4878" t="s">
        <v>7</v>
      </c>
      <c r="E4878" t="s">
        <v>13</v>
      </c>
      <c r="F4878" t="s">
        <v>28</v>
      </c>
      <c r="G4878" t="s">
        <v>25</v>
      </c>
      <c r="H4878" s="1">
        <v>45391</v>
      </c>
      <c r="I4878" t="s">
        <v>34</v>
      </c>
      <c r="J4878">
        <v>42</v>
      </c>
      <c r="K4878">
        <v>10.9</v>
      </c>
      <c r="L4878">
        <v>374.53</v>
      </c>
      <c r="M4878">
        <v>112.67</v>
      </c>
      <c r="N4878" t="s">
        <v>50</v>
      </c>
      <c r="O4878">
        <v>5</v>
      </c>
      <c r="P4878" t="str" cm="1">
        <f t="array" ref="P4878">_xlfn.IFS(C4878&lt;25,"18-24", C4878&lt;=35,"25-35", C4878&lt;=50,"36-50",TRUE,"50+")</f>
        <v>36-50</v>
      </c>
      <c r="Q4878" t="str">
        <f t="shared" si="532"/>
        <v>new</v>
      </c>
      <c r="R4878" t="str">
        <f t="shared" si="533"/>
        <v>medium</v>
      </c>
      <c r="S4878" t="str">
        <f t="shared" si="534"/>
        <v>High</v>
      </c>
      <c r="T4878" t="str">
        <f t="shared" si="535"/>
        <v>Apr</v>
      </c>
      <c r="U4878">
        <f t="shared" si="536"/>
        <v>2024</v>
      </c>
      <c r="V4878" t="str">
        <f t="shared" si="537"/>
        <v>10-15</v>
      </c>
      <c r="W4878" t="str">
        <f t="shared" si="538"/>
        <v>Medium</v>
      </c>
    </row>
    <row r="4879" spans="1:23" x14ac:dyDescent="0.3">
      <c r="A4879">
        <v>604878</v>
      </c>
      <c r="B4879">
        <v>79203</v>
      </c>
      <c r="C4879">
        <v>38</v>
      </c>
      <c r="D4879" t="s">
        <v>7</v>
      </c>
      <c r="E4879" t="s">
        <v>11</v>
      </c>
      <c r="F4879" t="s">
        <v>24</v>
      </c>
      <c r="G4879" t="s">
        <v>31</v>
      </c>
      <c r="H4879" s="1">
        <v>45200</v>
      </c>
      <c r="I4879" t="s">
        <v>33</v>
      </c>
      <c r="J4879">
        <v>73</v>
      </c>
      <c r="K4879">
        <v>11.9</v>
      </c>
      <c r="L4879">
        <v>959.2</v>
      </c>
      <c r="M4879">
        <v>28.52</v>
      </c>
      <c r="N4879" t="s">
        <v>47</v>
      </c>
      <c r="O4879">
        <v>4</v>
      </c>
      <c r="P4879" t="str" cm="1">
        <f t="array" ref="P4879">_xlfn.IFS(C4879&lt;25,"18-24", C4879&lt;=35,"25-35", C4879&lt;=50,"36-50",TRUE,"50+")</f>
        <v>36-50</v>
      </c>
      <c r="Q4879" t="str">
        <f t="shared" si="532"/>
        <v>new</v>
      </c>
      <c r="R4879" t="str">
        <f t="shared" si="533"/>
        <v>high value</v>
      </c>
      <c r="S4879" t="str">
        <f t="shared" si="534"/>
        <v>medium</v>
      </c>
      <c r="T4879" t="str">
        <f t="shared" si="535"/>
        <v>Oct</v>
      </c>
      <c r="U4879">
        <f t="shared" si="536"/>
        <v>2023</v>
      </c>
      <c r="V4879" t="str">
        <f t="shared" si="537"/>
        <v>10-15</v>
      </c>
      <c r="W4879" t="str">
        <f t="shared" si="538"/>
        <v>Slow</v>
      </c>
    </row>
    <row r="4880" spans="1:23" x14ac:dyDescent="0.3">
      <c r="A4880">
        <v>604879</v>
      </c>
      <c r="B4880">
        <v>55125</v>
      </c>
      <c r="C4880">
        <v>18</v>
      </c>
      <c r="D4880" t="s">
        <v>7</v>
      </c>
      <c r="E4880" t="s">
        <v>11</v>
      </c>
      <c r="F4880" t="s">
        <v>24</v>
      </c>
      <c r="G4880" t="s">
        <v>31</v>
      </c>
      <c r="H4880" s="1">
        <v>45445</v>
      </c>
      <c r="I4880" t="s">
        <v>34</v>
      </c>
      <c r="J4880">
        <v>51</v>
      </c>
      <c r="K4880">
        <v>2</v>
      </c>
      <c r="L4880">
        <v>1266.02</v>
      </c>
      <c r="M4880">
        <v>60.36</v>
      </c>
      <c r="N4880" t="s">
        <v>49</v>
      </c>
      <c r="O4880">
        <v>4</v>
      </c>
      <c r="P4880" t="str" cm="1">
        <f t="array" ref="P4880">_xlfn.IFS(C4880&lt;25,"18-24", C4880&lt;=35,"25-35", C4880&lt;=50,"36-50",TRUE,"50+")</f>
        <v>18-24</v>
      </c>
      <c r="Q4880" t="str">
        <f t="shared" si="532"/>
        <v>new</v>
      </c>
      <c r="R4880" t="str">
        <f t="shared" si="533"/>
        <v>high value</v>
      </c>
      <c r="S4880" t="str">
        <f t="shared" si="534"/>
        <v>medium</v>
      </c>
      <c r="T4880" t="str">
        <f t="shared" si="535"/>
        <v>Jun</v>
      </c>
      <c r="U4880">
        <f t="shared" si="536"/>
        <v>2024</v>
      </c>
      <c r="V4880" t="str">
        <f t="shared" si="537"/>
        <v>0-5</v>
      </c>
      <c r="W4880" t="str">
        <f t="shared" si="538"/>
        <v>Slow</v>
      </c>
    </row>
    <row r="4881" spans="1:23" x14ac:dyDescent="0.3">
      <c r="A4881">
        <v>604880</v>
      </c>
      <c r="B4881">
        <v>88449</v>
      </c>
      <c r="C4881">
        <v>52</v>
      </c>
      <c r="D4881" t="s">
        <v>7</v>
      </c>
      <c r="E4881" t="s">
        <v>13</v>
      </c>
      <c r="F4881" t="s">
        <v>18</v>
      </c>
      <c r="G4881" t="s">
        <v>23</v>
      </c>
      <c r="H4881" s="1">
        <v>44692</v>
      </c>
      <c r="I4881" t="s">
        <v>34</v>
      </c>
      <c r="J4881">
        <v>25</v>
      </c>
      <c r="K4881">
        <v>7.4</v>
      </c>
      <c r="L4881">
        <v>597.52</v>
      </c>
      <c r="M4881">
        <v>53.38</v>
      </c>
      <c r="N4881" t="s">
        <v>50</v>
      </c>
      <c r="O4881">
        <v>5</v>
      </c>
      <c r="P4881" t="str" cm="1">
        <f t="array" ref="P4881">_xlfn.IFS(C4881&lt;25,"18-24", C4881&lt;=35,"25-35", C4881&lt;=50,"36-50",TRUE,"50+")</f>
        <v>50+</v>
      </c>
      <c r="Q4881" t="str">
        <f t="shared" si="532"/>
        <v>new</v>
      </c>
      <c r="R4881" t="str">
        <f t="shared" si="533"/>
        <v>high value</v>
      </c>
      <c r="S4881" t="str">
        <f t="shared" si="534"/>
        <v>High</v>
      </c>
      <c r="T4881" t="str">
        <f t="shared" si="535"/>
        <v>May</v>
      </c>
      <c r="U4881">
        <f t="shared" si="536"/>
        <v>2022</v>
      </c>
      <c r="V4881" t="str">
        <f t="shared" si="537"/>
        <v>5-10</v>
      </c>
      <c r="W4881" t="str">
        <f t="shared" si="538"/>
        <v>Fast</v>
      </c>
    </row>
    <row r="4882" spans="1:23" x14ac:dyDescent="0.3">
      <c r="A4882">
        <v>604881</v>
      </c>
      <c r="B4882">
        <v>35464</v>
      </c>
      <c r="C4882">
        <v>58</v>
      </c>
      <c r="D4882" t="s">
        <v>7</v>
      </c>
      <c r="E4882" t="s">
        <v>8</v>
      </c>
      <c r="F4882" t="s">
        <v>19</v>
      </c>
      <c r="G4882" t="s">
        <v>23</v>
      </c>
      <c r="H4882" s="1">
        <v>44822</v>
      </c>
      <c r="I4882" t="s">
        <v>34</v>
      </c>
      <c r="J4882">
        <v>20</v>
      </c>
      <c r="K4882">
        <v>14.4</v>
      </c>
      <c r="L4882">
        <v>479.95</v>
      </c>
      <c r="M4882">
        <v>29.56</v>
      </c>
      <c r="N4882" t="s">
        <v>47</v>
      </c>
      <c r="O4882">
        <v>1</v>
      </c>
      <c r="P4882" t="str" cm="1">
        <f t="array" ref="P4882">_xlfn.IFS(C4882&lt;25,"18-24", C4882&lt;=35,"25-35", C4882&lt;=50,"36-50",TRUE,"50+")</f>
        <v>50+</v>
      </c>
      <c r="Q4882" t="str">
        <f t="shared" si="532"/>
        <v>new</v>
      </c>
      <c r="R4882" t="str">
        <f t="shared" si="533"/>
        <v>medium</v>
      </c>
      <c r="S4882" t="str">
        <f t="shared" si="534"/>
        <v>Low</v>
      </c>
      <c r="T4882" t="str">
        <f t="shared" si="535"/>
        <v>Sep</v>
      </c>
      <c r="U4882">
        <f t="shared" si="536"/>
        <v>2022</v>
      </c>
      <c r="V4882" t="str">
        <f t="shared" si="537"/>
        <v>10-15</v>
      </c>
      <c r="W4882" t="str">
        <f t="shared" si="538"/>
        <v>Fast</v>
      </c>
    </row>
    <row r="4883" spans="1:23" x14ac:dyDescent="0.3">
      <c r="A4883">
        <v>604882</v>
      </c>
      <c r="B4883">
        <v>58738</v>
      </c>
      <c r="C4883">
        <v>20</v>
      </c>
      <c r="D4883" t="s">
        <v>4</v>
      </c>
      <c r="E4883" t="s">
        <v>8</v>
      </c>
      <c r="F4883" t="s">
        <v>22</v>
      </c>
      <c r="G4883" t="s">
        <v>21</v>
      </c>
      <c r="H4883" s="1">
        <v>44641</v>
      </c>
      <c r="I4883" t="s">
        <v>34</v>
      </c>
      <c r="J4883">
        <v>71</v>
      </c>
      <c r="K4883">
        <v>3.4</v>
      </c>
      <c r="L4883">
        <v>1496.13</v>
      </c>
      <c r="M4883">
        <v>48.53</v>
      </c>
      <c r="N4883" t="s">
        <v>49</v>
      </c>
      <c r="O4883">
        <v>1</v>
      </c>
      <c r="P4883" t="str" cm="1">
        <f t="array" ref="P4883">_xlfn.IFS(C4883&lt;25,"18-24", C4883&lt;=35,"25-35", C4883&lt;=50,"36-50",TRUE,"50+")</f>
        <v>18-24</v>
      </c>
      <c r="Q4883" t="str">
        <f t="shared" si="532"/>
        <v>repeat</v>
      </c>
      <c r="R4883" t="str">
        <f t="shared" si="533"/>
        <v>high value</v>
      </c>
      <c r="S4883" t="str">
        <f t="shared" si="534"/>
        <v>Low</v>
      </c>
      <c r="T4883" t="str">
        <f t="shared" si="535"/>
        <v>Mar</v>
      </c>
      <c r="U4883">
        <f t="shared" si="536"/>
        <v>2022</v>
      </c>
      <c r="V4883" t="str">
        <f t="shared" si="537"/>
        <v>0-5</v>
      </c>
      <c r="W4883" t="str">
        <f t="shared" si="538"/>
        <v>Slow</v>
      </c>
    </row>
    <row r="4884" spans="1:23" x14ac:dyDescent="0.3">
      <c r="A4884">
        <v>604883</v>
      </c>
      <c r="B4884">
        <v>99429</v>
      </c>
      <c r="C4884">
        <v>45</v>
      </c>
      <c r="D4884" t="s">
        <v>7</v>
      </c>
      <c r="E4884" t="s">
        <v>15</v>
      </c>
      <c r="F4884" t="s">
        <v>30</v>
      </c>
      <c r="G4884" t="s">
        <v>31</v>
      </c>
      <c r="H4884" s="1">
        <v>45602</v>
      </c>
      <c r="I4884" t="s">
        <v>33</v>
      </c>
      <c r="J4884">
        <v>76</v>
      </c>
      <c r="K4884">
        <v>13.3</v>
      </c>
      <c r="L4884">
        <v>280.75</v>
      </c>
      <c r="M4884">
        <v>76.69</v>
      </c>
      <c r="N4884" t="s">
        <v>49</v>
      </c>
      <c r="O4884">
        <v>5</v>
      </c>
      <c r="P4884" t="str" cm="1">
        <f t="array" ref="P4884">_xlfn.IFS(C4884&lt;25,"18-24", C4884&lt;=35,"25-35", C4884&lt;=50,"36-50",TRUE,"50+")</f>
        <v>36-50</v>
      </c>
      <c r="Q4884" t="str">
        <f t="shared" si="532"/>
        <v>repeat</v>
      </c>
      <c r="R4884" t="str">
        <f t="shared" si="533"/>
        <v>medium</v>
      </c>
      <c r="S4884" t="str">
        <f t="shared" si="534"/>
        <v>High</v>
      </c>
      <c r="T4884" t="str">
        <f t="shared" si="535"/>
        <v>Nov</v>
      </c>
      <c r="U4884">
        <f t="shared" si="536"/>
        <v>2024</v>
      </c>
      <c r="V4884" t="str">
        <f t="shared" si="537"/>
        <v>10-15</v>
      </c>
      <c r="W4884" t="str">
        <f t="shared" si="538"/>
        <v>Slow</v>
      </c>
    </row>
    <row r="4885" spans="1:23" x14ac:dyDescent="0.3">
      <c r="A4885">
        <v>604884</v>
      </c>
      <c r="B4885">
        <v>73980</v>
      </c>
      <c r="C4885">
        <v>33</v>
      </c>
      <c r="D4885" t="s">
        <v>7</v>
      </c>
      <c r="E4885" t="s">
        <v>16</v>
      </c>
      <c r="F4885" t="s">
        <v>30</v>
      </c>
      <c r="G4885" t="s">
        <v>25</v>
      </c>
      <c r="H4885" s="1">
        <v>44600</v>
      </c>
      <c r="I4885" t="s">
        <v>34</v>
      </c>
      <c r="J4885">
        <v>31</v>
      </c>
      <c r="K4885">
        <v>14.4</v>
      </c>
      <c r="L4885">
        <v>968.96</v>
      </c>
      <c r="M4885">
        <v>111.42</v>
      </c>
      <c r="N4885" t="s">
        <v>48</v>
      </c>
      <c r="O4885">
        <v>3</v>
      </c>
      <c r="P4885" t="str" cm="1">
        <f t="array" ref="P4885">_xlfn.IFS(C4885&lt;25,"18-24", C4885&lt;=35,"25-35", C4885&lt;=50,"36-50",TRUE,"50+")</f>
        <v>25-35</v>
      </c>
      <c r="Q4885" t="str">
        <f t="shared" si="532"/>
        <v>new</v>
      </c>
      <c r="R4885" t="str">
        <f t="shared" si="533"/>
        <v>high value</v>
      </c>
      <c r="S4885" t="str">
        <f t="shared" si="534"/>
        <v>medium</v>
      </c>
      <c r="T4885" t="str">
        <f t="shared" si="535"/>
        <v>Feb</v>
      </c>
      <c r="U4885">
        <f t="shared" si="536"/>
        <v>2022</v>
      </c>
      <c r="V4885" t="str">
        <f t="shared" si="537"/>
        <v>10-15</v>
      </c>
      <c r="W4885" t="str">
        <f t="shared" si="538"/>
        <v>Medium</v>
      </c>
    </row>
    <row r="4886" spans="1:23" x14ac:dyDescent="0.3">
      <c r="A4886">
        <v>604885</v>
      </c>
      <c r="B4886">
        <v>28865</v>
      </c>
      <c r="C4886">
        <v>22</v>
      </c>
      <c r="D4886" t="s">
        <v>7</v>
      </c>
      <c r="E4886" t="s">
        <v>5</v>
      </c>
      <c r="F4886" t="s">
        <v>19</v>
      </c>
      <c r="G4886" t="s">
        <v>31</v>
      </c>
      <c r="H4886" s="1">
        <v>44676</v>
      </c>
      <c r="I4886" t="s">
        <v>34</v>
      </c>
      <c r="J4886">
        <v>37</v>
      </c>
      <c r="K4886">
        <v>8.1999999999999993</v>
      </c>
      <c r="L4886">
        <v>283.63</v>
      </c>
      <c r="M4886">
        <v>21.36</v>
      </c>
      <c r="N4886" t="s">
        <v>48</v>
      </c>
      <c r="O4886">
        <v>2</v>
      </c>
      <c r="P4886" t="str" cm="1">
        <f t="array" ref="P4886">_xlfn.IFS(C4886&lt;25,"18-24", C4886&lt;=35,"25-35", C4886&lt;=50,"36-50",TRUE,"50+")</f>
        <v>18-24</v>
      </c>
      <c r="Q4886" t="str">
        <f t="shared" si="532"/>
        <v>new</v>
      </c>
      <c r="R4886" t="str">
        <f t="shared" si="533"/>
        <v>medium</v>
      </c>
      <c r="S4886" t="str">
        <f t="shared" si="534"/>
        <v>Low</v>
      </c>
      <c r="T4886" t="str">
        <f t="shared" si="535"/>
        <v>Apr</v>
      </c>
      <c r="U4886">
        <f t="shared" si="536"/>
        <v>2022</v>
      </c>
      <c r="V4886" t="str">
        <f t="shared" si="537"/>
        <v>5-10</v>
      </c>
      <c r="W4886" t="str">
        <f t="shared" si="538"/>
        <v>Medium</v>
      </c>
    </row>
    <row r="4887" spans="1:23" x14ac:dyDescent="0.3">
      <c r="A4887">
        <v>604886</v>
      </c>
      <c r="B4887">
        <v>16705</v>
      </c>
      <c r="C4887">
        <v>60</v>
      </c>
      <c r="D4887" t="s">
        <v>7</v>
      </c>
      <c r="E4887" t="s">
        <v>15</v>
      </c>
      <c r="F4887" t="s">
        <v>22</v>
      </c>
      <c r="G4887" t="s">
        <v>27</v>
      </c>
      <c r="H4887" s="1">
        <v>45599</v>
      </c>
      <c r="I4887" t="s">
        <v>34</v>
      </c>
      <c r="J4887">
        <v>41</v>
      </c>
      <c r="K4887">
        <v>10</v>
      </c>
      <c r="L4887">
        <v>873.63</v>
      </c>
      <c r="M4887">
        <v>34.58</v>
      </c>
      <c r="N4887" t="s">
        <v>48</v>
      </c>
      <c r="O4887">
        <v>1</v>
      </c>
      <c r="P4887" t="str" cm="1">
        <f t="array" ref="P4887">_xlfn.IFS(C4887&lt;25,"18-24", C4887&lt;=35,"25-35", C4887&lt;=50,"36-50",TRUE,"50+")</f>
        <v>50+</v>
      </c>
      <c r="Q4887" t="str">
        <f t="shared" si="532"/>
        <v>new</v>
      </c>
      <c r="R4887" t="str">
        <f t="shared" si="533"/>
        <v>high value</v>
      </c>
      <c r="S4887" t="str">
        <f t="shared" si="534"/>
        <v>Low</v>
      </c>
      <c r="T4887" t="str">
        <f t="shared" si="535"/>
        <v>Nov</v>
      </c>
      <c r="U4887">
        <f t="shared" si="536"/>
        <v>2024</v>
      </c>
      <c r="V4887" t="str">
        <f t="shared" si="537"/>
        <v>5-10</v>
      </c>
      <c r="W4887" t="str">
        <f t="shared" si="538"/>
        <v>Medium</v>
      </c>
    </row>
    <row r="4888" spans="1:23" x14ac:dyDescent="0.3">
      <c r="A4888">
        <v>604887</v>
      </c>
      <c r="B4888">
        <v>31899</v>
      </c>
      <c r="C4888">
        <v>37</v>
      </c>
      <c r="D4888" t="s">
        <v>7</v>
      </c>
      <c r="E4888" t="s">
        <v>13</v>
      </c>
      <c r="F4888" t="s">
        <v>26</v>
      </c>
      <c r="G4888" t="s">
        <v>31</v>
      </c>
      <c r="H4888" s="1">
        <v>44677</v>
      </c>
      <c r="I4888" t="s">
        <v>33</v>
      </c>
      <c r="J4888">
        <v>73</v>
      </c>
      <c r="K4888">
        <v>14.3</v>
      </c>
      <c r="L4888">
        <v>814.38</v>
      </c>
      <c r="M4888">
        <v>118.89</v>
      </c>
      <c r="N4888" t="s">
        <v>48</v>
      </c>
      <c r="O4888">
        <v>5</v>
      </c>
      <c r="P4888" t="str" cm="1">
        <f t="array" ref="P4888">_xlfn.IFS(C4888&lt;25,"18-24", C4888&lt;=35,"25-35", C4888&lt;=50,"36-50",TRUE,"50+")</f>
        <v>36-50</v>
      </c>
      <c r="Q4888" t="str">
        <f t="shared" si="532"/>
        <v>new</v>
      </c>
      <c r="R4888" t="str">
        <f t="shared" si="533"/>
        <v>high value</v>
      </c>
      <c r="S4888" t="str">
        <f t="shared" si="534"/>
        <v>High</v>
      </c>
      <c r="T4888" t="str">
        <f t="shared" si="535"/>
        <v>Apr</v>
      </c>
      <c r="U4888">
        <f t="shared" si="536"/>
        <v>2022</v>
      </c>
      <c r="V4888" t="str">
        <f t="shared" si="537"/>
        <v>10-15</v>
      </c>
      <c r="W4888" t="str">
        <f t="shared" si="538"/>
        <v>Slow</v>
      </c>
    </row>
    <row r="4889" spans="1:23" x14ac:dyDescent="0.3">
      <c r="A4889">
        <v>604888</v>
      </c>
      <c r="B4889">
        <v>22659</v>
      </c>
      <c r="C4889">
        <v>51</v>
      </c>
      <c r="D4889" t="s">
        <v>7</v>
      </c>
      <c r="E4889" t="s">
        <v>5</v>
      </c>
      <c r="F4889" t="s">
        <v>22</v>
      </c>
      <c r="G4889" t="s">
        <v>29</v>
      </c>
      <c r="H4889" s="1">
        <v>45400</v>
      </c>
      <c r="I4889" t="s">
        <v>34</v>
      </c>
      <c r="J4889">
        <v>33</v>
      </c>
      <c r="K4889">
        <v>13.3</v>
      </c>
      <c r="L4889">
        <v>1486.73</v>
      </c>
      <c r="M4889">
        <v>102.97</v>
      </c>
      <c r="N4889" t="s">
        <v>49</v>
      </c>
      <c r="O4889">
        <v>1</v>
      </c>
      <c r="P4889" t="str" cm="1">
        <f t="array" ref="P4889">_xlfn.IFS(C4889&lt;25,"18-24", C4889&lt;=35,"25-35", C4889&lt;=50,"36-50",TRUE,"50+")</f>
        <v>50+</v>
      </c>
      <c r="Q4889" t="str">
        <f t="shared" si="532"/>
        <v>new</v>
      </c>
      <c r="R4889" t="str">
        <f t="shared" si="533"/>
        <v>high value</v>
      </c>
      <c r="S4889" t="str">
        <f t="shared" si="534"/>
        <v>Low</v>
      </c>
      <c r="T4889" t="str">
        <f t="shared" si="535"/>
        <v>Apr</v>
      </c>
      <c r="U4889">
        <f t="shared" si="536"/>
        <v>2024</v>
      </c>
      <c r="V4889" t="str">
        <f t="shared" si="537"/>
        <v>10-15</v>
      </c>
      <c r="W4889" t="str">
        <f t="shared" si="538"/>
        <v>Medium</v>
      </c>
    </row>
    <row r="4890" spans="1:23" x14ac:dyDescent="0.3">
      <c r="A4890">
        <v>604889</v>
      </c>
      <c r="B4890">
        <v>57848</v>
      </c>
      <c r="C4890">
        <v>64</v>
      </c>
      <c r="D4890" t="s">
        <v>4</v>
      </c>
      <c r="E4890" t="s">
        <v>5</v>
      </c>
      <c r="F4890" t="s">
        <v>26</v>
      </c>
      <c r="G4890" t="s">
        <v>27</v>
      </c>
      <c r="H4890" s="1">
        <v>44883</v>
      </c>
      <c r="I4890" t="s">
        <v>33</v>
      </c>
      <c r="J4890">
        <v>63</v>
      </c>
      <c r="K4890">
        <v>3.1</v>
      </c>
      <c r="L4890">
        <v>337.5</v>
      </c>
      <c r="M4890">
        <v>71.739999999999995</v>
      </c>
      <c r="N4890" t="s">
        <v>49</v>
      </c>
      <c r="O4890">
        <v>5</v>
      </c>
      <c r="P4890" t="str" cm="1">
        <f t="array" ref="P4890">_xlfn.IFS(C4890&lt;25,"18-24", C4890&lt;=35,"25-35", C4890&lt;=50,"36-50",TRUE,"50+")</f>
        <v>50+</v>
      </c>
      <c r="Q4890" t="str">
        <f t="shared" si="532"/>
        <v>repeat</v>
      </c>
      <c r="R4890" t="str">
        <f t="shared" si="533"/>
        <v>medium</v>
      </c>
      <c r="S4890" t="str">
        <f t="shared" si="534"/>
        <v>High</v>
      </c>
      <c r="T4890" t="str">
        <f t="shared" si="535"/>
        <v>Nov</v>
      </c>
      <c r="U4890">
        <f t="shared" si="536"/>
        <v>2022</v>
      </c>
      <c r="V4890" t="str">
        <f t="shared" si="537"/>
        <v>0-5</v>
      </c>
      <c r="W4890" t="str">
        <f t="shared" si="538"/>
        <v>Slow</v>
      </c>
    </row>
    <row r="4891" spans="1:23" x14ac:dyDescent="0.3">
      <c r="A4891">
        <v>604890</v>
      </c>
      <c r="B4891">
        <v>67037</v>
      </c>
      <c r="C4891">
        <v>30</v>
      </c>
      <c r="D4891" t="s">
        <v>4</v>
      </c>
      <c r="E4891" t="s">
        <v>15</v>
      </c>
      <c r="F4891" t="s">
        <v>32</v>
      </c>
      <c r="G4891" t="s">
        <v>31</v>
      </c>
      <c r="H4891" s="1">
        <v>45485</v>
      </c>
      <c r="I4891" t="s">
        <v>33</v>
      </c>
      <c r="J4891">
        <v>65</v>
      </c>
      <c r="K4891">
        <v>11.6</v>
      </c>
      <c r="L4891">
        <v>1100.72</v>
      </c>
      <c r="M4891">
        <v>32.15</v>
      </c>
      <c r="N4891" t="s">
        <v>50</v>
      </c>
      <c r="O4891">
        <v>2</v>
      </c>
      <c r="P4891" t="str" cm="1">
        <f t="array" ref="P4891">_xlfn.IFS(C4891&lt;25,"18-24", C4891&lt;=35,"25-35", C4891&lt;=50,"36-50",TRUE,"50+")</f>
        <v>25-35</v>
      </c>
      <c r="Q4891" t="str">
        <f t="shared" si="532"/>
        <v>new</v>
      </c>
      <c r="R4891" t="str">
        <f t="shared" si="533"/>
        <v>high value</v>
      </c>
      <c r="S4891" t="str">
        <f t="shared" si="534"/>
        <v>Low</v>
      </c>
      <c r="T4891" t="str">
        <f t="shared" si="535"/>
        <v>Jul</v>
      </c>
      <c r="U4891">
        <f t="shared" si="536"/>
        <v>2024</v>
      </c>
      <c r="V4891" t="str">
        <f t="shared" si="537"/>
        <v>10-15</v>
      </c>
      <c r="W4891" t="str">
        <f t="shared" si="538"/>
        <v>Slow</v>
      </c>
    </row>
    <row r="4892" spans="1:23" x14ac:dyDescent="0.3">
      <c r="A4892">
        <v>604891</v>
      </c>
      <c r="B4892">
        <v>69908</v>
      </c>
      <c r="C4892">
        <v>35</v>
      </c>
      <c r="D4892" t="s">
        <v>7</v>
      </c>
      <c r="E4892" t="s">
        <v>5</v>
      </c>
      <c r="F4892" t="s">
        <v>30</v>
      </c>
      <c r="G4892" t="s">
        <v>25</v>
      </c>
      <c r="H4892" s="1">
        <v>44982</v>
      </c>
      <c r="I4892" t="s">
        <v>33</v>
      </c>
      <c r="J4892">
        <v>34</v>
      </c>
      <c r="K4892">
        <v>14.5</v>
      </c>
      <c r="L4892">
        <v>863.91</v>
      </c>
      <c r="M4892">
        <v>37.94</v>
      </c>
      <c r="N4892" t="s">
        <v>47</v>
      </c>
      <c r="O4892">
        <v>1</v>
      </c>
      <c r="P4892" t="str" cm="1">
        <f t="array" ref="P4892">_xlfn.IFS(C4892&lt;25,"18-24", C4892&lt;=35,"25-35", C4892&lt;=50,"36-50",TRUE,"50+")</f>
        <v>25-35</v>
      </c>
      <c r="Q4892" t="str">
        <f t="shared" si="532"/>
        <v>new</v>
      </c>
      <c r="R4892" t="str">
        <f t="shared" si="533"/>
        <v>high value</v>
      </c>
      <c r="S4892" t="str">
        <f t="shared" si="534"/>
        <v>Low</v>
      </c>
      <c r="T4892" t="str">
        <f t="shared" si="535"/>
        <v>Feb</v>
      </c>
      <c r="U4892">
        <f t="shared" si="536"/>
        <v>2023</v>
      </c>
      <c r="V4892" t="str">
        <f t="shared" si="537"/>
        <v>10-15</v>
      </c>
      <c r="W4892" t="str">
        <f t="shared" si="538"/>
        <v>Medium</v>
      </c>
    </row>
    <row r="4893" spans="1:23" x14ac:dyDescent="0.3">
      <c r="A4893">
        <v>604892</v>
      </c>
      <c r="B4893">
        <v>80618</v>
      </c>
      <c r="C4893">
        <v>18</v>
      </c>
      <c r="D4893" t="s">
        <v>4</v>
      </c>
      <c r="E4893" t="s">
        <v>5</v>
      </c>
      <c r="F4893" t="s">
        <v>19</v>
      </c>
      <c r="G4893" t="s">
        <v>25</v>
      </c>
      <c r="H4893" s="1">
        <v>45500</v>
      </c>
      <c r="I4893" t="s">
        <v>34</v>
      </c>
      <c r="J4893">
        <v>28</v>
      </c>
      <c r="K4893">
        <v>3.3</v>
      </c>
      <c r="L4893">
        <v>865.08</v>
      </c>
      <c r="M4893">
        <v>48.36</v>
      </c>
      <c r="N4893" t="s">
        <v>47</v>
      </c>
      <c r="O4893">
        <v>1</v>
      </c>
      <c r="P4893" t="str" cm="1">
        <f t="array" ref="P4893">_xlfn.IFS(C4893&lt;25,"18-24", C4893&lt;=35,"25-35", C4893&lt;=50,"36-50",TRUE,"50+")</f>
        <v>18-24</v>
      </c>
      <c r="Q4893" t="str">
        <f t="shared" si="532"/>
        <v>new</v>
      </c>
      <c r="R4893" t="str">
        <f t="shared" si="533"/>
        <v>high value</v>
      </c>
      <c r="S4893" t="str">
        <f t="shared" si="534"/>
        <v>Low</v>
      </c>
      <c r="T4893" t="str">
        <f t="shared" si="535"/>
        <v>Jul</v>
      </c>
      <c r="U4893">
        <f t="shared" si="536"/>
        <v>2024</v>
      </c>
      <c r="V4893" t="str">
        <f t="shared" si="537"/>
        <v>0-5</v>
      </c>
      <c r="W4893" t="str">
        <f t="shared" si="538"/>
        <v>Fast</v>
      </c>
    </row>
    <row r="4894" spans="1:23" x14ac:dyDescent="0.3">
      <c r="A4894">
        <v>604893</v>
      </c>
      <c r="B4894">
        <v>65037</v>
      </c>
      <c r="C4894">
        <v>51</v>
      </c>
      <c r="D4894" t="s">
        <v>4</v>
      </c>
      <c r="E4894" t="s">
        <v>11</v>
      </c>
      <c r="F4894" t="s">
        <v>28</v>
      </c>
      <c r="G4894" t="s">
        <v>29</v>
      </c>
      <c r="H4894" s="1">
        <v>45599</v>
      </c>
      <c r="I4894" t="s">
        <v>34</v>
      </c>
      <c r="J4894">
        <v>59</v>
      </c>
      <c r="K4894">
        <v>14</v>
      </c>
      <c r="L4894">
        <v>448.96</v>
      </c>
      <c r="M4894">
        <v>30.57</v>
      </c>
      <c r="N4894" t="s">
        <v>47</v>
      </c>
      <c r="O4894">
        <v>5</v>
      </c>
      <c r="P4894" t="str" cm="1">
        <f t="array" ref="P4894">_xlfn.IFS(C4894&lt;25,"18-24", C4894&lt;=35,"25-35", C4894&lt;=50,"36-50",TRUE,"50+")</f>
        <v>50+</v>
      </c>
      <c r="Q4894" t="str">
        <f t="shared" si="532"/>
        <v>new</v>
      </c>
      <c r="R4894" t="str">
        <f t="shared" si="533"/>
        <v>medium</v>
      </c>
      <c r="S4894" t="str">
        <f t="shared" si="534"/>
        <v>High</v>
      </c>
      <c r="T4894" t="str">
        <f t="shared" si="535"/>
        <v>Nov</v>
      </c>
      <c r="U4894">
        <f t="shared" si="536"/>
        <v>2024</v>
      </c>
      <c r="V4894" t="str">
        <f t="shared" si="537"/>
        <v>10-15</v>
      </c>
      <c r="W4894" t="str">
        <f t="shared" si="538"/>
        <v>Slow</v>
      </c>
    </row>
    <row r="4895" spans="1:23" x14ac:dyDescent="0.3">
      <c r="A4895">
        <v>604894</v>
      </c>
      <c r="B4895">
        <v>41302</v>
      </c>
      <c r="C4895">
        <v>48</v>
      </c>
      <c r="D4895" t="s">
        <v>7</v>
      </c>
      <c r="E4895" t="s">
        <v>15</v>
      </c>
      <c r="F4895" t="s">
        <v>32</v>
      </c>
      <c r="G4895" t="s">
        <v>23</v>
      </c>
      <c r="H4895" s="1">
        <v>45214</v>
      </c>
      <c r="I4895" t="s">
        <v>34</v>
      </c>
      <c r="J4895">
        <v>79</v>
      </c>
      <c r="K4895">
        <v>4</v>
      </c>
      <c r="L4895">
        <v>1454.86</v>
      </c>
      <c r="M4895">
        <v>64.12</v>
      </c>
      <c r="N4895" t="s">
        <v>48</v>
      </c>
      <c r="O4895">
        <v>1</v>
      </c>
      <c r="P4895" t="str" cm="1">
        <f t="array" ref="P4895">_xlfn.IFS(C4895&lt;25,"18-24", C4895&lt;=35,"25-35", C4895&lt;=50,"36-50",TRUE,"50+")</f>
        <v>36-50</v>
      </c>
      <c r="Q4895" t="str">
        <f t="shared" si="532"/>
        <v>new</v>
      </c>
      <c r="R4895" t="str">
        <f t="shared" si="533"/>
        <v>high value</v>
      </c>
      <c r="S4895" t="str">
        <f t="shared" si="534"/>
        <v>Low</v>
      </c>
      <c r="T4895" t="str">
        <f t="shared" si="535"/>
        <v>Oct</v>
      </c>
      <c r="U4895">
        <f t="shared" si="536"/>
        <v>2023</v>
      </c>
      <c r="V4895" t="str">
        <f t="shared" si="537"/>
        <v>0-5</v>
      </c>
      <c r="W4895" t="str">
        <f t="shared" si="538"/>
        <v>Slow</v>
      </c>
    </row>
    <row r="4896" spans="1:23" x14ac:dyDescent="0.3">
      <c r="A4896">
        <v>604895</v>
      </c>
      <c r="B4896">
        <v>86591</v>
      </c>
      <c r="C4896">
        <v>28</v>
      </c>
      <c r="D4896" t="s">
        <v>4</v>
      </c>
      <c r="E4896" t="s">
        <v>13</v>
      </c>
      <c r="F4896" t="s">
        <v>32</v>
      </c>
      <c r="G4896" t="s">
        <v>29</v>
      </c>
      <c r="H4896" s="1">
        <v>44820</v>
      </c>
      <c r="I4896" t="s">
        <v>33</v>
      </c>
      <c r="J4896">
        <v>32</v>
      </c>
      <c r="K4896">
        <v>6.9</v>
      </c>
      <c r="L4896">
        <v>549.07000000000005</v>
      </c>
      <c r="M4896">
        <v>74.05</v>
      </c>
      <c r="N4896" t="s">
        <v>47</v>
      </c>
      <c r="O4896">
        <v>3</v>
      </c>
      <c r="P4896" t="str" cm="1">
        <f t="array" ref="P4896">_xlfn.IFS(C4896&lt;25,"18-24", C4896&lt;=35,"25-35", C4896&lt;=50,"36-50",TRUE,"50+")</f>
        <v>25-35</v>
      </c>
      <c r="Q4896" t="str">
        <f t="shared" si="532"/>
        <v>new</v>
      </c>
      <c r="R4896" t="str">
        <f t="shared" si="533"/>
        <v>high value</v>
      </c>
      <c r="S4896" t="str">
        <f t="shared" si="534"/>
        <v>medium</v>
      </c>
      <c r="T4896" t="str">
        <f t="shared" si="535"/>
        <v>Sep</v>
      </c>
      <c r="U4896">
        <f t="shared" si="536"/>
        <v>2022</v>
      </c>
      <c r="V4896" t="str">
        <f t="shared" si="537"/>
        <v>5-10</v>
      </c>
      <c r="W4896" t="str">
        <f t="shared" si="538"/>
        <v>Medium</v>
      </c>
    </row>
    <row r="4897" spans="1:23" x14ac:dyDescent="0.3">
      <c r="A4897">
        <v>604896</v>
      </c>
      <c r="B4897">
        <v>23815</v>
      </c>
      <c r="C4897">
        <v>23</v>
      </c>
      <c r="D4897" t="s">
        <v>7</v>
      </c>
      <c r="E4897" t="s">
        <v>11</v>
      </c>
      <c r="F4897" t="s">
        <v>19</v>
      </c>
      <c r="G4897" t="s">
        <v>29</v>
      </c>
      <c r="H4897" s="1">
        <v>45013</v>
      </c>
      <c r="I4897" t="s">
        <v>34</v>
      </c>
      <c r="J4897">
        <v>63</v>
      </c>
      <c r="K4897">
        <v>6.2</v>
      </c>
      <c r="L4897">
        <v>847.02</v>
      </c>
      <c r="M4897">
        <v>106.01</v>
      </c>
      <c r="N4897" t="s">
        <v>50</v>
      </c>
      <c r="O4897">
        <v>4</v>
      </c>
      <c r="P4897" t="str" cm="1">
        <f t="array" ref="P4897">_xlfn.IFS(C4897&lt;25,"18-24", C4897&lt;=35,"25-35", C4897&lt;=50,"36-50",TRUE,"50+")</f>
        <v>18-24</v>
      </c>
      <c r="Q4897" t="str">
        <f t="shared" si="532"/>
        <v>new</v>
      </c>
      <c r="R4897" t="str">
        <f t="shared" si="533"/>
        <v>high value</v>
      </c>
      <c r="S4897" t="str">
        <f t="shared" si="534"/>
        <v>medium</v>
      </c>
      <c r="T4897" t="str">
        <f t="shared" si="535"/>
        <v>Mar</v>
      </c>
      <c r="U4897">
        <f t="shared" si="536"/>
        <v>2023</v>
      </c>
      <c r="V4897" t="str">
        <f t="shared" si="537"/>
        <v>5-10</v>
      </c>
      <c r="W4897" t="str">
        <f t="shared" si="538"/>
        <v>Slow</v>
      </c>
    </row>
    <row r="4898" spans="1:23" x14ac:dyDescent="0.3">
      <c r="A4898">
        <v>604897</v>
      </c>
      <c r="B4898">
        <v>53144</v>
      </c>
      <c r="C4898">
        <v>57</v>
      </c>
      <c r="D4898" t="s">
        <v>7</v>
      </c>
      <c r="E4898" t="s">
        <v>16</v>
      </c>
      <c r="F4898" t="s">
        <v>28</v>
      </c>
      <c r="G4898" t="s">
        <v>31</v>
      </c>
      <c r="H4898" s="1">
        <v>45186</v>
      </c>
      <c r="I4898" t="s">
        <v>34</v>
      </c>
      <c r="J4898">
        <v>64</v>
      </c>
      <c r="K4898">
        <v>5.5</v>
      </c>
      <c r="L4898">
        <v>728.11</v>
      </c>
      <c r="M4898">
        <v>74.28</v>
      </c>
      <c r="N4898" t="s">
        <v>50</v>
      </c>
      <c r="O4898">
        <v>3</v>
      </c>
      <c r="P4898" t="str" cm="1">
        <f t="array" ref="P4898">_xlfn.IFS(C4898&lt;25,"18-24", C4898&lt;=35,"25-35", C4898&lt;=50,"36-50",TRUE,"50+")</f>
        <v>50+</v>
      </c>
      <c r="Q4898" t="str">
        <f t="shared" si="532"/>
        <v>new</v>
      </c>
      <c r="R4898" t="str">
        <f t="shared" si="533"/>
        <v>high value</v>
      </c>
      <c r="S4898" t="str">
        <f t="shared" si="534"/>
        <v>medium</v>
      </c>
      <c r="T4898" t="str">
        <f t="shared" si="535"/>
        <v>Sep</v>
      </c>
      <c r="U4898">
        <f t="shared" si="536"/>
        <v>2023</v>
      </c>
      <c r="V4898" t="str">
        <f t="shared" si="537"/>
        <v>5-10</v>
      </c>
      <c r="W4898" t="str">
        <f t="shared" si="538"/>
        <v>Slow</v>
      </c>
    </row>
    <row r="4899" spans="1:23" x14ac:dyDescent="0.3">
      <c r="A4899">
        <v>604898</v>
      </c>
      <c r="B4899">
        <v>15758</v>
      </c>
      <c r="C4899">
        <v>31</v>
      </c>
      <c r="D4899" t="s">
        <v>7</v>
      </c>
      <c r="E4899" t="s">
        <v>11</v>
      </c>
      <c r="F4899" t="s">
        <v>26</v>
      </c>
      <c r="G4899" t="s">
        <v>31</v>
      </c>
      <c r="H4899" s="1">
        <v>45367</v>
      </c>
      <c r="I4899" t="s">
        <v>34</v>
      </c>
      <c r="J4899">
        <v>61</v>
      </c>
      <c r="K4899">
        <v>8.6</v>
      </c>
      <c r="L4899">
        <v>1436.73</v>
      </c>
      <c r="M4899">
        <v>80.319999999999993</v>
      </c>
      <c r="N4899" t="s">
        <v>48</v>
      </c>
      <c r="O4899">
        <v>5</v>
      </c>
      <c r="P4899" t="str" cm="1">
        <f t="array" ref="P4899">_xlfn.IFS(C4899&lt;25,"18-24", C4899&lt;=35,"25-35", C4899&lt;=50,"36-50",TRUE,"50+")</f>
        <v>25-35</v>
      </c>
      <c r="Q4899" t="str">
        <f t="shared" si="532"/>
        <v>new</v>
      </c>
      <c r="R4899" t="str">
        <f t="shared" si="533"/>
        <v>high value</v>
      </c>
      <c r="S4899" t="str">
        <f t="shared" si="534"/>
        <v>High</v>
      </c>
      <c r="T4899" t="str">
        <f t="shared" si="535"/>
        <v>Mar</v>
      </c>
      <c r="U4899">
        <f t="shared" si="536"/>
        <v>2024</v>
      </c>
      <c r="V4899" t="str">
        <f t="shared" si="537"/>
        <v>5-10</v>
      </c>
      <c r="W4899" t="str">
        <f t="shared" si="538"/>
        <v>Slow</v>
      </c>
    </row>
    <row r="4900" spans="1:23" x14ac:dyDescent="0.3">
      <c r="A4900">
        <v>604899</v>
      </c>
      <c r="B4900">
        <v>94637</v>
      </c>
      <c r="C4900">
        <v>28</v>
      </c>
      <c r="D4900" t="s">
        <v>4</v>
      </c>
      <c r="E4900" t="s">
        <v>11</v>
      </c>
      <c r="F4900" t="s">
        <v>26</v>
      </c>
      <c r="G4900" t="s">
        <v>29</v>
      </c>
      <c r="H4900" s="1">
        <v>45054</v>
      </c>
      <c r="I4900" t="s">
        <v>34</v>
      </c>
      <c r="J4900">
        <v>66</v>
      </c>
      <c r="K4900">
        <v>3.4</v>
      </c>
      <c r="L4900">
        <v>857.58</v>
      </c>
      <c r="M4900">
        <v>45.7</v>
      </c>
      <c r="N4900" t="s">
        <v>48</v>
      </c>
      <c r="O4900">
        <v>4</v>
      </c>
      <c r="P4900" t="str" cm="1">
        <f t="array" ref="P4900">_xlfn.IFS(C4900&lt;25,"18-24", C4900&lt;=35,"25-35", C4900&lt;=50,"36-50",TRUE,"50+")</f>
        <v>25-35</v>
      </c>
      <c r="Q4900" t="str">
        <f t="shared" si="532"/>
        <v>new</v>
      </c>
      <c r="R4900" t="str">
        <f t="shared" si="533"/>
        <v>high value</v>
      </c>
      <c r="S4900" t="str">
        <f t="shared" si="534"/>
        <v>medium</v>
      </c>
      <c r="T4900" t="str">
        <f t="shared" si="535"/>
        <v>May</v>
      </c>
      <c r="U4900">
        <f t="shared" si="536"/>
        <v>2023</v>
      </c>
      <c r="V4900" t="str">
        <f t="shared" si="537"/>
        <v>0-5</v>
      </c>
      <c r="W4900" t="str">
        <f t="shared" si="538"/>
        <v>Slow</v>
      </c>
    </row>
    <row r="4901" spans="1:23" x14ac:dyDescent="0.3">
      <c r="A4901">
        <v>604900</v>
      </c>
      <c r="B4901">
        <v>21085</v>
      </c>
      <c r="C4901">
        <v>41</v>
      </c>
      <c r="D4901" t="s">
        <v>4</v>
      </c>
      <c r="E4901" t="s">
        <v>8</v>
      </c>
      <c r="F4901" t="s">
        <v>28</v>
      </c>
      <c r="G4901" t="s">
        <v>21</v>
      </c>
      <c r="H4901" s="1">
        <v>45575</v>
      </c>
      <c r="I4901" t="s">
        <v>34</v>
      </c>
      <c r="J4901">
        <v>40</v>
      </c>
      <c r="K4901">
        <v>3</v>
      </c>
      <c r="L4901">
        <v>483.01</v>
      </c>
      <c r="M4901">
        <v>117.55</v>
      </c>
      <c r="N4901" t="s">
        <v>50</v>
      </c>
      <c r="O4901">
        <v>5</v>
      </c>
      <c r="P4901" t="str" cm="1">
        <f t="array" ref="P4901">_xlfn.IFS(C4901&lt;25,"18-24", C4901&lt;=35,"25-35", C4901&lt;=50,"36-50",TRUE,"50+")</f>
        <v>36-50</v>
      </c>
      <c r="Q4901" t="str">
        <f t="shared" si="532"/>
        <v>new</v>
      </c>
      <c r="R4901" t="str">
        <f t="shared" si="533"/>
        <v>medium</v>
      </c>
      <c r="S4901" t="str">
        <f t="shared" si="534"/>
        <v>High</v>
      </c>
      <c r="T4901" t="str">
        <f t="shared" si="535"/>
        <v>Oct</v>
      </c>
      <c r="U4901">
        <f t="shared" si="536"/>
        <v>2024</v>
      </c>
      <c r="V4901" t="str">
        <f t="shared" si="537"/>
        <v>0-5</v>
      </c>
      <c r="W4901" t="str">
        <f t="shared" si="538"/>
        <v>Medium</v>
      </c>
    </row>
    <row r="4902" spans="1:23" x14ac:dyDescent="0.3">
      <c r="A4902">
        <v>604901</v>
      </c>
      <c r="B4902">
        <v>28934</v>
      </c>
      <c r="C4902">
        <v>26</v>
      </c>
      <c r="D4902" t="s">
        <v>7</v>
      </c>
      <c r="E4902" t="s">
        <v>11</v>
      </c>
      <c r="F4902" t="s">
        <v>30</v>
      </c>
      <c r="G4902" t="s">
        <v>25</v>
      </c>
      <c r="H4902" s="1">
        <v>44912</v>
      </c>
      <c r="I4902" t="s">
        <v>33</v>
      </c>
      <c r="J4902">
        <v>34</v>
      </c>
      <c r="K4902">
        <v>14.3</v>
      </c>
      <c r="L4902">
        <v>238.43</v>
      </c>
      <c r="M4902">
        <v>92.11</v>
      </c>
      <c r="N4902" t="s">
        <v>47</v>
      </c>
      <c r="O4902">
        <v>4</v>
      </c>
      <c r="P4902" t="str" cm="1">
        <f t="array" ref="P4902">_xlfn.IFS(C4902&lt;25,"18-24", C4902&lt;=35,"25-35", C4902&lt;=50,"36-50",TRUE,"50+")</f>
        <v>25-35</v>
      </c>
      <c r="Q4902" t="str">
        <f t="shared" si="532"/>
        <v>new</v>
      </c>
      <c r="R4902" t="str">
        <f t="shared" si="533"/>
        <v>low</v>
      </c>
      <c r="S4902" t="str">
        <f t="shared" si="534"/>
        <v>medium</v>
      </c>
      <c r="T4902" t="str">
        <f t="shared" si="535"/>
        <v>Dec</v>
      </c>
      <c r="U4902">
        <f t="shared" si="536"/>
        <v>2022</v>
      </c>
      <c r="V4902" t="str">
        <f t="shared" si="537"/>
        <v>10-15</v>
      </c>
      <c r="W4902" t="str">
        <f t="shared" si="538"/>
        <v>Medium</v>
      </c>
    </row>
    <row r="4903" spans="1:23" x14ac:dyDescent="0.3">
      <c r="A4903">
        <v>604902</v>
      </c>
      <c r="B4903">
        <v>90755</v>
      </c>
      <c r="C4903">
        <v>27</v>
      </c>
      <c r="D4903" t="s">
        <v>4</v>
      </c>
      <c r="E4903" t="s">
        <v>15</v>
      </c>
      <c r="F4903" t="s">
        <v>19</v>
      </c>
      <c r="G4903" t="s">
        <v>27</v>
      </c>
      <c r="H4903" s="1">
        <v>45045</v>
      </c>
      <c r="I4903" t="s">
        <v>34</v>
      </c>
      <c r="J4903">
        <v>35</v>
      </c>
      <c r="K4903">
        <v>5</v>
      </c>
      <c r="L4903">
        <v>662.34</v>
      </c>
      <c r="M4903">
        <v>63.54</v>
      </c>
      <c r="N4903" t="s">
        <v>47</v>
      </c>
      <c r="O4903">
        <v>3</v>
      </c>
      <c r="P4903" t="str" cm="1">
        <f t="array" ref="P4903">_xlfn.IFS(C4903&lt;25,"18-24", C4903&lt;=35,"25-35", C4903&lt;=50,"36-50",TRUE,"50+")</f>
        <v>25-35</v>
      </c>
      <c r="Q4903" t="str">
        <f t="shared" si="532"/>
        <v>new</v>
      </c>
      <c r="R4903" t="str">
        <f t="shared" si="533"/>
        <v>high value</v>
      </c>
      <c r="S4903" t="str">
        <f t="shared" si="534"/>
        <v>medium</v>
      </c>
      <c r="T4903" t="str">
        <f t="shared" si="535"/>
        <v>Apr</v>
      </c>
      <c r="U4903">
        <f t="shared" si="536"/>
        <v>2023</v>
      </c>
      <c r="V4903" t="str">
        <f t="shared" si="537"/>
        <v>0-5</v>
      </c>
      <c r="W4903" t="str">
        <f t="shared" si="538"/>
        <v>Medium</v>
      </c>
    </row>
    <row r="4904" spans="1:23" x14ac:dyDescent="0.3">
      <c r="A4904">
        <v>604903</v>
      </c>
      <c r="B4904">
        <v>27303</v>
      </c>
      <c r="C4904">
        <v>25</v>
      </c>
      <c r="D4904" t="s">
        <v>7</v>
      </c>
      <c r="E4904" t="s">
        <v>16</v>
      </c>
      <c r="F4904" t="s">
        <v>28</v>
      </c>
      <c r="G4904" t="s">
        <v>29</v>
      </c>
      <c r="H4904" s="1">
        <v>45651</v>
      </c>
      <c r="I4904" t="s">
        <v>34</v>
      </c>
      <c r="J4904">
        <v>88</v>
      </c>
      <c r="K4904">
        <v>5.8</v>
      </c>
      <c r="L4904">
        <v>668.8</v>
      </c>
      <c r="M4904">
        <v>67.06</v>
      </c>
      <c r="N4904" t="s">
        <v>48</v>
      </c>
      <c r="O4904">
        <v>2</v>
      </c>
      <c r="P4904" t="str" cm="1">
        <f t="array" ref="P4904">_xlfn.IFS(C4904&lt;25,"18-24", C4904&lt;=35,"25-35", C4904&lt;=50,"36-50",TRUE,"50+")</f>
        <v>25-35</v>
      </c>
      <c r="Q4904" t="str">
        <f t="shared" si="532"/>
        <v>new</v>
      </c>
      <c r="R4904" t="str">
        <f t="shared" si="533"/>
        <v>high value</v>
      </c>
      <c r="S4904" t="str">
        <f t="shared" si="534"/>
        <v>Low</v>
      </c>
      <c r="T4904" t="str">
        <f t="shared" si="535"/>
        <v>Dec</v>
      </c>
      <c r="U4904">
        <f t="shared" si="536"/>
        <v>2024</v>
      </c>
      <c r="V4904" t="str">
        <f t="shared" si="537"/>
        <v>5-10</v>
      </c>
      <c r="W4904" t="str">
        <f t="shared" si="538"/>
        <v>Slow</v>
      </c>
    </row>
    <row r="4905" spans="1:23" x14ac:dyDescent="0.3">
      <c r="A4905">
        <v>604904</v>
      </c>
      <c r="B4905">
        <v>79712</v>
      </c>
      <c r="C4905">
        <v>28</v>
      </c>
      <c r="D4905" t="s">
        <v>4</v>
      </c>
      <c r="E4905" t="s">
        <v>15</v>
      </c>
      <c r="F4905" t="s">
        <v>28</v>
      </c>
      <c r="G4905" t="s">
        <v>31</v>
      </c>
      <c r="H4905" s="1">
        <v>45424</v>
      </c>
      <c r="I4905" t="s">
        <v>34</v>
      </c>
      <c r="J4905">
        <v>51</v>
      </c>
      <c r="K4905">
        <v>3</v>
      </c>
      <c r="L4905">
        <v>637.94000000000005</v>
      </c>
      <c r="M4905">
        <v>100.39</v>
      </c>
      <c r="N4905" t="s">
        <v>49</v>
      </c>
      <c r="O4905">
        <v>1</v>
      </c>
      <c r="P4905" t="str" cm="1">
        <f t="array" ref="P4905">_xlfn.IFS(C4905&lt;25,"18-24", C4905&lt;=35,"25-35", C4905&lt;=50,"36-50",TRUE,"50+")</f>
        <v>25-35</v>
      </c>
      <c r="Q4905" t="str">
        <f t="shared" si="532"/>
        <v>new</v>
      </c>
      <c r="R4905" t="str">
        <f t="shared" si="533"/>
        <v>high value</v>
      </c>
      <c r="S4905" t="str">
        <f t="shared" si="534"/>
        <v>Low</v>
      </c>
      <c r="T4905" t="str">
        <f t="shared" si="535"/>
        <v>May</v>
      </c>
      <c r="U4905">
        <f t="shared" si="536"/>
        <v>2024</v>
      </c>
      <c r="V4905" t="str">
        <f t="shared" si="537"/>
        <v>0-5</v>
      </c>
      <c r="W4905" t="str">
        <f t="shared" si="538"/>
        <v>Slow</v>
      </c>
    </row>
    <row r="4906" spans="1:23" x14ac:dyDescent="0.3">
      <c r="A4906">
        <v>604905</v>
      </c>
      <c r="B4906">
        <v>91052</v>
      </c>
      <c r="C4906">
        <v>44</v>
      </c>
      <c r="D4906" t="s">
        <v>7</v>
      </c>
      <c r="E4906" t="s">
        <v>15</v>
      </c>
      <c r="F4906" t="s">
        <v>30</v>
      </c>
      <c r="G4906" t="s">
        <v>23</v>
      </c>
      <c r="H4906" s="1">
        <v>45215</v>
      </c>
      <c r="I4906" t="s">
        <v>34</v>
      </c>
      <c r="J4906">
        <v>30</v>
      </c>
      <c r="K4906">
        <v>7.1</v>
      </c>
      <c r="L4906">
        <v>1272.28</v>
      </c>
      <c r="M4906">
        <v>56.63</v>
      </c>
      <c r="N4906" t="s">
        <v>50</v>
      </c>
      <c r="O4906">
        <v>1</v>
      </c>
      <c r="P4906" t="str" cm="1">
        <f t="array" ref="P4906">_xlfn.IFS(C4906&lt;25,"18-24", C4906&lt;=35,"25-35", C4906&lt;=50,"36-50",TRUE,"50+")</f>
        <v>36-50</v>
      </c>
      <c r="Q4906" t="str">
        <f t="shared" si="532"/>
        <v>new</v>
      </c>
      <c r="R4906" t="str">
        <f t="shared" si="533"/>
        <v>high value</v>
      </c>
      <c r="S4906" t="str">
        <f t="shared" si="534"/>
        <v>Low</v>
      </c>
      <c r="T4906" t="str">
        <f t="shared" si="535"/>
        <v>Oct</v>
      </c>
      <c r="U4906">
        <f t="shared" si="536"/>
        <v>2023</v>
      </c>
      <c r="V4906" t="str">
        <f t="shared" si="537"/>
        <v>5-10</v>
      </c>
      <c r="W4906" t="str">
        <f t="shared" si="538"/>
        <v>Fast</v>
      </c>
    </row>
    <row r="4907" spans="1:23" x14ac:dyDescent="0.3">
      <c r="A4907">
        <v>604906</v>
      </c>
      <c r="B4907">
        <v>26938</v>
      </c>
      <c r="C4907">
        <v>61</v>
      </c>
      <c r="D4907" t="s">
        <v>4</v>
      </c>
      <c r="E4907" t="s">
        <v>11</v>
      </c>
      <c r="F4907" t="s">
        <v>30</v>
      </c>
      <c r="G4907" t="s">
        <v>25</v>
      </c>
      <c r="H4907" s="1">
        <v>45254</v>
      </c>
      <c r="I4907" t="s">
        <v>33</v>
      </c>
      <c r="J4907">
        <v>68</v>
      </c>
      <c r="K4907">
        <v>12.4</v>
      </c>
      <c r="L4907">
        <v>1478.64</v>
      </c>
      <c r="M4907">
        <v>50.73</v>
      </c>
      <c r="N4907" t="s">
        <v>49</v>
      </c>
      <c r="O4907">
        <v>2</v>
      </c>
      <c r="P4907" t="str" cm="1">
        <f t="array" ref="P4907">_xlfn.IFS(C4907&lt;25,"18-24", C4907&lt;=35,"25-35", C4907&lt;=50,"36-50",TRUE,"50+")</f>
        <v>50+</v>
      </c>
      <c r="Q4907" t="str">
        <f t="shared" si="532"/>
        <v>new</v>
      </c>
      <c r="R4907" t="str">
        <f t="shared" si="533"/>
        <v>high value</v>
      </c>
      <c r="S4907" t="str">
        <f t="shared" si="534"/>
        <v>Low</v>
      </c>
      <c r="T4907" t="str">
        <f t="shared" si="535"/>
        <v>Nov</v>
      </c>
      <c r="U4907">
        <f t="shared" si="536"/>
        <v>2023</v>
      </c>
      <c r="V4907" t="str">
        <f t="shared" si="537"/>
        <v>10-15</v>
      </c>
      <c r="W4907" t="str">
        <f t="shared" si="538"/>
        <v>Slow</v>
      </c>
    </row>
    <row r="4908" spans="1:23" x14ac:dyDescent="0.3">
      <c r="A4908">
        <v>604907</v>
      </c>
      <c r="B4908">
        <v>84473</v>
      </c>
      <c r="C4908">
        <v>48</v>
      </c>
      <c r="D4908" t="s">
        <v>4</v>
      </c>
      <c r="E4908" t="s">
        <v>15</v>
      </c>
      <c r="F4908" t="s">
        <v>22</v>
      </c>
      <c r="G4908" t="s">
        <v>25</v>
      </c>
      <c r="H4908" s="1">
        <v>45522</v>
      </c>
      <c r="I4908" t="s">
        <v>33</v>
      </c>
      <c r="J4908">
        <v>66</v>
      </c>
      <c r="K4908">
        <v>14.5</v>
      </c>
      <c r="L4908">
        <v>1256.42</v>
      </c>
      <c r="M4908">
        <v>119.73</v>
      </c>
      <c r="N4908" t="s">
        <v>49</v>
      </c>
      <c r="O4908">
        <v>3</v>
      </c>
      <c r="P4908" t="str" cm="1">
        <f t="array" ref="P4908">_xlfn.IFS(C4908&lt;25,"18-24", C4908&lt;=35,"25-35", C4908&lt;=50,"36-50",TRUE,"50+")</f>
        <v>36-50</v>
      </c>
      <c r="Q4908" t="str">
        <f t="shared" si="532"/>
        <v>new</v>
      </c>
      <c r="R4908" t="str">
        <f t="shared" si="533"/>
        <v>high value</v>
      </c>
      <c r="S4908" t="str">
        <f t="shared" si="534"/>
        <v>medium</v>
      </c>
      <c r="T4908" t="str">
        <f t="shared" si="535"/>
        <v>Aug</v>
      </c>
      <c r="U4908">
        <f t="shared" si="536"/>
        <v>2024</v>
      </c>
      <c r="V4908" t="str">
        <f t="shared" si="537"/>
        <v>10-15</v>
      </c>
      <c r="W4908" t="str">
        <f t="shared" si="538"/>
        <v>Slow</v>
      </c>
    </row>
    <row r="4909" spans="1:23" x14ac:dyDescent="0.3">
      <c r="A4909">
        <v>604908</v>
      </c>
      <c r="B4909">
        <v>61295</v>
      </c>
      <c r="C4909">
        <v>56</v>
      </c>
      <c r="D4909" t="s">
        <v>4</v>
      </c>
      <c r="E4909" t="s">
        <v>16</v>
      </c>
      <c r="F4909" t="s">
        <v>24</v>
      </c>
      <c r="G4909" t="s">
        <v>23</v>
      </c>
      <c r="H4909" s="1">
        <v>45078</v>
      </c>
      <c r="I4909" t="s">
        <v>34</v>
      </c>
      <c r="J4909">
        <v>63</v>
      </c>
      <c r="K4909">
        <v>13.2</v>
      </c>
      <c r="L4909">
        <v>1138.79</v>
      </c>
      <c r="M4909">
        <v>20.66</v>
      </c>
      <c r="N4909" t="s">
        <v>49</v>
      </c>
      <c r="O4909">
        <v>5</v>
      </c>
      <c r="P4909" t="str" cm="1">
        <f t="array" ref="P4909">_xlfn.IFS(C4909&lt;25,"18-24", C4909&lt;=35,"25-35", C4909&lt;=50,"36-50",TRUE,"50+")</f>
        <v>50+</v>
      </c>
      <c r="Q4909" t="str">
        <f t="shared" si="532"/>
        <v>new</v>
      </c>
      <c r="R4909" t="str">
        <f t="shared" si="533"/>
        <v>high value</v>
      </c>
      <c r="S4909" t="str">
        <f t="shared" si="534"/>
        <v>High</v>
      </c>
      <c r="T4909" t="str">
        <f t="shared" si="535"/>
        <v>Jun</v>
      </c>
      <c r="U4909">
        <f t="shared" si="536"/>
        <v>2023</v>
      </c>
      <c r="V4909" t="str">
        <f t="shared" si="537"/>
        <v>10-15</v>
      </c>
      <c r="W4909" t="str">
        <f t="shared" si="538"/>
        <v>Slow</v>
      </c>
    </row>
    <row r="4910" spans="1:23" x14ac:dyDescent="0.3">
      <c r="A4910">
        <v>604909</v>
      </c>
      <c r="B4910">
        <v>88205</v>
      </c>
      <c r="C4910">
        <v>28</v>
      </c>
      <c r="D4910" t="s">
        <v>4</v>
      </c>
      <c r="E4910" t="s">
        <v>15</v>
      </c>
      <c r="F4910" t="s">
        <v>32</v>
      </c>
      <c r="G4910" t="s">
        <v>21</v>
      </c>
      <c r="H4910" s="1">
        <v>44581</v>
      </c>
      <c r="I4910" t="s">
        <v>34</v>
      </c>
      <c r="J4910">
        <v>75</v>
      </c>
      <c r="K4910">
        <v>3.8</v>
      </c>
      <c r="L4910">
        <v>1282.55</v>
      </c>
      <c r="M4910">
        <v>105.43</v>
      </c>
      <c r="N4910" t="s">
        <v>48</v>
      </c>
      <c r="O4910">
        <v>5</v>
      </c>
      <c r="P4910" t="str" cm="1">
        <f t="array" ref="P4910">_xlfn.IFS(C4910&lt;25,"18-24", C4910&lt;=35,"25-35", C4910&lt;=50,"36-50",TRUE,"50+")</f>
        <v>25-35</v>
      </c>
      <c r="Q4910" t="str">
        <f t="shared" si="532"/>
        <v>repeat</v>
      </c>
      <c r="R4910" t="str">
        <f t="shared" si="533"/>
        <v>high value</v>
      </c>
      <c r="S4910" t="str">
        <f t="shared" si="534"/>
        <v>High</v>
      </c>
      <c r="T4910" t="str">
        <f t="shared" si="535"/>
        <v>Jan</v>
      </c>
      <c r="U4910">
        <f t="shared" si="536"/>
        <v>2022</v>
      </c>
      <c r="V4910" t="str">
        <f t="shared" si="537"/>
        <v>0-5</v>
      </c>
      <c r="W4910" t="str">
        <f t="shared" si="538"/>
        <v>Slow</v>
      </c>
    </row>
    <row r="4911" spans="1:23" x14ac:dyDescent="0.3">
      <c r="A4911">
        <v>604910</v>
      </c>
      <c r="B4911">
        <v>71306</v>
      </c>
      <c r="C4911">
        <v>57</v>
      </c>
      <c r="D4911" t="s">
        <v>4</v>
      </c>
      <c r="E4911" t="s">
        <v>11</v>
      </c>
      <c r="F4911" t="s">
        <v>30</v>
      </c>
      <c r="G4911" t="s">
        <v>25</v>
      </c>
      <c r="H4911" s="1">
        <v>45284</v>
      </c>
      <c r="I4911" t="s">
        <v>33</v>
      </c>
      <c r="J4911">
        <v>76</v>
      </c>
      <c r="K4911">
        <v>4</v>
      </c>
      <c r="L4911">
        <v>320.95999999999998</v>
      </c>
      <c r="M4911">
        <v>100.57</v>
      </c>
      <c r="N4911" t="s">
        <v>48</v>
      </c>
      <c r="O4911">
        <v>2</v>
      </c>
      <c r="P4911" t="str" cm="1">
        <f t="array" ref="P4911">_xlfn.IFS(C4911&lt;25,"18-24", C4911&lt;=35,"25-35", C4911&lt;=50,"36-50",TRUE,"50+")</f>
        <v>50+</v>
      </c>
      <c r="Q4911" t="str">
        <f t="shared" si="532"/>
        <v>new</v>
      </c>
      <c r="R4911" t="str">
        <f t="shared" si="533"/>
        <v>medium</v>
      </c>
      <c r="S4911" t="str">
        <f t="shared" si="534"/>
        <v>Low</v>
      </c>
      <c r="T4911" t="str">
        <f t="shared" si="535"/>
        <v>Dec</v>
      </c>
      <c r="U4911">
        <f t="shared" si="536"/>
        <v>2023</v>
      </c>
      <c r="V4911" t="str">
        <f t="shared" si="537"/>
        <v>0-5</v>
      </c>
      <c r="W4911" t="str">
        <f t="shared" si="538"/>
        <v>Slow</v>
      </c>
    </row>
    <row r="4912" spans="1:23" x14ac:dyDescent="0.3">
      <c r="A4912">
        <v>604911</v>
      </c>
      <c r="B4912">
        <v>89372</v>
      </c>
      <c r="C4912">
        <v>56</v>
      </c>
      <c r="D4912" t="s">
        <v>4</v>
      </c>
      <c r="E4912" t="s">
        <v>13</v>
      </c>
      <c r="F4912" t="s">
        <v>24</v>
      </c>
      <c r="G4912" t="s">
        <v>31</v>
      </c>
      <c r="H4912" s="1">
        <v>44933</v>
      </c>
      <c r="I4912" t="s">
        <v>34</v>
      </c>
      <c r="J4912">
        <v>78</v>
      </c>
      <c r="K4912">
        <v>12.5</v>
      </c>
      <c r="L4912">
        <v>593.88</v>
      </c>
      <c r="M4912">
        <v>30.37</v>
      </c>
      <c r="N4912" t="s">
        <v>49</v>
      </c>
      <c r="O4912">
        <v>1</v>
      </c>
      <c r="P4912" t="str" cm="1">
        <f t="array" ref="P4912">_xlfn.IFS(C4912&lt;25,"18-24", C4912&lt;=35,"25-35", C4912&lt;=50,"36-50",TRUE,"50+")</f>
        <v>50+</v>
      </c>
      <c r="Q4912" t="str">
        <f t="shared" si="532"/>
        <v>new</v>
      </c>
      <c r="R4912" t="str">
        <f t="shared" si="533"/>
        <v>high value</v>
      </c>
      <c r="S4912" t="str">
        <f t="shared" si="534"/>
        <v>Low</v>
      </c>
      <c r="T4912" t="str">
        <f t="shared" si="535"/>
        <v>Jan</v>
      </c>
      <c r="U4912">
        <f t="shared" si="536"/>
        <v>2023</v>
      </c>
      <c r="V4912" t="str">
        <f t="shared" si="537"/>
        <v>10-15</v>
      </c>
      <c r="W4912" t="str">
        <f t="shared" si="538"/>
        <v>Slow</v>
      </c>
    </row>
    <row r="4913" spans="1:23" x14ac:dyDescent="0.3">
      <c r="A4913">
        <v>604912</v>
      </c>
      <c r="B4913">
        <v>78804</v>
      </c>
      <c r="C4913">
        <v>20</v>
      </c>
      <c r="D4913" t="s">
        <v>7</v>
      </c>
      <c r="E4913" t="s">
        <v>11</v>
      </c>
      <c r="F4913" t="s">
        <v>18</v>
      </c>
      <c r="G4913" t="s">
        <v>21</v>
      </c>
      <c r="H4913" s="1">
        <v>45655</v>
      </c>
      <c r="I4913" t="s">
        <v>34</v>
      </c>
      <c r="J4913">
        <v>51</v>
      </c>
      <c r="K4913">
        <v>9.6999999999999993</v>
      </c>
      <c r="L4913">
        <v>198.51</v>
      </c>
      <c r="M4913">
        <v>97.99</v>
      </c>
      <c r="N4913" t="s">
        <v>50</v>
      </c>
      <c r="O4913">
        <v>1</v>
      </c>
      <c r="P4913" t="str" cm="1">
        <f t="array" ref="P4913">_xlfn.IFS(C4913&lt;25,"18-24", C4913&lt;=35,"25-35", C4913&lt;=50,"36-50",TRUE,"50+")</f>
        <v>18-24</v>
      </c>
      <c r="Q4913" t="str">
        <f t="shared" si="532"/>
        <v>new</v>
      </c>
      <c r="R4913" t="str">
        <f t="shared" si="533"/>
        <v>low</v>
      </c>
      <c r="S4913" t="str">
        <f t="shared" si="534"/>
        <v>Low</v>
      </c>
      <c r="T4913" t="str">
        <f t="shared" si="535"/>
        <v>Dec</v>
      </c>
      <c r="U4913">
        <f t="shared" si="536"/>
        <v>2024</v>
      </c>
      <c r="V4913" t="str">
        <f t="shared" si="537"/>
        <v>5-10</v>
      </c>
      <c r="W4913" t="str">
        <f t="shared" si="538"/>
        <v>Slow</v>
      </c>
    </row>
    <row r="4914" spans="1:23" x14ac:dyDescent="0.3">
      <c r="A4914">
        <v>604913</v>
      </c>
      <c r="B4914">
        <v>93740</v>
      </c>
      <c r="C4914">
        <v>39</v>
      </c>
      <c r="D4914" t="s">
        <v>7</v>
      </c>
      <c r="E4914" t="s">
        <v>8</v>
      </c>
      <c r="F4914" t="s">
        <v>22</v>
      </c>
      <c r="G4914" t="s">
        <v>31</v>
      </c>
      <c r="H4914" s="1">
        <v>44977</v>
      </c>
      <c r="I4914" t="s">
        <v>34</v>
      </c>
      <c r="J4914">
        <v>47</v>
      </c>
      <c r="K4914">
        <v>4.0999999999999996</v>
      </c>
      <c r="L4914">
        <v>1055.81</v>
      </c>
      <c r="M4914">
        <v>51.37</v>
      </c>
      <c r="N4914" t="s">
        <v>49</v>
      </c>
      <c r="O4914">
        <v>2</v>
      </c>
      <c r="P4914" t="str" cm="1">
        <f t="array" ref="P4914">_xlfn.IFS(C4914&lt;25,"18-24", C4914&lt;=35,"25-35", C4914&lt;=50,"36-50",TRUE,"50+")</f>
        <v>36-50</v>
      </c>
      <c r="Q4914" t="str">
        <f t="shared" si="532"/>
        <v>new</v>
      </c>
      <c r="R4914" t="str">
        <f t="shared" si="533"/>
        <v>high value</v>
      </c>
      <c r="S4914" t="str">
        <f t="shared" si="534"/>
        <v>Low</v>
      </c>
      <c r="T4914" t="str">
        <f t="shared" si="535"/>
        <v>Feb</v>
      </c>
      <c r="U4914">
        <f t="shared" si="536"/>
        <v>2023</v>
      </c>
      <c r="V4914" t="str">
        <f t="shared" si="537"/>
        <v>0-5</v>
      </c>
      <c r="W4914" t="str">
        <f t="shared" si="538"/>
        <v>Slow</v>
      </c>
    </row>
    <row r="4915" spans="1:23" x14ac:dyDescent="0.3">
      <c r="A4915">
        <v>604914</v>
      </c>
      <c r="B4915">
        <v>87554</v>
      </c>
      <c r="C4915">
        <v>36</v>
      </c>
      <c r="D4915" t="s">
        <v>4</v>
      </c>
      <c r="E4915" t="s">
        <v>15</v>
      </c>
      <c r="F4915" t="s">
        <v>22</v>
      </c>
      <c r="G4915" t="s">
        <v>21</v>
      </c>
      <c r="H4915" s="1">
        <v>45554</v>
      </c>
      <c r="I4915" t="s">
        <v>34</v>
      </c>
      <c r="J4915">
        <v>33</v>
      </c>
      <c r="K4915">
        <v>7.4</v>
      </c>
      <c r="L4915">
        <v>779.04</v>
      </c>
      <c r="M4915">
        <v>68.63</v>
      </c>
      <c r="N4915" t="s">
        <v>50</v>
      </c>
      <c r="O4915">
        <v>4</v>
      </c>
      <c r="P4915" t="str" cm="1">
        <f t="array" ref="P4915">_xlfn.IFS(C4915&lt;25,"18-24", C4915&lt;=35,"25-35", C4915&lt;=50,"36-50",TRUE,"50+")</f>
        <v>36-50</v>
      </c>
      <c r="Q4915" t="str">
        <f t="shared" si="532"/>
        <v>new</v>
      </c>
      <c r="R4915" t="str">
        <f t="shared" si="533"/>
        <v>high value</v>
      </c>
      <c r="S4915" t="str">
        <f t="shared" si="534"/>
        <v>medium</v>
      </c>
      <c r="T4915" t="str">
        <f t="shared" si="535"/>
        <v>Sep</v>
      </c>
      <c r="U4915">
        <f t="shared" si="536"/>
        <v>2024</v>
      </c>
      <c r="V4915" t="str">
        <f t="shared" si="537"/>
        <v>5-10</v>
      </c>
      <c r="W4915" t="str">
        <f t="shared" si="538"/>
        <v>Medium</v>
      </c>
    </row>
    <row r="4916" spans="1:23" x14ac:dyDescent="0.3">
      <c r="A4916">
        <v>604915</v>
      </c>
      <c r="B4916">
        <v>84809</v>
      </c>
      <c r="C4916">
        <v>28</v>
      </c>
      <c r="D4916" t="s">
        <v>7</v>
      </c>
      <c r="E4916" t="s">
        <v>13</v>
      </c>
      <c r="F4916" t="s">
        <v>18</v>
      </c>
      <c r="G4916" t="s">
        <v>25</v>
      </c>
      <c r="H4916" s="1">
        <v>45469</v>
      </c>
      <c r="I4916" t="s">
        <v>33</v>
      </c>
      <c r="J4916">
        <v>79</v>
      </c>
      <c r="K4916">
        <v>9.6</v>
      </c>
      <c r="L4916">
        <v>588.57000000000005</v>
      </c>
      <c r="M4916">
        <v>43.71</v>
      </c>
      <c r="N4916" t="s">
        <v>47</v>
      </c>
      <c r="O4916">
        <v>3</v>
      </c>
      <c r="P4916" t="str" cm="1">
        <f t="array" ref="P4916">_xlfn.IFS(C4916&lt;25,"18-24", C4916&lt;=35,"25-35", C4916&lt;=50,"36-50",TRUE,"50+")</f>
        <v>25-35</v>
      </c>
      <c r="Q4916" t="str">
        <f t="shared" si="532"/>
        <v>new</v>
      </c>
      <c r="R4916" t="str">
        <f t="shared" si="533"/>
        <v>high value</v>
      </c>
      <c r="S4916" t="str">
        <f t="shared" si="534"/>
        <v>medium</v>
      </c>
      <c r="T4916" t="str">
        <f t="shared" si="535"/>
        <v>Jun</v>
      </c>
      <c r="U4916">
        <f t="shared" si="536"/>
        <v>2024</v>
      </c>
      <c r="V4916" t="str">
        <f t="shared" si="537"/>
        <v>5-10</v>
      </c>
      <c r="W4916" t="str">
        <f t="shared" si="538"/>
        <v>Slow</v>
      </c>
    </row>
    <row r="4917" spans="1:23" x14ac:dyDescent="0.3">
      <c r="A4917">
        <v>604916</v>
      </c>
      <c r="B4917">
        <v>92432</v>
      </c>
      <c r="C4917">
        <v>45</v>
      </c>
      <c r="D4917" t="s">
        <v>4</v>
      </c>
      <c r="E4917" t="s">
        <v>16</v>
      </c>
      <c r="F4917" t="s">
        <v>19</v>
      </c>
      <c r="G4917" t="s">
        <v>23</v>
      </c>
      <c r="H4917" s="1">
        <v>44989</v>
      </c>
      <c r="I4917" t="s">
        <v>33</v>
      </c>
      <c r="J4917">
        <v>36</v>
      </c>
      <c r="K4917">
        <v>2.9</v>
      </c>
      <c r="L4917">
        <v>554.69000000000005</v>
      </c>
      <c r="M4917">
        <v>81.27</v>
      </c>
      <c r="N4917" t="s">
        <v>50</v>
      </c>
      <c r="O4917">
        <v>3</v>
      </c>
      <c r="P4917" t="str" cm="1">
        <f t="array" ref="P4917">_xlfn.IFS(C4917&lt;25,"18-24", C4917&lt;=35,"25-35", C4917&lt;=50,"36-50",TRUE,"50+")</f>
        <v>36-50</v>
      </c>
      <c r="Q4917" t="str">
        <f t="shared" si="532"/>
        <v>new</v>
      </c>
      <c r="R4917" t="str">
        <f t="shared" si="533"/>
        <v>high value</v>
      </c>
      <c r="S4917" t="str">
        <f t="shared" si="534"/>
        <v>medium</v>
      </c>
      <c r="T4917" t="str">
        <f t="shared" si="535"/>
        <v>Mar</v>
      </c>
      <c r="U4917">
        <f t="shared" si="536"/>
        <v>2023</v>
      </c>
      <c r="V4917" t="str">
        <f t="shared" si="537"/>
        <v>0-5</v>
      </c>
      <c r="W4917" t="str">
        <f t="shared" si="538"/>
        <v>Medium</v>
      </c>
    </row>
    <row r="4918" spans="1:23" x14ac:dyDescent="0.3">
      <c r="A4918">
        <v>604917</v>
      </c>
      <c r="B4918">
        <v>51529</v>
      </c>
      <c r="C4918">
        <v>32</v>
      </c>
      <c r="D4918" t="s">
        <v>4</v>
      </c>
      <c r="E4918" t="s">
        <v>16</v>
      </c>
      <c r="F4918" t="s">
        <v>19</v>
      </c>
      <c r="G4918" t="s">
        <v>29</v>
      </c>
      <c r="H4918" s="1">
        <v>44972</v>
      </c>
      <c r="I4918" t="s">
        <v>34</v>
      </c>
      <c r="J4918">
        <v>28</v>
      </c>
      <c r="K4918">
        <v>1.5</v>
      </c>
      <c r="L4918">
        <v>1236.97</v>
      </c>
      <c r="M4918">
        <v>81.08</v>
      </c>
      <c r="N4918" t="s">
        <v>49</v>
      </c>
      <c r="O4918">
        <v>1</v>
      </c>
      <c r="P4918" t="str" cm="1">
        <f t="array" ref="P4918">_xlfn.IFS(C4918&lt;25,"18-24", C4918&lt;=35,"25-35", C4918&lt;=50,"36-50",TRUE,"50+")</f>
        <v>25-35</v>
      </c>
      <c r="Q4918" t="str">
        <f t="shared" si="532"/>
        <v>new</v>
      </c>
      <c r="R4918" t="str">
        <f t="shared" si="533"/>
        <v>high value</v>
      </c>
      <c r="S4918" t="str">
        <f t="shared" si="534"/>
        <v>Low</v>
      </c>
      <c r="T4918" t="str">
        <f t="shared" si="535"/>
        <v>Feb</v>
      </c>
      <c r="U4918">
        <f t="shared" si="536"/>
        <v>2023</v>
      </c>
      <c r="V4918" t="str">
        <f t="shared" si="537"/>
        <v>0-5</v>
      </c>
      <c r="W4918" t="str">
        <f t="shared" si="538"/>
        <v>Fast</v>
      </c>
    </row>
    <row r="4919" spans="1:23" x14ac:dyDescent="0.3">
      <c r="A4919">
        <v>604918</v>
      </c>
      <c r="B4919">
        <v>60861</v>
      </c>
      <c r="C4919">
        <v>53</v>
      </c>
      <c r="D4919" t="s">
        <v>7</v>
      </c>
      <c r="E4919" t="s">
        <v>5</v>
      </c>
      <c r="F4919" t="s">
        <v>28</v>
      </c>
      <c r="G4919" t="s">
        <v>31</v>
      </c>
      <c r="H4919" s="1">
        <v>44904</v>
      </c>
      <c r="I4919" t="s">
        <v>34</v>
      </c>
      <c r="J4919">
        <v>68</v>
      </c>
      <c r="K4919">
        <v>8.4</v>
      </c>
      <c r="L4919">
        <v>1053.98</v>
      </c>
      <c r="M4919">
        <v>44.39</v>
      </c>
      <c r="N4919" t="s">
        <v>48</v>
      </c>
      <c r="O4919">
        <v>1</v>
      </c>
      <c r="P4919" t="str" cm="1">
        <f t="array" ref="P4919">_xlfn.IFS(C4919&lt;25,"18-24", C4919&lt;=35,"25-35", C4919&lt;=50,"36-50",TRUE,"50+")</f>
        <v>50+</v>
      </c>
      <c r="Q4919" t="str">
        <f t="shared" si="532"/>
        <v>new</v>
      </c>
      <c r="R4919" t="str">
        <f t="shared" si="533"/>
        <v>high value</v>
      </c>
      <c r="S4919" t="str">
        <f t="shared" si="534"/>
        <v>Low</v>
      </c>
      <c r="T4919" t="str">
        <f t="shared" si="535"/>
        <v>Dec</v>
      </c>
      <c r="U4919">
        <f t="shared" si="536"/>
        <v>2022</v>
      </c>
      <c r="V4919" t="str">
        <f t="shared" si="537"/>
        <v>5-10</v>
      </c>
      <c r="W4919" t="str">
        <f t="shared" si="538"/>
        <v>Slow</v>
      </c>
    </row>
    <row r="4920" spans="1:23" x14ac:dyDescent="0.3">
      <c r="A4920">
        <v>604919</v>
      </c>
      <c r="B4920">
        <v>92627</v>
      </c>
      <c r="C4920">
        <v>19</v>
      </c>
      <c r="D4920" t="s">
        <v>4</v>
      </c>
      <c r="E4920" t="s">
        <v>15</v>
      </c>
      <c r="F4920" t="s">
        <v>32</v>
      </c>
      <c r="G4920" t="s">
        <v>27</v>
      </c>
      <c r="H4920" s="1">
        <v>44956</v>
      </c>
      <c r="I4920" t="s">
        <v>34</v>
      </c>
      <c r="J4920">
        <v>89</v>
      </c>
      <c r="K4920">
        <v>9.1</v>
      </c>
      <c r="L4920">
        <v>164.67</v>
      </c>
      <c r="M4920">
        <v>55.03</v>
      </c>
      <c r="N4920" t="s">
        <v>50</v>
      </c>
      <c r="O4920">
        <v>4</v>
      </c>
      <c r="P4920" t="str" cm="1">
        <f t="array" ref="P4920">_xlfn.IFS(C4920&lt;25,"18-24", C4920&lt;=35,"25-35", C4920&lt;=50,"36-50",TRUE,"50+")</f>
        <v>18-24</v>
      </c>
      <c r="Q4920" t="str">
        <f t="shared" si="532"/>
        <v>new</v>
      </c>
      <c r="R4920" t="str">
        <f t="shared" si="533"/>
        <v>low</v>
      </c>
      <c r="S4920" t="str">
        <f t="shared" si="534"/>
        <v>medium</v>
      </c>
      <c r="T4920" t="str">
        <f t="shared" si="535"/>
        <v>Jan</v>
      </c>
      <c r="U4920">
        <f t="shared" si="536"/>
        <v>2023</v>
      </c>
      <c r="V4920" t="str">
        <f t="shared" si="537"/>
        <v>5-10</v>
      </c>
      <c r="W4920" t="str">
        <f t="shared" si="538"/>
        <v>Slow</v>
      </c>
    </row>
    <row r="4921" spans="1:23" x14ac:dyDescent="0.3">
      <c r="A4921">
        <v>604920</v>
      </c>
      <c r="B4921">
        <v>55524</v>
      </c>
      <c r="C4921">
        <v>51</v>
      </c>
      <c r="D4921" t="s">
        <v>7</v>
      </c>
      <c r="E4921" t="s">
        <v>16</v>
      </c>
      <c r="F4921" t="s">
        <v>18</v>
      </c>
      <c r="G4921" t="s">
        <v>21</v>
      </c>
      <c r="H4921" s="1">
        <v>45196</v>
      </c>
      <c r="I4921" t="s">
        <v>34</v>
      </c>
      <c r="J4921">
        <v>35</v>
      </c>
      <c r="K4921">
        <v>11.1</v>
      </c>
      <c r="L4921">
        <v>275.47000000000003</v>
      </c>
      <c r="M4921">
        <v>101.98</v>
      </c>
      <c r="N4921" t="s">
        <v>48</v>
      </c>
      <c r="O4921">
        <v>3</v>
      </c>
      <c r="P4921" t="str" cm="1">
        <f t="array" ref="P4921">_xlfn.IFS(C4921&lt;25,"18-24", C4921&lt;=35,"25-35", C4921&lt;=50,"36-50",TRUE,"50+")</f>
        <v>50+</v>
      </c>
      <c r="Q4921" t="str">
        <f t="shared" si="532"/>
        <v>new</v>
      </c>
      <c r="R4921" t="str">
        <f t="shared" si="533"/>
        <v>medium</v>
      </c>
      <c r="S4921" t="str">
        <f t="shared" si="534"/>
        <v>medium</v>
      </c>
      <c r="T4921" t="str">
        <f t="shared" si="535"/>
        <v>Sep</v>
      </c>
      <c r="U4921">
        <f t="shared" si="536"/>
        <v>2023</v>
      </c>
      <c r="V4921" t="str">
        <f t="shared" si="537"/>
        <v>10-15</v>
      </c>
      <c r="W4921" t="str">
        <f t="shared" si="538"/>
        <v>Medium</v>
      </c>
    </row>
    <row r="4922" spans="1:23" x14ac:dyDescent="0.3">
      <c r="A4922">
        <v>604921</v>
      </c>
      <c r="B4922">
        <v>10358</v>
      </c>
      <c r="C4922">
        <v>43</v>
      </c>
      <c r="D4922" t="s">
        <v>4</v>
      </c>
      <c r="E4922" t="s">
        <v>8</v>
      </c>
      <c r="F4922" t="s">
        <v>22</v>
      </c>
      <c r="G4922" t="s">
        <v>25</v>
      </c>
      <c r="H4922" s="1">
        <v>45255</v>
      </c>
      <c r="I4922" t="s">
        <v>34</v>
      </c>
      <c r="J4922">
        <v>56</v>
      </c>
      <c r="K4922">
        <v>2.2999999999999998</v>
      </c>
      <c r="L4922">
        <v>1477.45</v>
      </c>
      <c r="M4922">
        <v>48.55</v>
      </c>
      <c r="N4922" t="s">
        <v>48</v>
      </c>
      <c r="O4922">
        <v>4</v>
      </c>
      <c r="P4922" t="str" cm="1">
        <f t="array" ref="P4922">_xlfn.IFS(C4922&lt;25,"18-24", C4922&lt;=35,"25-35", C4922&lt;=50,"36-50",TRUE,"50+")</f>
        <v>36-50</v>
      </c>
      <c r="Q4922" t="str">
        <f t="shared" si="532"/>
        <v>new</v>
      </c>
      <c r="R4922" t="str">
        <f t="shared" si="533"/>
        <v>high value</v>
      </c>
      <c r="S4922" t="str">
        <f t="shared" si="534"/>
        <v>medium</v>
      </c>
      <c r="T4922" t="str">
        <f t="shared" si="535"/>
        <v>Nov</v>
      </c>
      <c r="U4922">
        <f t="shared" si="536"/>
        <v>2023</v>
      </c>
      <c r="V4922" t="str">
        <f t="shared" si="537"/>
        <v>0-5</v>
      </c>
      <c r="W4922" t="str">
        <f t="shared" si="538"/>
        <v>Slow</v>
      </c>
    </row>
    <row r="4923" spans="1:23" x14ac:dyDescent="0.3">
      <c r="A4923">
        <v>604922</v>
      </c>
      <c r="B4923">
        <v>77259</v>
      </c>
      <c r="C4923">
        <v>20</v>
      </c>
      <c r="D4923" t="s">
        <v>7</v>
      </c>
      <c r="E4923" t="s">
        <v>11</v>
      </c>
      <c r="F4923" t="s">
        <v>19</v>
      </c>
      <c r="G4923" t="s">
        <v>29</v>
      </c>
      <c r="H4923" s="1">
        <v>45290</v>
      </c>
      <c r="I4923" t="s">
        <v>33</v>
      </c>
      <c r="J4923">
        <v>63</v>
      </c>
      <c r="K4923">
        <v>5.8</v>
      </c>
      <c r="L4923">
        <v>270.48</v>
      </c>
      <c r="M4923">
        <v>99.01</v>
      </c>
      <c r="N4923" t="s">
        <v>50</v>
      </c>
      <c r="O4923">
        <v>3</v>
      </c>
      <c r="P4923" t="str" cm="1">
        <f t="array" ref="P4923">_xlfn.IFS(C4923&lt;25,"18-24", C4923&lt;=35,"25-35", C4923&lt;=50,"36-50",TRUE,"50+")</f>
        <v>18-24</v>
      </c>
      <c r="Q4923" t="str">
        <f t="shared" si="532"/>
        <v>new</v>
      </c>
      <c r="R4923" t="str">
        <f t="shared" si="533"/>
        <v>medium</v>
      </c>
      <c r="S4923" t="str">
        <f t="shared" si="534"/>
        <v>medium</v>
      </c>
      <c r="T4923" t="str">
        <f t="shared" si="535"/>
        <v>Dec</v>
      </c>
      <c r="U4923">
        <f t="shared" si="536"/>
        <v>2023</v>
      </c>
      <c r="V4923" t="str">
        <f t="shared" si="537"/>
        <v>5-10</v>
      </c>
      <c r="W4923" t="str">
        <f t="shared" si="538"/>
        <v>Slow</v>
      </c>
    </row>
    <row r="4924" spans="1:23" x14ac:dyDescent="0.3">
      <c r="A4924">
        <v>604923</v>
      </c>
      <c r="B4924">
        <v>81432</v>
      </c>
      <c r="C4924">
        <v>25</v>
      </c>
      <c r="D4924" t="s">
        <v>7</v>
      </c>
      <c r="E4924" t="s">
        <v>13</v>
      </c>
      <c r="F4924" t="s">
        <v>26</v>
      </c>
      <c r="G4924" t="s">
        <v>29</v>
      </c>
      <c r="H4924" s="1">
        <v>44965</v>
      </c>
      <c r="I4924" t="s">
        <v>34</v>
      </c>
      <c r="J4924">
        <v>56</v>
      </c>
      <c r="K4924">
        <v>2.2000000000000002</v>
      </c>
      <c r="L4924">
        <v>967.28</v>
      </c>
      <c r="M4924">
        <v>53.43</v>
      </c>
      <c r="N4924" t="s">
        <v>48</v>
      </c>
      <c r="O4924">
        <v>4</v>
      </c>
      <c r="P4924" t="str" cm="1">
        <f t="array" ref="P4924">_xlfn.IFS(C4924&lt;25,"18-24", C4924&lt;=35,"25-35", C4924&lt;=50,"36-50",TRUE,"50+")</f>
        <v>25-35</v>
      </c>
      <c r="Q4924" t="str">
        <f t="shared" si="532"/>
        <v>new</v>
      </c>
      <c r="R4924" t="str">
        <f t="shared" si="533"/>
        <v>high value</v>
      </c>
      <c r="S4924" t="str">
        <f t="shared" si="534"/>
        <v>medium</v>
      </c>
      <c r="T4924" t="str">
        <f t="shared" si="535"/>
        <v>Feb</v>
      </c>
      <c r="U4924">
        <f t="shared" si="536"/>
        <v>2023</v>
      </c>
      <c r="V4924" t="str">
        <f t="shared" si="537"/>
        <v>0-5</v>
      </c>
      <c r="W4924" t="str">
        <f t="shared" si="538"/>
        <v>Slow</v>
      </c>
    </row>
    <row r="4925" spans="1:23" x14ac:dyDescent="0.3">
      <c r="A4925">
        <v>604924</v>
      </c>
      <c r="B4925">
        <v>15072</v>
      </c>
      <c r="C4925">
        <v>35</v>
      </c>
      <c r="D4925" t="s">
        <v>4</v>
      </c>
      <c r="E4925" t="s">
        <v>11</v>
      </c>
      <c r="F4925" t="s">
        <v>26</v>
      </c>
      <c r="G4925" t="s">
        <v>23</v>
      </c>
      <c r="H4925" s="1">
        <v>45484</v>
      </c>
      <c r="I4925" t="s">
        <v>33</v>
      </c>
      <c r="J4925">
        <v>81</v>
      </c>
      <c r="K4925">
        <v>10</v>
      </c>
      <c r="L4925">
        <v>600.42999999999995</v>
      </c>
      <c r="M4925">
        <v>87.29</v>
      </c>
      <c r="N4925" t="s">
        <v>50</v>
      </c>
      <c r="O4925">
        <v>3</v>
      </c>
      <c r="P4925" t="str" cm="1">
        <f t="array" ref="P4925">_xlfn.IFS(C4925&lt;25,"18-24", C4925&lt;=35,"25-35", C4925&lt;=50,"36-50",TRUE,"50+")</f>
        <v>25-35</v>
      </c>
      <c r="Q4925" t="str">
        <f t="shared" si="532"/>
        <v>new</v>
      </c>
      <c r="R4925" t="str">
        <f t="shared" si="533"/>
        <v>high value</v>
      </c>
      <c r="S4925" t="str">
        <f t="shared" si="534"/>
        <v>medium</v>
      </c>
      <c r="T4925" t="str">
        <f t="shared" si="535"/>
        <v>Jul</v>
      </c>
      <c r="U4925">
        <f t="shared" si="536"/>
        <v>2024</v>
      </c>
      <c r="V4925" t="str">
        <f t="shared" si="537"/>
        <v>5-10</v>
      </c>
      <c r="W4925" t="str">
        <f t="shared" si="538"/>
        <v>Slow</v>
      </c>
    </row>
    <row r="4926" spans="1:23" x14ac:dyDescent="0.3">
      <c r="A4926">
        <v>604925</v>
      </c>
      <c r="B4926">
        <v>18853</v>
      </c>
      <c r="C4926">
        <v>21</v>
      </c>
      <c r="D4926" t="s">
        <v>7</v>
      </c>
      <c r="E4926" t="s">
        <v>8</v>
      </c>
      <c r="F4926" t="s">
        <v>30</v>
      </c>
      <c r="G4926" t="s">
        <v>23</v>
      </c>
      <c r="H4926" s="1">
        <v>45524</v>
      </c>
      <c r="I4926" t="s">
        <v>33</v>
      </c>
      <c r="J4926">
        <v>33</v>
      </c>
      <c r="K4926">
        <v>10.4</v>
      </c>
      <c r="L4926">
        <v>170.52</v>
      </c>
      <c r="M4926">
        <v>62.22</v>
      </c>
      <c r="N4926" t="s">
        <v>49</v>
      </c>
      <c r="O4926">
        <v>3</v>
      </c>
      <c r="P4926" t="str" cm="1">
        <f t="array" ref="P4926">_xlfn.IFS(C4926&lt;25,"18-24", C4926&lt;=35,"25-35", C4926&lt;=50,"36-50",TRUE,"50+")</f>
        <v>18-24</v>
      </c>
      <c r="Q4926" t="str">
        <f t="shared" si="532"/>
        <v>new</v>
      </c>
      <c r="R4926" t="str">
        <f t="shared" si="533"/>
        <v>low</v>
      </c>
      <c r="S4926" t="str">
        <f t="shared" si="534"/>
        <v>medium</v>
      </c>
      <c r="T4926" t="str">
        <f t="shared" si="535"/>
        <v>Aug</v>
      </c>
      <c r="U4926">
        <f t="shared" si="536"/>
        <v>2024</v>
      </c>
      <c r="V4926" t="str">
        <f t="shared" si="537"/>
        <v>10-15</v>
      </c>
      <c r="W4926" t="str">
        <f t="shared" si="538"/>
        <v>Medium</v>
      </c>
    </row>
    <row r="4927" spans="1:23" x14ac:dyDescent="0.3">
      <c r="A4927">
        <v>604926</v>
      </c>
      <c r="B4927">
        <v>66418</v>
      </c>
      <c r="C4927">
        <v>60</v>
      </c>
      <c r="D4927" t="s">
        <v>7</v>
      </c>
      <c r="E4927" t="s">
        <v>15</v>
      </c>
      <c r="F4927" t="s">
        <v>30</v>
      </c>
      <c r="G4927" t="s">
        <v>21</v>
      </c>
      <c r="H4927" s="1">
        <v>44657</v>
      </c>
      <c r="I4927" t="s">
        <v>34</v>
      </c>
      <c r="J4927">
        <v>50</v>
      </c>
      <c r="K4927">
        <v>6</v>
      </c>
      <c r="L4927">
        <v>484.83</v>
      </c>
      <c r="M4927">
        <v>33.86</v>
      </c>
      <c r="N4927" t="s">
        <v>50</v>
      </c>
      <c r="O4927">
        <v>1</v>
      </c>
      <c r="P4927" t="str" cm="1">
        <f t="array" ref="P4927">_xlfn.IFS(C4927&lt;25,"18-24", C4927&lt;=35,"25-35", C4927&lt;=50,"36-50",TRUE,"50+")</f>
        <v>50+</v>
      </c>
      <c r="Q4927" t="str">
        <f t="shared" si="532"/>
        <v>new</v>
      </c>
      <c r="R4927" t="str">
        <f t="shared" si="533"/>
        <v>medium</v>
      </c>
      <c r="S4927" t="str">
        <f t="shared" si="534"/>
        <v>Low</v>
      </c>
      <c r="T4927" t="str">
        <f t="shared" si="535"/>
        <v>Apr</v>
      </c>
      <c r="U4927">
        <f t="shared" si="536"/>
        <v>2022</v>
      </c>
      <c r="V4927" t="str">
        <f t="shared" si="537"/>
        <v>5-10</v>
      </c>
      <c r="W4927" t="str">
        <f t="shared" si="538"/>
        <v>Slow</v>
      </c>
    </row>
    <row r="4928" spans="1:23" x14ac:dyDescent="0.3">
      <c r="A4928">
        <v>604927</v>
      </c>
      <c r="B4928">
        <v>71176</v>
      </c>
      <c r="C4928">
        <v>53</v>
      </c>
      <c r="D4928" t="s">
        <v>7</v>
      </c>
      <c r="E4928" t="s">
        <v>16</v>
      </c>
      <c r="F4928" t="s">
        <v>18</v>
      </c>
      <c r="G4928" t="s">
        <v>25</v>
      </c>
      <c r="H4928" s="1">
        <v>44991</v>
      </c>
      <c r="I4928" t="s">
        <v>33</v>
      </c>
      <c r="J4928">
        <v>63</v>
      </c>
      <c r="K4928">
        <v>7.6</v>
      </c>
      <c r="L4928">
        <v>420.74</v>
      </c>
      <c r="M4928">
        <v>84.49</v>
      </c>
      <c r="N4928" t="s">
        <v>50</v>
      </c>
      <c r="O4928">
        <v>5</v>
      </c>
      <c r="P4928" t="str" cm="1">
        <f t="array" ref="P4928">_xlfn.IFS(C4928&lt;25,"18-24", C4928&lt;=35,"25-35", C4928&lt;=50,"36-50",TRUE,"50+")</f>
        <v>50+</v>
      </c>
      <c r="Q4928" t="str">
        <f t="shared" si="532"/>
        <v>new</v>
      </c>
      <c r="R4928" t="str">
        <f t="shared" si="533"/>
        <v>medium</v>
      </c>
      <c r="S4928" t="str">
        <f t="shared" si="534"/>
        <v>High</v>
      </c>
      <c r="T4928" t="str">
        <f t="shared" si="535"/>
        <v>Mar</v>
      </c>
      <c r="U4928">
        <f t="shared" si="536"/>
        <v>2023</v>
      </c>
      <c r="V4928" t="str">
        <f t="shared" si="537"/>
        <v>5-10</v>
      </c>
      <c r="W4928" t="str">
        <f t="shared" si="538"/>
        <v>Slow</v>
      </c>
    </row>
    <row r="4929" spans="1:23" x14ac:dyDescent="0.3">
      <c r="A4929">
        <v>604928</v>
      </c>
      <c r="B4929">
        <v>42526</v>
      </c>
      <c r="C4929">
        <v>33</v>
      </c>
      <c r="D4929" t="s">
        <v>4</v>
      </c>
      <c r="E4929" t="s">
        <v>5</v>
      </c>
      <c r="F4929" t="s">
        <v>22</v>
      </c>
      <c r="G4929" t="s">
        <v>27</v>
      </c>
      <c r="H4929" s="1">
        <v>45218</v>
      </c>
      <c r="I4929" t="s">
        <v>34</v>
      </c>
      <c r="J4929">
        <v>66</v>
      </c>
      <c r="K4929">
        <v>6.1</v>
      </c>
      <c r="L4929">
        <v>940.19</v>
      </c>
      <c r="M4929">
        <v>61.46</v>
      </c>
      <c r="N4929" t="s">
        <v>49</v>
      </c>
      <c r="O4929">
        <v>5</v>
      </c>
      <c r="P4929" t="str" cm="1">
        <f t="array" ref="P4929">_xlfn.IFS(C4929&lt;25,"18-24", C4929&lt;=35,"25-35", C4929&lt;=50,"36-50",TRUE,"50+")</f>
        <v>25-35</v>
      </c>
      <c r="Q4929" t="str">
        <f t="shared" si="532"/>
        <v>new</v>
      </c>
      <c r="R4929" t="str">
        <f t="shared" si="533"/>
        <v>high value</v>
      </c>
      <c r="S4929" t="str">
        <f t="shared" si="534"/>
        <v>High</v>
      </c>
      <c r="T4929" t="str">
        <f t="shared" si="535"/>
        <v>Oct</v>
      </c>
      <c r="U4929">
        <f t="shared" si="536"/>
        <v>2023</v>
      </c>
      <c r="V4929" t="str">
        <f t="shared" si="537"/>
        <v>5-10</v>
      </c>
      <c r="W4929" t="str">
        <f t="shared" si="538"/>
        <v>Slow</v>
      </c>
    </row>
    <row r="4930" spans="1:23" x14ac:dyDescent="0.3">
      <c r="A4930">
        <v>604929</v>
      </c>
      <c r="B4930">
        <v>55635</v>
      </c>
      <c r="C4930">
        <v>32</v>
      </c>
      <c r="D4930" t="s">
        <v>4</v>
      </c>
      <c r="E4930" t="s">
        <v>8</v>
      </c>
      <c r="F4930" t="s">
        <v>18</v>
      </c>
      <c r="G4930" t="s">
        <v>23</v>
      </c>
      <c r="H4930" s="1">
        <v>45113</v>
      </c>
      <c r="I4930" t="s">
        <v>34</v>
      </c>
      <c r="J4930">
        <v>36</v>
      </c>
      <c r="K4930">
        <v>14</v>
      </c>
      <c r="L4930">
        <v>863.89</v>
      </c>
      <c r="M4930">
        <v>98.73</v>
      </c>
      <c r="N4930" t="s">
        <v>50</v>
      </c>
      <c r="O4930">
        <v>5</v>
      </c>
      <c r="P4930" t="str" cm="1">
        <f t="array" ref="P4930">_xlfn.IFS(C4930&lt;25,"18-24", C4930&lt;=35,"25-35", C4930&lt;=50,"36-50",TRUE,"50+")</f>
        <v>25-35</v>
      </c>
      <c r="Q4930" t="str">
        <f t="shared" si="532"/>
        <v>new</v>
      </c>
      <c r="R4930" t="str">
        <f t="shared" si="533"/>
        <v>high value</v>
      </c>
      <c r="S4930" t="str">
        <f t="shared" si="534"/>
        <v>High</v>
      </c>
      <c r="T4930" t="str">
        <f t="shared" si="535"/>
        <v>Jul</v>
      </c>
      <c r="U4930">
        <f t="shared" si="536"/>
        <v>2023</v>
      </c>
      <c r="V4930" t="str">
        <f t="shared" si="537"/>
        <v>10-15</v>
      </c>
      <c r="W4930" t="str">
        <f t="shared" si="538"/>
        <v>Medium</v>
      </c>
    </row>
    <row r="4931" spans="1:23" x14ac:dyDescent="0.3">
      <c r="A4931">
        <v>604930</v>
      </c>
      <c r="B4931">
        <v>37945</v>
      </c>
      <c r="C4931">
        <v>48</v>
      </c>
      <c r="D4931" t="s">
        <v>7</v>
      </c>
      <c r="E4931" t="s">
        <v>5</v>
      </c>
      <c r="F4931" t="s">
        <v>30</v>
      </c>
      <c r="G4931" t="s">
        <v>31</v>
      </c>
      <c r="H4931" s="1">
        <v>45460</v>
      </c>
      <c r="I4931" t="s">
        <v>34</v>
      </c>
      <c r="J4931">
        <v>30</v>
      </c>
      <c r="K4931">
        <v>11</v>
      </c>
      <c r="L4931">
        <v>185.03</v>
      </c>
      <c r="M4931">
        <v>22</v>
      </c>
      <c r="N4931" t="s">
        <v>47</v>
      </c>
      <c r="O4931">
        <v>5</v>
      </c>
      <c r="P4931" t="str" cm="1">
        <f t="array" ref="P4931">_xlfn.IFS(C4931&lt;25,"18-24", C4931&lt;=35,"25-35", C4931&lt;=50,"36-50",TRUE,"50+")</f>
        <v>36-50</v>
      </c>
      <c r="Q4931" t="str">
        <f t="shared" ref="Q4931:Q4994" si="539">IF(COUNTIF($B:$B,B4931)&gt;1,"repeat","new")</f>
        <v>new</v>
      </c>
      <c r="R4931" t="str">
        <f t="shared" ref="R4931:R4994" si="540">IF(L4931&gt;500,"high value",IF( L4931&gt;250,"medium","low"))</f>
        <v>low</v>
      </c>
      <c r="S4931" t="str">
        <f t="shared" ref="S4931:S4994" si="541">IF(O4931&lt;=2,"Low",IF(O4931&lt;=4,"medium","High"))</f>
        <v>High</v>
      </c>
      <c r="T4931" t="str">
        <f t="shared" ref="T4931:T4994" si="542">TEXT(H4931,"MMM")</f>
        <v>Jun</v>
      </c>
      <c r="U4931">
        <f t="shared" ref="U4931:U4994" si="543">YEAR(H4931)</f>
        <v>2024</v>
      </c>
      <c r="V4931" t="str">
        <f t="shared" ref="V4931:V4994" si="544">IF(K4931&lt;=5,"0-5",IF(K4931&lt;=10,"5-10",IF(K4931&lt;=15,"10-15","15+")))</f>
        <v>10-15</v>
      </c>
      <c r="W4931" t="str">
        <f t="shared" ref="W4931:W4994" si="545">IF(J4931&lt;=30,"Fast",IF(J4931&lt;=45,"Medium","Slow"))</f>
        <v>Fast</v>
      </c>
    </row>
    <row r="4932" spans="1:23" x14ac:dyDescent="0.3">
      <c r="A4932">
        <v>604931</v>
      </c>
      <c r="B4932">
        <v>44062</v>
      </c>
      <c r="C4932">
        <v>54</v>
      </c>
      <c r="D4932" t="s">
        <v>7</v>
      </c>
      <c r="E4932" t="s">
        <v>5</v>
      </c>
      <c r="F4932" t="s">
        <v>19</v>
      </c>
      <c r="G4932" t="s">
        <v>23</v>
      </c>
      <c r="H4932" s="1">
        <v>44896</v>
      </c>
      <c r="I4932" t="s">
        <v>34</v>
      </c>
      <c r="J4932">
        <v>55</v>
      </c>
      <c r="K4932">
        <v>1.3</v>
      </c>
      <c r="L4932">
        <v>1460.07</v>
      </c>
      <c r="M4932">
        <v>75.52</v>
      </c>
      <c r="N4932" t="s">
        <v>48</v>
      </c>
      <c r="O4932">
        <v>2</v>
      </c>
      <c r="P4932" t="str" cm="1">
        <f t="array" ref="P4932">_xlfn.IFS(C4932&lt;25,"18-24", C4932&lt;=35,"25-35", C4932&lt;=50,"36-50",TRUE,"50+")</f>
        <v>50+</v>
      </c>
      <c r="Q4932" t="str">
        <f t="shared" si="539"/>
        <v>repeat</v>
      </c>
      <c r="R4932" t="str">
        <f t="shared" si="540"/>
        <v>high value</v>
      </c>
      <c r="S4932" t="str">
        <f t="shared" si="541"/>
        <v>Low</v>
      </c>
      <c r="T4932" t="str">
        <f t="shared" si="542"/>
        <v>Dec</v>
      </c>
      <c r="U4932">
        <f t="shared" si="543"/>
        <v>2022</v>
      </c>
      <c r="V4932" t="str">
        <f t="shared" si="544"/>
        <v>0-5</v>
      </c>
      <c r="W4932" t="str">
        <f t="shared" si="545"/>
        <v>Slow</v>
      </c>
    </row>
    <row r="4933" spans="1:23" x14ac:dyDescent="0.3">
      <c r="A4933">
        <v>604932</v>
      </c>
      <c r="B4933">
        <v>89235</v>
      </c>
      <c r="C4933">
        <v>43</v>
      </c>
      <c r="D4933" t="s">
        <v>4</v>
      </c>
      <c r="E4933" t="s">
        <v>8</v>
      </c>
      <c r="F4933" t="s">
        <v>32</v>
      </c>
      <c r="G4933" t="s">
        <v>27</v>
      </c>
      <c r="H4933" s="1">
        <v>44898</v>
      </c>
      <c r="I4933" t="s">
        <v>33</v>
      </c>
      <c r="J4933">
        <v>84</v>
      </c>
      <c r="K4933">
        <v>10.3</v>
      </c>
      <c r="L4933">
        <v>1038.27</v>
      </c>
      <c r="M4933">
        <v>23.42</v>
      </c>
      <c r="N4933" t="s">
        <v>47</v>
      </c>
      <c r="O4933">
        <v>1</v>
      </c>
      <c r="P4933" t="str" cm="1">
        <f t="array" ref="P4933">_xlfn.IFS(C4933&lt;25,"18-24", C4933&lt;=35,"25-35", C4933&lt;=50,"36-50",TRUE,"50+")</f>
        <v>36-50</v>
      </c>
      <c r="Q4933" t="str">
        <f t="shared" si="539"/>
        <v>new</v>
      </c>
      <c r="R4933" t="str">
        <f t="shared" si="540"/>
        <v>high value</v>
      </c>
      <c r="S4933" t="str">
        <f t="shared" si="541"/>
        <v>Low</v>
      </c>
      <c r="T4933" t="str">
        <f t="shared" si="542"/>
        <v>Dec</v>
      </c>
      <c r="U4933">
        <f t="shared" si="543"/>
        <v>2022</v>
      </c>
      <c r="V4933" t="str">
        <f t="shared" si="544"/>
        <v>10-15</v>
      </c>
      <c r="W4933" t="str">
        <f t="shared" si="545"/>
        <v>Slow</v>
      </c>
    </row>
    <row r="4934" spans="1:23" x14ac:dyDescent="0.3">
      <c r="A4934">
        <v>604933</v>
      </c>
      <c r="B4934">
        <v>42581</v>
      </c>
      <c r="C4934">
        <v>26</v>
      </c>
      <c r="D4934" t="s">
        <v>7</v>
      </c>
      <c r="E4934" t="s">
        <v>16</v>
      </c>
      <c r="F4934" t="s">
        <v>28</v>
      </c>
      <c r="G4934" t="s">
        <v>23</v>
      </c>
      <c r="H4934" s="1">
        <v>45383</v>
      </c>
      <c r="I4934" t="s">
        <v>34</v>
      </c>
      <c r="J4934">
        <v>21</v>
      </c>
      <c r="K4934">
        <v>8.3000000000000007</v>
      </c>
      <c r="L4934">
        <v>278.64</v>
      </c>
      <c r="M4934">
        <v>65.12</v>
      </c>
      <c r="N4934" t="s">
        <v>48</v>
      </c>
      <c r="O4934">
        <v>4</v>
      </c>
      <c r="P4934" t="str" cm="1">
        <f t="array" ref="P4934">_xlfn.IFS(C4934&lt;25,"18-24", C4934&lt;=35,"25-35", C4934&lt;=50,"36-50",TRUE,"50+")</f>
        <v>25-35</v>
      </c>
      <c r="Q4934" t="str">
        <f t="shared" si="539"/>
        <v>new</v>
      </c>
      <c r="R4934" t="str">
        <f t="shared" si="540"/>
        <v>medium</v>
      </c>
      <c r="S4934" t="str">
        <f t="shared" si="541"/>
        <v>medium</v>
      </c>
      <c r="T4934" t="str">
        <f t="shared" si="542"/>
        <v>Apr</v>
      </c>
      <c r="U4934">
        <f t="shared" si="543"/>
        <v>2024</v>
      </c>
      <c r="V4934" t="str">
        <f t="shared" si="544"/>
        <v>5-10</v>
      </c>
      <c r="W4934" t="str">
        <f t="shared" si="545"/>
        <v>Fast</v>
      </c>
    </row>
    <row r="4935" spans="1:23" x14ac:dyDescent="0.3">
      <c r="A4935">
        <v>604934</v>
      </c>
      <c r="B4935">
        <v>79438</v>
      </c>
      <c r="C4935">
        <v>63</v>
      </c>
      <c r="D4935" t="s">
        <v>4</v>
      </c>
      <c r="E4935" t="s">
        <v>15</v>
      </c>
      <c r="F4935" t="s">
        <v>18</v>
      </c>
      <c r="G4935" t="s">
        <v>25</v>
      </c>
      <c r="H4935" s="1">
        <v>44693</v>
      </c>
      <c r="I4935" t="s">
        <v>34</v>
      </c>
      <c r="J4935">
        <v>24</v>
      </c>
      <c r="K4935">
        <v>12.9</v>
      </c>
      <c r="L4935">
        <v>1296.44</v>
      </c>
      <c r="M4935">
        <v>78.95</v>
      </c>
      <c r="N4935" t="s">
        <v>50</v>
      </c>
      <c r="O4935">
        <v>3</v>
      </c>
      <c r="P4935" t="str" cm="1">
        <f t="array" ref="P4935">_xlfn.IFS(C4935&lt;25,"18-24", C4935&lt;=35,"25-35", C4935&lt;=50,"36-50",TRUE,"50+")</f>
        <v>50+</v>
      </c>
      <c r="Q4935" t="str">
        <f t="shared" si="539"/>
        <v>new</v>
      </c>
      <c r="R4935" t="str">
        <f t="shared" si="540"/>
        <v>high value</v>
      </c>
      <c r="S4935" t="str">
        <f t="shared" si="541"/>
        <v>medium</v>
      </c>
      <c r="T4935" t="str">
        <f t="shared" si="542"/>
        <v>May</v>
      </c>
      <c r="U4935">
        <f t="shared" si="543"/>
        <v>2022</v>
      </c>
      <c r="V4935" t="str">
        <f t="shared" si="544"/>
        <v>10-15</v>
      </c>
      <c r="W4935" t="str">
        <f t="shared" si="545"/>
        <v>Fast</v>
      </c>
    </row>
    <row r="4936" spans="1:23" x14ac:dyDescent="0.3">
      <c r="A4936">
        <v>604935</v>
      </c>
      <c r="B4936">
        <v>11568</v>
      </c>
      <c r="C4936">
        <v>57</v>
      </c>
      <c r="D4936" t="s">
        <v>4</v>
      </c>
      <c r="E4936" t="s">
        <v>13</v>
      </c>
      <c r="F4936" t="s">
        <v>28</v>
      </c>
      <c r="G4936" t="s">
        <v>21</v>
      </c>
      <c r="H4936" s="1">
        <v>45572</v>
      </c>
      <c r="I4936" t="s">
        <v>33</v>
      </c>
      <c r="J4936">
        <v>22</v>
      </c>
      <c r="K4936">
        <v>2.5</v>
      </c>
      <c r="L4936">
        <v>176.97</v>
      </c>
      <c r="M4936">
        <v>58.3</v>
      </c>
      <c r="N4936" t="s">
        <v>48</v>
      </c>
      <c r="O4936">
        <v>4</v>
      </c>
      <c r="P4936" t="str" cm="1">
        <f t="array" ref="P4936">_xlfn.IFS(C4936&lt;25,"18-24", C4936&lt;=35,"25-35", C4936&lt;=50,"36-50",TRUE,"50+")</f>
        <v>50+</v>
      </c>
      <c r="Q4936" t="str">
        <f t="shared" si="539"/>
        <v>repeat</v>
      </c>
      <c r="R4936" t="str">
        <f t="shared" si="540"/>
        <v>low</v>
      </c>
      <c r="S4936" t="str">
        <f t="shared" si="541"/>
        <v>medium</v>
      </c>
      <c r="T4936" t="str">
        <f t="shared" si="542"/>
        <v>Oct</v>
      </c>
      <c r="U4936">
        <f t="shared" si="543"/>
        <v>2024</v>
      </c>
      <c r="V4936" t="str">
        <f t="shared" si="544"/>
        <v>0-5</v>
      </c>
      <c r="W4936" t="str">
        <f t="shared" si="545"/>
        <v>Fast</v>
      </c>
    </row>
    <row r="4937" spans="1:23" x14ac:dyDescent="0.3">
      <c r="A4937">
        <v>604936</v>
      </c>
      <c r="B4937">
        <v>83100</v>
      </c>
      <c r="C4937">
        <v>29</v>
      </c>
      <c r="D4937" t="s">
        <v>7</v>
      </c>
      <c r="E4937" t="s">
        <v>13</v>
      </c>
      <c r="F4937" t="s">
        <v>28</v>
      </c>
      <c r="G4937" t="s">
        <v>29</v>
      </c>
      <c r="H4937" s="1">
        <v>45605</v>
      </c>
      <c r="I4937" t="s">
        <v>34</v>
      </c>
      <c r="J4937">
        <v>63</v>
      </c>
      <c r="K4937">
        <v>9.1999999999999993</v>
      </c>
      <c r="L4937">
        <v>635.35</v>
      </c>
      <c r="M4937">
        <v>62.84</v>
      </c>
      <c r="N4937" t="s">
        <v>50</v>
      </c>
      <c r="O4937">
        <v>2</v>
      </c>
      <c r="P4937" t="str" cm="1">
        <f t="array" ref="P4937">_xlfn.IFS(C4937&lt;25,"18-24", C4937&lt;=35,"25-35", C4937&lt;=50,"36-50",TRUE,"50+")</f>
        <v>25-35</v>
      </c>
      <c r="Q4937" t="str">
        <f t="shared" si="539"/>
        <v>new</v>
      </c>
      <c r="R4937" t="str">
        <f t="shared" si="540"/>
        <v>high value</v>
      </c>
      <c r="S4937" t="str">
        <f t="shared" si="541"/>
        <v>Low</v>
      </c>
      <c r="T4937" t="str">
        <f t="shared" si="542"/>
        <v>Nov</v>
      </c>
      <c r="U4937">
        <f t="shared" si="543"/>
        <v>2024</v>
      </c>
      <c r="V4937" t="str">
        <f t="shared" si="544"/>
        <v>5-10</v>
      </c>
      <c r="W4937" t="str">
        <f t="shared" si="545"/>
        <v>Slow</v>
      </c>
    </row>
    <row r="4938" spans="1:23" x14ac:dyDescent="0.3">
      <c r="A4938">
        <v>604937</v>
      </c>
      <c r="B4938">
        <v>26194</v>
      </c>
      <c r="C4938">
        <v>20</v>
      </c>
      <c r="D4938" t="s">
        <v>7</v>
      </c>
      <c r="E4938" t="s">
        <v>15</v>
      </c>
      <c r="F4938" t="s">
        <v>19</v>
      </c>
      <c r="G4938" t="s">
        <v>21</v>
      </c>
      <c r="H4938" s="1">
        <v>45641</v>
      </c>
      <c r="I4938" t="s">
        <v>33</v>
      </c>
      <c r="J4938">
        <v>83</v>
      </c>
      <c r="K4938">
        <v>13.5</v>
      </c>
      <c r="L4938">
        <v>1033.45</v>
      </c>
      <c r="M4938">
        <v>94.14</v>
      </c>
      <c r="N4938" t="s">
        <v>50</v>
      </c>
      <c r="O4938">
        <v>5</v>
      </c>
      <c r="P4938" t="str" cm="1">
        <f t="array" ref="P4938">_xlfn.IFS(C4938&lt;25,"18-24", C4938&lt;=35,"25-35", C4938&lt;=50,"36-50",TRUE,"50+")</f>
        <v>18-24</v>
      </c>
      <c r="Q4938" t="str">
        <f t="shared" si="539"/>
        <v>new</v>
      </c>
      <c r="R4938" t="str">
        <f t="shared" si="540"/>
        <v>high value</v>
      </c>
      <c r="S4938" t="str">
        <f t="shared" si="541"/>
        <v>High</v>
      </c>
      <c r="T4938" t="str">
        <f t="shared" si="542"/>
        <v>Dec</v>
      </c>
      <c r="U4938">
        <f t="shared" si="543"/>
        <v>2024</v>
      </c>
      <c r="V4938" t="str">
        <f t="shared" si="544"/>
        <v>10-15</v>
      </c>
      <c r="W4938" t="str">
        <f t="shared" si="545"/>
        <v>Slow</v>
      </c>
    </row>
    <row r="4939" spans="1:23" x14ac:dyDescent="0.3">
      <c r="A4939">
        <v>604938</v>
      </c>
      <c r="B4939">
        <v>97598</v>
      </c>
      <c r="C4939">
        <v>31</v>
      </c>
      <c r="D4939" t="s">
        <v>4</v>
      </c>
      <c r="E4939" t="s">
        <v>11</v>
      </c>
      <c r="F4939" t="s">
        <v>28</v>
      </c>
      <c r="G4939" t="s">
        <v>21</v>
      </c>
      <c r="H4939" s="1">
        <v>45069</v>
      </c>
      <c r="I4939" t="s">
        <v>33</v>
      </c>
      <c r="J4939">
        <v>41</v>
      </c>
      <c r="K4939">
        <v>8.1</v>
      </c>
      <c r="L4939">
        <v>301.56</v>
      </c>
      <c r="M4939">
        <v>44.4</v>
      </c>
      <c r="N4939" t="s">
        <v>48</v>
      </c>
      <c r="O4939">
        <v>2</v>
      </c>
      <c r="P4939" t="str" cm="1">
        <f t="array" ref="P4939">_xlfn.IFS(C4939&lt;25,"18-24", C4939&lt;=35,"25-35", C4939&lt;=50,"36-50",TRUE,"50+")</f>
        <v>25-35</v>
      </c>
      <c r="Q4939" t="str">
        <f t="shared" si="539"/>
        <v>new</v>
      </c>
      <c r="R4939" t="str">
        <f t="shared" si="540"/>
        <v>medium</v>
      </c>
      <c r="S4939" t="str">
        <f t="shared" si="541"/>
        <v>Low</v>
      </c>
      <c r="T4939" t="str">
        <f t="shared" si="542"/>
        <v>May</v>
      </c>
      <c r="U4939">
        <f t="shared" si="543"/>
        <v>2023</v>
      </c>
      <c r="V4939" t="str">
        <f t="shared" si="544"/>
        <v>5-10</v>
      </c>
      <c r="W4939" t="str">
        <f t="shared" si="545"/>
        <v>Medium</v>
      </c>
    </row>
    <row r="4940" spans="1:23" x14ac:dyDescent="0.3">
      <c r="A4940">
        <v>604939</v>
      </c>
      <c r="B4940">
        <v>34706</v>
      </c>
      <c r="C4940">
        <v>51</v>
      </c>
      <c r="D4940" t="s">
        <v>7</v>
      </c>
      <c r="E4940" t="s">
        <v>8</v>
      </c>
      <c r="F4940" t="s">
        <v>28</v>
      </c>
      <c r="G4940" t="s">
        <v>31</v>
      </c>
      <c r="H4940" s="1">
        <v>45511</v>
      </c>
      <c r="I4940" t="s">
        <v>33</v>
      </c>
      <c r="J4940">
        <v>58</v>
      </c>
      <c r="K4940">
        <v>3.7</v>
      </c>
      <c r="L4940">
        <v>1067.92</v>
      </c>
      <c r="M4940">
        <v>105.11</v>
      </c>
      <c r="N4940" t="s">
        <v>49</v>
      </c>
      <c r="O4940">
        <v>5</v>
      </c>
      <c r="P4940" t="str" cm="1">
        <f t="array" ref="P4940">_xlfn.IFS(C4940&lt;25,"18-24", C4940&lt;=35,"25-35", C4940&lt;=50,"36-50",TRUE,"50+")</f>
        <v>50+</v>
      </c>
      <c r="Q4940" t="str">
        <f t="shared" si="539"/>
        <v>new</v>
      </c>
      <c r="R4940" t="str">
        <f t="shared" si="540"/>
        <v>high value</v>
      </c>
      <c r="S4940" t="str">
        <f t="shared" si="541"/>
        <v>High</v>
      </c>
      <c r="T4940" t="str">
        <f t="shared" si="542"/>
        <v>Aug</v>
      </c>
      <c r="U4940">
        <f t="shared" si="543"/>
        <v>2024</v>
      </c>
      <c r="V4940" t="str">
        <f t="shared" si="544"/>
        <v>0-5</v>
      </c>
      <c r="W4940" t="str">
        <f t="shared" si="545"/>
        <v>Slow</v>
      </c>
    </row>
    <row r="4941" spans="1:23" x14ac:dyDescent="0.3">
      <c r="A4941">
        <v>604940</v>
      </c>
      <c r="B4941">
        <v>42082</v>
      </c>
      <c r="C4941">
        <v>29</v>
      </c>
      <c r="D4941" t="s">
        <v>7</v>
      </c>
      <c r="E4941" t="s">
        <v>8</v>
      </c>
      <c r="F4941" t="s">
        <v>26</v>
      </c>
      <c r="G4941" t="s">
        <v>25</v>
      </c>
      <c r="H4941" s="1">
        <v>44935</v>
      </c>
      <c r="I4941" t="s">
        <v>33</v>
      </c>
      <c r="J4941">
        <v>53</v>
      </c>
      <c r="K4941">
        <v>8.1999999999999993</v>
      </c>
      <c r="L4941">
        <v>811.86</v>
      </c>
      <c r="M4941">
        <v>64.64</v>
      </c>
      <c r="N4941" t="s">
        <v>48</v>
      </c>
      <c r="O4941">
        <v>1</v>
      </c>
      <c r="P4941" t="str" cm="1">
        <f t="array" ref="P4941">_xlfn.IFS(C4941&lt;25,"18-24", C4941&lt;=35,"25-35", C4941&lt;=50,"36-50",TRUE,"50+")</f>
        <v>25-35</v>
      </c>
      <c r="Q4941" t="str">
        <f t="shared" si="539"/>
        <v>new</v>
      </c>
      <c r="R4941" t="str">
        <f t="shared" si="540"/>
        <v>high value</v>
      </c>
      <c r="S4941" t="str">
        <f t="shared" si="541"/>
        <v>Low</v>
      </c>
      <c r="T4941" t="str">
        <f t="shared" si="542"/>
        <v>Jan</v>
      </c>
      <c r="U4941">
        <f t="shared" si="543"/>
        <v>2023</v>
      </c>
      <c r="V4941" t="str">
        <f t="shared" si="544"/>
        <v>5-10</v>
      </c>
      <c r="W4941" t="str">
        <f t="shared" si="545"/>
        <v>Slow</v>
      </c>
    </row>
    <row r="4942" spans="1:23" x14ac:dyDescent="0.3">
      <c r="A4942">
        <v>604941</v>
      </c>
      <c r="B4942">
        <v>37387</v>
      </c>
      <c r="C4942">
        <v>49</v>
      </c>
      <c r="D4942" t="s">
        <v>7</v>
      </c>
      <c r="E4942" t="s">
        <v>15</v>
      </c>
      <c r="F4942" t="s">
        <v>28</v>
      </c>
      <c r="G4942" t="s">
        <v>23</v>
      </c>
      <c r="H4942" s="1">
        <v>44794</v>
      </c>
      <c r="I4942" t="s">
        <v>34</v>
      </c>
      <c r="J4942">
        <v>54</v>
      </c>
      <c r="K4942">
        <v>3.8</v>
      </c>
      <c r="L4942">
        <v>507.11</v>
      </c>
      <c r="M4942">
        <v>26.21</v>
      </c>
      <c r="N4942" t="s">
        <v>50</v>
      </c>
      <c r="O4942">
        <v>4</v>
      </c>
      <c r="P4942" t="str" cm="1">
        <f t="array" ref="P4942">_xlfn.IFS(C4942&lt;25,"18-24", C4942&lt;=35,"25-35", C4942&lt;=50,"36-50",TRUE,"50+")</f>
        <v>36-50</v>
      </c>
      <c r="Q4942" t="str">
        <f t="shared" si="539"/>
        <v>new</v>
      </c>
      <c r="R4942" t="str">
        <f t="shared" si="540"/>
        <v>high value</v>
      </c>
      <c r="S4942" t="str">
        <f t="shared" si="541"/>
        <v>medium</v>
      </c>
      <c r="T4942" t="str">
        <f t="shared" si="542"/>
        <v>Aug</v>
      </c>
      <c r="U4942">
        <f t="shared" si="543"/>
        <v>2022</v>
      </c>
      <c r="V4942" t="str">
        <f t="shared" si="544"/>
        <v>0-5</v>
      </c>
      <c r="W4942" t="str">
        <f t="shared" si="545"/>
        <v>Slow</v>
      </c>
    </row>
    <row r="4943" spans="1:23" x14ac:dyDescent="0.3">
      <c r="A4943">
        <v>604942</v>
      </c>
      <c r="B4943">
        <v>60772</v>
      </c>
      <c r="C4943">
        <v>18</v>
      </c>
      <c r="D4943" t="s">
        <v>4</v>
      </c>
      <c r="E4943" t="s">
        <v>15</v>
      </c>
      <c r="F4943" t="s">
        <v>18</v>
      </c>
      <c r="G4943" t="s">
        <v>31</v>
      </c>
      <c r="H4943" s="1">
        <v>45524</v>
      </c>
      <c r="I4943" t="s">
        <v>34</v>
      </c>
      <c r="J4943">
        <v>29</v>
      </c>
      <c r="K4943">
        <v>1.1000000000000001</v>
      </c>
      <c r="L4943">
        <v>239.14</v>
      </c>
      <c r="M4943">
        <v>34.54</v>
      </c>
      <c r="N4943" t="s">
        <v>48</v>
      </c>
      <c r="O4943">
        <v>2</v>
      </c>
      <c r="P4943" t="str" cm="1">
        <f t="array" ref="P4943">_xlfn.IFS(C4943&lt;25,"18-24", C4943&lt;=35,"25-35", C4943&lt;=50,"36-50",TRUE,"50+")</f>
        <v>18-24</v>
      </c>
      <c r="Q4943" t="str">
        <f t="shared" si="539"/>
        <v>repeat</v>
      </c>
      <c r="R4943" t="str">
        <f t="shared" si="540"/>
        <v>low</v>
      </c>
      <c r="S4943" t="str">
        <f t="shared" si="541"/>
        <v>Low</v>
      </c>
      <c r="T4943" t="str">
        <f t="shared" si="542"/>
        <v>Aug</v>
      </c>
      <c r="U4943">
        <f t="shared" si="543"/>
        <v>2024</v>
      </c>
      <c r="V4943" t="str">
        <f t="shared" si="544"/>
        <v>0-5</v>
      </c>
      <c r="W4943" t="str">
        <f t="shared" si="545"/>
        <v>Fast</v>
      </c>
    </row>
    <row r="4944" spans="1:23" x14ac:dyDescent="0.3">
      <c r="A4944">
        <v>604943</v>
      </c>
      <c r="B4944">
        <v>55030</v>
      </c>
      <c r="C4944">
        <v>57</v>
      </c>
      <c r="D4944" t="s">
        <v>4</v>
      </c>
      <c r="E4944" t="s">
        <v>15</v>
      </c>
      <c r="F4944" t="s">
        <v>30</v>
      </c>
      <c r="G4944" t="s">
        <v>25</v>
      </c>
      <c r="H4944" s="1">
        <v>45245</v>
      </c>
      <c r="I4944" t="s">
        <v>34</v>
      </c>
      <c r="J4944">
        <v>55</v>
      </c>
      <c r="K4944">
        <v>3.9</v>
      </c>
      <c r="L4944">
        <v>383.13</v>
      </c>
      <c r="M4944">
        <v>94.85</v>
      </c>
      <c r="N4944" t="s">
        <v>48</v>
      </c>
      <c r="O4944">
        <v>3</v>
      </c>
      <c r="P4944" t="str" cm="1">
        <f t="array" ref="P4944">_xlfn.IFS(C4944&lt;25,"18-24", C4944&lt;=35,"25-35", C4944&lt;=50,"36-50",TRUE,"50+")</f>
        <v>50+</v>
      </c>
      <c r="Q4944" t="str">
        <f t="shared" si="539"/>
        <v>new</v>
      </c>
      <c r="R4944" t="str">
        <f t="shared" si="540"/>
        <v>medium</v>
      </c>
      <c r="S4944" t="str">
        <f t="shared" si="541"/>
        <v>medium</v>
      </c>
      <c r="T4944" t="str">
        <f t="shared" si="542"/>
        <v>Nov</v>
      </c>
      <c r="U4944">
        <f t="shared" si="543"/>
        <v>2023</v>
      </c>
      <c r="V4944" t="str">
        <f t="shared" si="544"/>
        <v>0-5</v>
      </c>
      <c r="W4944" t="str">
        <f t="shared" si="545"/>
        <v>Slow</v>
      </c>
    </row>
    <row r="4945" spans="1:23" x14ac:dyDescent="0.3">
      <c r="A4945">
        <v>604944</v>
      </c>
      <c r="B4945">
        <v>34320</v>
      </c>
      <c r="C4945">
        <v>38</v>
      </c>
      <c r="D4945" t="s">
        <v>4</v>
      </c>
      <c r="E4945" t="s">
        <v>13</v>
      </c>
      <c r="F4945" t="s">
        <v>26</v>
      </c>
      <c r="G4945" t="s">
        <v>23</v>
      </c>
      <c r="H4945" s="1">
        <v>45488</v>
      </c>
      <c r="I4945" t="s">
        <v>33</v>
      </c>
      <c r="J4945">
        <v>67</v>
      </c>
      <c r="K4945">
        <v>7.9</v>
      </c>
      <c r="L4945">
        <v>1437.73</v>
      </c>
      <c r="M4945">
        <v>119.31</v>
      </c>
      <c r="N4945" t="s">
        <v>48</v>
      </c>
      <c r="O4945">
        <v>3</v>
      </c>
      <c r="P4945" t="str" cm="1">
        <f t="array" ref="P4945">_xlfn.IFS(C4945&lt;25,"18-24", C4945&lt;=35,"25-35", C4945&lt;=50,"36-50",TRUE,"50+")</f>
        <v>36-50</v>
      </c>
      <c r="Q4945" t="str">
        <f t="shared" si="539"/>
        <v>new</v>
      </c>
      <c r="R4945" t="str">
        <f t="shared" si="540"/>
        <v>high value</v>
      </c>
      <c r="S4945" t="str">
        <f t="shared" si="541"/>
        <v>medium</v>
      </c>
      <c r="T4945" t="str">
        <f t="shared" si="542"/>
        <v>Jul</v>
      </c>
      <c r="U4945">
        <f t="shared" si="543"/>
        <v>2024</v>
      </c>
      <c r="V4945" t="str">
        <f t="shared" si="544"/>
        <v>5-10</v>
      </c>
      <c r="W4945" t="str">
        <f t="shared" si="545"/>
        <v>Slow</v>
      </c>
    </row>
    <row r="4946" spans="1:23" x14ac:dyDescent="0.3">
      <c r="A4946">
        <v>604945</v>
      </c>
      <c r="B4946">
        <v>59414</v>
      </c>
      <c r="C4946">
        <v>36</v>
      </c>
      <c r="D4946" t="s">
        <v>4</v>
      </c>
      <c r="E4946" t="s">
        <v>16</v>
      </c>
      <c r="F4946" t="s">
        <v>18</v>
      </c>
      <c r="G4946" t="s">
        <v>29</v>
      </c>
      <c r="H4946" s="1">
        <v>45555</v>
      </c>
      <c r="I4946" t="s">
        <v>34</v>
      </c>
      <c r="J4946">
        <v>23</v>
      </c>
      <c r="K4946">
        <v>9.3000000000000007</v>
      </c>
      <c r="L4946">
        <v>315.51</v>
      </c>
      <c r="M4946">
        <v>99.42</v>
      </c>
      <c r="N4946" t="s">
        <v>48</v>
      </c>
      <c r="O4946">
        <v>3</v>
      </c>
      <c r="P4946" t="str" cm="1">
        <f t="array" ref="P4946">_xlfn.IFS(C4946&lt;25,"18-24", C4946&lt;=35,"25-35", C4946&lt;=50,"36-50",TRUE,"50+")</f>
        <v>36-50</v>
      </c>
      <c r="Q4946" t="str">
        <f t="shared" si="539"/>
        <v>new</v>
      </c>
      <c r="R4946" t="str">
        <f t="shared" si="540"/>
        <v>medium</v>
      </c>
      <c r="S4946" t="str">
        <f t="shared" si="541"/>
        <v>medium</v>
      </c>
      <c r="T4946" t="str">
        <f t="shared" si="542"/>
        <v>Sep</v>
      </c>
      <c r="U4946">
        <f t="shared" si="543"/>
        <v>2024</v>
      </c>
      <c r="V4946" t="str">
        <f t="shared" si="544"/>
        <v>5-10</v>
      </c>
      <c r="W4946" t="str">
        <f t="shared" si="545"/>
        <v>Fast</v>
      </c>
    </row>
    <row r="4947" spans="1:23" x14ac:dyDescent="0.3">
      <c r="A4947">
        <v>604946</v>
      </c>
      <c r="B4947">
        <v>74054</v>
      </c>
      <c r="C4947">
        <v>45</v>
      </c>
      <c r="D4947" t="s">
        <v>4</v>
      </c>
      <c r="E4947" t="s">
        <v>15</v>
      </c>
      <c r="F4947" t="s">
        <v>18</v>
      </c>
      <c r="G4947" t="s">
        <v>31</v>
      </c>
      <c r="H4947" s="1">
        <v>44980</v>
      </c>
      <c r="I4947" t="s">
        <v>34</v>
      </c>
      <c r="J4947">
        <v>67</v>
      </c>
      <c r="K4947">
        <v>7.1</v>
      </c>
      <c r="L4947">
        <v>1442.38</v>
      </c>
      <c r="M4947">
        <v>30.14</v>
      </c>
      <c r="N4947" t="s">
        <v>49</v>
      </c>
      <c r="O4947">
        <v>4</v>
      </c>
      <c r="P4947" t="str" cm="1">
        <f t="array" ref="P4947">_xlfn.IFS(C4947&lt;25,"18-24", C4947&lt;=35,"25-35", C4947&lt;=50,"36-50",TRUE,"50+")</f>
        <v>36-50</v>
      </c>
      <c r="Q4947" t="str">
        <f t="shared" si="539"/>
        <v>new</v>
      </c>
      <c r="R4947" t="str">
        <f t="shared" si="540"/>
        <v>high value</v>
      </c>
      <c r="S4947" t="str">
        <f t="shared" si="541"/>
        <v>medium</v>
      </c>
      <c r="T4947" t="str">
        <f t="shared" si="542"/>
        <v>Feb</v>
      </c>
      <c r="U4947">
        <f t="shared" si="543"/>
        <v>2023</v>
      </c>
      <c r="V4947" t="str">
        <f t="shared" si="544"/>
        <v>5-10</v>
      </c>
      <c r="W4947" t="str">
        <f t="shared" si="545"/>
        <v>Slow</v>
      </c>
    </row>
    <row r="4948" spans="1:23" x14ac:dyDescent="0.3">
      <c r="A4948">
        <v>604947</v>
      </c>
      <c r="B4948">
        <v>55397</v>
      </c>
      <c r="C4948">
        <v>51</v>
      </c>
      <c r="D4948" t="s">
        <v>4</v>
      </c>
      <c r="E4948" t="s">
        <v>13</v>
      </c>
      <c r="F4948" t="s">
        <v>19</v>
      </c>
      <c r="G4948" t="s">
        <v>31</v>
      </c>
      <c r="H4948" s="1">
        <v>44749</v>
      </c>
      <c r="I4948" t="s">
        <v>34</v>
      </c>
      <c r="J4948">
        <v>53</v>
      </c>
      <c r="K4948">
        <v>13.3</v>
      </c>
      <c r="L4948">
        <v>469.91</v>
      </c>
      <c r="M4948">
        <v>109.08</v>
      </c>
      <c r="N4948" t="s">
        <v>47</v>
      </c>
      <c r="O4948">
        <v>1</v>
      </c>
      <c r="P4948" t="str" cm="1">
        <f t="array" ref="P4948">_xlfn.IFS(C4948&lt;25,"18-24", C4948&lt;=35,"25-35", C4948&lt;=50,"36-50",TRUE,"50+")</f>
        <v>50+</v>
      </c>
      <c r="Q4948" t="str">
        <f t="shared" si="539"/>
        <v>new</v>
      </c>
      <c r="R4948" t="str">
        <f t="shared" si="540"/>
        <v>medium</v>
      </c>
      <c r="S4948" t="str">
        <f t="shared" si="541"/>
        <v>Low</v>
      </c>
      <c r="T4948" t="str">
        <f t="shared" si="542"/>
        <v>Jul</v>
      </c>
      <c r="U4948">
        <f t="shared" si="543"/>
        <v>2022</v>
      </c>
      <c r="V4948" t="str">
        <f t="shared" si="544"/>
        <v>10-15</v>
      </c>
      <c r="W4948" t="str">
        <f t="shared" si="545"/>
        <v>Slow</v>
      </c>
    </row>
    <row r="4949" spans="1:23" x14ac:dyDescent="0.3">
      <c r="A4949">
        <v>604948</v>
      </c>
      <c r="B4949">
        <v>91388</v>
      </c>
      <c r="C4949">
        <v>40</v>
      </c>
      <c r="D4949" t="s">
        <v>4</v>
      </c>
      <c r="E4949" t="s">
        <v>8</v>
      </c>
      <c r="F4949" t="s">
        <v>24</v>
      </c>
      <c r="G4949" t="s">
        <v>25</v>
      </c>
      <c r="H4949" s="1">
        <v>44727</v>
      </c>
      <c r="I4949" t="s">
        <v>34</v>
      </c>
      <c r="J4949">
        <v>89</v>
      </c>
      <c r="K4949">
        <v>7.8</v>
      </c>
      <c r="L4949">
        <v>1010.86</v>
      </c>
      <c r="M4949">
        <v>82.9</v>
      </c>
      <c r="N4949" t="s">
        <v>49</v>
      </c>
      <c r="O4949">
        <v>5</v>
      </c>
      <c r="P4949" t="str" cm="1">
        <f t="array" ref="P4949">_xlfn.IFS(C4949&lt;25,"18-24", C4949&lt;=35,"25-35", C4949&lt;=50,"36-50",TRUE,"50+")</f>
        <v>36-50</v>
      </c>
      <c r="Q4949" t="str">
        <f t="shared" si="539"/>
        <v>new</v>
      </c>
      <c r="R4949" t="str">
        <f t="shared" si="540"/>
        <v>high value</v>
      </c>
      <c r="S4949" t="str">
        <f t="shared" si="541"/>
        <v>High</v>
      </c>
      <c r="T4949" t="str">
        <f t="shared" si="542"/>
        <v>Jun</v>
      </c>
      <c r="U4949">
        <f t="shared" si="543"/>
        <v>2022</v>
      </c>
      <c r="V4949" t="str">
        <f t="shared" si="544"/>
        <v>5-10</v>
      </c>
      <c r="W4949" t="str">
        <f t="shared" si="545"/>
        <v>Slow</v>
      </c>
    </row>
    <row r="4950" spans="1:23" x14ac:dyDescent="0.3">
      <c r="A4950">
        <v>604949</v>
      </c>
      <c r="B4950">
        <v>95889</v>
      </c>
      <c r="C4950">
        <v>25</v>
      </c>
      <c r="D4950" t="s">
        <v>7</v>
      </c>
      <c r="E4950" t="s">
        <v>11</v>
      </c>
      <c r="F4950" t="s">
        <v>24</v>
      </c>
      <c r="G4950" t="s">
        <v>31</v>
      </c>
      <c r="H4950" s="1">
        <v>44614</v>
      </c>
      <c r="I4950" t="s">
        <v>34</v>
      </c>
      <c r="J4950">
        <v>31</v>
      </c>
      <c r="K4950">
        <v>8.1</v>
      </c>
      <c r="L4950">
        <v>269.12</v>
      </c>
      <c r="M4950">
        <v>95.82</v>
      </c>
      <c r="N4950" t="s">
        <v>47</v>
      </c>
      <c r="O4950">
        <v>5</v>
      </c>
      <c r="P4950" t="str" cm="1">
        <f t="array" ref="P4950">_xlfn.IFS(C4950&lt;25,"18-24", C4950&lt;=35,"25-35", C4950&lt;=50,"36-50",TRUE,"50+")</f>
        <v>25-35</v>
      </c>
      <c r="Q4950" t="str">
        <f t="shared" si="539"/>
        <v>repeat</v>
      </c>
      <c r="R4950" t="str">
        <f t="shared" si="540"/>
        <v>medium</v>
      </c>
      <c r="S4950" t="str">
        <f t="shared" si="541"/>
        <v>High</v>
      </c>
      <c r="T4950" t="str">
        <f t="shared" si="542"/>
        <v>Feb</v>
      </c>
      <c r="U4950">
        <f t="shared" si="543"/>
        <v>2022</v>
      </c>
      <c r="V4950" t="str">
        <f t="shared" si="544"/>
        <v>5-10</v>
      </c>
      <c r="W4950" t="str">
        <f t="shared" si="545"/>
        <v>Medium</v>
      </c>
    </row>
    <row r="4951" spans="1:23" x14ac:dyDescent="0.3">
      <c r="A4951">
        <v>604950</v>
      </c>
      <c r="B4951">
        <v>50116</v>
      </c>
      <c r="C4951">
        <v>21</v>
      </c>
      <c r="D4951" t="s">
        <v>4</v>
      </c>
      <c r="E4951" t="s">
        <v>11</v>
      </c>
      <c r="F4951" t="s">
        <v>24</v>
      </c>
      <c r="G4951" t="s">
        <v>23</v>
      </c>
      <c r="H4951" s="1">
        <v>45122</v>
      </c>
      <c r="I4951" t="s">
        <v>33</v>
      </c>
      <c r="J4951">
        <v>78</v>
      </c>
      <c r="K4951">
        <v>5.6</v>
      </c>
      <c r="L4951">
        <v>1383.98</v>
      </c>
      <c r="M4951">
        <v>59.46</v>
      </c>
      <c r="N4951" t="s">
        <v>50</v>
      </c>
      <c r="O4951">
        <v>3</v>
      </c>
      <c r="P4951" t="str" cm="1">
        <f t="array" ref="P4951">_xlfn.IFS(C4951&lt;25,"18-24", C4951&lt;=35,"25-35", C4951&lt;=50,"36-50",TRUE,"50+")</f>
        <v>18-24</v>
      </c>
      <c r="Q4951" t="str">
        <f t="shared" si="539"/>
        <v>new</v>
      </c>
      <c r="R4951" t="str">
        <f t="shared" si="540"/>
        <v>high value</v>
      </c>
      <c r="S4951" t="str">
        <f t="shared" si="541"/>
        <v>medium</v>
      </c>
      <c r="T4951" t="str">
        <f t="shared" si="542"/>
        <v>Jul</v>
      </c>
      <c r="U4951">
        <f t="shared" si="543"/>
        <v>2023</v>
      </c>
      <c r="V4951" t="str">
        <f t="shared" si="544"/>
        <v>5-10</v>
      </c>
      <c r="W4951" t="str">
        <f t="shared" si="545"/>
        <v>Slow</v>
      </c>
    </row>
    <row r="4952" spans="1:23" x14ac:dyDescent="0.3">
      <c r="A4952">
        <v>604951</v>
      </c>
      <c r="B4952">
        <v>90379</v>
      </c>
      <c r="C4952">
        <v>53</v>
      </c>
      <c r="D4952" t="s">
        <v>7</v>
      </c>
      <c r="E4952" t="s">
        <v>5</v>
      </c>
      <c r="F4952" t="s">
        <v>22</v>
      </c>
      <c r="G4952" t="s">
        <v>27</v>
      </c>
      <c r="H4952" s="1">
        <v>44845</v>
      </c>
      <c r="I4952" t="s">
        <v>33</v>
      </c>
      <c r="J4952">
        <v>86</v>
      </c>
      <c r="K4952">
        <v>4</v>
      </c>
      <c r="L4952">
        <v>744.52</v>
      </c>
      <c r="M4952">
        <v>63.7</v>
      </c>
      <c r="N4952" t="s">
        <v>49</v>
      </c>
      <c r="O4952">
        <v>2</v>
      </c>
      <c r="P4952" t="str" cm="1">
        <f t="array" ref="P4952">_xlfn.IFS(C4952&lt;25,"18-24", C4952&lt;=35,"25-35", C4952&lt;=50,"36-50",TRUE,"50+")</f>
        <v>50+</v>
      </c>
      <c r="Q4952" t="str">
        <f t="shared" si="539"/>
        <v>new</v>
      </c>
      <c r="R4952" t="str">
        <f t="shared" si="540"/>
        <v>high value</v>
      </c>
      <c r="S4952" t="str">
        <f t="shared" si="541"/>
        <v>Low</v>
      </c>
      <c r="T4952" t="str">
        <f t="shared" si="542"/>
        <v>Oct</v>
      </c>
      <c r="U4952">
        <f t="shared" si="543"/>
        <v>2022</v>
      </c>
      <c r="V4952" t="str">
        <f t="shared" si="544"/>
        <v>0-5</v>
      </c>
      <c r="W4952" t="str">
        <f t="shared" si="545"/>
        <v>Slow</v>
      </c>
    </row>
    <row r="4953" spans="1:23" x14ac:dyDescent="0.3">
      <c r="A4953">
        <v>604952</v>
      </c>
      <c r="B4953">
        <v>87600</v>
      </c>
      <c r="C4953">
        <v>26</v>
      </c>
      <c r="D4953" t="s">
        <v>4</v>
      </c>
      <c r="E4953" t="s">
        <v>16</v>
      </c>
      <c r="F4953" t="s">
        <v>22</v>
      </c>
      <c r="G4953" t="s">
        <v>27</v>
      </c>
      <c r="H4953" s="1">
        <v>44753</v>
      </c>
      <c r="I4953" t="s">
        <v>33</v>
      </c>
      <c r="J4953">
        <v>26</v>
      </c>
      <c r="K4953">
        <v>3.2</v>
      </c>
      <c r="L4953">
        <v>1165.21</v>
      </c>
      <c r="M4953">
        <v>84.92</v>
      </c>
      <c r="N4953" t="s">
        <v>49</v>
      </c>
      <c r="O4953">
        <v>1</v>
      </c>
      <c r="P4953" t="str" cm="1">
        <f t="array" ref="P4953">_xlfn.IFS(C4953&lt;25,"18-24", C4953&lt;=35,"25-35", C4953&lt;=50,"36-50",TRUE,"50+")</f>
        <v>25-35</v>
      </c>
      <c r="Q4953" t="str">
        <f t="shared" si="539"/>
        <v>repeat</v>
      </c>
      <c r="R4953" t="str">
        <f t="shared" si="540"/>
        <v>high value</v>
      </c>
      <c r="S4953" t="str">
        <f t="shared" si="541"/>
        <v>Low</v>
      </c>
      <c r="T4953" t="str">
        <f t="shared" si="542"/>
        <v>Jul</v>
      </c>
      <c r="U4953">
        <f t="shared" si="543"/>
        <v>2022</v>
      </c>
      <c r="V4953" t="str">
        <f t="shared" si="544"/>
        <v>0-5</v>
      </c>
      <c r="W4953" t="str">
        <f t="shared" si="545"/>
        <v>Fast</v>
      </c>
    </row>
    <row r="4954" spans="1:23" x14ac:dyDescent="0.3">
      <c r="A4954">
        <v>604953</v>
      </c>
      <c r="B4954">
        <v>50791</v>
      </c>
      <c r="C4954">
        <v>39</v>
      </c>
      <c r="D4954" t="s">
        <v>7</v>
      </c>
      <c r="E4954" t="s">
        <v>16</v>
      </c>
      <c r="F4954" t="s">
        <v>24</v>
      </c>
      <c r="G4954" t="s">
        <v>25</v>
      </c>
      <c r="H4954" s="1">
        <v>44835</v>
      </c>
      <c r="I4954" t="s">
        <v>34</v>
      </c>
      <c r="J4954">
        <v>43</v>
      </c>
      <c r="K4954">
        <v>11.3</v>
      </c>
      <c r="L4954">
        <v>1107.76</v>
      </c>
      <c r="M4954">
        <v>93.19</v>
      </c>
      <c r="N4954" t="s">
        <v>47</v>
      </c>
      <c r="O4954">
        <v>5</v>
      </c>
      <c r="P4954" t="str" cm="1">
        <f t="array" ref="P4954">_xlfn.IFS(C4954&lt;25,"18-24", C4954&lt;=35,"25-35", C4954&lt;=50,"36-50",TRUE,"50+")</f>
        <v>36-50</v>
      </c>
      <c r="Q4954" t="str">
        <f t="shared" si="539"/>
        <v>new</v>
      </c>
      <c r="R4954" t="str">
        <f t="shared" si="540"/>
        <v>high value</v>
      </c>
      <c r="S4954" t="str">
        <f t="shared" si="541"/>
        <v>High</v>
      </c>
      <c r="T4954" t="str">
        <f t="shared" si="542"/>
        <v>Oct</v>
      </c>
      <c r="U4954">
        <f t="shared" si="543"/>
        <v>2022</v>
      </c>
      <c r="V4954" t="str">
        <f t="shared" si="544"/>
        <v>10-15</v>
      </c>
      <c r="W4954" t="str">
        <f t="shared" si="545"/>
        <v>Medium</v>
      </c>
    </row>
    <row r="4955" spans="1:23" x14ac:dyDescent="0.3">
      <c r="A4955">
        <v>604954</v>
      </c>
      <c r="B4955">
        <v>34128</v>
      </c>
      <c r="C4955">
        <v>21</v>
      </c>
      <c r="D4955" t="s">
        <v>7</v>
      </c>
      <c r="E4955" t="s">
        <v>11</v>
      </c>
      <c r="F4955" t="s">
        <v>18</v>
      </c>
      <c r="G4955" t="s">
        <v>27</v>
      </c>
      <c r="H4955" s="1">
        <v>45085</v>
      </c>
      <c r="I4955" t="s">
        <v>33</v>
      </c>
      <c r="J4955">
        <v>80</v>
      </c>
      <c r="K4955">
        <v>6.4</v>
      </c>
      <c r="L4955">
        <v>1256.33</v>
      </c>
      <c r="M4955">
        <v>23.22</v>
      </c>
      <c r="N4955" t="s">
        <v>47</v>
      </c>
      <c r="O4955">
        <v>5</v>
      </c>
      <c r="P4955" t="str" cm="1">
        <f t="array" ref="P4955">_xlfn.IFS(C4955&lt;25,"18-24", C4955&lt;=35,"25-35", C4955&lt;=50,"36-50",TRUE,"50+")</f>
        <v>18-24</v>
      </c>
      <c r="Q4955" t="str">
        <f t="shared" si="539"/>
        <v>new</v>
      </c>
      <c r="R4955" t="str">
        <f t="shared" si="540"/>
        <v>high value</v>
      </c>
      <c r="S4955" t="str">
        <f t="shared" si="541"/>
        <v>High</v>
      </c>
      <c r="T4955" t="str">
        <f t="shared" si="542"/>
        <v>Jun</v>
      </c>
      <c r="U4955">
        <f t="shared" si="543"/>
        <v>2023</v>
      </c>
      <c r="V4955" t="str">
        <f t="shared" si="544"/>
        <v>5-10</v>
      </c>
      <c r="W4955" t="str">
        <f t="shared" si="545"/>
        <v>Slow</v>
      </c>
    </row>
    <row r="4956" spans="1:23" x14ac:dyDescent="0.3">
      <c r="A4956">
        <v>604955</v>
      </c>
      <c r="B4956">
        <v>97574</v>
      </c>
      <c r="C4956">
        <v>55</v>
      </c>
      <c r="D4956" t="s">
        <v>4</v>
      </c>
      <c r="E4956" t="s">
        <v>16</v>
      </c>
      <c r="F4956" t="s">
        <v>28</v>
      </c>
      <c r="G4956" t="s">
        <v>27</v>
      </c>
      <c r="H4956" s="1">
        <v>45225</v>
      </c>
      <c r="I4956" t="s">
        <v>33</v>
      </c>
      <c r="J4956">
        <v>26</v>
      </c>
      <c r="K4956">
        <v>7.7</v>
      </c>
      <c r="L4956">
        <v>517.85</v>
      </c>
      <c r="M4956">
        <v>43.79</v>
      </c>
      <c r="N4956" t="s">
        <v>47</v>
      </c>
      <c r="O4956">
        <v>4</v>
      </c>
      <c r="P4956" t="str" cm="1">
        <f t="array" ref="P4956">_xlfn.IFS(C4956&lt;25,"18-24", C4956&lt;=35,"25-35", C4956&lt;=50,"36-50",TRUE,"50+")</f>
        <v>50+</v>
      </c>
      <c r="Q4956" t="str">
        <f t="shared" si="539"/>
        <v>new</v>
      </c>
      <c r="R4956" t="str">
        <f t="shared" si="540"/>
        <v>high value</v>
      </c>
      <c r="S4956" t="str">
        <f t="shared" si="541"/>
        <v>medium</v>
      </c>
      <c r="T4956" t="str">
        <f t="shared" si="542"/>
        <v>Oct</v>
      </c>
      <c r="U4956">
        <f t="shared" si="543"/>
        <v>2023</v>
      </c>
      <c r="V4956" t="str">
        <f t="shared" si="544"/>
        <v>5-10</v>
      </c>
      <c r="W4956" t="str">
        <f t="shared" si="545"/>
        <v>Fast</v>
      </c>
    </row>
    <row r="4957" spans="1:23" x14ac:dyDescent="0.3">
      <c r="A4957">
        <v>604956</v>
      </c>
      <c r="B4957">
        <v>49205</v>
      </c>
      <c r="C4957">
        <v>24</v>
      </c>
      <c r="D4957" t="s">
        <v>4</v>
      </c>
      <c r="E4957" t="s">
        <v>15</v>
      </c>
      <c r="F4957" t="s">
        <v>18</v>
      </c>
      <c r="G4957" t="s">
        <v>25</v>
      </c>
      <c r="H4957" s="1">
        <v>45112</v>
      </c>
      <c r="I4957" t="s">
        <v>33</v>
      </c>
      <c r="J4957">
        <v>82</v>
      </c>
      <c r="K4957">
        <v>8.8000000000000007</v>
      </c>
      <c r="L4957">
        <v>934.82</v>
      </c>
      <c r="M4957">
        <v>75.400000000000006</v>
      </c>
      <c r="N4957" t="s">
        <v>50</v>
      </c>
      <c r="O4957">
        <v>2</v>
      </c>
      <c r="P4957" t="str" cm="1">
        <f t="array" ref="P4957">_xlfn.IFS(C4957&lt;25,"18-24", C4957&lt;=35,"25-35", C4957&lt;=50,"36-50",TRUE,"50+")</f>
        <v>18-24</v>
      </c>
      <c r="Q4957" t="str">
        <f t="shared" si="539"/>
        <v>new</v>
      </c>
      <c r="R4957" t="str">
        <f t="shared" si="540"/>
        <v>high value</v>
      </c>
      <c r="S4957" t="str">
        <f t="shared" si="541"/>
        <v>Low</v>
      </c>
      <c r="T4957" t="str">
        <f t="shared" si="542"/>
        <v>Jul</v>
      </c>
      <c r="U4957">
        <f t="shared" si="543"/>
        <v>2023</v>
      </c>
      <c r="V4957" t="str">
        <f t="shared" si="544"/>
        <v>5-10</v>
      </c>
      <c r="W4957" t="str">
        <f t="shared" si="545"/>
        <v>Slow</v>
      </c>
    </row>
    <row r="4958" spans="1:23" x14ac:dyDescent="0.3">
      <c r="A4958">
        <v>604957</v>
      </c>
      <c r="B4958">
        <v>89234</v>
      </c>
      <c r="C4958">
        <v>63</v>
      </c>
      <c r="D4958" t="s">
        <v>4</v>
      </c>
      <c r="E4958" t="s">
        <v>15</v>
      </c>
      <c r="F4958" t="s">
        <v>18</v>
      </c>
      <c r="G4958" t="s">
        <v>23</v>
      </c>
      <c r="H4958" s="1">
        <v>44787</v>
      </c>
      <c r="I4958" t="s">
        <v>33</v>
      </c>
      <c r="J4958">
        <v>59</v>
      </c>
      <c r="K4958">
        <v>2.5</v>
      </c>
      <c r="L4958">
        <v>251.82</v>
      </c>
      <c r="M4958">
        <v>56.98</v>
      </c>
      <c r="N4958" t="s">
        <v>50</v>
      </c>
      <c r="O4958">
        <v>3</v>
      </c>
      <c r="P4958" t="str" cm="1">
        <f t="array" ref="P4958">_xlfn.IFS(C4958&lt;25,"18-24", C4958&lt;=35,"25-35", C4958&lt;=50,"36-50",TRUE,"50+")</f>
        <v>50+</v>
      </c>
      <c r="Q4958" t="str">
        <f t="shared" si="539"/>
        <v>new</v>
      </c>
      <c r="R4958" t="str">
        <f t="shared" si="540"/>
        <v>medium</v>
      </c>
      <c r="S4958" t="str">
        <f t="shared" si="541"/>
        <v>medium</v>
      </c>
      <c r="T4958" t="str">
        <f t="shared" si="542"/>
        <v>Aug</v>
      </c>
      <c r="U4958">
        <f t="shared" si="543"/>
        <v>2022</v>
      </c>
      <c r="V4958" t="str">
        <f t="shared" si="544"/>
        <v>0-5</v>
      </c>
      <c r="W4958" t="str">
        <f t="shared" si="545"/>
        <v>Slow</v>
      </c>
    </row>
    <row r="4959" spans="1:23" x14ac:dyDescent="0.3">
      <c r="A4959">
        <v>604958</v>
      </c>
      <c r="B4959">
        <v>86693</v>
      </c>
      <c r="C4959">
        <v>45</v>
      </c>
      <c r="D4959" t="s">
        <v>7</v>
      </c>
      <c r="E4959" t="s">
        <v>15</v>
      </c>
      <c r="F4959" t="s">
        <v>18</v>
      </c>
      <c r="G4959" t="s">
        <v>21</v>
      </c>
      <c r="H4959" s="1">
        <v>45462</v>
      </c>
      <c r="I4959" t="s">
        <v>33</v>
      </c>
      <c r="J4959">
        <v>28</v>
      </c>
      <c r="K4959">
        <v>11.6</v>
      </c>
      <c r="L4959">
        <v>955.13</v>
      </c>
      <c r="M4959">
        <v>54.3</v>
      </c>
      <c r="N4959" t="s">
        <v>48</v>
      </c>
      <c r="O4959">
        <v>5</v>
      </c>
      <c r="P4959" t="str" cm="1">
        <f t="array" ref="P4959">_xlfn.IFS(C4959&lt;25,"18-24", C4959&lt;=35,"25-35", C4959&lt;=50,"36-50",TRUE,"50+")</f>
        <v>36-50</v>
      </c>
      <c r="Q4959" t="str">
        <f t="shared" si="539"/>
        <v>new</v>
      </c>
      <c r="R4959" t="str">
        <f t="shared" si="540"/>
        <v>high value</v>
      </c>
      <c r="S4959" t="str">
        <f t="shared" si="541"/>
        <v>High</v>
      </c>
      <c r="T4959" t="str">
        <f t="shared" si="542"/>
        <v>Jun</v>
      </c>
      <c r="U4959">
        <f t="shared" si="543"/>
        <v>2024</v>
      </c>
      <c r="V4959" t="str">
        <f t="shared" si="544"/>
        <v>10-15</v>
      </c>
      <c r="W4959" t="str">
        <f t="shared" si="545"/>
        <v>Fast</v>
      </c>
    </row>
    <row r="4960" spans="1:23" x14ac:dyDescent="0.3">
      <c r="A4960">
        <v>604959</v>
      </c>
      <c r="B4960">
        <v>70598</v>
      </c>
      <c r="C4960">
        <v>32</v>
      </c>
      <c r="D4960" t="s">
        <v>4</v>
      </c>
      <c r="E4960" t="s">
        <v>8</v>
      </c>
      <c r="F4960" t="s">
        <v>28</v>
      </c>
      <c r="G4960" t="s">
        <v>21</v>
      </c>
      <c r="H4960" s="1">
        <v>45023</v>
      </c>
      <c r="I4960" t="s">
        <v>34</v>
      </c>
      <c r="J4960">
        <v>36</v>
      </c>
      <c r="K4960">
        <v>3.2</v>
      </c>
      <c r="L4960">
        <v>830.05</v>
      </c>
      <c r="M4960">
        <v>84.43</v>
      </c>
      <c r="N4960" t="s">
        <v>47</v>
      </c>
      <c r="O4960">
        <v>1</v>
      </c>
      <c r="P4960" t="str" cm="1">
        <f t="array" ref="P4960">_xlfn.IFS(C4960&lt;25,"18-24", C4960&lt;=35,"25-35", C4960&lt;=50,"36-50",TRUE,"50+")</f>
        <v>25-35</v>
      </c>
      <c r="Q4960" t="str">
        <f t="shared" si="539"/>
        <v>new</v>
      </c>
      <c r="R4960" t="str">
        <f t="shared" si="540"/>
        <v>high value</v>
      </c>
      <c r="S4960" t="str">
        <f t="shared" si="541"/>
        <v>Low</v>
      </c>
      <c r="T4960" t="str">
        <f t="shared" si="542"/>
        <v>Apr</v>
      </c>
      <c r="U4960">
        <f t="shared" si="543"/>
        <v>2023</v>
      </c>
      <c r="V4960" t="str">
        <f t="shared" si="544"/>
        <v>0-5</v>
      </c>
      <c r="W4960" t="str">
        <f t="shared" si="545"/>
        <v>Medium</v>
      </c>
    </row>
    <row r="4961" spans="1:23" x14ac:dyDescent="0.3">
      <c r="A4961">
        <v>604960</v>
      </c>
      <c r="B4961">
        <v>72003</v>
      </c>
      <c r="C4961">
        <v>54</v>
      </c>
      <c r="D4961" t="s">
        <v>4</v>
      </c>
      <c r="E4961" t="s">
        <v>5</v>
      </c>
      <c r="F4961" t="s">
        <v>28</v>
      </c>
      <c r="G4961" t="s">
        <v>25</v>
      </c>
      <c r="H4961" s="1">
        <v>44968</v>
      </c>
      <c r="I4961" t="s">
        <v>34</v>
      </c>
      <c r="J4961">
        <v>59</v>
      </c>
      <c r="K4961">
        <v>6.8</v>
      </c>
      <c r="L4961">
        <v>486.87</v>
      </c>
      <c r="M4961">
        <v>26.33</v>
      </c>
      <c r="N4961" t="s">
        <v>49</v>
      </c>
      <c r="O4961">
        <v>3</v>
      </c>
      <c r="P4961" t="str" cm="1">
        <f t="array" ref="P4961">_xlfn.IFS(C4961&lt;25,"18-24", C4961&lt;=35,"25-35", C4961&lt;=50,"36-50",TRUE,"50+")</f>
        <v>50+</v>
      </c>
      <c r="Q4961" t="str">
        <f t="shared" si="539"/>
        <v>new</v>
      </c>
      <c r="R4961" t="str">
        <f t="shared" si="540"/>
        <v>medium</v>
      </c>
      <c r="S4961" t="str">
        <f t="shared" si="541"/>
        <v>medium</v>
      </c>
      <c r="T4961" t="str">
        <f t="shared" si="542"/>
        <v>Feb</v>
      </c>
      <c r="U4961">
        <f t="shared" si="543"/>
        <v>2023</v>
      </c>
      <c r="V4961" t="str">
        <f t="shared" si="544"/>
        <v>5-10</v>
      </c>
      <c r="W4961" t="str">
        <f t="shared" si="545"/>
        <v>Slow</v>
      </c>
    </row>
    <row r="4962" spans="1:23" x14ac:dyDescent="0.3">
      <c r="A4962">
        <v>604961</v>
      </c>
      <c r="B4962">
        <v>86951</v>
      </c>
      <c r="C4962">
        <v>22</v>
      </c>
      <c r="D4962" t="s">
        <v>4</v>
      </c>
      <c r="E4962" t="s">
        <v>15</v>
      </c>
      <c r="F4962" t="s">
        <v>26</v>
      </c>
      <c r="G4962" t="s">
        <v>27</v>
      </c>
      <c r="H4962" s="1">
        <v>45167</v>
      </c>
      <c r="I4962" t="s">
        <v>33</v>
      </c>
      <c r="J4962">
        <v>24</v>
      </c>
      <c r="K4962">
        <v>1.1000000000000001</v>
      </c>
      <c r="L4962">
        <v>599</v>
      </c>
      <c r="M4962">
        <v>29.64</v>
      </c>
      <c r="N4962" t="s">
        <v>50</v>
      </c>
      <c r="O4962">
        <v>2</v>
      </c>
      <c r="P4962" t="str" cm="1">
        <f t="array" ref="P4962">_xlfn.IFS(C4962&lt;25,"18-24", C4962&lt;=35,"25-35", C4962&lt;=50,"36-50",TRUE,"50+")</f>
        <v>18-24</v>
      </c>
      <c r="Q4962" t="str">
        <f t="shared" si="539"/>
        <v>new</v>
      </c>
      <c r="R4962" t="str">
        <f t="shared" si="540"/>
        <v>high value</v>
      </c>
      <c r="S4962" t="str">
        <f t="shared" si="541"/>
        <v>Low</v>
      </c>
      <c r="T4962" t="str">
        <f t="shared" si="542"/>
        <v>Aug</v>
      </c>
      <c r="U4962">
        <f t="shared" si="543"/>
        <v>2023</v>
      </c>
      <c r="V4962" t="str">
        <f t="shared" si="544"/>
        <v>0-5</v>
      </c>
      <c r="W4962" t="str">
        <f t="shared" si="545"/>
        <v>Fast</v>
      </c>
    </row>
    <row r="4963" spans="1:23" x14ac:dyDescent="0.3">
      <c r="A4963">
        <v>604962</v>
      </c>
      <c r="B4963">
        <v>60418</v>
      </c>
      <c r="C4963">
        <v>34</v>
      </c>
      <c r="D4963" t="s">
        <v>7</v>
      </c>
      <c r="E4963" t="s">
        <v>16</v>
      </c>
      <c r="F4963" t="s">
        <v>28</v>
      </c>
      <c r="G4963" t="s">
        <v>21</v>
      </c>
      <c r="H4963" s="1">
        <v>44916</v>
      </c>
      <c r="I4963" t="s">
        <v>34</v>
      </c>
      <c r="J4963">
        <v>36</v>
      </c>
      <c r="K4963">
        <v>4.2</v>
      </c>
      <c r="L4963">
        <v>658.44</v>
      </c>
      <c r="M4963">
        <v>31.03</v>
      </c>
      <c r="N4963" t="s">
        <v>50</v>
      </c>
      <c r="O4963">
        <v>5</v>
      </c>
      <c r="P4963" t="str" cm="1">
        <f t="array" ref="P4963">_xlfn.IFS(C4963&lt;25,"18-24", C4963&lt;=35,"25-35", C4963&lt;=50,"36-50",TRUE,"50+")</f>
        <v>25-35</v>
      </c>
      <c r="Q4963" t="str">
        <f t="shared" si="539"/>
        <v>new</v>
      </c>
      <c r="R4963" t="str">
        <f t="shared" si="540"/>
        <v>high value</v>
      </c>
      <c r="S4963" t="str">
        <f t="shared" si="541"/>
        <v>High</v>
      </c>
      <c r="T4963" t="str">
        <f t="shared" si="542"/>
        <v>Dec</v>
      </c>
      <c r="U4963">
        <f t="shared" si="543"/>
        <v>2022</v>
      </c>
      <c r="V4963" t="str">
        <f t="shared" si="544"/>
        <v>0-5</v>
      </c>
      <c r="W4963" t="str">
        <f t="shared" si="545"/>
        <v>Medium</v>
      </c>
    </row>
    <row r="4964" spans="1:23" x14ac:dyDescent="0.3">
      <c r="A4964">
        <v>604963</v>
      </c>
      <c r="B4964">
        <v>34427</v>
      </c>
      <c r="C4964">
        <v>29</v>
      </c>
      <c r="D4964" t="s">
        <v>4</v>
      </c>
      <c r="E4964" t="s">
        <v>5</v>
      </c>
      <c r="F4964" t="s">
        <v>32</v>
      </c>
      <c r="G4964" t="s">
        <v>27</v>
      </c>
      <c r="H4964" s="1">
        <v>45276</v>
      </c>
      <c r="I4964" t="s">
        <v>33</v>
      </c>
      <c r="J4964">
        <v>41</v>
      </c>
      <c r="K4964">
        <v>1.7</v>
      </c>
      <c r="L4964">
        <v>1141.6600000000001</v>
      </c>
      <c r="M4964">
        <v>24.21</v>
      </c>
      <c r="N4964" t="s">
        <v>50</v>
      </c>
      <c r="O4964">
        <v>3</v>
      </c>
      <c r="P4964" t="str" cm="1">
        <f t="array" ref="P4964">_xlfn.IFS(C4964&lt;25,"18-24", C4964&lt;=35,"25-35", C4964&lt;=50,"36-50",TRUE,"50+")</f>
        <v>25-35</v>
      </c>
      <c r="Q4964" t="str">
        <f t="shared" si="539"/>
        <v>new</v>
      </c>
      <c r="R4964" t="str">
        <f t="shared" si="540"/>
        <v>high value</v>
      </c>
      <c r="S4964" t="str">
        <f t="shared" si="541"/>
        <v>medium</v>
      </c>
      <c r="T4964" t="str">
        <f t="shared" si="542"/>
        <v>Dec</v>
      </c>
      <c r="U4964">
        <f t="shared" si="543"/>
        <v>2023</v>
      </c>
      <c r="V4964" t="str">
        <f t="shared" si="544"/>
        <v>0-5</v>
      </c>
      <c r="W4964" t="str">
        <f t="shared" si="545"/>
        <v>Medium</v>
      </c>
    </row>
    <row r="4965" spans="1:23" x14ac:dyDescent="0.3">
      <c r="A4965">
        <v>604964</v>
      </c>
      <c r="B4965">
        <v>14896</v>
      </c>
      <c r="C4965">
        <v>55</v>
      </c>
      <c r="D4965" t="s">
        <v>7</v>
      </c>
      <c r="E4965" t="s">
        <v>15</v>
      </c>
      <c r="F4965" t="s">
        <v>18</v>
      </c>
      <c r="G4965" t="s">
        <v>27</v>
      </c>
      <c r="H4965" s="1">
        <v>44814</v>
      </c>
      <c r="I4965" t="s">
        <v>34</v>
      </c>
      <c r="J4965">
        <v>87</v>
      </c>
      <c r="K4965">
        <v>5.0999999999999996</v>
      </c>
      <c r="L4965">
        <v>679.47</v>
      </c>
      <c r="M4965">
        <v>43.47</v>
      </c>
      <c r="N4965" t="s">
        <v>49</v>
      </c>
      <c r="O4965">
        <v>4</v>
      </c>
      <c r="P4965" t="str" cm="1">
        <f t="array" ref="P4965">_xlfn.IFS(C4965&lt;25,"18-24", C4965&lt;=35,"25-35", C4965&lt;=50,"36-50",TRUE,"50+")</f>
        <v>50+</v>
      </c>
      <c r="Q4965" t="str">
        <f t="shared" si="539"/>
        <v>new</v>
      </c>
      <c r="R4965" t="str">
        <f t="shared" si="540"/>
        <v>high value</v>
      </c>
      <c r="S4965" t="str">
        <f t="shared" si="541"/>
        <v>medium</v>
      </c>
      <c r="T4965" t="str">
        <f t="shared" si="542"/>
        <v>Sep</v>
      </c>
      <c r="U4965">
        <f t="shared" si="543"/>
        <v>2022</v>
      </c>
      <c r="V4965" t="str">
        <f t="shared" si="544"/>
        <v>5-10</v>
      </c>
      <c r="W4965" t="str">
        <f t="shared" si="545"/>
        <v>Slow</v>
      </c>
    </row>
    <row r="4966" spans="1:23" x14ac:dyDescent="0.3">
      <c r="A4966">
        <v>604965</v>
      </c>
      <c r="B4966">
        <v>10396</v>
      </c>
      <c r="C4966">
        <v>54</v>
      </c>
      <c r="D4966" t="s">
        <v>4</v>
      </c>
      <c r="E4966" t="s">
        <v>11</v>
      </c>
      <c r="F4966" t="s">
        <v>30</v>
      </c>
      <c r="G4966" t="s">
        <v>21</v>
      </c>
      <c r="H4966" s="1">
        <v>44818</v>
      </c>
      <c r="I4966" t="s">
        <v>33</v>
      </c>
      <c r="J4966">
        <v>38</v>
      </c>
      <c r="K4966">
        <v>5.5</v>
      </c>
      <c r="L4966">
        <v>981.9</v>
      </c>
      <c r="M4966">
        <v>90.27</v>
      </c>
      <c r="N4966" t="s">
        <v>50</v>
      </c>
      <c r="O4966">
        <v>2</v>
      </c>
      <c r="P4966" t="str" cm="1">
        <f t="array" ref="P4966">_xlfn.IFS(C4966&lt;25,"18-24", C4966&lt;=35,"25-35", C4966&lt;=50,"36-50",TRUE,"50+")</f>
        <v>50+</v>
      </c>
      <c r="Q4966" t="str">
        <f t="shared" si="539"/>
        <v>new</v>
      </c>
      <c r="R4966" t="str">
        <f t="shared" si="540"/>
        <v>high value</v>
      </c>
      <c r="S4966" t="str">
        <f t="shared" si="541"/>
        <v>Low</v>
      </c>
      <c r="T4966" t="str">
        <f t="shared" si="542"/>
        <v>Sep</v>
      </c>
      <c r="U4966">
        <f t="shared" si="543"/>
        <v>2022</v>
      </c>
      <c r="V4966" t="str">
        <f t="shared" si="544"/>
        <v>5-10</v>
      </c>
      <c r="W4966" t="str">
        <f t="shared" si="545"/>
        <v>Medium</v>
      </c>
    </row>
    <row r="4967" spans="1:23" x14ac:dyDescent="0.3">
      <c r="A4967">
        <v>604966</v>
      </c>
      <c r="B4967">
        <v>36846</v>
      </c>
      <c r="C4967">
        <v>60</v>
      </c>
      <c r="D4967" t="s">
        <v>4</v>
      </c>
      <c r="E4967" t="s">
        <v>11</v>
      </c>
      <c r="F4967" t="s">
        <v>26</v>
      </c>
      <c r="G4967" t="s">
        <v>31</v>
      </c>
      <c r="H4967" s="1">
        <v>45439</v>
      </c>
      <c r="I4967" t="s">
        <v>34</v>
      </c>
      <c r="J4967">
        <v>53</v>
      </c>
      <c r="K4967">
        <v>4.9000000000000004</v>
      </c>
      <c r="L4967">
        <v>870.61</v>
      </c>
      <c r="M4967">
        <v>92</v>
      </c>
      <c r="N4967" t="s">
        <v>47</v>
      </c>
      <c r="O4967">
        <v>4</v>
      </c>
      <c r="P4967" t="str" cm="1">
        <f t="array" ref="P4967">_xlfn.IFS(C4967&lt;25,"18-24", C4967&lt;=35,"25-35", C4967&lt;=50,"36-50",TRUE,"50+")</f>
        <v>50+</v>
      </c>
      <c r="Q4967" t="str">
        <f t="shared" si="539"/>
        <v>new</v>
      </c>
      <c r="R4967" t="str">
        <f t="shared" si="540"/>
        <v>high value</v>
      </c>
      <c r="S4967" t="str">
        <f t="shared" si="541"/>
        <v>medium</v>
      </c>
      <c r="T4967" t="str">
        <f t="shared" si="542"/>
        <v>May</v>
      </c>
      <c r="U4967">
        <f t="shared" si="543"/>
        <v>2024</v>
      </c>
      <c r="V4967" t="str">
        <f t="shared" si="544"/>
        <v>0-5</v>
      </c>
      <c r="W4967" t="str">
        <f t="shared" si="545"/>
        <v>Slow</v>
      </c>
    </row>
    <row r="4968" spans="1:23" x14ac:dyDescent="0.3">
      <c r="A4968">
        <v>604967</v>
      </c>
      <c r="B4968">
        <v>52104</v>
      </c>
      <c r="C4968">
        <v>35</v>
      </c>
      <c r="D4968" t="s">
        <v>4</v>
      </c>
      <c r="E4968" t="s">
        <v>15</v>
      </c>
      <c r="F4968" t="s">
        <v>22</v>
      </c>
      <c r="G4968" t="s">
        <v>23</v>
      </c>
      <c r="H4968" s="1">
        <v>45212</v>
      </c>
      <c r="I4968" t="s">
        <v>34</v>
      </c>
      <c r="J4968">
        <v>45</v>
      </c>
      <c r="K4968">
        <v>12.4</v>
      </c>
      <c r="L4968">
        <v>561.77</v>
      </c>
      <c r="M4968">
        <v>50.37</v>
      </c>
      <c r="N4968" t="s">
        <v>50</v>
      </c>
      <c r="O4968">
        <v>1</v>
      </c>
      <c r="P4968" t="str" cm="1">
        <f t="array" ref="P4968">_xlfn.IFS(C4968&lt;25,"18-24", C4968&lt;=35,"25-35", C4968&lt;=50,"36-50",TRUE,"50+")</f>
        <v>25-35</v>
      </c>
      <c r="Q4968" t="str">
        <f t="shared" si="539"/>
        <v>new</v>
      </c>
      <c r="R4968" t="str">
        <f t="shared" si="540"/>
        <v>high value</v>
      </c>
      <c r="S4968" t="str">
        <f t="shared" si="541"/>
        <v>Low</v>
      </c>
      <c r="T4968" t="str">
        <f t="shared" si="542"/>
        <v>Oct</v>
      </c>
      <c r="U4968">
        <f t="shared" si="543"/>
        <v>2023</v>
      </c>
      <c r="V4968" t="str">
        <f t="shared" si="544"/>
        <v>10-15</v>
      </c>
      <c r="W4968" t="str">
        <f t="shared" si="545"/>
        <v>Medium</v>
      </c>
    </row>
    <row r="4969" spans="1:23" x14ac:dyDescent="0.3">
      <c r="A4969">
        <v>604968</v>
      </c>
      <c r="B4969">
        <v>91114</v>
      </c>
      <c r="C4969">
        <v>38</v>
      </c>
      <c r="D4969" t="s">
        <v>4</v>
      </c>
      <c r="E4969" t="s">
        <v>11</v>
      </c>
      <c r="F4969" t="s">
        <v>18</v>
      </c>
      <c r="G4969" t="s">
        <v>27</v>
      </c>
      <c r="H4969" s="1">
        <v>44942</v>
      </c>
      <c r="I4969" t="s">
        <v>33</v>
      </c>
      <c r="J4969">
        <v>28</v>
      </c>
      <c r="K4969">
        <v>14.2</v>
      </c>
      <c r="L4969">
        <v>382.56</v>
      </c>
      <c r="M4969">
        <v>94.48</v>
      </c>
      <c r="N4969" t="s">
        <v>50</v>
      </c>
      <c r="O4969">
        <v>2</v>
      </c>
      <c r="P4969" t="str" cm="1">
        <f t="array" ref="P4969">_xlfn.IFS(C4969&lt;25,"18-24", C4969&lt;=35,"25-35", C4969&lt;=50,"36-50",TRUE,"50+")</f>
        <v>36-50</v>
      </c>
      <c r="Q4969" t="str">
        <f t="shared" si="539"/>
        <v>new</v>
      </c>
      <c r="R4969" t="str">
        <f t="shared" si="540"/>
        <v>medium</v>
      </c>
      <c r="S4969" t="str">
        <f t="shared" si="541"/>
        <v>Low</v>
      </c>
      <c r="T4969" t="str">
        <f t="shared" si="542"/>
        <v>Jan</v>
      </c>
      <c r="U4969">
        <f t="shared" si="543"/>
        <v>2023</v>
      </c>
      <c r="V4969" t="str">
        <f t="shared" si="544"/>
        <v>10-15</v>
      </c>
      <c r="W4969" t="str">
        <f t="shared" si="545"/>
        <v>Fast</v>
      </c>
    </row>
    <row r="4970" spans="1:23" x14ac:dyDescent="0.3">
      <c r="A4970">
        <v>604969</v>
      </c>
      <c r="B4970">
        <v>72368</v>
      </c>
      <c r="C4970">
        <v>21</v>
      </c>
      <c r="D4970" t="s">
        <v>4</v>
      </c>
      <c r="E4970" t="s">
        <v>11</v>
      </c>
      <c r="F4970" t="s">
        <v>22</v>
      </c>
      <c r="G4970" t="s">
        <v>27</v>
      </c>
      <c r="H4970" s="1">
        <v>45086</v>
      </c>
      <c r="I4970" t="s">
        <v>34</v>
      </c>
      <c r="J4970">
        <v>20</v>
      </c>
      <c r="K4970">
        <v>6.8</v>
      </c>
      <c r="L4970">
        <v>541.91</v>
      </c>
      <c r="M4970">
        <v>44.8</v>
      </c>
      <c r="N4970" t="s">
        <v>47</v>
      </c>
      <c r="O4970">
        <v>4</v>
      </c>
      <c r="P4970" t="str" cm="1">
        <f t="array" ref="P4970">_xlfn.IFS(C4970&lt;25,"18-24", C4970&lt;=35,"25-35", C4970&lt;=50,"36-50",TRUE,"50+")</f>
        <v>18-24</v>
      </c>
      <c r="Q4970" t="str">
        <f t="shared" si="539"/>
        <v>new</v>
      </c>
      <c r="R4970" t="str">
        <f t="shared" si="540"/>
        <v>high value</v>
      </c>
      <c r="S4970" t="str">
        <f t="shared" si="541"/>
        <v>medium</v>
      </c>
      <c r="T4970" t="str">
        <f t="shared" si="542"/>
        <v>Jun</v>
      </c>
      <c r="U4970">
        <f t="shared" si="543"/>
        <v>2023</v>
      </c>
      <c r="V4970" t="str">
        <f t="shared" si="544"/>
        <v>5-10</v>
      </c>
      <c r="W4970" t="str">
        <f t="shared" si="545"/>
        <v>Fast</v>
      </c>
    </row>
    <row r="4971" spans="1:23" x14ac:dyDescent="0.3">
      <c r="A4971">
        <v>604970</v>
      </c>
      <c r="B4971">
        <v>43082</v>
      </c>
      <c r="C4971">
        <v>22</v>
      </c>
      <c r="D4971" t="s">
        <v>4</v>
      </c>
      <c r="E4971" t="s">
        <v>15</v>
      </c>
      <c r="F4971" t="s">
        <v>19</v>
      </c>
      <c r="G4971" t="s">
        <v>23</v>
      </c>
      <c r="H4971" s="1">
        <v>44888</v>
      </c>
      <c r="I4971" t="s">
        <v>34</v>
      </c>
      <c r="J4971">
        <v>68</v>
      </c>
      <c r="K4971">
        <v>7.4</v>
      </c>
      <c r="L4971">
        <v>1033.77</v>
      </c>
      <c r="M4971">
        <v>86.68</v>
      </c>
      <c r="N4971" t="s">
        <v>50</v>
      </c>
      <c r="O4971">
        <v>5</v>
      </c>
      <c r="P4971" t="str" cm="1">
        <f t="array" ref="P4971">_xlfn.IFS(C4971&lt;25,"18-24", C4971&lt;=35,"25-35", C4971&lt;=50,"36-50",TRUE,"50+")</f>
        <v>18-24</v>
      </c>
      <c r="Q4971" t="str">
        <f t="shared" si="539"/>
        <v>repeat</v>
      </c>
      <c r="R4971" t="str">
        <f t="shared" si="540"/>
        <v>high value</v>
      </c>
      <c r="S4971" t="str">
        <f t="shared" si="541"/>
        <v>High</v>
      </c>
      <c r="T4971" t="str">
        <f t="shared" si="542"/>
        <v>Nov</v>
      </c>
      <c r="U4971">
        <f t="shared" si="543"/>
        <v>2022</v>
      </c>
      <c r="V4971" t="str">
        <f t="shared" si="544"/>
        <v>5-10</v>
      </c>
      <c r="W4971" t="str">
        <f t="shared" si="545"/>
        <v>Slow</v>
      </c>
    </row>
    <row r="4972" spans="1:23" x14ac:dyDescent="0.3">
      <c r="A4972">
        <v>604971</v>
      </c>
      <c r="B4972">
        <v>16516</v>
      </c>
      <c r="C4972">
        <v>19</v>
      </c>
      <c r="D4972" t="s">
        <v>4</v>
      </c>
      <c r="E4972" t="s">
        <v>8</v>
      </c>
      <c r="F4972" t="s">
        <v>30</v>
      </c>
      <c r="G4972" t="s">
        <v>23</v>
      </c>
      <c r="H4972" s="1">
        <v>44809</v>
      </c>
      <c r="I4972" t="s">
        <v>33</v>
      </c>
      <c r="J4972">
        <v>83</v>
      </c>
      <c r="K4972">
        <v>9.4</v>
      </c>
      <c r="L4972">
        <v>401.65</v>
      </c>
      <c r="M4972">
        <v>104.24</v>
      </c>
      <c r="N4972" t="s">
        <v>49</v>
      </c>
      <c r="O4972">
        <v>1</v>
      </c>
      <c r="P4972" t="str" cm="1">
        <f t="array" ref="P4972">_xlfn.IFS(C4972&lt;25,"18-24", C4972&lt;=35,"25-35", C4972&lt;=50,"36-50",TRUE,"50+")</f>
        <v>18-24</v>
      </c>
      <c r="Q4972" t="str">
        <f t="shared" si="539"/>
        <v>new</v>
      </c>
      <c r="R4972" t="str">
        <f t="shared" si="540"/>
        <v>medium</v>
      </c>
      <c r="S4972" t="str">
        <f t="shared" si="541"/>
        <v>Low</v>
      </c>
      <c r="T4972" t="str">
        <f t="shared" si="542"/>
        <v>Sep</v>
      </c>
      <c r="U4972">
        <f t="shared" si="543"/>
        <v>2022</v>
      </c>
      <c r="V4972" t="str">
        <f t="shared" si="544"/>
        <v>5-10</v>
      </c>
      <c r="W4972" t="str">
        <f t="shared" si="545"/>
        <v>Slow</v>
      </c>
    </row>
    <row r="4973" spans="1:23" x14ac:dyDescent="0.3">
      <c r="A4973">
        <v>604972</v>
      </c>
      <c r="B4973">
        <v>37608</v>
      </c>
      <c r="C4973">
        <v>63</v>
      </c>
      <c r="D4973" t="s">
        <v>4</v>
      </c>
      <c r="E4973" t="s">
        <v>16</v>
      </c>
      <c r="F4973" t="s">
        <v>24</v>
      </c>
      <c r="G4973" t="s">
        <v>23</v>
      </c>
      <c r="H4973" s="1">
        <v>44585</v>
      </c>
      <c r="I4973" t="s">
        <v>33</v>
      </c>
      <c r="J4973">
        <v>41</v>
      </c>
      <c r="K4973">
        <v>13.6</v>
      </c>
      <c r="L4973">
        <v>777.06</v>
      </c>
      <c r="M4973">
        <v>116.39</v>
      </c>
      <c r="N4973" t="s">
        <v>47</v>
      </c>
      <c r="O4973">
        <v>3</v>
      </c>
      <c r="P4973" t="str" cm="1">
        <f t="array" ref="P4973">_xlfn.IFS(C4973&lt;25,"18-24", C4973&lt;=35,"25-35", C4973&lt;=50,"36-50",TRUE,"50+")</f>
        <v>50+</v>
      </c>
      <c r="Q4973" t="str">
        <f t="shared" si="539"/>
        <v>repeat</v>
      </c>
      <c r="R4973" t="str">
        <f t="shared" si="540"/>
        <v>high value</v>
      </c>
      <c r="S4973" t="str">
        <f t="shared" si="541"/>
        <v>medium</v>
      </c>
      <c r="T4973" t="str">
        <f t="shared" si="542"/>
        <v>Jan</v>
      </c>
      <c r="U4973">
        <f t="shared" si="543"/>
        <v>2022</v>
      </c>
      <c r="V4973" t="str">
        <f t="shared" si="544"/>
        <v>10-15</v>
      </c>
      <c r="W4973" t="str">
        <f t="shared" si="545"/>
        <v>Medium</v>
      </c>
    </row>
    <row r="4974" spans="1:23" x14ac:dyDescent="0.3">
      <c r="A4974">
        <v>604973</v>
      </c>
      <c r="B4974">
        <v>59434</v>
      </c>
      <c r="C4974">
        <v>50</v>
      </c>
      <c r="D4974" t="s">
        <v>7</v>
      </c>
      <c r="E4974" t="s">
        <v>16</v>
      </c>
      <c r="F4974" t="s">
        <v>18</v>
      </c>
      <c r="G4974" t="s">
        <v>27</v>
      </c>
      <c r="H4974" s="1">
        <v>44991</v>
      </c>
      <c r="I4974" t="s">
        <v>34</v>
      </c>
      <c r="J4974">
        <v>83</v>
      </c>
      <c r="K4974">
        <v>10.9</v>
      </c>
      <c r="L4974">
        <v>1425.79</v>
      </c>
      <c r="M4974">
        <v>28.02</v>
      </c>
      <c r="N4974" t="s">
        <v>47</v>
      </c>
      <c r="O4974">
        <v>5</v>
      </c>
      <c r="P4974" t="str" cm="1">
        <f t="array" ref="P4974">_xlfn.IFS(C4974&lt;25,"18-24", C4974&lt;=35,"25-35", C4974&lt;=50,"36-50",TRUE,"50+")</f>
        <v>36-50</v>
      </c>
      <c r="Q4974" t="str">
        <f t="shared" si="539"/>
        <v>new</v>
      </c>
      <c r="R4974" t="str">
        <f t="shared" si="540"/>
        <v>high value</v>
      </c>
      <c r="S4974" t="str">
        <f t="shared" si="541"/>
        <v>High</v>
      </c>
      <c r="T4974" t="str">
        <f t="shared" si="542"/>
        <v>Mar</v>
      </c>
      <c r="U4974">
        <f t="shared" si="543"/>
        <v>2023</v>
      </c>
      <c r="V4974" t="str">
        <f t="shared" si="544"/>
        <v>10-15</v>
      </c>
      <c r="W4974" t="str">
        <f t="shared" si="545"/>
        <v>Slow</v>
      </c>
    </row>
    <row r="4975" spans="1:23" x14ac:dyDescent="0.3">
      <c r="A4975">
        <v>604974</v>
      </c>
      <c r="B4975">
        <v>12311</v>
      </c>
      <c r="C4975">
        <v>35</v>
      </c>
      <c r="D4975" t="s">
        <v>4</v>
      </c>
      <c r="E4975" t="s">
        <v>16</v>
      </c>
      <c r="F4975" t="s">
        <v>18</v>
      </c>
      <c r="G4975" t="s">
        <v>25</v>
      </c>
      <c r="H4975" s="1">
        <v>44716</v>
      </c>
      <c r="I4975" t="s">
        <v>33</v>
      </c>
      <c r="J4975">
        <v>58</v>
      </c>
      <c r="K4975">
        <v>9.5</v>
      </c>
      <c r="L4975">
        <v>1446.71</v>
      </c>
      <c r="M4975">
        <v>64.38</v>
      </c>
      <c r="N4975" t="s">
        <v>49</v>
      </c>
      <c r="O4975">
        <v>1</v>
      </c>
      <c r="P4975" t="str" cm="1">
        <f t="array" ref="P4975">_xlfn.IFS(C4975&lt;25,"18-24", C4975&lt;=35,"25-35", C4975&lt;=50,"36-50",TRUE,"50+")</f>
        <v>25-35</v>
      </c>
      <c r="Q4975" t="str">
        <f t="shared" si="539"/>
        <v>new</v>
      </c>
      <c r="R4975" t="str">
        <f t="shared" si="540"/>
        <v>high value</v>
      </c>
      <c r="S4975" t="str">
        <f t="shared" si="541"/>
        <v>Low</v>
      </c>
      <c r="T4975" t="str">
        <f t="shared" si="542"/>
        <v>Jun</v>
      </c>
      <c r="U4975">
        <f t="shared" si="543"/>
        <v>2022</v>
      </c>
      <c r="V4975" t="str">
        <f t="shared" si="544"/>
        <v>5-10</v>
      </c>
      <c r="W4975" t="str">
        <f t="shared" si="545"/>
        <v>Slow</v>
      </c>
    </row>
    <row r="4976" spans="1:23" x14ac:dyDescent="0.3">
      <c r="A4976">
        <v>604975</v>
      </c>
      <c r="B4976">
        <v>68712</v>
      </c>
      <c r="C4976">
        <v>37</v>
      </c>
      <c r="D4976" t="s">
        <v>7</v>
      </c>
      <c r="E4976" t="s">
        <v>8</v>
      </c>
      <c r="F4976" t="s">
        <v>18</v>
      </c>
      <c r="G4976" t="s">
        <v>23</v>
      </c>
      <c r="H4976" s="1">
        <v>44880</v>
      </c>
      <c r="I4976" t="s">
        <v>33</v>
      </c>
      <c r="J4976">
        <v>85</v>
      </c>
      <c r="K4976">
        <v>4.2</v>
      </c>
      <c r="L4976">
        <v>882.63</v>
      </c>
      <c r="M4976">
        <v>83.14</v>
      </c>
      <c r="N4976" t="s">
        <v>49</v>
      </c>
      <c r="O4976">
        <v>5</v>
      </c>
      <c r="P4976" t="str" cm="1">
        <f t="array" ref="P4976">_xlfn.IFS(C4976&lt;25,"18-24", C4976&lt;=35,"25-35", C4976&lt;=50,"36-50",TRUE,"50+")</f>
        <v>36-50</v>
      </c>
      <c r="Q4976" t="str">
        <f t="shared" si="539"/>
        <v>new</v>
      </c>
      <c r="R4976" t="str">
        <f t="shared" si="540"/>
        <v>high value</v>
      </c>
      <c r="S4976" t="str">
        <f t="shared" si="541"/>
        <v>High</v>
      </c>
      <c r="T4976" t="str">
        <f t="shared" si="542"/>
        <v>Nov</v>
      </c>
      <c r="U4976">
        <f t="shared" si="543"/>
        <v>2022</v>
      </c>
      <c r="V4976" t="str">
        <f t="shared" si="544"/>
        <v>0-5</v>
      </c>
      <c r="W4976" t="str">
        <f t="shared" si="545"/>
        <v>Slow</v>
      </c>
    </row>
    <row r="4977" spans="1:23" x14ac:dyDescent="0.3">
      <c r="A4977">
        <v>604976</v>
      </c>
      <c r="B4977">
        <v>96643</v>
      </c>
      <c r="C4977">
        <v>32</v>
      </c>
      <c r="D4977" t="s">
        <v>4</v>
      </c>
      <c r="E4977" t="s">
        <v>5</v>
      </c>
      <c r="F4977" t="s">
        <v>30</v>
      </c>
      <c r="G4977" t="s">
        <v>27</v>
      </c>
      <c r="H4977" s="1">
        <v>44894</v>
      </c>
      <c r="I4977" t="s">
        <v>33</v>
      </c>
      <c r="J4977">
        <v>42</v>
      </c>
      <c r="K4977">
        <v>14</v>
      </c>
      <c r="L4977">
        <v>487.18</v>
      </c>
      <c r="M4977">
        <v>51.77</v>
      </c>
      <c r="N4977" t="s">
        <v>47</v>
      </c>
      <c r="O4977">
        <v>1</v>
      </c>
      <c r="P4977" t="str" cm="1">
        <f t="array" ref="P4977">_xlfn.IFS(C4977&lt;25,"18-24", C4977&lt;=35,"25-35", C4977&lt;=50,"36-50",TRUE,"50+")</f>
        <v>25-35</v>
      </c>
      <c r="Q4977" t="str">
        <f t="shared" si="539"/>
        <v>new</v>
      </c>
      <c r="R4977" t="str">
        <f t="shared" si="540"/>
        <v>medium</v>
      </c>
      <c r="S4977" t="str">
        <f t="shared" si="541"/>
        <v>Low</v>
      </c>
      <c r="T4977" t="str">
        <f t="shared" si="542"/>
        <v>Nov</v>
      </c>
      <c r="U4977">
        <f t="shared" si="543"/>
        <v>2022</v>
      </c>
      <c r="V4977" t="str">
        <f t="shared" si="544"/>
        <v>10-15</v>
      </c>
      <c r="W4977" t="str">
        <f t="shared" si="545"/>
        <v>Medium</v>
      </c>
    </row>
    <row r="4978" spans="1:23" x14ac:dyDescent="0.3">
      <c r="A4978">
        <v>604977</v>
      </c>
      <c r="B4978">
        <v>89041</v>
      </c>
      <c r="C4978">
        <v>49</v>
      </c>
      <c r="D4978" t="s">
        <v>4</v>
      </c>
      <c r="E4978" t="s">
        <v>11</v>
      </c>
      <c r="F4978" t="s">
        <v>26</v>
      </c>
      <c r="G4978" t="s">
        <v>27</v>
      </c>
      <c r="H4978" s="1">
        <v>45022</v>
      </c>
      <c r="I4978" t="s">
        <v>33</v>
      </c>
      <c r="J4978">
        <v>68</v>
      </c>
      <c r="K4978">
        <v>7.1</v>
      </c>
      <c r="L4978">
        <v>1178.75</v>
      </c>
      <c r="M4978">
        <v>95.14</v>
      </c>
      <c r="N4978" t="s">
        <v>47</v>
      </c>
      <c r="O4978">
        <v>1</v>
      </c>
      <c r="P4978" t="str" cm="1">
        <f t="array" ref="P4978">_xlfn.IFS(C4978&lt;25,"18-24", C4978&lt;=35,"25-35", C4978&lt;=50,"36-50",TRUE,"50+")</f>
        <v>36-50</v>
      </c>
      <c r="Q4978" t="str">
        <f t="shared" si="539"/>
        <v>new</v>
      </c>
      <c r="R4978" t="str">
        <f t="shared" si="540"/>
        <v>high value</v>
      </c>
      <c r="S4978" t="str">
        <f t="shared" si="541"/>
        <v>Low</v>
      </c>
      <c r="T4978" t="str">
        <f t="shared" si="542"/>
        <v>Apr</v>
      </c>
      <c r="U4978">
        <f t="shared" si="543"/>
        <v>2023</v>
      </c>
      <c r="V4978" t="str">
        <f t="shared" si="544"/>
        <v>5-10</v>
      </c>
      <c r="W4978" t="str">
        <f t="shared" si="545"/>
        <v>Slow</v>
      </c>
    </row>
    <row r="4979" spans="1:23" x14ac:dyDescent="0.3">
      <c r="A4979">
        <v>604978</v>
      </c>
      <c r="B4979">
        <v>63875</v>
      </c>
      <c r="C4979">
        <v>63</v>
      </c>
      <c r="D4979" t="s">
        <v>4</v>
      </c>
      <c r="E4979" t="s">
        <v>16</v>
      </c>
      <c r="F4979" t="s">
        <v>30</v>
      </c>
      <c r="G4979" t="s">
        <v>21</v>
      </c>
      <c r="H4979" s="1">
        <v>45314</v>
      </c>
      <c r="I4979" t="s">
        <v>33</v>
      </c>
      <c r="J4979">
        <v>37</v>
      </c>
      <c r="K4979">
        <v>4</v>
      </c>
      <c r="L4979">
        <v>478.93</v>
      </c>
      <c r="M4979">
        <v>33.19</v>
      </c>
      <c r="N4979" t="s">
        <v>47</v>
      </c>
      <c r="O4979">
        <v>3</v>
      </c>
      <c r="P4979" t="str" cm="1">
        <f t="array" ref="P4979">_xlfn.IFS(C4979&lt;25,"18-24", C4979&lt;=35,"25-35", C4979&lt;=50,"36-50",TRUE,"50+")</f>
        <v>50+</v>
      </c>
      <c r="Q4979" t="str">
        <f t="shared" si="539"/>
        <v>repeat</v>
      </c>
      <c r="R4979" t="str">
        <f t="shared" si="540"/>
        <v>medium</v>
      </c>
      <c r="S4979" t="str">
        <f t="shared" si="541"/>
        <v>medium</v>
      </c>
      <c r="T4979" t="str">
        <f t="shared" si="542"/>
        <v>Jan</v>
      </c>
      <c r="U4979">
        <f t="shared" si="543"/>
        <v>2024</v>
      </c>
      <c r="V4979" t="str">
        <f t="shared" si="544"/>
        <v>0-5</v>
      </c>
      <c r="W4979" t="str">
        <f t="shared" si="545"/>
        <v>Medium</v>
      </c>
    </row>
    <row r="4980" spans="1:23" x14ac:dyDescent="0.3">
      <c r="A4980">
        <v>604979</v>
      </c>
      <c r="B4980">
        <v>50632</v>
      </c>
      <c r="C4980">
        <v>34</v>
      </c>
      <c r="D4980" t="s">
        <v>7</v>
      </c>
      <c r="E4980" t="s">
        <v>5</v>
      </c>
      <c r="F4980" t="s">
        <v>18</v>
      </c>
      <c r="G4980" t="s">
        <v>21</v>
      </c>
      <c r="H4980" s="1">
        <v>44644</v>
      </c>
      <c r="I4980" t="s">
        <v>34</v>
      </c>
      <c r="J4980">
        <v>28</v>
      </c>
      <c r="K4980">
        <v>6.8</v>
      </c>
      <c r="L4980">
        <v>1099.76</v>
      </c>
      <c r="M4980">
        <v>49.06</v>
      </c>
      <c r="N4980" t="s">
        <v>47</v>
      </c>
      <c r="O4980">
        <v>4</v>
      </c>
      <c r="P4980" t="str" cm="1">
        <f t="array" ref="P4980">_xlfn.IFS(C4980&lt;25,"18-24", C4980&lt;=35,"25-35", C4980&lt;=50,"36-50",TRUE,"50+")</f>
        <v>25-35</v>
      </c>
      <c r="Q4980" t="str">
        <f t="shared" si="539"/>
        <v>repeat</v>
      </c>
      <c r="R4980" t="str">
        <f t="shared" si="540"/>
        <v>high value</v>
      </c>
      <c r="S4980" t="str">
        <f t="shared" si="541"/>
        <v>medium</v>
      </c>
      <c r="T4980" t="str">
        <f t="shared" si="542"/>
        <v>Mar</v>
      </c>
      <c r="U4980">
        <f t="shared" si="543"/>
        <v>2022</v>
      </c>
      <c r="V4980" t="str">
        <f t="shared" si="544"/>
        <v>5-10</v>
      </c>
      <c r="W4980" t="str">
        <f t="shared" si="545"/>
        <v>Fast</v>
      </c>
    </row>
    <row r="4981" spans="1:23" x14ac:dyDescent="0.3">
      <c r="A4981">
        <v>604980</v>
      </c>
      <c r="B4981">
        <v>21845</v>
      </c>
      <c r="C4981">
        <v>59</v>
      </c>
      <c r="D4981" t="s">
        <v>7</v>
      </c>
      <c r="E4981" t="s">
        <v>15</v>
      </c>
      <c r="F4981" t="s">
        <v>19</v>
      </c>
      <c r="G4981" t="s">
        <v>25</v>
      </c>
      <c r="H4981" s="1">
        <v>44847</v>
      </c>
      <c r="I4981" t="s">
        <v>33</v>
      </c>
      <c r="J4981">
        <v>38</v>
      </c>
      <c r="K4981">
        <v>10.3</v>
      </c>
      <c r="L4981">
        <v>1046.5999999999999</v>
      </c>
      <c r="M4981">
        <v>40.4</v>
      </c>
      <c r="N4981" t="s">
        <v>47</v>
      </c>
      <c r="O4981">
        <v>4</v>
      </c>
      <c r="P4981" t="str" cm="1">
        <f t="array" ref="P4981">_xlfn.IFS(C4981&lt;25,"18-24", C4981&lt;=35,"25-35", C4981&lt;=50,"36-50",TRUE,"50+")</f>
        <v>50+</v>
      </c>
      <c r="Q4981" t="str">
        <f t="shared" si="539"/>
        <v>new</v>
      </c>
      <c r="R4981" t="str">
        <f t="shared" si="540"/>
        <v>high value</v>
      </c>
      <c r="S4981" t="str">
        <f t="shared" si="541"/>
        <v>medium</v>
      </c>
      <c r="T4981" t="str">
        <f t="shared" si="542"/>
        <v>Oct</v>
      </c>
      <c r="U4981">
        <f t="shared" si="543"/>
        <v>2022</v>
      </c>
      <c r="V4981" t="str">
        <f t="shared" si="544"/>
        <v>10-15</v>
      </c>
      <c r="W4981" t="str">
        <f t="shared" si="545"/>
        <v>Medium</v>
      </c>
    </row>
    <row r="4982" spans="1:23" x14ac:dyDescent="0.3">
      <c r="A4982">
        <v>604981</v>
      </c>
      <c r="B4982">
        <v>95311</v>
      </c>
      <c r="C4982">
        <v>52</v>
      </c>
      <c r="D4982" t="s">
        <v>4</v>
      </c>
      <c r="E4982" t="s">
        <v>13</v>
      </c>
      <c r="F4982" t="s">
        <v>30</v>
      </c>
      <c r="G4982" t="s">
        <v>23</v>
      </c>
      <c r="H4982" s="1">
        <v>45567</v>
      </c>
      <c r="I4982" t="s">
        <v>33</v>
      </c>
      <c r="J4982">
        <v>70</v>
      </c>
      <c r="K4982">
        <v>11.5</v>
      </c>
      <c r="L4982">
        <v>1193.6099999999999</v>
      </c>
      <c r="M4982">
        <v>31.22</v>
      </c>
      <c r="N4982" t="s">
        <v>47</v>
      </c>
      <c r="O4982">
        <v>1</v>
      </c>
      <c r="P4982" t="str" cm="1">
        <f t="array" ref="P4982">_xlfn.IFS(C4982&lt;25,"18-24", C4982&lt;=35,"25-35", C4982&lt;=50,"36-50",TRUE,"50+")</f>
        <v>50+</v>
      </c>
      <c r="Q4982" t="str">
        <f t="shared" si="539"/>
        <v>new</v>
      </c>
      <c r="R4982" t="str">
        <f t="shared" si="540"/>
        <v>high value</v>
      </c>
      <c r="S4982" t="str">
        <f t="shared" si="541"/>
        <v>Low</v>
      </c>
      <c r="T4982" t="str">
        <f t="shared" si="542"/>
        <v>Oct</v>
      </c>
      <c r="U4982">
        <f t="shared" si="543"/>
        <v>2024</v>
      </c>
      <c r="V4982" t="str">
        <f t="shared" si="544"/>
        <v>10-15</v>
      </c>
      <c r="W4982" t="str">
        <f t="shared" si="545"/>
        <v>Slow</v>
      </c>
    </row>
    <row r="4983" spans="1:23" x14ac:dyDescent="0.3">
      <c r="A4983">
        <v>604982</v>
      </c>
      <c r="B4983">
        <v>94359</v>
      </c>
      <c r="C4983">
        <v>41</v>
      </c>
      <c r="D4983" t="s">
        <v>7</v>
      </c>
      <c r="E4983" t="s">
        <v>11</v>
      </c>
      <c r="F4983" t="s">
        <v>18</v>
      </c>
      <c r="G4983" t="s">
        <v>23</v>
      </c>
      <c r="H4983" s="1">
        <v>44831</v>
      </c>
      <c r="I4983" t="s">
        <v>33</v>
      </c>
      <c r="J4983">
        <v>24</v>
      </c>
      <c r="K4983">
        <v>9.1</v>
      </c>
      <c r="L4983">
        <v>1175.22</v>
      </c>
      <c r="M4983">
        <v>95.53</v>
      </c>
      <c r="N4983" t="s">
        <v>50</v>
      </c>
      <c r="O4983">
        <v>3</v>
      </c>
      <c r="P4983" t="str" cm="1">
        <f t="array" ref="P4983">_xlfn.IFS(C4983&lt;25,"18-24", C4983&lt;=35,"25-35", C4983&lt;=50,"36-50",TRUE,"50+")</f>
        <v>36-50</v>
      </c>
      <c r="Q4983" t="str">
        <f t="shared" si="539"/>
        <v>new</v>
      </c>
      <c r="R4983" t="str">
        <f t="shared" si="540"/>
        <v>high value</v>
      </c>
      <c r="S4983" t="str">
        <f t="shared" si="541"/>
        <v>medium</v>
      </c>
      <c r="T4983" t="str">
        <f t="shared" si="542"/>
        <v>Sep</v>
      </c>
      <c r="U4983">
        <f t="shared" si="543"/>
        <v>2022</v>
      </c>
      <c r="V4983" t="str">
        <f t="shared" si="544"/>
        <v>5-10</v>
      </c>
      <c r="W4983" t="str">
        <f t="shared" si="545"/>
        <v>Fast</v>
      </c>
    </row>
    <row r="4984" spans="1:23" x14ac:dyDescent="0.3">
      <c r="A4984">
        <v>604983</v>
      </c>
      <c r="B4984">
        <v>84654</v>
      </c>
      <c r="C4984">
        <v>38</v>
      </c>
      <c r="D4984" t="s">
        <v>7</v>
      </c>
      <c r="E4984" t="s">
        <v>8</v>
      </c>
      <c r="F4984" t="s">
        <v>30</v>
      </c>
      <c r="G4984" t="s">
        <v>23</v>
      </c>
      <c r="H4984" s="1">
        <v>44644</v>
      </c>
      <c r="I4984" t="s">
        <v>33</v>
      </c>
      <c r="J4984">
        <v>86</v>
      </c>
      <c r="K4984">
        <v>13.6</v>
      </c>
      <c r="L4984">
        <v>574.32000000000005</v>
      </c>
      <c r="M4984">
        <v>79.47</v>
      </c>
      <c r="N4984" t="s">
        <v>47</v>
      </c>
      <c r="O4984">
        <v>2</v>
      </c>
      <c r="P4984" t="str" cm="1">
        <f t="array" ref="P4984">_xlfn.IFS(C4984&lt;25,"18-24", C4984&lt;=35,"25-35", C4984&lt;=50,"36-50",TRUE,"50+")</f>
        <v>36-50</v>
      </c>
      <c r="Q4984" t="str">
        <f t="shared" si="539"/>
        <v>new</v>
      </c>
      <c r="R4984" t="str">
        <f t="shared" si="540"/>
        <v>high value</v>
      </c>
      <c r="S4984" t="str">
        <f t="shared" si="541"/>
        <v>Low</v>
      </c>
      <c r="T4984" t="str">
        <f t="shared" si="542"/>
        <v>Mar</v>
      </c>
      <c r="U4984">
        <f t="shared" si="543"/>
        <v>2022</v>
      </c>
      <c r="V4984" t="str">
        <f t="shared" si="544"/>
        <v>10-15</v>
      </c>
      <c r="W4984" t="str">
        <f t="shared" si="545"/>
        <v>Slow</v>
      </c>
    </row>
    <row r="4985" spans="1:23" x14ac:dyDescent="0.3">
      <c r="A4985">
        <v>604984</v>
      </c>
      <c r="B4985">
        <v>58687</v>
      </c>
      <c r="C4985">
        <v>24</v>
      </c>
      <c r="D4985" t="s">
        <v>7</v>
      </c>
      <c r="E4985" t="s">
        <v>13</v>
      </c>
      <c r="F4985" t="s">
        <v>18</v>
      </c>
      <c r="G4985" t="s">
        <v>27</v>
      </c>
      <c r="H4985" s="1">
        <v>45288</v>
      </c>
      <c r="I4985" t="s">
        <v>33</v>
      </c>
      <c r="J4985">
        <v>46</v>
      </c>
      <c r="K4985">
        <v>13.7</v>
      </c>
      <c r="L4985">
        <v>1390.25</v>
      </c>
      <c r="M4985">
        <v>113.94</v>
      </c>
      <c r="N4985" t="s">
        <v>48</v>
      </c>
      <c r="O4985">
        <v>4</v>
      </c>
      <c r="P4985" t="str" cm="1">
        <f t="array" ref="P4985">_xlfn.IFS(C4985&lt;25,"18-24", C4985&lt;=35,"25-35", C4985&lt;=50,"36-50",TRUE,"50+")</f>
        <v>18-24</v>
      </c>
      <c r="Q4985" t="str">
        <f t="shared" si="539"/>
        <v>new</v>
      </c>
      <c r="R4985" t="str">
        <f t="shared" si="540"/>
        <v>high value</v>
      </c>
      <c r="S4985" t="str">
        <f t="shared" si="541"/>
        <v>medium</v>
      </c>
      <c r="T4985" t="str">
        <f t="shared" si="542"/>
        <v>Dec</v>
      </c>
      <c r="U4985">
        <f t="shared" si="543"/>
        <v>2023</v>
      </c>
      <c r="V4985" t="str">
        <f t="shared" si="544"/>
        <v>10-15</v>
      </c>
      <c r="W4985" t="str">
        <f t="shared" si="545"/>
        <v>Slow</v>
      </c>
    </row>
    <row r="4986" spans="1:23" x14ac:dyDescent="0.3">
      <c r="A4986">
        <v>604985</v>
      </c>
      <c r="B4986">
        <v>59145</v>
      </c>
      <c r="C4986">
        <v>21</v>
      </c>
      <c r="D4986" t="s">
        <v>7</v>
      </c>
      <c r="E4986" t="s">
        <v>5</v>
      </c>
      <c r="F4986" t="s">
        <v>32</v>
      </c>
      <c r="G4986" t="s">
        <v>31</v>
      </c>
      <c r="H4986" s="1">
        <v>45631</v>
      </c>
      <c r="I4986" t="s">
        <v>34</v>
      </c>
      <c r="J4986">
        <v>45</v>
      </c>
      <c r="K4986">
        <v>12.5</v>
      </c>
      <c r="L4986">
        <v>193.79</v>
      </c>
      <c r="M4986">
        <v>106.92</v>
      </c>
      <c r="N4986" t="s">
        <v>50</v>
      </c>
      <c r="O4986">
        <v>5</v>
      </c>
      <c r="P4986" t="str" cm="1">
        <f t="array" ref="P4986">_xlfn.IFS(C4986&lt;25,"18-24", C4986&lt;=35,"25-35", C4986&lt;=50,"36-50",TRUE,"50+")</f>
        <v>18-24</v>
      </c>
      <c r="Q4986" t="str">
        <f t="shared" si="539"/>
        <v>new</v>
      </c>
      <c r="R4986" t="str">
        <f t="shared" si="540"/>
        <v>low</v>
      </c>
      <c r="S4986" t="str">
        <f t="shared" si="541"/>
        <v>High</v>
      </c>
      <c r="T4986" t="str">
        <f t="shared" si="542"/>
        <v>Dec</v>
      </c>
      <c r="U4986">
        <f t="shared" si="543"/>
        <v>2024</v>
      </c>
      <c r="V4986" t="str">
        <f t="shared" si="544"/>
        <v>10-15</v>
      </c>
      <c r="W4986" t="str">
        <f t="shared" si="545"/>
        <v>Medium</v>
      </c>
    </row>
    <row r="4987" spans="1:23" x14ac:dyDescent="0.3">
      <c r="A4987">
        <v>604986</v>
      </c>
      <c r="B4987">
        <v>79540</v>
      </c>
      <c r="C4987">
        <v>59</v>
      </c>
      <c r="D4987" t="s">
        <v>4</v>
      </c>
      <c r="E4987" t="s">
        <v>13</v>
      </c>
      <c r="F4987" t="s">
        <v>18</v>
      </c>
      <c r="G4987" t="s">
        <v>31</v>
      </c>
      <c r="H4987" s="1">
        <v>45570</v>
      </c>
      <c r="I4987" t="s">
        <v>33</v>
      </c>
      <c r="J4987">
        <v>26</v>
      </c>
      <c r="K4987">
        <v>13.3</v>
      </c>
      <c r="L4987">
        <v>645.71</v>
      </c>
      <c r="M4987">
        <v>90.59</v>
      </c>
      <c r="N4987" t="s">
        <v>49</v>
      </c>
      <c r="O4987">
        <v>1</v>
      </c>
      <c r="P4987" t="str" cm="1">
        <f t="array" ref="P4987">_xlfn.IFS(C4987&lt;25,"18-24", C4987&lt;=35,"25-35", C4987&lt;=50,"36-50",TRUE,"50+")</f>
        <v>50+</v>
      </c>
      <c r="Q4987" t="str">
        <f t="shared" si="539"/>
        <v>new</v>
      </c>
      <c r="R4987" t="str">
        <f t="shared" si="540"/>
        <v>high value</v>
      </c>
      <c r="S4987" t="str">
        <f t="shared" si="541"/>
        <v>Low</v>
      </c>
      <c r="T4987" t="str">
        <f t="shared" si="542"/>
        <v>Oct</v>
      </c>
      <c r="U4987">
        <f t="shared" si="543"/>
        <v>2024</v>
      </c>
      <c r="V4987" t="str">
        <f t="shared" si="544"/>
        <v>10-15</v>
      </c>
      <c r="W4987" t="str">
        <f t="shared" si="545"/>
        <v>Fast</v>
      </c>
    </row>
    <row r="4988" spans="1:23" x14ac:dyDescent="0.3">
      <c r="A4988">
        <v>604987</v>
      </c>
      <c r="B4988">
        <v>49270</v>
      </c>
      <c r="C4988">
        <v>41</v>
      </c>
      <c r="D4988" t="s">
        <v>7</v>
      </c>
      <c r="E4988" t="s">
        <v>13</v>
      </c>
      <c r="F4988" t="s">
        <v>28</v>
      </c>
      <c r="G4988" t="s">
        <v>25</v>
      </c>
      <c r="H4988" s="1">
        <v>45316</v>
      </c>
      <c r="I4988" t="s">
        <v>34</v>
      </c>
      <c r="J4988">
        <v>25</v>
      </c>
      <c r="K4988">
        <v>7.7</v>
      </c>
      <c r="L4988">
        <v>540.36</v>
      </c>
      <c r="M4988">
        <v>68.92</v>
      </c>
      <c r="N4988" t="s">
        <v>47</v>
      </c>
      <c r="O4988">
        <v>1</v>
      </c>
      <c r="P4988" t="str" cm="1">
        <f t="array" ref="P4988">_xlfn.IFS(C4988&lt;25,"18-24", C4988&lt;=35,"25-35", C4988&lt;=50,"36-50",TRUE,"50+")</f>
        <v>36-50</v>
      </c>
      <c r="Q4988" t="str">
        <f t="shared" si="539"/>
        <v>new</v>
      </c>
      <c r="R4988" t="str">
        <f t="shared" si="540"/>
        <v>high value</v>
      </c>
      <c r="S4988" t="str">
        <f t="shared" si="541"/>
        <v>Low</v>
      </c>
      <c r="T4988" t="str">
        <f t="shared" si="542"/>
        <v>Jan</v>
      </c>
      <c r="U4988">
        <f t="shared" si="543"/>
        <v>2024</v>
      </c>
      <c r="V4988" t="str">
        <f t="shared" si="544"/>
        <v>5-10</v>
      </c>
      <c r="W4988" t="str">
        <f t="shared" si="545"/>
        <v>Fast</v>
      </c>
    </row>
    <row r="4989" spans="1:23" x14ac:dyDescent="0.3">
      <c r="A4989">
        <v>604988</v>
      </c>
      <c r="B4989">
        <v>81324</v>
      </c>
      <c r="C4989">
        <v>34</v>
      </c>
      <c r="D4989" t="s">
        <v>7</v>
      </c>
      <c r="E4989" t="s">
        <v>5</v>
      </c>
      <c r="F4989" t="s">
        <v>24</v>
      </c>
      <c r="G4989" t="s">
        <v>27</v>
      </c>
      <c r="H4989" s="1">
        <v>45523</v>
      </c>
      <c r="I4989" t="s">
        <v>34</v>
      </c>
      <c r="J4989">
        <v>53</v>
      </c>
      <c r="K4989">
        <v>3.9</v>
      </c>
      <c r="L4989">
        <v>1041.01</v>
      </c>
      <c r="M4989">
        <v>101.23</v>
      </c>
      <c r="N4989" t="s">
        <v>50</v>
      </c>
      <c r="O4989">
        <v>5</v>
      </c>
      <c r="P4989" t="str" cm="1">
        <f t="array" ref="P4989">_xlfn.IFS(C4989&lt;25,"18-24", C4989&lt;=35,"25-35", C4989&lt;=50,"36-50",TRUE,"50+")</f>
        <v>25-35</v>
      </c>
      <c r="Q4989" t="str">
        <f t="shared" si="539"/>
        <v>repeat</v>
      </c>
      <c r="R4989" t="str">
        <f t="shared" si="540"/>
        <v>high value</v>
      </c>
      <c r="S4989" t="str">
        <f t="shared" si="541"/>
        <v>High</v>
      </c>
      <c r="T4989" t="str">
        <f t="shared" si="542"/>
        <v>Aug</v>
      </c>
      <c r="U4989">
        <f t="shared" si="543"/>
        <v>2024</v>
      </c>
      <c r="V4989" t="str">
        <f t="shared" si="544"/>
        <v>0-5</v>
      </c>
      <c r="W4989" t="str">
        <f t="shared" si="545"/>
        <v>Slow</v>
      </c>
    </row>
    <row r="4990" spans="1:23" x14ac:dyDescent="0.3">
      <c r="A4990">
        <v>604989</v>
      </c>
      <c r="B4990">
        <v>62158</v>
      </c>
      <c r="C4990">
        <v>46</v>
      </c>
      <c r="D4990" t="s">
        <v>4</v>
      </c>
      <c r="E4990" t="s">
        <v>8</v>
      </c>
      <c r="F4990" t="s">
        <v>30</v>
      </c>
      <c r="G4990" t="s">
        <v>23</v>
      </c>
      <c r="H4990" s="1">
        <v>45070</v>
      </c>
      <c r="I4990" t="s">
        <v>33</v>
      </c>
      <c r="J4990">
        <v>65</v>
      </c>
      <c r="K4990">
        <v>4.5999999999999996</v>
      </c>
      <c r="L4990">
        <v>526.77</v>
      </c>
      <c r="M4990">
        <v>50.92</v>
      </c>
      <c r="N4990" t="s">
        <v>47</v>
      </c>
      <c r="O4990">
        <v>4</v>
      </c>
      <c r="P4990" t="str" cm="1">
        <f t="array" ref="P4990">_xlfn.IFS(C4990&lt;25,"18-24", C4990&lt;=35,"25-35", C4990&lt;=50,"36-50",TRUE,"50+")</f>
        <v>36-50</v>
      </c>
      <c r="Q4990" t="str">
        <f t="shared" si="539"/>
        <v>new</v>
      </c>
      <c r="R4990" t="str">
        <f t="shared" si="540"/>
        <v>high value</v>
      </c>
      <c r="S4990" t="str">
        <f t="shared" si="541"/>
        <v>medium</v>
      </c>
      <c r="T4990" t="str">
        <f t="shared" si="542"/>
        <v>May</v>
      </c>
      <c r="U4990">
        <f t="shared" si="543"/>
        <v>2023</v>
      </c>
      <c r="V4990" t="str">
        <f t="shared" si="544"/>
        <v>0-5</v>
      </c>
      <c r="W4990" t="str">
        <f t="shared" si="545"/>
        <v>Slow</v>
      </c>
    </row>
    <row r="4991" spans="1:23" x14ac:dyDescent="0.3">
      <c r="A4991">
        <v>604990</v>
      </c>
      <c r="B4991">
        <v>90129</v>
      </c>
      <c r="C4991">
        <v>33</v>
      </c>
      <c r="D4991" t="s">
        <v>7</v>
      </c>
      <c r="E4991" t="s">
        <v>15</v>
      </c>
      <c r="F4991" t="s">
        <v>22</v>
      </c>
      <c r="G4991" t="s">
        <v>31</v>
      </c>
      <c r="H4991" s="1">
        <v>44582</v>
      </c>
      <c r="I4991" t="s">
        <v>34</v>
      </c>
      <c r="J4991">
        <v>26</v>
      </c>
      <c r="K4991">
        <v>11.9</v>
      </c>
      <c r="L4991">
        <v>762.58</v>
      </c>
      <c r="M4991">
        <v>47.41</v>
      </c>
      <c r="N4991" t="s">
        <v>47</v>
      </c>
      <c r="O4991">
        <v>2</v>
      </c>
      <c r="P4991" t="str" cm="1">
        <f t="array" ref="P4991">_xlfn.IFS(C4991&lt;25,"18-24", C4991&lt;=35,"25-35", C4991&lt;=50,"36-50",TRUE,"50+")</f>
        <v>25-35</v>
      </c>
      <c r="Q4991" t="str">
        <f t="shared" si="539"/>
        <v>new</v>
      </c>
      <c r="R4991" t="str">
        <f t="shared" si="540"/>
        <v>high value</v>
      </c>
      <c r="S4991" t="str">
        <f t="shared" si="541"/>
        <v>Low</v>
      </c>
      <c r="T4991" t="str">
        <f t="shared" si="542"/>
        <v>Jan</v>
      </c>
      <c r="U4991">
        <f t="shared" si="543"/>
        <v>2022</v>
      </c>
      <c r="V4991" t="str">
        <f t="shared" si="544"/>
        <v>10-15</v>
      </c>
      <c r="W4991" t="str">
        <f t="shared" si="545"/>
        <v>Fast</v>
      </c>
    </row>
    <row r="4992" spans="1:23" x14ac:dyDescent="0.3">
      <c r="A4992">
        <v>604991</v>
      </c>
      <c r="B4992">
        <v>31225</v>
      </c>
      <c r="C4992">
        <v>40</v>
      </c>
      <c r="D4992" t="s">
        <v>7</v>
      </c>
      <c r="E4992" t="s">
        <v>11</v>
      </c>
      <c r="F4992" t="s">
        <v>22</v>
      </c>
      <c r="G4992" t="s">
        <v>27</v>
      </c>
      <c r="H4992" s="1">
        <v>44605</v>
      </c>
      <c r="I4992" t="s">
        <v>34</v>
      </c>
      <c r="J4992">
        <v>78</v>
      </c>
      <c r="K4992">
        <v>3.8</v>
      </c>
      <c r="L4992">
        <v>947.36</v>
      </c>
      <c r="M4992">
        <v>116.3</v>
      </c>
      <c r="N4992" t="s">
        <v>48</v>
      </c>
      <c r="O4992">
        <v>1</v>
      </c>
      <c r="P4992" t="str" cm="1">
        <f t="array" ref="P4992">_xlfn.IFS(C4992&lt;25,"18-24", C4992&lt;=35,"25-35", C4992&lt;=50,"36-50",TRUE,"50+")</f>
        <v>36-50</v>
      </c>
      <c r="Q4992" t="str">
        <f t="shared" si="539"/>
        <v>new</v>
      </c>
      <c r="R4992" t="str">
        <f t="shared" si="540"/>
        <v>high value</v>
      </c>
      <c r="S4992" t="str">
        <f t="shared" si="541"/>
        <v>Low</v>
      </c>
      <c r="T4992" t="str">
        <f t="shared" si="542"/>
        <v>Feb</v>
      </c>
      <c r="U4992">
        <f t="shared" si="543"/>
        <v>2022</v>
      </c>
      <c r="V4992" t="str">
        <f t="shared" si="544"/>
        <v>0-5</v>
      </c>
      <c r="W4992" t="str">
        <f t="shared" si="545"/>
        <v>Slow</v>
      </c>
    </row>
    <row r="4993" spans="1:23" x14ac:dyDescent="0.3">
      <c r="A4993">
        <v>604992</v>
      </c>
      <c r="B4993">
        <v>59214</v>
      </c>
      <c r="C4993">
        <v>22</v>
      </c>
      <c r="D4993" t="s">
        <v>7</v>
      </c>
      <c r="E4993" t="s">
        <v>5</v>
      </c>
      <c r="F4993" t="s">
        <v>30</v>
      </c>
      <c r="G4993" t="s">
        <v>23</v>
      </c>
      <c r="H4993" s="1">
        <v>44919</v>
      </c>
      <c r="I4993" t="s">
        <v>33</v>
      </c>
      <c r="J4993">
        <v>27</v>
      </c>
      <c r="K4993">
        <v>9.8000000000000007</v>
      </c>
      <c r="L4993">
        <v>1393.41</v>
      </c>
      <c r="M4993">
        <v>82.72</v>
      </c>
      <c r="N4993" t="s">
        <v>48</v>
      </c>
      <c r="O4993">
        <v>4</v>
      </c>
      <c r="P4993" t="str" cm="1">
        <f t="array" ref="P4993">_xlfn.IFS(C4993&lt;25,"18-24", C4993&lt;=35,"25-35", C4993&lt;=50,"36-50",TRUE,"50+")</f>
        <v>18-24</v>
      </c>
      <c r="Q4993" t="str">
        <f t="shared" si="539"/>
        <v>new</v>
      </c>
      <c r="R4993" t="str">
        <f t="shared" si="540"/>
        <v>high value</v>
      </c>
      <c r="S4993" t="str">
        <f t="shared" si="541"/>
        <v>medium</v>
      </c>
      <c r="T4993" t="str">
        <f t="shared" si="542"/>
        <v>Dec</v>
      </c>
      <c r="U4993">
        <f t="shared" si="543"/>
        <v>2022</v>
      </c>
      <c r="V4993" t="str">
        <f t="shared" si="544"/>
        <v>5-10</v>
      </c>
      <c r="W4993" t="str">
        <f t="shared" si="545"/>
        <v>Fast</v>
      </c>
    </row>
    <row r="4994" spans="1:23" x14ac:dyDescent="0.3">
      <c r="A4994">
        <v>604993</v>
      </c>
      <c r="B4994">
        <v>96399</v>
      </c>
      <c r="C4994">
        <v>26</v>
      </c>
      <c r="D4994" t="s">
        <v>4</v>
      </c>
      <c r="E4994" t="s">
        <v>13</v>
      </c>
      <c r="F4994" t="s">
        <v>24</v>
      </c>
      <c r="G4994" t="s">
        <v>29</v>
      </c>
      <c r="H4994" s="1">
        <v>45619</v>
      </c>
      <c r="I4994" t="s">
        <v>33</v>
      </c>
      <c r="J4994">
        <v>84</v>
      </c>
      <c r="K4994">
        <v>14</v>
      </c>
      <c r="L4994">
        <v>1390.3</v>
      </c>
      <c r="M4994">
        <v>60.84</v>
      </c>
      <c r="N4994" t="s">
        <v>47</v>
      </c>
      <c r="O4994">
        <v>4</v>
      </c>
      <c r="P4994" t="str" cm="1">
        <f t="array" ref="P4994">_xlfn.IFS(C4994&lt;25,"18-24", C4994&lt;=35,"25-35", C4994&lt;=50,"36-50",TRUE,"50+")</f>
        <v>25-35</v>
      </c>
      <c r="Q4994" t="str">
        <f t="shared" si="539"/>
        <v>new</v>
      </c>
      <c r="R4994" t="str">
        <f t="shared" si="540"/>
        <v>high value</v>
      </c>
      <c r="S4994" t="str">
        <f t="shared" si="541"/>
        <v>medium</v>
      </c>
      <c r="T4994" t="str">
        <f t="shared" si="542"/>
        <v>Nov</v>
      </c>
      <c r="U4994">
        <f t="shared" si="543"/>
        <v>2024</v>
      </c>
      <c r="V4994" t="str">
        <f t="shared" si="544"/>
        <v>10-15</v>
      </c>
      <c r="W4994" t="str">
        <f t="shared" si="545"/>
        <v>Slow</v>
      </c>
    </row>
    <row r="4995" spans="1:23" x14ac:dyDescent="0.3">
      <c r="A4995">
        <v>604994</v>
      </c>
      <c r="B4995">
        <v>96761</v>
      </c>
      <c r="C4995">
        <v>20</v>
      </c>
      <c r="D4995" t="s">
        <v>7</v>
      </c>
      <c r="E4995" t="s">
        <v>8</v>
      </c>
      <c r="F4995" t="s">
        <v>28</v>
      </c>
      <c r="G4995" t="s">
        <v>27</v>
      </c>
      <c r="H4995" s="1">
        <v>45450</v>
      </c>
      <c r="I4995" t="s">
        <v>34</v>
      </c>
      <c r="J4995">
        <v>77</v>
      </c>
      <c r="K4995">
        <v>14</v>
      </c>
      <c r="L4995">
        <v>567.35</v>
      </c>
      <c r="M4995">
        <v>76.12</v>
      </c>
      <c r="N4995" t="s">
        <v>48</v>
      </c>
      <c r="O4995">
        <v>3</v>
      </c>
      <c r="P4995" t="str" cm="1">
        <f t="array" ref="P4995">_xlfn.IFS(C4995&lt;25,"18-24", C4995&lt;=35,"25-35", C4995&lt;=50,"36-50",TRUE,"50+")</f>
        <v>18-24</v>
      </c>
      <c r="Q4995" t="str">
        <f t="shared" ref="Q4995:Q5058" si="546">IF(COUNTIF($B:$B,B4995)&gt;1,"repeat","new")</f>
        <v>new</v>
      </c>
      <c r="R4995" t="str">
        <f t="shared" ref="R4995:R5058" si="547">IF(L4995&gt;500,"high value",IF( L4995&gt;250,"medium","low"))</f>
        <v>high value</v>
      </c>
      <c r="S4995" t="str">
        <f t="shared" ref="S4995:S5058" si="548">IF(O4995&lt;=2,"Low",IF(O4995&lt;=4,"medium","High"))</f>
        <v>medium</v>
      </c>
      <c r="T4995" t="str">
        <f t="shared" ref="T4995:T5058" si="549">TEXT(H4995,"MMM")</f>
        <v>Jun</v>
      </c>
      <c r="U4995">
        <f t="shared" ref="U4995:U5058" si="550">YEAR(H4995)</f>
        <v>2024</v>
      </c>
      <c r="V4995" t="str">
        <f t="shared" ref="V4995:V5058" si="551">IF(K4995&lt;=5,"0-5",IF(K4995&lt;=10,"5-10",IF(K4995&lt;=15,"10-15","15+")))</f>
        <v>10-15</v>
      </c>
      <c r="W4995" t="str">
        <f t="shared" ref="W4995:W5058" si="552">IF(J4995&lt;=30,"Fast",IF(J4995&lt;=45,"Medium","Slow"))</f>
        <v>Slow</v>
      </c>
    </row>
    <row r="4996" spans="1:23" x14ac:dyDescent="0.3">
      <c r="A4996">
        <v>604995</v>
      </c>
      <c r="B4996">
        <v>42107</v>
      </c>
      <c r="C4996">
        <v>34</v>
      </c>
      <c r="D4996" t="s">
        <v>7</v>
      </c>
      <c r="E4996" t="s">
        <v>8</v>
      </c>
      <c r="F4996" t="s">
        <v>22</v>
      </c>
      <c r="G4996" t="s">
        <v>25</v>
      </c>
      <c r="H4996" s="1">
        <v>44691</v>
      </c>
      <c r="I4996" t="s">
        <v>33</v>
      </c>
      <c r="J4996">
        <v>43</v>
      </c>
      <c r="K4996">
        <v>9.6</v>
      </c>
      <c r="L4996">
        <v>1481.77</v>
      </c>
      <c r="M4996">
        <v>103.26</v>
      </c>
      <c r="N4996" t="s">
        <v>48</v>
      </c>
      <c r="O4996">
        <v>2</v>
      </c>
      <c r="P4996" t="str" cm="1">
        <f t="array" ref="P4996">_xlfn.IFS(C4996&lt;25,"18-24", C4996&lt;=35,"25-35", C4996&lt;=50,"36-50",TRUE,"50+")</f>
        <v>25-35</v>
      </c>
      <c r="Q4996" t="str">
        <f t="shared" si="546"/>
        <v>new</v>
      </c>
      <c r="R4996" t="str">
        <f t="shared" si="547"/>
        <v>high value</v>
      </c>
      <c r="S4996" t="str">
        <f t="shared" si="548"/>
        <v>Low</v>
      </c>
      <c r="T4996" t="str">
        <f t="shared" si="549"/>
        <v>May</v>
      </c>
      <c r="U4996">
        <f t="shared" si="550"/>
        <v>2022</v>
      </c>
      <c r="V4996" t="str">
        <f t="shared" si="551"/>
        <v>5-10</v>
      </c>
      <c r="W4996" t="str">
        <f t="shared" si="552"/>
        <v>Medium</v>
      </c>
    </row>
    <row r="4997" spans="1:23" x14ac:dyDescent="0.3">
      <c r="A4997">
        <v>604996</v>
      </c>
      <c r="B4997">
        <v>49951</v>
      </c>
      <c r="C4997">
        <v>27</v>
      </c>
      <c r="D4997" t="s">
        <v>4</v>
      </c>
      <c r="E4997" t="s">
        <v>11</v>
      </c>
      <c r="F4997" t="s">
        <v>18</v>
      </c>
      <c r="G4997" t="s">
        <v>27</v>
      </c>
      <c r="H4997" s="1">
        <v>44952</v>
      </c>
      <c r="I4997" t="s">
        <v>33</v>
      </c>
      <c r="J4997">
        <v>72</v>
      </c>
      <c r="K4997">
        <v>2.1</v>
      </c>
      <c r="L4997">
        <v>1016.04</v>
      </c>
      <c r="M4997">
        <v>33.6</v>
      </c>
      <c r="N4997" t="s">
        <v>47</v>
      </c>
      <c r="O4997">
        <v>2</v>
      </c>
      <c r="P4997" t="str" cm="1">
        <f t="array" ref="P4997">_xlfn.IFS(C4997&lt;25,"18-24", C4997&lt;=35,"25-35", C4997&lt;=50,"36-50",TRUE,"50+")</f>
        <v>25-35</v>
      </c>
      <c r="Q4997" t="str">
        <f t="shared" si="546"/>
        <v>new</v>
      </c>
      <c r="R4997" t="str">
        <f t="shared" si="547"/>
        <v>high value</v>
      </c>
      <c r="S4997" t="str">
        <f t="shared" si="548"/>
        <v>Low</v>
      </c>
      <c r="T4997" t="str">
        <f t="shared" si="549"/>
        <v>Jan</v>
      </c>
      <c r="U4997">
        <f t="shared" si="550"/>
        <v>2023</v>
      </c>
      <c r="V4997" t="str">
        <f t="shared" si="551"/>
        <v>0-5</v>
      </c>
      <c r="W4997" t="str">
        <f t="shared" si="552"/>
        <v>Slow</v>
      </c>
    </row>
    <row r="4998" spans="1:23" x14ac:dyDescent="0.3">
      <c r="A4998">
        <v>604997</v>
      </c>
      <c r="B4998">
        <v>36246</v>
      </c>
      <c r="C4998">
        <v>25</v>
      </c>
      <c r="D4998" t="s">
        <v>7</v>
      </c>
      <c r="E4998" t="s">
        <v>15</v>
      </c>
      <c r="F4998" t="s">
        <v>19</v>
      </c>
      <c r="G4998" t="s">
        <v>29</v>
      </c>
      <c r="H4998" s="1">
        <v>44808</v>
      </c>
      <c r="I4998" t="s">
        <v>34</v>
      </c>
      <c r="J4998">
        <v>71</v>
      </c>
      <c r="K4998">
        <v>2.7</v>
      </c>
      <c r="L4998">
        <v>376.44</v>
      </c>
      <c r="M4998">
        <v>23.75</v>
      </c>
      <c r="N4998" t="s">
        <v>48</v>
      </c>
      <c r="O4998">
        <v>2</v>
      </c>
      <c r="P4998" t="str" cm="1">
        <f t="array" ref="P4998">_xlfn.IFS(C4998&lt;25,"18-24", C4998&lt;=35,"25-35", C4998&lt;=50,"36-50",TRUE,"50+")</f>
        <v>25-35</v>
      </c>
      <c r="Q4998" t="str">
        <f t="shared" si="546"/>
        <v>new</v>
      </c>
      <c r="R4998" t="str">
        <f t="shared" si="547"/>
        <v>medium</v>
      </c>
      <c r="S4998" t="str">
        <f t="shared" si="548"/>
        <v>Low</v>
      </c>
      <c r="T4998" t="str">
        <f t="shared" si="549"/>
        <v>Sep</v>
      </c>
      <c r="U4998">
        <f t="shared" si="550"/>
        <v>2022</v>
      </c>
      <c r="V4998" t="str">
        <f t="shared" si="551"/>
        <v>0-5</v>
      </c>
      <c r="W4998" t="str">
        <f t="shared" si="552"/>
        <v>Slow</v>
      </c>
    </row>
    <row r="4999" spans="1:23" x14ac:dyDescent="0.3">
      <c r="A4999">
        <v>604998</v>
      </c>
      <c r="B4999">
        <v>37532</v>
      </c>
      <c r="C4999">
        <v>63</v>
      </c>
      <c r="D4999" t="s">
        <v>4</v>
      </c>
      <c r="E4999" t="s">
        <v>16</v>
      </c>
      <c r="F4999" t="s">
        <v>24</v>
      </c>
      <c r="G4999" t="s">
        <v>27</v>
      </c>
      <c r="H4999" s="1">
        <v>45316</v>
      </c>
      <c r="I4999" t="s">
        <v>34</v>
      </c>
      <c r="J4999">
        <v>33</v>
      </c>
      <c r="K4999">
        <v>4</v>
      </c>
      <c r="L4999">
        <v>767.89</v>
      </c>
      <c r="M4999">
        <v>78.33</v>
      </c>
      <c r="N4999" t="s">
        <v>49</v>
      </c>
      <c r="O4999">
        <v>4</v>
      </c>
      <c r="P4999" t="str" cm="1">
        <f t="array" ref="P4999">_xlfn.IFS(C4999&lt;25,"18-24", C4999&lt;=35,"25-35", C4999&lt;=50,"36-50",TRUE,"50+")</f>
        <v>50+</v>
      </c>
      <c r="Q4999" t="str">
        <f t="shared" si="546"/>
        <v>new</v>
      </c>
      <c r="R4999" t="str">
        <f t="shared" si="547"/>
        <v>high value</v>
      </c>
      <c r="S4999" t="str">
        <f t="shared" si="548"/>
        <v>medium</v>
      </c>
      <c r="T4999" t="str">
        <f t="shared" si="549"/>
        <v>Jan</v>
      </c>
      <c r="U4999">
        <f t="shared" si="550"/>
        <v>2024</v>
      </c>
      <c r="V4999" t="str">
        <f t="shared" si="551"/>
        <v>0-5</v>
      </c>
      <c r="W4999" t="str">
        <f t="shared" si="552"/>
        <v>Medium</v>
      </c>
    </row>
    <row r="5000" spans="1:23" x14ac:dyDescent="0.3">
      <c r="A5000">
        <v>604999</v>
      </c>
      <c r="B5000">
        <v>13224</v>
      </c>
      <c r="C5000">
        <v>55</v>
      </c>
      <c r="D5000" t="s">
        <v>7</v>
      </c>
      <c r="E5000" t="s">
        <v>16</v>
      </c>
      <c r="F5000" t="s">
        <v>18</v>
      </c>
      <c r="G5000" t="s">
        <v>21</v>
      </c>
      <c r="H5000" s="1">
        <v>44665</v>
      </c>
      <c r="I5000" t="s">
        <v>33</v>
      </c>
      <c r="J5000">
        <v>68</v>
      </c>
      <c r="K5000">
        <v>13.2</v>
      </c>
      <c r="L5000">
        <v>391.04</v>
      </c>
      <c r="M5000">
        <v>69.67</v>
      </c>
      <c r="N5000" t="s">
        <v>47</v>
      </c>
      <c r="O5000">
        <v>2</v>
      </c>
      <c r="P5000" t="str" cm="1">
        <f t="array" ref="P5000">_xlfn.IFS(C5000&lt;25,"18-24", C5000&lt;=35,"25-35", C5000&lt;=50,"36-50",TRUE,"50+")</f>
        <v>50+</v>
      </c>
      <c r="Q5000" t="str">
        <f t="shared" si="546"/>
        <v>new</v>
      </c>
      <c r="R5000" t="str">
        <f t="shared" si="547"/>
        <v>medium</v>
      </c>
      <c r="S5000" t="str">
        <f t="shared" si="548"/>
        <v>Low</v>
      </c>
      <c r="T5000" t="str">
        <f t="shared" si="549"/>
        <v>Apr</v>
      </c>
      <c r="U5000">
        <f t="shared" si="550"/>
        <v>2022</v>
      </c>
      <c r="V5000" t="str">
        <f t="shared" si="551"/>
        <v>10-15</v>
      </c>
      <c r="W5000" t="str">
        <f t="shared" si="552"/>
        <v>Slow</v>
      </c>
    </row>
    <row r="5001" spans="1:23" x14ac:dyDescent="0.3">
      <c r="A5001">
        <v>605000</v>
      </c>
      <c r="B5001">
        <v>61874</v>
      </c>
      <c r="C5001">
        <v>58</v>
      </c>
      <c r="D5001" t="s">
        <v>4</v>
      </c>
      <c r="E5001" t="s">
        <v>16</v>
      </c>
      <c r="F5001" t="s">
        <v>26</v>
      </c>
      <c r="G5001" t="s">
        <v>25</v>
      </c>
      <c r="H5001" s="1">
        <v>45379</v>
      </c>
      <c r="I5001" t="s">
        <v>34</v>
      </c>
      <c r="J5001">
        <v>46</v>
      </c>
      <c r="K5001">
        <v>14.7</v>
      </c>
      <c r="L5001">
        <v>382.98</v>
      </c>
      <c r="M5001">
        <v>108.94</v>
      </c>
      <c r="N5001" t="s">
        <v>49</v>
      </c>
      <c r="O5001">
        <v>4</v>
      </c>
      <c r="P5001" t="str" cm="1">
        <f t="array" ref="P5001">_xlfn.IFS(C5001&lt;25,"18-24", C5001&lt;=35,"25-35", C5001&lt;=50,"36-50",TRUE,"50+")</f>
        <v>50+</v>
      </c>
      <c r="Q5001" t="str">
        <f t="shared" si="546"/>
        <v>new</v>
      </c>
      <c r="R5001" t="str">
        <f t="shared" si="547"/>
        <v>medium</v>
      </c>
      <c r="S5001" t="str">
        <f t="shared" si="548"/>
        <v>medium</v>
      </c>
      <c r="T5001" t="str">
        <f t="shared" si="549"/>
        <v>Mar</v>
      </c>
      <c r="U5001">
        <f t="shared" si="550"/>
        <v>2024</v>
      </c>
      <c r="V5001" t="str">
        <f t="shared" si="551"/>
        <v>10-15</v>
      </c>
      <c r="W5001" t="str">
        <f t="shared" si="552"/>
        <v>Slow</v>
      </c>
    </row>
    <row r="5002" spans="1:23" x14ac:dyDescent="0.3">
      <c r="A5002">
        <v>605001</v>
      </c>
      <c r="B5002">
        <v>82685</v>
      </c>
      <c r="C5002">
        <v>21</v>
      </c>
      <c r="D5002" t="s">
        <v>4</v>
      </c>
      <c r="E5002" t="s">
        <v>8</v>
      </c>
      <c r="F5002" t="s">
        <v>32</v>
      </c>
      <c r="G5002" t="s">
        <v>23</v>
      </c>
      <c r="H5002" s="1">
        <v>45088</v>
      </c>
      <c r="I5002" t="s">
        <v>34</v>
      </c>
      <c r="J5002">
        <v>70</v>
      </c>
      <c r="K5002">
        <v>13.4</v>
      </c>
      <c r="L5002">
        <v>544.66999999999996</v>
      </c>
      <c r="M5002">
        <v>104.38</v>
      </c>
      <c r="N5002" t="s">
        <v>49</v>
      </c>
      <c r="O5002">
        <v>3</v>
      </c>
      <c r="P5002" t="str" cm="1">
        <f t="array" ref="P5002">_xlfn.IFS(C5002&lt;25,"18-24", C5002&lt;=35,"25-35", C5002&lt;=50,"36-50",TRUE,"50+")</f>
        <v>18-24</v>
      </c>
      <c r="Q5002" t="str">
        <f t="shared" si="546"/>
        <v>new</v>
      </c>
      <c r="R5002" t="str">
        <f t="shared" si="547"/>
        <v>high value</v>
      </c>
      <c r="S5002" t="str">
        <f t="shared" si="548"/>
        <v>medium</v>
      </c>
      <c r="T5002" t="str">
        <f t="shared" si="549"/>
        <v>Jun</v>
      </c>
      <c r="U5002">
        <f t="shared" si="550"/>
        <v>2023</v>
      </c>
      <c r="V5002" t="str">
        <f t="shared" si="551"/>
        <v>10-15</v>
      </c>
      <c r="W5002" t="str">
        <f t="shared" si="552"/>
        <v>Slow</v>
      </c>
    </row>
    <row r="5003" spans="1:23" x14ac:dyDescent="0.3">
      <c r="A5003">
        <v>605002</v>
      </c>
      <c r="B5003">
        <v>25974</v>
      </c>
      <c r="C5003">
        <v>40</v>
      </c>
      <c r="D5003" t="s">
        <v>7</v>
      </c>
      <c r="E5003" t="s">
        <v>5</v>
      </c>
      <c r="F5003" t="s">
        <v>32</v>
      </c>
      <c r="G5003" t="s">
        <v>25</v>
      </c>
      <c r="H5003" s="1">
        <v>45592</v>
      </c>
      <c r="I5003" t="s">
        <v>33</v>
      </c>
      <c r="J5003">
        <v>51</v>
      </c>
      <c r="K5003">
        <v>3.1</v>
      </c>
      <c r="L5003">
        <v>242.7</v>
      </c>
      <c r="M5003">
        <v>105.61</v>
      </c>
      <c r="N5003" t="s">
        <v>48</v>
      </c>
      <c r="O5003">
        <v>3</v>
      </c>
      <c r="P5003" t="str" cm="1">
        <f t="array" ref="P5003">_xlfn.IFS(C5003&lt;25,"18-24", C5003&lt;=35,"25-35", C5003&lt;=50,"36-50",TRUE,"50+")</f>
        <v>36-50</v>
      </c>
      <c r="Q5003" t="str">
        <f t="shared" si="546"/>
        <v>new</v>
      </c>
      <c r="R5003" t="str">
        <f t="shared" si="547"/>
        <v>low</v>
      </c>
      <c r="S5003" t="str">
        <f t="shared" si="548"/>
        <v>medium</v>
      </c>
      <c r="T5003" t="str">
        <f t="shared" si="549"/>
        <v>Oct</v>
      </c>
      <c r="U5003">
        <f t="shared" si="550"/>
        <v>2024</v>
      </c>
      <c r="V5003" t="str">
        <f t="shared" si="551"/>
        <v>0-5</v>
      </c>
      <c r="W5003" t="str">
        <f t="shared" si="552"/>
        <v>Slow</v>
      </c>
    </row>
    <row r="5004" spans="1:23" x14ac:dyDescent="0.3">
      <c r="A5004">
        <v>605003</v>
      </c>
      <c r="B5004">
        <v>20528</v>
      </c>
      <c r="C5004">
        <v>32</v>
      </c>
      <c r="D5004" t="s">
        <v>4</v>
      </c>
      <c r="E5004" t="s">
        <v>13</v>
      </c>
      <c r="F5004" t="s">
        <v>30</v>
      </c>
      <c r="G5004" t="s">
        <v>21</v>
      </c>
      <c r="H5004" s="1">
        <v>45637</v>
      </c>
      <c r="I5004" t="s">
        <v>33</v>
      </c>
      <c r="J5004">
        <v>71</v>
      </c>
      <c r="K5004">
        <v>9.1</v>
      </c>
      <c r="L5004">
        <v>277.89</v>
      </c>
      <c r="M5004">
        <v>57.31</v>
      </c>
      <c r="N5004" t="s">
        <v>48</v>
      </c>
      <c r="O5004">
        <v>1</v>
      </c>
      <c r="P5004" t="str" cm="1">
        <f t="array" ref="P5004">_xlfn.IFS(C5004&lt;25,"18-24", C5004&lt;=35,"25-35", C5004&lt;=50,"36-50",TRUE,"50+")</f>
        <v>25-35</v>
      </c>
      <c r="Q5004" t="str">
        <f t="shared" si="546"/>
        <v>new</v>
      </c>
      <c r="R5004" t="str">
        <f t="shared" si="547"/>
        <v>medium</v>
      </c>
      <c r="S5004" t="str">
        <f t="shared" si="548"/>
        <v>Low</v>
      </c>
      <c r="T5004" t="str">
        <f t="shared" si="549"/>
        <v>Dec</v>
      </c>
      <c r="U5004">
        <f t="shared" si="550"/>
        <v>2024</v>
      </c>
      <c r="V5004" t="str">
        <f t="shared" si="551"/>
        <v>5-10</v>
      </c>
      <c r="W5004" t="str">
        <f t="shared" si="552"/>
        <v>Slow</v>
      </c>
    </row>
    <row r="5005" spans="1:23" x14ac:dyDescent="0.3">
      <c r="A5005">
        <v>605004</v>
      </c>
      <c r="B5005">
        <v>90090</v>
      </c>
      <c r="C5005">
        <v>26</v>
      </c>
      <c r="D5005" t="s">
        <v>4</v>
      </c>
      <c r="E5005" t="s">
        <v>15</v>
      </c>
      <c r="F5005" t="s">
        <v>24</v>
      </c>
      <c r="G5005" t="s">
        <v>27</v>
      </c>
      <c r="H5005" s="1">
        <v>45268</v>
      </c>
      <c r="I5005" t="s">
        <v>33</v>
      </c>
      <c r="J5005">
        <v>22</v>
      </c>
      <c r="K5005">
        <v>3.5</v>
      </c>
      <c r="L5005">
        <v>629.08000000000004</v>
      </c>
      <c r="M5005">
        <v>32.19</v>
      </c>
      <c r="N5005" t="s">
        <v>47</v>
      </c>
      <c r="O5005">
        <v>5</v>
      </c>
      <c r="P5005" t="str" cm="1">
        <f t="array" ref="P5005">_xlfn.IFS(C5005&lt;25,"18-24", C5005&lt;=35,"25-35", C5005&lt;=50,"36-50",TRUE,"50+")</f>
        <v>25-35</v>
      </c>
      <c r="Q5005" t="str">
        <f t="shared" si="546"/>
        <v>new</v>
      </c>
      <c r="R5005" t="str">
        <f t="shared" si="547"/>
        <v>high value</v>
      </c>
      <c r="S5005" t="str">
        <f t="shared" si="548"/>
        <v>High</v>
      </c>
      <c r="T5005" t="str">
        <f t="shared" si="549"/>
        <v>Dec</v>
      </c>
      <c r="U5005">
        <f t="shared" si="550"/>
        <v>2023</v>
      </c>
      <c r="V5005" t="str">
        <f t="shared" si="551"/>
        <v>0-5</v>
      </c>
      <c r="W5005" t="str">
        <f t="shared" si="552"/>
        <v>Fast</v>
      </c>
    </row>
    <row r="5006" spans="1:23" x14ac:dyDescent="0.3">
      <c r="A5006">
        <v>605005</v>
      </c>
      <c r="B5006">
        <v>29263</v>
      </c>
      <c r="C5006">
        <v>64</v>
      </c>
      <c r="D5006" t="s">
        <v>7</v>
      </c>
      <c r="E5006" t="s">
        <v>13</v>
      </c>
      <c r="F5006" t="s">
        <v>30</v>
      </c>
      <c r="G5006" t="s">
        <v>23</v>
      </c>
      <c r="H5006" s="1">
        <v>44807</v>
      </c>
      <c r="I5006" t="s">
        <v>33</v>
      </c>
      <c r="J5006">
        <v>23</v>
      </c>
      <c r="K5006">
        <v>10.7</v>
      </c>
      <c r="L5006">
        <v>290.52</v>
      </c>
      <c r="M5006">
        <v>57.48</v>
      </c>
      <c r="N5006" t="s">
        <v>50</v>
      </c>
      <c r="O5006">
        <v>5</v>
      </c>
      <c r="P5006" t="str" cm="1">
        <f t="array" ref="P5006">_xlfn.IFS(C5006&lt;25,"18-24", C5006&lt;=35,"25-35", C5006&lt;=50,"36-50",TRUE,"50+")</f>
        <v>50+</v>
      </c>
      <c r="Q5006" t="str">
        <f t="shared" si="546"/>
        <v>new</v>
      </c>
      <c r="R5006" t="str">
        <f t="shared" si="547"/>
        <v>medium</v>
      </c>
      <c r="S5006" t="str">
        <f t="shared" si="548"/>
        <v>High</v>
      </c>
      <c r="T5006" t="str">
        <f t="shared" si="549"/>
        <v>Sep</v>
      </c>
      <c r="U5006">
        <f t="shared" si="550"/>
        <v>2022</v>
      </c>
      <c r="V5006" t="str">
        <f t="shared" si="551"/>
        <v>10-15</v>
      </c>
      <c r="W5006" t="str">
        <f t="shared" si="552"/>
        <v>Fast</v>
      </c>
    </row>
    <row r="5007" spans="1:23" x14ac:dyDescent="0.3">
      <c r="A5007">
        <v>605006</v>
      </c>
      <c r="B5007">
        <v>94757</v>
      </c>
      <c r="C5007">
        <v>48</v>
      </c>
      <c r="D5007" t="s">
        <v>7</v>
      </c>
      <c r="E5007" t="s">
        <v>16</v>
      </c>
      <c r="F5007" t="s">
        <v>32</v>
      </c>
      <c r="G5007" t="s">
        <v>25</v>
      </c>
      <c r="H5007" s="1">
        <v>45340</v>
      </c>
      <c r="I5007" t="s">
        <v>33</v>
      </c>
      <c r="J5007">
        <v>57</v>
      </c>
      <c r="K5007">
        <v>7.3</v>
      </c>
      <c r="L5007">
        <v>1054.79</v>
      </c>
      <c r="M5007">
        <v>64.39</v>
      </c>
      <c r="N5007" t="s">
        <v>48</v>
      </c>
      <c r="O5007">
        <v>4</v>
      </c>
      <c r="P5007" t="str" cm="1">
        <f t="array" ref="P5007">_xlfn.IFS(C5007&lt;25,"18-24", C5007&lt;=35,"25-35", C5007&lt;=50,"36-50",TRUE,"50+")</f>
        <v>36-50</v>
      </c>
      <c r="Q5007" t="str">
        <f t="shared" si="546"/>
        <v>new</v>
      </c>
      <c r="R5007" t="str">
        <f t="shared" si="547"/>
        <v>high value</v>
      </c>
      <c r="S5007" t="str">
        <f t="shared" si="548"/>
        <v>medium</v>
      </c>
      <c r="T5007" t="str">
        <f t="shared" si="549"/>
        <v>Feb</v>
      </c>
      <c r="U5007">
        <f t="shared" si="550"/>
        <v>2024</v>
      </c>
      <c r="V5007" t="str">
        <f t="shared" si="551"/>
        <v>5-10</v>
      </c>
      <c r="W5007" t="str">
        <f t="shared" si="552"/>
        <v>Slow</v>
      </c>
    </row>
    <row r="5008" spans="1:23" x14ac:dyDescent="0.3">
      <c r="A5008">
        <v>605007</v>
      </c>
      <c r="B5008">
        <v>73016</v>
      </c>
      <c r="C5008">
        <v>51</v>
      </c>
      <c r="D5008" t="s">
        <v>4</v>
      </c>
      <c r="E5008" t="s">
        <v>16</v>
      </c>
      <c r="F5008" t="s">
        <v>18</v>
      </c>
      <c r="G5008" t="s">
        <v>29</v>
      </c>
      <c r="H5008" s="1">
        <v>45081</v>
      </c>
      <c r="I5008" t="s">
        <v>34</v>
      </c>
      <c r="J5008">
        <v>58</v>
      </c>
      <c r="K5008">
        <v>1.9</v>
      </c>
      <c r="L5008">
        <v>1111.45</v>
      </c>
      <c r="M5008">
        <v>65.89</v>
      </c>
      <c r="N5008" t="s">
        <v>50</v>
      </c>
      <c r="O5008">
        <v>4</v>
      </c>
      <c r="P5008" t="str" cm="1">
        <f t="array" ref="P5008">_xlfn.IFS(C5008&lt;25,"18-24", C5008&lt;=35,"25-35", C5008&lt;=50,"36-50",TRUE,"50+")</f>
        <v>50+</v>
      </c>
      <c r="Q5008" t="str">
        <f t="shared" si="546"/>
        <v>new</v>
      </c>
      <c r="R5008" t="str">
        <f t="shared" si="547"/>
        <v>high value</v>
      </c>
      <c r="S5008" t="str">
        <f t="shared" si="548"/>
        <v>medium</v>
      </c>
      <c r="T5008" t="str">
        <f t="shared" si="549"/>
        <v>Jun</v>
      </c>
      <c r="U5008">
        <f t="shared" si="550"/>
        <v>2023</v>
      </c>
      <c r="V5008" t="str">
        <f t="shared" si="551"/>
        <v>0-5</v>
      </c>
      <c r="W5008" t="str">
        <f t="shared" si="552"/>
        <v>Slow</v>
      </c>
    </row>
    <row r="5009" spans="1:23" x14ac:dyDescent="0.3">
      <c r="A5009">
        <v>605008</v>
      </c>
      <c r="B5009">
        <v>25983</v>
      </c>
      <c r="C5009">
        <v>53</v>
      </c>
      <c r="D5009" t="s">
        <v>7</v>
      </c>
      <c r="E5009" t="s">
        <v>15</v>
      </c>
      <c r="F5009" t="s">
        <v>28</v>
      </c>
      <c r="G5009" t="s">
        <v>31</v>
      </c>
      <c r="H5009" s="1">
        <v>45223</v>
      </c>
      <c r="I5009" t="s">
        <v>34</v>
      </c>
      <c r="J5009">
        <v>20</v>
      </c>
      <c r="K5009">
        <v>8.1</v>
      </c>
      <c r="L5009">
        <v>1222.8499999999999</v>
      </c>
      <c r="M5009">
        <v>67.42</v>
      </c>
      <c r="N5009" t="s">
        <v>47</v>
      </c>
      <c r="O5009">
        <v>5</v>
      </c>
      <c r="P5009" t="str" cm="1">
        <f t="array" ref="P5009">_xlfn.IFS(C5009&lt;25,"18-24", C5009&lt;=35,"25-35", C5009&lt;=50,"36-50",TRUE,"50+")</f>
        <v>50+</v>
      </c>
      <c r="Q5009" t="str">
        <f t="shared" si="546"/>
        <v>new</v>
      </c>
      <c r="R5009" t="str">
        <f t="shared" si="547"/>
        <v>high value</v>
      </c>
      <c r="S5009" t="str">
        <f t="shared" si="548"/>
        <v>High</v>
      </c>
      <c r="T5009" t="str">
        <f t="shared" si="549"/>
        <v>Oct</v>
      </c>
      <c r="U5009">
        <f t="shared" si="550"/>
        <v>2023</v>
      </c>
      <c r="V5009" t="str">
        <f t="shared" si="551"/>
        <v>5-10</v>
      </c>
      <c r="W5009" t="str">
        <f t="shared" si="552"/>
        <v>Fast</v>
      </c>
    </row>
    <row r="5010" spans="1:23" x14ac:dyDescent="0.3">
      <c r="A5010">
        <v>605009</v>
      </c>
      <c r="B5010">
        <v>26845</v>
      </c>
      <c r="C5010">
        <v>43</v>
      </c>
      <c r="D5010" t="s">
        <v>7</v>
      </c>
      <c r="E5010" t="s">
        <v>8</v>
      </c>
      <c r="F5010" t="s">
        <v>26</v>
      </c>
      <c r="G5010" t="s">
        <v>31</v>
      </c>
      <c r="H5010" s="1">
        <v>45061</v>
      </c>
      <c r="I5010" t="s">
        <v>33</v>
      </c>
      <c r="J5010">
        <v>45</v>
      </c>
      <c r="K5010">
        <v>13.9</v>
      </c>
      <c r="L5010">
        <v>1160.77</v>
      </c>
      <c r="M5010">
        <v>32.18</v>
      </c>
      <c r="N5010" t="s">
        <v>49</v>
      </c>
      <c r="O5010">
        <v>4</v>
      </c>
      <c r="P5010" t="str" cm="1">
        <f t="array" ref="P5010">_xlfn.IFS(C5010&lt;25,"18-24", C5010&lt;=35,"25-35", C5010&lt;=50,"36-50",TRUE,"50+")</f>
        <v>36-50</v>
      </c>
      <c r="Q5010" t="str">
        <f t="shared" si="546"/>
        <v>repeat</v>
      </c>
      <c r="R5010" t="str">
        <f t="shared" si="547"/>
        <v>high value</v>
      </c>
      <c r="S5010" t="str">
        <f t="shared" si="548"/>
        <v>medium</v>
      </c>
      <c r="T5010" t="str">
        <f t="shared" si="549"/>
        <v>May</v>
      </c>
      <c r="U5010">
        <f t="shared" si="550"/>
        <v>2023</v>
      </c>
      <c r="V5010" t="str">
        <f t="shared" si="551"/>
        <v>10-15</v>
      </c>
      <c r="W5010" t="str">
        <f t="shared" si="552"/>
        <v>Medium</v>
      </c>
    </row>
    <row r="5011" spans="1:23" x14ac:dyDescent="0.3">
      <c r="A5011">
        <v>605010</v>
      </c>
      <c r="B5011">
        <v>55254</v>
      </c>
      <c r="C5011">
        <v>53</v>
      </c>
      <c r="D5011" t="s">
        <v>7</v>
      </c>
      <c r="E5011" t="s">
        <v>8</v>
      </c>
      <c r="F5011" t="s">
        <v>26</v>
      </c>
      <c r="G5011" t="s">
        <v>23</v>
      </c>
      <c r="H5011" s="1">
        <v>45247</v>
      </c>
      <c r="I5011" t="s">
        <v>34</v>
      </c>
      <c r="J5011">
        <v>86</v>
      </c>
      <c r="K5011">
        <v>8.9</v>
      </c>
      <c r="L5011">
        <v>749.81</v>
      </c>
      <c r="M5011">
        <v>59.51</v>
      </c>
      <c r="N5011" t="s">
        <v>48</v>
      </c>
      <c r="O5011">
        <v>5</v>
      </c>
      <c r="P5011" t="str" cm="1">
        <f t="array" ref="P5011">_xlfn.IFS(C5011&lt;25,"18-24", C5011&lt;=35,"25-35", C5011&lt;=50,"36-50",TRUE,"50+")</f>
        <v>50+</v>
      </c>
      <c r="Q5011" t="str">
        <f t="shared" si="546"/>
        <v>new</v>
      </c>
      <c r="R5011" t="str">
        <f t="shared" si="547"/>
        <v>high value</v>
      </c>
      <c r="S5011" t="str">
        <f t="shared" si="548"/>
        <v>High</v>
      </c>
      <c r="T5011" t="str">
        <f t="shared" si="549"/>
        <v>Nov</v>
      </c>
      <c r="U5011">
        <f t="shared" si="550"/>
        <v>2023</v>
      </c>
      <c r="V5011" t="str">
        <f t="shared" si="551"/>
        <v>5-10</v>
      </c>
      <c r="W5011" t="str">
        <f t="shared" si="552"/>
        <v>Slow</v>
      </c>
    </row>
    <row r="5012" spans="1:23" x14ac:dyDescent="0.3">
      <c r="A5012">
        <v>605011</v>
      </c>
      <c r="B5012">
        <v>68776</v>
      </c>
      <c r="C5012">
        <v>55</v>
      </c>
      <c r="D5012" t="s">
        <v>7</v>
      </c>
      <c r="E5012" t="s">
        <v>15</v>
      </c>
      <c r="F5012" t="s">
        <v>19</v>
      </c>
      <c r="G5012" t="s">
        <v>31</v>
      </c>
      <c r="H5012" s="1">
        <v>45419</v>
      </c>
      <c r="I5012" t="s">
        <v>34</v>
      </c>
      <c r="J5012">
        <v>82</v>
      </c>
      <c r="K5012">
        <v>4.4000000000000004</v>
      </c>
      <c r="L5012">
        <v>1298</v>
      </c>
      <c r="M5012">
        <v>117.29</v>
      </c>
      <c r="N5012" t="s">
        <v>47</v>
      </c>
      <c r="O5012">
        <v>2</v>
      </c>
      <c r="P5012" t="str" cm="1">
        <f t="array" ref="P5012">_xlfn.IFS(C5012&lt;25,"18-24", C5012&lt;=35,"25-35", C5012&lt;=50,"36-50",TRUE,"50+")</f>
        <v>50+</v>
      </c>
      <c r="Q5012" t="str">
        <f t="shared" si="546"/>
        <v>new</v>
      </c>
      <c r="R5012" t="str">
        <f t="shared" si="547"/>
        <v>high value</v>
      </c>
      <c r="S5012" t="str">
        <f t="shared" si="548"/>
        <v>Low</v>
      </c>
      <c r="T5012" t="str">
        <f t="shared" si="549"/>
        <v>May</v>
      </c>
      <c r="U5012">
        <f t="shared" si="550"/>
        <v>2024</v>
      </c>
      <c r="V5012" t="str">
        <f t="shared" si="551"/>
        <v>0-5</v>
      </c>
      <c r="W5012" t="str">
        <f t="shared" si="552"/>
        <v>Slow</v>
      </c>
    </row>
    <row r="5013" spans="1:23" x14ac:dyDescent="0.3">
      <c r="A5013">
        <v>605012</v>
      </c>
      <c r="B5013">
        <v>43030</v>
      </c>
      <c r="C5013">
        <v>44</v>
      </c>
      <c r="D5013" t="s">
        <v>4</v>
      </c>
      <c r="E5013" t="s">
        <v>8</v>
      </c>
      <c r="F5013" t="s">
        <v>22</v>
      </c>
      <c r="G5013" t="s">
        <v>31</v>
      </c>
      <c r="H5013" s="1">
        <v>45307</v>
      </c>
      <c r="I5013" t="s">
        <v>33</v>
      </c>
      <c r="J5013">
        <v>38</v>
      </c>
      <c r="K5013">
        <v>5.3</v>
      </c>
      <c r="L5013">
        <v>889.89</v>
      </c>
      <c r="M5013">
        <v>113.6</v>
      </c>
      <c r="N5013" t="s">
        <v>47</v>
      </c>
      <c r="O5013">
        <v>1</v>
      </c>
      <c r="P5013" t="str" cm="1">
        <f t="array" ref="P5013">_xlfn.IFS(C5013&lt;25,"18-24", C5013&lt;=35,"25-35", C5013&lt;=50,"36-50",TRUE,"50+")</f>
        <v>36-50</v>
      </c>
      <c r="Q5013" t="str">
        <f t="shared" si="546"/>
        <v>new</v>
      </c>
      <c r="R5013" t="str">
        <f t="shared" si="547"/>
        <v>high value</v>
      </c>
      <c r="S5013" t="str">
        <f t="shared" si="548"/>
        <v>Low</v>
      </c>
      <c r="T5013" t="str">
        <f t="shared" si="549"/>
        <v>Jan</v>
      </c>
      <c r="U5013">
        <f t="shared" si="550"/>
        <v>2024</v>
      </c>
      <c r="V5013" t="str">
        <f t="shared" si="551"/>
        <v>5-10</v>
      </c>
      <c r="W5013" t="str">
        <f t="shared" si="552"/>
        <v>Medium</v>
      </c>
    </row>
    <row r="5014" spans="1:23" x14ac:dyDescent="0.3">
      <c r="A5014">
        <v>605013</v>
      </c>
      <c r="B5014">
        <v>80533</v>
      </c>
      <c r="C5014">
        <v>34</v>
      </c>
      <c r="D5014" t="s">
        <v>7</v>
      </c>
      <c r="E5014" t="s">
        <v>16</v>
      </c>
      <c r="F5014" t="s">
        <v>26</v>
      </c>
      <c r="G5014" t="s">
        <v>29</v>
      </c>
      <c r="H5014" s="1">
        <v>44592</v>
      </c>
      <c r="I5014" t="s">
        <v>34</v>
      </c>
      <c r="J5014">
        <v>53</v>
      </c>
      <c r="K5014">
        <v>2.1</v>
      </c>
      <c r="L5014">
        <v>703.11</v>
      </c>
      <c r="M5014">
        <v>40.18</v>
      </c>
      <c r="N5014" t="s">
        <v>48</v>
      </c>
      <c r="O5014">
        <v>2</v>
      </c>
      <c r="P5014" t="str" cm="1">
        <f t="array" ref="P5014">_xlfn.IFS(C5014&lt;25,"18-24", C5014&lt;=35,"25-35", C5014&lt;=50,"36-50",TRUE,"50+")</f>
        <v>25-35</v>
      </c>
      <c r="Q5014" t="str">
        <f t="shared" si="546"/>
        <v>new</v>
      </c>
      <c r="R5014" t="str">
        <f t="shared" si="547"/>
        <v>high value</v>
      </c>
      <c r="S5014" t="str">
        <f t="shared" si="548"/>
        <v>Low</v>
      </c>
      <c r="T5014" t="str">
        <f t="shared" si="549"/>
        <v>Jan</v>
      </c>
      <c r="U5014">
        <f t="shared" si="550"/>
        <v>2022</v>
      </c>
      <c r="V5014" t="str">
        <f t="shared" si="551"/>
        <v>0-5</v>
      </c>
      <c r="W5014" t="str">
        <f t="shared" si="552"/>
        <v>Slow</v>
      </c>
    </row>
    <row r="5015" spans="1:23" x14ac:dyDescent="0.3">
      <c r="A5015">
        <v>605014</v>
      </c>
      <c r="B5015">
        <v>41407</v>
      </c>
      <c r="C5015">
        <v>51</v>
      </c>
      <c r="D5015" t="s">
        <v>4</v>
      </c>
      <c r="E5015" t="s">
        <v>13</v>
      </c>
      <c r="F5015" t="s">
        <v>30</v>
      </c>
      <c r="G5015" t="s">
        <v>21</v>
      </c>
      <c r="H5015" s="1">
        <v>44572</v>
      </c>
      <c r="I5015" t="s">
        <v>33</v>
      </c>
      <c r="J5015">
        <v>39</v>
      </c>
      <c r="K5015">
        <v>2.2000000000000002</v>
      </c>
      <c r="L5015">
        <v>1303.8599999999999</v>
      </c>
      <c r="M5015">
        <v>26.7</v>
      </c>
      <c r="N5015" t="s">
        <v>47</v>
      </c>
      <c r="O5015">
        <v>2</v>
      </c>
      <c r="P5015" t="str" cm="1">
        <f t="array" ref="P5015">_xlfn.IFS(C5015&lt;25,"18-24", C5015&lt;=35,"25-35", C5015&lt;=50,"36-50",TRUE,"50+")</f>
        <v>50+</v>
      </c>
      <c r="Q5015" t="str">
        <f t="shared" si="546"/>
        <v>new</v>
      </c>
      <c r="R5015" t="str">
        <f t="shared" si="547"/>
        <v>high value</v>
      </c>
      <c r="S5015" t="str">
        <f t="shared" si="548"/>
        <v>Low</v>
      </c>
      <c r="T5015" t="str">
        <f t="shared" si="549"/>
        <v>Jan</v>
      </c>
      <c r="U5015">
        <f t="shared" si="550"/>
        <v>2022</v>
      </c>
      <c r="V5015" t="str">
        <f t="shared" si="551"/>
        <v>0-5</v>
      </c>
      <c r="W5015" t="str">
        <f t="shared" si="552"/>
        <v>Medium</v>
      </c>
    </row>
    <row r="5016" spans="1:23" x14ac:dyDescent="0.3">
      <c r="A5016">
        <v>605015</v>
      </c>
      <c r="B5016">
        <v>87582</v>
      </c>
      <c r="C5016">
        <v>37</v>
      </c>
      <c r="D5016" t="s">
        <v>7</v>
      </c>
      <c r="E5016" t="s">
        <v>15</v>
      </c>
      <c r="F5016" t="s">
        <v>19</v>
      </c>
      <c r="G5016" t="s">
        <v>23</v>
      </c>
      <c r="H5016" s="1">
        <v>44858</v>
      </c>
      <c r="I5016" t="s">
        <v>34</v>
      </c>
      <c r="J5016">
        <v>45</v>
      </c>
      <c r="K5016">
        <v>1.9</v>
      </c>
      <c r="L5016">
        <v>1271.4100000000001</v>
      </c>
      <c r="M5016">
        <v>42.56</v>
      </c>
      <c r="N5016" t="s">
        <v>48</v>
      </c>
      <c r="O5016">
        <v>3</v>
      </c>
      <c r="P5016" t="str" cm="1">
        <f t="array" ref="P5016">_xlfn.IFS(C5016&lt;25,"18-24", C5016&lt;=35,"25-35", C5016&lt;=50,"36-50",TRUE,"50+")</f>
        <v>36-50</v>
      </c>
      <c r="Q5016" t="str">
        <f t="shared" si="546"/>
        <v>new</v>
      </c>
      <c r="R5016" t="str">
        <f t="shared" si="547"/>
        <v>high value</v>
      </c>
      <c r="S5016" t="str">
        <f t="shared" si="548"/>
        <v>medium</v>
      </c>
      <c r="T5016" t="str">
        <f t="shared" si="549"/>
        <v>Oct</v>
      </c>
      <c r="U5016">
        <f t="shared" si="550"/>
        <v>2022</v>
      </c>
      <c r="V5016" t="str">
        <f t="shared" si="551"/>
        <v>0-5</v>
      </c>
      <c r="W5016" t="str">
        <f t="shared" si="552"/>
        <v>Medium</v>
      </c>
    </row>
    <row r="5017" spans="1:23" x14ac:dyDescent="0.3">
      <c r="A5017">
        <v>605016</v>
      </c>
      <c r="B5017">
        <v>11026</v>
      </c>
      <c r="C5017">
        <v>44</v>
      </c>
      <c r="D5017" t="s">
        <v>4</v>
      </c>
      <c r="E5017" t="s">
        <v>15</v>
      </c>
      <c r="F5017" t="s">
        <v>24</v>
      </c>
      <c r="G5017" t="s">
        <v>25</v>
      </c>
      <c r="H5017" s="1">
        <v>45361</v>
      </c>
      <c r="I5017" t="s">
        <v>33</v>
      </c>
      <c r="J5017">
        <v>35</v>
      </c>
      <c r="K5017">
        <v>14.5</v>
      </c>
      <c r="L5017">
        <v>352.09</v>
      </c>
      <c r="M5017">
        <v>60.69</v>
      </c>
      <c r="N5017" t="s">
        <v>47</v>
      </c>
      <c r="O5017">
        <v>1</v>
      </c>
      <c r="P5017" t="str" cm="1">
        <f t="array" ref="P5017">_xlfn.IFS(C5017&lt;25,"18-24", C5017&lt;=35,"25-35", C5017&lt;=50,"36-50",TRUE,"50+")</f>
        <v>36-50</v>
      </c>
      <c r="Q5017" t="str">
        <f t="shared" si="546"/>
        <v>new</v>
      </c>
      <c r="R5017" t="str">
        <f t="shared" si="547"/>
        <v>medium</v>
      </c>
      <c r="S5017" t="str">
        <f t="shared" si="548"/>
        <v>Low</v>
      </c>
      <c r="T5017" t="str">
        <f t="shared" si="549"/>
        <v>Mar</v>
      </c>
      <c r="U5017">
        <f t="shared" si="550"/>
        <v>2024</v>
      </c>
      <c r="V5017" t="str">
        <f t="shared" si="551"/>
        <v>10-15</v>
      </c>
      <c r="W5017" t="str">
        <f t="shared" si="552"/>
        <v>Medium</v>
      </c>
    </row>
    <row r="5018" spans="1:23" x14ac:dyDescent="0.3">
      <c r="A5018">
        <v>605017</v>
      </c>
      <c r="B5018">
        <v>25412</v>
      </c>
      <c r="C5018">
        <v>27</v>
      </c>
      <c r="D5018" t="s">
        <v>4</v>
      </c>
      <c r="E5018" t="s">
        <v>16</v>
      </c>
      <c r="F5018" t="s">
        <v>18</v>
      </c>
      <c r="G5018" t="s">
        <v>23</v>
      </c>
      <c r="H5018" s="1">
        <v>44606</v>
      </c>
      <c r="I5018" t="s">
        <v>33</v>
      </c>
      <c r="J5018">
        <v>68</v>
      </c>
      <c r="K5018">
        <v>12.6</v>
      </c>
      <c r="L5018">
        <v>1123.93</v>
      </c>
      <c r="M5018">
        <v>45.09</v>
      </c>
      <c r="N5018" t="s">
        <v>49</v>
      </c>
      <c r="O5018">
        <v>4</v>
      </c>
      <c r="P5018" t="str" cm="1">
        <f t="array" ref="P5018">_xlfn.IFS(C5018&lt;25,"18-24", C5018&lt;=35,"25-35", C5018&lt;=50,"36-50",TRUE,"50+")</f>
        <v>25-35</v>
      </c>
      <c r="Q5018" t="str">
        <f t="shared" si="546"/>
        <v>new</v>
      </c>
      <c r="R5018" t="str">
        <f t="shared" si="547"/>
        <v>high value</v>
      </c>
      <c r="S5018" t="str">
        <f t="shared" si="548"/>
        <v>medium</v>
      </c>
      <c r="T5018" t="str">
        <f t="shared" si="549"/>
        <v>Feb</v>
      </c>
      <c r="U5018">
        <f t="shared" si="550"/>
        <v>2022</v>
      </c>
      <c r="V5018" t="str">
        <f t="shared" si="551"/>
        <v>10-15</v>
      </c>
      <c r="W5018" t="str">
        <f t="shared" si="552"/>
        <v>Slow</v>
      </c>
    </row>
    <row r="5019" spans="1:23" x14ac:dyDescent="0.3">
      <c r="A5019">
        <v>605018</v>
      </c>
      <c r="B5019">
        <v>24031</v>
      </c>
      <c r="C5019">
        <v>19</v>
      </c>
      <c r="D5019" t="s">
        <v>4</v>
      </c>
      <c r="E5019" t="s">
        <v>13</v>
      </c>
      <c r="F5019" t="s">
        <v>30</v>
      </c>
      <c r="G5019" t="s">
        <v>21</v>
      </c>
      <c r="H5019" s="1">
        <v>45144</v>
      </c>
      <c r="I5019" t="s">
        <v>33</v>
      </c>
      <c r="J5019">
        <v>61</v>
      </c>
      <c r="K5019">
        <v>2.8</v>
      </c>
      <c r="L5019">
        <v>899.14</v>
      </c>
      <c r="M5019">
        <v>30.2</v>
      </c>
      <c r="N5019" t="s">
        <v>49</v>
      </c>
      <c r="O5019">
        <v>1</v>
      </c>
      <c r="P5019" t="str" cm="1">
        <f t="array" ref="P5019">_xlfn.IFS(C5019&lt;25,"18-24", C5019&lt;=35,"25-35", C5019&lt;=50,"36-50",TRUE,"50+")</f>
        <v>18-24</v>
      </c>
      <c r="Q5019" t="str">
        <f t="shared" si="546"/>
        <v>new</v>
      </c>
      <c r="R5019" t="str">
        <f t="shared" si="547"/>
        <v>high value</v>
      </c>
      <c r="S5019" t="str">
        <f t="shared" si="548"/>
        <v>Low</v>
      </c>
      <c r="T5019" t="str">
        <f t="shared" si="549"/>
        <v>Aug</v>
      </c>
      <c r="U5019">
        <f t="shared" si="550"/>
        <v>2023</v>
      </c>
      <c r="V5019" t="str">
        <f t="shared" si="551"/>
        <v>0-5</v>
      </c>
      <c r="W5019" t="str">
        <f t="shared" si="552"/>
        <v>Slow</v>
      </c>
    </row>
    <row r="5020" spans="1:23" x14ac:dyDescent="0.3">
      <c r="A5020">
        <v>605019</v>
      </c>
      <c r="B5020">
        <v>47662</v>
      </c>
      <c r="C5020">
        <v>39</v>
      </c>
      <c r="D5020" t="s">
        <v>4</v>
      </c>
      <c r="E5020" t="s">
        <v>15</v>
      </c>
      <c r="F5020" t="s">
        <v>22</v>
      </c>
      <c r="G5020" t="s">
        <v>27</v>
      </c>
      <c r="H5020" s="1">
        <v>45074</v>
      </c>
      <c r="I5020" t="s">
        <v>34</v>
      </c>
      <c r="J5020">
        <v>45</v>
      </c>
      <c r="K5020">
        <v>14.8</v>
      </c>
      <c r="L5020">
        <v>500.9</v>
      </c>
      <c r="M5020">
        <v>43.77</v>
      </c>
      <c r="N5020" t="s">
        <v>48</v>
      </c>
      <c r="O5020">
        <v>4</v>
      </c>
      <c r="P5020" t="str" cm="1">
        <f t="array" ref="P5020">_xlfn.IFS(C5020&lt;25,"18-24", C5020&lt;=35,"25-35", C5020&lt;=50,"36-50",TRUE,"50+")</f>
        <v>36-50</v>
      </c>
      <c r="Q5020" t="str">
        <f t="shared" si="546"/>
        <v>new</v>
      </c>
      <c r="R5020" t="str">
        <f t="shared" si="547"/>
        <v>high value</v>
      </c>
      <c r="S5020" t="str">
        <f t="shared" si="548"/>
        <v>medium</v>
      </c>
      <c r="T5020" t="str">
        <f t="shared" si="549"/>
        <v>May</v>
      </c>
      <c r="U5020">
        <f t="shared" si="550"/>
        <v>2023</v>
      </c>
      <c r="V5020" t="str">
        <f t="shared" si="551"/>
        <v>10-15</v>
      </c>
      <c r="W5020" t="str">
        <f t="shared" si="552"/>
        <v>Medium</v>
      </c>
    </row>
    <row r="5021" spans="1:23" x14ac:dyDescent="0.3">
      <c r="A5021">
        <v>605020</v>
      </c>
      <c r="B5021">
        <v>41756</v>
      </c>
      <c r="C5021">
        <v>46</v>
      </c>
      <c r="D5021" t="s">
        <v>4</v>
      </c>
      <c r="E5021" t="s">
        <v>8</v>
      </c>
      <c r="F5021" t="s">
        <v>26</v>
      </c>
      <c r="G5021" t="s">
        <v>23</v>
      </c>
      <c r="H5021" s="1">
        <v>45037</v>
      </c>
      <c r="I5021" t="s">
        <v>33</v>
      </c>
      <c r="J5021">
        <v>77</v>
      </c>
      <c r="K5021">
        <v>3.4</v>
      </c>
      <c r="L5021">
        <v>206.68</v>
      </c>
      <c r="M5021">
        <v>47.7</v>
      </c>
      <c r="N5021" t="s">
        <v>47</v>
      </c>
      <c r="O5021">
        <v>4</v>
      </c>
      <c r="P5021" t="str" cm="1">
        <f t="array" ref="P5021">_xlfn.IFS(C5021&lt;25,"18-24", C5021&lt;=35,"25-35", C5021&lt;=50,"36-50",TRUE,"50+")</f>
        <v>36-50</v>
      </c>
      <c r="Q5021" t="str">
        <f t="shared" si="546"/>
        <v>new</v>
      </c>
      <c r="R5021" t="str">
        <f t="shared" si="547"/>
        <v>low</v>
      </c>
      <c r="S5021" t="str">
        <f t="shared" si="548"/>
        <v>medium</v>
      </c>
      <c r="T5021" t="str">
        <f t="shared" si="549"/>
        <v>Apr</v>
      </c>
      <c r="U5021">
        <f t="shared" si="550"/>
        <v>2023</v>
      </c>
      <c r="V5021" t="str">
        <f t="shared" si="551"/>
        <v>0-5</v>
      </c>
      <c r="W5021" t="str">
        <f t="shared" si="552"/>
        <v>Slow</v>
      </c>
    </row>
    <row r="5022" spans="1:23" x14ac:dyDescent="0.3">
      <c r="A5022">
        <v>605021</v>
      </c>
      <c r="B5022">
        <v>47700</v>
      </c>
      <c r="C5022">
        <v>53</v>
      </c>
      <c r="D5022" t="s">
        <v>7</v>
      </c>
      <c r="E5022" t="s">
        <v>13</v>
      </c>
      <c r="F5022" t="s">
        <v>22</v>
      </c>
      <c r="G5022" t="s">
        <v>23</v>
      </c>
      <c r="H5022" s="1">
        <v>45505</v>
      </c>
      <c r="I5022" t="s">
        <v>33</v>
      </c>
      <c r="J5022">
        <v>84</v>
      </c>
      <c r="K5022">
        <v>1.4</v>
      </c>
      <c r="L5022">
        <v>1093.53</v>
      </c>
      <c r="M5022">
        <v>93</v>
      </c>
      <c r="N5022" t="s">
        <v>47</v>
      </c>
      <c r="O5022">
        <v>3</v>
      </c>
      <c r="P5022" t="str" cm="1">
        <f t="array" ref="P5022">_xlfn.IFS(C5022&lt;25,"18-24", C5022&lt;=35,"25-35", C5022&lt;=50,"36-50",TRUE,"50+")</f>
        <v>50+</v>
      </c>
      <c r="Q5022" t="str">
        <f t="shared" si="546"/>
        <v>new</v>
      </c>
      <c r="R5022" t="str">
        <f t="shared" si="547"/>
        <v>high value</v>
      </c>
      <c r="S5022" t="str">
        <f t="shared" si="548"/>
        <v>medium</v>
      </c>
      <c r="T5022" t="str">
        <f t="shared" si="549"/>
        <v>Aug</v>
      </c>
      <c r="U5022">
        <f t="shared" si="550"/>
        <v>2024</v>
      </c>
      <c r="V5022" t="str">
        <f t="shared" si="551"/>
        <v>0-5</v>
      </c>
      <c r="W5022" t="str">
        <f t="shared" si="552"/>
        <v>Slow</v>
      </c>
    </row>
    <row r="5023" spans="1:23" x14ac:dyDescent="0.3">
      <c r="A5023">
        <v>605022</v>
      </c>
      <c r="B5023">
        <v>58910</v>
      </c>
      <c r="C5023">
        <v>19</v>
      </c>
      <c r="D5023" t="s">
        <v>4</v>
      </c>
      <c r="E5023" t="s">
        <v>5</v>
      </c>
      <c r="F5023" t="s">
        <v>22</v>
      </c>
      <c r="G5023" t="s">
        <v>31</v>
      </c>
      <c r="H5023" s="1">
        <v>45133</v>
      </c>
      <c r="I5023" t="s">
        <v>34</v>
      </c>
      <c r="J5023">
        <v>67</v>
      </c>
      <c r="K5023">
        <v>3.4</v>
      </c>
      <c r="L5023">
        <v>1337.33</v>
      </c>
      <c r="M5023">
        <v>37.26</v>
      </c>
      <c r="N5023" t="s">
        <v>49</v>
      </c>
      <c r="O5023">
        <v>5</v>
      </c>
      <c r="P5023" t="str" cm="1">
        <f t="array" ref="P5023">_xlfn.IFS(C5023&lt;25,"18-24", C5023&lt;=35,"25-35", C5023&lt;=50,"36-50",TRUE,"50+")</f>
        <v>18-24</v>
      </c>
      <c r="Q5023" t="str">
        <f t="shared" si="546"/>
        <v>new</v>
      </c>
      <c r="R5023" t="str">
        <f t="shared" si="547"/>
        <v>high value</v>
      </c>
      <c r="S5023" t="str">
        <f t="shared" si="548"/>
        <v>High</v>
      </c>
      <c r="T5023" t="str">
        <f t="shared" si="549"/>
        <v>Jul</v>
      </c>
      <c r="U5023">
        <f t="shared" si="550"/>
        <v>2023</v>
      </c>
      <c r="V5023" t="str">
        <f t="shared" si="551"/>
        <v>0-5</v>
      </c>
      <c r="W5023" t="str">
        <f t="shared" si="552"/>
        <v>Slow</v>
      </c>
    </row>
    <row r="5024" spans="1:23" x14ac:dyDescent="0.3">
      <c r="A5024">
        <v>605023</v>
      </c>
      <c r="B5024">
        <v>81245</v>
      </c>
      <c r="C5024">
        <v>44</v>
      </c>
      <c r="D5024" t="s">
        <v>7</v>
      </c>
      <c r="E5024" t="s">
        <v>5</v>
      </c>
      <c r="F5024" t="s">
        <v>30</v>
      </c>
      <c r="G5024" t="s">
        <v>29</v>
      </c>
      <c r="H5024" s="1">
        <v>44733</v>
      </c>
      <c r="I5024" t="s">
        <v>33</v>
      </c>
      <c r="J5024">
        <v>22</v>
      </c>
      <c r="K5024">
        <v>8</v>
      </c>
      <c r="L5024">
        <v>613.82000000000005</v>
      </c>
      <c r="M5024">
        <v>90.19</v>
      </c>
      <c r="N5024" t="s">
        <v>49</v>
      </c>
      <c r="O5024">
        <v>4</v>
      </c>
      <c r="P5024" t="str" cm="1">
        <f t="array" ref="P5024">_xlfn.IFS(C5024&lt;25,"18-24", C5024&lt;=35,"25-35", C5024&lt;=50,"36-50",TRUE,"50+")</f>
        <v>36-50</v>
      </c>
      <c r="Q5024" t="str">
        <f t="shared" si="546"/>
        <v>new</v>
      </c>
      <c r="R5024" t="str">
        <f t="shared" si="547"/>
        <v>high value</v>
      </c>
      <c r="S5024" t="str">
        <f t="shared" si="548"/>
        <v>medium</v>
      </c>
      <c r="T5024" t="str">
        <f t="shared" si="549"/>
        <v>Jun</v>
      </c>
      <c r="U5024">
        <f t="shared" si="550"/>
        <v>2022</v>
      </c>
      <c r="V5024" t="str">
        <f t="shared" si="551"/>
        <v>5-10</v>
      </c>
      <c r="W5024" t="str">
        <f t="shared" si="552"/>
        <v>Fast</v>
      </c>
    </row>
    <row r="5025" spans="1:23" x14ac:dyDescent="0.3">
      <c r="A5025">
        <v>605024</v>
      </c>
      <c r="B5025">
        <v>61842</v>
      </c>
      <c r="C5025">
        <v>20</v>
      </c>
      <c r="D5025" t="s">
        <v>4</v>
      </c>
      <c r="E5025" t="s">
        <v>15</v>
      </c>
      <c r="F5025" t="s">
        <v>30</v>
      </c>
      <c r="G5025" t="s">
        <v>29</v>
      </c>
      <c r="H5025" s="1">
        <v>45253</v>
      </c>
      <c r="I5025" t="s">
        <v>33</v>
      </c>
      <c r="J5025">
        <v>79</v>
      </c>
      <c r="K5025">
        <v>11.7</v>
      </c>
      <c r="L5025">
        <v>1418.08</v>
      </c>
      <c r="M5025">
        <v>36.26</v>
      </c>
      <c r="N5025" t="s">
        <v>49</v>
      </c>
      <c r="O5025">
        <v>3</v>
      </c>
      <c r="P5025" t="str" cm="1">
        <f t="array" ref="P5025">_xlfn.IFS(C5025&lt;25,"18-24", C5025&lt;=35,"25-35", C5025&lt;=50,"36-50",TRUE,"50+")</f>
        <v>18-24</v>
      </c>
      <c r="Q5025" t="str">
        <f t="shared" si="546"/>
        <v>new</v>
      </c>
      <c r="R5025" t="str">
        <f t="shared" si="547"/>
        <v>high value</v>
      </c>
      <c r="S5025" t="str">
        <f t="shared" si="548"/>
        <v>medium</v>
      </c>
      <c r="T5025" t="str">
        <f t="shared" si="549"/>
        <v>Nov</v>
      </c>
      <c r="U5025">
        <f t="shared" si="550"/>
        <v>2023</v>
      </c>
      <c r="V5025" t="str">
        <f t="shared" si="551"/>
        <v>10-15</v>
      </c>
      <c r="W5025" t="str">
        <f t="shared" si="552"/>
        <v>Slow</v>
      </c>
    </row>
    <row r="5026" spans="1:23" x14ac:dyDescent="0.3">
      <c r="A5026">
        <v>605025</v>
      </c>
      <c r="B5026">
        <v>87459</v>
      </c>
      <c r="C5026">
        <v>23</v>
      </c>
      <c r="D5026" t="s">
        <v>7</v>
      </c>
      <c r="E5026" t="s">
        <v>16</v>
      </c>
      <c r="F5026" t="s">
        <v>19</v>
      </c>
      <c r="G5026" t="s">
        <v>25</v>
      </c>
      <c r="H5026" s="1">
        <v>45581</v>
      </c>
      <c r="I5026" t="s">
        <v>33</v>
      </c>
      <c r="J5026">
        <v>36</v>
      </c>
      <c r="K5026">
        <v>5.7</v>
      </c>
      <c r="L5026">
        <v>598.95000000000005</v>
      </c>
      <c r="M5026">
        <v>21.01</v>
      </c>
      <c r="N5026" t="s">
        <v>49</v>
      </c>
      <c r="O5026">
        <v>5</v>
      </c>
      <c r="P5026" t="str" cm="1">
        <f t="array" ref="P5026">_xlfn.IFS(C5026&lt;25,"18-24", C5026&lt;=35,"25-35", C5026&lt;=50,"36-50",TRUE,"50+")</f>
        <v>18-24</v>
      </c>
      <c r="Q5026" t="str">
        <f t="shared" si="546"/>
        <v>new</v>
      </c>
      <c r="R5026" t="str">
        <f t="shared" si="547"/>
        <v>high value</v>
      </c>
      <c r="S5026" t="str">
        <f t="shared" si="548"/>
        <v>High</v>
      </c>
      <c r="T5026" t="str">
        <f t="shared" si="549"/>
        <v>Oct</v>
      </c>
      <c r="U5026">
        <f t="shared" si="550"/>
        <v>2024</v>
      </c>
      <c r="V5026" t="str">
        <f t="shared" si="551"/>
        <v>5-10</v>
      </c>
      <c r="W5026" t="str">
        <f t="shared" si="552"/>
        <v>Medium</v>
      </c>
    </row>
    <row r="5027" spans="1:23" x14ac:dyDescent="0.3">
      <c r="A5027">
        <v>605026</v>
      </c>
      <c r="B5027">
        <v>18800</v>
      </c>
      <c r="C5027">
        <v>37</v>
      </c>
      <c r="D5027" t="s">
        <v>4</v>
      </c>
      <c r="E5027" t="s">
        <v>13</v>
      </c>
      <c r="F5027" t="s">
        <v>32</v>
      </c>
      <c r="G5027" t="s">
        <v>21</v>
      </c>
      <c r="H5027" s="1">
        <v>44577</v>
      </c>
      <c r="I5027" t="s">
        <v>34</v>
      </c>
      <c r="J5027">
        <v>24</v>
      </c>
      <c r="K5027">
        <v>7</v>
      </c>
      <c r="L5027">
        <v>718.33</v>
      </c>
      <c r="M5027">
        <v>54.11</v>
      </c>
      <c r="N5027" t="s">
        <v>50</v>
      </c>
      <c r="O5027">
        <v>4</v>
      </c>
      <c r="P5027" t="str" cm="1">
        <f t="array" ref="P5027">_xlfn.IFS(C5027&lt;25,"18-24", C5027&lt;=35,"25-35", C5027&lt;=50,"36-50",TRUE,"50+")</f>
        <v>36-50</v>
      </c>
      <c r="Q5027" t="str">
        <f t="shared" si="546"/>
        <v>new</v>
      </c>
      <c r="R5027" t="str">
        <f t="shared" si="547"/>
        <v>high value</v>
      </c>
      <c r="S5027" t="str">
        <f t="shared" si="548"/>
        <v>medium</v>
      </c>
      <c r="T5027" t="str">
        <f t="shared" si="549"/>
        <v>Jan</v>
      </c>
      <c r="U5027">
        <f t="shared" si="550"/>
        <v>2022</v>
      </c>
      <c r="V5027" t="str">
        <f t="shared" si="551"/>
        <v>5-10</v>
      </c>
      <c r="W5027" t="str">
        <f t="shared" si="552"/>
        <v>Fast</v>
      </c>
    </row>
    <row r="5028" spans="1:23" x14ac:dyDescent="0.3">
      <c r="A5028">
        <v>605027</v>
      </c>
      <c r="B5028">
        <v>63938</v>
      </c>
      <c r="C5028">
        <v>33</v>
      </c>
      <c r="D5028" t="s">
        <v>4</v>
      </c>
      <c r="E5028" t="s">
        <v>13</v>
      </c>
      <c r="F5028" t="s">
        <v>28</v>
      </c>
      <c r="G5028" t="s">
        <v>27</v>
      </c>
      <c r="H5028" s="1">
        <v>45274</v>
      </c>
      <c r="I5028" t="s">
        <v>34</v>
      </c>
      <c r="J5028">
        <v>63</v>
      </c>
      <c r="K5028">
        <v>9</v>
      </c>
      <c r="L5028">
        <v>834.86</v>
      </c>
      <c r="M5028">
        <v>97.71</v>
      </c>
      <c r="N5028" t="s">
        <v>50</v>
      </c>
      <c r="O5028">
        <v>1</v>
      </c>
      <c r="P5028" t="str" cm="1">
        <f t="array" ref="P5028">_xlfn.IFS(C5028&lt;25,"18-24", C5028&lt;=35,"25-35", C5028&lt;=50,"36-50",TRUE,"50+")</f>
        <v>25-35</v>
      </c>
      <c r="Q5028" t="str">
        <f t="shared" si="546"/>
        <v>new</v>
      </c>
      <c r="R5028" t="str">
        <f t="shared" si="547"/>
        <v>high value</v>
      </c>
      <c r="S5028" t="str">
        <f t="shared" si="548"/>
        <v>Low</v>
      </c>
      <c r="T5028" t="str">
        <f t="shared" si="549"/>
        <v>Dec</v>
      </c>
      <c r="U5028">
        <f t="shared" si="550"/>
        <v>2023</v>
      </c>
      <c r="V5028" t="str">
        <f t="shared" si="551"/>
        <v>5-10</v>
      </c>
      <c r="W5028" t="str">
        <f t="shared" si="552"/>
        <v>Slow</v>
      </c>
    </row>
    <row r="5029" spans="1:23" x14ac:dyDescent="0.3">
      <c r="A5029">
        <v>605028</v>
      </c>
      <c r="B5029">
        <v>19395</v>
      </c>
      <c r="C5029">
        <v>44</v>
      </c>
      <c r="D5029" t="s">
        <v>4</v>
      </c>
      <c r="E5029" t="s">
        <v>8</v>
      </c>
      <c r="F5029" t="s">
        <v>28</v>
      </c>
      <c r="G5029" t="s">
        <v>29</v>
      </c>
      <c r="H5029" s="1">
        <v>44569</v>
      </c>
      <c r="I5029" t="s">
        <v>33</v>
      </c>
      <c r="J5029">
        <v>35</v>
      </c>
      <c r="K5029">
        <v>6.8</v>
      </c>
      <c r="L5029">
        <v>413.72</v>
      </c>
      <c r="M5029">
        <v>43.56</v>
      </c>
      <c r="N5029" t="s">
        <v>49</v>
      </c>
      <c r="O5029">
        <v>4</v>
      </c>
      <c r="P5029" t="str" cm="1">
        <f t="array" ref="P5029">_xlfn.IFS(C5029&lt;25,"18-24", C5029&lt;=35,"25-35", C5029&lt;=50,"36-50",TRUE,"50+")</f>
        <v>36-50</v>
      </c>
      <c r="Q5029" t="str">
        <f t="shared" si="546"/>
        <v>new</v>
      </c>
      <c r="R5029" t="str">
        <f t="shared" si="547"/>
        <v>medium</v>
      </c>
      <c r="S5029" t="str">
        <f t="shared" si="548"/>
        <v>medium</v>
      </c>
      <c r="T5029" t="str">
        <f t="shared" si="549"/>
        <v>Jan</v>
      </c>
      <c r="U5029">
        <f t="shared" si="550"/>
        <v>2022</v>
      </c>
      <c r="V5029" t="str">
        <f t="shared" si="551"/>
        <v>5-10</v>
      </c>
      <c r="W5029" t="str">
        <f t="shared" si="552"/>
        <v>Medium</v>
      </c>
    </row>
    <row r="5030" spans="1:23" x14ac:dyDescent="0.3">
      <c r="A5030">
        <v>605029</v>
      </c>
      <c r="B5030">
        <v>20340</v>
      </c>
      <c r="C5030">
        <v>28</v>
      </c>
      <c r="D5030" t="s">
        <v>7</v>
      </c>
      <c r="E5030" t="s">
        <v>5</v>
      </c>
      <c r="F5030" t="s">
        <v>19</v>
      </c>
      <c r="G5030" t="s">
        <v>21</v>
      </c>
      <c r="H5030" s="1">
        <v>44845</v>
      </c>
      <c r="I5030" t="s">
        <v>34</v>
      </c>
      <c r="J5030">
        <v>50</v>
      </c>
      <c r="K5030">
        <v>11.5</v>
      </c>
      <c r="L5030">
        <v>832.68</v>
      </c>
      <c r="M5030">
        <v>32.409999999999997</v>
      </c>
      <c r="N5030" t="s">
        <v>50</v>
      </c>
      <c r="O5030">
        <v>5</v>
      </c>
      <c r="P5030" t="str" cm="1">
        <f t="array" ref="P5030">_xlfn.IFS(C5030&lt;25,"18-24", C5030&lt;=35,"25-35", C5030&lt;=50,"36-50",TRUE,"50+")</f>
        <v>25-35</v>
      </c>
      <c r="Q5030" t="str">
        <f t="shared" si="546"/>
        <v>new</v>
      </c>
      <c r="R5030" t="str">
        <f t="shared" si="547"/>
        <v>high value</v>
      </c>
      <c r="S5030" t="str">
        <f t="shared" si="548"/>
        <v>High</v>
      </c>
      <c r="T5030" t="str">
        <f t="shared" si="549"/>
        <v>Oct</v>
      </c>
      <c r="U5030">
        <f t="shared" si="550"/>
        <v>2022</v>
      </c>
      <c r="V5030" t="str">
        <f t="shared" si="551"/>
        <v>10-15</v>
      </c>
      <c r="W5030" t="str">
        <f t="shared" si="552"/>
        <v>Slow</v>
      </c>
    </row>
    <row r="5031" spans="1:23" x14ac:dyDescent="0.3">
      <c r="A5031">
        <v>605030</v>
      </c>
      <c r="B5031">
        <v>12915</v>
      </c>
      <c r="C5031">
        <v>51</v>
      </c>
      <c r="D5031" t="s">
        <v>7</v>
      </c>
      <c r="E5031" t="s">
        <v>5</v>
      </c>
      <c r="F5031" t="s">
        <v>30</v>
      </c>
      <c r="G5031" t="s">
        <v>25</v>
      </c>
      <c r="H5031" s="1">
        <v>44600</v>
      </c>
      <c r="I5031" t="s">
        <v>34</v>
      </c>
      <c r="J5031">
        <v>34</v>
      </c>
      <c r="K5031">
        <v>12.9</v>
      </c>
      <c r="L5031">
        <v>985.13</v>
      </c>
      <c r="M5031">
        <v>81.599999999999994</v>
      </c>
      <c r="N5031" t="s">
        <v>49</v>
      </c>
      <c r="O5031">
        <v>1</v>
      </c>
      <c r="P5031" t="str" cm="1">
        <f t="array" ref="P5031">_xlfn.IFS(C5031&lt;25,"18-24", C5031&lt;=35,"25-35", C5031&lt;=50,"36-50",TRUE,"50+")</f>
        <v>50+</v>
      </c>
      <c r="Q5031" t="str">
        <f t="shared" si="546"/>
        <v>new</v>
      </c>
      <c r="R5031" t="str">
        <f t="shared" si="547"/>
        <v>high value</v>
      </c>
      <c r="S5031" t="str">
        <f t="shared" si="548"/>
        <v>Low</v>
      </c>
      <c r="T5031" t="str">
        <f t="shared" si="549"/>
        <v>Feb</v>
      </c>
      <c r="U5031">
        <f t="shared" si="550"/>
        <v>2022</v>
      </c>
      <c r="V5031" t="str">
        <f t="shared" si="551"/>
        <v>10-15</v>
      </c>
      <c r="W5031" t="str">
        <f t="shared" si="552"/>
        <v>Medium</v>
      </c>
    </row>
    <row r="5032" spans="1:23" x14ac:dyDescent="0.3">
      <c r="A5032">
        <v>605031</v>
      </c>
      <c r="B5032">
        <v>52017</v>
      </c>
      <c r="C5032">
        <v>58</v>
      </c>
      <c r="D5032" t="s">
        <v>4</v>
      </c>
      <c r="E5032" t="s">
        <v>16</v>
      </c>
      <c r="F5032" t="s">
        <v>24</v>
      </c>
      <c r="G5032" t="s">
        <v>31</v>
      </c>
      <c r="H5032" s="1">
        <v>44969</v>
      </c>
      <c r="I5032" t="s">
        <v>34</v>
      </c>
      <c r="J5032">
        <v>55</v>
      </c>
      <c r="K5032">
        <v>7.7</v>
      </c>
      <c r="L5032">
        <v>626.29999999999995</v>
      </c>
      <c r="M5032">
        <v>66.239999999999995</v>
      </c>
      <c r="N5032" t="s">
        <v>48</v>
      </c>
      <c r="O5032">
        <v>1</v>
      </c>
      <c r="P5032" t="str" cm="1">
        <f t="array" ref="P5032">_xlfn.IFS(C5032&lt;25,"18-24", C5032&lt;=35,"25-35", C5032&lt;=50,"36-50",TRUE,"50+")</f>
        <v>50+</v>
      </c>
      <c r="Q5032" t="str">
        <f t="shared" si="546"/>
        <v>repeat</v>
      </c>
      <c r="R5032" t="str">
        <f t="shared" si="547"/>
        <v>high value</v>
      </c>
      <c r="S5032" t="str">
        <f t="shared" si="548"/>
        <v>Low</v>
      </c>
      <c r="T5032" t="str">
        <f t="shared" si="549"/>
        <v>Feb</v>
      </c>
      <c r="U5032">
        <f t="shared" si="550"/>
        <v>2023</v>
      </c>
      <c r="V5032" t="str">
        <f t="shared" si="551"/>
        <v>5-10</v>
      </c>
      <c r="W5032" t="str">
        <f t="shared" si="552"/>
        <v>Slow</v>
      </c>
    </row>
    <row r="5033" spans="1:23" x14ac:dyDescent="0.3">
      <c r="A5033">
        <v>605032</v>
      </c>
      <c r="B5033">
        <v>65777</v>
      </c>
      <c r="C5033">
        <v>37</v>
      </c>
      <c r="D5033" t="s">
        <v>7</v>
      </c>
      <c r="E5033" t="s">
        <v>5</v>
      </c>
      <c r="F5033" t="s">
        <v>24</v>
      </c>
      <c r="G5033" t="s">
        <v>25</v>
      </c>
      <c r="H5033" s="1">
        <v>44745</v>
      </c>
      <c r="I5033" t="s">
        <v>34</v>
      </c>
      <c r="J5033">
        <v>56</v>
      </c>
      <c r="K5033">
        <v>4.5999999999999996</v>
      </c>
      <c r="L5033">
        <v>211.91</v>
      </c>
      <c r="M5033">
        <v>118.73</v>
      </c>
      <c r="N5033" t="s">
        <v>48</v>
      </c>
      <c r="O5033">
        <v>4</v>
      </c>
      <c r="P5033" t="str" cm="1">
        <f t="array" ref="P5033">_xlfn.IFS(C5033&lt;25,"18-24", C5033&lt;=35,"25-35", C5033&lt;=50,"36-50",TRUE,"50+")</f>
        <v>36-50</v>
      </c>
      <c r="Q5033" t="str">
        <f t="shared" si="546"/>
        <v>new</v>
      </c>
      <c r="R5033" t="str">
        <f t="shared" si="547"/>
        <v>low</v>
      </c>
      <c r="S5033" t="str">
        <f t="shared" si="548"/>
        <v>medium</v>
      </c>
      <c r="T5033" t="str">
        <f t="shared" si="549"/>
        <v>Jul</v>
      </c>
      <c r="U5033">
        <f t="shared" si="550"/>
        <v>2022</v>
      </c>
      <c r="V5033" t="str">
        <f t="shared" si="551"/>
        <v>0-5</v>
      </c>
      <c r="W5033" t="str">
        <f t="shared" si="552"/>
        <v>Slow</v>
      </c>
    </row>
    <row r="5034" spans="1:23" x14ac:dyDescent="0.3">
      <c r="A5034">
        <v>605033</v>
      </c>
      <c r="B5034">
        <v>43834</v>
      </c>
      <c r="C5034">
        <v>46</v>
      </c>
      <c r="D5034" t="s">
        <v>4</v>
      </c>
      <c r="E5034" t="s">
        <v>13</v>
      </c>
      <c r="F5034" t="s">
        <v>19</v>
      </c>
      <c r="G5034" t="s">
        <v>21</v>
      </c>
      <c r="H5034" s="1">
        <v>45221</v>
      </c>
      <c r="I5034" t="s">
        <v>34</v>
      </c>
      <c r="J5034">
        <v>83</v>
      </c>
      <c r="K5034">
        <v>1.3</v>
      </c>
      <c r="L5034">
        <v>1080.99</v>
      </c>
      <c r="M5034">
        <v>28.32</v>
      </c>
      <c r="N5034" t="s">
        <v>49</v>
      </c>
      <c r="O5034">
        <v>1</v>
      </c>
      <c r="P5034" t="str" cm="1">
        <f t="array" ref="P5034">_xlfn.IFS(C5034&lt;25,"18-24", C5034&lt;=35,"25-35", C5034&lt;=50,"36-50",TRUE,"50+")</f>
        <v>36-50</v>
      </c>
      <c r="Q5034" t="str">
        <f t="shared" si="546"/>
        <v>new</v>
      </c>
      <c r="R5034" t="str">
        <f t="shared" si="547"/>
        <v>high value</v>
      </c>
      <c r="S5034" t="str">
        <f t="shared" si="548"/>
        <v>Low</v>
      </c>
      <c r="T5034" t="str">
        <f t="shared" si="549"/>
        <v>Oct</v>
      </c>
      <c r="U5034">
        <f t="shared" si="550"/>
        <v>2023</v>
      </c>
      <c r="V5034" t="str">
        <f t="shared" si="551"/>
        <v>0-5</v>
      </c>
      <c r="W5034" t="str">
        <f t="shared" si="552"/>
        <v>Slow</v>
      </c>
    </row>
    <row r="5035" spans="1:23" x14ac:dyDescent="0.3">
      <c r="A5035">
        <v>605034</v>
      </c>
      <c r="B5035">
        <v>80516</v>
      </c>
      <c r="C5035">
        <v>59</v>
      </c>
      <c r="D5035" t="s">
        <v>7</v>
      </c>
      <c r="E5035" t="s">
        <v>15</v>
      </c>
      <c r="F5035" t="s">
        <v>28</v>
      </c>
      <c r="G5035" t="s">
        <v>27</v>
      </c>
      <c r="H5035" s="1">
        <v>45529</v>
      </c>
      <c r="I5035" t="s">
        <v>33</v>
      </c>
      <c r="J5035">
        <v>75</v>
      </c>
      <c r="K5035">
        <v>12.6</v>
      </c>
      <c r="L5035">
        <v>237.9</v>
      </c>
      <c r="M5035">
        <v>50.26</v>
      </c>
      <c r="N5035" t="s">
        <v>48</v>
      </c>
      <c r="O5035">
        <v>1</v>
      </c>
      <c r="P5035" t="str" cm="1">
        <f t="array" ref="P5035">_xlfn.IFS(C5035&lt;25,"18-24", C5035&lt;=35,"25-35", C5035&lt;=50,"36-50",TRUE,"50+")</f>
        <v>50+</v>
      </c>
      <c r="Q5035" t="str">
        <f t="shared" si="546"/>
        <v>new</v>
      </c>
      <c r="R5035" t="str">
        <f t="shared" si="547"/>
        <v>low</v>
      </c>
      <c r="S5035" t="str">
        <f t="shared" si="548"/>
        <v>Low</v>
      </c>
      <c r="T5035" t="str">
        <f t="shared" si="549"/>
        <v>Aug</v>
      </c>
      <c r="U5035">
        <f t="shared" si="550"/>
        <v>2024</v>
      </c>
      <c r="V5035" t="str">
        <f t="shared" si="551"/>
        <v>10-15</v>
      </c>
      <c r="W5035" t="str">
        <f t="shared" si="552"/>
        <v>Slow</v>
      </c>
    </row>
    <row r="5036" spans="1:23" x14ac:dyDescent="0.3">
      <c r="A5036">
        <v>605035</v>
      </c>
      <c r="B5036">
        <v>60259</v>
      </c>
      <c r="C5036">
        <v>45</v>
      </c>
      <c r="D5036" t="s">
        <v>4</v>
      </c>
      <c r="E5036" t="s">
        <v>16</v>
      </c>
      <c r="F5036" t="s">
        <v>30</v>
      </c>
      <c r="G5036" t="s">
        <v>25</v>
      </c>
      <c r="H5036" s="1">
        <v>45167</v>
      </c>
      <c r="I5036" t="s">
        <v>33</v>
      </c>
      <c r="J5036">
        <v>59</v>
      </c>
      <c r="K5036">
        <v>11.8</v>
      </c>
      <c r="L5036">
        <v>1031.83</v>
      </c>
      <c r="M5036">
        <v>53.19</v>
      </c>
      <c r="N5036" t="s">
        <v>48</v>
      </c>
      <c r="O5036">
        <v>3</v>
      </c>
      <c r="P5036" t="str" cm="1">
        <f t="array" ref="P5036">_xlfn.IFS(C5036&lt;25,"18-24", C5036&lt;=35,"25-35", C5036&lt;=50,"36-50",TRUE,"50+")</f>
        <v>36-50</v>
      </c>
      <c r="Q5036" t="str">
        <f t="shared" si="546"/>
        <v>new</v>
      </c>
      <c r="R5036" t="str">
        <f t="shared" si="547"/>
        <v>high value</v>
      </c>
      <c r="S5036" t="str">
        <f t="shared" si="548"/>
        <v>medium</v>
      </c>
      <c r="T5036" t="str">
        <f t="shared" si="549"/>
        <v>Aug</v>
      </c>
      <c r="U5036">
        <f t="shared" si="550"/>
        <v>2023</v>
      </c>
      <c r="V5036" t="str">
        <f t="shared" si="551"/>
        <v>10-15</v>
      </c>
      <c r="W5036" t="str">
        <f t="shared" si="552"/>
        <v>Slow</v>
      </c>
    </row>
    <row r="5037" spans="1:23" x14ac:dyDescent="0.3">
      <c r="A5037">
        <v>605036</v>
      </c>
      <c r="B5037">
        <v>65598</v>
      </c>
      <c r="C5037">
        <v>32</v>
      </c>
      <c r="D5037" t="s">
        <v>4</v>
      </c>
      <c r="E5037" t="s">
        <v>5</v>
      </c>
      <c r="F5037" t="s">
        <v>24</v>
      </c>
      <c r="G5037" t="s">
        <v>21</v>
      </c>
      <c r="H5037" s="1">
        <v>45089</v>
      </c>
      <c r="I5037" t="s">
        <v>33</v>
      </c>
      <c r="J5037">
        <v>72</v>
      </c>
      <c r="K5037">
        <v>12.9</v>
      </c>
      <c r="L5037">
        <v>938.66</v>
      </c>
      <c r="M5037">
        <v>83.95</v>
      </c>
      <c r="N5037" t="s">
        <v>49</v>
      </c>
      <c r="O5037">
        <v>4</v>
      </c>
      <c r="P5037" t="str" cm="1">
        <f t="array" ref="P5037">_xlfn.IFS(C5037&lt;25,"18-24", C5037&lt;=35,"25-35", C5037&lt;=50,"36-50",TRUE,"50+")</f>
        <v>25-35</v>
      </c>
      <c r="Q5037" t="str">
        <f t="shared" si="546"/>
        <v>new</v>
      </c>
      <c r="R5037" t="str">
        <f t="shared" si="547"/>
        <v>high value</v>
      </c>
      <c r="S5037" t="str">
        <f t="shared" si="548"/>
        <v>medium</v>
      </c>
      <c r="T5037" t="str">
        <f t="shared" si="549"/>
        <v>Jun</v>
      </c>
      <c r="U5037">
        <f t="shared" si="550"/>
        <v>2023</v>
      </c>
      <c r="V5037" t="str">
        <f t="shared" si="551"/>
        <v>10-15</v>
      </c>
      <c r="W5037" t="str">
        <f t="shared" si="552"/>
        <v>Slow</v>
      </c>
    </row>
    <row r="5038" spans="1:23" x14ac:dyDescent="0.3">
      <c r="A5038">
        <v>605037</v>
      </c>
      <c r="B5038">
        <v>30191</v>
      </c>
      <c r="C5038">
        <v>45</v>
      </c>
      <c r="D5038" t="s">
        <v>4</v>
      </c>
      <c r="E5038" t="s">
        <v>8</v>
      </c>
      <c r="F5038" t="s">
        <v>26</v>
      </c>
      <c r="G5038" t="s">
        <v>29</v>
      </c>
      <c r="H5038" s="1">
        <v>45278</v>
      </c>
      <c r="I5038" t="s">
        <v>33</v>
      </c>
      <c r="J5038">
        <v>61</v>
      </c>
      <c r="K5038">
        <v>2.5</v>
      </c>
      <c r="L5038">
        <v>996.07</v>
      </c>
      <c r="M5038">
        <v>40.53</v>
      </c>
      <c r="N5038" t="s">
        <v>47</v>
      </c>
      <c r="O5038">
        <v>5</v>
      </c>
      <c r="P5038" t="str" cm="1">
        <f t="array" ref="P5038">_xlfn.IFS(C5038&lt;25,"18-24", C5038&lt;=35,"25-35", C5038&lt;=50,"36-50",TRUE,"50+")</f>
        <v>36-50</v>
      </c>
      <c r="Q5038" t="str">
        <f t="shared" si="546"/>
        <v>repeat</v>
      </c>
      <c r="R5038" t="str">
        <f t="shared" si="547"/>
        <v>high value</v>
      </c>
      <c r="S5038" t="str">
        <f t="shared" si="548"/>
        <v>High</v>
      </c>
      <c r="T5038" t="str">
        <f t="shared" si="549"/>
        <v>Dec</v>
      </c>
      <c r="U5038">
        <f t="shared" si="550"/>
        <v>2023</v>
      </c>
      <c r="V5038" t="str">
        <f t="shared" si="551"/>
        <v>0-5</v>
      </c>
      <c r="W5038" t="str">
        <f t="shared" si="552"/>
        <v>Slow</v>
      </c>
    </row>
    <row r="5039" spans="1:23" x14ac:dyDescent="0.3">
      <c r="A5039">
        <v>605038</v>
      </c>
      <c r="B5039">
        <v>82493</v>
      </c>
      <c r="C5039">
        <v>38</v>
      </c>
      <c r="D5039" t="s">
        <v>7</v>
      </c>
      <c r="E5039" t="s">
        <v>13</v>
      </c>
      <c r="F5039" t="s">
        <v>18</v>
      </c>
      <c r="G5039" t="s">
        <v>23</v>
      </c>
      <c r="H5039" s="1">
        <v>44837</v>
      </c>
      <c r="I5039" t="s">
        <v>34</v>
      </c>
      <c r="J5039">
        <v>46</v>
      </c>
      <c r="K5039">
        <v>2.4</v>
      </c>
      <c r="L5039">
        <v>851.44</v>
      </c>
      <c r="M5039">
        <v>88.98</v>
      </c>
      <c r="N5039" t="s">
        <v>50</v>
      </c>
      <c r="O5039">
        <v>3</v>
      </c>
      <c r="P5039" t="str" cm="1">
        <f t="array" ref="P5039">_xlfn.IFS(C5039&lt;25,"18-24", C5039&lt;=35,"25-35", C5039&lt;=50,"36-50",TRUE,"50+")</f>
        <v>36-50</v>
      </c>
      <c r="Q5039" t="str">
        <f t="shared" si="546"/>
        <v>new</v>
      </c>
      <c r="R5039" t="str">
        <f t="shared" si="547"/>
        <v>high value</v>
      </c>
      <c r="S5039" t="str">
        <f t="shared" si="548"/>
        <v>medium</v>
      </c>
      <c r="T5039" t="str">
        <f t="shared" si="549"/>
        <v>Oct</v>
      </c>
      <c r="U5039">
        <f t="shared" si="550"/>
        <v>2022</v>
      </c>
      <c r="V5039" t="str">
        <f t="shared" si="551"/>
        <v>0-5</v>
      </c>
      <c r="W5039" t="str">
        <f t="shared" si="552"/>
        <v>Slow</v>
      </c>
    </row>
    <row r="5040" spans="1:23" x14ac:dyDescent="0.3">
      <c r="A5040">
        <v>605039</v>
      </c>
      <c r="B5040">
        <v>37598</v>
      </c>
      <c r="C5040">
        <v>43</v>
      </c>
      <c r="D5040" t="s">
        <v>7</v>
      </c>
      <c r="E5040" t="s">
        <v>11</v>
      </c>
      <c r="F5040" t="s">
        <v>30</v>
      </c>
      <c r="G5040" t="s">
        <v>31</v>
      </c>
      <c r="H5040" s="1">
        <v>45412</v>
      </c>
      <c r="I5040" t="s">
        <v>33</v>
      </c>
      <c r="J5040">
        <v>80</v>
      </c>
      <c r="K5040">
        <v>7.1</v>
      </c>
      <c r="L5040">
        <v>407.23</v>
      </c>
      <c r="M5040">
        <v>83.03</v>
      </c>
      <c r="N5040" t="s">
        <v>50</v>
      </c>
      <c r="O5040">
        <v>5</v>
      </c>
      <c r="P5040" t="str" cm="1">
        <f t="array" ref="P5040">_xlfn.IFS(C5040&lt;25,"18-24", C5040&lt;=35,"25-35", C5040&lt;=50,"36-50",TRUE,"50+")</f>
        <v>36-50</v>
      </c>
      <c r="Q5040" t="str">
        <f t="shared" si="546"/>
        <v>new</v>
      </c>
      <c r="R5040" t="str">
        <f t="shared" si="547"/>
        <v>medium</v>
      </c>
      <c r="S5040" t="str">
        <f t="shared" si="548"/>
        <v>High</v>
      </c>
      <c r="T5040" t="str">
        <f t="shared" si="549"/>
        <v>Apr</v>
      </c>
      <c r="U5040">
        <f t="shared" si="550"/>
        <v>2024</v>
      </c>
      <c r="V5040" t="str">
        <f t="shared" si="551"/>
        <v>5-10</v>
      </c>
      <c r="W5040" t="str">
        <f t="shared" si="552"/>
        <v>Slow</v>
      </c>
    </row>
    <row r="5041" spans="1:23" x14ac:dyDescent="0.3">
      <c r="A5041">
        <v>605040</v>
      </c>
      <c r="B5041">
        <v>11282</v>
      </c>
      <c r="C5041">
        <v>52</v>
      </c>
      <c r="D5041" t="s">
        <v>4</v>
      </c>
      <c r="E5041" t="s">
        <v>16</v>
      </c>
      <c r="F5041" t="s">
        <v>26</v>
      </c>
      <c r="G5041" t="s">
        <v>31</v>
      </c>
      <c r="H5041" s="1">
        <v>45566</v>
      </c>
      <c r="I5041" t="s">
        <v>34</v>
      </c>
      <c r="J5041">
        <v>39</v>
      </c>
      <c r="K5041">
        <v>1.9</v>
      </c>
      <c r="L5041">
        <v>692.53</v>
      </c>
      <c r="M5041">
        <v>68.59</v>
      </c>
      <c r="N5041" t="s">
        <v>49</v>
      </c>
      <c r="O5041">
        <v>2</v>
      </c>
      <c r="P5041" t="str" cm="1">
        <f t="array" ref="P5041">_xlfn.IFS(C5041&lt;25,"18-24", C5041&lt;=35,"25-35", C5041&lt;=50,"36-50",TRUE,"50+")</f>
        <v>50+</v>
      </c>
      <c r="Q5041" t="str">
        <f t="shared" si="546"/>
        <v>new</v>
      </c>
      <c r="R5041" t="str">
        <f t="shared" si="547"/>
        <v>high value</v>
      </c>
      <c r="S5041" t="str">
        <f t="shared" si="548"/>
        <v>Low</v>
      </c>
      <c r="T5041" t="str">
        <f t="shared" si="549"/>
        <v>Oct</v>
      </c>
      <c r="U5041">
        <f t="shared" si="550"/>
        <v>2024</v>
      </c>
      <c r="V5041" t="str">
        <f t="shared" si="551"/>
        <v>0-5</v>
      </c>
      <c r="W5041" t="str">
        <f t="shared" si="552"/>
        <v>Medium</v>
      </c>
    </row>
    <row r="5042" spans="1:23" x14ac:dyDescent="0.3">
      <c r="A5042">
        <v>605041</v>
      </c>
      <c r="B5042">
        <v>91059</v>
      </c>
      <c r="C5042">
        <v>58</v>
      </c>
      <c r="D5042" t="s">
        <v>7</v>
      </c>
      <c r="E5042" t="s">
        <v>15</v>
      </c>
      <c r="F5042" t="s">
        <v>22</v>
      </c>
      <c r="G5042" t="s">
        <v>27</v>
      </c>
      <c r="H5042" s="1">
        <v>45497</v>
      </c>
      <c r="I5042" t="s">
        <v>33</v>
      </c>
      <c r="J5042">
        <v>85</v>
      </c>
      <c r="K5042">
        <v>9.9</v>
      </c>
      <c r="L5042">
        <v>1369.16</v>
      </c>
      <c r="M5042">
        <v>113.04</v>
      </c>
      <c r="N5042" t="s">
        <v>50</v>
      </c>
      <c r="O5042">
        <v>5</v>
      </c>
      <c r="P5042" t="str" cm="1">
        <f t="array" ref="P5042">_xlfn.IFS(C5042&lt;25,"18-24", C5042&lt;=35,"25-35", C5042&lt;=50,"36-50",TRUE,"50+")</f>
        <v>50+</v>
      </c>
      <c r="Q5042" t="str">
        <f t="shared" si="546"/>
        <v>new</v>
      </c>
      <c r="R5042" t="str">
        <f t="shared" si="547"/>
        <v>high value</v>
      </c>
      <c r="S5042" t="str">
        <f t="shared" si="548"/>
        <v>High</v>
      </c>
      <c r="T5042" t="str">
        <f t="shared" si="549"/>
        <v>Jul</v>
      </c>
      <c r="U5042">
        <f t="shared" si="550"/>
        <v>2024</v>
      </c>
      <c r="V5042" t="str">
        <f t="shared" si="551"/>
        <v>5-10</v>
      </c>
      <c r="W5042" t="str">
        <f t="shared" si="552"/>
        <v>Slow</v>
      </c>
    </row>
    <row r="5043" spans="1:23" x14ac:dyDescent="0.3">
      <c r="A5043">
        <v>605042</v>
      </c>
      <c r="B5043">
        <v>29928</v>
      </c>
      <c r="C5043">
        <v>61</v>
      </c>
      <c r="D5043" t="s">
        <v>4</v>
      </c>
      <c r="E5043" t="s">
        <v>8</v>
      </c>
      <c r="F5043" t="s">
        <v>30</v>
      </c>
      <c r="G5043" t="s">
        <v>27</v>
      </c>
      <c r="H5043" s="1">
        <v>45324</v>
      </c>
      <c r="I5043" t="s">
        <v>33</v>
      </c>
      <c r="J5043">
        <v>85</v>
      </c>
      <c r="K5043">
        <v>1.7</v>
      </c>
      <c r="L5043">
        <v>283.77</v>
      </c>
      <c r="M5043">
        <v>59.33</v>
      </c>
      <c r="N5043" t="s">
        <v>48</v>
      </c>
      <c r="O5043">
        <v>4</v>
      </c>
      <c r="P5043" t="str" cm="1">
        <f t="array" ref="P5043">_xlfn.IFS(C5043&lt;25,"18-24", C5043&lt;=35,"25-35", C5043&lt;=50,"36-50",TRUE,"50+")</f>
        <v>50+</v>
      </c>
      <c r="Q5043" t="str">
        <f t="shared" si="546"/>
        <v>new</v>
      </c>
      <c r="R5043" t="str">
        <f t="shared" si="547"/>
        <v>medium</v>
      </c>
      <c r="S5043" t="str">
        <f t="shared" si="548"/>
        <v>medium</v>
      </c>
      <c r="T5043" t="str">
        <f t="shared" si="549"/>
        <v>Feb</v>
      </c>
      <c r="U5043">
        <f t="shared" si="550"/>
        <v>2024</v>
      </c>
      <c r="V5043" t="str">
        <f t="shared" si="551"/>
        <v>0-5</v>
      </c>
      <c r="W5043" t="str">
        <f t="shared" si="552"/>
        <v>Slow</v>
      </c>
    </row>
    <row r="5044" spans="1:23" x14ac:dyDescent="0.3">
      <c r="A5044">
        <v>605043</v>
      </c>
      <c r="B5044">
        <v>71722</v>
      </c>
      <c r="C5044">
        <v>41</v>
      </c>
      <c r="D5044" t="s">
        <v>4</v>
      </c>
      <c r="E5044" t="s">
        <v>8</v>
      </c>
      <c r="F5044" t="s">
        <v>32</v>
      </c>
      <c r="G5044" t="s">
        <v>25</v>
      </c>
      <c r="H5044" s="1">
        <v>44911</v>
      </c>
      <c r="I5044" t="s">
        <v>34</v>
      </c>
      <c r="J5044">
        <v>88</v>
      </c>
      <c r="K5044">
        <v>1.9</v>
      </c>
      <c r="L5044">
        <v>1226.29</v>
      </c>
      <c r="M5044">
        <v>105.62</v>
      </c>
      <c r="N5044" t="s">
        <v>48</v>
      </c>
      <c r="O5044">
        <v>1</v>
      </c>
      <c r="P5044" t="str" cm="1">
        <f t="array" ref="P5044">_xlfn.IFS(C5044&lt;25,"18-24", C5044&lt;=35,"25-35", C5044&lt;=50,"36-50",TRUE,"50+")</f>
        <v>36-50</v>
      </c>
      <c r="Q5044" t="str">
        <f t="shared" si="546"/>
        <v>new</v>
      </c>
      <c r="R5044" t="str">
        <f t="shared" si="547"/>
        <v>high value</v>
      </c>
      <c r="S5044" t="str">
        <f t="shared" si="548"/>
        <v>Low</v>
      </c>
      <c r="T5044" t="str">
        <f t="shared" si="549"/>
        <v>Dec</v>
      </c>
      <c r="U5044">
        <f t="shared" si="550"/>
        <v>2022</v>
      </c>
      <c r="V5044" t="str">
        <f t="shared" si="551"/>
        <v>0-5</v>
      </c>
      <c r="W5044" t="str">
        <f t="shared" si="552"/>
        <v>Slow</v>
      </c>
    </row>
    <row r="5045" spans="1:23" x14ac:dyDescent="0.3">
      <c r="A5045">
        <v>605044</v>
      </c>
      <c r="B5045">
        <v>86280</v>
      </c>
      <c r="C5045">
        <v>34</v>
      </c>
      <c r="D5045" t="s">
        <v>4</v>
      </c>
      <c r="E5045" t="s">
        <v>15</v>
      </c>
      <c r="F5045" t="s">
        <v>24</v>
      </c>
      <c r="G5045" t="s">
        <v>27</v>
      </c>
      <c r="H5045" s="1">
        <v>45635</v>
      </c>
      <c r="I5045" t="s">
        <v>33</v>
      </c>
      <c r="J5045">
        <v>36</v>
      </c>
      <c r="K5045">
        <v>4.3</v>
      </c>
      <c r="L5045">
        <v>870.66</v>
      </c>
      <c r="M5045">
        <v>94.76</v>
      </c>
      <c r="N5045" t="s">
        <v>47</v>
      </c>
      <c r="O5045">
        <v>3</v>
      </c>
      <c r="P5045" t="str" cm="1">
        <f t="array" ref="P5045">_xlfn.IFS(C5045&lt;25,"18-24", C5045&lt;=35,"25-35", C5045&lt;=50,"36-50",TRUE,"50+")</f>
        <v>25-35</v>
      </c>
      <c r="Q5045" t="str">
        <f t="shared" si="546"/>
        <v>new</v>
      </c>
      <c r="R5045" t="str">
        <f t="shared" si="547"/>
        <v>high value</v>
      </c>
      <c r="S5045" t="str">
        <f t="shared" si="548"/>
        <v>medium</v>
      </c>
      <c r="T5045" t="str">
        <f t="shared" si="549"/>
        <v>Dec</v>
      </c>
      <c r="U5045">
        <f t="shared" si="550"/>
        <v>2024</v>
      </c>
      <c r="V5045" t="str">
        <f t="shared" si="551"/>
        <v>0-5</v>
      </c>
      <c r="W5045" t="str">
        <f t="shared" si="552"/>
        <v>Medium</v>
      </c>
    </row>
    <row r="5046" spans="1:23" x14ac:dyDescent="0.3">
      <c r="A5046">
        <v>605045</v>
      </c>
      <c r="B5046">
        <v>63802</v>
      </c>
      <c r="C5046">
        <v>45</v>
      </c>
      <c r="D5046" t="s">
        <v>4</v>
      </c>
      <c r="E5046" t="s">
        <v>11</v>
      </c>
      <c r="F5046" t="s">
        <v>30</v>
      </c>
      <c r="G5046" t="s">
        <v>27</v>
      </c>
      <c r="H5046" s="1">
        <v>45233</v>
      </c>
      <c r="I5046" t="s">
        <v>34</v>
      </c>
      <c r="J5046">
        <v>85</v>
      </c>
      <c r="K5046">
        <v>2.4</v>
      </c>
      <c r="L5046">
        <v>1017.14</v>
      </c>
      <c r="M5046">
        <v>99.35</v>
      </c>
      <c r="N5046" t="s">
        <v>48</v>
      </c>
      <c r="O5046">
        <v>4</v>
      </c>
      <c r="P5046" t="str" cm="1">
        <f t="array" ref="P5046">_xlfn.IFS(C5046&lt;25,"18-24", C5046&lt;=35,"25-35", C5046&lt;=50,"36-50",TRUE,"50+")</f>
        <v>36-50</v>
      </c>
      <c r="Q5046" t="str">
        <f t="shared" si="546"/>
        <v>new</v>
      </c>
      <c r="R5046" t="str">
        <f t="shared" si="547"/>
        <v>high value</v>
      </c>
      <c r="S5046" t="str">
        <f t="shared" si="548"/>
        <v>medium</v>
      </c>
      <c r="T5046" t="str">
        <f t="shared" si="549"/>
        <v>Nov</v>
      </c>
      <c r="U5046">
        <f t="shared" si="550"/>
        <v>2023</v>
      </c>
      <c r="V5046" t="str">
        <f t="shared" si="551"/>
        <v>0-5</v>
      </c>
      <c r="W5046" t="str">
        <f t="shared" si="552"/>
        <v>Slow</v>
      </c>
    </row>
    <row r="5047" spans="1:23" x14ac:dyDescent="0.3">
      <c r="A5047">
        <v>605046</v>
      </c>
      <c r="B5047">
        <v>77244</v>
      </c>
      <c r="C5047">
        <v>58</v>
      </c>
      <c r="D5047" t="s">
        <v>7</v>
      </c>
      <c r="E5047" t="s">
        <v>5</v>
      </c>
      <c r="F5047" t="s">
        <v>26</v>
      </c>
      <c r="G5047" t="s">
        <v>31</v>
      </c>
      <c r="H5047" s="1">
        <v>44576</v>
      </c>
      <c r="I5047" t="s">
        <v>33</v>
      </c>
      <c r="J5047">
        <v>81</v>
      </c>
      <c r="K5047">
        <v>12.4</v>
      </c>
      <c r="L5047">
        <v>674.81</v>
      </c>
      <c r="M5047">
        <v>90.34</v>
      </c>
      <c r="N5047" t="s">
        <v>49</v>
      </c>
      <c r="O5047">
        <v>5</v>
      </c>
      <c r="P5047" t="str" cm="1">
        <f t="array" ref="P5047">_xlfn.IFS(C5047&lt;25,"18-24", C5047&lt;=35,"25-35", C5047&lt;=50,"36-50",TRUE,"50+")</f>
        <v>50+</v>
      </c>
      <c r="Q5047" t="str">
        <f t="shared" si="546"/>
        <v>new</v>
      </c>
      <c r="R5047" t="str">
        <f t="shared" si="547"/>
        <v>high value</v>
      </c>
      <c r="S5047" t="str">
        <f t="shared" si="548"/>
        <v>High</v>
      </c>
      <c r="T5047" t="str">
        <f t="shared" si="549"/>
        <v>Jan</v>
      </c>
      <c r="U5047">
        <f t="shared" si="550"/>
        <v>2022</v>
      </c>
      <c r="V5047" t="str">
        <f t="shared" si="551"/>
        <v>10-15</v>
      </c>
      <c r="W5047" t="str">
        <f t="shared" si="552"/>
        <v>Slow</v>
      </c>
    </row>
    <row r="5048" spans="1:23" x14ac:dyDescent="0.3">
      <c r="A5048">
        <v>605047</v>
      </c>
      <c r="B5048">
        <v>76666</v>
      </c>
      <c r="C5048">
        <v>27</v>
      </c>
      <c r="D5048" t="s">
        <v>7</v>
      </c>
      <c r="E5048" t="s">
        <v>15</v>
      </c>
      <c r="F5048" t="s">
        <v>22</v>
      </c>
      <c r="G5048" t="s">
        <v>23</v>
      </c>
      <c r="H5048" s="1">
        <v>45016</v>
      </c>
      <c r="I5048" t="s">
        <v>34</v>
      </c>
      <c r="J5048">
        <v>89</v>
      </c>
      <c r="K5048">
        <v>2.7</v>
      </c>
      <c r="L5048">
        <v>1431.23</v>
      </c>
      <c r="M5048">
        <v>28.8</v>
      </c>
      <c r="N5048" t="s">
        <v>50</v>
      </c>
      <c r="O5048">
        <v>5</v>
      </c>
      <c r="P5048" t="str" cm="1">
        <f t="array" ref="P5048">_xlfn.IFS(C5048&lt;25,"18-24", C5048&lt;=35,"25-35", C5048&lt;=50,"36-50",TRUE,"50+")</f>
        <v>25-35</v>
      </c>
      <c r="Q5048" t="str">
        <f t="shared" si="546"/>
        <v>new</v>
      </c>
      <c r="R5048" t="str">
        <f t="shared" si="547"/>
        <v>high value</v>
      </c>
      <c r="S5048" t="str">
        <f t="shared" si="548"/>
        <v>High</v>
      </c>
      <c r="T5048" t="str">
        <f t="shared" si="549"/>
        <v>Mar</v>
      </c>
      <c r="U5048">
        <f t="shared" si="550"/>
        <v>2023</v>
      </c>
      <c r="V5048" t="str">
        <f t="shared" si="551"/>
        <v>0-5</v>
      </c>
      <c r="W5048" t="str">
        <f t="shared" si="552"/>
        <v>Slow</v>
      </c>
    </row>
    <row r="5049" spans="1:23" x14ac:dyDescent="0.3">
      <c r="A5049">
        <v>605048</v>
      </c>
      <c r="B5049">
        <v>50550</v>
      </c>
      <c r="C5049">
        <v>56</v>
      </c>
      <c r="D5049" t="s">
        <v>4</v>
      </c>
      <c r="E5049" t="s">
        <v>5</v>
      </c>
      <c r="F5049" t="s">
        <v>18</v>
      </c>
      <c r="G5049" t="s">
        <v>29</v>
      </c>
      <c r="H5049" s="1">
        <v>45590</v>
      </c>
      <c r="I5049" t="s">
        <v>34</v>
      </c>
      <c r="J5049">
        <v>70</v>
      </c>
      <c r="K5049">
        <v>10.9</v>
      </c>
      <c r="L5049">
        <v>1302.58</v>
      </c>
      <c r="M5049">
        <v>25.61</v>
      </c>
      <c r="N5049" t="s">
        <v>47</v>
      </c>
      <c r="O5049">
        <v>4</v>
      </c>
      <c r="P5049" t="str" cm="1">
        <f t="array" ref="P5049">_xlfn.IFS(C5049&lt;25,"18-24", C5049&lt;=35,"25-35", C5049&lt;=50,"36-50",TRUE,"50+")</f>
        <v>50+</v>
      </c>
      <c r="Q5049" t="str">
        <f t="shared" si="546"/>
        <v>new</v>
      </c>
      <c r="R5049" t="str">
        <f t="shared" si="547"/>
        <v>high value</v>
      </c>
      <c r="S5049" t="str">
        <f t="shared" si="548"/>
        <v>medium</v>
      </c>
      <c r="T5049" t="str">
        <f t="shared" si="549"/>
        <v>Oct</v>
      </c>
      <c r="U5049">
        <f t="shared" si="550"/>
        <v>2024</v>
      </c>
      <c r="V5049" t="str">
        <f t="shared" si="551"/>
        <v>10-15</v>
      </c>
      <c r="W5049" t="str">
        <f t="shared" si="552"/>
        <v>Slow</v>
      </c>
    </row>
    <row r="5050" spans="1:23" x14ac:dyDescent="0.3">
      <c r="A5050">
        <v>605049</v>
      </c>
      <c r="B5050">
        <v>19922</v>
      </c>
      <c r="C5050">
        <v>46</v>
      </c>
      <c r="D5050" t="s">
        <v>4</v>
      </c>
      <c r="E5050" t="s">
        <v>11</v>
      </c>
      <c r="F5050" t="s">
        <v>18</v>
      </c>
      <c r="G5050" t="s">
        <v>23</v>
      </c>
      <c r="H5050" s="1">
        <v>45352</v>
      </c>
      <c r="I5050" t="s">
        <v>34</v>
      </c>
      <c r="J5050">
        <v>81</v>
      </c>
      <c r="K5050">
        <v>6.1</v>
      </c>
      <c r="L5050">
        <v>1005.31</v>
      </c>
      <c r="M5050">
        <v>76.91</v>
      </c>
      <c r="N5050" t="s">
        <v>50</v>
      </c>
      <c r="O5050">
        <v>4</v>
      </c>
      <c r="P5050" t="str" cm="1">
        <f t="array" ref="P5050">_xlfn.IFS(C5050&lt;25,"18-24", C5050&lt;=35,"25-35", C5050&lt;=50,"36-50",TRUE,"50+")</f>
        <v>36-50</v>
      </c>
      <c r="Q5050" t="str">
        <f t="shared" si="546"/>
        <v>new</v>
      </c>
      <c r="R5050" t="str">
        <f t="shared" si="547"/>
        <v>high value</v>
      </c>
      <c r="S5050" t="str">
        <f t="shared" si="548"/>
        <v>medium</v>
      </c>
      <c r="T5050" t="str">
        <f t="shared" si="549"/>
        <v>Mar</v>
      </c>
      <c r="U5050">
        <f t="shared" si="550"/>
        <v>2024</v>
      </c>
      <c r="V5050" t="str">
        <f t="shared" si="551"/>
        <v>5-10</v>
      </c>
      <c r="W5050" t="str">
        <f t="shared" si="552"/>
        <v>Slow</v>
      </c>
    </row>
    <row r="5051" spans="1:23" x14ac:dyDescent="0.3">
      <c r="A5051">
        <v>605050</v>
      </c>
      <c r="B5051">
        <v>77525</v>
      </c>
      <c r="C5051">
        <v>34</v>
      </c>
      <c r="D5051" t="s">
        <v>4</v>
      </c>
      <c r="E5051" t="s">
        <v>11</v>
      </c>
      <c r="F5051" t="s">
        <v>32</v>
      </c>
      <c r="G5051" t="s">
        <v>27</v>
      </c>
      <c r="H5051" s="1">
        <v>44685</v>
      </c>
      <c r="I5051" t="s">
        <v>34</v>
      </c>
      <c r="J5051">
        <v>22</v>
      </c>
      <c r="K5051">
        <v>4.9000000000000004</v>
      </c>
      <c r="L5051">
        <v>639.16999999999996</v>
      </c>
      <c r="M5051">
        <v>49.43</v>
      </c>
      <c r="N5051" t="s">
        <v>48</v>
      </c>
      <c r="O5051">
        <v>2</v>
      </c>
      <c r="P5051" t="str" cm="1">
        <f t="array" ref="P5051">_xlfn.IFS(C5051&lt;25,"18-24", C5051&lt;=35,"25-35", C5051&lt;=50,"36-50",TRUE,"50+")</f>
        <v>25-35</v>
      </c>
      <c r="Q5051" t="str">
        <f t="shared" si="546"/>
        <v>new</v>
      </c>
      <c r="R5051" t="str">
        <f t="shared" si="547"/>
        <v>high value</v>
      </c>
      <c r="S5051" t="str">
        <f t="shared" si="548"/>
        <v>Low</v>
      </c>
      <c r="T5051" t="str">
        <f t="shared" si="549"/>
        <v>May</v>
      </c>
      <c r="U5051">
        <f t="shared" si="550"/>
        <v>2022</v>
      </c>
      <c r="V5051" t="str">
        <f t="shared" si="551"/>
        <v>0-5</v>
      </c>
      <c r="W5051" t="str">
        <f t="shared" si="552"/>
        <v>Fast</v>
      </c>
    </row>
    <row r="5052" spans="1:23" x14ac:dyDescent="0.3">
      <c r="A5052">
        <v>605051</v>
      </c>
      <c r="B5052">
        <v>17033</v>
      </c>
      <c r="C5052">
        <v>19</v>
      </c>
      <c r="D5052" t="s">
        <v>4</v>
      </c>
      <c r="E5052" t="s">
        <v>15</v>
      </c>
      <c r="F5052" t="s">
        <v>30</v>
      </c>
      <c r="G5052" t="s">
        <v>21</v>
      </c>
      <c r="H5052" s="1">
        <v>44797</v>
      </c>
      <c r="I5052" t="s">
        <v>34</v>
      </c>
      <c r="J5052">
        <v>21</v>
      </c>
      <c r="K5052">
        <v>3.5</v>
      </c>
      <c r="L5052">
        <v>1348.35</v>
      </c>
      <c r="M5052">
        <v>100.31</v>
      </c>
      <c r="N5052" t="s">
        <v>50</v>
      </c>
      <c r="O5052">
        <v>3</v>
      </c>
      <c r="P5052" t="str" cm="1">
        <f t="array" ref="P5052">_xlfn.IFS(C5052&lt;25,"18-24", C5052&lt;=35,"25-35", C5052&lt;=50,"36-50",TRUE,"50+")</f>
        <v>18-24</v>
      </c>
      <c r="Q5052" t="str">
        <f t="shared" si="546"/>
        <v>new</v>
      </c>
      <c r="R5052" t="str">
        <f t="shared" si="547"/>
        <v>high value</v>
      </c>
      <c r="S5052" t="str">
        <f t="shared" si="548"/>
        <v>medium</v>
      </c>
      <c r="T5052" t="str">
        <f t="shared" si="549"/>
        <v>Aug</v>
      </c>
      <c r="U5052">
        <f t="shared" si="550"/>
        <v>2022</v>
      </c>
      <c r="V5052" t="str">
        <f t="shared" si="551"/>
        <v>0-5</v>
      </c>
      <c r="W5052" t="str">
        <f t="shared" si="552"/>
        <v>Fast</v>
      </c>
    </row>
    <row r="5053" spans="1:23" x14ac:dyDescent="0.3">
      <c r="A5053">
        <v>605052</v>
      </c>
      <c r="B5053">
        <v>89500</v>
      </c>
      <c r="C5053">
        <v>46</v>
      </c>
      <c r="D5053" t="s">
        <v>7</v>
      </c>
      <c r="E5053" t="s">
        <v>13</v>
      </c>
      <c r="F5053" t="s">
        <v>30</v>
      </c>
      <c r="G5053" t="s">
        <v>23</v>
      </c>
      <c r="H5053" s="1">
        <v>45587</v>
      </c>
      <c r="I5053" t="s">
        <v>33</v>
      </c>
      <c r="J5053">
        <v>61</v>
      </c>
      <c r="K5053">
        <v>10.9</v>
      </c>
      <c r="L5053">
        <v>1378.48</v>
      </c>
      <c r="M5053">
        <v>77.22</v>
      </c>
      <c r="N5053" t="s">
        <v>50</v>
      </c>
      <c r="O5053">
        <v>2</v>
      </c>
      <c r="P5053" t="str" cm="1">
        <f t="array" ref="P5053">_xlfn.IFS(C5053&lt;25,"18-24", C5053&lt;=35,"25-35", C5053&lt;=50,"36-50",TRUE,"50+")</f>
        <v>36-50</v>
      </c>
      <c r="Q5053" t="str">
        <f t="shared" si="546"/>
        <v>new</v>
      </c>
      <c r="R5053" t="str">
        <f t="shared" si="547"/>
        <v>high value</v>
      </c>
      <c r="S5053" t="str">
        <f t="shared" si="548"/>
        <v>Low</v>
      </c>
      <c r="T5053" t="str">
        <f t="shared" si="549"/>
        <v>Oct</v>
      </c>
      <c r="U5053">
        <f t="shared" si="550"/>
        <v>2024</v>
      </c>
      <c r="V5053" t="str">
        <f t="shared" si="551"/>
        <v>10-15</v>
      </c>
      <c r="W5053" t="str">
        <f t="shared" si="552"/>
        <v>Slow</v>
      </c>
    </row>
    <row r="5054" spans="1:23" x14ac:dyDescent="0.3">
      <c r="A5054">
        <v>605053</v>
      </c>
      <c r="B5054">
        <v>44156</v>
      </c>
      <c r="C5054">
        <v>43</v>
      </c>
      <c r="D5054" t="s">
        <v>7</v>
      </c>
      <c r="E5054" t="s">
        <v>15</v>
      </c>
      <c r="F5054" t="s">
        <v>24</v>
      </c>
      <c r="G5054" t="s">
        <v>23</v>
      </c>
      <c r="H5054" s="1">
        <v>45594</v>
      </c>
      <c r="I5054" t="s">
        <v>33</v>
      </c>
      <c r="J5054">
        <v>49</v>
      </c>
      <c r="K5054">
        <v>4.4000000000000004</v>
      </c>
      <c r="L5054">
        <v>349.46</v>
      </c>
      <c r="M5054">
        <v>38.5</v>
      </c>
      <c r="N5054" t="s">
        <v>49</v>
      </c>
      <c r="O5054">
        <v>5</v>
      </c>
      <c r="P5054" t="str" cm="1">
        <f t="array" ref="P5054">_xlfn.IFS(C5054&lt;25,"18-24", C5054&lt;=35,"25-35", C5054&lt;=50,"36-50",TRUE,"50+")</f>
        <v>36-50</v>
      </c>
      <c r="Q5054" t="str">
        <f t="shared" si="546"/>
        <v>new</v>
      </c>
      <c r="R5054" t="str">
        <f t="shared" si="547"/>
        <v>medium</v>
      </c>
      <c r="S5054" t="str">
        <f t="shared" si="548"/>
        <v>High</v>
      </c>
      <c r="T5054" t="str">
        <f t="shared" si="549"/>
        <v>Oct</v>
      </c>
      <c r="U5054">
        <f t="shared" si="550"/>
        <v>2024</v>
      </c>
      <c r="V5054" t="str">
        <f t="shared" si="551"/>
        <v>0-5</v>
      </c>
      <c r="W5054" t="str">
        <f t="shared" si="552"/>
        <v>Slow</v>
      </c>
    </row>
    <row r="5055" spans="1:23" x14ac:dyDescent="0.3">
      <c r="A5055">
        <v>605054</v>
      </c>
      <c r="B5055">
        <v>31190</v>
      </c>
      <c r="C5055">
        <v>27</v>
      </c>
      <c r="D5055" t="s">
        <v>7</v>
      </c>
      <c r="E5055" t="s">
        <v>15</v>
      </c>
      <c r="F5055" t="s">
        <v>22</v>
      </c>
      <c r="G5055" t="s">
        <v>25</v>
      </c>
      <c r="H5055" s="1">
        <v>44984</v>
      </c>
      <c r="I5055" t="s">
        <v>34</v>
      </c>
      <c r="J5055">
        <v>46</v>
      </c>
      <c r="K5055">
        <v>7</v>
      </c>
      <c r="L5055">
        <v>1138</v>
      </c>
      <c r="M5055">
        <v>50.96</v>
      </c>
      <c r="N5055" t="s">
        <v>47</v>
      </c>
      <c r="O5055">
        <v>4</v>
      </c>
      <c r="P5055" t="str" cm="1">
        <f t="array" ref="P5055">_xlfn.IFS(C5055&lt;25,"18-24", C5055&lt;=35,"25-35", C5055&lt;=50,"36-50",TRUE,"50+")</f>
        <v>25-35</v>
      </c>
      <c r="Q5055" t="str">
        <f t="shared" si="546"/>
        <v>new</v>
      </c>
      <c r="R5055" t="str">
        <f t="shared" si="547"/>
        <v>high value</v>
      </c>
      <c r="S5055" t="str">
        <f t="shared" si="548"/>
        <v>medium</v>
      </c>
      <c r="T5055" t="str">
        <f t="shared" si="549"/>
        <v>Feb</v>
      </c>
      <c r="U5055">
        <f t="shared" si="550"/>
        <v>2023</v>
      </c>
      <c r="V5055" t="str">
        <f t="shared" si="551"/>
        <v>5-10</v>
      </c>
      <c r="W5055" t="str">
        <f t="shared" si="552"/>
        <v>Slow</v>
      </c>
    </row>
    <row r="5056" spans="1:23" x14ac:dyDescent="0.3">
      <c r="A5056">
        <v>605055</v>
      </c>
      <c r="B5056">
        <v>14567</v>
      </c>
      <c r="C5056">
        <v>44</v>
      </c>
      <c r="D5056" t="s">
        <v>7</v>
      </c>
      <c r="E5056" t="s">
        <v>5</v>
      </c>
      <c r="F5056" t="s">
        <v>32</v>
      </c>
      <c r="G5056" t="s">
        <v>25</v>
      </c>
      <c r="H5056" s="1">
        <v>45320</v>
      </c>
      <c r="I5056" t="s">
        <v>34</v>
      </c>
      <c r="J5056">
        <v>66</v>
      </c>
      <c r="K5056">
        <v>5.2</v>
      </c>
      <c r="L5056">
        <v>659.56</v>
      </c>
      <c r="M5056">
        <v>45.43</v>
      </c>
      <c r="N5056" t="s">
        <v>47</v>
      </c>
      <c r="O5056">
        <v>5</v>
      </c>
      <c r="P5056" t="str" cm="1">
        <f t="array" ref="P5056">_xlfn.IFS(C5056&lt;25,"18-24", C5056&lt;=35,"25-35", C5056&lt;=50,"36-50",TRUE,"50+")</f>
        <v>36-50</v>
      </c>
      <c r="Q5056" t="str">
        <f t="shared" si="546"/>
        <v>new</v>
      </c>
      <c r="R5056" t="str">
        <f t="shared" si="547"/>
        <v>high value</v>
      </c>
      <c r="S5056" t="str">
        <f t="shared" si="548"/>
        <v>High</v>
      </c>
      <c r="T5056" t="str">
        <f t="shared" si="549"/>
        <v>Jan</v>
      </c>
      <c r="U5056">
        <f t="shared" si="550"/>
        <v>2024</v>
      </c>
      <c r="V5056" t="str">
        <f t="shared" si="551"/>
        <v>5-10</v>
      </c>
      <c r="W5056" t="str">
        <f t="shared" si="552"/>
        <v>Slow</v>
      </c>
    </row>
    <row r="5057" spans="1:23" x14ac:dyDescent="0.3">
      <c r="A5057">
        <v>605056</v>
      </c>
      <c r="B5057">
        <v>58167</v>
      </c>
      <c r="C5057">
        <v>33</v>
      </c>
      <c r="D5057" t="s">
        <v>4</v>
      </c>
      <c r="E5057" t="s">
        <v>5</v>
      </c>
      <c r="F5057" t="s">
        <v>18</v>
      </c>
      <c r="G5057" t="s">
        <v>31</v>
      </c>
      <c r="H5057" s="1">
        <v>45356</v>
      </c>
      <c r="I5057" t="s">
        <v>34</v>
      </c>
      <c r="J5057">
        <v>44</v>
      </c>
      <c r="K5057">
        <v>5</v>
      </c>
      <c r="L5057">
        <v>1226.5</v>
      </c>
      <c r="M5057">
        <v>68.680000000000007</v>
      </c>
      <c r="N5057" t="s">
        <v>50</v>
      </c>
      <c r="O5057">
        <v>1</v>
      </c>
      <c r="P5057" t="str" cm="1">
        <f t="array" ref="P5057">_xlfn.IFS(C5057&lt;25,"18-24", C5057&lt;=35,"25-35", C5057&lt;=50,"36-50",TRUE,"50+")</f>
        <v>25-35</v>
      </c>
      <c r="Q5057" t="str">
        <f t="shared" si="546"/>
        <v>new</v>
      </c>
      <c r="R5057" t="str">
        <f t="shared" si="547"/>
        <v>high value</v>
      </c>
      <c r="S5057" t="str">
        <f t="shared" si="548"/>
        <v>Low</v>
      </c>
      <c r="T5057" t="str">
        <f t="shared" si="549"/>
        <v>Mar</v>
      </c>
      <c r="U5057">
        <f t="shared" si="550"/>
        <v>2024</v>
      </c>
      <c r="V5057" t="str">
        <f t="shared" si="551"/>
        <v>0-5</v>
      </c>
      <c r="W5057" t="str">
        <f t="shared" si="552"/>
        <v>Medium</v>
      </c>
    </row>
    <row r="5058" spans="1:23" x14ac:dyDescent="0.3">
      <c r="A5058">
        <v>605057</v>
      </c>
      <c r="B5058">
        <v>17495</v>
      </c>
      <c r="C5058">
        <v>47</v>
      </c>
      <c r="D5058" t="s">
        <v>7</v>
      </c>
      <c r="E5058" t="s">
        <v>15</v>
      </c>
      <c r="F5058" t="s">
        <v>26</v>
      </c>
      <c r="G5058" t="s">
        <v>25</v>
      </c>
      <c r="H5058" s="1">
        <v>44754</v>
      </c>
      <c r="I5058" t="s">
        <v>34</v>
      </c>
      <c r="J5058">
        <v>47</v>
      </c>
      <c r="K5058">
        <v>8</v>
      </c>
      <c r="L5058">
        <v>649.26</v>
      </c>
      <c r="M5058">
        <v>104.27</v>
      </c>
      <c r="N5058" t="s">
        <v>49</v>
      </c>
      <c r="O5058">
        <v>1</v>
      </c>
      <c r="P5058" t="str" cm="1">
        <f t="array" ref="P5058">_xlfn.IFS(C5058&lt;25,"18-24", C5058&lt;=35,"25-35", C5058&lt;=50,"36-50",TRUE,"50+")</f>
        <v>36-50</v>
      </c>
      <c r="Q5058" t="str">
        <f t="shared" si="546"/>
        <v>new</v>
      </c>
      <c r="R5058" t="str">
        <f t="shared" si="547"/>
        <v>high value</v>
      </c>
      <c r="S5058" t="str">
        <f t="shared" si="548"/>
        <v>Low</v>
      </c>
      <c r="T5058" t="str">
        <f t="shared" si="549"/>
        <v>Jul</v>
      </c>
      <c r="U5058">
        <f t="shared" si="550"/>
        <v>2022</v>
      </c>
      <c r="V5058" t="str">
        <f t="shared" si="551"/>
        <v>5-10</v>
      </c>
      <c r="W5058" t="str">
        <f t="shared" si="552"/>
        <v>Slow</v>
      </c>
    </row>
    <row r="5059" spans="1:23" x14ac:dyDescent="0.3">
      <c r="A5059">
        <v>605058</v>
      </c>
      <c r="B5059">
        <v>10765</v>
      </c>
      <c r="C5059">
        <v>33</v>
      </c>
      <c r="D5059" t="s">
        <v>4</v>
      </c>
      <c r="E5059" t="s">
        <v>8</v>
      </c>
      <c r="F5059" t="s">
        <v>19</v>
      </c>
      <c r="G5059" t="s">
        <v>27</v>
      </c>
      <c r="H5059" s="1">
        <v>44679</v>
      </c>
      <c r="I5059" t="s">
        <v>34</v>
      </c>
      <c r="J5059">
        <v>73</v>
      </c>
      <c r="K5059">
        <v>14.2</v>
      </c>
      <c r="L5059">
        <v>177.79</v>
      </c>
      <c r="M5059">
        <v>112.55</v>
      </c>
      <c r="N5059" t="s">
        <v>50</v>
      </c>
      <c r="O5059">
        <v>1</v>
      </c>
      <c r="P5059" t="str" cm="1">
        <f t="array" ref="P5059">_xlfn.IFS(C5059&lt;25,"18-24", C5059&lt;=35,"25-35", C5059&lt;=50,"36-50",TRUE,"50+")</f>
        <v>25-35</v>
      </c>
      <c r="Q5059" t="str">
        <f t="shared" ref="Q5059:Q5122" si="553">IF(COUNTIF($B:$B,B5059)&gt;1,"repeat","new")</f>
        <v>new</v>
      </c>
      <c r="R5059" t="str">
        <f t="shared" ref="R5059:R5122" si="554">IF(L5059&gt;500,"high value",IF( L5059&gt;250,"medium","low"))</f>
        <v>low</v>
      </c>
      <c r="S5059" t="str">
        <f t="shared" ref="S5059:S5122" si="555">IF(O5059&lt;=2,"Low",IF(O5059&lt;=4,"medium","High"))</f>
        <v>Low</v>
      </c>
      <c r="T5059" t="str">
        <f t="shared" ref="T5059:T5122" si="556">TEXT(H5059,"MMM")</f>
        <v>Apr</v>
      </c>
      <c r="U5059">
        <f t="shared" ref="U5059:U5122" si="557">YEAR(H5059)</f>
        <v>2022</v>
      </c>
      <c r="V5059" t="str">
        <f t="shared" ref="V5059:V5122" si="558">IF(K5059&lt;=5,"0-5",IF(K5059&lt;=10,"5-10",IF(K5059&lt;=15,"10-15","15+")))</f>
        <v>10-15</v>
      </c>
      <c r="W5059" t="str">
        <f t="shared" ref="W5059:W5122" si="559">IF(J5059&lt;=30,"Fast",IF(J5059&lt;=45,"Medium","Slow"))</f>
        <v>Slow</v>
      </c>
    </row>
    <row r="5060" spans="1:23" x14ac:dyDescent="0.3">
      <c r="A5060">
        <v>605059</v>
      </c>
      <c r="B5060">
        <v>92409</v>
      </c>
      <c r="C5060">
        <v>44</v>
      </c>
      <c r="D5060" t="s">
        <v>4</v>
      </c>
      <c r="E5060" t="s">
        <v>15</v>
      </c>
      <c r="F5060" t="s">
        <v>22</v>
      </c>
      <c r="G5060" t="s">
        <v>27</v>
      </c>
      <c r="H5060" s="1">
        <v>44874</v>
      </c>
      <c r="I5060" t="s">
        <v>34</v>
      </c>
      <c r="J5060">
        <v>47</v>
      </c>
      <c r="K5060">
        <v>8.3000000000000007</v>
      </c>
      <c r="L5060">
        <v>660.82</v>
      </c>
      <c r="M5060">
        <v>59.48</v>
      </c>
      <c r="N5060" t="s">
        <v>49</v>
      </c>
      <c r="O5060">
        <v>3</v>
      </c>
      <c r="P5060" t="str" cm="1">
        <f t="array" ref="P5060">_xlfn.IFS(C5060&lt;25,"18-24", C5060&lt;=35,"25-35", C5060&lt;=50,"36-50",TRUE,"50+")</f>
        <v>36-50</v>
      </c>
      <c r="Q5060" t="str">
        <f t="shared" si="553"/>
        <v>new</v>
      </c>
      <c r="R5060" t="str">
        <f t="shared" si="554"/>
        <v>high value</v>
      </c>
      <c r="S5060" t="str">
        <f t="shared" si="555"/>
        <v>medium</v>
      </c>
      <c r="T5060" t="str">
        <f t="shared" si="556"/>
        <v>Nov</v>
      </c>
      <c r="U5060">
        <f t="shared" si="557"/>
        <v>2022</v>
      </c>
      <c r="V5060" t="str">
        <f t="shared" si="558"/>
        <v>5-10</v>
      </c>
      <c r="W5060" t="str">
        <f t="shared" si="559"/>
        <v>Slow</v>
      </c>
    </row>
    <row r="5061" spans="1:23" x14ac:dyDescent="0.3">
      <c r="A5061">
        <v>605060</v>
      </c>
      <c r="B5061">
        <v>27427</v>
      </c>
      <c r="C5061">
        <v>38</v>
      </c>
      <c r="D5061" t="s">
        <v>4</v>
      </c>
      <c r="E5061" t="s">
        <v>15</v>
      </c>
      <c r="F5061" t="s">
        <v>18</v>
      </c>
      <c r="G5061" t="s">
        <v>31</v>
      </c>
      <c r="H5061" s="1">
        <v>45519</v>
      </c>
      <c r="I5061" t="s">
        <v>33</v>
      </c>
      <c r="J5061">
        <v>87</v>
      </c>
      <c r="K5061">
        <v>2.9</v>
      </c>
      <c r="L5061">
        <v>967.39</v>
      </c>
      <c r="M5061">
        <v>43.11</v>
      </c>
      <c r="N5061" t="s">
        <v>49</v>
      </c>
      <c r="O5061">
        <v>5</v>
      </c>
      <c r="P5061" t="str" cm="1">
        <f t="array" ref="P5061">_xlfn.IFS(C5061&lt;25,"18-24", C5061&lt;=35,"25-35", C5061&lt;=50,"36-50",TRUE,"50+")</f>
        <v>36-50</v>
      </c>
      <c r="Q5061" t="str">
        <f t="shared" si="553"/>
        <v>new</v>
      </c>
      <c r="R5061" t="str">
        <f t="shared" si="554"/>
        <v>high value</v>
      </c>
      <c r="S5061" t="str">
        <f t="shared" si="555"/>
        <v>High</v>
      </c>
      <c r="T5061" t="str">
        <f t="shared" si="556"/>
        <v>Aug</v>
      </c>
      <c r="U5061">
        <f t="shared" si="557"/>
        <v>2024</v>
      </c>
      <c r="V5061" t="str">
        <f t="shared" si="558"/>
        <v>0-5</v>
      </c>
      <c r="W5061" t="str">
        <f t="shared" si="559"/>
        <v>Slow</v>
      </c>
    </row>
    <row r="5062" spans="1:23" x14ac:dyDescent="0.3">
      <c r="A5062">
        <v>605061</v>
      </c>
      <c r="B5062">
        <v>74301</v>
      </c>
      <c r="C5062">
        <v>53</v>
      </c>
      <c r="D5062" t="s">
        <v>4</v>
      </c>
      <c r="E5062" t="s">
        <v>11</v>
      </c>
      <c r="F5062" t="s">
        <v>28</v>
      </c>
      <c r="G5062" t="s">
        <v>31</v>
      </c>
      <c r="H5062" s="1">
        <v>44929</v>
      </c>
      <c r="I5062" t="s">
        <v>33</v>
      </c>
      <c r="J5062">
        <v>42</v>
      </c>
      <c r="K5062">
        <v>6.2</v>
      </c>
      <c r="L5062">
        <v>963.02</v>
      </c>
      <c r="M5062">
        <v>38.46</v>
      </c>
      <c r="N5062" t="s">
        <v>49</v>
      </c>
      <c r="O5062">
        <v>3</v>
      </c>
      <c r="P5062" t="str" cm="1">
        <f t="array" ref="P5062">_xlfn.IFS(C5062&lt;25,"18-24", C5062&lt;=35,"25-35", C5062&lt;=50,"36-50",TRUE,"50+")</f>
        <v>50+</v>
      </c>
      <c r="Q5062" t="str">
        <f t="shared" si="553"/>
        <v>new</v>
      </c>
      <c r="R5062" t="str">
        <f t="shared" si="554"/>
        <v>high value</v>
      </c>
      <c r="S5062" t="str">
        <f t="shared" si="555"/>
        <v>medium</v>
      </c>
      <c r="T5062" t="str">
        <f t="shared" si="556"/>
        <v>Jan</v>
      </c>
      <c r="U5062">
        <f t="shared" si="557"/>
        <v>2023</v>
      </c>
      <c r="V5062" t="str">
        <f t="shared" si="558"/>
        <v>5-10</v>
      </c>
      <c r="W5062" t="str">
        <f t="shared" si="559"/>
        <v>Medium</v>
      </c>
    </row>
    <row r="5063" spans="1:23" x14ac:dyDescent="0.3">
      <c r="A5063">
        <v>605062</v>
      </c>
      <c r="B5063">
        <v>18496</v>
      </c>
      <c r="C5063">
        <v>46</v>
      </c>
      <c r="D5063" t="s">
        <v>4</v>
      </c>
      <c r="E5063" t="s">
        <v>16</v>
      </c>
      <c r="F5063" t="s">
        <v>32</v>
      </c>
      <c r="G5063" t="s">
        <v>25</v>
      </c>
      <c r="H5063" s="1">
        <v>45008</v>
      </c>
      <c r="I5063" t="s">
        <v>34</v>
      </c>
      <c r="J5063">
        <v>52</v>
      </c>
      <c r="K5063">
        <v>9.9</v>
      </c>
      <c r="L5063">
        <v>1459.29</v>
      </c>
      <c r="M5063">
        <v>32.14</v>
      </c>
      <c r="N5063" t="s">
        <v>49</v>
      </c>
      <c r="O5063">
        <v>2</v>
      </c>
      <c r="P5063" t="str" cm="1">
        <f t="array" ref="P5063">_xlfn.IFS(C5063&lt;25,"18-24", C5063&lt;=35,"25-35", C5063&lt;=50,"36-50",TRUE,"50+")</f>
        <v>36-50</v>
      </c>
      <c r="Q5063" t="str">
        <f t="shared" si="553"/>
        <v>new</v>
      </c>
      <c r="R5063" t="str">
        <f t="shared" si="554"/>
        <v>high value</v>
      </c>
      <c r="S5063" t="str">
        <f t="shared" si="555"/>
        <v>Low</v>
      </c>
      <c r="T5063" t="str">
        <f t="shared" si="556"/>
        <v>Mar</v>
      </c>
      <c r="U5063">
        <f t="shared" si="557"/>
        <v>2023</v>
      </c>
      <c r="V5063" t="str">
        <f t="shared" si="558"/>
        <v>5-10</v>
      </c>
      <c r="W5063" t="str">
        <f t="shared" si="559"/>
        <v>Slow</v>
      </c>
    </row>
    <row r="5064" spans="1:23" x14ac:dyDescent="0.3">
      <c r="A5064">
        <v>605063</v>
      </c>
      <c r="B5064">
        <v>90110</v>
      </c>
      <c r="C5064">
        <v>24</v>
      </c>
      <c r="D5064" t="s">
        <v>4</v>
      </c>
      <c r="E5064" t="s">
        <v>13</v>
      </c>
      <c r="F5064" t="s">
        <v>24</v>
      </c>
      <c r="G5064" t="s">
        <v>21</v>
      </c>
      <c r="H5064" s="1">
        <v>45249</v>
      </c>
      <c r="I5064" t="s">
        <v>34</v>
      </c>
      <c r="J5064">
        <v>30</v>
      </c>
      <c r="K5064">
        <v>4.3</v>
      </c>
      <c r="L5064">
        <v>606.44000000000005</v>
      </c>
      <c r="M5064">
        <v>61.81</v>
      </c>
      <c r="N5064" t="s">
        <v>48</v>
      </c>
      <c r="O5064">
        <v>2</v>
      </c>
      <c r="P5064" t="str" cm="1">
        <f t="array" ref="P5064">_xlfn.IFS(C5064&lt;25,"18-24", C5064&lt;=35,"25-35", C5064&lt;=50,"36-50",TRUE,"50+")</f>
        <v>18-24</v>
      </c>
      <c r="Q5064" t="str">
        <f t="shared" si="553"/>
        <v>new</v>
      </c>
      <c r="R5064" t="str">
        <f t="shared" si="554"/>
        <v>high value</v>
      </c>
      <c r="S5064" t="str">
        <f t="shared" si="555"/>
        <v>Low</v>
      </c>
      <c r="T5064" t="str">
        <f t="shared" si="556"/>
        <v>Nov</v>
      </c>
      <c r="U5064">
        <f t="shared" si="557"/>
        <v>2023</v>
      </c>
      <c r="V5064" t="str">
        <f t="shared" si="558"/>
        <v>0-5</v>
      </c>
      <c r="W5064" t="str">
        <f t="shared" si="559"/>
        <v>Fast</v>
      </c>
    </row>
    <row r="5065" spans="1:23" x14ac:dyDescent="0.3">
      <c r="A5065">
        <v>605064</v>
      </c>
      <c r="B5065">
        <v>87109</v>
      </c>
      <c r="C5065">
        <v>19</v>
      </c>
      <c r="D5065" t="s">
        <v>4</v>
      </c>
      <c r="E5065" t="s">
        <v>8</v>
      </c>
      <c r="F5065" t="s">
        <v>32</v>
      </c>
      <c r="G5065" t="s">
        <v>21</v>
      </c>
      <c r="H5065" s="1">
        <v>44927</v>
      </c>
      <c r="I5065" t="s">
        <v>34</v>
      </c>
      <c r="J5065">
        <v>48</v>
      </c>
      <c r="K5065">
        <v>4.8</v>
      </c>
      <c r="L5065">
        <v>1473.44</v>
      </c>
      <c r="M5065">
        <v>119.07</v>
      </c>
      <c r="N5065" t="s">
        <v>49</v>
      </c>
      <c r="O5065">
        <v>4</v>
      </c>
      <c r="P5065" t="str" cm="1">
        <f t="array" ref="P5065">_xlfn.IFS(C5065&lt;25,"18-24", C5065&lt;=35,"25-35", C5065&lt;=50,"36-50",TRUE,"50+")</f>
        <v>18-24</v>
      </c>
      <c r="Q5065" t="str">
        <f t="shared" si="553"/>
        <v>new</v>
      </c>
      <c r="R5065" t="str">
        <f t="shared" si="554"/>
        <v>high value</v>
      </c>
      <c r="S5065" t="str">
        <f t="shared" si="555"/>
        <v>medium</v>
      </c>
      <c r="T5065" t="str">
        <f t="shared" si="556"/>
        <v>Jan</v>
      </c>
      <c r="U5065">
        <f t="shared" si="557"/>
        <v>2023</v>
      </c>
      <c r="V5065" t="str">
        <f t="shared" si="558"/>
        <v>0-5</v>
      </c>
      <c r="W5065" t="str">
        <f t="shared" si="559"/>
        <v>Slow</v>
      </c>
    </row>
    <row r="5066" spans="1:23" x14ac:dyDescent="0.3">
      <c r="A5066">
        <v>605065</v>
      </c>
      <c r="B5066">
        <v>96514</v>
      </c>
      <c r="C5066">
        <v>39</v>
      </c>
      <c r="D5066" t="s">
        <v>4</v>
      </c>
      <c r="E5066" t="s">
        <v>11</v>
      </c>
      <c r="F5066" t="s">
        <v>24</v>
      </c>
      <c r="G5066" t="s">
        <v>27</v>
      </c>
      <c r="H5066" s="1">
        <v>44635</v>
      </c>
      <c r="I5066" t="s">
        <v>33</v>
      </c>
      <c r="J5066">
        <v>89</v>
      </c>
      <c r="K5066">
        <v>12.8</v>
      </c>
      <c r="L5066">
        <v>886.78</v>
      </c>
      <c r="M5066">
        <v>38.869999999999997</v>
      </c>
      <c r="N5066" t="s">
        <v>48</v>
      </c>
      <c r="O5066">
        <v>5</v>
      </c>
      <c r="P5066" t="str" cm="1">
        <f t="array" ref="P5066">_xlfn.IFS(C5066&lt;25,"18-24", C5066&lt;=35,"25-35", C5066&lt;=50,"36-50",TRUE,"50+")</f>
        <v>36-50</v>
      </c>
      <c r="Q5066" t="str">
        <f t="shared" si="553"/>
        <v>new</v>
      </c>
      <c r="R5066" t="str">
        <f t="shared" si="554"/>
        <v>high value</v>
      </c>
      <c r="S5066" t="str">
        <f t="shared" si="555"/>
        <v>High</v>
      </c>
      <c r="T5066" t="str">
        <f t="shared" si="556"/>
        <v>Mar</v>
      </c>
      <c r="U5066">
        <f t="shared" si="557"/>
        <v>2022</v>
      </c>
      <c r="V5066" t="str">
        <f t="shared" si="558"/>
        <v>10-15</v>
      </c>
      <c r="W5066" t="str">
        <f t="shared" si="559"/>
        <v>Slow</v>
      </c>
    </row>
    <row r="5067" spans="1:23" x14ac:dyDescent="0.3">
      <c r="A5067">
        <v>605066</v>
      </c>
      <c r="B5067">
        <v>21913</v>
      </c>
      <c r="C5067">
        <v>22</v>
      </c>
      <c r="D5067" t="s">
        <v>7</v>
      </c>
      <c r="E5067" t="s">
        <v>8</v>
      </c>
      <c r="F5067" t="s">
        <v>19</v>
      </c>
      <c r="G5067" t="s">
        <v>27</v>
      </c>
      <c r="H5067" s="1">
        <v>44863</v>
      </c>
      <c r="I5067" t="s">
        <v>33</v>
      </c>
      <c r="J5067">
        <v>52</v>
      </c>
      <c r="K5067">
        <v>10.4</v>
      </c>
      <c r="L5067">
        <v>501.3</v>
      </c>
      <c r="M5067">
        <v>34.369999999999997</v>
      </c>
      <c r="N5067" t="s">
        <v>50</v>
      </c>
      <c r="O5067">
        <v>3</v>
      </c>
      <c r="P5067" t="str" cm="1">
        <f t="array" ref="P5067">_xlfn.IFS(C5067&lt;25,"18-24", C5067&lt;=35,"25-35", C5067&lt;=50,"36-50",TRUE,"50+")</f>
        <v>18-24</v>
      </c>
      <c r="Q5067" t="str">
        <f t="shared" si="553"/>
        <v>new</v>
      </c>
      <c r="R5067" t="str">
        <f t="shared" si="554"/>
        <v>high value</v>
      </c>
      <c r="S5067" t="str">
        <f t="shared" si="555"/>
        <v>medium</v>
      </c>
      <c r="T5067" t="str">
        <f t="shared" si="556"/>
        <v>Oct</v>
      </c>
      <c r="U5067">
        <f t="shared" si="557"/>
        <v>2022</v>
      </c>
      <c r="V5067" t="str">
        <f t="shared" si="558"/>
        <v>10-15</v>
      </c>
      <c r="W5067" t="str">
        <f t="shared" si="559"/>
        <v>Slow</v>
      </c>
    </row>
    <row r="5068" spans="1:23" x14ac:dyDescent="0.3">
      <c r="A5068">
        <v>605067</v>
      </c>
      <c r="B5068">
        <v>20073</v>
      </c>
      <c r="C5068">
        <v>35</v>
      </c>
      <c r="D5068" t="s">
        <v>7</v>
      </c>
      <c r="E5068" t="s">
        <v>15</v>
      </c>
      <c r="F5068" t="s">
        <v>22</v>
      </c>
      <c r="G5068" t="s">
        <v>29</v>
      </c>
      <c r="H5068" s="1">
        <v>45138</v>
      </c>
      <c r="I5068" t="s">
        <v>33</v>
      </c>
      <c r="J5068">
        <v>29</v>
      </c>
      <c r="K5068">
        <v>5.8</v>
      </c>
      <c r="L5068">
        <v>1167.05</v>
      </c>
      <c r="M5068">
        <v>50.49</v>
      </c>
      <c r="N5068" t="s">
        <v>49</v>
      </c>
      <c r="O5068">
        <v>3</v>
      </c>
      <c r="P5068" t="str" cm="1">
        <f t="array" ref="P5068">_xlfn.IFS(C5068&lt;25,"18-24", C5068&lt;=35,"25-35", C5068&lt;=50,"36-50",TRUE,"50+")</f>
        <v>25-35</v>
      </c>
      <c r="Q5068" t="str">
        <f t="shared" si="553"/>
        <v>new</v>
      </c>
      <c r="R5068" t="str">
        <f t="shared" si="554"/>
        <v>high value</v>
      </c>
      <c r="S5068" t="str">
        <f t="shared" si="555"/>
        <v>medium</v>
      </c>
      <c r="T5068" t="str">
        <f t="shared" si="556"/>
        <v>Jul</v>
      </c>
      <c r="U5068">
        <f t="shared" si="557"/>
        <v>2023</v>
      </c>
      <c r="V5068" t="str">
        <f t="shared" si="558"/>
        <v>5-10</v>
      </c>
      <c r="W5068" t="str">
        <f t="shared" si="559"/>
        <v>Fast</v>
      </c>
    </row>
    <row r="5069" spans="1:23" x14ac:dyDescent="0.3">
      <c r="A5069">
        <v>605068</v>
      </c>
      <c r="B5069">
        <v>43949</v>
      </c>
      <c r="C5069">
        <v>22</v>
      </c>
      <c r="D5069" t="s">
        <v>7</v>
      </c>
      <c r="E5069" t="s">
        <v>13</v>
      </c>
      <c r="F5069" t="s">
        <v>30</v>
      </c>
      <c r="G5069" t="s">
        <v>31</v>
      </c>
      <c r="H5069" s="1">
        <v>44562</v>
      </c>
      <c r="I5069" t="s">
        <v>34</v>
      </c>
      <c r="J5069">
        <v>43</v>
      </c>
      <c r="K5069">
        <v>11.4</v>
      </c>
      <c r="L5069">
        <v>1279.3599999999999</v>
      </c>
      <c r="M5069">
        <v>52.59</v>
      </c>
      <c r="N5069" t="s">
        <v>48</v>
      </c>
      <c r="O5069">
        <v>4</v>
      </c>
      <c r="P5069" t="str" cm="1">
        <f t="array" ref="P5069">_xlfn.IFS(C5069&lt;25,"18-24", C5069&lt;=35,"25-35", C5069&lt;=50,"36-50",TRUE,"50+")</f>
        <v>18-24</v>
      </c>
      <c r="Q5069" t="str">
        <f t="shared" si="553"/>
        <v>new</v>
      </c>
      <c r="R5069" t="str">
        <f t="shared" si="554"/>
        <v>high value</v>
      </c>
      <c r="S5069" t="str">
        <f t="shared" si="555"/>
        <v>medium</v>
      </c>
      <c r="T5069" t="str">
        <f t="shared" si="556"/>
        <v>Jan</v>
      </c>
      <c r="U5069">
        <f t="shared" si="557"/>
        <v>2022</v>
      </c>
      <c r="V5069" t="str">
        <f t="shared" si="558"/>
        <v>10-15</v>
      </c>
      <c r="W5069" t="str">
        <f t="shared" si="559"/>
        <v>Medium</v>
      </c>
    </row>
    <row r="5070" spans="1:23" x14ac:dyDescent="0.3">
      <c r="A5070">
        <v>605069</v>
      </c>
      <c r="B5070">
        <v>95558</v>
      </c>
      <c r="C5070">
        <v>22</v>
      </c>
      <c r="D5070" t="s">
        <v>7</v>
      </c>
      <c r="E5070" t="s">
        <v>8</v>
      </c>
      <c r="F5070" t="s">
        <v>24</v>
      </c>
      <c r="G5070" t="s">
        <v>31</v>
      </c>
      <c r="H5070" s="1">
        <v>44907</v>
      </c>
      <c r="I5070" t="s">
        <v>33</v>
      </c>
      <c r="J5070">
        <v>66</v>
      </c>
      <c r="K5070">
        <v>1</v>
      </c>
      <c r="L5070">
        <v>800.54</v>
      </c>
      <c r="M5070">
        <v>109.11</v>
      </c>
      <c r="N5070" t="s">
        <v>49</v>
      </c>
      <c r="O5070">
        <v>4</v>
      </c>
      <c r="P5070" t="str" cm="1">
        <f t="array" ref="P5070">_xlfn.IFS(C5070&lt;25,"18-24", C5070&lt;=35,"25-35", C5070&lt;=50,"36-50",TRUE,"50+")</f>
        <v>18-24</v>
      </c>
      <c r="Q5070" t="str">
        <f t="shared" si="553"/>
        <v>new</v>
      </c>
      <c r="R5070" t="str">
        <f t="shared" si="554"/>
        <v>high value</v>
      </c>
      <c r="S5070" t="str">
        <f t="shared" si="555"/>
        <v>medium</v>
      </c>
      <c r="T5070" t="str">
        <f t="shared" si="556"/>
        <v>Dec</v>
      </c>
      <c r="U5070">
        <f t="shared" si="557"/>
        <v>2022</v>
      </c>
      <c r="V5070" t="str">
        <f t="shared" si="558"/>
        <v>0-5</v>
      </c>
      <c r="W5070" t="str">
        <f t="shared" si="559"/>
        <v>Slow</v>
      </c>
    </row>
    <row r="5071" spans="1:23" x14ac:dyDescent="0.3">
      <c r="A5071">
        <v>605070</v>
      </c>
      <c r="B5071">
        <v>33251</v>
      </c>
      <c r="C5071">
        <v>37</v>
      </c>
      <c r="D5071" t="s">
        <v>4</v>
      </c>
      <c r="E5071" t="s">
        <v>15</v>
      </c>
      <c r="F5071" t="s">
        <v>26</v>
      </c>
      <c r="G5071" t="s">
        <v>25</v>
      </c>
      <c r="H5071" s="1">
        <v>45094</v>
      </c>
      <c r="I5071" t="s">
        <v>34</v>
      </c>
      <c r="J5071">
        <v>43</v>
      </c>
      <c r="K5071">
        <v>12.8</v>
      </c>
      <c r="L5071">
        <v>527.03</v>
      </c>
      <c r="M5071">
        <v>79.47</v>
      </c>
      <c r="N5071" t="s">
        <v>50</v>
      </c>
      <c r="O5071">
        <v>5</v>
      </c>
      <c r="P5071" t="str" cm="1">
        <f t="array" ref="P5071">_xlfn.IFS(C5071&lt;25,"18-24", C5071&lt;=35,"25-35", C5071&lt;=50,"36-50",TRUE,"50+")</f>
        <v>36-50</v>
      </c>
      <c r="Q5071" t="str">
        <f t="shared" si="553"/>
        <v>new</v>
      </c>
      <c r="R5071" t="str">
        <f t="shared" si="554"/>
        <v>high value</v>
      </c>
      <c r="S5071" t="str">
        <f t="shared" si="555"/>
        <v>High</v>
      </c>
      <c r="T5071" t="str">
        <f t="shared" si="556"/>
        <v>Jun</v>
      </c>
      <c r="U5071">
        <f t="shared" si="557"/>
        <v>2023</v>
      </c>
      <c r="V5071" t="str">
        <f t="shared" si="558"/>
        <v>10-15</v>
      </c>
      <c r="W5071" t="str">
        <f t="shared" si="559"/>
        <v>Medium</v>
      </c>
    </row>
    <row r="5072" spans="1:23" x14ac:dyDescent="0.3">
      <c r="A5072">
        <v>605071</v>
      </c>
      <c r="B5072">
        <v>40441</v>
      </c>
      <c r="C5072">
        <v>21</v>
      </c>
      <c r="D5072" t="s">
        <v>4</v>
      </c>
      <c r="E5072" t="s">
        <v>11</v>
      </c>
      <c r="F5072" t="s">
        <v>22</v>
      </c>
      <c r="G5072" t="s">
        <v>29</v>
      </c>
      <c r="H5072" s="1">
        <v>44968</v>
      </c>
      <c r="I5072" t="s">
        <v>33</v>
      </c>
      <c r="J5072">
        <v>58</v>
      </c>
      <c r="K5072">
        <v>12.3</v>
      </c>
      <c r="L5072">
        <v>632.55999999999995</v>
      </c>
      <c r="M5072">
        <v>101.57</v>
      </c>
      <c r="N5072" t="s">
        <v>48</v>
      </c>
      <c r="O5072">
        <v>5</v>
      </c>
      <c r="P5072" t="str" cm="1">
        <f t="array" ref="P5072">_xlfn.IFS(C5072&lt;25,"18-24", C5072&lt;=35,"25-35", C5072&lt;=50,"36-50",TRUE,"50+")</f>
        <v>18-24</v>
      </c>
      <c r="Q5072" t="str">
        <f t="shared" si="553"/>
        <v>new</v>
      </c>
      <c r="R5072" t="str">
        <f t="shared" si="554"/>
        <v>high value</v>
      </c>
      <c r="S5072" t="str">
        <f t="shared" si="555"/>
        <v>High</v>
      </c>
      <c r="T5072" t="str">
        <f t="shared" si="556"/>
        <v>Feb</v>
      </c>
      <c r="U5072">
        <f t="shared" si="557"/>
        <v>2023</v>
      </c>
      <c r="V5072" t="str">
        <f t="shared" si="558"/>
        <v>10-15</v>
      </c>
      <c r="W5072" t="str">
        <f t="shared" si="559"/>
        <v>Slow</v>
      </c>
    </row>
    <row r="5073" spans="1:23" x14ac:dyDescent="0.3">
      <c r="A5073">
        <v>605072</v>
      </c>
      <c r="B5073">
        <v>96159</v>
      </c>
      <c r="C5073">
        <v>63</v>
      </c>
      <c r="D5073" t="s">
        <v>4</v>
      </c>
      <c r="E5073" t="s">
        <v>8</v>
      </c>
      <c r="F5073" t="s">
        <v>24</v>
      </c>
      <c r="G5073" t="s">
        <v>29</v>
      </c>
      <c r="H5073" s="1">
        <v>45053</v>
      </c>
      <c r="I5073" t="s">
        <v>34</v>
      </c>
      <c r="J5073">
        <v>41</v>
      </c>
      <c r="K5073">
        <v>3.4</v>
      </c>
      <c r="L5073">
        <v>328.84</v>
      </c>
      <c r="M5073">
        <v>34.22</v>
      </c>
      <c r="N5073" t="s">
        <v>50</v>
      </c>
      <c r="O5073">
        <v>4</v>
      </c>
      <c r="P5073" t="str" cm="1">
        <f t="array" ref="P5073">_xlfn.IFS(C5073&lt;25,"18-24", C5073&lt;=35,"25-35", C5073&lt;=50,"36-50",TRUE,"50+")</f>
        <v>50+</v>
      </c>
      <c r="Q5073" t="str">
        <f t="shared" si="553"/>
        <v>new</v>
      </c>
      <c r="R5073" t="str">
        <f t="shared" si="554"/>
        <v>medium</v>
      </c>
      <c r="S5073" t="str">
        <f t="shared" si="555"/>
        <v>medium</v>
      </c>
      <c r="T5073" t="str">
        <f t="shared" si="556"/>
        <v>May</v>
      </c>
      <c r="U5073">
        <f t="shared" si="557"/>
        <v>2023</v>
      </c>
      <c r="V5073" t="str">
        <f t="shared" si="558"/>
        <v>0-5</v>
      </c>
      <c r="W5073" t="str">
        <f t="shared" si="559"/>
        <v>Medium</v>
      </c>
    </row>
    <row r="5074" spans="1:23" x14ac:dyDescent="0.3">
      <c r="A5074">
        <v>605073</v>
      </c>
      <c r="B5074">
        <v>30297</v>
      </c>
      <c r="C5074">
        <v>30</v>
      </c>
      <c r="D5074" t="s">
        <v>4</v>
      </c>
      <c r="E5074" t="s">
        <v>8</v>
      </c>
      <c r="F5074" t="s">
        <v>18</v>
      </c>
      <c r="G5074" t="s">
        <v>21</v>
      </c>
      <c r="H5074" s="1">
        <v>44595</v>
      </c>
      <c r="I5074" t="s">
        <v>34</v>
      </c>
      <c r="J5074">
        <v>75</v>
      </c>
      <c r="K5074">
        <v>3.5</v>
      </c>
      <c r="L5074">
        <v>464.49</v>
      </c>
      <c r="M5074">
        <v>85.1</v>
      </c>
      <c r="N5074" t="s">
        <v>50</v>
      </c>
      <c r="O5074">
        <v>5</v>
      </c>
      <c r="P5074" t="str" cm="1">
        <f t="array" ref="P5074">_xlfn.IFS(C5074&lt;25,"18-24", C5074&lt;=35,"25-35", C5074&lt;=50,"36-50",TRUE,"50+")</f>
        <v>25-35</v>
      </c>
      <c r="Q5074" t="str">
        <f t="shared" si="553"/>
        <v>new</v>
      </c>
      <c r="R5074" t="str">
        <f t="shared" si="554"/>
        <v>medium</v>
      </c>
      <c r="S5074" t="str">
        <f t="shared" si="555"/>
        <v>High</v>
      </c>
      <c r="T5074" t="str">
        <f t="shared" si="556"/>
        <v>Feb</v>
      </c>
      <c r="U5074">
        <f t="shared" si="557"/>
        <v>2022</v>
      </c>
      <c r="V5074" t="str">
        <f t="shared" si="558"/>
        <v>0-5</v>
      </c>
      <c r="W5074" t="str">
        <f t="shared" si="559"/>
        <v>Slow</v>
      </c>
    </row>
    <row r="5075" spans="1:23" x14ac:dyDescent="0.3">
      <c r="A5075">
        <v>605074</v>
      </c>
      <c r="B5075">
        <v>32353</v>
      </c>
      <c r="C5075">
        <v>45</v>
      </c>
      <c r="D5075" t="s">
        <v>4</v>
      </c>
      <c r="E5075" t="s">
        <v>5</v>
      </c>
      <c r="F5075" t="s">
        <v>22</v>
      </c>
      <c r="G5075" t="s">
        <v>23</v>
      </c>
      <c r="H5075" s="1">
        <v>44607</v>
      </c>
      <c r="I5075" t="s">
        <v>34</v>
      </c>
      <c r="J5075">
        <v>30</v>
      </c>
      <c r="K5075">
        <v>3.3</v>
      </c>
      <c r="L5075">
        <v>636.74</v>
      </c>
      <c r="M5075">
        <v>21.81</v>
      </c>
      <c r="N5075" t="s">
        <v>48</v>
      </c>
      <c r="O5075">
        <v>3</v>
      </c>
      <c r="P5075" t="str" cm="1">
        <f t="array" ref="P5075">_xlfn.IFS(C5075&lt;25,"18-24", C5075&lt;=35,"25-35", C5075&lt;=50,"36-50",TRUE,"50+")</f>
        <v>36-50</v>
      </c>
      <c r="Q5075" t="str">
        <f t="shared" si="553"/>
        <v>new</v>
      </c>
      <c r="R5075" t="str">
        <f t="shared" si="554"/>
        <v>high value</v>
      </c>
      <c r="S5075" t="str">
        <f t="shared" si="555"/>
        <v>medium</v>
      </c>
      <c r="T5075" t="str">
        <f t="shared" si="556"/>
        <v>Feb</v>
      </c>
      <c r="U5075">
        <f t="shared" si="557"/>
        <v>2022</v>
      </c>
      <c r="V5075" t="str">
        <f t="shared" si="558"/>
        <v>0-5</v>
      </c>
      <c r="W5075" t="str">
        <f t="shared" si="559"/>
        <v>Fast</v>
      </c>
    </row>
    <row r="5076" spans="1:23" x14ac:dyDescent="0.3">
      <c r="A5076">
        <v>605075</v>
      </c>
      <c r="B5076">
        <v>63510</v>
      </c>
      <c r="C5076">
        <v>58</v>
      </c>
      <c r="D5076" t="s">
        <v>4</v>
      </c>
      <c r="E5076" t="s">
        <v>15</v>
      </c>
      <c r="F5076" t="s">
        <v>32</v>
      </c>
      <c r="G5076" t="s">
        <v>23</v>
      </c>
      <c r="H5076" s="1">
        <v>45359</v>
      </c>
      <c r="I5076" t="s">
        <v>33</v>
      </c>
      <c r="J5076">
        <v>71</v>
      </c>
      <c r="K5076">
        <v>9.5</v>
      </c>
      <c r="L5076">
        <v>481.58</v>
      </c>
      <c r="M5076">
        <v>43.59</v>
      </c>
      <c r="N5076" t="s">
        <v>48</v>
      </c>
      <c r="O5076">
        <v>2</v>
      </c>
      <c r="P5076" t="str" cm="1">
        <f t="array" ref="P5076">_xlfn.IFS(C5076&lt;25,"18-24", C5076&lt;=35,"25-35", C5076&lt;=50,"36-50",TRUE,"50+")</f>
        <v>50+</v>
      </c>
      <c r="Q5076" t="str">
        <f t="shared" si="553"/>
        <v>new</v>
      </c>
      <c r="R5076" t="str">
        <f t="shared" si="554"/>
        <v>medium</v>
      </c>
      <c r="S5076" t="str">
        <f t="shared" si="555"/>
        <v>Low</v>
      </c>
      <c r="T5076" t="str">
        <f t="shared" si="556"/>
        <v>Mar</v>
      </c>
      <c r="U5076">
        <f t="shared" si="557"/>
        <v>2024</v>
      </c>
      <c r="V5076" t="str">
        <f t="shared" si="558"/>
        <v>5-10</v>
      </c>
      <c r="W5076" t="str">
        <f t="shared" si="559"/>
        <v>Slow</v>
      </c>
    </row>
    <row r="5077" spans="1:23" x14ac:dyDescent="0.3">
      <c r="A5077">
        <v>605076</v>
      </c>
      <c r="B5077">
        <v>37338</v>
      </c>
      <c r="C5077">
        <v>35</v>
      </c>
      <c r="D5077" t="s">
        <v>4</v>
      </c>
      <c r="E5077" t="s">
        <v>15</v>
      </c>
      <c r="F5077" t="s">
        <v>26</v>
      </c>
      <c r="G5077" t="s">
        <v>27</v>
      </c>
      <c r="H5077" s="1">
        <v>44970</v>
      </c>
      <c r="I5077" t="s">
        <v>34</v>
      </c>
      <c r="J5077">
        <v>33</v>
      </c>
      <c r="K5077">
        <v>4.7</v>
      </c>
      <c r="L5077">
        <v>1169.45</v>
      </c>
      <c r="M5077">
        <v>42.16</v>
      </c>
      <c r="N5077" t="s">
        <v>47</v>
      </c>
      <c r="O5077">
        <v>5</v>
      </c>
      <c r="P5077" t="str" cm="1">
        <f t="array" ref="P5077">_xlfn.IFS(C5077&lt;25,"18-24", C5077&lt;=35,"25-35", C5077&lt;=50,"36-50",TRUE,"50+")</f>
        <v>25-35</v>
      </c>
      <c r="Q5077" t="str">
        <f t="shared" si="553"/>
        <v>new</v>
      </c>
      <c r="R5077" t="str">
        <f t="shared" si="554"/>
        <v>high value</v>
      </c>
      <c r="S5077" t="str">
        <f t="shared" si="555"/>
        <v>High</v>
      </c>
      <c r="T5077" t="str">
        <f t="shared" si="556"/>
        <v>Feb</v>
      </c>
      <c r="U5077">
        <f t="shared" si="557"/>
        <v>2023</v>
      </c>
      <c r="V5077" t="str">
        <f t="shared" si="558"/>
        <v>0-5</v>
      </c>
      <c r="W5077" t="str">
        <f t="shared" si="559"/>
        <v>Medium</v>
      </c>
    </row>
    <row r="5078" spans="1:23" x14ac:dyDescent="0.3">
      <c r="A5078">
        <v>605077</v>
      </c>
      <c r="B5078">
        <v>86338</v>
      </c>
      <c r="C5078">
        <v>25</v>
      </c>
      <c r="D5078" t="s">
        <v>7</v>
      </c>
      <c r="E5078" t="s">
        <v>15</v>
      </c>
      <c r="F5078" t="s">
        <v>30</v>
      </c>
      <c r="G5078" t="s">
        <v>27</v>
      </c>
      <c r="H5078" s="1">
        <v>44671</v>
      </c>
      <c r="I5078" t="s">
        <v>33</v>
      </c>
      <c r="J5078">
        <v>58</v>
      </c>
      <c r="K5078">
        <v>8.6999999999999993</v>
      </c>
      <c r="L5078">
        <v>1075.56</v>
      </c>
      <c r="M5078">
        <v>51.05</v>
      </c>
      <c r="N5078" t="s">
        <v>47</v>
      </c>
      <c r="O5078">
        <v>1</v>
      </c>
      <c r="P5078" t="str" cm="1">
        <f t="array" ref="P5078">_xlfn.IFS(C5078&lt;25,"18-24", C5078&lt;=35,"25-35", C5078&lt;=50,"36-50",TRUE,"50+")</f>
        <v>25-35</v>
      </c>
      <c r="Q5078" t="str">
        <f t="shared" si="553"/>
        <v>new</v>
      </c>
      <c r="R5078" t="str">
        <f t="shared" si="554"/>
        <v>high value</v>
      </c>
      <c r="S5078" t="str">
        <f t="shared" si="555"/>
        <v>Low</v>
      </c>
      <c r="T5078" t="str">
        <f t="shared" si="556"/>
        <v>Apr</v>
      </c>
      <c r="U5078">
        <f t="shared" si="557"/>
        <v>2022</v>
      </c>
      <c r="V5078" t="str">
        <f t="shared" si="558"/>
        <v>5-10</v>
      </c>
      <c r="W5078" t="str">
        <f t="shared" si="559"/>
        <v>Slow</v>
      </c>
    </row>
    <row r="5079" spans="1:23" x14ac:dyDescent="0.3">
      <c r="A5079">
        <v>605078</v>
      </c>
      <c r="B5079">
        <v>60686</v>
      </c>
      <c r="C5079">
        <v>47</v>
      </c>
      <c r="D5079" t="s">
        <v>4</v>
      </c>
      <c r="E5079" t="s">
        <v>8</v>
      </c>
      <c r="F5079" t="s">
        <v>28</v>
      </c>
      <c r="G5079" t="s">
        <v>29</v>
      </c>
      <c r="H5079" s="1">
        <v>44732</v>
      </c>
      <c r="I5079" t="s">
        <v>34</v>
      </c>
      <c r="J5079">
        <v>44</v>
      </c>
      <c r="K5079">
        <v>14.1</v>
      </c>
      <c r="L5079">
        <v>789.94</v>
      </c>
      <c r="M5079">
        <v>27.04</v>
      </c>
      <c r="N5079" t="s">
        <v>48</v>
      </c>
      <c r="O5079">
        <v>2</v>
      </c>
      <c r="P5079" t="str" cm="1">
        <f t="array" ref="P5079">_xlfn.IFS(C5079&lt;25,"18-24", C5079&lt;=35,"25-35", C5079&lt;=50,"36-50",TRUE,"50+")</f>
        <v>36-50</v>
      </c>
      <c r="Q5079" t="str">
        <f t="shared" si="553"/>
        <v>new</v>
      </c>
      <c r="R5079" t="str">
        <f t="shared" si="554"/>
        <v>high value</v>
      </c>
      <c r="S5079" t="str">
        <f t="shared" si="555"/>
        <v>Low</v>
      </c>
      <c r="T5079" t="str">
        <f t="shared" si="556"/>
        <v>Jun</v>
      </c>
      <c r="U5079">
        <f t="shared" si="557"/>
        <v>2022</v>
      </c>
      <c r="V5079" t="str">
        <f t="shared" si="558"/>
        <v>10-15</v>
      </c>
      <c r="W5079" t="str">
        <f t="shared" si="559"/>
        <v>Medium</v>
      </c>
    </row>
    <row r="5080" spans="1:23" x14ac:dyDescent="0.3">
      <c r="A5080">
        <v>605079</v>
      </c>
      <c r="B5080">
        <v>13457</v>
      </c>
      <c r="C5080">
        <v>64</v>
      </c>
      <c r="D5080" t="s">
        <v>4</v>
      </c>
      <c r="E5080" t="s">
        <v>8</v>
      </c>
      <c r="F5080" t="s">
        <v>22</v>
      </c>
      <c r="G5080" t="s">
        <v>21</v>
      </c>
      <c r="H5080" s="1">
        <v>44825</v>
      </c>
      <c r="I5080" t="s">
        <v>33</v>
      </c>
      <c r="J5080">
        <v>68</v>
      </c>
      <c r="K5080">
        <v>13.5</v>
      </c>
      <c r="L5080">
        <v>832.12</v>
      </c>
      <c r="M5080">
        <v>33.21</v>
      </c>
      <c r="N5080" t="s">
        <v>48</v>
      </c>
      <c r="O5080">
        <v>2</v>
      </c>
      <c r="P5080" t="str" cm="1">
        <f t="array" ref="P5080">_xlfn.IFS(C5080&lt;25,"18-24", C5080&lt;=35,"25-35", C5080&lt;=50,"36-50",TRUE,"50+")</f>
        <v>50+</v>
      </c>
      <c r="Q5080" t="str">
        <f t="shared" si="553"/>
        <v>new</v>
      </c>
      <c r="R5080" t="str">
        <f t="shared" si="554"/>
        <v>high value</v>
      </c>
      <c r="S5080" t="str">
        <f t="shared" si="555"/>
        <v>Low</v>
      </c>
      <c r="T5080" t="str">
        <f t="shared" si="556"/>
        <v>Sep</v>
      </c>
      <c r="U5080">
        <f t="shared" si="557"/>
        <v>2022</v>
      </c>
      <c r="V5080" t="str">
        <f t="shared" si="558"/>
        <v>10-15</v>
      </c>
      <c r="W5080" t="str">
        <f t="shared" si="559"/>
        <v>Slow</v>
      </c>
    </row>
    <row r="5081" spans="1:23" x14ac:dyDescent="0.3">
      <c r="A5081">
        <v>605080</v>
      </c>
      <c r="B5081">
        <v>66148</v>
      </c>
      <c r="C5081">
        <v>25</v>
      </c>
      <c r="D5081" t="s">
        <v>4</v>
      </c>
      <c r="E5081" t="s">
        <v>15</v>
      </c>
      <c r="F5081" t="s">
        <v>26</v>
      </c>
      <c r="G5081" t="s">
        <v>27</v>
      </c>
      <c r="H5081" s="1">
        <v>44607</v>
      </c>
      <c r="I5081" t="s">
        <v>34</v>
      </c>
      <c r="J5081">
        <v>87</v>
      </c>
      <c r="K5081">
        <v>12.1</v>
      </c>
      <c r="L5081">
        <v>847.52</v>
      </c>
      <c r="M5081">
        <v>61.82</v>
      </c>
      <c r="N5081" t="s">
        <v>50</v>
      </c>
      <c r="O5081">
        <v>3</v>
      </c>
      <c r="P5081" t="str" cm="1">
        <f t="array" ref="P5081">_xlfn.IFS(C5081&lt;25,"18-24", C5081&lt;=35,"25-35", C5081&lt;=50,"36-50",TRUE,"50+")</f>
        <v>25-35</v>
      </c>
      <c r="Q5081" t="str">
        <f t="shared" si="553"/>
        <v>new</v>
      </c>
      <c r="R5081" t="str">
        <f t="shared" si="554"/>
        <v>high value</v>
      </c>
      <c r="S5081" t="str">
        <f t="shared" si="555"/>
        <v>medium</v>
      </c>
      <c r="T5081" t="str">
        <f t="shared" si="556"/>
        <v>Feb</v>
      </c>
      <c r="U5081">
        <f t="shared" si="557"/>
        <v>2022</v>
      </c>
      <c r="V5081" t="str">
        <f t="shared" si="558"/>
        <v>10-15</v>
      </c>
      <c r="W5081" t="str">
        <f t="shared" si="559"/>
        <v>Slow</v>
      </c>
    </row>
    <row r="5082" spans="1:23" x14ac:dyDescent="0.3">
      <c r="A5082">
        <v>605081</v>
      </c>
      <c r="B5082">
        <v>39378</v>
      </c>
      <c r="C5082">
        <v>56</v>
      </c>
      <c r="D5082" t="s">
        <v>7</v>
      </c>
      <c r="E5082" t="s">
        <v>5</v>
      </c>
      <c r="F5082" t="s">
        <v>28</v>
      </c>
      <c r="G5082" t="s">
        <v>29</v>
      </c>
      <c r="H5082" s="1">
        <v>45345</v>
      </c>
      <c r="I5082" t="s">
        <v>33</v>
      </c>
      <c r="J5082">
        <v>81</v>
      </c>
      <c r="K5082">
        <v>13.5</v>
      </c>
      <c r="L5082">
        <v>1232.5899999999999</v>
      </c>
      <c r="M5082">
        <v>109.89</v>
      </c>
      <c r="N5082" t="s">
        <v>47</v>
      </c>
      <c r="O5082">
        <v>1</v>
      </c>
      <c r="P5082" t="str" cm="1">
        <f t="array" ref="P5082">_xlfn.IFS(C5082&lt;25,"18-24", C5082&lt;=35,"25-35", C5082&lt;=50,"36-50",TRUE,"50+")</f>
        <v>50+</v>
      </c>
      <c r="Q5082" t="str">
        <f t="shared" si="553"/>
        <v>new</v>
      </c>
      <c r="R5082" t="str">
        <f t="shared" si="554"/>
        <v>high value</v>
      </c>
      <c r="S5082" t="str">
        <f t="shared" si="555"/>
        <v>Low</v>
      </c>
      <c r="T5082" t="str">
        <f t="shared" si="556"/>
        <v>Feb</v>
      </c>
      <c r="U5082">
        <f t="shared" si="557"/>
        <v>2024</v>
      </c>
      <c r="V5082" t="str">
        <f t="shared" si="558"/>
        <v>10-15</v>
      </c>
      <c r="W5082" t="str">
        <f t="shared" si="559"/>
        <v>Slow</v>
      </c>
    </row>
    <row r="5083" spans="1:23" x14ac:dyDescent="0.3">
      <c r="A5083">
        <v>605082</v>
      </c>
      <c r="B5083">
        <v>89345</v>
      </c>
      <c r="C5083">
        <v>64</v>
      </c>
      <c r="D5083" t="s">
        <v>4</v>
      </c>
      <c r="E5083" t="s">
        <v>5</v>
      </c>
      <c r="F5083" t="s">
        <v>28</v>
      </c>
      <c r="G5083" t="s">
        <v>31</v>
      </c>
      <c r="H5083" s="1">
        <v>45209</v>
      </c>
      <c r="I5083" t="s">
        <v>34</v>
      </c>
      <c r="J5083">
        <v>20</v>
      </c>
      <c r="K5083">
        <v>11.4</v>
      </c>
      <c r="L5083">
        <v>1264.1500000000001</v>
      </c>
      <c r="M5083">
        <v>47.58</v>
      </c>
      <c r="N5083" t="s">
        <v>49</v>
      </c>
      <c r="O5083">
        <v>5</v>
      </c>
      <c r="P5083" t="str" cm="1">
        <f t="array" ref="P5083">_xlfn.IFS(C5083&lt;25,"18-24", C5083&lt;=35,"25-35", C5083&lt;=50,"36-50",TRUE,"50+")</f>
        <v>50+</v>
      </c>
      <c r="Q5083" t="str">
        <f t="shared" si="553"/>
        <v>new</v>
      </c>
      <c r="R5083" t="str">
        <f t="shared" si="554"/>
        <v>high value</v>
      </c>
      <c r="S5083" t="str">
        <f t="shared" si="555"/>
        <v>High</v>
      </c>
      <c r="T5083" t="str">
        <f t="shared" si="556"/>
        <v>Oct</v>
      </c>
      <c r="U5083">
        <f t="shared" si="557"/>
        <v>2023</v>
      </c>
      <c r="V5083" t="str">
        <f t="shared" si="558"/>
        <v>10-15</v>
      </c>
      <c r="W5083" t="str">
        <f t="shared" si="559"/>
        <v>Fast</v>
      </c>
    </row>
    <row r="5084" spans="1:23" x14ac:dyDescent="0.3">
      <c r="A5084">
        <v>605083</v>
      </c>
      <c r="B5084">
        <v>53626</v>
      </c>
      <c r="C5084">
        <v>39</v>
      </c>
      <c r="D5084" t="s">
        <v>4</v>
      </c>
      <c r="E5084" t="s">
        <v>13</v>
      </c>
      <c r="F5084" t="s">
        <v>22</v>
      </c>
      <c r="G5084" t="s">
        <v>23</v>
      </c>
      <c r="H5084" s="1">
        <v>45102</v>
      </c>
      <c r="I5084" t="s">
        <v>33</v>
      </c>
      <c r="J5084">
        <v>56</v>
      </c>
      <c r="K5084">
        <v>1.9</v>
      </c>
      <c r="L5084">
        <v>1108.8499999999999</v>
      </c>
      <c r="M5084">
        <v>92.11</v>
      </c>
      <c r="N5084" t="s">
        <v>50</v>
      </c>
      <c r="O5084">
        <v>1</v>
      </c>
      <c r="P5084" t="str" cm="1">
        <f t="array" ref="P5084">_xlfn.IFS(C5084&lt;25,"18-24", C5084&lt;=35,"25-35", C5084&lt;=50,"36-50",TRUE,"50+")</f>
        <v>36-50</v>
      </c>
      <c r="Q5084" t="str">
        <f t="shared" si="553"/>
        <v>new</v>
      </c>
      <c r="R5084" t="str">
        <f t="shared" si="554"/>
        <v>high value</v>
      </c>
      <c r="S5084" t="str">
        <f t="shared" si="555"/>
        <v>Low</v>
      </c>
      <c r="T5084" t="str">
        <f t="shared" si="556"/>
        <v>Jun</v>
      </c>
      <c r="U5084">
        <f t="shared" si="557"/>
        <v>2023</v>
      </c>
      <c r="V5084" t="str">
        <f t="shared" si="558"/>
        <v>0-5</v>
      </c>
      <c r="W5084" t="str">
        <f t="shared" si="559"/>
        <v>Slow</v>
      </c>
    </row>
    <row r="5085" spans="1:23" x14ac:dyDescent="0.3">
      <c r="A5085">
        <v>605084</v>
      </c>
      <c r="B5085">
        <v>81578</v>
      </c>
      <c r="C5085">
        <v>38</v>
      </c>
      <c r="D5085" t="s">
        <v>4</v>
      </c>
      <c r="E5085" t="s">
        <v>13</v>
      </c>
      <c r="F5085" t="s">
        <v>30</v>
      </c>
      <c r="G5085" t="s">
        <v>27</v>
      </c>
      <c r="H5085" s="1">
        <v>45305</v>
      </c>
      <c r="I5085" t="s">
        <v>34</v>
      </c>
      <c r="J5085">
        <v>22</v>
      </c>
      <c r="K5085">
        <v>11.1</v>
      </c>
      <c r="L5085">
        <v>961.11</v>
      </c>
      <c r="M5085">
        <v>93.23</v>
      </c>
      <c r="N5085" t="s">
        <v>50</v>
      </c>
      <c r="O5085">
        <v>1</v>
      </c>
      <c r="P5085" t="str" cm="1">
        <f t="array" ref="P5085">_xlfn.IFS(C5085&lt;25,"18-24", C5085&lt;=35,"25-35", C5085&lt;=50,"36-50",TRUE,"50+")</f>
        <v>36-50</v>
      </c>
      <c r="Q5085" t="str">
        <f t="shared" si="553"/>
        <v>new</v>
      </c>
      <c r="R5085" t="str">
        <f t="shared" si="554"/>
        <v>high value</v>
      </c>
      <c r="S5085" t="str">
        <f t="shared" si="555"/>
        <v>Low</v>
      </c>
      <c r="T5085" t="str">
        <f t="shared" si="556"/>
        <v>Jan</v>
      </c>
      <c r="U5085">
        <f t="shared" si="557"/>
        <v>2024</v>
      </c>
      <c r="V5085" t="str">
        <f t="shared" si="558"/>
        <v>10-15</v>
      </c>
      <c r="W5085" t="str">
        <f t="shared" si="559"/>
        <v>Fast</v>
      </c>
    </row>
    <row r="5086" spans="1:23" x14ac:dyDescent="0.3">
      <c r="A5086">
        <v>605085</v>
      </c>
      <c r="B5086">
        <v>69770</v>
      </c>
      <c r="C5086">
        <v>37</v>
      </c>
      <c r="D5086" t="s">
        <v>4</v>
      </c>
      <c r="E5086" t="s">
        <v>16</v>
      </c>
      <c r="F5086" t="s">
        <v>26</v>
      </c>
      <c r="G5086" t="s">
        <v>21</v>
      </c>
      <c r="H5086" s="1">
        <v>45501</v>
      </c>
      <c r="I5086" t="s">
        <v>33</v>
      </c>
      <c r="J5086">
        <v>33</v>
      </c>
      <c r="K5086">
        <v>12.6</v>
      </c>
      <c r="L5086">
        <v>1007.29</v>
      </c>
      <c r="M5086">
        <v>78.64</v>
      </c>
      <c r="N5086" t="s">
        <v>50</v>
      </c>
      <c r="O5086">
        <v>3</v>
      </c>
      <c r="P5086" t="str" cm="1">
        <f t="array" ref="P5086">_xlfn.IFS(C5086&lt;25,"18-24", C5086&lt;=35,"25-35", C5086&lt;=50,"36-50",TRUE,"50+")</f>
        <v>36-50</v>
      </c>
      <c r="Q5086" t="str">
        <f t="shared" si="553"/>
        <v>new</v>
      </c>
      <c r="R5086" t="str">
        <f t="shared" si="554"/>
        <v>high value</v>
      </c>
      <c r="S5086" t="str">
        <f t="shared" si="555"/>
        <v>medium</v>
      </c>
      <c r="T5086" t="str">
        <f t="shared" si="556"/>
        <v>Jul</v>
      </c>
      <c r="U5086">
        <f t="shared" si="557"/>
        <v>2024</v>
      </c>
      <c r="V5086" t="str">
        <f t="shared" si="558"/>
        <v>10-15</v>
      </c>
      <c r="W5086" t="str">
        <f t="shared" si="559"/>
        <v>Medium</v>
      </c>
    </row>
    <row r="5087" spans="1:23" x14ac:dyDescent="0.3">
      <c r="A5087">
        <v>605086</v>
      </c>
      <c r="B5087">
        <v>66529</v>
      </c>
      <c r="C5087">
        <v>51</v>
      </c>
      <c r="D5087" t="s">
        <v>7</v>
      </c>
      <c r="E5087" t="s">
        <v>15</v>
      </c>
      <c r="F5087" t="s">
        <v>24</v>
      </c>
      <c r="G5087" t="s">
        <v>29</v>
      </c>
      <c r="H5087" s="1">
        <v>45240</v>
      </c>
      <c r="I5087" t="s">
        <v>33</v>
      </c>
      <c r="J5087">
        <v>76</v>
      </c>
      <c r="K5087">
        <v>7.6</v>
      </c>
      <c r="L5087">
        <v>231.1</v>
      </c>
      <c r="M5087">
        <v>106.39</v>
      </c>
      <c r="N5087" t="s">
        <v>48</v>
      </c>
      <c r="O5087">
        <v>2</v>
      </c>
      <c r="P5087" t="str" cm="1">
        <f t="array" ref="P5087">_xlfn.IFS(C5087&lt;25,"18-24", C5087&lt;=35,"25-35", C5087&lt;=50,"36-50",TRUE,"50+")</f>
        <v>50+</v>
      </c>
      <c r="Q5087" t="str">
        <f t="shared" si="553"/>
        <v>new</v>
      </c>
      <c r="R5087" t="str">
        <f t="shared" si="554"/>
        <v>low</v>
      </c>
      <c r="S5087" t="str">
        <f t="shared" si="555"/>
        <v>Low</v>
      </c>
      <c r="T5087" t="str">
        <f t="shared" si="556"/>
        <v>Nov</v>
      </c>
      <c r="U5087">
        <f t="shared" si="557"/>
        <v>2023</v>
      </c>
      <c r="V5087" t="str">
        <f t="shared" si="558"/>
        <v>5-10</v>
      </c>
      <c r="W5087" t="str">
        <f t="shared" si="559"/>
        <v>Slow</v>
      </c>
    </row>
    <row r="5088" spans="1:23" x14ac:dyDescent="0.3">
      <c r="A5088">
        <v>605087</v>
      </c>
      <c r="B5088">
        <v>19572</v>
      </c>
      <c r="C5088">
        <v>29</v>
      </c>
      <c r="D5088" t="s">
        <v>4</v>
      </c>
      <c r="E5088" t="s">
        <v>8</v>
      </c>
      <c r="F5088" t="s">
        <v>32</v>
      </c>
      <c r="G5088" t="s">
        <v>31</v>
      </c>
      <c r="H5088" s="1">
        <v>44695</v>
      </c>
      <c r="I5088" t="s">
        <v>34</v>
      </c>
      <c r="J5088">
        <v>52</v>
      </c>
      <c r="K5088">
        <v>5.0999999999999996</v>
      </c>
      <c r="L5088">
        <v>1330.41</v>
      </c>
      <c r="M5088">
        <v>27.77</v>
      </c>
      <c r="N5088" t="s">
        <v>48</v>
      </c>
      <c r="O5088">
        <v>3</v>
      </c>
      <c r="P5088" t="str" cm="1">
        <f t="array" ref="P5088">_xlfn.IFS(C5088&lt;25,"18-24", C5088&lt;=35,"25-35", C5088&lt;=50,"36-50",TRUE,"50+")</f>
        <v>25-35</v>
      </c>
      <c r="Q5088" t="str">
        <f t="shared" si="553"/>
        <v>new</v>
      </c>
      <c r="R5088" t="str">
        <f t="shared" si="554"/>
        <v>high value</v>
      </c>
      <c r="S5088" t="str">
        <f t="shared" si="555"/>
        <v>medium</v>
      </c>
      <c r="T5088" t="str">
        <f t="shared" si="556"/>
        <v>May</v>
      </c>
      <c r="U5088">
        <f t="shared" si="557"/>
        <v>2022</v>
      </c>
      <c r="V5088" t="str">
        <f t="shared" si="558"/>
        <v>5-10</v>
      </c>
      <c r="W5088" t="str">
        <f t="shared" si="559"/>
        <v>Slow</v>
      </c>
    </row>
    <row r="5089" spans="1:23" x14ac:dyDescent="0.3">
      <c r="A5089">
        <v>605088</v>
      </c>
      <c r="B5089">
        <v>54323</v>
      </c>
      <c r="C5089">
        <v>46</v>
      </c>
      <c r="D5089" t="s">
        <v>4</v>
      </c>
      <c r="E5089" t="s">
        <v>15</v>
      </c>
      <c r="F5089" t="s">
        <v>32</v>
      </c>
      <c r="G5089" t="s">
        <v>21</v>
      </c>
      <c r="H5089" s="1">
        <v>44835</v>
      </c>
      <c r="I5089" t="s">
        <v>33</v>
      </c>
      <c r="J5089">
        <v>45</v>
      </c>
      <c r="K5089">
        <v>9.1999999999999993</v>
      </c>
      <c r="L5089">
        <v>717.15</v>
      </c>
      <c r="M5089">
        <v>21.92</v>
      </c>
      <c r="N5089" t="s">
        <v>48</v>
      </c>
      <c r="O5089">
        <v>1</v>
      </c>
      <c r="P5089" t="str" cm="1">
        <f t="array" ref="P5089">_xlfn.IFS(C5089&lt;25,"18-24", C5089&lt;=35,"25-35", C5089&lt;=50,"36-50",TRUE,"50+")</f>
        <v>36-50</v>
      </c>
      <c r="Q5089" t="str">
        <f t="shared" si="553"/>
        <v>repeat</v>
      </c>
      <c r="R5089" t="str">
        <f t="shared" si="554"/>
        <v>high value</v>
      </c>
      <c r="S5089" t="str">
        <f t="shared" si="555"/>
        <v>Low</v>
      </c>
      <c r="T5089" t="str">
        <f t="shared" si="556"/>
        <v>Oct</v>
      </c>
      <c r="U5089">
        <f t="shared" si="557"/>
        <v>2022</v>
      </c>
      <c r="V5089" t="str">
        <f t="shared" si="558"/>
        <v>5-10</v>
      </c>
      <c r="W5089" t="str">
        <f t="shared" si="559"/>
        <v>Medium</v>
      </c>
    </row>
    <row r="5090" spans="1:23" x14ac:dyDescent="0.3">
      <c r="A5090">
        <v>605089</v>
      </c>
      <c r="B5090">
        <v>80865</v>
      </c>
      <c r="C5090">
        <v>31</v>
      </c>
      <c r="D5090" t="s">
        <v>7</v>
      </c>
      <c r="E5090" t="s">
        <v>11</v>
      </c>
      <c r="F5090" t="s">
        <v>30</v>
      </c>
      <c r="G5090" t="s">
        <v>31</v>
      </c>
      <c r="H5090" s="1">
        <v>45224</v>
      </c>
      <c r="I5090" t="s">
        <v>33</v>
      </c>
      <c r="J5090">
        <v>60</v>
      </c>
      <c r="K5090">
        <v>14.1</v>
      </c>
      <c r="L5090">
        <v>1124.8</v>
      </c>
      <c r="M5090">
        <v>89.5</v>
      </c>
      <c r="N5090" t="s">
        <v>50</v>
      </c>
      <c r="O5090">
        <v>1</v>
      </c>
      <c r="P5090" t="str" cm="1">
        <f t="array" ref="P5090">_xlfn.IFS(C5090&lt;25,"18-24", C5090&lt;=35,"25-35", C5090&lt;=50,"36-50",TRUE,"50+")</f>
        <v>25-35</v>
      </c>
      <c r="Q5090" t="str">
        <f t="shared" si="553"/>
        <v>new</v>
      </c>
      <c r="R5090" t="str">
        <f t="shared" si="554"/>
        <v>high value</v>
      </c>
      <c r="S5090" t="str">
        <f t="shared" si="555"/>
        <v>Low</v>
      </c>
      <c r="T5090" t="str">
        <f t="shared" si="556"/>
        <v>Oct</v>
      </c>
      <c r="U5090">
        <f t="shared" si="557"/>
        <v>2023</v>
      </c>
      <c r="V5090" t="str">
        <f t="shared" si="558"/>
        <v>10-15</v>
      </c>
      <c r="W5090" t="str">
        <f t="shared" si="559"/>
        <v>Slow</v>
      </c>
    </row>
    <row r="5091" spans="1:23" x14ac:dyDescent="0.3">
      <c r="A5091">
        <v>605090</v>
      </c>
      <c r="B5091">
        <v>25242</v>
      </c>
      <c r="C5091">
        <v>21</v>
      </c>
      <c r="D5091" t="s">
        <v>4</v>
      </c>
      <c r="E5091" t="s">
        <v>16</v>
      </c>
      <c r="F5091" t="s">
        <v>24</v>
      </c>
      <c r="G5091" t="s">
        <v>27</v>
      </c>
      <c r="H5091" s="1">
        <v>45630</v>
      </c>
      <c r="I5091" t="s">
        <v>34</v>
      </c>
      <c r="J5091">
        <v>84</v>
      </c>
      <c r="K5091">
        <v>9.6999999999999993</v>
      </c>
      <c r="L5091">
        <v>276.93</v>
      </c>
      <c r="M5091">
        <v>21.58</v>
      </c>
      <c r="N5091" t="s">
        <v>49</v>
      </c>
      <c r="O5091">
        <v>5</v>
      </c>
      <c r="P5091" t="str" cm="1">
        <f t="array" ref="P5091">_xlfn.IFS(C5091&lt;25,"18-24", C5091&lt;=35,"25-35", C5091&lt;=50,"36-50",TRUE,"50+")</f>
        <v>18-24</v>
      </c>
      <c r="Q5091" t="str">
        <f t="shared" si="553"/>
        <v>new</v>
      </c>
      <c r="R5091" t="str">
        <f t="shared" si="554"/>
        <v>medium</v>
      </c>
      <c r="S5091" t="str">
        <f t="shared" si="555"/>
        <v>High</v>
      </c>
      <c r="T5091" t="str">
        <f t="shared" si="556"/>
        <v>Dec</v>
      </c>
      <c r="U5091">
        <f t="shared" si="557"/>
        <v>2024</v>
      </c>
      <c r="V5091" t="str">
        <f t="shared" si="558"/>
        <v>5-10</v>
      </c>
      <c r="W5091" t="str">
        <f t="shared" si="559"/>
        <v>Slow</v>
      </c>
    </row>
    <row r="5092" spans="1:23" x14ac:dyDescent="0.3">
      <c r="A5092">
        <v>605091</v>
      </c>
      <c r="B5092">
        <v>68371</v>
      </c>
      <c r="C5092">
        <v>41</v>
      </c>
      <c r="D5092" t="s">
        <v>4</v>
      </c>
      <c r="E5092" t="s">
        <v>8</v>
      </c>
      <c r="F5092" t="s">
        <v>24</v>
      </c>
      <c r="G5092" t="s">
        <v>29</v>
      </c>
      <c r="H5092" s="1">
        <v>44726</v>
      </c>
      <c r="I5092" t="s">
        <v>34</v>
      </c>
      <c r="J5092">
        <v>80</v>
      </c>
      <c r="K5092">
        <v>6.6</v>
      </c>
      <c r="L5092">
        <v>712.8</v>
      </c>
      <c r="M5092">
        <v>59.14</v>
      </c>
      <c r="N5092" t="s">
        <v>48</v>
      </c>
      <c r="O5092">
        <v>5</v>
      </c>
      <c r="P5092" t="str" cm="1">
        <f t="array" ref="P5092">_xlfn.IFS(C5092&lt;25,"18-24", C5092&lt;=35,"25-35", C5092&lt;=50,"36-50",TRUE,"50+")</f>
        <v>36-50</v>
      </c>
      <c r="Q5092" t="str">
        <f t="shared" si="553"/>
        <v>new</v>
      </c>
      <c r="R5092" t="str">
        <f t="shared" si="554"/>
        <v>high value</v>
      </c>
      <c r="S5092" t="str">
        <f t="shared" si="555"/>
        <v>High</v>
      </c>
      <c r="T5092" t="str">
        <f t="shared" si="556"/>
        <v>Jun</v>
      </c>
      <c r="U5092">
        <f t="shared" si="557"/>
        <v>2022</v>
      </c>
      <c r="V5092" t="str">
        <f t="shared" si="558"/>
        <v>5-10</v>
      </c>
      <c r="W5092" t="str">
        <f t="shared" si="559"/>
        <v>Slow</v>
      </c>
    </row>
    <row r="5093" spans="1:23" x14ac:dyDescent="0.3">
      <c r="A5093">
        <v>605092</v>
      </c>
      <c r="B5093">
        <v>30529</v>
      </c>
      <c r="C5093">
        <v>28</v>
      </c>
      <c r="D5093" t="s">
        <v>7</v>
      </c>
      <c r="E5093" t="s">
        <v>5</v>
      </c>
      <c r="F5093" t="s">
        <v>30</v>
      </c>
      <c r="G5093" t="s">
        <v>29</v>
      </c>
      <c r="H5093" s="1">
        <v>45545</v>
      </c>
      <c r="I5093" t="s">
        <v>33</v>
      </c>
      <c r="J5093">
        <v>46</v>
      </c>
      <c r="K5093">
        <v>2.2999999999999998</v>
      </c>
      <c r="L5093">
        <v>333.52</v>
      </c>
      <c r="M5093">
        <v>49.44</v>
      </c>
      <c r="N5093" t="s">
        <v>48</v>
      </c>
      <c r="O5093">
        <v>5</v>
      </c>
      <c r="P5093" t="str" cm="1">
        <f t="array" ref="P5093">_xlfn.IFS(C5093&lt;25,"18-24", C5093&lt;=35,"25-35", C5093&lt;=50,"36-50",TRUE,"50+")</f>
        <v>25-35</v>
      </c>
      <c r="Q5093" t="str">
        <f t="shared" si="553"/>
        <v>new</v>
      </c>
      <c r="R5093" t="str">
        <f t="shared" si="554"/>
        <v>medium</v>
      </c>
      <c r="S5093" t="str">
        <f t="shared" si="555"/>
        <v>High</v>
      </c>
      <c r="T5093" t="str">
        <f t="shared" si="556"/>
        <v>Sep</v>
      </c>
      <c r="U5093">
        <f t="shared" si="557"/>
        <v>2024</v>
      </c>
      <c r="V5093" t="str">
        <f t="shared" si="558"/>
        <v>0-5</v>
      </c>
      <c r="W5093" t="str">
        <f t="shared" si="559"/>
        <v>Slow</v>
      </c>
    </row>
    <row r="5094" spans="1:23" x14ac:dyDescent="0.3">
      <c r="A5094">
        <v>605093</v>
      </c>
      <c r="B5094">
        <v>97532</v>
      </c>
      <c r="C5094">
        <v>29</v>
      </c>
      <c r="D5094" t="s">
        <v>7</v>
      </c>
      <c r="E5094" t="s">
        <v>11</v>
      </c>
      <c r="F5094" t="s">
        <v>18</v>
      </c>
      <c r="G5094" t="s">
        <v>31</v>
      </c>
      <c r="H5094" s="1">
        <v>45275</v>
      </c>
      <c r="I5094" t="s">
        <v>34</v>
      </c>
      <c r="J5094">
        <v>23</v>
      </c>
      <c r="K5094">
        <v>14.4</v>
      </c>
      <c r="L5094">
        <v>1126.81</v>
      </c>
      <c r="M5094">
        <v>112.14</v>
      </c>
      <c r="N5094" t="s">
        <v>47</v>
      </c>
      <c r="O5094">
        <v>1</v>
      </c>
      <c r="P5094" t="str" cm="1">
        <f t="array" ref="P5094">_xlfn.IFS(C5094&lt;25,"18-24", C5094&lt;=35,"25-35", C5094&lt;=50,"36-50",TRUE,"50+")</f>
        <v>25-35</v>
      </c>
      <c r="Q5094" t="str">
        <f t="shared" si="553"/>
        <v>new</v>
      </c>
      <c r="R5094" t="str">
        <f t="shared" si="554"/>
        <v>high value</v>
      </c>
      <c r="S5094" t="str">
        <f t="shared" si="555"/>
        <v>Low</v>
      </c>
      <c r="T5094" t="str">
        <f t="shared" si="556"/>
        <v>Dec</v>
      </c>
      <c r="U5094">
        <f t="shared" si="557"/>
        <v>2023</v>
      </c>
      <c r="V5094" t="str">
        <f t="shared" si="558"/>
        <v>10-15</v>
      </c>
      <c r="W5094" t="str">
        <f t="shared" si="559"/>
        <v>Fast</v>
      </c>
    </row>
    <row r="5095" spans="1:23" x14ac:dyDescent="0.3">
      <c r="A5095">
        <v>605094</v>
      </c>
      <c r="B5095">
        <v>38919</v>
      </c>
      <c r="C5095">
        <v>30</v>
      </c>
      <c r="D5095" t="s">
        <v>4</v>
      </c>
      <c r="E5095" t="s">
        <v>5</v>
      </c>
      <c r="F5095" t="s">
        <v>18</v>
      </c>
      <c r="G5095" t="s">
        <v>21</v>
      </c>
      <c r="H5095" s="1">
        <v>45503</v>
      </c>
      <c r="I5095" t="s">
        <v>33</v>
      </c>
      <c r="J5095">
        <v>66</v>
      </c>
      <c r="K5095">
        <v>14.7</v>
      </c>
      <c r="L5095">
        <v>1452.64</v>
      </c>
      <c r="M5095">
        <v>69.599999999999994</v>
      </c>
      <c r="N5095" t="s">
        <v>47</v>
      </c>
      <c r="O5095">
        <v>2</v>
      </c>
      <c r="P5095" t="str" cm="1">
        <f t="array" ref="P5095">_xlfn.IFS(C5095&lt;25,"18-24", C5095&lt;=35,"25-35", C5095&lt;=50,"36-50",TRUE,"50+")</f>
        <v>25-35</v>
      </c>
      <c r="Q5095" t="str">
        <f t="shared" si="553"/>
        <v>new</v>
      </c>
      <c r="R5095" t="str">
        <f t="shared" si="554"/>
        <v>high value</v>
      </c>
      <c r="S5095" t="str">
        <f t="shared" si="555"/>
        <v>Low</v>
      </c>
      <c r="T5095" t="str">
        <f t="shared" si="556"/>
        <v>Jul</v>
      </c>
      <c r="U5095">
        <f t="shared" si="557"/>
        <v>2024</v>
      </c>
      <c r="V5095" t="str">
        <f t="shared" si="558"/>
        <v>10-15</v>
      </c>
      <c r="W5095" t="str">
        <f t="shared" si="559"/>
        <v>Slow</v>
      </c>
    </row>
    <row r="5096" spans="1:23" x14ac:dyDescent="0.3">
      <c r="A5096">
        <v>605095</v>
      </c>
      <c r="B5096">
        <v>80300</v>
      </c>
      <c r="C5096">
        <v>42</v>
      </c>
      <c r="D5096" t="s">
        <v>4</v>
      </c>
      <c r="E5096" t="s">
        <v>11</v>
      </c>
      <c r="F5096" t="s">
        <v>24</v>
      </c>
      <c r="G5096" t="s">
        <v>31</v>
      </c>
      <c r="H5096" s="1">
        <v>44894</v>
      </c>
      <c r="I5096" t="s">
        <v>33</v>
      </c>
      <c r="J5096">
        <v>40</v>
      </c>
      <c r="K5096">
        <v>1.1000000000000001</v>
      </c>
      <c r="L5096">
        <v>1211.8399999999999</v>
      </c>
      <c r="M5096">
        <v>73.62</v>
      </c>
      <c r="N5096" t="s">
        <v>49</v>
      </c>
      <c r="O5096">
        <v>1</v>
      </c>
      <c r="P5096" t="str" cm="1">
        <f t="array" ref="P5096">_xlfn.IFS(C5096&lt;25,"18-24", C5096&lt;=35,"25-35", C5096&lt;=50,"36-50",TRUE,"50+")</f>
        <v>36-50</v>
      </c>
      <c r="Q5096" t="str">
        <f t="shared" si="553"/>
        <v>repeat</v>
      </c>
      <c r="R5096" t="str">
        <f t="shared" si="554"/>
        <v>high value</v>
      </c>
      <c r="S5096" t="str">
        <f t="shared" si="555"/>
        <v>Low</v>
      </c>
      <c r="T5096" t="str">
        <f t="shared" si="556"/>
        <v>Nov</v>
      </c>
      <c r="U5096">
        <f t="shared" si="557"/>
        <v>2022</v>
      </c>
      <c r="V5096" t="str">
        <f t="shared" si="558"/>
        <v>0-5</v>
      </c>
      <c r="W5096" t="str">
        <f t="shared" si="559"/>
        <v>Medium</v>
      </c>
    </row>
    <row r="5097" spans="1:23" x14ac:dyDescent="0.3">
      <c r="A5097">
        <v>605096</v>
      </c>
      <c r="B5097">
        <v>17357</v>
      </c>
      <c r="C5097">
        <v>56</v>
      </c>
      <c r="D5097" t="s">
        <v>4</v>
      </c>
      <c r="E5097" t="s">
        <v>5</v>
      </c>
      <c r="F5097" t="s">
        <v>22</v>
      </c>
      <c r="G5097" t="s">
        <v>21</v>
      </c>
      <c r="H5097" s="1">
        <v>45096</v>
      </c>
      <c r="I5097" t="s">
        <v>33</v>
      </c>
      <c r="J5097">
        <v>23</v>
      </c>
      <c r="K5097">
        <v>1.4</v>
      </c>
      <c r="L5097">
        <v>470.37</v>
      </c>
      <c r="M5097">
        <v>46.01</v>
      </c>
      <c r="N5097" t="s">
        <v>49</v>
      </c>
      <c r="O5097">
        <v>4</v>
      </c>
      <c r="P5097" t="str" cm="1">
        <f t="array" ref="P5097">_xlfn.IFS(C5097&lt;25,"18-24", C5097&lt;=35,"25-35", C5097&lt;=50,"36-50",TRUE,"50+")</f>
        <v>50+</v>
      </c>
      <c r="Q5097" t="str">
        <f t="shared" si="553"/>
        <v>new</v>
      </c>
      <c r="R5097" t="str">
        <f t="shared" si="554"/>
        <v>medium</v>
      </c>
      <c r="S5097" t="str">
        <f t="shared" si="555"/>
        <v>medium</v>
      </c>
      <c r="T5097" t="str">
        <f t="shared" si="556"/>
        <v>Jun</v>
      </c>
      <c r="U5097">
        <f t="shared" si="557"/>
        <v>2023</v>
      </c>
      <c r="V5097" t="str">
        <f t="shared" si="558"/>
        <v>0-5</v>
      </c>
      <c r="W5097" t="str">
        <f t="shared" si="559"/>
        <v>Fast</v>
      </c>
    </row>
    <row r="5098" spans="1:23" x14ac:dyDescent="0.3">
      <c r="A5098">
        <v>605097</v>
      </c>
      <c r="B5098">
        <v>21522</v>
      </c>
      <c r="C5098">
        <v>54</v>
      </c>
      <c r="D5098" t="s">
        <v>4</v>
      </c>
      <c r="E5098" t="s">
        <v>16</v>
      </c>
      <c r="F5098" t="s">
        <v>18</v>
      </c>
      <c r="G5098" t="s">
        <v>23</v>
      </c>
      <c r="H5098" s="1">
        <v>44662</v>
      </c>
      <c r="I5098" t="s">
        <v>33</v>
      </c>
      <c r="J5098">
        <v>45</v>
      </c>
      <c r="K5098">
        <v>10.7</v>
      </c>
      <c r="L5098">
        <v>371.86</v>
      </c>
      <c r="M5098">
        <v>32.47</v>
      </c>
      <c r="N5098" t="s">
        <v>49</v>
      </c>
      <c r="O5098">
        <v>4</v>
      </c>
      <c r="P5098" t="str" cm="1">
        <f t="array" ref="P5098">_xlfn.IFS(C5098&lt;25,"18-24", C5098&lt;=35,"25-35", C5098&lt;=50,"36-50",TRUE,"50+")</f>
        <v>50+</v>
      </c>
      <c r="Q5098" t="str">
        <f t="shared" si="553"/>
        <v>new</v>
      </c>
      <c r="R5098" t="str">
        <f t="shared" si="554"/>
        <v>medium</v>
      </c>
      <c r="S5098" t="str">
        <f t="shared" si="555"/>
        <v>medium</v>
      </c>
      <c r="T5098" t="str">
        <f t="shared" si="556"/>
        <v>Apr</v>
      </c>
      <c r="U5098">
        <f t="shared" si="557"/>
        <v>2022</v>
      </c>
      <c r="V5098" t="str">
        <f t="shared" si="558"/>
        <v>10-15</v>
      </c>
      <c r="W5098" t="str">
        <f t="shared" si="559"/>
        <v>Medium</v>
      </c>
    </row>
    <row r="5099" spans="1:23" x14ac:dyDescent="0.3">
      <c r="A5099">
        <v>605098</v>
      </c>
      <c r="B5099">
        <v>36800</v>
      </c>
      <c r="C5099">
        <v>39</v>
      </c>
      <c r="D5099" t="s">
        <v>7</v>
      </c>
      <c r="E5099" t="s">
        <v>8</v>
      </c>
      <c r="F5099" t="s">
        <v>30</v>
      </c>
      <c r="G5099" t="s">
        <v>25</v>
      </c>
      <c r="H5099" s="1">
        <v>45600</v>
      </c>
      <c r="I5099" t="s">
        <v>34</v>
      </c>
      <c r="J5099">
        <v>81</v>
      </c>
      <c r="K5099">
        <v>11.7</v>
      </c>
      <c r="L5099">
        <v>744.61</v>
      </c>
      <c r="M5099">
        <v>116.66</v>
      </c>
      <c r="N5099" t="s">
        <v>50</v>
      </c>
      <c r="O5099">
        <v>2</v>
      </c>
      <c r="P5099" t="str" cm="1">
        <f t="array" ref="P5099">_xlfn.IFS(C5099&lt;25,"18-24", C5099&lt;=35,"25-35", C5099&lt;=50,"36-50",TRUE,"50+")</f>
        <v>36-50</v>
      </c>
      <c r="Q5099" t="str">
        <f t="shared" si="553"/>
        <v>new</v>
      </c>
      <c r="R5099" t="str">
        <f t="shared" si="554"/>
        <v>high value</v>
      </c>
      <c r="S5099" t="str">
        <f t="shared" si="555"/>
        <v>Low</v>
      </c>
      <c r="T5099" t="str">
        <f t="shared" si="556"/>
        <v>Nov</v>
      </c>
      <c r="U5099">
        <f t="shared" si="557"/>
        <v>2024</v>
      </c>
      <c r="V5099" t="str">
        <f t="shared" si="558"/>
        <v>10-15</v>
      </c>
      <c r="W5099" t="str">
        <f t="shared" si="559"/>
        <v>Slow</v>
      </c>
    </row>
    <row r="5100" spans="1:23" x14ac:dyDescent="0.3">
      <c r="A5100">
        <v>605099</v>
      </c>
      <c r="B5100">
        <v>93242</v>
      </c>
      <c r="C5100">
        <v>37</v>
      </c>
      <c r="D5100" t="s">
        <v>4</v>
      </c>
      <c r="E5100" t="s">
        <v>8</v>
      </c>
      <c r="F5100" t="s">
        <v>30</v>
      </c>
      <c r="G5100" t="s">
        <v>29</v>
      </c>
      <c r="H5100" s="1">
        <v>44797</v>
      </c>
      <c r="I5100" t="s">
        <v>33</v>
      </c>
      <c r="J5100">
        <v>39</v>
      </c>
      <c r="K5100">
        <v>2.8</v>
      </c>
      <c r="L5100">
        <v>568.27</v>
      </c>
      <c r="M5100">
        <v>82.02</v>
      </c>
      <c r="N5100" t="s">
        <v>47</v>
      </c>
      <c r="O5100">
        <v>3</v>
      </c>
      <c r="P5100" t="str" cm="1">
        <f t="array" ref="P5100">_xlfn.IFS(C5100&lt;25,"18-24", C5100&lt;=35,"25-35", C5100&lt;=50,"36-50",TRUE,"50+")</f>
        <v>36-50</v>
      </c>
      <c r="Q5100" t="str">
        <f t="shared" si="553"/>
        <v>new</v>
      </c>
      <c r="R5100" t="str">
        <f t="shared" si="554"/>
        <v>high value</v>
      </c>
      <c r="S5100" t="str">
        <f t="shared" si="555"/>
        <v>medium</v>
      </c>
      <c r="T5100" t="str">
        <f t="shared" si="556"/>
        <v>Aug</v>
      </c>
      <c r="U5100">
        <f t="shared" si="557"/>
        <v>2022</v>
      </c>
      <c r="V5100" t="str">
        <f t="shared" si="558"/>
        <v>0-5</v>
      </c>
      <c r="W5100" t="str">
        <f t="shared" si="559"/>
        <v>Medium</v>
      </c>
    </row>
    <row r="5101" spans="1:23" x14ac:dyDescent="0.3">
      <c r="A5101">
        <v>605100</v>
      </c>
      <c r="B5101">
        <v>76692</v>
      </c>
      <c r="C5101">
        <v>31</v>
      </c>
      <c r="D5101" t="s">
        <v>4</v>
      </c>
      <c r="E5101" t="s">
        <v>13</v>
      </c>
      <c r="F5101" t="s">
        <v>26</v>
      </c>
      <c r="G5101" t="s">
        <v>21</v>
      </c>
      <c r="H5101" s="1">
        <v>45456</v>
      </c>
      <c r="I5101" t="s">
        <v>34</v>
      </c>
      <c r="J5101">
        <v>56</v>
      </c>
      <c r="K5101">
        <v>1.5</v>
      </c>
      <c r="L5101">
        <v>1121.0899999999999</v>
      </c>
      <c r="M5101">
        <v>30.02</v>
      </c>
      <c r="N5101" t="s">
        <v>49</v>
      </c>
      <c r="O5101">
        <v>1</v>
      </c>
      <c r="P5101" t="str" cm="1">
        <f t="array" ref="P5101">_xlfn.IFS(C5101&lt;25,"18-24", C5101&lt;=35,"25-35", C5101&lt;=50,"36-50",TRUE,"50+")</f>
        <v>25-35</v>
      </c>
      <c r="Q5101" t="str">
        <f t="shared" si="553"/>
        <v>new</v>
      </c>
      <c r="R5101" t="str">
        <f t="shared" si="554"/>
        <v>high value</v>
      </c>
      <c r="S5101" t="str">
        <f t="shared" si="555"/>
        <v>Low</v>
      </c>
      <c r="T5101" t="str">
        <f t="shared" si="556"/>
        <v>Jun</v>
      </c>
      <c r="U5101">
        <f t="shared" si="557"/>
        <v>2024</v>
      </c>
      <c r="V5101" t="str">
        <f t="shared" si="558"/>
        <v>0-5</v>
      </c>
      <c r="W5101" t="str">
        <f t="shared" si="559"/>
        <v>Slow</v>
      </c>
    </row>
    <row r="5102" spans="1:23" x14ac:dyDescent="0.3">
      <c r="A5102">
        <v>605101</v>
      </c>
      <c r="B5102">
        <v>75045</v>
      </c>
      <c r="C5102">
        <v>64</v>
      </c>
      <c r="D5102" t="s">
        <v>7</v>
      </c>
      <c r="E5102" t="s">
        <v>5</v>
      </c>
      <c r="F5102" t="s">
        <v>24</v>
      </c>
      <c r="G5102" t="s">
        <v>21</v>
      </c>
      <c r="H5102" s="1">
        <v>44924</v>
      </c>
      <c r="I5102" t="s">
        <v>34</v>
      </c>
      <c r="J5102">
        <v>29</v>
      </c>
      <c r="K5102">
        <v>2.6</v>
      </c>
      <c r="L5102">
        <v>204.5</v>
      </c>
      <c r="M5102">
        <v>74.430000000000007</v>
      </c>
      <c r="N5102" t="s">
        <v>48</v>
      </c>
      <c r="O5102">
        <v>3</v>
      </c>
      <c r="P5102" t="str" cm="1">
        <f t="array" ref="P5102">_xlfn.IFS(C5102&lt;25,"18-24", C5102&lt;=35,"25-35", C5102&lt;=50,"36-50",TRUE,"50+")</f>
        <v>50+</v>
      </c>
      <c r="Q5102" t="str">
        <f t="shared" si="553"/>
        <v>new</v>
      </c>
      <c r="R5102" t="str">
        <f t="shared" si="554"/>
        <v>low</v>
      </c>
      <c r="S5102" t="str">
        <f t="shared" si="555"/>
        <v>medium</v>
      </c>
      <c r="T5102" t="str">
        <f t="shared" si="556"/>
        <v>Dec</v>
      </c>
      <c r="U5102">
        <f t="shared" si="557"/>
        <v>2022</v>
      </c>
      <c r="V5102" t="str">
        <f t="shared" si="558"/>
        <v>0-5</v>
      </c>
      <c r="W5102" t="str">
        <f t="shared" si="559"/>
        <v>Fast</v>
      </c>
    </row>
    <row r="5103" spans="1:23" x14ac:dyDescent="0.3">
      <c r="A5103">
        <v>605102</v>
      </c>
      <c r="B5103">
        <v>22840</v>
      </c>
      <c r="C5103">
        <v>56</v>
      </c>
      <c r="D5103" t="s">
        <v>7</v>
      </c>
      <c r="E5103" t="s">
        <v>16</v>
      </c>
      <c r="F5103" t="s">
        <v>28</v>
      </c>
      <c r="G5103" t="s">
        <v>31</v>
      </c>
      <c r="H5103" s="1">
        <v>44838</v>
      </c>
      <c r="I5103" t="s">
        <v>34</v>
      </c>
      <c r="J5103">
        <v>27</v>
      </c>
      <c r="K5103">
        <v>1.9</v>
      </c>
      <c r="L5103">
        <v>1414.04</v>
      </c>
      <c r="M5103">
        <v>103.55</v>
      </c>
      <c r="N5103" t="s">
        <v>48</v>
      </c>
      <c r="O5103">
        <v>4</v>
      </c>
      <c r="P5103" t="str" cm="1">
        <f t="array" ref="P5103">_xlfn.IFS(C5103&lt;25,"18-24", C5103&lt;=35,"25-35", C5103&lt;=50,"36-50",TRUE,"50+")</f>
        <v>50+</v>
      </c>
      <c r="Q5103" t="str">
        <f t="shared" si="553"/>
        <v>new</v>
      </c>
      <c r="R5103" t="str">
        <f t="shared" si="554"/>
        <v>high value</v>
      </c>
      <c r="S5103" t="str">
        <f t="shared" si="555"/>
        <v>medium</v>
      </c>
      <c r="T5103" t="str">
        <f t="shared" si="556"/>
        <v>Oct</v>
      </c>
      <c r="U5103">
        <f t="shared" si="557"/>
        <v>2022</v>
      </c>
      <c r="V5103" t="str">
        <f t="shared" si="558"/>
        <v>0-5</v>
      </c>
      <c r="W5103" t="str">
        <f t="shared" si="559"/>
        <v>Fast</v>
      </c>
    </row>
    <row r="5104" spans="1:23" x14ac:dyDescent="0.3">
      <c r="A5104">
        <v>605103</v>
      </c>
      <c r="B5104">
        <v>43525</v>
      </c>
      <c r="C5104">
        <v>29</v>
      </c>
      <c r="D5104" t="s">
        <v>7</v>
      </c>
      <c r="E5104" t="s">
        <v>5</v>
      </c>
      <c r="F5104" t="s">
        <v>24</v>
      </c>
      <c r="G5104" t="s">
        <v>31</v>
      </c>
      <c r="H5104" s="1">
        <v>45393</v>
      </c>
      <c r="I5104" t="s">
        <v>34</v>
      </c>
      <c r="J5104">
        <v>63</v>
      </c>
      <c r="K5104">
        <v>3.9</v>
      </c>
      <c r="L5104">
        <v>702.21</v>
      </c>
      <c r="M5104">
        <v>71.16</v>
      </c>
      <c r="N5104" t="s">
        <v>49</v>
      </c>
      <c r="O5104">
        <v>1</v>
      </c>
      <c r="P5104" t="str" cm="1">
        <f t="array" ref="P5104">_xlfn.IFS(C5104&lt;25,"18-24", C5104&lt;=35,"25-35", C5104&lt;=50,"36-50",TRUE,"50+")</f>
        <v>25-35</v>
      </c>
      <c r="Q5104" t="str">
        <f t="shared" si="553"/>
        <v>new</v>
      </c>
      <c r="R5104" t="str">
        <f t="shared" si="554"/>
        <v>high value</v>
      </c>
      <c r="S5104" t="str">
        <f t="shared" si="555"/>
        <v>Low</v>
      </c>
      <c r="T5104" t="str">
        <f t="shared" si="556"/>
        <v>Apr</v>
      </c>
      <c r="U5104">
        <f t="shared" si="557"/>
        <v>2024</v>
      </c>
      <c r="V5104" t="str">
        <f t="shared" si="558"/>
        <v>0-5</v>
      </c>
      <c r="W5104" t="str">
        <f t="shared" si="559"/>
        <v>Slow</v>
      </c>
    </row>
    <row r="5105" spans="1:23" x14ac:dyDescent="0.3">
      <c r="A5105">
        <v>605104</v>
      </c>
      <c r="B5105">
        <v>43967</v>
      </c>
      <c r="C5105">
        <v>19</v>
      </c>
      <c r="D5105" t="s">
        <v>7</v>
      </c>
      <c r="E5105" t="s">
        <v>16</v>
      </c>
      <c r="F5105" t="s">
        <v>26</v>
      </c>
      <c r="G5105" t="s">
        <v>21</v>
      </c>
      <c r="H5105" s="1">
        <v>44937</v>
      </c>
      <c r="I5105" t="s">
        <v>34</v>
      </c>
      <c r="J5105">
        <v>69</v>
      </c>
      <c r="K5105">
        <v>13.1</v>
      </c>
      <c r="L5105">
        <v>979.75</v>
      </c>
      <c r="M5105">
        <v>119.12</v>
      </c>
      <c r="N5105" t="s">
        <v>49</v>
      </c>
      <c r="O5105">
        <v>1</v>
      </c>
      <c r="P5105" t="str" cm="1">
        <f t="array" ref="P5105">_xlfn.IFS(C5105&lt;25,"18-24", C5105&lt;=35,"25-35", C5105&lt;=50,"36-50",TRUE,"50+")</f>
        <v>18-24</v>
      </c>
      <c r="Q5105" t="str">
        <f t="shared" si="553"/>
        <v>new</v>
      </c>
      <c r="R5105" t="str">
        <f t="shared" si="554"/>
        <v>high value</v>
      </c>
      <c r="S5105" t="str">
        <f t="shared" si="555"/>
        <v>Low</v>
      </c>
      <c r="T5105" t="str">
        <f t="shared" si="556"/>
        <v>Jan</v>
      </c>
      <c r="U5105">
        <f t="shared" si="557"/>
        <v>2023</v>
      </c>
      <c r="V5105" t="str">
        <f t="shared" si="558"/>
        <v>10-15</v>
      </c>
      <c r="W5105" t="str">
        <f t="shared" si="559"/>
        <v>Slow</v>
      </c>
    </row>
    <row r="5106" spans="1:23" x14ac:dyDescent="0.3">
      <c r="A5106">
        <v>605105</v>
      </c>
      <c r="B5106">
        <v>48609</v>
      </c>
      <c r="C5106">
        <v>27</v>
      </c>
      <c r="D5106" t="s">
        <v>4</v>
      </c>
      <c r="E5106" t="s">
        <v>13</v>
      </c>
      <c r="F5106" t="s">
        <v>30</v>
      </c>
      <c r="G5106" t="s">
        <v>21</v>
      </c>
      <c r="H5106" s="1">
        <v>45038</v>
      </c>
      <c r="I5106" t="s">
        <v>33</v>
      </c>
      <c r="J5106">
        <v>89</v>
      </c>
      <c r="K5106">
        <v>5.8</v>
      </c>
      <c r="L5106">
        <v>990.71</v>
      </c>
      <c r="M5106">
        <v>29.87</v>
      </c>
      <c r="N5106" t="s">
        <v>48</v>
      </c>
      <c r="O5106">
        <v>4</v>
      </c>
      <c r="P5106" t="str" cm="1">
        <f t="array" ref="P5106">_xlfn.IFS(C5106&lt;25,"18-24", C5106&lt;=35,"25-35", C5106&lt;=50,"36-50",TRUE,"50+")</f>
        <v>25-35</v>
      </c>
      <c r="Q5106" t="str">
        <f t="shared" si="553"/>
        <v>new</v>
      </c>
      <c r="R5106" t="str">
        <f t="shared" si="554"/>
        <v>high value</v>
      </c>
      <c r="S5106" t="str">
        <f t="shared" si="555"/>
        <v>medium</v>
      </c>
      <c r="T5106" t="str">
        <f t="shared" si="556"/>
        <v>Apr</v>
      </c>
      <c r="U5106">
        <f t="shared" si="557"/>
        <v>2023</v>
      </c>
      <c r="V5106" t="str">
        <f t="shared" si="558"/>
        <v>5-10</v>
      </c>
      <c r="W5106" t="str">
        <f t="shared" si="559"/>
        <v>Slow</v>
      </c>
    </row>
    <row r="5107" spans="1:23" x14ac:dyDescent="0.3">
      <c r="A5107">
        <v>605106</v>
      </c>
      <c r="B5107">
        <v>17951</v>
      </c>
      <c r="C5107">
        <v>50</v>
      </c>
      <c r="D5107" t="s">
        <v>4</v>
      </c>
      <c r="E5107" t="s">
        <v>13</v>
      </c>
      <c r="F5107" t="s">
        <v>19</v>
      </c>
      <c r="G5107" t="s">
        <v>23</v>
      </c>
      <c r="H5107" s="1">
        <v>45223</v>
      </c>
      <c r="I5107" t="s">
        <v>33</v>
      </c>
      <c r="J5107">
        <v>79</v>
      </c>
      <c r="K5107">
        <v>5</v>
      </c>
      <c r="L5107">
        <v>1183.5899999999999</v>
      </c>
      <c r="M5107">
        <v>78.44</v>
      </c>
      <c r="N5107" t="s">
        <v>50</v>
      </c>
      <c r="O5107">
        <v>2</v>
      </c>
      <c r="P5107" t="str" cm="1">
        <f t="array" ref="P5107">_xlfn.IFS(C5107&lt;25,"18-24", C5107&lt;=35,"25-35", C5107&lt;=50,"36-50",TRUE,"50+")</f>
        <v>36-50</v>
      </c>
      <c r="Q5107" t="str">
        <f t="shared" si="553"/>
        <v>new</v>
      </c>
      <c r="R5107" t="str">
        <f t="shared" si="554"/>
        <v>high value</v>
      </c>
      <c r="S5107" t="str">
        <f t="shared" si="555"/>
        <v>Low</v>
      </c>
      <c r="T5107" t="str">
        <f t="shared" si="556"/>
        <v>Oct</v>
      </c>
      <c r="U5107">
        <f t="shared" si="557"/>
        <v>2023</v>
      </c>
      <c r="V5107" t="str">
        <f t="shared" si="558"/>
        <v>0-5</v>
      </c>
      <c r="W5107" t="str">
        <f t="shared" si="559"/>
        <v>Slow</v>
      </c>
    </row>
    <row r="5108" spans="1:23" x14ac:dyDescent="0.3">
      <c r="A5108">
        <v>605107</v>
      </c>
      <c r="B5108">
        <v>75359</v>
      </c>
      <c r="C5108">
        <v>41</v>
      </c>
      <c r="D5108" t="s">
        <v>7</v>
      </c>
      <c r="E5108" t="s">
        <v>8</v>
      </c>
      <c r="F5108" t="s">
        <v>30</v>
      </c>
      <c r="G5108" t="s">
        <v>31</v>
      </c>
      <c r="H5108" s="1">
        <v>44660</v>
      </c>
      <c r="I5108" t="s">
        <v>33</v>
      </c>
      <c r="J5108">
        <v>82</v>
      </c>
      <c r="K5108">
        <v>7.6</v>
      </c>
      <c r="L5108">
        <v>475.95</v>
      </c>
      <c r="M5108">
        <v>42.76</v>
      </c>
      <c r="N5108" t="s">
        <v>50</v>
      </c>
      <c r="O5108">
        <v>4</v>
      </c>
      <c r="P5108" t="str" cm="1">
        <f t="array" ref="P5108">_xlfn.IFS(C5108&lt;25,"18-24", C5108&lt;=35,"25-35", C5108&lt;=50,"36-50",TRUE,"50+")</f>
        <v>36-50</v>
      </c>
      <c r="Q5108" t="str">
        <f t="shared" si="553"/>
        <v>new</v>
      </c>
      <c r="R5108" t="str">
        <f t="shared" si="554"/>
        <v>medium</v>
      </c>
      <c r="S5108" t="str">
        <f t="shared" si="555"/>
        <v>medium</v>
      </c>
      <c r="T5108" t="str">
        <f t="shared" si="556"/>
        <v>Apr</v>
      </c>
      <c r="U5108">
        <f t="shared" si="557"/>
        <v>2022</v>
      </c>
      <c r="V5108" t="str">
        <f t="shared" si="558"/>
        <v>5-10</v>
      </c>
      <c r="W5108" t="str">
        <f t="shared" si="559"/>
        <v>Slow</v>
      </c>
    </row>
    <row r="5109" spans="1:23" x14ac:dyDescent="0.3">
      <c r="A5109">
        <v>605108</v>
      </c>
      <c r="B5109">
        <v>58191</v>
      </c>
      <c r="C5109">
        <v>25</v>
      </c>
      <c r="D5109" t="s">
        <v>4</v>
      </c>
      <c r="E5109" t="s">
        <v>5</v>
      </c>
      <c r="F5109" t="s">
        <v>32</v>
      </c>
      <c r="G5109" t="s">
        <v>25</v>
      </c>
      <c r="H5109" s="1">
        <v>44815</v>
      </c>
      <c r="I5109" t="s">
        <v>34</v>
      </c>
      <c r="J5109">
        <v>77</v>
      </c>
      <c r="K5109">
        <v>3.6</v>
      </c>
      <c r="L5109">
        <v>594.22</v>
      </c>
      <c r="M5109">
        <v>72.650000000000006</v>
      </c>
      <c r="N5109" t="s">
        <v>49</v>
      </c>
      <c r="O5109">
        <v>1</v>
      </c>
      <c r="P5109" t="str" cm="1">
        <f t="array" ref="P5109">_xlfn.IFS(C5109&lt;25,"18-24", C5109&lt;=35,"25-35", C5109&lt;=50,"36-50",TRUE,"50+")</f>
        <v>25-35</v>
      </c>
      <c r="Q5109" t="str">
        <f t="shared" si="553"/>
        <v>new</v>
      </c>
      <c r="R5109" t="str">
        <f t="shared" si="554"/>
        <v>high value</v>
      </c>
      <c r="S5109" t="str">
        <f t="shared" si="555"/>
        <v>Low</v>
      </c>
      <c r="T5109" t="str">
        <f t="shared" si="556"/>
        <v>Sep</v>
      </c>
      <c r="U5109">
        <f t="shared" si="557"/>
        <v>2022</v>
      </c>
      <c r="V5109" t="str">
        <f t="shared" si="558"/>
        <v>0-5</v>
      </c>
      <c r="W5109" t="str">
        <f t="shared" si="559"/>
        <v>Slow</v>
      </c>
    </row>
    <row r="5110" spans="1:23" x14ac:dyDescent="0.3">
      <c r="A5110">
        <v>605109</v>
      </c>
      <c r="B5110">
        <v>10156</v>
      </c>
      <c r="C5110">
        <v>28</v>
      </c>
      <c r="D5110" t="s">
        <v>4</v>
      </c>
      <c r="E5110" t="s">
        <v>15</v>
      </c>
      <c r="F5110" t="s">
        <v>30</v>
      </c>
      <c r="G5110" t="s">
        <v>25</v>
      </c>
      <c r="H5110" s="1">
        <v>45201</v>
      </c>
      <c r="I5110" t="s">
        <v>34</v>
      </c>
      <c r="J5110">
        <v>54</v>
      </c>
      <c r="K5110">
        <v>8.8000000000000007</v>
      </c>
      <c r="L5110">
        <v>1237.42</v>
      </c>
      <c r="M5110">
        <v>83.46</v>
      </c>
      <c r="N5110" t="s">
        <v>48</v>
      </c>
      <c r="O5110">
        <v>5</v>
      </c>
      <c r="P5110" t="str" cm="1">
        <f t="array" ref="P5110">_xlfn.IFS(C5110&lt;25,"18-24", C5110&lt;=35,"25-35", C5110&lt;=50,"36-50",TRUE,"50+")</f>
        <v>25-35</v>
      </c>
      <c r="Q5110" t="str">
        <f t="shared" si="553"/>
        <v>new</v>
      </c>
      <c r="R5110" t="str">
        <f t="shared" si="554"/>
        <v>high value</v>
      </c>
      <c r="S5110" t="str">
        <f t="shared" si="555"/>
        <v>High</v>
      </c>
      <c r="T5110" t="str">
        <f t="shared" si="556"/>
        <v>Oct</v>
      </c>
      <c r="U5110">
        <f t="shared" si="557"/>
        <v>2023</v>
      </c>
      <c r="V5110" t="str">
        <f t="shared" si="558"/>
        <v>5-10</v>
      </c>
      <c r="W5110" t="str">
        <f t="shared" si="559"/>
        <v>Slow</v>
      </c>
    </row>
    <row r="5111" spans="1:23" x14ac:dyDescent="0.3">
      <c r="A5111">
        <v>605110</v>
      </c>
      <c r="B5111">
        <v>80113</v>
      </c>
      <c r="C5111">
        <v>40</v>
      </c>
      <c r="D5111" t="s">
        <v>4</v>
      </c>
      <c r="E5111" t="s">
        <v>16</v>
      </c>
      <c r="F5111" t="s">
        <v>19</v>
      </c>
      <c r="G5111" t="s">
        <v>27</v>
      </c>
      <c r="H5111" s="1">
        <v>44572</v>
      </c>
      <c r="I5111" t="s">
        <v>33</v>
      </c>
      <c r="J5111">
        <v>55</v>
      </c>
      <c r="K5111">
        <v>7.8</v>
      </c>
      <c r="L5111">
        <v>215.9</v>
      </c>
      <c r="M5111">
        <v>73.069999999999993</v>
      </c>
      <c r="N5111" t="s">
        <v>48</v>
      </c>
      <c r="O5111">
        <v>1</v>
      </c>
      <c r="P5111" t="str" cm="1">
        <f t="array" ref="P5111">_xlfn.IFS(C5111&lt;25,"18-24", C5111&lt;=35,"25-35", C5111&lt;=50,"36-50",TRUE,"50+")</f>
        <v>36-50</v>
      </c>
      <c r="Q5111" t="str">
        <f t="shared" si="553"/>
        <v>new</v>
      </c>
      <c r="R5111" t="str">
        <f t="shared" si="554"/>
        <v>low</v>
      </c>
      <c r="S5111" t="str">
        <f t="shared" si="555"/>
        <v>Low</v>
      </c>
      <c r="T5111" t="str">
        <f t="shared" si="556"/>
        <v>Jan</v>
      </c>
      <c r="U5111">
        <f t="shared" si="557"/>
        <v>2022</v>
      </c>
      <c r="V5111" t="str">
        <f t="shared" si="558"/>
        <v>5-10</v>
      </c>
      <c r="W5111" t="str">
        <f t="shared" si="559"/>
        <v>Slow</v>
      </c>
    </row>
    <row r="5112" spans="1:23" x14ac:dyDescent="0.3">
      <c r="A5112">
        <v>605111</v>
      </c>
      <c r="B5112">
        <v>38835</v>
      </c>
      <c r="C5112">
        <v>26</v>
      </c>
      <c r="D5112" t="s">
        <v>4</v>
      </c>
      <c r="E5112" t="s">
        <v>5</v>
      </c>
      <c r="F5112" t="s">
        <v>18</v>
      </c>
      <c r="G5112" t="s">
        <v>23</v>
      </c>
      <c r="H5112" s="1">
        <v>45509</v>
      </c>
      <c r="I5112" t="s">
        <v>34</v>
      </c>
      <c r="J5112">
        <v>85</v>
      </c>
      <c r="K5112">
        <v>9.1999999999999993</v>
      </c>
      <c r="L5112">
        <v>488.25</v>
      </c>
      <c r="M5112">
        <v>66.08</v>
      </c>
      <c r="N5112" t="s">
        <v>50</v>
      </c>
      <c r="O5112">
        <v>5</v>
      </c>
      <c r="P5112" t="str" cm="1">
        <f t="array" ref="P5112">_xlfn.IFS(C5112&lt;25,"18-24", C5112&lt;=35,"25-35", C5112&lt;=50,"36-50",TRUE,"50+")</f>
        <v>25-35</v>
      </c>
      <c r="Q5112" t="str">
        <f t="shared" si="553"/>
        <v>new</v>
      </c>
      <c r="R5112" t="str">
        <f t="shared" si="554"/>
        <v>medium</v>
      </c>
      <c r="S5112" t="str">
        <f t="shared" si="555"/>
        <v>High</v>
      </c>
      <c r="T5112" t="str">
        <f t="shared" si="556"/>
        <v>Aug</v>
      </c>
      <c r="U5112">
        <f t="shared" si="557"/>
        <v>2024</v>
      </c>
      <c r="V5112" t="str">
        <f t="shared" si="558"/>
        <v>5-10</v>
      </c>
      <c r="W5112" t="str">
        <f t="shared" si="559"/>
        <v>Slow</v>
      </c>
    </row>
    <row r="5113" spans="1:23" x14ac:dyDescent="0.3">
      <c r="A5113">
        <v>605112</v>
      </c>
      <c r="B5113">
        <v>81286</v>
      </c>
      <c r="C5113">
        <v>53</v>
      </c>
      <c r="D5113" t="s">
        <v>4</v>
      </c>
      <c r="E5113" t="s">
        <v>11</v>
      </c>
      <c r="F5113" t="s">
        <v>19</v>
      </c>
      <c r="G5113" t="s">
        <v>27</v>
      </c>
      <c r="H5113" s="1">
        <v>45060</v>
      </c>
      <c r="I5113" t="s">
        <v>33</v>
      </c>
      <c r="J5113">
        <v>28</v>
      </c>
      <c r="K5113">
        <v>4.9000000000000004</v>
      </c>
      <c r="L5113">
        <v>1034.98</v>
      </c>
      <c r="M5113">
        <v>92.67</v>
      </c>
      <c r="N5113" t="s">
        <v>48</v>
      </c>
      <c r="O5113">
        <v>1</v>
      </c>
      <c r="P5113" t="str" cm="1">
        <f t="array" ref="P5113">_xlfn.IFS(C5113&lt;25,"18-24", C5113&lt;=35,"25-35", C5113&lt;=50,"36-50",TRUE,"50+")</f>
        <v>50+</v>
      </c>
      <c r="Q5113" t="str">
        <f t="shared" si="553"/>
        <v>new</v>
      </c>
      <c r="R5113" t="str">
        <f t="shared" si="554"/>
        <v>high value</v>
      </c>
      <c r="S5113" t="str">
        <f t="shared" si="555"/>
        <v>Low</v>
      </c>
      <c r="T5113" t="str">
        <f t="shared" si="556"/>
        <v>May</v>
      </c>
      <c r="U5113">
        <f t="shared" si="557"/>
        <v>2023</v>
      </c>
      <c r="V5113" t="str">
        <f t="shared" si="558"/>
        <v>0-5</v>
      </c>
      <c r="W5113" t="str">
        <f t="shared" si="559"/>
        <v>Fast</v>
      </c>
    </row>
    <row r="5114" spans="1:23" x14ac:dyDescent="0.3">
      <c r="A5114">
        <v>605113</v>
      </c>
      <c r="B5114">
        <v>28442</v>
      </c>
      <c r="C5114">
        <v>38</v>
      </c>
      <c r="D5114" t="s">
        <v>4</v>
      </c>
      <c r="E5114" t="s">
        <v>8</v>
      </c>
      <c r="F5114" t="s">
        <v>28</v>
      </c>
      <c r="G5114" t="s">
        <v>29</v>
      </c>
      <c r="H5114" s="1">
        <v>44599</v>
      </c>
      <c r="I5114" t="s">
        <v>34</v>
      </c>
      <c r="J5114">
        <v>78</v>
      </c>
      <c r="K5114">
        <v>4.5999999999999996</v>
      </c>
      <c r="L5114">
        <v>1008.97</v>
      </c>
      <c r="M5114">
        <v>20.91</v>
      </c>
      <c r="N5114" t="s">
        <v>47</v>
      </c>
      <c r="O5114">
        <v>5</v>
      </c>
      <c r="P5114" t="str" cm="1">
        <f t="array" ref="P5114">_xlfn.IFS(C5114&lt;25,"18-24", C5114&lt;=35,"25-35", C5114&lt;=50,"36-50",TRUE,"50+")</f>
        <v>36-50</v>
      </c>
      <c r="Q5114" t="str">
        <f t="shared" si="553"/>
        <v>new</v>
      </c>
      <c r="R5114" t="str">
        <f t="shared" si="554"/>
        <v>high value</v>
      </c>
      <c r="S5114" t="str">
        <f t="shared" si="555"/>
        <v>High</v>
      </c>
      <c r="T5114" t="str">
        <f t="shared" si="556"/>
        <v>Feb</v>
      </c>
      <c r="U5114">
        <f t="shared" si="557"/>
        <v>2022</v>
      </c>
      <c r="V5114" t="str">
        <f t="shared" si="558"/>
        <v>0-5</v>
      </c>
      <c r="W5114" t="str">
        <f t="shared" si="559"/>
        <v>Slow</v>
      </c>
    </row>
    <row r="5115" spans="1:23" x14ac:dyDescent="0.3">
      <c r="A5115">
        <v>605114</v>
      </c>
      <c r="B5115">
        <v>78361</v>
      </c>
      <c r="C5115">
        <v>46</v>
      </c>
      <c r="D5115" t="s">
        <v>4</v>
      </c>
      <c r="E5115" t="s">
        <v>16</v>
      </c>
      <c r="F5115" t="s">
        <v>28</v>
      </c>
      <c r="G5115" t="s">
        <v>31</v>
      </c>
      <c r="H5115" s="1">
        <v>45595</v>
      </c>
      <c r="I5115" t="s">
        <v>33</v>
      </c>
      <c r="J5115">
        <v>71</v>
      </c>
      <c r="K5115">
        <v>8.6</v>
      </c>
      <c r="L5115">
        <v>1125.3599999999999</v>
      </c>
      <c r="M5115">
        <v>97.5</v>
      </c>
      <c r="N5115" t="s">
        <v>47</v>
      </c>
      <c r="O5115">
        <v>4</v>
      </c>
      <c r="P5115" t="str" cm="1">
        <f t="array" ref="P5115">_xlfn.IFS(C5115&lt;25,"18-24", C5115&lt;=35,"25-35", C5115&lt;=50,"36-50",TRUE,"50+")</f>
        <v>36-50</v>
      </c>
      <c r="Q5115" t="str">
        <f t="shared" si="553"/>
        <v>new</v>
      </c>
      <c r="R5115" t="str">
        <f t="shared" si="554"/>
        <v>high value</v>
      </c>
      <c r="S5115" t="str">
        <f t="shared" si="555"/>
        <v>medium</v>
      </c>
      <c r="T5115" t="str">
        <f t="shared" si="556"/>
        <v>Oct</v>
      </c>
      <c r="U5115">
        <f t="shared" si="557"/>
        <v>2024</v>
      </c>
      <c r="V5115" t="str">
        <f t="shared" si="558"/>
        <v>5-10</v>
      </c>
      <c r="W5115" t="str">
        <f t="shared" si="559"/>
        <v>Slow</v>
      </c>
    </row>
    <row r="5116" spans="1:23" x14ac:dyDescent="0.3">
      <c r="A5116">
        <v>605115</v>
      </c>
      <c r="B5116">
        <v>28036</v>
      </c>
      <c r="C5116">
        <v>45</v>
      </c>
      <c r="D5116" t="s">
        <v>4</v>
      </c>
      <c r="E5116" t="s">
        <v>16</v>
      </c>
      <c r="F5116" t="s">
        <v>26</v>
      </c>
      <c r="G5116" t="s">
        <v>27</v>
      </c>
      <c r="H5116" s="1">
        <v>45072</v>
      </c>
      <c r="I5116" t="s">
        <v>33</v>
      </c>
      <c r="J5116">
        <v>61</v>
      </c>
      <c r="K5116">
        <v>10.199999999999999</v>
      </c>
      <c r="L5116">
        <v>703.5</v>
      </c>
      <c r="M5116">
        <v>82.19</v>
      </c>
      <c r="N5116" t="s">
        <v>48</v>
      </c>
      <c r="O5116">
        <v>2</v>
      </c>
      <c r="P5116" t="str" cm="1">
        <f t="array" ref="P5116">_xlfn.IFS(C5116&lt;25,"18-24", C5116&lt;=35,"25-35", C5116&lt;=50,"36-50",TRUE,"50+")</f>
        <v>36-50</v>
      </c>
      <c r="Q5116" t="str">
        <f t="shared" si="553"/>
        <v>new</v>
      </c>
      <c r="R5116" t="str">
        <f t="shared" si="554"/>
        <v>high value</v>
      </c>
      <c r="S5116" t="str">
        <f t="shared" si="555"/>
        <v>Low</v>
      </c>
      <c r="T5116" t="str">
        <f t="shared" si="556"/>
        <v>May</v>
      </c>
      <c r="U5116">
        <f t="shared" si="557"/>
        <v>2023</v>
      </c>
      <c r="V5116" t="str">
        <f t="shared" si="558"/>
        <v>10-15</v>
      </c>
      <c r="W5116" t="str">
        <f t="shared" si="559"/>
        <v>Slow</v>
      </c>
    </row>
    <row r="5117" spans="1:23" x14ac:dyDescent="0.3">
      <c r="A5117">
        <v>605116</v>
      </c>
      <c r="B5117">
        <v>18449</v>
      </c>
      <c r="C5117">
        <v>64</v>
      </c>
      <c r="D5117" t="s">
        <v>7</v>
      </c>
      <c r="E5117" t="s">
        <v>16</v>
      </c>
      <c r="F5117" t="s">
        <v>18</v>
      </c>
      <c r="G5117" t="s">
        <v>23</v>
      </c>
      <c r="H5117" s="1">
        <v>44824</v>
      </c>
      <c r="I5117" t="s">
        <v>33</v>
      </c>
      <c r="J5117">
        <v>73</v>
      </c>
      <c r="K5117">
        <v>8.1</v>
      </c>
      <c r="L5117">
        <v>541.26</v>
      </c>
      <c r="M5117">
        <v>86.81</v>
      </c>
      <c r="N5117" t="s">
        <v>49</v>
      </c>
      <c r="O5117">
        <v>1</v>
      </c>
      <c r="P5117" t="str" cm="1">
        <f t="array" ref="P5117">_xlfn.IFS(C5117&lt;25,"18-24", C5117&lt;=35,"25-35", C5117&lt;=50,"36-50",TRUE,"50+")</f>
        <v>50+</v>
      </c>
      <c r="Q5117" t="str">
        <f t="shared" si="553"/>
        <v>new</v>
      </c>
      <c r="R5117" t="str">
        <f t="shared" si="554"/>
        <v>high value</v>
      </c>
      <c r="S5117" t="str">
        <f t="shared" si="555"/>
        <v>Low</v>
      </c>
      <c r="T5117" t="str">
        <f t="shared" si="556"/>
        <v>Sep</v>
      </c>
      <c r="U5117">
        <f t="shared" si="557"/>
        <v>2022</v>
      </c>
      <c r="V5117" t="str">
        <f t="shared" si="558"/>
        <v>5-10</v>
      </c>
      <c r="W5117" t="str">
        <f t="shared" si="559"/>
        <v>Slow</v>
      </c>
    </row>
    <row r="5118" spans="1:23" x14ac:dyDescent="0.3">
      <c r="A5118">
        <v>605117</v>
      </c>
      <c r="B5118">
        <v>95485</v>
      </c>
      <c r="C5118">
        <v>51</v>
      </c>
      <c r="D5118" t="s">
        <v>4</v>
      </c>
      <c r="E5118" t="s">
        <v>15</v>
      </c>
      <c r="F5118" t="s">
        <v>24</v>
      </c>
      <c r="G5118" t="s">
        <v>29</v>
      </c>
      <c r="H5118" s="1">
        <v>45564</v>
      </c>
      <c r="I5118" t="s">
        <v>34</v>
      </c>
      <c r="J5118">
        <v>55</v>
      </c>
      <c r="K5118">
        <v>7.8</v>
      </c>
      <c r="L5118">
        <v>1213.9100000000001</v>
      </c>
      <c r="M5118">
        <v>89</v>
      </c>
      <c r="N5118" t="s">
        <v>49</v>
      </c>
      <c r="O5118">
        <v>1</v>
      </c>
      <c r="P5118" t="str" cm="1">
        <f t="array" ref="P5118">_xlfn.IFS(C5118&lt;25,"18-24", C5118&lt;=35,"25-35", C5118&lt;=50,"36-50",TRUE,"50+")</f>
        <v>50+</v>
      </c>
      <c r="Q5118" t="str">
        <f t="shared" si="553"/>
        <v>new</v>
      </c>
      <c r="R5118" t="str">
        <f t="shared" si="554"/>
        <v>high value</v>
      </c>
      <c r="S5118" t="str">
        <f t="shared" si="555"/>
        <v>Low</v>
      </c>
      <c r="T5118" t="str">
        <f t="shared" si="556"/>
        <v>Sep</v>
      </c>
      <c r="U5118">
        <f t="shared" si="557"/>
        <v>2024</v>
      </c>
      <c r="V5118" t="str">
        <f t="shared" si="558"/>
        <v>5-10</v>
      </c>
      <c r="W5118" t="str">
        <f t="shared" si="559"/>
        <v>Slow</v>
      </c>
    </row>
    <row r="5119" spans="1:23" x14ac:dyDescent="0.3">
      <c r="A5119">
        <v>605118</v>
      </c>
      <c r="B5119">
        <v>77855</v>
      </c>
      <c r="C5119">
        <v>20</v>
      </c>
      <c r="D5119" t="s">
        <v>4</v>
      </c>
      <c r="E5119" t="s">
        <v>5</v>
      </c>
      <c r="F5119" t="s">
        <v>18</v>
      </c>
      <c r="G5119" t="s">
        <v>23</v>
      </c>
      <c r="H5119" s="1">
        <v>44821</v>
      </c>
      <c r="I5119" t="s">
        <v>33</v>
      </c>
      <c r="J5119">
        <v>28</v>
      </c>
      <c r="K5119">
        <v>6.4</v>
      </c>
      <c r="L5119">
        <v>1141.1400000000001</v>
      </c>
      <c r="M5119">
        <v>44.02</v>
      </c>
      <c r="N5119" t="s">
        <v>49</v>
      </c>
      <c r="O5119">
        <v>2</v>
      </c>
      <c r="P5119" t="str" cm="1">
        <f t="array" ref="P5119">_xlfn.IFS(C5119&lt;25,"18-24", C5119&lt;=35,"25-35", C5119&lt;=50,"36-50",TRUE,"50+")</f>
        <v>18-24</v>
      </c>
      <c r="Q5119" t="str">
        <f t="shared" si="553"/>
        <v>new</v>
      </c>
      <c r="R5119" t="str">
        <f t="shared" si="554"/>
        <v>high value</v>
      </c>
      <c r="S5119" t="str">
        <f t="shared" si="555"/>
        <v>Low</v>
      </c>
      <c r="T5119" t="str">
        <f t="shared" si="556"/>
        <v>Sep</v>
      </c>
      <c r="U5119">
        <f t="shared" si="557"/>
        <v>2022</v>
      </c>
      <c r="V5119" t="str">
        <f t="shared" si="558"/>
        <v>5-10</v>
      </c>
      <c r="W5119" t="str">
        <f t="shared" si="559"/>
        <v>Fast</v>
      </c>
    </row>
    <row r="5120" spans="1:23" x14ac:dyDescent="0.3">
      <c r="A5120">
        <v>605119</v>
      </c>
      <c r="B5120">
        <v>19861</v>
      </c>
      <c r="C5120">
        <v>30</v>
      </c>
      <c r="D5120" t="s">
        <v>4</v>
      </c>
      <c r="E5120" t="s">
        <v>13</v>
      </c>
      <c r="F5120" t="s">
        <v>22</v>
      </c>
      <c r="G5120" t="s">
        <v>31</v>
      </c>
      <c r="H5120" s="1">
        <v>45042</v>
      </c>
      <c r="I5120" t="s">
        <v>34</v>
      </c>
      <c r="J5120">
        <v>84</v>
      </c>
      <c r="K5120">
        <v>6.7</v>
      </c>
      <c r="L5120">
        <v>607.69000000000005</v>
      </c>
      <c r="M5120">
        <v>102.59</v>
      </c>
      <c r="N5120" t="s">
        <v>47</v>
      </c>
      <c r="O5120">
        <v>1</v>
      </c>
      <c r="P5120" t="str" cm="1">
        <f t="array" ref="P5120">_xlfn.IFS(C5120&lt;25,"18-24", C5120&lt;=35,"25-35", C5120&lt;=50,"36-50",TRUE,"50+")</f>
        <v>25-35</v>
      </c>
      <c r="Q5120" t="str">
        <f t="shared" si="553"/>
        <v>new</v>
      </c>
      <c r="R5120" t="str">
        <f t="shared" si="554"/>
        <v>high value</v>
      </c>
      <c r="S5120" t="str">
        <f t="shared" si="555"/>
        <v>Low</v>
      </c>
      <c r="T5120" t="str">
        <f t="shared" si="556"/>
        <v>Apr</v>
      </c>
      <c r="U5120">
        <f t="shared" si="557"/>
        <v>2023</v>
      </c>
      <c r="V5120" t="str">
        <f t="shared" si="558"/>
        <v>5-10</v>
      </c>
      <c r="W5120" t="str">
        <f t="shared" si="559"/>
        <v>Slow</v>
      </c>
    </row>
    <row r="5121" spans="1:23" x14ac:dyDescent="0.3">
      <c r="A5121">
        <v>605120</v>
      </c>
      <c r="B5121">
        <v>80057</v>
      </c>
      <c r="C5121">
        <v>29</v>
      </c>
      <c r="D5121" t="s">
        <v>4</v>
      </c>
      <c r="E5121" t="s">
        <v>5</v>
      </c>
      <c r="F5121" t="s">
        <v>22</v>
      </c>
      <c r="G5121" t="s">
        <v>27</v>
      </c>
      <c r="H5121" s="1">
        <v>45112</v>
      </c>
      <c r="I5121" t="s">
        <v>34</v>
      </c>
      <c r="J5121">
        <v>53</v>
      </c>
      <c r="K5121">
        <v>5</v>
      </c>
      <c r="L5121">
        <v>1381.02</v>
      </c>
      <c r="M5121">
        <v>33.36</v>
      </c>
      <c r="N5121" t="s">
        <v>48</v>
      </c>
      <c r="O5121">
        <v>1</v>
      </c>
      <c r="P5121" t="str" cm="1">
        <f t="array" ref="P5121">_xlfn.IFS(C5121&lt;25,"18-24", C5121&lt;=35,"25-35", C5121&lt;=50,"36-50",TRUE,"50+")</f>
        <v>25-35</v>
      </c>
      <c r="Q5121" t="str">
        <f t="shared" si="553"/>
        <v>new</v>
      </c>
      <c r="R5121" t="str">
        <f t="shared" si="554"/>
        <v>high value</v>
      </c>
      <c r="S5121" t="str">
        <f t="shared" si="555"/>
        <v>Low</v>
      </c>
      <c r="T5121" t="str">
        <f t="shared" si="556"/>
        <v>Jul</v>
      </c>
      <c r="U5121">
        <f t="shared" si="557"/>
        <v>2023</v>
      </c>
      <c r="V5121" t="str">
        <f t="shared" si="558"/>
        <v>0-5</v>
      </c>
      <c r="W5121" t="str">
        <f t="shared" si="559"/>
        <v>Slow</v>
      </c>
    </row>
    <row r="5122" spans="1:23" x14ac:dyDescent="0.3">
      <c r="A5122">
        <v>605121</v>
      </c>
      <c r="B5122">
        <v>11150</v>
      </c>
      <c r="C5122">
        <v>40</v>
      </c>
      <c r="D5122" t="s">
        <v>7</v>
      </c>
      <c r="E5122" t="s">
        <v>15</v>
      </c>
      <c r="F5122" t="s">
        <v>24</v>
      </c>
      <c r="G5122" t="s">
        <v>27</v>
      </c>
      <c r="H5122" s="1">
        <v>44825</v>
      </c>
      <c r="I5122" t="s">
        <v>34</v>
      </c>
      <c r="J5122">
        <v>24</v>
      </c>
      <c r="K5122">
        <v>14.7</v>
      </c>
      <c r="L5122">
        <v>289.08999999999997</v>
      </c>
      <c r="M5122">
        <v>31.77</v>
      </c>
      <c r="N5122" t="s">
        <v>48</v>
      </c>
      <c r="O5122">
        <v>2</v>
      </c>
      <c r="P5122" t="str" cm="1">
        <f t="array" ref="P5122">_xlfn.IFS(C5122&lt;25,"18-24", C5122&lt;=35,"25-35", C5122&lt;=50,"36-50",TRUE,"50+")</f>
        <v>36-50</v>
      </c>
      <c r="Q5122" t="str">
        <f t="shared" si="553"/>
        <v>new</v>
      </c>
      <c r="R5122" t="str">
        <f t="shared" si="554"/>
        <v>medium</v>
      </c>
      <c r="S5122" t="str">
        <f t="shared" si="555"/>
        <v>Low</v>
      </c>
      <c r="T5122" t="str">
        <f t="shared" si="556"/>
        <v>Sep</v>
      </c>
      <c r="U5122">
        <f t="shared" si="557"/>
        <v>2022</v>
      </c>
      <c r="V5122" t="str">
        <f t="shared" si="558"/>
        <v>10-15</v>
      </c>
      <c r="W5122" t="str">
        <f t="shared" si="559"/>
        <v>Fast</v>
      </c>
    </row>
    <row r="5123" spans="1:23" x14ac:dyDescent="0.3">
      <c r="A5123">
        <v>605122</v>
      </c>
      <c r="B5123">
        <v>14096</v>
      </c>
      <c r="C5123">
        <v>51</v>
      </c>
      <c r="D5123" t="s">
        <v>4</v>
      </c>
      <c r="E5123" t="s">
        <v>13</v>
      </c>
      <c r="F5123" t="s">
        <v>32</v>
      </c>
      <c r="G5123" t="s">
        <v>21</v>
      </c>
      <c r="H5123" s="1">
        <v>44822</v>
      </c>
      <c r="I5123" t="s">
        <v>33</v>
      </c>
      <c r="J5123">
        <v>83</v>
      </c>
      <c r="K5123">
        <v>12.5</v>
      </c>
      <c r="L5123">
        <v>1330.67</v>
      </c>
      <c r="M5123">
        <v>107.67</v>
      </c>
      <c r="N5123" t="s">
        <v>47</v>
      </c>
      <c r="O5123">
        <v>1</v>
      </c>
      <c r="P5123" t="str" cm="1">
        <f t="array" ref="P5123">_xlfn.IFS(C5123&lt;25,"18-24", C5123&lt;=35,"25-35", C5123&lt;=50,"36-50",TRUE,"50+")</f>
        <v>50+</v>
      </c>
      <c r="Q5123" t="str">
        <f t="shared" ref="Q5123:Q5186" si="560">IF(COUNTIF($B:$B,B5123)&gt;1,"repeat","new")</f>
        <v>new</v>
      </c>
      <c r="R5123" t="str">
        <f t="shared" ref="R5123:R5186" si="561">IF(L5123&gt;500,"high value",IF( L5123&gt;250,"medium","low"))</f>
        <v>high value</v>
      </c>
      <c r="S5123" t="str">
        <f t="shared" ref="S5123:S5186" si="562">IF(O5123&lt;=2,"Low",IF(O5123&lt;=4,"medium","High"))</f>
        <v>Low</v>
      </c>
      <c r="T5123" t="str">
        <f t="shared" ref="T5123:T5186" si="563">TEXT(H5123,"MMM")</f>
        <v>Sep</v>
      </c>
      <c r="U5123">
        <f t="shared" ref="U5123:U5186" si="564">YEAR(H5123)</f>
        <v>2022</v>
      </c>
      <c r="V5123" t="str">
        <f t="shared" ref="V5123:V5186" si="565">IF(K5123&lt;=5,"0-5",IF(K5123&lt;=10,"5-10",IF(K5123&lt;=15,"10-15","15+")))</f>
        <v>10-15</v>
      </c>
      <c r="W5123" t="str">
        <f t="shared" ref="W5123:W5186" si="566">IF(J5123&lt;=30,"Fast",IF(J5123&lt;=45,"Medium","Slow"))</f>
        <v>Slow</v>
      </c>
    </row>
    <row r="5124" spans="1:23" x14ac:dyDescent="0.3">
      <c r="A5124">
        <v>605123</v>
      </c>
      <c r="B5124">
        <v>55134</v>
      </c>
      <c r="C5124">
        <v>52</v>
      </c>
      <c r="D5124" t="s">
        <v>4</v>
      </c>
      <c r="E5124" t="s">
        <v>11</v>
      </c>
      <c r="F5124" t="s">
        <v>18</v>
      </c>
      <c r="G5124" t="s">
        <v>23</v>
      </c>
      <c r="H5124" s="1">
        <v>45584</v>
      </c>
      <c r="I5124" t="s">
        <v>33</v>
      </c>
      <c r="J5124">
        <v>35</v>
      </c>
      <c r="K5124">
        <v>12.7</v>
      </c>
      <c r="L5124">
        <v>922.22</v>
      </c>
      <c r="M5124">
        <v>69.02</v>
      </c>
      <c r="N5124" t="s">
        <v>49</v>
      </c>
      <c r="O5124">
        <v>1</v>
      </c>
      <c r="P5124" t="str" cm="1">
        <f t="array" ref="P5124">_xlfn.IFS(C5124&lt;25,"18-24", C5124&lt;=35,"25-35", C5124&lt;=50,"36-50",TRUE,"50+")</f>
        <v>50+</v>
      </c>
      <c r="Q5124" t="str">
        <f t="shared" si="560"/>
        <v>new</v>
      </c>
      <c r="R5124" t="str">
        <f t="shared" si="561"/>
        <v>high value</v>
      </c>
      <c r="S5124" t="str">
        <f t="shared" si="562"/>
        <v>Low</v>
      </c>
      <c r="T5124" t="str">
        <f t="shared" si="563"/>
        <v>Oct</v>
      </c>
      <c r="U5124">
        <f t="shared" si="564"/>
        <v>2024</v>
      </c>
      <c r="V5124" t="str">
        <f t="shared" si="565"/>
        <v>10-15</v>
      </c>
      <c r="W5124" t="str">
        <f t="shared" si="566"/>
        <v>Medium</v>
      </c>
    </row>
    <row r="5125" spans="1:23" x14ac:dyDescent="0.3">
      <c r="A5125">
        <v>605124</v>
      </c>
      <c r="B5125">
        <v>82824</v>
      </c>
      <c r="C5125">
        <v>27</v>
      </c>
      <c r="D5125" t="s">
        <v>7</v>
      </c>
      <c r="E5125" t="s">
        <v>15</v>
      </c>
      <c r="F5125" t="s">
        <v>18</v>
      </c>
      <c r="G5125" t="s">
        <v>29</v>
      </c>
      <c r="H5125" s="1">
        <v>45520</v>
      </c>
      <c r="I5125" t="s">
        <v>33</v>
      </c>
      <c r="J5125">
        <v>35</v>
      </c>
      <c r="K5125">
        <v>6.8</v>
      </c>
      <c r="L5125">
        <v>1138.8800000000001</v>
      </c>
      <c r="M5125">
        <v>97.56</v>
      </c>
      <c r="N5125" t="s">
        <v>49</v>
      </c>
      <c r="O5125">
        <v>2</v>
      </c>
      <c r="P5125" t="str" cm="1">
        <f t="array" ref="P5125">_xlfn.IFS(C5125&lt;25,"18-24", C5125&lt;=35,"25-35", C5125&lt;=50,"36-50",TRUE,"50+")</f>
        <v>25-35</v>
      </c>
      <c r="Q5125" t="str">
        <f t="shared" si="560"/>
        <v>new</v>
      </c>
      <c r="R5125" t="str">
        <f t="shared" si="561"/>
        <v>high value</v>
      </c>
      <c r="S5125" t="str">
        <f t="shared" si="562"/>
        <v>Low</v>
      </c>
      <c r="T5125" t="str">
        <f t="shared" si="563"/>
        <v>Aug</v>
      </c>
      <c r="U5125">
        <f t="shared" si="564"/>
        <v>2024</v>
      </c>
      <c r="V5125" t="str">
        <f t="shared" si="565"/>
        <v>5-10</v>
      </c>
      <c r="W5125" t="str">
        <f t="shared" si="566"/>
        <v>Medium</v>
      </c>
    </row>
    <row r="5126" spans="1:23" x14ac:dyDescent="0.3">
      <c r="A5126">
        <v>605125</v>
      </c>
      <c r="B5126">
        <v>56032</v>
      </c>
      <c r="C5126">
        <v>47</v>
      </c>
      <c r="D5126" t="s">
        <v>7</v>
      </c>
      <c r="E5126" t="s">
        <v>15</v>
      </c>
      <c r="F5126" t="s">
        <v>24</v>
      </c>
      <c r="G5126" t="s">
        <v>31</v>
      </c>
      <c r="H5126" s="1">
        <v>45610</v>
      </c>
      <c r="I5126" t="s">
        <v>34</v>
      </c>
      <c r="J5126">
        <v>82</v>
      </c>
      <c r="K5126">
        <v>1.8</v>
      </c>
      <c r="L5126">
        <v>1444.51</v>
      </c>
      <c r="M5126">
        <v>76.349999999999994</v>
      </c>
      <c r="N5126" t="s">
        <v>50</v>
      </c>
      <c r="O5126">
        <v>1</v>
      </c>
      <c r="P5126" t="str" cm="1">
        <f t="array" ref="P5126">_xlfn.IFS(C5126&lt;25,"18-24", C5126&lt;=35,"25-35", C5126&lt;=50,"36-50",TRUE,"50+")</f>
        <v>36-50</v>
      </c>
      <c r="Q5126" t="str">
        <f t="shared" si="560"/>
        <v>new</v>
      </c>
      <c r="R5126" t="str">
        <f t="shared" si="561"/>
        <v>high value</v>
      </c>
      <c r="S5126" t="str">
        <f t="shared" si="562"/>
        <v>Low</v>
      </c>
      <c r="T5126" t="str">
        <f t="shared" si="563"/>
        <v>Nov</v>
      </c>
      <c r="U5126">
        <f t="shared" si="564"/>
        <v>2024</v>
      </c>
      <c r="V5126" t="str">
        <f t="shared" si="565"/>
        <v>0-5</v>
      </c>
      <c r="W5126" t="str">
        <f t="shared" si="566"/>
        <v>Slow</v>
      </c>
    </row>
    <row r="5127" spans="1:23" x14ac:dyDescent="0.3">
      <c r="A5127">
        <v>605126</v>
      </c>
      <c r="B5127">
        <v>74566</v>
      </c>
      <c r="C5127">
        <v>59</v>
      </c>
      <c r="D5127" t="s">
        <v>4</v>
      </c>
      <c r="E5127" t="s">
        <v>5</v>
      </c>
      <c r="F5127" t="s">
        <v>32</v>
      </c>
      <c r="G5127" t="s">
        <v>21</v>
      </c>
      <c r="H5127" s="1">
        <v>44853</v>
      </c>
      <c r="I5127" t="s">
        <v>33</v>
      </c>
      <c r="J5127">
        <v>50</v>
      </c>
      <c r="K5127">
        <v>13</v>
      </c>
      <c r="L5127">
        <v>1052.03</v>
      </c>
      <c r="M5127">
        <v>113.53</v>
      </c>
      <c r="N5127" t="s">
        <v>48</v>
      </c>
      <c r="O5127">
        <v>5</v>
      </c>
      <c r="P5127" t="str" cm="1">
        <f t="array" ref="P5127">_xlfn.IFS(C5127&lt;25,"18-24", C5127&lt;=35,"25-35", C5127&lt;=50,"36-50",TRUE,"50+")</f>
        <v>50+</v>
      </c>
      <c r="Q5127" t="str">
        <f t="shared" si="560"/>
        <v>new</v>
      </c>
      <c r="R5127" t="str">
        <f t="shared" si="561"/>
        <v>high value</v>
      </c>
      <c r="S5127" t="str">
        <f t="shared" si="562"/>
        <v>High</v>
      </c>
      <c r="T5127" t="str">
        <f t="shared" si="563"/>
        <v>Oct</v>
      </c>
      <c r="U5127">
        <f t="shared" si="564"/>
        <v>2022</v>
      </c>
      <c r="V5127" t="str">
        <f t="shared" si="565"/>
        <v>10-15</v>
      </c>
      <c r="W5127" t="str">
        <f t="shared" si="566"/>
        <v>Slow</v>
      </c>
    </row>
    <row r="5128" spans="1:23" x14ac:dyDescent="0.3">
      <c r="A5128">
        <v>605127</v>
      </c>
      <c r="B5128">
        <v>34927</v>
      </c>
      <c r="C5128">
        <v>20</v>
      </c>
      <c r="D5128" t="s">
        <v>7</v>
      </c>
      <c r="E5128" t="s">
        <v>11</v>
      </c>
      <c r="F5128" t="s">
        <v>30</v>
      </c>
      <c r="G5128" t="s">
        <v>31</v>
      </c>
      <c r="H5128" s="1">
        <v>45074</v>
      </c>
      <c r="I5128" t="s">
        <v>33</v>
      </c>
      <c r="J5128">
        <v>35</v>
      </c>
      <c r="K5128">
        <v>4.5</v>
      </c>
      <c r="L5128">
        <v>1180.3</v>
      </c>
      <c r="M5128">
        <v>69.06</v>
      </c>
      <c r="N5128" t="s">
        <v>50</v>
      </c>
      <c r="O5128">
        <v>1</v>
      </c>
      <c r="P5128" t="str" cm="1">
        <f t="array" ref="P5128">_xlfn.IFS(C5128&lt;25,"18-24", C5128&lt;=35,"25-35", C5128&lt;=50,"36-50",TRUE,"50+")</f>
        <v>18-24</v>
      </c>
      <c r="Q5128" t="str">
        <f t="shared" si="560"/>
        <v>new</v>
      </c>
      <c r="R5128" t="str">
        <f t="shared" si="561"/>
        <v>high value</v>
      </c>
      <c r="S5128" t="str">
        <f t="shared" si="562"/>
        <v>Low</v>
      </c>
      <c r="T5128" t="str">
        <f t="shared" si="563"/>
        <v>May</v>
      </c>
      <c r="U5128">
        <f t="shared" si="564"/>
        <v>2023</v>
      </c>
      <c r="V5128" t="str">
        <f t="shared" si="565"/>
        <v>0-5</v>
      </c>
      <c r="W5128" t="str">
        <f t="shared" si="566"/>
        <v>Medium</v>
      </c>
    </row>
    <row r="5129" spans="1:23" x14ac:dyDescent="0.3">
      <c r="A5129">
        <v>605128</v>
      </c>
      <c r="B5129">
        <v>23264</v>
      </c>
      <c r="C5129">
        <v>49</v>
      </c>
      <c r="D5129" t="s">
        <v>7</v>
      </c>
      <c r="E5129" t="s">
        <v>8</v>
      </c>
      <c r="F5129" t="s">
        <v>24</v>
      </c>
      <c r="G5129" t="s">
        <v>29</v>
      </c>
      <c r="H5129" s="1">
        <v>44908</v>
      </c>
      <c r="I5129" t="s">
        <v>34</v>
      </c>
      <c r="J5129">
        <v>81</v>
      </c>
      <c r="K5129">
        <v>2.5</v>
      </c>
      <c r="L5129">
        <v>1065.94</v>
      </c>
      <c r="M5129">
        <v>92.23</v>
      </c>
      <c r="N5129" t="s">
        <v>49</v>
      </c>
      <c r="O5129">
        <v>4</v>
      </c>
      <c r="P5129" t="str" cm="1">
        <f t="array" ref="P5129">_xlfn.IFS(C5129&lt;25,"18-24", C5129&lt;=35,"25-35", C5129&lt;=50,"36-50",TRUE,"50+")</f>
        <v>36-50</v>
      </c>
      <c r="Q5129" t="str">
        <f t="shared" si="560"/>
        <v>new</v>
      </c>
      <c r="R5129" t="str">
        <f t="shared" si="561"/>
        <v>high value</v>
      </c>
      <c r="S5129" t="str">
        <f t="shared" si="562"/>
        <v>medium</v>
      </c>
      <c r="T5129" t="str">
        <f t="shared" si="563"/>
        <v>Dec</v>
      </c>
      <c r="U5129">
        <f t="shared" si="564"/>
        <v>2022</v>
      </c>
      <c r="V5129" t="str">
        <f t="shared" si="565"/>
        <v>0-5</v>
      </c>
      <c r="W5129" t="str">
        <f t="shared" si="566"/>
        <v>Slow</v>
      </c>
    </row>
    <row r="5130" spans="1:23" x14ac:dyDescent="0.3">
      <c r="A5130">
        <v>605129</v>
      </c>
      <c r="B5130">
        <v>42580</v>
      </c>
      <c r="C5130">
        <v>56</v>
      </c>
      <c r="D5130" t="s">
        <v>4</v>
      </c>
      <c r="E5130" t="s">
        <v>13</v>
      </c>
      <c r="F5130" t="s">
        <v>28</v>
      </c>
      <c r="G5130" t="s">
        <v>27</v>
      </c>
      <c r="H5130" s="1">
        <v>44583</v>
      </c>
      <c r="I5130" t="s">
        <v>33</v>
      </c>
      <c r="J5130">
        <v>23</v>
      </c>
      <c r="K5130">
        <v>12.7</v>
      </c>
      <c r="L5130">
        <v>1076.9000000000001</v>
      </c>
      <c r="M5130">
        <v>108.08</v>
      </c>
      <c r="N5130" t="s">
        <v>48</v>
      </c>
      <c r="O5130">
        <v>5</v>
      </c>
      <c r="P5130" t="str" cm="1">
        <f t="array" ref="P5130">_xlfn.IFS(C5130&lt;25,"18-24", C5130&lt;=35,"25-35", C5130&lt;=50,"36-50",TRUE,"50+")</f>
        <v>50+</v>
      </c>
      <c r="Q5130" t="str">
        <f t="shared" si="560"/>
        <v>new</v>
      </c>
      <c r="R5130" t="str">
        <f t="shared" si="561"/>
        <v>high value</v>
      </c>
      <c r="S5130" t="str">
        <f t="shared" si="562"/>
        <v>High</v>
      </c>
      <c r="T5130" t="str">
        <f t="shared" si="563"/>
        <v>Jan</v>
      </c>
      <c r="U5130">
        <f t="shared" si="564"/>
        <v>2022</v>
      </c>
      <c r="V5130" t="str">
        <f t="shared" si="565"/>
        <v>10-15</v>
      </c>
      <c r="W5130" t="str">
        <f t="shared" si="566"/>
        <v>Fast</v>
      </c>
    </row>
    <row r="5131" spans="1:23" x14ac:dyDescent="0.3">
      <c r="A5131">
        <v>605130</v>
      </c>
      <c r="B5131">
        <v>40355</v>
      </c>
      <c r="C5131">
        <v>35</v>
      </c>
      <c r="D5131" t="s">
        <v>4</v>
      </c>
      <c r="E5131" t="s">
        <v>11</v>
      </c>
      <c r="F5131" t="s">
        <v>18</v>
      </c>
      <c r="G5131" t="s">
        <v>31</v>
      </c>
      <c r="H5131" s="1">
        <v>45201</v>
      </c>
      <c r="I5131" t="s">
        <v>33</v>
      </c>
      <c r="J5131">
        <v>87</v>
      </c>
      <c r="K5131">
        <v>5.9</v>
      </c>
      <c r="L5131">
        <v>1287.79</v>
      </c>
      <c r="M5131">
        <v>100.58</v>
      </c>
      <c r="N5131" t="s">
        <v>49</v>
      </c>
      <c r="O5131">
        <v>1</v>
      </c>
      <c r="P5131" t="str" cm="1">
        <f t="array" ref="P5131">_xlfn.IFS(C5131&lt;25,"18-24", C5131&lt;=35,"25-35", C5131&lt;=50,"36-50",TRUE,"50+")</f>
        <v>25-35</v>
      </c>
      <c r="Q5131" t="str">
        <f t="shared" si="560"/>
        <v>new</v>
      </c>
      <c r="R5131" t="str">
        <f t="shared" si="561"/>
        <v>high value</v>
      </c>
      <c r="S5131" t="str">
        <f t="shared" si="562"/>
        <v>Low</v>
      </c>
      <c r="T5131" t="str">
        <f t="shared" si="563"/>
        <v>Oct</v>
      </c>
      <c r="U5131">
        <f t="shared" si="564"/>
        <v>2023</v>
      </c>
      <c r="V5131" t="str">
        <f t="shared" si="565"/>
        <v>5-10</v>
      </c>
      <c r="W5131" t="str">
        <f t="shared" si="566"/>
        <v>Slow</v>
      </c>
    </row>
    <row r="5132" spans="1:23" x14ac:dyDescent="0.3">
      <c r="A5132">
        <v>605131</v>
      </c>
      <c r="B5132">
        <v>48473</v>
      </c>
      <c r="C5132">
        <v>30</v>
      </c>
      <c r="D5132" t="s">
        <v>4</v>
      </c>
      <c r="E5132" t="s">
        <v>15</v>
      </c>
      <c r="F5132" t="s">
        <v>26</v>
      </c>
      <c r="G5132" t="s">
        <v>27</v>
      </c>
      <c r="H5132" s="1">
        <v>45021</v>
      </c>
      <c r="I5132" t="s">
        <v>33</v>
      </c>
      <c r="J5132">
        <v>88</v>
      </c>
      <c r="K5132">
        <v>8.1</v>
      </c>
      <c r="L5132">
        <v>1353.84</v>
      </c>
      <c r="M5132">
        <v>112.44</v>
      </c>
      <c r="N5132" t="s">
        <v>50</v>
      </c>
      <c r="O5132">
        <v>1</v>
      </c>
      <c r="P5132" t="str" cm="1">
        <f t="array" ref="P5132">_xlfn.IFS(C5132&lt;25,"18-24", C5132&lt;=35,"25-35", C5132&lt;=50,"36-50",TRUE,"50+")</f>
        <v>25-35</v>
      </c>
      <c r="Q5132" t="str">
        <f t="shared" si="560"/>
        <v>repeat</v>
      </c>
      <c r="R5132" t="str">
        <f t="shared" si="561"/>
        <v>high value</v>
      </c>
      <c r="S5132" t="str">
        <f t="shared" si="562"/>
        <v>Low</v>
      </c>
      <c r="T5132" t="str">
        <f t="shared" si="563"/>
        <v>Apr</v>
      </c>
      <c r="U5132">
        <f t="shared" si="564"/>
        <v>2023</v>
      </c>
      <c r="V5132" t="str">
        <f t="shared" si="565"/>
        <v>5-10</v>
      </c>
      <c r="W5132" t="str">
        <f t="shared" si="566"/>
        <v>Slow</v>
      </c>
    </row>
    <row r="5133" spans="1:23" x14ac:dyDescent="0.3">
      <c r="A5133">
        <v>605132</v>
      </c>
      <c r="B5133">
        <v>91875</v>
      </c>
      <c r="C5133">
        <v>39</v>
      </c>
      <c r="D5133" t="s">
        <v>4</v>
      </c>
      <c r="E5133" t="s">
        <v>5</v>
      </c>
      <c r="F5133" t="s">
        <v>24</v>
      </c>
      <c r="G5133" t="s">
        <v>27</v>
      </c>
      <c r="H5133" s="1">
        <v>44997</v>
      </c>
      <c r="I5133" t="s">
        <v>34</v>
      </c>
      <c r="J5133">
        <v>63</v>
      </c>
      <c r="K5133">
        <v>10.8</v>
      </c>
      <c r="L5133">
        <v>791.21</v>
      </c>
      <c r="M5133">
        <v>114.76</v>
      </c>
      <c r="N5133" t="s">
        <v>49</v>
      </c>
      <c r="O5133">
        <v>3</v>
      </c>
      <c r="P5133" t="str" cm="1">
        <f t="array" ref="P5133">_xlfn.IFS(C5133&lt;25,"18-24", C5133&lt;=35,"25-35", C5133&lt;=50,"36-50",TRUE,"50+")</f>
        <v>36-50</v>
      </c>
      <c r="Q5133" t="str">
        <f t="shared" si="560"/>
        <v>new</v>
      </c>
      <c r="R5133" t="str">
        <f t="shared" si="561"/>
        <v>high value</v>
      </c>
      <c r="S5133" t="str">
        <f t="shared" si="562"/>
        <v>medium</v>
      </c>
      <c r="T5133" t="str">
        <f t="shared" si="563"/>
        <v>Mar</v>
      </c>
      <c r="U5133">
        <f t="shared" si="564"/>
        <v>2023</v>
      </c>
      <c r="V5133" t="str">
        <f t="shared" si="565"/>
        <v>10-15</v>
      </c>
      <c r="W5133" t="str">
        <f t="shared" si="566"/>
        <v>Slow</v>
      </c>
    </row>
    <row r="5134" spans="1:23" x14ac:dyDescent="0.3">
      <c r="A5134">
        <v>605133</v>
      </c>
      <c r="B5134">
        <v>88015</v>
      </c>
      <c r="C5134">
        <v>25</v>
      </c>
      <c r="D5134" t="s">
        <v>4</v>
      </c>
      <c r="E5134" t="s">
        <v>16</v>
      </c>
      <c r="F5134" t="s">
        <v>28</v>
      </c>
      <c r="G5134" t="s">
        <v>29</v>
      </c>
      <c r="H5134" s="1">
        <v>45336</v>
      </c>
      <c r="I5134" t="s">
        <v>33</v>
      </c>
      <c r="J5134">
        <v>55</v>
      </c>
      <c r="K5134">
        <v>7.1</v>
      </c>
      <c r="L5134">
        <v>1269.8900000000001</v>
      </c>
      <c r="M5134">
        <v>70.400000000000006</v>
      </c>
      <c r="N5134" t="s">
        <v>47</v>
      </c>
      <c r="O5134">
        <v>3</v>
      </c>
      <c r="P5134" t="str" cm="1">
        <f t="array" ref="P5134">_xlfn.IFS(C5134&lt;25,"18-24", C5134&lt;=35,"25-35", C5134&lt;=50,"36-50",TRUE,"50+")</f>
        <v>25-35</v>
      </c>
      <c r="Q5134" t="str">
        <f t="shared" si="560"/>
        <v>new</v>
      </c>
      <c r="R5134" t="str">
        <f t="shared" si="561"/>
        <v>high value</v>
      </c>
      <c r="S5134" t="str">
        <f t="shared" si="562"/>
        <v>medium</v>
      </c>
      <c r="T5134" t="str">
        <f t="shared" si="563"/>
        <v>Feb</v>
      </c>
      <c r="U5134">
        <f t="shared" si="564"/>
        <v>2024</v>
      </c>
      <c r="V5134" t="str">
        <f t="shared" si="565"/>
        <v>5-10</v>
      </c>
      <c r="W5134" t="str">
        <f t="shared" si="566"/>
        <v>Slow</v>
      </c>
    </row>
    <row r="5135" spans="1:23" x14ac:dyDescent="0.3">
      <c r="A5135">
        <v>605134</v>
      </c>
      <c r="B5135">
        <v>42504</v>
      </c>
      <c r="C5135">
        <v>45</v>
      </c>
      <c r="D5135" t="s">
        <v>4</v>
      </c>
      <c r="E5135" t="s">
        <v>15</v>
      </c>
      <c r="F5135" t="s">
        <v>26</v>
      </c>
      <c r="G5135" t="s">
        <v>27</v>
      </c>
      <c r="H5135" s="1">
        <v>44736</v>
      </c>
      <c r="I5135" t="s">
        <v>34</v>
      </c>
      <c r="J5135">
        <v>26</v>
      </c>
      <c r="K5135">
        <v>9.5</v>
      </c>
      <c r="L5135">
        <v>726.91</v>
      </c>
      <c r="M5135">
        <v>88.02</v>
      </c>
      <c r="N5135" t="s">
        <v>47</v>
      </c>
      <c r="O5135">
        <v>2</v>
      </c>
      <c r="P5135" t="str" cm="1">
        <f t="array" ref="P5135">_xlfn.IFS(C5135&lt;25,"18-24", C5135&lt;=35,"25-35", C5135&lt;=50,"36-50",TRUE,"50+")</f>
        <v>36-50</v>
      </c>
      <c r="Q5135" t="str">
        <f t="shared" si="560"/>
        <v>repeat</v>
      </c>
      <c r="R5135" t="str">
        <f t="shared" si="561"/>
        <v>high value</v>
      </c>
      <c r="S5135" t="str">
        <f t="shared" si="562"/>
        <v>Low</v>
      </c>
      <c r="T5135" t="str">
        <f t="shared" si="563"/>
        <v>Jun</v>
      </c>
      <c r="U5135">
        <f t="shared" si="564"/>
        <v>2022</v>
      </c>
      <c r="V5135" t="str">
        <f t="shared" si="565"/>
        <v>5-10</v>
      </c>
      <c r="W5135" t="str">
        <f t="shared" si="566"/>
        <v>Fast</v>
      </c>
    </row>
    <row r="5136" spans="1:23" x14ac:dyDescent="0.3">
      <c r="A5136">
        <v>605135</v>
      </c>
      <c r="B5136">
        <v>85241</v>
      </c>
      <c r="C5136">
        <v>23</v>
      </c>
      <c r="D5136" t="s">
        <v>7</v>
      </c>
      <c r="E5136" t="s">
        <v>13</v>
      </c>
      <c r="F5136" t="s">
        <v>32</v>
      </c>
      <c r="G5136" t="s">
        <v>27</v>
      </c>
      <c r="H5136" s="1">
        <v>44979</v>
      </c>
      <c r="I5136" t="s">
        <v>33</v>
      </c>
      <c r="J5136">
        <v>51</v>
      </c>
      <c r="K5136">
        <v>3.3</v>
      </c>
      <c r="L5136">
        <v>921.4</v>
      </c>
      <c r="M5136">
        <v>54.92</v>
      </c>
      <c r="N5136" t="s">
        <v>50</v>
      </c>
      <c r="O5136">
        <v>5</v>
      </c>
      <c r="P5136" t="str" cm="1">
        <f t="array" ref="P5136">_xlfn.IFS(C5136&lt;25,"18-24", C5136&lt;=35,"25-35", C5136&lt;=50,"36-50",TRUE,"50+")</f>
        <v>18-24</v>
      </c>
      <c r="Q5136" t="str">
        <f t="shared" si="560"/>
        <v>new</v>
      </c>
      <c r="R5136" t="str">
        <f t="shared" si="561"/>
        <v>high value</v>
      </c>
      <c r="S5136" t="str">
        <f t="shared" si="562"/>
        <v>High</v>
      </c>
      <c r="T5136" t="str">
        <f t="shared" si="563"/>
        <v>Feb</v>
      </c>
      <c r="U5136">
        <f t="shared" si="564"/>
        <v>2023</v>
      </c>
      <c r="V5136" t="str">
        <f t="shared" si="565"/>
        <v>0-5</v>
      </c>
      <c r="W5136" t="str">
        <f t="shared" si="566"/>
        <v>Slow</v>
      </c>
    </row>
    <row r="5137" spans="1:23" x14ac:dyDescent="0.3">
      <c r="A5137">
        <v>605136</v>
      </c>
      <c r="B5137">
        <v>96253</v>
      </c>
      <c r="C5137">
        <v>59</v>
      </c>
      <c r="D5137" t="s">
        <v>7</v>
      </c>
      <c r="E5137" t="s">
        <v>16</v>
      </c>
      <c r="F5137" t="s">
        <v>19</v>
      </c>
      <c r="G5137" t="s">
        <v>23</v>
      </c>
      <c r="H5137" s="1">
        <v>45088</v>
      </c>
      <c r="I5137" t="s">
        <v>34</v>
      </c>
      <c r="J5137">
        <v>62</v>
      </c>
      <c r="K5137">
        <v>7.6</v>
      </c>
      <c r="L5137">
        <v>999.2</v>
      </c>
      <c r="M5137">
        <v>117.81</v>
      </c>
      <c r="N5137" t="s">
        <v>47</v>
      </c>
      <c r="O5137">
        <v>1</v>
      </c>
      <c r="P5137" t="str" cm="1">
        <f t="array" ref="P5137">_xlfn.IFS(C5137&lt;25,"18-24", C5137&lt;=35,"25-35", C5137&lt;=50,"36-50",TRUE,"50+")</f>
        <v>50+</v>
      </c>
      <c r="Q5137" t="str">
        <f t="shared" si="560"/>
        <v>new</v>
      </c>
      <c r="R5137" t="str">
        <f t="shared" si="561"/>
        <v>high value</v>
      </c>
      <c r="S5137" t="str">
        <f t="shared" si="562"/>
        <v>Low</v>
      </c>
      <c r="T5137" t="str">
        <f t="shared" si="563"/>
        <v>Jun</v>
      </c>
      <c r="U5137">
        <f t="shared" si="564"/>
        <v>2023</v>
      </c>
      <c r="V5137" t="str">
        <f t="shared" si="565"/>
        <v>5-10</v>
      </c>
      <c r="W5137" t="str">
        <f t="shared" si="566"/>
        <v>Slow</v>
      </c>
    </row>
    <row r="5138" spans="1:23" x14ac:dyDescent="0.3">
      <c r="A5138">
        <v>605137</v>
      </c>
      <c r="B5138">
        <v>91414</v>
      </c>
      <c r="C5138">
        <v>51</v>
      </c>
      <c r="D5138" t="s">
        <v>4</v>
      </c>
      <c r="E5138" t="s">
        <v>11</v>
      </c>
      <c r="F5138" t="s">
        <v>28</v>
      </c>
      <c r="G5138" t="s">
        <v>27</v>
      </c>
      <c r="H5138" s="1">
        <v>45582</v>
      </c>
      <c r="I5138" t="s">
        <v>33</v>
      </c>
      <c r="J5138">
        <v>84</v>
      </c>
      <c r="K5138">
        <v>15</v>
      </c>
      <c r="L5138">
        <v>522.34</v>
      </c>
      <c r="M5138">
        <v>74.239999999999995</v>
      </c>
      <c r="N5138" t="s">
        <v>49</v>
      </c>
      <c r="O5138">
        <v>2</v>
      </c>
      <c r="P5138" t="str" cm="1">
        <f t="array" ref="P5138">_xlfn.IFS(C5138&lt;25,"18-24", C5138&lt;=35,"25-35", C5138&lt;=50,"36-50",TRUE,"50+")</f>
        <v>50+</v>
      </c>
      <c r="Q5138" t="str">
        <f t="shared" si="560"/>
        <v>new</v>
      </c>
      <c r="R5138" t="str">
        <f t="shared" si="561"/>
        <v>high value</v>
      </c>
      <c r="S5138" t="str">
        <f t="shared" si="562"/>
        <v>Low</v>
      </c>
      <c r="T5138" t="str">
        <f t="shared" si="563"/>
        <v>Oct</v>
      </c>
      <c r="U5138">
        <f t="shared" si="564"/>
        <v>2024</v>
      </c>
      <c r="V5138" t="str">
        <f t="shared" si="565"/>
        <v>10-15</v>
      </c>
      <c r="W5138" t="str">
        <f t="shared" si="566"/>
        <v>Slow</v>
      </c>
    </row>
    <row r="5139" spans="1:23" x14ac:dyDescent="0.3">
      <c r="A5139">
        <v>605138</v>
      </c>
      <c r="B5139">
        <v>97933</v>
      </c>
      <c r="C5139">
        <v>51</v>
      </c>
      <c r="D5139" t="s">
        <v>7</v>
      </c>
      <c r="E5139" t="s">
        <v>15</v>
      </c>
      <c r="F5139" t="s">
        <v>28</v>
      </c>
      <c r="G5139" t="s">
        <v>25</v>
      </c>
      <c r="H5139" s="1">
        <v>45407</v>
      </c>
      <c r="I5139" t="s">
        <v>34</v>
      </c>
      <c r="J5139">
        <v>34</v>
      </c>
      <c r="K5139">
        <v>3.7</v>
      </c>
      <c r="L5139">
        <v>817.63</v>
      </c>
      <c r="M5139">
        <v>23.26</v>
      </c>
      <c r="N5139" t="s">
        <v>49</v>
      </c>
      <c r="O5139">
        <v>1</v>
      </c>
      <c r="P5139" t="str" cm="1">
        <f t="array" ref="P5139">_xlfn.IFS(C5139&lt;25,"18-24", C5139&lt;=35,"25-35", C5139&lt;=50,"36-50",TRUE,"50+")</f>
        <v>50+</v>
      </c>
      <c r="Q5139" t="str">
        <f t="shared" si="560"/>
        <v>new</v>
      </c>
      <c r="R5139" t="str">
        <f t="shared" si="561"/>
        <v>high value</v>
      </c>
      <c r="S5139" t="str">
        <f t="shared" si="562"/>
        <v>Low</v>
      </c>
      <c r="T5139" t="str">
        <f t="shared" si="563"/>
        <v>Apr</v>
      </c>
      <c r="U5139">
        <f t="shared" si="564"/>
        <v>2024</v>
      </c>
      <c r="V5139" t="str">
        <f t="shared" si="565"/>
        <v>0-5</v>
      </c>
      <c r="W5139" t="str">
        <f t="shared" si="566"/>
        <v>Medium</v>
      </c>
    </row>
    <row r="5140" spans="1:23" x14ac:dyDescent="0.3">
      <c r="A5140">
        <v>605139</v>
      </c>
      <c r="B5140">
        <v>19888</v>
      </c>
      <c r="C5140">
        <v>56</v>
      </c>
      <c r="D5140" t="s">
        <v>4</v>
      </c>
      <c r="E5140" t="s">
        <v>15</v>
      </c>
      <c r="F5140" t="s">
        <v>30</v>
      </c>
      <c r="G5140" t="s">
        <v>31</v>
      </c>
      <c r="H5140" s="1">
        <v>45171</v>
      </c>
      <c r="I5140" t="s">
        <v>33</v>
      </c>
      <c r="J5140">
        <v>85</v>
      </c>
      <c r="K5140">
        <v>11.1</v>
      </c>
      <c r="L5140">
        <v>1406.48</v>
      </c>
      <c r="M5140">
        <v>22.29</v>
      </c>
      <c r="N5140" t="s">
        <v>49</v>
      </c>
      <c r="O5140">
        <v>4</v>
      </c>
      <c r="P5140" t="str" cm="1">
        <f t="array" ref="P5140">_xlfn.IFS(C5140&lt;25,"18-24", C5140&lt;=35,"25-35", C5140&lt;=50,"36-50",TRUE,"50+")</f>
        <v>50+</v>
      </c>
      <c r="Q5140" t="str">
        <f t="shared" si="560"/>
        <v>new</v>
      </c>
      <c r="R5140" t="str">
        <f t="shared" si="561"/>
        <v>high value</v>
      </c>
      <c r="S5140" t="str">
        <f t="shared" si="562"/>
        <v>medium</v>
      </c>
      <c r="T5140" t="str">
        <f t="shared" si="563"/>
        <v>Sep</v>
      </c>
      <c r="U5140">
        <f t="shared" si="564"/>
        <v>2023</v>
      </c>
      <c r="V5140" t="str">
        <f t="shared" si="565"/>
        <v>10-15</v>
      </c>
      <c r="W5140" t="str">
        <f t="shared" si="566"/>
        <v>Slow</v>
      </c>
    </row>
    <row r="5141" spans="1:23" x14ac:dyDescent="0.3">
      <c r="A5141">
        <v>605140</v>
      </c>
      <c r="B5141">
        <v>54410</v>
      </c>
      <c r="C5141">
        <v>23</v>
      </c>
      <c r="D5141" t="s">
        <v>4</v>
      </c>
      <c r="E5141" t="s">
        <v>16</v>
      </c>
      <c r="F5141" t="s">
        <v>28</v>
      </c>
      <c r="G5141" t="s">
        <v>25</v>
      </c>
      <c r="H5141" s="1">
        <v>45552</v>
      </c>
      <c r="I5141" t="s">
        <v>34</v>
      </c>
      <c r="J5141">
        <v>25</v>
      </c>
      <c r="K5141">
        <v>1.4</v>
      </c>
      <c r="L5141">
        <v>606.65</v>
      </c>
      <c r="M5141">
        <v>94.22</v>
      </c>
      <c r="N5141" t="s">
        <v>47</v>
      </c>
      <c r="O5141">
        <v>3</v>
      </c>
      <c r="P5141" t="str" cm="1">
        <f t="array" ref="P5141">_xlfn.IFS(C5141&lt;25,"18-24", C5141&lt;=35,"25-35", C5141&lt;=50,"36-50",TRUE,"50+")</f>
        <v>18-24</v>
      </c>
      <c r="Q5141" t="str">
        <f t="shared" si="560"/>
        <v>new</v>
      </c>
      <c r="R5141" t="str">
        <f t="shared" si="561"/>
        <v>high value</v>
      </c>
      <c r="S5141" t="str">
        <f t="shared" si="562"/>
        <v>medium</v>
      </c>
      <c r="T5141" t="str">
        <f t="shared" si="563"/>
        <v>Sep</v>
      </c>
      <c r="U5141">
        <f t="shared" si="564"/>
        <v>2024</v>
      </c>
      <c r="V5141" t="str">
        <f t="shared" si="565"/>
        <v>0-5</v>
      </c>
      <c r="W5141" t="str">
        <f t="shared" si="566"/>
        <v>Fast</v>
      </c>
    </row>
    <row r="5142" spans="1:23" x14ac:dyDescent="0.3">
      <c r="A5142">
        <v>605141</v>
      </c>
      <c r="B5142">
        <v>40279</v>
      </c>
      <c r="C5142">
        <v>26</v>
      </c>
      <c r="D5142" t="s">
        <v>7</v>
      </c>
      <c r="E5142" t="s">
        <v>16</v>
      </c>
      <c r="F5142" t="s">
        <v>26</v>
      </c>
      <c r="G5142" t="s">
        <v>27</v>
      </c>
      <c r="H5142" s="1">
        <v>45243</v>
      </c>
      <c r="I5142" t="s">
        <v>33</v>
      </c>
      <c r="J5142">
        <v>29</v>
      </c>
      <c r="K5142">
        <v>1.5</v>
      </c>
      <c r="L5142">
        <v>1378.94</v>
      </c>
      <c r="M5142">
        <v>117.2</v>
      </c>
      <c r="N5142" t="s">
        <v>50</v>
      </c>
      <c r="O5142">
        <v>2</v>
      </c>
      <c r="P5142" t="str" cm="1">
        <f t="array" ref="P5142">_xlfn.IFS(C5142&lt;25,"18-24", C5142&lt;=35,"25-35", C5142&lt;=50,"36-50",TRUE,"50+")</f>
        <v>25-35</v>
      </c>
      <c r="Q5142" t="str">
        <f t="shared" si="560"/>
        <v>new</v>
      </c>
      <c r="R5142" t="str">
        <f t="shared" si="561"/>
        <v>high value</v>
      </c>
      <c r="S5142" t="str">
        <f t="shared" si="562"/>
        <v>Low</v>
      </c>
      <c r="T5142" t="str">
        <f t="shared" si="563"/>
        <v>Nov</v>
      </c>
      <c r="U5142">
        <f t="shared" si="564"/>
        <v>2023</v>
      </c>
      <c r="V5142" t="str">
        <f t="shared" si="565"/>
        <v>0-5</v>
      </c>
      <c r="W5142" t="str">
        <f t="shared" si="566"/>
        <v>Fast</v>
      </c>
    </row>
    <row r="5143" spans="1:23" x14ac:dyDescent="0.3">
      <c r="A5143">
        <v>605142</v>
      </c>
      <c r="B5143">
        <v>72107</v>
      </c>
      <c r="C5143">
        <v>28</v>
      </c>
      <c r="D5143" t="s">
        <v>7</v>
      </c>
      <c r="E5143" t="s">
        <v>8</v>
      </c>
      <c r="F5143" t="s">
        <v>22</v>
      </c>
      <c r="G5143" t="s">
        <v>27</v>
      </c>
      <c r="H5143" s="1">
        <v>44684</v>
      </c>
      <c r="I5143" t="s">
        <v>33</v>
      </c>
      <c r="J5143">
        <v>45</v>
      </c>
      <c r="K5143">
        <v>8.9</v>
      </c>
      <c r="L5143">
        <v>718.59</v>
      </c>
      <c r="M5143">
        <v>78.3</v>
      </c>
      <c r="N5143" t="s">
        <v>47</v>
      </c>
      <c r="O5143">
        <v>3</v>
      </c>
      <c r="P5143" t="str" cm="1">
        <f t="array" ref="P5143">_xlfn.IFS(C5143&lt;25,"18-24", C5143&lt;=35,"25-35", C5143&lt;=50,"36-50",TRUE,"50+")</f>
        <v>25-35</v>
      </c>
      <c r="Q5143" t="str">
        <f t="shared" si="560"/>
        <v>new</v>
      </c>
      <c r="R5143" t="str">
        <f t="shared" si="561"/>
        <v>high value</v>
      </c>
      <c r="S5143" t="str">
        <f t="shared" si="562"/>
        <v>medium</v>
      </c>
      <c r="T5143" t="str">
        <f t="shared" si="563"/>
        <v>May</v>
      </c>
      <c r="U5143">
        <f t="shared" si="564"/>
        <v>2022</v>
      </c>
      <c r="V5143" t="str">
        <f t="shared" si="565"/>
        <v>5-10</v>
      </c>
      <c r="W5143" t="str">
        <f t="shared" si="566"/>
        <v>Medium</v>
      </c>
    </row>
    <row r="5144" spans="1:23" x14ac:dyDescent="0.3">
      <c r="A5144">
        <v>605143</v>
      </c>
      <c r="B5144">
        <v>50126</v>
      </c>
      <c r="C5144">
        <v>50</v>
      </c>
      <c r="D5144" t="s">
        <v>7</v>
      </c>
      <c r="E5144" t="s">
        <v>16</v>
      </c>
      <c r="F5144" t="s">
        <v>22</v>
      </c>
      <c r="G5144" t="s">
        <v>31</v>
      </c>
      <c r="H5144" s="1">
        <v>45378</v>
      </c>
      <c r="I5144" t="s">
        <v>34</v>
      </c>
      <c r="J5144">
        <v>48</v>
      </c>
      <c r="K5144">
        <v>3.5</v>
      </c>
      <c r="L5144">
        <v>409.88</v>
      </c>
      <c r="M5144">
        <v>65.849999999999994</v>
      </c>
      <c r="N5144" t="s">
        <v>50</v>
      </c>
      <c r="O5144">
        <v>4</v>
      </c>
      <c r="P5144" t="str" cm="1">
        <f t="array" ref="P5144">_xlfn.IFS(C5144&lt;25,"18-24", C5144&lt;=35,"25-35", C5144&lt;=50,"36-50",TRUE,"50+")</f>
        <v>36-50</v>
      </c>
      <c r="Q5144" t="str">
        <f t="shared" si="560"/>
        <v>new</v>
      </c>
      <c r="R5144" t="str">
        <f t="shared" si="561"/>
        <v>medium</v>
      </c>
      <c r="S5144" t="str">
        <f t="shared" si="562"/>
        <v>medium</v>
      </c>
      <c r="T5144" t="str">
        <f t="shared" si="563"/>
        <v>Mar</v>
      </c>
      <c r="U5144">
        <f t="shared" si="564"/>
        <v>2024</v>
      </c>
      <c r="V5144" t="str">
        <f t="shared" si="565"/>
        <v>0-5</v>
      </c>
      <c r="W5144" t="str">
        <f t="shared" si="566"/>
        <v>Slow</v>
      </c>
    </row>
    <row r="5145" spans="1:23" x14ac:dyDescent="0.3">
      <c r="A5145">
        <v>605144</v>
      </c>
      <c r="B5145">
        <v>72355</v>
      </c>
      <c r="C5145">
        <v>23</v>
      </c>
      <c r="D5145" t="s">
        <v>4</v>
      </c>
      <c r="E5145" t="s">
        <v>5</v>
      </c>
      <c r="F5145" t="s">
        <v>26</v>
      </c>
      <c r="G5145" t="s">
        <v>25</v>
      </c>
      <c r="H5145" s="1">
        <v>45224</v>
      </c>
      <c r="I5145" t="s">
        <v>33</v>
      </c>
      <c r="J5145">
        <v>72</v>
      </c>
      <c r="K5145">
        <v>2.1</v>
      </c>
      <c r="L5145">
        <v>173.75</v>
      </c>
      <c r="M5145">
        <v>106.03</v>
      </c>
      <c r="N5145" t="s">
        <v>50</v>
      </c>
      <c r="O5145">
        <v>5</v>
      </c>
      <c r="P5145" t="str" cm="1">
        <f t="array" ref="P5145">_xlfn.IFS(C5145&lt;25,"18-24", C5145&lt;=35,"25-35", C5145&lt;=50,"36-50",TRUE,"50+")</f>
        <v>18-24</v>
      </c>
      <c r="Q5145" t="str">
        <f t="shared" si="560"/>
        <v>new</v>
      </c>
      <c r="R5145" t="str">
        <f t="shared" si="561"/>
        <v>low</v>
      </c>
      <c r="S5145" t="str">
        <f t="shared" si="562"/>
        <v>High</v>
      </c>
      <c r="T5145" t="str">
        <f t="shared" si="563"/>
        <v>Oct</v>
      </c>
      <c r="U5145">
        <f t="shared" si="564"/>
        <v>2023</v>
      </c>
      <c r="V5145" t="str">
        <f t="shared" si="565"/>
        <v>0-5</v>
      </c>
      <c r="W5145" t="str">
        <f t="shared" si="566"/>
        <v>Slow</v>
      </c>
    </row>
    <row r="5146" spans="1:23" x14ac:dyDescent="0.3">
      <c r="A5146">
        <v>605145</v>
      </c>
      <c r="B5146">
        <v>94080</v>
      </c>
      <c r="C5146">
        <v>29</v>
      </c>
      <c r="D5146" t="s">
        <v>7</v>
      </c>
      <c r="E5146" t="s">
        <v>15</v>
      </c>
      <c r="F5146" t="s">
        <v>26</v>
      </c>
      <c r="G5146" t="s">
        <v>31</v>
      </c>
      <c r="H5146" s="1">
        <v>44820</v>
      </c>
      <c r="I5146" t="s">
        <v>34</v>
      </c>
      <c r="J5146">
        <v>47</v>
      </c>
      <c r="K5146">
        <v>3.8</v>
      </c>
      <c r="L5146">
        <v>590.80999999999995</v>
      </c>
      <c r="M5146">
        <v>62.67</v>
      </c>
      <c r="N5146" t="s">
        <v>49</v>
      </c>
      <c r="O5146">
        <v>2</v>
      </c>
      <c r="P5146" t="str" cm="1">
        <f t="array" ref="P5146">_xlfn.IFS(C5146&lt;25,"18-24", C5146&lt;=35,"25-35", C5146&lt;=50,"36-50",TRUE,"50+")</f>
        <v>25-35</v>
      </c>
      <c r="Q5146" t="str">
        <f t="shared" si="560"/>
        <v>new</v>
      </c>
      <c r="R5146" t="str">
        <f t="shared" si="561"/>
        <v>high value</v>
      </c>
      <c r="S5146" t="str">
        <f t="shared" si="562"/>
        <v>Low</v>
      </c>
      <c r="T5146" t="str">
        <f t="shared" si="563"/>
        <v>Sep</v>
      </c>
      <c r="U5146">
        <f t="shared" si="564"/>
        <v>2022</v>
      </c>
      <c r="V5146" t="str">
        <f t="shared" si="565"/>
        <v>0-5</v>
      </c>
      <c r="W5146" t="str">
        <f t="shared" si="566"/>
        <v>Slow</v>
      </c>
    </row>
    <row r="5147" spans="1:23" x14ac:dyDescent="0.3">
      <c r="A5147">
        <v>605146</v>
      </c>
      <c r="B5147">
        <v>33138</v>
      </c>
      <c r="C5147">
        <v>32</v>
      </c>
      <c r="D5147" t="s">
        <v>7</v>
      </c>
      <c r="E5147" t="s">
        <v>15</v>
      </c>
      <c r="F5147" t="s">
        <v>18</v>
      </c>
      <c r="G5147" t="s">
        <v>23</v>
      </c>
      <c r="H5147" s="1">
        <v>44651</v>
      </c>
      <c r="I5147" t="s">
        <v>34</v>
      </c>
      <c r="J5147">
        <v>72</v>
      </c>
      <c r="K5147">
        <v>6.2</v>
      </c>
      <c r="L5147">
        <v>823.07</v>
      </c>
      <c r="M5147">
        <v>35.51</v>
      </c>
      <c r="N5147" t="s">
        <v>47</v>
      </c>
      <c r="O5147">
        <v>4</v>
      </c>
      <c r="P5147" t="str" cm="1">
        <f t="array" ref="P5147">_xlfn.IFS(C5147&lt;25,"18-24", C5147&lt;=35,"25-35", C5147&lt;=50,"36-50",TRUE,"50+")</f>
        <v>25-35</v>
      </c>
      <c r="Q5147" t="str">
        <f t="shared" si="560"/>
        <v>new</v>
      </c>
      <c r="R5147" t="str">
        <f t="shared" si="561"/>
        <v>high value</v>
      </c>
      <c r="S5147" t="str">
        <f t="shared" si="562"/>
        <v>medium</v>
      </c>
      <c r="T5147" t="str">
        <f t="shared" si="563"/>
        <v>Mar</v>
      </c>
      <c r="U5147">
        <f t="shared" si="564"/>
        <v>2022</v>
      </c>
      <c r="V5147" t="str">
        <f t="shared" si="565"/>
        <v>5-10</v>
      </c>
      <c r="W5147" t="str">
        <f t="shared" si="566"/>
        <v>Slow</v>
      </c>
    </row>
    <row r="5148" spans="1:23" x14ac:dyDescent="0.3">
      <c r="A5148">
        <v>605147</v>
      </c>
      <c r="B5148">
        <v>99170</v>
      </c>
      <c r="C5148">
        <v>22</v>
      </c>
      <c r="D5148" t="s">
        <v>7</v>
      </c>
      <c r="E5148" t="s">
        <v>8</v>
      </c>
      <c r="F5148" t="s">
        <v>18</v>
      </c>
      <c r="G5148" t="s">
        <v>27</v>
      </c>
      <c r="H5148" s="1">
        <v>44904</v>
      </c>
      <c r="I5148" t="s">
        <v>33</v>
      </c>
      <c r="J5148">
        <v>60</v>
      </c>
      <c r="K5148">
        <v>5.8</v>
      </c>
      <c r="L5148">
        <v>1379.03</v>
      </c>
      <c r="M5148">
        <v>110.98</v>
      </c>
      <c r="N5148" t="s">
        <v>50</v>
      </c>
      <c r="O5148">
        <v>5</v>
      </c>
      <c r="P5148" t="str" cm="1">
        <f t="array" ref="P5148">_xlfn.IFS(C5148&lt;25,"18-24", C5148&lt;=35,"25-35", C5148&lt;=50,"36-50",TRUE,"50+")</f>
        <v>18-24</v>
      </c>
      <c r="Q5148" t="str">
        <f t="shared" si="560"/>
        <v>new</v>
      </c>
      <c r="R5148" t="str">
        <f t="shared" si="561"/>
        <v>high value</v>
      </c>
      <c r="S5148" t="str">
        <f t="shared" si="562"/>
        <v>High</v>
      </c>
      <c r="T5148" t="str">
        <f t="shared" si="563"/>
        <v>Dec</v>
      </c>
      <c r="U5148">
        <f t="shared" si="564"/>
        <v>2022</v>
      </c>
      <c r="V5148" t="str">
        <f t="shared" si="565"/>
        <v>5-10</v>
      </c>
      <c r="W5148" t="str">
        <f t="shared" si="566"/>
        <v>Slow</v>
      </c>
    </row>
    <row r="5149" spans="1:23" x14ac:dyDescent="0.3">
      <c r="A5149">
        <v>605148</v>
      </c>
      <c r="B5149">
        <v>78290</v>
      </c>
      <c r="C5149">
        <v>61</v>
      </c>
      <c r="D5149" t="s">
        <v>7</v>
      </c>
      <c r="E5149" t="s">
        <v>11</v>
      </c>
      <c r="F5149" t="s">
        <v>32</v>
      </c>
      <c r="G5149" t="s">
        <v>21</v>
      </c>
      <c r="H5149" s="1">
        <v>45056</v>
      </c>
      <c r="I5149" t="s">
        <v>33</v>
      </c>
      <c r="J5149">
        <v>78</v>
      </c>
      <c r="K5149">
        <v>1.2</v>
      </c>
      <c r="L5149">
        <v>1093.58</v>
      </c>
      <c r="M5149">
        <v>41.35</v>
      </c>
      <c r="N5149" t="s">
        <v>50</v>
      </c>
      <c r="O5149">
        <v>3</v>
      </c>
      <c r="P5149" t="str" cm="1">
        <f t="array" ref="P5149">_xlfn.IFS(C5149&lt;25,"18-24", C5149&lt;=35,"25-35", C5149&lt;=50,"36-50",TRUE,"50+")</f>
        <v>50+</v>
      </c>
      <c r="Q5149" t="str">
        <f t="shared" si="560"/>
        <v>new</v>
      </c>
      <c r="R5149" t="str">
        <f t="shared" si="561"/>
        <v>high value</v>
      </c>
      <c r="S5149" t="str">
        <f t="shared" si="562"/>
        <v>medium</v>
      </c>
      <c r="T5149" t="str">
        <f t="shared" si="563"/>
        <v>May</v>
      </c>
      <c r="U5149">
        <f t="shared" si="564"/>
        <v>2023</v>
      </c>
      <c r="V5149" t="str">
        <f t="shared" si="565"/>
        <v>0-5</v>
      </c>
      <c r="W5149" t="str">
        <f t="shared" si="566"/>
        <v>Slow</v>
      </c>
    </row>
    <row r="5150" spans="1:23" x14ac:dyDescent="0.3">
      <c r="A5150">
        <v>605149</v>
      </c>
      <c r="B5150">
        <v>98729</v>
      </c>
      <c r="C5150">
        <v>60</v>
      </c>
      <c r="D5150" t="s">
        <v>4</v>
      </c>
      <c r="E5150" t="s">
        <v>5</v>
      </c>
      <c r="F5150" t="s">
        <v>30</v>
      </c>
      <c r="G5150" t="s">
        <v>27</v>
      </c>
      <c r="H5150" s="1">
        <v>45637</v>
      </c>
      <c r="I5150" t="s">
        <v>33</v>
      </c>
      <c r="J5150">
        <v>50</v>
      </c>
      <c r="K5150">
        <v>12.6</v>
      </c>
      <c r="L5150">
        <v>1241.8699999999999</v>
      </c>
      <c r="M5150">
        <v>58.91</v>
      </c>
      <c r="N5150" t="s">
        <v>47</v>
      </c>
      <c r="O5150">
        <v>4</v>
      </c>
      <c r="P5150" t="str" cm="1">
        <f t="array" ref="P5150">_xlfn.IFS(C5150&lt;25,"18-24", C5150&lt;=35,"25-35", C5150&lt;=50,"36-50",TRUE,"50+")</f>
        <v>50+</v>
      </c>
      <c r="Q5150" t="str">
        <f t="shared" si="560"/>
        <v>new</v>
      </c>
      <c r="R5150" t="str">
        <f t="shared" si="561"/>
        <v>high value</v>
      </c>
      <c r="S5150" t="str">
        <f t="shared" si="562"/>
        <v>medium</v>
      </c>
      <c r="T5150" t="str">
        <f t="shared" si="563"/>
        <v>Dec</v>
      </c>
      <c r="U5150">
        <f t="shared" si="564"/>
        <v>2024</v>
      </c>
      <c r="V5150" t="str">
        <f t="shared" si="565"/>
        <v>10-15</v>
      </c>
      <c r="W5150" t="str">
        <f t="shared" si="566"/>
        <v>Slow</v>
      </c>
    </row>
    <row r="5151" spans="1:23" x14ac:dyDescent="0.3">
      <c r="A5151">
        <v>605150</v>
      </c>
      <c r="B5151">
        <v>68931</v>
      </c>
      <c r="C5151">
        <v>18</v>
      </c>
      <c r="D5151" t="s">
        <v>4</v>
      </c>
      <c r="E5151" t="s">
        <v>16</v>
      </c>
      <c r="F5151" t="s">
        <v>19</v>
      </c>
      <c r="G5151" t="s">
        <v>23</v>
      </c>
      <c r="H5151" s="1">
        <v>45618</v>
      </c>
      <c r="I5151" t="s">
        <v>33</v>
      </c>
      <c r="J5151">
        <v>38</v>
      </c>
      <c r="K5151">
        <v>7.3</v>
      </c>
      <c r="L5151">
        <v>537.30999999999995</v>
      </c>
      <c r="M5151">
        <v>100.73</v>
      </c>
      <c r="N5151" t="s">
        <v>47</v>
      </c>
      <c r="O5151">
        <v>5</v>
      </c>
      <c r="P5151" t="str" cm="1">
        <f t="array" ref="P5151">_xlfn.IFS(C5151&lt;25,"18-24", C5151&lt;=35,"25-35", C5151&lt;=50,"36-50",TRUE,"50+")</f>
        <v>18-24</v>
      </c>
      <c r="Q5151" t="str">
        <f t="shared" si="560"/>
        <v>repeat</v>
      </c>
      <c r="R5151" t="str">
        <f t="shared" si="561"/>
        <v>high value</v>
      </c>
      <c r="S5151" t="str">
        <f t="shared" si="562"/>
        <v>High</v>
      </c>
      <c r="T5151" t="str">
        <f t="shared" si="563"/>
        <v>Nov</v>
      </c>
      <c r="U5151">
        <f t="shared" si="564"/>
        <v>2024</v>
      </c>
      <c r="V5151" t="str">
        <f t="shared" si="565"/>
        <v>5-10</v>
      </c>
      <c r="W5151" t="str">
        <f t="shared" si="566"/>
        <v>Medium</v>
      </c>
    </row>
    <row r="5152" spans="1:23" x14ac:dyDescent="0.3">
      <c r="A5152">
        <v>605151</v>
      </c>
      <c r="B5152">
        <v>69093</v>
      </c>
      <c r="C5152">
        <v>37</v>
      </c>
      <c r="D5152" t="s">
        <v>7</v>
      </c>
      <c r="E5152" t="s">
        <v>13</v>
      </c>
      <c r="F5152" t="s">
        <v>22</v>
      </c>
      <c r="G5152" t="s">
        <v>25</v>
      </c>
      <c r="H5152" s="1">
        <v>45596</v>
      </c>
      <c r="I5152" t="s">
        <v>34</v>
      </c>
      <c r="J5152">
        <v>23</v>
      </c>
      <c r="K5152">
        <v>10.3</v>
      </c>
      <c r="L5152">
        <v>320.57</v>
      </c>
      <c r="M5152">
        <v>83.9</v>
      </c>
      <c r="N5152" t="s">
        <v>50</v>
      </c>
      <c r="O5152">
        <v>5</v>
      </c>
      <c r="P5152" t="str" cm="1">
        <f t="array" ref="P5152">_xlfn.IFS(C5152&lt;25,"18-24", C5152&lt;=35,"25-35", C5152&lt;=50,"36-50",TRUE,"50+")</f>
        <v>36-50</v>
      </c>
      <c r="Q5152" t="str">
        <f t="shared" si="560"/>
        <v>new</v>
      </c>
      <c r="R5152" t="str">
        <f t="shared" si="561"/>
        <v>medium</v>
      </c>
      <c r="S5152" t="str">
        <f t="shared" si="562"/>
        <v>High</v>
      </c>
      <c r="T5152" t="str">
        <f t="shared" si="563"/>
        <v>Oct</v>
      </c>
      <c r="U5152">
        <f t="shared" si="564"/>
        <v>2024</v>
      </c>
      <c r="V5152" t="str">
        <f t="shared" si="565"/>
        <v>10-15</v>
      </c>
      <c r="W5152" t="str">
        <f t="shared" si="566"/>
        <v>Fast</v>
      </c>
    </row>
    <row r="5153" spans="1:23" x14ac:dyDescent="0.3">
      <c r="A5153">
        <v>605152</v>
      </c>
      <c r="B5153">
        <v>49143</v>
      </c>
      <c r="C5153">
        <v>34</v>
      </c>
      <c r="D5153" t="s">
        <v>4</v>
      </c>
      <c r="E5153" t="s">
        <v>5</v>
      </c>
      <c r="F5153" t="s">
        <v>28</v>
      </c>
      <c r="G5153" t="s">
        <v>23</v>
      </c>
      <c r="H5153" s="1">
        <v>44873</v>
      </c>
      <c r="I5153" t="s">
        <v>33</v>
      </c>
      <c r="J5153">
        <v>44</v>
      </c>
      <c r="K5153">
        <v>3.6</v>
      </c>
      <c r="L5153">
        <v>814.97</v>
      </c>
      <c r="M5153">
        <v>60.2</v>
      </c>
      <c r="N5153" t="s">
        <v>49</v>
      </c>
      <c r="O5153">
        <v>2</v>
      </c>
      <c r="P5153" t="str" cm="1">
        <f t="array" ref="P5153">_xlfn.IFS(C5153&lt;25,"18-24", C5153&lt;=35,"25-35", C5153&lt;=50,"36-50",TRUE,"50+")</f>
        <v>25-35</v>
      </c>
      <c r="Q5153" t="str">
        <f t="shared" si="560"/>
        <v>new</v>
      </c>
      <c r="R5153" t="str">
        <f t="shared" si="561"/>
        <v>high value</v>
      </c>
      <c r="S5153" t="str">
        <f t="shared" si="562"/>
        <v>Low</v>
      </c>
      <c r="T5153" t="str">
        <f t="shared" si="563"/>
        <v>Nov</v>
      </c>
      <c r="U5153">
        <f t="shared" si="564"/>
        <v>2022</v>
      </c>
      <c r="V5153" t="str">
        <f t="shared" si="565"/>
        <v>0-5</v>
      </c>
      <c r="W5153" t="str">
        <f t="shared" si="566"/>
        <v>Medium</v>
      </c>
    </row>
    <row r="5154" spans="1:23" x14ac:dyDescent="0.3">
      <c r="A5154">
        <v>605153</v>
      </c>
      <c r="B5154">
        <v>74848</v>
      </c>
      <c r="C5154">
        <v>38</v>
      </c>
      <c r="D5154" t="s">
        <v>4</v>
      </c>
      <c r="E5154" t="s">
        <v>8</v>
      </c>
      <c r="F5154" t="s">
        <v>30</v>
      </c>
      <c r="G5154" t="s">
        <v>23</v>
      </c>
      <c r="H5154" s="1">
        <v>45299</v>
      </c>
      <c r="I5154" t="s">
        <v>34</v>
      </c>
      <c r="J5154">
        <v>45</v>
      </c>
      <c r="K5154">
        <v>6.6</v>
      </c>
      <c r="L5154">
        <v>847.76</v>
      </c>
      <c r="M5154">
        <v>99.17</v>
      </c>
      <c r="N5154" t="s">
        <v>47</v>
      </c>
      <c r="O5154">
        <v>1</v>
      </c>
      <c r="P5154" t="str" cm="1">
        <f t="array" ref="P5154">_xlfn.IFS(C5154&lt;25,"18-24", C5154&lt;=35,"25-35", C5154&lt;=50,"36-50",TRUE,"50+")</f>
        <v>36-50</v>
      </c>
      <c r="Q5154" t="str">
        <f t="shared" si="560"/>
        <v>new</v>
      </c>
      <c r="R5154" t="str">
        <f t="shared" si="561"/>
        <v>high value</v>
      </c>
      <c r="S5154" t="str">
        <f t="shared" si="562"/>
        <v>Low</v>
      </c>
      <c r="T5154" t="str">
        <f t="shared" si="563"/>
        <v>Jan</v>
      </c>
      <c r="U5154">
        <f t="shared" si="564"/>
        <v>2024</v>
      </c>
      <c r="V5154" t="str">
        <f t="shared" si="565"/>
        <v>5-10</v>
      </c>
      <c r="W5154" t="str">
        <f t="shared" si="566"/>
        <v>Medium</v>
      </c>
    </row>
    <row r="5155" spans="1:23" x14ac:dyDescent="0.3">
      <c r="A5155">
        <v>605154</v>
      </c>
      <c r="B5155">
        <v>15180</v>
      </c>
      <c r="C5155">
        <v>21</v>
      </c>
      <c r="D5155" t="s">
        <v>7</v>
      </c>
      <c r="E5155" t="s">
        <v>13</v>
      </c>
      <c r="F5155" t="s">
        <v>19</v>
      </c>
      <c r="G5155" t="s">
        <v>31</v>
      </c>
      <c r="H5155" s="1">
        <v>45319</v>
      </c>
      <c r="I5155" t="s">
        <v>34</v>
      </c>
      <c r="J5155">
        <v>50</v>
      </c>
      <c r="K5155">
        <v>8.6999999999999993</v>
      </c>
      <c r="L5155">
        <v>863.39</v>
      </c>
      <c r="M5155">
        <v>37.83</v>
      </c>
      <c r="N5155" t="s">
        <v>48</v>
      </c>
      <c r="O5155">
        <v>2</v>
      </c>
      <c r="P5155" t="str" cm="1">
        <f t="array" ref="P5155">_xlfn.IFS(C5155&lt;25,"18-24", C5155&lt;=35,"25-35", C5155&lt;=50,"36-50",TRUE,"50+")</f>
        <v>18-24</v>
      </c>
      <c r="Q5155" t="str">
        <f t="shared" si="560"/>
        <v>new</v>
      </c>
      <c r="R5155" t="str">
        <f t="shared" si="561"/>
        <v>high value</v>
      </c>
      <c r="S5155" t="str">
        <f t="shared" si="562"/>
        <v>Low</v>
      </c>
      <c r="T5155" t="str">
        <f t="shared" si="563"/>
        <v>Jan</v>
      </c>
      <c r="U5155">
        <f t="shared" si="564"/>
        <v>2024</v>
      </c>
      <c r="V5155" t="str">
        <f t="shared" si="565"/>
        <v>5-10</v>
      </c>
      <c r="W5155" t="str">
        <f t="shared" si="566"/>
        <v>Slow</v>
      </c>
    </row>
    <row r="5156" spans="1:23" x14ac:dyDescent="0.3">
      <c r="A5156">
        <v>605155</v>
      </c>
      <c r="B5156">
        <v>74883</v>
      </c>
      <c r="C5156">
        <v>24</v>
      </c>
      <c r="D5156" t="s">
        <v>4</v>
      </c>
      <c r="E5156" t="s">
        <v>15</v>
      </c>
      <c r="F5156" t="s">
        <v>30</v>
      </c>
      <c r="G5156" t="s">
        <v>21</v>
      </c>
      <c r="H5156" s="1">
        <v>44841</v>
      </c>
      <c r="I5156" t="s">
        <v>34</v>
      </c>
      <c r="J5156">
        <v>41</v>
      </c>
      <c r="K5156">
        <v>1.1000000000000001</v>
      </c>
      <c r="L5156">
        <v>460.77</v>
      </c>
      <c r="M5156">
        <v>74.900000000000006</v>
      </c>
      <c r="N5156" t="s">
        <v>50</v>
      </c>
      <c r="O5156">
        <v>5</v>
      </c>
      <c r="P5156" t="str" cm="1">
        <f t="array" ref="P5156">_xlfn.IFS(C5156&lt;25,"18-24", C5156&lt;=35,"25-35", C5156&lt;=50,"36-50",TRUE,"50+")</f>
        <v>18-24</v>
      </c>
      <c r="Q5156" t="str">
        <f t="shared" si="560"/>
        <v>new</v>
      </c>
      <c r="R5156" t="str">
        <f t="shared" si="561"/>
        <v>medium</v>
      </c>
      <c r="S5156" t="str">
        <f t="shared" si="562"/>
        <v>High</v>
      </c>
      <c r="T5156" t="str">
        <f t="shared" si="563"/>
        <v>Oct</v>
      </c>
      <c r="U5156">
        <f t="shared" si="564"/>
        <v>2022</v>
      </c>
      <c r="V5156" t="str">
        <f t="shared" si="565"/>
        <v>0-5</v>
      </c>
      <c r="W5156" t="str">
        <f t="shared" si="566"/>
        <v>Medium</v>
      </c>
    </row>
    <row r="5157" spans="1:23" x14ac:dyDescent="0.3">
      <c r="A5157">
        <v>605156</v>
      </c>
      <c r="B5157">
        <v>88244</v>
      </c>
      <c r="C5157">
        <v>34</v>
      </c>
      <c r="D5157" t="s">
        <v>7</v>
      </c>
      <c r="E5157" t="s">
        <v>8</v>
      </c>
      <c r="F5157" t="s">
        <v>28</v>
      </c>
      <c r="G5157" t="s">
        <v>21</v>
      </c>
      <c r="H5157" s="1">
        <v>44841</v>
      </c>
      <c r="I5157" t="s">
        <v>34</v>
      </c>
      <c r="J5157">
        <v>55</v>
      </c>
      <c r="K5157">
        <v>3.7</v>
      </c>
      <c r="L5157">
        <v>470.61</v>
      </c>
      <c r="M5157">
        <v>63.55</v>
      </c>
      <c r="N5157" t="s">
        <v>47</v>
      </c>
      <c r="O5157">
        <v>1</v>
      </c>
      <c r="P5157" t="str" cm="1">
        <f t="array" ref="P5157">_xlfn.IFS(C5157&lt;25,"18-24", C5157&lt;=35,"25-35", C5157&lt;=50,"36-50",TRUE,"50+")</f>
        <v>25-35</v>
      </c>
      <c r="Q5157" t="str">
        <f t="shared" si="560"/>
        <v>new</v>
      </c>
      <c r="R5157" t="str">
        <f t="shared" si="561"/>
        <v>medium</v>
      </c>
      <c r="S5157" t="str">
        <f t="shared" si="562"/>
        <v>Low</v>
      </c>
      <c r="T5157" t="str">
        <f t="shared" si="563"/>
        <v>Oct</v>
      </c>
      <c r="U5157">
        <f t="shared" si="564"/>
        <v>2022</v>
      </c>
      <c r="V5157" t="str">
        <f t="shared" si="565"/>
        <v>0-5</v>
      </c>
      <c r="W5157" t="str">
        <f t="shared" si="566"/>
        <v>Slow</v>
      </c>
    </row>
    <row r="5158" spans="1:23" x14ac:dyDescent="0.3">
      <c r="A5158">
        <v>605157</v>
      </c>
      <c r="B5158">
        <v>38726</v>
      </c>
      <c r="C5158">
        <v>18</v>
      </c>
      <c r="D5158" t="s">
        <v>4</v>
      </c>
      <c r="E5158" t="s">
        <v>15</v>
      </c>
      <c r="F5158" t="s">
        <v>28</v>
      </c>
      <c r="G5158" t="s">
        <v>23</v>
      </c>
      <c r="H5158" s="1">
        <v>44751</v>
      </c>
      <c r="I5158" t="s">
        <v>33</v>
      </c>
      <c r="J5158">
        <v>59</v>
      </c>
      <c r="K5158">
        <v>12.1</v>
      </c>
      <c r="L5158">
        <v>554.61</v>
      </c>
      <c r="M5158">
        <v>38.56</v>
      </c>
      <c r="N5158" t="s">
        <v>47</v>
      </c>
      <c r="O5158">
        <v>5</v>
      </c>
      <c r="P5158" t="str" cm="1">
        <f t="array" ref="P5158">_xlfn.IFS(C5158&lt;25,"18-24", C5158&lt;=35,"25-35", C5158&lt;=50,"36-50",TRUE,"50+")</f>
        <v>18-24</v>
      </c>
      <c r="Q5158" t="str">
        <f t="shared" si="560"/>
        <v>new</v>
      </c>
      <c r="R5158" t="str">
        <f t="shared" si="561"/>
        <v>high value</v>
      </c>
      <c r="S5158" t="str">
        <f t="shared" si="562"/>
        <v>High</v>
      </c>
      <c r="T5158" t="str">
        <f t="shared" si="563"/>
        <v>Jul</v>
      </c>
      <c r="U5158">
        <f t="shared" si="564"/>
        <v>2022</v>
      </c>
      <c r="V5158" t="str">
        <f t="shared" si="565"/>
        <v>10-15</v>
      </c>
      <c r="W5158" t="str">
        <f t="shared" si="566"/>
        <v>Slow</v>
      </c>
    </row>
    <row r="5159" spans="1:23" x14ac:dyDescent="0.3">
      <c r="A5159">
        <v>605158</v>
      </c>
      <c r="B5159">
        <v>77521</v>
      </c>
      <c r="C5159">
        <v>23</v>
      </c>
      <c r="D5159" t="s">
        <v>4</v>
      </c>
      <c r="E5159" t="s">
        <v>11</v>
      </c>
      <c r="F5159" t="s">
        <v>28</v>
      </c>
      <c r="G5159" t="s">
        <v>21</v>
      </c>
      <c r="H5159" s="1">
        <v>44997</v>
      </c>
      <c r="I5159" t="s">
        <v>34</v>
      </c>
      <c r="J5159">
        <v>66</v>
      </c>
      <c r="K5159">
        <v>5.8</v>
      </c>
      <c r="L5159">
        <v>1057.58</v>
      </c>
      <c r="M5159">
        <v>72.680000000000007</v>
      </c>
      <c r="N5159" t="s">
        <v>47</v>
      </c>
      <c r="O5159">
        <v>1</v>
      </c>
      <c r="P5159" t="str" cm="1">
        <f t="array" ref="P5159">_xlfn.IFS(C5159&lt;25,"18-24", C5159&lt;=35,"25-35", C5159&lt;=50,"36-50",TRUE,"50+")</f>
        <v>18-24</v>
      </c>
      <c r="Q5159" t="str">
        <f t="shared" si="560"/>
        <v>new</v>
      </c>
      <c r="R5159" t="str">
        <f t="shared" si="561"/>
        <v>high value</v>
      </c>
      <c r="S5159" t="str">
        <f t="shared" si="562"/>
        <v>Low</v>
      </c>
      <c r="T5159" t="str">
        <f t="shared" si="563"/>
        <v>Mar</v>
      </c>
      <c r="U5159">
        <f t="shared" si="564"/>
        <v>2023</v>
      </c>
      <c r="V5159" t="str">
        <f t="shared" si="565"/>
        <v>5-10</v>
      </c>
      <c r="W5159" t="str">
        <f t="shared" si="566"/>
        <v>Slow</v>
      </c>
    </row>
    <row r="5160" spans="1:23" x14ac:dyDescent="0.3">
      <c r="A5160">
        <v>605159</v>
      </c>
      <c r="B5160">
        <v>94429</v>
      </c>
      <c r="C5160">
        <v>37</v>
      </c>
      <c r="D5160" t="s">
        <v>4</v>
      </c>
      <c r="E5160" t="s">
        <v>13</v>
      </c>
      <c r="F5160" t="s">
        <v>32</v>
      </c>
      <c r="G5160" t="s">
        <v>25</v>
      </c>
      <c r="H5160" s="1">
        <v>44989</v>
      </c>
      <c r="I5160" t="s">
        <v>33</v>
      </c>
      <c r="J5160">
        <v>68</v>
      </c>
      <c r="K5160">
        <v>8.1999999999999993</v>
      </c>
      <c r="L5160">
        <v>1273.82</v>
      </c>
      <c r="M5160">
        <v>108.14</v>
      </c>
      <c r="N5160" t="s">
        <v>50</v>
      </c>
      <c r="O5160">
        <v>5</v>
      </c>
      <c r="P5160" t="str" cm="1">
        <f t="array" ref="P5160">_xlfn.IFS(C5160&lt;25,"18-24", C5160&lt;=35,"25-35", C5160&lt;=50,"36-50",TRUE,"50+")</f>
        <v>36-50</v>
      </c>
      <c r="Q5160" t="str">
        <f t="shared" si="560"/>
        <v>new</v>
      </c>
      <c r="R5160" t="str">
        <f t="shared" si="561"/>
        <v>high value</v>
      </c>
      <c r="S5160" t="str">
        <f t="shared" si="562"/>
        <v>High</v>
      </c>
      <c r="T5160" t="str">
        <f t="shared" si="563"/>
        <v>Mar</v>
      </c>
      <c r="U5160">
        <f t="shared" si="564"/>
        <v>2023</v>
      </c>
      <c r="V5160" t="str">
        <f t="shared" si="565"/>
        <v>5-10</v>
      </c>
      <c r="W5160" t="str">
        <f t="shared" si="566"/>
        <v>Slow</v>
      </c>
    </row>
    <row r="5161" spans="1:23" x14ac:dyDescent="0.3">
      <c r="A5161">
        <v>605160</v>
      </c>
      <c r="B5161">
        <v>86137</v>
      </c>
      <c r="C5161">
        <v>19</v>
      </c>
      <c r="D5161" t="s">
        <v>4</v>
      </c>
      <c r="E5161" t="s">
        <v>16</v>
      </c>
      <c r="F5161" t="s">
        <v>26</v>
      </c>
      <c r="G5161" t="s">
        <v>27</v>
      </c>
      <c r="H5161" s="1">
        <v>44815</v>
      </c>
      <c r="I5161" t="s">
        <v>33</v>
      </c>
      <c r="J5161">
        <v>54</v>
      </c>
      <c r="K5161">
        <v>13.1</v>
      </c>
      <c r="L5161">
        <v>1000.76</v>
      </c>
      <c r="M5161">
        <v>83.22</v>
      </c>
      <c r="N5161" t="s">
        <v>50</v>
      </c>
      <c r="O5161">
        <v>2</v>
      </c>
      <c r="P5161" t="str" cm="1">
        <f t="array" ref="P5161">_xlfn.IFS(C5161&lt;25,"18-24", C5161&lt;=35,"25-35", C5161&lt;=50,"36-50",TRUE,"50+")</f>
        <v>18-24</v>
      </c>
      <c r="Q5161" t="str">
        <f t="shared" si="560"/>
        <v>repeat</v>
      </c>
      <c r="R5161" t="str">
        <f t="shared" si="561"/>
        <v>high value</v>
      </c>
      <c r="S5161" t="str">
        <f t="shared" si="562"/>
        <v>Low</v>
      </c>
      <c r="T5161" t="str">
        <f t="shared" si="563"/>
        <v>Sep</v>
      </c>
      <c r="U5161">
        <f t="shared" si="564"/>
        <v>2022</v>
      </c>
      <c r="V5161" t="str">
        <f t="shared" si="565"/>
        <v>10-15</v>
      </c>
      <c r="W5161" t="str">
        <f t="shared" si="566"/>
        <v>Slow</v>
      </c>
    </row>
    <row r="5162" spans="1:23" x14ac:dyDescent="0.3">
      <c r="A5162">
        <v>605161</v>
      </c>
      <c r="B5162">
        <v>52542</v>
      </c>
      <c r="C5162">
        <v>57</v>
      </c>
      <c r="D5162" t="s">
        <v>7</v>
      </c>
      <c r="E5162" t="s">
        <v>5</v>
      </c>
      <c r="F5162" t="s">
        <v>24</v>
      </c>
      <c r="G5162" t="s">
        <v>21</v>
      </c>
      <c r="H5162" s="1">
        <v>45504</v>
      </c>
      <c r="I5162" t="s">
        <v>34</v>
      </c>
      <c r="J5162">
        <v>78</v>
      </c>
      <c r="K5162">
        <v>6.1</v>
      </c>
      <c r="L5162">
        <v>976.27</v>
      </c>
      <c r="M5162">
        <v>114.35</v>
      </c>
      <c r="N5162" t="s">
        <v>48</v>
      </c>
      <c r="O5162">
        <v>2</v>
      </c>
      <c r="P5162" t="str" cm="1">
        <f t="array" ref="P5162">_xlfn.IFS(C5162&lt;25,"18-24", C5162&lt;=35,"25-35", C5162&lt;=50,"36-50",TRUE,"50+")</f>
        <v>50+</v>
      </c>
      <c r="Q5162" t="str">
        <f t="shared" si="560"/>
        <v>repeat</v>
      </c>
      <c r="R5162" t="str">
        <f t="shared" si="561"/>
        <v>high value</v>
      </c>
      <c r="S5162" t="str">
        <f t="shared" si="562"/>
        <v>Low</v>
      </c>
      <c r="T5162" t="str">
        <f t="shared" si="563"/>
        <v>Jul</v>
      </c>
      <c r="U5162">
        <f t="shared" si="564"/>
        <v>2024</v>
      </c>
      <c r="V5162" t="str">
        <f t="shared" si="565"/>
        <v>5-10</v>
      </c>
      <c r="W5162" t="str">
        <f t="shared" si="566"/>
        <v>Slow</v>
      </c>
    </row>
    <row r="5163" spans="1:23" x14ac:dyDescent="0.3">
      <c r="A5163">
        <v>605162</v>
      </c>
      <c r="B5163">
        <v>75065</v>
      </c>
      <c r="C5163">
        <v>57</v>
      </c>
      <c r="D5163" t="s">
        <v>7</v>
      </c>
      <c r="E5163" t="s">
        <v>15</v>
      </c>
      <c r="F5163" t="s">
        <v>24</v>
      </c>
      <c r="G5163" t="s">
        <v>29</v>
      </c>
      <c r="H5163" s="1">
        <v>45266</v>
      </c>
      <c r="I5163" t="s">
        <v>34</v>
      </c>
      <c r="J5163">
        <v>80</v>
      </c>
      <c r="K5163">
        <v>3</v>
      </c>
      <c r="L5163">
        <v>596.35</v>
      </c>
      <c r="M5163">
        <v>109.79</v>
      </c>
      <c r="N5163" t="s">
        <v>49</v>
      </c>
      <c r="O5163">
        <v>5</v>
      </c>
      <c r="P5163" t="str" cm="1">
        <f t="array" ref="P5163">_xlfn.IFS(C5163&lt;25,"18-24", C5163&lt;=35,"25-35", C5163&lt;=50,"36-50",TRUE,"50+")</f>
        <v>50+</v>
      </c>
      <c r="Q5163" t="str">
        <f t="shared" si="560"/>
        <v>repeat</v>
      </c>
      <c r="R5163" t="str">
        <f t="shared" si="561"/>
        <v>high value</v>
      </c>
      <c r="S5163" t="str">
        <f t="shared" si="562"/>
        <v>High</v>
      </c>
      <c r="T5163" t="str">
        <f t="shared" si="563"/>
        <v>Dec</v>
      </c>
      <c r="U5163">
        <f t="shared" si="564"/>
        <v>2023</v>
      </c>
      <c r="V5163" t="str">
        <f t="shared" si="565"/>
        <v>0-5</v>
      </c>
      <c r="W5163" t="str">
        <f t="shared" si="566"/>
        <v>Slow</v>
      </c>
    </row>
    <row r="5164" spans="1:23" x14ac:dyDescent="0.3">
      <c r="A5164">
        <v>605163</v>
      </c>
      <c r="B5164">
        <v>58056</v>
      </c>
      <c r="C5164">
        <v>41</v>
      </c>
      <c r="D5164" t="s">
        <v>4</v>
      </c>
      <c r="E5164" t="s">
        <v>15</v>
      </c>
      <c r="F5164" t="s">
        <v>22</v>
      </c>
      <c r="G5164" t="s">
        <v>21</v>
      </c>
      <c r="H5164" s="1">
        <v>44565</v>
      </c>
      <c r="I5164" t="s">
        <v>33</v>
      </c>
      <c r="J5164">
        <v>72</v>
      </c>
      <c r="K5164">
        <v>10.8</v>
      </c>
      <c r="L5164">
        <v>627.55999999999995</v>
      </c>
      <c r="M5164">
        <v>94.74</v>
      </c>
      <c r="N5164" t="s">
        <v>50</v>
      </c>
      <c r="O5164">
        <v>5</v>
      </c>
      <c r="P5164" t="str" cm="1">
        <f t="array" ref="P5164">_xlfn.IFS(C5164&lt;25,"18-24", C5164&lt;=35,"25-35", C5164&lt;=50,"36-50",TRUE,"50+")</f>
        <v>36-50</v>
      </c>
      <c r="Q5164" t="str">
        <f t="shared" si="560"/>
        <v>new</v>
      </c>
      <c r="R5164" t="str">
        <f t="shared" si="561"/>
        <v>high value</v>
      </c>
      <c r="S5164" t="str">
        <f t="shared" si="562"/>
        <v>High</v>
      </c>
      <c r="T5164" t="str">
        <f t="shared" si="563"/>
        <v>Jan</v>
      </c>
      <c r="U5164">
        <f t="shared" si="564"/>
        <v>2022</v>
      </c>
      <c r="V5164" t="str">
        <f t="shared" si="565"/>
        <v>10-15</v>
      </c>
      <c r="W5164" t="str">
        <f t="shared" si="566"/>
        <v>Slow</v>
      </c>
    </row>
    <row r="5165" spans="1:23" x14ac:dyDescent="0.3">
      <c r="A5165">
        <v>605164</v>
      </c>
      <c r="B5165">
        <v>20604</v>
      </c>
      <c r="C5165">
        <v>34</v>
      </c>
      <c r="D5165" t="s">
        <v>4</v>
      </c>
      <c r="E5165" t="s">
        <v>16</v>
      </c>
      <c r="F5165" t="s">
        <v>22</v>
      </c>
      <c r="G5165" t="s">
        <v>21</v>
      </c>
      <c r="H5165" s="1">
        <v>45349</v>
      </c>
      <c r="I5165" t="s">
        <v>34</v>
      </c>
      <c r="J5165">
        <v>87</v>
      </c>
      <c r="K5165">
        <v>6.4</v>
      </c>
      <c r="L5165">
        <v>1220.68</v>
      </c>
      <c r="M5165">
        <v>88.4</v>
      </c>
      <c r="N5165" t="s">
        <v>48</v>
      </c>
      <c r="O5165">
        <v>1</v>
      </c>
      <c r="P5165" t="str" cm="1">
        <f t="array" ref="P5165">_xlfn.IFS(C5165&lt;25,"18-24", C5165&lt;=35,"25-35", C5165&lt;=50,"36-50",TRUE,"50+")</f>
        <v>25-35</v>
      </c>
      <c r="Q5165" t="str">
        <f t="shared" si="560"/>
        <v>new</v>
      </c>
      <c r="R5165" t="str">
        <f t="shared" si="561"/>
        <v>high value</v>
      </c>
      <c r="S5165" t="str">
        <f t="shared" si="562"/>
        <v>Low</v>
      </c>
      <c r="T5165" t="str">
        <f t="shared" si="563"/>
        <v>Feb</v>
      </c>
      <c r="U5165">
        <f t="shared" si="564"/>
        <v>2024</v>
      </c>
      <c r="V5165" t="str">
        <f t="shared" si="565"/>
        <v>5-10</v>
      </c>
      <c r="W5165" t="str">
        <f t="shared" si="566"/>
        <v>Slow</v>
      </c>
    </row>
    <row r="5166" spans="1:23" x14ac:dyDescent="0.3">
      <c r="A5166">
        <v>605165</v>
      </c>
      <c r="B5166">
        <v>84804</v>
      </c>
      <c r="C5166">
        <v>53</v>
      </c>
      <c r="D5166" t="s">
        <v>7</v>
      </c>
      <c r="E5166" t="s">
        <v>5</v>
      </c>
      <c r="F5166" t="s">
        <v>22</v>
      </c>
      <c r="G5166" t="s">
        <v>25</v>
      </c>
      <c r="H5166" s="1">
        <v>44792</v>
      </c>
      <c r="I5166" t="s">
        <v>33</v>
      </c>
      <c r="J5166">
        <v>37</v>
      </c>
      <c r="K5166">
        <v>14.6</v>
      </c>
      <c r="L5166">
        <v>1127.3800000000001</v>
      </c>
      <c r="M5166">
        <v>78.41</v>
      </c>
      <c r="N5166" t="s">
        <v>47</v>
      </c>
      <c r="O5166">
        <v>1</v>
      </c>
      <c r="P5166" t="str" cm="1">
        <f t="array" ref="P5166">_xlfn.IFS(C5166&lt;25,"18-24", C5166&lt;=35,"25-35", C5166&lt;=50,"36-50",TRUE,"50+")</f>
        <v>50+</v>
      </c>
      <c r="Q5166" t="str">
        <f t="shared" si="560"/>
        <v>new</v>
      </c>
      <c r="R5166" t="str">
        <f t="shared" si="561"/>
        <v>high value</v>
      </c>
      <c r="S5166" t="str">
        <f t="shared" si="562"/>
        <v>Low</v>
      </c>
      <c r="T5166" t="str">
        <f t="shared" si="563"/>
        <v>Aug</v>
      </c>
      <c r="U5166">
        <f t="shared" si="564"/>
        <v>2022</v>
      </c>
      <c r="V5166" t="str">
        <f t="shared" si="565"/>
        <v>10-15</v>
      </c>
      <c r="W5166" t="str">
        <f t="shared" si="566"/>
        <v>Medium</v>
      </c>
    </row>
    <row r="5167" spans="1:23" x14ac:dyDescent="0.3">
      <c r="A5167">
        <v>605166</v>
      </c>
      <c r="B5167">
        <v>78734</v>
      </c>
      <c r="C5167">
        <v>26</v>
      </c>
      <c r="D5167" t="s">
        <v>4</v>
      </c>
      <c r="E5167" t="s">
        <v>8</v>
      </c>
      <c r="F5167" t="s">
        <v>30</v>
      </c>
      <c r="G5167" t="s">
        <v>27</v>
      </c>
      <c r="H5167" s="1">
        <v>45112</v>
      </c>
      <c r="I5167" t="s">
        <v>34</v>
      </c>
      <c r="J5167">
        <v>77</v>
      </c>
      <c r="K5167">
        <v>4.3</v>
      </c>
      <c r="L5167">
        <v>982.02</v>
      </c>
      <c r="M5167">
        <v>46.57</v>
      </c>
      <c r="N5167" t="s">
        <v>49</v>
      </c>
      <c r="O5167">
        <v>3</v>
      </c>
      <c r="P5167" t="str" cm="1">
        <f t="array" ref="P5167">_xlfn.IFS(C5167&lt;25,"18-24", C5167&lt;=35,"25-35", C5167&lt;=50,"36-50",TRUE,"50+")</f>
        <v>25-35</v>
      </c>
      <c r="Q5167" t="str">
        <f t="shared" si="560"/>
        <v>new</v>
      </c>
      <c r="R5167" t="str">
        <f t="shared" si="561"/>
        <v>high value</v>
      </c>
      <c r="S5167" t="str">
        <f t="shared" si="562"/>
        <v>medium</v>
      </c>
      <c r="T5167" t="str">
        <f t="shared" si="563"/>
        <v>Jul</v>
      </c>
      <c r="U5167">
        <f t="shared" si="564"/>
        <v>2023</v>
      </c>
      <c r="V5167" t="str">
        <f t="shared" si="565"/>
        <v>0-5</v>
      </c>
      <c r="W5167" t="str">
        <f t="shared" si="566"/>
        <v>Slow</v>
      </c>
    </row>
    <row r="5168" spans="1:23" x14ac:dyDescent="0.3">
      <c r="A5168">
        <v>605167</v>
      </c>
      <c r="B5168">
        <v>23981</v>
      </c>
      <c r="C5168">
        <v>44</v>
      </c>
      <c r="D5168" t="s">
        <v>4</v>
      </c>
      <c r="E5168" t="s">
        <v>8</v>
      </c>
      <c r="F5168" t="s">
        <v>24</v>
      </c>
      <c r="G5168" t="s">
        <v>31</v>
      </c>
      <c r="H5168" s="1">
        <v>44709</v>
      </c>
      <c r="I5168" t="s">
        <v>33</v>
      </c>
      <c r="J5168">
        <v>43</v>
      </c>
      <c r="K5168">
        <v>7.2</v>
      </c>
      <c r="L5168">
        <v>1343.13</v>
      </c>
      <c r="M5168">
        <v>99.66</v>
      </c>
      <c r="N5168" t="s">
        <v>48</v>
      </c>
      <c r="O5168">
        <v>1</v>
      </c>
      <c r="P5168" t="str" cm="1">
        <f t="array" ref="P5168">_xlfn.IFS(C5168&lt;25,"18-24", C5168&lt;=35,"25-35", C5168&lt;=50,"36-50",TRUE,"50+")</f>
        <v>36-50</v>
      </c>
      <c r="Q5168" t="str">
        <f t="shared" si="560"/>
        <v>new</v>
      </c>
      <c r="R5168" t="str">
        <f t="shared" si="561"/>
        <v>high value</v>
      </c>
      <c r="S5168" t="str">
        <f t="shared" si="562"/>
        <v>Low</v>
      </c>
      <c r="T5168" t="str">
        <f t="shared" si="563"/>
        <v>May</v>
      </c>
      <c r="U5168">
        <f t="shared" si="564"/>
        <v>2022</v>
      </c>
      <c r="V5168" t="str">
        <f t="shared" si="565"/>
        <v>5-10</v>
      </c>
      <c r="W5168" t="str">
        <f t="shared" si="566"/>
        <v>Medium</v>
      </c>
    </row>
    <row r="5169" spans="1:23" x14ac:dyDescent="0.3">
      <c r="A5169">
        <v>605168</v>
      </c>
      <c r="B5169">
        <v>12460</v>
      </c>
      <c r="C5169">
        <v>63</v>
      </c>
      <c r="D5169" t="s">
        <v>4</v>
      </c>
      <c r="E5169" t="s">
        <v>8</v>
      </c>
      <c r="F5169" t="s">
        <v>30</v>
      </c>
      <c r="G5169" t="s">
        <v>23</v>
      </c>
      <c r="H5169" s="1">
        <v>45377</v>
      </c>
      <c r="I5169" t="s">
        <v>34</v>
      </c>
      <c r="J5169">
        <v>50</v>
      </c>
      <c r="K5169">
        <v>4.2</v>
      </c>
      <c r="L5169">
        <v>922.12</v>
      </c>
      <c r="M5169">
        <v>35.03</v>
      </c>
      <c r="N5169" t="s">
        <v>49</v>
      </c>
      <c r="O5169">
        <v>4</v>
      </c>
      <c r="P5169" t="str" cm="1">
        <f t="array" ref="P5169">_xlfn.IFS(C5169&lt;25,"18-24", C5169&lt;=35,"25-35", C5169&lt;=50,"36-50",TRUE,"50+")</f>
        <v>50+</v>
      </c>
      <c r="Q5169" t="str">
        <f t="shared" si="560"/>
        <v>new</v>
      </c>
      <c r="R5169" t="str">
        <f t="shared" si="561"/>
        <v>high value</v>
      </c>
      <c r="S5169" t="str">
        <f t="shared" si="562"/>
        <v>medium</v>
      </c>
      <c r="T5169" t="str">
        <f t="shared" si="563"/>
        <v>Mar</v>
      </c>
      <c r="U5169">
        <f t="shared" si="564"/>
        <v>2024</v>
      </c>
      <c r="V5169" t="str">
        <f t="shared" si="565"/>
        <v>0-5</v>
      </c>
      <c r="W5169" t="str">
        <f t="shared" si="566"/>
        <v>Slow</v>
      </c>
    </row>
    <row r="5170" spans="1:23" x14ac:dyDescent="0.3">
      <c r="A5170">
        <v>605169</v>
      </c>
      <c r="B5170">
        <v>15438</v>
      </c>
      <c r="C5170">
        <v>33</v>
      </c>
      <c r="D5170" t="s">
        <v>4</v>
      </c>
      <c r="E5170" t="s">
        <v>16</v>
      </c>
      <c r="F5170" t="s">
        <v>30</v>
      </c>
      <c r="G5170" t="s">
        <v>29</v>
      </c>
      <c r="H5170" s="1">
        <v>45169</v>
      </c>
      <c r="I5170" t="s">
        <v>33</v>
      </c>
      <c r="J5170">
        <v>86</v>
      </c>
      <c r="K5170">
        <v>11.2</v>
      </c>
      <c r="L5170">
        <v>586.25</v>
      </c>
      <c r="M5170">
        <v>103</v>
      </c>
      <c r="N5170" t="s">
        <v>49</v>
      </c>
      <c r="O5170">
        <v>4</v>
      </c>
      <c r="P5170" t="str" cm="1">
        <f t="array" ref="P5170">_xlfn.IFS(C5170&lt;25,"18-24", C5170&lt;=35,"25-35", C5170&lt;=50,"36-50",TRUE,"50+")</f>
        <v>25-35</v>
      </c>
      <c r="Q5170" t="str">
        <f t="shared" si="560"/>
        <v>new</v>
      </c>
      <c r="R5170" t="str">
        <f t="shared" si="561"/>
        <v>high value</v>
      </c>
      <c r="S5170" t="str">
        <f t="shared" si="562"/>
        <v>medium</v>
      </c>
      <c r="T5170" t="str">
        <f t="shared" si="563"/>
        <v>Aug</v>
      </c>
      <c r="U5170">
        <f t="shared" si="564"/>
        <v>2023</v>
      </c>
      <c r="V5170" t="str">
        <f t="shared" si="565"/>
        <v>10-15</v>
      </c>
      <c r="W5170" t="str">
        <f t="shared" si="566"/>
        <v>Slow</v>
      </c>
    </row>
    <row r="5171" spans="1:23" x14ac:dyDescent="0.3">
      <c r="A5171">
        <v>605170</v>
      </c>
      <c r="B5171">
        <v>86578</v>
      </c>
      <c r="C5171">
        <v>54</v>
      </c>
      <c r="D5171" t="s">
        <v>7</v>
      </c>
      <c r="E5171" t="s">
        <v>15</v>
      </c>
      <c r="F5171" t="s">
        <v>30</v>
      </c>
      <c r="G5171" t="s">
        <v>27</v>
      </c>
      <c r="H5171" s="1">
        <v>45013</v>
      </c>
      <c r="I5171" t="s">
        <v>33</v>
      </c>
      <c r="J5171">
        <v>47</v>
      </c>
      <c r="K5171">
        <v>12.8</v>
      </c>
      <c r="L5171">
        <v>1137.82</v>
      </c>
      <c r="M5171">
        <v>96.63</v>
      </c>
      <c r="N5171" t="s">
        <v>50</v>
      </c>
      <c r="O5171">
        <v>3</v>
      </c>
      <c r="P5171" t="str" cm="1">
        <f t="array" ref="P5171">_xlfn.IFS(C5171&lt;25,"18-24", C5171&lt;=35,"25-35", C5171&lt;=50,"36-50",TRUE,"50+")</f>
        <v>50+</v>
      </c>
      <c r="Q5171" t="str">
        <f t="shared" si="560"/>
        <v>new</v>
      </c>
      <c r="R5171" t="str">
        <f t="shared" si="561"/>
        <v>high value</v>
      </c>
      <c r="S5171" t="str">
        <f t="shared" si="562"/>
        <v>medium</v>
      </c>
      <c r="T5171" t="str">
        <f t="shared" si="563"/>
        <v>Mar</v>
      </c>
      <c r="U5171">
        <f t="shared" si="564"/>
        <v>2023</v>
      </c>
      <c r="V5171" t="str">
        <f t="shared" si="565"/>
        <v>10-15</v>
      </c>
      <c r="W5171" t="str">
        <f t="shared" si="566"/>
        <v>Slow</v>
      </c>
    </row>
    <row r="5172" spans="1:23" x14ac:dyDescent="0.3">
      <c r="A5172">
        <v>605171</v>
      </c>
      <c r="B5172">
        <v>26709</v>
      </c>
      <c r="C5172">
        <v>22</v>
      </c>
      <c r="D5172" t="s">
        <v>7</v>
      </c>
      <c r="E5172" t="s">
        <v>8</v>
      </c>
      <c r="F5172" t="s">
        <v>22</v>
      </c>
      <c r="G5172" t="s">
        <v>25</v>
      </c>
      <c r="H5172" s="1">
        <v>45007</v>
      </c>
      <c r="I5172" t="s">
        <v>33</v>
      </c>
      <c r="J5172">
        <v>23</v>
      </c>
      <c r="K5172">
        <v>9.4</v>
      </c>
      <c r="L5172">
        <v>639.32000000000005</v>
      </c>
      <c r="M5172">
        <v>58.91</v>
      </c>
      <c r="N5172" t="s">
        <v>47</v>
      </c>
      <c r="O5172">
        <v>2</v>
      </c>
      <c r="P5172" t="str" cm="1">
        <f t="array" ref="P5172">_xlfn.IFS(C5172&lt;25,"18-24", C5172&lt;=35,"25-35", C5172&lt;=50,"36-50",TRUE,"50+")</f>
        <v>18-24</v>
      </c>
      <c r="Q5172" t="str">
        <f t="shared" si="560"/>
        <v>new</v>
      </c>
      <c r="R5172" t="str">
        <f t="shared" si="561"/>
        <v>high value</v>
      </c>
      <c r="S5172" t="str">
        <f t="shared" si="562"/>
        <v>Low</v>
      </c>
      <c r="T5172" t="str">
        <f t="shared" si="563"/>
        <v>Mar</v>
      </c>
      <c r="U5172">
        <f t="shared" si="564"/>
        <v>2023</v>
      </c>
      <c r="V5172" t="str">
        <f t="shared" si="565"/>
        <v>5-10</v>
      </c>
      <c r="W5172" t="str">
        <f t="shared" si="566"/>
        <v>Fast</v>
      </c>
    </row>
    <row r="5173" spans="1:23" x14ac:dyDescent="0.3">
      <c r="A5173">
        <v>605172</v>
      </c>
      <c r="B5173">
        <v>67727</v>
      </c>
      <c r="C5173">
        <v>33</v>
      </c>
      <c r="D5173" t="s">
        <v>7</v>
      </c>
      <c r="E5173" t="s">
        <v>15</v>
      </c>
      <c r="F5173" t="s">
        <v>32</v>
      </c>
      <c r="G5173" t="s">
        <v>27</v>
      </c>
      <c r="H5173" s="1">
        <v>45002</v>
      </c>
      <c r="I5173" t="s">
        <v>33</v>
      </c>
      <c r="J5173">
        <v>57</v>
      </c>
      <c r="K5173">
        <v>10.9</v>
      </c>
      <c r="L5173">
        <v>1445.75</v>
      </c>
      <c r="M5173">
        <v>43.38</v>
      </c>
      <c r="N5173" t="s">
        <v>48</v>
      </c>
      <c r="O5173">
        <v>4</v>
      </c>
      <c r="P5173" t="str" cm="1">
        <f t="array" ref="P5173">_xlfn.IFS(C5173&lt;25,"18-24", C5173&lt;=35,"25-35", C5173&lt;=50,"36-50",TRUE,"50+")</f>
        <v>25-35</v>
      </c>
      <c r="Q5173" t="str">
        <f t="shared" si="560"/>
        <v>new</v>
      </c>
      <c r="R5173" t="str">
        <f t="shared" si="561"/>
        <v>high value</v>
      </c>
      <c r="S5173" t="str">
        <f t="shared" si="562"/>
        <v>medium</v>
      </c>
      <c r="T5173" t="str">
        <f t="shared" si="563"/>
        <v>Mar</v>
      </c>
      <c r="U5173">
        <f t="shared" si="564"/>
        <v>2023</v>
      </c>
      <c r="V5173" t="str">
        <f t="shared" si="565"/>
        <v>10-15</v>
      </c>
      <c r="W5173" t="str">
        <f t="shared" si="566"/>
        <v>Slow</v>
      </c>
    </row>
    <row r="5174" spans="1:23" x14ac:dyDescent="0.3">
      <c r="A5174">
        <v>605173</v>
      </c>
      <c r="B5174">
        <v>51961</v>
      </c>
      <c r="C5174">
        <v>19</v>
      </c>
      <c r="D5174" t="s">
        <v>7</v>
      </c>
      <c r="E5174" t="s">
        <v>8</v>
      </c>
      <c r="F5174" t="s">
        <v>22</v>
      </c>
      <c r="G5174" t="s">
        <v>25</v>
      </c>
      <c r="H5174" s="1">
        <v>45110</v>
      </c>
      <c r="I5174" t="s">
        <v>34</v>
      </c>
      <c r="J5174">
        <v>37</v>
      </c>
      <c r="K5174">
        <v>1.2</v>
      </c>
      <c r="L5174">
        <v>776.71</v>
      </c>
      <c r="M5174">
        <v>109.52</v>
      </c>
      <c r="N5174" t="s">
        <v>49</v>
      </c>
      <c r="O5174">
        <v>1</v>
      </c>
      <c r="P5174" t="str" cm="1">
        <f t="array" ref="P5174">_xlfn.IFS(C5174&lt;25,"18-24", C5174&lt;=35,"25-35", C5174&lt;=50,"36-50",TRUE,"50+")</f>
        <v>18-24</v>
      </c>
      <c r="Q5174" t="str">
        <f t="shared" si="560"/>
        <v>new</v>
      </c>
      <c r="R5174" t="str">
        <f t="shared" si="561"/>
        <v>high value</v>
      </c>
      <c r="S5174" t="str">
        <f t="shared" si="562"/>
        <v>Low</v>
      </c>
      <c r="T5174" t="str">
        <f t="shared" si="563"/>
        <v>Jul</v>
      </c>
      <c r="U5174">
        <f t="shared" si="564"/>
        <v>2023</v>
      </c>
      <c r="V5174" t="str">
        <f t="shared" si="565"/>
        <v>0-5</v>
      </c>
      <c r="W5174" t="str">
        <f t="shared" si="566"/>
        <v>Medium</v>
      </c>
    </row>
    <row r="5175" spans="1:23" x14ac:dyDescent="0.3">
      <c r="A5175">
        <v>605174</v>
      </c>
      <c r="B5175">
        <v>77323</v>
      </c>
      <c r="C5175">
        <v>32</v>
      </c>
      <c r="D5175" t="s">
        <v>7</v>
      </c>
      <c r="E5175" t="s">
        <v>15</v>
      </c>
      <c r="F5175" t="s">
        <v>18</v>
      </c>
      <c r="G5175" t="s">
        <v>25</v>
      </c>
      <c r="H5175" s="1">
        <v>44940</v>
      </c>
      <c r="I5175" t="s">
        <v>34</v>
      </c>
      <c r="J5175">
        <v>82</v>
      </c>
      <c r="K5175">
        <v>6.5</v>
      </c>
      <c r="L5175">
        <v>1417.41</v>
      </c>
      <c r="M5175">
        <v>58.78</v>
      </c>
      <c r="N5175" t="s">
        <v>47</v>
      </c>
      <c r="O5175">
        <v>4</v>
      </c>
      <c r="P5175" t="str" cm="1">
        <f t="array" ref="P5175">_xlfn.IFS(C5175&lt;25,"18-24", C5175&lt;=35,"25-35", C5175&lt;=50,"36-50",TRUE,"50+")</f>
        <v>25-35</v>
      </c>
      <c r="Q5175" t="str">
        <f t="shared" si="560"/>
        <v>new</v>
      </c>
      <c r="R5175" t="str">
        <f t="shared" si="561"/>
        <v>high value</v>
      </c>
      <c r="S5175" t="str">
        <f t="shared" si="562"/>
        <v>medium</v>
      </c>
      <c r="T5175" t="str">
        <f t="shared" si="563"/>
        <v>Jan</v>
      </c>
      <c r="U5175">
        <f t="shared" si="564"/>
        <v>2023</v>
      </c>
      <c r="V5175" t="str">
        <f t="shared" si="565"/>
        <v>5-10</v>
      </c>
      <c r="W5175" t="str">
        <f t="shared" si="566"/>
        <v>Slow</v>
      </c>
    </row>
    <row r="5176" spans="1:23" x14ac:dyDescent="0.3">
      <c r="A5176">
        <v>605175</v>
      </c>
      <c r="B5176">
        <v>20154</v>
      </c>
      <c r="C5176">
        <v>58</v>
      </c>
      <c r="D5176" t="s">
        <v>4</v>
      </c>
      <c r="E5176" t="s">
        <v>16</v>
      </c>
      <c r="F5176" t="s">
        <v>22</v>
      </c>
      <c r="G5176" t="s">
        <v>21</v>
      </c>
      <c r="H5176" s="1">
        <v>44667</v>
      </c>
      <c r="I5176" t="s">
        <v>34</v>
      </c>
      <c r="J5176">
        <v>87</v>
      </c>
      <c r="K5176">
        <v>3.5</v>
      </c>
      <c r="L5176">
        <v>1494.54</v>
      </c>
      <c r="M5176">
        <v>106.84</v>
      </c>
      <c r="N5176" t="s">
        <v>47</v>
      </c>
      <c r="O5176">
        <v>5</v>
      </c>
      <c r="P5176" t="str" cm="1">
        <f t="array" ref="P5176">_xlfn.IFS(C5176&lt;25,"18-24", C5176&lt;=35,"25-35", C5176&lt;=50,"36-50",TRUE,"50+")</f>
        <v>50+</v>
      </c>
      <c r="Q5176" t="str">
        <f t="shared" si="560"/>
        <v>new</v>
      </c>
      <c r="R5176" t="str">
        <f t="shared" si="561"/>
        <v>high value</v>
      </c>
      <c r="S5176" t="str">
        <f t="shared" si="562"/>
        <v>High</v>
      </c>
      <c r="T5176" t="str">
        <f t="shared" si="563"/>
        <v>Apr</v>
      </c>
      <c r="U5176">
        <f t="shared" si="564"/>
        <v>2022</v>
      </c>
      <c r="V5176" t="str">
        <f t="shared" si="565"/>
        <v>0-5</v>
      </c>
      <c r="W5176" t="str">
        <f t="shared" si="566"/>
        <v>Slow</v>
      </c>
    </row>
    <row r="5177" spans="1:23" x14ac:dyDescent="0.3">
      <c r="A5177">
        <v>605176</v>
      </c>
      <c r="B5177">
        <v>62603</v>
      </c>
      <c r="C5177">
        <v>25</v>
      </c>
      <c r="D5177" t="s">
        <v>7</v>
      </c>
      <c r="E5177" t="s">
        <v>16</v>
      </c>
      <c r="F5177" t="s">
        <v>24</v>
      </c>
      <c r="G5177" t="s">
        <v>25</v>
      </c>
      <c r="H5177" s="1">
        <v>44718</v>
      </c>
      <c r="I5177" t="s">
        <v>34</v>
      </c>
      <c r="J5177">
        <v>45</v>
      </c>
      <c r="K5177">
        <v>11.1</v>
      </c>
      <c r="L5177">
        <v>1404.45</v>
      </c>
      <c r="M5177">
        <v>49.2</v>
      </c>
      <c r="N5177" t="s">
        <v>50</v>
      </c>
      <c r="O5177">
        <v>1</v>
      </c>
      <c r="P5177" t="str" cm="1">
        <f t="array" ref="P5177">_xlfn.IFS(C5177&lt;25,"18-24", C5177&lt;=35,"25-35", C5177&lt;=50,"36-50",TRUE,"50+")</f>
        <v>25-35</v>
      </c>
      <c r="Q5177" t="str">
        <f t="shared" si="560"/>
        <v>new</v>
      </c>
      <c r="R5177" t="str">
        <f t="shared" si="561"/>
        <v>high value</v>
      </c>
      <c r="S5177" t="str">
        <f t="shared" si="562"/>
        <v>Low</v>
      </c>
      <c r="T5177" t="str">
        <f t="shared" si="563"/>
        <v>Jun</v>
      </c>
      <c r="U5177">
        <f t="shared" si="564"/>
        <v>2022</v>
      </c>
      <c r="V5177" t="str">
        <f t="shared" si="565"/>
        <v>10-15</v>
      </c>
      <c r="W5177" t="str">
        <f t="shared" si="566"/>
        <v>Medium</v>
      </c>
    </row>
    <row r="5178" spans="1:23" x14ac:dyDescent="0.3">
      <c r="A5178">
        <v>605177</v>
      </c>
      <c r="B5178">
        <v>93274</v>
      </c>
      <c r="C5178">
        <v>23</v>
      </c>
      <c r="D5178" t="s">
        <v>7</v>
      </c>
      <c r="E5178" t="s">
        <v>15</v>
      </c>
      <c r="F5178" t="s">
        <v>28</v>
      </c>
      <c r="G5178" t="s">
        <v>29</v>
      </c>
      <c r="H5178" s="1">
        <v>44738</v>
      </c>
      <c r="I5178" t="s">
        <v>33</v>
      </c>
      <c r="J5178">
        <v>70</v>
      </c>
      <c r="K5178">
        <v>2.1</v>
      </c>
      <c r="L5178">
        <v>1408.58</v>
      </c>
      <c r="M5178">
        <v>117.96</v>
      </c>
      <c r="N5178" t="s">
        <v>48</v>
      </c>
      <c r="O5178">
        <v>5</v>
      </c>
      <c r="P5178" t="str" cm="1">
        <f t="array" ref="P5178">_xlfn.IFS(C5178&lt;25,"18-24", C5178&lt;=35,"25-35", C5178&lt;=50,"36-50",TRUE,"50+")</f>
        <v>18-24</v>
      </c>
      <c r="Q5178" t="str">
        <f t="shared" si="560"/>
        <v>new</v>
      </c>
      <c r="R5178" t="str">
        <f t="shared" si="561"/>
        <v>high value</v>
      </c>
      <c r="S5178" t="str">
        <f t="shared" si="562"/>
        <v>High</v>
      </c>
      <c r="T5178" t="str">
        <f t="shared" si="563"/>
        <v>Jun</v>
      </c>
      <c r="U5178">
        <f t="shared" si="564"/>
        <v>2022</v>
      </c>
      <c r="V5178" t="str">
        <f t="shared" si="565"/>
        <v>0-5</v>
      </c>
      <c r="W5178" t="str">
        <f t="shared" si="566"/>
        <v>Slow</v>
      </c>
    </row>
    <row r="5179" spans="1:23" x14ac:dyDescent="0.3">
      <c r="A5179">
        <v>605178</v>
      </c>
      <c r="B5179">
        <v>38852</v>
      </c>
      <c r="C5179">
        <v>41</v>
      </c>
      <c r="D5179" t="s">
        <v>4</v>
      </c>
      <c r="E5179" t="s">
        <v>11</v>
      </c>
      <c r="F5179" t="s">
        <v>32</v>
      </c>
      <c r="G5179" t="s">
        <v>27</v>
      </c>
      <c r="H5179" s="1">
        <v>44798</v>
      </c>
      <c r="I5179" t="s">
        <v>33</v>
      </c>
      <c r="J5179">
        <v>21</v>
      </c>
      <c r="K5179">
        <v>14.6</v>
      </c>
      <c r="L5179">
        <v>361.55</v>
      </c>
      <c r="M5179">
        <v>81.12</v>
      </c>
      <c r="N5179" t="s">
        <v>47</v>
      </c>
      <c r="O5179">
        <v>3</v>
      </c>
      <c r="P5179" t="str" cm="1">
        <f t="array" ref="P5179">_xlfn.IFS(C5179&lt;25,"18-24", C5179&lt;=35,"25-35", C5179&lt;=50,"36-50",TRUE,"50+")</f>
        <v>36-50</v>
      </c>
      <c r="Q5179" t="str">
        <f t="shared" si="560"/>
        <v>new</v>
      </c>
      <c r="R5179" t="str">
        <f t="shared" si="561"/>
        <v>medium</v>
      </c>
      <c r="S5179" t="str">
        <f t="shared" si="562"/>
        <v>medium</v>
      </c>
      <c r="T5179" t="str">
        <f t="shared" si="563"/>
        <v>Aug</v>
      </c>
      <c r="U5179">
        <f t="shared" si="564"/>
        <v>2022</v>
      </c>
      <c r="V5179" t="str">
        <f t="shared" si="565"/>
        <v>10-15</v>
      </c>
      <c r="W5179" t="str">
        <f t="shared" si="566"/>
        <v>Fast</v>
      </c>
    </row>
    <row r="5180" spans="1:23" x14ac:dyDescent="0.3">
      <c r="A5180">
        <v>605179</v>
      </c>
      <c r="B5180">
        <v>98852</v>
      </c>
      <c r="C5180">
        <v>22</v>
      </c>
      <c r="D5180" t="s">
        <v>4</v>
      </c>
      <c r="E5180" t="s">
        <v>8</v>
      </c>
      <c r="F5180" t="s">
        <v>28</v>
      </c>
      <c r="G5180" t="s">
        <v>29</v>
      </c>
      <c r="H5180" s="1">
        <v>45573</v>
      </c>
      <c r="I5180" t="s">
        <v>34</v>
      </c>
      <c r="J5180">
        <v>30</v>
      </c>
      <c r="K5180">
        <v>5.4</v>
      </c>
      <c r="L5180">
        <v>1088.54</v>
      </c>
      <c r="M5180">
        <v>114.04</v>
      </c>
      <c r="N5180" t="s">
        <v>47</v>
      </c>
      <c r="O5180">
        <v>3</v>
      </c>
      <c r="P5180" t="str" cm="1">
        <f t="array" ref="P5180">_xlfn.IFS(C5180&lt;25,"18-24", C5180&lt;=35,"25-35", C5180&lt;=50,"36-50",TRUE,"50+")</f>
        <v>18-24</v>
      </c>
      <c r="Q5180" t="str">
        <f t="shared" si="560"/>
        <v>new</v>
      </c>
      <c r="R5180" t="str">
        <f t="shared" si="561"/>
        <v>high value</v>
      </c>
      <c r="S5180" t="str">
        <f t="shared" si="562"/>
        <v>medium</v>
      </c>
      <c r="T5180" t="str">
        <f t="shared" si="563"/>
        <v>Oct</v>
      </c>
      <c r="U5180">
        <f t="shared" si="564"/>
        <v>2024</v>
      </c>
      <c r="V5180" t="str">
        <f t="shared" si="565"/>
        <v>5-10</v>
      </c>
      <c r="W5180" t="str">
        <f t="shared" si="566"/>
        <v>Fast</v>
      </c>
    </row>
    <row r="5181" spans="1:23" x14ac:dyDescent="0.3">
      <c r="A5181">
        <v>605180</v>
      </c>
      <c r="B5181">
        <v>68807</v>
      </c>
      <c r="C5181">
        <v>40</v>
      </c>
      <c r="D5181" t="s">
        <v>4</v>
      </c>
      <c r="E5181" t="s">
        <v>13</v>
      </c>
      <c r="F5181" t="s">
        <v>22</v>
      </c>
      <c r="G5181" t="s">
        <v>25</v>
      </c>
      <c r="H5181" s="1">
        <v>45291</v>
      </c>
      <c r="I5181" t="s">
        <v>34</v>
      </c>
      <c r="J5181">
        <v>57</v>
      </c>
      <c r="K5181">
        <v>2.7</v>
      </c>
      <c r="L5181">
        <v>1113.8</v>
      </c>
      <c r="M5181">
        <v>35.49</v>
      </c>
      <c r="N5181" t="s">
        <v>47</v>
      </c>
      <c r="O5181">
        <v>3</v>
      </c>
      <c r="P5181" t="str" cm="1">
        <f t="array" ref="P5181">_xlfn.IFS(C5181&lt;25,"18-24", C5181&lt;=35,"25-35", C5181&lt;=50,"36-50",TRUE,"50+")</f>
        <v>36-50</v>
      </c>
      <c r="Q5181" t="str">
        <f t="shared" si="560"/>
        <v>new</v>
      </c>
      <c r="R5181" t="str">
        <f t="shared" si="561"/>
        <v>high value</v>
      </c>
      <c r="S5181" t="str">
        <f t="shared" si="562"/>
        <v>medium</v>
      </c>
      <c r="T5181" t="str">
        <f t="shared" si="563"/>
        <v>Dec</v>
      </c>
      <c r="U5181">
        <f t="shared" si="564"/>
        <v>2023</v>
      </c>
      <c r="V5181" t="str">
        <f t="shared" si="565"/>
        <v>0-5</v>
      </c>
      <c r="W5181" t="str">
        <f t="shared" si="566"/>
        <v>Slow</v>
      </c>
    </row>
    <row r="5182" spans="1:23" x14ac:dyDescent="0.3">
      <c r="A5182">
        <v>605181</v>
      </c>
      <c r="B5182">
        <v>89505</v>
      </c>
      <c r="C5182">
        <v>34</v>
      </c>
      <c r="D5182" t="s">
        <v>4</v>
      </c>
      <c r="E5182" t="s">
        <v>5</v>
      </c>
      <c r="F5182" t="s">
        <v>22</v>
      </c>
      <c r="G5182" t="s">
        <v>21</v>
      </c>
      <c r="H5182" s="1">
        <v>45241</v>
      </c>
      <c r="I5182" t="s">
        <v>33</v>
      </c>
      <c r="J5182">
        <v>20</v>
      </c>
      <c r="K5182">
        <v>12</v>
      </c>
      <c r="L5182">
        <v>552.38</v>
      </c>
      <c r="M5182">
        <v>40.200000000000003</v>
      </c>
      <c r="N5182" t="s">
        <v>47</v>
      </c>
      <c r="O5182">
        <v>5</v>
      </c>
      <c r="P5182" t="str" cm="1">
        <f t="array" ref="P5182">_xlfn.IFS(C5182&lt;25,"18-24", C5182&lt;=35,"25-35", C5182&lt;=50,"36-50",TRUE,"50+")</f>
        <v>25-35</v>
      </c>
      <c r="Q5182" t="str">
        <f t="shared" si="560"/>
        <v>new</v>
      </c>
      <c r="R5182" t="str">
        <f t="shared" si="561"/>
        <v>high value</v>
      </c>
      <c r="S5182" t="str">
        <f t="shared" si="562"/>
        <v>High</v>
      </c>
      <c r="T5182" t="str">
        <f t="shared" si="563"/>
        <v>Nov</v>
      </c>
      <c r="U5182">
        <f t="shared" si="564"/>
        <v>2023</v>
      </c>
      <c r="V5182" t="str">
        <f t="shared" si="565"/>
        <v>10-15</v>
      </c>
      <c r="W5182" t="str">
        <f t="shared" si="566"/>
        <v>Fast</v>
      </c>
    </row>
    <row r="5183" spans="1:23" x14ac:dyDescent="0.3">
      <c r="A5183">
        <v>605182</v>
      </c>
      <c r="B5183">
        <v>65507</v>
      </c>
      <c r="C5183">
        <v>58</v>
      </c>
      <c r="D5183" t="s">
        <v>4</v>
      </c>
      <c r="E5183" t="s">
        <v>15</v>
      </c>
      <c r="F5183" t="s">
        <v>24</v>
      </c>
      <c r="G5183" t="s">
        <v>31</v>
      </c>
      <c r="H5183" s="1">
        <v>45386</v>
      </c>
      <c r="I5183" t="s">
        <v>34</v>
      </c>
      <c r="J5183">
        <v>56</v>
      </c>
      <c r="K5183">
        <v>11.6</v>
      </c>
      <c r="L5183">
        <v>370.2</v>
      </c>
      <c r="M5183">
        <v>95.01</v>
      </c>
      <c r="N5183" t="s">
        <v>49</v>
      </c>
      <c r="O5183">
        <v>4</v>
      </c>
      <c r="P5183" t="str" cm="1">
        <f t="array" ref="P5183">_xlfn.IFS(C5183&lt;25,"18-24", C5183&lt;=35,"25-35", C5183&lt;=50,"36-50",TRUE,"50+")</f>
        <v>50+</v>
      </c>
      <c r="Q5183" t="str">
        <f t="shared" si="560"/>
        <v>new</v>
      </c>
      <c r="R5183" t="str">
        <f t="shared" si="561"/>
        <v>medium</v>
      </c>
      <c r="S5183" t="str">
        <f t="shared" si="562"/>
        <v>medium</v>
      </c>
      <c r="T5183" t="str">
        <f t="shared" si="563"/>
        <v>Apr</v>
      </c>
      <c r="U5183">
        <f t="shared" si="564"/>
        <v>2024</v>
      </c>
      <c r="V5183" t="str">
        <f t="shared" si="565"/>
        <v>10-15</v>
      </c>
      <c r="W5183" t="str">
        <f t="shared" si="566"/>
        <v>Slow</v>
      </c>
    </row>
    <row r="5184" spans="1:23" x14ac:dyDescent="0.3">
      <c r="A5184">
        <v>605183</v>
      </c>
      <c r="B5184">
        <v>35303</v>
      </c>
      <c r="C5184">
        <v>27</v>
      </c>
      <c r="D5184" t="s">
        <v>7</v>
      </c>
      <c r="E5184" t="s">
        <v>5</v>
      </c>
      <c r="F5184" t="s">
        <v>28</v>
      </c>
      <c r="G5184" t="s">
        <v>25</v>
      </c>
      <c r="H5184" s="1">
        <v>44869</v>
      </c>
      <c r="I5184" t="s">
        <v>34</v>
      </c>
      <c r="J5184">
        <v>75</v>
      </c>
      <c r="K5184">
        <v>8.8000000000000007</v>
      </c>
      <c r="L5184">
        <v>1178.01</v>
      </c>
      <c r="M5184">
        <v>89.25</v>
      </c>
      <c r="N5184" t="s">
        <v>48</v>
      </c>
      <c r="O5184">
        <v>2</v>
      </c>
      <c r="P5184" t="str" cm="1">
        <f t="array" ref="P5184">_xlfn.IFS(C5184&lt;25,"18-24", C5184&lt;=35,"25-35", C5184&lt;=50,"36-50",TRUE,"50+")</f>
        <v>25-35</v>
      </c>
      <c r="Q5184" t="str">
        <f t="shared" si="560"/>
        <v>new</v>
      </c>
      <c r="R5184" t="str">
        <f t="shared" si="561"/>
        <v>high value</v>
      </c>
      <c r="S5184" t="str">
        <f t="shared" si="562"/>
        <v>Low</v>
      </c>
      <c r="T5184" t="str">
        <f t="shared" si="563"/>
        <v>Nov</v>
      </c>
      <c r="U5184">
        <f t="shared" si="564"/>
        <v>2022</v>
      </c>
      <c r="V5184" t="str">
        <f t="shared" si="565"/>
        <v>5-10</v>
      </c>
      <c r="W5184" t="str">
        <f t="shared" si="566"/>
        <v>Slow</v>
      </c>
    </row>
    <row r="5185" spans="1:23" x14ac:dyDescent="0.3">
      <c r="A5185">
        <v>605184</v>
      </c>
      <c r="B5185">
        <v>73103</v>
      </c>
      <c r="C5185">
        <v>25</v>
      </c>
      <c r="D5185" t="s">
        <v>4</v>
      </c>
      <c r="E5185" t="s">
        <v>15</v>
      </c>
      <c r="F5185" t="s">
        <v>19</v>
      </c>
      <c r="G5185" t="s">
        <v>25</v>
      </c>
      <c r="H5185" s="1">
        <v>44702</v>
      </c>
      <c r="I5185" t="s">
        <v>33</v>
      </c>
      <c r="J5185">
        <v>23</v>
      </c>
      <c r="K5185">
        <v>13</v>
      </c>
      <c r="L5185">
        <v>1198.18</v>
      </c>
      <c r="M5185">
        <v>40.75</v>
      </c>
      <c r="N5185" t="s">
        <v>47</v>
      </c>
      <c r="O5185">
        <v>4</v>
      </c>
      <c r="P5185" t="str" cm="1">
        <f t="array" ref="P5185">_xlfn.IFS(C5185&lt;25,"18-24", C5185&lt;=35,"25-35", C5185&lt;=50,"36-50",TRUE,"50+")</f>
        <v>25-35</v>
      </c>
      <c r="Q5185" t="str">
        <f t="shared" si="560"/>
        <v>new</v>
      </c>
      <c r="R5185" t="str">
        <f t="shared" si="561"/>
        <v>high value</v>
      </c>
      <c r="S5185" t="str">
        <f t="shared" si="562"/>
        <v>medium</v>
      </c>
      <c r="T5185" t="str">
        <f t="shared" si="563"/>
        <v>May</v>
      </c>
      <c r="U5185">
        <f t="shared" si="564"/>
        <v>2022</v>
      </c>
      <c r="V5185" t="str">
        <f t="shared" si="565"/>
        <v>10-15</v>
      </c>
      <c r="W5185" t="str">
        <f t="shared" si="566"/>
        <v>Fast</v>
      </c>
    </row>
    <row r="5186" spans="1:23" x14ac:dyDescent="0.3">
      <c r="A5186">
        <v>605185</v>
      </c>
      <c r="B5186">
        <v>15721</v>
      </c>
      <c r="C5186">
        <v>48</v>
      </c>
      <c r="D5186" t="s">
        <v>7</v>
      </c>
      <c r="E5186" t="s">
        <v>5</v>
      </c>
      <c r="F5186" t="s">
        <v>19</v>
      </c>
      <c r="G5186" t="s">
        <v>27</v>
      </c>
      <c r="H5186" s="1">
        <v>45207</v>
      </c>
      <c r="I5186" t="s">
        <v>33</v>
      </c>
      <c r="J5186">
        <v>21</v>
      </c>
      <c r="K5186">
        <v>12</v>
      </c>
      <c r="L5186">
        <v>1411.74</v>
      </c>
      <c r="M5186">
        <v>83.99</v>
      </c>
      <c r="N5186" t="s">
        <v>49</v>
      </c>
      <c r="O5186">
        <v>1</v>
      </c>
      <c r="P5186" t="str" cm="1">
        <f t="array" ref="P5186">_xlfn.IFS(C5186&lt;25,"18-24", C5186&lt;=35,"25-35", C5186&lt;=50,"36-50",TRUE,"50+")</f>
        <v>36-50</v>
      </c>
      <c r="Q5186" t="str">
        <f t="shared" si="560"/>
        <v>new</v>
      </c>
      <c r="R5186" t="str">
        <f t="shared" si="561"/>
        <v>high value</v>
      </c>
      <c r="S5186" t="str">
        <f t="shared" si="562"/>
        <v>Low</v>
      </c>
      <c r="T5186" t="str">
        <f t="shared" si="563"/>
        <v>Oct</v>
      </c>
      <c r="U5186">
        <f t="shared" si="564"/>
        <v>2023</v>
      </c>
      <c r="V5186" t="str">
        <f t="shared" si="565"/>
        <v>10-15</v>
      </c>
      <c r="W5186" t="str">
        <f t="shared" si="566"/>
        <v>Fast</v>
      </c>
    </row>
    <row r="5187" spans="1:23" x14ac:dyDescent="0.3">
      <c r="A5187">
        <v>605186</v>
      </c>
      <c r="B5187">
        <v>93764</v>
      </c>
      <c r="C5187">
        <v>19</v>
      </c>
      <c r="D5187" t="s">
        <v>7</v>
      </c>
      <c r="E5187" t="s">
        <v>11</v>
      </c>
      <c r="F5187" t="s">
        <v>19</v>
      </c>
      <c r="G5187" t="s">
        <v>31</v>
      </c>
      <c r="H5187" s="1">
        <v>44957</v>
      </c>
      <c r="I5187" t="s">
        <v>33</v>
      </c>
      <c r="J5187">
        <v>68</v>
      </c>
      <c r="K5187">
        <v>9.9</v>
      </c>
      <c r="L5187">
        <v>1326.26</v>
      </c>
      <c r="M5187">
        <v>43.06</v>
      </c>
      <c r="N5187" t="s">
        <v>48</v>
      </c>
      <c r="O5187">
        <v>5</v>
      </c>
      <c r="P5187" t="str" cm="1">
        <f t="array" ref="P5187">_xlfn.IFS(C5187&lt;25,"18-24", C5187&lt;=35,"25-35", C5187&lt;=50,"36-50",TRUE,"50+")</f>
        <v>18-24</v>
      </c>
      <c r="Q5187" t="str">
        <f t="shared" ref="Q5187:Q5250" si="567">IF(COUNTIF($B:$B,B5187)&gt;1,"repeat","new")</f>
        <v>new</v>
      </c>
      <c r="R5187" t="str">
        <f t="shared" ref="R5187:R5250" si="568">IF(L5187&gt;500,"high value",IF( L5187&gt;250,"medium","low"))</f>
        <v>high value</v>
      </c>
      <c r="S5187" t="str">
        <f t="shared" ref="S5187:S5250" si="569">IF(O5187&lt;=2,"Low",IF(O5187&lt;=4,"medium","High"))</f>
        <v>High</v>
      </c>
      <c r="T5187" t="str">
        <f t="shared" ref="T5187:T5250" si="570">TEXT(H5187,"MMM")</f>
        <v>Jan</v>
      </c>
      <c r="U5187">
        <f t="shared" ref="U5187:U5250" si="571">YEAR(H5187)</f>
        <v>2023</v>
      </c>
      <c r="V5187" t="str">
        <f t="shared" ref="V5187:V5250" si="572">IF(K5187&lt;=5,"0-5",IF(K5187&lt;=10,"5-10",IF(K5187&lt;=15,"10-15","15+")))</f>
        <v>5-10</v>
      </c>
      <c r="W5187" t="str">
        <f t="shared" ref="W5187:W5250" si="573">IF(J5187&lt;=30,"Fast",IF(J5187&lt;=45,"Medium","Slow"))</f>
        <v>Slow</v>
      </c>
    </row>
    <row r="5188" spans="1:23" x14ac:dyDescent="0.3">
      <c r="A5188">
        <v>605187</v>
      </c>
      <c r="B5188">
        <v>42049</v>
      </c>
      <c r="C5188">
        <v>60</v>
      </c>
      <c r="D5188" t="s">
        <v>4</v>
      </c>
      <c r="E5188" t="s">
        <v>11</v>
      </c>
      <c r="F5188" t="s">
        <v>32</v>
      </c>
      <c r="G5188" t="s">
        <v>29</v>
      </c>
      <c r="H5188" s="1">
        <v>45408</v>
      </c>
      <c r="I5188" t="s">
        <v>34</v>
      </c>
      <c r="J5188">
        <v>65</v>
      </c>
      <c r="K5188">
        <v>1.8</v>
      </c>
      <c r="L5188">
        <v>1242.3</v>
      </c>
      <c r="M5188">
        <v>23.07</v>
      </c>
      <c r="N5188" t="s">
        <v>48</v>
      </c>
      <c r="O5188">
        <v>2</v>
      </c>
      <c r="P5188" t="str" cm="1">
        <f t="array" ref="P5188">_xlfn.IFS(C5188&lt;25,"18-24", C5188&lt;=35,"25-35", C5188&lt;=50,"36-50",TRUE,"50+")</f>
        <v>50+</v>
      </c>
      <c r="Q5188" t="str">
        <f t="shared" si="567"/>
        <v>new</v>
      </c>
      <c r="R5188" t="str">
        <f t="shared" si="568"/>
        <v>high value</v>
      </c>
      <c r="S5188" t="str">
        <f t="shared" si="569"/>
        <v>Low</v>
      </c>
      <c r="T5188" t="str">
        <f t="shared" si="570"/>
        <v>Apr</v>
      </c>
      <c r="U5188">
        <f t="shared" si="571"/>
        <v>2024</v>
      </c>
      <c r="V5188" t="str">
        <f t="shared" si="572"/>
        <v>0-5</v>
      </c>
      <c r="W5188" t="str">
        <f t="shared" si="573"/>
        <v>Slow</v>
      </c>
    </row>
    <row r="5189" spans="1:23" x14ac:dyDescent="0.3">
      <c r="A5189">
        <v>605188</v>
      </c>
      <c r="B5189">
        <v>33067</v>
      </c>
      <c r="C5189">
        <v>31</v>
      </c>
      <c r="D5189" t="s">
        <v>4</v>
      </c>
      <c r="E5189" t="s">
        <v>8</v>
      </c>
      <c r="F5189" t="s">
        <v>26</v>
      </c>
      <c r="G5189" t="s">
        <v>27</v>
      </c>
      <c r="H5189" s="1">
        <v>45087</v>
      </c>
      <c r="I5189" t="s">
        <v>33</v>
      </c>
      <c r="J5189">
        <v>42</v>
      </c>
      <c r="K5189">
        <v>5.4</v>
      </c>
      <c r="L5189">
        <v>334.69</v>
      </c>
      <c r="M5189">
        <v>104.42</v>
      </c>
      <c r="N5189" t="s">
        <v>50</v>
      </c>
      <c r="O5189">
        <v>2</v>
      </c>
      <c r="P5189" t="str" cm="1">
        <f t="array" ref="P5189">_xlfn.IFS(C5189&lt;25,"18-24", C5189&lt;=35,"25-35", C5189&lt;=50,"36-50",TRUE,"50+")</f>
        <v>25-35</v>
      </c>
      <c r="Q5189" t="str">
        <f t="shared" si="567"/>
        <v>new</v>
      </c>
      <c r="R5189" t="str">
        <f t="shared" si="568"/>
        <v>medium</v>
      </c>
      <c r="S5189" t="str">
        <f t="shared" si="569"/>
        <v>Low</v>
      </c>
      <c r="T5189" t="str">
        <f t="shared" si="570"/>
        <v>Jun</v>
      </c>
      <c r="U5189">
        <f t="shared" si="571"/>
        <v>2023</v>
      </c>
      <c r="V5189" t="str">
        <f t="shared" si="572"/>
        <v>5-10</v>
      </c>
      <c r="W5189" t="str">
        <f t="shared" si="573"/>
        <v>Medium</v>
      </c>
    </row>
    <row r="5190" spans="1:23" x14ac:dyDescent="0.3">
      <c r="A5190">
        <v>605189</v>
      </c>
      <c r="B5190">
        <v>54346</v>
      </c>
      <c r="C5190">
        <v>62</v>
      </c>
      <c r="D5190" t="s">
        <v>7</v>
      </c>
      <c r="E5190" t="s">
        <v>13</v>
      </c>
      <c r="F5190" t="s">
        <v>28</v>
      </c>
      <c r="G5190" t="s">
        <v>27</v>
      </c>
      <c r="H5190" s="1">
        <v>45460</v>
      </c>
      <c r="I5190" t="s">
        <v>33</v>
      </c>
      <c r="J5190">
        <v>70</v>
      </c>
      <c r="K5190">
        <v>14.8</v>
      </c>
      <c r="L5190">
        <v>184.75</v>
      </c>
      <c r="M5190">
        <v>37.54</v>
      </c>
      <c r="N5190" t="s">
        <v>48</v>
      </c>
      <c r="O5190">
        <v>3</v>
      </c>
      <c r="P5190" t="str" cm="1">
        <f t="array" ref="P5190">_xlfn.IFS(C5190&lt;25,"18-24", C5190&lt;=35,"25-35", C5190&lt;=50,"36-50",TRUE,"50+")</f>
        <v>50+</v>
      </c>
      <c r="Q5190" t="str">
        <f t="shared" si="567"/>
        <v>new</v>
      </c>
      <c r="R5190" t="str">
        <f t="shared" si="568"/>
        <v>low</v>
      </c>
      <c r="S5190" t="str">
        <f t="shared" si="569"/>
        <v>medium</v>
      </c>
      <c r="T5190" t="str">
        <f t="shared" si="570"/>
        <v>Jun</v>
      </c>
      <c r="U5190">
        <f t="shared" si="571"/>
        <v>2024</v>
      </c>
      <c r="V5190" t="str">
        <f t="shared" si="572"/>
        <v>10-15</v>
      </c>
      <c r="W5190" t="str">
        <f t="shared" si="573"/>
        <v>Slow</v>
      </c>
    </row>
    <row r="5191" spans="1:23" x14ac:dyDescent="0.3">
      <c r="A5191">
        <v>605190</v>
      </c>
      <c r="B5191">
        <v>98127</v>
      </c>
      <c r="C5191">
        <v>43</v>
      </c>
      <c r="D5191" t="s">
        <v>4</v>
      </c>
      <c r="E5191" t="s">
        <v>16</v>
      </c>
      <c r="F5191" t="s">
        <v>26</v>
      </c>
      <c r="G5191" t="s">
        <v>21</v>
      </c>
      <c r="H5191" s="1">
        <v>44595</v>
      </c>
      <c r="I5191" t="s">
        <v>33</v>
      </c>
      <c r="J5191">
        <v>26</v>
      </c>
      <c r="K5191">
        <v>5.7</v>
      </c>
      <c r="L5191">
        <v>792.91</v>
      </c>
      <c r="M5191">
        <v>32.020000000000003</v>
      </c>
      <c r="N5191" t="s">
        <v>50</v>
      </c>
      <c r="O5191">
        <v>3</v>
      </c>
      <c r="P5191" t="str" cm="1">
        <f t="array" ref="P5191">_xlfn.IFS(C5191&lt;25,"18-24", C5191&lt;=35,"25-35", C5191&lt;=50,"36-50",TRUE,"50+")</f>
        <v>36-50</v>
      </c>
      <c r="Q5191" t="str">
        <f t="shared" si="567"/>
        <v>new</v>
      </c>
      <c r="R5191" t="str">
        <f t="shared" si="568"/>
        <v>high value</v>
      </c>
      <c r="S5191" t="str">
        <f t="shared" si="569"/>
        <v>medium</v>
      </c>
      <c r="T5191" t="str">
        <f t="shared" si="570"/>
        <v>Feb</v>
      </c>
      <c r="U5191">
        <f t="shared" si="571"/>
        <v>2022</v>
      </c>
      <c r="V5191" t="str">
        <f t="shared" si="572"/>
        <v>5-10</v>
      </c>
      <c r="W5191" t="str">
        <f t="shared" si="573"/>
        <v>Fast</v>
      </c>
    </row>
    <row r="5192" spans="1:23" x14ac:dyDescent="0.3">
      <c r="A5192">
        <v>605191</v>
      </c>
      <c r="B5192">
        <v>40877</v>
      </c>
      <c r="C5192">
        <v>40</v>
      </c>
      <c r="D5192" t="s">
        <v>7</v>
      </c>
      <c r="E5192" t="s">
        <v>11</v>
      </c>
      <c r="F5192" t="s">
        <v>19</v>
      </c>
      <c r="G5192" t="s">
        <v>29</v>
      </c>
      <c r="H5192" s="1">
        <v>44640</v>
      </c>
      <c r="I5192" t="s">
        <v>34</v>
      </c>
      <c r="J5192">
        <v>38</v>
      </c>
      <c r="K5192">
        <v>13</v>
      </c>
      <c r="L5192">
        <v>1113.8499999999999</v>
      </c>
      <c r="M5192">
        <v>53.44</v>
      </c>
      <c r="N5192" t="s">
        <v>47</v>
      </c>
      <c r="O5192">
        <v>5</v>
      </c>
      <c r="P5192" t="str" cm="1">
        <f t="array" ref="P5192">_xlfn.IFS(C5192&lt;25,"18-24", C5192&lt;=35,"25-35", C5192&lt;=50,"36-50",TRUE,"50+")</f>
        <v>36-50</v>
      </c>
      <c r="Q5192" t="str">
        <f t="shared" si="567"/>
        <v>new</v>
      </c>
      <c r="R5192" t="str">
        <f t="shared" si="568"/>
        <v>high value</v>
      </c>
      <c r="S5192" t="str">
        <f t="shared" si="569"/>
        <v>High</v>
      </c>
      <c r="T5192" t="str">
        <f t="shared" si="570"/>
        <v>Mar</v>
      </c>
      <c r="U5192">
        <f t="shared" si="571"/>
        <v>2022</v>
      </c>
      <c r="V5192" t="str">
        <f t="shared" si="572"/>
        <v>10-15</v>
      </c>
      <c r="W5192" t="str">
        <f t="shared" si="573"/>
        <v>Medium</v>
      </c>
    </row>
    <row r="5193" spans="1:23" x14ac:dyDescent="0.3">
      <c r="A5193">
        <v>605192</v>
      </c>
      <c r="B5193">
        <v>73877</v>
      </c>
      <c r="C5193">
        <v>37</v>
      </c>
      <c r="D5193" t="s">
        <v>4</v>
      </c>
      <c r="E5193" t="s">
        <v>13</v>
      </c>
      <c r="F5193" t="s">
        <v>19</v>
      </c>
      <c r="G5193" t="s">
        <v>27</v>
      </c>
      <c r="H5193" s="1">
        <v>45382</v>
      </c>
      <c r="I5193" t="s">
        <v>34</v>
      </c>
      <c r="J5193">
        <v>35</v>
      </c>
      <c r="K5193">
        <v>10.5</v>
      </c>
      <c r="L5193">
        <v>499.78</v>
      </c>
      <c r="M5193">
        <v>58.84</v>
      </c>
      <c r="N5193" t="s">
        <v>50</v>
      </c>
      <c r="O5193">
        <v>3</v>
      </c>
      <c r="P5193" t="str" cm="1">
        <f t="array" ref="P5193">_xlfn.IFS(C5193&lt;25,"18-24", C5193&lt;=35,"25-35", C5193&lt;=50,"36-50",TRUE,"50+")</f>
        <v>36-50</v>
      </c>
      <c r="Q5193" t="str">
        <f t="shared" si="567"/>
        <v>new</v>
      </c>
      <c r="R5193" t="str">
        <f t="shared" si="568"/>
        <v>medium</v>
      </c>
      <c r="S5193" t="str">
        <f t="shared" si="569"/>
        <v>medium</v>
      </c>
      <c r="T5193" t="str">
        <f t="shared" si="570"/>
        <v>Mar</v>
      </c>
      <c r="U5193">
        <f t="shared" si="571"/>
        <v>2024</v>
      </c>
      <c r="V5193" t="str">
        <f t="shared" si="572"/>
        <v>10-15</v>
      </c>
      <c r="W5193" t="str">
        <f t="shared" si="573"/>
        <v>Medium</v>
      </c>
    </row>
    <row r="5194" spans="1:23" x14ac:dyDescent="0.3">
      <c r="A5194">
        <v>605193</v>
      </c>
      <c r="B5194">
        <v>11036</v>
      </c>
      <c r="C5194">
        <v>52</v>
      </c>
      <c r="D5194" t="s">
        <v>4</v>
      </c>
      <c r="E5194" t="s">
        <v>8</v>
      </c>
      <c r="F5194" t="s">
        <v>22</v>
      </c>
      <c r="G5194" t="s">
        <v>29</v>
      </c>
      <c r="H5194" s="1">
        <v>45531</v>
      </c>
      <c r="I5194" t="s">
        <v>34</v>
      </c>
      <c r="J5194">
        <v>49</v>
      </c>
      <c r="K5194">
        <v>10.1</v>
      </c>
      <c r="L5194">
        <v>527.41</v>
      </c>
      <c r="M5194">
        <v>117.95</v>
      </c>
      <c r="N5194" t="s">
        <v>47</v>
      </c>
      <c r="O5194">
        <v>2</v>
      </c>
      <c r="P5194" t="str" cm="1">
        <f t="array" ref="P5194">_xlfn.IFS(C5194&lt;25,"18-24", C5194&lt;=35,"25-35", C5194&lt;=50,"36-50",TRUE,"50+")</f>
        <v>50+</v>
      </c>
      <c r="Q5194" t="str">
        <f t="shared" si="567"/>
        <v>repeat</v>
      </c>
      <c r="R5194" t="str">
        <f t="shared" si="568"/>
        <v>high value</v>
      </c>
      <c r="S5194" t="str">
        <f t="shared" si="569"/>
        <v>Low</v>
      </c>
      <c r="T5194" t="str">
        <f t="shared" si="570"/>
        <v>Aug</v>
      </c>
      <c r="U5194">
        <f t="shared" si="571"/>
        <v>2024</v>
      </c>
      <c r="V5194" t="str">
        <f t="shared" si="572"/>
        <v>10-15</v>
      </c>
      <c r="W5194" t="str">
        <f t="shared" si="573"/>
        <v>Slow</v>
      </c>
    </row>
    <row r="5195" spans="1:23" x14ac:dyDescent="0.3">
      <c r="A5195">
        <v>605194</v>
      </c>
      <c r="B5195">
        <v>82167</v>
      </c>
      <c r="C5195">
        <v>50</v>
      </c>
      <c r="D5195" t="s">
        <v>4</v>
      </c>
      <c r="E5195" t="s">
        <v>13</v>
      </c>
      <c r="F5195" t="s">
        <v>24</v>
      </c>
      <c r="G5195" t="s">
        <v>31</v>
      </c>
      <c r="H5195" s="1">
        <v>44773</v>
      </c>
      <c r="I5195" t="s">
        <v>34</v>
      </c>
      <c r="J5195">
        <v>86</v>
      </c>
      <c r="K5195">
        <v>6.7</v>
      </c>
      <c r="L5195">
        <v>1291.67</v>
      </c>
      <c r="M5195">
        <v>100.31</v>
      </c>
      <c r="N5195" t="s">
        <v>47</v>
      </c>
      <c r="O5195">
        <v>3</v>
      </c>
      <c r="P5195" t="str" cm="1">
        <f t="array" ref="P5195">_xlfn.IFS(C5195&lt;25,"18-24", C5195&lt;=35,"25-35", C5195&lt;=50,"36-50",TRUE,"50+")</f>
        <v>36-50</v>
      </c>
      <c r="Q5195" t="str">
        <f t="shared" si="567"/>
        <v>new</v>
      </c>
      <c r="R5195" t="str">
        <f t="shared" si="568"/>
        <v>high value</v>
      </c>
      <c r="S5195" t="str">
        <f t="shared" si="569"/>
        <v>medium</v>
      </c>
      <c r="T5195" t="str">
        <f t="shared" si="570"/>
        <v>Jul</v>
      </c>
      <c r="U5195">
        <f t="shared" si="571"/>
        <v>2022</v>
      </c>
      <c r="V5195" t="str">
        <f t="shared" si="572"/>
        <v>5-10</v>
      </c>
      <c r="W5195" t="str">
        <f t="shared" si="573"/>
        <v>Slow</v>
      </c>
    </row>
    <row r="5196" spans="1:23" x14ac:dyDescent="0.3">
      <c r="A5196">
        <v>605195</v>
      </c>
      <c r="B5196">
        <v>64285</v>
      </c>
      <c r="C5196">
        <v>55</v>
      </c>
      <c r="D5196" t="s">
        <v>4</v>
      </c>
      <c r="E5196" t="s">
        <v>5</v>
      </c>
      <c r="F5196" t="s">
        <v>19</v>
      </c>
      <c r="G5196" t="s">
        <v>23</v>
      </c>
      <c r="H5196" s="1">
        <v>45354</v>
      </c>
      <c r="I5196" t="s">
        <v>33</v>
      </c>
      <c r="J5196">
        <v>57</v>
      </c>
      <c r="K5196">
        <v>13.8</v>
      </c>
      <c r="L5196">
        <v>600.91</v>
      </c>
      <c r="M5196">
        <v>51.58</v>
      </c>
      <c r="N5196" t="s">
        <v>48</v>
      </c>
      <c r="O5196">
        <v>2</v>
      </c>
      <c r="P5196" t="str" cm="1">
        <f t="array" ref="P5196">_xlfn.IFS(C5196&lt;25,"18-24", C5196&lt;=35,"25-35", C5196&lt;=50,"36-50",TRUE,"50+")</f>
        <v>50+</v>
      </c>
      <c r="Q5196" t="str">
        <f t="shared" si="567"/>
        <v>new</v>
      </c>
      <c r="R5196" t="str">
        <f t="shared" si="568"/>
        <v>high value</v>
      </c>
      <c r="S5196" t="str">
        <f t="shared" si="569"/>
        <v>Low</v>
      </c>
      <c r="T5196" t="str">
        <f t="shared" si="570"/>
        <v>Mar</v>
      </c>
      <c r="U5196">
        <f t="shared" si="571"/>
        <v>2024</v>
      </c>
      <c r="V5196" t="str">
        <f t="shared" si="572"/>
        <v>10-15</v>
      </c>
      <c r="W5196" t="str">
        <f t="shared" si="573"/>
        <v>Slow</v>
      </c>
    </row>
    <row r="5197" spans="1:23" x14ac:dyDescent="0.3">
      <c r="A5197">
        <v>605196</v>
      </c>
      <c r="B5197">
        <v>56834</v>
      </c>
      <c r="C5197">
        <v>58</v>
      </c>
      <c r="D5197" t="s">
        <v>7</v>
      </c>
      <c r="E5197" t="s">
        <v>8</v>
      </c>
      <c r="F5197" t="s">
        <v>28</v>
      </c>
      <c r="G5197" t="s">
        <v>31</v>
      </c>
      <c r="H5197" s="1">
        <v>45550</v>
      </c>
      <c r="I5197" t="s">
        <v>34</v>
      </c>
      <c r="J5197">
        <v>63</v>
      </c>
      <c r="K5197">
        <v>8.8000000000000007</v>
      </c>
      <c r="L5197">
        <v>1342.74</v>
      </c>
      <c r="M5197">
        <v>72.67</v>
      </c>
      <c r="N5197" t="s">
        <v>50</v>
      </c>
      <c r="O5197">
        <v>2</v>
      </c>
      <c r="P5197" t="str" cm="1">
        <f t="array" ref="P5197">_xlfn.IFS(C5197&lt;25,"18-24", C5197&lt;=35,"25-35", C5197&lt;=50,"36-50",TRUE,"50+")</f>
        <v>50+</v>
      </c>
      <c r="Q5197" t="str">
        <f t="shared" si="567"/>
        <v>new</v>
      </c>
      <c r="R5197" t="str">
        <f t="shared" si="568"/>
        <v>high value</v>
      </c>
      <c r="S5197" t="str">
        <f t="shared" si="569"/>
        <v>Low</v>
      </c>
      <c r="T5197" t="str">
        <f t="shared" si="570"/>
        <v>Sep</v>
      </c>
      <c r="U5197">
        <f t="shared" si="571"/>
        <v>2024</v>
      </c>
      <c r="V5197" t="str">
        <f t="shared" si="572"/>
        <v>5-10</v>
      </c>
      <c r="W5197" t="str">
        <f t="shared" si="573"/>
        <v>Slow</v>
      </c>
    </row>
    <row r="5198" spans="1:23" x14ac:dyDescent="0.3">
      <c r="A5198">
        <v>605197</v>
      </c>
      <c r="B5198">
        <v>73327</v>
      </c>
      <c r="C5198">
        <v>42</v>
      </c>
      <c r="D5198" t="s">
        <v>4</v>
      </c>
      <c r="E5198" t="s">
        <v>15</v>
      </c>
      <c r="F5198" t="s">
        <v>18</v>
      </c>
      <c r="G5198" t="s">
        <v>21</v>
      </c>
      <c r="H5198" s="1">
        <v>45633</v>
      </c>
      <c r="I5198" t="s">
        <v>34</v>
      </c>
      <c r="J5198">
        <v>31</v>
      </c>
      <c r="K5198">
        <v>9.5</v>
      </c>
      <c r="L5198">
        <v>530.99</v>
      </c>
      <c r="M5198">
        <v>44.78</v>
      </c>
      <c r="N5198" t="s">
        <v>48</v>
      </c>
      <c r="O5198">
        <v>5</v>
      </c>
      <c r="P5198" t="str" cm="1">
        <f t="array" ref="P5198">_xlfn.IFS(C5198&lt;25,"18-24", C5198&lt;=35,"25-35", C5198&lt;=50,"36-50",TRUE,"50+")</f>
        <v>36-50</v>
      </c>
      <c r="Q5198" t="str">
        <f t="shared" si="567"/>
        <v>new</v>
      </c>
      <c r="R5198" t="str">
        <f t="shared" si="568"/>
        <v>high value</v>
      </c>
      <c r="S5198" t="str">
        <f t="shared" si="569"/>
        <v>High</v>
      </c>
      <c r="T5198" t="str">
        <f t="shared" si="570"/>
        <v>Dec</v>
      </c>
      <c r="U5198">
        <f t="shared" si="571"/>
        <v>2024</v>
      </c>
      <c r="V5198" t="str">
        <f t="shared" si="572"/>
        <v>5-10</v>
      </c>
      <c r="W5198" t="str">
        <f t="shared" si="573"/>
        <v>Medium</v>
      </c>
    </row>
    <row r="5199" spans="1:23" x14ac:dyDescent="0.3">
      <c r="A5199">
        <v>605198</v>
      </c>
      <c r="B5199">
        <v>26834</v>
      </c>
      <c r="C5199">
        <v>41</v>
      </c>
      <c r="D5199" t="s">
        <v>7</v>
      </c>
      <c r="E5199" t="s">
        <v>11</v>
      </c>
      <c r="F5199" t="s">
        <v>24</v>
      </c>
      <c r="G5199" t="s">
        <v>21</v>
      </c>
      <c r="H5199" s="1">
        <v>45651</v>
      </c>
      <c r="I5199" t="s">
        <v>33</v>
      </c>
      <c r="J5199">
        <v>51</v>
      </c>
      <c r="K5199">
        <v>14.2</v>
      </c>
      <c r="L5199">
        <v>856.22</v>
      </c>
      <c r="M5199">
        <v>29.14</v>
      </c>
      <c r="N5199" t="s">
        <v>47</v>
      </c>
      <c r="O5199">
        <v>2</v>
      </c>
      <c r="P5199" t="str" cm="1">
        <f t="array" ref="P5199">_xlfn.IFS(C5199&lt;25,"18-24", C5199&lt;=35,"25-35", C5199&lt;=50,"36-50",TRUE,"50+")</f>
        <v>36-50</v>
      </c>
      <c r="Q5199" t="str">
        <f t="shared" si="567"/>
        <v>new</v>
      </c>
      <c r="R5199" t="str">
        <f t="shared" si="568"/>
        <v>high value</v>
      </c>
      <c r="S5199" t="str">
        <f t="shared" si="569"/>
        <v>Low</v>
      </c>
      <c r="T5199" t="str">
        <f t="shared" si="570"/>
        <v>Dec</v>
      </c>
      <c r="U5199">
        <f t="shared" si="571"/>
        <v>2024</v>
      </c>
      <c r="V5199" t="str">
        <f t="shared" si="572"/>
        <v>10-15</v>
      </c>
      <c r="W5199" t="str">
        <f t="shared" si="573"/>
        <v>Slow</v>
      </c>
    </row>
    <row r="5200" spans="1:23" x14ac:dyDescent="0.3">
      <c r="A5200">
        <v>605199</v>
      </c>
      <c r="B5200">
        <v>31530</v>
      </c>
      <c r="C5200">
        <v>24</v>
      </c>
      <c r="D5200" t="s">
        <v>7</v>
      </c>
      <c r="E5200" t="s">
        <v>8</v>
      </c>
      <c r="F5200" t="s">
        <v>26</v>
      </c>
      <c r="G5200" t="s">
        <v>25</v>
      </c>
      <c r="H5200" s="1">
        <v>45238</v>
      </c>
      <c r="I5200" t="s">
        <v>34</v>
      </c>
      <c r="J5200">
        <v>81</v>
      </c>
      <c r="K5200">
        <v>6.9</v>
      </c>
      <c r="L5200">
        <v>990.89</v>
      </c>
      <c r="M5200">
        <v>32.840000000000003</v>
      </c>
      <c r="N5200" t="s">
        <v>50</v>
      </c>
      <c r="O5200">
        <v>5</v>
      </c>
      <c r="P5200" t="str" cm="1">
        <f t="array" ref="P5200">_xlfn.IFS(C5200&lt;25,"18-24", C5200&lt;=35,"25-35", C5200&lt;=50,"36-50",TRUE,"50+")</f>
        <v>18-24</v>
      </c>
      <c r="Q5200" t="str">
        <f t="shared" si="567"/>
        <v>new</v>
      </c>
      <c r="R5200" t="str">
        <f t="shared" si="568"/>
        <v>high value</v>
      </c>
      <c r="S5200" t="str">
        <f t="shared" si="569"/>
        <v>High</v>
      </c>
      <c r="T5200" t="str">
        <f t="shared" si="570"/>
        <v>Nov</v>
      </c>
      <c r="U5200">
        <f t="shared" si="571"/>
        <v>2023</v>
      </c>
      <c r="V5200" t="str">
        <f t="shared" si="572"/>
        <v>5-10</v>
      </c>
      <c r="W5200" t="str">
        <f t="shared" si="573"/>
        <v>Slow</v>
      </c>
    </row>
    <row r="5201" spans="1:23" x14ac:dyDescent="0.3">
      <c r="A5201">
        <v>605200</v>
      </c>
      <c r="B5201">
        <v>88505</v>
      </c>
      <c r="C5201">
        <v>25</v>
      </c>
      <c r="D5201" t="s">
        <v>7</v>
      </c>
      <c r="E5201" t="s">
        <v>16</v>
      </c>
      <c r="F5201" t="s">
        <v>30</v>
      </c>
      <c r="G5201" t="s">
        <v>29</v>
      </c>
      <c r="H5201" s="1">
        <v>44759</v>
      </c>
      <c r="I5201" t="s">
        <v>34</v>
      </c>
      <c r="J5201">
        <v>24</v>
      </c>
      <c r="K5201">
        <v>14.1</v>
      </c>
      <c r="L5201">
        <v>1080.07</v>
      </c>
      <c r="M5201">
        <v>62.45</v>
      </c>
      <c r="N5201" t="s">
        <v>49</v>
      </c>
      <c r="O5201">
        <v>5</v>
      </c>
      <c r="P5201" t="str" cm="1">
        <f t="array" ref="P5201">_xlfn.IFS(C5201&lt;25,"18-24", C5201&lt;=35,"25-35", C5201&lt;=50,"36-50",TRUE,"50+")</f>
        <v>25-35</v>
      </c>
      <c r="Q5201" t="str">
        <f t="shared" si="567"/>
        <v>new</v>
      </c>
      <c r="R5201" t="str">
        <f t="shared" si="568"/>
        <v>high value</v>
      </c>
      <c r="S5201" t="str">
        <f t="shared" si="569"/>
        <v>High</v>
      </c>
      <c r="T5201" t="str">
        <f t="shared" si="570"/>
        <v>Jul</v>
      </c>
      <c r="U5201">
        <f t="shared" si="571"/>
        <v>2022</v>
      </c>
      <c r="V5201" t="str">
        <f t="shared" si="572"/>
        <v>10-15</v>
      </c>
      <c r="W5201" t="str">
        <f t="shared" si="573"/>
        <v>Fast</v>
      </c>
    </row>
    <row r="5202" spans="1:23" x14ac:dyDescent="0.3">
      <c r="A5202">
        <v>605201</v>
      </c>
      <c r="B5202">
        <v>36742</v>
      </c>
      <c r="C5202">
        <v>31</v>
      </c>
      <c r="D5202" t="s">
        <v>4</v>
      </c>
      <c r="E5202" t="s">
        <v>15</v>
      </c>
      <c r="F5202" t="s">
        <v>19</v>
      </c>
      <c r="G5202" t="s">
        <v>31</v>
      </c>
      <c r="H5202" s="1">
        <v>44733</v>
      </c>
      <c r="I5202" t="s">
        <v>33</v>
      </c>
      <c r="J5202">
        <v>37</v>
      </c>
      <c r="K5202">
        <v>1.8</v>
      </c>
      <c r="L5202">
        <v>778.87</v>
      </c>
      <c r="M5202">
        <v>61.73</v>
      </c>
      <c r="N5202" t="s">
        <v>47</v>
      </c>
      <c r="O5202">
        <v>2</v>
      </c>
      <c r="P5202" t="str" cm="1">
        <f t="array" ref="P5202">_xlfn.IFS(C5202&lt;25,"18-24", C5202&lt;=35,"25-35", C5202&lt;=50,"36-50",TRUE,"50+")</f>
        <v>25-35</v>
      </c>
      <c r="Q5202" t="str">
        <f t="shared" si="567"/>
        <v>new</v>
      </c>
      <c r="R5202" t="str">
        <f t="shared" si="568"/>
        <v>high value</v>
      </c>
      <c r="S5202" t="str">
        <f t="shared" si="569"/>
        <v>Low</v>
      </c>
      <c r="T5202" t="str">
        <f t="shared" si="570"/>
        <v>Jun</v>
      </c>
      <c r="U5202">
        <f t="shared" si="571"/>
        <v>2022</v>
      </c>
      <c r="V5202" t="str">
        <f t="shared" si="572"/>
        <v>0-5</v>
      </c>
      <c r="W5202" t="str">
        <f t="shared" si="573"/>
        <v>Medium</v>
      </c>
    </row>
    <row r="5203" spans="1:23" x14ac:dyDescent="0.3">
      <c r="A5203">
        <v>605202</v>
      </c>
      <c r="B5203">
        <v>75890</v>
      </c>
      <c r="C5203">
        <v>58</v>
      </c>
      <c r="D5203" t="s">
        <v>4</v>
      </c>
      <c r="E5203" t="s">
        <v>5</v>
      </c>
      <c r="F5203" t="s">
        <v>28</v>
      </c>
      <c r="G5203" t="s">
        <v>29</v>
      </c>
      <c r="H5203" s="1">
        <v>44903</v>
      </c>
      <c r="I5203" t="s">
        <v>34</v>
      </c>
      <c r="J5203">
        <v>49</v>
      </c>
      <c r="K5203">
        <v>1.7</v>
      </c>
      <c r="L5203">
        <v>1177.1199999999999</v>
      </c>
      <c r="M5203">
        <v>53</v>
      </c>
      <c r="N5203" t="s">
        <v>48</v>
      </c>
      <c r="O5203">
        <v>5</v>
      </c>
      <c r="P5203" t="str" cm="1">
        <f t="array" ref="P5203">_xlfn.IFS(C5203&lt;25,"18-24", C5203&lt;=35,"25-35", C5203&lt;=50,"36-50",TRUE,"50+")</f>
        <v>50+</v>
      </c>
      <c r="Q5203" t="str">
        <f t="shared" si="567"/>
        <v>new</v>
      </c>
      <c r="R5203" t="str">
        <f t="shared" si="568"/>
        <v>high value</v>
      </c>
      <c r="S5203" t="str">
        <f t="shared" si="569"/>
        <v>High</v>
      </c>
      <c r="T5203" t="str">
        <f t="shared" si="570"/>
        <v>Dec</v>
      </c>
      <c r="U5203">
        <f t="shared" si="571"/>
        <v>2022</v>
      </c>
      <c r="V5203" t="str">
        <f t="shared" si="572"/>
        <v>0-5</v>
      </c>
      <c r="W5203" t="str">
        <f t="shared" si="573"/>
        <v>Slow</v>
      </c>
    </row>
    <row r="5204" spans="1:23" x14ac:dyDescent="0.3">
      <c r="A5204">
        <v>605203</v>
      </c>
      <c r="B5204">
        <v>27118</v>
      </c>
      <c r="C5204">
        <v>40</v>
      </c>
      <c r="D5204" t="s">
        <v>7</v>
      </c>
      <c r="E5204" t="s">
        <v>11</v>
      </c>
      <c r="F5204" t="s">
        <v>28</v>
      </c>
      <c r="G5204" t="s">
        <v>31</v>
      </c>
      <c r="H5204" s="1">
        <v>45174</v>
      </c>
      <c r="I5204" t="s">
        <v>34</v>
      </c>
      <c r="J5204">
        <v>63</v>
      </c>
      <c r="K5204">
        <v>5.0999999999999996</v>
      </c>
      <c r="L5204">
        <v>948.21</v>
      </c>
      <c r="M5204">
        <v>96.52</v>
      </c>
      <c r="N5204" t="s">
        <v>47</v>
      </c>
      <c r="O5204">
        <v>4</v>
      </c>
      <c r="P5204" t="str" cm="1">
        <f t="array" ref="P5204">_xlfn.IFS(C5204&lt;25,"18-24", C5204&lt;=35,"25-35", C5204&lt;=50,"36-50",TRUE,"50+")</f>
        <v>36-50</v>
      </c>
      <c r="Q5204" t="str">
        <f t="shared" si="567"/>
        <v>new</v>
      </c>
      <c r="R5204" t="str">
        <f t="shared" si="568"/>
        <v>high value</v>
      </c>
      <c r="S5204" t="str">
        <f t="shared" si="569"/>
        <v>medium</v>
      </c>
      <c r="T5204" t="str">
        <f t="shared" si="570"/>
        <v>Sep</v>
      </c>
      <c r="U5204">
        <f t="shared" si="571"/>
        <v>2023</v>
      </c>
      <c r="V5204" t="str">
        <f t="shared" si="572"/>
        <v>5-10</v>
      </c>
      <c r="W5204" t="str">
        <f t="shared" si="573"/>
        <v>Slow</v>
      </c>
    </row>
    <row r="5205" spans="1:23" x14ac:dyDescent="0.3">
      <c r="A5205">
        <v>605204</v>
      </c>
      <c r="B5205">
        <v>31735</v>
      </c>
      <c r="C5205">
        <v>48</v>
      </c>
      <c r="D5205" t="s">
        <v>4</v>
      </c>
      <c r="E5205" t="s">
        <v>16</v>
      </c>
      <c r="F5205" t="s">
        <v>30</v>
      </c>
      <c r="G5205" t="s">
        <v>29</v>
      </c>
      <c r="H5205" s="1">
        <v>44733</v>
      </c>
      <c r="I5205" t="s">
        <v>34</v>
      </c>
      <c r="J5205">
        <v>28</v>
      </c>
      <c r="K5205">
        <v>11.8</v>
      </c>
      <c r="L5205">
        <v>381.17</v>
      </c>
      <c r="M5205">
        <v>75.569999999999993</v>
      </c>
      <c r="N5205" t="s">
        <v>50</v>
      </c>
      <c r="O5205">
        <v>5</v>
      </c>
      <c r="P5205" t="str" cm="1">
        <f t="array" ref="P5205">_xlfn.IFS(C5205&lt;25,"18-24", C5205&lt;=35,"25-35", C5205&lt;=50,"36-50",TRUE,"50+")</f>
        <v>36-50</v>
      </c>
      <c r="Q5205" t="str">
        <f t="shared" si="567"/>
        <v>repeat</v>
      </c>
      <c r="R5205" t="str">
        <f t="shared" si="568"/>
        <v>medium</v>
      </c>
      <c r="S5205" t="str">
        <f t="shared" si="569"/>
        <v>High</v>
      </c>
      <c r="T5205" t="str">
        <f t="shared" si="570"/>
        <v>Jun</v>
      </c>
      <c r="U5205">
        <f t="shared" si="571"/>
        <v>2022</v>
      </c>
      <c r="V5205" t="str">
        <f t="shared" si="572"/>
        <v>10-15</v>
      </c>
      <c r="W5205" t="str">
        <f t="shared" si="573"/>
        <v>Fast</v>
      </c>
    </row>
    <row r="5206" spans="1:23" x14ac:dyDescent="0.3">
      <c r="A5206">
        <v>605205</v>
      </c>
      <c r="B5206">
        <v>31445</v>
      </c>
      <c r="C5206">
        <v>30</v>
      </c>
      <c r="D5206" t="s">
        <v>4</v>
      </c>
      <c r="E5206" t="s">
        <v>16</v>
      </c>
      <c r="F5206" t="s">
        <v>19</v>
      </c>
      <c r="G5206" t="s">
        <v>29</v>
      </c>
      <c r="H5206" s="1">
        <v>45374</v>
      </c>
      <c r="I5206" t="s">
        <v>34</v>
      </c>
      <c r="J5206">
        <v>83</v>
      </c>
      <c r="K5206">
        <v>13.4</v>
      </c>
      <c r="L5206">
        <v>979.73</v>
      </c>
      <c r="M5206">
        <v>119.16</v>
      </c>
      <c r="N5206" t="s">
        <v>49</v>
      </c>
      <c r="O5206">
        <v>5</v>
      </c>
      <c r="P5206" t="str" cm="1">
        <f t="array" ref="P5206">_xlfn.IFS(C5206&lt;25,"18-24", C5206&lt;=35,"25-35", C5206&lt;=50,"36-50",TRUE,"50+")</f>
        <v>25-35</v>
      </c>
      <c r="Q5206" t="str">
        <f t="shared" si="567"/>
        <v>new</v>
      </c>
      <c r="R5206" t="str">
        <f t="shared" si="568"/>
        <v>high value</v>
      </c>
      <c r="S5206" t="str">
        <f t="shared" si="569"/>
        <v>High</v>
      </c>
      <c r="T5206" t="str">
        <f t="shared" si="570"/>
        <v>Mar</v>
      </c>
      <c r="U5206">
        <f t="shared" si="571"/>
        <v>2024</v>
      </c>
      <c r="V5206" t="str">
        <f t="shared" si="572"/>
        <v>10-15</v>
      </c>
      <c r="W5206" t="str">
        <f t="shared" si="573"/>
        <v>Slow</v>
      </c>
    </row>
    <row r="5207" spans="1:23" x14ac:dyDescent="0.3">
      <c r="A5207">
        <v>605206</v>
      </c>
      <c r="B5207">
        <v>15934</v>
      </c>
      <c r="C5207">
        <v>51</v>
      </c>
      <c r="D5207" t="s">
        <v>4</v>
      </c>
      <c r="E5207" t="s">
        <v>8</v>
      </c>
      <c r="F5207" t="s">
        <v>24</v>
      </c>
      <c r="G5207" t="s">
        <v>25</v>
      </c>
      <c r="H5207" s="1">
        <v>44866</v>
      </c>
      <c r="I5207" t="s">
        <v>34</v>
      </c>
      <c r="J5207">
        <v>89</v>
      </c>
      <c r="K5207">
        <v>14.5</v>
      </c>
      <c r="L5207">
        <v>1243.32</v>
      </c>
      <c r="M5207">
        <v>76.25</v>
      </c>
      <c r="N5207" t="s">
        <v>48</v>
      </c>
      <c r="O5207">
        <v>5</v>
      </c>
      <c r="P5207" t="str" cm="1">
        <f t="array" ref="P5207">_xlfn.IFS(C5207&lt;25,"18-24", C5207&lt;=35,"25-35", C5207&lt;=50,"36-50",TRUE,"50+")</f>
        <v>50+</v>
      </c>
      <c r="Q5207" t="str">
        <f t="shared" si="567"/>
        <v>new</v>
      </c>
      <c r="R5207" t="str">
        <f t="shared" si="568"/>
        <v>high value</v>
      </c>
      <c r="S5207" t="str">
        <f t="shared" si="569"/>
        <v>High</v>
      </c>
      <c r="T5207" t="str">
        <f t="shared" si="570"/>
        <v>Nov</v>
      </c>
      <c r="U5207">
        <f t="shared" si="571"/>
        <v>2022</v>
      </c>
      <c r="V5207" t="str">
        <f t="shared" si="572"/>
        <v>10-15</v>
      </c>
      <c r="W5207" t="str">
        <f t="shared" si="573"/>
        <v>Slow</v>
      </c>
    </row>
    <row r="5208" spans="1:23" x14ac:dyDescent="0.3">
      <c r="A5208">
        <v>605207</v>
      </c>
      <c r="B5208">
        <v>66081</v>
      </c>
      <c r="C5208">
        <v>51</v>
      </c>
      <c r="D5208" t="s">
        <v>4</v>
      </c>
      <c r="E5208" t="s">
        <v>16</v>
      </c>
      <c r="F5208" t="s">
        <v>28</v>
      </c>
      <c r="G5208" t="s">
        <v>27</v>
      </c>
      <c r="H5208" s="1">
        <v>45493</v>
      </c>
      <c r="I5208" t="s">
        <v>34</v>
      </c>
      <c r="J5208">
        <v>46</v>
      </c>
      <c r="K5208">
        <v>7</v>
      </c>
      <c r="L5208">
        <v>655.14</v>
      </c>
      <c r="M5208">
        <v>101.22</v>
      </c>
      <c r="N5208" t="s">
        <v>48</v>
      </c>
      <c r="O5208">
        <v>5</v>
      </c>
      <c r="P5208" t="str" cm="1">
        <f t="array" ref="P5208">_xlfn.IFS(C5208&lt;25,"18-24", C5208&lt;=35,"25-35", C5208&lt;=50,"36-50",TRUE,"50+")</f>
        <v>50+</v>
      </c>
      <c r="Q5208" t="str">
        <f t="shared" si="567"/>
        <v>new</v>
      </c>
      <c r="R5208" t="str">
        <f t="shared" si="568"/>
        <v>high value</v>
      </c>
      <c r="S5208" t="str">
        <f t="shared" si="569"/>
        <v>High</v>
      </c>
      <c r="T5208" t="str">
        <f t="shared" si="570"/>
        <v>Jul</v>
      </c>
      <c r="U5208">
        <f t="shared" si="571"/>
        <v>2024</v>
      </c>
      <c r="V5208" t="str">
        <f t="shared" si="572"/>
        <v>5-10</v>
      </c>
      <c r="W5208" t="str">
        <f t="shared" si="573"/>
        <v>Slow</v>
      </c>
    </row>
    <row r="5209" spans="1:23" x14ac:dyDescent="0.3">
      <c r="A5209">
        <v>605208</v>
      </c>
      <c r="B5209">
        <v>34742</v>
      </c>
      <c r="C5209">
        <v>37</v>
      </c>
      <c r="D5209" t="s">
        <v>7</v>
      </c>
      <c r="E5209" t="s">
        <v>5</v>
      </c>
      <c r="F5209" t="s">
        <v>28</v>
      </c>
      <c r="G5209" t="s">
        <v>29</v>
      </c>
      <c r="H5209" s="1">
        <v>44817</v>
      </c>
      <c r="I5209" t="s">
        <v>33</v>
      </c>
      <c r="J5209">
        <v>36</v>
      </c>
      <c r="K5209">
        <v>9.1</v>
      </c>
      <c r="L5209">
        <v>1299.3</v>
      </c>
      <c r="M5209">
        <v>102.71</v>
      </c>
      <c r="N5209" t="s">
        <v>50</v>
      </c>
      <c r="O5209">
        <v>5</v>
      </c>
      <c r="P5209" t="str" cm="1">
        <f t="array" ref="P5209">_xlfn.IFS(C5209&lt;25,"18-24", C5209&lt;=35,"25-35", C5209&lt;=50,"36-50",TRUE,"50+")</f>
        <v>36-50</v>
      </c>
      <c r="Q5209" t="str">
        <f t="shared" si="567"/>
        <v>new</v>
      </c>
      <c r="R5209" t="str">
        <f t="shared" si="568"/>
        <v>high value</v>
      </c>
      <c r="S5209" t="str">
        <f t="shared" si="569"/>
        <v>High</v>
      </c>
      <c r="T5209" t="str">
        <f t="shared" si="570"/>
        <v>Sep</v>
      </c>
      <c r="U5209">
        <f t="shared" si="571"/>
        <v>2022</v>
      </c>
      <c r="V5209" t="str">
        <f t="shared" si="572"/>
        <v>5-10</v>
      </c>
      <c r="W5209" t="str">
        <f t="shared" si="573"/>
        <v>Medium</v>
      </c>
    </row>
    <row r="5210" spans="1:23" x14ac:dyDescent="0.3">
      <c r="A5210">
        <v>605209</v>
      </c>
      <c r="B5210">
        <v>50567</v>
      </c>
      <c r="C5210">
        <v>44</v>
      </c>
      <c r="D5210" t="s">
        <v>4</v>
      </c>
      <c r="E5210" t="s">
        <v>15</v>
      </c>
      <c r="F5210" t="s">
        <v>18</v>
      </c>
      <c r="G5210" t="s">
        <v>29</v>
      </c>
      <c r="H5210" s="1">
        <v>44945</v>
      </c>
      <c r="I5210" t="s">
        <v>33</v>
      </c>
      <c r="J5210">
        <v>76</v>
      </c>
      <c r="K5210">
        <v>10.3</v>
      </c>
      <c r="L5210">
        <v>892.58</v>
      </c>
      <c r="M5210">
        <v>43.13</v>
      </c>
      <c r="N5210" t="s">
        <v>49</v>
      </c>
      <c r="O5210">
        <v>5</v>
      </c>
      <c r="P5210" t="str" cm="1">
        <f t="array" ref="P5210">_xlfn.IFS(C5210&lt;25,"18-24", C5210&lt;=35,"25-35", C5210&lt;=50,"36-50",TRUE,"50+")</f>
        <v>36-50</v>
      </c>
      <c r="Q5210" t="str">
        <f t="shared" si="567"/>
        <v>new</v>
      </c>
      <c r="R5210" t="str">
        <f t="shared" si="568"/>
        <v>high value</v>
      </c>
      <c r="S5210" t="str">
        <f t="shared" si="569"/>
        <v>High</v>
      </c>
      <c r="T5210" t="str">
        <f t="shared" si="570"/>
        <v>Jan</v>
      </c>
      <c r="U5210">
        <f t="shared" si="571"/>
        <v>2023</v>
      </c>
      <c r="V5210" t="str">
        <f t="shared" si="572"/>
        <v>10-15</v>
      </c>
      <c r="W5210" t="str">
        <f t="shared" si="573"/>
        <v>Slow</v>
      </c>
    </row>
    <row r="5211" spans="1:23" x14ac:dyDescent="0.3">
      <c r="A5211">
        <v>605210</v>
      </c>
      <c r="B5211">
        <v>45621</v>
      </c>
      <c r="C5211">
        <v>54</v>
      </c>
      <c r="D5211" t="s">
        <v>4</v>
      </c>
      <c r="E5211" t="s">
        <v>11</v>
      </c>
      <c r="F5211" t="s">
        <v>24</v>
      </c>
      <c r="G5211" t="s">
        <v>31</v>
      </c>
      <c r="H5211" s="1">
        <v>45173</v>
      </c>
      <c r="I5211" t="s">
        <v>33</v>
      </c>
      <c r="J5211">
        <v>48</v>
      </c>
      <c r="K5211">
        <v>11.2</v>
      </c>
      <c r="L5211">
        <v>567</v>
      </c>
      <c r="M5211">
        <v>29.48</v>
      </c>
      <c r="N5211" t="s">
        <v>50</v>
      </c>
      <c r="O5211">
        <v>2</v>
      </c>
      <c r="P5211" t="str" cm="1">
        <f t="array" ref="P5211">_xlfn.IFS(C5211&lt;25,"18-24", C5211&lt;=35,"25-35", C5211&lt;=50,"36-50",TRUE,"50+")</f>
        <v>50+</v>
      </c>
      <c r="Q5211" t="str">
        <f t="shared" si="567"/>
        <v>new</v>
      </c>
      <c r="R5211" t="str">
        <f t="shared" si="568"/>
        <v>high value</v>
      </c>
      <c r="S5211" t="str">
        <f t="shared" si="569"/>
        <v>Low</v>
      </c>
      <c r="T5211" t="str">
        <f t="shared" si="570"/>
        <v>Sep</v>
      </c>
      <c r="U5211">
        <f t="shared" si="571"/>
        <v>2023</v>
      </c>
      <c r="V5211" t="str">
        <f t="shared" si="572"/>
        <v>10-15</v>
      </c>
      <c r="W5211" t="str">
        <f t="shared" si="573"/>
        <v>Slow</v>
      </c>
    </row>
    <row r="5212" spans="1:23" x14ac:dyDescent="0.3">
      <c r="A5212">
        <v>605211</v>
      </c>
      <c r="B5212">
        <v>48216</v>
      </c>
      <c r="C5212">
        <v>59</v>
      </c>
      <c r="D5212" t="s">
        <v>4</v>
      </c>
      <c r="E5212" t="s">
        <v>11</v>
      </c>
      <c r="F5212" t="s">
        <v>18</v>
      </c>
      <c r="G5212" t="s">
        <v>21</v>
      </c>
      <c r="H5212" s="1">
        <v>45467</v>
      </c>
      <c r="I5212" t="s">
        <v>34</v>
      </c>
      <c r="J5212">
        <v>50</v>
      </c>
      <c r="K5212">
        <v>5.6</v>
      </c>
      <c r="L5212">
        <v>618.78</v>
      </c>
      <c r="M5212">
        <v>54.87</v>
      </c>
      <c r="N5212" t="s">
        <v>50</v>
      </c>
      <c r="O5212">
        <v>4</v>
      </c>
      <c r="P5212" t="str" cm="1">
        <f t="array" ref="P5212">_xlfn.IFS(C5212&lt;25,"18-24", C5212&lt;=35,"25-35", C5212&lt;=50,"36-50",TRUE,"50+")</f>
        <v>50+</v>
      </c>
      <c r="Q5212" t="str">
        <f t="shared" si="567"/>
        <v>new</v>
      </c>
      <c r="R5212" t="str">
        <f t="shared" si="568"/>
        <v>high value</v>
      </c>
      <c r="S5212" t="str">
        <f t="shared" si="569"/>
        <v>medium</v>
      </c>
      <c r="T5212" t="str">
        <f t="shared" si="570"/>
        <v>Jun</v>
      </c>
      <c r="U5212">
        <f t="shared" si="571"/>
        <v>2024</v>
      </c>
      <c r="V5212" t="str">
        <f t="shared" si="572"/>
        <v>5-10</v>
      </c>
      <c r="W5212" t="str">
        <f t="shared" si="573"/>
        <v>Slow</v>
      </c>
    </row>
    <row r="5213" spans="1:23" x14ac:dyDescent="0.3">
      <c r="A5213">
        <v>605212</v>
      </c>
      <c r="B5213">
        <v>76606</v>
      </c>
      <c r="C5213">
        <v>24</v>
      </c>
      <c r="D5213" t="s">
        <v>7</v>
      </c>
      <c r="E5213" t="s">
        <v>15</v>
      </c>
      <c r="F5213" t="s">
        <v>24</v>
      </c>
      <c r="G5213" t="s">
        <v>23</v>
      </c>
      <c r="H5213" s="1">
        <v>44598</v>
      </c>
      <c r="I5213" t="s">
        <v>33</v>
      </c>
      <c r="J5213">
        <v>46</v>
      </c>
      <c r="K5213">
        <v>2.5</v>
      </c>
      <c r="L5213">
        <v>711.37</v>
      </c>
      <c r="M5213">
        <v>83.93</v>
      </c>
      <c r="N5213" t="s">
        <v>48</v>
      </c>
      <c r="O5213">
        <v>1</v>
      </c>
      <c r="P5213" t="str" cm="1">
        <f t="array" ref="P5213">_xlfn.IFS(C5213&lt;25,"18-24", C5213&lt;=35,"25-35", C5213&lt;=50,"36-50",TRUE,"50+")</f>
        <v>18-24</v>
      </c>
      <c r="Q5213" t="str">
        <f t="shared" si="567"/>
        <v>new</v>
      </c>
      <c r="R5213" t="str">
        <f t="shared" si="568"/>
        <v>high value</v>
      </c>
      <c r="S5213" t="str">
        <f t="shared" si="569"/>
        <v>Low</v>
      </c>
      <c r="T5213" t="str">
        <f t="shared" si="570"/>
        <v>Feb</v>
      </c>
      <c r="U5213">
        <f t="shared" si="571"/>
        <v>2022</v>
      </c>
      <c r="V5213" t="str">
        <f t="shared" si="572"/>
        <v>0-5</v>
      </c>
      <c r="W5213" t="str">
        <f t="shared" si="573"/>
        <v>Slow</v>
      </c>
    </row>
    <row r="5214" spans="1:23" x14ac:dyDescent="0.3">
      <c r="A5214">
        <v>605213</v>
      </c>
      <c r="B5214">
        <v>63858</v>
      </c>
      <c r="C5214">
        <v>27</v>
      </c>
      <c r="D5214" t="s">
        <v>7</v>
      </c>
      <c r="E5214" t="s">
        <v>11</v>
      </c>
      <c r="F5214" t="s">
        <v>32</v>
      </c>
      <c r="G5214" t="s">
        <v>25</v>
      </c>
      <c r="H5214" s="1">
        <v>44794</v>
      </c>
      <c r="I5214" t="s">
        <v>33</v>
      </c>
      <c r="J5214">
        <v>79</v>
      </c>
      <c r="K5214">
        <v>12.1</v>
      </c>
      <c r="L5214">
        <v>540.11</v>
      </c>
      <c r="M5214">
        <v>41.86</v>
      </c>
      <c r="N5214" t="s">
        <v>47</v>
      </c>
      <c r="O5214">
        <v>3</v>
      </c>
      <c r="P5214" t="str" cm="1">
        <f t="array" ref="P5214">_xlfn.IFS(C5214&lt;25,"18-24", C5214&lt;=35,"25-35", C5214&lt;=50,"36-50",TRUE,"50+")</f>
        <v>25-35</v>
      </c>
      <c r="Q5214" t="str">
        <f t="shared" si="567"/>
        <v>new</v>
      </c>
      <c r="R5214" t="str">
        <f t="shared" si="568"/>
        <v>high value</v>
      </c>
      <c r="S5214" t="str">
        <f t="shared" si="569"/>
        <v>medium</v>
      </c>
      <c r="T5214" t="str">
        <f t="shared" si="570"/>
        <v>Aug</v>
      </c>
      <c r="U5214">
        <f t="shared" si="571"/>
        <v>2022</v>
      </c>
      <c r="V5214" t="str">
        <f t="shared" si="572"/>
        <v>10-15</v>
      </c>
      <c r="W5214" t="str">
        <f t="shared" si="573"/>
        <v>Slow</v>
      </c>
    </row>
    <row r="5215" spans="1:23" x14ac:dyDescent="0.3">
      <c r="A5215">
        <v>605214</v>
      </c>
      <c r="B5215">
        <v>81661</v>
      </c>
      <c r="C5215">
        <v>63</v>
      </c>
      <c r="D5215" t="s">
        <v>7</v>
      </c>
      <c r="E5215" t="s">
        <v>8</v>
      </c>
      <c r="F5215" t="s">
        <v>19</v>
      </c>
      <c r="G5215" t="s">
        <v>21</v>
      </c>
      <c r="H5215" s="1">
        <v>45295</v>
      </c>
      <c r="I5215" t="s">
        <v>34</v>
      </c>
      <c r="J5215">
        <v>80</v>
      </c>
      <c r="K5215">
        <v>4.0999999999999996</v>
      </c>
      <c r="L5215">
        <v>1440.15</v>
      </c>
      <c r="M5215">
        <v>102.28</v>
      </c>
      <c r="N5215" t="s">
        <v>47</v>
      </c>
      <c r="O5215">
        <v>5</v>
      </c>
      <c r="P5215" t="str" cm="1">
        <f t="array" ref="P5215">_xlfn.IFS(C5215&lt;25,"18-24", C5215&lt;=35,"25-35", C5215&lt;=50,"36-50",TRUE,"50+")</f>
        <v>50+</v>
      </c>
      <c r="Q5215" t="str">
        <f t="shared" si="567"/>
        <v>repeat</v>
      </c>
      <c r="R5215" t="str">
        <f t="shared" si="568"/>
        <v>high value</v>
      </c>
      <c r="S5215" t="str">
        <f t="shared" si="569"/>
        <v>High</v>
      </c>
      <c r="T5215" t="str">
        <f t="shared" si="570"/>
        <v>Jan</v>
      </c>
      <c r="U5215">
        <f t="shared" si="571"/>
        <v>2024</v>
      </c>
      <c r="V5215" t="str">
        <f t="shared" si="572"/>
        <v>0-5</v>
      </c>
      <c r="W5215" t="str">
        <f t="shared" si="573"/>
        <v>Slow</v>
      </c>
    </row>
    <row r="5216" spans="1:23" x14ac:dyDescent="0.3">
      <c r="A5216">
        <v>605215</v>
      </c>
      <c r="B5216">
        <v>63461</v>
      </c>
      <c r="C5216">
        <v>43</v>
      </c>
      <c r="D5216" t="s">
        <v>4</v>
      </c>
      <c r="E5216" t="s">
        <v>5</v>
      </c>
      <c r="F5216" t="s">
        <v>30</v>
      </c>
      <c r="G5216" t="s">
        <v>23</v>
      </c>
      <c r="H5216" s="1">
        <v>44604</v>
      </c>
      <c r="I5216" t="s">
        <v>34</v>
      </c>
      <c r="J5216">
        <v>30</v>
      </c>
      <c r="K5216">
        <v>7.3</v>
      </c>
      <c r="L5216">
        <v>1364.55</v>
      </c>
      <c r="M5216">
        <v>26.27</v>
      </c>
      <c r="N5216" t="s">
        <v>48</v>
      </c>
      <c r="O5216">
        <v>1</v>
      </c>
      <c r="P5216" t="str" cm="1">
        <f t="array" ref="P5216">_xlfn.IFS(C5216&lt;25,"18-24", C5216&lt;=35,"25-35", C5216&lt;=50,"36-50",TRUE,"50+")</f>
        <v>36-50</v>
      </c>
      <c r="Q5216" t="str">
        <f t="shared" si="567"/>
        <v>new</v>
      </c>
      <c r="R5216" t="str">
        <f t="shared" si="568"/>
        <v>high value</v>
      </c>
      <c r="S5216" t="str">
        <f t="shared" si="569"/>
        <v>Low</v>
      </c>
      <c r="T5216" t="str">
        <f t="shared" si="570"/>
        <v>Feb</v>
      </c>
      <c r="U5216">
        <f t="shared" si="571"/>
        <v>2022</v>
      </c>
      <c r="V5216" t="str">
        <f t="shared" si="572"/>
        <v>5-10</v>
      </c>
      <c r="W5216" t="str">
        <f t="shared" si="573"/>
        <v>Fast</v>
      </c>
    </row>
    <row r="5217" spans="1:23" x14ac:dyDescent="0.3">
      <c r="A5217">
        <v>605216</v>
      </c>
      <c r="B5217">
        <v>10986</v>
      </c>
      <c r="C5217">
        <v>35</v>
      </c>
      <c r="D5217" t="s">
        <v>7</v>
      </c>
      <c r="E5217" t="s">
        <v>15</v>
      </c>
      <c r="F5217" t="s">
        <v>32</v>
      </c>
      <c r="G5217" t="s">
        <v>31</v>
      </c>
      <c r="H5217" s="1">
        <v>45324</v>
      </c>
      <c r="I5217" t="s">
        <v>34</v>
      </c>
      <c r="J5217">
        <v>43</v>
      </c>
      <c r="K5217">
        <v>6.5</v>
      </c>
      <c r="L5217">
        <v>651.62</v>
      </c>
      <c r="M5217">
        <v>36.79</v>
      </c>
      <c r="N5217" t="s">
        <v>50</v>
      </c>
      <c r="O5217">
        <v>5</v>
      </c>
      <c r="P5217" t="str" cm="1">
        <f t="array" ref="P5217">_xlfn.IFS(C5217&lt;25,"18-24", C5217&lt;=35,"25-35", C5217&lt;=50,"36-50",TRUE,"50+")</f>
        <v>25-35</v>
      </c>
      <c r="Q5217" t="str">
        <f t="shared" si="567"/>
        <v>new</v>
      </c>
      <c r="R5217" t="str">
        <f t="shared" si="568"/>
        <v>high value</v>
      </c>
      <c r="S5217" t="str">
        <f t="shared" si="569"/>
        <v>High</v>
      </c>
      <c r="T5217" t="str">
        <f t="shared" si="570"/>
        <v>Feb</v>
      </c>
      <c r="U5217">
        <f t="shared" si="571"/>
        <v>2024</v>
      </c>
      <c r="V5217" t="str">
        <f t="shared" si="572"/>
        <v>5-10</v>
      </c>
      <c r="W5217" t="str">
        <f t="shared" si="573"/>
        <v>Medium</v>
      </c>
    </row>
    <row r="5218" spans="1:23" x14ac:dyDescent="0.3">
      <c r="A5218">
        <v>605217</v>
      </c>
      <c r="B5218">
        <v>91534</v>
      </c>
      <c r="C5218">
        <v>42</v>
      </c>
      <c r="D5218" t="s">
        <v>4</v>
      </c>
      <c r="E5218" t="s">
        <v>15</v>
      </c>
      <c r="F5218" t="s">
        <v>24</v>
      </c>
      <c r="G5218" t="s">
        <v>31</v>
      </c>
      <c r="H5218" s="1">
        <v>44588</v>
      </c>
      <c r="I5218" t="s">
        <v>33</v>
      </c>
      <c r="J5218">
        <v>22</v>
      </c>
      <c r="K5218">
        <v>7.5</v>
      </c>
      <c r="L5218">
        <v>812.66</v>
      </c>
      <c r="M5218">
        <v>20.45</v>
      </c>
      <c r="N5218" t="s">
        <v>50</v>
      </c>
      <c r="O5218">
        <v>4</v>
      </c>
      <c r="P5218" t="str" cm="1">
        <f t="array" ref="P5218">_xlfn.IFS(C5218&lt;25,"18-24", C5218&lt;=35,"25-35", C5218&lt;=50,"36-50",TRUE,"50+")</f>
        <v>36-50</v>
      </c>
      <c r="Q5218" t="str">
        <f t="shared" si="567"/>
        <v>new</v>
      </c>
      <c r="R5218" t="str">
        <f t="shared" si="568"/>
        <v>high value</v>
      </c>
      <c r="S5218" t="str">
        <f t="shared" si="569"/>
        <v>medium</v>
      </c>
      <c r="T5218" t="str">
        <f t="shared" si="570"/>
        <v>Jan</v>
      </c>
      <c r="U5218">
        <f t="shared" si="571"/>
        <v>2022</v>
      </c>
      <c r="V5218" t="str">
        <f t="shared" si="572"/>
        <v>5-10</v>
      </c>
      <c r="W5218" t="str">
        <f t="shared" si="573"/>
        <v>Fast</v>
      </c>
    </row>
    <row r="5219" spans="1:23" x14ac:dyDescent="0.3">
      <c r="A5219">
        <v>605218</v>
      </c>
      <c r="B5219">
        <v>81785</v>
      </c>
      <c r="C5219">
        <v>45</v>
      </c>
      <c r="D5219" t="s">
        <v>7</v>
      </c>
      <c r="E5219" t="s">
        <v>11</v>
      </c>
      <c r="F5219" t="s">
        <v>22</v>
      </c>
      <c r="G5219" t="s">
        <v>25</v>
      </c>
      <c r="H5219" s="1">
        <v>45177</v>
      </c>
      <c r="I5219" t="s">
        <v>33</v>
      </c>
      <c r="J5219">
        <v>69</v>
      </c>
      <c r="K5219">
        <v>3.7</v>
      </c>
      <c r="L5219">
        <v>614.42999999999995</v>
      </c>
      <c r="M5219">
        <v>50.08</v>
      </c>
      <c r="N5219" t="s">
        <v>50</v>
      </c>
      <c r="O5219">
        <v>3</v>
      </c>
      <c r="P5219" t="str" cm="1">
        <f t="array" ref="P5219">_xlfn.IFS(C5219&lt;25,"18-24", C5219&lt;=35,"25-35", C5219&lt;=50,"36-50",TRUE,"50+")</f>
        <v>36-50</v>
      </c>
      <c r="Q5219" t="str">
        <f t="shared" si="567"/>
        <v>repeat</v>
      </c>
      <c r="R5219" t="str">
        <f t="shared" si="568"/>
        <v>high value</v>
      </c>
      <c r="S5219" t="str">
        <f t="shared" si="569"/>
        <v>medium</v>
      </c>
      <c r="T5219" t="str">
        <f t="shared" si="570"/>
        <v>Sep</v>
      </c>
      <c r="U5219">
        <f t="shared" si="571"/>
        <v>2023</v>
      </c>
      <c r="V5219" t="str">
        <f t="shared" si="572"/>
        <v>0-5</v>
      </c>
      <c r="W5219" t="str">
        <f t="shared" si="573"/>
        <v>Slow</v>
      </c>
    </row>
    <row r="5220" spans="1:23" x14ac:dyDescent="0.3">
      <c r="A5220">
        <v>605219</v>
      </c>
      <c r="B5220">
        <v>28712</v>
      </c>
      <c r="C5220">
        <v>47</v>
      </c>
      <c r="D5220" t="s">
        <v>7</v>
      </c>
      <c r="E5220" t="s">
        <v>16</v>
      </c>
      <c r="F5220" t="s">
        <v>26</v>
      </c>
      <c r="G5220" t="s">
        <v>27</v>
      </c>
      <c r="H5220" s="1">
        <v>45152</v>
      </c>
      <c r="I5220" t="s">
        <v>34</v>
      </c>
      <c r="J5220">
        <v>35</v>
      </c>
      <c r="K5220">
        <v>9.4</v>
      </c>
      <c r="L5220">
        <v>607.09</v>
      </c>
      <c r="M5220">
        <v>116.94</v>
      </c>
      <c r="N5220" t="s">
        <v>50</v>
      </c>
      <c r="O5220">
        <v>2</v>
      </c>
      <c r="P5220" t="str" cm="1">
        <f t="array" ref="P5220">_xlfn.IFS(C5220&lt;25,"18-24", C5220&lt;=35,"25-35", C5220&lt;=50,"36-50",TRUE,"50+")</f>
        <v>36-50</v>
      </c>
      <c r="Q5220" t="str">
        <f t="shared" si="567"/>
        <v>new</v>
      </c>
      <c r="R5220" t="str">
        <f t="shared" si="568"/>
        <v>high value</v>
      </c>
      <c r="S5220" t="str">
        <f t="shared" si="569"/>
        <v>Low</v>
      </c>
      <c r="T5220" t="str">
        <f t="shared" si="570"/>
        <v>Aug</v>
      </c>
      <c r="U5220">
        <f t="shared" si="571"/>
        <v>2023</v>
      </c>
      <c r="V5220" t="str">
        <f t="shared" si="572"/>
        <v>5-10</v>
      </c>
      <c r="W5220" t="str">
        <f t="shared" si="573"/>
        <v>Medium</v>
      </c>
    </row>
    <row r="5221" spans="1:23" x14ac:dyDescent="0.3">
      <c r="A5221">
        <v>605220</v>
      </c>
      <c r="B5221">
        <v>14297</v>
      </c>
      <c r="C5221">
        <v>55</v>
      </c>
      <c r="D5221" t="s">
        <v>7</v>
      </c>
      <c r="E5221" t="s">
        <v>8</v>
      </c>
      <c r="F5221" t="s">
        <v>30</v>
      </c>
      <c r="G5221" t="s">
        <v>21</v>
      </c>
      <c r="H5221" s="1">
        <v>44633</v>
      </c>
      <c r="I5221" t="s">
        <v>33</v>
      </c>
      <c r="J5221">
        <v>49</v>
      </c>
      <c r="K5221">
        <v>10.3</v>
      </c>
      <c r="L5221">
        <v>365.79</v>
      </c>
      <c r="M5221">
        <v>95.34</v>
      </c>
      <c r="N5221" t="s">
        <v>48</v>
      </c>
      <c r="O5221">
        <v>2</v>
      </c>
      <c r="P5221" t="str" cm="1">
        <f t="array" ref="P5221">_xlfn.IFS(C5221&lt;25,"18-24", C5221&lt;=35,"25-35", C5221&lt;=50,"36-50",TRUE,"50+")</f>
        <v>50+</v>
      </c>
      <c r="Q5221" t="str">
        <f t="shared" si="567"/>
        <v>new</v>
      </c>
      <c r="R5221" t="str">
        <f t="shared" si="568"/>
        <v>medium</v>
      </c>
      <c r="S5221" t="str">
        <f t="shared" si="569"/>
        <v>Low</v>
      </c>
      <c r="T5221" t="str">
        <f t="shared" si="570"/>
        <v>Mar</v>
      </c>
      <c r="U5221">
        <f t="shared" si="571"/>
        <v>2022</v>
      </c>
      <c r="V5221" t="str">
        <f t="shared" si="572"/>
        <v>10-15</v>
      </c>
      <c r="W5221" t="str">
        <f t="shared" si="573"/>
        <v>Slow</v>
      </c>
    </row>
    <row r="5222" spans="1:23" x14ac:dyDescent="0.3">
      <c r="A5222">
        <v>605221</v>
      </c>
      <c r="B5222">
        <v>78095</v>
      </c>
      <c r="C5222">
        <v>23</v>
      </c>
      <c r="D5222" t="s">
        <v>7</v>
      </c>
      <c r="E5222" t="s">
        <v>8</v>
      </c>
      <c r="F5222" t="s">
        <v>22</v>
      </c>
      <c r="G5222" t="s">
        <v>31</v>
      </c>
      <c r="H5222" s="1">
        <v>44706</v>
      </c>
      <c r="I5222" t="s">
        <v>34</v>
      </c>
      <c r="J5222">
        <v>21</v>
      </c>
      <c r="K5222">
        <v>2.2000000000000002</v>
      </c>
      <c r="L5222">
        <v>1494.07</v>
      </c>
      <c r="M5222">
        <v>44.7</v>
      </c>
      <c r="N5222" t="s">
        <v>49</v>
      </c>
      <c r="O5222">
        <v>4</v>
      </c>
      <c r="P5222" t="str" cm="1">
        <f t="array" ref="P5222">_xlfn.IFS(C5222&lt;25,"18-24", C5222&lt;=35,"25-35", C5222&lt;=50,"36-50",TRUE,"50+")</f>
        <v>18-24</v>
      </c>
      <c r="Q5222" t="str">
        <f t="shared" si="567"/>
        <v>new</v>
      </c>
      <c r="R5222" t="str">
        <f t="shared" si="568"/>
        <v>high value</v>
      </c>
      <c r="S5222" t="str">
        <f t="shared" si="569"/>
        <v>medium</v>
      </c>
      <c r="T5222" t="str">
        <f t="shared" si="570"/>
        <v>May</v>
      </c>
      <c r="U5222">
        <f t="shared" si="571"/>
        <v>2022</v>
      </c>
      <c r="V5222" t="str">
        <f t="shared" si="572"/>
        <v>0-5</v>
      </c>
      <c r="W5222" t="str">
        <f t="shared" si="573"/>
        <v>Fast</v>
      </c>
    </row>
    <row r="5223" spans="1:23" x14ac:dyDescent="0.3">
      <c r="A5223">
        <v>605222</v>
      </c>
      <c r="B5223">
        <v>38775</v>
      </c>
      <c r="C5223">
        <v>29</v>
      </c>
      <c r="D5223" t="s">
        <v>4</v>
      </c>
      <c r="E5223" t="s">
        <v>11</v>
      </c>
      <c r="F5223" t="s">
        <v>18</v>
      </c>
      <c r="G5223" t="s">
        <v>27</v>
      </c>
      <c r="H5223" s="1">
        <v>45132</v>
      </c>
      <c r="I5223" t="s">
        <v>33</v>
      </c>
      <c r="J5223">
        <v>40</v>
      </c>
      <c r="K5223">
        <v>14.7</v>
      </c>
      <c r="L5223">
        <v>300.77</v>
      </c>
      <c r="M5223">
        <v>102.82</v>
      </c>
      <c r="N5223" t="s">
        <v>48</v>
      </c>
      <c r="O5223">
        <v>4</v>
      </c>
      <c r="P5223" t="str" cm="1">
        <f t="array" ref="P5223">_xlfn.IFS(C5223&lt;25,"18-24", C5223&lt;=35,"25-35", C5223&lt;=50,"36-50",TRUE,"50+")</f>
        <v>25-35</v>
      </c>
      <c r="Q5223" t="str">
        <f t="shared" si="567"/>
        <v>repeat</v>
      </c>
      <c r="R5223" t="str">
        <f t="shared" si="568"/>
        <v>medium</v>
      </c>
      <c r="S5223" t="str">
        <f t="shared" si="569"/>
        <v>medium</v>
      </c>
      <c r="T5223" t="str">
        <f t="shared" si="570"/>
        <v>Jul</v>
      </c>
      <c r="U5223">
        <f t="shared" si="571"/>
        <v>2023</v>
      </c>
      <c r="V5223" t="str">
        <f t="shared" si="572"/>
        <v>10-15</v>
      </c>
      <c r="W5223" t="str">
        <f t="shared" si="573"/>
        <v>Medium</v>
      </c>
    </row>
    <row r="5224" spans="1:23" x14ac:dyDescent="0.3">
      <c r="A5224">
        <v>605223</v>
      </c>
      <c r="B5224">
        <v>30889</v>
      </c>
      <c r="C5224">
        <v>52</v>
      </c>
      <c r="D5224" t="s">
        <v>7</v>
      </c>
      <c r="E5224" t="s">
        <v>15</v>
      </c>
      <c r="F5224" t="s">
        <v>18</v>
      </c>
      <c r="G5224" t="s">
        <v>25</v>
      </c>
      <c r="H5224" s="1">
        <v>44977</v>
      </c>
      <c r="I5224" t="s">
        <v>33</v>
      </c>
      <c r="J5224">
        <v>26</v>
      </c>
      <c r="K5224">
        <v>8.1999999999999993</v>
      </c>
      <c r="L5224">
        <v>1267.6300000000001</v>
      </c>
      <c r="M5224">
        <v>111.22</v>
      </c>
      <c r="N5224" t="s">
        <v>47</v>
      </c>
      <c r="O5224">
        <v>5</v>
      </c>
      <c r="P5224" t="str" cm="1">
        <f t="array" ref="P5224">_xlfn.IFS(C5224&lt;25,"18-24", C5224&lt;=35,"25-35", C5224&lt;=50,"36-50",TRUE,"50+")</f>
        <v>50+</v>
      </c>
      <c r="Q5224" t="str">
        <f t="shared" si="567"/>
        <v>new</v>
      </c>
      <c r="R5224" t="str">
        <f t="shared" si="568"/>
        <v>high value</v>
      </c>
      <c r="S5224" t="str">
        <f t="shared" si="569"/>
        <v>High</v>
      </c>
      <c r="T5224" t="str">
        <f t="shared" si="570"/>
        <v>Feb</v>
      </c>
      <c r="U5224">
        <f t="shared" si="571"/>
        <v>2023</v>
      </c>
      <c r="V5224" t="str">
        <f t="shared" si="572"/>
        <v>5-10</v>
      </c>
      <c r="W5224" t="str">
        <f t="shared" si="573"/>
        <v>Fast</v>
      </c>
    </row>
    <row r="5225" spans="1:23" x14ac:dyDescent="0.3">
      <c r="A5225">
        <v>605224</v>
      </c>
      <c r="B5225">
        <v>67817</v>
      </c>
      <c r="C5225">
        <v>39</v>
      </c>
      <c r="D5225" t="s">
        <v>7</v>
      </c>
      <c r="E5225" t="s">
        <v>5</v>
      </c>
      <c r="F5225" t="s">
        <v>18</v>
      </c>
      <c r="G5225" t="s">
        <v>29</v>
      </c>
      <c r="H5225" s="1">
        <v>45041</v>
      </c>
      <c r="I5225" t="s">
        <v>33</v>
      </c>
      <c r="J5225">
        <v>36</v>
      </c>
      <c r="K5225">
        <v>13.8</v>
      </c>
      <c r="L5225">
        <v>839.04</v>
      </c>
      <c r="M5225">
        <v>93.82</v>
      </c>
      <c r="N5225" t="s">
        <v>49</v>
      </c>
      <c r="O5225">
        <v>4</v>
      </c>
      <c r="P5225" t="str" cm="1">
        <f t="array" ref="P5225">_xlfn.IFS(C5225&lt;25,"18-24", C5225&lt;=35,"25-35", C5225&lt;=50,"36-50",TRUE,"50+")</f>
        <v>36-50</v>
      </c>
      <c r="Q5225" t="str">
        <f t="shared" si="567"/>
        <v>new</v>
      </c>
      <c r="R5225" t="str">
        <f t="shared" si="568"/>
        <v>high value</v>
      </c>
      <c r="S5225" t="str">
        <f t="shared" si="569"/>
        <v>medium</v>
      </c>
      <c r="T5225" t="str">
        <f t="shared" si="570"/>
        <v>Apr</v>
      </c>
      <c r="U5225">
        <f t="shared" si="571"/>
        <v>2023</v>
      </c>
      <c r="V5225" t="str">
        <f t="shared" si="572"/>
        <v>10-15</v>
      </c>
      <c r="W5225" t="str">
        <f t="shared" si="573"/>
        <v>Medium</v>
      </c>
    </row>
    <row r="5226" spans="1:23" x14ac:dyDescent="0.3">
      <c r="A5226">
        <v>605225</v>
      </c>
      <c r="B5226">
        <v>18725</v>
      </c>
      <c r="C5226">
        <v>42</v>
      </c>
      <c r="D5226" t="s">
        <v>4</v>
      </c>
      <c r="E5226" t="s">
        <v>11</v>
      </c>
      <c r="F5226" t="s">
        <v>30</v>
      </c>
      <c r="G5226" t="s">
        <v>31</v>
      </c>
      <c r="H5226" s="1">
        <v>45408</v>
      </c>
      <c r="I5226" t="s">
        <v>33</v>
      </c>
      <c r="J5226">
        <v>73</v>
      </c>
      <c r="K5226">
        <v>12.9</v>
      </c>
      <c r="L5226">
        <v>1468.7</v>
      </c>
      <c r="M5226">
        <v>43.21</v>
      </c>
      <c r="N5226" t="s">
        <v>48</v>
      </c>
      <c r="O5226">
        <v>4</v>
      </c>
      <c r="P5226" t="str" cm="1">
        <f t="array" ref="P5226">_xlfn.IFS(C5226&lt;25,"18-24", C5226&lt;=35,"25-35", C5226&lt;=50,"36-50",TRUE,"50+")</f>
        <v>36-50</v>
      </c>
      <c r="Q5226" t="str">
        <f t="shared" si="567"/>
        <v>new</v>
      </c>
      <c r="R5226" t="str">
        <f t="shared" si="568"/>
        <v>high value</v>
      </c>
      <c r="S5226" t="str">
        <f t="shared" si="569"/>
        <v>medium</v>
      </c>
      <c r="T5226" t="str">
        <f t="shared" si="570"/>
        <v>Apr</v>
      </c>
      <c r="U5226">
        <f t="shared" si="571"/>
        <v>2024</v>
      </c>
      <c r="V5226" t="str">
        <f t="shared" si="572"/>
        <v>10-15</v>
      </c>
      <c r="W5226" t="str">
        <f t="shared" si="573"/>
        <v>Slow</v>
      </c>
    </row>
    <row r="5227" spans="1:23" x14ac:dyDescent="0.3">
      <c r="A5227">
        <v>605226</v>
      </c>
      <c r="B5227">
        <v>93209</v>
      </c>
      <c r="C5227">
        <v>22</v>
      </c>
      <c r="D5227" t="s">
        <v>4</v>
      </c>
      <c r="E5227" t="s">
        <v>13</v>
      </c>
      <c r="F5227" t="s">
        <v>24</v>
      </c>
      <c r="G5227" t="s">
        <v>21</v>
      </c>
      <c r="H5227" s="1">
        <v>45271</v>
      </c>
      <c r="I5227" t="s">
        <v>33</v>
      </c>
      <c r="J5227">
        <v>51</v>
      </c>
      <c r="K5227">
        <v>6.8</v>
      </c>
      <c r="L5227">
        <v>1117.22</v>
      </c>
      <c r="M5227">
        <v>99.1</v>
      </c>
      <c r="N5227" t="s">
        <v>47</v>
      </c>
      <c r="O5227">
        <v>1</v>
      </c>
      <c r="P5227" t="str" cm="1">
        <f t="array" ref="P5227">_xlfn.IFS(C5227&lt;25,"18-24", C5227&lt;=35,"25-35", C5227&lt;=50,"36-50",TRUE,"50+")</f>
        <v>18-24</v>
      </c>
      <c r="Q5227" t="str">
        <f t="shared" si="567"/>
        <v>new</v>
      </c>
      <c r="R5227" t="str">
        <f t="shared" si="568"/>
        <v>high value</v>
      </c>
      <c r="S5227" t="str">
        <f t="shared" si="569"/>
        <v>Low</v>
      </c>
      <c r="T5227" t="str">
        <f t="shared" si="570"/>
        <v>Dec</v>
      </c>
      <c r="U5227">
        <f t="shared" si="571"/>
        <v>2023</v>
      </c>
      <c r="V5227" t="str">
        <f t="shared" si="572"/>
        <v>5-10</v>
      </c>
      <c r="W5227" t="str">
        <f t="shared" si="573"/>
        <v>Slow</v>
      </c>
    </row>
    <row r="5228" spans="1:23" x14ac:dyDescent="0.3">
      <c r="A5228">
        <v>605227</v>
      </c>
      <c r="B5228">
        <v>56365</v>
      </c>
      <c r="C5228">
        <v>23</v>
      </c>
      <c r="D5228" t="s">
        <v>4</v>
      </c>
      <c r="E5228" t="s">
        <v>15</v>
      </c>
      <c r="F5228" t="s">
        <v>19</v>
      </c>
      <c r="G5228" t="s">
        <v>27</v>
      </c>
      <c r="H5228" s="1">
        <v>45176</v>
      </c>
      <c r="I5228" t="s">
        <v>33</v>
      </c>
      <c r="J5228">
        <v>41</v>
      </c>
      <c r="K5228">
        <v>2.2000000000000002</v>
      </c>
      <c r="L5228">
        <v>508.25</v>
      </c>
      <c r="M5228">
        <v>63.4</v>
      </c>
      <c r="N5228" t="s">
        <v>49</v>
      </c>
      <c r="O5228">
        <v>4</v>
      </c>
      <c r="P5228" t="str" cm="1">
        <f t="array" ref="P5228">_xlfn.IFS(C5228&lt;25,"18-24", C5228&lt;=35,"25-35", C5228&lt;=50,"36-50",TRUE,"50+")</f>
        <v>18-24</v>
      </c>
      <c r="Q5228" t="str">
        <f t="shared" si="567"/>
        <v>new</v>
      </c>
      <c r="R5228" t="str">
        <f t="shared" si="568"/>
        <v>high value</v>
      </c>
      <c r="S5228" t="str">
        <f t="shared" si="569"/>
        <v>medium</v>
      </c>
      <c r="T5228" t="str">
        <f t="shared" si="570"/>
        <v>Sep</v>
      </c>
      <c r="U5228">
        <f t="shared" si="571"/>
        <v>2023</v>
      </c>
      <c r="V5228" t="str">
        <f t="shared" si="572"/>
        <v>0-5</v>
      </c>
      <c r="W5228" t="str">
        <f t="shared" si="573"/>
        <v>Medium</v>
      </c>
    </row>
    <row r="5229" spans="1:23" x14ac:dyDescent="0.3">
      <c r="A5229">
        <v>605228</v>
      </c>
      <c r="B5229">
        <v>11372</v>
      </c>
      <c r="C5229">
        <v>48</v>
      </c>
      <c r="D5229" t="s">
        <v>4</v>
      </c>
      <c r="E5229" t="s">
        <v>8</v>
      </c>
      <c r="F5229" t="s">
        <v>24</v>
      </c>
      <c r="G5229" t="s">
        <v>25</v>
      </c>
      <c r="H5229" s="1">
        <v>45098</v>
      </c>
      <c r="I5229" t="s">
        <v>33</v>
      </c>
      <c r="J5229">
        <v>33</v>
      </c>
      <c r="K5229">
        <v>4.8</v>
      </c>
      <c r="L5229">
        <v>241.29</v>
      </c>
      <c r="M5229">
        <v>110.65</v>
      </c>
      <c r="N5229" t="s">
        <v>47</v>
      </c>
      <c r="O5229">
        <v>1</v>
      </c>
      <c r="P5229" t="str" cm="1">
        <f t="array" ref="P5229">_xlfn.IFS(C5229&lt;25,"18-24", C5229&lt;=35,"25-35", C5229&lt;=50,"36-50",TRUE,"50+")</f>
        <v>36-50</v>
      </c>
      <c r="Q5229" t="str">
        <f t="shared" si="567"/>
        <v>new</v>
      </c>
      <c r="R5229" t="str">
        <f t="shared" si="568"/>
        <v>low</v>
      </c>
      <c r="S5229" t="str">
        <f t="shared" si="569"/>
        <v>Low</v>
      </c>
      <c r="T5229" t="str">
        <f t="shared" si="570"/>
        <v>Jun</v>
      </c>
      <c r="U5229">
        <f t="shared" si="571"/>
        <v>2023</v>
      </c>
      <c r="V5229" t="str">
        <f t="shared" si="572"/>
        <v>0-5</v>
      </c>
      <c r="W5229" t="str">
        <f t="shared" si="573"/>
        <v>Medium</v>
      </c>
    </row>
    <row r="5230" spans="1:23" x14ac:dyDescent="0.3">
      <c r="A5230">
        <v>605229</v>
      </c>
      <c r="B5230">
        <v>66279</v>
      </c>
      <c r="C5230">
        <v>47</v>
      </c>
      <c r="D5230" t="s">
        <v>7</v>
      </c>
      <c r="E5230" t="s">
        <v>8</v>
      </c>
      <c r="F5230" t="s">
        <v>26</v>
      </c>
      <c r="G5230" t="s">
        <v>27</v>
      </c>
      <c r="H5230" s="1">
        <v>44855</v>
      </c>
      <c r="I5230" t="s">
        <v>33</v>
      </c>
      <c r="J5230">
        <v>85</v>
      </c>
      <c r="K5230">
        <v>9.4</v>
      </c>
      <c r="L5230">
        <v>1170.0899999999999</v>
      </c>
      <c r="M5230">
        <v>91.36</v>
      </c>
      <c r="N5230" t="s">
        <v>49</v>
      </c>
      <c r="O5230">
        <v>2</v>
      </c>
      <c r="P5230" t="str" cm="1">
        <f t="array" ref="P5230">_xlfn.IFS(C5230&lt;25,"18-24", C5230&lt;=35,"25-35", C5230&lt;=50,"36-50",TRUE,"50+")</f>
        <v>36-50</v>
      </c>
      <c r="Q5230" t="str">
        <f t="shared" si="567"/>
        <v>new</v>
      </c>
      <c r="R5230" t="str">
        <f t="shared" si="568"/>
        <v>high value</v>
      </c>
      <c r="S5230" t="str">
        <f t="shared" si="569"/>
        <v>Low</v>
      </c>
      <c r="T5230" t="str">
        <f t="shared" si="570"/>
        <v>Oct</v>
      </c>
      <c r="U5230">
        <f t="shared" si="571"/>
        <v>2022</v>
      </c>
      <c r="V5230" t="str">
        <f t="shared" si="572"/>
        <v>5-10</v>
      </c>
      <c r="W5230" t="str">
        <f t="shared" si="573"/>
        <v>Slow</v>
      </c>
    </row>
    <row r="5231" spans="1:23" x14ac:dyDescent="0.3">
      <c r="A5231">
        <v>605230</v>
      </c>
      <c r="B5231">
        <v>44062</v>
      </c>
      <c r="C5231">
        <v>54</v>
      </c>
      <c r="D5231" t="s">
        <v>7</v>
      </c>
      <c r="E5231" t="s">
        <v>16</v>
      </c>
      <c r="F5231" t="s">
        <v>30</v>
      </c>
      <c r="G5231" t="s">
        <v>29</v>
      </c>
      <c r="H5231" s="1">
        <v>45136</v>
      </c>
      <c r="I5231" t="s">
        <v>33</v>
      </c>
      <c r="J5231">
        <v>34</v>
      </c>
      <c r="K5231">
        <v>7.7</v>
      </c>
      <c r="L5231">
        <v>805.35</v>
      </c>
      <c r="M5231">
        <v>48.03</v>
      </c>
      <c r="N5231" t="s">
        <v>50</v>
      </c>
      <c r="O5231">
        <v>5</v>
      </c>
      <c r="P5231" t="str" cm="1">
        <f t="array" ref="P5231">_xlfn.IFS(C5231&lt;25,"18-24", C5231&lt;=35,"25-35", C5231&lt;=50,"36-50",TRUE,"50+")</f>
        <v>50+</v>
      </c>
      <c r="Q5231" t="str">
        <f t="shared" si="567"/>
        <v>repeat</v>
      </c>
      <c r="R5231" t="str">
        <f t="shared" si="568"/>
        <v>high value</v>
      </c>
      <c r="S5231" t="str">
        <f t="shared" si="569"/>
        <v>High</v>
      </c>
      <c r="T5231" t="str">
        <f t="shared" si="570"/>
        <v>Jul</v>
      </c>
      <c r="U5231">
        <f t="shared" si="571"/>
        <v>2023</v>
      </c>
      <c r="V5231" t="str">
        <f t="shared" si="572"/>
        <v>5-10</v>
      </c>
      <c r="W5231" t="str">
        <f t="shared" si="573"/>
        <v>Medium</v>
      </c>
    </row>
    <row r="5232" spans="1:23" x14ac:dyDescent="0.3">
      <c r="A5232">
        <v>605231</v>
      </c>
      <c r="B5232">
        <v>82385</v>
      </c>
      <c r="C5232">
        <v>33</v>
      </c>
      <c r="D5232" t="s">
        <v>4</v>
      </c>
      <c r="E5232" t="s">
        <v>15</v>
      </c>
      <c r="F5232" t="s">
        <v>18</v>
      </c>
      <c r="G5232" t="s">
        <v>29</v>
      </c>
      <c r="H5232" s="1">
        <v>45045</v>
      </c>
      <c r="I5232" t="s">
        <v>34</v>
      </c>
      <c r="J5232">
        <v>27</v>
      </c>
      <c r="K5232">
        <v>6.2</v>
      </c>
      <c r="L5232">
        <v>1159.08</v>
      </c>
      <c r="M5232">
        <v>51.1</v>
      </c>
      <c r="N5232" t="s">
        <v>50</v>
      </c>
      <c r="O5232">
        <v>1</v>
      </c>
      <c r="P5232" t="str" cm="1">
        <f t="array" ref="P5232">_xlfn.IFS(C5232&lt;25,"18-24", C5232&lt;=35,"25-35", C5232&lt;=50,"36-50",TRUE,"50+")</f>
        <v>25-35</v>
      </c>
      <c r="Q5232" t="str">
        <f t="shared" si="567"/>
        <v>new</v>
      </c>
      <c r="R5232" t="str">
        <f t="shared" si="568"/>
        <v>high value</v>
      </c>
      <c r="S5232" t="str">
        <f t="shared" si="569"/>
        <v>Low</v>
      </c>
      <c r="T5232" t="str">
        <f t="shared" si="570"/>
        <v>Apr</v>
      </c>
      <c r="U5232">
        <f t="shared" si="571"/>
        <v>2023</v>
      </c>
      <c r="V5232" t="str">
        <f t="shared" si="572"/>
        <v>5-10</v>
      </c>
      <c r="W5232" t="str">
        <f t="shared" si="573"/>
        <v>Fast</v>
      </c>
    </row>
    <row r="5233" spans="1:23" x14ac:dyDescent="0.3">
      <c r="A5233">
        <v>605232</v>
      </c>
      <c r="B5233">
        <v>57126</v>
      </c>
      <c r="C5233">
        <v>59</v>
      </c>
      <c r="D5233" t="s">
        <v>4</v>
      </c>
      <c r="E5233" t="s">
        <v>15</v>
      </c>
      <c r="F5233" t="s">
        <v>19</v>
      </c>
      <c r="G5233" t="s">
        <v>21</v>
      </c>
      <c r="H5233" s="1">
        <v>45114</v>
      </c>
      <c r="I5233" t="s">
        <v>34</v>
      </c>
      <c r="J5233">
        <v>22</v>
      </c>
      <c r="K5233">
        <v>11.5</v>
      </c>
      <c r="L5233">
        <v>1477.16</v>
      </c>
      <c r="M5233">
        <v>51.99</v>
      </c>
      <c r="N5233" t="s">
        <v>47</v>
      </c>
      <c r="O5233">
        <v>5</v>
      </c>
      <c r="P5233" t="str" cm="1">
        <f t="array" ref="P5233">_xlfn.IFS(C5233&lt;25,"18-24", C5233&lt;=35,"25-35", C5233&lt;=50,"36-50",TRUE,"50+")</f>
        <v>50+</v>
      </c>
      <c r="Q5233" t="str">
        <f t="shared" si="567"/>
        <v>new</v>
      </c>
      <c r="R5233" t="str">
        <f t="shared" si="568"/>
        <v>high value</v>
      </c>
      <c r="S5233" t="str">
        <f t="shared" si="569"/>
        <v>High</v>
      </c>
      <c r="T5233" t="str">
        <f t="shared" si="570"/>
        <v>Jul</v>
      </c>
      <c r="U5233">
        <f t="shared" si="571"/>
        <v>2023</v>
      </c>
      <c r="V5233" t="str">
        <f t="shared" si="572"/>
        <v>10-15</v>
      </c>
      <c r="W5233" t="str">
        <f t="shared" si="573"/>
        <v>Fast</v>
      </c>
    </row>
    <row r="5234" spans="1:23" x14ac:dyDescent="0.3">
      <c r="A5234">
        <v>605233</v>
      </c>
      <c r="B5234">
        <v>24235</v>
      </c>
      <c r="C5234">
        <v>29</v>
      </c>
      <c r="D5234" t="s">
        <v>7</v>
      </c>
      <c r="E5234" t="s">
        <v>11</v>
      </c>
      <c r="F5234" t="s">
        <v>22</v>
      </c>
      <c r="G5234" t="s">
        <v>25</v>
      </c>
      <c r="H5234" s="1">
        <v>45241</v>
      </c>
      <c r="I5234" t="s">
        <v>33</v>
      </c>
      <c r="J5234">
        <v>71</v>
      </c>
      <c r="K5234">
        <v>7.1</v>
      </c>
      <c r="L5234">
        <v>581.79</v>
      </c>
      <c r="M5234">
        <v>97.38</v>
      </c>
      <c r="N5234" t="s">
        <v>50</v>
      </c>
      <c r="O5234">
        <v>2</v>
      </c>
      <c r="P5234" t="str" cm="1">
        <f t="array" ref="P5234">_xlfn.IFS(C5234&lt;25,"18-24", C5234&lt;=35,"25-35", C5234&lt;=50,"36-50",TRUE,"50+")</f>
        <v>25-35</v>
      </c>
      <c r="Q5234" t="str">
        <f t="shared" si="567"/>
        <v>new</v>
      </c>
      <c r="R5234" t="str">
        <f t="shared" si="568"/>
        <v>high value</v>
      </c>
      <c r="S5234" t="str">
        <f t="shared" si="569"/>
        <v>Low</v>
      </c>
      <c r="T5234" t="str">
        <f t="shared" si="570"/>
        <v>Nov</v>
      </c>
      <c r="U5234">
        <f t="shared" si="571"/>
        <v>2023</v>
      </c>
      <c r="V5234" t="str">
        <f t="shared" si="572"/>
        <v>5-10</v>
      </c>
      <c r="W5234" t="str">
        <f t="shared" si="573"/>
        <v>Slow</v>
      </c>
    </row>
    <row r="5235" spans="1:23" x14ac:dyDescent="0.3">
      <c r="A5235">
        <v>605234</v>
      </c>
      <c r="B5235">
        <v>32400</v>
      </c>
      <c r="C5235">
        <v>29</v>
      </c>
      <c r="D5235" t="s">
        <v>7</v>
      </c>
      <c r="E5235" t="s">
        <v>5</v>
      </c>
      <c r="F5235" t="s">
        <v>24</v>
      </c>
      <c r="G5235" t="s">
        <v>27</v>
      </c>
      <c r="H5235" s="1">
        <v>45316</v>
      </c>
      <c r="I5235" t="s">
        <v>33</v>
      </c>
      <c r="J5235">
        <v>89</v>
      </c>
      <c r="K5235">
        <v>6.2</v>
      </c>
      <c r="L5235">
        <v>684.75</v>
      </c>
      <c r="M5235">
        <v>24.17</v>
      </c>
      <c r="N5235" t="s">
        <v>48</v>
      </c>
      <c r="O5235">
        <v>2</v>
      </c>
      <c r="P5235" t="str" cm="1">
        <f t="array" ref="P5235">_xlfn.IFS(C5235&lt;25,"18-24", C5235&lt;=35,"25-35", C5235&lt;=50,"36-50",TRUE,"50+")</f>
        <v>25-35</v>
      </c>
      <c r="Q5235" t="str">
        <f t="shared" si="567"/>
        <v>new</v>
      </c>
      <c r="R5235" t="str">
        <f t="shared" si="568"/>
        <v>high value</v>
      </c>
      <c r="S5235" t="str">
        <f t="shared" si="569"/>
        <v>Low</v>
      </c>
      <c r="T5235" t="str">
        <f t="shared" si="570"/>
        <v>Jan</v>
      </c>
      <c r="U5235">
        <f t="shared" si="571"/>
        <v>2024</v>
      </c>
      <c r="V5235" t="str">
        <f t="shared" si="572"/>
        <v>5-10</v>
      </c>
      <c r="W5235" t="str">
        <f t="shared" si="573"/>
        <v>Slow</v>
      </c>
    </row>
    <row r="5236" spans="1:23" x14ac:dyDescent="0.3">
      <c r="A5236">
        <v>605235</v>
      </c>
      <c r="B5236">
        <v>37178</v>
      </c>
      <c r="C5236">
        <v>45</v>
      </c>
      <c r="D5236" t="s">
        <v>4</v>
      </c>
      <c r="E5236" t="s">
        <v>13</v>
      </c>
      <c r="F5236" t="s">
        <v>32</v>
      </c>
      <c r="G5236" t="s">
        <v>21</v>
      </c>
      <c r="H5236" s="1">
        <v>44817</v>
      </c>
      <c r="I5236" t="s">
        <v>34</v>
      </c>
      <c r="J5236">
        <v>37</v>
      </c>
      <c r="K5236">
        <v>11.8</v>
      </c>
      <c r="L5236">
        <v>573.27</v>
      </c>
      <c r="M5236">
        <v>51.45</v>
      </c>
      <c r="N5236" t="s">
        <v>47</v>
      </c>
      <c r="O5236">
        <v>1</v>
      </c>
      <c r="P5236" t="str" cm="1">
        <f t="array" ref="P5236">_xlfn.IFS(C5236&lt;25,"18-24", C5236&lt;=35,"25-35", C5236&lt;=50,"36-50",TRUE,"50+")</f>
        <v>36-50</v>
      </c>
      <c r="Q5236" t="str">
        <f t="shared" si="567"/>
        <v>new</v>
      </c>
      <c r="R5236" t="str">
        <f t="shared" si="568"/>
        <v>high value</v>
      </c>
      <c r="S5236" t="str">
        <f t="shared" si="569"/>
        <v>Low</v>
      </c>
      <c r="T5236" t="str">
        <f t="shared" si="570"/>
        <v>Sep</v>
      </c>
      <c r="U5236">
        <f t="shared" si="571"/>
        <v>2022</v>
      </c>
      <c r="V5236" t="str">
        <f t="shared" si="572"/>
        <v>10-15</v>
      </c>
      <c r="W5236" t="str">
        <f t="shared" si="573"/>
        <v>Medium</v>
      </c>
    </row>
    <row r="5237" spans="1:23" x14ac:dyDescent="0.3">
      <c r="A5237">
        <v>605236</v>
      </c>
      <c r="B5237">
        <v>14044</v>
      </c>
      <c r="C5237">
        <v>44</v>
      </c>
      <c r="D5237" t="s">
        <v>4</v>
      </c>
      <c r="E5237" t="s">
        <v>11</v>
      </c>
      <c r="F5237" t="s">
        <v>32</v>
      </c>
      <c r="G5237" t="s">
        <v>31</v>
      </c>
      <c r="H5237" s="1">
        <v>45394</v>
      </c>
      <c r="I5237" t="s">
        <v>33</v>
      </c>
      <c r="J5237">
        <v>50</v>
      </c>
      <c r="K5237">
        <v>6.6</v>
      </c>
      <c r="L5237">
        <v>262.73</v>
      </c>
      <c r="M5237">
        <v>47.56</v>
      </c>
      <c r="N5237" t="s">
        <v>50</v>
      </c>
      <c r="O5237">
        <v>1</v>
      </c>
      <c r="P5237" t="str" cm="1">
        <f t="array" ref="P5237">_xlfn.IFS(C5237&lt;25,"18-24", C5237&lt;=35,"25-35", C5237&lt;=50,"36-50",TRUE,"50+")</f>
        <v>36-50</v>
      </c>
      <c r="Q5237" t="str">
        <f t="shared" si="567"/>
        <v>new</v>
      </c>
      <c r="R5237" t="str">
        <f t="shared" si="568"/>
        <v>medium</v>
      </c>
      <c r="S5237" t="str">
        <f t="shared" si="569"/>
        <v>Low</v>
      </c>
      <c r="T5237" t="str">
        <f t="shared" si="570"/>
        <v>Apr</v>
      </c>
      <c r="U5237">
        <f t="shared" si="571"/>
        <v>2024</v>
      </c>
      <c r="V5237" t="str">
        <f t="shared" si="572"/>
        <v>5-10</v>
      </c>
      <c r="W5237" t="str">
        <f t="shared" si="573"/>
        <v>Slow</v>
      </c>
    </row>
    <row r="5238" spans="1:23" x14ac:dyDescent="0.3">
      <c r="A5238">
        <v>605237</v>
      </c>
      <c r="B5238">
        <v>89930</v>
      </c>
      <c r="C5238">
        <v>21</v>
      </c>
      <c r="D5238" t="s">
        <v>4</v>
      </c>
      <c r="E5238" t="s">
        <v>13</v>
      </c>
      <c r="F5238" t="s">
        <v>30</v>
      </c>
      <c r="G5238" t="s">
        <v>25</v>
      </c>
      <c r="H5238" s="1">
        <v>45306</v>
      </c>
      <c r="I5238" t="s">
        <v>34</v>
      </c>
      <c r="J5238">
        <v>42</v>
      </c>
      <c r="K5238">
        <v>5.3</v>
      </c>
      <c r="L5238">
        <v>1324.8</v>
      </c>
      <c r="M5238">
        <v>34.229999999999997</v>
      </c>
      <c r="N5238" t="s">
        <v>48</v>
      </c>
      <c r="O5238">
        <v>3</v>
      </c>
      <c r="P5238" t="str" cm="1">
        <f t="array" ref="P5238">_xlfn.IFS(C5238&lt;25,"18-24", C5238&lt;=35,"25-35", C5238&lt;=50,"36-50",TRUE,"50+")</f>
        <v>18-24</v>
      </c>
      <c r="Q5238" t="str">
        <f t="shared" si="567"/>
        <v>new</v>
      </c>
      <c r="R5238" t="str">
        <f t="shared" si="568"/>
        <v>high value</v>
      </c>
      <c r="S5238" t="str">
        <f t="shared" si="569"/>
        <v>medium</v>
      </c>
      <c r="T5238" t="str">
        <f t="shared" si="570"/>
        <v>Jan</v>
      </c>
      <c r="U5238">
        <f t="shared" si="571"/>
        <v>2024</v>
      </c>
      <c r="V5238" t="str">
        <f t="shared" si="572"/>
        <v>5-10</v>
      </c>
      <c r="W5238" t="str">
        <f t="shared" si="573"/>
        <v>Medium</v>
      </c>
    </row>
    <row r="5239" spans="1:23" x14ac:dyDescent="0.3">
      <c r="A5239">
        <v>605238</v>
      </c>
      <c r="B5239">
        <v>43231</v>
      </c>
      <c r="C5239">
        <v>45</v>
      </c>
      <c r="D5239" t="s">
        <v>7</v>
      </c>
      <c r="E5239" t="s">
        <v>13</v>
      </c>
      <c r="F5239" t="s">
        <v>30</v>
      </c>
      <c r="G5239" t="s">
        <v>27</v>
      </c>
      <c r="H5239" s="1">
        <v>45579</v>
      </c>
      <c r="I5239" t="s">
        <v>33</v>
      </c>
      <c r="J5239">
        <v>63</v>
      </c>
      <c r="K5239">
        <v>1.9</v>
      </c>
      <c r="L5239">
        <v>166.99</v>
      </c>
      <c r="M5239">
        <v>103.03</v>
      </c>
      <c r="N5239" t="s">
        <v>49</v>
      </c>
      <c r="O5239">
        <v>2</v>
      </c>
      <c r="P5239" t="str" cm="1">
        <f t="array" ref="P5239">_xlfn.IFS(C5239&lt;25,"18-24", C5239&lt;=35,"25-35", C5239&lt;=50,"36-50",TRUE,"50+")</f>
        <v>36-50</v>
      </c>
      <c r="Q5239" t="str">
        <f t="shared" si="567"/>
        <v>new</v>
      </c>
      <c r="R5239" t="str">
        <f t="shared" si="568"/>
        <v>low</v>
      </c>
      <c r="S5239" t="str">
        <f t="shared" si="569"/>
        <v>Low</v>
      </c>
      <c r="T5239" t="str">
        <f t="shared" si="570"/>
        <v>Oct</v>
      </c>
      <c r="U5239">
        <f t="shared" si="571"/>
        <v>2024</v>
      </c>
      <c r="V5239" t="str">
        <f t="shared" si="572"/>
        <v>0-5</v>
      </c>
      <c r="W5239" t="str">
        <f t="shared" si="573"/>
        <v>Slow</v>
      </c>
    </row>
    <row r="5240" spans="1:23" x14ac:dyDescent="0.3">
      <c r="A5240">
        <v>605239</v>
      </c>
      <c r="B5240">
        <v>97441</v>
      </c>
      <c r="C5240">
        <v>19</v>
      </c>
      <c r="D5240" t="s">
        <v>7</v>
      </c>
      <c r="E5240" t="s">
        <v>8</v>
      </c>
      <c r="F5240" t="s">
        <v>22</v>
      </c>
      <c r="G5240" t="s">
        <v>27</v>
      </c>
      <c r="H5240" s="1">
        <v>44859</v>
      </c>
      <c r="I5240" t="s">
        <v>33</v>
      </c>
      <c r="J5240">
        <v>29</v>
      </c>
      <c r="K5240">
        <v>9.1999999999999993</v>
      </c>
      <c r="L5240">
        <v>782.61</v>
      </c>
      <c r="M5240">
        <v>84.76</v>
      </c>
      <c r="N5240" t="s">
        <v>49</v>
      </c>
      <c r="O5240">
        <v>3</v>
      </c>
      <c r="P5240" t="str" cm="1">
        <f t="array" ref="P5240">_xlfn.IFS(C5240&lt;25,"18-24", C5240&lt;=35,"25-35", C5240&lt;=50,"36-50",TRUE,"50+")</f>
        <v>18-24</v>
      </c>
      <c r="Q5240" t="str">
        <f t="shared" si="567"/>
        <v>new</v>
      </c>
      <c r="R5240" t="str">
        <f t="shared" si="568"/>
        <v>high value</v>
      </c>
      <c r="S5240" t="str">
        <f t="shared" si="569"/>
        <v>medium</v>
      </c>
      <c r="T5240" t="str">
        <f t="shared" si="570"/>
        <v>Oct</v>
      </c>
      <c r="U5240">
        <f t="shared" si="571"/>
        <v>2022</v>
      </c>
      <c r="V5240" t="str">
        <f t="shared" si="572"/>
        <v>5-10</v>
      </c>
      <c r="W5240" t="str">
        <f t="shared" si="573"/>
        <v>Fast</v>
      </c>
    </row>
    <row r="5241" spans="1:23" x14ac:dyDescent="0.3">
      <c r="A5241">
        <v>605240</v>
      </c>
      <c r="B5241">
        <v>26262</v>
      </c>
      <c r="C5241">
        <v>40</v>
      </c>
      <c r="D5241" t="s">
        <v>4</v>
      </c>
      <c r="E5241" t="s">
        <v>15</v>
      </c>
      <c r="F5241" t="s">
        <v>28</v>
      </c>
      <c r="G5241" t="s">
        <v>27</v>
      </c>
      <c r="H5241" s="1">
        <v>45019</v>
      </c>
      <c r="I5241" t="s">
        <v>34</v>
      </c>
      <c r="J5241">
        <v>63</v>
      </c>
      <c r="K5241">
        <v>1.8</v>
      </c>
      <c r="L5241">
        <v>304.74</v>
      </c>
      <c r="M5241">
        <v>95.13</v>
      </c>
      <c r="N5241" t="s">
        <v>47</v>
      </c>
      <c r="O5241">
        <v>3</v>
      </c>
      <c r="P5241" t="str" cm="1">
        <f t="array" ref="P5241">_xlfn.IFS(C5241&lt;25,"18-24", C5241&lt;=35,"25-35", C5241&lt;=50,"36-50",TRUE,"50+")</f>
        <v>36-50</v>
      </c>
      <c r="Q5241" t="str">
        <f t="shared" si="567"/>
        <v>new</v>
      </c>
      <c r="R5241" t="str">
        <f t="shared" si="568"/>
        <v>medium</v>
      </c>
      <c r="S5241" t="str">
        <f t="shared" si="569"/>
        <v>medium</v>
      </c>
      <c r="T5241" t="str">
        <f t="shared" si="570"/>
        <v>Apr</v>
      </c>
      <c r="U5241">
        <f t="shared" si="571"/>
        <v>2023</v>
      </c>
      <c r="V5241" t="str">
        <f t="shared" si="572"/>
        <v>0-5</v>
      </c>
      <c r="W5241" t="str">
        <f t="shared" si="573"/>
        <v>Slow</v>
      </c>
    </row>
    <row r="5242" spans="1:23" x14ac:dyDescent="0.3">
      <c r="A5242">
        <v>605241</v>
      </c>
      <c r="B5242">
        <v>37514</v>
      </c>
      <c r="C5242">
        <v>54</v>
      </c>
      <c r="D5242" t="s">
        <v>7</v>
      </c>
      <c r="E5242" t="s">
        <v>13</v>
      </c>
      <c r="F5242" t="s">
        <v>30</v>
      </c>
      <c r="G5242" t="s">
        <v>25</v>
      </c>
      <c r="H5242" s="1">
        <v>44794</v>
      </c>
      <c r="I5242" t="s">
        <v>33</v>
      </c>
      <c r="J5242">
        <v>64</v>
      </c>
      <c r="K5242">
        <v>2.2999999999999998</v>
      </c>
      <c r="L5242">
        <v>236.62</v>
      </c>
      <c r="M5242">
        <v>48.81</v>
      </c>
      <c r="N5242" t="s">
        <v>48</v>
      </c>
      <c r="O5242">
        <v>1</v>
      </c>
      <c r="P5242" t="str" cm="1">
        <f t="array" ref="P5242">_xlfn.IFS(C5242&lt;25,"18-24", C5242&lt;=35,"25-35", C5242&lt;=50,"36-50",TRUE,"50+")</f>
        <v>50+</v>
      </c>
      <c r="Q5242" t="str">
        <f t="shared" si="567"/>
        <v>repeat</v>
      </c>
      <c r="R5242" t="str">
        <f t="shared" si="568"/>
        <v>low</v>
      </c>
      <c r="S5242" t="str">
        <f t="shared" si="569"/>
        <v>Low</v>
      </c>
      <c r="T5242" t="str">
        <f t="shared" si="570"/>
        <v>Aug</v>
      </c>
      <c r="U5242">
        <f t="shared" si="571"/>
        <v>2022</v>
      </c>
      <c r="V5242" t="str">
        <f t="shared" si="572"/>
        <v>0-5</v>
      </c>
      <c r="W5242" t="str">
        <f t="shared" si="573"/>
        <v>Slow</v>
      </c>
    </row>
    <row r="5243" spans="1:23" x14ac:dyDescent="0.3">
      <c r="A5243">
        <v>605242</v>
      </c>
      <c r="B5243">
        <v>14452</v>
      </c>
      <c r="C5243">
        <v>52</v>
      </c>
      <c r="D5243" t="s">
        <v>4</v>
      </c>
      <c r="E5243" t="s">
        <v>8</v>
      </c>
      <c r="F5243" t="s">
        <v>32</v>
      </c>
      <c r="G5243" t="s">
        <v>23</v>
      </c>
      <c r="H5243" s="1">
        <v>45392</v>
      </c>
      <c r="I5243" t="s">
        <v>34</v>
      </c>
      <c r="J5243">
        <v>44</v>
      </c>
      <c r="K5243">
        <v>14.7</v>
      </c>
      <c r="L5243">
        <v>702.67</v>
      </c>
      <c r="M5243">
        <v>35.880000000000003</v>
      </c>
      <c r="N5243" t="s">
        <v>47</v>
      </c>
      <c r="O5243">
        <v>2</v>
      </c>
      <c r="P5243" t="str" cm="1">
        <f t="array" ref="P5243">_xlfn.IFS(C5243&lt;25,"18-24", C5243&lt;=35,"25-35", C5243&lt;=50,"36-50",TRUE,"50+")</f>
        <v>50+</v>
      </c>
      <c r="Q5243" t="str">
        <f t="shared" si="567"/>
        <v>new</v>
      </c>
      <c r="R5243" t="str">
        <f t="shared" si="568"/>
        <v>high value</v>
      </c>
      <c r="S5243" t="str">
        <f t="shared" si="569"/>
        <v>Low</v>
      </c>
      <c r="T5243" t="str">
        <f t="shared" si="570"/>
        <v>Apr</v>
      </c>
      <c r="U5243">
        <f t="shared" si="571"/>
        <v>2024</v>
      </c>
      <c r="V5243" t="str">
        <f t="shared" si="572"/>
        <v>10-15</v>
      </c>
      <c r="W5243" t="str">
        <f t="shared" si="573"/>
        <v>Medium</v>
      </c>
    </row>
    <row r="5244" spans="1:23" x14ac:dyDescent="0.3">
      <c r="A5244">
        <v>605243</v>
      </c>
      <c r="B5244">
        <v>78563</v>
      </c>
      <c r="C5244">
        <v>59</v>
      </c>
      <c r="D5244" t="s">
        <v>4</v>
      </c>
      <c r="E5244" t="s">
        <v>5</v>
      </c>
      <c r="F5244" t="s">
        <v>18</v>
      </c>
      <c r="G5244" t="s">
        <v>23</v>
      </c>
      <c r="H5244" s="1">
        <v>45525</v>
      </c>
      <c r="I5244" t="s">
        <v>33</v>
      </c>
      <c r="J5244">
        <v>29</v>
      </c>
      <c r="K5244">
        <v>3.2</v>
      </c>
      <c r="L5244">
        <v>583.23</v>
      </c>
      <c r="M5244">
        <v>76.900000000000006</v>
      </c>
      <c r="N5244" t="s">
        <v>47</v>
      </c>
      <c r="O5244">
        <v>4</v>
      </c>
      <c r="P5244" t="str" cm="1">
        <f t="array" ref="P5244">_xlfn.IFS(C5244&lt;25,"18-24", C5244&lt;=35,"25-35", C5244&lt;=50,"36-50",TRUE,"50+")</f>
        <v>50+</v>
      </c>
      <c r="Q5244" t="str">
        <f t="shared" si="567"/>
        <v>new</v>
      </c>
      <c r="R5244" t="str">
        <f t="shared" si="568"/>
        <v>high value</v>
      </c>
      <c r="S5244" t="str">
        <f t="shared" si="569"/>
        <v>medium</v>
      </c>
      <c r="T5244" t="str">
        <f t="shared" si="570"/>
        <v>Aug</v>
      </c>
      <c r="U5244">
        <f t="shared" si="571"/>
        <v>2024</v>
      </c>
      <c r="V5244" t="str">
        <f t="shared" si="572"/>
        <v>0-5</v>
      </c>
      <c r="W5244" t="str">
        <f t="shared" si="573"/>
        <v>Fast</v>
      </c>
    </row>
    <row r="5245" spans="1:23" x14ac:dyDescent="0.3">
      <c r="A5245">
        <v>605244</v>
      </c>
      <c r="B5245">
        <v>27794</v>
      </c>
      <c r="C5245">
        <v>63</v>
      </c>
      <c r="D5245" t="s">
        <v>4</v>
      </c>
      <c r="E5245" t="s">
        <v>11</v>
      </c>
      <c r="F5245" t="s">
        <v>26</v>
      </c>
      <c r="G5245" t="s">
        <v>27</v>
      </c>
      <c r="H5245" s="1">
        <v>45120</v>
      </c>
      <c r="I5245" t="s">
        <v>33</v>
      </c>
      <c r="J5245">
        <v>59</v>
      </c>
      <c r="K5245">
        <v>10.3</v>
      </c>
      <c r="L5245">
        <v>1402.5</v>
      </c>
      <c r="M5245">
        <v>49.44</v>
      </c>
      <c r="N5245" t="s">
        <v>49</v>
      </c>
      <c r="O5245">
        <v>2</v>
      </c>
      <c r="P5245" t="str" cm="1">
        <f t="array" ref="P5245">_xlfn.IFS(C5245&lt;25,"18-24", C5245&lt;=35,"25-35", C5245&lt;=50,"36-50",TRUE,"50+")</f>
        <v>50+</v>
      </c>
      <c r="Q5245" t="str">
        <f t="shared" si="567"/>
        <v>new</v>
      </c>
      <c r="R5245" t="str">
        <f t="shared" si="568"/>
        <v>high value</v>
      </c>
      <c r="S5245" t="str">
        <f t="shared" si="569"/>
        <v>Low</v>
      </c>
      <c r="T5245" t="str">
        <f t="shared" si="570"/>
        <v>Jul</v>
      </c>
      <c r="U5245">
        <f t="shared" si="571"/>
        <v>2023</v>
      </c>
      <c r="V5245" t="str">
        <f t="shared" si="572"/>
        <v>10-15</v>
      </c>
      <c r="W5245" t="str">
        <f t="shared" si="573"/>
        <v>Slow</v>
      </c>
    </row>
    <row r="5246" spans="1:23" x14ac:dyDescent="0.3">
      <c r="A5246">
        <v>605245</v>
      </c>
      <c r="B5246">
        <v>35787</v>
      </c>
      <c r="C5246">
        <v>61</v>
      </c>
      <c r="D5246" t="s">
        <v>4</v>
      </c>
      <c r="E5246" t="s">
        <v>5</v>
      </c>
      <c r="F5246" t="s">
        <v>24</v>
      </c>
      <c r="G5246" t="s">
        <v>31</v>
      </c>
      <c r="H5246" s="1">
        <v>45499</v>
      </c>
      <c r="I5246" t="s">
        <v>34</v>
      </c>
      <c r="J5246">
        <v>23</v>
      </c>
      <c r="K5246">
        <v>7.2</v>
      </c>
      <c r="L5246">
        <v>1225.67</v>
      </c>
      <c r="M5246">
        <v>50.94</v>
      </c>
      <c r="N5246" t="s">
        <v>50</v>
      </c>
      <c r="O5246">
        <v>3</v>
      </c>
      <c r="P5246" t="str" cm="1">
        <f t="array" ref="P5246">_xlfn.IFS(C5246&lt;25,"18-24", C5246&lt;=35,"25-35", C5246&lt;=50,"36-50",TRUE,"50+")</f>
        <v>50+</v>
      </c>
      <c r="Q5246" t="str">
        <f t="shared" si="567"/>
        <v>new</v>
      </c>
      <c r="R5246" t="str">
        <f t="shared" si="568"/>
        <v>high value</v>
      </c>
      <c r="S5246" t="str">
        <f t="shared" si="569"/>
        <v>medium</v>
      </c>
      <c r="T5246" t="str">
        <f t="shared" si="570"/>
        <v>Jul</v>
      </c>
      <c r="U5246">
        <f t="shared" si="571"/>
        <v>2024</v>
      </c>
      <c r="V5246" t="str">
        <f t="shared" si="572"/>
        <v>5-10</v>
      </c>
      <c r="W5246" t="str">
        <f t="shared" si="573"/>
        <v>Fast</v>
      </c>
    </row>
    <row r="5247" spans="1:23" x14ac:dyDescent="0.3">
      <c r="A5247">
        <v>605246</v>
      </c>
      <c r="B5247">
        <v>94695</v>
      </c>
      <c r="C5247">
        <v>31</v>
      </c>
      <c r="D5247" t="s">
        <v>7</v>
      </c>
      <c r="E5247" t="s">
        <v>11</v>
      </c>
      <c r="F5247" t="s">
        <v>26</v>
      </c>
      <c r="G5247" t="s">
        <v>29</v>
      </c>
      <c r="H5247" s="1">
        <v>44914</v>
      </c>
      <c r="I5247" t="s">
        <v>33</v>
      </c>
      <c r="J5247">
        <v>86</v>
      </c>
      <c r="K5247">
        <v>14.1</v>
      </c>
      <c r="L5247">
        <v>1439.38</v>
      </c>
      <c r="M5247">
        <v>93.73</v>
      </c>
      <c r="N5247" t="s">
        <v>50</v>
      </c>
      <c r="O5247">
        <v>3</v>
      </c>
      <c r="P5247" t="str" cm="1">
        <f t="array" ref="P5247">_xlfn.IFS(C5247&lt;25,"18-24", C5247&lt;=35,"25-35", C5247&lt;=50,"36-50",TRUE,"50+")</f>
        <v>25-35</v>
      </c>
      <c r="Q5247" t="str">
        <f t="shared" si="567"/>
        <v>new</v>
      </c>
      <c r="R5247" t="str">
        <f t="shared" si="568"/>
        <v>high value</v>
      </c>
      <c r="S5247" t="str">
        <f t="shared" si="569"/>
        <v>medium</v>
      </c>
      <c r="T5247" t="str">
        <f t="shared" si="570"/>
        <v>Dec</v>
      </c>
      <c r="U5247">
        <f t="shared" si="571"/>
        <v>2022</v>
      </c>
      <c r="V5247" t="str">
        <f t="shared" si="572"/>
        <v>10-15</v>
      </c>
      <c r="W5247" t="str">
        <f t="shared" si="573"/>
        <v>Slow</v>
      </c>
    </row>
    <row r="5248" spans="1:23" x14ac:dyDescent="0.3">
      <c r="A5248">
        <v>605247</v>
      </c>
      <c r="B5248">
        <v>28406</v>
      </c>
      <c r="C5248">
        <v>46</v>
      </c>
      <c r="D5248" t="s">
        <v>4</v>
      </c>
      <c r="E5248" t="s">
        <v>8</v>
      </c>
      <c r="F5248" t="s">
        <v>19</v>
      </c>
      <c r="G5248" t="s">
        <v>21</v>
      </c>
      <c r="H5248" s="1">
        <v>45071</v>
      </c>
      <c r="I5248" t="s">
        <v>34</v>
      </c>
      <c r="J5248">
        <v>81</v>
      </c>
      <c r="K5248">
        <v>1.1000000000000001</v>
      </c>
      <c r="L5248">
        <v>176.4</v>
      </c>
      <c r="M5248">
        <v>116.92</v>
      </c>
      <c r="N5248" t="s">
        <v>49</v>
      </c>
      <c r="O5248">
        <v>5</v>
      </c>
      <c r="P5248" t="str" cm="1">
        <f t="array" ref="P5248">_xlfn.IFS(C5248&lt;25,"18-24", C5248&lt;=35,"25-35", C5248&lt;=50,"36-50",TRUE,"50+")</f>
        <v>36-50</v>
      </c>
      <c r="Q5248" t="str">
        <f t="shared" si="567"/>
        <v>new</v>
      </c>
      <c r="R5248" t="str">
        <f t="shared" si="568"/>
        <v>low</v>
      </c>
      <c r="S5248" t="str">
        <f t="shared" si="569"/>
        <v>High</v>
      </c>
      <c r="T5248" t="str">
        <f t="shared" si="570"/>
        <v>May</v>
      </c>
      <c r="U5248">
        <f t="shared" si="571"/>
        <v>2023</v>
      </c>
      <c r="V5248" t="str">
        <f t="shared" si="572"/>
        <v>0-5</v>
      </c>
      <c r="W5248" t="str">
        <f t="shared" si="573"/>
        <v>Slow</v>
      </c>
    </row>
    <row r="5249" spans="1:23" x14ac:dyDescent="0.3">
      <c r="A5249">
        <v>605248</v>
      </c>
      <c r="B5249">
        <v>58448</v>
      </c>
      <c r="C5249">
        <v>37</v>
      </c>
      <c r="D5249" t="s">
        <v>4</v>
      </c>
      <c r="E5249" t="s">
        <v>8</v>
      </c>
      <c r="F5249" t="s">
        <v>19</v>
      </c>
      <c r="G5249" t="s">
        <v>25</v>
      </c>
      <c r="H5249" s="1">
        <v>45583</v>
      </c>
      <c r="I5249" t="s">
        <v>34</v>
      </c>
      <c r="J5249">
        <v>76</v>
      </c>
      <c r="K5249">
        <v>1.9</v>
      </c>
      <c r="L5249">
        <v>424.12</v>
      </c>
      <c r="M5249">
        <v>105.31</v>
      </c>
      <c r="N5249" t="s">
        <v>49</v>
      </c>
      <c r="O5249">
        <v>2</v>
      </c>
      <c r="P5249" t="str" cm="1">
        <f t="array" ref="P5249">_xlfn.IFS(C5249&lt;25,"18-24", C5249&lt;=35,"25-35", C5249&lt;=50,"36-50",TRUE,"50+")</f>
        <v>36-50</v>
      </c>
      <c r="Q5249" t="str">
        <f t="shared" si="567"/>
        <v>new</v>
      </c>
      <c r="R5249" t="str">
        <f t="shared" si="568"/>
        <v>medium</v>
      </c>
      <c r="S5249" t="str">
        <f t="shared" si="569"/>
        <v>Low</v>
      </c>
      <c r="T5249" t="str">
        <f t="shared" si="570"/>
        <v>Oct</v>
      </c>
      <c r="U5249">
        <f t="shared" si="571"/>
        <v>2024</v>
      </c>
      <c r="V5249" t="str">
        <f t="shared" si="572"/>
        <v>0-5</v>
      </c>
      <c r="W5249" t="str">
        <f t="shared" si="573"/>
        <v>Slow</v>
      </c>
    </row>
    <row r="5250" spans="1:23" x14ac:dyDescent="0.3">
      <c r="A5250">
        <v>605249</v>
      </c>
      <c r="B5250">
        <v>52186</v>
      </c>
      <c r="C5250">
        <v>32</v>
      </c>
      <c r="D5250" t="s">
        <v>4</v>
      </c>
      <c r="E5250" t="s">
        <v>11</v>
      </c>
      <c r="F5250" t="s">
        <v>26</v>
      </c>
      <c r="G5250" t="s">
        <v>23</v>
      </c>
      <c r="H5250" s="1">
        <v>44640</v>
      </c>
      <c r="I5250" t="s">
        <v>33</v>
      </c>
      <c r="J5250">
        <v>50</v>
      </c>
      <c r="K5250">
        <v>12.4</v>
      </c>
      <c r="L5250">
        <v>371.12</v>
      </c>
      <c r="M5250">
        <v>20.55</v>
      </c>
      <c r="N5250" t="s">
        <v>49</v>
      </c>
      <c r="O5250">
        <v>3</v>
      </c>
      <c r="P5250" t="str" cm="1">
        <f t="array" ref="P5250">_xlfn.IFS(C5250&lt;25,"18-24", C5250&lt;=35,"25-35", C5250&lt;=50,"36-50",TRUE,"50+")</f>
        <v>25-35</v>
      </c>
      <c r="Q5250" t="str">
        <f t="shared" si="567"/>
        <v>new</v>
      </c>
      <c r="R5250" t="str">
        <f t="shared" si="568"/>
        <v>medium</v>
      </c>
      <c r="S5250" t="str">
        <f t="shared" si="569"/>
        <v>medium</v>
      </c>
      <c r="T5250" t="str">
        <f t="shared" si="570"/>
        <v>Mar</v>
      </c>
      <c r="U5250">
        <f t="shared" si="571"/>
        <v>2022</v>
      </c>
      <c r="V5250" t="str">
        <f t="shared" si="572"/>
        <v>10-15</v>
      </c>
      <c r="W5250" t="str">
        <f t="shared" si="573"/>
        <v>Slow</v>
      </c>
    </row>
    <row r="5251" spans="1:23" x14ac:dyDescent="0.3">
      <c r="A5251">
        <v>605250</v>
      </c>
      <c r="B5251">
        <v>97707</v>
      </c>
      <c r="C5251">
        <v>39</v>
      </c>
      <c r="D5251" t="s">
        <v>4</v>
      </c>
      <c r="E5251" t="s">
        <v>8</v>
      </c>
      <c r="F5251" t="s">
        <v>26</v>
      </c>
      <c r="G5251" t="s">
        <v>21</v>
      </c>
      <c r="H5251" s="1">
        <v>45452</v>
      </c>
      <c r="I5251" t="s">
        <v>33</v>
      </c>
      <c r="J5251">
        <v>88</v>
      </c>
      <c r="K5251">
        <v>2.5</v>
      </c>
      <c r="L5251">
        <v>773.26</v>
      </c>
      <c r="M5251">
        <v>62.7</v>
      </c>
      <c r="N5251" t="s">
        <v>49</v>
      </c>
      <c r="O5251">
        <v>5</v>
      </c>
      <c r="P5251" t="str" cm="1">
        <f t="array" ref="P5251">_xlfn.IFS(C5251&lt;25,"18-24", C5251&lt;=35,"25-35", C5251&lt;=50,"36-50",TRUE,"50+")</f>
        <v>36-50</v>
      </c>
      <c r="Q5251" t="str">
        <f t="shared" ref="Q5251:Q5314" si="574">IF(COUNTIF($B:$B,B5251)&gt;1,"repeat","new")</f>
        <v>new</v>
      </c>
      <c r="R5251" t="str">
        <f t="shared" ref="R5251:R5314" si="575">IF(L5251&gt;500,"high value",IF( L5251&gt;250,"medium","low"))</f>
        <v>high value</v>
      </c>
      <c r="S5251" t="str">
        <f t="shared" ref="S5251:S5314" si="576">IF(O5251&lt;=2,"Low",IF(O5251&lt;=4,"medium","High"))</f>
        <v>High</v>
      </c>
      <c r="T5251" t="str">
        <f t="shared" ref="T5251:T5314" si="577">TEXT(H5251,"MMM")</f>
        <v>Jun</v>
      </c>
      <c r="U5251">
        <f t="shared" ref="U5251:U5314" si="578">YEAR(H5251)</f>
        <v>2024</v>
      </c>
      <c r="V5251" t="str">
        <f t="shared" ref="V5251:V5314" si="579">IF(K5251&lt;=5,"0-5",IF(K5251&lt;=10,"5-10",IF(K5251&lt;=15,"10-15","15+")))</f>
        <v>0-5</v>
      </c>
      <c r="W5251" t="str">
        <f t="shared" ref="W5251:W5314" si="580">IF(J5251&lt;=30,"Fast",IF(J5251&lt;=45,"Medium","Slow"))</f>
        <v>Slow</v>
      </c>
    </row>
    <row r="5252" spans="1:23" x14ac:dyDescent="0.3">
      <c r="A5252">
        <v>605251</v>
      </c>
      <c r="B5252">
        <v>38305</v>
      </c>
      <c r="C5252">
        <v>55</v>
      </c>
      <c r="D5252" t="s">
        <v>7</v>
      </c>
      <c r="E5252" t="s">
        <v>5</v>
      </c>
      <c r="F5252" t="s">
        <v>26</v>
      </c>
      <c r="G5252" t="s">
        <v>25</v>
      </c>
      <c r="H5252" s="1">
        <v>45351</v>
      </c>
      <c r="I5252" t="s">
        <v>33</v>
      </c>
      <c r="J5252">
        <v>88</v>
      </c>
      <c r="K5252">
        <v>12.2</v>
      </c>
      <c r="L5252">
        <v>190.68</v>
      </c>
      <c r="M5252">
        <v>43.83</v>
      </c>
      <c r="N5252" t="s">
        <v>48</v>
      </c>
      <c r="O5252">
        <v>3</v>
      </c>
      <c r="P5252" t="str" cm="1">
        <f t="array" ref="P5252">_xlfn.IFS(C5252&lt;25,"18-24", C5252&lt;=35,"25-35", C5252&lt;=50,"36-50",TRUE,"50+")</f>
        <v>50+</v>
      </c>
      <c r="Q5252" t="str">
        <f t="shared" si="574"/>
        <v>new</v>
      </c>
      <c r="R5252" t="str">
        <f t="shared" si="575"/>
        <v>low</v>
      </c>
      <c r="S5252" t="str">
        <f t="shared" si="576"/>
        <v>medium</v>
      </c>
      <c r="T5252" t="str">
        <f t="shared" si="577"/>
        <v>Feb</v>
      </c>
      <c r="U5252">
        <f t="shared" si="578"/>
        <v>2024</v>
      </c>
      <c r="V5252" t="str">
        <f t="shared" si="579"/>
        <v>10-15</v>
      </c>
      <c r="W5252" t="str">
        <f t="shared" si="580"/>
        <v>Slow</v>
      </c>
    </row>
    <row r="5253" spans="1:23" x14ac:dyDescent="0.3">
      <c r="A5253">
        <v>605252</v>
      </c>
      <c r="B5253">
        <v>95833</v>
      </c>
      <c r="C5253">
        <v>23</v>
      </c>
      <c r="D5253" t="s">
        <v>7</v>
      </c>
      <c r="E5253" t="s">
        <v>5</v>
      </c>
      <c r="F5253" t="s">
        <v>19</v>
      </c>
      <c r="G5253" t="s">
        <v>23</v>
      </c>
      <c r="H5253" s="1">
        <v>44936</v>
      </c>
      <c r="I5253" t="s">
        <v>33</v>
      </c>
      <c r="J5253">
        <v>59</v>
      </c>
      <c r="K5253">
        <v>3</v>
      </c>
      <c r="L5253">
        <v>296.37</v>
      </c>
      <c r="M5253">
        <v>64.12</v>
      </c>
      <c r="N5253" t="s">
        <v>49</v>
      </c>
      <c r="O5253">
        <v>1</v>
      </c>
      <c r="P5253" t="str" cm="1">
        <f t="array" ref="P5253">_xlfn.IFS(C5253&lt;25,"18-24", C5253&lt;=35,"25-35", C5253&lt;=50,"36-50",TRUE,"50+")</f>
        <v>18-24</v>
      </c>
      <c r="Q5253" t="str">
        <f t="shared" si="574"/>
        <v>repeat</v>
      </c>
      <c r="R5253" t="str">
        <f t="shared" si="575"/>
        <v>medium</v>
      </c>
      <c r="S5253" t="str">
        <f t="shared" si="576"/>
        <v>Low</v>
      </c>
      <c r="T5253" t="str">
        <f t="shared" si="577"/>
        <v>Jan</v>
      </c>
      <c r="U5253">
        <f t="shared" si="578"/>
        <v>2023</v>
      </c>
      <c r="V5253" t="str">
        <f t="shared" si="579"/>
        <v>0-5</v>
      </c>
      <c r="W5253" t="str">
        <f t="shared" si="580"/>
        <v>Slow</v>
      </c>
    </row>
    <row r="5254" spans="1:23" x14ac:dyDescent="0.3">
      <c r="A5254">
        <v>605253</v>
      </c>
      <c r="B5254">
        <v>71053</v>
      </c>
      <c r="C5254">
        <v>33</v>
      </c>
      <c r="D5254" t="s">
        <v>7</v>
      </c>
      <c r="E5254" t="s">
        <v>5</v>
      </c>
      <c r="F5254" t="s">
        <v>18</v>
      </c>
      <c r="G5254" t="s">
        <v>29</v>
      </c>
      <c r="H5254" s="1">
        <v>45466</v>
      </c>
      <c r="I5254" t="s">
        <v>33</v>
      </c>
      <c r="J5254">
        <v>74</v>
      </c>
      <c r="K5254">
        <v>1.1000000000000001</v>
      </c>
      <c r="L5254">
        <v>1055.54</v>
      </c>
      <c r="M5254">
        <v>34.86</v>
      </c>
      <c r="N5254" t="s">
        <v>48</v>
      </c>
      <c r="O5254">
        <v>4</v>
      </c>
      <c r="P5254" t="str" cm="1">
        <f t="array" ref="P5254">_xlfn.IFS(C5254&lt;25,"18-24", C5254&lt;=35,"25-35", C5254&lt;=50,"36-50",TRUE,"50+")</f>
        <v>25-35</v>
      </c>
      <c r="Q5254" t="str">
        <f t="shared" si="574"/>
        <v>repeat</v>
      </c>
      <c r="R5254" t="str">
        <f t="shared" si="575"/>
        <v>high value</v>
      </c>
      <c r="S5254" t="str">
        <f t="shared" si="576"/>
        <v>medium</v>
      </c>
      <c r="T5254" t="str">
        <f t="shared" si="577"/>
        <v>Jun</v>
      </c>
      <c r="U5254">
        <f t="shared" si="578"/>
        <v>2024</v>
      </c>
      <c r="V5254" t="str">
        <f t="shared" si="579"/>
        <v>0-5</v>
      </c>
      <c r="W5254" t="str">
        <f t="shared" si="580"/>
        <v>Slow</v>
      </c>
    </row>
    <row r="5255" spans="1:23" x14ac:dyDescent="0.3">
      <c r="A5255">
        <v>605254</v>
      </c>
      <c r="B5255">
        <v>37461</v>
      </c>
      <c r="C5255">
        <v>60</v>
      </c>
      <c r="D5255" t="s">
        <v>4</v>
      </c>
      <c r="E5255" t="s">
        <v>13</v>
      </c>
      <c r="F5255" t="s">
        <v>26</v>
      </c>
      <c r="G5255" t="s">
        <v>23</v>
      </c>
      <c r="H5255" s="1">
        <v>45125</v>
      </c>
      <c r="I5255" t="s">
        <v>34</v>
      </c>
      <c r="J5255">
        <v>36</v>
      </c>
      <c r="K5255">
        <v>3.7</v>
      </c>
      <c r="L5255">
        <v>1139.76</v>
      </c>
      <c r="M5255">
        <v>37.78</v>
      </c>
      <c r="N5255" t="s">
        <v>48</v>
      </c>
      <c r="O5255">
        <v>2</v>
      </c>
      <c r="P5255" t="str" cm="1">
        <f t="array" ref="P5255">_xlfn.IFS(C5255&lt;25,"18-24", C5255&lt;=35,"25-35", C5255&lt;=50,"36-50",TRUE,"50+")</f>
        <v>50+</v>
      </c>
      <c r="Q5255" t="str">
        <f t="shared" si="574"/>
        <v>new</v>
      </c>
      <c r="R5255" t="str">
        <f t="shared" si="575"/>
        <v>high value</v>
      </c>
      <c r="S5255" t="str">
        <f t="shared" si="576"/>
        <v>Low</v>
      </c>
      <c r="T5255" t="str">
        <f t="shared" si="577"/>
        <v>Jul</v>
      </c>
      <c r="U5255">
        <f t="shared" si="578"/>
        <v>2023</v>
      </c>
      <c r="V5255" t="str">
        <f t="shared" si="579"/>
        <v>0-5</v>
      </c>
      <c r="W5255" t="str">
        <f t="shared" si="580"/>
        <v>Medium</v>
      </c>
    </row>
    <row r="5256" spans="1:23" x14ac:dyDescent="0.3">
      <c r="A5256">
        <v>605255</v>
      </c>
      <c r="B5256">
        <v>38601</v>
      </c>
      <c r="C5256">
        <v>61</v>
      </c>
      <c r="D5256" t="s">
        <v>7</v>
      </c>
      <c r="E5256" t="s">
        <v>16</v>
      </c>
      <c r="F5256" t="s">
        <v>22</v>
      </c>
      <c r="G5256" t="s">
        <v>29</v>
      </c>
      <c r="H5256" s="1">
        <v>45568</v>
      </c>
      <c r="I5256" t="s">
        <v>33</v>
      </c>
      <c r="J5256">
        <v>40</v>
      </c>
      <c r="K5256">
        <v>3</v>
      </c>
      <c r="L5256">
        <v>1009.36</v>
      </c>
      <c r="M5256">
        <v>28.75</v>
      </c>
      <c r="N5256" t="s">
        <v>48</v>
      </c>
      <c r="O5256">
        <v>3</v>
      </c>
      <c r="P5256" t="str" cm="1">
        <f t="array" ref="P5256">_xlfn.IFS(C5256&lt;25,"18-24", C5256&lt;=35,"25-35", C5256&lt;=50,"36-50",TRUE,"50+")</f>
        <v>50+</v>
      </c>
      <c r="Q5256" t="str">
        <f t="shared" si="574"/>
        <v>new</v>
      </c>
      <c r="R5256" t="str">
        <f t="shared" si="575"/>
        <v>high value</v>
      </c>
      <c r="S5256" t="str">
        <f t="shared" si="576"/>
        <v>medium</v>
      </c>
      <c r="T5256" t="str">
        <f t="shared" si="577"/>
        <v>Oct</v>
      </c>
      <c r="U5256">
        <f t="shared" si="578"/>
        <v>2024</v>
      </c>
      <c r="V5256" t="str">
        <f t="shared" si="579"/>
        <v>0-5</v>
      </c>
      <c r="W5256" t="str">
        <f t="shared" si="580"/>
        <v>Medium</v>
      </c>
    </row>
    <row r="5257" spans="1:23" x14ac:dyDescent="0.3">
      <c r="A5257">
        <v>605256</v>
      </c>
      <c r="B5257">
        <v>33102</v>
      </c>
      <c r="C5257">
        <v>42</v>
      </c>
      <c r="D5257" t="s">
        <v>4</v>
      </c>
      <c r="E5257" t="s">
        <v>8</v>
      </c>
      <c r="F5257" t="s">
        <v>30</v>
      </c>
      <c r="G5257" t="s">
        <v>27</v>
      </c>
      <c r="H5257" s="1">
        <v>44861</v>
      </c>
      <c r="I5257" t="s">
        <v>34</v>
      </c>
      <c r="J5257">
        <v>65</v>
      </c>
      <c r="K5257">
        <v>10.8</v>
      </c>
      <c r="L5257">
        <v>564.22</v>
      </c>
      <c r="M5257">
        <v>94.4</v>
      </c>
      <c r="N5257" t="s">
        <v>47</v>
      </c>
      <c r="O5257">
        <v>3</v>
      </c>
      <c r="P5257" t="str" cm="1">
        <f t="array" ref="P5257">_xlfn.IFS(C5257&lt;25,"18-24", C5257&lt;=35,"25-35", C5257&lt;=50,"36-50",TRUE,"50+")</f>
        <v>36-50</v>
      </c>
      <c r="Q5257" t="str">
        <f t="shared" si="574"/>
        <v>new</v>
      </c>
      <c r="R5257" t="str">
        <f t="shared" si="575"/>
        <v>high value</v>
      </c>
      <c r="S5257" t="str">
        <f t="shared" si="576"/>
        <v>medium</v>
      </c>
      <c r="T5257" t="str">
        <f t="shared" si="577"/>
        <v>Oct</v>
      </c>
      <c r="U5257">
        <f t="shared" si="578"/>
        <v>2022</v>
      </c>
      <c r="V5257" t="str">
        <f t="shared" si="579"/>
        <v>10-15</v>
      </c>
      <c r="W5257" t="str">
        <f t="shared" si="580"/>
        <v>Slow</v>
      </c>
    </row>
    <row r="5258" spans="1:23" x14ac:dyDescent="0.3">
      <c r="A5258">
        <v>605257</v>
      </c>
      <c r="B5258">
        <v>59066</v>
      </c>
      <c r="C5258">
        <v>26</v>
      </c>
      <c r="D5258" t="s">
        <v>4</v>
      </c>
      <c r="E5258" t="s">
        <v>13</v>
      </c>
      <c r="F5258" t="s">
        <v>24</v>
      </c>
      <c r="G5258" t="s">
        <v>31</v>
      </c>
      <c r="H5258" s="1">
        <v>44886</v>
      </c>
      <c r="I5258" t="s">
        <v>33</v>
      </c>
      <c r="J5258">
        <v>66</v>
      </c>
      <c r="K5258">
        <v>6.1</v>
      </c>
      <c r="L5258">
        <v>474.8</v>
      </c>
      <c r="M5258">
        <v>110.05</v>
      </c>
      <c r="N5258" t="s">
        <v>50</v>
      </c>
      <c r="O5258">
        <v>1</v>
      </c>
      <c r="P5258" t="str" cm="1">
        <f t="array" ref="P5258">_xlfn.IFS(C5258&lt;25,"18-24", C5258&lt;=35,"25-35", C5258&lt;=50,"36-50",TRUE,"50+")</f>
        <v>25-35</v>
      </c>
      <c r="Q5258" t="str">
        <f t="shared" si="574"/>
        <v>new</v>
      </c>
      <c r="R5258" t="str">
        <f t="shared" si="575"/>
        <v>medium</v>
      </c>
      <c r="S5258" t="str">
        <f t="shared" si="576"/>
        <v>Low</v>
      </c>
      <c r="T5258" t="str">
        <f t="shared" si="577"/>
        <v>Nov</v>
      </c>
      <c r="U5258">
        <f t="shared" si="578"/>
        <v>2022</v>
      </c>
      <c r="V5258" t="str">
        <f t="shared" si="579"/>
        <v>5-10</v>
      </c>
      <c r="W5258" t="str">
        <f t="shared" si="580"/>
        <v>Slow</v>
      </c>
    </row>
    <row r="5259" spans="1:23" x14ac:dyDescent="0.3">
      <c r="A5259">
        <v>605258</v>
      </c>
      <c r="B5259">
        <v>50860</v>
      </c>
      <c r="C5259">
        <v>34</v>
      </c>
      <c r="D5259" t="s">
        <v>4</v>
      </c>
      <c r="E5259" t="s">
        <v>16</v>
      </c>
      <c r="F5259" t="s">
        <v>30</v>
      </c>
      <c r="G5259" t="s">
        <v>21</v>
      </c>
      <c r="H5259" s="1">
        <v>45221</v>
      </c>
      <c r="I5259" t="s">
        <v>33</v>
      </c>
      <c r="J5259">
        <v>45</v>
      </c>
      <c r="K5259">
        <v>13.5</v>
      </c>
      <c r="L5259">
        <v>946.94</v>
      </c>
      <c r="M5259">
        <v>110.75</v>
      </c>
      <c r="N5259" t="s">
        <v>50</v>
      </c>
      <c r="O5259">
        <v>4</v>
      </c>
      <c r="P5259" t="str" cm="1">
        <f t="array" ref="P5259">_xlfn.IFS(C5259&lt;25,"18-24", C5259&lt;=35,"25-35", C5259&lt;=50,"36-50",TRUE,"50+")</f>
        <v>25-35</v>
      </c>
      <c r="Q5259" t="str">
        <f t="shared" si="574"/>
        <v>new</v>
      </c>
      <c r="R5259" t="str">
        <f t="shared" si="575"/>
        <v>high value</v>
      </c>
      <c r="S5259" t="str">
        <f t="shared" si="576"/>
        <v>medium</v>
      </c>
      <c r="T5259" t="str">
        <f t="shared" si="577"/>
        <v>Oct</v>
      </c>
      <c r="U5259">
        <f t="shared" si="578"/>
        <v>2023</v>
      </c>
      <c r="V5259" t="str">
        <f t="shared" si="579"/>
        <v>10-15</v>
      </c>
      <c r="W5259" t="str">
        <f t="shared" si="580"/>
        <v>Medium</v>
      </c>
    </row>
    <row r="5260" spans="1:23" x14ac:dyDescent="0.3">
      <c r="A5260">
        <v>605259</v>
      </c>
      <c r="B5260">
        <v>36970</v>
      </c>
      <c r="C5260">
        <v>59</v>
      </c>
      <c r="D5260" t="s">
        <v>4</v>
      </c>
      <c r="E5260" t="s">
        <v>16</v>
      </c>
      <c r="F5260" t="s">
        <v>28</v>
      </c>
      <c r="G5260" t="s">
        <v>23</v>
      </c>
      <c r="H5260" s="1">
        <v>45472</v>
      </c>
      <c r="I5260" t="s">
        <v>34</v>
      </c>
      <c r="J5260">
        <v>39</v>
      </c>
      <c r="K5260">
        <v>5.2</v>
      </c>
      <c r="L5260">
        <v>872.69</v>
      </c>
      <c r="M5260">
        <v>25.4</v>
      </c>
      <c r="N5260" t="s">
        <v>48</v>
      </c>
      <c r="O5260">
        <v>3</v>
      </c>
      <c r="P5260" t="str" cm="1">
        <f t="array" ref="P5260">_xlfn.IFS(C5260&lt;25,"18-24", C5260&lt;=35,"25-35", C5260&lt;=50,"36-50",TRUE,"50+")</f>
        <v>50+</v>
      </c>
      <c r="Q5260" t="str">
        <f t="shared" si="574"/>
        <v>new</v>
      </c>
      <c r="R5260" t="str">
        <f t="shared" si="575"/>
        <v>high value</v>
      </c>
      <c r="S5260" t="str">
        <f t="shared" si="576"/>
        <v>medium</v>
      </c>
      <c r="T5260" t="str">
        <f t="shared" si="577"/>
        <v>Jun</v>
      </c>
      <c r="U5260">
        <f t="shared" si="578"/>
        <v>2024</v>
      </c>
      <c r="V5260" t="str">
        <f t="shared" si="579"/>
        <v>5-10</v>
      </c>
      <c r="W5260" t="str">
        <f t="shared" si="580"/>
        <v>Medium</v>
      </c>
    </row>
    <row r="5261" spans="1:23" x14ac:dyDescent="0.3">
      <c r="A5261">
        <v>605260</v>
      </c>
      <c r="B5261">
        <v>40786</v>
      </c>
      <c r="C5261">
        <v>63</v>
      </c>
      <c r="D5261" t="s">
        <v>7</v>
      </c>
      <c r="E5261" t="s">
        <v>15</v>
      </c>
      <c r="F5261" t="s">
        <v>18</v>
      </c>
      <c r="G5261" t="s">
        <v>31</v>
      </c>
      <c r="H5261" s="1">
        <v>44942</v>
      </c>
      <c r="I5261" t="s">
        <v>33</v>
      </c>
      <c r="J5261">
        <v>84</v>
      </c>
      <c r="K5261">
        <v>8.1999999999999993</v>
      </c>
      <c r="L5261">
        <v>835.86</v>
      </c>
      <c r="M5261">
        <v>67.39</v>
      </c>
      <c r="N5261" t="s">
        <v>50</v>
      </c>
      <c r="O5261">
        <v>3</v>
      </c>
      <c r="P5261" t="str" cm="1">
        <f t="array" ref="P5261">_xlfn.IFS(C5261&lt;25,"18-24", C5261&lt;=35,"25-35", C5261&lt;=50,"36-50",TRUE,"50+")</f>
        <v>50+</v>
      </c>
      <c r="Q5261" t="str">
        <f t="shared" si="574"/>
        <v>repeat</v>
      </c>
      <c r="R5261" t="str">
        <f t="shared" si="575"/>
        <v>high value</v>
      </c>
      <c r="S5261" t="str">
        <f t="shared" si="576"/>
        <v>medium</v>
      </c>
      <c r="T5261" t="str">
        <f t="shared" si="577"/>
        <v>Jan</v>
      </c>
      <c r="U5261">
        <f t="shared" si="578"/>
        <v>2023</v>
      </c>
      <c r="V5261" t="str">
        <f t="shared" si="579"/>
        <v>5-10</v>
      </c>
      <c r="W5261" t="str">
        <f t="shared" si="580"/>
        <v>Slow</v>
      </c>
    </row>
    <row r="5262" spans="1:23" x14ac:dyDescent="0.3">
      <c r="A5262">
        <v>605261</v>
      </c>
      <c r="B5262">
        <v>96939</v>
      </c>
      <c r="C5262">
        <v>30</v>
      </c>
      <c r="D5262" t="s">
        <v>4</v>
      </c>
      <c r="E5262" t="s">
        <v>5</v>
      </c>
      <c r="F5262" t="s">
        <v>22</v>
      </c>
      <c r="G5262" t="s">
        <v>21</v>
      </c>
      <c r="H5262" s="1">
        <v>45249</v>
      </c>
      <c r="I5262" t="s">
        <v>33</v>
      </c>
      <c r="J5262">
        <v>64</v>
      </c>
      <c r="K5262">
        <v>5.6</v>
      </c>
      <c r="L5262">
        <v>430.59</v>
      </c>
      <c r="M5262">
        <v>97.46</v>
      </c>
      <c r="N5262" t="s">
        <v>47</v>
      </c>
      <c r="O5262">
        <v>5</v>
      </c>
      <c r="P5262" t="str" cm="1">
        <f t="array" ref="P5262">_xlfn.IFS(C5262&lt;25,"18-24", C5262&lt;=35,"25-35", C5262&lt;=50,"36-50",TRUE,"50+")</f>
        <v>25-35</v>
      </c>
      <c r="Q5262" t="str">
        <f t="shared" si="574"/>
        <v>new</v>
      </c>
      <c r="R5262" t="str">
        <f t="shared" si="575"/>
        <v>medium</v>
      </c>
      <c r="S5262" t="str">
        <f t="shared" si="576"/>
        <v>High</v>
      </c>
      <c r="T5262" t="str">
        <f t="shared" si="577"/>
        <v>Nov</v>
      </c>
      <c r="U5262">
        <f t="shared" si="578"/>
        <v>2023</v>
      </c>
      <c r="V5262" t="str">
        <f t="shared" si="579"/>
        <v>5-10</v>
      </c>
      <c r="W5262" t="str">
        <f t="shared" si="580"/>
        <v>Slow</v>
      </c>
    </row>
    <row r="5263" spans="1:23" x14ac:dyDescent="0.3">
      <c r="A5263">
        <v>605262</v>
      </c>
      <c r="B5263">
        <v>10467</v>
      </c>
      <c r="C5263">
        <v>25</v>
      </c>
      <c r="D5263" t="s">
        <v>7</v>
      </c>
      <c r="E5263" t="s">
        <v>8</v>
      </c>
      <c r="F5263" t="s">
        <v>18</v>
      </c>
      <c r="G5263" t="s">
        <v>31</v>
      </c>
      <c r="H5263" s="1">
        <v>45041</v>
      </c>
      <c r="I5263" t="s">
        <v>33</v>
      </c>
      <c r="J5263">
        <v>54</v>
      </c>
      <c r="K5263">
        <v>2.8</v>
      </c>
      <c r="L5263">
        <v>659.13</v>
      </c>
      <c r="M5263">
        <v>59.45</v>
      </c>
      <c r="N5263" t="s">
        <v>50</v>
      </c>
      <c r="O5263">
        <v>2</v>
      </c>
      <c r="P5263" t="str" cm="1">
        <f t="array" ref="P5263">_xlfn.IFS(C5263&lt;25,"18-24", C5263&lt;=35,"25-35", C5263&lt;=50,"36-50",TRUE,"50+")</f>
        <v>25-35</v>
      </c>
      <c r="Q5263" t="str">
        <f t="shared" si="574"/>
        <v>new</v>
      </c>
      <c r="R5263" t="str">
        <f t="shared" si="575"/>
        <v>high value</v>
      </c>
      <c r="S5263" t="str">
        <f t="shared" si="576"/>
        <v>Low</v>
      </c>
      <c r="T5263" t="str">
        <f t="shared" si="577"/>
        <v>Apr</v>
      </c>
      <c r="U5263">
        <f t="shared" si="578"/>
        <v>2023</v>
      </c>
      <c r="V5263" t="str">
        <f t="shared" si="579"/>
        <v>0-5</v>
      </c>
      <c r="W5263" t="str">
        <f t="shared" si="580"/>
        <v>Slow</v>
      </c>
    </row>
    <row r="5264" spans="1:23" x14ac:dyDescent="0.3">
      <c r="A5264">
        <v>605263</v>
      </c>
      <c r="B5264">
        <v>78036</v>
      </c>
      <c r="C5264">
        <v>19</v>
      </c>
      <c r="D5264" t="s">
        <v>4</v>
      </c>
      <c r="E5264" t="s">
        <v>11</v>
      </c>
      <c r="F5264" t="s">
        <v>26</v>
      </c>
      <c r="G5264" t="s">
        <v>23</v>
      </c>
      <c r="H5264" s="1">
        <v>44685</v>
      </c>
      <c r="I5264" t="s">
        <v>34</v>
      </c>
      <c r="J5264">
        <v>39</v>
      </c>
      <c r="K5264">
        <v>14.3</v>
      </c>
      <c r="L5264">
        <v>1302.17</v>
      </c>
      <c r="M5264">
        <v>117.01</v>
      </c>
      <c r="N5264" t="s">
        <v>50</v>
      </c>
      <c r="O5264">
        <v>5</v>
      </c>
      <c r="P5264" t="str" cm="1">
        <f t="array" ref="P5264">_xlfn.IFS(C5264&lt;25,"18-24", C5264&lt;=35,"25-35", C5264&lt;=50,"36-50",TRUE,"50+")</f>
        <v>18-24</v>
      </c>
      <c r="Q5264" t="str">
        <f t="shared" si="574"/>
        <v>new</v>
      </c>
      <c r="R5264" t="str">
        <f t="shared" si="575"/>
        <v>high value</v>
      </c>
      <c r="S5264" t="str">
        <f t="shared" si="576"/>
        <v>High</v>
      </c>
      <c r="T5264" t="str">
        <f t="shared" si="577"/>
        <v>May</v>
      </c>
      <c r="U5264">
        <f t="shared" si="578"/>
        <v>2022</v>
      </c>
      <c r="V5264" t="str">
        <f t="shared" si="579"/>
        <v>10-15</v>
      </c>
      <c r="W5264" t="str">
        <f t="shared" si="580"/>
        <v>Medium</v>
      </c>
    </row>
    <row r="5265" spans="1:23" x14ac:dyDescent="0.3">
      <c r="A5265">
        <v>605264</v>
      </c>
      <c r="B5265">
        <v>95209</v>
      </c>
      <c r="C5265">
        <v>30</v>
      </c>
      <c r="D5265" t="s">
        <v>7</v>
      </c>
      <c r="E5265" t="s">
        <v>5</v>
      </c>
      <c r="F5265" t="s">
        <v>26</v>
      </c>
      <c r="G5265" t="s">
        <v>25</v>
      </c>
      <c r="H5265" s="1">
        <v>45006</v>
      </c>
      <c r="I5265" t="s">
        <v>34</v>
      </c>
      <c r="J5265">
        <v>58</v>
      </c>
      <c r="K5265">
        <v>2.5</v>
      </c>
      <c r="L5265">
        <v>1124.1600000000001</v>
      </c>
      <c r="M5265">
        <v>111.85</v>
      </c>
      <c r="N5265" t="s">
        <v>47</v>
      </c>
      <c r="O5265">
        <v>5</v>
      </c>
      <c r="P5265" t="str" cm="1">
        <f t="array" ref="P5265">_xlfn.IFS(C5265&lt;25,"18-24", C5265&lt;=35,"25-35", C5265&lt;=50,"36-50",TRUE,"50+")</f>
        <v>25-35</v>
      </c>
      <c r="Q5265" t="str">
        <f t="shared" si="574"/>
        <v>repeat</v>
      </c>
      <c r="R5265" t="str">
        <f t="shared" si="575"/>
        <v>high value</v>
      </c>
      <c r="S5265" t="str">
        <f t="shared" si="576"/>
        <v>High</v>
      </c>
      <c r="T5265" t="str">
        <f t="shared" si="577"/>
        <v>Mar</v>
      </c>
      <c r="U5265">
        <f t="shared" si="578"/>
        <v>2023</v>
      </c>
      <c r="V5265" t="str">
        <f t="shared" si="579"/>
        <v>0-5</v>
      </c>
      <c r="W5265" t="str">
        <f t="shared" si="580"/>
        <v>Slow</v>
      </c>
    </row>
    <row r="5266" spans="1:23" x14ac:dyDescent="0.3">
      <c r="A5266">
        <v>605265</v>
      </c>
      <c r="B5266">
        <v>33134</v>
      </c>
      <c r="C5266">
        <v>55</v>
      </c>
      <c r="D5266" t="s">
        <v>4</v>
      </c>
      <c r="E5266" t="s">
        <v>5</v>
      </c>
      <c r="F5266" t="s">
        <v>30</v>
      </c>
      <c r="G5266" t="s">
        <v>27</v>
      </c>
      <c r="H5266" s="1">
        <v>44641</v>
      </c>
      <c r="I5266" t="s">
        <v>33</v>
      </c>
      <c r="J5266">
        <v>42</v>
      </c>
      <c r="K5266">
        <v>14.1</v>
      </c>
      <c r="L5266">
        <v>1261.52</v>
      </c>
      <c r="M5266">
        <v>72.510000000000005</v>
      </c>
      <c r="N5266" t="s">
        <v>49</v>
      </c>
      <c r="O5266">
        <v>5</v>
      </c>
      <c r="P5266" t="str" cm="1">
        <f t="array" ref="P5266">_xlfn.IFS(C5266&lt;25,"18-24", C5266&lt;=35,"25-35", C5266&lt;=50,"36-50",TRUE,"50+")</f>
        <v>50+</v>
      </c>
      <c r="Q5266" t="str">
        <f t="shared" si="574"/>
        <v>new</v>
      </c>
      <c r="R5266" t="str">
        <f t="shared" si="575"/>
        <v>high value</v>
      </c>
      <c r="S5266" t="str">
        <f t="shared" si="576"/>
        <v>High</v>
      </c>
      <c r="T5266" t="str">
        <f t="shared" si="577"/>
        <v>Mar</v>
      </c>
      <c r="U5266">
        <f t="shared" si="578"/>
        <v>2022</v>
      </c>
      <c r="V5266" t="str">
        <f t="shared" si="579"/>
        <v>10-15</v>
      </c>
      <c r="W5266" t="str">
        <f t="shared" si="580"/>
        <v>Medium</v>
      </c>
    </row>
    <row r="5267" spans="1:23" x14ac:dyDescent="0.3">
      <c r="A5267">
        <v>605266</v>
      </c>
      <c r="B5267">
        <v>93761</v>
      </c>
      <c r="C5267">
        <v>48</v>
      </c>
      <c r="D5267" t="s">
        <v>7</v>
      </c>
      <c r="E5267" t="s">
        <v>8</v>
      </c>
      <c r="F5267" t="s">
        <v>26</v>
      </c>
      <c r="G5267" t="s">
        <v>27</v>
      </c>
      <c r="H5267" s="1">
        <v>45341</v>
      </c>
      <c r="I5267" t="s">
        <v>33</v>
      </c>
      <c r="J5267">
        <v>64</v>
      </c>
      <c r="K5267">
        <v>3.7</v>
      </c>
      <c r="L5267">
        <v>1390.17</v>
      </c>
      <c r="M5267">
        <v>112.4</v>
      </c>
      <c r="N5267" t="s">
        <v>49</v>
      </c>
      <c r="O5267">
        <v>3</v>
      </c>
      <c r="P5267" t="str" cm="1">
        <f t="array" ref="P5267">_xlfn.IFS(C5267&lt;25,"18-24", C5267&lt;=35,"25-35", C5267&lt;=50,"36-50",TRUE,"50+")</f>
        <v>36-50</v>
      </c>
      <c r="Q5267" t="str">
        <f t="shared" si="574"/>
        <v>new</v>
      </c>
      <c r="R5267" t="str">
        <f t="shared" si="575"/>
        <v>high value</v>
      </c>
      <c r="S5267" t="str">
        <f t="shared" si="576"/>
        <v>medium</v>
      </c>
      <c r="T5267" t="str">
        <f t="shared" si="577"/>
        <v>Feb</v>
      </c>
      <c r="U5267">
        <f t="shared" si="578"/>
        <v>2024</v>
      </c>
      <c r="V5267" t="str">
        <f t="shared" si="579"/>
        <v>0-5</v>
      </c>
      <c r="W5267" t="str">
        <f t="shared" si="580"/>
        <v>Slow</v>
      </c>
    </row>
    <row r="5268" spans="1:23" x14ac:dyDescent="0.3">
      <c r="A5268">
        <v>605267</v>
      </c>
      <c r="B5268">
        <v>97382</v>
      </c>
      <c r="C5268">
        <v>38</v>
      </c>
      <c r="D5268" t="s">
        <v>4</v>
      </c>
      <c r="E5268" t="s">
        <v>11</v>
      </c>
      <c r="F5268" t="s">
        <v>28</v>
      </c>
      <c r="G5268" t="s">
        <v>29</v>
      </c>
      <c r="H5268" s="1">
        <v>45494</v>
      </c>
      <c r="I5268" t="s">
        <v>34</v>
      </c>
      <c r="J5268">
        <v>31</v>
      </c>
      <c r="K5268">
        <v>2.5</v>
      </c>
      <c r="L5268">
        <v>1318.74</v>
      </c>
      <c r="M5268">
        <v>80.25</v>
      </c>
      <c r="N5268" t="s">
        <v>48</v>
      </c>
      <c r="O5268">
        <v>3</v>
      </c>
      <c r="P5268" t="str" cm="1">
        <f t="array" ref="P5268">_xlfn.IFS(C5268&lt;25,"18-24", C5268&lt;=35,"25-35", C5268&lt;=50,"36-50",TRUE,"50+")</f>
        <v>36-50</v>
      </c>
      <c r="Q5268" t="str">
        <f t="shared" si="574"/>
        <v>new</v>
      </c>
      <c r="R5268" t="str">
        <f t="shared" si="575"/>
        <v>high value</v>
      </c>
      <c r="S5268" t="str">
        <f t="shared" si="576"/>
        <v>medium</v>
      </c>
      <c r="T5268" t="str">
        <f t="shared" si="577"/>
        <v>Jul</v>
      </c>
      <c r="U5268">
        <f t="shared" si="578"/>
        <v>2024</v>
      </c>
      <c r="V5268" t="str">
        <f t="shared" si="579"/>
        <v>0-5</v>
      </c>
      <c r="W5268" t="str">
        <f t="shared" si="580"/>
        <v>Medium</v>
      </c>
    </row>
    <row r="5269" spans="1:23" x14ac:dyDescent="0.3">
      <c r="A5269">
        <v>605268</v>
      </c>
      <c r="B5269">
        <v>88207</v>
      </c>
      <c r="C5269">
        <v>32</v>
      </c>
      <c r="D5269" t="s">
        <v>4</v>
      </c>
      <c r="E5269" t="s">
        <v>16</v>
      </c>
      <c r="F5269" t="s">
        <v>32</v>
      </c>
      <c r="G5269" t="s">
        <v>27</v>
      </c>
      <c r="H5269" s="1">
        <v>45007</v>
      </c>
      <c r="I5269" t="s">
        <v>34</v>
      </c>
      <c r="J5269">
        <v>47</v>
      </c>
      <c r="K5269">
        <v>13.6</v>
      </c>
      <c r="L5269">
        <v>928.25</v>
      </c>
      <c r="M5269">
        <v>56.71</v>
      </c>
      <c r="N5269" t="s">
        <v>48</v>
      </c>
      <c r="O5269">
        <v>4</v>
      </c>
      <c r="P5269" t="str" cm="1">
        <f t="array" ref="P5269">_xlfn.IFS(C5269&lt;25,"18-24", C5269&lt;=35,"25-35", C5269&lt;=50,"36-50",TRUE,"50+")</f>
        <v>25-35</v>
      </c>
      <c r="Q5269" t="str">
        <f t="shared" si="574"/>
        <v>new</v>
      </c>
      <c r="R5269" t="str">
        <f t="shared" si="575"/>
        <v>high value</v>
      </c>
      <c r="S5269" t="str">
        <f t="shared" si="576"/>
        <v>medium</v>
      </c>
      <c r="T5269" t="str">
        <f t="shared" si="577"/>
        <v>Mar</v>
      </c>
      <c r="U5269">
        <f t="shared" si="578"/>
        <v>2023</v>
      </c>
      <c r="V5269" t="str">
        <f t="shared" si="579"/>
        <v>10-15</v>
      </c>
      <c r="W5269" t="str">
        <f t="shared" si="580"/>
        <v>Slow</v>
      </c>
    </row>
    <row r="5270" spans="1:23" x14ac:dyDescent="0.3">
      <c r="A5270">
        <v>605269</v>
      </c>
      <c r="B5270">
        <v>43377</v>
      </c>
      <c r="C5270">
        <v>22</v>
      </c>
      <c r="D5270" t="s">
        <v>7</v>
      </c>
      <c r="E5270" t="s">
        <v>13</v>
      </c>
      <c r="F5270" t="s">
        <v>24</v>
      </c>
      <c r="G5270" t="s">
        <v>27</v>
      </c>
      <c r="H5270" s="1">
        <v>44983</v>
      </c>
      <c r="I5270" t="s">
        <v>33</v>
      </c>
      <c r="J5270">
        <v>65</v>
      </c>
      <c r="K5270">
        <v>6.4</v>
      </c>
      <c r="L5270">
        <v>715.55</v>
      </c>
      <c r="M5270">
        <v>87.85</v>
      </c>
      <c r="N5270" t="s">
        <v>48</v>
      </c>
      <c r="O5270">
        <v>1</v>
      </c>
      <c r="P5270" t="str" cm="1">
        <f t="array" ref="P5270">_xlfn.IFS(C5270&lt;25,"18-24", C5270&lt;=35,"25-35", C5270&lt;=50,"36-50",TRUE,"50+")</f>
        <v>18-24</v>
      </c>
      <c r="Q5270" t="str">
        <f t="shared" si="574"/>
        <v>new</v>
      </c>
      <c r="R5270" t="str">
        <f t="shared" si="575"/>
        <v>high value</v>
      </c>
      <c r="S5270" t="str">
        <f t="shared" si="576"/>
        <v>Low</v>
      </c>
      <c r="T5270" t="str">
        <f t="shared" si="577"/>
        <v>Feb</v>
      </c>
      <c r="U5270">
        <f t="shared" si="578"/>
        <v>2023</v>
      </c>
      <c r="V5270" t="str">
        <f t="shared" si="579"/>
        <v>5-10</v>
      </c>
      <c r="W5270" t="str">
        <f t="shared" si="580"/>
        <v>Slow</v>
      </c>
    </row>
    <row r="5271" spans="1:23" x14ac:dyDescent="0.3">
      <c r="A5271">
        <v>605270</v>
      </c>
      <c r="B5271">
        <v>34073</v>
      </c>
      <c r="C5271">
        <v>18</v>
      </c>
      <c r="D5271" t="s">
        <v>4</v>
      </c>
      <c r="E5271" t="s">
        <v>8</v>
      </c>
      <c r="F5271" t="s">
        <v>18</v>
      </c>
      <c r="G5271" t="s">
        <v>25</v>
      </c>
      <c r="H5271" s="1">
        <v>45203</v>
      </c>
      <c r="I5271" t="s">
        <v>33</v>
      </c>
      <c r="J5271">
        <v>89</v>
      </c>
      <c r="K5271">
        <v>12</v>
      </c>
      <c r="L5271">
        <v>1060.93</v>
      </c>
      <c r="M5271">
        <v>111.53</v>
      </c>
      <c r="N5271" t="s">
        <v>49</v>
      </c>
      <c r="O5271">
        <v>1</v>
      </c>
      <c r="P5271" t="str" cm="1">
        <f t="array" ref="P5271">_xlfn.IFS(C5271&lt;25,"18-24", C5271&lt;=35,"25-35", C5271&lt;=50,"36-50",TRUE,"50+")</f>
        <v>18-24</v>
      </c>
      <c r="Q5271" t="str">
        <f t="shared" si="574"/>
        <v>new</v>
      </c>
      <c r="R5271" t="str">
        <f t="shared" si="575"/>
        <v>high value</v>
      </c>
      <c r="S5271" t="str">
        <f t="shared" si="576"/>
        <v>Low</v>
      </c>
      <c r="T5271" t="str">
        <f t="shared" si="577"/>
        <v>Oct</v>
      </c>
      <c r="U5271">
        <f t="shared" si="578"/>
        <v>2023</v>
      </c>
      <c r="V5271" t="str">
        <f t="shared" si="579"/>
        <v>10-15</v>
      </c>
      <c r="W5271" t="str">
        <f t="shared" si="580"/>
        <v>Slow</v>
      </c>
    </row>
    <row r="5272" spans="1:23" x14ac:dyDescent="0.3">
      <c r="A5272">
        <v>605271</v>
      </c>
      <c r="B5272">
        <v>50808</v>
      </c>
      <c r="C5272">
        <v>18</v>
      </c>
      <c r="D5272" t="s">
        <v>7</v>
      </c>
      <c r="E5272" t="s">
        <v>16</v>
      </c>
      <c r="F5272" t="s">
        <v>26</v>
      </c>
      <c r="G5272" t="s">
        <v>29</v>
      </c>
      <c r="H5272" s="1">
        <v>45141</v>
      </c>
      <c r="I5272" t="s">
        <v>33</v>
      </c>
      <c r="J5272">
        <v>67</v>
      </c>
      <c r="K5272">
        <v>6.5</v>
      </c>
      <c r="L5272">
        <v>274.8</v>
      </c>
      <c r="M5272">
        <v>101.11</v>
      </c>
      <c r="N5272" t="s">
        <v>49</v>
      </c>
      <c r="O5272">
        <v>4</v>
      </c>
      <c r="P5272" t="str" cm="1">
        <f t="array" ref="P5272">_xlfn.IFS(C5272&lt;25,"18-24", C5272&lt;=35,"25-35", C5272&lt;=50,"36-50",TRUE,"50+")</f>
        <v>18-24</v>
      </c>
      <c r="Q5272" t="str">
        <f t="shared" si="574"/>
        <v>new</v>
      </c>
      <c r="R5272" t="str">
        <f t="shared" si="575"/>
        <v>medium</v>
      </c>
      <c r="S5272" t="str">
        <f t="shared" si="576"/>
        <v>medium</v>
      </c>
      <c r="T5272" t="str">
        <f t="shared" si="577"/>
        <v>Aug</v>
      </c>
      <c r="U5272">
        <f t="shared" si="578"/>
        <v>2023</v>
      </c>
      <c r="V5272" t="str">
        <f t="shared" si="579"/>
        <v>5-10</v>
      </c>
      <c r="W5272" t="str">
        <f t="shared" si="580"/>
        <v>Slow</v>
      </c>
    </row>
    <row r="5273" spans="1:23" x14ac:dyDescent="0.3">
      <c r="A5273">
        <v>605272</v>
      </c>
      <c r="B5273">
        <v>96594</v>
      </c>
      <c r="C5273">
        <v>63</v>
      </c>
      <c r="D5273" t="s">
        <v>7</v>
      </c>
      <c r="E5273" t="s">
        <v>5</v>
      </c>
      <c r="F5273" t="s">
        <v>18</v>
      </c>
      <c r="G5273" t="s">
        <v>31</v>
      </c>
      <c r="H5273" s="1">
        <v>45559</v>
      </c>
      <c r="I5273" t="s">
        <v>34</v>
      </c>
      <c r="J5273">
        <v>48</v>
      </c>
      <c r="K5273">
        <v>4.5</v>
      </c>
      <c r="L5273">
        <v>630.74</v>
      </c>
      <c r="M5273">
        <v>67.23</v>
      </c>
      <c r="N5273" t="s">
        <v>49</v>
      </c>
      <c r="O5273">
        <v>4</v>
      </c>
      <c r="P5273" t="str" cm="1">
        <f t="array" ref="P5273">_xlfn.IFS(C5273&lt;25,"18-24", C5273&lt;=35,"25-35", C5273&lt;=50,"36-50",TRUE,"50+")</f>
        <v>50+</v>
      </c>
      <c r="Q5273" t="str">
        <f t="shared" si="574"/>
        <v>new</v>
      </c>
      <c r="R5273" t="str">
        <f t="shared" si="575"/>
        <v>high value</v>
      </c>
      <c r="S5273" t="str">
        <f t="shared" si="576"/>
        <v>medium</v>
      </c>
      <c r="T5273" t="str">
        <f t="shared" si="577"/>
        <v>Sep</v>
      </c>
      <c r="U5273">
        <f t="shared" si="578"/>
        <v>2024</v>
      </c>
      <c r="V5273" t="str">
        <f t="shared" si="579"/>
        <v>0-5</v>
      </c>
      <c r="W5273" t="str">
        <f t="shared" si="580"/>
        <v>Slow</v>
      </c>
    </row>
    <row r="5274" spans="1:23" x14ac:dyDescent="0.3">
      <c r="A5274">
        <v>605273</v>
      </c>
      <c r="B5274">
        <v>79801</v>
      </c>
      <c r="C5274">
        <v>53</v>
      </c>
      <c r="D5274" t="s">
        <v>7</v>
      </c>
      <c r="E5274" t="s">
        <v>15</v>
      </c>
      <c r="F5274" t="s">
        <v>19</v>
      </c>
      <c r="G5274" t="s">
        <v>21</v>
      </c>
      <c r="H5274" s="1">
        <v>45077</v>
      </c>
      <c r="I5274" t="s">
        <v>33</v>
      </c>
      <c r="J5274">
        <v>34</v>
      </c>
      <c r="K5274">
        <v>1.4</v>
      </c>
      <c r="L5274">
        <v>971.38</v>
      </c>
      <c r="M5274">
        <v>86.9</v>
      </c>
      <c r="N5274" t="s">
        <v>49</v>
      </c>
      <c r="O5274">
        <v>5</v>
      </c>
      <c r="P5274" t="str" cm="1">
        <f t="array" ref="P5274">_xlfn.IFS(C5274&lt;25,"18-24", C5274&lt;=35,"25-35", C5274&lt;=50,"36-50",TRUE,"50+")</f>
        <v>50+</v>
      </c>
      <c r="Q5274" t="str">
        <f t="shared" si="574"/>
        <v>new</v>
      </c>
      <c r="R5274" t="str">
        <f t="shared" si="575"/>
        <v>high value</v>
      </c>
      <c r="S5274" t="str">
        <f t="shared" si="576"/>
        <v>High</v>
      </c>
      <c r="T5274" t="str">
        <f t="shared" si="577"/>
        <v>May</v>
      </c>
      <c r="U5274">
        <f t="shared" si="578"/>
        <v>2023</v>
      </c>
      <c r="V5274" t="str">
        <f t="shared" si="579"/>
        <v>0-5</v>
      </c>
      <c r="W5274" t="str">
        <f t="shared" si="580"/>
        <v>Medium</v>
      </c>
    </row>
    <row r="5275" spans="1:23" x14ac:dyDescent="0.3">
      <c r="A5275">
        <v>605274</v>
      </c>
      <c r="B5275">
        <v>87267</v>
      </c>
      <c r="C5275">
        <v>29</v>
      </c>
      <c r="D5275" t="s">
        <v>4</v>
      </c>
      <c r="E5275" t="s">
        <v>5</v>
      </c>
      <c r="F5275" t="s">
        <v>28</v>
      </c>
      <c r="G5275" t="s">
        <v>31</v>
      </c>
      <c r="H5275" s="1">
        <v>44779</v>
      </c>
      <c r="I5275" t="s">
        <v>33</v>
      </c>
      <c r="J5275">
        <v>45</v>
      </c>
      <c r="K5275">
        <v>13.4</v>
      </c>
      <c r="L5275">
        <v>1031.68</v>
      </c>
      <c r="M5275">
        <v>55.01</v>
      </c>
      <c r="N5275" t="s">
        <v>48</v>
      </c>
      <c r="O5275">
        <v>3</v>
      </c>
      <c r="P5275" t="str" cm="1">
        <f t="array" ref="P5275">_xlfn.IFS(C5275&lt;25,"18-24", C5275&lt;=35,"25-35", C5275&lt;=50,"36-50",TRUE,"50+")</f>
        <v>25-35</v>
      </c>
      <c r="Q5275" t="str">
        <f t="shared" si="574"/>
        <v>new</v>
      </c>
      <c r="R5275" t="str">
        <f t="shared" si="575"/>
        <v>high value</v>
      </c>
      <c r="S5275" t="str">
        <f t="shared" si="576"/>
        <v>medium</v>
      </c>
      <c r="T5275" t="str">
        <f t="shared" si="577"/>
        <v>Aug</v>
      </c>
      <c r="U5275">
        <f t="shared" si="578"/>
        <v>2022</v>
      </c>
      <c r="V5275" t="str">
        <f t="shared" si="579"/>
        <v>10-15</v>
      </c>
      <c r="W5275" t="str">
        <f t="shared" si="580"/>
        <v>Medium</v>
      </c>
    </row>
    <row r="5276" spans="1:23" x14ac:dyDescent="0.3">
      <c r="A5276">
        <v>605275</v>
      </c>
      <c r="B5276">
        <v>13607</v>
      </c>
      <c r="C5276">
        <v>44</v>
      </c>
      <c r="D5276" t="s">
        <v>7</v>
      </c>
      <c r="E5276" t="s">
        <v>5</v>
      </c>
      <c r="F5276" t="s">
        <v>22</v>
      </c>
      <c r="G5276" t="s">
        <v>25</v>
      </c>
      <c r="H5276" s="1">
        <v>45654</v>
      </c>
      <c r="I5276" t="s">
        <v>34</v>
      </c>
      <c r="J5276">
        <v>63</v>
      </c>
      <c r="K5276">
        <v>7.9</v>
      </c>
      <c r="L5276">
        <v>795.17</v>
      </c>
      <c r="M5276">
        <v>36.47</v>
      </c>
      <c r="N5276" t="s">
        <v>50</v>
      </c>
      <c r="O5276">
        <v>3</v>
      </c>
      <c r="P5276" t="str" cm="1">
        <f t="array" ref="P5276">_xlfn.IFS(C5276&lt;25,"18-24", C5276&lt;=35,"25-35", C5276&lt;=50,"36-50",TRUE,"50+")</f>
        <v>36-50</v>
      </c>
      <c r="Q5276" t="str">
        <f t="shared" si="574"/>
        <v>new</v>
      </c>
      <c r="R5276" t="str">
        <f t="shared" si="575"/>
        <v>high value</v>
      </c>
      <c r="S5276" t="str">
        <f t="shared" si="576"/>
        <v>medium</v>
      </c>
      <c r="T5276" t="str">
        <f t="shared" si="577"/>
        <v>Dec</v>
      </c>
      <c r="U5276">
        <f t="shared" si="578"/>
        <v>2024</v>
      </c>
      <c r="V5276" t="str">
        <f t="shared" si="579"/>
        <v>5-10</v>
      </c>
      <c r="W5276" t="str">
        <f t="shared" si="580"/>
        <v>Slow</v>
      </c>
    </row>
    <row r="5277" spans="1:23" x14ac:dyDescent="0.3">
      <c r="A5277">
        <v>605276</v>
      </c>
      <c r="B5277">
        <v>86876</v>
      </c>
      <c r="C5277">
        <v>52</v>
      </c>
      <c r="D5277" t="s">
        <v>4</v>
      </c>
      <c r="E5277" t="s">
        <v>8</v>
      </c>
      <c r="F5277" t="s">
        <v>18</v>
      </c>
      <c r="G5277" t="s">
        <v>29</v>
      </c>
      <c r="H5277" s="1">
        <v>45613</v>
      </c>
      <c r="I5277" t="s">
        <v>34</v>
      </c>
      <c r="J5277">
        <v>22</v>
      </c>
      <c r="K5277">
        <v>4.8</v>
      </c>
      <c r="L5277">
        <v>968.59</v>
      </c>
      <c r="M5277">
        <v>112.45</v>
      </c>
      <c r="N5277" t="s">
        <v>47</v>
      </c>
      <c r="O5277">
        <v>4</v>
      </c>
      <c r="P5277" t="str" cm="1">
        <f t="array" ref="P5277">_xlfn.IFS(C5277&lt;25,"18-24", C5277&lt;=35,"25-35", C5277&lt;=50,"36-50",TRUE,"50+")</f>
        <v>50+</v>
      </c>
      <c r="Q5277" t="str">
        <f t="shared" si="574"/>
        <v>new</v>
      </c>
      <c r="R5277" t="str">
        <f t="shared" si="575"/>
        <v>high value</v>
      </c>
      <c r="S5277" t="str">
        <f t="shared" si="576"/>
        <v>medium</v>
      </c>
      <c r="T5277" t="str">
        <f t="shared" si="577"/>
        <v>Nov</v>
      </c>
      <c r="U5277">
        <f t="shared" si="578"/>
        <v>2024</v>
      </c>
      <c r="V5277" t="str">
        <f t="shared" si="579"/>
        <v>0-5</v>
      </c>
      <c r="W5277" t="str">
        <f t="shared" si="580"/>
        <v>Fast</v>
      </c>
    </row>
    <row r="5278" spans="1:23" x14ac:dyDescent="0.3">
      <c r="A5278">
        <v>605277</v>
      </c>
      <c r="B5278">
        <v>66195</v>
      </c>
      <c r="C5278">
        <v>58</v>
      </c>
      <c r="D5278" t="s">
        <v>7</v>
      </c>
      <c r="E5278" t="s">
        <v>8</v>
      </c>
      <c r="F5278" t="s">
        <v>30</v>
      </c>
      <c r="G5278" t="s">
        <v>27</v>
      </c>
      <c r="H5278" s="1">
        <v>45085</v>
      </c>
      <c r="I5278" t="s">
        <v>34</v>
      </c>
      <c r="J5278">
        <v>52</v>
      </c>
      <c r="K5278">
        <v>5.0999999999999996</v>
      </c>
      <c r="L5278">
        <v>1357.94</v>
      </c>
      <c r="M5278">
        <v>28.83</v>
      </c>
      <c r="N5278" t="s">
        <v>50</v>
      </c>
      <c r="O5278">
        <v>1</v>
      </c>
      <c r="P5278" t="str" cm="1">
        <f t="array" ref="P5278">_xlfn.IFS(C5278&lt;25,"18-24", C5278&lt;=35,"25-35", C5278&lt;=50,"36-50",TRUE,"50+")</f>
        <v>50+</v>
      </c>
      <c r="Q5278" t="str">
        <f t="shared" si="574"/>
        <v>new</v>
      </c>
      <c r="R5278" t="str">
        <f t="shared" si="575"/>
        <v>high value</v>
      </c>
      <c r="S5278" t="str">
        <f t="shared" si="576"/>
        <v>Low</v>
      </c>
      <c r="T5278" t="str">
        <f t="shared" si="577"/>
        <v>Jun</v>
      </c>
      <c r="U5278">
        <f t="shared" si="578"/>
        <v>2023</v>
      </c>
      <c r="V5278" t="str">
        <f t="shared" si="579"/>
        <v>5-10</v>
      </c>
      <c r="W5278" t="str">
        <f t="shared" si="580"/>
        <v>Slow</v>
      </c>
    </row>
    <row r="5279" spans="1:23" x14ac:dyDescent="0.3">
      <c r="A5279">
        <v>605278</v>
      </c>
      <c r="B5279">
        <v>19931</v>
      </c>
      <c r="C5279">
        <v>23</v>
      </c>
      <c r="D5279" t="s">
        <v>7</v>
      </c>
      <c r="E5279" t="s">
        <v>5</v>
      </c>
      <c r="F5279" t="s">
        <v>18</v>
      </c>
      <c r="G5279" t="s">
        <v>25</v>
      </c>
      <c r="H5279" s="1">
        <v>45360</v>
      </c>
      <c r="I5279" t="s">
        <v>33</v>
      </c>
      <c r="J5279">
        <v>25</v>
      </c>
      <c r="K5279">
        <v>9.1</v>
      </c>
      <c r="L5279">
        <v>1428.79</v>
      </c>
      <c r="M5279">
        <v>110.87</v>
      </c>
      <c r="N5279" t="s">
        <v>50</v>
      </c>
      <c r="O5279">
        <v>5</v>
      </c>
      <c r="P5279" t="str" cm="1">
        <f t="array" ref="P5279">_xlfn.IFS(C5279&lt;25,"18-24", C5279&lt;=35,"25-35", C5279&lt;=50,"36-50",TRUE,"50+")</f>
        <v>18-24</v>
      </c>
      <c r="Q5279" t="str">
        <f t="shared" si="574"/>
        <v>new</v>
      </c>
      <c r="R5279" t="str">
        <f t="shared" si="575"/>
        <v>high value</v>
      </c>
      <c r="S5279" t="str">
        <f t="shared" si="576"/>
        <v>High</v>
      </c>
      <c r="T5279" t="str">
        <f t="shared" si="577"/>
        <v>Mar</v>
      </c>
      <c r="U5279">
        <f t="shared" si="578"/>
        <v>2024</v>
      </c>
      <c r="V5279" t="str">
        <f t="shared" si="579"/>
        <v>5-10</v>
      </c>
      <c r="W5279" t="str">
        <f t="shared" si="580"/>
        <v>Fast</v>
      </c>
    </row>
    <row r="5280" spans="1:23" x14ac:dyDescent="0.3">
      <c r="A5280">
        <v>605279</v>
      </c>
      <c r="B5280">
        <v>89845</v>
      </c>
      <c r="C5280">
        <v>18</v>
      </c>
      <c r="D5280" t="s">
        <v>4</v>
      </c>
      <c r="E5280" t="s">
        <v>13</v>
      </c>
      <c r="F5280" t="s">
        <v>22</v>
      </c>
      <c r="G5280" t="s">
        <v>23</v>
      </c>
      <c r="H5280" s="1">
        <v>44597</v>
      </c>
      <c r="I5280" t="s">
        <v>33</v>
      </c>
      <c r="J5280">
        <v>46</v>
      </c>
      <c r="K5280">
        <v>11.4</v>
      </c>
      <c r="L5280">
        <v>1411.61</v>
      </c>
      <c r="M5280">
        <v>82.12</v>
      </c>
      <c r="N5280" t="s">
        <v>50</v>
      </c>
      <c r="O5280">
        <v>4</v>
      </c>
      <c r="P5280" t="str" cm="1">
        <f t="array" ref="P5280">_xlfn.IFS(C5280&lt;25,"18-24", C5280&lt;=35,"25-35", C5280&lt;=50,"36-50",TRUE,"50+")</f>
        <v>18-24</v>
      </c>
      <c r="Q5280" t="str">
        <f t="shared" si="574"/>
        <v>new</v>
      </c>
      <c r="R5280" t="str">
        <f t="shared" si="575"/>
        <v>high value</v>
      </c>
      <c r="S5280" t="str">
        <f t="shared" si="576"/>
        <v>medium</v>
      </c>
      <c r="T5280" t="str">
        <f t="shared" si="577"/>
        <v>Feb</v>
      </c>
      <c r="U5280">
        <f t="shared" si="578"/>
        <v>2022</v>
      </c>
      <c r="V5280" t="str">
        <f t="shared" si="579"/>
        <v>10-15</v>
      </c>
      <c r="W5280" t="str">
        <f t="shared" si="580"/>
        <v>Slow</v>
      </c>
    </row>
    <row r="5281" spans="1:23" x14ac:dyDescent="0.3">
      <c r="A5281">
        <v>605280</v>
      </c>
      <c r="B5281">
        <v>68949</v>
      </c>
      <c r="C5281">
        <v>60</v>
      </c>
      <c r="D5281" t="s">
        <v>4</v>
      </c>
      <c r="E5281" t="s">
        <v>16</v>
      </c>
      <c r="F5281" t="s">
        <v>26</v>
      </c>
      <c r="G5281" t="s">
        <v>31</v>
      </c>
      <c r="H5281" s="1">
        <v>44991</v>
      </c>
      <c r="I5281" t="s">
        <v>33</v>
      </c>
      <c r="J5281">
        <v>47</v>
      </c>
      <c r="K5281">
        <v>7.8</v>
      </c>
      <c r="L5281">
        <v>1463.69</v>
      </c>
      <c r="M5281">
        <v>28.33</v>
      </c>
      <c r="N5281" t="s">
        <v>48</v>
      </c>
      <c r="O5281">
        <v>2</v>
      </c>
      <c r="P5281" t="str" cm="1">
        <f t="array" ref="P5281">_xlfn.IFS(C5281&lt;25,"18-24", C5281&lt;=35,"25-35", C5281&lt;=50,"36-50",TRUE,"50+")</f>
        <v>50+</v>
      </c>
      <c r="Q5281" t="str">
        <f t="shared" si="574"/>
        <v>new</v>
      </c>
      <c r="R5281" t="str">
        <f t="shared" si="575"/>
        <v>high value</v>
      </c>
      <c r="S5281" t="str">
        <f t="shared" si="576"/>
        <v>Low</v>
      </c>
      <c r="T5281" t="str">
        <f t="shared" si="577"/>
        <v>Mar</v>
      </c>
      <c r="U5281">
        <f t="shared" si="578"/>
        <v>2023</v>
      </c>
      <c r="V5281" t="str">
        <f t="shared" si="579"/>
        <v>5-10</v>
      </c>
      <c r="W5281" t="str">
        <f t="shared" si="580"/>
        <v>Slow</v>
      </c>
    </row>
    <row r="5282" spans="1:23" x14ac:dyDescent="0.3">
      <c r="A5282">
        <v>605281</v>
      </c>
      <c r="B5282">
        <v>23044</v>
      </c>
      <c r="C5282">
        <v>64</v>
      </c>
      <c r="D5282" t="s">
        <v>4</v>
      </c>
      <c r="E5282" t="s">
        <v>5</v>
      </c>
      <c r="F5282" t="s">
        <v>22</v>
      </c>
      <c r="G5282" t="s">
        <v>23</v>
      </c>
      <c r="H5282" s="1">
        <v>45193</v>
      </c>
      <c r="I5282" t="s">
        <v>33</v>
      </c>
      <c r="J5282">
        <v>35</v>
      </c>
      <c r="K5282">
        <v>1.6</v>
      </c>
      <c r="L5282">
        <v>664.68</v>
      </c>
      <c r="M5282">
        <v>52.78</v>
      </c>
      <c r="N5282" t="s">
        <v>49</v>
      </c>
      <c r="O5282">
        <v>2</v>
      </c>
      <c r="P5282" t="str" cm="1">
        <f t="array" ref="P5282">_xlfn.IFS(C5282&lt;25,"18-24", C5282&lt;=35,"25-35", C5282&lt;=50,"36-50",TRUE,"50+")</f>
        <v>50+</v>
      </c>
      <c r="Q5282" t="str">
        <f t="shared" si="574"/>
        <v>new</v>
      </c>
      <c r="R5282" t="str">
        <f t="shared" si="575"/>
        <v>high value</v>
      </c>
      <c r="S5282" t="str">
        <f t="shared" si="576"/>
        <v>Low</v>
      </c>
      <c r="T5282" t="str">
        <f t="shared" si="577"/>
        <v>Sep</v>
      </c>
      <c r="U5282">
        <f t="shared" si="578"/>
        <v>2023</v>
      </c>
      <c r="V5282" t="str">
        <f t="shared" si="579"/>
        <v>0-5</v>
      </c>
      <c r="W5282" t="str">
        <f t="shared" si="580"/>
        <v>Medium</v>
      </c>
    </row>
    <row r="5283" spans="1:23" x14ac:dyDescent="0.3">
      <c r="A5283">
        <v>605282</v>
      </c>
      <c r="B5283">
        <v>11574</v>
      </c>
      <c r="C5283">
        <v>28</v>
      </c>
      <c r="D5283" t="s">
        <v>4</v>
      </c>
      <c r="E5283" t="s">
        <v>13</v>
      </c>
      <c r="F5283" t="s">
        <v>24</v>
      </c>
      <c r="G5283" t="s">
        <v>23</v>
      </c>
      <c r="H5283" s="1">
        <v>44584</v>
      </c>
      <c r="I5283" t="s">
        <v>34</v>
      </c>
      <c r="J5283">
        <v>25</v>
      </c>
      <c r="K5283">
        <v>10.3</v>
      </c>
      <c r="L5283">
        <v>1174.32</v>
      </c>
      <c r="M5283">
        <v>102.74</v>
      </c>
      <c r="N5283" t="s">
        <v>47</v>
      </c>
      <c r="O5283">
        <v>2</v>
      </c>
      <c r="P5283" t="str" cm="1">
        <f t="array" ref="P5283">_xlfn.IFS(C5283&lt;25,"18-24", C5283&lt;=35,"25-35", C5283&lt;=50,"36-50",TRUE,"50+")</f>
        <v>25-35</v>
      </c>
      <c r="Q5283" t="str">
        <f t="shared" si="574"/>
        <v>new</v>
      </c>
      <c r="R5283" t="str">
        <f t="shared" si="575"/>
        <v>high value</v>
      </c>
      <c r="S5283" t="str">
        <f t="shared" si="576"/>
        <v>Low</v>
      </c>
      <c r="T5283" t="str">
        <f t="shared" si="577"/>
        <v>Jan</v>
      </c>
      <c r="U5283">
        <f t="shared" si="578"/>
        <v>2022</v>
      </c>
      <c r="V5283" t="str">
        <f t="shared" si="579"/>
        <v>10-15</v>
      </c>
      <c r="W5283" t="str">
        <f t="shared" si="580"/>
        <v>Fast</v>
      </c>
    </row>
    <row r="5284" spans="1:23" x14ac:dyDescent="0.3">
      <c r="A5284">
        <v>605283</v>
      </c>
      <c r="B5284">
        <v>69610</v>
      </c>
      <c r="C5284">
        <v>49</v>
      </c>
      <c r="D5284" t="s">
        <v>7</v>
      </c>
      <c r="E5284" t="s">
        <v>5</v>
      </c>
      <c r="F5284" t="s">
        <v>28</v>
      </c>
      <c r="G5284" t="s">
        <v>21</v>
      </c>
      <c r="H5284" s="1">
        <v>45157</v>
      </c>
      <c r="I5284" t="s">
        <v>34</v>
      </c>
      <c r="J5284">
        <v>65</v>
      </c>
      <c r="K5284">
        <v>13.1</v>
      </c>
      <c r="L5284">
        <v>341.32</v>
      </c>
      <c r="M5284">
        <v>40.5</v>
      </c>
      <c r="N5284" t="s">
        <v>48</v>
      </c>
      <c r="O5284">
        <v>1</v>
      </c>
      <c r="P5284" t="str" cm="1">
        <f t="array" ref="P5284">_xlfn.IFS(C5284&lt;25,"18-24", C5284&lt;=35,"25-35", C5284&lt;=50,"36-50",TRUE,"50+")</f>
        <v>36-50</v>
      </c>
      <c r="Q5284" t="str">
        <f t="shared" si="574"/>
        <v>new</v>
      </c>
      <c r="R5284" t="str">
        <f t="shared" si="575"/>
        <v>medium</v>
      </c>
      <c r="S5284" t="str">
        <f t="shared" si="576"/>
        <v>Low</v>
      </c>
      <c r="T5284" t="str">
        <f t="shared" si="577"/>
        <v>Aug</v>
      </c>
      <c r="U5284">
        <f t="shared" si="578"/>
        <v>2023</v>
      </c>
      <c r="V5284" t="str">
        <f t="shared" si="579"/>
        <v>10-15</v>
      </c>
      <c r="W5284" t="str">
        <f t="shared" si="580"/>
        <v>Slow</v>
      </c>
    </row>
    <row r="5285" spans="1:23" x14ac:dyDescent="0.3">
      <c r="A5285">
        <v>605284</v>
      </c>
      <c r="B5285">
        <v>49393</v>
      </c>
      <c r="C5285">
        <v>20</v>
      </c>
      <c r="D5285" t="s">
        <v>7</v>
      </c>
      <c r="E5285" t="s">
        <v>5</v>
      </c>
      <c r="F5285" t="s">
        <v>22</v>
      </c>
      <c r="G5285" t="s">
        <v>23</v>
      </c>
      <c r="H5285" s="1">
        <v>44684</v>
      </c>
      <c r="I5285" t="s">
        <v>33</v>
      </c>
      <c r="J5285">
        <v>62</v>
      </c>
      <c r="K5285">
        <v>2.1</v>
      </c>
      <c r="L5285">
        <v>828.52</v>
      </c>
      <c r="M5285">
        <v>61.56</v>
      </c>
      <c r="N5285" t="s">
        <v>50</v>
      </c>
      <c r="O5285">
        <v>5</v>
      </c>
      <c r="P5285" t="str" cm="1">
        <f t="array" ref="P5285">_xlfn.IFS(C5285&lt;25,"18-24", C5285&lt;=35,"25-35", C5285&lt;=50,"36-50",TRUE,"50+")</f>
        <v>18-24</v>
      </c>
      <c r="Q5285" t="str">
        <f t="shared" si="574"/>
        <v>new</v>
      </c>
      <c r="R5285" t="str">
        <f t="shared" si="575"/>
        <v>high value</v>
      </c>
      <c r="S5285" t="str">
        <f t="shared" si="576"/>
        <v>High</v>
      </c>
      <c r="T5285" t="str">
        <f t="shared" si="577"/>
        <v>May</v>
      </c>
      <c r="U5285">
        <f t="shared" si="578"/>
        <v>2022</v>
      </c>
      <c r="V5285" t="str">
        <f t="shared" si="579"/>
        <v>0-5</v>
      </c>
      <c r="W5285" t="str">
        <f t="shared" si="580"/>
        <v>Slow</v>
      </c>
    </row>
    <row r="5286" spans="1:23" x14ac:dyDescent="0.3">
      <c r="A5286">
        <v>605285</v>
      </c>
      <c r="B5286">
        <v>61231</v>
      </c>
      <c r="C5286">
        <v>62</v>
      </c>
      <c r="D5286" t="s">
        <v>4</v>
      </c>
      <c r="E5286" t="s">
        <v>13</v>
      </c>
      <c r="F5286" t="s">
        <v>28</v>
      </c>
      <c r="G5286" t="s">
        <v>29</v>
      </c>
      <c r="H5286" s="1">
        <v>44792</v>
      </c>
      <c r="I5286" t="s">
        <v>33</v>
      </c>
      <c r="J5286">
        <v>21</v>
      </c>
      <c r="K5286">
        <v>14.8</v>
      </c>
      <c r="L5286">
        <v>657.9</v>
      </c>
      <c r="M5286">
        <v>106.97</v>
      </c>
      <c r="N5286" t="s">
        <v>48</v>
      </c>
      <c r="O5286">
        <v>3</v>
      </c>
      <c r="P5286" t="str" cm="1">
        <f t="array" ref="P5286">_xlfn.IFS(C5286&lt;25,"18-24", C5286&lt;=35,"25-35", C5286&lt;=50,"36-50",TRUE,"50+")</f>
        <v>50+</v>
      </c>
      <c r="Q5286" t="str">
        <f t="shared" si="574"/>
        <v>repeat</v>
      </c>
      <c r="R5286" t="str">
        <f t="shared" si="575"/>
        <v>high value</v>
      </c>
      <c r="S5286" t="str">
        <f t="shared" si="576"/>
        <v>medium</v>
      </c>
      <c r="T5286" t="str">
        <f t="shared" si="577"/>
        <v>Aug</v>
      </c>
      <c r="U5286">
        <f t="shared" si="578"/>
        <v>2022</v>
      </c>
      <c r="V5286" t="str">
        <f t="shared" si="579"/>
        <v>10-15</v>
      </c>
      <c r="W5286" t="str">
        <f t="shared" si="580"/>
        <v>Fast</v>
      </c>
    </row>
    <row r="5287" spans="1:23" x14ac:dyDescent="0.3">
      <c r="A5287">
        <v>605286</v>
      </c>
      <c r="B5287">
        <v>58235</v>
      </c>
      <c r="C5287">
        <v>55</v>
      </c>
      <c r="D5287" t="s">
        <v>4</v>
      </c>
      <c r="E5287" t="s">
        <v>13</v>
      </c>
      <c r="F5287" t="s">
        <v>26</v>
      </c>
      <c r="G5287" t="s">
        <v>25</v>
      </c>
      <c r="H5287" s="1">
        <v>45420</v>
      </c>
      <c r="I5287" t="s">
        <v>34</v>
      </c>
      <c r="J5287">
        <v>44</v>
      </c>
      <c r="K5287">
        <v>3.9</v>
      </c>
      <c r="L5287">
        <v>938.14</v>
      </c>
      <c r="M5287">
        <v>85.08</v>
      </c>
      <c r="N5287" t="s">
        <v>47</v>
      </c>
      <c r="O5287">
        <v>2</v>
      </c>
      <c r="P5287" t="str" cm="1">
        <f t="array" ref="P5287">_xlfn.IFS(C5287&lt;25,"18-24", C5287&lt;=35,"25-35", C5287&lt;=50,"36-50",TRUE,"50+")</f>
        <v>50+</v>
      </c>
      <c r="Q5287" t="str">
        <f t="shared" si="574"/>
        <v>new</v>
      </c>
      <c r="R5287" t="str">
        <f t="shared" si="575"/>
        <v>high value</v>
      </c>
      <c r="S5287" t="str">
        <f t="shared" si="576"/>
        <v>Low</v>
      </c>
      <c r="T5287" t="str">
        <f t="shared" si="577"/>
        <v>May</v>
      </c>
      <c r="U5287">
        <f t="shared" si="578"/>
        <v>2024</v>
      </c>
      <c r="V5287" t="str">
        <f t="shared" si="579"/>
        <v>0-5</v>
      </c>
      <c r="W5287" t="str">
        <f t="shared" si="580"/>
        <v>Medium</v>
      </c>
    </row>
    <row r="5288" spans="1:23" x14ac:dyDescent="0.3">
      <c r="A5288">
        <v>605287</v>
      </c>
      <c r="B5288">
        <v>67116</v>
      </c>
      <c r="C5288">
        <v>39</v>
      </c>
      <c r="D5288" t="s">
        <v>4</v>
      </c>
      <c r="E5288" t="s">
        <v>11</v>
      </c>
      <c r="F5288" t="s">
        <v>19</v>
      </c>
      <c r="G5288" t="s">
        <v>21</v>
      </c>
      <c r="H5288" s="1">
        <v>45066</v>
      </c>
      <c r="I5288" t="s">
        <v>34</v>
      </c>
      <c r="J5288">
        <v>46</v>
      </c>
      <c r="K5288">
        <v>2.2000000000000002</v>
      </c>
      <c r="L5288">
        <v>441.77</v>
      </c>
      <c r="M5288">
        <v>89.31</v>
      </c>
      <c r="N5288" t="s">
        <v>47</v>
      </c>
      <c r="O5288">
        <v>4</v>
      </c>
      <c r="P5288" t="str" cm="1">
        <f t="array" ref="P5288">_xlfn.IFS(C5288&lt;25,"18-24", C5288&lt;=35,"25-35", C5288&lt;=50,"36-50",TRUE,"50+")</f>
        <v>36-50</v>
      </c>
      <c r="Q5288" t="str">
        <f t="shared" si="574"/>
        <v>new</v>
      </c>
      <c r="R5288" t="str">
        <f t="shared" si="575"/>
        <v>medium</v>
      </c>
      <c r="S5288" t="str">
        <f t="shared" si="576"/>
        <v>medium</v>
      </c>
      <c r="T5288" t="str">
        <f t="shared" si="577"/>
        <v>May</v>
      </c>
      <c r="U5288">
        <f t="shared" si="578"/>
        <v>2023</v>
      </c>
      <c r="V5288" t="str">
        <f t="shared" si="579"/>
        <v>0-5</v>
      </c>
      <c r="W5288" t="str">
        <f t="shared" si="580"/>
        <v>Slow</v>
      </c>
    </row>
    <row r="5289" spans="1:23" x14ac:dyDescent="0.3">
      <c r="A5289">
        <v>605288</v>
      </c>
      <c r="B5289">
        <v>13594</v>
      </c>
      <c r="C5289">
        <v>20</v>
      </c>
      <c r="D5289" t="s">
        <v>7</v>
      </c>
      <c r="E5289" t="s">
        <v>16</v>
      </c>
      <c r="F5289" t="s">
        <v>28</v>
      </c>
      <c r="G5289" t="s">
        <v>27</v>
      </c>
      <c r="H5289" s="1">
        <v>44570</v>
      </c>
      <c r="I5289" t="s">
        <v>34</v>
      </c>
      <c r="J5289">
        <v>32</v>
      </c>
      <c r="K5289">
        <v>7.5</v>
      </c>
      <c r="L5289">
        <v>1130.58</v>
      </c>
      <c r="M5289">
        <v>47.45</v>
      </c>
      <c r="N5289" t="s">
        <v>50</v>
      </c>
      <c r="O5289">
        <v>3</v>
      </c>
      <c r="P5289" t="str" cm="1">
        <f t="array" ref="P5289">_xlfn.IFS(C5289&lt;25,"18-24", C5289&lt;=35,"25-35", C5289&lt;=50,"36-50",TRUE,"50+")</f>
        <v>18-24</v>
      </c>
      <c r="Q5289" t="str">
        <f t="shared" si="574"/>
        <v>new</v>
      </c>
      <c r="R5289" t="str">
        <f t="shared" si="575"/>
        <v>high value</v>
      </c>
      <c r="S5289" t="str">
        <f t="shared" si="576"/>
        <v>medium</v>
      </c>
      <c r="T5289" t="str">
        <f t="shared" si="577"/>
        <v>Jan</v>
      </c>
      <c r="U5289">
        <f t="shared" si="578"/>
        <v>2022</v>
      </c>
      <c r="V5289" t="str">
        <f t="shared" si="579"/>
        <v>5-10</v>
      </c>
      <c r="W5289" t="str">
        <f t="shared" si="580"/>
        <v>Medium</v>
      </c>
    </row>
    <row r="5290" spans="1:23" x14ac:dyDescent="0.3">
      <c r="A5290">
        <v>605289</v>
      </c>
      <c r="B5290">
        <v>33628</v>
      </c>
      <c r="C5290">
        <v>20</v>
      </c>
      <c r="D5290" t="s">
        <v>7</v>
      </c>
      <c r="E5290" t="s">
        <v>5</v>
      </c>
      <c r="F5290" t="s">
        <v>26</v>
      </c>
      <c r="G5290" t="s">
        <v>27</v>
      </c>
      <c r="H5290" s="1">
        <v>44846</v>
      </c>
      <c r="I5290" t="s">
        <v>34</v>
      </c>
      <c r="J5290">
        <v>51</v>
      </c>
      <c r="K5290">
        <v>7.7</v>
      </c>
      <c r="L5290">
        <v>357.82</v>
      </c>
      <c r="M5290">
        <v>90.38</v>
      </c>
      <c r="N5290" t="s">
        <v>50</v>
      </c>
      <c r="O5290">
        <v>5</v>
      </c>
      <c r="P5290" t="str" cm="1">
        <f t="array" ref="P5290">_xlfn.IFS(C5290&lt;25,"18-24", C5290&lt;=35,"25-35", C5290&lt;=50,"36-50",TRUE,"50+")</f>
        <v>18-24</v>
      </c>
      <c r="Q5290" t="str">
        <f t="shared" si="574"/>
        <v>repeat</v>
      </c>
      <c r="R5290" t="str">
        <f t="shared" si="575"/>
        <v>medium</v>
      </c>
      <c r="S5290" t="str">
        <f t="shared" si="576"/>
        <v>High</v>
      </c>
      <c r="T5290" t="str">
        <f t="shared" si="577"/>
        <v>Oct</v>
      </c>
      <c r="U5290">
        <f t="shared" si="578"/>
        <v>2022</v>
      </c>
      <c r="V5290" t="str">
        <f t="shared" si="579"/>
        <v>5-10</v>
      </c>
      <c r="W5290" t="str">
        <f t="shared" si="580"/>
        <v>Slow</v>
      </c>
    </row>
    <row r="5291" spans="1:23" x14ac:dyDescent="0.3">
      <c r="A5291">
        <v>605290</v>
      </c>
      <c r="B5291">
        <v>63629</v>
      </c>
      <c r="C5291">
        <v>25</v>
      </c>
      <c r="D5291" t="s">
        <v>7</v>
      </c>
      <c r="E5291" t="s">
        <v>16</v>
      </c>
      <c r="F5291" t="s">
        <v>18</v>
      </c>
      <c r="G5291" t="s">
        <v>25</v>
      </c>
      <c r="H5291" s="1">
        <v>44854</v>
      </c>
      <c r="I5291" t="s">
        <v>34</v>
      </c>
      <c r="J5291">
        <v>26</v>
      </c>
      <c r="K5291">
        <v>1.1000000000000001</v>
      </c>
      <c r="L5291">
        <v>177.87</v>
      </c>
      <c r="M5291">
        <v>113.49</v>
      </c>
      <c r="N5291" t="s">
        <v>49</v>
      </c>
      <c r="O5291">
        <v>5</v>
      </c>
      <c r="P5291" t="str" cm="1">
        <f t="array" ref="P5291">_xlfn.IFS(C5291&lt;25,"18-24", C5291&lt;=35,"25-35", C5291&lt;=50,"36-50",TRUE,"50+")</f>
        <v>25-35</v>
      </c>
      <c r="Q5291" t="str">
        <f t="shared" si="574"/>
        <v>new</v>
      </c>
      <c r="R5291" t="str">
        <f t="shared" si="575"/>
        <v>low</v>
      </c>
      <c r="S5291" t="str">
        <f t="shared" si="576"/>
        <v>High</v>
      </c>
      <c r="T5291" t="str">
        <f t="shared" si="577"/>
        <v>Oct</v>
      </c>
      <c r="U5291">
        <f t="shared" si="578"/>
        <v>2022</v>
      </c>
      <c r="V5291" t="str">
        <f t="shared" si="579"/>
        <v>0-5</v>
      </c>
      <c r="W5291" t="str">
        <f t="shared" si="580"/>
        <v>Fast</v>
      </c>
    </row>
    <row r="5292" spans="1:23" x14ac:dyDescent="0.3">
      <c r="A5292">
        <v>605291</v>
      </c>
      <c r="B5292">
        <v>21852</v>
      </c>
      <c r="C5292">
        <v>53</v>
      </c>
      <c r="D5292" t="s">
        <v>4</v>
      </c>
      <c r="E5292" t="s">
        <v>13</v>
      </c>
      <c r="F5292" t="s">
        <v>24</v>
      </c>
      <c r="G5292" t="s">
        <v>31</v>
      </c>
      <c r="H5292" s="1">
        <v>44805</v>
      </c>
      <c r="I5292" t="s">
        <v>33</v>
      </c>
      <c r="J5292">
        <v>62</v>
      </c>
      <c r="K5292">
        <v>14.8</v>
      </c>
      <c r="L5292">
        <v>1364.73</v>
      </c>
      <c r="M5292">
        <v>100.87</v>
      </c>
      <c r="N5292" t="s">
        <v>49</v>
      </c>
      <c r="O5292">
        <v>4</v>
      </c>
      <c r="P5292" t="str" cm="1">
        <f t="array" ref="P5292">_xlfn.IFS(C5292&lt;25,"18-24", C5292&lt;=35,"25-35", C5292&lt;=50,"36-50",TRUE,"50+")</f>
        <v>50+</v>
      </c>
      <c r="Q5292" t="str">
        <f t="shared" si="574"/>
        <v>new</v>
      </c>
      <c r="R5292" t="str">
        <f t="shared" si="575"/>
        <v>high value</v>
      </c>
      <c r="S5292" t="str">
        <f t="shared" si="576"/>
        <v>medium</v>
      </c>
      <c r="T5292" t="str">
        <f t="shared" si="577"/>
        <v>Sep</v>
      </c>
      <c r="U5292">
        <f t="shared" si="578"/>
        <v>2022</v>
      </c>
      <c r="V5292" t="str">
        <f t="shared" si="579"/>
        <v>10-15</v>
      </c>
      <c r="W5292" t="str">
        <f t="shared" si="580"/>
        <v>Slow</v>
      </c>
    </row>
    <row r="5293" spans="1:23" x14ac:dyDescent="0.3">
      <c r="A5293">
        <v>605292</v>
      </c>
      <c r="B5293">
        <v>82919</v>
      </c>
      <c r="C5293">
        <v>52</v>
      </c>
      <c r="D5293" t="s">
        <v>4</v>
      </c>
      <c r="E5293" t="s">
        <v>13</v>
      </c>
      <c r="F5293" t="s">
        <v>28</v>
      </c>
      <c r="G5293" t="s">
        <v>25</v>
      </c>
      <c r="H5293" s="1">
        <v>44580</v>
      </c>
      <c r="I5293" t="s">
        <v>34</v>
      </c>
      <c r="J5293">
        <v>53</v>
      </c>
      <c r="K5293">
        <v>5.4</v>
      </c>
      <c r="L5293">
        <v>341.55</v>
      </c>
      <c r="M5293">
        <v>61.87</v>
      </c>
      <c r="N5293" t="s">
        <v>48</v>
      </c>
      <c r="O5293">
        <v>3</v>
      </c>
      <c r="P5293" t="str" cm="1">
        <f t="array" ref="P5293">_xlfn.IFS(C5293&lt;25,"18-24", C5293&lt;=35,"25-35", C5293&lt;=50,"36-50",TRUE,"50+")</f>
        <v>50+</v>
      </c>
      <c r="Q5293" t="str">
        <f t="shared" si="574"/>
        <v>new</v>
      </c>
      <c r="R5293" t="str">
        <f t="shared" si="575"/>
        <v>medium</v>
      </c>
      <c r="S5293" t="str">
        <f t="shared" si="576"/>
        <v>medium</v>
      </c>
      <c r="T5293" t="str">
        <f t="shared" si="577"/>
        <v>Jan</v>
      </c>
      <c r="U5293">
        <f t="shared" si="578"/>
        <v>2022</v>
      </c>
      <c r="V5293" t="str">
        <f t="shared" si="579"/>
        <v>5-10</v>
      </c>
      <c r="W5293" t="str">
        <f t="shared" si="580"/>
        <v>Slow</v>
      </c>
    </row>
    <row r="5294" spans="1:23" x14ac:dyDescent="0.3">
      <c r="A5294">
        <v>605293</v>
      </c>
      <c r="B5294">
        <v>27829</v>
      </c>
      <c r="C5294">
        <v>18</v>
      </c>
      <c r="D5294" t="s">
        <v>4</v>
      </c>
      <c r="E5294" t="s">
        <v>15</v>
      </c>
      <c r="F5294" t="s">
        <v>22</v>
      </c>
      <c r="G5294" t="s">
        <v>31</v>
      </c>
      <c r="H5294" s="1">
        <v>45406</v>
      </c>
      <c r="I5294" t="s">
        <v>34</v>
      </c>
      <c r="J5294">
        <v>27</v>
      </c>
      <c r="K5294">
        <v>1.8</v>
      </c>
      <c r="L5294">
        <v>493.99</v>
      </c>
      <c r="M5294">
        <v>97.37</v>
      </c>
      <c r="N5294" t="s">
        <v>48</v>
      </c>
      <c r="O5294">
        <v>2</v>
      </c>
      <c r="P5294" t="str" cm="1">
        <f t="array" ref="P5294">_xlfn.IFS(C5294&lt;25,"18-24", C5294&lt;=35,"25-35", C5294&lt;=50,"36-50",TRUE,"50+")</f>
        <v>18-24</v>
      </c>
      <c r="Q5294" t="str">
        <f t="shared" si="574"/>
        <v>new</v>
      </c>
      <c r="R5294" t="str">
        <f t="shared" si="575"/>
        <v>medium</v>
      </c>
      <c r="S5294" t="str">
        <f t="shared" si="576"/>
        <v>Low</v>
      </c>
      <c r="T5294" t="str">
        <f t="shared" si="577"/>
        <v>Apr</v>
      </c>
      <c r="U5294">
        <f t="shared" si="578"/>
        <v>2024</v>
      </c>
      <c r="V5294" t="str">
        <f t="shared" si="579"/>
        <v>0-5</v>
      </c>
      <c r="W5294" t="str">
        <f t="shared" si="580"/>
        <v>Fast</v>
      </c>
    </row>
    <row r="5295" spans="1:23" x14ac:dyDescent="0.3">
      <c r="A5295">
        <v>605294</v>
      </c>
      <c r="B5295">
        <v>11274</v>
      </c>
      <c r="C5295">
        <v>45</v>
      </c>
      <c r="D5295" t="s">
        <v>7</v>
      </c>
      <c r="E5295" t="s">
        <v>5</v>
      </c>
      <c r="F5295" t="s">
        <v>26</v>
      </c>
      <c r="G5295" t="s">
        <v>29</v>
      </c>
      <c r="H5295" s="1">
        <v>45240</v>
      </c>
      <c r="I5295" t="s">
        <v>33</v>
      </c>
      <c r="J5295">
        <v>30</v>
      </c>
      <c r="K5295">
        <v>10.5</v>
      </c>
      <c r="L5295">
        <v>1450.22</v>
      </c>
      <c r="M5295">
        <v>67.430000000000007</v>
      </c>
      <c r="N5295" t="s">
        <v>50</v>
      </c>
      <c r="O5295">
        <v>4</v>
      </c>
      <c r="P5295" t="str" cm="1">
        <f t="array" ref="P5295">_xlfn.IFS(C5295&lt;25,"18-24", C5295&lt;=35,"25-35", C5295&lt;=50,"36-50",TRUE,"50+")</f>
        <v>36-50</v>
      </c>
      <c r="Q5295" t="str">
        <f t="shared" si="574"/>
        <v>new</v>
      </c>
      <c r="R5295" t="str">
        <f t="shared" si="575"/>
        <v>high value</v>
      </c>
      <c r="S5295" t="str">
        <f t="shared" si="576"/>
        <v>medium</v>
      </c>
      <c r="T5295" t="str">
        <f t="shared" si="577"/>
        <v>Nov</v>
      </c>
      <c r="U5295">
        <f t="shared" si="578"/>
        <v>2023</v>
      </c>
      <c r="V5295" t="str">
        <f t="shared" si="579"/>
        <v>10-15</v>
      </c>
      <c r="W5295" t="str">
        <f t="shared" si="580"/>
        <v>Fast</v>
      </c>
    </row>
    <row r="5296" spans="1:23" x14ac:dyDescent="0.3">
      <c r="A5296">
        <v>605295</v>
      </c>
      <c r="B5296">
        <v>18295</v>
      </c>
      <c r="C5296">
        <v>48</v>
      </c>
      <c r="D5296" t="s">
        <v>7</v>
      </c>
      <c r="E5296" t="s">
        <v>16</v>
      </c>
      <c r="F5296" t="s">
        <v>30</v>
      </c>
      <c r="G5296" t="s">
        <v>25</v>
      </c>
      <c r="H5296" s="1">
        <v>45355</v>
      </c>
      <c r="I5296" t="s">
        <v>33</v>
      </c>
      <c r="J5296">
        <v>87</v>
      </c>
      <c r="K5296">
        <v>12.4</v>
      </c>
      <c r="L5296">
        <v>1007.88</v>
      </c>
      <c r="M5296">
        <v>93.15</v>
      </c>
      <c r="N5296" t="s">
        <v>48</v>
      </c>
      <c r="O5296">
        <v>5</v>
      </c>
      <c r="P5296" t="str" cm="1">
        <f t="array" ref="P5296">_xlfn.IFS(C5296&lt;25,"18-24", C5296&lt;=35,"25-35", C5296&lt;=50,"36-50",TRUE,"50+")</f>
        <v>36-50</v>
      </c>
      <c r="Q5296" t="str">
        <f t="shared" si="574"/>
        <v>new</v>
      </c>
      <c r="R5296" t="str">
        <f t="shared" si="575"/>
        <v>high value</v>
      </c>
      <c r="S5296" t="str">
        <f t="shared" si="576"/>
        <v>High</v>
      </c>
      <c r="T5296" t="str">
        <f t="shared" si="577"/>
        <v>Mar</v>
      </c>
      <c r="U5296">
        <f t="shared" si="578"/>
        <v>2024</v>
      </c>
      <c r="V5296" t="str">
        <f t="shared" si="579"/>
        <v>10-15</v>
      </c>
      <c r="W5296" t="str">
        <f t="shared" si="580"/>
        <v>Slow</v>
      </c>
    </row>
    <row r="5297" spans="1:23" x14ac:dyDescent="0.3">
      <c r="A5297">
        <v>605296</v>
      </c>
      <c r="B5297">
        <v>66361</v>
      </c>
      <c r="C5297">
        <v>50</v>
      </c>
      <c r="D5297" t="s">
        <v>7</v>
      </c>
      <c r="E5297" t="s">
        <v>15</v>
      </c>
      <c r="F5297" t="s">
        <v>30</v>
      </c>
      <c r="G5297" t="s">
        <v>21</v>
      </c>
      <c r="H5297" s="1">
        <v>44757</v>
      </c>
      <c r="I5297" t="s">
        <v>34</v>
      </c>
      <c r="J5297">
        <v>89</v>
      </c>
      <c r="K5297">
        <v>13.5</v>
      </c>
      <c r="L5297">
        <v>1151.57</v>
      </c>
      <c r="M5297">
        <v>105.42</v>
      </c>
      <c r="N5297" t="s">
        <v>48</v>
      </c>
      <c r="O5297">
        <v>3</v>
      </c>
      <c r="P5297" t="str" cm="1">
        <f t="array" ref="P5297">_xlfn.IFS(C5297&lt;25,"18-24", C5297&lt;=35,"25-35", C5297&lt;=50,"36-50",TRUE,"50+")</f>
        <v>36-50</v>
      </c>
      <c r="Q5297" t="str">
        <f t="shared" si="574"/>
        <v>new</v>
      </c>
      <c r="R5297" t="str">
        <f t="shared" si="575"/>
        <v>high value</v>
      </c>
      <c r="S5297" t="str">
        <f t="shared" si="576"/>
        <v>medium</v>
      </c>
      <c r="T5297" t="str">
        <f t="shared" si="577"/>
        <v>Jul</v>
      </c>
      <c r="U5297">
        <f t="shared" si="578"/>
        <v>2022</v>
      </c>
      <c r="V5297" t="str">
        <f t="shared" si="579"/>
        <v>10-15</v>
      </c>
      <c r="W5297" t="str">
        <f t="shared" si="580"/>
        <v>Slow</v>
      </c>
    </row>
    <row r="5298" spans="1:23" x14ac:dyDescent="0.3">
      <c r="A5298">
        <v>605297</v>
      </c>
      <c r="B5298">
        <v>97727</v>
      </c>
      <c r="C5298">
        <v>44</v>
      </c>
      <c r="D5298" t="s">
        <v>7</v>
      </c>
      <c r="E5298" t="s">
        <v>13</v>
      </c>
      <c r="F5298" t="s">
        <v>18</v>
      </c>
      <c r="G5298" t="s">
        <v>27</v>
      </c>
      <c r="H5298" s="1">
        <v>44832</v>
      </c>
      <c r="I5298" t="s">
        <v>33</v>
      </c>
      <c r="J5298">
        <v>89</v>
      </c>
      <c r="K5298">
        <v>3.7</v>
      </c>
      <c r="L5298">
        <v>702.85</v>
      </c>
      <c r="M5298">
        <v>110.24</v>
      </c>
      <c r="N5298" t="s">
        <v>50</v>
      </c>
      <c r="O5298">
        <v>1</v>
      </c>
      <c r="P5298" t="str" cm="1">
        <f t="array" ref="P5298">_xlfn.IFS(C5298&lt;25,"18-24", C5298&lt;=35,"25-35", C5298&lt;=50,"36-50",TRUE,"50+")</f>
        <v>36-50</v>
      </c>
      <c r="Q5298" t="str">
        <f t="shared" si="574"/>
        <v>new</v>
      </c>
      <c r="R5298" t="str">
        <f t="shared" si="575"/>
        <v>high value</v>
      </c>
      <c r="S5298" t="str">
        <f t="shared" si="576"/>
        <v>Low</v>
      </c>
      <c r="T5298" t="str">
        <f t="shared" si="577"/>
        <v>Sep</v>
      </c>
      <c r="U5298">
        <f t="shared" si="578"/>
        <v>2022</v>
      </c>
      <c r="V5298" t="str">
        <f t="shared" si="579"/>
        <v>0-5</v>
      </c>
      <c r="W5298" t="str">
        <f t="shared" si="580"/>
        <v>Slow</v>
      </c>
    </row>
    <row r="5299" spans="1:23" x14ac:dyDescent="0.3">
      <c r="A5299">
        <v>605298</v>
      </c>
      <c r="B5299">
        <v>77035</v>
      </c>
      <c r="C5299">
        <v>63</v>
      </c>
      <c r="D5299" t="s">
        <v>4</v>
      </c>
      <c r="E5299" t="s">
        <v>16</v>
      </c>
      <c r="F5299" t="s">
        <v>32</v>
      </c>
      <c r="G5299" t="s">
        <v>31</v>
      </c>
      <c r="H5299" s="1">
        <v>44637</v>
      </c>
      <c r="I5299" t="s">
        <v>34</v>
      </c>
      <c r="J5299">
        <v>61</v>
      </c>
      <c r="K5299">
        <v>2.7</v>
      </c>
      <c r="L5299">
        <v>823.03</v>
      </c>
      <c r="M5299">
        <v>50.2</v>
      </c>
      <c r="N5299" t="s">
        <v>47</v>
      </c>
      <c r="O5299">
        <v>2</v>
      </c>
      <c r="P5299" t="str" cm="1">
        <f t="array" ref="P5299">_xlfn.IFS(C5299&lt;25,"18-24", C5299&lt;=35,"25-35", C5299&lt;=50,"36-50",TRUE,"50+")</f>
        <v>50+</v>
      </c>
      <c r="Q5299" t="str">
        <f t="shared" si="574"/>
        <v>new</v>
      </c>
      <c r="R5299" t="str">
        <f t="shared" si="575"/>
        <v>high value</v>
      </c>
      <c r="S5299" t="str">
        <f t="shared" si="576"/>
        <v>Low</v>
      </c>
      <c r="T5299" t="str">
        <f t="shared" si="577"/>
        <v>Mar</v>
      </c>
      <c r="U5299">
        <f t="shared" si="578"/>
        <v>2022</v>
      </c>
      <c r="V5299" t="str">
        <f t="shared" si="579"/>
        <v>0-5</v>
      </c>
      <c r="W5299" t="str">
        <f t="shared" si="580"/>
        <v>Slow</v>
      </c>
    </row>
    <row r="5300" spans="1:23" x14ac:dyDescent="0.3">
      <c r="A5300">
        <v>605299</v>
      </c>
      <c r="B5300">
        <v>41788</v>
      </c>
      <c r="C5300">
        <v>40</v>
      </c>
      <c r="D5300" t="s">
        <v>7</v>
      </c>
      <c r="E5300" t="s">
        <v>11</v>
      </c>
      <c r="F5300" t="s">
        <v>28</v>
      </c>
      <c r="G5300" t="s">
        <v>21</v>
      </c>
      <c r="H5300" s="1">
        <v>45447</v>
      </c>
      <c r="I5300" t="s">
        <v>33</v>
      </c>
      <c r="J5300">
        <v>27</v>
      </c>
      <c r="K5300">
        <v>5.5</v>
      </c>
      <c r="L5300">
        <v>1301.8399999999999</v>
      </c>
      <c r="M5300">
        <v>72.37</v>
      </c>
      <c r="N5300" t="s">
        <v>50</v>
      </c>
      <c r="O5300">
        <v>3</v>
      </c>
      <c r="P5300" t="str" cm="1">
        <f t="array" ref="P5300">_xlfn.IFS(C5300&lt;25,"18-24", C5300&lt;=35,"25-35", C5300&lt;=50,"36-50",TRUE,"50+")</f>
        <v>36-50</v>
      </c>
      <c r="Q5300" t="str">
        <f t="shared" si="574"/>
        <v>new</v>
      </c>
      <c r="R5300" t="str">
        <f t="shared" si="575"/>
        <v>high value</v>
      </c>
      <c r="S5300" t="str">
        <f t="shared" si="576"/>
        <v>medium</v>
      </c>
      <c r="T5300" t="str">
        <f t="shared" si="577"/>
        <v>Jun</v>
      </c>
      <c r="U5300">
        <f t="shared" si="578"/>
        <v>2024</v>
      </c>
      <c r="V5300" t="str">
        <f t="shared" si="579"/>
        <v>5-10</v>
      </c>
      <c r="W5300" t="str">
        <f t="shared" si="580"/>
        <v>Fast</v>
      </c>
    </row>
    <row r="5301" spans="1:23" x14ac:dyDescent="0.3">
      <c r="A5301">
        <v>605300</v>
      </c>
      <c r="B5301">
        <v>72229</v>
      </c>
      <c r="C5301">
        <v>64</v>
      </c>
      <c r="D5301" t="s">
        <v>4</v>
      </c>
      <c r="E5301" t="s">
        <v>16</v>
      </c>
      <c r="F5301" t="s">
        <v>19</v>
      </c>
      <c r="G5301" t="s">
        <v>31</v>
      </c>
      <c r="H5301" s="1">
        <v>44959</v>
      </c>
      <c r="I5301" t="s">
        <v>34</v>
      </c>
      <c r="J5301">
        <v>72</v>
      </c>
      <c r="K5301">
        <v>5.7</v>
      </c>
      <c r="L5301">
        <v>911.58</v>
      </c>
      <c r="M5301">
        <v>107.84</v>
      </c>
      <c r="N5301" t="s">
        <v>49</v>
      </c>
      <c r="O5301">
        <v>5</v>
      </c>
      <c r="P5301" t="str" cm="1">
        <f t="array" ref="P5301">_xlfn.IFS(C5301&lt;25,"18-24", C5301&lt;=35,"25-35", C5301&lt;=50,"36-50",TRUE,"50+")</f>
        <v>50+</v>
      </c>
      <c r="Q5301" t="str">
        <f t="shared" si="574"/>
        <v>new</v>
      </c>
      <c r="R5301" t="str">
        <f t="shared" si="575"/>
        <v>high value</v>
      </c>
      <c r="S5301" t="str">
        <f t="shared" si="576"/>
        <v>High</v>
      </c>
      <c r="T5301" t="str">
        <f t="shared" si="577"/>
        <v>Feb</v>
      </c>
      <c r="U5301">
        <f t="shared" si="578"/>
        <v>2023</v>
      </c>
      <c r="V5301" t="str">
        <f t="shared" si="579"/>
        <v>5-10</v>
      </c>
      <c r="W5301" t="str">
        <f t="shared" si="580"/>
        <v>Slow</v>
      </c>
    </row>
    <row r="5302" spans="1:23" x14ac:dyDescent="0.3">
      <c r="A5302">
        <v>605301</v>
      </c>
      <c r="B5302">
        <v>41526</v>
      </c>
      <c r="C5302">
        <v>44</v>
      </c>
      <c r="D5302" t="s">
        <v>7</v>
      </c>
      <c r="E5302" t="s">
        <v>5</v>
      </c>
      <c r="F5302" t="s">
        <v>26</v>
      </c>
      <c r="G5302" t="s">
        <v>21</v>
      </c>
      <c r="H5302" s="1">
        <v>45372</v>
      </c>
      <c r="I5302" t="s">
        <v>34</v>
      </c>
      <c r="J5302">
        <v>49</v>
      </c>
      <c r="K5302">
        <v>8.5</v>
      </c>
      <c r="L5302">
        <v>1004.99</v>
      </c>
      <c r="M5302">
        <v>75.989999999999995</v>
      </c>
      <c r="N5302" t="s">
        <v>47</v>
      </c>
      <c r="O5302">
        <v>5</v>
      </c>
      <c r="P5302" t="str" cm="1">
        <f t="array" ref="P5302">_xlfn.IFS(C5302&lt;25,"18-24", C5302&lt;=35,"25-35", C5302&lt;=50,"36-50",TRUE,"50+")</f>
        <v>36-50</v>
      </c>
      <c r="Q5302" t="str">
        <f t="shared" si="574"/>
        <v>repeat</v>
      </c>
      <c r="R5302" t="str">
        <f t="shared" si="575"/>
        <v>high value</v>
      </c>
      <c r="S5302" t="str">
        <f t="shared" si="576"/>
        <v>High</v>
      </c>
      <c r="T5302" t="str">
        <f t="shared" si="577"/>
        <v>Mar</v>
      </c>
      <c r="U5302">
        <f t="shared" si="578"/>
        <v>2024</v>
      </c>
      <c r="V5302" t="str">
        <f t="shared" si="579"/>
        <v>5-10</v>
      </c>
      <c r="W5302" t="str">
        <f t="shared" si="580"/>
        <v>Slow</v>
      </c>
    </row>
    <row r="5303" spans="1:23" x14ac:dyDescent="0.3">
      <c r="A5303">
        <v>605302</v>
      </c>
      <c r="B5303">
        <v>57424</v>
      </c>
      <c r="C5303">
        <v>22</v>
      </c>
      <c r="D5303" t="s">
        <v>7</v>
      </c>
      <c r="E5303" t="s">
        <v>11</v>
      </c>
      <c r="F5303" t="s">
        <v>30</v>
      </c>
      <c r="G5303" t="s">
        <v>27</v>
      </c>
      <c r="H5303" s="1">
        <v>44966</v>
      </c>
      <c r="I5303" t="s">
        <v>34</v>
      </c>
      <c r="J5303">
        <v>72</v>
      </c>
      <c r="K5303">
        <v>9.6999999999999993</v>
      </c>
      <c r="L5303">
        <v>308.67</v>
      </c>
      <c r="M5303">
        <v>66.209999999999994</v>
      </c>
      <c r="N5303" t="s">
        <v>47</v>
      </c>
      <c r="O5303">
        <v>2</v>
      </c>
      <c r="P5303" t="str" cm="1">
        <f t="array" ref="P5303">_xlfn.IFS(C5303&lt;25,"18-24", C5303&lt;=35,"25-35", C5303&lt;=50,"36-50",TRUE,"50+")</f>
        <v>18-24</v>
      </c>
      <c r="Q5303" t="str">
        <f t="shared" si="574"/>
        <v>new</v>
      </c>
      <c r="R5303" t="str">
        <f t="shared" si="575"/>
        <v>medium</v>
      </c>
      <c r="S5303" t="str">
        <f t="shared" si="576"/>
        <v>Low</v>
      </c>
      <c r="T5303" t="str">
        <f t="shared" si="577"/>
        <v>Feb</v>
      </c>
      <c r="U5303">
        <f t="shared" si="578"/>
        <v>2023</v>
      </c>
      <c r="V5303" t="str">
        <f t="shared" si="579"/>
        <v>5-10</v>
      </c>
      <c r="W5303" t="str">
        <f t="shared" si="580"/>
        <v>Slow</v>
      </c>
    </row>
    <row r="5304" spans="1:23" x14ac:dyDescent="0.3">
      <c r="A5304">
        <v>605303</v>
      </c>
      <c r="B5304">
        <v>60699</v>
      </c>
      <c r="C5304">
        <v>47</v>
      </c>
      <c r="D5304" t="s">
        <v>4</v>
      </c>
      <c r="E5304" t="s">
        <v>16</v>
      </c>
      <c r="F5304" t="s">
        <v>26</v>
      </c>
      <c r="G5304" t="s">
        <v>29</v>
      </c>
      <c r="H5304" s="1">
        <v>45398</v>
      </c>
      <c r="I5304" t="s">
        <v>33</v>
      </c>
      <c r="J5304">
        <v>65</v>
      </c>
      <c r="K5304">
        <v>7.2</v>
      </c>
      <c r="L5304">
        <v>392.07</v>
      </c>
      <c r="M5304">
        <v>24</v>
      </c>
      <c r="N5304" t="s">
        <v>50</v>
      </c>
      <c r="O5304">
        <v>2</v>
      </c>
      <c r="P5304" t="str" cm="1">
        <f t="array" ref="P5304">_xlfn.IFS(C5304&lt;25,"18-24", C5304&lt;=35,"25-35", C5304&lt;=50,"36-50",TRUE,"50+")</f>
        <v>36-50</v>
      </c>
      <c r="Q5304" t="str">
        <f t="shared" si="574"/>
        <v>new</v>
      </c>
      <c r="R5304" t="str">
        <f t="shared" si="575"/>
        <v>medium</v>
      </c>
      <c r="S5304" t="str">
        <f t="shared" si="576"/>
        <v>Low</v>
      </c>
      <c r="T5304" t="str">
        <f t="shared" si="577"/>
        <v>Apr</v>
      </c>
      <c r="U5304">
        <f t="shared" si="578"/>
        <v>2024</v>
      </c>
      <c r="V5304" t="str">
        <f t="shared" si="579"/>
        <v>5-10</v>
      </c>
      <c r="W5304" t="str">
        <f t="shared" si="580"/>
        <v>Slow</v>
      </c>
    </row>
    <row r="5305" spans="1:23" x14ac:dyDescent="0.3">
      <c r="A5305">
        <v>605304</v>
      </c>
      <c r="B5305">
        <v>53958</v>
      </c>
      <c r="C5305">
        <v>19</v>
      </c>
      <c r="D5305" t="s">
        <v>7</v>
      </c>
      <c r="E5305" t="s">
        <v>5</v>
      </c>
      <c r="F5305" t="s">
        <v>18</v>
      </c>
      <c r="G5305" t="s">
        <v>25</v>
      </c>
      <c r="H5305" s="1">
        <v>45310</v>
      </c>
      <c r="I5305" t="s">
        <v>33</v>
      </c>
      <c r="J5305">
        <v>36</v>
      </c>
      <c r="K5305">
        <v>6.3</v>
      </c>
      <c r="L5305">
        <v>1475.43</v>
      </c>
      <c r="M5305">
        <v>51.52</v>
      </c>
      <c r="N5305" t="s">
        <v>48</v>
      </c>
      <c r="O5305">
        <v>3</v>
      </c>
      <c r="P5305" t="str" cm="1">
        <f t="array" ref="P5305">_xlfn.IFS(C5305&lt;25,"18-24", C5305&lt;=35,"25-35", C5305&lt;=50,"36-50",TRUE,"50+")</f>
        <v>18-24</v>
      </c>
      <c r="Q5305" t="str">
        <f t="shared" si="574"/>
        <v>new</v>
      </c>
      <c r="R5305" t="str">
        <f t="shared" si="575"/>
        <v>high value</v>
      </c>
      <c r="S5305" t="str">
        <f t="shared" si="576"/>
        <v>medium</v>
      </c>
      <c r="T5305" t="str">
        <f t="shared" si="577"/>
        <v>Jan</v>
      </c>
      <c r="U5305">
        <f t="shared" si="578"/>
        <v>2024</v>
      </c>
      <c r="V5305" t="str">
        <f t="shared" si="579"/>
        <v>5-10</v>
      </c>
      <c r="W5305" t="str">
        <f t="shared" si="580"/>
        <v>Medium</v>
      </c>
    </row>
    <row r="5306" spans="1:23" x14ac:dyDescent="0.3">
      <c r="A5306">
        <v>605305</v>
      </c>
      <c r="B5306">
        <v>43684</v>
      </c>
      <c r="C5306">
        <v>19</v>
      </c>
      <c r="D5306" t="s">
        <v>4</v>
      </c>
      <c r="E5306" t="s">
        <v>16</v>
      </c>
      <c r="F5306" t="s">
        <v>19</v>
      </c>
      <c r="G5306" t="s">
        <v>27</v>
      </c>
      <c r="H5306" s="1">
        <v>45523</v>
      </c>
      <c r="I5306" t="s">
        <v>33</v>
      </c>
      <c r="J5306">
        <v>70</v>
      </c>
      <c r="K5306">
        <v>10.4</v>
      </c>
      <c r="L5306">
        <v>1477</v>
      </c>
      <c r="M5306">
        <v>34.78</v>
      </c>
      <c r="N5306" t="s">
        <v>49</v>
      </c>
      <c r="O5306">
        <v>1</v>
      </c>
      <c r="P5306" t="str" cm="1">
        <f t="array" ref="P5306">_xlfn.IFS(C5306&lt;25,"18-24", C5306&lt;=35,"25-35", C5306&lt;=50,"36-50",TRUE,"50+")</f>
        <v>18-24</v>
      </c>
      <c r="Q5306" t="str">
        <f t="shared" si="574"/>
        <v>new</v>
      </c>
      <c r="R5306" t="str">
        <f t="shared" si="575"/>
        <v>high value</v>
      </c>
      <c r="S5306" t="str">
        <f t="shared" si="576"/>
        <v>Low</v>
      </c>
      <c r="T5306" t="str">
        <f t="shared" si="577"/>
        <v>Aug</v>
      </c>
      <c r="U5306">
        <f t="shared" si="578"/>
        <v>2024</v>
      </c>
      <c r="V5306" t="str">
        <f t="shared" si="579"/>
        <v>10-15</v>
      </c>
      <c r="W5306" t="str">
        <f t="shared" si="580"/>
        <v>Slow</v>
      </c>
    </row>
    <row r="5307" spans="1:23" x14ac:dyDescent="0.3">
      <c r="A5307">
        <v>605306</v>
      </c>
      <c r="B5307">
        <v>44988</v>
      </c>
      <c r="C5307">
        <v>48</v>
      </c>
      <c r="D5307" t="s">
        <v>4</v>
      </c>
      <c r="E5307" t="s">
        <v>8</v>
      </c>
      <c r="F5307" t="s">
        <v>30</v>
      </c>
      <c r="G5307" t="s">
        <v>21</v>
      </c>
      <c r="H5307" s="1">
        <v>45392</v>
      </c>
      <c r="I5307" t="s">
        <v>34</v>
      </c>
      <c r="J5307">
        <v>21</v>
      </c>
      <c r="K5307">
        <v>9.5</v>
      </c>
      <c r="L5307">
        <v>322.58</v>
      </c>
      <c r="M5307">
        <v>113.99</v>
      </c>
      <c r="N5307" t="s">
        <v>48</v>
      </c>
      <c r="O5307">
        <v>2</v>
      </c>
      <c r="P5307" t="str" cm="1">
        <f t="array" ref="P5307">_xlfn.IFS(C5307&lt;25,"18-24", C5307&lt;=35,"25-35", C5307&lt;=50,"36-50",TRUE,"50+")</f>
        <v>36-50</v>
      </c>
      <c r="Q5307" t="str">
        <f t="shared" si="574"/>
        <v>new</v>
      </c>
      <c r="R5307" t="str">
        <f t="shared" si="575"/>
        <v>medium</v>
      </c>
      <c r="S5307" t="str">
        <f t="shared" si="576"/>
        <v>Low</v>
      </c>
      <c r="T5307" t="str">
        <f t="shared" si="577"/>
        <v>Apr</v>
      </c>
      <c r="U5307">
        <f t="shared" si="578"/>
        <v>2024</v>
      </c>
      <c r="V5307" t="str">
        <f t="shared" si="579"/>
        <v>5-10</v>
      </c>
      <c r="W5307" t="str">
        <f t="shared" si="580"/>
        <v>Fast</v>
      </c>
    </row>
    <row r="5308" spans="1:23" x14ac:dyDescent="0.3">
      <c r="A5308">
        <v>605307</v>
      </c>
      <c r="B5308">
        <v>32813</v>
      </c>
      <c r="C5308">
        <v>38</v>
      </c>
      <c r="D5308" t="s">
        <v>7</v>
      </c>
      <c r="E5308" t="s">
        <v>8</v>
      </c>
      <c r="F5308" t="s">
        <v>30</v>
      </c>
      <c r="G5308" t="s">
        <v>23</v>
      </c>
      <c r="H5308" s="1">
        <v>44986</v>
      </c>
      <c r="I5308" t="s">
        <v>34</v>
      </c>
      <c r="J5308">
        <v>74</v>
      </c>
      <c r="K5308">
        <v>7.4</v>
      </c>
      <c r="L5308">
        <v>422.79</v>
      </c>
      <c r="M5308">
        <v>111.27</v>
      </c>
      <c r="N5308" t="s">
        <v>48</v>
      </c>
      <c r="O5308">
        <v>1</v>
      </c>
      <c r="P5308" t="str" cm="1">
        <f t="array" ref="P5308">_xlfn.IFS(C5308&lt;25,"18-24", C5308&lt;=35,"25-35", C5308&lt;=50,"36-50",TRUE,"50+")</f>
        <v>36-50</v>
      </c>
      <c r="Q5308" t="str">
        <f t="shared" si="574"/>
        <v>new</v>
      </c>
      <c r="R5308" t="str">
        <f t="shared" si="575"/>
        <v>medium</v>
      </c>
      <c r="S5308" t="str">
        <f t="shared" si="576"/>
        <v>Low</v>
      </c>
      <c r="T5308" t="str">
        <f t="shared" si="577"/>
        <v>Mar</v>
      </c>
      <c r="U5308">
        <f t="shared" si="578"/>
        <v>2023</v>
      </c>
      <c r="V5308" t="str">
        <f t="shared" si="579"/>
        <v>5-10</v>
      </c>
      <c r="W5308" t="str">
        <f t="shared" si="580"/>
        <v>Slow</v>
      </c>
    </row>
    <row r="5309" spans="1:23" x14ac:dyDescent="0.3">
      <c r="A5309">
        <v>605308</v>
      </c>
      <c r="B5309">
        <v>57248</v>
      </c>
      <c r="C5309">
        <v>53</v>
      </c>
      <c r="D5309" t="s">
        <v>4</v>
      </c>
      <c r="E5309" t="s">
        <v>8</v>
      </c>
      <c r="F5309" t="s">
        <v>26</v>
      </c>
      <c r="G5309" t="s">
        <v>21</v>
      </c>
      <c r="H5309" s="1">
        <v>45482</v>
      </c>
      <c r="I5309" t="s">
        <v>34</v>
      </c>
      <c r="J5309">
        <v>36</v>
      </c>
      <c r="K5309">
        <v>3.3</v>
      </c>
      <c r="L5309">
        <v>1478.45</v>
      </c>
      <c r="M5309">
        <v>76.11</v>
      </c>
      <c r="N5309" t="s">
        <v>50</v>
      </c>
      <c r="O5309">
        <v>2</v>
      </c>
      <c r="P5309" t="str" cm="1">
        <f t="array" ref="P5309">_xlfn.IFS(C5309&lt;25,"18-24", C5309&lt;=35,"25-35", C5309&lt;=50,"36-50",TRUE,"50+")</f>
        <v>50+</v>
      </c>
      <c r="Q5309" t="str">
        <f t="shared" si="574"/>
        <v>new</v>
      </c>
      <c r="R5309" t="str">
        <f t="shared" si="575"/>
        <v>high value</v>
      </c>
      <c r="S5309" t="str">
        <f t="shared" si="576"/>
        <v>Low</v>
      </c>
      <c r="T5309" t="str">
        <f t="shared" si="577"/>
        <v>Jul</v>
      </c>
      <c r="U5309">
        <f t="shared" si="578"/>
        <v>2024</v>
      </c>
      <c r="V5309" t="str">
        <f t="shared" si="579"/>
        <v>0-5</v>
      </c>
      <c r="W5309" t="str">
        <f t="shared" si="580"/>
        <v>Medium</v>
      </c>
    </row>
    <row r="5310" spans="1:23" x14ac:dyDescent="0.3">
      <c r="A5310">
        <v>605309</v>
      </c>
      <c r="B5310">
        <v>99162</v>
      </c>
      <c r="C5310">
        <v>28</v>
      </c>
      <c r="D5310" t="s">
        <v>4</v>
      </c>
      <c r="E5310" t="s">
        <v>16</v>
      </c>
      <c r="F5310" t="s">
        <v>24</v>
      </c>
      <c r="G5310" t="s">
        <v>23</v>
      </c>
      <c r="H5310" s="1">
        <v>45349</v>
      </c>
      <c r="I5310" t="s">
        <v>34</v>
      </c>
      <c r="J5310">
        <v>57</v>
      </c>
      <c r="K5310">
        <v>7.4</v>
      </c>
      <c r="L5310">
        <v>296.19</v>
      </c>
      <c r="M5310">
        <v>61.31</v>
      </c>
      <c r="N5310" t="s">
        <v>50</v>
      </c>
      <c r="O5310">
        <v>4</v>
      </c>
      <c r="P5310" t="str" cm="1">
        <f t="array" ref="P5310">_xlfn.IFS(C5310&lt;25,"18-24", C5310&lt;=35,"25-35", C5310&lt;=50,"36-50",TRUE,"50+")</f>
        <v>25-35</v>
      </c>
      <c r="Q5310" t="str">
        <f t="shared" si="574"/>
        <v>repeat</v>
      </c>
      <c r="R5310" t="str">
        <f t="shared" si="575"/>
        <v>medium</v>
      </c>
      <c r="S5310" t="str">
        <f t="shared" si="576"/>
        <v>medium</v>
      </c>
      <c r="T5310" t="str">
        <f t="shared" si="577"/>
        <v>Feb</v>
      </c>
      <c r="U5310">
        <f t="shared" si="578"/>
        <v>2024</v>
      </c>
      <c r="V5310" t="str">
        <f t="shared" si="579"/>
        <v>5-10</v>
      </c>
      <c r="W5310" t="str">
        <f t="shared" si="580"/>
        <v>Slow</v>
      </c>
    </row>
    <row r="5311" spans="1:23" x14ac:dyDescent="0.3">
      <c r="A5311">
        <v>605310</v>
      </c>
      <c r="B5311">
        <v>32553</v>
      </c>
      <c r="C5311">
        <v>37</v>
      </c>
      <c r="D5311" t="s">
        <v>4</v>
      </c>
      <c r="E5311" t="s">
        <v>5</v>
      </c>
      <c r="F5311" t="s">
        <v>32</v>
      </c>
      <c r="G5311" t="s">
        <v>27</v>
      </c>
      <c r="H5311" s="1">
        <v>44696</v>
      </c>
      <c r="I5311" t="s">
        <v>34</v>
      </c>
      <c r="J5311">
        <v>56</v>
      </c>
      <c r="K5311">
        <v>6.6</v>
      </c>
      <c r="L5311">
        <v>308.11</v>
      </c>
      <c r="M5311">
        <v>65.709999999999994</v>
      </c>
      <c r="N5311" t="s">
        <v>50</v>
      </c>
      <c r="O5311">
        <v>3</v>
      </c>
      <c r="P5311" t="str" cm="1">
        <f t="array" ref="P5311">_xlfn.IFS(C5311&lt;25,"18-24", C5311&lt;=35,"25-35", C5311&lt;=50,"36-50",TRUE,"50+")</f>
        <v>36-50</v>
      </c>
      <c r="Q5311" t="str">
        <f t="shared" si="574"/>
        <v>new</v>
      </c>
      <c r="R5311" t="str">
        <f t="shared" si="575"/>
        <v>medium</v>
      </c>
      <c r="S5311" t="str">
        <f t="shared" si="576"/>
        <v>medium</v>
      </c>
      <c r="T5311" t="str">
        <f t="shared" si="577"/>
        <v>May</v>
      </c>
      <c r="U5311">
        <f t="shared" si="578"/>
        <v>2022</v>
      </c>
      <c r="V5311" t="str">
        <f t="shared" si="579"/>
        <v>5-10</v>
      </c>
      <c r="W5311" t="str">
        <f t="shared" si="580"/>
        <v>Slow</v>
      </c>
    </row>
    <row r="5312" spans="1:23" x14ac:dyDescent="0.3">
      <c r="A5312">
        <v>605311</v>
      </c>
      <c r="B5312">
        <v>60380</v>
      </c>
      <c r="C5312">
        <v>32</v>
      </c>
      <c r="D5312" t="s">
        <v>4</v>
      </c>
      <c r="E5312" t="s">
        <v>5</v>
      </c>
      <c r="F5312" t="s">
        <v>24</v>
      </c>
      <c r="G5312" t="s">
        <v>25</v>
      </c>
      <c r="H5312" s="1">
        <v>44569</v>
      </c>
      <c r="I5312" t="s">
        <v>34</v>
      </c>
      <c r="J5312">
        <v>85</v>
      </c>
      <c r="K5312">
        <v>10.9</v>
      </c>
      <c r="L5312">
        <v>1036.21</v>
      </c>
      <c r="M5312">
        <v>42.87</v>
      </c>
      <c r="N5312" t="s">
        <v>47</v>
      </c>
      <c r="O5312">
        <v>1</v>
      </c>
      <c r="P5312" t="str" cm="1">
        <f t="array" ref="P5312">_xlfn.IFS(C5312&lt;25,"18-24", C5312&lt;=35,"25-35", C5312&lt;=50,"36-50",TRUE,"50+")</f>
        <v>25-35</v>
      </c>
      <c r="Q5312" t="str">
        <f t="shared" si="574"/>
        <v>repeat</v>
      </c>
      <c r="R5312" t="str">
        <f t="shared" si="575"/>
        <v>high value</v>
      </c>
      <c r="S5312" t="str">
        <f t="shared" si="576"/>
        <v>Low</v>
      </c>
      <c r="T5312" t="str">
        <f t="shared" si="577"/>
        <v>Jan</v>
      </c>
      <c r="U5312">
        <f t="shared" si="578"/>
        <v>2022</v>
      </c>
      <c r="V5312" t="str">
        <f t="shared" si="579"/>
        <v>10-15</v>
      </c>
      <c r="W5312" t="str">
        <f t="shared" si="580"/>
        <v>Slow</v>
      </c>
    </row>
    <row r="5313" spans="1:23" x14ac:dyDescent="0.3">
      <c r="A5313">
        <v>605312</v>
      </c>
      <c r="B5313">
        <v>33742</v>
      </c>
      <c r="C5313">
        <v>34</v>
      </c>
      <c r="D5313" t="s">
        <v>7</v>
      </c>
      <c r="E5313" t="s">
        <v>13</v>
      </c>
      <c r="F5313" t="s">
        <v>24</v>
      </c>
      <c r="G5313" t="s">
        <v>23</v>
      </c>
      <c r="H5313" s="1">
        <v>44601</v>
      </c>
      <c r="I5313" t="s">
        <v>34</v>
      </c>
      <c r="J5313">
        <v>82</v>
      </c>
      <c r="K5313">
        <v>8.4</v>
      </c>
      <c r="L5313">
        <v>1224.22</v>
      </c>
      <c r="M5313">
        <v>74.45</v>
      </c>
      <c r="N5313" t="s">
        <v>47</v>
      </c>
      <c r="O5313">
        <v>1</v>
      </c>
      <c r="P5313" t="str" cm="1">
        <f t="array" ref="P5313">_xlfn.IFS(C5313&lt;25,"18-24", C5313&lt;=35,"25-35", C5313&lt;=50,"36-50",TRUE,"50+")</f>
        <v>25-35</v>
      </c>
      <c r="Q5313" t="str">
        <f t="shared" si="574"/>
        <v>new</v>
      </c>
      <c r="R5313" t="str">
        <f t="shared" si="575"/>
        <v>high value</v>
      </c>
      <c r="S5313" t="str">
        <f t="shared" si="576"/>
        <v>Low</v>
      </c>
      <c r="T5313" t="str">
        <f t="shared" si="577"/>
        <v>Feb</v>
      </c>
      <c r="U5313">
        <f t="shared" si="578"/>
        <v>2022</v>
      </c>
      <c r="V5313" t="str">
        <f t="shared" si="579"/>
        <v>5-10</v>
      </c>
      <c r="W5313" t="str">
        <f t="shared" si="580"/>
        <v>Slow</v>
      </c>
    </row>
    <row r="5314" spans="1:23" x14ac:dyDescent="0.3">
      <c r="A5314">
        <v>605313</v>
      </c>
      <c r="B5314">
        <v>75255</v>
      </c>
      <c r="C5314">
        <v>48</v>
      </c>
      <c r="D5314" t="s">
        <v>4</v>
      </c>
      <c r="E5314" t="s">
        <v>5</v>
      </c>
      <c r="F5314" t="s">
        <v>22</v>
      </c>
      <c r="G5314" t="s">
        <v>31</v>
      </c>
      <c r="H5314" s="1">
        <v>45271</v>
      </c>
      <c r="I5314" t="s">
        <v>34</v>
      </c>
      <c r="J5314">
        <v>70</v>
      </c>
      <c r="K5314">
        <v>9.1</v>
      </c>
      <c r="L5314">
        <v>1145.23</v>
      </c>
      <c r="M5314">
        <v>21.28</v>
      </c>
      <c r="N5314" t="s">
        <v>49</v>
      </c>
      <c r="O5314">
        <v>3</v>
      </c>
      <c r="P5314" t="str" cm="1">
        <f t="array" ref="P5314">_xlfn.IFS(C5314&lt;25,"18-24", C5314&lt;=35,"25-35", C5314&lt;=50,"36-50",TRUE,"50+")</f>
        <v>36-50</v>
      </c>
      <c r="Q5314" t="str">
        <f t="shared" si="574"/>
        <v>new</v>
      </c>
      <c r="R5314" t="str">
        <f t="shared" si="575"/>
        <v>high value</v>
      </c>
      <c r="S5314" t="str">
        <f t="shared" si="576"/>
        <v>medium</v>
      </c>
      <c r="T5314" t="str">
        <f t="shared" si="577"/>
        <v>Dec</v>
      </c>
      <c r="U5314">
        <f t="shared" si="578"/>
        <v>2023</v>
      </c>
      <c r="V5314" t="str">
        <f t="shared" si="579"/>
        <v>5-10</v>
      </c>
      <c r="W5314" t="str">
        <f t="shared" si="580"/>
        <v>Slow</v>
      </c>
    </row>
    <row r="5315" spans="1:23" x14ac:dyDescent="0.3">
      <c r="A5315">
        <v>605314</v>
      </c>
      <c r="B5315">
        <v>94355</v>
      </c>
      <c r="C5315">
        <v>43</v>
      </c>
      <c r="D5315" t="s">
        <v>7</v>
      </c>
      <c r="E5315" t="s">
        <v>11</v>
      </c>
      <c r="F5315" t="s">
        <v>28</v>
      </c>
      <c r="G5315" t="s">
        <v>23</v>
      </c>
      <c r="H5315" s="1">
        <v>44581</v>
      </c>
      <c r="I5315" t="s">
        <v>33</v>
      </c>
      <c r="J5315">
        <v>38</v>
      </c>
      <c r="K5315">
        <v>5</v>
      </c>
      <c r="L5315">
        <v>1108.02</v>
      </c>
      <c r="M5315">
        <v>96.1</v>
      </c>
      <c r="N5315" t="s">
        <v>48</v>
      </c>
      <c r="O5315">
        <v>1</v>
      </c>
      <c r="P5315" t="str" cm="1">
        <f t="array" ref="P5315">_xlfn.IFS(C5315&lt;25,"18-24", C5315&lt;=35,"25-35", C5315&lt;=50,"36-50",TRUE,"50+")</f>
        <v>36-50</v>
      </c>
      <c r="Q5315" t="str">
        <f t="shared" ref="Q5315:Q5378" si="581">IF(COUNTIF($B:$B,B5315)&gt;1,"repeat","new")</f>
        <v>new</v>
      </c>
      <c r="R5315" t="str">
        <f t="shared" ref="R5315:R5378" si="582">IF(L5315&gt;500,"high value",IF( L5315&gt;250,"medium","low"))</f>
        <v>high value</v>
      </c>
      <c r="S5315" t="str">
        <f t="shared" ref="S5315:S5378" si="583">IF(O5315&lt;=2,"Low",IF(O5315&lt;=4,"medium","High"))</f>
        <v>Low</v>
      </c>
      <c r="T5315" t="str">
        <f t="shared" ref="T5315:T5378" si="584">TEXT(H5315,"MMM")</f>
        <v>Jan</v>
      </c>
      <c r="U5315">
        <f t="shared" ref="U5315:U5378" si="585">YEAR(H5315)</f>
        <v>2022</v>
      </c>
      <c r="V5315" t="str">
        <f t="shared" ref="V5315:V5378" si="586">IF(K5315&lt;=5,"0-5",IF(K5315&lt;=10,"5-10",IF(K5315&lt;=15,"10-15","15+")))</f>
        <v>0-5</v>
      </c>
      <c r="W5315" t="str">
        <f t="shared" ref="W5315:W5378" si="587">IF(J5315&lt;=30,"Fast",IF(J5315&lt;=45,"Medium","Slow"))</f>
        <v>Medium</v>
      </c>
    </row>
    <row r="5316" spans="1:23" x14ac:dyDescent="0.3">
      <c r="A5316">
        <v>605315</v>
      </c>
      <c r="B5316">
        <v>55237</v>
      </c>
      <c r="C5316">
        <v>38</v>
      </c>
      <c r="D5316" t="s">
        <v>4</v>
      </c>
      <c r="E5316" t="s">
        <v>5</v>
      </c>
      <c r="F5316" t="s">
        <v>24</v>
      </c>
      <c r="G5316" t="s">
        <v>23</v>
      </c>
      <c r="H5316" s="1">
        <v>45215</v>
      </c>
      <c r="I5316" t="s">
        <v>34</v>
      </c>
      <c r="J5316">
        <v>65</v>
      </c>
      <c r="K5316">
        <v>7</v>
      </c>
      <c r="L5316">
        <v>1100.79</v>
      </c>
      <c r="M5316">
        <v>84.83</v>
      </c>
      <c r="N5316" t="s">
        <v>49</v>
      </c>
      <c r="O5316">
        <v>3</v>
      </c>
      <c r="P5316" t="str" cm="1">
        <f t="array" ref="P5316">_xlfn.IFS(C5316&lt;25,"18-24", C5316&lt;=35,"25-35", C5316&lt;=50,"36-50",TRUE,"50+")</f>
        <v>36-50</v>
      </c>
      <c r="Q5316" t="str">
        <f t="shared" si="581"/>
        <v>new</v>
      </c>
      <c r="R5316" t="str">
        <f t="shared" si="582"/>
        <v>high value</v>
      </c>
      <c r="S5316" t="str">
        <f t="shared" si="583"/>
        <v>medium</v>
      </c>
      <c r="T5316" t="str">
        <f t="shared" si="584"/>
        <v>Oct</v>
      </c>
      <c r="U5316">
        <f t="shared" si="585"/>
        <v>2023</v>
      </c>
      <c r="V5316" t="str">
        <f t="shared" si="586"/>
        <v>5-10</v>
      </c>
      <c r="W5316" t="str">
        <f t="shared" si="587"/>
        <v>Slow</v>
      </c>
    </row>
    <row r="5317" spans="1:23" x14ac:dyDescent="0.3">
      <c r="A5317">
        <v>605316</v>
      </c>
      <c r="B5317">
        <v>35124</v>
      </c>
      <c r="C5317">
        <v>42</v>
      </c>
      <c r="D5317" t="s">
        <v>7</v>
      </c>
      <c r="E5317" t="s">
        <v>15</v>
      </c>
      <c r="F5317" t="s">
        <v>28</v>
      </c>
      <c r="G5317" t="s">
        <v>23</v>
      </c>
      <c r="H5317" s="1">
        <v>44715</v>
      </c>
      <c r="I5317" t="s">
        <v>33</v>
      </c>
      <c r="J5317">
        <v>86</v>
      </c>
      <c r="K5317">
        <v>9.4</v>
      </c>
      <c r="L5317">
        <v>738.24</v>
      </c>
      <c r="M5317">
        <v>57.73</v>
      </c>
      <c r="N5317" t="s">
        <v>50</v>
      </c>
      <c r="O5317">
        <v>1</v>
      </c>
      <c r="P5317" t="str" cm="1">
        <f t="array" ref="P5317">_xlfn.IFS(C5317&lt;25,"18-24", C5317&lt;=35,"25-35", C5317&lt;=50,"36-50",TRUE,"50+")</f>
        <v>36-50</v>
      </c>
      <c r="Q5317" t="str">
        <f t="shared" si="581"/>
        <v>new</v>
      </c>
      <c r="R5317" t="str">
        <f t="shared" si="582"/>
        <v>high value</v>
      </c>
      <c r="S5317" t="str">
        <f t="shared" si="583"/>
        <v>Low</v>
      </c>
      <c r="T5317" t="str">
        <f t="shared" si="584"/>
        <v>Jun</v>
      </c>
      <c r="U5317">
        <f t="shared" si="585"/>
        <v>2022</v>
      </c>
      <c r="V5317" t="str">
        <f t="shared" si="586"/>
        <v>5-10</v>
      </c>
      <c r="W5317" t="str">
        <f t="shared" si="587"/>
        <v>Slow</v>
      </c>
    </row>
    <row r="5318" spans="1:23" x14ac:dyDescent="0.3">
      <c r="A5318">
        <v>605317</v>
      </c>
      <c r="B5318">
        <v>91504</v>
      </c>
      <c r="C5318">
        <v>20</v>
      </c>
      <c r="D5318" t="s">
        <v>4</v>
      </c>
      <c r="E5318" t="s">
        <v>11</v>
      </c>
      <c r="F5318" t="s">
        <v>26</v>
      </c>
      <c r="G5318" t="s">
        <v>31</v>
      </c>
      <c r="H5318" s="1">
        <v>45621</v>
      </c>
      <c r="I5318" t="s">
        <v>34</v>
      </c>
      <c r="J5318">
        <v>66</v>
      </c>
      <c r="K5318">
        <v>6.1</v>
      </c>
      <c r="L5318">
        <v>713.86</v>
      </c>
      <c r="M5318">
        <v>83.77</v>
      </c>
      <c r="N5318" t="s">
        <v>47</v>
      </c>
      <c r="O5318">
        <v>1</v>
      </c>
      <c r="P5318" t="str" cm="1">
        <f t="array" ref="P5318">_xlfn.IFS(C5318&lt;25,"18-24", C5318&lt;=35,"25-35", C5318&lt;=50,"36-50",TRUE,"50+")</f>
        <v>18-24</v>
      </c>
      <c r="Q5318" t="str">
        <f t="shared" si="581"/>
        <v>new</v>
      </c>
      <c r="R5318" t="str">
        <f t="shared" si="582"/>
        <v>high value</v>
      </c>
      <c r="S5318" t="str">
        <f t="shared" si="583"/>
        <v>Low</v>
      </c>
      <c r="T5318" t="str">
        <f t="shared" si="584"/>
        <v>Nov</v>
      </c>
      <c r="U5318">
        <f t="shared" si="585"/>
        <v>2024</v>
      </c>
      <c r="V5318" t="str">
        <f t="shared" si="586"/>
        <v>5-10</v>
      </c>
      <c r="W5318" t="str">
        <f t="shared" si="587"/>
        <v>Slow</v>
      </c>
    </row>
    <row r="5319" spans="1:23" x14ac:dyDescent="0.3">
      <c r="A5319">
        <v>605318</v>
      </c>
      <c r="B5319">
        <v>61744</v>
      </c>
      <c r="C5319">
        <v>26</v>
      </c>
      <c r="D5319" t="s">
        <v>4</v>
      </c>
      <c r="E5319" t="s">
        <v>15</v>
      </c>
      <c r="F5319" t="s">
        <v>26</v>
      </c>
      <c r="G5319" t="s">
        <v>29</v>
      </c>
      <c r="H5319" s="1">
        <v>45617</v>
      </c>
      <c r="I5319" t="s">
        <v>34</v>
      </c>
      <c r="J5319">
        <v>76</v>
      </c>
      <c r="K5319">
        <v>9.6</v>
      </c>
      <c r="L5319">
        <v>348.83</v>
      </c>
      <c r="M5319">
        <v>34.96</v>
      </c>
      <c r="N5319" t="s">
        <v>50</v>
      </c>
      <c r="O5319">
        <v>4</v>
      </c>
      <c r="P5319" t="str" cm="1">
        <f t="array" ref="P5319">_xlfn.IFS(C5319&lt;25,"18-24", C5319&lt;=35,"25-35", C5319&lt;=50,"36-50",TRUE,"50+")</f>
        <v>25-35</v>
      </c>
      <c r="Q5319" t="str">
        <f t="shared" si="581"/>
        <v>new</v>
      </c>
      <c r="R5319" t="str">
        <f t="shared" si="582"/>
        <v>medium</v>
      </c>
      <c r="S5319" t="str">
        <f t="shared" si="583"/>
        <v>medium</v>
      </c>
      <c r="T5319" t="str">
        <f t="shared" si="584"/>
        <v>Nov</v>
      </c>
      <c r="U5319">
        <f t="shared" si="585"/>
        <v>2024</v>
      </c>
      <c r="V5319" t="str">
        <f t="shared" si="586"/>
        <v>5-10</v>
      </c>
      <c r="W5319" t="str">
        <f t="shared" si="587"/>
        <v>Slow</v>
      </c>
    </row>
    <row r="5320" spans="1:23" x14ac:dyDescent="0.3">
      <c r="A5320">
        <v>605319</v>
      </c>
      <c r="B5320">
        <v>65015</v>
      </c>
      <c r="C5320">
        <v>29</v>
      </c>
      <c r="D5320" t="s">
        <v>4</v>
      </c>
      <c r="E5320" t="s">
        <v>13</v>
      </c>
      <c r="F5320" t="s">
        <v>32</v>
      </c>
      <c r="G5320" t="s">
        <v>27</v>
      </c>
      <c r="H5320" s="1">
        <v>45172</v>
      </c>
      <c r="I5320" t="s">
        <v>34</v>
      </c>
      <c r="J5320">
        <v>32</v>
      </c>
      <c r="K5320">
        <v>14.8</v>
      </c>
      <c r="L5320">
        <v>563.59</v>
      </c>
      <c r="M5320">
        <v>84.22</v>
      </c>
      <c r="N5320" t="s">
        <v>48</v>
      </c>
      <c r="O5320">
        <v>1</v>
      </c>
      <c r="P5320" t="str" cm="1">
        <f t="array" ref="P5320">_xlfn.IFS(C5320&lt;25,"18-24", C5320&lt;=35,"25-35", C5320&lt;=50,"36-50",TRUE,"50+")</f>
        <v>25-35</v>
      </c>
      <c r="Q5320" t="str">
        <f t="shared" si="581"/>
        <v>new</v>
      </c>
      <c r="R5320" t="str">
        <f t="shared" si="582"/>
        <v>high value</v>
      </c>
      <c r="S5320" t="str">
        <f t="shared" si="583"/>
        <v>Low</v>
      </c>
      <c r="T5320" t="str">
        <f t="shared" si="584"/>
        <v>Sep</v>
      </c>
      <c r="U5320">
        <f t="shared" si="585"/>
        <v>2023</v>
      </c>
      <c r="V5320" t="str">
        <f t="shared" si="586"/>
        <v>10-15</v>
      </c>
      <c r="W5320" t="str">
        <f t="shared" si="587"/>
        <v>Medium</v>
      </c>
    </row>
    <row r="5321" spans="1:23" x14ac:dyDescent="0.3">
      <c r="A5321">
        <v>605320</v>
      </c>
      <c r="B5321">
        <v>44618</v>
      </c>
      <c r="C5321">
        <v>26</v>
      </c>
      <c r="D5321" t="s">
        <v>4</v>
      </c>
      <c r="E5321" t="s">
        <v>5</v>
      </c>
      <c r="F5321" t="s">
        <v>32</v>
      </c>
      <c r="G5321" t="s">
        <v>21</v>
      </c>
      <c r="H5321" s="1">
        <v>45335</v>
      </c>
      <c r="I5321" t="s">
        <v>33</v>
      </c>
      <c r="J5321">
        <v>88</v>
      </c>
      <c r="K5321">
        <v>6.2</v>
      </c>
      <c r="L5321">
        <v>792.82</v>
      </c>
      <c r="M5321">
        <v>22.09</v>
      </c>
      <c r="N5321" t="s">
        <v>50</v>
      </c>
      <c r="O5321">
        <v>1</v>
      </c>
      <c r="P5321" t="str" cm="1">
        <f t="array" ref="P5321">_xlfn.IFS(C5321&lt;25,"18-24", C5321&lt;=35,"25-35", C5321&lt;=50,"36-50",TRUE,"50+")</f>
        <v>25-35</v>
      </c>
      <c r="Q5321" t="str">
        <f t="shared" si="581"/>
        <v>new</v>
      </c>
      <c r="R5321" t="str">
        <f t="shared" si="582"/>
        <v>high value</v>
      </c>
      <c r="S5321" t="str">
        <f t="shared" si="583"/>
        <v>Low</v>
      </c>
      <c r="T5321" t="str">
        <f t="shared" si="584"/>
        <v>Feb</v>
      </c>
      <c r="U5321">
        <f t="shared" si="585"/>
        <v>2024</v>
      </c>
      <c r="V5321" t="str">
        <f t="shared" si="586"/>
        <v>5-10</v>
      </c>
      <c r="W5321" t="str">
        <f t="shared" si="587"/>
        <v>Slow</v>
      </c>
    </row>
    <row r="5322" spans="1:23" x14ac:dyDescent="0.3">
      <c r="A5322">
        <v>605321</v>
      </c>
      <c r="B5322">
        <v>28697</v>
      </c>
      <c r="C5322">
        <v>37</v>
      </c>
      <c r="D5322" t="s">
        <v>4</v>
      </c>
      <c r="E5322" t="s">
        <v>11</v>
      </c>
      <c r="F5322" t="s">
        <v>19</v>
      </c>
      <c r="G5322" t="s">
        <v>21</v>
      </c>
      <c r="H5322" s="1">
        <v>44629</v>
      </c>
      <c r="I5322" t="s">
        <v>33</v>
      </c>
      <c r="J5322">
        <v>69</v>
      </c>
      <c r="K5322">
        <v>1.7</v>
      </c>
      <c r="L5322">
        <v>1077.21</v>
      </c>
      <c r="M5322">
        <v>43.28</v>
      </c>
      <c r="N5322" t="s">
        <v>47</v>
      </c>
      <c r="O5322">
        <v>4</v>
      </c>
      <c r="P5322" t="str" cm="1">
        <f t="array" ref="P5322">_xlfn.IFS(C5322&lt;25,"18-24", C5322&lt;=35,"25-35", C5322&lt;=50,"36-50",TRUE,"50+")</f>
        <v>36-50</v>
      </c>
      <c r="Q5322" t="str">
        <f t="shared" si="581"/>
        <v>new</v>
      </c>
      <c r="R5322" t="str">
        <f t="shared" si="582"/>
        <v>high value</v>
      </c>
      <c r="S5322" t="str">
        <f t="shared" si="583"/>
        <v>medium</v>
      </c>
      <c r="T5322" t="str">
        <f t="shared" si="584"/>
        <v>Mar</v>
      </c>
      <c r="U5322">
        <f t="shared" si="585"/>
        <v>2022</v>
      </c>
      <c r="V5322" t="str">
        <f t="shared" si="586"/>
        <v>0-5</v>
      </c>
      <c r="W5322" t="str">
        <f t="shared" si="587"/>
        <v>Slow</v>
      </c>
    </row>
    <row r="5323" spans="1:23" x14ac:dyDescent="0.3">
      <c r="A5323">
        <v>605322</v>
      </c>
      <c r="B5323">
        <v>87811</v>
      </c>
      <c r="C5323">
        <v>21</v>
      </c>
      <c r="D5323" t="s">
        <v>4</v>
      </c>
      <c r="E5323" t="s">
        <v>8</v>
      </c>
      <c r="F5323" t="s">
        <v>22</v>
      </c>
      <c r="G5323" t="s">
        <v>31</v>
      </c>
      <c r="H5323" s="1">
        <v>44897</v>
      </c>
      <c r="I5323" t="s">
        <v>34</v>
      </c>
      <c r="J5323">
        <v>59</v>
      </c>
      <c r="K5323">
        <v>12.3</v>
      </c>
      <c r="L5323">
        <v>340.17</v>
      </c>
      <c r="M5323">
        <v>29.93</v>
      </c>
      <c r="N5323" t="s">
        <v>47</v>
      </c>
      <c r="O5323">
        <v>2</v>
      </c>
      <c r="P5323" t="str" cm="1">
        <f t="array" ref="P5323">_xlfn.IFS(C5323&lt;25,"18-24", C5323&lt;=35,"25-35", C5323&lt;=50,"36-50",TRUE,"50+")</f>
        <v>18-24</v>
      </c>
      <c r="Q5323" t="str">
        <f t="shared" si="581"/>
        <v>new</v>
      </c>
      <c r="R5323" t="str">
        <f t="shared" si="582"/>
        <v>medium</v>
      </c>
      <c r="S5323" t="str">
        <f t="shared" si="583"/>
        <v>Low</v>
      </c>
      <c r="T5323" t="str">
        <f t="shared" si="584"/>
        <v>Dec</v>
      </c>
      <c r="U5323">
        <f t="shared" si="585"/>
        <v>2022</v>
      </c>
      <c r="V5323" t="str">
        <f t="shared" si="586"/>
        <v>10-15</v>
      </c>
      <c r="W5323" t="str">
        <f t="shared" si="587"/>
        <v>Slow</v>
      </c>
    </row>
    <row r="5324" spans="1:23" x14ac:dyDescent="0.3">
      <c r="A5324">
        <v>605323</v>
      </c>
      <c r="B5324">
        <v>22255</v>
      </c>
      <c r="C5324">
        <v>52</v>
      </c>
      <c r="D5324" t="s">
        <v>7</v>
      </c>
      <c r="E5324" t="s">
        <v>16</v>
      </c>
      <c r="F5324" t="s">
        <v>18</v>
      </c>
      <c r="G5324" t="s">
        <v>21</v>
      </c>
      <c r="H5324" s="1">
        <v>44856</v>
      </c>
      <c r="I5324" t="s">
        <v>33</v>
      </c>
      <c r="J5324">
        <v>35</v>
      </c>
      <c r="K5324">
        <v>2.2999999999999998</v>
      </c>
      <c r="L5324">
        <v>965.01</v>
      </c>
      <c r="M5324">
        <v>55.3</v>
      </c>
      <c r="N5324" t="s">
        <v>48</v>
      </c>
      <c r="O5324">
        <v>3</v>
      </c>
      <c r="P5324" t="str" cm="1">
        <f t="array" ref="P5324">_xlfn.IFS(C5324&lt;25,"18-24", C5324&lt;=35,"25-35", C5324&lt;=50,"36-50",TRUE,"50+")</f>
        <v>50+</v>
      </c>
      <c r="Q5324" t="str">
        <f t="shared" si="581"/>
        <v>new</v>
      </c>
      <c r="R5324" t="str">
        <f t="shared" si="582"/>
        <v>high value</v>
      </c>
      <c r="S5324" t="str">
        <f t="shared" si="583"/>
        <v>medium</v>
      </c>
      <c r="T5324" t="str">
        <f t="shared" si="584"/>
        <v>Oct</v>
      </c>
      <c r="U5324">
        <f t="shared" si="585"/>
        <v>2022</v>
      </c>
      <c r="V5324" t="str">
        <f t="shared" si="586"/>
        <v>0-5</v>
      </c>
      <c r="W5324" t="str">
        <f t="shared" si="587"/>
        <v>Medium</v>
      </c>
    </row>
    <row r="5325" spans="1:23" x14ac:dyDescent="0.3">
      <c r="A5325">
        <v>605324</v>
      </c>
      <c r="B5325">
        <v>16822</v>
      </c>
      <c r="C5325">
        <v>58</v>
      </c>
      <c r="D5325" t="s">
        <v>7</v>
      </c>
      <c r="E5325" t="s">
        <v>8</v>
      </c>
      <c r="F5325" t="s">
        <v>19</v>
      </c>
      <c r="G5325" t="s">
        <v>29</v>
      </c>
      <c r="H5325" s="1">
        <v>44921</v>
      </c>
      <c r="I5325" t="s">
        <v>33</v>
      </c>
      <c r="J5325">
        <v>51</v>
      </c>
      <c r="K5325">
        <v>2.2999999999999998</v>
      </c>
      <c r="L5325">
        <v>303.77</v>
      </c>
      <c r="M5325">
        <v>91.09</v>
      </c>
      <c r="N5325" t="s">
        <v>49</v>
      </c>
      <c r="O5325">
        <v>1</v>
      </c>
      <c r="P5325" t="str" cm="1">
        <f t="array" ref="P5325">_xlfn.IFS(C5325&lt;25,"18-24", C5325&lt;=35,"25-35", C5325&lt;=50,"36-50",TRUE,"50+")</f>
        <v>50+</v>
      </c>
      <c r="Q5325" t="str">
        <f t="shared" si="581"/>
        <v>repeat</v>
      </c>
      <c r="R5325" t="str">
        <f t="shared" si="582"/>
        <v>medium</v>
      </c>
      <c r="S5325" t="str">
        <f t="shared" si="583"/>
        <v>Low</v>
      </c>
      <c r="T5325" t="str">
        <f t="shared" si="584"/>
        <v>Dec</v>
      </c>
      <c r="U5325">
        <f t="shared" si="585"/>
        <v>2022</v>
      </c>
      <c r="V5325" t="str">
        <f t="shared" si="586"/>
        <v>0-5</v>
      </c>
      <c r="W5325" t="str">
        <f t="shared" si="587"/>
        <v>Slow</v>
      </c>
    </row>
    <row r="5326" spans="1:23" x14ac:dyDescent="0.3">
      <c r="A5326">
        <v>605325</v>
      </c>
      <c r="B5326">
        <v>59671</v>
      </c>
      <c r="C5326">
        <v>38</v>
      </c>
      <c r="D5326" t="s">
        <v>4</v>
      </c>
      <c r="E5326" t="s">
        <v>8</v>
      </c>
      <c r="F5326" t="s">
        <v>24</v>
      </c>
      <c r="G5326" t="s">
        <v>23</v>
      </c>
      <c r="H5326" s="1">
        <v>44747</v>
      </c>
      <c r="I5326" t="s">
        <v>34</v>
      </c>
      <c r="J5326">
        <v>81</v>
      </c>
      <c r="K5326">
        <v>13.1</v>
      </c>
      <c r="L5326">
        <v>159.77000000000001</v>
      </c>
      <c r="M5326">
        <v>46.59</v>
      </c>
      <c r="N5326" t="s">
        <v>50</v>
      </c>
      <c r="O5326">
        <v>1</v>
      </c>
      <c r="P5326" t="str" cm="1">
        <f t="array" ref="P5326">_xlfn.IFS(C5326&lt;25,"18-24", C5326&lt;=35,"25-35", C5326&lt;=50,"36-50",TRUE,"50+")</f>
        <v>36-50</v>
      </c>
      <c r="Q5326" t="str">
        <f t="shared" si="581"/>
        <v>new</v>
      </c>
      <c r="R5326" t="str">
        <f t="shared" si="582"/>
        <v>low</v>
      </c>
      <c r="S5326" t="str">
        <f t="shared" si="583"/>
        <v>Low</v>
      </c>
      <c r="T5326" t="str">
        <f t="shared" si="584"/>
        <v>Jul</v>
      </c>
      <c r="U5326">
        <f t="shared" si="585"/>
        <v>2022</v>
      </c>
      <c r="V5326" t="str">
        <f t="shared" si="586"/>
        <v>10-15</v>
      </c>
      <c r="W5326" t="str">
        <f t="shared" si="587"/>
        <v>Slow</v>
      </c>
    </row>
    <row r="5327" spans="1:23" x14ac:dyDescent="0.3">
      <c r="A5327">
        <v>605326</v>
      </c>
      <c r="B5327">
        <v>76761</v>
      </c>
      <c r="C5327">
        <v>22</v>
      </c>
      <c r="D5327" t="s">
        <v>7</v>
      </c>
      <c r="E5327" t="s">
        <v>11</v>
      </c>
      <c r="F5327" t="s">
        <v>22</v>
      </c>
      <c r="G5327" t="s">
        <v>25</v>
      </c>
      <c r="H5327" s="1">
        <v>45232</v>
      </c>
      <c r="I5327" t="s">
        <v>34</v>
      </c>
      <c r="J5327">
        <v>41</v>
      </c>
      <c r="K5327">
        <v>2.5</v>
      </c>
      <c r="L5327">
        <v>396.22</v>
      </c>
      <c r="M5327">
        <v>106.47</v>
      </c>
      <c r="N5327" t="s">
        <v>48</v>
      </c>
      <c r="O5327">
        <v>4</v>
      </c>
      <c r="P5327" t="str" cm="1">
        <f t="array" ref="P5327">_xlfn.IFS(C5327&lt;25,"18-24", C5327&lt;=35,"25-35", C5327&lt;=50,"36-50",TRUE,"50+")</f>
        <v>18-24</v>
      </c>
      <c r="Q5327" t="str">
        <f t="shared" si="581"/>
        <v>repeat</v>
      </c>
      <c r="R5327" t="str">
        <f t="shared" si="582"/>
        <v>medium</v>
      </c>
      <c r="S5327" t="str">
        <f t="shared" si="583"/>
        <v>medium</v>
      </c>
      <c r="T5327" t="str">
        <f t="shared" si="584"/>
        <v>Nov</v>
      </c>
      <c r="U5327">
        <f t="shared" si="585"/>
        <v>2023</v>
      </c>
      <c r="V5327" t="str">
        <f t="shared" si="586"/>
        <v>0-5</v>
      </c>
      <c r="W5327" t="str">
        <f t="shared" si="587"/>
        <v>Medium</v>
      </c>
    </row>
    <row r="5328" spans="1:23" x14ac:dyDescent="0.3">
      <c r="A5328">
        <v>605327</v>
      </c>
      <c r="B5328">
        <v>17083</v>
      </c>
      <c r="C5328">
        <v>57</v>
      </c>
      <c r="D5328" t="s">
        <v>7</v>
      </c>
      <c r="E5328" t="s">
        <v>15</v>
      </c>
      <c r="F5328" t="s">
        <v>30</v>
      </c>
      <c r="G5328" t="s">
        <v>27</v>
      </c>
      <c r="H5328" s="1">
        <v>45322</v>
      </c>
      <c r="I5328" t="s">
        <v>33</v>
      </c>
      <c r="J5328">
        <v>42</v>
      </c>
      <c r="K5328">
        <v>8.8000000000000007</v>
      </c>
      <c r="L5328">
        <v>649.9</v>
      </c>
      <c r="M5328">
        <v>21.69</v>
      </c>
      <c r="N5328" t="s">
        <v>50</v>
      </c>
      <c r="O5328">
        <v>3</v>
      </c>
      <c r="P5328" t="str" cm="1">
        <f t="array" ref="P5328">_xlfn.IFS(C5328&lt;25,"18-24", C5328&lt;=35,"25-35", C5328&lt;=50,"36-50",TRUE,"50+")</f>
        <v>50+</v>
      </c>
      <c r="Q5328" t="str">
        <f t="shared" si="581"/>
        <v>new</v>
      </c>
      <c r="R5328" t="str">
        <f t="shared" si="582"/>
        <v>high value</v>
      </c>
      <c r="S5328" t="str">
        <f t="shared" si="583"/>
        <v>medium</v>
      </c>
      <c r="T5328" t="str">
        <f t="shared" si="584"/>
        <v>Jan</v>
      </c>
      <c r="U5328">
        <f t="shared" si="585"/>
        <v>2024</v>
      </c>
      <c r="V5328" t="str">
        <f t="shared" si="586"/>
        <v>5-10</v>
      </c>
      <c r="W5328" t="str">
        <f t="shared" si="587"/>
        <v>Medium</v>
      </c>
    </row>
    <row r="5329" spans="1:23" x14ac:dyDescent="0.3">
      <c r="A5329">
        <v>605328</v>
      </c>
      <c r="B5329">
        <v>94493</v>
      </c>
      <c r="C5329">
        <v>47</v>
      </c>
      <c r="D5329" t="s">
        <v>4</v>
      </c>
      <c r="E5329" t="s">
        <v>16</v>
      </c>
      <c r="F5329" t="s">
        <v>22</v>
      </c>
      <c r="G5329" t="s">
        <v>21</v>
      </c>
      <c r="H5329" s="1">
        <v>44913</v>
      </c>
      <c r="I5329" t="s">
        <v>34</v>
      </c>
      <c r="J5329">
        <v>83</v>
      </c>
      <c r="K5329">
        <v>4.4000000000000004</v>
      </c>
      <c r="L5329">
        <v>689.6</v>
      </c>
      <c r="M5329">
        <v>88.43</v>
      </c>
      <c r="N5329" t="s">
        <v>50</v>
      </c>
      <c r="O5329">
        <v>2</v>
      </c>
      <c r="P5329" t="str" cm="1">
        <f t="array" ref="P5329">_xlfn.IFS(C5329&lt;25,"18-24", C5329&lt;=35,"25-35", C5329&lt;=50,"36-50",TRUE,"50+")</f>
        <v>36-50</v>
      </c>
      <c r="Q5329" t="str">
        <f t="shared" si="581"/>
        <v>new</v>
      </c>
      <c r="R5329" t="str">
        <f t="shared" si="582"/>
        <v>high value</v>
      </c>
      <c r="S5329" t="str">
        <f t="shared" si="583"/>
        <v>Low</v>
      </c>
      <c r="T5329" t="str">
        <f t="shared" si="584"/>
        <v>Dec</v>
      </c>
      <c r="U5329">
        <f t="shared" si="585"/>
        <v>2022</v>
      </c>
      <c r="V5329" t="str">
        <f t="shared" si="586"/>
        <v>0-5</v>
      </c>
      <c r="W5329" t="str">
        <f t="shared" si="587"/>
        <v>Slow</v>
      </c>
    </row>
    <row r="5330" spans="1:23" x14ac:dyDescent="0.3">
      <c r="A5330">
        <v>605329</v>
      </c>
      <c r="B5330">
        <v>75494</v>
      </c>
      <c r="C5330">
        <v>23</v>
      </c>
      <c r="D5330" t="s">
        <v>4</v>
      </c>
      <c r="E5330" t="s">
        <v>11</v>
      </c>
      <c r="F5330" t="s">
        <v>30</v>
      </c>
      <c r="G5330" t="s">
        <v>27</v>
      </c>
      <c r="H5330" s="1">
        <v>44904</v>
      </c>
      <c r="I5330" t="s">
        <v>34</v>
      </c>
      <c r="J5330">
        <v>50</v>
      </c>
      <c r="K5330">
        <v>5.8</v>
      </c>
      <c r="L5330">
        <v>932.17</v>
      </c>
      <c r="M5330">
        <v>78.849999999999994</v>
      </c>
      <c r="N5330" t="s">
        <v>50</v>
      </c>
      <c r="O5330">
        <v>2</v>
      </c>
      <c r="P5330" t="str" cm="1">
        <f t="array" ref="P5330">_xlfn.IFS(C5330&lt;25,"18-24", C5330&lt;=35,"25-35", C5330&lt;=50,"36-50",TRUE,"50+")</f>
        <v>18-24</v>
      </c>
      <c r="Q5330" t="str">
        <f t="shared" si="581"/>
        <v>new</v>
      </c>
      <c r="R5330" t="str">
        <f t="shared" si="582"/>
        <v>high value</v>
      </c>
      <c r="S5330" t="str">
        <f t="shared" si="583"/>
        <v>Low</v>
      </c>
      <c r="T5330" t="str">
        <f t="shared" si="584"/>
        <v>Dec</v>
      </c>
      <c r="U5330">
        <f t="shared" si="585"/>
        <v>2022</v>
      </c>
      <c r="V5330" t="str">
        <f t="shared" si="586"/>
        <v>5-10</v>
      </c>
      <c r="W5330" t="str">
        <f t="shared" si="587"/>
        <v>Slow</v>
      </c>
    </row>
    <row r="5331" spans="1:23" x14ac:dyDescent="0.3">
      <c r="A5331">
        <v>605330</v>
      </c>
      <c r="B5331">
        <v>11036</v>
      </c>
      <c r="C5331">
        <v>64</v>
      </c>
      <c r="D5331" t="s">
        <v>7</v>
      </c>
      <c r="E5331" t="s">
        <v>8</v>
      </c>
      <c r="F5331" t="s">
        <v>28</v>
      </c>
      <c r="G5331" t="s">
        <v>27</v>
      </c>
      <c r="H5331" s="1">
        <v>44974</v>
      </c>
      <c r="I5331" t="s">
        <v>34</v>
      </c>
      <c r="J5331">
        <v>20</v>
      </c>
      <c r="K5331">
        <v>13.8</v>
      </c>
      <c r="L5331">
        <v>841.34</v>
      </c>
      <c r="M5331">
        <v>47.95</v>
      </c>
      <c r="N5331" t="s">
        <v>50</v>
      </c>
      <c r="O5331">
        <v>5</v>
      </c>
      <c r="P5331" t="str" cm="1">
        <f t="array" ref="P5331">_xlfn.IFS(C5331&lt;25,"18-24", C5331&lt;=35,"25-35", C5331&lt;=50,"36-50",TRUE,"50+")</f>
        <v>50+</v>
      </c>
      <c r="Q5331" t="str">
        <f t="shared" si="581"/>
        <v>repeat</v>
      </c>
      <c r="R5331" t="str">
        <f t="shared" si="582"/>
        <v>high value</v>
      </c>
      <c r="S5331" t="str">
        <f t="shared" si="583"/>
        <v>High</v>
      </c>
      <c r="T5331" t="str">
        <f t="shared" si="584"/>
        <v>Feb</v>
      </c>
      <c r="U5331">
        <f t="shared" si="585"/>
        <v>2023</v>
      </c>
      <c r="V5331" t="str">
        <f t="shared" si="586"/>
        <v>10-15</v>
      </c>
      <c r="W5331" t="str">
        <f t="shared" si="587"/>
        <v>Fast</v>
      </c>
    </row>
    <row r="5332" spans="1:23" x14ac:dyDescent="0.3">
      <c r="A5332">
        <v>605331</v>
      </c>
      <c r="B5332">
        <v>39573</v>
      </c>
      <c r="C5332">
        <v>60</v>
      </c>
      <c r="D5332" t="s">
        <v>7</v>
      </c>
      <c r="E5332" t="s">
        <v>15</v>
      </c>
      <c r="F5332" t="s">
        <v>18</v>
      </c>
      <c r="G5332" t="s">
        <v>23</v>
      </c>
      <c r="H5332" s="1">
        <v>45518</v>
      </c>
      <c r="I5332" t="s">
        <v>33</v>
      </c>
      <c r="J5332">
        <v>36</v>
      </c>
      <c r="K5332">
        <v>9.8000000000000007</v>
      </c>
      <c r="L5332">
        <v>1229.02</v>
      </c>
      <c r="M5332">
        <v>99.94</v>
      </c>
      <c r="N5332" t="s">
        <v>48</v>
      </c>
      <c r="O5332">
        <v>1</v>
      </c>
      <c r="P5332" t="str" cm="1">
        <f t="array" ref="P5332">_xlfn.IFS(C5332&lt;25,"18-24", C5332&lt;=35,"25-35", C5332&lt;=50,"36-50",TRUE,"50+")</f>
        <v>50+</v>
      </c>
      <c r="Q5332" t="str">
        <f t="shared" si="581"/>
        <v>new</v>
      </c>
      <c r="R5332" t="str">
        <f t="shared" si="582"/>
        <v>high value</v>
      </c>
      <c r="S5332" t="str">
        <f t="shared" si="583"/>
        <v>Low</v>
      </c>
      <c r="T5332" t="str">
        <f t="shared" si="584"/>
        <v>Aug</v>
      </c>
      <c r="U5332">
        <f t="shared" si="585"/>
        <v>2024</v>
      </c>
      <c r="V5332" t="str">
        <f t="shared" si="586"/>
        <v>5-10</v>
      </c>
      <c r="W5332" t="str">
        <f t="shared" si="587"/>
        <v>Medium</v>
      </c>
    </row>
    <row r="5333" spans="1:23" x14ac:dyDescent="0.3">
      <c r="A5333">
        <v>605332</v>
      </c>
      <c r="B5333">
        <v>83075</v>
      </c>
      <c r="C5333">
        <v>64</v>
      </c>
      <c r="D5333" t="s">
        <v>4</v>
      </c>
      <c r="E5333" t="s">
        <v>5</v>
      </c>
      <c r="F5333" t="s">
        <v>28</v>
      </c>
      <c r="G5333" t="s">
        <v>29</v>
      </c>
      <c r="H5333" s="1">
        <v>44989</v>
      </c>
      <c r="I5333" t="s">
        <v>34</v>
      </c>
      <c r="J5333">
        <v>56</v>
      </c>
      <c r="K5333">
        <v>5.6</v>
      </c>
      <c r="L5333">
        <v>304.27</v>
      </c>
      <c r="M5333">
        <v>64.38</v>
      </c>
      <c r="N5333" t="s">
        <v>48</v>
      </c>
      <c r="O5333">
        <v>2</v>
      </c>
      <c r="P5333" t="str" cm="1">
        <f t="array" ref="P5333">_xlfn.IFS(C5333&lt;25,"18-24", C5333&lt;=35,"25-35", C5333&lt;=50,"36-50",TRUE,"50+")</f>
        <v>50+</v>
      </c>
      <c r="Q5333" t="str">
        <f t="shared" si="581"/>
        <v>new</v>
      </c>
      <c r="R5333" t="str">
        <f t="shared" si="582"/>
        <v>medium</v>
      </c>
      <c r="S5333" t="str">
        <f t="shared" si="583"/>
        <v>Low</v>
      </c>
      <c r="T5333" t="str">
        <f t="shared" si="584"/>
        <v>Mar</v>
      </c>
      <c r="U5333">
        <f t="shared" si="585"/>
        <v>2023</v>
      </c>
      <c r="V5333" t="str">
        <f t="shared" si="586"/>
        <v>5-10</v>
      </c>
      <c r="W5333" t="str">
        <f t="shared" si="587"/>
        <v>Slow</v>
      </c>
    </row>
    <row r="5334" spans="1:23" x14ac:dyDescent="0.3">
      <c r="A5334">
        <v>605333</v>
      </c>
      <c r="B5334">
        <v>88506</v>
      </c>
      <c r="C5334">
        <v>62</v>
      </c>
      <c r="D5334" t="s">
        <v>7</v>
      </c>
      <c r="E5334" t="s">
        <v>16</v>
      </c>
      <c r="F5334" t="s">
        <v>18</v>
      </c>
      <c r="G5334" t="s">
        <v>21</v>
      </c>
      <c r="H5334" s="1">
        <v>45296</v>
      </c>
      <c r="I5334" t="s">
        <v>33</v>
      </c>
      <c r="J5334">
        <v>48</v>
      </c>
      <c r="K5334">
        <v>14.7</v>
      </c>
      <c r="L5334">
        <v>650.34</v>
      </c>
      <c r="M5334">
        <v>63.42</v>
      </c>
      <c r="N5334" t="s">
        <v>47</v>
      </c>
      <c r="O5334">
        <v>5</v>
      </c>
      <c r="P5334" t="str" cm="1">
        <f t="array" ref="P5334">_xlfn.IFS(C5334&lt;25,"18-24", C5334&lt;=35,"25-35", C5334&lt;=50,"36-50",TRUE,"50+")</f>
        <v>50+</v>
      </c>
      <c r="Q5334" t="str">
        <f t="shared" si="581"/>
        <v>new</v>
      </c>
      <c r="R5334" t="str">
        <f t="shared" si="582"/>
        <v>high value</v>
      </c>
      <c r="S5334" t="str">
        <f t="shared" si="583"/>
        <v>High</v>
      </c>
      <c r="T5334" t="str">
        <f t="shared" si="584"/>
        <v>Jan</v>
      </c>
      <c r="U5334">
        <f t="shared" si="585"/>
        <v>2024</v>
      </c>
      <c r="V5334" t="str">
        <f t="shared" si="586"/>
        <v>10-15</v>
      </c>
      <c r="W5334" t="str">
        <f t="shared" si="587"/>
        <v>Slow</v>
      </c>
    </row>
    <row r="5335" spans="1:23" x14ac:dyDescent="0.3">
      <c r="A5335">
        <v>605334</v>
      </c>
      <c r="B5335">
        <v>98616</v>
      </c>
      <c r="C5335">
        <v>29</v>
      </c>
      <c r="D5335" t="s">
        <v>4</v>
      </c>
      <c r="E5335" t="s">
        <v>16</v>
      </c>
      <c r="F5335" t="s">
        <v>19</v>
      </c>
      <c r="G5335" t="s">
        <v>27</v>
      </c>
      <c r="H5335" s="1">
        <v>45418</v>
      </c>
      <c r="I5335" t="s">
        <v>34</v>
      </c>
      <c r="J5335">
        <v>39</v>
      </c>
      <c r="K5335">
        <v>3.9</v>
      </c>
      <c r="L5335">
        <v>359.76</v>
      </c>
      <c r="M5335">
        <v>77.42</v>
      </c>
      <c r="N5335" t="s">
        <v>50</v>
      </c>
      <c r="O5335">
        <v>5</v>
      </c>
      <c r="P5335" t="str" cm="1">
        <f t="array" ref="P5335">_xlfn.IFS(C5335&lt;25,"18-24", C5335&lt;=35,"25-35", C5335&lt;=50,"36-50",TRUE,"50+")</f>
        <v>25-35</v>
      </c>
      <c r="Q5335" t="str">
        <f t="shared" si="581"/>
        <v>repeat</v>
      </c>
      <c r="R5335" t="str">
        <f t="shared" si="582"/>
        <v>medium</v>
      </c>
      <c r="S5335" t="str">
        <f t="shared" si="583"/>
        <v>High</v>
      </c>
      <c r="T5335" t="str">
        <f t="shared" si="584"/>
        <v>May</v>
      </c>
      <c r="U5335">
        <f t="shared" si="585"/>
        <v>2024</v>
      </c>
      <c r="V5335" t="str">
        <f t="shared" si="586"/>
        <v>0-5</v>
      </c>
      <c r="W5335" t="str">
        <f t="shared" si="587"/>
        <v>Medium</v>
      </c>
    </row>
    <row r="5336" spans="1:23" x14ac:dyDescent="0.3">
      <c r="A5336">
        <v>605335</v>
      </c>
      <c r="B5336">
        <v>94642</v>
      </c>
      <c r="C5336">
        <v>33</v>
      </c>
      <c r="D5336" t="s">
        <v>4</v>
      </c>
      <c r="E5336" t="s">
        <v>11</v>
      </c>
      <c r="F5336" t="s">
        <v>22</v>
      </c>
      <c r="G5336" t="s">
        <v>25</v>
      </c>
      <c r="H5336" s="1">
        <v>45164</v>
      </c>
      <c r="I5336" t="s">
        <v>33</v>
      </c>
      <c r="J5336">
        <v>85</v>
      </c>
      <c r="K5336">
        <v>13.8</v>
      </c>
      <c r="L5336">
        <v>898.4</v>
      </c>
      <c r="M5336">
        <v>86.89</v>
      </c>
      <c r="N5336" t="s">
        <v>47</v>
      </c>
      <c r="O5336">
        <v>4</v>
      </c>
      <c r="P5336" t="str" cm="1">
        <f t="array" ref="P5336">_xlfn.IFS(C5336&lt;25,"18-24", C5336&lt;=35,"25-35", C5336&lt;=50,"36-50",TRUE,"50+")</f>
        <v>25-35</v>
      </c>
      <c r="Q5336" t="str">
        <f t="shared" si="581"/>
        <v>repeat</v>
      </c>
      <c r="R5336" t="str">
        <f t="shared" si="582"/>
        <v>high value</v>
      </c>
      <c r="S5336" t="str">
        <f t="shared" si="583"/>
        <v>medium</v>
      </c>
      <c r="T5336" t="str">
        <f t="shared" si="584"/>
        <v>Aug</v>
      </c>
      <c r="U5336">
        <f t="shared" si="585"/>
        <v>2023</v>
      </c>
      <c r="V5336" t="str">
        <f t="shared" si="586"/>
        <v>10-15</v>
      </c>
      <c r="W5336" t="str">
        <f t="shared" si="587"/>
        <v>Slow</v>
      </c>
    </row>
    <row r="5337" spans="1:23" x14ac:dyDescent="0.3">
      <c r="A5337">
        <v>605336</v>
      </c>
      <c r="B5337">
        <v>39914</v>
      </c>
      <c r="C5337">
        <v>43</v>
      </c>
      <c r="D5337" t="s">
        <v>7</v>
      </c>
      <c r="E5337" t="s">
        <v>13</v>
      </c>
      <c r="F5337" t="s">
        <v>24</v>
      </c>
      <c r="G5337" t="s">
        <v>21</v>
      </c>
      <c r="H5337" s="1">
        <v>45538</v>
      </c>
      <c r="I5337" t="s">
        <v>33</v>
      </c>
      <c r="J5337">
        <v>26</v>
      </c>
      <c r="K5337">
        <v>10.5</v>
      </c>
      <c r="L5337">
        <v>1246.8399999999999</v>
      </c>
      <c r="M5337">
        <v>75.900000000000006</v>
      </c>
      <c r="N5337" t="s">
        <v>49</v>
      </c>
      <c r="O5337">
        <v>1</v>
      </c>
      <c r="P5337" t="str" cm="1">
        <f t="array" ref="P5337">_xlfn.IFS(C5337&lt;25,"18-24", C5337&lt;=35,"25-35", C5337&lt;=50,"36-50",TRUE,"50+")</f>
        <v>36-50</v>
      </c>
      <c r="Q5337" t="str">
        <f t="shared" si="581"/>
        <v>new</v>
      </c>
      <c r="R5337" t="str">
        <f t="shared" si="582"/>
        <v>high value</v>
      </c>
      <c r="S5337" t="str">
        <f t="shared" si="583"/>
        <v>Low</v>
      </c>
      <c r="T5337" t="str">
        <f t="shared" si="584"/>
        <v>Sep</v>
      </c>
      <c r="U5337">
        <f t="shared" si="585"/>
        <v>2024</v>
      </c>
      <c r="V5337" t="str">
        <f t="shared" si="586"/>
        <v>10-15</v>
      </c>
      <c r="W5337" t="str">
        <f t="shared" si="587"/>
        <v>Fast</v>
      </c>
    </row>
    <row r="5338" spans="1:23" x14ac:dyDescent="0.3">
      <c r="A5338">
        <v>605337</v>
      </c>
      <c r="B5338">
        <v>76653</v>
      </c>
      <c r="C5338">
        <v>29</v>
      </c>
      <c r="D5338" t="s">
        <v>7</v>
      </c>
      <c r="E5338" t="s">
        <v>13</v>
      </c>
      <c r="F5338" t="s">
        <v>32</v>
      </c>
      <c r="G5338" t="s">
        <v>29</v>
      </c>
      <c r="H5338" s="1">
        <v>44724</v>
      </c>
      <c r="I5338" t="s">
        <v>34</v>
      </c>
      <c r="J5338">
        <v>58</v>
      </c>
      <c r="K5338">
        <v>5</v>
      </c>
      <c r="L5338">
        <v>1111.02</v>
      </c>
      <c r="M5338">
        <v>83.42</v>
      </c>
      <c r="N5338" t="s">
        <v>47</v>
      </c>
      <c r="O5338">
        <v>2</v>
      </c>
      <c r="P5338" t="str" cm="1">
        <f t="array" ref="P5338">_xlfn.IFS(C5338&lt;25,"18-24", C5338&lt;=35,"25-35", C5338&lt;=50,"36-50",TRUE,"50+")</f>
        <v>25-35</v>
      </c>
      <c r="Q5338" t="str">
        <f t="shared" si="581"/>
        <v>new</v>
      </c>
      <c r="R5338" t="str">
        <f t="shared" si="582"/>
        <v>high value</v>
      </c>
      <c r="S5338" t="str">
        <f t="shared" si="583"/>
        <v>Low</v>
      </c>
      <c r="T5338" t="str">
        <f t="shared" si="584"/>
        <v>Jun</v>
      </c>
      <c r="U5338">
        <f t="shared" si="585"/>
        <v>2022</v>
      </c>
      <c r="V5338" t="str">
        <f t="shared" si="586"/>
        <v>0-5</v>
      </c>
      <c r="W5338" t="str">
        <f t="shared" si="587"/>
        <v>Slow</v>
      </c>
    </row>
    <row r="5339" spans="1:23" x14ac:dyDescent="0.3">
      <c r="A5339">
        <v>605338</v>
      </c>
      <c r="B5339">
        <v>15580</v>
      </c>
      <c r="C5339">
        <v>46</v>
      </c>
      <c r="D5339" t="s">
        <v>4</v>
      </c>
      <c r="E5339" t="s">
        <v>5</v>
      </c>
      <c r="F5339" t="s">
        <v>28</v>
      </c>
      <c r="G5339" t="s">
        <v>29</v>
      </c>
      <c r="H5339" s="1">
        <v>44955</v>
      </c>
      <c r="I5339" t="s">
        <v>34</v>
      </c>
      <c r="J5339">
        <v>29</v>
      </c>
      <c r="K5339">
        <v>10.9</v>
      </c>
      <c r="L5339">
        <v>611.22</v>
      </c>
      <c r="M5339">
        <v>55.61</v>
      </c>
      <c r="N5339" t="s">
        <v>48</v>
      </c>
      <c r="O5339">
        <v>1</v>
      </c>
      <c r="P5339" t="str" cm="1">
        <f t="array" ref="P5339">_xlfn.IFS(C5339&lt;25,"18-24", C5339&lt;=35,"25-35", C5339&lt;=50,"36-50",TRUE,"50+")</f>
        <v>36-50</v>
      </c>
      <c r="Q5339" t="str">
        <f t="shared" si="581"/>
        <v>new</v>
      </c>
      <c r="R5339" t="str">
        <f t="shared" si="582"/>
        <v>high value</v>
      </c>
      <c r="S5339" t="str">
        <f t="shared" si="583"/>
        <v>Low</v>
      </c>
      <c r="T5339" t="str">
        <f t="shared" si="584"/>
        <v>Jan</v>
      </c>
      <c r="U5339">
        <f t="shared" si="585"/>
        <v>2023</v>
      </c>
      <c r="V5339" t="str">
        <f t="shared" si="586"/>
        <v>10-15</v>
      </c>
      <c r="W5339" t="str">
        <f t="shared" si="587"/>
        <v>Fast</v>
      </c>
    </row>
    <row r="5340" spans="1:23" x14ac:dyDescent="0.3">
      <c r="A5340">
        <v>605339</v>
      </c>
      <c r="B5340">
        <v>22754</v>
      </c>
      <c r="C5340">
        <v>37</v>
      </c>
      <c r="D5340" t="s">
        <v>7</v>
      </c>
      <c r="E5340" t="s">
        <v>8</v>
      </c>
      <c r="F5340" t="s">
        <v>26</v>
      </c>
      <c r="G5340" t="s">
        <v>21</v>
      </c>
      <c r="H5340" s="1">
        <v>45291</v>
      </c>
      <c r="I5340" t="s">
        <v>34</v>
      </c>
      <c r="J5340">
        <v>34</v>
      </c>
      <c r="K5340">
        <v>12.5</v>
      </c>
      <c r="L5340">
        <v>871.97</v>
      </c>
      <c r="M5340">
        <v>119.36</v>
      </c>
      <c r="N5340" t="s">
        <v>48</v>
      </c>
      <c r="O5340">
        <v>5</v>
      </c>
      <c r="P5340" t="str" cm="1">
        <f t="array" ref="P5340">_xlfn.IFS(C5340&lt;25,"18-24", C5340&lt;=35,"25-35", C5340&lt;=50,"36-50",TRUE,"50+")</f>
        <v>36-50</v>
      </c>
      <c r="Q5340" t="str">
        <f t="shared" si="581"/>
        <v>new</v>
      </c>
      <c r="R5340" t="str">
        <f t="shared" si="582"/>
        <v>high value</v>
      </c>
      <c r="S5340" t="str">
        <f t="shared" si="583"/>
        <v>High</v>
      </c>
      <c r="T5340" t="str">
        <f t="shared" si="584"/>
        <v>Dec</v>
      </c>
      <c r="U5340">
        <f t="shared" si="585"/>
        <v>2023</v>
      </c>
      <c r="V5340" t="str">
        <f t="shared" si="586"/>
        <v>10-15</v>
      </c>
      <c r="W5340" t="str">
        <f t="shared" si="587"/>
        <v>Medium</v>
      </c>
    </row>
    <row r="5341" spans="1:23" x14ac:dyDescent="0.3">
      <c r="A5341">
        <v>605340</v>
      </c>
      <c r="B5341">
        <v>74750</v>
      </c>
      <c r="C5341">
        <v>57</v>
      </c>
      <c r="D5341" t="s">
        <v>4</v>
      </c>
      <c r="E5341" t="s">
        <v>16</v>
      </c>
      <c r="F5341" t="s">
        <v>19</v>
      </c>
      <c r="G5341" t="s">
        <v>23</v>
      </c>
      <c r="H5341" s="1">
        <v>45646</v>
      </c>
      <c r="I5341" t="s">
        <v>33</v>
      </c>
      <c r="J5341">
        <v>64</v>
      </c>
      <c r="K5341">
        <v>9</v>
      </c>
      <c r="L5341">
        <v>477.09</v>
      </c>
      <c r="M5341">
        <v>116.83</v>
      </c>
      <c r="N5341" t="s">
        <v>47</v>
      </c>
      <c r="O5341">
        <v>2</v>
      </c>
      <c r="P5341" t="str" cm="1">
        <f t="array" ref="P5341">_xlfn.IFS(C5341&lt;25,"18-24", C5341&lt;=35,"25-35", C5341&lt;=50,"36-50",TRUE,"50+")</f>
        <v>50+</v>
      </c>
      <c r="Q5341" t="str">
        <f t="shared" si="581"/>
        <v>new</v>
      </c>
      <c r="R5341" t="str">
        <f t="shared" si="582"/>
        <v>medium</v>
      </c>
      <c r="S5341" t="str">
        <f t="shared" si="583"/>
        <v>Low</v>
      </c>
      <c r="T5341" t="str">
        <f t="shared" si="584"/>
        <v>Dec</v>
      </c>
      <c r="U5341">
        <f t="shared" si="585"/>
        <v>2024</v>
      </c>
      <c r="V5341" t="str">
        <f t="shared" si="586"/>
        <v>5-10</v>
      </c>
      <c r="W5341" t="str">
        <f t="shared" si="587"/>
        <v>Slow</v>
      </c>
    </row>
    <row r="5342" spans="1:23" x14ac:dyDescent="0.3">
      <c r="A5342">
        <v>605341</v>
      </c>
      <c r="B5342">
        <v>99618</v>
      </c>
      <c r="C5342">
        <v>58</v>
      </c>
      <c r="D5342" t="s">
        <v>7</v>
      </c>
      <c r="E5342" t="s">
        <v>13</v>
      </c>
      <c r="F5342" t="s">
        <v>26</v>
      </c>
      <c r="G5342" t="s">
        <v>27</v>
      </c>
      <c r="H5342" s="1">
        <v>44675</v>
      </c>
      <c r="I5342" t="s">
        <v>33</v>
      </c>
      <c r="J5342">
        <v>86</v>
      </c>
      <c r="K5342">
        <v>3.8</v>
      </c>
      <c r="L5342">
        <v>698.24</v>
      </c>
      <c r="M5342">
        <v>76.09</v>
      </c>
      <c r="N5342" t="s">
        <v>50</v>
      </c>
      <c r="O5342">
        <v>5</v>
      </c>
      <c r="P5342" t="str" cm="1">
        <f t="array" ref="P5342">_xlfn.IFS(C5342&lt;25,"18-24", C5342&lt;=35,"25-35", C5342&lt;=50,"36-50",TRUE,"50+")</f>
        <v>50+</v>
      </c>
      <c r="Q5342" t="str">
        <f t="shared" si="581"/>
        <v>new</v>
      </c>
      <c r="R5342" t="str">
        <f t="shared" si="582"/>
        <v>high value</v>
      </c>
      <c r="S5342" t="str">
        <f t="shared" si="583"/>
        <v>High</v>
      </c>
      <c r="T5342" t="str">
        <f t="shared" si="584"/>
        <v>Apr</v>
      </c>
      <c r="U5342">
        <f t="shared" si="585"/>
        <v>2022</v>
      </c>
      <c r="V5342" t="str">
        <f t="shared" si="586"/>
        <v>0-5</v>
      </c>
      <c r="W5342" t="str">
        <f t="shared" si="587"/>
        <v>Slow</v>
      </c>
    </row>
    <row r="5343" spans="1:23" x14ac:dyDescent="0.3">
      <c r="A5343">
        <v>605342</v>
      </c>
      <c r="B5343">
        <v>85039</v>
      </c>
      <c r="C5343">
        <v>36</v>
      </c>
      <c r="D5343" t="s">
        <v>4</v>
      </c>
      <c r="E5343" t="s">
        <v>13</v>
      </c>
      <c r="F5343" t="s">
        <v>30</v>
      </c>
      <c r="G5343" t="s">
        <v>23</v>
      </c>
      <c r="H5343" s="1">
        <v>45528</v>
      </c>
      <c r="I5343" t="s">
        <v>33</v>
      </c>
      <c r="J5343">
        <v>63</v>
      </c>
      <c r="K5343">
        <v>8.5</v>
      </c>
      <c r="L5343">
        <v>1023.09</v>
      </c>
      <c r="M5343">
        <v>86</v>
      </c>
      <c r="N5343" t="s">
        <v>47</v>
      </c>
      <c r="O5343">
        <v>1</v>
      </c>
      <c r="P5343" t="str" cm="1">
        <f t="array" ref="P5343">_xlfn.IFS(C5343&lt;25,"18-24", C5343&lt;=35,"25-35", C5343&lt;=50,"36-50",TRUE,"50+")</f>
        <v>36-50</v>
      </c>
      <c r="Q5343" t="str">
        <f t="shared" si="581"/>
        <v>new</v>
      </c>
      <c r="R5343" t="str">
        <f t="shared" si="582"/>
        <v>high value</v>
      </c>
      <c r="S5343" t="str">
        <f t="shared" si="583"/>
        <v>Low</v>
      </c>
      <c r="T5343" t="str">
        <f t="shared" si="584"/>
        <v>Aug</v>
      </c>
      <c r="U5343">
        <f t="shared" si="585"/>
        <v>2024</v>
      </c>
      <c r="V5343" t="str">
        <f t="shared" si="586"/>
        <v>5-10</v>
      </c>
      <c r="W5343" t="str">
        <f t="shared" si="587"/>
        <v>Slow</v>
      </c>
    </row>
    <row r="5344" spans="1:23" x14ac:dyDescent="0.3">
      <c r="A5344">
        <v>605343</v>
      </c>
      <c r="B5344">
        <v>23637</v>
      </c>
      <c r="C5344">
        <v>52</v>
      </c>
      <c r="D5344" t="s">
        <v>7</v>
      </c>
      <c r="E5344" t="s">
        <v>5</v>
      </c>
      <c r="F5344" t="s">
        <v>28</v>
      </c>
      <c r="G5344" t="s">
        <v>27</v>
      </c>
      <c r="H5344" s="1">
        <v>45068</v>
      </c>
      <c r="I5344" t="s">
        <v>34</v>
      </c>
      <c r="J5344">
        <v>84</v>
      </c>
      <c r="K5344">
        <v>8.5</v>
      </c>
      <c r="L5344">
        <v>996.13</v>
      </c>
      <c r="M5344">
        <v>30.37</v>
      </c>
      <c r="N5344" t="s">
        <v>49</v>
      </c>
      <c r="O5344">
        <v>5</v>
      </c>
      <c r="P5344" t="str" cm="1">
        <f t="array" ref="P5344">_xlfn.IFS(C5344&lt;25,"18-24", C5344&lt;=35,"25-35", C5344&lt;=50,"36-50",TRUE,"50+")</f>
        <v>50+</v>
      </c>
      <c r="Q5344" t="str">
        <f t="shared" si="581"/>
        <v>new</v>
      </c>
      <c r="R5344" t="str">
        <f t="shared" si="582"/>
        <v>high value</v>
      </c>
      <c r="S5344" t="str">
        <f t="shared" si="583"/>
        <v>High</v>
      </c>
      <c r="T5344" t="str">
        <f t="shared" si="584"/>
        <v>May</v>
      </c>
      <c r="U5344">
        <f t="shared" si="585"/>
        <v>2023</v>
      </c>
      <c r="V5344" t="str">
        <f t="shared" si="586"/>
        <v>5-10</v>
      </c>
      <c r="W5344" t="str">
        <f t="shared" si="587"/>
        <v>Slow</v>
      </c>
    </row>
    <row r="5345" spans="1:23" x14ac:dyDescent="0.3">
      <c r="A5345">
        <v>605344</v>
      </c>
      <c r="B5345">
        <v>38838</v>
      </c>
      <c r="C5345">
        <v>25</v>
      </c>
      <c r="D5345" t="s">
        <v>4</v>
      </c>
      <c r="E5345" t="s">
        <v>13</v>
      </c>
      <c r="F5345" t="s">
        <v>30</v>
      </c>
      <c r="G5345" t="s">
        <v>29</v>
      </c>
      <c r="H5345" s="1">
        <v>45006</v>
      </c>
      <c r="I5345" t="s">
        <v>33</v>
      </c>
      <c r="J5345">
        <v>44</v>
      </c>
      <c r="K5345">
        <v>9.5</v>
      </c>
      <c r="L5345">
        <v>1220.77</v>
      </c>
      <c r="M5345">
        <v>119.15</v>
      </c>
      <c r="N5345" t="s">
        <v>48</v>
      </c>
      <c r="O5345">
        <v>1</v>
      </c>
      <c r="P5345" t="str" cm="1">
        <f t="array" ref="P5345">_xlfn.IFS(C5345&lt;25,"18-24", C5345&lt;=35,"25-35", C5345&lt;=50,"36-50",TRUE,"50+")</f>
        <v>25-35</v>
      </c>
      <c r="Q5345" t="str">
        <f t="shared" si="581"/>
        <v>new</v>
      </c>
      <c r="R5345" t="str">
        <f t="shared" si="582"/>
        <v>high value</v>
      </c>
      <c r="S5345" t="str">
        <f t="shared" si="583"/>
        <v>Low</v>
      </c>
      <c r="T5345" t="str">
        <f t="shared" si="584"/>
        <v>Mar</v>
      </c>
      <c r="U5345">
        <f t="shared" si="585"/>
        <v>2023</v>
      </c>
      <c r="V5345" t="str">
        <f t="shared" si="586"/>
        <v>5-10</v>
      </c>
      <c r="W5345" t="str">
        <f t="shared" si="587"/>
        <v>Medium</v>
      </c>
    </row>
    <row r="5346" spans="1:23" x14ac:dyDescent="0.3">
      <c r="A5346">
        <v>605345</v>
      </c>
      <c r="B5346">
        <v>15650</v>
      </c>
      <c r="C5346">
        <v>49</v>
      </c>
      <c r="D5346" t="s">
        <v>7</v>
      </c>
      <c r="E5346" t="s">
        <v>16</v>
      </c>
      <c r="F5346" t="s">
        <v>24</v>
      </c>
      <c r="G5346" t="s">
        <v>23</v>
      </c>
      <c r="H5346" s="1">
        <v>45203</v>
      </c>
      <c r="I5346" t="s">
        <v>33</v>
      </c>
      <c r="J5346">
        <v>50</v>
      </c>
      <c r="K5346">
        <v>5.8</v>
      </c>
      <c r="L5346">
        <v>1308.18</v>
      </c>
      <c r="M5346">
        <v>99.76</v>
      </c>
      <c r="N5346" t="s">
        <v>50</v>
      </c>
      <c r="O5346">
        <v>5</v>
      </c>
      <c r="P5346" t="str" cm="1">
        <f t="array" ref="P5346">_xlfn.IFS(C5346&lt;25,"18-24", C5346&lt;=35,"25-35", C5346&lt;=50,"36-50",TRUE,"50+")</f>
        <v>36-50</v>
      </c>
      <c r="Q5346" t="str">
        <f t="shared" si="581"/>
        <v>new</v>
      </c>
      <c r="R5346" t="str">
        <f t="shared" si="582"/>
        <v>high value</v>
      </c>
      <c r="S5346" t="str">
        <f t="shared" si="583"/>
        <v>High</v>
      </c>
      <c r="T5346" t="str">
        <f t="shared" si="584"/>
        <v>Oct</v>
      </c>
      <c r="U5346">
        <f t="shared" si="585"/>
        <v>2023</v>
      </c>
      <c r="V5346" t="str">
        <f t="shared" si="586"/>
        <v>5-10</v>
      </c>
      <c r="W5346" t="str">
        <f t="shared" si="587"/>
        <v>Slow</v>
      </c>
    </row>
    <row r="5347" spans="1:23" x14ac:dyDescent="0.3">
      <c r="A5347">
        <v>605346</v>
      </c>
      <c r="B5347">
        <v>82958</v>
      </c>
      <c r="C5347">
        <v>49</v>
      </c>
      <c r="D5347" t="s">
        <v>7</v>
      </c>
      <c r="E5347" t="s">
        <v>11</v>
      </c>
      <c r="F5347" t="s">
        <v>32</v>
      </c>
      <c r="G5347" t="s">
        <v>25</v>
      </c>
      <c r="H5347" s="1">
        <v>45595</v>
      </c>
      <c r="I5347" t="s">
        <v>33</v>
      </c>
      <c r="J5347">
        <v>60</v>
      </c>
      <c r="K5347">
        <v>8.6</v>
      </c>
      <c r="L5347">
        <v>434.97</v>
      </c>
      <c r="M5347">
        <v>61.19</v>
      </c>
      <c r="N5347" t="s">
        <v>47</v>
      </c>
      <c r="O5347">
        <v>3</v>
      </c>
      <c r="P5347" t="str" cm="1">
        <f t="array" ref="P5347">_xlfn.IFS(C5347&lt;25,"18-24", C5347&lt;=35,"25-35", C5347&lt;=50,"36-50",TRUE,"50+")</f>
        <v>36-50</v>
      </c>
      <c r="Q5347" t="str">
        <f t="shared" si="581"/>
        <v>new</v>
      </c>
      <c r="R5347" t="str">
        <f t="shared" si="582"/>
        <v>medium</v>
      </c>
      <c r="S5347" t="str">
        <f t="shared" si="583"/>
        <v>medium</v>
      </c>
      <c r="T5347" t="str">
        <f t="shared" si="584"/>
        <v>Oct</v>
      </c>
      <c r="U5347">
        <f t="shared" si="585"/>
        <v>2024</v>
      </c>
      <c r="V5347" t="str">
        <f t="shared" si="586"/>
        <v>5-10</v>
      </c>
      <c r="W5347" t="str">
        <f t="shared" si="587"/>
        <v>Slow</v>
      </c>
    </row>
    <row r="5348" spans="1:23" x14ac:dyDescent="0.3">
      <c r="A5348">
        <v>605347</v>
      </c>
      <c r="B5348">
        <v>53252</v>
      </c>
      <c r="C5348">
        <v>37</v>
      </c>
      <c r="D5348" t="s">
        <v>4</v>
      </c>
      <c r="E5348" t="s">
        <v>13</v>
      </c>
      <c r="F5348" t="s">
        <v>24</v>
      </c>
      <c r="G5348" t="s">
        <v>31</v>
      </c>
      <c r="H5348" s="1">
        <v>44937</v>
      </c>
      <c r="I5348" t="s">
        <v>33</v>
      </c>
      <c r="J5348">
        <v>80</v>
      </c>
      <c r="K5348">
        <v>5.5</v>
      </c>
      <c r="L5348">
        <v>690.5</v>
      </c>
      <c r="M5348">
        <v>46.95</v>
      </c>
      <c r="N5348" t="s">
        <v>48</v>
      </c>
      <c r="O5348">
        <v>1</v>
      </c>
      <c r="P5348" t="str" cm="1">
        <f t="array" ref="P5348">_xlfn.IFS(C5348&lt;25,"18-24", C5348&lt;=35,"25-35", C5348&lt;=50,"36-50",TRUE,"50+")</f>
        <v>36-50</v>
      </c>
      <c r="Q5348" t="str">
        <f t="shared" si="581"/>
        <v>new</v>
      </c>
      <c r="R5348" t="str">
        <f t="shared" si="582"/>
        <v>high value</v>
      </c>
      <c r="S5348" t="str">
        <f t="shared" si="583"/>
        <v>Low</v>
      </c>
      <c r="T5348" t="str">
        <f t="shared" si="584"/>
        <v>Jan</v>
      </c>
      <c r="U5348">
        <f t="shared" si="585"/>
        <v>2023</v>
      </c>
      <c r="V5348" t="str">
        <f t="shared" si="586"/>
        <v>5-10</v>
      </c>
      <c r="W5348" t="str">
        <f t="shared" si="587"/>
        <v>Slow</v>
      </c>
    </row>
    <row r="5349" spans="1:23" x14ac:dyDescent="0.3">
      <c r="A5349">
        <v>605348</v>
      </c>
      <c r="B5349">
        <v>53369</v>
      </c>
      <c r="C5349">
        <v>37</v>
      </c>
      <c r="D5349" t="s">
        <v>4</v>
      </c>
      <c r="E5349" t="s">
        <v>16</v>
      </c>
      <c r="F5349" t="s">
        <v>19</v>
      </c>
      <c r="G5349" t="s">
        <v>29</v>
      </c>
      <c r="H5349" s="1">
        <v>45287</v>
      </c>
      <c r="I5349" t="s">
        <v>33</v>
      </c>
      <c r="J5349">
        <v>46</v>
      </c>
      <c r="K5349">
        <v>8.6999999999999993</v>
      </c>
      <c r="L5349">
        <v>708.15</v>
      </c>
      <c r="M5349">
        <v>80.59</v>
      </c>
      <c r="N5349" t="s">
        <v>50</v>
      </c>
      <c r="O5349">
        <v>1</v>
      </c>
      <c r="P5349" t="str" cm="1">
        <f t="array" ref="P5349">_xlfn.IFS(C5349&lt;25,"18-24", C5349&lt;=35,"25-35", C5349&lt;=50,"36-50",TRUE,"50+")</f>
        <v>36-50</v>
      </c>
      <c r="Q5349" t="str">
        <f t="shared" si="581"/>
        <v>new</v>
      </c>
      <c r="R5349" t="str">
        <f t="shared" si="582"/>
        <v>high value</v>
      </c>
      <c r="S5349" t="str">
        <f t="shared" si="583"/>
        <v>Low</v>
      </c>
      <c r="T5349" t="str">
        <f t="shared" si="584"/>
        <v>Dec</v>
      </c>
      <c r="U5349">
        <f t="shared" si="585"/>
        <v>2023</v>
      </c>
      <c r="V5349" t="str">
        <f t="shared" si="586"/>
        <v>5-10</v>
      </c>
      <c r="W5349" t="str">
        <f t="shared" si="587"/>
        <v>Slow</v>
      </c>
    </row>
    <row r="5350" spans="1:23" x14ac:dyDescent="0.3">
      <c r="A5350">
        <v>605349</v>
      </c>
      <c r="B5350">
        <v>66293</v>
      </c>
      <c r="C5350">
        <v>30</v>
      </c>
      <c r="D5350" t="s">
        <v>4</v>
      </c>
      <c r="E5350" t="s">
        <v>5</v>
      </c>
      <c r="F5350" t="s">
        <v>24</v>
      </c>
      <c r="G5350" t="s">
        <v>27</v>
      </c>
      <c r="H5350" s="1">
        <v>44752</v>
      </c>
      <c r="I5350" t="s">
        <v>34</v>
      </c>
      <c r="J5350">
        <v>59</v>
      </c>
      <c r="K5350">
        <v>13.1</v>
      </c>
      <c r="L5350">
        <v>453.28</v>
      </c>
      <c r="M5350">
        <v>106.58</v>
      </c>
      <c r="N5350" t="s">
        <v>48</v>
      </c>
      <c r="O5350">
        <v>4</v>
      </c>
      <c r="P5350" t="str" cm="1">
        <f t="array" ref="P5350">_xlfn.IFS(C5350&lt;25,"18-24", C5350&lt;=35,"25-35", C5350&lt;=50,"36-50",TRUE,"50+")</f>
        <v>25-35</v>
      </c>
      <c r="Q5350" t="str">
        <f t="shared" si="581"/>
        <v>new</v>
      </c>
      <c r="R5350" t="str">
        <f t="shared" si="582"/>
        <v>medium</v>
      </c>
      <c r="S5350" t="str">
        <f t="shared" si="583"/>
        <v>medium</v>
      </c>
      <c r="T5350" t="str">
        <f t="shared" si="584"/>
        <v>Jul</v>
      </c>
      <c r="U5350">
        <f t="shared" si="585"/>
        <v>2022</v>
      </c>
      <c r="V5350" t="str">
        <f t="shared" si="586"/>
        <v>10-15</v>
      </c>
      <c r="W5350" t="str">
        <f t="shared" si="587"/>
        <v>Slow</v>
      </c>
    </row>
    <row r="5351" spans="1:23" x14ac:dyDescent="0.3">
      <c r="A5351">
        <v>605350</v>
      </c>
      <c r="B5351">
        <v>68778</v>
      </c>
      <c r="C5351">
        <v>39</v>
      </c>
      <c r="D5351" t="s">
        <v>4</v>
      </c>
      <c r="E5351" t="s">
        <v>11</v>
      </c>
      <c r="F5351" t="s">
        <v>32</v>
      </c>
      <c r="G5351" t="s">
        <v>25</v>
      </c>
      <c r="H5351" s="1">
        <v>44905</v>
      </c>
      <c r="I5351" t="s">
        <v>34</v>
      </c>
      <c r="J5351">
        <v>70</v>
      </c>
      <c r="K5351">
        <v>9</v>
      </c>
      <c r="L5351">
        <v>1196.29</v>
      </c>
      <c r="M5351">
        <v>104.77</v>
      </c>
      <c r="N5351" t="s">
        <v>47</v>
      </c>
      <c r="O5351">
        <v>2</v>
      </c>
      <c r="P5351" t="str" cm="1">
        <f t="array" ref="P5351">_xlfn.IFS(C5351&lt;25,"18-24", C5351&lt;=35,"25-35", C5351&lt;=50,"36-50",TRUE,"50+")</f>
        <v>36-50</v>
      </c>
      <c r="Q5351" t="str">
        <f t="shared" si="581"/>
        <v>new</v>
      </c>
      <c r="R5351" t="str">
        <f t="shared" si="582"/>
        <v>high value</v>
      </c>
      <c r="S5351" t="str">
        <f t="shared" si="583"/>
        <v>Low</v>
      </c>
      <c r="T5351" t="str">
        <f t="shared" si="584"/>
        <v>Dec</v>
      </c>
      <c r="U5351">
        <f t="shared" si="585"/>
        <v>2022</v>
      </c>
      <c r="V5351" t="str">
        <f t="shared" si="586"/>
        <v>5-10</v>
      </c>
      <c r="W5351" t="str">
        <f t="shared" si="587"/>
        <v>Slow</v>
      </c>
    </row>
    <row r="5352" spans="1:23" x14ac:dyDescent="0.3">
      <c r="A5352">
        <v>605351</v>
      </c>
      <c r="B5352">
        <v>21649</v>
      </c>
      <c r="C5352">
        <v>59</v>
      </c>
      <c r="D5352" t="s">
        <v>7</v>
      </c>
      <c r="E5352" t="s">
        <v>16</v>
      </c>
      <c r="F5352" t="s">
        <v>22</v>
      </c>
      <c r="G5352" t="s">
        <v>25</v>
      </c>
      <c r="H5352" s="1">
        <v>44760</v>
      </c>
      <c r="I5352" t="s">
        <v>34</v>
      </c>
      <c r="J5352">
        <v>40</v>
      </c>
      <c r="K5352">
        <v>2.1</v>
      </c>
      <c r="L5352">
        <v>669.86</v>
      </c>
      <c r="M5352">
        <v>64.180000000000007</v>
      </c>
      <c r="N5352" t="s">
        <v>49</v>
      </c>
      <c r="O5352">
        <v>2</v>
      </c>
      <c r="P5352" t="str" cm="1">
        <f t="array" ref="P5352">_xlfn.IFS(C5352&lt;25,"18-24", C5352&lt;=35,"25-35", C5352&lt;=50,"36-50",TRUE,"50+")</f>
        <v>50+</v>
      </c>
      <c r="Q5352" t="str">
        <f t="shared" si="581"/>
        <v>new</v>
      </c>
      <c r="R5352" t="str">
        <f t="shared" si="582"/>
        <v>high value</v>
      </c>
      <c r="S5352" t="str">
        <f t="shared" si="583"/>
        <v>Low</v>
      </c>
      <c r="T5352" t="str">
        <f t="shared" si="584"/>
        <v>Jul</v>
      </c>
      <c r="U5352">
        <f t="shared" si="585"/>
        <v>2022</v>
      </c>
      <c r="V5352" t="str">
        <f t="shared" si="586"/>
        <v>0-5</v>
      </c>
      <c r="W5352" t="str">
        <f t="shared" si="587"/>
        <v>Medium</v>
      </c>
    </row>
    <row r="5353" spans="1:23" x14ac:dyDescent="0.3">
      <c r="A5353">
        <v>605352</v>
      </c>
      <c r="B5353">
        <v>75186</v>
      </c>
      <c r="C5353">
        <v>60</v>
      </c>
      <c r="D5353" t="s">
        <v>7</v>
      </c>
      <c r="E5353" t="s">
        <v>8</v>
      </c>
      <c r="F5353" t="s">
        <v>30</v>
      </c>
      <c r="G5353" t="s">
        <v>21</v>
      </c>
      <c r="H5353" s="1">
        <v>45397</v>
      </c>
      <c r="I5353" t="s">
        <v>33</v>
      </c>
      <c r="J5353">
        <v>30</v>
      </c>
      <c r="K5353">
        <v>5.9</v>
      </c>
      <c r="L5353">
        <v>404.23</v>
      </c>
      <c r="M5353">
        <v>84.08</v>
      </c>
      <c r="N5353" t="s">
        <v>49</v>
      </c>
      <c r="O5353">
        <v>2</v>
      </c>
      <c r="P5353" t="str" cm="1">
        <f t="array" ref="P5353">_xlfn.IFS(C5353&lt;25,"18-24", C5353&lt;=35,"25-35", C5353&lt;=50,"36-50",TRUE,"50+")</f>
        <v>50+</v>
      </c>
      <c r="Q5353" t="str">
        <f t="shared" si="581"/>
        <v>new</v>
      </c>
      <c r="R5353" t="str">
        <f t="shared" si="582"/>
        <v>medium</v>
      </c>
      <c r="S5353" t="str">
        <f t="shared" si="583"/>
        <v>Low</v>
      </c>
      <c r="T5353" t="str">
        <f t="shared" si="584"/>
        <v>Apr</v>
      </c>
      <c r="U5353">
        <f t="shared" si="585"/>
        <v>2024</v>
      </c>
      <c r="V5353" t="str">
        <f t="shared" si="586"/>
        <v>5-10</v>
      </c>
      <c r="W5353" t="str">
        <f t="shared" si="587"/>
        <v>Fast</v>
      </c>
    </row>
    <row r="5354" spans="1:23" x14ac:dyDescent="0.3">
      <c r="A5354">
        <v>605353</v>
      </c>
      <c r="B5354">
        <v>35339</v>
      </c>
      <c r="C5354">
        <v>60</v>
      </c>
      <c r="D5354" t="s">
        <v>7</v>
      </c>
      <c r="E5354" t="s">
        <v>5</v>
      </c>
      <c r="F5354" t="s">
        <v>30</v>
      </c>
      <c r="G5354" t="s">
        <v>29</v>
      </c>
      <c r="H5354" s="1">
        <v>45136</v>
      </c>
      <c r="I5354" t="s">
        <v>33</v>
      </c>
      <c r="J5354">
        <v>28</v>
      </c>
      <c r="K5354">
        <v>4.9000000000000004</v>
      </c>
      <c r="L5354">
        <v>229.9</v>
      </c>
      <c r="M5354">
        <v>51.72</v>
      </c>
      <c r="N5354" t="s">
        <v>49</v>
      </c>
      <c r="O5354">
        <v>5</v>
      </c>
      <c r="P5354" t="str" cm="1">
        <f t="array" ref="P5354">_xlfn.IFS(C5354&lt;25,"18-24", C5354&lt;=35,"25-35", C5354&lt;=50,"36-50",TRUE,"50+")</f>
        <v>50+</v>
      </c>
      <c r="Q5354" t="str">
        <f t="shared" si="581"/>
        <v>new</v>
      </c>
      <c r="R5354" t="str">
        <f t="shared" si="582"/>
        <v>low</v>
      </c>
      <c r="S5354" t="str">
        <f t="shared" si="583"/>
        <v>High</v>
      </c>
      <c r="T5354" t="str">
        <f t="shared" si="584"/>
        <v>Jul</v>
      </c>
      <c r="U5354">
        <f t="shared" si="585"/>
        <v>2023</v>
      </c>
      <c r="V5354" t="str">
        <f t="shared" si="586"/>
        <v>0-5</v>
      </c>
      <c r="W5354" t="str">
        <f t="shared" si="587"/>
        <v>Fast</v>
      </c>
    </row>
    <row r="5355" spans="1:23" x14ac:dyDescent="0.3">
      <c r="A5355">
        <v>605354</v>
      </c>
      <c r="B5355">
        <v>62164</v>
      </c>
      <c r="C5355">
        <v>23</v>
      </c>
      <c r="D5355" t="s">
        <v>4</v>
      </c>
      <c r="E5355" t="s">
        <v>15</v>
      </c>
      <c r="F5355" t="s">
        <v>32</v>
      </c>
      <c r="G5355" t="s">
        <v>27</v>
      </c>
      <c r="H5355" s="1">
        <v>45003</v>
      </c>
      <c r="I5355" t="s">
        <v>34</v>
      </c>
      <c r="J5355">
        <v>31</v>
      </c>
      <c r="K5355">
        <v>1.5</v>
      </c>
      <c r="L5355">
        <v>170.28</v>
      </c>
      <c r="M5355">
        <v>42.57</v>
      </c>
      <c r="N5355" t="s">
        <v>50</v>
      </c>
      <c r="O5355">
        <v>5</v>
      </c>
      <c r="P5355" t="str" cm="1">
        <f t="array" ref="P5355">_xlfn.IFS(C5355&lt;25,"18-24", C5355&lt;=35,"25-35", C5355&lt;=50,"36-50",TRUE,"50+")</f>
        <v>18-24</v>
      </c>
      <c r="Q5355" t="str">
        <f t="shared" si="581"/>
        <v>new</v>
      </c>
      <c r="R5355" t="str">
        <f t="shared" si="582"/>
        <v>low</v>
      </c>
      <c r="S5355" t="str">
        <f t="shared" si="583"/>
        <v>High</v>
      </c>
      <c r="T5355" t="str">
        <f t="shared" si="584"/>
        <v>Mar</v>
      </c>
      <c r="U5355">
        <f t="shared" si="585"/>
        <v>2023</v>
      </c>
      <c r="V5355" t="str">
        <f t="shared" si="586"/>
        <v>0-5</v>
      </c>
      <c r="W5355" t="str">
        <f t="shared" si="587"/>
        <v>Medium</v>
      </c>
    </row>
    <row r="5356" spans="1:23" x14ac:dyDescent="0.3">
      <c r="A5356">
        <v>605355</v>
      </c>
      <c r="B5356">
        <v>68200</v>
      </c>
      <c r="C5356">
        <v>30</v>
      </c>
      <c r="D5356" t="s">
        <v>7</v>
      </c>
      <c r="E5356" t="s">
        <v>5</v>
      </c>
      <c r="F5356" t="s">
        <v>24</v>
      </c>
      <c r="G5356" t="s">
        <v>25</v>
      </c>
      <c r="H5356" s="1">
        <v>45625</v>
      </c>
      <c r="I5356" t="s">
        <v>34</v>
      </c>
      <c r="J5356">
        <v>53</v>
      </c>
      <c r="K5356">
        <v>12.8</v>
      </c>
      <c r="L5356">
        <v>445.47</v>
      </c>
      <c r="M5356">
        <v>53.05</v>
      </c>
      <c r="N5356" t="s">
        <v>50</v>
      </c>
      <c r="O5356">
        <v>5</v>
      </c>
      <c r="P5356" t="str" cm="1">
        <f t="array" ref="P5356">_xlfn.IFS(C5356&lt;25,"18-24", C5356&lt;=35,"25-35", C5356&lt;=50,"36-50",TRUE,"50+")</f>
        <v>25-35</v>
      </c>
      <c r="Q5356" t="str">
        <f t="shared" si="581"/>
        <v>new</v>
      </c>
      <c r="R5356" t="str">
        <f t="shared" si="582"/>
        <v>medium</v>
      </c>
      <c r="S5356" t="str">
        <f t="shared" si="583"/>
        <v>High</v>
      </c>
      <c r="T5356" t="str">
        <f t="shared" si="584"/>
        <v>Nov</v>
      </c>
      <c r="U5356">
        <f t="shared" si="585"/>
        <v>2024</v>
      </c>
      <c r="V5356" t="str">
        <f t="shared" si="586"/>
        <v>10-15</v>
      </c>
      <c r="W5356" t="str">
        <f t="shared" si="587"/>
        <v>Slow</v>
      </c>
    </row>
    <row r="5357" spans="1:23" x14ac:dyDescent="0.3">
      <c r="A5357">
        <v>605356</v>
      </c>
      <c r="B5357">
        <v>49406</v>
      </c>
      <c r="C5357">
        <v>23</v>
      </c>
      <c r="D5357" t="s">
        <v>4</v>
      </c>
      <c r="E5357" t="s">
        <v>15</v>
      </c>
      <c r="F5357" t="s">
        <v>19</v>
      </c>
      <c r="G5357" t="s">
        <v>29</v>
      </c>
      <c r="H5357" s="1">
        <v>45475</v>
      </c>
      <c r="I5357" t="s">
        <v>33</v>
      </c>
      <c r="J5357">
        <v>35</v>
      </c>
      <c r="K5357">
        <v>1.5</v>
      </c>
      <c r="L5357">
        <v>922.34</v>
      </c>
      <c r="M5357">
        <v>49.66</v>
      </c>
      <c r="N5357" t="s">
        <v>50</v>
      </c>
      <c r="O5357">
        <v>5</v>
      </c>
      <c r="P5357" t="str" cm="1">
        <f t="array" ref="P5357">_xlfn.IFS(C5357&lt;25,"18-24", C5357&lt;=35,"25-35", C5357&lt;=50,"36-50",TRUE,"50+")</f>
        <v>18-24</v>
      </c>
      <c r="Q5357" t="str">
        <f t="shared" si="581"/>
        <v>new</v>
      </c>
      <c r="R5357" t="str">
        <f t="shared" si="582"/>
        <v>high value</v>
      </c>
      <c r="S5357" t="str">
        <f t="shared" si="583"/>
        <v>High</v>
      </c>
      <c r="T5357" t="str">
        <f t="shared" si="584"/>
        <v>Jul</v>
      </c>
      <c r="U5357">
        <f t="shared" si="585"/>
        <v>2024</v>
      </c>
      <c r="V5357" t="str">
        <f t="shared" si="586"/>
        <v>0-5</v>
      </c>
      <c r="W5357" t="str">
        <f t="shared" si="587"/>
        <v>Medium</v>
      </c>
    </row>
    <row r="5358" spans="1:23" x14ac:dyDescent="0.3">
      <c r="A5358">
        <v>605357</v>
      </c>
      <c r="B5358">
        <v>59593</v>
      </c>
      <c r="C5358">
        <v>43</v>
      </c>
      <c r="D5358" t="s">
        <v>7</v>
      </c>
      <c r="E5358" t="s">
        <v>11</v>
      </c>
      <c r="F5358" t="s">
        <v>22</v>
      </c>
      <c r="G5358" t="s">
        <v>31</v>
      </c>
      <c r="H5358" s="1">
        <v>44796</v>
      </c>
      <c r="I5358" t="s">
        <v>34</v>
      </c>
      <c r="J5358">
        <v>27</v>
      </c>
      <c r="K5358">
        <v>2.6</v>
      </c>
      <c r="L5358">
        <v>1030.04</v>
      </c>
      <c r="M5358">
        <v>115.34</v>
      </c>
      <c r="N5358" t="s">
        <v>50</v>
      </c>
      <c r="O5358">
        <v>5</v>
      </c>
      <c r="P5358" t="str" cm="1">
        <f t="array" ref="P5358">_xlfn.IFS(C5358&lt;25,"18-24", C5358&lt;=35,"25-35", C5358&lt;=50,"36-50",TRUE,"50+")</f>
        <v>36-50</v>
      </c>
      <c r="Q5358" t="str">
        <f t="shared" si="581"/>
        <v>new</v>
      </c>
      <c r="R5358" t="str">
        <f t="shared" si="582"/>
        <v>high value</v>
      </c>
      <c r="S5358" t="str">
        <f t="shared" si="583"/>
        <v>High</v>
      </c>
      <c r="T5358" t="str">
        <f t="shared" si="584"/>
        <v>Aug</v>
      </c>
      <c r="U5358">
        <f t="shared" si="585"/>
        <v>2022</v>
      </c>
      <c r="V5358" t="str">
        <f t="shared" si="586"/>
        <v>0-5</v>
      </c>
      <c r="W5358" t="str">
        <f t="shared" si="587"/>
        <v>Fast</v>
      </c>
    </row>
    <row r="5359" spans="1:23" x14ac:dyDescent="0.3">
      <c r="A5359">
        <v>605358</v>
      </c>
      <c r="B5359">
        <v>75321</v>
      </c>
      <c r="C5359">
        <v>61</v>
      </c>
      <c r="D5359" t="s">
        <v>7</v>
      </c>
      <c r="E5359" t="s">
        <v>15</v>
      </c>
      <c r="F5359" t="s">
        <v>19</v>
      </c>
      <c r="G5359" t="s">
        <v>21</v>
      </c>
      <c r="H5359" s="1">
        <v>44961</v>
      </c>
      <c r="I5359" t="s">
        <v>34</v>
      </c>
      <c r="J5359">
        <v>54</v>
      </c>
      <c r="K5359">
        <v>10.1</v>
      </c>
      <c r="L5359">
        <v>501.91</v>
      </c>
      <c r="M5359">
        <v>39.479999999999997</v>
      </c>
      <c r="N5359" t="s">
        <v>48</v>
      </c>
      <c r="O5359">
        <v>2</v>
      </c>
      <c r="P5359" t="str" cm="1">
        <f t="array" ref="P5359">_xlfn.IFS(C5359&lt;25,"18-24", C5359&lt;=35,"25-35", C5359&lt;=50,"36-50",TRUE,"50+")</f>
        <v>50+</v>
      </c>
      <c r="Q5359" t="str">
        <f t="shared" si="581"/>
        <v>new</v>
      </c>
      <c r="R5359" t="str">
        <f t="shared" si="582"/>
        <v>high value</v>
      </c>
      <c r="S5359" t="str">
        <f t="shared" si="583"/>
        <v>Low</v>
      </c>
      <c r="T5359" t="str">
        <f t="shared" si="584"/>
        <v>Feb</v>
      </c>
      <c r="U5359">
        <f t="shared" si="585"/>
        <v>2023</v>
      </c>
      <c r="V5359" t="str">
        <f t="shared" si="586"/>
        <v>10-15</v>
      </c>
      <c r="W5359" t="str">
        <f t="shared" si="587"/>
        <v>Slow</v>
      </c>
    </row>
    <row r="5360" spans="1:23" x14ac:dyDescent="0.3">
      <c r="A5360">
        <v>605359</v>
      </c>
      <c r="B5360">
        <v>84751</v>
      </c>
      <c r="C5360">
        <v>37</v>
      </c>
      <c r="D5360" t="s">
        <v>4</v>
      </c>
      <c r="E5360" t="s">
        <v>15</v>
      </c>
      <c r="F5360" t="s">
        <v>30</v>
      </c>
      <c r="G5360" t="s">
        <v>25</v>
      </c>
      <c r="H5360" s="1">
        <v>44648</v>
      </c>
      <c r="I5360" t="s">
        <v>34</v>
      </c>
      <c r="J5360">
        <v>60</v>
      </c>
      <c r="K5360">
        <v>12.3</v>
      </c>
      <c r="L5360">
        <v>1027.98</v>
      </c>
      <c r="M5360">
        <v>111.32</v>
      </c>
      <c r="N5360" t="s">
        <v>48</v>
      </c>
      <c r="O5360">
        <v>4</v>
      </c>
      <c r="P5360" t="str" cm="1">
        <f t="array" ref="P5360">_xlfn.IFS(C5360&lt;25,"18-24", C5360&lt;=35,"25-35", C5360&lt;=50,"36-50",TRUE,"50+")</f>
        <v>36-50</v>
      </c>
      <c r="Q5360" t="str">
        <f t="shared" si="581"/>
        <v>new</v>
      </c>
      <c r="R5360" t="str">
        <f t="shared" si="582"/>
        <v>high value</v>
      </c>
      <c r="S5360" t="str">
        <f t="shared" si="583"/>
        <v>medium</v>
      </c>
      <c r="T5360" t="str">
        <f t="shared" si="584"/>
        <v>Mar</v>
      </c>
      <c r="U5360">
        <f t="shared" si="585"/>
        <v>2022</v>
      </c>
      <c r="V5360" t="str">
        <f t="shared" si="586"/>
        <v>10-15</v>
      </c>
      <c r="W5360" t="str">
        <f t="shared" si="587"/>
        <v>Slow</v>
      </c>
    </row>
    <row r="5361" spans="1:23" x14ac:dyDescent="0.3">
      <c r="A5361">
        <v>605360</v>
      </c>
      <c r="B5361">
        <v>76608</v>
      </c>
      <c r="C5361">
        <v>53</v>
      </c>
      <c r="D5361" t="s">
        <v>7</v>
      </c>
      <c r="E5361" t="s">
        <v>16</v>
      </c>
      <c r="F5361" t="s">
        <v>28</v>
      </c>
      <c r="G5361" t="s">
        <v>25</v>
      </c>
      <c r="H5361" s="1">
        <v>44687</v>
      </c>
      <c r="I5361" t="s">
        <v>34</v>
      </c>
      <c r="J5361">
        <v>20</v>
      </c>
      <c r="K5361">
        <v>2.1</v>
      </c>
      <c r="L5361">
        <v>1260.93</v>
      </c>
      <c r="M5361">
        <v>97.37</v>
      </c>
      <c r="N5361" t="s">
        <v>48</v>
      </c>
      <c r="O5361">
        <v>2</v>
      </c>
      <c r="P5361" t="str" cm="1">
        <f t="array" ref="P5361">_xlfn.IFS(C5361&lt;25,"18-24", C5361&lt;=35,"25-35", C5361&lt;=50,"36-50",TRUE,"50+")</f>
        <v>50+</v>
      </c>
      <c r="Q5361" t="str">
        <f t="shared" si="581"/>
        <v>new</v>
      </c>
      <c r="R5361" t="str">
        <f t="shared" si="582"/>
        <v>high value</v>
      </c>
      <c r="S5361" t="str">
        <f t="shared" si="583"/>
        <v>Low</v>
      </c>
      <c r="T5361" t="str">
        <f t="shared" si="584"/>
        <v>May</v>
      </c>
      <c r="U5361">
        <f t="shared" si="585"/>
        <v>2022</v>
      </c>
      <c r="V5361" t="str">
        <f t="shared" si="586"/>
        <v>0-5</v>
      </c>
      <c r="W5361" t="str">
        <f t="shared" si="587"/>
        <v>Fast</v>
      </c>
    </row>
    <row r="5362" spans="1:23" x14ac:dyDescent="0.3">
      <c r="A5362">
        <v>605361</v>
      </c>
      <c r="B5362">
        <v>33228</v>
      </c>
      <c r="C5362">
        <v>35</v>
      </c>
      <c r="D5362" t="s">
        <v>4</v>
      </c>
      <c r="E5362" t="s">
        <v>15</v>
      </c>
      <c r="F5362" t="s">
        <v>32</v>
      </c>
      <c r="G5362" t="s">
        <v>29</v>
      </c>
      <c r="H5362" s="1">
        <v>45241</v>
      </c>
      <c r="I5362" t="s">
        <v>34</v>
      </c>
      <c r="J5362">
        <v>50</v>
      </c>
      <c r="K5362">
        <v>6.1</v>
      </c>
      <c r="L5362">
        <v>158.34</v>
      </c>
      <c r="M5362">
        <v>113.6</v>
      </c>
      <c r="N5362" t="s">
        <v>50</v>
      </c>
      <c r="O5362">
        <v>3</v>
      </c>
      <c r="P5362" t="str" cm="1">
        <f t="array" ref="P5362">_xlfn.IFS(C5362&lt;25,"18-24", C5362&lt;=35,"25-35", C5362&lt;=50,"36-50",TRUE,"50+")</f>
        <v>25-35</v>
      </c>
      <c r="Q5362" t="str">
        <f t="shared" si="581"/>
        <v>new</v>
      </c>
      <c r="R5362" t="str">
        <f t="shared" si="582"/>
        <v>low</v>
      </c>
      <c r="S5362" t="str">
        <f t="shared" si="583"/>
        <v>medium</v>
      </c>
      <c r="T5362" t="str">
        <f t="shared" si="584"/>
        <v>Nov</v>
      </c>
      <c r="U5362">
        <f t="shared" si="585"/>
        <v>2023</v>
      </c>
      <c r="V5362" t="str">
        <f t="shared" si="586"/>
        <v>5-10</v>
      </c>
      <c r="W5362" t="str">
        <f t="shared" si="587"/>
        <v>Slow</v>
      </c>
    </row>
    <row r="5363" spans="1:23" x14ac:dyDescent="0.3">
      <c r="A5363">
        <v>605362</v>
      </c>
      <c r="B5363">
        <v>39158</v>
      </c>
      <c r="C5363">
        <v>59</v>
      </c>
      <c r="D5363" t="s">
        <v>4</v>
      </c>
      <c r="E5363" t="s">
        <v>13</v>
      </c>
      <c r="F5363" t="s">
        <v>22</v>
      </c>
      <c r="G5363" t="s">
        <v>21</v>
      </c>
      <c r="H5363" s="1">
        <v>45418</v>
      </c>
      <c r="I5363" t="s">
        <v>34</v>
      </c>
      <c r="J5363">
        <v>71</v>
      </c>
      <c r="K5363">
        <v>10.199999999999999</v>
      </c>
      <c r="L5363">
        <v>234.81</v>
      </c>
      <c r="M5363">
        <v>96.41</v>
      </c>
      <c r="N5363" t="s">
        <v>48</v>
      </c>
      <c r="O5363">
        <v>4</v>
      </c>
      <c r="P5363" t="str" cm="1">
        <f t="array" ref="P5363">_xlfn.IFS(C5363&lt;25,"18-24", C5363&lt;=35,"25-35", C5363&lt;=50,"36-50",TRUE,"50+")</f>
        <v>50+</v>
      </c>
      <c r="Q5363" t="str">
        <f t="shared" si="581"/>
        <v>repeat</v>
      </c>
      <c r="R5363" t="str">
        <f t="shared" si="582"/>
        <v>low</v>
      </c>
      <c r="S5363" t="str">
        <f t="shared" si="583"/>
        <v>medium</v>
      </c>
      <c r="T5363" t="str">
        <f t="shared" si="584"/>
        <v>May</v>
      </c>
      <c r="U5363">
        <f t="shared" si="585"/>
        <v>2024</v>
      </c>
      <c r="V5363" t="str">
        <f t="shared" si="586"/>
        <v>10-15</v>
      </c>
      <c r="W5363" t="str">
        <f t="shared" si="587"/>
        <v>Slow</v>
      </c>
    </row>
    <row r="5364" spans="1:23" x14ac:dyDescent="0.3">
      <c r="A5364">
        <v>605363</v>
      </c>
      <c r="B5364">
        <v>50119</v>
      </c>
      <c r="C5364">
        <v>37</v>
      </c>
      <c r="D5364" t="s">
        <v>4</v>
      </c>
      <c r="E5364" t="s">
        <v>13</v>
      </c>
      <c r="F5364" t="s">
        <v>19</v>
      </c>
      <c r="G5364" t="s">
        <v>21</v>
      </c>
      <c r="H5364" s="1">
        <v>45445</v>
      </c>
      <c r="I5364" t="s">
        <v>34</v>
      </c>
      <c r="J5364">
        <v>31</v>
      </c>
      <c r="K5364">
        <v>11.7</v>
      </c>
      <c r="L5364">
        <v>612.36</v>
      </c>
      <c r="M5364">
        <v>22.56</v>
      </c>
      <c r="N5364" t="s">
        <v>47</v>
      </c>
      <c r="O5364">
        <v>3</v>
      </c>
      <c r="P5364" t="str" cm="1">
        <f t="array" ref="P5364">_xlfn.IFS(C5364&lt;25,"18-24", C5364&lt;=35,"25-35", C5364&lt;=50,"36-50",TRUE,"50+")</f>
        <v>36-50</v>
      </c>
      <c r="Q5364" t="str">
        <f t="shared" si="581"/>
        <v>new</v>
      </c>
      <c r="R5364" t="str">
        <f t="shared" si="582"/>
        <v>high value</v>
      </c>
      <c r="S5364" t="str">
        <f t="shared" si="583"/>
        <v>medium</v>
      </c>
      <c r="T5364" t="str">
        <f t="shared" si="584"/>
        <v>Jun</v>
      </c>
      <c r="U5364">
        <f t="shared" si="585"/>
        <v>2024</v>
      </c>
      <c r="V5364" t="str">
        <f t="shared" si="586"/>
        <v>10-15</v>
      </c>
      <c r="W5364" t="str">
        <f t="shared" si="587"/>
        <v>Medium</v>
      </c>
    </row>
    <row r="5365" spans="1:23" x14ac:dyDescent="0.3">
      <c r="A5365">
        <v>605364</v>
      </c>
      <c r="B5365">
        <v>23714</v>
      </c>
      <c r="C5365">
        <v>26</v>
      </c>
      <c r="D5365" t="s">
        <v>7</v>
      </c>
      <c r="E5365" t="s">
        <v>8</v>
      </c>
      <c r="F5365" t="s">
        <v>30</v>
      </c>
      <c r="G5365" t="s">
        <v>25</v>
      </c>
      <c r="H5365" s="1">
        <v>44773</v>
      </c>
      <c r="I5365" t="s">
        <v>33</v>
      </c>
      <c r="J5365">
        <v>45</v>
      </c>
      <c r="K5365">
        <v>13.7</v>
      </c>
      <c r="L5365">
        <v>221.15</v>
      </c>
      <c r="M5365">
        <v>74.23</v>
      </c>
      <c r="N5365" t="s">
        <v>50</v>
      </c>
      <c r="O5365">
        <v>2</v>
      </c>
      <c r="P5365" t="str" cm="1">
        <f t="array" ref="P5365">_xlfn.IFS(C5365&lt;25,"18-24", C5365&lt;=35,"25-35", C5365&lt;=50,"36-50",TRUE,"50+")</f>
        <v>25-35</v>
      </c>
      <c r="Q5365" t="str">
        <f t="shared" si="581"/>
        <v>new</v>
      </c>
      <c r="R5365" t="str">
        <f t="shared" si="582"/>
        <v>low</v>
      </c>
      <c r="S5365" t="str">
        <f t="shared" si="583"/>
        <v>Low</v>
      </c>
      <c r="T5365" t="str">
        <f t="shared" si="584"/>
        <v>Jul</v>
      </c>
      <c r="U5365">
        <f t="shared" si="585"/>
        <v>2022</v>
      </c>
      <c r="V5365" t="str">
        <f t="shared" si="586"/>
        <v>10-15</v>
      </c>
      <c r="W5365" t="str">
        <f t="shared" si="587"/>
        <v>Medium</v>
      </c>
    </row>
    <row r="5366" spans="1:23" x14ac:dyDescent="0.3">
      <c r="A5366">
        <v>605365</v>
      </c>
      <c r="B5366">
        <v>33763</v>
      </c>
      <c r="C5366">
        <v>52</v>
      </c>
      <c r="D5366" t="s">
        <v>4</v>
      </c>
      <c r="E5366" t="s">
        <v>11</v>
      </c>
      <c r="F5366" t="s">
        <v>18</v>
      </c>
      <c r="G5366" t="s">
        <v>31</v>
      </c>
      <c r="H5366" s="1">
        <v>45556</v>
      </c>
      <c r="I5366" t="s">
        <v>34</v>
      </c>
      <c r="J5366">
        <v>39</v>
      </c>
      <c r="K5366">
        <v>14.2</v>
      </c>
      <c r="L5366">
        <v>1007.48</v>
      </c>
      <c r="M5366">
        <v>26.28</v>
      </c>
      <c r="N5366" t="s">
        <v>50</v>
      </c>
      <c r="O5366">
        <v>1</v>
      </c>
      <c r="P5366" t="str" cm="1">
        <f t="array" ref="P5366">_xlfn.IFS(C5366&lt;25,"18-24", C5366&lt;=35,"25-35", C5366&lt;=50,"36-50",TRUE,"50+")</f>
        <v>50+</v>
      </c>
      <c r="Q5366" t="str">
        <f t="shared" si="581"/>
        <v>new</v>
      </c>
      <c r="R5366" t="str">
        <f t="shared" si="582"/>
        <v>high value</v>
      </c>
      <c r="S5366" t="str">
        <f t="shared" si="583"/>
        <v>Low</v>
      </c>
      <c r="T5366" t="str">
        <f t="shared" si="584"/>
        <v>Sep</v>
      </c>
      <c r="U5366">
        <f t="shared" si="585"/>
        <v>2024</v>
      </c>
      <c r="V5366" t="str">
        <f t="shared" si="586"/>
        <v>10-15</v>
      </c>
      <c r="W5366" t="str">
        <f t="shared" si="587"/>
        <v>Medium</v>
      </c>
    </row>
    <row r="5367" spans="1:23" x14ac:dyDescent="0.3">
      <c r="A5367">
        <v>605366</v>
      </c>
      <c r="B5367">
        <v>34692</v>
      </c>
      <c r="C5367">
        <v>32</v>
      </c>
      <c r="D5367" t="s">
        <v>4</v>
      </c>
      <c r="E5367" t="s">
        <v>5</v>
      </c>
      <c r="F5367" t="s">
        <v>18</v>
      </c>
      <c r="G5367" t="s">
        <v>31</v>
      </c>
      <c r="H5367" s="1">
        <v>45094</v>
      </c>
      <c r="I5367" t="s">
        <v>33</v>
      </c>
      <c r="J5367">
        <v>87</v>
      </c>
      <c r="K5367">
        <v>1.7</v>
      </c>
      <c r="L5367">
        <v>514.44000000000005</v>
      </c>
      <c r="M5367">
        <v>36.57</v>
      </c>
      <c r="N5367" t="s">
        <v>48</v>
      </c>
      <c r="O5367">
        <v>1</v>
      </c>
      <c r="P5367" t="str" cm="1">
        <f t="array" ref="P5367">_xlfn.IFS(C5367&lt;25,"18-24", C5367&lt;=35,"25-35", C5367&lt;=50,"36-50",TRUE,"50+")</f>
        <v>25-35</v>
      </c>
      <c r="Q5367" t="str">
        <f t="shared" si="581"/>
        <v>new</v>
      </c>
      <c r="R5367" t="str">
        <f t="shared" si="582"/>
        <v>high value</v>
      </c>
      <c r="S5367" t="str">
        <f t="shared" si="583"/>
        <v>Low</v>
      </c>
      <c r="T5367" t="str">
        <f t="shared" si="584"/>
        <v>Jun</v>
      </c>
      <c r="U5367">
        <f t="shared" si="585"/>
        <v>2023</v>
      </c>
      <c r="V5367" t="str">
        <f t="shared" si="586"/>
        <v>0-5</v>
      </c>
      <c r="W5367" t="str">
        <f t="shared" si="587"/>
        <v>Slow</v>
      </c>
    </row>
    <row r="5368" spans="1:23" x14ac:dyDescent="0.3">
      <c r="A5368">
        <v>605367</v>
      </c>
      <c r="B5368">
        <v>56934</v>
      </c>
      <c r="C5368">
        <v>63</v>
      </c>
      <c r="D5368" t="s">
        <v>7</v>
      </c>
      <c r="E5368" t="s">
        <v>5</v>
      </c>
      <c r="F5368" t="s">
        <v>32</v>
      </c>
      <c r="G5368" t="s">
        <v>29</v>
      </c>
      <c r="H5368" s="1">
        <v>45182</v>
      </c>
      <c r="I5368" t="s">
        <v>34</v>
      </c>
      <c r="J5368">
        <v>76</v>
      </c>
      <c r="K5368">
        <v>11.3</v>
      </c>
      <c r="L5368">
        <v>396.24</v>
      </c>
      <c r="M5368">
        <v>83.08</v>
      </c>
      <c r="N5368" t="s">
        <v>47</v>
      </c>
      <c r="O5368">
        <v>3</v>
      </c>
      <c r="P5368" t="str" cm="1">
        <f t="array" ref="P5368">_xlfn.IFS(C5368&lt;25,"18-24", C5368&lt;=35,"25-35", C5368&lt;=50,"36-50",TRUE,"50+")</f>
        <v>50+</v>
      </c>
      <c r="Q5368" t="str">
        <f t="shared" si="581"/>
        <v>new</v>
      </c>
      <c r="R5368" t="str">
        <f t="shared" si="582"/>
        <v>medium</v>
      </c>
      <c r="S5368" t="str">
        <f t="shared" si="583"/>
        <v>medium</v>
      </c>
      <c r="T5368" t="str">
        <f t="shared" si="584"/>
        <v>Sep</v>
      </c>
      <c r="U5368">
        <f t="shared" si="585"/>
        <v>2023</v>
      </c>
      <c r="V5368" t="str">
        <f t="shared" si="586"/>
        <v>10-15</v>
      </c>
      <c r="W5368" t="str">
        <f t="shared" si="587"/>
        <v>Slow</v>
      </c>
    </row>
    <row r="5369" spans="1:23" x14ac:dyDescent="0.3">
      <c r="A5369">
        <v>605368</v>
      </c>
      <c r="B5369">
        <v>75876</v>
      </c>
      <c r="C5369">
        <v>55</v>
      </c>
      <c r="D5369" t="s">
        <v>7</v>
      </c>
      <c r="E5369" t="s">
        <v>11</v>
      </c>
      <c r="F5369" t="s">
        <v>19</v>
      </c>
      <c r="G5369" t="s">
        <v>27</v>
      </c>
      <c r="H5369" s="1">
        <v>45519</v>
      </c>
      <c r="I5369" t="s">
        <v>33</v>
      </c>
      <c r="J5369">
        <v>89</v>
      </c>
      <c r="K5369">
        <v>11.9</v>
      </c>
      <c r="L5369">
        <v>245.77</v>
      </c>
      <c r="M5369">
        <v>89.63</v>
      </c>
      <c r="N5369" t="s">
        <v>50</v>
      </c>
      <c r="O5369">
        <v>4</v>
      </c>
      <c r="P5369" t="str" cm="1">
        <f t="array" ref="P5369">_xlfn.IFS(C5369&lt;25,"18-24", C5369&lt;=35,"25-35", C5369&lt;=50,"36-50",TRUE,"50+")</f>
        <v>50+</v>
      </c>
      <c r="Q5369" t="str">
        <f t="shared" si="581"/>
        <v>new</v>
      </c>
      <c r="R5369" t="str">
        <f t="shared" si="582"/>
        <v>low</v>
      </c>
      <c r="S5369" t="str">
        <f t="shared" si="583"/>
        <v>medium</v>
      </c>
      <c r="T5369" t="str">
        <f t="shared" si="584"/>
        <v>Aug</v>
      </c>
      <c r="U5369">
        <f t="shared" si="585"/>
        <v>2024</v>
      </c>
      <c r="V5369" t="str">
        <f t="shared" si="586"/>
        <v>10-15</v>
      </c>
      <c r="W5369" t="str">
        <f t="shared" si="587"/>
        <v>Slow</v>
      </c>
    </row>
    <row r="5370" spans="1:23" x14ac:dyDescent="0.3">
      <c r="A5370">
        <v>605369</v>
      </c>
      <c r="B5370">
        <v>65291</v>
      </c>
      <c r="C5370">
        <v>46</v>
      </c>
      <c r="D5370" t="s">
        <v>4</v>
      </c>
      <c r="E5370" t="s">
        <v>13</v>
      </c>
      <c r="F5370" t="s">
        <v>22</v>
      </c>
      <c r="G5370" t="s">
        <v>23</v>
      </c>
      <c r="H5370" s="1">
        <v>44562</v>
      </c>
      <c r="I5370" t="s">
        <v>33</v>
      </c>
      <c r="J5370">
        <v>49</v>
      </c>
      <c r="K5370">
        <v>5.3</v>
      </c>
      <c r="L5370">
        <v>392.06</v>
      </c>
      <c r="M5370">
        <v>108</v>
      </c>
      <c r="N5370" t="s">
        <v>48</v>
      </c>
      <c r="O5370">
        <v>5</v>
      </c>
      <c r="P5370" t="str" cm="1">
        <f t="array" ref="P5370">_xlfn.IFS(C5370&lt;25,"18-24", C5370&lt;=35,"25-35", C5370&lt;=50,"36-50",TRUE,"50+")</f>
        <v>36-50</v>
      </c>
      <c r="Q5370" t="str">
        <f t="shared" si="581"/>
        <v>new</v>
      </c>
      <c r="R5370" t="str">
        <f t="shared" si="582"/>
        <v>medium</v>
      </c>
      <c r="S5370" t="str">
        <f t="shared" si="583"/>
        <v>High</v>
      </c>
      <c r="T5370" t="str">
        <f t="shared" si="584"/>
        <v>Jan</v>
      </c>
      <c r="U5370">
        <f t="shared" si="585"/>
        <v>2022</v>
      </c>
      <c r="V5370" t="str">
        <f t="shared" si="586"/>
        <v>5-10</v>
      </c>
      <c r="W5370" t="str">
        <f t="shared" si="587"/>
        <v>Slow</v>
      </c>
    </row>
    <row r="5371" spans="1:23" x14ac:dyDescent="0.3">
      <c r="A5371">
        <v>605370</v>
      </c>
      <c r="B5371">
        <v>11770</v>
      </c>
      <c r="C5371">
        <v>27</v>
      </c>
      <c r="D5371" t="s">
        <v>4</v>
      </c>
      <c r="E5371" t="s">
        <v>16</v>
      </c>
      <c r="F5371" t="s">
        <v>24</v>
      </c>
      <c r="G5371" t="s">
        <v>25</v>
      </c>
      <c r="H5371" s="1">
        <v>44695</v>
      </c>
      <c r="I5371" t="s">
        <v>34</v>
      </c>
      <c r="J5371">
        <v>85</v>
      </c>
      <c r="K5371">
        <v>3.1</v>
      </c>
      <c r="L5371">
        <v>893.84</v>
      </c>
      <c r="M5371">
        <v>49.18</v>
      </c>
      <c r="N5371" t="s">
        <v>47</v>
      </c>
      <c r="O5371">
        <v>4</v>
      </c>
      <c r="P5371" t="str" cm="1">
        <f t="array" ref="P5371">_xlfn.IFS(C5371&lt;25,"18-24", C5371&lt;=35,"25-35", C5371&lt;=50,"36-50",TRUE,"50+")</f>
        <v>25-35</v>
      </c>
      <c r="Q5371" t="str">
        <f t="shared" si="581"/>
        <v>new</v>
      </c>
      <c r="R5371" t="str">
        <f t="shared" si="582"/>
        <v>high value</v>
      </c>
      <c r="S5371" t="str">
        <f t="shared" si="583"/>
        <v>medium</v>
      </c>
      <c r="T5371" t="str">
        <f t="shared" si="584"/>
        <v>May</v>
      </c>
      <c r="U5371">
        <f t="shared" si="585"/>
        <v>2022</v>
      </c>
      <c r="V5371" t="str">
        <f t="shared" si="586"/>
        <v>0-5</v>
      </c>
      <c r="W5371" t="str">
        <f t="shared" si="587"/>
        <v>Slow</v>
      </c>
    </row>
    <row r="5372" spans="1:23" x14ac:dyDescent="0.3">
      <c r="A5372">
        <v>605371</v>
      </c>
      <c r="B5372">
        <v>96913</v>
      </c>
      <c r="C5372">
        <v>36</v>
      </c>
      <c r="D5372" t="s">
        <v>4</v>
      </c>
      <c r="E5372" t="s">
        <v>13</v>
      </c>
      <c r="F5372" t="s">
        <v>28</v>
      </c>
      <c r="G5372" t="s">
        <v>29</v>
      </c>
      <c r="H5372" s="1">
        <v>45160</v>
      </c>
      <c r="I5372" t="s">
        <v>33</v>
      </c>
      <c r="J5372">
        <v>43</v>
      </c>
      <c r="K5372">
        <v>2.5</v>
      </c>
      <c r="L5372">
        <v>933.05</v>
      </c>
      <c r="M5372">
        <v>104.99</v>
      </c>
      <c r="N5372" t="s">
        <v>49</v>
      </c>
      <c r="O5372">
        <v>1</v>
      </c>
      <c r="P5372" t="str" cm="1">
        <f t="array" ref="P5372">_xlfn.IFS(C5372&lt;25,"18-24", C5372&lt;=35,"25-35", C5372&lt;=50,"36-50",TRUE,"50+")</f>
        <v>36-50</v>
      </c>
      <c r="Q5372" t="str">
        <f t="shared" si="581"/>
        <v>repeat</v>
      </c>
      <c r="R5372" t="str">
        <f t="shared" si="582"/>
        <v>high value</v>
      </c>
      <c r="S5372" t="str">
        <f t="shared" si="583"/>
        <v>Low</v>
      </c>
      <c r="T5372" t="str">
        <f t="shared" si="584"/>
        <v>Aug</v>
      </c>
      <c r="U5372">
        <f t="shared" si="585"/>
        <v>2023</v>
      </c>
      <c r="V5372" t="str">
        <f t="shared" si="586"/>
        <v>0-5</v>
      </c>
      <c r="W5372" t="str">
        <f t="shared" si="587"/>
        <v>Medium</v>
      </c>
    </row>
    <row r="5373" spans="1:23" x14ac:dyDescent="0.3">
      <c r="A5373">
        <v>605372</v>
      </c>
      <c r="B5373">
        <v>36557</v>
      </c>
      <c r="C5373">
        <v>36</v>
      </c>
      <c r="D5373" t="s">
        <v>4</v>
      </c>
      <c r="E5373" t="s">
        <v>8</v>
      </c>
      <c r="F5373" t="s">
        <v>28</v>
      </c>
      <c r="G5373" t="s">
        <v>25</v>
      </c>
      <c r="H5373" s="1">
        <v>45429</v>
      </c>
      <c r="I5373" t="s">
        <v>33</v>
      </c>
      <c r="J5373">
        <v>36</v>
      </c>
      <c r="K5373">
        <v>9.6999999999999993</v>
      </c>
      <c r="L5373">
        <v>478.1</v>
      </c>
      <c r="M5373">
        <v>51.24</v>
      </c>
      <c r="N5373" t="s">
        <v>49</v>
      </c>
      <c r="O5373">
        <v>3</v>
      </c>
      <c r="P5373" t="str" cm="1">
        <f t="array" ref="P5373">_xlfn.IFS(C5373&lt;25,"18-24", C5373&lt;=35,"25-35", C5373&lt;=50,"36-50",TRUE,"50+")</f>
        <v>36-50</v>
      </c>
      <c r="Q5373" t="str">
        <f t="shared" si="581"/>
        <v>new</v>
      </c>
      <c r="R5373" t="str">
        <f t="shared" si="582"/>
        <v>medium</v>
      </c>
      <c r="S5373" t="str">
        <f t="shared" si="583"/>
        <v>medium</v>
      </c>
      <c r="T5373" t="str">
        <f t="shared" si="584"/>
        <v>May</v>
      </c>
      <c r="U5373">
        <f t="shared" si="585"/>
        <v>2024</v>
      </c>
      <c r="V5373" t="str">
        <f t="shared" si="586"/>
        <v>5-10</v>
      </c>
      <c r="W5373" t="str">
        <f t="shared" si="587"/>
        <v>Medium</v>
      </c>
    </row>
    <row r="5374" spans="1:23" x14ac:dyDescent="0.3">
      <c r="A5374">
        <v>605373</v>
      </c>
      <c r="B5374">
        <v>52574</v>
      </c>
      <c r="C5374">
        <v>24</v>
      </c>
      <c r="D5374" t="s">
        <v>4</v>
      </c>
      <c r="E5374" t="s">
        <v>11</v>
      </c>
      <c r="F5374" t="s">
        <v>18</v>
      </c>
      <c r="G5374" t="s">
        <v>23</v>
      </c>
      <c r="H5374" s="1">
        <v>44730</v>
      </c>
      <c r="I5374" t="s">
        <v>34</v>
      </c>
      <c r="J5374">
        <v>88</v>
      </c>
      <c r="K5374">
        <v>11.5</v>
      </c>
      <c r="L5374">
        <v>751.96</v>
      </c>
      <c r="M5374">
        <v>106.17</v>
      </c>
      <c r="N5374" t="s">
        <v>48</v>
      </c>
      <c r="O5374">
        <v>4</v>
      </c>
      <c r="P5374" t="str" cm="1">
        <f t="array" ref="P5374">_xlfn.IFS(C5374&lt;25,"18-24", C5374&lt;=35,"25-35", C5374&lt;=50,"36-50",TRUE,"50+")</f>
        <v>18-24</v>
      </c>
      <c r="Q5374" t="str">
        <f t="shared" si="581"/>
        <v>new</v>
      </c>
      <c r="R5374" t="str">
        <f t="shared" si="582"/>
        <v>high value</v>
      </c>
      <c r="S5374" t="str">
        <f t="shared" si="583"/>
        <v>medium</v>
      </c>
      <c r="T5374" t="str">
        <f t="shared" si="584"/>
        <v>Jun</v>
      </c>
      <c r="U5374">
        <f t="shared" si="585"/>
        <v>2022</v>
      </c>
      <c r="V5374" t="str">
        <f t="shared" si="586"/>
        <v>10-15</v>
      </c>
      <c r="W5374" t="str">
        <f t="shared" si="587"/>
        <v>Slow</v>
      </c>
    </row>
    <row r="5375" spans="1:23" x14ac:dyDescent="0.3">
      <c r="A5375">
        <v>605374</v>
      </c>
      <c r="B5375">
        <v>54003</v>
      </c>
      <c r="C5375">
        <v>25</v>
      </c>
      <c r="D5375" t="s">
        <v>4</v>
      </c>
      <c r="E5375" t="s">
        <v>13</v>
      </c>
      <c r="F5375" t="s">
        <v>30</v>
      </c>
      <c r="G5375" t="s">
        <v>23</v>
      </c>
      <c r="H5375" s="1">
        <v>44573</v>
      </c>
      <c r="I5375" t="s">
        <v>33</v>
      </c>
      <c r="J5375">
        <v>22</v>
      </c>
      <c r="K5375">
        <v>8.1</v>
      </c>
      <c r="L5375">
        <v>368.64</v>
      </c>
      <c r="M5375">
        <v>111.37</v>
      </c>
      <c r="N5375" t="s">
        <v>48</v>
      </c>
      <c r="O5375">
        <v>5</v>
      </c>
      <c r="P5375" t="str" cm="1">
        <f t="array" ref="P5375">_xlfn.IFS(C5375&lt;25,"18-24", C5375&lt;=35,"25-35", C5375&lt;=50,"36-50",TRUE,"50+")</f>
        <v>25-35</v>
      </c>
      <c r="Q5375" t="str">
        <f t="shared" si="581"/>
        <v>new</v>
      </c>
      <c r="R5375" t="str">
        <f t="shared" si="582"/>
        <v>medium</v>
      </c>
      <c r="S5375" t="str">
        <f t="shared" si="583"/>
        <v>High</v>
      </c>
      <c r="T5375" t="str">
        <f t="shared" si="584"/>
        <v>Jan</v>
      </c>
      <c r="U5375">
        <f t="shared" si="585"/>
        <v>2022</v>
      </c>
      <c r="V5375" t="str">
        <f t="shared" si="586"/>
        <v>5-10</v>
      </c>
      <c r="W5375" t="str">
        <f t="shared" si="587"/>
        <v>Fast</v>
      </c>
    </row>
    <row r="5376" spans="1:23" x14ac:dyDescent="0.3">
      <c r="A5376">
        <v>605375</v>
      </c>
      <c r="B5376">
        <v>83355</v>
      </c>
      <c r="C5376">
        <v>24</v>
      </c>
      <c r="D5376" t="s">
        <v>7</v>
      </c>
      <c r="E5376" t="s">
        <v>15</v>
      </c>
      <c r="F5376" t="s">
        <v>26</v>
      </c>
      <c r="G5376" t="s">
        <v>31</v>
      </c>
      <c r="H5376" s="1">
        <v>45457</v>
      </c>
      <c r="I5376" t="s">
        <v>33</v>
      </c>
      <c r="J5376">
        <v>35</v>
      </c>
      <c r="K5376">
        <v>11</v>
      </c>
      <c r="L5376">
        <v>1356.88</v>
      </c>
      <c r="M5376">
        <v>60.41</v>
      </c>
      <c r="N5376" t="s">
        <v>49</v>
      </c>
      <c r="O5376">
        <v>3</v>
      </c>
      <c r="P5376" t="str" cm="1">
        <f t="array" ref="P5376">_xlfn.IFS(C5376&lt;25,"18-24", C5376&lt;=35,"25-35", C5376&lt;=50,"36-50",TRUE,"50+")</f>
        <v>18-24</v>
      </c>
      <c r="Q5376" t="str">
        <f t="shared" si="581"/>
        <v>repeat</v>
      </c>
      <c r="R5376" t="str">
        <f t="shared" si="582"/>
        <v>high value</v>
      </c>
      <c r="S5376" t="str">
        <f t="shared" si="583"/>
        <v>medium</v>
      </c>
      <c r="T5376" t="str">
        <f t="shared" si="584"/>
        <v>Jun</v>
      </c>
      <c r="U5376">
        <f t="shared" si="585"/>
        <v>2024</v>
      </c>
      <c r="V5376" t="str">
        <f t="shared" si="586"/>
        <v>10-15</v>
      </c>
      <c r="W5376" t="str">
        <f t="shared" si="587"/>
        <v>Medium</v>
      </c>
    </row>
    <row r="5377" spans="1:23" x14ac:dyDescent="0.3">
      <c r="A5377">
        <v>605376</v>
      </c>
      <c r="B5377">
        <v>27268</v>
      </c>
      <c r="C5377">
        <v>27</v>
      </c>
      <c r="D5377" t="s">
        <v>7</v>
      </c>
      <c r="E5377" t="s">
        <v>8</v>
      </c>
      <c r="F5377" t="s">
        <v>30</v>
      </c>
      <c r="G5377" t="s">
        <v>25</v>
      </c>
      <c r="H5377" s="1">
        <v>45598</v>
      </c>
      <c r="I5377" t="s">
        <v>33</v>
      </c>
      <c r="J5377">
        <v>21</v>
      </c>
      <c r="K5377">
        <v>6.5</v>
      </c>
      <c r="L5377">
        <v>439.41</v>
      </c>
      <c r="M5377">
        <v>103.37</v>
      </c>
      <c r="N5377" t="s">
        <v>49</v>
      </c>
      <c r="O5377">
        <v>3</v>
      </c>
      <c r="P5377" t="str" cm="1">
        <f t="array" ref="P5377">_xlfn.IFS(C5377&lt;25,"18-24", C5377&lt;=35,"25-35", C5377&lt;=50,"36-50",TRUE,"50+")</f>
        <v>25-35</v>
      </c>
      <c r="Q5377" t="str">
        <f t="shared" si="581"/>
        <v>new</v>
      </c>
      <c r="R5377" t="str">
        <f t="shared" si="582"/>
        <v>medium</v>
      </c>
      <c r="S5377" t="str">
        <f t="shared" si="583"/>
        <v>medium</v>
      </c>
      <c r="T5377" t="str">
        <f t="shared" si="584"/>
        <v>Nov</v>
      </c>
      <c r="U5377">
        <f t="shared" si="585"/>
        <v>2024</v>
      </c>
      <c r="V5377" t="str">
        <f t="shared" si="586"/>
        <v>5-10</v>
      </c>
      <c r="W5377" t="str">
        <f t="shared" si="587"/>
        <v>Fast</v>
      </c>
    </row>
    <row r="5378" spans="1:23" x14ac:dyDescent="0.3">
      <c r="A5378">
        <v>605377</v>
      </c>
      <c r="B5378">
        <v>18011</v>
      </c>
      <c r="C5378">
        <v>29</v>
      </c>
      <c r="D5378" t="s">
        <v>4</v>
      </c>
      <c r="E5378" t="s">
        <v>11</v>
      </c>
      <c r="F5378" t="s">
        <v>32</v>
      </c>
      <c r="G5378" t="s">
        <v>21</v>
      </c>
      <c r="H5378" s="1">
        <v>44916</v>
      </c>
      <c r="I5378" t="s">
        <v>34</v>
      </c>
      <c r="J5378">
        <v>44</v>
      </c>
      <c r="K5378">
        <v>1.5</v>
      </c>
      <c r="L5378">
        <v>1045.5</v>
      </c>
      <c r="M5378">
        <v>36.17</v>
      </c>
      <c r="N5378" t="s">
        <v>48</v>
      </c>
      <c r="O5378">
        <v>4</v>
      </c>
      <c r="P5378" t="str" cm="1">
        <f t="array" ref="P5378">_xlfn.IFS(C5378&lt;25,"18-24", C5378&lt;=35,"25-35", C5378&lt;=50,"36-50",TRUE,"50+")</f>
        <v>25-35</v>
      </c>
      <c r="Q5378" t="str">
        <f t="shared" si="581"/>
        <v>new</v>
      </c>
      <c r="R5378" t="str">
        <f t="shared" si="582"/>
        <v>high value</v>
      </c>
      <c r="S5378" t="str">
        <f t="shared" si="583"/>
        <v>medium</v>
      </c>
      <c r="T5378" t="str">
        <f t="shared" si="584"/>
        <v>Dec</v>
      </c>
      <c r="U5378">
        <f t="shared" si="585"/>
        <v>2022</v>
      </c>
      <c r="V5378" t="str">
        <f t="shared" si="586"/>
        <v>0-5</v>
      </c>
      <c r="W5378" t="str">
        <f t="shared" si="587"/>
        <v>Medium</v>
      </c>
    </row>
    <row r="5379" spans="1:23" x14ac:dyDescent="0.3">
      <c r="A5379">
        <v>605378</v>
      </c>
      <c r="B5379">
        <v>25292</v>
      </c>
      <c r="C5379">
        <v>32</v>
      </c>
      <c r="D5379" t="s">
        <v>4</v>
      </c>
      <c r="E5379" t="s">
        <v>13</v>
      </c>
      <c r="F5379" t="s">
        <v>24</v>
      </c>
      <c r="G5379" t="s">
        <v>23</v>
      </c>
      <c r="H5379" s="1">
        <v>45501</v>
      </c>
      <c r="I5379" t="s">
        <v>33</v>
      </c>
      <c r="J5379">
        <v>83</v>
      </c>
      <c r="K5379">
        <v>8.8000000000000007</v>
      </c>
      <c r="L5379">
        <v>390.16</v>
      </c>
      <c r="M5379">
        <v>28.22</v>
      </c>
      <c r="N5379" t="s">
        <v>48</v>
      </c>
      <c r="O5379">
        <v>1</v>
      </c>
      <c r="P5379" t="str" cm="1">
        <f t="array" ref="P5379">_xlfn.IFS(C5379&lt;25,"18-24", C5379&lt;=35,"25-35", C5379&lt;=50,"36-50",TRUE,"50+")</f>
        <v>25-35</v>
      </c>
      <c r="Q5379" t="str">
        <f t="shared" ref="Q5379:Q5442" si="588">IF(COUNTIF($B:$B,B5379)&gt;1,"repeat","new")</f>
        <v>new</v>
      </c>
      <c r="R5379" t="str">
        <f t="shared" ref="R5379:R5442" si="589">IF(L5379&gt;500,"high value",IF( L5379&gt;250,"medium","low"))</f>
        <v>medium</v>
      </c>
      <c r="S5379" t="str">
        <f t="shared" ref="S5379:S5442" si="590">IF(O5379&lt;=2,"Low",IF(O5379&lt;=4,"medium","High"))</f>
        <v>Low</v>
      </c>
      <c r="T5379" t="str">
        <f t="shared" ref="T5379:T5442" si="591">TEXT(H5379,"MMM")</f>
        <v>Jul</v>
      </c>
      <c r="U5379">
        <f t="shared" ref="U5379:U5442" si="592">YEAR(H5379)</f>
        <v>2024</v>
      </c>
      <c r="V5379" t="str">
        <f t="shared" ref="V5379:V5442" si="593">IF(K5379&lt;=5,"0-5",IF(K5379&lt;=10,"5-10",IF(K5379&lt;=15,"10-15","15+")))</f>
        <v>5-10</v>
      </c>
      <c r="W5379" t="str">
        <f t="shared" ref="W5379:W5442" si="594">IF(J5379&lt;=30,"Fast",IF(J5379&lt;=45,"Medium","Slow"))</f>
        <v>Slow</v>
      </c>
    </row>
    <row r="5380" spans="1:23" x14ac:dyDescent="0.3">
      <c r="A5380">
        <v>605379</v>
      </c>
      <c r="B5380">
        <v>98490</v>
      </c>
      <c r="C5380">
        <v>31</v>
      </c>
      <c r="D5380" t="s">
        <v>4</v>
      </c>
      <c r="E5380" t="s">
        <v>11</v>
      </c>
      <c r="F5380" t="s">
        <v>18</v>
      </c>
      <c r="G5380" t="s">
        <v>27</v>
      </c>
      <c r="H5380" s="1">
        <v>45530</v>
      </c>
      <c r="I5380" t="s">
        <v>34</v>
      </c>
      <c r="J5380">
        <v>44</v>
      </c>
      <c r="K5380">
        <v>12</v>
      </c>
      <c r="L5380">
        <v>788.37</v>
      </c>
      <c r="M5380">
        <v>101.48</v>
      </c>
      <c r="N5380" t="s">
        <v>50</v>
      </c>
      <c r="O5380">
        <v>2</v>
      </c>
      <c r="P5380" t="str" cm="1">
        <f t="array" ref="P5380">_xlfn.IFS(C5380&lt;25,"18-24", C5380&lt;=35,"25-35", C5380&lt;=50,"36-50",TRUE,"50+")</f>
        <v>25-35</v>
      </c>
      <c r="Q5380" t="str">
        <f t="shared" si="588"/>
        <v>repeat</v>
      </c>
      <c r="R5380" t="str">
        <f t="shared" si="589"/>
        <v>high value</v>
      </c>
      <c r="S5380" t="str">
        <f t="shared" si="590"/>
        <v>Low</v>
      </c>
      <c r="T5380" t="str">
        <f t="shared" si="591"/>
        <v>Aug</v>
      </c>
      <c r="U5380">
        <f t="shared" si="592"/>
        <v>2024</v>
      </c>
      <c r="V5380" t="str">
        <f t="shared" si="593"/>
        <v>10-15</v>
      </c>
      <c r="W5380" t="str">
        <f t="shared" si="594"/>
        <v>Medium</v>
      </c>
    </row>
    <row r="5381" spans="1:23" x14ac:dyDescent="0.3">
      <c r="A5381">
        <v>605380</v>
      </c>
      <c r="B5381">
        <v>68112</v>
      </c>
      <c r="C5381">
        <v>22</v>
      </c>
      <c r="D5381" t="s">
        <v>7</v>
      </c>
      <c r="E5381" t="s">
        <v>16</v>
      </c>
      <c r="F5381" t="s">
        <v>30</v>
      </c>
      <c r="G5381" t="s">
        <v>29</v>
      </c>
      <c r="H5381" s="1">
        <v>45275</v>
      </c>
      <c r="I5381" t="s">
        <v>33</v>
      </c>
      <c r="J5381">
        <v>33</v>
      </c>
      <c r="K5381">
        <v>6.6</v>
      </c>
      <c r="L5381">
        <v>1180.26</v>
      </c>
      <c r="M5381">
        <v>73.209999999999994</v>
      </c>
      <c r="N5381" t="s">
        <v>48</v>
      </c>
      <c r="O5381">
        <v>1</v>
      </c>
      <c r="P5381" t="str" cm="1">
        <f t="array" ref="P5381">_xlfn.IFS(C5381&lt;25,"18-24", C5381&lt;=35,"25-35", C5381&lt;=50,"36-50",TRUE,"50+")</f>
        <v>18-24</v>
      </c>
      <c r="Q5381" t="str">
        <f t="shared" si="588"/>
        <v>new</v>
      </c>
      <c r="R5381" t="str">
        <f t="shared" si="589"/>
        <v>high value</v>
      </c>
      <c r="S5381" t="str">
        <f t="shared" si="590"/>
        <v>Low</v>
      </c>
      <c r="T5381" t="str">
        <f t="shared" si="591"/>
        <v>Dec</v>
      </c>
      <c r="U5381">
        <f t="shared" si="592"/>
        <v>2023</v>
      </c>
      <c r="V5381" t="str">
        <f t="shared" si="593"/>
        <v>5-10</v>
      </c>
      <c r="W5381" t="str">
        <f t="shared" si="594"/>
        <v>Medium</v>
      </c>
    </row>
    <row r="5382" spans="1:23" x14ac:dyDescent="0.3">
      <c r="A5382">
        <v>605381</v>
      </c>
      <c r="B5382">
        <v>95089</v>
      </c>
      <c r="C5382">
        <v>31</v>
      </c>
      <c r="D5382" t="s">
        <v>4</v>
      </c>
      <c r="E5382" t="s">
        <v>16</v>
      </c>
      <c r="F5382" t="s">
        <v>22</v>
      </c>
      <c r="G5382" t="s">
        <v>23</v>
      </c>
      <c r="H5382" s="1">
        <v>44867</v>
      </c>
      <c r="I5382" t="s">
        <v>34</v>
      </c>
      <c r="J5382">
        <v>28</v>
      </c>
      <c r="K5382">
        <v>12.7</v>
      </c>
      <c r="L5382">
        <v>1339.26</v>
      </c>
      <c r="M5382">
        <v>27.19</v>
      </c>
      <c r="N5382" t="s">
        <v>48</v>
      </c>
      <c r="O5382">
        <v>1</v>
      </c>
      <c r="P5382" t="str" cm="1">
        <f t="array" ref="P5382">_xlfn.IFS(C5382&lt;25,"18-24", C5382&lt;=35,"25-35", C5382&lt;=50,"36-50",TRUE,"50+")</f>
        <v>25-35</v>
      </c>
      <c r="Q5382" t="str">
        <f t="shared" si="588"/>
        <v>new</v>
      </c>
      <c r="R5382" t="str">
        <f t="shared" si="589"/>
        <v>high value</v>
      </c>
      <c r="S5382" t="str">
        <f t="shared" si="590"/>
        <v>Low</v>
      </c>
      <c r="T5382" t="str">
        <f t="shared" si="591"/>
        <v>Nov</v>
      </c>
      <c r="U5382">
        <f t="shared" si="592"/>
        <v>2022</v>
      </c>
      <c r="V5382" t="str">
        <f t="shared" si="593"/>
        <v>10-15</v>
      </c>
      <c r="W5382" t="str">
        <f t="shared" si="594"/>
        <v>Fast</v>
      </c>
    </row>
    <row r="5383" spans="1:23" x14ac:dyDescent="0.3">
      <c r="A5383">
        <v>605382</v>
      </c>
      <c r="B5383">
        <v>30694</v>
      </c>
      <c r="C5383">
        <v>64</v>
      </c>
      <c r="D5383" t="s">
        <v>4</v>
      </c>
      <c r="E5383" t="s">
        <v>13</v>
      </c>
      <c r="F5383" t="s">
        <v>19</v>
      </c>
      <c r="G5383" t="s">
        <v>27</v>
      </c>
      <c r="H5383" s="1">
        <v>45353</v>
      </c>
      <c r="I5383" t="s">
        <v>33</v>
      </c>
      <c r="J5383">
        <v>26</v>
      </c>
      <c r="K5383">
        <v>13.8</v>
      </c>
      <c r="L5383">
        <v>471.2</v>
      </c>
      <c r="M5383">
        <v>119.64</v>
      </c>
      <c r="N5383" t="s">
        <v>47</v>
      </c>
      <c r="O5383">
        <v>1</v>
      </c>
      <c r="P5383" t="str" cm="1">
        <f t="array" ref="P5383">_xlfn.IFS(C5383&lt;25,"18-24", C5383&lt;=35,"25-35", C5383&lt;=50,"36-50",TRUE,"50+")</f>
        <v>50+</v>
      </c>
      <c r="Q5383" t="str">
        <f t="shared" si="588"/>
        <v>new</v>
      </c>
      <c r="R5383" t="str">
        <f t="shared" si="589"/>
        <v>medium</v>
      </c>
      <c r="S5383" t="str">
        <f t="shared" si="590"/>
        <v>Low</v>
      </c>
      <c r="T5383" t="str">
        <f t="shared" si="591"/>
        <v>Mar</v>
      </c>
      <c r="U5383">
        <f t="shared" si="592"/>
        <v>2024</v>
      </c>
      <c r="V5383" t="str">
        <f t="shared" si="593"/>
        <v>10-15</v>
      </c>
      <c r="W5383" t="str">
        <f t="shared" si="594"/>
        <v>Fast</v>
      </c>
    </row>
    <row r="5384" spans="1:23" x14ac:dyDescent="0.3">
      <c r="A5384">
        <v>605383</v>
      </c>
      <c r="B5384">
        <v>69787</v>
      </c>
      <c r="C5384">
        <v>60</v>
      </c>
      <c r="D5384" t="s">
        <v>7</v>
      </c>
      <c r="E5384" t="s">
        <v>15</v>
      </c>
      <c r="F5384" t="s">
        <v>26</v>
      </c>
      <c r="G5384" t="s">
        <v>27</v>
      </c>
      <c r="H5384" s="1">
        <v>44769</v>
      </c>
      <c r="I5384" t="s">
        <v>33</v>
      </c>
      <c r="J5384">
        <v>85</v>
      </c>
      <c r="K5384">
        <v>6.9</v>
      </c>
      <c r="L5384">
        <v>1128.3</v>
      </c>
      <c r="M5384">
        <v>117.33</v>
      </c>
      <c r="N5384" t="s">
        <v>48</v>
      </c>
      <c r="O5384">
        <v>4</v>
      </c>
      <c r="P5384" t="str" cm="1">
        <f t="array" ref="P5384">_xlfn.IFS(C5384&lt;25,"18-24", C5384&lt;=35,"25-35", C5384&lt;=50,"36-50",TRUE,"50+")</f>
        <v>50+</v>
      </c>
      <c r="Q5384" t="str">
        <f t="shared" si="588"/>
        <v>new</v>
      </c>
      <c r="R5384" t="str">
        <f t="shared" si="589"/>
        <v>high value</v>
      </c>
      <c r="S5384" t="str">
        <f t="shared" si="590"/>
        <v>medium</v>
      </c>
      <c r="T5384" t="str">
        <f t="shared" si="591"/>
        <v>Jul</v>
      </c>
      <c r="U5384">
        <f t="shared" si="592"/>
        <v>2022</v>
      </c>
      <c r="V5384" t="str">
        <f t="shared" si="593"/>
        <v>5-10</v>
      </c>
      <c r="W5384" t="str">
        <f t="shared" si="594"/>
        <v>Slow</v>
      </c>
    </row>
    <row r="5385" spans="1:23" x14ac:dyDescent="0.3">
      <c r="A5385">
        <v>605384</v>
      </c>
      <c r="B5385">
        <v>45426</v>
      </c>
      <c r="C5385">
        <v>20</v>
      </c>
      <c r="D5385" t="s">
        <v>4</v>
      </c>
      <c r="E5385" t="s">
        <v>8</v>
      </c>
      <c r="F5385" t="s">
        <v>28</v>
      </c>
      <c r="G5385" t="s">
        <v>23</v>
      </c>
      <c r="H5385" s="1">
        <v>45115</v>
      </c>
      <c r="I5385" t="s">
        <v>33</v>
      </c>
      <c r="J5385">
        <v>69</v>
      </c>
      <c r="K5385">
        <v>2.7</v>
      </c>
      <c r="L5385">
        <v>1026.2</v>
      </c>
      <c r="M5385">
        <v>110.33</v>
      </c>
      <c r="N5385" t="s">
        <v>50</v>
      </c>
      <c r="O5385">
        <v>2</v>
      </c>
      <c r="P5385" t="str" cm="1">
        <f t="array" ref="P5385">_xlfn.IFS(C5385&lt;25,"18-24", C5385&lt;=35,"25-35", C5385&lt;=50,"36-50",TRUE,"50+")</f>
        <v>18-24</v>
      </c>
      <c r="Q5385" t="str">
        <f t="shared" si="588"/>
        <v>new</v>
      </c>
      <c r="R5385" t="str">
        <f t="shared" si="589"/>
        <v>high value</v>
      </c>
      <c r="S5385" t="str">
        <f t="shared" si="590"/>
        <v>Low</v>
      </c>
      <c r="T5385" t="str">
        <f t="shared" si="591"/>
        <v>Jul</v>
      </c>
      <c r="U5385">
        <f t="shared" si="592"/>
        <v>2023</v>
      </c>
      <c r="V5385" t="str">
        <f t="shared" si="593"/>
        <v>0-5</v>
      </c>
      <c r="W5385" t="str">
        <f t="shared" si="594"/>
        <v>Slow</v>
      </c>
    </row>
    <row r="5386" spans="1:23" x14ac:dyDescent="0.3">
      <c r="A5386">
        <v>605385</v>
      </c>
      <c r="B5386">
        <v>36659</v>
      </c>
      <c r="C5386">
        <v>40</v>
      </c>
      <c r="D5386" t="s">
        <v>7</v>
      </c>
      <c r="E5386" t="s">
        <v>5</v>
      </c>
      <c r="F5386" t="s">
        <v>24</v>
      </c>
      <c r="G5386" t="s">
        <v>27</v>
      </c>
      <c r="H5386" s="1">
        <v>44789</v>
      </c>
      <c r="I5386" t="s">
        <v>33</v>
      </c>
      <c r="J5386">
        <v>67</v>
      </c>
      <c r="K5386">
        <v>12.8</v>
      </c>
      <c r="L5386">
        <v>266.98</v>
      </c>
      <c r="M5386">
        <v>43.47</v>
      </c>
      <c r="N5386" t="s">
        <v>49</v>
      </c>
      <c r="O5386">
        <v>4</v>
      </c>
      <c r="P5386" t="str" cm="1">
        <f t="array" ref="P5386">_xlfn.IFS(C5386&lt;25,"18-24", C5386&lt;=35,"25-35", C5386&lt;=50,"36-50",TRUE,"50+")</f>
        <v>36-50</v>
      </c>
      <c r="Q5386" t="str">
        <f t="shared" si="588"/>
        <v>new</v>
      </c>
      <c r="R5386" t="str">
        <f t="shared" si="589"/>
        <v>medium</v>
      </c>
      <c r="S5386" t="str">
        <f t="shared" si="590"/>
        <v>medium</v>
      </c>
      <c r="T5386" t="str">
        <f t="shared" si="591"/>
        <v>Aug</v>
      </c>
      <c r="U5386">
        <f t="shared" si="592"/>
        <v>2022</v>
      </c>
      <c r="V5386" t="str">
        <f t="shared" si="593"/>
        <v>10-15</v>
      </c>
      <c r="W5386" t="str">
        <f t="shared" si="594"/>
        <v>Slow</v>
      </c>
    </row>
    <row r="5387" spans="1:23" x14ac:dyDescent="0.3">
      <c r="A5387">
        <v>605386</v>
      </c>
      <c r="B5387">
        <v>71321</v>
      </c>
      <c r="C5387">
        <v>43</v>
      </c>
      <c r="D5387" t="s">
        <v>7</v>
      </c>
      <c r="E5387" t="s">
        <v>5</v>
      </c>
      <c r="F5387" t="s">
        <v>28</v>
      </c>
      <c r="G5387" t="s">
        <v>29</v>
      </c>
      <c r="H5387" s="1">
        <v>45214</v>
      </c>
      <c r="I5387" t="s">
        <v>33</v>
      </c>
      <c r="J5387">
        <v>62</v>
      </c>
      <c r="K5387">
        <v>7.3</v>
      </c>
      <c r="L5387">
        <v>1067.7</v>
      </c>
      <c r="M5387">
        <v>53.86</v>
      </c>
      <c r="N5387" t="s">
        <v>48</v>
      </c>
      <c r="O5387">
        <v>1</v>
      </c>
      <c r="P5387" t="str" cm="1">
        <f t="array" ref="P5387">_xlfn.IFS(C5387&lt;25,"18-24", C5387&lt;=35,"25-35", C5387&lt;=50,"36-50",TRUE,"50+")</f>
        <v>36-50</v>
      </c>
      <c r="Q5387" t="str">
        <f t="shared" si="588"/>
        <v>new</v>
      </c>
      <c r="R5387" t="str">
        <f t="shared" si="589"/>
        <v>high value</v>
      </c>
      <c r="S5387" t="str">
        <f t="shared" si="590"/>
        <v>Low</v>
      </c>
      <c r="T5387" t="str">
        <f t="shared" si="591"/>
        <v>Oct</v>
      </c>
      <c r="U5387">
        <f t="shared" si="592"/>
        <v>2023</v>
      </c>
      <c r="V5387" t="str">
        <f t="shared" si="593"/>
        <v>5-10</v>
      </c>
      <c r="W5387" t="str">
        <f t="shared" si="594"/>
        <v>Slow</v>
      </c>
    </row>
    <row r="5388" spans="1:23" x14ac:dyDescent="0.3">
      <c r="A5388">
        <v>605387</v>
      </c>
      <c r="B5388">
        <v>48237</v>
      </c>
      <c r="C5388">
        <v>28</v>
      </c>
      <c r="D5388" t="s">
        <v>7</v>
      </c>
      <c r="E5388" t="s">
        <v>11</v>
      </c>
      <c r="F5388" t="s">
        <v>32</v>
      </c>
      <c r="G5388" t="s">
        <v>25</v>
      </c>
      <c r="H5388" s="1">
        <v>44922</v>
      </c>
      <c r="I5388" t="s">
        <v>33</v>
      </c>
      <c r="J5388">
        <v>39</v>
      </c>
      <c r="K5388">
        <v>6.2</v>
      </c>
      <c r="L5388">
        <v>952.67</v>
      </c>
      <c r="M5388">
        <v>95</v>
      </c>
      <c r="N5388" t="s">
        <v>48</v>
      </c>
      <c r="O5388">
        <v>5</v>
      </c>
      <c r="P5388" t="str" cm="1">
        <f t="array" ref="P5388">_xlfn.IFS(C5388&lt;25,"18-24", C5388&lt;=35,"25-35", C5388&lt;=50,"36-50",TRUE,"50+")</f>
        <v>25-35</v>
      </c>
      <c r="Q5388" t="str">
        <f t="shared" si="588"/>
        <v>new</v>
      </c>
      <c r="R5388" t="str">
        <f t="shared" si="589"/>
        <v>high value</v>
      </c>
      <c r="S5388" t="str">
        <f t="shared" si="590"/>
        <v>High</v>
      </c>
      <c r="T5388" t="str">
        <f t="shared" si="591"/>
        <v>Dec</v>
      </c>
      <c r="U5388">
        <f t="shared" si="592"/>
        <v>2022</v>
      </c>
      <c r="V5388" t="str">
        <f t="shared" si="593"/>
        <v>5-10</v>
      </c>
      <c r="W5388" t="str">
        <f t="shared" si="594"/>
        <v>Medium</v>
      </c>
    </row>
    <row r="5389" spans="1:23" x14ac:dyDescent="0.3">
      <c r="A5389">
        <v>605388</v>
      </c>
      <c r="B5389">
        <v>62256</v>
      </c>
      <c r="C5389">
        <v>23</v>
      </c>
      <c r="D5389" t="s">
        <v>7</v>
      </c>
      <c r="E5389" t="s">
        <v>13</v>
      </c>
      <c r="F5389" t="s">
        <v>32</v>
      </c>
      <c r="G5389" t="s">
        <v>31</v>
      </c>
      <c r="H5389" s="1">
        <v>44956</v>
      </c>
      <c r="I5389" t="s">
        <v>34</v>
      </c>
      <c r="J5389">
        <v>80</v>
      </c>
      <c r="K5389">
        <v>5.9</v>
      </c>
      <c r="L5389">
        <v>956.62</v>
      </c>
      <c r="M5389">
        <v>30.03</v>
      </c>
      <c r="N5389" t="s">
        <v>50</v>
      </c>
      <c r="O5389">
        <v>2</v>
      </c>
      <c r="P5389" t="str" cm="1">
        <f t="array" ref="P5389">_xlfn.IFS(C5389&lt;25,"18-24", C5389&lt;=35,"25-35", C5389&lt;=50,"36-50",TRUE,"50+")</f>
        <v>18-24</v>
      </c>
      <c r="Q5389" t="str">
        <f t="shared" si="588"/>
        <v>new</v>
      </c>
      <c r="R5389" t="str">
        <f t="shared" si="589"/>
        <v>high value</v>
      </c>
      <c r="S5389" t="str">
        <f t="shared" si="590"/>
        <v>Low</v>
      </c>
      <c r="T5389" t="str">
        <f t="shared" si="591"/>
        <v>Jan</v>
      </c>
      <c r="U5389">
        <f t="shared" si="592"/>
        <v>2023</v>
      </c>
      <c r="V5389" t="str">
        <f t="shared" si="593"/>
        <v>5-10</v>
      </c>
      <c r="W5389" t="str">
        <f t="shared" si="594"/>
        <v>Slow</v>
      </c>
    </row>
    <row r="5390" spans="1:23" x14ac:dyDescent="0.3">
      <c r="A5390">
        <v>605389</v>
      </c>
      <c r="B5390">
        <v>41128</v>
      </c>
      <c r="C5390">
        <v>40</v>
      </c>
      <c r="D5390" t="s">
        <v>7</v>
      </c>
      <c r="E5390" t="s">
        <v>16</v>
      </c>
      <c r="F5390" t="s">
        <v>32</v>
      </c>
      <c r="G5390" t="s">
        <v>21</v>
      </c>
      <c r="H5390" s="1">
        <v>45646</v>
      </c>
      <c r="I5390" t="s">
        <v>34</v>
      </c>
      <c r="J5390">
        <v>40</v>
      </c>
      <c r="K5390">
        <v>1.1000000000000001</v>
      </c>
      <c r="L5390">
        <v>1157.6400000000001</v>
      </c>
      <c r="M5390">
        <v>119.59</v>
      </c>
      <c r="N5390" t="s">
        <v>49</v>
      </c>
      <c r="O5390">
        <v>4</v>
      </c>
      <c r="P5390" t="str" cm="1">
        <f t="array" ref="P5390">_xlfn.IFS(C5390&lt;25,"18-24", C5390&lt;=35,"25-35", C5390&lt;=50,"36-50",TRUE,"50+")</f>
        <v>36-50</v>
      </c>
      <c r="Q5390" t="str">
        <f t="shared" si="588"/>
        <v>new</v>
      </c>
      <c r="R5390" t="str">
        <f t="shared" si="589"/>
        <v>high value</v>
      </c>
      <c r="S5390" t="str">
        <f t="shared" si="590"/>
        <v>medium</v>
      </c>
      <c r="T5390" t="str">
        <f t="shared" si="591"/>
        <v>Dec</v>
      </c>
      <c r="U5390">
        <f t="shared" si="592"/>
        <v>2024</v>
      </c>
      <c r="V5390" t="str">
        <f t="shared" si="593"/>
        <v>0-5</v>
      </c>
      <c r="W5390" t="str">
        <f t="shared" si="594"/>
        <v>Medium</v>
      </c>
    </row>
    <row r="5391" spans="1:23" x14ac:dyDescent="0.3">
      <c r="A5391">
        <v>605390</v>
      </c>
      <c r="B5391">
        <v>31912</v>
      </c>
      <c r="C5391">
        <v>25</v>
      </c>
      <c r="D5391" t="s">
        <v>4</v>
      </c>
      <c r="E5391" t="s">
        <v>5</v>
      </c>
      <c r="F5391" t="s">
        <v>19</v>
      </c>
      <c r="G5391" t="s">
        <v>29</v>
      </c>
      <c r="H5391" s="1">
        <v>45408</v>
      </c>
      <c r="I5391" t="s">
        <v>34</v>
      </c>
      <c r="J5391">
        <v>49</v>
      </c>
      <c r="K5391">
        <v>1.1000000000000001</v>
      </c>
      <c r="L5391">
        <v>1005.46</v>
      </c>
      <c r="M5391">
        <v>87.35</v>
      </c>
      <c r="N5391" t="s">
        <v>49</v>
      </c>
      <c r="O5391">
        <v>3</v>
      </c>
      <c r="P5391" t="str" cm="1">
        <f t="array" ref="P5391">_xlfn.IFS(C5391&lt;25,"18-24", C5391&lt;=35,"25-35", C5391&lt;=50,"36-50",TRUE,"50+")</f>
        <v>25-35</v>
      </c>
      <c r="Q5391" t="str">
        <f t="shared" si="588"/>
        <v>new</v>
      </c>
      <c r="R5391" t="str">
        <f t="shared" si="589"/>
        <v>high value</v>
      </c>
      <c r="S5391" t="str">
        <f t="shared" si="590"/>
        <v>medium</v>
      </c>
      <c r="T5391" t="str">
        <f t="shared" si="591"/>
        <v>Apr</v>
      </c>
      <c r="U5391">
        <f t="shared" si="592"/>
        <v>2024</v>
      </c>
      <c r="V5391" t="str">
        <f t="shared" si="593"/>
        <v>0-5</v>
      </c>
      <c r="W5391" t="str">
        <f t="shared" si="594"/>
        <v>Slow</v>
      </c>
    </row>
    <row r="5392" spans="1:23" x14ac:dyDescent="0.3">
      <c r="A5392">
        <v>605391</v>
      </c>
      <c r="B5392">
        <v>82484</v>
      </c>
      <c r="C5392">
        <v>56</v>
      </c>
      <c r="D5392" t="s">
        <v>4</v>
      </c>
      <c r="E5392" t="s">
        <v>5</v>
      </c>
      <c r="F5392" t="s">
        <v>26</v>
      </c>
      <c r="G5392" t="s">
        <v>25</v>
      </c>
      <c r="H5392" s="1">
        <v>45110</v>
      </c>
      <c r="I5392" t="s">
        <v>33</v>
      </c>
      <c r="J5392">
        <v>21</v>
      </c>
      <c r="K5392">
        <v>13.3</v>
      </c>
      <c r="L5392">
        <v>688.1</v>
      </c>
      <c r="M5392">
        <v>40.07</v>
      </c>
      <c r="N5392" t="s">
        <v>47</v>
      </c>
      <c r="O5392">
        <v>1</v>
      </c>
      <c r="P5392" t="str" cm="1">
        <f t="array" ref="P5392">_xlfn.IFS(C5392&lt;25,"18-24", C5392&lt;=35,"25-35", C5392&lt;=50,"36-50",TRUE,"50+")</f>
        <v>50+</v>
      </c>
      <c r="Q5392" t="str">
        <f t="shared" si="588"/>
        <v>new</v>
      </c>
      <c r="R5392" t="str">
        <f t="shared" si="589"/>
        <v>high value</v>
      </c>
      <c r="S5392" t="str">
        <f t="shared" si="590"/>
        <v>Low</v>
      </c>
      <c r="T5392" t="str">
        <f t="shared" si="591"/>
        <v>Jul</v>
      </c>
      <c r="U5392">
        <f t="shared" si="592"/>
        <v>2023</v>
      </c>
      <c r="V5392" t="str">
        <f t="shared" si="593"/>
        <v>10-15</v>
      </c>
      <c r="W5392" t="str">
        <f t="shared" si="594"/>
        <v>Fast</v>
      </c>
    </row>
    <row r="5393" spans="1:23" x14ac:dyDescent="0.3">
      <c r="A5393">
        <v>605392</v>
      </c>
      <c r="B5393">
        <v>11409</v>
      </c>
      <c r="C5393">
        <v>53</v>
      </c>
      <c r="D5393" t="s">
        <v>4</v>
      </c>
      <c r="E5393" t="s">
        <v>16</v>
      </c>
      <c r="F5393" t="s">
        <v>24</v>
      </c>
      <c r="G5393" t="s">
        <v>29</v>
      </c>
      <c r="H5393" s="1">
        <v>45420</v>
      </c>
      <c r="I5393" t="s">
        <v>34</v>
      </c>
      <c r="J5393">
        <v>68</v>
      </c>
      <c r="K5393">
        <v>8.6999999999999993</v>
      </c>
      <c r="L5393">
        <v>531.4</v>
      </c>
      <c r="M5393">
        <v>51.92</v>
      </c>
      <c r="N5393" t="s">
        <v>48</v>
      </c>
      <c r="O5393">
        <v>5</v>
      </c>
      <c r="P5393" t="str" cm="1">
        <f t="array" ref="P5393">_xlfn.IFS(C5393&lt;25,"18-24", C5393&lt;=35,"25-35", C5393&lt;=50,"36-50",TRUE,"50+")</f>
        <v>50+</v>
      </c>
      <c r="Q5393" t="str">
        <f t="shared" si="588"/>
        <v>new</v>
      </c>
      <c r="R5393" t="str">
        <f t="shared" si="589"/>
        <v>high value</v>
      </c>
      <c r="S5393" t="str">
        <f t="shared" si="590"/>
        <v>High</v>
      </c>
      <c r="T5393" t="str">
        <f t="shared" si="591"/>
        <v>May</v>
      </c>
      <c r="U5393">
        <f t="shared" si="592"/>
        <v>2024</v>
      </c>
      <c r="V5393" t="str">
        <f t="shared" si="593"/>
        <v>5-10</v>
      </c>
      <c r="W5393" t="str">
        <f t="shared" si="594"/>
        <v>Slow</v>
      </c>
    </row>
    <row r="5394" spans="1:23" x14ac:dyDescent="0.3">
      <c r="A5394">
        <v>605393</v>
      </c>
      <c r="B5394">
        <v>24633</v>
      </c>
      <c r="C5394">
        <v>60</v>
      </c>
      <c r="D5394" t="s">
        <v>7</v>
      </c>
      <c r="E5394" t="s">
        <v>5</v>
      </c>
      <c r="F5394" t="s">
        <v>30</v>
      </c>
      <c r="G5394" t="s">
        <v>23</v>
      </c>
      <c r="H5394" s="1">
        <v>44666</v>
      </c>
      <c r="I5394" t="s">
        <v>34</v>
      </c>
      <c r="J5394">
        <v>81</v>
      </c>
      <c r="K5394">
        <v>7.7</v>
      </c>
      <c r="L5394">
        <v>509.71</v>
      </c>
      <c r="M5394">
        <v>41.16</v>
      </c>
      <c r="N5394" t="s">
        <v>49</v>
      </c>
      <c r="O5394">
        <v>3</v>
      </c>
      <c r="P5394" t="str" cm="1">
        <f t="array" ref="P5394">_xlfn.IFS(C5394&lt;25,"18-24", C5394&lt;=35,"25-35", C5394&lt;=50,"36-50",TRUE,"50+")</f>
        <v>50+</v>
      </c>
      <c r="Q5394" t="str">
        <f t="shared" si="588"/>
        <v>new</v>
      </c>
      <c r="R5394" t="str">
        <f t="shared" si="589"/>
        <v>high value</v>
      </c>
      <c r="S5394" t="str">
        <f t="shared" si="590"/>
        <v>medium</v>
      </c>
      <c r="T5394" t="str">
        <f t="shared" si="591"/>
        <v>Apr</v>
      </c>
      <c r="U5394">
        <f t="shared" si="592"/>
        <v>2022</v>
      </c>
      <c r="V5394" t="str">
        <f t="shared" si="593"/>
        <v>5-10</v>
      </c>
      <c r="W5394" t="str">
        <f t="shared" si="594"/>
        <v>Slow</v>
      </c>
    </row>
    <row r="5395" spans="1:23" x14ac:dyDescent="0.3">
      <c r="A5395">
        <v>605394</v>
      </c>
      <c r="B5395">
        <v>31604</v>
      </c>
      <c r="C5395">
        <v>51</v>
      </c>
      <c r="D5395" t="s">
        <v>7</v>
      </c>
      <c r="E5395" t="s">
        <v>13</v>
      </c>
      <c r="F5395" t="s">
        <v>22</v>
      </c>
      <c r="G5395" t="s">
        <v>29</v>
      </c>
      <c r="H5395" s="1">
        <v>44582</v>
      </c>
      <c r="I5395" t="s">
        <v>33</v>
      </c>
      <c r="J5395">
        <v>20</v>
      </c>
      <c r="K5395">
        <v>8</v>
      </c>
      <c r="L5395">
        <v>314.76</v>
      </c>
      <c r="M5395">
        <v>33.549999999999997</v>
      </c>
      <c r="N5395" t="s">
        <v>50</v>
      </c>
      <c r="O5395">
        <v>3</v>
      </c>
      <c r="P5395" t="str" cm="1">
        <f t="array" ref="P5395">_xlfn.IFS(C5395&lt;25,"18-24", C5395&lt;=35,"25-35", C5395&lt;=50,"36-50",TRUE,"50+")</f>
        <v>50+</v>
      </c>
      <c r="Q5395" t="str">
        <f t="shared" si="588"/>
        <v>new</v>
      </c>
      <c r="R5395" t="str">
        <f t="shared" si="589"/>
        <v>medium</v>
      </c>
      <c r="S5395" t="str">
        <f t="shared" si="590"/>
        <v>medium</v>
      </c>
      <c r="T5395" t="str">
        <f t="shared" si="591"/>
        <v>Jan</v>
      </c>
      <c r="U5395">
        <f t="shared" si="592"/>
        <v>2022</v>
      </c>
      <c r="V5395" t="str">
        <f t="shared" si="593"/>
        <v>5-10</v>
      </c>
      <c r="W5395" t="str">
        <f t="shared" si="594"/>
        <v>Fast</v>
      </c>
    </row>
    <row r="5396" spans="1:23" x14ac:dyDescent="0.3">
      <c r="A5396">
        <v>605395</v>
      </c>
      <c r="B5396">
        <v>20076</v>
      </c>
      <c r="C5396">
        <v>20</v>
      </c>
      <c r="D5396" t="s">
        <v>4</v>
      </c>
      <c r="E5396" t="s">
        <v>8</v>
      </c>
      <c r="F5396" t="s">
        <v>18</v>
      </c>
      <c r="G5396" t="s">
        <v>27</v>
      </c>
      <c r="H5396" s="1">
        <v>45277</v>
      </c>
      <c r="I5396" t="s">
        <v>33</v>
      </c>
      <c r="J5396">
        <v>31</v>
      </c>
      <c r="K5396">
        <v>14</v>
      </c>
      <c r="L5396">
        <v>1019.88</v>
      </c>
      <c r="M5396">
        <v>93.18</v>
      </c>
      <c r="N5396" t="s">
        <v>48</v>
      </c>
      <c r="O5396">
        <v>3</v>
      </c>
      <c r="P5396" t="str" cm="1">
        <f t="array" ref="P5396">_xlfn.IFS(C5396&lt;25,"18-24", C5396&lt;=35,"25-35", C5396&lt;=50,"36-50",TRUE,"50+")</f>
        <v>18-24</v>
      </c>
      <c r="Q5396" t="str">
        <f t="shared" si="588"/>
        <v>new</v>
      </c>
      <c r="R5396" t="str">
        <f t="shared" si="589"/>
        <v>high value</v>
      </c>
      <c r="S5396" t="str">
        <f t="shared" si="590"/>
        <v>medium</v>
      </c>
      <c r="T5396" t="str">
        <f t="shared" si="591"/>
        <v>Dec</v>
      </c>
      <c r="U5396">
        <f t="shared" si="592"/>
        <v>2023</v>
      </c>
      <c r="V5396" t="str">
        <f t="shared" si="593"/>
        <v>10-15</v>
      </c>
      <c r="W5396" t="str">
        <f t="shared" si="594"/>
        <v>Medium</v>
      </c>
    </row>
    <row r="5397" spans="1:23" x14ac:dyDescent="0.3">
      <c r="A5397">
        <v>605396</v>
      </c>
      <c r="B5397">
        <v>92414</v>
      </c>
      <c r="C5397">
        <v>25</v>
      </c>
      <c r="D5397" t="s">
        <v>7</v>
      </c>
      <c r="E5397" t="s">
        <v>11</v>
      </c>
      <c r="F5397" t="s">
        <v>26</v>
      </c>
      <c r="G5397" t="s">
        <v>31</v>
      </c>
      <c r="H5397" s="1">
        <v>44587</v>
      </c>
      <c r="I5397" t="s">
        <v>33</v>
      </c>
      <c r="J5397">
        <v>46</v>
      </c>
      <c r="K5397">
        <v>3.7</v>
      </c>
      <c r="L5397">
        <v>480.4</v>
      </c>
      <c r="M5397">
        <v>78.989999999999995</v>
      </c>
      <c r="N5397" t="s">
        <v>48</v>
      </c>
      <c r="O5397">
        <v>2</v>
      </c>
      <c r="P5397" t="str" cm="1">
        <f t="array" ref="P5397">_xlfn.IFS(C5397&lt;25,"18-24", C5397&lt;=35,"25-35", C5397&lt;=50,"36-50",TRUE,"50+")</f>
        <v>25-35</v>
      </c>
      <c r="Q5397" t="str">
        <f t="shared" si="588"/>
        <v>new</v>
      </c>
      <c r="R5397" t="str">
        <f t="shared" si="589"/>
        <v>medium</v>
      </c>
      <c r="S5397" t="str">
        <f t="shared" si="590"/>
        <v>Low</v>
      </c>
      <c r="T5397" t="str">
        <f t="shared" si="591"/>
        <v>Jan</v>
      </c>
      <c r="U5397">
        <f t="shared" si="592"/>
        <v>2022</v>
      </c>
      <c r="V5397" t="str">
        <f t="shared" si="593"/>
        <v>0-5</v>
      </c>
      <c r="W5397" t="str">
        <f t="shared" si="594"/>
        <v>Slow</v>
      </c>
    </row>
    <row r="5398" spans="1:23" x14ac:dyDescent="0.3">
      <c r="A5398">
        <v>605397</v>
      </c>
      <c r="B5398">
        <v>83133</v>
      </c>
      <c r="C5398">
        <v>59</v>
      </c>
      <c r="D5398" t="s">
        <v>7</v>
      </c>
      <c r="E5398" t="s">
        <v>11</v>
      </c>
      <c r="F5398" t="s">
        <v>26</v>
      </c>
      <c r="G5398" t="s">
        <v>27</v>
      </c>
      <c r="H5398" s="1">
        <v>45328</v>
      </c>
      <c r="I5398" t="s">
        <v>34</v>
      </c>
      <c r="J5398">
        <v>73</v>
      </c>
      <c r="K5398">
        <v>3</v>
      </c>
      <c r="L5398">
        <v>578.54999999999995</v>
      </c>
      <c r="M5398">
        <v>75.23</v>
      </c>
      <c r="N5398" t="s">
        <v>47</v>
      </c>
      <c r="O5398">
        <v>2</v>
      </c>
      <c r="P5398" t="str" cm="1">
        <f t="array" ref="P5398">_xlfn.IFS(C5398&lt;25,"18-24", C5398&lt;=35,"25-35", C5398&lt;=50,"36-50",TRUE,"50+")</f>
        <v>50+</v>
      </c>
      <c r="Q5398" t="str">
        <f t="shared" si="588"/>
        <v>new</v>
      </c>
      <c r="R5398" t="str">
        <f t="shared" si="589"/>
        <v>high value</v>
      </c>
      <c r="S5398" t="str">
        <f t="shared" si="590"/>
        <v>Low</v>
      </c>
      <c r="T5398" t="str">
        <f t="shared" si="591"/>
        <v>Feb</v>
      </c>
      <c r="U5398">
        <f t="shared" si="592"/>
        <v>2024</v>
      </c>
      <c r="V5398" t="str">
        <f t="shared" si="593"/>
        <v>0-5</v>
      </c>
      <c r="W5398" t="str">
        <f t="shared" si="594"/>
        <v>Slow</v>
      </c>
    </row>
    <row r="5399" spans="1:23" x14ac:dyDescent="0.3">
      <c r="A5399">
        <v>605398</v>
      </c>
      <c r="B5399">
        <v>58971</v>
      </c>
      <c r="C5399">
        <v>37</v>
      </c>
      <c r="D5399" t="s">
        <v>4</v>
      </c>
      <c r="E5399" t="s">
        <v>16</v>
      </c>
      <c r="F5399" t="s">
        <v>28</v>
      </c>
      <c r="G5399" t="s">
        <v>23</v>
      </c>
      <c r="H5399" s="1">
        <v>44849</v>
      </c>
      <c r="I5399" t="s">
        <v>33</v>
      </c>
      <c r="J5399">
        <v>78</v>
      </c>
      <c r="K5399">
        <v>9.1999999999999993</v>
      </c>
      <c r="L5399">
        <v>1011.66</v>
      </c>
      <c r="M5399">
        <v>27.85</v>
      </c>
      <c r="N5399" t="s">
        <v>50</v>
      </c>
      <c r="O5399">
        <v>2</v>
      </c>
      <c r="P5399" t="str" cm="1">
        <f t="array" ref="P5399">_xlfn.IFS(C5399&lt;25,"18-24", C5399&lt;=35,"25-35", C5399&lt;=50,"36-50",TRUE,"50+")</f>
        <v>36-50</v>
      </c>
      <c r="Q5399" t="str">
        <f t="shared" si="588"/>
        <v>new</v>
      </c>
      <c r="R5399" t="str">
        <f t="shared" si="589"/>
        <v>high value</v>
      </c>
      <c r="S5399" t="str">
        <f t="shared" si="590"/>
        <v>Low</v>
      </c>
      <c r="T5399" t="str">
        <f t="shared" si="591"/>
        <v>Oct</v>
      </c>
      <c r="U5399">
        <f t="shared" si="592"/>
        <v>2022</v>
      </c>
      <c r="V5399" t="str">
        <f t="shared" si="593"/>
        <v>5-10</v>
      </c>
      <c r="W5399" t="str">
        <f t="shared" si="594"/>
        <v>Slow</v>
      </c>
    </row>
    <row r="5400" spans="1:23" x14ac:dyDescent="0.3">
      <c r="A5400">
        <v>605399</v>
      </c>
      <c r="B5400">
        <v>20732</v>
      </c>
      <c r="C5400">
        <v>48</v>
      </c>
      <c r="D5400" t="s">
        <v>4</v>
      </c>
      <c r="E5400" t="s">
        <v>11</v>
      </c>
      <c r="F5400" t="s">
        <v>28</v>
      </c>
      <c r="G5400" t="s">
        <v>21</v>
      </c>
      <c r="H5400" s="1">
        <v>45402</v>
      </c>
      <c r="I5400" t="s">
        <v>33</v>
      </c>
      <c r="J5400">
        <v>44</v>
      </c>
      <c r="K5400">
        <v>2.9</v>
      </c>
      <c r="L5400">
        <v>614.69000000000005</v>
      </c>
      <c r="M5400">
        <v>46.74</v>
      </c>
      <c r="N5400" t="s">
        <v>49</v>
      </c>
      <c r="O5400">
        <v>2</v>
      </c>
      <c r="P5400" t="str" cm="1">
        <f t="array" ref="P5400">_xlfn.IFS(C5400&lt;25,"18-24", C5400&lt;=35,"25-35", C5400&lt;=50,"36-50",TRUE,"50+")</f>
        <v>36-50</v>
      </c>
      <c r="Q5400" t="str">
        <f t="shared" si="588"/>
        <v>new</v>
      </c>
      <c r="R5400" t="str">
        <f t="shared" si="589"/>
        <v>high value</v>
      </c>
      <c r="S5400" t="str">
        <f t="shared" si="590"/>
        <v>Low</v>
      </c>
      <c r="T5400" t="str">
        <f t="shared" si="591"/>
        <v>Apr</v>
      </c>
      <c r="U5400">
        <f t="shared" si="592"/>
        <v>2024</v>
      </c>
      <c r="V5400" t="str">
        <f t="shared" si="593"/>
        <v>0-5</v>
      </c>
      <c r="W5400" t="str">
        <f t="shared" si="594"/>
        <v>Medium</v>
      </c>
    </row>
    <row r="5401" spans="1:23" x14ac:dyDescent="0.3">
      <c r="A5401">
        <v>605400</v>
      </c>
      <c r="B5401">
        <v>92902</v>
      </c>
      <c r="C5401">
        <v>61</v>
      </c>
      <c r="D5401" t="s">
        <v>7</v>
      </c>
      <c r="E5401" t="s">
        <v>8</v>
      </c>
      <c r="F5401" t="s">
        <v>26</v>
      </c>
      <c r="G5401" t="s">
        <v>25</v>
      </c>
      <c r="H5401" s="1">
        <v>44883</v>
      </c>
      <c r="I5401" t="s">
        <v>33</v>
      </c>
      <c r="J5401">
        <v>46</v>
      </c>
      <c r="K5401">
        <v>4.0999999999999996</v>
      </c>
      <c r="L5401">
        <v>822.92</v>
      </c>
      <c r="M5401">
        <v>35.4</v>
      </c>
      <c r="N5401" t="s">
        <v>47</v>
      </c>
      <c r="O5401">
        <v>4</v>
      </c>
      <c r="P5401" t="str" cm="1">
        <f t="array" ref="P5401">_xlfn.IFS(C5401&lt;25,"18-24", C5401&lt;=35,"25-35", C5401&lt;=50,"36-50",TRUE,"50+")</f>
        <v>50+</v>
      </c>
      <c r="Q5401" t="str">
        <f t="shared" si="588"/>
        <v>new</v>
      </c>
      <c r="R5401" t="str">
        <f t="shared" si="589"/>
        <v>high value</v>
      </c>
      <c r="S5401" t="str">
        <f t="shared" si="590"/>
        <v>medium</v>
      </c>
      <c r="T5401" t="str">
        <f t="shared" si="591"/>
        <v>Nov</v>
      </c>
      <c r="U5401">
        <f t="shared" si="592"/>
        <v>2022</v>
      </c>
      <c r="V5401" t="str">
        <f t="shared" si="593"/>
        <v>0-5</v>
      </c>
      <c r="W5401" t="str">
        <f t="shared" si="594"/>
        <v>Slow</v>
      </c>
    </row>
    <row r="5402" spans="1:23" x14ac:dyDescent="0.3">
      <c r="A5402">
        <v>605401</v>
      </c>
      <c r="B5402">
        <v>86541</v>
      </c>
      <c r="C5402">
        <v>44</v>
      </c>
      <c r="D5402" t="s">
        <v>7</v>
      </c>
      <c r="E5402" t="s">
        <v>11</v>
      </c>
      <c r="F5402" t="s">
        <v>28</v>
      </c>
      <c r="G5402" t="s">
        <v>25</v>
      </c>
      <c r="H5402" s="1">
        <v>44951</v>
      </c>
      <c r="I5402" t="s">
        <v>33</v>
      </c>
      <c r="J5402">
        <v>36</v>
      </c>
      <c r="K5402">
        <v>3.6</v>
      </c>
      <c r="L5402">
        <v>971.15</v>
      </c>
      <c r="M5402">
        <v>110.99</v>
      </c>
      <c r="N5402" t="s">
        <v>48</v>
      </c>
      <c r="O5402">
        <v>1</v>
      </c>
      <c r="P5402" t="str" cm="1">
        <f t="array" ref="P5402">_xlfn.IFS(C5402&lt;25,"18-24", C5402&lt;=35,"25-35", C5402&lt;=50,"36-50",TRUE,"50+")</f>
        <v>36-50</v>
      </c>
      <c r="Q5402" t="str">
        <f t="shared" si="588"/>
        <v>new</v>
      </c>
      <c r="R5402" t="str">
        <f t="shared" si="589"/>
        <v>high value</v>
      </c>
      <c r="S5402" t="str">
        <f t="shared" si="590"/>
        <v>Low</v>
      </c>
      <c r="T5402" t="str">
        <f t="shared" si="591"/>
        <v>Jan</v>
      </c>
      <c r="U5402">
        <f t="shared" si="592"/>
        <v>2023</v>
      </c>
      <c r="V5402" t="str">
        <f t="shared" si="593"/>
        <v>0-5</v>
      </c>
      <c r="W5402" t="str">
        <f t="shared" si="594"/>
        <v>Medium</v>
      </c>
    </row>
    <row r="5403" spans="1:23" x14ac:dyDescent="0.3">
      <c r="A5403">
        <v>605402</v>
      </c>
      <c r="B5403">
        <v>65666</v>
      </c>
      <c r="C5403">
        <v>27</v>
      </c>
      <c r="D5403" t="s">
        <v>4</v>
      </c>
      <c r="E5403" t="s">
        <v>11</v>
      </c>
      <c r="F5403" t="s">
        <v>30</v>
      </c>
      <c r="G5403" t="s">
        <v>31</v>
      </c>
      <c r="H5403" s="1">
        <v>45053</v>
      </c>
      <c r="I5403" t="s">
        <v>33</v>
      </c>
      <c r="J5403">
        <v>46</v>
      </c>
      <c r="K5403">
        <v>5.9</v>
      </c>
      <c r="L5403">
        <v>448.16</v>
      </c>
      <c r="M5403">
        <v>49.66</v>
      </c>
      <c r="N5403" t="s">
        <v>49</v>
      </c>
      <c r="O5403">
        <v>1</v>
      </c>
      <c r="P5403" t="str" cm="1">
        <f t="array" ref="P5403">_xlfn.IFS(C5403&lt;25,"18-24", C5403&lt;=35,"25-35", C5403&lt;=50,"36-50",TRUE,"50+")</f>
        <v>25-35</v>
      </c>
      <c r="Q5403" t="str">
        <f t="shared" si="588"/>
        <v>new</v>
      </c>
      <c r="R5403" t="str">
        <f t="shared" si="589"/>
        <v>medium</v>
      </c>
      <c r="S5403" t="str">
        <f t="shared" si="590"/>
        <v>Low</v>
      </c>
      <c r="T5403" t="str">
        <f t="shared" si="591"/>
        <v>May</v>
      </c>
      <c r="U5403">
        <f t="shared" si="592"/>
        <v>2023</v>
      </c>
      <c r="V5403" t="str">
        <f t="shared" si="593"/>
        <v>5-10</v>
      </c>
      <c r="W5403" t="str">
        <f t="shared" si="594"/>
        <v>Slow</v>
      </c>
    </row>
    <row r="5404" spans="1:23" x14ac:dyDescent="0.3">
      <c r="A5404">
        <v>605403</v>
      </c>
      <c r="B5404">
        <v>60906</v>
      </c>
      <c r="C5404">
        <v>18</v>
      </c>
      <c r="D5404" t="s">
        <v>7</v>
      </c>
      <c r="E5404" t="s">
        <v>13</v>
      </c>
      <c r="F5404" t="s">
        <v>18</v>
      </c>
      <c r="G5404" t="s">
        <v>23</v>
      </c>
      <c r="H5404" s="1">
        <v>44651</v>
      </c>
      <c r="I5404" t="s">
        <v>34</v>
      </c>
      <c r="J5404">
        <v>21</v>
      </c>
      <c r="K5404">
        <v>13.4</v>
      </c>
      <c r="L5404">
        <v>1233.33</v>
      </c>
      <c r="M5404">
        <v>100.01</v>
      </c>
      <c r="N5404" t="s">
        <v>48</v>
      </c>
      <c r="O5404">
        <v>2</v>
      </c>
      <c r="P5404" t="str" cm="1">
        <f t="array" ref="P5404">_xlfn.IFS(C5404&lt;25,"18-24", C5404&lt;=35,"25-35", C5404&lt;=50,"36-50",TRUE,"50+")</f>
        <v>18-24</v>
      </c>
      <c r="Q5404" t="str">
        <f t="shared" si="588"/>
        <v>new</v>
      </c>
      <c r="R5404" t="str">
        <f t="shared" si="589"/>
        <v>high value</v>
      </c>
      <c r="S5404" t="str">
        <f t="shared" si="590"/>
        <v>Low</v>
      </c>
      <c r="T5404" t="str">
        <f t="shared" si="591"/>
        <v>Mar</v>
      </c>
      <c r="U5404">
        <f t="shared" si="592"/>
        <v>2022</v>
      </c>
      <c r="V5404" t="str">
        <f t="shared" si="593"/>
        <v>10-15</v>
      </c>
      <c r="W5404" t="str">
        <f t="shared" si="594"/>
        <v>Fast</v>
      </c>
    </row>
    <row r="5405" spans="1:23" x14ac:dyDescent="0.3">
      <c r="A5405">
        <v>605404</v>
      </c>
      <c r="B5405">
        <v>72928</v>
      </c>
      <c r="C5405">
        <v>35</v>
      </c>
      <c r="D5405" t="s">
        <v>4</v>
      </c>
      <c r="E5405" t="s">
        <v>15</v>
      </c>
      <c r="F5405" t="s">
        <v>22</v>
      </c>
      <c r="G5405" t="s">
        <v>25</v>
      </c>
      <c r="H5405" s="1">
        <v>45288</v>
      </c>
      <c r="I5405" t="s">
        <v>33</v>
      </c>
      <c r="J5405">
        <v>80</v>
      </c>
      <c r="K5405">
        <v>10.6</v>
      </c>
      <c r="L5405">
        <v>389.05</v>
      </c>
      <c r="M5405">
        <v>99.92</v>
      </c>
      <c r="N5405" t="s">
        <v>49</v>
      </c>
      <c r="O5405">
        <v>4</v>
      </c>
      <c r="P5405" t="str" cm="1">
        <f t="array" ref="P5405">_xlfn.IFS(C5405&lt;25,"18-24", C5405&lt;=35,"25-35", C5405&lt;=50,"36-50",TRUE,"50+")</f>
        <v>25-35</v>
      </c>
      <c r="Q5405" t="str">
        <f t="shared" si="588"/>
        <v>new</v>
      </c>
      <c r="R5405" t="str">
        <f t="shared" si="589"/>
        <v>medium</v>
      </c>
      <c r="S5405" t="str">
        <f t="shared" si="590"/>
        <v>medium</v>
      </c>
      <c r="T5405" t="str">
        <f t="shared" si="591"/>
        <v>Dec</v>
      </c>
      <c r="U5405">
        <f t="shared" si="592"/>
        <v>2023</v>
      </c>
      <c r="V5405" t="str">
        <f t="shared" si="593"/>
        <v>10-15</v>
      </c>
      <c r="W5405" t="str">
        <f t="shared" si="594"/>
        <v>Slow</v>
      </c>
    </row>
    <row r="5406" spans="1:23" x14ac:dyDescent="0.3">
      <c r="A5406">
        <v>605405</v>
      </c>
      <c r="B5406">
        <v>52796</v>
      </c>
      <c r="C5406">
        <v>53</v>
      </c>
      <c r="D5406" t="s">
        <v>4</v>
      </c>
      <c r="E5406" t="s">
        <v>16</v>
      </c>
      <c r="F5406" t="s">
        <v>19</v>
      </c>
      <c r="G5406" t="s">
        <v>29</v>
      </c>
      <c r="H5406" s="1">
        <v>45387</v>
      </c>
      <c r="I5406" t="s">
        <v>33</v>
      </c>
      <c r="J5406">
        <v>85</v>
      </c>
      <c r="K5406">
        <v>5.7</v>
      </c>
      <c r="L5406">
        <v>640.92999999999995</v>
      </c>
      <c r="M5406">
        <v>101.34</v>
      </c>
      <c r="N5406" t="s">
        <v>49</v>
      </c>
      <c r="O5406">
        <v>3</v>
      </c>
      <c r="P5406" t="str" cm="1">
        <f t="array" ref="P5406">_xlfn.IFS(C5406&lt;25,"18-24", C5406&lt;=35,"25-35", C5406&lt;=50,"36-50",TRUE,"50+")</f>
        <v>50+</v>
      </c>
      <c r="Q5406" t="str">
        <f t="shared" si="588"/>
        <v>new</v>
      </c>
      <c r="R5406" t="str">
        <f t="shared" si="589"/>
        <v>high value</v>
      </c>
      <c r="S5406" t="str">
        <f t="shared" si="590"/>
        <v>medium</v>
      </c>
      <c r="T5406" t="str">
        <f t="shared" si="591"/>
        <v>Apr</v>
      </c>
      <c r="U5406">
        <f t="shared" si="592"/>
        <v>2024</v>
      </c>
      <c r="V5406" t="str">
        <f t="shared" si="593"/>
        <v>5-10</v>
      </c>
      <c r="W5406" t="str">
        <f t="shared" si="594"/>
        <v>Slow</v>
      </c>
    </row>
    <row r="5407" spans="1:23" x14ac:dyDescent="0.3">
      <c r="A5407">
        <v>605406</v>
      </c>
      <c r="B5407">
        <v>83879</v>
      </c>
      <c r="C5407">
        <v>23</v>
      </c>
      <c r="D5407" t="s">
        <v>4</v>
      </c>
      <c r="E5407" t="s">
        <v>13</v>
      </c>
      <c r="F5407" t="s">
        <v>22</v>
      </c>
      <c r="G5407" t="s">
        <v>31</v>
      </c>
      <c r="H5407" s="1">
        <v>44563</v>
      </c>
      <c r="I5407" t="s">
        <v>34</v>
      </c>
      <c r="J5407">
        <v>63</v>
      </c>
      <c r="K5407">
        <v>14.3</v>
      </c>
      <c r="L5407">
        <v>945.6</v>
      </c>
      <c r="M5407">
        <v>31.62</v>
      </c>
      <c r="N5407" t="s">
        <v>47</v>
      </c>
      <c r="O5407">
        <v>2</v>
      </c>
      <c r="P5407" t="str" cm="1">
        <f t="array" ref="P5407">_xlfn.IFS(C5407&lt;25,"18-24", C5407&lt;=35,"25-35", C5407&lt;=50,"36-50",TRUE,"50+")</f>
        <v>18-24</v>
      </c>
      <c r="Q5407" t="str">
        <f t="shared" si="588"/>
        <v>new</v>
      </c>
      <c r="R5407" t="str">
        <f t="shared" si="589"/>
        <v>high value</v>
      </c>
      <c r="S5407" t="str">
        <f t="shared" si="590"/>
        <v>Low</v>
      </c>
      <c r="T5407" t="str">
        <f t="shared" si="591"/>
        <v>Jan</v>
      </c>
      <c r="U5407">
        <f t="shared" si="592"/>
        <v>2022</v>
      </c>
      <c r="V5407" t="str">
        <f t="shared" si="593"/>
        <v>10-15</v>
      </c>
      <c r="W5407" t="str">
        <f t="shared" si="594"/>
        <v>Slow</v>
      </c>
    </row>
    <row r="5408" spans="1:23" x14ac:dyDescent="0.3">
      <c r="A5408">
        <v>605407</v>
      </c>
      <c r="B5408">
        <v>32941</v>
      </c>
      <c r="C5408">
        <v>19</v>
      </c>
      <c r="D5408" t="s">
        <v>4</v>
      </c>
      <c r="E5408" t="s">
        <v>5</v>
      </c>
      <c r="F5408" t="s">
        <v>28</v>
      </c>
      <c r="G5408" t="s">
        <v>31</v>
      </c>
      <c r="H5408" s="1">
        <v>45252</v>
      </c>
      <c r="I5408" t="s">
        <v>34</v>
      </c>
      <c r="J5408">
        <v>89</v>
      </c>
      <c r="K5408">
        <v>12.1</v>
      </c>
      <c r="L5408">
        <v>977.46</v>
      </c>
      <c r="M5408">
        <v>74.650000000000006</v>
      </c>
      <c r="N5408" t="s">
        <v>47</v>
      </c>
      <c r="O5408">
        <v>1</v>
      </c>
      <c r="P5408" t="str" cm="1">
        <f t="array" ref="P5408">_xlfn.IFS(C5408&lt;25,"18-24", C5408&lt;=35,"25-35", C5408&lt;=50,"36-50",TRUE,"50+")</f>
        <v>18-24</v>
      </c>
      <c r="Q5408" t="str">
        <f t="shared" si="588"/>
        <v>new</v>
      </c>
      <c r="R5408" t="str">
        <f t="shared" si="589"/>
        <v>high value</v>
      </c>
      <c r="S5408" t="str">
        <f t="shared" si="590"/>
        <v>Low</v>
      </c>
      <c r="T5408" t="str">
        <f t="shared" si="591"/>
        <v>Nov</v>
      </c>
      <c r="U5408">
        <f t="shared" si="592"/>
        <v>2023</v>
      </c>
      <c r="V5408" t="str">
        <f t="shared" si="593"/>
        <v>10-15</v>
      </c>
      <c r="W5408" t="str">
        <f t="shared" si="594"/>
        <v>Slow</v>
      </c>
    </row>
    <row r="5409" spans="1:23" x14ac:dyDescent="0.3">
      <c r="A5409">
        <v>605408</v>
      </c>
      <c r="B5409">
        <v>21299</v>
      </c>
      <c r="C5409">
        <v>33</v>
      </c>
      <c r="D5409" t="s">
        <v>4</v>
      </c>
      <c r="E5409" t="s">
        <v>13</v>
      </c>
      <c r="F5409" t="s">
        <v>24</v>
      </c>
      <c r="G5409" t="s">
        <v>29</v>
      </c>
      <c r="H5409" s="1">
        <v>45647</v>
      </c>
      <c r="I5409" t="s">
        <v>34</v>
      </c>
      <c r="J5409">
        <v>70</v>
      </c>
      <c r="K5409">
        <v>6.3</v>
      </c>
      <c r="L5409">
        <v>423.61</v>
      </c>
      <c r="M5409">
        <v>47.16</v>
      </c>
      <c r="N5409" t="s">
        <v>48</v>
      </c>
      <c r="O5409">
        <v>5</v>
      </c>
      <c r="P5409" t="str" cm="1">
        <f t="array" ref="P5409">_xlfn.IFS(C5409&lt;25,"18-24", C5409&lt;=35,"25-35", C5409&lt;=50,"36-50",TRUE,"50+")</f>
        <v>25-35</v>
      </c>
      <c r="Q5409" t="str">
        <f t="shared" si="588"/>
        <v>new</v>
      </c>
      <c r="R5409" t="str">
        <f t="shared" si="589"/>
        <v>medium</v>
      </c>
      <c r="S5409" t="str">
        <f t="shared" si="590"/>
        <v>High</v>
      </c>
      <c r="T5409" t="str">
        <f t="shared" si="591"/>
        <v>Dec</v>
      </c>
      <c r="U5409">
        <f t="shared" si="592"/>
        <v>2024</v>
      </c>
      <c r="V5409" t="str">
        <f t="shared" si="593"/>
        <v>5-10</v>
      </c>
      <c r="W5409" t="str">
        <f t="shared" si="594"/>
        <v>Slow</v>
      </c>
    </row>
    <row r="5410" spans="1:23" x14ac:dyDescent="0.3">
      <c r="A5410">
        <v>605409</v>
      </c>
      <c r="B5410">
        <v>75413</v>
      </c>
      <c r="C5410">
        <v>40</v>
      </c>
      <c r="D5410" t="s">
        <v>4</v>
      </c>
      <c r="E5410" t="s">
        <v>13</v>
      </c>
      <c r="F5410" t="s">
        <v>24</v>
      </c>
      <c r="G5410" t="s">
        <v>21</v>
      </c>
      <c r="H5410" s="1">
        <v>45462</v>
      </c>
      <c r="I5410" t="s">
        <v>33</v>
      </c>
      <c r="J5410">
        <v>47</v>
      </c>
      <c r="K5410">
        <v>4.2</v>
      </c>
      <c r="L5410">
        <v>880.46</v>
      </c>
      <c r="M5410">
        <v>35.97</v>
      </c>
      <c r="N5410" t="s">
        <v>47</v>
      </c>
      <c r="O5410">
        <v>4</v>
      </c>
      <c r="P5410" t="str" cm="1">
        <f t="array" ref="P5410">_xlfn.IFS(C5410&lt;25,"18-24", C5410&lt;=35,"25-35", C5410&lt;=50,"36-50",TRUE,"50+")</f>
        <v>36-50</v>
      </c>
      <c r="Q5410" t="str">
        <f t="shared" si="588"/>
        <v>new</v>
      </c>
      <c r="R5410" t="str">
        <f t="shared" si="589"/>
        <v>high value</v>
      </c>
      <c r="S5410" t="str">
        <f t="shared" si="590"/>
        <v>medium</v>
      </c>
      <c r="T5410" t="str">
        <f t="shared" si="591"/>
        <v>Jun</v>
      </c>
      <c r="U5410">
        <f t="shared" si="592"/>
        <v>2024</v>
      </c>
      <c r="V5410" t="str">
        <f t="shared" si="593"/>
        <v>0-5</v>
      </c>
      <c r="W5410" t="str">
        <f t="shared" si="594"/>
        <v>Slow</v>
      </c>
    </row>
    <row r="5411" spans="1:23" x14ac:dyDescent="0.3">
      <c r="A5411">
        <v>605410</v>
      </c>
      <c r="B5411">
        <v>22598</v>
      </c>
      <c r="C5411">
        <v>60</v>
      </c>
      <c r="D5411" t="s">
        <v>4</v>
      </c>
      <c r="E5411" t="s">
        <v>15</v>
      </c>
      <c r="F5411" t="s">
        <v>19</v>
      </c>
      <c r="G5411" t="s">
        <v>25</v>
      </c>
      <c r="H5411" s="1">
        <v>45390</v>
      </c>
      <c r="I5411" t="s">
        <v>34</v>
      </c>
      <c r="J5411">
        <v>76</v>
      </c>
      <c r="K5411">
        <v>9.1999999999999993</v>
      </c>
      <c r="L5411">
        <v>1070.71</v>
      </c>
      <c r="M5411">
        <v>65.52</v>
      </c>
      <c r="N5411" t="s">
        <v>48</v>
      </c>
      <c r="O5411">
        <v>1</v>
      </c>
      <c r="P5411" t="str" cm="1">
        <f t="array" ref="P5411">_xlfn.IFS(C5411&lt;25,"18-24", C5411&lt;=35,"25-35", C5411&lt;=50,"36-50",TRUE,"50+")</f>
        <v>50+</v>
      </c>
      <c r="Q5411" t="str">
        <f t="shared" si="588"/>
        <v>new</v>
      </c>
      <c r="R5411" t="str">
        <f t="shared" si="589"/>
        <v>high value</v>
      </c>
      <c r="S5411" t="str">
        <f t="shared" si="590"/>
        <v>Low</v>
      </c>
      <c r="T5411" t="str">
        <f t="shared" si="591"/>
        <v>Apr</v>
      </c>
      <c r="U5411">
        <f t="shared" si="592"/>
        <v>2024</v>
      </c>
      <c r="V5411" t="str">
        <f t="shared" si="593"/>
        <v>5-10</v>
      </c>
      <c r="W5411" t="str">
        <f t="shared" si="594"/>
        <v>Slow</v>
      </c>
    </row>
    <row r="5412" spans="1:23" x14ac:dyDescent="0.3">
      <c r="A5412">
        <v>605411</v>
      </c>
      <c r="B5412">
        <v>33127</v>
      </c>
      <c r="C5412">
        <v>55</v>
      </c>
      <c r="D5412" t="s">
        <v>4</v>
      </c>
      <c r="E5412" t="s">
        <v>15</v>
      </c>
      <c r="F5412" t="s">
        <v>18</v>
      </c>
      <c r="G5412" t="s">
        <v>21</v>
      </c>
      <c r="H5412" s="1">
        <v>44778</v>
      </c>
      <c r="I5412" t="s">
        <v>34</v>
      </c>
      <c r="J5412">
        <v>42</v>
      </c>
      <c r="K5412">
        <v>1.7</v>
      </c>
      <c r="L5412">
        <v>1162.96</v>
      </c>
      <c r="M5412">
        <v>119.27</v>
      </c>
      <c r="N5412" t="s">
        <v>48</v>
      </c>
      <c r="O5412">
        <v>1</v>
      </c>
      <c r="P5412" t="str" cm="1">
        <f t="array" ref="P5412">_xlfn.IFS(C5412&lt;25,"18-24", C5412&lt;=35,"25-35", C5412&lt;=50,"36-50",TRUE,"50+")</f>
        <v>50+</v>
      </c>
      <c r="Q5412" t="str">
        <f t="shared" si="588"/>
        <v>new</v>
      </c>
      <c r="R5412" t="str">
        <f t="shared" si="589"/>
        <v>high value</v>
      </c>
      <c r="S5412" t="str">
        <f t="shared" si="590"/>
        <v>Low</v>
      </c>
      <c r="T5412" t="str">
        <f t="shared" si="591"/>
        <v>Aug</v>
      </c>
      <c r="U5412">
        <f t="shared" si="592"/>
        <v>2022</v>
      </c>
      <c r="V5412" t="str">
        <f t="shared" si="593"/>
        <v>0-5</v>
      </c>
      <c r="W5412" t="str">
        <f t="shared" si="594"/>
        <v>Medium</v>
      </c>
    </row>
    <row r="5413" spans="1:23" x14ac:dyDescent="0.3">
      <c r="A5413">
        <v>605412</v>
      </c>
      <c r="B5413">
        <v>59291</v>
      </c>
      <c r="C5413">
        <v>22</v>
      </c>
      <c r="D5413" t="s">
        <v>7</v>
      </c>
      <c r="E5413" t="s">
        <v>11</v>
      </c>
      <c r="F5413" t="s">
        <v>30</v>
      </c>
      <c r="G5413" t="s">
        <v>25</v>
      </c>
      <c r="H5413" s="1">
        <v>45286</v>
      </c>
      <c r="I5413" t="s">
        <v>33</v>
      </c>
      <c r="J5413">
        <v>28</v>
      </c>
      <c r="K5413">
        <v>12.9</v>
      </c>
      <c r="L5413">
        <v>953.38</v>
      </c>
      <c r="M5413">
        <v>67.8</v>
      </c>
      <c r="N5413" t="s">
        <v>47</v>
      </c>
      <c r="O5413">
        <v>1</v>
      </c>
      <c r="P5413" t="str" cm="1">
        <f t="array" ref="P5413">_xlfn.IFS(C5413&lt;25,"18-24", C5413&lt;=35,"25-35", C5413&lt;=50,"36-50",TRUE,"50+")</f>
        <v>18-24</v>
      </c>
      <c r="Q5413" t="str">
        <f t="shared" si="588"/>
        <v>new</v>
      </c>
      <c r="R5413" t="str">
        <f t="shared" si="589"/>
        <v>high value</v>
      </c>
      <c r="S5413" t="str">
        <f t="shared" si="590"/>
        <v>Low</v>
      </c>
      <c r="T5413" t="str">
        <f t="shared" si="591"/>
        <v>Dec</v>
      </c>
      <c r="U5413">
        <f t="shared" si="592"/>
        <v>2023</v>
      </c>
      <c r="V5413" t="str">
        <f t="shared" si="593"/>
        <v>10-15</v>
      </c>
      <c r="W5413" t="str">
        <f t="shared" si="594"/>
        <v>Fast</v>
      </c>
    </row>
    <row r="5414" spans="1:23" x14ac:dyDescent="0.3">
      <c r="A5414">
        <v>605413</v>
      </c>
      <c r="B5414">
        <v>20653</v>
      </c>
      <c r="C5414">
        <v>22</v>
      </c>
      <c r="D5414" t="s">
        <v>7</v>
      </c>
      <c r="E5414" t="s">
        <v>15</v>
      </c>
      <c r="F5414" t="s">
        <v>19</v>
      </c>
      <c r="G5414" t="s">
        <v>27</v>
      </c>
      <c r="H5414" s="1">
        <v>45474</v>
      </c>
      <c r="I5414" t="s">
        <v>34</v>
      </c>
      <c r="J5414">
        <v>51</v>
      </c>
      <c r="K5414">
        <v>8.5</v>
      </c>
      <c r="L5414">
        <v>939.29</v>
      </c>
      <c r="M5414">
        <v>77.33</v>
      </c>
      <c r="N5414" t="s">
        <v>48</v>
      </c>
      <c r="O5414">
        <v>2</v>
      </c>
      <c r="P5414" t="str" cm="1">
        <f t="array" ref="P5414">_xlfn.IFS(C5414&lt;25,"18-24", C5414&lt;=35,"25-35", C5414&lt;=50,"36-50",TRUE,"50+")</f>
        <v>18-24</v>
      </c>
      <c r="Q5414" t="str">
        <f t="shared" si="588"/>
        <v>new</v>
      </c>
      <c r="R5414" t="str">
        <f t="shared" si="589"/>
        <v>high value</v>
      </c>
      <c r="S5414" t="str">
        <f t="shared" si="590"/>
        <v>Low</v>
      </c>
      <c r="T5414" t="str">
        <f t="shared" si="591"/>
        <v>Jul</v>
      </c>
      <c r="U5414">
        <f t="shared" si="592"/>
        <v>2024</v>
      </c>
      <c r="V5414" t="str">
        <f t="shared" si="593"/>
        <v>5-10</v>
      </c>
      <c r="W5414" t="str">
        <f t="shared" si="594"/>
        <v>Slow</v>
      </c>
    </row>
    <row r="5415" spans="1:23" x14ac:dyDescent="0.3">
      <c r="A5415">
        <v>605414</v>
      </c>
      <c r="B5415">
        <v>16993</v>
      </c>
      <c r="C5415">
        <v>45</v>
      </c>
      <c r="D5415" t="s">
        <v>4</v>
      </c>
      <c r="E5415" t="s">
        <v>15</v>
      </c>
      <c r="F5415" t="s">
        <v>19</v>
      </c>
      <c r="G5415" t="s">
        <v>29</v>
      </c>
      <c r="H5415" s="1">
        <v>45350</v>
      </c>
      <c r="I5415" t="s">
        <v>34</v>
      </c>
      <c r="J5415">
        <v>72</v>
      </c>
      <c r="K5415">
        <v>6.4</v>
      </c>
      <c r="L5415">
        <v>923.2</v>
      </c>
      <c r="M5415">
        <v>114</v>
      </c>
      <c r="N5415" t="s">
        <v>47</v>
      </c>
      <c r="O5415">
        <v>5</v>
      </c>
      <c r="P5415" t="str" cm="1">
        <f t="array" ref="P5415">_xlfn.IFS(C5415&lt;25,"18-24", C5415&lt;=35,"25-35", C5415&lt;=50,"36-50",TRUE,"50+")</f>
        <v>36-50</v>
      </c>
      <c r="Q5415" t="str">
        <f t="shared" si="588"/>
        <v>new</v>
      </c>
      <c r="R5415" t="str">
        <f t="shared" si="589"/>
        <v>high value</v>
      </c>
      <c r="S5415" t="str">
        <f t="shared" si="590"/>
        <v>High</v>
      </c>
      <c r="T5415" t="str">
        <f t="shared" si="591"/>
        <v>Feb</v>
      </c>
      <c r="U5415">
        <f t="shared" si="592"/>
        <v>2024</v>
      </c>
      <c r="V5415" t="str">
        <f t="shared" si="593"/>
        <v>5-10</v>
      </c>
      <c r="W5415" t="str">
        <f t="shared" si="594"/>
        <v>Slow</v>
      </c>
    </row>
    <row r="5416" spans="1:23" x14ac:dyDescent="0.3">
      <c r="A5416">
        <v>605415</v>
      </c>
      <c r="B5416">
        <v>22445</v>
      </c>
      <c r="C5416">
        <v>55</v>
      </c>
      <c r="D5416" t="s">
        <v>7</v>
      </c>
      <c r="E5416" t="s">
        <v>15</v>
      </c>
      <c r="F5416" t="s">
        <v>18</v>
      </c>
      <c r="G5416" t="s">
        <v>23</v>
      </c>
      <c r="H5416" s="1">
        <v>45127</v>
      </c>
      <c r="I5416" t="s">
        <v>34</v>
      </c>
      <c r="J5416">
        <v>57</v>
      </c>
      <c r="K5416">
        <v>14.1</v>
      </c>
      <c r="L5416">
        <v>412.24</v>
      </c>
      <c r="M5416">
        <v>116.19</v>
      </c>
      <c r="N5416" t="s">
        <v>48</v>
      </c>
      <c r="O5416">
        <v>3</v>
      </c>
      <c r="P5416" t="str" cm="1">
        <f t="array" ref="P5416">_xlfn.IFS(C5416&lt;25,"18-24", C5416&lt;=35,"25-35", C5416&lt;=50,"36-50",TRUE,"50+")</f>
        <v>50+</v>
      </c>
      <c r="Q5416" t="str">
        <f t="shared" si="588"/>
        <v>new</v>
      </c>
      <c r="R5416" t="str">
        <f t="shared" si="589"/>
        <v>medium</v>
      </c>
      <c r="S5416" t="str">
        <f t="shared" si="590"/>
        <v>medium</v>
      </c>
      <c r="T5416" t="str">
        <f t="shared" si="591"/>
        <v>Jul</v>
      </c>
      <c r="U5416">
        <f t="shared" si="592"/>
        <v>2023</v>
      </c>
      <c r="V5416" t="str">
        <f t="shared" si="593"/>
        <v>10-15</v>
      </c>
      <c r="W5416" t="str">
        <f t="shared" si="594"/>
        <v>Slow</v>
      </c>
    </row>
    <row r="5417" spans="1:23" x14ac:dyDescent="0.3">
      <c r="A5417">
        <v>605416</v>
      </c>
      <c r="B5417">
        <v>55874</v>
      </c>
      <c r="C5417">
        <v>53</v>
      </c>
      <c r="D5417" t="s">
        <v>7</v>
      </c>
      <c r="E5417" t="s">
        <v>5</v>
      </c>
      <c r="F5417" t="s">
        <v>26</v>
      </c>
      <c r="G5417" t="s">
        <v>21</v>
      </c>
      <c r="H5417" s="1">
        <v>44563</v>
      </c>
      <c r="I5417" t="s">
        <v>33</v>
      </c>
      <c r="J5417">
        <v>81</v>
      </c>
      <c r="K5417">
        <v>9.8000000000000007</v>
      </c>
      <c r="L5417">
        <v>728.73</v>
      </c>
      <c r="M5417">
        <v>46.93</v>
      </c>
      <c r="N5417" t="s">
        <v>50</v>
      </c>
      <c r="O5417">
        <v>5</v>
      </c>
      <c r="P5417" t="str" cm="1">
        <f t="array" ref="P5417">_xlfn.IFS(C5417&lt;25,"18-24", C5417&lt;=35,"25-35", C5417&lt;=50,"36-50",TRUE,"50+")</f>
        <v>50+</v>
      </c>
      <c r="Q5417" t="str">
        <f t="shared" si="588"/>
        <v>new</v>
      </c>
      <c r="R5417" t="str">
        <f t="shared" si="589"/>
        <v>high value</v>
      </c>
      <c r="S5417" t="str">
        <f t="shared" si="590"/>
        <v>High</v>
      </c>
      <c r="T5417" t="str">
        <f t="shared" si="591"/>
        <v>Jan</v>
      </c>
      <c r="U5417">
        <f t="shared" si="592"/>
        <v>2022</v>
      </c>
      <c r="V5417" t="str">
        <f t="shared" si="593"/>
        <v>5-10</v>
      </c>
      <c r="W5417" t="str">
        <f t="shared" si="594"/>
        <v>Slow</v>
      </c>
    </row>
    <row r="5418" spans="1:23" x14ac:dyDescent="0.3">
      <c r="A5418">
        <v>605417</v>
      </c>
      <c r="B5418">
        <v>60359</v>
      </c>
      <c r="C5418">
        <v>31</v>
      </c>
      <c r="D5418" t="s">
        <v>4</v>
      </c>
      <c r="E5418" t="s">
        <v>15</v>
      </c>
      <c r="F5418" t="s">
        <v>24</v>
      </c>
      <c r="G5418" t="s">
        <v>21</v>
      </c>
      <c r="H5418" s="1">
        <v>45060</v>
      </c>
      <c r="I5418" t="s">
        <v>34</v>
      </c>
      <c r="J5418">
        <v>24</v>
      </c>
      <c r="K5418">
        <v>13.1</v>
      </c>
      <c r="L5418">
        <v>981.25</v>
      </c>
      <c r="M5418">
        <v>86.63</v>
      </c>
      <c r="N5418" t="s">
        <v>48</v>
      </c>
      <c r="O5418">
        <v>4</v>
      </c>
      <c r="P5418" t="str" cm="1">
        <f t="array" ref="P5418">_xlfn.IFS(C5418&lt;25,"18-24", C5418&lt;=35,"25-35", C5418&lt;=50,"36-50",TRUE,"50+")</f>
        <v>25-35</v>
      </c>
      <c r="Q5418" t="str">
        <f t="shared" si="588"/>
        <v>new</v>
      </c>
      <c r="R5418" t="str">
        <f t="shared" si="589"/>
        <v>high value</v>
      </c>
      <c r="S5418" t="str">
        <f t="shared" si="590"/>
        <v>medium</v>
      </c>
      <c r="T5418" t="str">
        <f t="shared" si="591"/>
        <v>May</v>
      </c>
      <c r="U5418">
        <f t="shared" si="592"/>
        <v>2023</v>
      </c>
      <c r="V5418" t="str">
        <f t="shared" si="593"/>
        <v>10-15</v>
      </c>
      <c r="W5418" t="str">
        <f t="shared" si="594"/>
        <v>Fast</v>
      </c>
    </row>
    <row r="5419" spans="1:23" x14ac:dyDescent="0.3">
      <c r="A5419">
        <v>605418</v>
      </c>
      <c r="B5419">
        <v>46786</v>
      </c>
      <c r="C5419">
        <v>34</v>
      </c>
      <c r="D5419" t="s">
        <v>7</v>
      </c>
      <c r="E5419" t="s">
        <v>5</v>
      </c>
      <c r="F5419" t="s">
        <v>24</v>
      </c>
      <c r="G5419" t="s">
        <v>23</v>
      </c>
      <c r="H5419" s="1">
        <v>45378</v>
      </c>
      <c r="I5419" t="s">
        <v>33</v>
      </c>
      <c r="J5419">
        <v>27</v>
      </c>
      <c r="K5419">
        <v>13.3</v>
      </c>
      <c r="L5419">
        <v>872.65</v>
      </c>
      <c r="M5419">
        <v>94.84</v>
      </c>
      <c r="N5419" t="s">
        <v>48</v>
      </c>
      <c r="O5419">
        <v>5</v>
      </c>
      <c r="P5419" t="str" cm="1">
        <f t="array" ref="P5419">_xlfn.IFS(C5419&lt;25,"18-24", C5419&lt;=35,"25-35", C5419&lt;=50,"36-50",TRUE,"50+")</f>
        <v>25-35</v>
      </c>
      <c r="Q5419" t="str">
        <f t="shared" si="588"/>
        <v>new</v>
      </c>
      <c r="R5419" t="str">
        <f t="shared" si="589"/>
        <v>high value</v>
      </c>
      <c r="S5419" t="str">
        <f t="shared" si="590"/>
        <v>High</v>
      </c>
      <c r="T5419" t="str">
        <f t="shared" si="591"/>
        <v>Mar</v>
      </c>
      <c r="U5419">
        <f t="shared" si="592"/>
        <v>2024</v>
      </c>
      <c r="V5419" t="str">
        <f t="shared" si="593"/>
        <v>10-15</v>
      </c>
      <c r="W5419" t="str">
        <f t="shared" si="594"/>
        <v>Fast</v>
      </c>
    </row>
    <row r="5420" spans="1:23" x14ac:dyDescent="0.3">
      <c r="A5420">
        <v>605419</v>
      </c>
      <c r="B5420">
        <v>66501</v>
      </c>
      <c r="C5420">
        <v>61</v>
      </c>
      <c r="D5420" t="s">
        <v>7</v>
      </c>
      <c r="E5420" t="s">
        <v>15</v>
      </c>
      <c r="F5420" t="s">
        <v>22</v>
      </c>
      <c r="G5420" t="s">
        <v>21</v>
      </c>
      <c r="H5420" s="1">
        <v>45362</v>
      </c>
      <c r="I5420" t="s">
        <v>33</v>
      </c>
      <c r="J5420">
        <v>44</v>
      </c>
      <c r="K5420">
        <v>3</v>
      </c>
      <c r="L5420">
        <v>848.49</v>
      </c>
      <c r="M5420">
        <v>80.8</v>
      </c>
      <c r="N5420" t="s">
        <v>50</v>
      </c>
      <c r="O5420">
        <v>5</v>
      </c>
      <c r="P5420" t="str" cm="1">
        <f t="array" ref="P5420">_xlfn.IFS(C5420&lt;25,"18-24", C5420&lt;=35,"25-35", C5420&lt;=50,"36-50",TRUE,"50+")</f>
        <v>50+</v>
      </c>
      <c r="Q5420" t="str">
        <f t="shared" si="588"/>
        <v>new</v>
      </c>
      <c r="R5420" t="str">
        <f t="shared" si="589"/>
        <v>high value</v>
      </c>
      <c r="S5420" t="str">
        <f t="shared" si="590"/>
        <v>High</v>
      </c>
      <c r="T5420" t="str">
        <f t="shared" si="591"/>
        <v>Mar</v>
      </c>
      <c r="U5420">
        <f t="shared" si="592"/>
        <v>2024</v>
      </c>
      <c r="V5420" t="str">
        <f t="shared" si="593"/>
        <v>0-5</v>
      </c>
      <c r="W5420" t="str">
        <f t="shared" si="594"/>
        <v>Medium</v>
      </c>
    </row>
    <row r="5421" spans="1:23" x14ac:dyDescent="0.3">
      <c r="A5421">
        <v>605420</v>
      </c>
      <c r="B5421">
        <v>27402</v>
      </c>
      <c r="C5421">
        <v>38</v>
      </c>
      <c r="D5421" t="s">
        <v>7</v>
      </c>
      <c r="E5421" t="s">
        <v>5</v>
      </c>
      <c r="F5421" t="s">
        <v>18</v>
      </c>
      <c r="G5421" t="s">
        <v>23</v>
      </c>
      <c r="H5421" s="1">
        <v>45080</v>
      </c>
      <c r="I5421" t="s">
        <v>33</v>
      </c>
      <c r="J5421">
        <v>21</v>
      </c>
      <c r="K5421">
        <v>13.5</v>
      </c>
      <c r="L5421">
        <v>649.59</v>
      </c>
      <c r="M5421">
        <v>92.76</v>
      </c>
      <c r="N5421" t="s">
        <v>48</v>
      </c>
      <c r="O5421">
        <v>3</v>
      </c>
      <c r="P5421" t="str" cm="1">
        <f t="array" ref="P5421">_xlfn.IFS(C5421&lt;25,"18-24", C5421&lt;=35,"25-35", C5421&lt;=50,"36-50",TRUE,"50+")</f>
        <v>36-50</v>
      </c>
      <c r="Q5421" t="str">
        <f t="shared" si="588"/>
        <v>new</v>
      </c>
      <c r="R5421" t="str">
        <f t="shared" si="589"/>
        <v>high value</v>
      </c>
      <c r="S5421" t="str">
        <f t="shared" si="590"/>
        <v>medium</v>
      </c>
      <c r="T5421" t="str">
        <f t="shared" si="591"/>
        <v>Jun</v>
      </c>
      <c r="U5421">
        <f t="shared" si="592"/>
        <v>2023</v>
      </c>
      <c r="V5421" t="str">
        <f t="shared" si="593"/>
        <v>10-15</v>
      </c>
      <c r="W5421" t="str">
        <f t="shared" si="594"/>
        <v>Fast</v>
      </c>
    </row>
    <row r="5422" spans="1:23" x14ac:dyDescent="0.3">
      <c r="A5422">
        <v>605421</v>
      </c>
      <c r="B5422">
        <v>16987</v>
      </c>
      <c r="C5422">
        <v>38</v>
      </c>
      <c r="D5422" t="s">
        <v>4</v>
      </c>
      <c r="E5422" t="s">
        <v>15</v>
      </c>
      <c r="F5422" t="s">
        <v>30</v>
      </c>
      <c r="G5422" t="s">
        <v>31</v>
      </c>
      <c r="H5422" s="1">
        <v>45262</v>
      </c>
      <c r="I5422" t="s">
        <v>33</v>
      </c>
      <c r="J5422">
        <v>25</v>
      </c>
      <c r="K5422">
        <v>11.6</v>
      </c>
      <c r="L5422">
        <v>814.48</v>
      </c>
      <c r="M5422">
        <v>47.29</v>
      </c>
      <c r="N5422" t="s">
        <v>50</v>
      </c>
      <c r="O5422">
        <v>5</v>
      </c>
      <c r="P5422" t="str" cm="1">
        <f t="array" ref="P5422">_xlfn.IFS(C5422&lt;25,"18-24", C5422&lt;=35,"25-35", C5422&lt;=50,"36-50",TRUE,"50+")</f>
        <v>36-50</v>
      </c>
      <c r="Q5422" t="str">
        <f t="shared" si="588"/>
        <v>new</v>
      </c>
      <c r="R5422" t="str">
        <f t="shared" si="589"/>
        <v>high value</v>
      </c>
      <c r="S5422" t="str">
        <f t="shared" si="590"/>
        <v>High</v>
      </c>
      <c r="T5422" t="str">
        <f t="shared" si="591"/>
        <v>Dec</v>
      </c>
      <c r="U5422">
        <f t="shared" si="592"/>
        <v>2023</v>
      </c>
      <c r="V5422" t="str">
        <f t="shared" si="593"/>
        <v>10-15</v>
      </c>
      <c r="W5422" t="str">
        <f t="shared" si="594"/>
        <v>Fast</v>
      </c>
    </row>
    <row r="5423" spans="1:23" x14ac:dyDescent="0.3">
      <c r="A5423">
        <v>605422</v>
      </c>
      <c r="B5423">
        <v>66671</v>
      </c>
      <c r="C5423">
        <v>26</v>
      </c>
      <c r="D5423" t="s">
        <v>4</v>
      </c>
      <c r="E5423" t="s">
        <v>8</v>
      </c>
      <c r="F5423" t="s">
        <v>30</v>
      </c>
      <c r="G5423" t="s">
        <v>23</v>
      </c>
      <c r="H5423" s="1">
        <v>45584</v>
      </c>
      <c r="I5423" t="s">
        <v>33</v>
      </c>
      <c r="J5423">
        <v>29</v>
      </c>
      <c r="K5423">
        <v>11.1</v>
      </c>
      <c r="L5423">
        <v>1197.8599999999999</v>
      </c>
      <c r="M5423">
        <v>88.86</v>
      </c>
      <c r="N5423" t="s">
        <v>49</v>
      </c>
      <c r="O5423">
        <v>4</v>
      </c>
      <c r="P5423" t="str" cm="1">
        <f t="array" ref="P5423">_xlfn.IFS(C5423&lt;25,"18-24", C5423&lt;=35,"25-35", C5423&lt;=50,"36-50",TRUE,"50+")</f>
        <v>25-35</v>
      </c>
      <c r="Q5423" t="str">
        <f t="shared" si="588"/>
        <v>new</v>
      </c>
      <c r="R5423" t="str">
        <f t="shared" si="589"/>
        <v>high value</v>
      </c>
      <c r="S5423" t="str">
        <f t="shared" si="590"/>
        <v>medium</v>
      </c>
      <c r="T5423" t="str">
        <f t="shared" si="591"/>
        <v>Oct</v>
      </c>
      <c r="U5423">
        <f t="shared" si="592"/>
        <v>2024</v>
      </c>
      <c r="V5423" t="str">
        <f t="shared" si="593"/>
        <v>10-15</v>
      </c>
      <c r="W5423" t="str">
        <f t="shared" si="594"/>
        <v>Fast</v>
      </c>
    </row>
    <row r="5424" spans="1:23" x14ac:dyDescent="0.3">
      <c r="A5424">
        <v>605423</v>
      </c>
      <c r="B5424">
        <v>17400</v>
      </c>
      <c r="C5424">
        <v>43</v>
      </c>
      <c r="D5424" t="s">
        <v>7</v>
      </c>
      <c r="E5424" t="s">
        <v>16</v>
      </c>
      <c r="F5424" t="s">
        <v>26</v>
      </c>
      <c r="G5424" t="s">
        <v>25</v>
      </c>
      <c r="H5424" s="1">
        <v>44619</v>
      </c>
      <c r="I5424" t="s">
        <v>34</v>
      </c>
      <c r="J5424">
        <v>89</v>
      </c>
      <c r="K5424">
        <v>5.7</v>
      </c>
      <c r="L5424">
        <v>1262.32</v>
      </c>
      <c r="M5424">
        <v>100.42</v>
      </c>
      <c r="N5424" t="s">
        <v>49</v>
      </c>
      <c r="O5424">
        <v>3</v>
      </c>
      <c r="P5424" t="str" cm="1">
        <f t="array" ref="P5424">_xlfn.IFS(C5424&lt;25,"18-24", C5424&lt;=35,"25-35", C5424&lt;=50,"36-50",TRUE,"50+")</f>
        <v>36-50</v>
      </c>
      <c r="Q5424" t="str">
        <f t="shared" si="588"/>
        <v>repeat</v>
      </c>
      <c r="R5424" t="str">
        <f t="shared" si="589"/>
        <v>high value</v>
      </c>
      <c r="S5424" t="str">
        <f t="shared" si="590"/>
        <v>medium</v>
      </c>
      <c r="T5424" t="str">
        <f t="shared" si="591"/>
        <v>Feb</v>
      </c>
      <c r="U5424">
        <f t="shared" si="592"/>
        <v>2022</v>
      </c>
      <c r="V5424" t="str">
        <f t="shared" si="593"/>
        <v>5-10</v>
      </c>
      <c r="W5424" t="str">
        <f t="shared" si="594"/>
        <v>Slow</v>
      </c>
    </row>
    <row r="5425" spans="1:23" x14ac:dyDescent="0.3">
      <c r="A5425">
        <v>605424</v>
      </c>
      <c r="B5425">
        <v>20283</v>
      </c>
      <c r="C5425">
        <v>33</v>
      </c>
      <c r="D5425" t="s">
        <v>7</v>
      </c>
      <c r="E5425" t="s">
        <v>5</v>
      </c>
      <c r="F5425" t="s">
        <v>32</v>
      </c>
      <c r="G5425" t="s">
        <v>31</v>
      </c>
      <c r="H5425" s="1">
        <v>44912</v>
      </c>
      <c r="I5425" t="s">
        <v>33</v>
      </c>
      <c r="J5425">
        <v>36</v>
      </c>
      <c r="K5425">
        <v>6.4</v>
      </c>
      <c r="L5425">
        <v>230.06</v>
      </c>
      <c r="M5425">
        <v>82.5</v>
      </c>
      <c r="N5425" t="s">
        <v>47</v>
      </c>
      <c r="O5425">
        <v>1</v>
      </c>
      <c r="P5425" t="str" cm="1">
        <f t="array" ref="P5425">_xlfn.IFS(C5425&lt;25,"18-24", C5425&lt;=35,"25-35", C5425&lt;=50,"36-50",TRUE,"50+")</f>
        <v>25-35</v>
      </c>
      <c r="Q5425" t="str">
        <f t="shared" si="588"/>
        <v>new</v>
      </c>
      <c r="R5425" t="str">
        <f t="shared" si="589"/>
        <v>low</v>
      </c>
      <c r="S5425" t="str">
        <f t="shared" si="590"/>
        <v>Low</v>
      </c>
      <c r="T5425" t="str">
        <f t="shared" si="591"/>
        <v>Dec</v>
      </c>
      <c r="U5425">
        <f t="shared" si="592"/>
        <v>2022</v>
      </c>
      <c r="V5425" t="str">
        <f t="shared" si="593"/>
        <v>5-10</v>
      </c>
      <c r="W5425" t="str">
        <f t="shared" si="594"/>
        <v>Medium</v>
      </c>
    </row>
    <row r="5426" spans="1:23" x14ac:dyDescent="0.3">
      <c r="A5426">
        <v>605425</v>
      </c>
      <c r="B5426">
        <v>66163</v>
      </c>
      <c r="C5426">
        <v>22</v>
      </c>
      <c r="D5426" t="s">
        <v>7</v>
      </c>
      <c r="E5426" t="s">
        <v>13</v>
      </c>
      <c r="F5426" t="s">
        <v>24</v>
      </c>
      <c r="G5426" t="s">
        <v>31</v>
      </c>
      <c r="H5426" s="1">
        <v>44888</v>
      </c>
      <c r="I5426" t="s">
        <v>33</v>
      </c>
      <c r="J5426">
        <v>70</v>
      </c>
      <c r="K5426">
        <v>1.9</v>
      </c>
      <c r="L5426">
        <v>1322.49</v>
      </c>
      <c r="M5426">
        <v>61.44</v>
      </c>
      <c r="N5426" t="s">
        <v>49</v>
      </c>
      <c r="O5426">
        <v>2</v>
      </c>
      <c r="P5426" t="str" cm="1">
        <f t="array" ref="P5426">_xlfn.IFS(C5426&lt;25,"18-24", C5426&lt;=35,"25-35", C5426&lt;=50,"36-50",TRUE,"50+")</f>
        <v>18-24</v>
      </c>
      <c r="Q5426" t="str">
        <f t="shared" si="588"/>
        <v>new</v>
      </c>
      <c r="R5426" t="str">
        <f t="shared" si="589"/>
        <v>high value</v>
      </c>
      <c r="S5426" t="str">
        <f t="shared" si="590"/>
        <v>Low</v>
      </c>
      <c r="T5426" t="str">
        <f t="shared" si="591"/>
        <v>Nov</v>
      </c>
      <c r="U5426">
        <f t="shared" si="592"/>
        <v>2022</v>
      </c>
      <c r="V5426" t="str">
        <f t="shared" si="593"/>
        <v>0-5</v>
      </c>
      <c r="W5426" t="str">
        <f t="shared" si="594"/>
        <v>Slow</v>
      </c>
    </row>
    <row r="5427" spans="1:23" x14ac:dyDescent="0.3">
      <c r="A5427">
        <v>605426</v>
      </c>
      <c r="B5427">
        <v>37718</v>
      </c>
      <c r="C5427">
        <v>26</v>
      </c>
      <c r="D5427" t="s">
        <v>7</v>
      </c>
      <c r="E5427" t="s">
        <v>13</v>
      </c>
      <c r="F5427" t="s">
        <v>28</v>
      </c>
      <c r="G5427" t="s">
        <v>29</v>
      </c>
      <c r="H5427" s="1">
        <v>45259</v>
      </c>
      <c r="I5427" t="s">
        <v>33</v>
      </c>
      <c r="J5427">
        <v>40</v>
      </c>
      <c r="K5427">
        <v>7.3</v>
      </c>
      <c r="L5427">
        <v>729.86</v>
      </c>
      <c r="M5427">
        <v>102.52</v>
      </c>
      <c r="N5427" t="s">
        <v>47</v>
      </c>
      <c r="O5427">
        <v>5</v>
      </c>
      <c r="P5427" t="str" cm="1">
        <f t="array" ref="P5427">_xlfn.IFS(C5427&lt;25,"18-24", C5427&lt;=35,"25-35", C5427&lt;=50,"36-50",TRUE,"50+")</f>
        <v>25-35</v>
      </c>
      <c r="Q5427" t="str">
        <f t="shared" si="588"/>
        <v>new</v>
      </c>
      <c r="R5427" t="str">
        <f t="shared" si="589"/>
        <v>high value</v>
      </c>
      <c r="S5427" t="str">
        <f t="shared" si="590"/>
        <v>High</v>
      </c>
      <c r="T5427" t="str">
        <f t="shared" si="591"/>
        <v>Nov</v>
      </c>
      <c r="U5427">
        <f t="shared" si="592"/>
        <v>2023</v>
      </c>
      <c r="V5427" t="str">
        <f t="shared" si="593"/>
        <v>5-10</v>
      </c>
      <c r="W5427" t="str">
        <f t="shared" si="594"/>
        <v>Medium</v>
      </c>
    </row>
    <row r="5428" spans="1:23" x14ac:dyDescent="0.3">
      <c r="A5428">
        <v>605427</v>
      </c>
      <c r="B5428">
        <v>63480</v>
      </c>
      <c r="C5428">
        <v>25</v>
      </c>
      <c r="D5428" t="s">
        <v>7</v>
      </c>
      <c r="E5428" t="s">
        <v>5</v>
      </c>
      <c r="F5428" t="s">
        <v>22</v>
      </c>
      <c r="G5428" t="s">
        <v>27</v>
      </c>
      <c r="H5428" s="1">
        <v>44664</v>
      </c>
      <c r="I5428" t="s">
        <v>34</v>
      </c>
      <c r="J5428">
        <v>42</v>
      </c>
      <c r="K5428">
        <v>6.3</v>
      </c>
      <c r="L5428">
        <v>469.62</v>
      </c>
      <c r="M5428">
        <v>47.26</v>
      </c>
      <c r="N5428" t="s">
        <v>47</v>
      </c>
      <c r="O5428">
        <v>2</v>
      </c>
      <c r="P5428" t="str" cm="1">
        <f t="array" ref="P5428">_xlfn.IFS(C5428&lt;25,"18-24", C5428&lt;=35,"25-35", C5428&lt;=50,"36-50",TRUE,"50+")</f>
        <v>25-35</v>
      </c>
      <c r="Q5428" t="str">
        <f t="shared" si="588"/>
        <v>new</v>
      </c>
      <c r="R5428" t="str">
        <f t="shared" si="589"/>
        <v>medium</v>
      </c>
      <c r="S5428" t="str">
        <f t="shared" si="590"/>
        <v>Low</v>
      </c>
      <c r="T5428" t="str">
        <f t="shared" si="591"/>
        <v>Apr</v>
      </c>
      <c r="U5428">
        <f t="shared" si="592"/>
        <v>2022</v>
      </c>
      <c r="V5428" t="str">
        <f t="shared" si="593"/>
        <v>5-10</v>
      </c>
      <c r="W5428" t="str">
        <f t="shared" si="594"/>
        <v>Medium</v>
      </c>
    </row>
    <row r="5429" spans="1:23" x14ac:dyDescent="0.3">
      <c r="A5429">
        <v>605428</v>
      </c>
      <c r="B5429">
        <v>84239</v>
      </c>
      <c r="C5429">
        <v>39</v>
      </c>
      <c r="D5429" t="s">
        <v>7</v>
      </c>
      <c r="E5429" t="s">
        <v>15</v>
      </c>
      <c r="F5429" t="s">
        <v>24</v>
      </c>
      <c r="G5429" t="s">
        <v>31</v>
      </c>
      <c r="H5429" s="1">
        <v>44609</v>
      </c>
      <c r="I5429" t="s">
        <v>33</v>
      </c>
      <c r="J5429">
        <v>49</v>
      </c>
      <c r="K5429">
        <v>9.9</v>
      </c>
      <c r="L5429">
        <v>461.03</v>
      </c>
      <c r="M5429">
        <v>24.27</v>
      </c>
      <c r="N5429" t="s">
        <v>49</v>
      </c>
      <c r="O5429">
        <v>1</v>
      </c>
      <c r="P5429" t="str" cm="1">
        <f t="array" ref="P5429">_xlfn.IFS(C5429&lt;25,"18-24", C5429&lt;=35,"25-35", C5429&lt;=50,"36-50",TRUE,"50+")</f>
        <v>36-50</v>
      </c>
      <c r="Q5429" t="str">
        <f t="shared" si="588"/>
        <v>new</v>
      </c>
      <c r="R5429" t="str">
        <f t="shared" si="589"/>
        <v>medium</v>
      </c>
      <c r="S5429" t="str">
        <f t="shared" si="590"/>
        <v>Low</v>
      </c>
      <c r="T5429" t="str">
        <f t="shared" si="591"/>
        <v>Feb</v>
      </c>
      <c r="U5429">
        <f t="shared" si="592"/>
        <v>2022</v>
      </c>
      <c r="V5429" t="str">
        <f t="shared" si="593"/>
        <v>5-10</v>
      </c>
      <c r="W5429" t="str">
        <f t="shared" si="594"/>
        <v>Slow</v>
      </c>
    </row>
    <row r="5430" spans="1:23" x14ac:dyDescent="0.3">
      <c r="A5430">
        <v>605429</v>
      </c>
      <c r="B5430">
        <v>13897</v>
      </c>
      <c r="C5430">
        <v>45</v>
      </c>
      <c r="D5430" t="s">
        <v>7</v>
      </c>
      <c r="E5430" t="s">
        <v>8</v>
      </c>
      <c r="F5430" t="s">
        <v>22</v>
      </c>
      <c r="G5430" t="s">
        <v>27</v>
      </c>
      <c r="H5430" s="1">
        <v>45613</v>
      </c>
      <c r="I5430" t="s">
        <v>34</v>
      </c>
      <c r="J5430">
        <v>23</v>
      </c>
      <c r="K5430">
        <v>14.8</v>
      </c>
      <c r="L5430">
        <v>805.38</v>
      </c>
      <c r="M5430">
        <v>83.88</v>
      </c>
      <c r="N5430" t="s">
        <v>47</v>
      </c>
      <c r="O5430">
        <v>3</v>
      </c>
      <c r="P5430" t="str" cm="1">
        <f t="array" ref="P5430">_xlfn.IFS(C5430&lt;25,"18-24", C5430&lt;=35,"25-35", C5430&lt;=50,"36-50",TRUE,"50+")</f>
        <v>36-50</v>
      </c>
      <c r="Q5430" t="str">
        <f t="shared" si="588"/>
        <v>new</v>
      </c>
      <c r="R5430" t="str">
        <f t="shared" si="589"/>
        <v>high value</v>
      </c>
      <c r="S5430" t="str">
        <f t="shared" si="590"/>
        <v>medium</v>
      </c>
      <c r="T5430" t="str">
        <f t="shared" si="591"/>
        <v>Nov</v>
      </c>
      <c r="U5430">
        <f t="shared" si="592"/>
        <v>2024</v>
      </c>
      <c r="V5430" t="str">
        <f t="shared" si="593"/>
        <v>10-15</v>
      </c>
      <c r="W5430" t="str">
        <f t="shared" si="594"/>
        <v>Fast</v>
      </c>
    </row>
    <row r="5431" spans="1:23" x14ac:dyDescent="0.3">
      <c r="A5431">
        <v>605430</v>
      </c>
      <c r="B5431">
        <v>38402</v>
      </c>
      <c r="C5431">
        <v>55</v>
      </c>
      <c r="D5431" t="s">
        <v>4</v>
      </c>
      <c r="E5431" t="s">
        <v>11</v>
      </c>
      <c r="F5431" t="s">
        <v>18</v>
      </c>
      <c r="G5431" t="s">
        <v>29</v>
      </c>
      <c r="H5431" s="1">
        <v>45339</v>
      </c>
      <c r="I5431" t="s">
        <v>34</v>
      </c>
      <c r="J5431">
        <v>69</v>
      </c>
      <c r="K5431">
        <v>10.8</v>
      </c>
      <c r="L5431">
        <v>900.22</v>
      </c>
      <c r="M5431">
        <v>100.97</v>
      </c>
      <c r="N5431" t="s">
        <v>47</v>
      </c>
      <c r="O5431">
        <v>1</v>
      </c>
      <c r="P5431" t="str" cm="1">
        <f t="array" ref="P5431">_xlfn.IFS(C5431&lt;25,"18-24", C5431&lt;=35,"25-35", C5431&lt;=50,"36-50",TRUE,"50+")</f>
        <v>50+</v>
      </c>
      <c r="Q5431" t="str">
        <f t="shared" si="588"/>
        <v>repeat</v>
      </c>
      <c r="R5431" t="str">
        <f t="shared" si="589"/>
        <v>high value</v>
      </c>
      <c r="S5431" t="str">
        <f t="shared" si="590"/>
        <v>Low</v>
      </c>
      <c r="T5431" t="str">
        <f t="shared" si="591"/>
        <v>Feb</v>
      </c>
      <c r="U5431">
        <f t="shared" si="592"/>
        <v>2024</v>
      </c>
      <c r="V5431" t="str">
        <f t="shared" si="593"/>
        <v>10-15</v>
      </c>
      <c r="W5431" t="str">
        <f t="shared" si="594"/>
        <v>Slow</v>
      </c>
    </row>
    <row r="5432" spans="1:23" x14ac:dyDescent="0.3">
      <c r="A5432">
        <v>605431</v>
      </c>
      <c r="B5432">
        <v>67655</v>
      </c>
      <c r="C5432">
        <v>42</v>
      </c>
      <c r="D5432" t="s">
        <v>7</v>
      </c>
      <c r="E5432" t="s">
        <v>5</v>
      </c>
      <c r="F5432" t="s">
        <v>22</v>
      </c>
      <c r="G5432" t="s">
        <v>25</v>
      </c>
      <c r="H5432" s="1">
        <v>45289</v>
      </c>
      <c r="I5432" t="s">
        <v>34</v>
      </c>
      <c r="J5432">
        <v>77</v>
      </c>
      <c r="K5432">
        <v>9.6999999999999993</v>
      </c>
      <c r="L5432">
        <v>1069.54</v>
      </c>
      <c r="M5432">
        <v>109.93</v>
      </c>
      <c r="N5432" t="s">
        <v>48</v>
      </c>
      <c r="O5432">
        <v>2</v>
      </c>
      <c r="P5432" t="str" cm="1">
        <f t="array" ref="P5432">_xlfn.IFS(C5432&lt;25,"18-24", C5432&lt;=35,"25-35", C5432&lt;=50,"36-50",TRUE,"50+")</f>
        <v>36-50</v>
      </c>
      <c r="Q5432" t="str">
        <f t="shared" si="588"/>
        <v>new</v>
      </c>
      <c r="R5432" t="str">
        <f t="shared" si="589"/>
        <v>high value</v>
      </c>
      <c r="S5432" t="str">
        <f t="shared" si="590"/>
        <v>Low</v>
      </c>
      <c r="T5432" t="str">
        <f t="shared" si="591"/>
        <v>Dec</v>
      </c>
      <c r="U5432">
        <f t="shared" si="592"/>
        <v>2023</v>
      </c>
      <c r="V5432" t="str">
        <f t="shared" si="593"/>
        <v>5-10</v>
      </c>
      <c r="W5432" t="str">
        <f t="shared" si="594"/>
        <v>Slow</v>
      </c>
    </row>
    <row r="5433" spans="1:23" x14ac:dyDescent="0.3">
      <c r="A5433">
        <v>605432</v>
      </c>
      <c r="B5433">
        <v>33367</v>
      </c>
      <c r="C5433">
        <v>19</v>
      </c>
      <c r="D5433" t="s">
        <v>4</v>
      </c>
      <c r="E5433" t="s">
        <v>15</v>
      </c>
      <c r="F5433" t="s">
        <v>28</v>
      </c>
      <c r="G5433" t="s">
        <v>31</v>
      </c>
      <c r="H5433" s="1">
        <v>45336</v>
      </c>
      <c r="I5433" t="s">
        <v>34</v>
      </c>
      <c r="J5433">
        <v>26</v>
      </c>
      <c r="K5433">
        <v>10.5</v>
      </c>
      <c r="L5433">
        <v>493.25</v>
      </c>
      <c r="M5433">
        <v>97.54</v>
      </c>
      <c r="N5433" t="s">
        <v>50</v>
      </c>
      <c r="O5433">
        <v>1</v>
      </c>
      <c r="P5433" t="str" cm="1">
        <f t="array" ref="P5433">_xlfn.IFS(C5433&lt;25,"18-24", C5433&lt;=35,"25-35", C5433&lt;=50,"36-50",TRUE,"50+")</f>
        <v>18-24</v>
      </c>
      <c r="Q5433" t="str">
        <f t="shared" si="588"/>
        <v>new</v>
      </c>
      <c r="R5433" t="str">
        <f t="shared" si="589"/>
        <v>medium</v>
      </c>
      <c r="S5433" t="str">
        <f t="shared" si="590"/>
        <v>Low</v>
      </c>
      <c r="T5433" t="str">
        <f t="shared" si="591"/>
        <v>Feb</v>
      </c>
      <c r="U5433">
        <f t="shared" si="592"/>
        <v>2024</v>
      </c>
      <c r="V5433" t="str">
        <f t="shared" si="593"/>
        <v>10-15</v>
      </c>
      <c r="W5433" t="str">
        <f t="shared" si="594"/>
        <v>Fast</v>
      </c>
    </row>
    <row r="5434" spans="1:23" x14ac:dyDescent="0.3">
      <c r="A5434">
        <v>605433</v>
      </c>
      <c r="B5434">
        <v>29627</v>
      </c>
      <c r="C5434">
        <v>41</v>
      </c>
      <c r="D5434" t="s">
        <v>7</v>
      </c>
      <c r="E5434" t="s">
        <v>13</v>
      </c>
      <c r="F5434" t="s">
        <v>28</v>
      </c>
      <c r="G5434" t="s">
        <v>21</v>
      </c>
      <c r="H5434" s="1">
        <v>45007</v>
      </c>
      <c r="I5434" t="s">
        <v>33</v>
      </c>
      <c r="J5434">
        <v>88</v>
      </c>
      <c r="K5434">
        <v>10.4</v>
      </c>
      <c r="L5434">
        <v>431.74</v>
      </c>
      <c r="M5434">
        <v>104.82</v>
      </c>
      <c r="N5434" t="s">
        <v>49</v>
      </c>
      <c r="O5434">
        <v>1</v>
      </c>
      <c r="P5434" t="str" cm="1">
        <f t="array" ref="P5434">_xlfn.IFS(C5434&lt;25,"18-24", C5434&lt;=35,"25-35", C5434&lt;=50,"36-50",TRUE,"50+")</f>
        <v>36-50</v>
      </c>
      <c r="Q5434" t="str">
        <f t="shared" si="588"/>
        <v>new</v>
      </c>
      <c r="R5434" t="str">
        <f t="shared" si="589"/>
        <v>medium</v>
      </c>
      <c r="S5434" t="str">
        <f t="shared" si="590"/>
        <v>Low</v>
      </c>
      <c r="T5434" t="str">
        <f t="shared" si="591"/>
        <v>Mar</v>
      </c>
      <c r="U5434">
        <f t="shared" si="592"/>
        <v>2023</v>
      </c>
      <c r="V5434" t="str">
        <f t="shared" si="593"/>
        <v>10-15</v>
      </c>
      <c r="W5434" t="str">
        <f t="shared" si="594"/>
        <v>Slow</v>
      </c>
    </row>
    <row r="5435" spans="1:23" x14ac:dyDescent="0.3">
      <c r="A5435">
        <v>605434</v>
      </c>
      <c r="B5435">
        <v>29247</v>
      </c>
      <c r="C5435">
        <v>62</v>
      </c>
      <c r="D5435" t="s">
        <v>7</v>
      </c>
      <c r="E5435" t="s">
        <v>15</v>
      </c>
      <c r="F5435" t="s">
        <v>24</v>
      </c>
      <c r="G5435" t="s">
        <v>25</v>
      </c>
      <c r="H5435" s="1">
        <v>45039</v>
      </c>
      <c r="I5435" t="s">
        <v>34</v>
      </c>
      <c r="J5435">
        <v>82</v>
      </c>
      <c r="K5435">
        <v>11.8</v>
      </c>
      <c r="L5435">
        <v>1181.8599999999999</v>
      </c>
      <c r="M5435">
        <v>23.89</v>
      </c>
      <c r="N5435" t="s">
        <v>49</v>
      </c>
      <c r="O5435">
        <v>4</v>
      </c>
      <c r="P5435" t="str" cm="1">
        <f t="array" ref="P5435">_xlfn.IFS(C5435&lt;25,"18-24", C5435&lt;=35,"25-35", C5435&lt;=50,"36-50",TRUE,"50+")</f>
        <v>50+</v>
      </c>
      <c r="Q5435" t="str">
        <f t="shared" si="588"/>
        <v>repeat</v>
      </c>
      <c r="R5435" t="str">
        <f t="shared" si="589"/>
        <v>high value</v>
      </c>
      <c r="S5435" t="str">
        <f t="shared" si="590"/>
        <v>medium</v>
      </c>
      <c r="T5435" t="str">
        <f t="shared" si="591"/>
        <v>Apr</v>
      </c>
      <c r="U5435">
        <f t="shared" si="592"/>
        <v>2023</v>
      </c>
      <c r="V5435" t="str">
        <f t="shared" si="593"/>
        <v>10-15</v>
      </c>
      <c r="W5435" t="str">
        <f t="shared" si="594"/>
        <v>Slow</v>
      </c>
    </row>
    <row r="5436" spans="1:23" x14ac:dyDescent="0.3">
      <c r="A5436">
        <v>605435</v>
      </c>
      <c r="B5436">
        <v>23216</v>
      </c>
      <c r="C5436">
        <v>44</v>
      </c>
      <c r="D5436" t="s">
        <v>4</v>
      </c>
      <c r="E5436" t="s">
        <v>8</v>
      </c>
      <c r="F5436" t="s">
        <v>30</v>
      </c>
      <c r="G5436" t="s">
        <v>27</v>
      </c>
      <c r="H5436" s="1">
        <v>44749</v>
      </c>
      <c r="I5436" t="s">
        <v>34</v>
      </c>
      <c r="J5436">
        <v>20</v>
      </c>
      <c r="K5436">
        <v>13.6</v>
      </c>
      <c r="L5436">
        <v>846.93</v>
      </c>
      <c r="M5436">
        <v>98.96</v>
      </c>
      <c r="N5436" t="s">
        <v>50</v>
      </c>
      <c r="O5436">
        <v>3</v>
      </c>
      <c r="P5436" t="str" cm="1">
        <f t="array" ref="P5436">_xlfn.IFS(C5436&lt;25,"18-24", C5436&lt;=35,"25-35", C5436&lt;=50,"36-50",TRUE,"50+")</f>
        <v>36-50</v>
      </c>
      <c r="Q5436" t="str">
        <f t="shared" si="588"/>
        <v>new</v>
      </c>
      <c r="R5436" t="str">
        <f t="shared" si="589"/>
        <v>high value</v>
      </c>
      <c r="S5436" t="str">
        <f t="shared" si="590"/>
        <v>medium</v>
      </c>
      <c r="T5436" t="str">
        <f t="shared" si="591"/>
        <v>Jul</v>
      </c>
      <c r="U5436">
        <f t="shared" si="592"/>
        <v>2022</v>
      </c>
      <c r="V5436" t="str">
        <f t="shared" si="593"/>
        <v>10-15</v>
      </c>
      <c r="W5436" t="str">
        <f t="shared" si="594"/>
        <v>Fast</v>
      </c>
    </row>
    <row r="5437" spans="1:23" x14ac:dyDescent="0.3">
      <c r="A5437">
        <v>605436</v>
      </c>
      <c r="B5437">
        <v>62768</v>
      </c>
      <c r="C5437">
        <v>52</v>
      </c>
      <c r="D5437" t="s">
        <v>7</v>
      </c>
      <c r="E5437" t="s">
        <v>5</v>
      </c>
      <c r="F5437" t="s">
        <v>32</v>
      </c>
      <c r="G5437" t="s">
        <v>21</v>
      </c>
      <c r="H5437" s="1">
        <v>45407</v>
      </c>
      <c r="I5437" t="s">
        <v>34</v>
      </c>
      <c r="J5437">
        <v>60</v>
      </c>
      <c r="K5437">
        <v>10.7</v>
      </c>
      <c r="L5437">
        <v>1321.06</v>
      </c>
      <c r="M5437">
        <v>76.81</v>
      </c>
      <c r="N5437" t="s">
        <v>50</v>
      </c>
      <c r="O5437">
        <v>4</v>
      </c>
      <c r="P5437" t="str" cm="1">
        <f t="array" ref="P5437">_xlfn.IFS(C5437&lt;25,"18-24", C5437&lt;=35,"25-35", C5437&lt;=50,"36-50",TRUE,"50+")</f>
        <v>50+</v>
      </c>
      <c r="Q5437" t="str">
        <f t="shared" si="588"/>
        <v>new</v>
      </c>
      <c r="R5437" t="str">
        <f t="shared" si="589"/>
        <v>high value</v>
      </c>
      <c r="S5437" t="str">
        <f t="shared" si="590"/>
        <v>medium</v>
      </c>
      <c r="T5437" t="str">
        <f t="shared" si="591"/>
        <v>Apr</v>
      </c>
      <c r="U5437">
        <f t="shared" si="592"/>
        <v>2024</v>
      </c>
      <c r="V5437" t="str">
        <f t="shared" si="593"/>
        <v>10-15</v>
      </c>
      <c r="W5437" t="str">
        <f t="shared" si="594"/>
        <v>Slow</v>
      </c>
    </row>
    <row r="5438" spans="1:23" x14ac:dyDescent="0.3">
      <c r="A5438">
        <v>605437</v>
      </c>
      <c r="B5438">
        <v>64873</v>
      </c>
      <c r="C5438">
        <v>22</v>
      </c>
      <c r="D5438" t="s">
        <v>7</v>
      </c>
      <c r="E5438" t="s">
        <v>11</v>
      </c>
      <c r="F5438" t="s">
        <v>22</v>
      </c>
      <c r="G5438" t="s">
        <v>31</v>
      </c>
      <c r="H5438" s="1">
        <v>45404</v>
      </c>
      <c r="I5438" t="s">
        <v>34</v>
      </c>
      <c r="J5438">
        <v>87</v>
      </c>
      <c r="K5438">
        <v>7.1</v>
      </c>
      <c r="L5438">
        <v>153.08000000000001</v>
      </c>
      <c r="M5438">
        <v>108.13</v>
      </c>
      <c r="N5438" t="s">
        <v>47</v>
      </c>
      <c r="O5438">
        <v>3</v>
      </c>
      <c r="P5438" t="str" cm="1">
        <f t="array" ref="P5438">_xlfn.IFS(C5438&lt;25,"18-24", C5438&lt;=35,"25-35", C5438&lt;=50,"36-50",TRUE,"50+")</f>
        <v>18-24</v>
      </c>
      <c r="Q5438" t="str">
        <f t="shared" si="588"/>
        <v>new</v>
      </c>
      <c r="R5438" t="str">
        <f t="shared" si="589"/>
        <v>low</v>
      </c>
      <c r="S5438" t="str">
        <f t="shared" si="590"/>
        <v>medium</v>
      </c>
      <c r="T5438" t="str">
        <f t="shared" si="591"/>
        <v>Apr</v>
      </c>
      <c r="U5438">
        <f t="shared" si="592"/>
        <v>2024</v>
      </c>
      <c r="V5438" t="str">
        <f t="shared" si="593"/>
        <v>5-10</v>
      </c>
      <c r="W5438" t="str">
        <f t="shared" si="594"/>
        <v>Slow</v>
      </c>
    </row>
    <row r="5439" spans="1:23" x14ac:dyDescent="0.3">
      <c r="A5439">
        <v>605438</v>
      </c>
      <c r="B5439">
        <v>99166</v>
      </c>
      <c r="C5439">
        <v>20</v>
      </c>
      <c r="D5439" t="s">
        <v>4</v>
      </c>
      <c r="E5439" t="s">
        <v>11</v>
      </c>
      <c r="F5439" t="s">
        <v>22</v>
      </c>
      <c r="G5439" t="s">
        <v>21</v>
      </c>
      <c r="H5439" s="1">
        <v>44710</v>
      </c>
      <c r="I5439" t="s">
        <v>34</v>
      </c>
      <c r="J5439">
        <v>70</v>
      </c>
      <c r="K5439">
        <v>14.7</v>
      </c>
      <c r="L5439">
        <v>1275.83</v>
      </c>
      <c r="M5439">
        <v>28.7</v>
      </c>
      <c r="N5439" t="s">
        <v>49</v>
      </c>
      <c r="O5439">
        <v>1</v>
      </c>
      <c r="P5439" t="str" cm="1">
        <f t="array" ref="P5439">_xlfn.IFS(C5439&lt;25,"18-24", C5439&lt;=35,"25-35", C5439&lt;=50,"36-50",TRUE,"50+")</f>
        <v>18-24</v>
      </c>
      <c r="Q5439" t="str">
        <f t="shared" si="588"/>
        <v>new</v>
      </c>
      <c r="R5439" t="str">
        <f t="shared" si="589"/>
        <v>high value</v>
      </c>
      <c r="S5439" t="str">
        <f t="shared" si="590"/>
        <v>Low</v>
      </c>
      <c r="T5439" t="str">
        <f t="shared" si="591"/>
        <v>May</v>
      </c>
      <c r="U5439">
        <f t="shared" si="592"/>
        <v>2022</v>
      </c>
      <c r="V5439" t="str">
        <f t="shared" si="593"/>
        <v>10-15</v>
      </c>
      <c r="W5439" t="str">
        <f t="shared" si="594"/>
        <v>Slow</v>
      </c>
    </row>
    <row r="5440" spans="1:23" x14ac:dyDescent="0.3">
      <c r="A5440">
        <v>605439</v>
      </c>
      <c r="B5440">
        <v>75315</v>
      </c>
      <c r="C5440">
        <v>23</v>
      </c>
      <c r="D5440" t="s">
        <v>4</v>
      </c>
      <c r="E5440" t="s">
        <v>8</v>
      </c>
      <c r="F5440" t="s">
        <v>32</v>
      </c>
      <c r="G5440" t="s">
        <v>23</v>
      </c>
      <c r="H5440" s="1">
        <v>44850</v>
      </c>
      <c r="I5440" t="s">
        <v>34</v>
      </c>
      <c r="J5440">
        <v>25</v>
      </c>
      <c r="K5440">
        <v>5.5</v>
      </c>
      <c r="L5440">
        <v>1119.8900000000001</v>
      </c>
      <c r="M5440">
        <v>38.549999999999997</v>
      </c>
      <c r="N5440" t="s">
        <v>48</v>
      </c>
      <c r="O5440">
        <v>3</v>
      </c>
      <c r="P5440" t="str" cm="1">
        <f t="array" ref="P5440">_xlfn.IFS(C5440&lt;25,"18-24", C5440&lt;=35,"25-35", C5440&lt;=50,"36-50",TRUE,"50+")</f>
        <v>18-24</v>
      </c>
      <c r="Q5440" t="str">
        <f t="shared" si="588"/>
        <v>new</v>
      </c>
      <c r="R5440" t="str">
        <f t="shared" si="589"/>
        <v>high value</v>
      </c>
      <c r="S5440" t="str">
        <f t="shared" si="590"/>
        <v>medium</v>
      </c>
      <c r="T5440" t="str">
        <f t="shared" si="591"/>
        <v>Oct</v>
      </c>
      <c r="U5440">
        <f t="shared" si="592"/>
        <v>2022</v>
      </c>
      <c r="V5440" t="str">
        <f t="shared" si="593"/>
        <v>5-10</v>
      </c>
      <c r="W5440" t="str">
        <f t="shared" si="594"/>
        <v>Fast</v>
      </c>
    </row>
    <row r="5441" spans="1:23" x14ac:dyDescent="0.3">
      <c r="A5441">
        <v>605440</v>
      </c>
      <c r="B5441">
        <v>19856</v>
      </c>
      <c r="C5441">
        <v>36</v>
      </c>
      <c r="D5441" t="s">
        <v>4</v>
      </c>
      <c r="E5441" t="s">
        <v>5</v>
      </c>
      <c r="F5441" t="s">
        <v>19</v>
      </c>
      <c r="G5441" t="s">
        <v>23</v>
      </c>
      <c r="H5441" s="1">
        <v>44813</v>
      </c>
      <c r="I5441" t="s">
        <v>33</v>
      </c>
      <c r="J5441">
        <v>82</v>
      </c>
      <c r="K5441">
        <v>5.5</v>
      </c>
      <c r="L5441">
        <v>483.99</v>
      </c>
      <c r="M5441">
        <v>91.53</v>
      </c>
      <c r="N5441" t="s">
        <v>49</v>
      </c>
      <c r="O5441">
        <v>3</v>
      </c>
      <c r="P5441" t="str" cm="1">
        <f t="array" ref="P5441">_xlfn.IFS(C5441&lt;25,"18-24", C5441&lt;=35,"25-35", C5441&lt;=50,"36-50",TRUE,"50+")</f>
        <v>36-50</v>
      </c>
      <c r="Q5441" t="str">
        <f t="shared" si="588"/>
        <v>new</v>
      </c>
      <c r="R5441" t="str">
        <f t="shared" si="589"/>
        <v>medium</v>
      </c>
      <c r="S5441" t="str">
        <f t="shared" si="590"/>
        <v>medium</v>
      </c>
      <c r="T5441" t="str">
        <f t="shared" si="591"/>
        <v>Sep</v>
      </c>
      <c r="U5441">
        <f t="shared" si="592"/>
        <v>2022</v>
      </c>
      <c r="V5441" t="str">
        <f t="shared" si="593"/>
        <v>5-10</v>
      </c>
      <c r="W5441" t="str">
        <f t="shared" si="594"/>
        <v>Slow</v>
      </c>
    </row>
    <row r="5442" spans="1:23" x14ac:dyDescent="0.3">
      <c r="A5442">
        <v>605441</v>
      </c>
      <c r="B5442">
        <v>71305</v>
      </c>
      <c r="C5442">
        <v>24</v>
      </c>
      <c r="D5442" t="s">
        <v>7</v>
      </c>
      <c r="E5442" t="s">
        <v>8</v>
      </c>
      <c r="F5442" t="s">
        <v>28</v>
      </c>
      <c r="G5442" t="s">
        <v>23</v>
      </c>
      <c r="H5442" s="1">
        <v>44793</v>
      </c>
      <c r="I5442" t="s">
        <v>33</v>
      </c>
      <c r="J5442">
        <v>76</v>
      </c>
      <c r="K5442">
        <v>5.0999999999999996</v>
      </c>
      <c r="L5442">
        <v>1386.82</v>
      </c>
      <c r="M5442">
        <v>105.33</v>
      </c>
      <c r="N5442" t="s">
        <v>47</v>
      </c>
      <c r="O5442">
        <v>2</v>
      </c>
      <c r="P5442" t="str" cm="1">
        <f t="array" ref="P5442">_xlfn.IFS(C5442&lt;25,"18-24", C5442&lt;=35,"25-35", C5442&lt;=50,"36-50",TRUE,"50+")</f>
        <v>18-24</v>
      </c>
      <c r="Q5442" t="str">
        <f t="shared" si="588"/>
        <v>repeat</v>
      </c>
      <c r="R5442" t="str">
        <f t="shared" si="589"/>
        <v>high value</v>
      </c>
      <c r="S5442" t="str">
        <f t="shared" si="590"/>
        <v>Low</v>
      </c>
      <c r="T5442" t="str">
        <f t="shared" si="591"/>
        <v>Aug</v>
      </c>
      <c r="U5442">
        <f t="shared" si="592"/>
        <v>2022</v>
      </c>
      <c r="V5442" t="str">
        <f t="shared" si="593"/>
        <v>5-10</v>
      </c>
      <c r="W5442" t="str">
        <f t="shared" si="594"/>
        <v>Slow</v>
      </c>
    </row>
    <row r="5443" spans="1:23" x14ac:dyDescent="0.3">
      <c r="A5443">
        <v>605442</v>
      </c>
      <c r="B5443">
        <v>38649</v>
      </c>
      <c r="C5443">
        <v>37</v>
      </c>
      <c r="D5443" t="s">
        <v>4</v>
      </c>
      <c r="E5443" t="s">
        <v>8</v>
      </c>
      <c r="F5443" t="s">
        <v>32</v>
      </c>
      <c r="G5443" t="s">
        <v>25</v>
      </c>
      <c r="H5443" s="1">
        <v>45557</v>
      </c>
      <c r="I5443" t="s">
        <v>34</v>
      </c>
      <c r="J5443">
        <v>40</v>
      </c>
      <c r="K5443">
        <v>2.9</v>
      </c>
      <c r="L5443">
        <v>1167.3499999999999</v>
      </c>
      <c r="M5443">
        <v>66.209999999999994</v>
      </c>
      <c r="N5443" t="s">
        <v>48</v>
      </c>
      <c r="O5443">
        <v>3</v>
      </c>
      <c r="P5443" t="str" cm="1">
        <f t="array" ref="P5443">_xlfn.IFS(C5443&lt;25,"18-24", C5443&lt;=35,"25-35", C5443&lt;=50,"36-50",TRUE,"50+")</f>
        <v>36-50</v>
      </c>
      <c r="Q5443" t="str">
        <f t="shared" ref="Q5443:Q5506" si="595">IF(COUNTIF($B:$B,B5443)&gt;1,"repeat","new")</f>
        <v>new</v>
      </c>
      <c r="R5443" t="str">
        <f t="shared" ref="R5443:R5506" si="596">IF(L5443&gt;500,"high value",IF( L5443&gt;250,"medium","low"))</f>
        <v>high value</v>
      </c>
      <c r="S5443" t="str">
        <f t="shared" ref="S5443:S5506" si="597">IF(O5443&lt;=2,"Low",IF(O5443&lt;=4,"medium","High"))</f>
        <v>medium</v>
      </c>
      <c r="T5443" t="str">
        <f t="shared" ref="T5443:T5506" si="598">TEXT(H5443,"MMM")</f>
        <v>Sep</v>
      </c>
      <c r="U5443">
        <f t="shared" ref="U5443:U5506" si="599">YEAR(H5443)</f>
        <v>2024</v>
      </c>
      <c r="V5443" t="str">
        <f t="shared" ref="V5443:V5506" si="600">IF(K5443&lt;=5,"0-5",IF(K5443&lt;=10,"5-10",IF(K5443&lt;=15,"10-15","15+")))</f>
        <v>0-5</v>
      </c>
      <c r="W5443" t="str">
        <f t="shared" ref="W5443:W5506" si="601">IF(J5443&lt;=30,"Fast",IF(J5443&lt;=45,"Medium","Slow"))</f>
        <v>Medium</v>
      </c>
    </row>
    <row r="5444" spans="1:23" x14ac:dyDescent="0.3">
      <c r="A5444">
        <v>605443</v>
      </c>
      <c r="B5444">
        <v>81309</v>
      </c>
      <c r="C5444">
        <v>39</v>
      </c>
      <c r="D5444" t="s">
        <v>4</v>
      </c>
      <c r="E5444" t="s">
        <v>15</v>
      </c>
      <c r="F5444" t="s">
        <v>22</v>
      </c>
      <c r="G5444" t="s">
        <v>25</v>
      </c>
      <c r="H5444" s="1">
        <v>45587</v>
      </c>
      <c r="I5444" t="s">
        <v>33</v>
      </c>
      <c r="J5444">
        <v>30</v>
      </c>
      <c r="K5444">
        <v>4.5999999999999996</v>
      </c>
      <c r="L5444">
        <v>260.10000000000002</v>
      </c>
      <c r="M5444">
        <v>99.36</v>
      </c>
      <c r="N5444" t="s">
        <v>49</v>
      </c>
      <c r="O5444">
        <v>3</v>
      </c>
      <c r="P5444" t="str" cm="1">
        <f t="array" ref="P5444">_xlfn.IFS(C5444&lt;25,"18-24", C5444&lt;=35,"25-35", C5444&lt;=50,"36-50",TRUE,"50+")</f>
        <v>36-50</v>
      </c>
      <c r="Q5444" t="str">
        <f t="shared" si="595"/>
        <v>new</v>
      </c>
      <c r="R5444" t="str">
        <f t="shared" si="596"/>
        <v>medium</v>
      </c>
      <c r="S5444" t="str">
        <f t="shared" si="597"/>
        <v>medium</v>
      </c>
      <c r="T5444" t="str">
        <f t="shared" si="598"/>
        <v>Oct</v>
      </c>
      <c r="U5444">
        <f t="shared" si="599"/>
        <v>2024</v>
      </c>
      <c r="V5444" t="str">
        <f t="shared" si="600"/>
        <v>0-5</v>
      </c>
      <c r="W5444" t="str">
        <f t="shared" si="601"/>
        <v>Fast</v>
      </c>
    </row>
    <row r="5445" spans="1:23" x14ac:dyDescent="0.3">
      <c r="A5445">
        <v>605444</v>
      </c>
      <c r="B5445">
        <v>21573</v>
      </c>
      <c r="C5445">
        <v>40</v>
      </c>
      <c r="D5445" t="s">
        <v>4</v>
      </c>
      <c r="E5445" t="s">
        <v>16</v>
      </c>
      <c r="F5445" t="s">
        <v>24</v>
      </c>
      <c r="G5445" t="s">
        <v>31</v>
      </c>
      <c r="H5445" s="1">
        <v>44658</v>
      </c>
      <c r="I5445" t="s">
        <v>34</v>
      </c>
      <c r="J5445">
        <v>88</v>
      </c>
      <c r="K5445">
        <v>9.4</v>
      </c>
      <c r="L5445">
        <v>342.04</v>
      </c>
      <c r="M5445">
        <v>107</v>
      </c>
      <c r="N5445" t="s">
        <v>47</v>
      </c>
      <c r="O5445">
        <v>4</v>
      </c>
      <c r="P5445" t="str" cm="1">
        <f t="array" ref="P5445">_xlfn.IFS(C5445&lt;25,"18-24", C5445&lt;=35,"25-35", C5445&lt;=50,"36-50",TRUE,"50+")</f>
        <v>36-50</v>
      </c>
      <c r="Q5445" t="str">
        <f t="shared" si="595"/>
        <v>new</v>
      </c>
      <c r="R5445" t="str">
        <f t="shared" si="596"/>
        <v>medium</v>
      </c>
      <c r="S5445" t="str">
        <f t="shared" si="597"/>
        <v>medium</v>
      </c>
      <c r="T5445" t="str">
        <f t="shared" si="598"/>
        <v>Apr</v>
      </c>
      <c r="U5445">
        <f t="shared" si="599"/>
        <v>2022</v>
      </c>
      <c r="V5445" t="str">
        <f t="shared" si="600"/>
        <v>5-10</v>
      </c>
      <c r="W5445" t="str">
        <f t="shared" si="601"/>
        <v>Slow</v>
      </c>
    </row>
    <row r="5446" spans="1:23" x14ac:dyDescent="0.3">
      <c r="A5446">
        <v>605445</v>
      </c>
      <c r="B5446">
        <v>43556</v>
      </c>
      <c r="C5446">
        <v>32</v>
      </c>
      <c r="D5446" t="s">
        <v>7</v>
      </c>
      <c r="E5446" t="s">
        <v>11</v>
      </c>
      <c r="F5446" t="s">
        <v>24</v>
      </c>
      <c r="G5446" t="s">
        <v>23</v>
      </c>
      <c r="H5446" s="1">
        <v>45483</v>
      </c>
      <c r="I5446" t="s">
        <v>34</v>
      </c>
      <c r="J5446">
        <v>82</v>
      </c>
      <c r="K5446">
        <v>1.3</v>
      </c>
      <c r="L5446">
        <v>507.54</v>
      </c>
      <c r="M5446">
        <v>116.88</v>
      </c>
      <c r="N5446" t="s">
        <v>48</v>
      </c>
      <c r="O5446">
        <v>2</v>
      </c>
      <c r="P5446" t="str" cm="1">
        <f t="array" ref="P5446">_xlfn.IFS(C5446&lt;25,"18-24", C5446&lt;=35,"25-35", C5446&lt;=50,"36-50",TRUE,"50+")</f>
        <v>25-35</v>
      </c>
      <c r="Q5446" t="str">
        <f t="shared" si="595"/>
        <v>new</v>
      </c>
      <c r="R5446" t="str">
        <f t="shared" si="596"/>
        <v>high value</v>
      </c>
      <c r="S5446" t="str">
        <f t="shared" si="597"/>
        <v>Low</v>
      </c>
      <c r="T5446" t="str">
        <f t="shared" si="598"/>
        <v>Jul</v>
      </c>
      <c r="U5446">
        <f t="shared" si="599"/>
        <v>2024</v>
      </c>
      <c r="V5446" t="str">
        <f t="shared" si="600"/>
        <v>0-5</v>
      </c>
      <c r="W5446" t="str">
        <f t="shared" si="601"/>
        <v>Slow</v>
      </c>
    </row>
    <row r="5447" spans="1:23" x14ac:dyDescent="0.3">
      <c r="A5447">
        <v>605446</v>
      </c>
      <c r="B5447">
        <v>34312</v>
      </c>
      <c r="C5447">
        <v>62</v>
      </c>
      <c r="D5447" t="s">
        <v>7</v>
      </c>
      <c r="E5447" t="s">
        <v>8</v>
      </c>
      <c r="F5447" t="s">
        <v>28</v>
      </c>
      <c r="G5447" t="s">
        <v>29</v>
      </c>
      <c r="H5447" s="1">
        <v>45420</v>
      </c>
      <c r="I5447" t="s">
        <v>34</v>
      </c>
      <c r="J5447">
        <v>67</v>
      </c>
      <c r="K5447">
        <v>11.4</v>
      </c>
      <c r="L5447">
        <v>185.44</v>
      </c>
      <c r="M5447">
        <v>39.17</v>
      </c>
      <c r="N5447" t="s">
        <v>50</v>
      </c>
      <c r="O5447">
        <v>5</v>
      </c>
      <c r="P5447" t="str" cm="1">
        <f t="array" ref="P5447">_xlfn.IFS(C5447&lt;25,"18-24", C5447&lt;=35,"25-35", C5447&lt;=50,"36-50",TRUE,"50+")</f>
        <v>50+</v>
      </c>
      <c r="Q5447" t="str">
        <f t="shared" si="595"/>
        <v>new</v>
      </c>
      <c r="R5447" t="str">
        <f t="shared" si="596"/>
        <v>low</v>
      </c>
      <c r="S5447" t="str">
        <f t="shared" si="597"/>
        <v>High</v>
      </c>
      <c r="T5447" t="str">
        <f t="shared" si="598"/>
        <v>May</v>
      </c>
      <c r="U5447">
        <f t="shared" si="599"/>
        <v>2024</v>
      </c>
      <c r="V5447" t="str">
        <f t="shared" si="600"/>
        <v>10-15</v>
      </c>
      <c r="W5447" t="str">
        <f t="shared" si="601"/>
        <v>Slow</v>
      </c>
    </row>
    <row r="5448" spans="1:23" x14ac:dyDescent="0.3">
      <c r="A5448">
        <v>605447</v>
      </c>
      <c r="B5448">
        <v>95436</v>
      </c>
      <c r="C5448">
        <v>31</v>
      </c>
      <c r="D5448" t="s">
        <v>7</v>
      </c>
      <c r="E5448" t="s">
        <v>5</v>
      </c>
      <c r="F5448" t="s">
        <v>26</v>
      </c>
      <c r="G5448" t="s">
        <v>27</v>
      </c>
      <c r="H5448" s="1">
        <v>45101</v>
      </c>
      <c r="I5448" t="s">
        <v>34</v>
      </c>
      <c r="J5448">
        <v>70</v>
      </c>
      <c r="K5448">
        <v>11</v>
      </c>
      <c r="L5448">
        <v>1032.44</v>
      </c>
      <c r="M5448">
        <v>48.26</v>
      </c>
      <c r="N5448" t="s">
        <v>48</v>
      </c>
      <c r="O5448">
        <v>2</v>
      </c>
      <c r="P5448" t="str" cm="1">
        <f t="array" ref="P5448">_xlfn.IFS(C5448&lt;25,"18-24", C5448&lt;=35,"25-35", C5448&lt;=50,"36-50",TRUE,"50+")</f>
        <v>25-35</v>
      </c>
      <c r="Q5448" t="str">
        <f t="shared" si="595"/>
        <v>new</v>
      </c>
      <c r="R5448" t="str">
        <f t="shared" si="596"/>
        <v>high value</v>
      </c>
      <c r="S5448" t="str">
        <f t="shared" si="597"/>
        <v>Low</v>
      </c>
      <c r="T5448" t="str">
        <f t="shared" si="598"/>
        <v>Jun</v>
      </c>
      <c r="U5448">
        <f t="shared" si="599"/>
        <v>2023</v>
      </c>
      <c r="V5448" t="str">
        <f t="shared" si="600"/>
        <v>10-15</v>
      </c>
      <c r="W5448" t="str">
        <f t="shared" si="601"/>
        <v>Slow</v>
      </c>
    </row>
    <row r="5449" spans="1:23" x14ac:dyDescent="0.3">
      <c r="A5449">
        <v>605448</v>
      </c>
      <c r="B5449">
        <v>15232</v>
      </c>
      <c r="C5449">
        <v>59</v>
      </c>
      <c r="D5449" t="s">
        <v>4</v>
      </c>
      <c r="E5449" t="s">
        <v>11</v>
      </c>
      <c r="F5449" t="s">
        <v>28</v>
      </c>
      <c r="G5449" t="s">
        <v>21</v>
      </c>
      <c r="H5449" s="1">
        <v>45306</v>
      </c>
      <c r="I5449" t="s">
        <v>33</v>
      </c>
      <c r="J5449">
        <v>27</v>
      </c>
      <c r="K5449">
        <v>2</v>
      </c>
      <c r="L5449">
        <v>1315.31</v>
      </c>
      <c r="M5449">
        <v>62.16</v>
      </c>
      <c r="N5449" t="s">
        <v>47</v>
      </c>
      <c r="O5449">
        <v>1</v>
      </c>
      <c r="P5449" t="str" cm="1">
        <f t="array" ref="P5449">_xlfn.IFS(C5449&lt;25,"18-24", C5449&lt;=35,"25-35", C5449&lt;=50,"36-50",TRUE,"50+")</f>
        <v>50+</v>
      </c>
      <c r="Q5449" t="str">
        <f t="shared" si="595"/>
        <v>new</v>
      </c>
      <c r="R5449" t="str">
        <f t="shared" si="596"/>
        <v>high value</v>
      </c>
      <c r="S5449" t="str">
        <f t="shared" si="597"/>
        <v>Low</v>
      </c>
      <c r="T5449" t="str">
        <f t="shared" si="598"/>
        <v>Jan</v>
      </c>
      <c r="U5449">
        <f t="shared" si="599"/>
        <v>2024</v>
      </c>
      <c r="V5449" t="str">
        <f t="shared" si="600"/>
        <v>0-5</v>
      </c>
      <c r="W5449" t="str">
        <f t="shared" si="601"/>
        <v>Fast</v>
      </c>
    </row>
    <row r="5450" spans="1:23" x14ac:dyDescent="0.3">
      <c r="A5450">
        <v>605449</v>
      </c>
      <c r="B5450">
        <v>27153</v>
      </c>
      <c r="C5450">
        <v>24</v>
      </c>
      <c r="D5450" t="s">
        <v>4</v>
      </c>
      <c r="E5450" t="s">
        <v>11</v>
      </c>
      <c r="F5450" t="s">
        <v>22</v>
      </c>
      <c r="G5450" t="s">
        <v>31</v>
      </c>
      <c r="H5450" s="1">
        <v>45535</v>
      </c>
      <c r="I5450" t="s">
        <v>34</v>
      </c>
      <c r="J5450">
        <v>43</v>
      </c>
      <c r="K5450">
        <v>10.9</v>
      </c>
      <c r="L5450">
        <v>878.73</v>
      </c>
      <c r="M5450">
        <v>27.33</v>
      </c>
      <c r="N5450" t="s">
        <v>50</v>
      </c>
      <c r="O5450">
        <v>3</v>
      </c>
      <c r="P5450" t="str" cm="1">
        <f t="array" ref="P5450">_xlfn.IFS(C5450&lt;25,"18-24", C5450&lt;=35,"25-35", C5450&lt;=50,"36-50",TRUE,"50+")</f>
        <v>18-24</v>
      </c>
      <c r="Q5450" t="str">
        <f t="shared" si="595"/>
        <v>new</v>
      </c>
      <c r="R5450" t="str">
        <f t="shared" si="596"/>
        <v>high value</v>
      </c>
      <c r="S5450" t="str">
        <f t="shared" si="597"/>
        <v>medium</v>
      </c>
      <c r="T5450" t="str">
        <f t="shared" si="598"/>
        <v>Aug</v>
      </c>
      <c r="U5450">
        <f t="shared" si="599"/>
        <v>2024</v>
      </c>
      <c r="V5450" t="str">
        <f t="shared" si="600"/>
        <v>10-15</v>
      </c>
      <c r="W5450" t="str">
        <f t="shared" si="601"/>
        <v>Medium</v>
      </c>
    </row>
    <row r="5451" spans="1:23" x14ac:dyDescent="0.3">
      <c r="A5451">
        <v>605450</v>
      </c>
      <c r="B5451">
        <v>99401</v>
      </c>
      <c r="C5451">
        <v>63</v>
      </c>
      <c r="D5451" t="s">
        <v>4</v>
      </c>
      <c r="E5451" t="s">
        <v>13</v>
      </c>
      <c r="F5451" t="s">
        <v>26</v>
      </c>
      <c r="G5451" t="s">
        <v>25</v>
      </c>
      <c r="H5451" s="1">
        <v>44964</v>
      </c>
      <c r="I5451" t="s">
        <v>34</v>
      </c>
      <c r="J5451">
        <v>77</v>
      </c>
      <c r="K5451">
        <v>6.6</v>
      </c>
      <c r="L5451">
        <v>1001.63</v>
      </c>
      <c r="M5451">
        <v>23.7</v>
      </c>
      <c r="N5451" t="s">
        <v>48</v>
      </c>
      <c r="O5451">
        <v>3</v>
      </c>
      <c r="P5451" t="str" cm="1">
        <f t="array" ref="P5451">_xlfn.IFS(C5451&lt;25,"18-24", C5451&lt;=35,"25-35", C5451&lt;=50,"36-50",TRUE,"50+")</f>
        <v>50+</v>
      </c>
      <c r="Q5451" t="str">
        <f t="shared" si="595"/>
        <v>new</v>
      </c>
      <c r="R5451" t="str">
        <f t="shared" si="596"/>
        <v>high value</v>
      </c>
      <c r="S5451" t="str">
        <f t="shared" si="597"/>
        <v>medium</v>
      </c>
      <c r="T5451" t="str">
        <f t="shared" si="598"/>
        <v>Feb</v>
      </c>
      <c r="U5451">
        <f t="shared" si="599"/>
        <v>2023</v>
      </c>
      <c r="V5451" t="str">
        <f t="shared" si="600"/>
        <v>5-10</v>
      </c>
      <c r="W5451" t="str">
        <f t="shared" si="601"/>
        <v>Slow</v>
      </c>
    </row>
    <row r="5452" spans="1:23" x14ac:dyDescent="0.3">
      <c r="A5452">
        <v>605451</v>
      </c>
      <c r="B5452">
        <v>23499</v>
      </c>
      <c r="C5452">
        <v>38</v>
      </c>
      <c r="D5452" t="s">
        <v>7</v>
      </c>
      <c r="E5452" t="s">
        <v>13</v>
      </c>
      <c r="F5452" t="s">
        <v>19</v>
      </c>
      <c r="G5452" t="s">
        <v>29</v>
      </c>
      <c r="H5452" s="1">
        <v>45298</v>
      </c>
      <c r="I5452" t="s">
        <v>34</v>
      </c>
      <c r="J5452">
        <v>24</v>
      </c>
      <c r="K5452">
        <v>2.9</v>
      </c>
      <c r="L5452">
        <v>928.17</v>
      </c>
      <c r="M5452">
        <v>29.96</v>
      </c>
      <c r="N5452" t="s">
        <v>50</v>
      </c>
      <c r="O5452">
        <v>5</v>
      </c>
      <c r="P5452" t="str" cm="1">
        <f t="array" ref="P5452">_xlfn.IFS(C5452&lt;25,"18-24", C5452&lt;=35,"25-35", C5452&lt;=50,"36-50",TRUE,"50+")</f>
        <v>36-50</v>
      </c>
      <c r="Q5452" t="str">
        <f t="shared" si="595"/>
        <v>new</v>
      </c>
      <c r="R5452" t="str">
        <f t="shared" si="596"/>
        <v>high value</v>
      </c>
      <c r="S5452" t="str">
        <f t="shared" si="597"/>
        <v>High</v>
      </c>
      <c r="T5452" t="str">
        <f t="shared" si="598"/>
        <v>Jan</v>
      </c>
      <c r="U5452">
        <f t="shared" si="599"/>
        <v>2024</v>
      </c>
      <c r="V5452" t="str">
        <f t="shared" si="600"/>
        <v>0-5</v>
      </c>
      <c r="W5452" t="str">
        <f t="shared" si="601"/>
        <v>Fast</v>
      </c>
    </row>
    <row r="5453" spans="1:23" x14ac:dyDescent="0.3">
      <c r="A5453">
        <v>605452</v>
      </c>
      <c r="B5453">
        <v>10242</v>
      </c>
      <c r="C5453">
        <v>61</v>
      </c>
      <c r="D5453" t="s">
        <v>7</v>
      </c>
      <c r="E5453" t="s">
        <v>5</v>
      </c>
      <c r="F5453" t="s">
        <v>18</v>
      </c>
      <c r="G5453" t="s">
        <v>23</v>
      </c>
      <c r="H5453" s="1">
        <v>45224</v>
      </c>
      <c r="I5453" t="s">
        <v>33</v>
      </c>
      <c r="J5453">
        <v>46</v>
      </c>
      <c r="K5453">
        <v>3.6</v>
      </c>
      <c r="L5453">
        <v>278.51</v>
      </c>
      <c r="M5453">
        <v>24.6</v>
      </c>
      <c r="N5453" t="s">
        <v>49</v>
      </c>
      <c r="O5453">
        <v>5</v>
      </c>
      <c r="P5453" t="str" cm="1">
        <f t="array" ref="P5453">_xlfn.IFS(C5453&lt;25,"18-24", C5453&lt;=35,"25-35", C5453&lt;=50,"36-50",TRUE,"50+")</f>
        <v>50+</v>
      </c>
      <c r="Q5453" t="str">
        <f t="shared" si="595"/>
        <v>new</v>
      </c>
      <c r="R5453" t="str">
        <f t="shared" si="596"/>
        <v>medium</v>
      </c>
      <c r="S5453" t="str">
        <f t="shared" si="597"/>
        <v>High</v>
      </c>
      <c r="T5453" t="str">
        <f t="shared" si="598"/>
        <v>Oct</v>
      </c>
      <c r="U5453">
        <f t="shared" si="599"/>
        <v>2023</v>
      </c>
      <c r="V5453" t="str">
        <f t="shared" si="600"/>
        <v>0-5</v>
      </c>
      <c r="W5453" t="str">
        <f t="shared" si="601"/>
        <v>Slow</v>
      </c>
    </row>
    <row r="5454" spans="1:23" x14ac:dyDescent="0.3">
      <c r="A5454">
        <v>605453</v>
      </c>
      <c r="B5454">
        <v>80191</v>
      </c>
      <c r="C5454">
        <v>57</v>
      </c>
      <c r="D5454" t="s">
        <v>4</v>
      </c>
      <c r="E5454" t="s">
        <v>15</v>
      </c>
      <c r="F5454" t="s">
        <v>22</v>
      </c>
      <c r="G5454" t="s">
        <v>29</v>
      </c>
      <c r="H5454" s="1">
        <v>44830</v>
      </c>
      <c r="I5454" t="s">
        <v>33</v>
      </c>
      <c r="J5454">
        <v>44</v>
      </c>
      <c r="K5454">
        <v>10.9</v>
      </c>
      <c r="L5454">
        <v>1255.5999999999999</v>
      </c>
      <c r="M5454">
        <v>44.64</v>
      </c>
      <c r="N5454" t="s">
        <v>49</v>
      </c>
      <c r="O5454">
        <v>3</v>
      </c>
      <c r="P5454" t="str" cm="1">
        <f t="array" ref="P5454">_xlfn.IFS(C5454&lt;25,"18-24", C5454&lt;=35,"25-35", C5454&lt;=50,"36-50",TRUE,"50+")</f>
        <v>50+</v>
      </c>
      <c r="Q5454" t="str">
        <f t="shared" si="595"/>
        <v>new</v>
      </c>
      <c r="R5454" t="str">
        <f t="shared" si="596"/>
        <v>high value</v>
      </c>
      <c r="S5454" t="str">
        <f t="shared" si="597"/>
        <v>medium</v>
      </c>
      <c r="T5454" t="str">
        <f t="shared" si="598"/>
        <v>Sep</v>
      </c>
      <c r="U5454">
        <f t="shared" si="599"/>
        <v>2022</v>
      </c>
      <c r="V5454" t="str">
        <f t="shared" si="600"/>
        <v>10-15</v>
      </c>
      <c r="W5454" t="str">
        <f t="shared" si="601"/>
        <v>Medium</v>
      </c>
    </row>
    <row r="5455" spans="1:23" x14ac:dyDescent="0.3">
      <c r="A5455">
        <v>605454</v>
      </c>
      <c r="B5455">
        <v>38684</v>
      </c>
      <c r="C5455">
        <v>48</v>
      </c>
      <c r="D5455" t="s">
        <v>4</v>
      </c>
      <c r="E5455" t="s">
        <v>15</v>
      </c>
      <c r="F5455" t="s">
        <v>32</v>
      </c>
      <c r="G5455" t="s">
        <v>25</v>
      </c>
      <c r="H5455" s="1">
        <v>44728</v>
      </c>
      <c r="I5455" t="s">
        <v>33</v>
      </c>
      <c r="J5455">
        <v>76</v>
      </c>
      <c r="K5455">
        <v>11.2</v>
      </c>
      <c r="L5455">
        <v>1352.64</v>
      </c>
      <c r="M5455">
        <v>103.37</v>
      </c>
      <c r="N5455" t="s">
        <v>47</v>
      </c>
      <c r="O5455">
        <v>3</v>
      </c>
      <c r="P5455" t="str" cm="1">
        <f t="array" ref="P5455">_xlfn.IFS(C5455&lt;25,"18-24", C5455&lt;=35,"25-35", C5455&lt;=50,"36-50",TRUE,"50+")</f>
        <v>36-50</v>
      </c>
      <c r="Q5455" t="str">
        <f t="shared" si="595"/>
        <v>new</v>
      </c>
      <c r="R5455" t="str">
        <f t="shared" si="596"/>
        <v>high value</v>
      </c>
      <c r="S5455" t="str">
        <f t="shared" si="597"/>
        <v>medium</v>
      </c>
      <c r="T5455" t="str">
        <f t="shared" si="598"/>
        <v>Jun</v>
      </c>
      <c r="U5455">
        <f t="shared" si="599"/>
        <v>2022</v>
      </c>
      <c r="V5455" t="str">
        <f t="shared" si="600"/>
        <v>10-15</v>
      </c>
      <c r="W5455" t="str">
        <f t="shared" si="601"/>
        <v>Slow</v>
      </c>
    </row>
    <row r="5456" spans="1:23" x14ac:dyDescent="0.3">
      <c r="A5456">
        <v>605455</v>
      </c>
      <c r="B5456">
        <v>48570</v>
      </c>
      <c r="C5456">
        <v>33</v>
      </c>
      <c r="D5456" t="s">
        <v>7</v>
      </c>
      <c r="E5456" t="s">
        <v>5</v>
      </c>
      <c r="F5456" t="s">
        <v>26</v>
      </c>
      <c r="G5456" t="s">
        <v>31</v>
      </c>
      <c r="H5456" s="1">
        <v>45284</v>
      </c>
      <c r="I5456" t="s">
        <v>33</v>
      </c>
      <c r="J5456">
        <v>44</v>
      </c>
      <c r="K5456">
        <v>1.9</v>
      </c>
      <c r="L5456">
        <v>716.09</v>
      </c>
      <c r="M5456">
        <v>59.12</v>
      </c>
      <c r="N5456" t="s">
        <v>50</v>
      </c>
      <c r="O5456">
        <v>5</v>
      </c>
      <c r="P5456" t="str" cm="1">
        <f t="array" ref="P5456">_xlfn.IFS(C5456&lt;25,"18-24", C5456&lt;=35,"25-35", C5456&lt;=50,"36-50",TRUE,"50+")</f>
        <v>25-35</v>
      </c>
      <c r="Q5456" t="str">
        <f t="shared" si="595"/>
        <v>new</v>
      </c>
      <c r="R5456" t="str">
        <f t="shared" si="596"/>
        <v>high value</v>
      </c>
      <c r="S5456" t="str">
        <f t="shared" si="597"/>
        <v>High</v>
      </c>
      <c r="T5456" t="str">
        <f t="shared" si="598"/>
        <v>Dec</v>
      </c>
      <c r="U5456">
        <f t="shared" si="599"/>
        <v>2023</v>
      </c>
      <c r="V5456" t="str">
        <f t="shared" si="600"/>
        <v>0-5</v>
      </c>
      <c r="W5456" t="str">
        <f t="shared" si="601"/>
        <v>Medium</v>
      </c>
    </row>
    <row r="5457" spans="1:23" x14ac:dyDescent="0.3">
      <c r="A5457">
        <v>605456</v>
      </c>
      <c r="B5457">
        <v>15060</v>
      </c>
      <c r="C5457">
        <v>40</v>
      </c>
      <c r="D5457" t="s">
        <v>4</v>
      </c>
      <c r="E5457" t="s">
        <v>5</v>
      </c>
      <c r="F5457" t="s">
        <v>32</v>
      </c>
      <c r="G5457" t="s">
        <v>23</v>
      </c>
      <c r="H5457" s="1">
        <v>45256</v>
      </c>
      <c r="I5457" t="s">
        <v>33</v>
      </c>
      <c r="J5457">
        <v>33</v>
      </c>
      <c r="K5457">
        <v>13.2</v>
      </c>
      <c r="L5457">
        <v>923.3</v>
      </c>
      <c r="M5457">
        <v>21.06</v>
      </c>
      <c r="N5457" t="s">
        <v>50</v>
      </c>
      <c r="O5457">
        <v>2</v>
      </c>
      <c r="P5457" t="str" cm="1">
        <f t="array" ref="P5457">_xlfn.IFS(C5457&lt;25,"18-24", C5457&lt;=35,"25-35", C5457&lt;=50,"36-50",TRUE,"50+")</f>
        <v>36-50</v>
      </c>
      <c r="Q5457" t="str">
        <f t="shared" si="595"/>
        <v>new</v>
      </c>
      <c r="R5457" t="str">
        <f t="shared" si="596"/>
        <v>high value</v>
      </c>
      <c r="S5457" t="str">
        <f t="shared" si="597"/>
        <v>Low</v>
      </c>
      <c r="T5457" t="str">
        <f t="shared" si="598"/>
        <v>Nov</v>
      </c>
      <c r="U5457">
        <f t="shared" si="599"/>
        <v>2023</v>
      </c>
      <c r="V5457" t="str">
        <f t="shared" si="600"/>
        <v>10-15</v>
      </c>
      <c r="W5457" t="str">
        <f t="shared" si="601"/>
        <v>Medium</v>
      </c>
    </row>
    <row r="5458" spans="1:23" x14ac:dyDescent="0.3">
      <c r="A5458">
        <v>605457</v>
      </c>
      <c r="B5458">
        <v>91472</v>
      </c>
      <c r="C5458">
        <v>30</v>
      </c>
      <c r="D5458" t="s">
        <v>7</v>
      </c>
      <c r="E5458" t="s">
        <v>5</v>
      </c>
      <c r="F5458" t="s">
        <v>24</v>
      </c>
      <c r="G5458" t="s">
        <v>23</v>
      </c>
      <c r="H5458" s="1">
        <v>45254</v>
      </c>
      <c r="I5458" t="s">
        <v>33</v>
      </c>
      <c r="J5458">
        <v>82</v>
      </c>
      <c r="K5458">
        <v>6.5</v>
      </c>
      <c r="L5458">
        <v>1330.96</v>
      </c>
      <c r="M5458">
        <v>114.19</v>
      </c>
      <c r="N5458" t="s">
        <v>47</v>
      </c>
      <c r="O5458">
        <v>1</v>
      </c>
      <c r="P5458" t="str" cm="1">
        <f t="array" ref="P5458">_xlfn.IFS(C5458&lt;25,"18-24", C5458&lt;=35,"25-35", C5458&lt;=50,"36-50",TRUE,"50+")</f>
        <v>25-35</v>
      </c>
      <c r="Q5458" t="str">
        <f t="shared" si="595"/>
        <v>new</v>
      </c>
      <c r="R5458" t="str">
        <f t="shared" si="596"/>
        <v>high value</v>
      </c>
      <c r="S5458" t="str">
        <f t="shared" si="597"/>
        <v>Low</v>
      </c>
      <c r="T5458" t="str">
        <f t="shared" si="598"/>
        <v>Nov</v>
      </c>
      <c r="U5458">
        <f t="shared" si="599"/>
        <v>2023</v>
      </c>
      <c r="V5458" t="str">
        <f t="shared" si="600"/>
        <v>5-10</v>
      </c>
      <c r="W5458" t="str">
        <f t="shared" si="601"/>
        <v>Slow</v>
      </c>
    </row>
    <row r="5459" spans="1:23" x14ac:dyDescent="0.3">
      <c r="A5459">
        <v>605458</v>
      </c>
      <c r="B5459">
        <v>50208</v>
      </c>
      <c r="C5459">
        <v>36</v>
      </c>
      <c r="D5459" t="s">
        <v>7</v>
      </c>
      <c r="E5459" t="s">
        <v>15</v>
      </c>
      <c r="F5459" t="s">
        <v>32</v>
      </c>
      <c r="G5459" t="s">
        <v>25</v>
      </c>
      <c r="H5459" s="1">
        <v>45050</v>
      </c>
      <c r="I5459" t="s">
        <v>34</v>
      </c>
      <c r="J5459">
        <v>87</v>
      </c>
      <c r="K5459">
        <v>12.4</v>
      </c>
      <c r="L5459">
        <v>767.82</v>
      </c>
      <c r="M5459">
        <v>24.6</v>
      </c>
      <c r="N5459" t="s">
        <v>47</v>
      </c>
      <c r="O5459">
        <v>3</v>
      </c>
      <c r="P5459" t="str" cm="1">
        <f t="array" ref="P5459">_xlfn.IFS(C5459&lt;25,"18-24", C5459&lt;=35,"25-35", C5459&lt;=50,"36-50",TRUE,"50+")</f>
        <v>36-50</v>
      </c>
      <c r="Q5459" t="str">
        <f t="shared" si="595"/>
        <v>new</v>
      </c>
      <c r="R5459" t="str">
        <f t="shared" si="596"/>
        <v>high value</v>
      </c>
      <c r="S5459" t="str">
        <f t="shared" si="597"/>
        <v>medium</v>
      </c>
      <c r="T5459" t="str">
        <f t="shared" si="598"/>
        <v>May</v>
      </c>
      <c r="U5459">
        <f t="shared" si="599"/>
        <v>2023</v>
      </c>
      <c r="V5459" t="str">
        <f t="shared" si="600"/>
        <v>10-15</v>
      </c>
      <c r="W5459" t="str">
        <f t="shared" si="601"/>
        <v>Slow</v>
      </c>
    </row>
    <row r="5460" spans="1:23" x14ac:dyDescent="0.3">
      <c r="A5460">
        <v>605459</v>
      </c>
      <c r="B5460">
        <v>73158</v>
      </c>
      <c r="C5460">
        <v>49</v>
      </c>
      <c r="D5460" t="s">
        <v>7</v>
      </c>
      <c r="E5460" t="s">
        <v>13</v>
      </c>
      <c r="F5460" t="s">
        <v>30</v>
      </c>
      <c r="G5460" t="s">
        <v>25</v>
      </c>
      <c r="H5460" s="1">
        <v>44945</v>
      </c>
      <c r="I5460" t="s">
        <v>34</v>
      </c>
      <c r="J5460">
        <v>27</v>
      </c>
      <c r="K5460">
        <v>9</v>
      </c>
      <c r="L5460">
        <v>283.22000000000003</v>
      </c>
      <c r="M5460">
        <v>23</v>
      </c>
      <c r="N5460" t="s">
        <v>48</v>
      </c>
      <c r="O5460">
        <v>2</v>
      </c>
      <c r="P5460" t="str" cm="1">
        <f t="array" ref="P5460">_xlfn.IFS(C5460&lt;25,"18-24", C5460&lt;=35,"25-35", C5460&lt;=50,"36-50",TRUE,"50+")</f>
        <v>36-50</v>
      </c>
      <c r="Q5460" t="str">
        <f t="shared" si="595"/>
        <v>new</v>
      </c>
      <c r="R5460" t="str">
        <f t="shared" si="596"/>
        <v>medium</v>
      </c>
      <c r="S5460" t="str">
        <f t="shared" si="597"/>
        <v>Low</v>
      </c>
      <c r="T5460" t="str">
        <f t="shared" si="598"/>
        <v>Jan</v>
      </c>
      <c r="U5460">
        <f t="shared" si="599"/>
        <v>2023</v>
      </c>
      <c r="V5460" t="str">
        <f t="shared" si="600"/>
        <v>5-10</v>
      </c>
      <c r="W5460" t="str">
        <f t="shared" si="601"/>
        <v>Fast</v>
      </c>
    </row>
    <row r="5461" spans="1:23" x14ac:dyDescent="0.3">
      <c r="A5461">
        <v>605460</v>
      </c>
      <c r="B5461">
        <v>48615</v>
      </c>
      <c r="C5461">
        <v>21</v>
      </c>
      <c r="D5461" t="s">
        <v>4</v>
      </c>
      <c r="E5461" t="s">
        <v>8</v>
      </c>
      <c r="F5461" t="s">
        <v>30</v>
      </c>
      <c r="G5461" t="s">
        <v>29</v>
      </c>
      <c r="H5461" s="1">
        <v>44635</v>
      </c>
      <c r="I5461" t="s">
        <v>34</v>
      </c>
      <c r="J5461">
        <v>81</v>
      </c>
      <c r="K5461">
        <v>3.6</v>
      </c>
      <c r="L5461">
        <v>978.73</v>
      </c>
      <c r="M5461">
        <v>62.77</v>
      </c>
      <c r="N5461" t="s">
        <v>48</v>
      </c>
      <c r="O5461">
        <v>3</v>
      </c>
      <c r="P5461" t="str" cm="1">
        <f t="array" ref="P5461">_xlfn.IFS(C5461&lt;25,"18-24", C5461&lt;=35,"25-35", C5461&lt;=50,"36-50",TRUE,"50+")</f>
        <v>18-24</v>
      </c>
      <c r="Q5461" t="str">
        <f t="shared" si="595"/>
        <v>new</v>
      </c>
      <c r="R5461" t="str">
        <f t="shared" si="596"/>
        <v>high value</v>
      </c>
      <c r="S5461" t="str">
        <f t="shared" si="597"/>
        <v>medium</v>
      </c>
      <c r="T5461" t="str">
        <f t="shared" si="598"/>
        <v>Mar</v>
      </c>
      <c r="U5461">
        <f t="shared" si="599"/>
        <v>2022</v>
      </c>
      <c r="V5461" t="str">
        <f t="shared" si="600"/>
        <v>0-5</v>
      </c>
      <c r="W5461" t="str">
        <f t="shared" si="601"/>
        <v>Slow</v>
      </c>
    </row>
    <row r="5462" spans="1:23" x14ac:dyDescent="0.3">
      <c r="A5462">
        <v>605461</v>
      </c>
      <c r="B5462">
        <v>29446</v>
      </c>
      <c r="C5462">
        <v>56</v>
      </c>
      <c r="D5462" t="s">
        <v>7</v>
      </c>
      <c r="E5462" t="s">
        <v>8</v>
      </c>
      <c r="F5462" t="s">
        <v>18</v>
      </c>
      <c r="G5462" t="s">
        <v>27</v>
      </c>
      <c r="H5462" s="1">
        <v>45537</v>
      </c>
      <c r="I5462" t="s">
        <v>34</v>
      </c>
      <c r="J5462">
        <v>53</v>
      </c>
      <c r="K5462">
        <v>7.5</v>
      </c>
      <c r="L5462">
        <v>1463.1</v>
      </c>
      <c r="M5462">
        <v>58.81</v>
      </c>
      <c r="N5462" t="s">
        <v>50</v>
      </c>
      <c r="O5462">
        <v>1</v>
      </c>
      <c r="P5462" t="str" cm="1">
        <f t="array" ref="P5462">_xlfn.IFS(C5462&lt;25,"18-24", C5462&lt;=35,"25-35", C5462&lt;=50,"36-50",TRUE,"50+")</f>
        <v>50+</v>
      </c>
      <c r="Q5462" t="str">
        <f t="shared" si="595"/>
        <v>new</v>
      </c>
      <c r="R5462" t="str">
        <f t="shared" si="596"/>
        <v>high value</v>
      </c>
      <c r="S5462" t="str">
        <f t="shared" si="597"/>
        <v>Low</v>
      </c>
      <c r="T5462" t="str">
        <f t="shared" si="598"/>
        <v>Sep</v>
      </c>
      <c r="U5462">
        <f t="shared" si="599"/>
        <v>2024</v>
      </c>
      <c r="V5462" t="str">
        <f t="shared" si="600"/>
        <v>5-10</v>
      </c>
      <c r="W5462" t="str">
        <f t="shared" si="601"/>
        <v>Slow</v>
      </c>
    </row>
    <row r="5463" spans="1:23" x14ac:dyDescent="0.3">
      <c r="A5463">
        <v>605462</v>
      </c>
      <c r="B5463">
        <v>65663</v>
      </c>
      <c r="C5463">
        <v>55</v>
      </c>
      <c r="D5463" t="s">
        <v>4</v>
      </c>
      <c r="E5463" t="s">
        <v>13</v>
      </c>
      <c r="F5463" t="s">
        <v>30</v>
      </c>
      <c r="G5463" t="s">
        <v>27</v>
      </c>
      <c r="H5463" s="1">
        <v>44832</v>
      </c>
      <c r="I5463" t="s">
        <v>33</v>
      </c>
      <c r="J5463">
        <v>89</v>
      </c>
      <c r="K5463">
        <v>13.5</v>
      </c>
      <c r="L5463">
        <v>692.08</v>
      </c>
      <c r="M5463">
        <v>99.91</v>
      </c>
      <c r="N5463" t="s">
        <v>48</v>
      </c>
      <c r="O5463">
        <v>3</v>
      </c>
      <c r="P5463" t="str" cm="1">
        <f t="array" ref="P5463">_xlfn.IFS(C5463&lt;25,"18-24", C5463&lt;=35,"25-35", C5463&lt;=50,"36-50",TRUE,"50+")</f>
        <v>50+</v>
      </c>
      <c r="Q5463" t="str">
        <f t="shared" si="595"/>
        <v>new</v>
      </c>
      <c r="R5463" t="str">
        <f t="shared" si="596"/>
        <v>high value</v>
      </c>
      <c r="S5463" t="str">
        <f t="shared" si="597"/>
        <v>medium</v>
      </c>
      <c r="T5463" t="str">
        <f t="shared" si="598"/>
        <v>Sep</v>
      </c>
      <c r="U5463">
        <f t="shared" si="599"/>
        <v>2022</v>
      </c>
      <c r="V5463" t="str">
        <f t="shared" si="600"/>
        <v>10-15</v>
      </c>
      <c r="W5463" t="str">
        <f t="shared" si="601"/>
        <v>Slow</v>
      </c>
    </row>
    <row r="5464" spans="1:23" x14ac:dyDescent="0.3">
      <c r="A5464">
        <v>605463</v>
      </c>
      <c r="B5464">
        <v>89837</v>
      </c>
      <c r="C5464">
        <v>32</v>
      </c>
      <c r="D5464" t="s">
        <v>4</v>
      </c>
      <c r="E5464" t="s">
        <v>11</v>
      </c>
      <c r="F5464" t="s">
        <v>19</v>
      </c>
      <c r="G5464" t="s">
        <v>25</v>
      </c>
      <c r="H5464" s="1">
        <v>44649</v>
      </c>
      <c r="I5464" t="s">
        <v>33</v>
      </c>
      <c r="J5464">
        <v>50</v>
      </c>
      <c r="K5464">
        <v>6.1</v>
      </c>
      <c r="L5464">
        <v>525.39</v>
      </c>
      <c r="M5464">
        <v>109.87</v>
      </c>
      <c r="N5464" t="s">
        <v>47</v>
      </c>
      <c r="O5464">
        <v>4</v>
      </c>
      <c r="P5464" t="str" cm="1">
        <f t="array" ref="P5464">_xlfn.IFS(C5464&lt;25,"18-24", C5464&lt;=35,"25-35", C5464&lt;=50,"36-50",TRUE,"50+")</f>
        <v>25-35</v>
      </c>
      <c r="Q5464" t="str">
        <f t="shared" si="595"/>
        <v>new</v>
      </c>
      <c r="R5464" t="str">
        <f t="shared" si="596"/>
        <v>high value</v>
      </c>
      <c r="S5464" t="str">
        <f t="shared" si="597"/>
        <v>medium</v>
      </c>
      <c r="T5464" t="str">
        <f t="shared" si="598"/>
        <v>Mar</v>
      </c>
      <c r="U5464">
        <f t="shared" si="599"/>
        <v>2022</v>
      </c>
      <c r="V5464" t="str">
        <f t="shared" si="600"/>
        <v>5-10</v>
      </c>
      <c r="W5464" t="str">
        <f t="shared" si="601"/>
        <v>Slow</v>
      </c>
    </row>
    <row r="5465" spans="1:23" x14ac:dyDescent="0.3">
      <c r="A5465">
        <v>605464</v>
      </c>
      <c r="B5465">
        <v>93602</v>
      </c>
      <c r="C5465">
        <v>62</v>
      </c>
      <c r="D5465" t="s">
        <v>7</v>
      </c>
      <c r="E5465" t="s">
        <v>8</v>
      </c>
      <c r="F5465" t="s">
        <v>26</v>
      </c>
      <c r="G5465" t="s">
        <v>29</v>
      </c>
      <c r="H5465" s="1">
        <v>45188</v>
      </c>
      <c r="I5465" t="s">
        <v>33</v>
      </c>
      <c r="J5465">
        <v>83</v>
      </c>
      <c r="K5465">
        <v>4.0999999999999996</v>
      </c>
      <c r="L5465">
        <v>480.84</v>
      </c>
      <c r="M5465">
        <v>86.01</v>
      </c>
      <c r="N5465" t="s">
        <v>49</v>
      </c>
      <c r="O5465">
        <v>4</v>
      </c>
      <c r="P5465" t="str" cm="1">
        <f t="array" ref="P5465">_xlfn.IFS(C5465&lt;25,"18-24", C5465&lt;=35,"25-35", C5465&lt;=50,"36-50",TRUE,"50+")</f>
        <v>50+</v>
      </c>
      <c r="Q5465" t="str">
        <f t="shared" si="595"/>
        <v>new</v>
      </c>
      <c r="R5465" t="str">
        <f t="shared" si="596"/>
        <v>medium</v>
      </c>
      <c r="S5465" t="str">
        <f t="shared" si="597"/>
        <v>medium</v>
      </c>
      <c r="T5465" t="str">
        <f t="shared" si="598"/>
        <v>Sep</v>
      </c>
      <c r="U5465">
        <f t="shared" si="599"/>
        <v>2023</v>
      </c>
      <c r="V5465" t="str">
        <f t="shared" si="600"/>
        <v>0-5</v>
      </c>
      <c r="W5465" t="str">
        <f t="shared" si="601"/>
        <v>Slow</v>
      </c>
    </row>
    <row r="5466" spans="1:23" x14ac:dyDescent="0.3">
      <c r="A5466">
        <v>605465</v>
      </c>
      <c r="B5466">
        <v>76251</v>
      </c>
      <c r="C5466">
        <v>35</v>
      </c>
      <c r="D5466" t="s">
        <v>4</v>
      </c>
      <c r="E5466" t="s">
        <v>5</v>
      </c>
      <c r="F5466" t="s">
        <v>18</v>
      </c>
      <c r="G5466" t="s">
        <v>31</v>
      </c>
      <c r="H5466" s="1">
        <v>45240</v>
      </c>
      <c r="I5466" t="s">
        <v>34</v>
      </c>
      <c r="J5466">
        <v>41</v>
      </c>
      <c r="K5466">
        <v>4.0999999999999996</v>
      </c>
      <c r="L5466">
        <v>1051.47</v>
      </c>
      <c r="M5466">
        <v>38.659999999999997</v>
      </c>
      <c r="N5466" t="s">
        <v>50</v>
      </c>
      <c r="O5466">
        <v>5</v>
      </c>
      <c r="P5466" t="str" cm="1">
        <f t="array" ref="P5466">_xlfn.IFS(C5466&lt;25,"18-24", C5466&lt;=35,"25-35", C5466&lt;=50,"36-50",TRUE,"50+")</f>
        <v>25-35</v>
      </c>
      <c r="Q5466" t="str">
        <f t="shared" si="595"/>
        <v>repeat</v>
      </c>
      <c r="R5466" t="str">
        <f t="shared" si="596"/>
        <v>high value</v>
      </c>
      <c r="S5466" t="str">
        <f t="shared" si="597"/>
        <v>High</v>
      </c>
      <c r="T5466" t="str">
        <f t="shared" si="598"/>
        <v>Nov</v>
      </c>
      <c r="U5466">
        <f t="shared" si="599"/>
        <v>2023</v>
      </c>
      <c r="V5466" t="str">
        <f t="shared" si="600"/>
        <v>0-5</v>
      </c>
      <c r="W5466" t="str">
        <f t="shared" si="601"/>
        <v>Medium</v>
      </c>
    </row>
    <row r="5467" spans="1:23" x14ac:dyDescent="0.3">
      <c r="A5467">
        <v>605466</v>
      </c>
      <c r="B5467">
        <v>71536</v>
      </c>
      <c r="C5467">
        <v>46</v>
      </c>
      <c r="D5467" t="s">
        <v>4</v>
      </c>
      <c r="E5467" t="s">
        <v>13</v>
      </c>
      <c r="F5467" t="s">
        <v>18</v>
      </c>
      <c r="G5467" t="s">
        <v>29</v>
      </c>
      <c r="H5467" s="1">
        <v>45359</v>
      </c>
      <c r="I5467" t="s">
        <v>34</v>
      </c>
      <c r="J5467">
        <v>86</v>
      </c>
      <c r="K5467">
        <v>5.3</v>
      </c>
      <c r="L5467">
        <v>515.38</v>
      </c>
      <c r="M5467">
        <v>119.36</v>
      </c>
      <c r="N5467" t="s">
        <v>48</v>
      </c>
      <c r="O5467">
        <v>1</v>
      </c>
      <c r="P5467" t="str" cm="1">
        <f t="array" ref="P5467">_xlfn.IFS(C5467&lt;25,"18-24", C5467&lt;=35,"25-35", C5467&lt;=50,"36-50",TRUE,"50+")</f>
        <v>36-50</v>
      </c>
      <c r="Q5467" t="str">
        <f t="shared" si="595"/>
        <v>new</v>
      </c>
      <c r="R5467" t="str">
        <f t="shared" si="596"/>
        <v>high value</v>
      </c>
      <c r="S5467" t="str">
        <f t="shared" si="597"/>
        <v>Low</v>
      </c>
      <c r="T5467" t="str">
        <f t="shared" si="598"/>
        <v>Mar</v>
      </c>
      <c r="U5467">
        <f t="shared" si="599"/>
        <v>2024</v>
      </c>
      <c r="V5467" t="str">
        <f t="shared" si="600"/>
        <v>5-10</v>
      </c>
      <c r="W5467" t="str">
        <f t="shared" si="601"/>
        <v>Slow</v>
      </c>
    </row>
    <row r="5468" spans="1:23" x14ac:dyDescent="0.3">
      <c r="A5468">
        <v>605467</v>
      </c>
      <c r="B5468">
        <v>50777</v>
      </c>
      <c r="C5468">
        <v>23</v>
      </c>
      <c r="D5468" t="s">
        <v>7</v>
      </c>
      <c r="E5468" t="s">
        <v>13</v>
      </c>
      <c r="F5468" t="s">
        <v>32</v>
      </c>
      <c r="G5468" t="s">
        <v>25</v>
      </c>
      <c r="H5468" s="1">
        <v>44914</v>
      </c>
      <c r="I5468" t="s">
        <v>33</v>
      </c>
      <c r="J5468">
        <v>40</v>
      </c>
      <c r="K5468">
        <v>3.1</v>
      </c>
      <c r="L5468">
        <v>376.89</v>
      </c>
      <c r="M5468">
        <v>69.5</v>
      </c>
      <c r="N5468" t="s">
        <v>47</v>
      </c>
      <c r="O5468">
        <v>2</v>
      </c>
      <c r="P5468" t="str" cm="1">
        <f t="array" ref="P5468">_xlfn.IFS(C5468&lt;25,"18-24", C5468&lt;=35,"25-35", C5468&lt;=50,"36-50",TRUE,"50+")</f>
        <v>18-24</v>
      </c>
      <c r="Q5468" t="str">
        <f t="shared" si="595"/>
        <v>new</v>
      </c>
      <c r="R5468" t="str">
        <f t="shared" si="596"/>
        <v>medium</v>
      </c>
      <c r="S5468" t="str">
        <f t="shared" si="597"/>
        <v>Low</v>
      </c>
      <c r="T5468" t="str">
        <f t="shared" si="598"/>
        <v>Dec</v>
      </c>
      <c r="U5468">
        <f t="shared" si="599"/>
        <v>2022</v>
      </c>
      <c r="V5468" t="str">
        <f t="shared" si="600"/>
        <v>0-5</v>
      </c>
      <c r="W5468" t="str">
        <f t="shared" si="601"/>
        <v>Medium</v>
      </c>
    </row>
    <row r="5469" spans="1:23" x14ac:dyDescent="0.3">
      <c r="A5469">
        <v>605468</v>
      </c>
      <c r="B5469">
        <v>75140</v>
      </c>
      <c r="C5469">
        <v>44</v>
      </c>
      <c r="D5469" t="s">
        <v>7</v>
      </c>
      <c r="E5469" t="s">
        <v>15</v>
      </c>
      <c r="F5469" t="s">
        <v>28</v>
      </c>
      <c r="G5469" t="s">
        <v>25</v>
      </c>
      <c r="H5469" s="1">
        <v>45118</v>
      </c>
      <c r="I5469" t="s">
        <v>34</v>
      </c>
      <c r="J5469">
        <v>79</v>
      </c>
      <c r="K5469">
        <v>6</v>
      </c>
      <c r="L5469">
        <v>791.03</v>
      </c>
      <c r="M5469">
        <v>97.57</v>
      </c>
      <c r="N5469" t="s">
        <v>50</v>
      </c>
      <c r="O5469">
        <v>5</v>
      </c>
      <c r="P5469" t="str" cm="1">
        <f t="array" ref="P5469">_xlfn.IFS(C5469&lt;25,"18-24", C5469&lt;=35,"25-35", C5469&lt;=50,"36-50",TRUE,"50+")</f>
        <v>36-50</v>
      </c>
      <c r="Q5469" t="str">
        <f t="shared" si="595"/>
        <v>new</v>
      </c>
      <c r="R5469" t="str">
        <f t="shared" si="596"/>
        <v>high value</v>
      </c>
      <c r="S5469" t="str">
        <f t="shared" si="597"/>
        <v>High</v>
      </c>
      <c r="T5469" t="str">
        <f t="shared" si="598"/>
        <v>Jul</v>
      </c>
      <c r="U5469">
        <f t="shared" si="599"/>
        <v>2023</v>
      </c>
      <c r="V5469" t="str">
        <f t="shared" si="600"/>
        <v>5-10</v>
      </c>
      <c r="W5469" t="str">
        <f t="shared" si="601"/>
        <v>Slow</v>
      </c>
    </row>
    <row r="5470" spans="1:23" x14ac:dyDescent="0.3">
      <c r="A5470">
        <v>605469</v>
      </c>
      <c r="B5470">
        <v>59319</v>
      </c>
      <c r="C5470">
        <v>45</v>
      </c>
      <c r="D5470" t="s">
        <v>4</v>
      </c>
      <c r="E5470" t="s">
        <v>15</v>
      </c>
      <c r="F5470" t="s">
        <v>26</v>
      </c>
      <c r="G5470" t="s">
        <v>31</v>
      </c>
      <c r="H5470" s="1">
        <v>44837</v>
      </c>
      <c r="I5470" t="s">
        <v>34</v>
      </c>
      <c r="J5470">
        <v>26</v>
      </c>
      <c r="K5470">
        <v>8.6</v>
      </c>
      <c r="L5470">
        <v>815.59</v>
      </c>
      <c r="M5470">
        <v>113.15</v>
      </c>
      <c r="N5470" t="s">
        <v>49</v>
      </c>
      <c r="O5470">
        <v>3</v>
      </c>
      <c r="P5470" t="str" cm="1">
        <f t="array" ref="P5470">_xlfn.IFS(C5470&lt;25,"18-24", C5470&lt;=35,"25-35", C5470&lt;=50,"36-50",TRUE,"50+")</f>
        <v>36-50</v>
      </c>
      <c r="Q5470" t="str">
        <f t="shared" si="595"/>
        <v>new</v>
      </c>
      <c r="R5470" t="str">
        <f t="shared" si="596"/>
        <v>high value</v>
      </c>
      <c r="S5470" t="str">
        <f t="shared" si="597"/>
        <v>medium</v>
      </c>
      <c r="T5470" t="str">
        <f t="shared" si="598"/>
        <v>Oct</v>
      </c>
      <c r="U5470">
        <f t="shared" si="599"/>
        <v>2022</v>
      </c>
      <c r="V5470" t="str">
        <f t="shared" si="600"/>
        <v>5-10</v>
      </c>
      <c r="W5470" t="str">
        <f t="shared" si="601"/>
        <v>Fast</v>
      </c>
    </row>
    <row r="5471" spans="1:23" x14ac:dyDescent="0.3">
      <c r="A5471">
        <v>605470</v>
      </c>
      <c r="B5471">
        <v>90834</v>
      </c>
      <c r="C5471">
        <v>36</v>
      </c>
      <c r="D5471" t="s">
        <v>4</v>
      </c>
      <c r="E5471" t="s">
        <v>8</v>
      </c>
      <c r="F5471" t="s">
        <v>30</v>
      </c>
      <c r="G5471" t="s">
        <v>21</v>
      </c>
      <c r="H5471" s="1">
        <v>44919</v>
      </c>
      <c r="I5471" t="s">
        <v>33</v>
      </c>
      <c r="J5471">
        <v>62</v>
      </c>
      <c r="K5471">
        <v>7.8</v>
      </c>
      <c r="L5471">
        <v>1443.02</v>
      </c>
      <c r="M5471">
        <v>24.78</v>
      </c>
      <c r="N5471" t="s">
        <v>49</v>
      </c>
      <c r="O5471">
        <v>1</v>
      </c>
      <c r="P5471" t="str" cm="1">
        <f t="array" ref="P5471">_xlfn.IFS(C5471&lt;25,"18-24", C5471&lt;=35,"25-35", C5471&lt;=50,"36-50",TRUE,"50+")</f>
        <v>36-50</v>
      </c>
      <c r="Q5471" t="str">
        <f t="shared" si="595"/>
        <v>new</v>
      </c>
      <c r="R5471" t="str">
        <f t="shared" si="596"/>
        <v>high value</v>
      </c>
      <c r="S5471" t="str">
        <f t="shared" si="597"/>
        <v>Low</v>
      </c>
      <c r="T5471" t="str">
        <f t="shared" si="598"/>
        <v>Dec</v>
      </c>
      <c r="U5471">
        <f t="shared" si="599"/>
        <v>2022</v>
      </c>
      <c r="V5471" t="str">
        <f t="shared" si="600"/>
        <v>5-10</v>
      </c>
      <c r="W5471" t="str">
        <f t="shared" si="601"/>
        <v>Slow</v>
      </c>
    </row>
    <row r="5472" spans="1:23" x14ac:dyDescent="0.3">
      <c r="A5472">
        <v>605471</v>
      </c>
      <c r="B5472">
        <v>83961</v>
      </c>
      <c r="C5472">
        <v>34</v>
      </c>
      <c r="D5472" t="s">
        <v>4</v>
      </c>
      <c r="E5472" t="s">
        <v>5</v>
      </c>
      <c r="F5472" t="s">
        <v>26</v>
      </c>
      <c r="G5472" t="s">
        <v>23</v>
      </c>
      <c r="H5472" s="1">
        <v>45534</v>
      </c>
      <c r="I5472" t="s">
        <v>34</v>
      </c>
      <c r="J5472">
        <v>71</v>
      </c>
      <c r="K5472">
        <v>6.8</v>
      </c>
      <c r="L5472">
        <v>471.43</v>
      </c>
      <c r="M5472">
        <v>86.47</v>
      </c>
      <c r="N5472" t="s">
        <v>47</v>
      </c>
      <c r="O5472">
        <v>3</v>
      </c>
      <c r="P5472" t="str" cm="1">
        <f t="array" ref="P5472">_xlfn.IFS(C5472&lt;25,"18-24", C5472&lt;=35,"25-35", C5472&lt;=50,"36-50",TRUE,"50+")</f>
        <v>25-35</v>
      </c>
      <c r="Q5472" t="str">
        <f t="shared" si="595"/>
        <v>new</v>
      </c>
      <c r="R5472" t="str">
        <f t="shared" si="596"/>
        <v>medium</v>
      </c>
      <c r="S5472" t="str">
        <f t="shared" si="597"/>
        <v>medium</v>
      </c>
      <c r="T5472" t="str">
        <f t="shared" si="598"/>
        <v>Aug</v>
      </c>
      <c r="U5472">
        <f t="shared" si="599"/>
        <v>2024</v>
      </c>
      <c r="V5472" t="str">
        <f t="shared" si="600"/>
        <v>5-10</v>
      </c>
      <c r="W5472" t="str">
        <f t="shared" si="601"/>
        <v>Slow</v>
      </c>
    </row>
    <row r="5473" spans="1:23" x14ac:dyDescent="0.3">
      <c r="A5473">
        <v>605472</v>
      </c>
      <c r="B5473">
        <v>72774</v>
      </c>
      <c r="C5473">
        <v>18</v>
      </c>
      <c r="D5473" t="s">
        <v>4</v>
      </c>
      <c r="E5473" t="s">
        <v>13</v>
      </c>
      <c r="F5473" t="s">
        <v>28</v>
      </c>
      <c r="G5473" t="s">
        <v>29</v>
      </c>
      <c r="H5473" s="1">
        <v>45493</v>
      </c>
      <c r="I5473" t="s">
        <v>33</v>
      </c>
      <c r="J5473">
        <v>77</v>
      </c>
      <c r="K5473">
        <v>10.199999999999999</v>
      </c>
      <c r="L5473">
        <v>730.58</v>
      </c>
      <c r="M5473">
        <v>108.78</v>
      </c>
      <c r="N5473" t="s">
        <v>50</v>
      </c>
      <c r="O5473">
        <v>2</v>
      </c>
      <c r="P5473" t="str" cm="1">
        <f t="array" ref="P5473">_xlfn.IFS(C5473&lt;25,"18-24", C5473&lt;=35,"25-35", C5473&lt;=50,"36-50",TRUE,"50+")</f>
        <v>18-24</v>
      </c>
      <c r="Q5473" t="str">
        <f t="shared" si="595"/>
        <v>new</v>
      </c>
      <c r="R5473" t="str">
        <f t="shared" si="596"/>
        <v>high value</v>
      </c>
      <c r="S5473" t="str">
        <f t="shared" si="597"/>
        <v>Low</v>
      </c>
      <c r="T5473" t="str">
        <f t="shared" si="598"/>
        <v>Jul</v>
      </c>
      <c r="U5473">
        <f t="shared" si="599"/>
        <v>2024</v>
      </c>
      <c r="V5473" t="str">
        <f t="shared" si="600"/>
        <v>10-15</v>
      </c>
      <c r="W5473" t="str">
        <f t="shared" si="601"/>
        <v>Slow</v>
      </c>
    </row>
    <row r="5474" spans="1:23" x14ac:dyDescent="0.3">
      <c r="A5474">
        <v>605473</v>
      </c>
      <c r="B5474">
        <v>90444</v>
      </c>
      <c r="C5474">
        <v>26</v>
      </c>
      <c r="D5474" t="s">
        <v>4</v>
      </c>
      <c r="E5474" t="s">
        <v>16</v>
      </c>
      <c r="F5474" t="s">
        <v>32</v>
      </c>
      <c r="G5474" t="s">
        <v>25</v>
      </c>
      <c r="H5474" s="1">
        <v>45015</v>
      </c>
      <c r="I5474" t="s">
        <v>34</v>
      </c>
      <c r="J5474">
        <v>25</v>
      </c>
      <c r="K5474">
        <v>6.6</v>
      </c>
      <c r="L5474">
        <v>1184.4000000000001</v>
      </c>
      <c r="M5474">
        <v>54.27</v>
      </c>
      <c r="N5474" t="s">
        <v>48</v>
      </c>
      <c r="O5474">
        <v>2</v>
      </c>
      <c r="P5474" t="str" cm="1">
        <f t="array" ref="P5474">_xlfn.IFS(C5474&lt;25,"18-24", C5474&lt;=35,"25-35", C5474&lt;=50,"36-50",TRUE,"50+")</f>
        <v>25-35</v>
      </c>
      <c r="Q5474" t="str">
        <f t="shared" si="595"/>
        <v>new</v>
      </c>
      <c r="R5474" t="str">
        <f t="shared" si="596"/>
        <v>high value</v>
      </c>
      <c r="S5474" t="str">
        <f t="shared" si="597"/>
        <v>Low</v>
      </c>
      <c r="T5474" t="str">
        <f t="shared" si="598"/>
        <v>Mar</v>
      </c>
      <c r="U5474">
        <f t="shared" si="599"/>
        <v>2023</v>
      </c>
      <c r="V5474" t="str">
        <f t="shared" si="600"/>
        <v>5-10</v>
      </c>
      <c r="W5474" t="str">
        <f t="shared" si="601"/>
        <v>Fast</v>
      </c>
    </row>
    <row r="5475" spans="1:23" x14ac:dyDescent="0.3">
      <c r="A5475">
        <v>605474</v>
      </c>
      <c r="B5475">
        <v>23118</v>
      </c>
      <c r="C5475">
        <v>34</v>
      </c>
      <c r="D5475" t="s">
        <v>7</v>
      </c>
      <c r="E5475" t="s">
        <v>11</v>
      </c>
      <c r="F5475" t="s">
        <v>19</v>
      </c>
      <c r="G5475" t="s">
        <v>31</v>
      </c>
      <c r="H5475" s="1">
        <v>44572</v>
      </c>
      <c r="I5475" t="s">
        <v>33</v>
      </c>
      <c r="J5475">
        <v>58</v>
      </c>
      <c r="K5475">
        <v>5.2</v>
      </c>
      <c r="L5475">
        <v>613.77</v>
      </c>
      <c r="M5475">
        <v>104.9</v>
      </c>
      <c r="N5475" t="s">
        <v>47</v>
      </c>
      <c r="O5475">
        <v>4</v>
      </c>
      <c r="P5475" t="str" cm="1">
        <f t="array" ref="P5475">_xlfn.IFS(C5475&lt;25,"18-24", C5475&lt;=35,"25-35", C5475&lt;=50,"36-50",TRUE,"50+")</f>
        <v>25-35</v>
      </c>
      <c r="Q5475" t="str">
        <f t="shared" si="595"/>
        <v>new</v>
      </c>
      <c r="R5475" t="str">
        <f t="shared" si="596"/>
        <v>high value</v>
      </c>
      <c r="S5475" t="str">
        <f t="shared" si="597"/>
        <v>medium</v>
      </c>
      <c r="T5475" t="str">
        <f t="shared" si="598"/>
        <v>Jan</v>
      </c>
      <c r="U5475">
        <f t="shared" si="599"/>
        <v>2022</v>
      </c>
      <c r="V5475" t="str">
        <f t="shared" si="600"/>
        <v>5-10</v>
      </c>
      <c r="W5475" t="str">
        <f t="shared" si="601"/>
        <v>Slow</v>
      </c>
    </row>
    <row r="5476" spans="1:23" x14ac:dyDescent="0.3">
      <c r="A5476">
        <v>605475</v>
      </c>
      <c r="B5476">
        <v>42897</v>
      </c>
      <c r="C5476">
        <v>27</v>
      </c>
      <c r="D5476" t="s">
        <v>7</v>
      </c>
      <c r="E5476" t="s">
        <v>8</v>
      </c>
      <c r="F5476" t="s">
        <v>28</v>
      </c>
      <c r="G5476" t="s">
        <v>27</v>
      </c>
      <c r="H5476" s="1">
        <v>44615</v>
      </c>
      <c r="I5476" t="s">
        <v>33</v>
      </c>
      <c r="J5476">
        <v>57</v>
      </c>
      <c r="K5476">
        <v>7.2</v>
      </c>
      <c r="L5476">
        <v>862.78</v>
      </c>
      <c r="M5476">
        <v>109.53</v>
      </c>
      <c r="N5476" t="s">
        <v>50</v>
      </c>
      <c r="O5476">
        <v>3</v>
      </c>
      <c r="P5476" t="str" cm="1">
        <f t="array" ref="P5476">_xlfn.IFS(C5476&lt;25,"18-24", C5476&lt;=35,"25-35", C5476&lt;=50,"36-50",TRUE,"50+")</f>
        <v>25-35</v>
      </c>
      <c r="Q5476" t="str">
        <f t="shared" si="595"/>
        <v>new</v>
      </c>
      <c r="R5476" t="str">
        <f t="shared" si="596"/>
        <v>high value</v>
      </c>
      <c r="S5476" t="str">
        <f t="shared" si="597"/>
        <v>medium</v>
      </c>
      <c r="T5476" t="str">
        <f t="shared" si="598"/>
        <v>Feb</v>
      </c>
      <c r="U5476">
        <f t="shared" si="599"/>
        <v>2022</v>
      </c>
      <c r="V5476" t="str">
        <f t="shared" si="600"/>
        <v>5-10</v>
      </c>
      <c r="W5476" t="str">
        <f t="shared" si="601"/>
        <v>Slow</v>
      </c>
    </row>
    <row r="5477" spans="1:23" x14ac:dyDescent="0.3">
      <c r="A5477">
        <v>605476</v>
      </c>
      <c r="B5477">
        <v>75955</v>
      </c>
      <c r="C5477">
        <v>62</v>
      </c>
      <c r="D5477" t="s">
        <v>4</v>
      </c>
      <c r="E5477" t="s">
        <v>13</v>
      </c>
      <c r="F5477" t="s">
        <v>24</v>
      </c>
      <c r="G5477" t="s">
        <v>21</v>
      </c>
      <c r="H5477" s="1">
        <v>44563</v>
      </c>
      <c r="I5477" t="s">
        <v>33</v>
      </c>
      <c r="J5477">
        <v>27</v>
      </c>
      <c r="K5477">
        <v>4.2</v>
      </c>
      <c r="L5477">
        <v>1052.97</v>
      </c>
      <c r="M5477">
        <v>76.05</v>
      </c>
      <c r="N5477" t="s">
        <v>49</v>
      </c>
      <c r="O5477">
        <v>3</v>
      </c>
      <c r="P5477" t="str" cm="1">
        <f t="array" ref="P5477">_xlfn.IFS(C5477&lt;25,"18-24", C5477&lt;=35,"25-35", C5477&lt;=50,"36-50",TRUE,"50+")</f>
        <v>50+</v>
      </c>
      <c r="Q5477" t="str">
        <f t="shared" si="595"/>
        <v>new</v>
      </c>
      <c r="R5477" t="str">
        <f t="shared" si="596"/>
        <v>high value</v>
      </c>
      <c r="S5477" t="str">
        <f t="shared" si="597"/>
        <v>medium</v>
      </c>
      <c r="T5477" t="str">
        <f t="shared" si="598"/>
        <v>Jan</v>
      </c>
      <c r="U5477">
        <f t="shared" si="599"/>
        <v>2022</v>
      </c>
      <c r="V5477" t="str">
        <f t="shared" si="600"/>
        <v>0-5</v>
      </c>
      <c r="W5477" t="str">
        <f t="shared" si="601"/>
        <v>Fast</v>
      </c>
    </row>
    <row r="5478" spans="1:23" x14ac:dyDescent="0.3">
      <c r="A5478">
        <v>605477</v>
      </c>
      <c r="B5478">
        <v>74517</v>
      </c>
      <c r="C5478">
        <v>59</v>
      </c>
      <c r="D5478" t="s">
        <v>4</v>
      </c>
      <c r="E5478" t="s">
        <v>15</v>
      </c>
      <c r="F5478" t="s">
        <v>24</v>
      </c>
      <c r="G5478" t="s">
        <v>29</v>
      </c>
      <c r="H5478" s="1">
        <v>44657</v>
      </c>
      <c r="I5478" t="s">
        <v>34</v>
      </c>
      <c r="J5478">
        <v>43</v>
      </c>
      <c r="K5478">
        <v>1.5</v>
      </c>
      <c r="L5478">
        <v>678.68</v>
      </c>
      <c r="M5478">
        <v>62.54</v>
      </c>
      <c r="N5478" t="s">
        <v>48</v>
      </c>
      <c r="O5478">
        <v>5</v>
      </c>
      <c r="P5478" t="str" cm="1">
        <f t="array" ref="P5478">_xlfn.IFS(C5478&lt;25,"18-24", C5478&lt;=35,"25-35", C5478&lt;=50,"36-50",TRUE,"50+")</f>
        <v>50+</v>
      </c>
      <c r="Q5478" t="str">
        <f t="shared" si="595"/>
        <v>new</v>
      </c>
      <c r="R5478" t="str">
        <f t="shared" si="596"/>
        <v>high value</v>
      </c>
      <c r="S5478" t="str">
        <f t="shared" si="597"/>
        <v>High</v>
      </c>
      <c r="T5478" t="str">
        <f t="shared" si="598"/>
        <v>Apr</v>
      </c>
      <c r="U5478">
        <f t="shared" si="599"/>
        <v>2022</v>
      </c>
      <c r="V5478" t="str">
        <f t="shared" si="600"/>
        <v>0-5</v>
      </c>
      <c r="W5478" t="str">
        <f t="shared" si="601"/>
        <v>Medium</v>
      </c>
    </row>
    <row r="5479" spans="1:23" x14ac:dyDescent="0.3">
      <c r="A5479">
        <v>605478</v>
      </c>
      <c r="B5479">
        <v>41990</v>
      </c>
      <c r="C5479">
        <v>33</v>
      </c>
      <c r="D5479" t="s">
        <v>4</v>
      </c>
      <c r="E5479" t="s">
        <v>13</v>
      </c>
      <c r="F5479" t="s">
        <v>28</v>
      </c>
      <c r="G5479" t="s">
        <v>23</v>
      </c>
      <c r="H5479" s="1">
        <v>45201</v>
      </c>
      <c r="I5479" t="s">
        <v>33</v>
      </c>
      <c r="J5479">
        <v>76</v>
      </c>
      <c r="K5479">
        <v>11.7</v>
      </c>
      <c r="L5479">
        <v>1400.98</v>
      </c>
      <c r="M5479">
        <v>37.409999999999997</v>
      </c>
      <c r="N5479" t="s">
        <v>50</v>
      </c>
      <c r="O5479">
        <v>3</v>
      </c>
      <c r="P5479" t="str" cm="1">
        <f t="array" ref="P5479">_xlfn.IFS(C5479&lt;25,"18-24", C5479&lt;=35,"25-35", C5479&lt;=50,"36-50",TRUE,"50+")</f>
        <v>25-35</v>
      </c>
      <c r="Q5479" t="str">
        <f t="shared" si="595"/>
        <v>new</v>
      </c>
      <c r="R5479" t="str">
        <f t="shared" si="596"/>
        <v>high value</v>
      </c>
      <c r="S5479" t="str">
        <f t="shared" si="597"/>
        <v>medium</v>
      </c>
      <c r="T5479" t="str">
        <f t="shared" si="598"/>
        <v>Oct</v>
      </c>
      <c r="U5479">
        <f t="shared" si="599"/>
        <v>2023</v>
      </c>
      <c r="V5479" t="str">
        <f t="shared" si="600"/>
        <v>10-15</v>
      </c>
      <c r="W5479" t="str">
        <f t="shared" si="601"/>
        <v>Slow</v>
      </c>
    </row>
    <row r="5480" spans="1:23" x14ac:dyDescent="0.3">
      <c r="A5480">
        <v>605479</v>
      </c>
      <c r="B5480">
        <v>11217</v>
      </c>
      <c r="C5480">
        <v>23</v>
      </c>
      <c r="D5480" t="s">
        <v>7</v>
      </c>
      <c r="E5480" t="s">
        <v>5</v>
      </c>
      <c r="F5480" t="s">
        <v>22</v>
      </c>
      <c r="G5480" t="s">
        <v>27</v>
      </c>
      <c r="H5480" s="1">
        <v>45208</v>
      </c>
      <c r="I5480" t="s">
        <v>34</v>
      </c>
      <c r="J5480">
        <v>43</v>
      </c>
      <c r="K5480">
        <v>3</v>
      </c>
      <c r="L5480">
        <v>1247.9100000000001</v>
      </c>
      <c r="M5480">
        <v>39.729999999999997</v>
      </c>
      <c r="N5480" t="s">
        <v>49</v>
      </c>
      <c r="O5480">
        <v>4</v>
      </c>
      <c r="P5480" t="str" cm="1">
        <f t="array" ref="P5480">_xlfn.IFS(C5480&lt;25,"18-24", C5480&lt;=35,"25-35", C5480&lt;=50,"36-50",TRUE,"50+")</f>
        <v>18-24</v>
      </c>
      <c r="Q5480" t="str">
        <f t="shared" si="595"/>
        <v>new</v>
      </c>
      <c r="R5480" t="str">
        <f t="shared" si="596"/>
        <v>high value</v>
      </c>
      <c r="S5480" t="str">
        <f t="shared" si="597"/>
        <v>medium</v>
      </c>
      <c r="T5480" t="str">
        <f t="shared" si="598"/>
        <v>Oct</v>
      </c>
      <c r="U5480">
        <f t="shared" si="599"/>
        <v>2023</v>
      </c>
      <c r="V5480" t="str">
        <f t="shared" si="600"/>
        <v>0-5</v>
      </c>
      <c r="W5480" t="str">
        <f t="shared" si="601"/>
        <v>Medium</v>
      </c>
    </row>
    <row r="5481" spans="1:23" x14ac:dyDescent="0.3">
      <c r="A5481">
        <v>605480</v>
      </c>
      <c r="B5481">
        <v>20329</v>
      </c>
      <c r="C5481">
        <v>29</v>
      </c>
      <c r="D5481" t="s">
        <v>7</v>
      </c>
      <c r="E5481" t="s">
        <v>16</v>
      </c>
      <c r="F5481" t="s">
        <v>30</v>
      </c>
      <c r="G5481" t="s">
        <v>23</v>
      </c>
      <c r="H5481" s="1">
        <v>45059</v>
      </c>
      <c r="I5481" t="s">
        <v>33</v>
      </c>
      <c r="J5481">
        <v>53</v>
      </c>
      <c r="K5481">
        <v>10.4</v>
      </c>
      <c r="L5481">
        <v>1047.94</v>
      </c>
      <c r="M5481">
        <v>41.07</v>
      </c>
      <c r="N5481" t="s">
        <v>47</v>
      </c>
      <c r="O5481">
        <v>5</v>
      </c>
      <c r="P5481" t="str" cm="1">
        <f t="array" ref="P5481">_xlfn.IFS(C5481&lt;25,"18-24", C5481&lt;=35,"25-35", C5481&lt;=50,"36-50",TRUE,"50+")</f>
        <v>25-35</v>
      </c>
      <c r="Q5481" t="str">
        <f t="shared" si="595"/>
        <v>new</v>
      </c>
      <c r="R5481" t="str">
        <f t="shared" si="596"/>
        <v>high value</v>
      </c>
      <c r="S5481" t="str">
        <f t="shared" si="597"/>
        <v>High</v>
      </c>
      <c r="T5481" t="str">
        <f t="shared" si="598"/>
        <v>May</v>
      </c>
      <c r="U5481">
        <f t="shared" si="599"/>
        <v>2023</v>
      </c>
      <c r="V5481" t="str">
        <f t="shared" si="600"/>
        <v>10-15</v>
      </c>
      <c r="W5481" t="str">
        <f t="shared" si="601"/>
        <v>Slow</v>
      </c>
    </row>
    <row r="5482" spans="1:23" x14ac:dyDescent="0.3">
      <c r="A5482">
        <v>605481</v>
      </c>
      <c r="B5482">
        <v>59589</v>
      </c>
      <c r="C5482">
        <v>40</v>
      </c>
      <c r="D5482" t="s">
        <v>7</v>
      </c>
      <c r="E5482" t="s">
        <v>5</v>
      </c>
      <c r="F5482" t="s">
        <v>26</v>
      </c>
      <c r="G5482" t="s">
        <v>29</v>
      </c>
      <c r="H5482" s="1">
        <v>44761</v>
      </c>
      <c r="I5482" t="s">
        <v>33</v>
      </c>
      <c r="J5482">
        <v>50</v>
      </c>
      <c r="K5482">
        <v>6.4</v>
      </c>
      <c r="L5482">
        <v>1201.21</v>
      </c>
      <c r="M5482">
        <v>40.9</v>
      </c>
      <c r="N5482" t="s">
        <v>49</v>
      </c>
      <c r="O5482">
        <v>3</v>
      </c>
      <c r="P5482" t="str" cm="1">
        <f t="array" ref="P5482">_xlfn.IFS(C5482&lt;25,"18-24", C5482&lt;=35,"25-35", C5482&lt;=50,"36-50",TRUE,"50+")</f>
        <v>36-50</v>
      </c>
      <c r="Q5482" t="str">
        <f t="shared" si="595"/>
        <v>new</v>
      </c>
      <c r="R5482" t="str">
        <f t="shared" si="596"/>
        <v>high value</v>
      </c>
      <c r="S5482" t="str">
        <f t="shared" si="597"/>
        <v>medium</v>
      </c>
      <c r="T5482" t="str">
        <f t="shared" si="598"/>
        <v>Jul</v>
      </c>
      <c r="U5482">
        <f t="shared" si="599"/>
        <v>2022</v>
      </c>
      <c r="V5482" t="str">
        <f t="shared" si="600"/>
        <v>5-10</v>
      </c>
      <c r="W5482" t="str">
        <f t="shared" si="601"/>
        <v>Slow</v>
      </c>
    </row>
    <row r="5483" spans="1:23" x14ac:dyDescent="0.3">
      <c r="A5483">
        <v>605482</v>
      </c>
      <c r="B5483">
        <v>26244</v>
      </c>
      <c r="C5483">
        <v>59</v>
      </c>
      <c r="D5483" t="s">
        <v>7</v>
      </c>
      <c r="E5483" t="s">
        <v>5</v>
      </c>
      <c r="F5483" t="s">
        <v>32</v>
      </c>
      <c r="G5483" t="s">
        <v>23</v>
      </c>
      <c r="H5483" s="1">
        <v>45231</v>
      </c>
      <c r="I5483" t="s">
        <v>33</v>
      </c>
      <c r="J5483">
        <v>58</v>
      </c>
      <c r="K5483">
        <v>11.9</v>
      </c>
      <c r="L5483">
        <v>654.25</v>
      </c>
      <c r="M5483">
        <v>49.35</v>
      </c>
      <c r="N5483" t="s">
        <v>48</v>
      </c>
      <c r="O5483">
        <v>3</v>
      </c>
      <c r="P5483" t="str" cm="1">
        <f t="array" ref="P5483">_xlfn.IFS(C5483&lt;25,"18-24", C5483&lt;=35,"25-35", C5483&lt;=50,"36-50",TRUE,"50+")</f>
        <v>50+</v>
      </c>
      <c r="Q5483" t="str">
        <f t="shared" si="595"/>
        <v>new</v>
      </c>
      <c r="R5483" t="str">
        <f t="shared" si="596"/>
        <v>high value</v>
      </c>
      <c r="S5483" t="str">
        <f t="shared" si="597"/>
        <v>medium</v>
      </c>
      <c r="T5483" t="str">
        <f t="shared" si="598"/>
        <v>Nov</v>
      </c>
      <c r="U5483">
        <f t="shared" si="599"/>
        <v>2023</v>
      </c>
      <c r="V5483" t="str">
        <f t="shared" si="600"/>
        <v>10-15</v>
      </c>
      <c r="W5483" t="str">
        <f t="shared" si="601"/>
        <v>Slow</v>
      </c>
    </row>
    <row r="5484" spans="1:23" x14ac:dyDescent="0.3">
      <c r="A5484">
        <v>605483</v>
      </c>
      <c r="B5484">
        <v>94056</v>
      </c>
      <c r="C5484">
        <v>30</v>
      </c>
      <c r="D5484" t="s">
        <v>4</v>
      </c>
      <c r="E5484" t="s">
        <v>5</v>
      </c>
      <c r="F5484" t="s">
        <v>22</v>
      </c>
      <c r="G5484" t="s">
        <v>21</v>
      </c>
      <c r="H5484" s="1">
        <v>44881</v>
      </c>
      <c r="I5484" t="s">
        <v>34</v>
      </c>
      <c r="J5484">
        <v>68</v>
      </c>
      <c r="K5484">
        <v>13.8</v>
      </c>
      <c r="L5484">
        <v>1440.12</v>
      </c>
      <c r="M5484">
        <v>80.790000000000006</v>
      </c>
      <c r="N5484" t="s">
        <v>48</v>
      </c>
      <c r="O5484">
        <v>4</v>
      </c>
      <c r="P5484" t="str" cm="1">
        <f t="array" ref="P5484">_xlfn.IFS(C5484&lt;25,"18-24", C5484&lt;=35,"25-35", C5484&lt;=50,"36-50",TRUE,"50+")</f>
        <v>25-35</v>
      </c>
      <c r="Q5484" t="str">
        <f t="shared" si="595"/>
        <v>repeat</v>
      </c>
      <c r="R5484" t="str">
        <f t="shared" si="596"/>
        <v>high value</v>
      </c>
      <c r="S5484" t="str">
        <f t="shared" si="597"/>
        <v>medium</v>
      </c>
      <c r="T5484" t="str">
        <f t="shared" si="598"/>
        <v>Nov</v>
      </c>
      <c r="U5484">
        <f t="shared" si="599"/>
        <v>2022</v>
      </c>
      <c r="V5484" t="str">
        <f t="shared" si="600"/>
        <v>10-15</v>
      </c>
      <c r="W5484" t="str">
        <f t="shared" si="601"/>
        <v>Slow</v>
      </c>
    </row>
    <row r="5485" spans="1:23" x14ac:dyDescent="0.3">
      <c r="A5485">
        <v>605484</v>
      </c>
      <c r="B5485">
        <v>21497</v>
      </c>
      <c r="C5485">
        <v>18</v>
      </c>
      <c r="D5485" t="s">
        <v>4</v>
      </c>
      <c r="E5485" t="s">
        <v>16</v>
      </c>
      <c r="F5485" t="s">
        <v>26</v>
      </c>
      <c r="G5485" t="s">
        <v>23</v>
      </c>
      <c r="H5485" s="1">
        <v>45651</v>
      </c>
      <c r="I5485" t="s">
        <v>33</v>
      </c>
      <c r="J5485">
        <v>31</v>
      </c>
      <c r="K5485">
        <v>4</v>
      </c>
      <c r="L5485">
        <v>311.04000000000002</v>
      </c>
      <c r="M5485">
        <v>79.47</v>
      </c>
      <c r="N5485" t="s">
        <v>49</v>
      </c>
      <c r="O5485">
        <v>5</v>
      </c>
      <c r="P5485" t="str" cm="1">
        <f t="array" ref="P5485">_xlfn.IFS(C5485&lt;25,"18-24", C5485&lt;=35,"25-35", C5485&lt;=50,"36-50",TRUE,"50+")</f>
        <v>18-24</v>
      </c>
      <c r="Q5485" t="str">
        <f t="shared" si="595"/>
        <v>new</v>
      </c>
      <c r="R5485" t="str">
        <f t="shared" si="596"/>
        <v>medium</v>
      </c>
      <c r="S5485" t="str">
        <f t="shared" si="597"/>
        <v>High</v>
      </c>
      <c r="T5485" t="str">
        <f t="shared" si="598"/>
        <v>Dec</v>
      </c>
      <c r="U5485">
        <f t="shared" si="599"/>
        <v>2024</v>
      </c>
      <c r="V5485" t="str">
        <f t="shared" si="600"/>
        <v>0-5</v>
      </c>
      <c r="W5485" t="str">
        <f t="shared" si="601"/>
        <v>Medium</v>
      </c>
    </row>
    <row r="5486" spans="1:23" x14ac:dyDescent="0.3">
      <c r="A5486">
        <v>605485</v>
      </c>
      <c r="B5486">
        <v>84042</v>
      </c>
      <c r="C5486">
        <v>57</v>
      </c>
      <c r="D5486" t="s">
        <v>4</v>
      </c>
      <c r="E5486" t="s">
        <v>13</v>
      </c>
      <c r="F5486" t="s">
        <v>26</v>
      </c>
      <c r="G5486" t="s">
        <v>31</v>
      </c>
      <c r="H5486" s="1">
        <v>45042</v>
      </c>
      <c r="I5486" t="s">
        <v>33</v>
      </c>
      <c r="J5486">
        <v>68</v>
      </c>
      <c r="K5486">
        <v>8.4</v>
      </c>
      <c r="L5486">
        <v>902.87</v>
      </c>
      <c r="M5486">
        <v>119.29</v>
      </c>
      <c r="N5486" t="s">
        <v>48</v>
      </c>
      <c r="O5486">
        <v>5</v>
      </c>
      <c r="P5486" t="str" cm="1">
        <f t="array" ref="P5486">_xlfn.IFS(C5486&lt;25,"18-24", C5486&lt;=35,"25-35", C5486&lt;=50,"36-50",TRUE,"50+")</f>
        <v>50+</v>
      </c>
      <c r="Q5486" t="str">
        <f t="shared" si="595"/>
        <v>repeat</v>
      </c>
      <c r="R5486" t="str">
        <f t="shared" si="596"/>
        <v>high value</v>
      </c>
      <c r="S5486" t="str">
        <f t="shared" si="597"/>
        <v>High</v>
      </c>
      <c r="T5486" t="str">
        <f t="shared" si="598"/>
        <v>Apr</v>
      </c>
      <c r="U5486">
        <f t="shared" si="599"/>
        <v>2023</v>
      </c>
      <c r="V5486" t="str">
        <f t="shared" si="600"/>
        <v>5-10</v>
      </c>
      <c r="W5486" t="str">
        <f t="shared" si="601"/>
        <v>Slow</v>
      </c>
    </row>
    <row r="5487" spans="1:23" x14ac:dyDescent="0.3">
      <c r="A5487">
        <v>605486</v>
      </c>
      <c r="B5487">
        <v>93439</v>
      </c>
      <c r="C5487">
        <v>51</v>
      </c>
      <c r="D5487" t="s">
        <v>4</v>
      </c>
      <c r="E5487" t="s">
        <v>11</v>
      </c>
      <c r="F5487" t="s">
        <v>32</v>
      </c>
      <c r="G5487" t="s">
        <v>25</v>
      </c>
      <c r="H5487" s="1">
        <v>44896</v>
      </c>
      <c r="I5487" t="s">
        <v>33</v>
      </c>
      <c r="J5487">
        <v>46</v>
      </c>
      <c r="K5487">
        <v>11.2</v>
      </c>
      <c r="L5487">
        <v>896.56</v>
      </c>
      <c r="M5487">
        <v>35.64</v>
      </c>
      <c r="N5487" t="s">
        <v>47</v>
      </c>
      <c r="O5487">
        <v>4</v>
      </c>
      <c r="P5487" t="str" cm="1">
        <f t="array" ref="P5487">_xlfn.IFS(C5487&lt;25,"18-24", C5487&lt;=35,"25-35", C5487&lt;=50,"36-50",TRUE,"50+")</f>
        <v>50+</v>
      </c>
      <c r="Q5487" t="str">
        <f t="shared" si="595"/>
        <v>new</v>
      </c>
      <c r="R5487" t="str">
        <f t="shared" si="596"/>
        <v>high value</v>
      </c>
      <c r="S5487" t="str">
        <f t="shared" si="597"/>
        <v>medium</v>
      </c>
      <c r="T5487" t="str">
        <f t="shared" si="598"/>
        <v>Dec</v>
      </c>
      <c r="U5487">
        <f t="shared" si="599"/>
        <v>2022</v>
      </c>
      <c r="V5487" t="str">
        <f t="shared" si="600"/>
        <v>10-15</v>
      </c>
      <c r="W5487" t="str">
        <f t="shared" si="601"/>
        <v>Slow</v>
      </c>
    </row>
    <row r="5488" spans="1:23" x14ac:dyDescent="0.3">
      <c r="A5488">
        <v>605487</v>
      </c>
      <c r="B5488">
        <v>44020</v>
      </c>
      <c r="C5488">
        <v>36</v>
      </c>
      <c r="D5488" t="s">
        <v>4</v>
      </c>
      <c r="E5488" t="s">
        <v>16</v>
      </c>
      <c r="F5488" t="s">
        <v>24</v>
      </c>
      <c r="G5488" t="s">
        <v>27</v>
      </c>
      <c r="H5488" s="1">
        <v>45082</v>
      </c>
      <c r="I5488" t="s">
        <v>34</v>
      </c>
      <c r="J5488">
        <v>21</v>
      </c>
      <c r="K5488">
        <v>2.6</v>
      </c>
      <c r="L5488">
        <v>1104.94</v>
      </c>
      <c r="M5488">
        <v>75.989999999999995</v>
      </c>
      <c r="N5488" t="s">
        <v>48</v>
      </c>
      <c r="O5488">
        <v>4</v>
      </c>
      <c r="P5488" t="str" cm="1">
        <f t="array" ref="P5488">_xlfn.IFS(C5488&lt;25,"18-24", C5488&lt;=35,"25-35", C5488&lt;=50,"36-50",TRUE,"50+")</f>
        <v>36-50</v>
      </c>
      <c r="Q5488" t="str">
        <f t="shared" si="595"/>
        <v>new</v>
      </c>
      <c r="R5488" t="str">
        <f t="shared" si="596"/>
        <v>high value</v>
      </c>
      <c r="S5488" t="str">
        <f t="shared" si="597"/>
        <v>medium</v>
      </c>
      <c r="T5488" t="str">
        <f t="shared" si="598"/>
        <v>Jun</v>
      </c>
      <c r="U5488">
        <f t="shared" si="599"/>
        <v>2023</v>
      </c>
      <c r="V5488" t="str">
        <f t="shared" si="600"/>
        <v>0-5</v>
      </c>
      <c r="W5488" t="str">
        <f t="shared" si="601"/>
        <v>Fast</v>
      </c>
    </row>
    <row r="5489" spans="1:23" x14ac:dyDescent="0.3">
      <c r="A5489">
        <v>605488</v>
      </c>
      <c r="B5489">
        <v>46545</v>
      </c>
      <c r="C5489">
        <v>18</v>
      </c>
      <c r="D5489" t="s">
        <v>7</v>
      </c>
      <c r="E5489" t="s">
        <v>15</v>
      </c>
      <c r="F5489" t="s">
        <v>30</v>
      </c>
      <c r="G5489" t="s">
        <v>21</v>
      </c>
      <c r="H5489" s="1">
        <v>44828</v>
      </c>
      <c r="I5489" t="s">
        <v>33</v>
      </c>
      <c r="J5489">
        <v>61</v>
      </c>
      <c r="K5489">
        <v>1.4</v>
      </c>
      <c r="L5489">
        <v>609.59</v>
      </c>
      <c r="M5489">
        <v>60.92</v>
      </c>
      <c r="N5489" t="s">
        <v>48</v>
      </c>
      <c r="O5489">
        <v>5</v>
      </c>
      <c r="P5489" t="str" cm="1">
        <f t="array" ref="P5489">_xlfn.IFS(C5489&lt;25,"18-24", C5489&lt;=35,"25-35", C5489&lt;=50,"36-50",TRUE,"50+")</f>
        <v>18-24</v>
      </c>
      <c r="Q5489" t="str">
        <f t="shared" si="595"/>
        <v>new</v>
      </c>
      <c r="R5489" t="str">
        <f t="shared" si="596"/>
        <v>high value</v>
      </c>
      <c r="S5489" t="str">
        <f t="shared" si="597"/>
        <v>High</v>
      </c>
      <c r="T5489" t="str">
        <f t="shared" si="598"/>
        <v>Sep</v>
      </c>
      <c r="U5489">
        <f t="shared" si="599"/>
        <v>2022</v>
      </c>
      <c r="V5489" t="str">
        <f t="shared" si="600"/>
        <v>0-5</v>
      </c>
      <c r="W5489" t="str">
        <f t="shared" si="601"/>
        <v>Slow</v>
      </c>
    </row>
    <row r="5490" spans="1:23" x14ac:dyDescent="0.3">
      <c r="A5490">
        <v>605489</v>
      </c>
      <c r="B5490">
        <v>67611</v>
      </c>
      <c r="C5490">
        <v>20</v>
      </c>
      <c r="D5490" t="s">
        <v>7</v>
      </c>
      <c r="E5490" t="s">
        <v>5</v>
      </c>
      <c r="F5490" t="s">
        <v>30</v>
      </c>
      <c r="G5490" t="s">
        <v>23</v>
      </c>
      <c r="H5490" s="1">
        <v>44854</v>
      </c>
      <c r="I5490" t="s">
        <v>33</v>
      </c>
      <c r="J5490">
        <v>37</v>
      </c>
      <c r="K5490">
        <v>1.4</v>
      </c>
      <c r="L5490">
        <v>1488.98</v>
      </c>
      <c r="M5490">
        <v>62.05</v>
      </c>
      <c r="N5490" t="s">
        <v>50</v>
      </c>
      <c r="O5490">
        <v>1</v>
      </c>
      <c r="P5490" t="str" cm="1">
        <f t="array" ref="P5490">_xlfn.IFS(C5490&lt;25,"18-24", C5490&lt;=35,"25-35", C5490&lt;=50,"36-50",TRUE,"50+")</f>
        <v>18-24</v>
      </c>
      <c r="Q5490" t="str">
        <f t="shared" si="595"/>
        <v>new</v>
      </c>
      <c r="R5490" t="str">
        <f t="shared" si="596"/>
        <v>high value</v>
      </c>
      <c r="S5490" t="str">
        <f t="shared" si="597"/>
        <v>Low</v>
      </c>
      <c r="T5490" t="str">
        <f t="shared" si="598"/>
        <v>Oct</v>
      </c>
      <c r="U5490">
        <f t="shared" si="599"/>
        <v>2022</v>
      </c>
      <c r="V5490" t="str">
        <f t="shared" si="600"/>
        <v>0-5</v>
      </c>
      <c r="W5490" t="str">
        <f t="shared" si="601"/>
        <v>Medium</v>
      </c>
    </row>
    <row r="5491" spans="1:23" x14ac:dyDescent="0.3">
      <c r="A5491">
        <v>605490</v>
      </c>
      <c r="B5491">
        <v>28676</v>
      </c>
      <c r="C5491">
        <v>62</v>
      </c>
      <c r="D5491" t="s">
        <v>4</v>
      </c>
      <c r="E5491" t="s">
        <v>11</v>
      </c>
      <c r="F5491" t="s">
        <v>32</v>
      </c>
      <c r="G5491" t="s">
        <v>21</v>
      </c>
      <c r="H5491" s="1">
        <v>44821</v>
      </c>
      <c r="I5491" t="s">
        <v>34</v>
      </c>
      <c r="J5491">
        <v>71</v>
      </c>
      <c r="K5491">
        <v>9.5</v>
      </c>
      <c r="L5491">
        <v>1322.88</v>
      </c>
      <c r="M5491">
        <v>33.03</v>
      </c>
      <c r="N5491" t="s">
        <v>48</v>
      </c>
      <c r="O5491">
        <v>3</v>
      </c>
      <c r="P5491" t="str" cm="1">
        <f t="array" ref="P5491">_xlfn.IFS(C5491&lt;25,"18-24", C5491&lt;=35,"25-35", C5491&lt;=50,"36-50",TRUE,"50+")</f>
        <v>50+</v>
      </c>
      <c r="Q5491" t="str">
        <f t="shared" si="595"/>
        <v>new</v>
      </c>
      <c r="R5491" t="str">
        <f t="shared" si="596"/>
        <v>high value</v>
      </c>
      <c r="S5491" t="str">
        <f t="shared" si="597"/>
        <v>medium</v>
      </c>
      <c r="T5491" t="str">
        <f t="shared" si="598"/>
        <v>Sep</v>
      </c>
      <c r="U5491">
        <f t="shared" si="599"/>
        <v>2022</v>
      </c>
      <c r="V5491" t="str">
        <f t="shared" si="600"/>
        <v>5-10</v>
      </c>
      <c r="W5491" t="str">
        <f t="shared" si="601"/>
        <v>Slow</v>
      </c>
    </row>
    <row r="5492" spans="1:23" x14ac:dyDescent="0.3">
      <c r="A5492">
        <v>605491</v>
      </c>
      <c r="B5492">
        <v>97989</v>
      </c>
      <c r="C5492">
        <v>40</v>
      </c>
      <c r="D5492" t="s">
        <v>7</v>
      </c>
      <c r="E5492" t="s">
        <v>15</v>
      </c>
      <c r="F5492" t="s">
        <v>30</v>
      </c>
      <c r="G5492" t="s">
        <v>29</v>
      </c>
      <c r="H5492" s="1">
        <v>45219</v>
      </c>
      <c r="I5492" t="s">
        <v>34</v>
      </c>
      <c r="J5492">
        <v>78</v>
      </c>
      <c r="K5492">
        <v>13.9</v>
      </c>
      <c r="L5492">
        <v>716.27</v>
      </c>
      <c r="M5492">
        <v>55.03</v>
      </c>
      <c r="N5492" t="s">
        <v>47</v>
      </c>
      <c r="O5492">
        <v>4</v>
      </c>
      <c r="P5492" t="str" cm="1">
        <f t="array" ref="P5492">_xlfn.IFS(C5492&lt;25,"18-24", C5492&lt;=35,"25-35", C5492&lt;=50,"36-50",TRUE,"50+")</f>
        <v>36-50</v>
      </c>
      <c r="Q5492" t="str">
        <f t="shared" si="595"/>
        <v>new</v>
      </c>
      <c r="R5492" t="str">
        <f t="shared" si="596"/>
        <v>high value</v>
      </c>
      <c r="S5492" t="str">
        <f t="shared" si="597"/>
        <v>medium</v>
      </c>
      <c r="T5492" t="str">
        <f t="shared" si="598"/>
        <v>Oct</v>
      </c>
      <c r="U5492">
        <f t="shared" si="599"/>
        <v>2023</v>
      </c>
      <c r="V5492" t="str">
        <f t="shared" si="600"/>
        <v>10-15</v>
      </c>
      <c r="W5492" t="str">
        <f t="shared" si="601"/>
        <v>Slow</v>
      </c>
    </row>
    <row r="5493" spans="1:23" x14ac:dyDescent="0.3">
      <c r="A5493">
        <v>605492</v>
      </c>
      <c r="B5493">
        <v>95085</v>
      </c>
      <c r="C5493">
        <v>43</v>
      </c>
      <c r="D5493" t="s">
        <v>7</v>
      </c>
      <c r="E5493" t="s">
        <v>15</v>
      </c>
      <c r="F5493" t="s">
        <v>22</v>
      </c>
      <c r="G5493" t="s">
        <v>23</v>
      </c>
      <c r="H5493" s="1">
        <v>45485</v>
      </c>
      <c r="I5493" t="s">
        <v>34</v>
      </c>
      <c r="J5493">
        <v>61</v>
      </c>
      <c r="K5493">
        <v>3.6</v>
      </c>
      <c r="L5493">
        <v>1342.41</v>
      </c>
      <c r="M5493">
        <v>115.11</v>
      </c>
      <c r="N5493" t="s">
        <v>49</v>
      </c>
      <c r="O5493">
        <v>5</v>
      </c>
      <c r="P5493" t="str" cm="1">
        <f t="array" ref="P5493">_xlfn.IFS(C5493&lt;25,"18-24", C5493&lt;=35,"25-35", C5493&lt;=50,"36-50",TRUE,"50+")</f>
        <v>36-50</v>
      </c>
      <c r="Q5493" t="str">
        <f t="shared" si="595"/>
        <v>new</v>
      </c>
      <c r="R5493" t="str">
        <f t="shared" si="596"/>
        <v>high value</v>
      </c>
      <c r="S5493" t="str">
        <f t="shared" si="597"/>
        <v>High</v>
      </c>
      <c r="T5493" t="str">
        <f t="shared" si="598"/>
        <v>Jul</v>
      </c>
      <c r="U5493">
        <f t="shared" si="599"/>
        <v>2024</v>
      </c>
      <c r="V5493" t="str">
        <f t="shared" si="600"/>
        <v>0-5</v>
      </c>
      <c r="W5493" t="str">
        <f t="shared" si="601"/>
        <v>Slow</v>
      </c>
    </row>
    <row r="5494" spans="1:23" x14ac:dyDescent="0.3">
      <c r="A5494">
        <v>605493</v>
      </c>
      <c r="B5494">
        <v>33281</v>
      </c>
      <c r="C5494">
        <v>43</v>
      </c>
      <c r="D5494" t="s">
        <v>4</v>
      </c>
      <c r="E5494" t="s">
        <v>5</v>
      </c>
      <c r="F5494" t="s">
        <v>30</v>
      </c>
      <c r="G5494" t="s">
        <v>27</v>
      </c>
      <c r="H5494" s="1">
        <v>44807</v>
      </c>
      <c r="I5494" t="s">
        <v>34</v>
      </c>
      <c r="J5494">
        <v>59</v>
      </c>
      <c r="K5494">
        <v>9.1999999999999993</v>
      </c>
      <c r="L5494">
        <v>1213.1099999999999</v>
      </c>
      <c r="M5494">
        <v>40.75</v>
      </c>
      <c r="N5494" t="s">
        <v>48</v>
      </c>
      <c r="O5494">
        <v>5</v>
      </c>
      <c r="P5494" t="str" cm="1">
        <f t="array" ref="P5494">_xlfn.IFS(C5494&lt;25,"18-24", C5494&lt;=35,"25-35", C5494&lt;=50,"36-50",TRUE,"50+")</f>
        <v>36-50</v>
      </c>
      <c r="Q5494" t="str">
        <f t="shared" si="595"/>
        <v>repeat</v>
      </c>
      <c r="R5494" t="str">
        <f t="shared" si="596"/>
        <v>high value</v>
      </c>
      <c r="S5494" t="str">
        <f t="shared" si="597"/>
        <v>High</v>
      </c>
      <c r="T5494" t="str">
        <f t="shared" si="598"/>
        <v>Sep</v>
      </c>
      <c r="U5494">
        <f t="shared" si="599"/>
        <v>2022</v>
      </c>
      <c r="V5494" t="str">
        <f t="shared" si="600"/>
        <v>5-10</v>
      </c>
      <c r="W5494" t="str">
        <f t="shared" si="601"/>
        <v>Slow</v>
      </c>
    </row>
    <row r="5495" spans="1:23" x14ac:dyDescent="0.3">
      <c r="A5495">
        <v>605494</v>
      </c>
      <c r="B5495">
        <v>83830</v>
      </c>
      <c r="C5495">
        <v>55</v>
      </c>
      <c r="D5495" t="s">
        <v>4</v>
      </c>
      <c r="E5495" t="s">
        <v>16</v>
      </c>
      <c r="F5495" t="s">
        <v>28</v>
      </c>
      <c r="G5495" t="s">
        <v>27</v>
      </c>
      <c r="H5495" s="1">
        <v>44709</v>
      </c>
      <c r="I5495" t="s">
        <v>34</v>
      </c>
      <c r="J5495">
        <v>45</v>
      </c>
      <c r="K5495">
        <v>13.9</v>
      </c>
      <c r="L5495">
        <v>1310.58</v>
      </c>
      <c r="M5495">
        <v>66.3</v>
      </c>
      <c r="N5495" t="s">
        <v>48</v>
      </c>
      <c r="O5495">
        <v>2</v>
      </c>
      <c r="P5495" t="str" cm="1">
        <f t="array" ref="P5495">_xlfn.IFS(C5495&lt;25,"18-24", C5495&lt;=35,"25-35", C5495&lt;=50,"36-50",TRUE,"50+")</f>
        <v>50+</v>
      </c>
      <c r="Q5495" t="str">
        <f t="shared" si="595"/>
        <v>repeat</v>
      </c>
      <c r="R5495" t="str">
        <f t="shared" si="596"/>
        <v>high value</v>
      </c>
      <c r="S5495" t="str">
        <f t="shared" si="597"/>
        <v>Low</v>
      </c>
      <c r="T5495" t="str">
        <f t="shared" si="598"/>
        <v>May</v>
      </c>
      <c r="U5495">
        <f t="shared" si="599"/>
        <v>2022</v>
      </c>
      <c r="V5495" t="str">
        <f t="shared" si="600"/>
        <v>10-15</v>
      </c>
      <c r="W5495" t="str">
        <f t="shared" si="601"/>
        <v>Medium</v>
      </c>
    </row>
    <row r="5496" spans="1:23" x14ac:dyDescent="0.3">
      <c r="A5496">
        <v>605495</v>
      </c>
      <c r="B5496">
        <v>23940</v>
      </c>
      <c r="C5496">
        <v>50</v>
      </c>
      <c r="D5496" t="s">
        <v>7</v>
      </c>
      <c r="E5496" t="s">
        <v>11</v>
      </c>
      <c r="F5496" t="s">
        <v>19</v>
      </c>
      <c r="G5496" t="s">
        <v>25</v>
      </c>
      <c r="H5496" s="1">
        <v>44877</v>
      </c>
      <c r="I5496" t="s">
        <v>33</v>
      </c>
      <c r="J5496">
        <v>54</v>
      </c>
      <c r="K5496">
        <v>7.4</v>
      </c>
      <c r="L5496">
        <v>1094.56</v>
      </c>
      <c r="M5496">
        <v>36.08</v>
      </c>
      <c r="N5496" t="s">
        <v>47</v>
      </c>
      <c r="O5496">
        <v>5</v>
      </c>
      <c r="P5496" t="str" cm="1">
        <f t="array" ref="P5496">_xlfn.IFS(C5496&lt;25,"18-24", C5496&lt;=35,"25-35", C5496&lt;=50,"36-50",TRUE,"50+")</f>
        <v>36-50</v>
      </c>
      <c r="Q5496" t="str">
        <f t="shared" si="595"/>
        <v>new</v>
      </c>
      <c r="R5496" t="str">
        <f t="shared" si="596"/>
        <v>high value</v>
      </c>
      <c r="S5496" t="str">
        <f t="shared" si="597"/>
        <v>High</v>
      </c>
      <c r="T5496" t="str">
        <f t="shared" si="598"/>
        <v>Nov</v>
      </c>
      <c r="U5496">
        <f t="shared" si="599"/>
        <v>2022</v>
      </c>
      <c r="V5496" t="str">
        <f t="shared" si="600"/>
        <v>5-10</v>
      </c>
      <c r="W5496" t="str">
        <f t="shared" si="601"/>
        <v>Slow</v>
      </c>
    </row>
    <row r="5497" spans="1:23" x14ac:dyDescent="0.3">
      <c r="A5497">
        <v>605496</v>
      </c>
      <c r="B5497">
        <v>21599</v>
      </c>
      <c r="C5497">
        <v>38</v>
      </c>
      <c r="D5497" t="s">
        <v>4</v>
      </c>
      <c r="E5497" t="s">
        <v>5</v>
      </c>
      <c r="F5497" t="s">
        <v>24</v>
      </c>
      <c r="G5497" t="s">
        <v>31</v>
      </c>
      <c r="H5497" s="1">
        <v>44884</v>
      </c>
      <c r="I5497" t="s">
        <v>33</v>
      </c>
      <c r="J5497">
        <v>31</v>
      </c>
      <c r="K5497">
        <v>11.7</v>
      </c>
      <c r="L5497">
        <v>167.41</v>
      </c>
      <c r="M5497">
        <v>80.680000000000007</v>
      </c>
      <c r="N5497" t="s">
        <v>49</v>
      </c>
      <c r="O5497">
        <v>2</v>
      </c>
      <c r="P5497" t="str" cm="1">
        <f t="array" ref="P5497">_xlfn.IFS(C5497&lt;25,"18-24", C5497&lt;=35,"25-35", C5497&lt;=50,"36-50",TRUE,"50+")</f>
        <v>36-50</v>
      </c>
      <c r="Q5497" t="str">
        <f t="shared" si="595"/>
        <v>repeat</v>
      </c>
      <c r="R5497" t="str">
        <f t="shared" si="596"/>
        <v>low</v>
      </c>
      <c r="S5497" t="str">
        <f t="shared" si="597"/>
        <v>Low</v>
      </c>
      <c r="T5497" t="str">
        <f t="shared" si="598"/>
        <v>Nov</v>
      </c>
      <c r="U5497">
        <f t="shared" si="599"/>
        <v>2022</v>
      </c>
      <c r="V5497" t="str">
        <f t="shared" si="600"/>
        <v>10-15</v>
      </c>
      <c r="W5497" t="str">
        <f t="shared" si="601"/>
        <v>Medium</v>
      </c>
    </row>
    <row r="5498" spans="1:23" x14ac:dyDescent="0.3">
      <c r="A5498">
        <v>605497</v>
      </c>
      <c r="B5498">
        <v>99732</v>
      </c>
      <c r="C5498">
        <v>44</v>
      </c>
      <c r="D5498" t="s">
        <v>7</v>
      </c>
      <c r="E5498" t="s">
        <v>8</v>
      </c>
      <c r="F5498" t="s">
        <v>32</v>
      </c>
      <c r="G5498" t="s">
        <v>27</v>
      </c>
      <c r="H5498" s="1">
        <v>44683</v>
      </c>
      <c r="I5498" t="s">
        <v>33</v>
      </c>
      <c r="J5498">
        <v>45</v>
      </c>
      <c r="K5498">
        <v>10.3</v>
      </c>
      <c r="L5498">
        <v>784.51</v>
      </c>
      <c r="M5498">
        <v>102.26</v>
      </c>
      <c r="N5498" t="s">
        <v>50</v>
      </c>
      <c r="O5498">
        <v>2</v>
      </c>
      <c r="P5498" t="str" cm="1">
        <f t="array" ref="P5498">_xlfn.IFS(C5498&lt;25,"18-24", C5498&lt;=35,"25-35", C5498&lt;=50,"36-50",TRUE,"50+")</f>
        <v>36-50</v>
      </c>
      <c r="Q5498" t="str">
        <f t="shared" si="595"/>
        <v>new</v>
      </c>
      <c r="R5498" t="str">
        <f t="shared" si="596"/>
        <v>high value</v>
      </c>
      <c r="S5498" t="str">
        <f t="shared" si="597"/>
        <v>Low</v>
      </c>
      <c r="T5498" t="str">
        <f t="shared" si="598"/>
        <v>May</v>
      </c>
      <c r="U5498">
        <f t="shared" si="599"/>
        <v>2022</v>
      </c>
      <c r="V5498" t="str">
        <f t="shared" si="600"/>
        <v>10-15</v>
      </c>
      <c r="W5498" t="str">
        <f t="shared" si="601"/>
        <v>Medium</v>
      </c>
    </row>
    <row r="5499" spans="1:23" x14ac:dyDescent="0.3">
      <c r="A5499">
        <v>605498</v>
      </c>
      <c r="B5499">
        <v>15587</v>
      </c>
      <c r="C5499">
        <v>30</v>
      </c>
      <c r="D5499" t="s">
        <v>4</v>
      </c>
      <c r="E5499" t="s">
        <v>5</v>
      </c>
      <c r="F5499" t="s">
        <v>22</v>
      </c>
      <c r="G5499" t="s">
        <v>31</v>
      </c>
      <c r="H5499" s="1">
        <v>45299</v>
      </c>
      <c r="I5499" t="s">
        <v>34</v>
      </c>
      <c r="J5499">
        <v>75</v>
      </c>
      <c r="K5499">
        <v>10.6</v>
      </c>
      <c r="L5499">
        <v>927.76</v>
      </c>
      <c r="M5499">
        <v>53.09</v>
      </c>
      <c r="N5499" t="s">
        <v>48</v>
      </c>
      <c r="O5499">
        <v>4</v>
      </c>
      <c r="P5499" t="str" cm="1">
        <f t="array" ref="P5499">_xlfn.IFS(C5499&lt;25,"18-24", C5499&lt;=35,"25-35", C5499&lt;=50,"36-50",TRUE,"50+")</f>
        <v>25-35</v>
      </c>
      <c r="Q5499" t="str">
        <f t="shared" si="595"/>
        <v>new</v>
      </c>
      <c r="R5499" t="str">
        <f t="shared" si="596"/>
        <v>high value</v>
      </c>
      <c r="S5499" t="str">
        <f t="shared" si="597"/>
        <v>medium</v>
      </c>
      <c r="T5499" t="str">
        <f t="shared" si="598"/>
        <v>Jan</v>
      </c>
      <c r="U5499">
        <f t="shared" si="599"/>
        <v>2024</v>
      </c>
      <c r="V5499" t="str">
        <f t="shared" si="600"/>
        <v>10-15</v>
      </c>
      <c r="W5499" t="str">
        <f t="shared" si="601"/>
        <v>Slow</v>
      </c>
    </row>
    <row r="5500" spans="1:23" x14ac:dyDescent="0.3">
      <c r="A5500">
        <v>605499</v>
      </c>
      <c r="B5500">
        <v>52755</v>
      </c>
      <c r="C5500">
        <v>30</v>
      </c>
      <c r="D5500" t="s">
        <v>4</v>
      </c>
      <c r="E5500" t="s">
        <v>15</v>
      </c>
      <c r="F5500" t="s">
        <v>19</v>
      </c>
      <c r="G5500" t="s">
        <v>31</v>
      </c>
      <c r="H5500" s="1">
        <v>44625</v>
      </c>
      <c r="I5500" t="s">
        <v>33</v>
      </c>
      <c r="J5500">
        <v>84</v>
      </c>
      <c r="K5500">
        <v>9.9</v>
      </c>
      <c r="L5500">
        <v>629.35</v>
      </c>
      <c r="M5500">
        <v>70</v>
      </c>
      <c r="N5500" t="s">
        <v>48</v>
      </c>
      <c r="O5500">
        <v>3</v>
      </c>
      <c r="P5500" t="str" cm="1">
        <f t="array" ref="P5500">_xlfn.IFS(C5500&lt;25,"18-24", C5500&lt;=35,"25-35", C5500&lt;=50,"36-50",TRUE,"50+")</f>
        <v>25-35</v>
      </c>
      <c r="Q5500" t="str">
        <f t="shared" si="595"/>
        <v>repeat</v>
      </c>
      <c r="R5500" t="str">
        <f t="shared" si="596"/>
        <v>high value</v>
      </c>
      <c r="S5500" t="str">
        <f t="shared" si="597"/>
        <v>medium</v>
      </c>
      <c r="T5500" t="str">
        <f t="shared" si="598"/>
        <v>Mar</v>
      </c>
      <c r="U5500">
        <f t="shared" si="599"/>
        <v>2022</v>
      </c>
      <c r="V5500" t="str">
        <f t="shared" si="600"/>
        <v>5-10</v>
      </c>
      <c r="W5500" t="str">
        <f t="shared" si="601"/>
        <v>Slow</v>
      </c>
    </row>
    <row r="5501" spans="1:23" x14ac:dyDescent="0.3">
      <c r="A5501">
        <v>605500</v>
      </c>
      <c r="B5501">
        <v>55483</v>
      </c>
      <c r="C5501">
        <v>44</v>
      </c>
      <c r="D5501" t="s">
        <v>4</v>
      </c>
      <c r="E5501" t="s">
        <v>15</v>
      </c>
      <c r="F5501" t="s">
        <v>26</v>
      </c>
      <c r="G5501" t="s">
        <v>31</v>
      </c>
      <c r="H5501" s="1">
        <v>45536</v>
      </c>
      <c r="I5501" t="s">
        <v>34</v>
      </c>
      <c r="J5501">
        <v>21</v>
      </c>
      <c r="K5501">
        <v>3.9</v>
      </c>
      <c r="L5501">
        <v>159.38999999999999</v>
      </c>
      <c r="M5501">
        <v>115.73</v>
      </c>
      <c r="N5501" t="s">
        <v>47</v>
      </c>
      <c r="O5501">
        <v>4</v>
      </c>
      <c r="P5501" t="str" cm="1">
        <f t="array" ref="P5501">_xlfn.IFS(C5501&lt;25,"18-24", C5501&lt;=35,"25-35", C5501&lt;=50,"36-50",TRUE,"50+")</f>
        <v>36-50</v>
      </c>
      <c r="Q5501" t="str">
        <f t="shared" si="595"/>
        <v>new</v>
      </c>
      <c r="R5501" t="str">
        <f t="shared" si="596"/>
        <v>low</v>
      </c>
      <c r="S5501" t="str">
        <f t="shared" si="597"/>
        <v>medium</v>
      </c>
      <c r="T5501" t="str">
        <f t="shared" si="598"/>
        <v>Sep</v>
      </c>
      <c r="U5501">
        <f t="shared" si="599"/>
        <v>2024</v>
      </c>
      <c r="V5501" t="str">
        <f t="shared" si="600"/>
        <v>0-5</v>
      </c>
      <c r="W5501" t="str">
        <f t="shared" si="601"/>
        <v>Fast</v>
      </c>
    </row>
    <row r="5502" spans="1:23" x14ac:dyDescent="0.3">
      <c r="A5502">
        <v>605501</v>
      </c>
      <c r="B5502">
        <v>33263</v>
      </c>
      <c r="C5502">
        <v>57</v>
      </c>
      <c r="D5502" t="s">
        <v>4</v>
      </c>
      <c r="E5502" t="s">
        <v>13</v>
      </c>
      <c r="F5502" t="s">
        <v>30</v>
      </c>
      <c r="G5502" t="s">
        <v>25</v>
      </c>
      <c r="H5502" s="1">
        <v>45431</v>
      </c>
      <c r="I5502" t="s">
        <v>34</v>
      </c>
      <c r="J5502">
        <v>57</v>
      </c>
      <c r="K5502">
        <v>11.4</v>
      </c>
      <c r="L5502">
        <v>506.55</v>
      </c>
      <c r="M5502">
        <v>26.17</v>
      </c>
      <c r="N5502" t="s">
        <v>50</v>
      </c>
      <c r="O5502">
        <v>1</v>
      </c>
      <c r="P5502" t="str" cm="1">
        <f t="array" ref="P5502">_xlfn.IFS(C5502&lt;25,"18-24", C5502&lt;=35,"25-35", C5502&lt;=50,"36-50",TRUE,"50+")</f>
        <v>50+</v>
      </c>
      <c r="Q5502" t="str">
        <f t="shared" si="595"/>
        <v>new</v>
      </c>
      <c r="R5502" t="str">
        <f t="shared" si="596"/>
        <v>high value</v>
      </c>
      <c r="S5502" t="str">
        <f t="shared" si="597"/>
        <v>Low</v>
      </c>
      <c r="T5502" t="str">
        <f t="shared" si="598"/>
        <v>May</v>
      </c>
      <c r="U5502">
        <f t="shared" si="599"/>
        <v>2024</v>
      </c>
      <c r="V5502" t="str">
        <f t="shared" si="600"/>
        <v>10-15</v>
      </c>
      <c r="W5502" t="str">
        <f t="shared" si="601"/>
        <v>Slow</v>
      </c>
    </row>
    <row r="5503" spans="1:23" x14ac:dyDescent="0.3">
      <c r="A5503">
        <v>605502</v>
      </c>
      <c r="B5503">
        <v>68884</v>
      </c>
      <c r="C5503">
        <v>53</v>
      </c>
      <c r="D5503" t="s">
        <v>4</v>
      </c>
      <c r="E5503" t="s">
        <v>16</v>
      </c>
      <c r="F5503" t="s">
        <v>32</v>
      </c>
      <c r="G5503" t="s">
        <v>23</v>
      </c>
      <c r="H5503" s="1">
        <v>45125</v>
      </c>
      <c r="I5503" t="s">
        <v>34</v>
      </c>
      <c r="J5503">
        <v>84</v>
      </c>
      <c r="K5503">
        <v>9</v>
      </c>
      <c r="L5503">
        <v>1219.1500000000001</v>
      </c>
      <c r="M5503">
        <v>114.84</v>
      </c>
      <c r="N5503" t="s">
        <v>48</v>
      </c>
      <c r="O5503">
        <v>4</v>
      </c>
      <c r="P5503" t="str" cm="1">
        <f t="array" ref="P5503">_xlfn.IFS(C5503&lt;25,"18-24", C5503&lt;=35,"25-35", C5503&lt;=50,"36-50",TRUE,"50+")</f>
        <v>50+</v>
      </c>
      <c r="Q5503" t="str">
        <f t="shared" si="595"/>
        <v>new</v>
      </c>
      <c r="R5503" t="str">
        <f t="shared" si="596"/>
        <v>high value</v>
      </c>
      <c r="S5503" t="str">
        <f t="shared" si="597"/>
        <v>medium</v>
      </c>
      <c r="T5503" t="str">
        <f t="shared" si="598"/>
        <v>Jul</v>
      </c>
      <c r="U5503">
        <f t="shared" si="599"/>
        <v>2023</v>
      </c>
      <c r="V5503" t="str">
        <f t="shared" si="600"/>
        <v>5-10</v>
      </c>
      <c r="W5503" t="str">
        <f t="shared" si="601"/>
        <v>Slow</v>
      </c>
    </row>
    <row r="5504" spans="1:23" x14ac:dyDescent="0.3">
      <c r="A5504">
        <v>605503</v>
      </c>
      <c r="B5504">
        <v>94841</v>
      </c>
      <c r="C5504">
        <v>53</v>
      </c>
      <c r="D5504" t="s">
        <v>7</v>
      </c>
      <c r="E5504" t="s">
        <v>13</v>
      </c>
      <c r="F5504" t="s">
        <v>22</v>
      </c>
      <c r="G5504" t="s">
        <v>29</v>
      </c>
      <c r="H5504" s="1">
        <v>45063</v>
      </c>
      <c r="I5504" t="s">
        <v>34</v>
      </c>
      <c r="J5504">
        <v>44</v>
      </c>
      <c r="K5504">
        <v>14.4</v>
      </c>
      <c r="L5504">
        <v>828.96</v>
      </c>
      <c r="M5504">
        <v>50.57</v>
      </c>
      <c r="N5504" t="s">
        <v>49</v>
      </c>
      <c r="O5504">
        <v>4</v>
      </c>
      <c r="P5504" t="str" cm="1">
        <f t="array" ref="P5504">_xlfn.IFS(C5504&lt;25,"18-24", C5504&lt;=35,"25-35", C5504&lt;=50,"36-50",TRUE,"50+")</f>
        <v>50+</v>
      </c>
      <c r="Q5504" t="str">
        <f t="shared" si="595"/>
        <v>new</v>
      </c>
      <c r="R5504" t="str">
        <f t="shared" si="596"/>
        <v>high value</v>
      </c>
      <c r="S5504" t="str">
        <f t="shared" si="597"/>
        <v>medium</v>
      </c>
      <c r="T5504" t="str">
        <f t="shared" si="598"/>
        <v>May</v>
      </c>
      <c r="U5504">
        <f t="shared" si="599"/>
        <v>2023</v>
      </c>
      <c r="V5504" t="str">
        <f t="shared" si="600"/>
        <v>10-15</v>
      </c>
      <c r="W5504" t="str">
        <f t="shared" si="601"/>
        <v>Medium</v>
      </c>
    </row>
    <row r="5505" spans="1:23" x14ac:dyDescent="0.3">
      <c r="A5505">
        <v>605504</v>
      </c>
      <c r="B5505">
        <v>64135</v>
      </c>
      <c r="C5505">
        <v>57</v>
      </c>
      <c r="D5505" t="s">
        <v>7</v>
      </c>
      <c r="E5505" t="s">
        <v>11</v>
      </c>
      <c r="F5505" t="s">
        <v>22</v>
      </c>
      <c r="G5505" t="s">
        <v>27</v>
      </c>
      <c r="H5505" s="1">
        <v>45526</v>
      </c>
      <c r="I5505" t="s">
        <v>33</v>
      </c>
      <c r="J5505">
        <v>52</v>
      </c>
      <c r="K5505">
        <v>5.8</v>
      </c>
      <c r="L5505">
        <v>889.09</v>
      </c>
      <c r="M5505">
        <v>60.41</v>
      </c>
      <c r="N5505" t="s">
        <v>48</v>
      </c>
      <c r="O5505">
        <v>4</v>
      </c>
      <c r="P5505" t="str" cm="1">
        <f t="array" ref="P5505">_xlfn.IFS(C5505&lt;25,"18-24", C5505&lt;=35,"25-35", C5505&lt;=50,"36-50",TRUE,"50+")</f>
        <v>50+</v>
      </c>
      <c r="Q5505" t="str">
        <f t="shared" si="595"/>
        <v>new</v>
      </c>
      <c r="R5505" t="str">
        <f t="shared" si="596"/>
        <v>high value</v>
      </c>
      <c r="S5505" t="str">
        <f t="shared" si="597"/>
        <v>medium</v>
      </c>
      <c r="T5505" t="str">
        <f t="shared" si="598"/>
        <v>Aug</v>
      </c>
      <c r="U5505">
        <f t="shared" si="599"/>
        <v>2024</v>
      </c>
      <c r="V5505" t="str">
        <f t="shared" si="600"/>
        <v>5-10</v>
      </c>
      <c r="W5505" t="str">
        <f t="shared" si="601"/>
        <v>Slow</v>
      </c>
    </row>
    <row r="5506" spans="1:23" x14ac:dyDescent="0.3">
      <c r="A5506">
        <v>605505</v>
      </c>
      <c r="B5506">
        <v>22943</v>
      </c>
      <c r="C5506">
        <v>51</v>
      </c>
      <c r="D5506" t="s">
        <v>4</v>
      </c>
      <c r="E5506" t="s">
        <v>11</v>
      </c>
      <c r="F5506" t="s">
        <v>18</v>
      </c>
      <c r="G5506" t="s">
        <v>27</v>
      </c>
      <c r="H5506" s="1">
        <v>45054</v>
      </c>
      <c r="I5506" t="s">
        <v>33</v>
      </c>
      <c r="J5506">
        <v>86</v>
      </c>
      <c r="K5506">
        <v>14.7</v>
      </c>
      <c r="L5506">
        <v>505.53</v>
      </c>
      <c r="M5506">
        <v>116.13</v>
      </c>
      <c r="N5506" t="s">
        <v>50</v>
      </c>
      <c r="O5506">
        <v>2</v>
      </c>
      <c r="P5506" t="str" cm="1">
        <f t="array" ref="P5506">_xlfn.IFS(C5506&lt;25,"18-24", C5506&lt;=35,"25-35", C5506&lt;=50,"36-50",TRUE,"50+")</f>
        <v>50+</v>
      </c>
      <c r="Q5506" t="str">
        <f t="shared" si="595"/>
        <v>new</v>
      </c>
      <c r="R5506" t="str">
        <f t="shared" si="596"/>
        <v>high value</v>
      </c>
      <c r="S5506" t="str">
        <f t="shared" si="597"/>
        <v>Low</v>
      </c>
      <c r="T5506" t="str">
        <f t="shared" si="598"/>
        <v>May</v>
      </c>
      <c r="U5506">
        <f t="shared" si="599"/>
        <v>2023</v>
      </c>
      <c r="V5506" t="str">
        <f t="shared" si="600"/>
        <v>10-15</v>
      </c>
      <c r="W5506" t="str">
        <f t="shared" si="601"/>
        <v>Slow</v>
      </c>
    </row>
    <row r="5507" spans="1:23" x14ac:dyDescent="0.3">
      <c r="A5507">
        <v>605506</v>
      </c>
      <c r="B5507">
        <v>48774</v>
      </c>
      <c r="C5507">
        <v>35</v>
      </c>
      <c r="D5507" t="s">
        <v>4</v>
      </c>
      <c r="E5507" t="s">
        <v>8</v>
      </c>
      <c r="F5507" t="s">
        <v>26</v>
      </c>
      <c r="G5507" t="s">
        <v>25</v>
      </c>
      <c r="H5507" s="1">
        <v>44605</v>
      </c>
      <c r="I5507" t="s">
        <v>34</v>
      </c>
      <c r="J5507">
        <v>23</v>
      </c>
      <c r="K5507">
        <v>3.5</v>
      </c>
      <c r="L5507">
        <v>1147.01</v>
      </c>
      <c r="M5507">
        <v>53.73</v>
      </c>
      <c r="N5507" t="s">
        <v>47</v>
      </c>
      <c r="O5507">
        <v>2</v>
      </c>
      <c r="P5507" t="str" cm="1">
        <f t="array" ref="P5507">_xlfn.IFS(C5507&lt;25,"18-24", C5507&lt;=35,"25-35", C5507&lt;=50,"36-50",TRUE,"50+")</f>
        <v>25-35</v>
      </c>
      <c r="Q5507" t="str">
        <f t="shared" ref="Q5507:Q5570" si="602">IF(COUNTIF($B:$B,B5507)&gt;1,"repeat","new")</f>
        <v>new</v>
      </c>
      <c r="R5507" t="str">
        <f t="shared" ref="R5507:R5570" si="603">IF(L5507&gt;500,"high value",IF( L5507&gt;250,"medium","low"))</f>
        <v>high value</v>
      </c>
      <c r="S5507" t="str">
        <f t="shared" ref="S5507:S5570" si="604">IF(O5507&lt;=2,"Low",IF(O5507&lt;=4,"medium","High"))</f>
        <v>Low</v>
      </c>
      <c r="T5507" t="str">
        <f t="shared" ref="T5507:T5570" si="605">TEXT(H5507,"MMM")</f>
        <v>Feb</v>
      </c>
      <c r="U5507">
        <f t="shared" ref="U5507:U5570" si="606">YEAR(H5507)</f>
        <v>2022</v>
      </c>
      <c r="V5507" t="str">
        <f t="shared" ref="V5507:V5570" si="607">IF(K5507&lt;=5,"0-5",IF(K5507&lt;=10,"5-10",IF(K5507&lt;=15,"10-15","15+")))</f>
        <v>0-5</v>
      </c>
      <c r="W5507" t="str">
        <f t="shared" ref="W5507:W5570" si="608">IF(J5507&lt;=30,"Fast",IF(J5507&lt;=45,"Medium","Slow"))</f>
        <v>Fast</v>
      </c>
    </row>
    <row r="5508" spans="1:23" x14ac:dyDescent="0.3">
      <c r="A5508">
        <v>605507</v>
      </c>
      <c r="B5508">
        <v>95901</v>
      </c>
      <c r="C5508">
        <v>64</v>
      </c>
      <c r="D5508" t="s">
        <v>4</v>
      </c>
      <c r="E5508" t="s">
        <v>11</v>
      </c>
      <c r="F5508" t="s">
        <v>26</v>
      </c>
      <c r="G5508" t="s">
        <v>25</v>
      </c>
      <c r="H5508" s="1">
        <v>44606</v>
      </c>
      <c r="I5508" t="s">
        <v>33</v>
      </c>
      <c r="J5508">
        <v>23</v>
      </c>
      <c r="K5508">
        <v>4.8</v>
      </c>
      <c r="L5508">
        <v>1133.32</v>
      </c>
      <c r="M5508">
        <v>112.32</v>
      </c>
      <c r="N5508" t="s">
        <v>48</v>
      </c>
      <c r="O5508">
        <v>4</v>
      </c>
      <c r="P5508" t="str" cm="1">
        <f t="array" ref="P5508">_xlfn.IFS(C5508&lt;25,"18-24", C5508&lt;=35,"25-35", C5508&lt;=50,"36-50",TRUE,"50+")</f>
        <v>50+</v>
      </c>
      <c r="Q5508" t="str">
        <f t="shared" si="602"/>
        <v>new</v>
      </c>
      <c r="R5508" t="str">
        <f t="shared" si="603"/>
        <v>high value</v>
      </c>
      <c r="S5508" t="str">
        <f t="shared" si="604"/>
        <v>medium</v>
      </c>
      <c r="T5508" t="str">
        <f t="shared" si="605"/>
        <v>Feb</v>
      </c>
      <c r="U5508">
        <f t="shared" si="606"/>
        <v>2022</v>
      </c>
      <c r="V5508" t="str">
        <f t="shared" si="607"/>
        <v>0-5</v>
      </c>
      <c r="W5508" t="str">
        <f t="shared" si="608"/>
        <v>Fast</v>
      </c>
    </row>
    <row r="5509" spans="1:23" x14ac:dyDescent="0.3">
      <c r="A5509">
        <v>605508</v>
      </c>
      <c r="B5509">
        <v>98054</v>
      </c>
      <c r="C5509">
        <v>53</v>
      </c>
      <c r="D5509" t="s">
        <v>4</v>
      </c>
      <c r="E5509" t="s">
        <v>5</v>
      </c>
      <c r="F5509" t="s">
        <v>18</v>
      </c>
      <c r="G5509" t="s">
        <v>29</v>
      </c>
      <c r="H5509" s="1">
        <v>45393</v>
      </c>
      <c r="I5509" t="s">
        <v>33</v>
      </c>
      <c r="J5509">
        <v>46</v>
      </c>
      <c r="K5509">
        <v>9.1999999999999993</v>
      </c>
      <c r="L5509">
        <v>818.54</v>
      </c>
      <c r="M5509">
        <v>20.350000000000001</v>
      </c>
      <c r="N5509" t="s">
        <v>49</v>
      </c>
      <c r="O5509">
        <v>3</v>
      </c>
      <c r="P5509" t="str" cm="1">
        <f t="array" ref="P5509">_xlfn.IFS(C5509&lt;25,"18-24", C5509&lt;=35,"25-35", C5509&lt;=50,"36-50",TRUE,"50+")</f>
        <v>50+</v>
      </c>
      <c r="Q5509" t="str">
        <f t="shared" si="602"/>
        <v>new</v>
      </c>
      <c r="R5509" t="str">
        <f t="shared" si="603"/>
        <v>high value</v>
      </c>
      <c r="S5509" t="str">
        <f t="shared" si="604"/>
        <v>medium</v>
      </c>
      <c r="T5509" t="str">
        <f t="shared" si="605"/>
        <v>Apr</v>
      </c>
      <c r="U5509">
        <f t="shared" si="606"/>
        <v>2024</v>
      </c>
      <c r="V5509" t="str">
        <f t="shared" si="607"/>
        <v>5-10</v>
      </c>
      <c r="W5509" t="str">
        <f t="shared" si="608"/>
        <v>Slow</v>
      </c>
    </row>
    <row r="5510" spans="1:23" x14ac:dyDescent="0.3">
      <c r="A5510">
        <v>605509</v>
      </c>
      <c r="B5510">
        <v>39620</v>
      </c>
      <c r="C5510">
        <v>52</v>
      </c>
      <c r="D5510" t="s">
        <v>4</v>
      </c>
      <c r="E5510" t="s">
        <v>11</v>
      </c>
      <c r="F5510" t="s">
        <v>18</v>
      </c>
      <c r="G5510" t="s">
        <v>31</v>
      </c>
      <c r="H5510" s="1">
        <v>45120</v>
      </c>
      <c r="I5510" t="s">
        <v>33</v>
      </c>
      <c r="J5510">
        <v>50</v>
      </c>
      <c r="K5510">
        <v>11.6</v>
      </c>
      <c r="L5510">
        <v>715.1</v>
      </c>
      <c r="M5510">
        <v>80.540000000000006</v>
      </c>
      <c r="N5510" t="s">
        <v>48</v>
      </c>
      <c r="O5510">
        <v>3</v>
      </c>
      <c r="P5510" t="str" cm="1">
        <f t="array" ref="P5510">_xlfn.IFS(C5510&lt;25,"18-24", C5510&lt;=35,"25-35", C5510&lt;=50,"36-50",TRUE,"50+")</f>
        <v>50+</v>
      </c>
      <c r="Q5510" t="str">
        <f t="shared" si="602"/>
        <v>new</v>
      </c>
      <c r="R5510" t="str">
        <f t="shared" si="603"/>
        <v>high value</v>
      </c>
      <c r="S5510" t="str">
        <f t="shared" si="604"/>
        <v>medium</v>
      </c>
      <c r="T5510" t="str">
        <f t="shared" si="605"/>
        <v>Jul</v>
      </c>
      <c r="U5510">
        <f t="shared" si="606"/>
        <v>2023</v>
      </c>
      <c r="V5510" t="str">
        <f t="shared" si="607"/>
        <v>10-15</v>
      </c>
      <c r="W5510" t="str">
        <f t="shared" si="608"/>
        <v>Slow</v>
      </c>
    </row>
    <row r="5511" spans="1:23" x14ac:dyDescent="0.3">
      <c r="A5511">
        <v>605510</v>
      </c>
      <c r="B5511">
        <v>19757</v>
      </c>
      <c r="C5511">
        <v>37</v>
      </c>
      <c r="D5511" t="s">
        <v>4</v>
      </c>
      <c r="E5511" t="s">
        <v>8</v>
      </c>
      <c r="F5511" t="s">
        <v>18</v>
      </c>
      <c r="G5511" t="s">
        <v>29</v>
      </c>
      <c r="H5511" s="1">
        <v>45596</v>
      </c>
      <c r="I5511" t="s">
        <v>33</v>
      </c>
      <c r="J5511">
        <v>62</v>
      </c>
      <c r="K5511">
        <v>2.8</v>
      </c>
      <c r="L5511">
        <v>420.77</v>
      </c>
      <c r="M5511">
        <v>43.53</v>
      </c>
      <c r="N5511" t="s">
        <v>49</v>
      </c>
      <c r="O5511">
        <v>5</v>
      </c>
      <c r="P5511" t="str" cm="1">
        <f t="array" ref="P5511">_xlfn.IFS(C5511&lt;25,"18-24", C5511&lt;=35,"25-35", C5511&lt;=50,"36-50",TRUE,"50+")</f>
        <v>36-50</v>
      </c>
      <c r="Q5511" t="str">
        <f t="shared" si="602"/>
        <v>new</v>
      </c>
      <c r="R5511" t="str">
        <f t="shared" si="603"/>
        <v>medium</v>
      </c>
      <c r="S5511" t="str">
        <f t="shared" si="604"/>
        <v>High</v>
      </c>
      <c r="T5511" t="str">
        <f t="shared" si="605"/>
        <v>Oct</v>
      </c>
      <c r="U5511">
        <f t="shared" si="606"/>
        <v>2024</v>
      </c>
      <c r="V5511" t="str">
        <f t="shared" si="607"/>
        <v>0-5</v>
      </c>
      <c r="W5511" t="str">
        <f t="shared" si="608"/>
        <v>Slow</v>
      </c>
    </row>
    <row r="5512" spans="1:23" x14ac:dyDescent="0.3">
      <c r="A5512">
        <v>605511</v>
      </c>
      <c r="B5512">
        <v>14597</v>
      </c>
      <c r="C5512">
        <v>28</v>
      </c>
      <c r="D5512" t="s">
        <v>4</v>
      </c>
      <c r="E5512" t="s">
        <v>5</v>
      </c>
      <c r="F5512" t="s">
        <v>24</v>
      </c>
      <c r="G5512" t="s">
        <v>29</v>
      </c>
      <c r="H5512" s="1">
        <v>44885</v>
      </c>
      <c r="I5512" t="s">
        <v>33</v>
      </c>
      <c r="J5512">
        <v>61</v>
      </c>
      <c r="K5512">
        <v>14.6</v>
      </c>
      <c r="L5512">
        <v>856.33</v>
      </c>
      <c r="M5512">
        <v>109.38</v>
      </c>
      <c r="N5512" t="s">
        <v>47</v>
      </c>
      <c r="O5512">
        <v>2</v>
      </c>
      <c r="P5512" t="str" cm="1">
        <f t="array" ref="P5512">_xlfn.IFS(C5512&lt;25,"18-24", C5512&lt;=35,"25-35", C5512&lt;=50,"36-50",TRUE,"50+")</f>
        <v>25-35</v>
      </c>
      <c r="Q5512" t="str">
        <f t="shared" si="602"/>
        <v>new</v>
      </c>
      <c r="R5512" t="str">
        <f t="shared" si="603"/>
        <v>high value</v>
      </c>
      <c r="S5512" t="str">
        <f t="shared" si="604"/>
        <v>Low</v>
      </c>
      <c r="T5512" t="str">
        <f t="shared" si="605"/>
        <v>Nov</v>
      </c>
      <c r="U5512">
        <f t="shared" si="606"/>
        <v>2022</v>
      </c>
      <c r="V5512" t="str">
        <f t="shared" si="607"/>
        <v>10-15</v>
      </c>
      <c r="W5512" t="str">
        <f t="shared" si="608"/>
        <v>Slow</v>
      </c>
    </row>
    <row r="5513" spans="1:23" x14ac:dyDescent="0.3">
      <c r="A5513">
        <v>605512</v>
      </c>
      <c r="B5513">
        <v>82649</v>
      </c>
      <c r="C5513">
        <v>35</v>
      </c>
      <c r="D5513" t="s">
        <v>7</v>
      </c>
      <c r="E5513" t="s">
        <v>15</v>
      </c>
      <c r="F5513" t="s">
        <v>28</v>
      </c>
      <c r="G5513" t="s">
        <v>29</v>
      </c>
      <c r="H5513" s="1">
        <v>44738</v>
      </c>
      <c r="I5513" t="s">
        <v>33</v>
      </c>
      <c r="J5513">
        <v>42</v>
      </c>
      <c r="K5513">
        <v>14.7</v>
      </c>
      <c r="L5513">
        <v>1332.81</v>
      </c>
      <c r="M5513">
        <v>57.87</v>
      </c>
      <c r="N5513" t="s">
        <v>48</v>
      </c>
      <c r="O5513">
        <v>2</v>
      </c>
      <c r="P5513" t="str" cm="1">
        <f t="array" ref="P5513">_xlfn.IFS(C5513&lt;25,"18-24", C5513&lt;=35,"25-35", C5513&lt;=50,"36-50",TRUE,"50+")</f>
        <v>25-35</v>
      </c>
      <c r="Q5513" t="str">
        <f t="shared" si="602"/>
        <v>new</v>
      </c>
      <c r="R5513" t="str">
        <f t="shared" si="603"/>
        <v>high value</v>
      </c>
      <c r="S5513" t="str">
        <f t="shared" si="604"/>
        <v>Low</v>
      </c>
      <c r="T5513" t="str">
        <f t="shared" si="605"/>
        <v>Jun</v>
      </c>
      <c r="U5513">
        <f t="shared" si="606"/>
        <v>2022</v>
      </c>
      <c r="V5513" t="str">
        <f t="shared" si="607"/>
        <v>10-15</v>
      </c>
      <c r="W5513" t="str">
        <f t="shared" si="608"/>
        <v>Medium</v>
      </c>
    </row>
    <row r="5514" spans="1:23" x14ac:dyDescent="0.3">
      <c r="A5514">
        <v>605513</v>
      </c>
      <c r="B5514">
        <v>14254</v>
      </c>
      <c r="C5514">
        <v>46</v>
      </c>
      <c r="D5514" t="s">
        <v>7</v>
      </c>
      <c r="E5514" t="s">
        <v>16</v>
      </c>
      <c r="F5514" t="s">
        <v>22</v>
      </c>
      <c r="G5514" t="s">
        <v>21</v>
      </c>
      <c r="H5514" s="1">
        <v>45224</v>
      </c>
      <c r="I5514" t="s">
        <v>34</v>
      </c>
      <c r="J5514">
        <v>43</v>
      </c>
      <c r="K5514">
        <v>5</v>
      </c>
      <c r="L5514">
        <v>1377.07</v>
      </c>
      <c r="M5514">
        <v>105.65</v>
      </c>
      <c r="N5514" t="s">
        <v>49</v>
      </c>
      <c r="O5514">
        <v>4</v>
      </c>
      <c r="P5514" t="str" cm="1">
        <f t="array" ref="P5514">_xlfn.IFS(C5514&lt;25,"18-24", C5514&lt;=35,"25-35", C5514&lt;=50,"36-50",TRUE,"50+")</f>
        <v>36-50</v>
      </c>
      <c r="Q5514" t="str">
        <f t="shared" si="602"/>
        <v>new</v>
      </c>
      <c r="R5514" t="str">
        <f t="shared" si="603"/>
        <v>high value</v>
      </c>
      <c r="S5514" t="str">
        <f t="shared" si="604"/>
        <v>medium</v>
      </c>
      <c r="T5514" t="str">
        <f t="shared" si="605"/>
        <v>Oct</v>
      </c>
      <c r="U5514">
        <f t="shared" si="606"/>
        <v>2023</v>
      </c>
      <c r="V5514" t="str">
        <f t="shared" si="607"/>
        <v>0-5</v>
      </c>
      <c r="W5514" t="str">
        <f t="shared" si="608"/>
        <v>Medium</v>
      </c>
    </row>
    <row r="5515" spans="1:23" x14ac:dyDescent="0.3">
      <c r="A5515">
        <v>605514</v>
      </c>
      <c r="B5515">
        <v>85364</v>
      </c>
      <c r="C5515">
        <v>47</v>
      </c>
      <c r="D5515" t="s">
        <v>4</v>
      </c>
      <c r="E5515" t="s">
        <v>16</v>
      </c>
      <c r="F5515" t="s">
        <v>28</v>
      </c>
      <c r="G5515" t="s">
        <v>21</v>
      </c>
      <c r="H5515" s="1">
        <v>45561</v>
      </c>
      <c r="I5515" t="s">
        <v>34</v>
      </c>
      <c r="J5515">
        <v>22</v>
      </c>
      <c r="K5515">
        <v>5.5</v>
      </c>
      <c r="L5515">
        <v>509.11</v>
      </c>
      <c r="M5515">
        <v>85.7</v>
      </c>
      <c r="N5515" t="s">
        <v>50</v>
      </c>
      <c r="O5515">
        <v>3</v>
      </c>
      <c r="P5515" t="str" cm="1">
        <f t="array" ref="P5515">_xlfn.IFS(C5515&lt;25,"18-24", C5515&lt;=35,"25-35", C5515&lt;=50,"36-50",TRUE,"50+")</f>
        <v>36-50</v>
      </c>
      <c r="Q5515" t="str">
        <f t="shared" si="602"/>
        <v>new</v>
      </c>
      <c r="R5515" t="str">
        <f t="shared" si="603"/>
        <v>high value</v>
      </c>
      <c r="S5515" t="str">
        <f t="shared" si="604"/>
        <v>medium</v>
      </c>
      <c r="T5515" t="str">
        <f t="shared" si="605"/>
        <v>Sep</v>
      </c>
      <c r="U5515">
        <f t="shared" si="606"/>
        <v>2024</v>
      </c>
      <c r="V5515" t="str">
        <f t="shared" si="607"/>
        <v>5-10</v>
      </c>
      <c r="W5515" t="str">
        <f t="shared" si="608"/>
        <v>Fast</v>
      </c>
    </row>
    <row r="5516" spans="1:23" x14ac:dyDescent="0.3">
      <c r="A5516">
        <v>605515</v>
      </c>
      <c r="B5516">
        <v>72012</v>
      </c>
      <c r="C5516">
        <v>59</v>
      </c>
      <c r="D5516" t="s">
        <v>7</v>
      </c>
      <c r="E5516" t="s">
        <v>13</v>
      </c>
      <c r="F5516" t="s">
        <v>19</v>
      </c>
      <c r="G5516" t="s">
        <v>25</v>
      </c>
      <c r="H5516" s="1">
        <v>44798</v>
      </c>
      <c r="I5516" t="s">
        <v>33</v>
      </c>
      <c r="J5516">
        <v>53</v>
      </c>
      <c r="K5516">
        <v>4</v>
      </c>
      <c r="L5516">
        <v>787.33</v>
      </c>
      <c r="M5516">
        <v>58.34</v>
      </c>
      <c r="N5516" t="s">
        <v>48</v>
      </c>
      <c r="O5516">
        <v>4</v>
      </c>
      <c r="P5516" t="str" cm="1">
        <f t="array" ref="P5516">_xlfn.IFS(C5516&lt;25,"18-24", C5516&lt;=35,"25-35", C5516&lt;=50,"36-50",TRUE,"50+")</f>
        <v>50+</v>
      </c>
      <c r="Q5516" t="str">
        <f t="shared" si="602"/>
        <v>new</v>
      </c>
      <c r="R5516" t="str">
        <f t="shared" si="603"/>
        <v>high value</v>
      </c>
      <c r="S5516" t="str">
        <f t="shared" si="604"/>
        <v>medium</v>
      </c>
      <c r="T5516" t="str">
        <f t="shared" si="605"/>
        <v>Aug</v>
      </c>
      <c r="U5516">
        <f t="shared" si="606"/>
        <v>2022</v>
      </c>
      <c r="V5516" t="str">
        <f t="shared" si="607"/>
        <v>0-5</v>
      </c>
      <c r="W5516" t="str">
        <f t="shared" si="608"/>
        <v>Slow</v>
      </c>
    </row>
    <row r="5517" spans="1:23" x14ac:dyDescent="0.3">
      <c r="A5517">
        <v>605516</v>
      </c>
      <c r="B5517">
        <v>83147</v>
      </c>
      <c r="C5517">
        <v>28</v>
      </c>
      <c r="D5517" t="s">
        <v>4</v>
      </c>
      <c r="E5517" t="s">
        <v>5</v>
      </c>
      <c r="F5517" t="s">
        <v>32</v>
      </c>
      <c r="G5517" t="s">
        <v>27</v>
      </c>
      <c r="H5517" s="1">
        <v>44781</v>
      </c>
      <c r="I5517" t="s">
        <v>33</v>
      </c>
      <c r="J5517">
        <v>79</v>
      </c>
      <c r="K5517">
        <v>10.1</v>
      </c>
      <c r="L5517">
        <v>382.71</v>
      </c>
      <c r="M5517">
        <v>64.3</v>
      </c>
      <c r="N5517" t="s">
        <v>50</v>
      </c>
      <c r="O5517">
        <v>1</v>
      </c>
      <c r="P5517" t="str" cm="1">
        <f t="array" ref="P5517">_xlfn.IFS(C5517&lt;25,"18-24", C5517&lt;=35,"25-35", C5517&lt;=50,"36-50",TRUE,"50+")</f>
        <v>25-35</v>
      </c>
      <c r="Q5517" t="str">
        <f t="shared" si="602"/>
        <v>new</v>
      </c>
      <c r="R5517" t="str">
        <f t="shared" si="603"/>
        <v>medium</v>
      </c>
      <c r="S5517" t="str">
        <f t="shared" si="604"/>
        <v>Low</v>
      </c>
      <c r="T5517" t="str">
        <f t="shared" si="605"/>
        <v>Aug</v>
      </c>
      <c r="U5517">
        <f t="shared" si="606"/>
        <v>2022</v>
      </c>
      <c r="V5517" t="str">
        <f t="shared" si="607"/>
        <v>10-15</v>
      </c>
      <c r="W5517" t="str">
        <f t="shared" si="608"/>
        <v>Slow</v>
      </c>
    </row>
    <row r="5518" spans="1:23" x14ac:dyDescent="0.3">
      <c r="A5518">
        <v>605517</v>
      </c>
      <c r="B5518">
        <v>48291</v>
      </c>
      <c r="C5518">
        <v>24</v>
      </c>
      <c r="D5518" t="s">
        <v>4</v>
      </c>
      <c r="E5518" t="s">
        <v>13</v>
      </c>
      <c r="F5518" t="s">
        <v>28</v>
      </c>
      <c r="G5518" t="s">
        <v>29</v>
      </c>
      <c r="H5518" s="1">
        <v>45173</v>
      </c>
      <c r="I5518" t="s">
        <v>33</v>
      </c>
      <c r="J5518">
        <v>40</v>
      </c>
      <c r="K5518">
        <v>4.9000000000000004</v>
      </c>
      <c r="L5518">
        <v>1029.96</v>
      </c>
      <c r="M5518">
        <v>90.2</v>
      </c>
      <c r="N5518" t="s">
        <v>49</v>
      </c>
      <c r="O5518">
        <v>2</v>
      </c>
      <c r="P5518" t="str" cm="1">
        <f t="array" ref="P5518">_xlfn.IFS(C5518&lt;25,"18-24", C5518&lt;=35,"25-35", C5518&lt;=50,"36-50",TRUE,"50+")</f>
        <v>18-24</v>
      </c>
      <c r="Q5518" t="str">
        <f t="shared" si="602"/>
        <v>new</v>
      </c>
      <c r="R5518" t="str">
        <f t="shared" si="603"/>
        <v>high value</v>
      </c>
      <c r="S5518" t="str">
        <f t="shared" si="604"/>
        <v>Low</v>
      </c>
      <c r="T5518" t="str">
        <f t="shared" si="605"/>
        <v>Sep</v>
      </c>
      <c r="U5518">
        <f t="shared" si="606"/>
        <v>2023</v>
      </c>
      <c r="V5518" t="str">
        <f t="shared" si="607"/>
        <v>0-5</v>
      </c>
      <c r="W5518" t="str">
        <f t="shared" si="608"/>
        <v>Medium</v>
      </c>
    </row>
    <row r="5519" spans="1:23" x14ac:dyDescent="0.3">
      <c r="A5519">
        <v>605518</v>
      </c>
      <c r="B5519">
        <v>79406</v>
      </c>
      <c r="C5519">
        <v>56</v>
      </c>
      <c r="D5519" t="s">
        <v>4</v>
      </c>
      <c r="E5519" t="s">
        <v>11</v>
      </c>
      <c r="F5519" t="s">
        <v>30</v>
      </c>
      <c r="G5519" t="s">
        <v>27</v>
      </c>
      <c r="H5519" s="1">
        <v>45254</v>
      </c>
      <c r="I5519" t="s">
        <v>34</v>
      </c>
      <c r="J5519">
        <v>37</v>
      </c>
      <c r="K5519">
        <v>10.4</v>
      </c>
      <c r="L5519">
        <v>299.77</v>
      </c>
      <c r="M5519">
        <v>80.61</v>
      </c>
      <c r="N5519" t="s">
        <v>47</v>
      </c>
      <c r="O5519">
        <v>2</v>
      </c>
      <c r="P5519" t="str" cm="1">
        <f t="array" ref="P5519">_xlfn.IFS(C5519&lt;25,"18-24", C5519&lt;=35,"25-35", C5519&lt;=50,"36-50",TRUE,"50+")</f>
        <v>50+</v>
      </c>
      <c r="Q5519" t="str">
        <f t="shared" si="602"/>
        <v>new</v>
      </c>
      <c r="R5519" t="str">
        <f t="shared" si="603"/>
        <v>medium</v>
      </c>
      <c r="S5519" t="str">
        <f t="shared" si="604"/>
        <v>Low</v>
      </c>
      <c r="T5519" t="str">
        <f t="shared" si="605"/>
        <v>Nov</v>
      </c>
      <c r="U5519">
        <f t="shared" si="606"/>
        <v>2023</v>
      </c>
      <c r="V5519" t="str">
        <f t="shared" si="607"/>
        <v>10-15</v>
      </c>
      <c r="W5519" t="str">
        <f t="shared" si="608"/>
        <v>Medium</v>
      </c>
    </row>
    <row r="5520" spans="1:23" x14ac:dyDescent="0.3">
      <c r="A5520">
        <v>605519</v>
      </c>
      <c r="B5520">
        <v>55221</v>
      </c>
      <c r="C5520">
        <v>34</v>
      </c>
      <c r="D5520" t="s">
        <v>7</v>
      </c>
      <c r="E5520" t="s">
        <v>11</v>
      </c>
      <c r="F5520" t="s">
        <v>18</v>
      </c>
      <c r="G5520" t="s">
        <v>25</v>
      </c>
      <c r="H5520" s="1">
        <v>44601</v>
      </c>
      <c r="I5520" t="s">
        <v>33</v>
      </c>
      <c r="J5520">
        <v>32</v>
      </c>
      <c r="K5520">
        <v>5.5</v>
      </c>
      <c r="L5520">
        <v>542.99</v>
      </c>
      <c r="M5520">
        <v>70.27</v>
      </c>
      <c r="N5520" t="s">
        <v>48</v>
      </c>
      <c r="O5520">
        <v>4</v>
      </c>
      <c r="P5520" t="str" cm="1">
        <f t="array" ref="P5520">_xlfn.IFS(C5520&lt;25,"18-24", C5520&lt;=35,"25-35", C5520&lt;=50,"36-50",TRUE,"50+")</f>
        <v>25-35</v>
      </c>
      <c r="Q5520" t="str">
        <f t="shared" si="602"/>
        <v>new</v>
      </c>
      <c r="R5520" t="str">
        <f t="shared" si="603"/>
        <v>high value</v>
      </c>
      <c r="S5520" t="str">
        <f t="shared" si="604"/>
        <v>medium</v>
      </c>
      <c r="T5520" t="str">
        <f t="shared" si="605"/>
        <v>Feb</v>
      </c>
      <c r="U5520">
        <f t="shared" si="606"/>
        <v>2022</v>
      </c>
      <c r="V5520" t="str">
        <f t="shared" si="607"/>
        <v>5-10</v>
      </c>
      <c r="W5520" t="str">
        <f t="shared" si="608"/>
        <v>Medium</v>
      </c>
    </row>
    <row r="5521" spans="1:23" x14ac:dyDescent="0.3">
      <c r="A5521">
        <v>605520</v>
      </c>
      <c r="B5521">
        <v>11093</v>
      </c>
      <c r="C5521">
        <v>43</v>
      </c>
      <c r="D5521" t="s">
        <v>7</v>
      </c>
      <c r="E5521" t="s">
        <v>5</v>
      </c>
      <c r="F5521" t="s">
        <v>28</v>
      </c>
      <c r="G5521" t="s">
        <v>27</v>
      </c>
      <c r="H5521" s="1">
        <v>44774</v>
      </c>
      <c r="I5521" t="s">
        <v>34</v>
      </c>
      <c r="J5521">
        <v>38</v>
      </c>
      <c r="K5521">
        <v>1.3</v>
      </c>
      <c r="L5521">
        <v>436.94</v>
      </c>
      <c r="M5521">
        <v>58.73</v>
      </c>
      <c r="N5521" t="s">
        <v>49</v>
      </c>
      <c r="O5521">
        <v>4</v>
      </c>
      <c r="P5521" t="str" cm="1">
        <f t="array" ref="P5521">_xlfn.IFS(C5521&lt;25,"18-24", C5521&lt;=35,"25-35", C5521&lt;=50,"36-50",TRUE,"50+")</f>
        <v>36-50</v>
      </c>
      <c r="Q5521" t="str">
        <f t="shared" si="602"/>
        <v>new</v>
      </c>
      <c r="R5521" t="str">
        <f t="shared" si="603"/>
        <v>medium</v>
      </c>
      <c r="S5521" t="str">
        <f t="shared" si="604"/>
        <v>medium</v>
      </c>
      <c r="T5521" t="str">
        <f t="shared" si="605"/>
        <v>Aug</v>
      </c>
      <c r="U5521">
        <f t="shared" si="606"/>
        <v>2022</v>
      </c>
      <c r="V5521" t="str">
        <f t="shared" si="607"/>
        <v>0-5</v>
      </c>
      <c r="W5521" t="str">
        <f t="shared" si="608"/>
        <v>Medium</v>
      </c>
    </row>
    <row r="5522" spans="1:23" x14ac:dyDescent="0.3">
      <c r="A5522">
        <v>605521</v>
      </c>
      <c r="B5522">
        <v>57704</v>
      </c>
      <c r="C5522">
        <v>55</v>
      </c>
      <c r="D5522" t="s">
        <v>4</v>
      </c>
      <c r="E5522" t="s">
        <v>11</v>
      </c>
      <c r="F5522" t="s">
        <v>28</v>
      </c>
      <c r="G5522" t="s">
        <v>25</v>
      </c>
      <c r="H5522" s="1">
        <v>44700</v>
      </c>
      <c r="I5522" t="s">
        <v>33</v>
      </c>
      <c r="J5522">
        <v>21</v>
      </c>
      <c r="K5522">
        <v>8.5</v>
      </c>
      <c r="L5522">
        <v>660.83</v>
      </c>
      <c r="M5522">
        <v>55.22</v>
      </c>
      <c r="N5522" t="s">
        <v>47</v>
      </c>
      <c r="O5522">
        <v>2</v>
      </c>
      <c r="P5522" t="str" cm="1">
        <f t="array" ref="P5522">_xlfn.IFS(C5522&lt;25,"18-24", C5522&lt;=35,"25-35", C5522&lt;=50,"36-50",TRUE,"50+")</f>
        <v>50+</v>
      </c>
      <c r="Q5522" t="str">
        <f t="shared" si="602"/>
        <v>new</v>
      </c>
      <c r="R5522" t="str">
        <f t="shared" si="603"/>
        <v>high value</v>
      </c>
      <c r="S5522" t="str">
        <f t="shared" si="604"/>
        <v>Low</v>
      </c>
      <c r="T5522" t="str">
        <f t="shared" si="605"/>
        <v>May</v>
      </c>
      <c r="U5522">
        <f t="shared" si="606"/>
        <v>2022</v>
      </c>
      <c r="V5522" t="str">
        <f t="shared" si="607"/>
        <v>5-10</v>
      </c>
      <c r="W5522" t="str">
        <f t="shared" si="608"/>
        <v>Fast</v>
      </c>
    </row>
    <row r="5523" spans="1:23" x14ac:dyDescent="0.3">
      <c r="A5523">
        <v>605522</v>
      </c>
      <c r="B5523">
        <v>24300</v>
      </c>
      <c r="C5523">
        <v>29</v>
      </c>
      <c r="D5523" t="s">
        <v>4</v>
      </c>
      <c r="E5523" t="s">
        <v>15</v>
      </c>
      <c r="F5523" t="s">
        <v>19</v>
      </c>
      <c r="G5523" t="s">
        <v>31</v>
      </c>
      <c r="H5523" s="1">
        <v>44920</v>
      </c>
      <c r="I5523" t="s">
        <v>34</v>
      </c>
      <c r="J5523">
        <v>23</v>
      </c>
      <c r="K5523">
        <v>7.7</v>
      </c>
      <c r="L5523">
        <v>737.75</v>
      </c>
      <c r="M5523">
        <v>34.74</v>
      </c>
      <c r="N5523" t="s">
        <v>47</v>
      </c>
      <c r="O5523">
        <v>5</v>
      </c>
      <c r="P5523" t="str" cm="1">
        <f t="array" ref="P5523">_xlfn.IFS(C5523&lt;25,"18-24", C5523&lt;=35,"25-35", C5523&lt;=50,"36-50",TRUE,"50+")</f>
        <v>25-35</v>
      </c>
      <c r="Q5523" t="str">
        <f t="shared" si="602"/>
        <v>new</v>
      </c>
      <c r="R5523" t="str">
        <f t="shared" si="603"/>
        <v>high value</v>
      </c>
      <c r="S5523" t="str">
        <f t="shared" si="604"/>
        <v>High</v>
      </c>
      <c r="T5523" t="str">
        <f t="shared" si="605"/>
        <v>Dec</v>
      </c>
      <c r="U5523">
        <f t="shared" si="606"/>
        <v>2022</v>
      </c>
      <c r="V5523" t="str">
        <f t="shared" si="607"/>
        <v>5-10</v>
      </c>
      <c r="W5523" t="str">
        <f t="shared" si="608"/>
        <v>Fast</v>
      </c>
    </row>
    <row r="5524" spans="1:23" x14ac:dyDescent="0.3">
      <c r="A5524">
        <v>605523</v>
      </c>
      <c r="B5524">
        <v>68193</v>
      </c>
      <c r="C5524">
        <v>44</v>
      </c>
      <c r="D5524" t="s">
        <v>4</v>
      </c>
      <c r="E5524" t="s">
        <v>13</v>
      </c>
      <c r="F5524" t="s">
        <v>32</v>
      </c>
      <c r="G5524" t="s">
        <v>29</v>
      </c>
      <c r="H5524" s="1">
        <v>45589</v>
      </c>
      <c r="I5524" t="s">
        <v>34</v>
      </c>
      <c r="J5524">
        <v>84</v>
      </c>
      <c r="K5524">
        <v>1.3</v>
      </c>
      <c r="L5524">
        <v>925.92</v>
      </c>
      <c r="M5524">
        <v>76.400000000000006</v>
      </c>
      <c r="N5524" t="s">
        <v>49</v>
      </c>
      <c r="O5524">
        <v>1</v>
      </c>
      <c r="P5524" t="str" cm="1">
        <f t="array" ref="P5524">_xlfn.IFS(C5524&lt;25,"18-24", C5524&lt;=35,"25-35", C5524&lt;=50,"36-50",TRUE,"50+")</f>
        <v>36-50</v>
      </c>
      <c r="Q5524" t="str">
        <f t="shared" si="602"/>
        <v>new</v>
      </c>
      <c r="R5524" t="str">
        <f t="shared" si="603"/>
        <v>high value</v>
      </c>
      <c r="S5524" t="str">
        <f t="shared" si="604"/>
        <v>Low</v>
      </c>
      <c r="T5524" t="str">
        <f t="shared" si="605"/>
        <v>Oct</v>
      </c>
      <c r="U5524">
        <f t="shared" si="606"/>
        <v>2024</v>
      </c>
      <c r="V5524" t="str">
        <f t="shared" si="607"/>
        <v>0-5</v>
      </c>
      <c r="W5524" t="str">
        <f t="shared" si="608"/>
        <v>Slow</v>
      </c>
    </row>
    <row r="5525" spans="1:23" x14ac:dyDescent="0.3">
      <c r="A5525">
        <v>605524</v>
      </c>
      <c r="B5525">
        <v>16427</v>
      </c>
      <c r="C5525">
        <v>56</v>
      </c>
      <c r="D5525" t="s">
        <v>7</v>
      </c>
      <c r="E5525" t="s">
        <v>8</v>
      </c>
      <c r="F5525" t="s">
        <v>24</v>
      </c>
      <c r="G5525" t="s">
        <v>25</v>
      </c>
      <c r="H5525" s="1">
        <v>45140</v>
      </c>
      <c r="I5525" t="s">
        <v>33</v>
      </c>
      <c r="J5525">
        <v>65</v>
      </c>
      <c r="K5525">
        <v>14.9</v>
      </c>
      <c r="L5525">
        <v>544.74</v>
      </c>
      <c r="M5525">
        <v>77.27</v>
      </c>
      <c r="N5525" t="s">
        <v>47</v>
      </c>
      <c r="O5525">
        <v>1</v>
      </c>
      <c r="P5525" t="str" cm="1">
        <f t="array" ref="P5525">_xlfn.IFS(C5525&lt;25,"18-24", C5525&lt;=35,"25-35", C5525&lt;=50,"36-50",TRUE,"50+")</f>
        <v>50+</v>
      </c>
      <c r="Q5525" t="str">
        <f t="shared" si="602"/>
        <v>new</v>
      </c>
      <c r="R5525" t="str">
        <f t="shared" si="603"/>
        <v>high value</v>
      </c>
      <c r="S5525" t="str">
        <f t="shared" si="604"/>
        <v>Low</v>
      </c>
      <c r="T5525" t="str">
        <f t="shared" si="605"/>
        <v>Aug</v>
      </c>
      <c r="U5525">
        <f t="shared" si="606"/>
        <v>2023</v>
      </c>
      <c r="V5525" t="str">
        <f t="shared" si="607"/>
        <v>10-15</v>
      </c>
      <c r="W5525" t="str">
        <f t="shared" si="608"/>
        <v>Slow</v>
      </c>
    </row>
    <row r="5526" spans="1:23" x14ac:dyDescent="0.3">
      <c r="A5526">
        <v>605525</v>
      </c>
      <c r="B5526">
        <v>87017</v>
      </c>
      <c r="C5526">
        <v>26</v>
      </c>
      <c r="D5526" t="s">
        <v>7</v>
      </c>
      <c r="E5526" t="s">
        <v>5</v>
      </c>
      <c r="F5526" t="s">
        <v>30</v>
      </c>
      <c r="G5526" t="s">
        <v>25</v>
      </c>
      <c r="H5526" s="1">
        <v>45077</v>
      </c>
      <c r="I5526" t="s">
        <v>33</v>
      </c>
      <c r="J5526">
        <v>71</v>
      </c>
      <c r="K5526">
        <v>14.9</v>
      </c>
      <c r="L5526">
        <v>929.15</v>
      </c>
      <c r="M5526">
        <v>94.8</v>
      </c>
      <c r="N5526" t="s">
        <v>47</v>
      </c>
      <c r="O5526">
        <v>2</v>
      </c>
      <c r="P5526" t="str" cm="1">
        <f t="array" ref="P5526">_xlfn.IFS(C5526&lt;25,"18-24", C5526&lt;=35,"25-35", C5526&lt;=50,"36-50",TRUE,"50+")</f>
        <v>25-35</v>
      </c>
      <c r="Q5526" t="str">
        <f t="shared" si="602"/>
        <v>new</v>
      </c>
      <c r="R5526" t="str">
        <f t="shared" si="603"/>
        <v>high value</v>
      </c>
      <c r="S5526" t="str">
        <f t="shared" si="604"/>
        <v>Low</v>
      </c>
      <c r="T5526" t="str">
        <f t="shared" si="605"/>
        <v>May</v>
      </c>
      <c r="U5526">
        <f t="shared" si="606"/>
        <v>2023</v>
      </c>
      <c r="V5526" t="str">
        <f t="shared" si="607"/>
        <v>10-15</v>
      </c>
      <c r="W5526" t="str">
        <f t="shared" si="608"/>
        <v>Slow</v>
      </c>
    </row>
    <row r="5527" spans="1:23" x14ac:dyDescent="0.3">
      <c r="A5527">
        <v>605526</v>
      </c>
      <c r="B5527">
        <v>49837</v>
      </c>
      <c r="C5527">
        <v>37</v>
      </c>
      <c r="D5527" t="s">
        <v>7</v>
      </c>
      <c r="E5527" t="s">
        <v>15</v>
      </c>
      <c r="F5527" t="s">
        <v>28</v>
      </c>
      <c r="G5527" t="s">
        <v>23</v>
      </c>
      <c r="H5527" s="1">
        <v>44942</v>
      </c>
      <c r="I5527" t="s">
        <v>34</v>
      </c>
      <c r="J5527">
        <v>63</v>
      </c>
      <c r="K5527">
        <v>6.8</v>
      </c>
      <c r="L5527">
        <v>1127.29</v>
      </c>
      <c r="M5527">
        <v>91.31</v>
      </c>
      <c r="N5527" t="s">
        <v>47</v>
      </c>
      <c r="O5527">
        <v>3</v>
      </c>
      <c r="P5527" t="str" cm="1">
        <f t="array" ref="P5527">_xlfn.IFS(C5527&lt;25,"18-24", C5527&lt;=35,"25-35", C5527&lt;=50,"36-50",TRUE,"50+")</f>
        <v>36-50</v>
      </c>
      <c r="Q5527" t="str">
        <f t="shared" si="602"/>
        <v>new</v>
      </c>
      <c r="R5527" t="str">
        <f t="shared" si="603"/>
        <v>high value</v>
      </c>
      <c r="S5527" t="str">
        <f t="shared" si="604"/>
        <v>medium</v>
      </c>
      <c r="T5527" t="str">
        <f t="shared" si="605"/>
        <v>Jan</v>
      </c>
      <c r="U5527">
        <f t="shared" si="606"/>
        <v>2023</v>
      </c>
      <c r="V5527" t="str">
        <f t="shared" si="607"/>
        <v>5-10</v>
      </c>
      <c r="W5527" t="str">
        <f t="shared" si="608"/>
        <v>Slow</v>
      </c>
    </row>
    <row r="5528" spans="1:23" x14ac:dyDescent="0.3">
      <c r="A5528">
        <v>605527</v>
      </c>
      <c r="B5528">
        <v>69354</v>
      </c>
      <c r="C5528">
        <v>40</v>
      </c>
      <c r="D5528" t="s">
        <v>7</v>
      </c>
      <c r="E5528" t="s">
        <v>13</v>
      </c>
      <c r="F5528" t="s">
        <v>32</v>
      </c>
      <c r="G5528" t="s">
        <v>31</v>
      </c>
      <c r="H5528" s="1">
        <v>45392</v>
      </c>
      <c r="I5528" t="s">
        <v>33</v>
      </c>
      <c r="J5528">
        <v>25</v>
      </c>
      <c r="K5528">
        <v>3.7</v>
      </c>
      <c r="L5528">
        <v>1043.6099999999999</v>
      </c>
      <c r="M5528">
        <v>94.39</v>
      </c>
      <c r="N5528" t="s">
        <v>49</v>
      </c>
      <c r="O5528">
        <v>3</v>
      </c>
      <c r="P5528" t="str" cm="1">
        <f t="array" ref="P5528">_xlfn.IFS(C5528&lt;25,"18-24", C5528&lt;=35,"25-35", C5528&lt;=50,"36-50",TRUE,"50+")</f>
        <v>36-50</v>
      </c>
      <c r="Q5528" t="str">
        <f t="shared" si="602"/>
        <v>new</v>
      </c>
      <c r="R5528" t="str">
        <f t="shared" si="603"/>
        <v>high value</v>
      </c>
      <c r="S5528" t="str">
        <f t="shared" si="604"/>
        <v>medium</v>
      </c>
      <c r="T5528" t="str">
        <f t="shared" si="605"/>
        <v>Apr</v>
      </c>
      <c r="U5528">
        <f t="shared" si="606"/>
        <v>2024</v>
      </c>
      <c r="V5528" t="str">
        <f t="shared" si="607"/>
        <v>0-5</v>
      </c>
      <c r="W5528" t="str">
        <f t="shared" si="608"/>
        <v>Fast</v>
      </c>
    </row>
    <row r="5529" spans="1:23" x14ac:dyDescent="0.3">
      <c r="A5529">
        <v>605528</v>
      </c>
      <c r="B5529">
        <v>67688</v>
      </c>
      <c r="C5529">
        <v>61</v>
      </c>
      <c r="D5529" t="s">
        <v>7</v>
      </c>
      <c r="E5529" t="s">
        <v>11</v>
      </c>
      <c r="F5529" t="s">
        <v>24</v>
      </c>
      <c r="G5529" t="s">
        <v>27</v>
      </c>
      <c r="H5529" s="1">
        <v>45600</v>
      </c>
      <c r="I5529" t="s">
        <v>33</v>
      </c>
      <c r="J5529">
        <v>66</v>
      </c>
      <c r="K5529">
        <v>13.9</v>
      </c>
      <c r="L5529">
        <v>608.83000000000004</v>
      </c>
      <c r="M5529">
        <v>30.97</v>
      </c>
      <c r="N5529" t="s">
        <v>48</v>
      </c>
      <c r="O5529">
        <v>4</v>
      </c>
      <c r="P5529" t="str" cm="1">
        <f t="array" ref="P5529">_xlfn.IFS(C5529&lt;25,"18-24", C5529&lt;=35,"25-35", C5529&lt;=50,"36-50",TRUE,"50+")</f>
        <v>50+</v>
      </c>
      <c r="Q5529" t="str">
        <f t="shared" si="602"/>
        <v>new</v>
      </c>
      <c r="R5529" t="str">
        <f t="shared" si="603"/>
        <v>high value</v>
      </c>
      <c r="S5529" t="str">
        <f t="shared" si="604"/>
        <v>medium</v>
      </c>
      <c r="T5529" t="str">
        <f t="shared" si="605"/>
        <v>Nov</v>
      </c>
      <c r="U5529">
        <f t="shared" si="606"/>
        <v>2024</v>
      </c>
      <c r="V5529" t="str">
        <f t="shared" si="607"/>
        <v>10-15</v>
      </c>
      <c r="W5529" t="str">
        <f t="shared" si="608"/>
        <v>Slow</v>
      </c>
    </row>
    <row r="5530" spans="1:23" x14ac:dyDescent="0.3">
      <c r="A5530">
        <v>605529</v>
      </c>
      <c r="B5530">
        <v>12094</v>
      </c>
      <c r="C5530">
        <v>22</v>
      </c>
      <c r="D5530" t="s">
        <v>7</v>
      </c>
      <c r="E5530" t="s">
        <v>13</v>
      </c>
      <c r="F5530" t="s">
        <v>28</v>
      </c>
      <c r="G5530" t="s">
        <v>23</v>
      </c>
      <c r="H5530" s="1">
        <v>44793</v>
      </c>
      <c r="I5530" t="s">
        <v>33</v>
      </c>
      <c r="J5530">
        <v>37</v>
      </c>
      <c r="K5530">
        <v>3.8</v>
      </c>
      <c r="L5530">
        <v>1174.77</v>
      </c>
      <c r="M5530">
        <v>46.82</v>
      </c>
      <c r="N5530" t="s">
        <v>49</v>
      </c>
      <c r="O5530">
        <v>3</v>
      </c>
      <c r="P5530" t="str" cm="1">
        <f t="array" ref="P5530">_xlfn.IFS(C5530&lt;25,"18-24", C5530&lt;=35,"25-35", C5530&lt;=50,"36-50",TRUE,"50+")</f>
        <v>18-24</v>
      </c>
      <c r="Q5530" t="str">
        <f t="shared" si="602"/>
        <v>new</v>
      </c>
      <c r="R5530" t="str">
        <f t="shared" si="603"/>
        <v>high value</v>
      </c>
      <c r="S5530" t="str">
        <f t="shared" si="604"/>
        <v>medium</v>
      </c>
      <c r="T5530" t="str">
        <f t="shared" si="605"/>
        <v>Aug</v>
      </c>
      <c r="U5530">
        <f t="shared" si="606"/>
        <v>2022</v>
      </c>
      <c r="V5530" t="str">
        <f t="shared" si="607"/>
        <v>0-5</v>
      </c>
      <c r="W5530" t="str">
        <f t="shared" si="608"/>
        <v>Medium</v>
      </c>
    </row>
    <row r="5531" spans="1:23" x14ac:dyDescent="0.3">
      <c r="A5531">
        <v>605530</v>
      </c>
      <c r="B5531">
        <v>87429</v>
      </c>
      <c r="C5531">
        <v>18</v>
      </c>
      <c r="D5531" t="s">
        <v>7</v>
      </c>
      <c r="E5531" t="s">
        <v>15</v>
      </c>
      <c r="F5531" t="s">
        <v>30</v>
      </c>
      <c r="G5531" t="s">
        <v>23</v>
      </c>
      <c r="H5531" s="1">
        <v>44711</v>
      </c>
      <c r="I5531" t="s">
        <v>34</v>
      </c>
      <c r="J5531">
        <v>21</v>
      </c>
      <c r="K5531">
        <v>14.4</v>
      </c>
      <c r="L5531">
        <v>1307.1500000000001</v>
      </c>
      <c r="M5531">
        <v>75.23</v>
      </c>
      <c r="N5531" t="s">
        <v>47</v>
      </c>
      <c r="O5531">
        <v>1</v>
      </c>
      <c r="P5531" t="str" cm="1">
        <f t="array" ref="P5531">_xlfn.IFS(C5531&lt;25,"18-24", C5531&lt;=35,"25-35", C5531&lt;=50,"36-50",TRUE,"50+")</f>
        <v>18-24</v>
      </c>
      <c r="Q5531" t="str">
        <f t="shared" si="602"/>
        <v>new</v>
      </c>
      <c r="R5531" t="str">
        <f t="shared" si="603"/>
        <v>high value</v>
      </c>
      <c r="S5531" t="str">
        <f t="shared" si="604"/>
        <v>Low</v>
      </c>
      <c r="T5531" t="str">
        <f t="shared" si="605"/>
        <v>May</v>
      </c>
      <c r="U5531">
        <f t="shared" si="606"/>
        <v>2022</v>
      </c>
      <c r="V5531" t="str">
        <f t="shared" si="607"/>
        <v>10-15</v>
      </c>
      <c r="W5531" t="str">
        <f t="shared" si="608"/>
        <v>Fast</v>
      </c>
    </row>
    <row r="5532" spans="1:23" x14ac:dyDescent="0.3">
      <c r="A5532">
        <v>605531</v>
      </c>
      <c r="B5532">
        <v>85202</v>
      </c>
      <c r="C5532">
        <v>55</v>
      </c>
      <c r="D5532" t="s">
        <v>4</v>
      </c>
      <c r="E5532" t="s">
        <v>15</v>
      </c>
      <c r="F5532" t="s">
        <v>28</v>
      </c>
      <c r="G5532" t="s">
        <v>31</v>
      </c>
      <c r="H5532" s="1">
        <v>45159</v>
      </c>
      <c r="I5532" t="s">
        <v>33</v>
      </c>
      <c r="J5532">
        <v>24</v>
      </c>
      <c r="K5532">
        <v>2.2999999999999998</v>
      </c>
      <c r="L5532">
        <v>558.34</v>
      </c>
      <c r="M5532">
        <v>69.930000000000007</v>
      </c>
      <c r="N5532" t="s">
        <v>50</v>
      </c>
      <c r="O5532">
        <v>2</v>
      </c>
      <c r="P5532" t="str" cm="1">
        <f t="array" ref="P5532">_xlfn.IFS(C5532&lt;25,"18-24", C5532&lt;=35,"25-35", C5532&lt;=50,"36-50",TRUE,"50+")</f>
        <v>50+</v>
      </c>
      <c r="Q5532" t="str">
        <f t="shared" si="602"/>
        <v>new</v>
      </c>
      <c r="R5532" t="str">
        <f t="shared" si="603"/>
        <v>high value</v>
      </c>
      <c r="S5532" t="str">
        <f t="shared" si="604"/>
        <v>Low</v>
      </c>
      <c r="T5532" t="str">
        <f t="shared" si="605"/>
        <v>Aug</v>
      </c>
      <c r="U5532">
        <f t="shared" si="606"/>
        <v>2023</v>
      </c>
      <c r="V5532" t="str">
        <f t="shared" si="607"/>
        <v>0-5</v>
      </c>
      <c r="W5532" t="str">
        <f t="shared" si="608"/>
        <v>Fast</v>
      </c>
    </row>
    <row r="5533" spans="1:23" x14ac:dyDescent="0.3">
      <c r="A5533">
        <v>605532</v>
      </c>
      <c r="B5533">
        <v>62949</v>
      </c>
      <c r="C5533">
        <v>40</v>
      </c>
      <c r="D5533" t="s">
        <v>4</v>
      </c>
      <c r="E5533" t="s">
        <v>11</v>
      </c>
      <c r="F5533" t="s">
        <v>32</v>
      </c>
      <c r="G5533" t="s">
        <v>29</v>
      </c>
      <c r="H5533" s="1">
        <v>44847</v>
      </c>
      <c r="I5533" t="s">
        <v>33</v>
      </c>
      <c r="J5533">
        <v>66</v>
      </c>
      <c r="K5533">
        <v>12.6</v>
      </c>
      <c r="L5533">
        <v>192.87</v>
      </c>
      <c r="M5533">
        <v>43.88</v>
      </c>
      <c r="N5533" t="s">
        <v>47</v>
      </c>
      <c r="O5533">
        <v>3</v>
      </c>
      <c r="P5533" t="str" cm="1">
        <f t="array" ref="P5533">_xlfn.IFS(C5533&lt;25,"18-24", C5533&lt;=35,"25-35", C5533&lt;=50,"36-50",TRUE,"50+")</f>
        <v>36-50</v>
      </c>
      <c r="Q5533" t="str">
        <f t="shared" si="602"/>
        <v>new</v>
      </c>
      <c r="R5533" t="str">
        <f t="shared" si="603"/>
        <v>low</v>
      </c>
      <c r="S5533" t="str">
        <f t="shared" si="604"/>
        <v>medium</v>
      </c>
      <c r="T5533" t="str">
        <f t="shared" si="605"/>
        <v>Oct</v>
      </c>
      <c r="U5533">
        <f t="shared" si="606"/>
        <v>2022</v>
      </c>
      <c r="V5533" t="str">
        <f t="shared" si="607"/>
        <v>10-15</v>
      </c>
      <c r="W5533" t="str">
        <f t="shared" si="608"/>
        <v>Slow</v>
      </c>
    </row>
    <row r="5534" spans="1:23" x14ac:dyDescent="0.3">
      <c r="A5534">
        <v>605533</v>
      </c>
      <c r="B5534">
        <v>44429</v>
      </c>
      <c r="C5534">
        <v>56</v>
      </c>
      <c r="D5534" t="s">
        <v>4</v>
      </c>
      <c r="E5534" t="s">
        <v>5</v>
      </c>
      <c r="F5534" t="s">
        <v>26</v>
      </c>
      <c r="G5534" t="s">
        <v>23</v>
      </c>
      <c r="H5534" s="1">
        <v>45151</v>
      </c>
      <c r="I5534" t="s">
        <v>34</v>
      </c>
      <c r="J5534">
        <v>55</v>
      </c>
      <c r="K5534">
        <v>13.9</v>
      </c>
      <c r="L5534">
        <v>1294.05</v>
      </c>
      <c r="M5534">
        <v>62.3</v>
      </c>
      <c r="N5534" t="s">
        <v>50</v>
      </c>
      <c r="O5534">
        <v>2</v>
      </c>
      <c r="P5534" t="str" cm="1">
        <f t="array" ref="P5534">_xlfn.IFS(C5534&lt;25,"18-24", C5534&lt;=35,"25-35", C5534&lt;=50,"36-50",TRUE,"50+")</f>
        <v>50+</v>
      </c>
      <c r="Q5534" t="str">
        <f t="shared" si="602"/>
        <v>new</v>
      </c>
      <c r="R5534" t="str">
        <f t="shared" si="603"/>
        <v>high value</v>
      </c>
      <c r="S5534" t="str">
        <f t="shared" si="604"/>
        <v>Low</v>
      </c>
      <c r="T5534" t="str">
        <f t="shared" si="605"/>
        <v>Aug</v>
      </c>
      <c r="U5534">
        <f t="shared" si="606"/>
        <v>2023</v>
      </c>
      <c r="V5534" t="str">
        <f t="shared" si="607"/>
        <v>10-15</v>
      </c>
      <c r="W5534" t="str">
        <f t="shared" si="608"/>
        <v>Slow</v>
      </c>
    </row>
    <row r="5535" spans="1:23" x14ac:dyDescent="0.3">
      <c r="A5535">
        <v>605534</v>
      </c>
      <c r="B5535">
        <v>29115</v>
      </c>
      <c r="C5535">
        <v>41</v>
      </c>
      <c r="D5535" t="s">
        <v>7</v>
      </c>
      <c r="E5535" t="s">
        <v>15</v>
      </c>
      <c r="F5535" t="s">
        <v>26</v>
      </c>
      <c r="G5535" t="s">
        <v>23</v>
      </c>
      <c r="H5535" s="1">
        <v>45119</v>
      </c>
      <c r="I5535" t="s">
        <v>33</v>
      </c>
      <c r="J5535">
        <v>55</v>
      </c>
      <c r="K5535">
        <v>10.1</v>
      </c>
      <c r="L5535">
        <v>381.57</v>
      </c>
      <c r="M5535">
        <v>71.010000000000005</v>
      </c>
      <c r="N5535" t="s">
        <v>50</v>
      </c>
      <c r="O5535">
        <v>3</v>
      </c>
      <c r="P5535" t="str" cm="1">
        <f t="array" ref="P5535">_xlfn.IFS(C5535&lt;25,"18-24", C5535&lt;=35,"25-35", C5535&lt;=50,"36-50",TRUE,"50+")</f>
        <v>36-50</v>
      </c>
      <c r="Q5535" t="str">
        <f t="shared" si="602"/>
        <v>new</v>
      </c>
      <c r="R5535" t="str">
        <f t="shared" si="603"/>
        <v>medium</v>
      </c>
      <c r="S5535" t="str">
        <f t="shared" si="604"/>
        <v>medium</v>
      </c>
      <c r="T5535" t="str">
        <f t="shared" si="605"/>
        <v>Jul</v>
      </c>
      <c r="U5535">
        <f t="shared" si="606"/>
        <v>2023</v>
      </c>
      <c r="V5535" t="str">
        <f t="shared" si="607"/>
        <v>10-15</v>
      </c>
      <c r="W5535" t="str">
        <f t="shared" si="608"/>
        <v>Slow</v>
      </c>
    </row>
    <row r="5536" spans="1:23" x14ac:dyDescent="0.3">
      <c r="A5536">
        <v>605535</v>
      </c>
      <c r="B5536">
        <v>89840</v>
      </c>
      <c r="C5536">
        <v>60</v>
      </c>
      <c r="D5536" t="s">
        <v>7</v>
      </c>
      <c r="E5536" t="s">
        <v>11</v>
      </c>
      <c r="F5536" t="s">
        <v>18</v>
      </c>
      <c r="G5536" t="s">
        <v>25</v>
      </c>
      <c r="H5536" s="1">
        <v>45091</v>
      </c>
      <c r="I5536" t="s">
        <v>34</v>
      </c>
      <c r="J5536">
        <v>61</v>
      </c>
      <c r="K5536">
        <v>11.3</v>
      </c>
      <c r="L5536">
        <v>1303.83</v>
      </c>
      <c r="M5536">
        <v>59.15</v>
      </c>
      <c r="N5536" t="s">
        <v>50</v>
      </c>
      <c r="O5536">
        <v>5</v>
      </c>
      <c r="P5536" t="str" cm="1">
        <f t="array" ref="P5536">_xlfn.IFS(C5536&lt;25,"18-24", C5536&lt;=35,"25-35", C5536&lt;=50,"36-50",TRUE,"50+")</f>
        <v>50+</v>
      </c>
      <c r="Q5536" t="str">
        <f t="shared" si="602"/>
        <v>new</v>
      </c>
      <c r="R5536" t="str">
        <f t="shared" si="603"/>
        <v>high value</v>
      </c>
      <c r="S5536" t="str">
        <f t="shared" si="604"/>
        <v>High</v>
      </c>
      <c r="T5536" t="str">
        <f t="shared" si="605"/>
        <v>Jun</v>
      </c>
      <c r="U5536">
        <f t="shared" si="606"/>
        <v>2023</v>
      </c>
      <c r="V5536" t="str">
        <f t="shared" si="607"/>
        <v>10-15</v>
      </c>
      <c r="W5536" t="str">
        <f t="shared" si="608"/>
        <v>Slow</v>
      </c>
    </row>
    <row r="5537" spans="1:23" x14ac:dyDescent="0.3">
      <c r="A5537">
        <v>605536</v>
      </c>
      <c r="B5537">
        <v>20502</v>
      </c>
      <c r="C5537">
        <v>62</v>
      </c>
      <c r="D5537" t="s">
        <v>7</v>
      </c>
      <c r="E5537" t="s">
        <v>5</v>
      </c>
      <c r="F5537" t="s">
        <v>18</v>
      </c>
      <c r="G5537" t="s">
        <v>23</v>
      </c>
      <c r="H5537" s="1">
        <v>45536</v>
      </c>
      <c r="I5537" t="s">
        <v>33</v>
      </c>
      <c r="J5537">
        <v>37</v>
      </c>
      <c r="K5537">
        <v>6.5</v>
      </c>
      <c r="L5537">
        <v>845.13</v>
      </c>
      <c r="M5537">
        <v>35.01</v>
      </c>
      <c r="N5537" t="s">
        <v>50</v>
      </c>
      <c r="O5537">
        <v>1</v>
      </c>
      <c r="P5537" t="str" cm="1">
        <f t="array" ref="P5537">_xlfn.IFS(C5537&lt;25,"18-24", C5537&lt;=35,"25-35", C5537&lt;=50,"36-50",TRUE,"50+")</f>
        <v>50+</v>
      </c>
      <c r="Q5537" t="str">
        <f t="shared" si="602"/>
        <v>new</v>
      </c>
      <c r="R5537" t="str">
        <f t="shared" si="603"/>
        <v>high value</v>
      </c>
      <c r="S5537" t="str">
        <f t="shared" si="604"/>
        <v>Low</v>
      </c>
      <c r="T5537" t="str">
        <f t="shared" si="605"/>
        <v>Sep</v>
      </c>
      <c r="U5537">
        <f t="shared" si="606"/>
        <v>2024</v>
      </c>
      <c r="V5537" t="str">
        <f t="shared" si="607"/>
        <v>5-10</v>
      </c>
      <c r="W5537" t="str">
        <f t="shared" si="608"/>
        <v>Medium</v>
      </c>
    </row>
    <row r="5538" spans="1:23" x14ac:dyDescent="0.3">
      <c r="A5538">
        <v>605537</v>
      </c>
      <c r="B5538">
        <v>85887</v>
      </c>
      <c r="C5538">
        <v>19</v>
      </c>
      <c r="D5538" t="s">
        <v>7</v>
      </c>
      <c r="E5538" t="s">
        <v>8</v>
      </c>
      <c r="F5538" t="s">
        <v>19</v>
      </c>
      <c r="G5538" t="s">
        <v>29</v>
      </c>
      <c r="H5538" s="1">
        <v>44669</v>
      </c>
      <c r="I5538" t="s">
        <v>34</v>
      </c>
      <c r="J5538">
        <v>78</v>
      </c>
      <c r="K5538">
        <v>2.8</v>
      </c>
      <c r="L5538">
        <v>840.79</v>
      </c>
      <c r="M5538">
        <v>92.68</v>
      </c>
      <c r="N5538" t="s">
        <v>49</v>
      </c>
      <c r="O5538">
        <v>1</v>
      </c>
      <c r="P5538" t="str" cm="1">
        <f t="array" ref="P5538">_xlfn.IFS(C5538&lt;25,"18-24", C5538&lt;=35,"25-35", C5538&lt;=50,"36-50",TRUE,"50+")</f>
        <v>18-24</v>
      </c>
      <c r="Q5538" t="str">
        <f t="shared" si="602"/>
        <v>new</v>
      </c>
      <c r="R5538" t="str">
        <f t="shared" si="603"/>
        <v>high value</v>
      </c>
      <c r="S5538" t="str">
        <f t="shared" si="604"/>
        <v>Low</v>
      </c>
      <c r="T5538" t="str">
        <f t="shared" si="605"/>
        <v>Apr</v>
      </c>
      <c r="U5538">
        <f t="shared" si="606"/>
        <v>2022</v>
      </c>
      <c r="V5538" t="str">
        <f t="shared" si="607"/>
        <v>0-5</v>
      </c>
      <c r="W5538" t="str">
        <f t="shared" si="608"/>
        <v>Slow</v>
      </c>
    </row>
    <row r="5539" spans="1:23" x14ac:dyDescent="0.3">
      <c r="A5539">
        <v>605538</v>
      </c>
      <c r="B5539">
        <v>83806</v>
      </c>
      <c r="C5539">
        <v>20</v>
      </c>
      <c r="D5539" t="s">
        <v>7</v>
      </c>
      <c r="E5539" t="s">
        <v>16</v>
      </c>
      <c r="F5539" t="s">
        <v>32</v>
      </c>
      <c r="G5539" t="s">
        <v>29</v>
      </c>
      <c r="H5539" s="1">
        <v>44681</v>
      </c>
      <c r="I5539" t="s">
        <v>34</v>
      </c>
      <c r="J5539">
        <v>57</v>
      </c>
      <c r="K5539">
        <v>14.9</v>
      </c>
      <c r="L5539">
        <v>529.41999999999996</v>
      </c>
      <c r="M5539">
        <v>96.77</v>
      </c>
      <c r="N5539" t="s">
        <v>50</v>
      </c>
      <c r="O5539">
        <v>3</v>
      </c>
      <c r="P5539" t="str" cm="1">
        <f t="array" ref="P5539">_xlfn.IFS(C5539&lt;25,"18-24", C5539&lt;=35,"25-35", C5539&lt;=50,"36-50",TRUE,"50+")</f>
        <v>18-24</v>
      </c>
      <c r="Q5539" t="str">
        <f t="shared" si="602"/>
        <v>new</v>
      </c>
      <c r="R5539" t="str">
        <f t="shared" si="603"/>
        <v>high value</v>
      </c>
      <c r="S5539" t="str">
        <f t="shared" si="604"/>
        <v>medium</v>
      </c>
      <c r="T5539" t="str">
        <f t="shared" si="605"/>
        <v>Apr</v>
      </c>
      <c r="U5539">
        <f t="shared" si="606"/>
        <v>2022</v>
      </c>
      <c r="V5539" t="str">
        <f t="shared" si="607"/>
        <v>10-15</v>
      </c>
      <c r="W5539" t="str">
        <f t="shared" si="608"/>
        <v>Slow</v>
      </c>
    </row>
    <row r="5540" spans="1:23" x14ac:dyDescent="0.3">
      <c r="A5540">
        <v>605539</v>
      </c>
      <c r="B5540">
        <v>36688</v>
      </c>
      <c r="C5540">
        <v>18</v>
      </c>
      <c r="D5540" t="s">
        <v>7</v>
      </c>
      <c r="E5540" t="s">
        <v>16</v>
      </c>
      <c r="F5540" t="s">
        <v>24</v>
      </c>
      <c r="G5540" t="s">
        <v>23</v>
      </c>
      <c r="H5540" s="1">
        <v>45262</v>
      </c>
      <c r="I5540" t="s">
        <v>33</v>
      </c>
      <c r="J5540">
        <v>71</v>
      </c>
      <c r="K5540">
        <v>3.1</v>
      </c>
      <c r="L5540">
        <v>341.21</v>
      </c>
      <c r="M5540">
        <v>43.12</v>
      </c>
      <c r="N5540" t="s">
        <v>48</v>
      </c>
      <c r="O5540">
        <v>5</v>
      </c>
      <c r="P5540" t="str" cm="1">
        <f t="array" ref="P5540">_xlfn.IFS(C5540&lt;25,"18-24", C5540&lt;=35,"25-35", C5540&lt;=50,"36-50",TRUE,"50+")</f>
        <v>18-24</v>
      </c>
      <c r="Q5540" t="str">
        <f t="shared" si="602"/>
        <v>new</v>
      </c>
      <c r="R5540" t="str">
        <f t="shared" si="603"/>
        <v>medium</v>
      </c>
      <c r="S5540" t="str">
        <f t="shared" si="604"/>
        <v>High</v>
      </c>
      <c r="T5540" t="str">
        <f t="shared" si="605"/>
        <v>Dec</v>
      </c>
      <c r="U5540">
        <f t="shared" si="606"/>
        <v>2023</v>
      </c>
      <c r="V5540" t="str">
        <f t="shared" si="607"/>
        <v>0-5</v>
      </c>
      <c r="W5540" t="str">
        <f t="shared" si="608"/>
        <v>Slow</v>
      </c>
    </row>
    <row r="5541" spans="1:23" x14ac:dyDescent="0.3">
      <c r="A5541">
        <v>605540</v>
      </c>
      <c r="B5541">
        <v>66605</v>
      </c>
      <c r="C5541">
        <v>60</v>
      </c>
      <c r="D5541" t="s">
        <v>4</v>
      </c>
      <c r="E5541" t="s">
        <v>13</v>
      </c>
      <c r="F5541" t="s">
        <v>26</v>
      </c>
      <c r="G5541" t="s">
        <v>29</v>
      </c>
      <c r="H5541" s="1">
        <v>45086</v>
      </c>
      <c r="I5541" t="s">
        <v>34</v>
      </c>
      <c r="J5541">
        <v>37</v>
      </c>
      <c r="K5541">
        <v>7.5</v>
      </c>
      <c r="L5541">
        <v>1116.5899999999999</v>
      </c>
      <c r="M5541">
        <v>45.51</v>
      </c>
      <c r="N5541" t="s">
        <v>50</v>
      </c>
      <c r="O5541">
        <v>2</v>
      </c>
      <c r="P5541" t="str" cm="1">
        <f t="array" ref="P5541">_xlfn.IFS(C5541&lt;25,"18-24", C5541&lt;=35,"25-35", C5541&lt;=50,"36-50",TRUE,"50+")</f>
        <v>50+</v>
      </c>
      <c r="Q5541" t="str">
        <f t="shared" si="602"/>
        <v>new</v>
      </c>
      <c r="R5541" t="str">
        <f t="shared" si="603"/>
        <v>high value</v>
      </c>
      <c r="S5541" t="str">
        <f t="shared" si="604"/>
        <v>Low</v>
      </c>
      <c r="T5541" t="str">
        <f t="shared" si="605"/>
        <v>Jun</v>
      </c>
      <c r="U5541">
        <f t="shared" si="606"/>
        <v>2023</v>
      </c>
      <c r="V5541" t="str">
        <f t="shared" si="607"/>
        <v>5-10</v>
      </c>
      <c r="W5541" t="str">
        <f t="shared" si="608"/>
        <v>Medium</v>
      </c>
    </row>
    <row r="5542" spans="1:23" x14ac:dyDescent="0.3">
      <c r="A5542">
        <v>605541</v>
      </c>
      <c r="B5542">
        <v>26937</v>
      </c>
      <c r="C5542">
        <v>43</v>
      </c>
      <c r="D5542" t="s">
        <v>4</v>
      </c>
      <c r="E5542" t="s">
        <v>13</v>
      </c>
      <c r="F5542" t="s">
        <v>18</v>
      </c>
      <c r="G5542" t="s">
        <v>25</v>
      </c>
      <c r="H5542" s="1">
        <v>45179</v>
      </c>
      <c r="I5542" t="s">
        <v>33</v>
      </c>
      <c r="J5542">
        <v>43</v>
      </c>
      <c r="K5542">
        <v>2.1</v>
      </c>
      <c r="L5542">
        <v>711.67</v>
      </c>
      <c r="M5542">
        <v>84.74</v>
      </c>
      <c r="N5542" t="s">
        <v>49</v>
      </c>
      <c r="O5542">
        <v>5</v>
      </c>
      <c r="P5542" t="str" cm="1">
        <f t="array" ref="P5542">_xlfn.IFS(C5542&lt;25,"18-24", C5542&lt;=35,"25-35", C5542&lt;=50,"36-50",TRUE,"50+")</f>
        <v>36-50</v>
      </c>
      <c r="Q5542" t="str">
        <f t="shared" si="602"/>
        <v>new</v>
      </c>
      <c r="R5542" t="str">
        <f t="shared" si="603"/>
        <v>high value</v>
      </c>
      <c r="S5542" t="str">
        <f t="shared" si="604"/>
        <v>High</v>
      </c>
      <c r="T5542" t="str">
        <f t="shared" si="605"/>
        <v>Sep</v>
      </c>
      <c r="U5542">
        <f t="shared" si="606"/>
        <v>2023</v>
      </c>
      <c r="V5542" t="str">
        <f t="shared" si="607"/>
        <v>0-5</v>
      </c>
      <c r="W5542" t="str">
        <f t="shared" si="608"/>
        <v>Medium</v>
      </c>
    </row>
    <row r="5543" spans="1:23" x14ac:dyDescent="0.3">
      <c r="A5543">
        <v>605542</v>
      </c>
      <c r="B5543">
        <v>30677</v>
      </c>
      <c r="C5543">
        <v>28</v>
      </c>
      <c r="D5543" t="s">
        <v>4</v>
      </c>
      <c r="E5543" t="s">
        <v>15</v>
      </c>
      <c r="F5543" t="s">
        <v>19</v>
      </c>
      <c r="G5543" t="s">
        <v>31</v>
      </c>
      <c r="H5543" s="1">
        <v>45075</v>
      </c>
      <c r="I5543" t="s">
        <v>34</v>
      </c>
      <c r="J5543">
        <v>43</v>
      </c>
      <c r="K5543">
        <v>4.8</v>
      </c>
      <c r="L5543">
        <v>933.24</v>
      </c>
      <c r="M5543">
        <v>29.31</v>
      </c>
      <c r="N5543" t="s">
        <v>49</v>
      </c>
      <c r="O5543">
        <v>5</v>
      </c>
      <c r="P5543" t="str" cm="1">
        <f t="array" ref="P5543">_xlfn.IFS(C5543&lt;25,"18-24", C5543&lt;=35,"25-35", C5543&lt;=50,"36-50",TRUE,"50+")</f>
        <v>25-35</v>
      </c>
      <c r="Q5543" t="str">
        <f t="shared" si="602"/>
        <v>new</v>
      </c>
      <c r="R5543" t="str">
        <f t="shared" si="603"/>
        <v>high value</v>
      </c>
      <c r="S5543" t="str">
        <f t="shared" si="604"/>
        <v>High</v>
      </c>
      <c r="T5543" t="str">
        <f t="shared" si="605"/>
        <v>May</v>
      </c>
      <c r="U5543">
        <f t="shared" si="606"/>
        <v>2023</v>
      </c>
      <c r="V5543" t="str">
        <f t="shared" si="607"/>
        <v>0-5</v>
      </c>
      <c r="W5543" t="str">
        <f t="shared" si="608"/>
        <v>Medium</v>
      </c>
    </row>
    <row r="5544" spans="1:23" x14ac:dyDescent="0.3">
      <c r="A5544">
        <v>605543</v>
      </c>
      <c r="B5544">
        <v>55906</v>
      </c>
      <c r="C5544">
        <v>23</v>
      </c>
      <c r="D5544" t="s">
        <v>4</v>
      </c>
      <c r="E5544" t="s">
        <v>16</v>
      </c>
      <c r="F5544" t="s">
        <v>19</v>
      </c>
      <c r="G5544" t="s">
        <v>29</v>
      </c>
      <c r="H5544" s="1">
        <v>45088</v>
      </c>
      <c r="I5544" t="s">
        <v>34</v>
      </c>
      <c r="J5544">
        <v>23</v>
      </c>
      <c r="K5544">
        <v>2.2999999999999998</v>
      </c>
      <c r="L5544">
        <v>190.78</v>
      </c>
      <c r="M5544">
        <v>59.25</v>
      </c>
      <c r="N5544" t="s">
        <v>47</v>
      </c>
      <c r="O5544">
        <v>1</v>
      </c>
      <c r="P5544" t="str" cm="1">
        <f t="array" ref="P5544">_xlfn.IFS(C5544&lt;25,"18-24", C5544&lt;=35,"25-35", C5544&lt;=50,"36-50",TRUE,"50+")</f>
        <v>18-24</v>
      </c>
      <c r="Q5544" t="str">
        <f t="shared" si="602"/>
        <v>repeat</v>
      </c>
      <c r="R5544" t="str">
        <f t="shared" si="603"/>
        <v>low</v>
      </c>
      <c r="S5544" t="str">
        <f t="shared" si="604"/>
        <v>Low</v>
      </c>
      <c r="T5544" t="str">
        <f t="shared" si="605"/>
        <v>Jun</v>
      </c>
      <c r="U5544">
        <f t="shared" si="606"/>
        <v>2023</v>
      </c>
      <c r="V5544" t="str">
        <f t="shared" si="607"/>
        <v>0-5</v>
      </c>
      <c r="W5544" t="str">
        <f t="shared" si="608"/>
        <v>Fast</v>
      </c>
    </row>
    <row r="5545" spans="1:23" x14ac:dyDescent="0.3">
      <c r="A5545">
        <v>605544</v>
      </c>
      <c r="B5545">
        <v>11556</v>
      </c>
      <c r="C5545">
        <v>19</v>
      </c>
      <c r="D5545" t="s">
        <v>7</v>
      </c>
      <c r="E5545" t="s">
        <v>11</v>
      </c>
      <c r="F5545" t="s">
        <v>19</v>
      </c>
      <c r="G5545" t="s">
        <v>25</v>
      </c>
      <c r="H5545" s="1">
        <v>45055</v>
      </c>
      <c r="I5545" t="s">
        <v>33</v>
      </c>
      <c r="J5545">
        <v>62</v>
      </c>
      <c r="K5545">
        <v>13.3</v>
      </c>
      <c r="L5545">
        <v>155.94</v>
      </c>
      <c r="M5545">
        <v>51.01</v>
      </c>
      <c r="N5545" t="s">
        <v>49</v>
      </c>
      <c r="O5545">
        <v>5</v>
      </c>
      <c r="P5545" t="str" cm="1">
        <f t="array" ref="P5545">_xlfn.IFS(C5545&lt;25,"18-24", C5545&lt;=35,"25-35", C5545&lt;=50,"36-50",TRUE,"50+")</f>
        <v>18-24</v>
      </c>
      <c r="Q5545" t="str">
        <f t="shared" si="602"/>
        <v>new</v>
      </c>
      <c r="R5545" t="str">
        <f t="shared" si="603"/>
        <v>low</v>
      </c>
      <c r="S5545" t="str">
        <f t="shared" si="604"/>
        <v>High</v>
      </c>
      <c r="T5545" t="str">
        <f t="shared" si="605"/>
        <v>May</v>
      </c>
      <c r="U5545">
        <f t="shared" si="606"/>
        <v>2023</v>
      </c>
      <c r="V5545" t="str">
        <f t="shared" si="607"/>
        <v>10-15</v>
      </c>
      <c r="W5545" t="str">
        <f t="shared" si="608"/>
        <v>Slow</v>
      </c>
    </row>
    <row r="5546" spans="1:23" x14ac:dyDescent="0.3">
      <c r="A5546">
        <v>605545</v>
      </c>
      <c r="B5546">
        <v>21915</v>
      </c>
      <c r="C5546">
        <v>56</v>
      </c>
      <c r="D5546" t="s">
        <v>4</v>
      </c>
      <c r="E5546" t="s">
        <v>5</v>
      </c>
      <c r="F5546" t="s">
        <v>24</v>
      </c>
      <c r="G5546" t="s">
        <v>27</v>
      </c>
      <c r="H5546" s="1">
        <v>44923</v>
      </c>
      <c r="I5546" t="s">
        <v>33</v>
      </c>
      <c r="J5546">
        <v>54</v>
      </c>
      <c r="K5546">
        <v>10</v>
      </c>
      <c r="L5546">
        <v>643.1</v>
      </c>
      <c r="M5546">
        <v>108.1</v>
      </c>
      <c r="N5546" t="s">
        <v>47</v>
      </c>
      <c r="O5546">
        <v>5</v>
      </c>
      <c r="P5546" t="str" cm="1">
        <f t="array" ref="P5546">_xlfn.IFS(C5546&lt;25,"18-24", C5546&lt;=35,"25-35", C5546&lt;=50,"36-50",TRUE,"50+")</f>
        <v>50+</v>
      </c>
      <c r="Q5546" t="str">
        <f t="shared" si="602"/>
        <v>new</v>
      </c>
      <c r="R5546" t="str">
        <f t="shared" si="603"/>
        <v>high value</v>
      </c>
      <c r="S5546" t="str">
        <f t="shared" si="604"/>
        <v>High</v>
      </c>
      <c r="T5546" t="str">
        <f t="shared" si="605"/>
        <v>Dec</v>
      </c>
      <c r="U5546">
        <f t="shared" si="606"/>
        <v>2022</v>
      </c>
      <c r="V5546" t="str">
        <f t="shared" si="607"/>
        <v>5-10</v>
      </c>
      <c r="W5546" t="str">
        <f t="shared" si="608"/>
        <v>Slow</v>
      </c>
    </row>
    <row r="5547" spans="1:23" x14ac:dyDescent="0.3">
      <c r="A5547">
        <v>605546</v>
      </c>
      <c r="B5547">
        <v>86114</v>
      </c>
      <c r="C5547">
        <v>34</v>
      </c>
      <c r="D5547" t="s">
        <v>7</v>
      </c>
      <c r="E5547" t="s">
        <v>8</v>
      </c>
      <c r="F5547" t="s">
        <v>24</v>
      </c>
      <c r="G5547" t="s">
        <v>23</v>
      </c>
      <c r="H5547" s="1">
        <v>45065</v>
      </c>
      <c r="I5547" t="s">
        <v>34</v>
      </c>
      <c r="J5547">
        <v>47</v>
      </c>
      <c r="K5547">
        <v>3.5</v>
      </c>
      <c r="L5547">
        <v>408.19</v>
      </c>
      <c r="M5547">
        <v>31.7</v>
      </c>
      <c r="N5547" t="s">
        <v>48</v>
      </c>
      <c r="O5547">
        <v>4</v>
      </c>
      <c r="P5547" t="str" cm="1">
        <f t="array" ref="P5547">_xlfn.IFS(C5547&lt;25,"18-24", C5547&lt;=35,"25-35", C5547&lt;=50,"36-50",TRUE,"50+")</f>
        <v>25-35</v>
      </c>
      <c r="Q5547" t="str">
        <f t="shared" si="602"/>
        <v>new</v>
      </c>
      <c r="R5547" t="str">
        <f t="shared" si="603"/>
        <v>medium</v>
      </c>
      <c r="S5547" t="str">
        <f t="shared" si="604"/>
        <v>medium</v>
      </c>
      <c r="T5547" t="str">
        <f t="shared" si="605"/>
        <v>May</v>
      </c>
      <c r="U5547">
        <f t="shared" si="606"/>
        <v>2023</v>
      </c>
      <c r="V5547" t="str">
        <f t="shared" si="607"/>
        <v>0-5</v>
      </c>
      <c r="W5547" t="str">
        <f t="shared" si="608"/>
        <v>Slow</v>
      </c>
    </row>
    <row r="5548" spans="1:23" x14ac:dyDescent="0.3">
      <c r="A5548">
        <v>605547</v>
      </c>
      <c r="B5548">
        <v>31095</v>
      </c>
      <c r="C5548">
        <v>20</v>
      </c>
      <c r="D5548" t="s">
        <v>4</v>
      </c>
      <c r="E5548" t="s">
        <v>16</v>
      </c>
      <c r="F5548" t="s">
        <v>32</v>
      </c>
      <c r="G5548" t="s">
        <v>25</v>
      </c>
      <c r="H5548" s="1">
        <v>44810</v>
      </c>
      <c r="I5548" t="s">
        <v>33</v>
      </c>
      <c r="J5548">
        <v>28</v>
      </c>
      <c r="K5548">
        <v>12.4</v>
      </c>
      <c r="L5548">
        <v>644.39</v>
      </c>
      <c r="M5548">
        <v>57.2</v>
      </c>
      <c r="N5548" t="s">
        <v>49</v>
      </c>
      <c r="O5548">
        <v>1</v>
      </c>
      <c r="P5548" t="str" cm="1">
        <f t="array" ref="P5548">_xlfn.IFS(C5548&lt;25,"18-24", C5548&lt;=35,"25-35", C5548&lt;=50,"36-50",TRUE,"50+")</f>
        <v>18-24</v>
      </c>
      <c r="Q5548" t="str">
        <f t="shared" si="602"/>
        <v>new</v>
      </c>
      <c r="R5548" t="str">
        <f t="shared" si="603"/>
        <v>high value</v>
      </c>
      <c r="S5548" t="str">
        <f t="shared" si="604"/>
        <v>Low</v>
      </c>
      <c r="T5548" t="str">
        <f t="shared" si="605"/>
        <v>Sep</v>
      </c>
      <c r="U5548">
        <f t="shared" si="606"/>
        <v>2022</v>
      </c>
      <c r="V5548" t="str">
        <f t="shared" si="607"/>
        <v>10-15</v>
      </c>
      <c r="W5548" t="str">
        <f t="shared" si="608"/>
        <v>Fast</v>
      </c>
    </row>
    <row r="5549" spans="1:23" x14ac:dyDescent="0.3">
      <c r="A5549">
        <v>605548</v>
      </c>
      <c r="B5549">
        <v>37514</v>
      </c>
      <c r="C5549">
        <v>64</v>
      </c>
      <c r="D5549" t="s">
        <v>4</v>
      </c>
      <c r="E5549" t="s">
        <v>15</v>
      </c>
      <c r="F5549" t="s">
        <v>26</v>
      </c>
      <c r="G5549" t="s">
        <v>23</v>
      </c>
      <c r="H5549" s="1">
        <v>45185</v>
      </c>
      <c r="I5549" t="s">
        <v>34</v>
      </c>
      <c r="J5549">
        <v>83</v>
      </c>
      <c r="K5549">
        <v>14.6</v>
      </c>
      <c r="L5549">
        <v>480.14</v>
      </c>
      <c r="M5549">
        <v>38.99</v>
      </c>
      <c r="N5549" t="s">
        <v>48</v>
      </c>
      <c r="O5549">
        <v>1</v>
      </c>
      <c r="P5549" t="str" cm="1">
        <f t="array" ref="P5549">_xlfn.IFS(C5549&lt;25,"18-24", C5549&lt;=35,"25-35", C5549&lt;=50,"36-50",TRUE,"50+")</f>
        <v>50+</v>
      </c>
      <c r="Q5549" t="str">
        <f t="shared" si="602"/>
        <v>repeat</v>
      </c>
      <c r="R5549" t="str">
        <f t="shared" si="603"/>
        <v>medium</v>
      </c>
      <c r="S5549" t="str">
        <f t="shared" si="604"/>
        <v>Low</v>
      </c>
      <c r="T5549" t="str">
        <f t="shared" si="605"/>
        <v>Sep</v>
      </c>
      <c r="U5549">
        <f t="shared" si="606"/>
        <v>2023</v>
      </c>
      <c r="V5549" t="str">
        <f t="shared" si="607"/>
        <v>10-15</v>
      </c>
      <c r="W5549" t="str">
        <f t="shared" si="608"/>
        <v>Slow</v>
      </c>
    </row>
    <row r="5550" spans="1:23" x14ac:dyDescent="0.3">
      <c r="A5550">
        <v>605549</v>
      </c>
      <c r="B5550">
        <v>49813</v>
      </c>
      <c r="C5550">
        <v>32</v>
      </c>
      <c r="D5550" t="s">
        <v>4</v>
      </c>
      <c r="E5550" t="s">
        <v>15</v>
      </c>
      <c r="F5550" t="s">
        <v>30</v>
      </c>
      <c r="G5550" t="s">
        <v>21</v>
      </c>
      <c r="H5550" s="1">
        <v>45500</v>
      </c>
      <c r="I5550" t="s">
        <v>33</v>
      </c>
      <c r="J5550">
        <v>30</v>
      </c>
      <c r="K5550">
        <v>9.1</v>
      </c>
      <c r="L5550">
        <v>1105.03</v>
      </c>
      <c r="M5550">
        <v>119.9</v>
      </c>
      <c r="N5550" t="s">
        <v>49</v>
      </c>
      <c r="O5550">
        <v>2</v>
      </c>
      <c r="P5550" t="str" cm="1">
        <f t="array" ref="P5550">_xlfn.IFS(C5550&lt;25,"18-24", C5550&lt;=35,"25-35", C5550&lt;=50,"36-50",TRUE,"50+")</f>
        <v>25-35</v>
      </c>
      <c r="Q5550" t="str">
        <f t="shared" si="602"/>
        <v>new</v>
      </c>
      <c r="R5550" t="str">
        <f t="shared" si="603"/>
        <v>high value</v>
      </c>
      <c r="S5550" t="str">
        <f t="shared" si="604"/>
        <v>Low</v>
      </c>
      <c r="T5550" t="str">
        <f t="shared" si="605"/>
        <v>Jul</v>
      </c>
      <c r="U5550">
        <f t="shared" si="606"/>
        <v>2024</v>
      </c>
      <c r="V5550" t="str">
        <f t="shared" si="607"/>
        <v>5-10</v>
      </c>
      <c r="W5550" t="str">
        <f t="shared" si="608"/>
        <v>Fast</v>
      </c>
    </row>
    <row r="5551" spans="1:23" x14ac:dyDescent="0.3">
      <c r="A5551">
        <v>605550</v>
      </c>
      <c r="B5551">
        <v>12860</v>
      </c>
      <c r="C5551">
        <v>52</v>
      </c>
      <c r="D5551" t="s">
        <v>4</v>
      </c>
      <c r="E5551" t="s">
        <v>16</v>
      </c>
      <c r="F5551" t="s">
        <v>18</v>
      </c>
      <c r="G5551" t="s">
        <v>21</v>
      </c>
      <c r="H5551" s="1">
        <v>44666</v>
      </c>
      <c r="I5551" t="s">
        <v>34</v>
      </c>
      <c r="J5551">
        <v>45</v>
      </c>
      <c r="K5551">
        <v>4.3</v>
      </c>
      <c r="L5551">
        <v>682.1</v>
      </c>
      <c r="M5551">
        <v>92.68</v>
      </c>
      <c r="N5551" t="s">
        <v>50</v>
      </c>
      <c r="O5551">
        <v>3</v>
      </c>
      <c r="P5551" t="str" cm="1">
        <f t="array" ref="P5551">_xlfn.IFS(C5551&lt;25,"18-24", C5551&lt;=35,"25-35", C5551&lt;=50,"36-50",TRUE,"50+")</f>
        <v>50+</v>
      </c>
      <c r="Q5551" t="str">
        <f t="shared" si="602"/>
        <v>new</v>
      </c>
      <c r="R5551" t="str">
        <f t="shared" si="603"/>
        <v>high value</v>
      </c>
      <c r="S5551" t="str">
        <f t="shared" si="604"/>
        <v>medium</v>
      </c>
      <c r="T5551" t="str">
        <f t="shared" si="605"/>
        <v>Apr</v>
      </c>
      <c r="U5551">
        <f t="shared" si="606"/>
        <v>2022</v>
      </c>
      <c r="V5551" t="str">
        <f t="shared" si="607"/>
        <v>0-5</v>
      </c>
      <c r="W5551" t="str">
        <f t="shared" si="608"/>
        <v>Medium</v>
      </c>
    </row>
    <row r="5552" spans="1:23" x14ac:dyDescent="0.3">
      <c r="A5552">
        <v>605551</v>
      </c>
      <c r="B5552">
        <v>94227</v>
      </c>
      <c r="C5552">
        <v>61</v>
      </c>
      <c r="D5552" t="s">
        <v>7</v>
      </c>
      <c r="E5552" t="s">
        <v>16</v>
      </c>
      <c r="F5552" t="s">
        <v>32</v>
      </c>
      <c r="G5552" t="s">
        <v>25</v>
      </c>
      <c r="H5552" s="1">
        <v>45236</v>
      </c>
      <c r="I5552" t="s">
        <v>34</v>
      </c>
      <c r="J5552">
        <v>78</v>
      </c>
      <c r="K5552">
        <v>6.5</v>
      </c>
      <c r="L5552">
        <v>855.2</v>
      </c>
      <c r="M5552">
        <v>44.7</v>
      </c>
      <c r="N5552" t="s">
        <v>50</v>
      </c>
      <c r="O5552">
        <v>1</v>
      </c>
      <c r="P5552" t="str" cm="1">
        <f t="array" ref="P5552">_xlfn.IFS(C5552&lt;25,"18-24", C5552&lt;=35,"25-35", C5552&lt;=50,"36-50",TRUE,"50+")</f>
        <v>50+</v>
      </c>
      <c r="Q5552" t="str">
        <f t="shared" si="602"/>
        <v>new</v>
      </c>
      <c r="R5552" t="str">
        <f t="shared" si="603"/>
        <v>high value</v>
      </c>
      <c r="S5552" t="str">
        <f t="shared" si="604"/>
        <v>Low</v>
      </c>
      <c r="T5552" t="str">
        <f t="shared" si="605"/>
        <v>Nov</v>
      </c>
      <c r="U5552">
        <f t="shared" si="606"/>
        <v>2023</v>
      </c>
      <c r="V5552" t="str">
        <f t="shared" si="607"/>
        <v>5-10</v>
      </c>
      <c r="W5552" t="str">
        <f t="shared" si="608"/>
        <v>Slow</v>
      </c>
    </row>
    <row r="5553" spans="1:23" x14ac:dyDescent="0.3">
      <c r="A5553">
        <v>605552</v>
      </c>
      <c r="B5553">
        <v>97283</v>
      </c>
      <c r="C5553">
        <v>51</v>
      </c>
      <c r="D5553" t="s">
        <v>4</v>
      </c>
      <c r="E5553" t="s">
        <v>11</v>
      </c>
      <c r="F5553" t="s">
        <v>18</v>
      </c>
      <c r="G5553" t="s">
        <v>23</v>
      </c>
      <c r="H5553" s="1">
        <v>45298</v>
      </c>
      <c r="I5553" t="s">
        <v>34</v>
      </c>
      <c r="J5553">
        <v>54</v>
      </c>
      <c r="K5553">
        <v>2.2000000000000002</v>
      </c>
      <c r="L5553">
        <v>857.88</v>
      </c>
      <c r="M5553">
        <v>36.64</v>
      </c>
      <c r="N5553" t="s">
        <v>47</v>
      </c>
      <c r="O5553">
        <v>2</v>
      </c>
      <c r="P5553" t="str" cm="1">
        <f t="array" ref="P5553">_xlfn.IFS(C5553&lt;25,"18-24", C5553&lt;=35,"25-35", C5553&lt;=50,"36-50",TRUE,"50+")</f>
        <v>50+</v>
      </c>
      <c r="Q5553" t="str">
        <f t="shared" si="602"/>
        <v>new</v>
      </c>
      <c r="R5553" t="str">
        <f t="shared" si="603"/>
        <v>high value</v>
      </c>
      <c r="S5553" t="str">
        <f t="shared" si="604"/>
        <v>Low</v>
      </c>
      <c r="T5553" t="str">
        <f t="shared" si="605"/>
        <v>Jan</v>
      </c>
      <c r="U5553">
        <f t="shared" si="606"/>
        <v>2024</v>
      </c>
      <c r="V5553" t="str">
        <f t="shared" si="607"/>
        <v>0-5</v>
      </c>
      <c r="W5553" t="str">
        <f t="shared" si="608"/>
        <v>Slow</v>
      </c>
    </row>
    <row r="5554" spans="1:23" x14ac:dyDescent="0.3">
      <c r="A5554">
        <v>605553</v>
      </c>
      <c r="B5554">
        <v>34118</v>
      </c>
      <c r="C5554">
        <v>60</v>
      </c>
      <c r="D5554" t="s">
        <v>7</v>
      </c>
      <c r="E5554" t="s">
        <v>11</v>
      </c>
      <c r="F5554" t="s">
        <v>19</v>
      </c>
      <c r="G5554" t="s">
        <v>21</v>
      </c>
      <c r="H5554" s="1">
        <v>45160</v>
      </c>
      <c r="I5554" t="s">
        <v>33</v>
      </c>
      <c r="J5554">
        <v>23</v>
      </c>
      <c r="K5554">
        <v>8.3000000000000007</v>
      </c>
      <c r="L5554">
        <v>158.66</v>
      </c>
      <c r="M5554">
        <v>26.7</v>
      </c>
      <c r="N5554" t="s">
        <v>48</v>
      </c>
      <c r="O5554">
        <v>5</v>
      </c>
      <c r="P5554" t="str" cm="1">
        <f t="array" ref="P5554">_xlfn.IFS(C5554&lt;25,"18-24", C5554&lt;=35,"25-35", C5554&lt;=50,"36-50",TRUE,"50+")</f>
        <v>50+</v>
      </c>
      <c r="Q5554" t="str">
        <f t="shared" si="602"/>
        <v>repeat</v>
      </c>
      <c r="R5554" t="str">
        <f t="shared" si="603"/>
        <v>low</v>
      </c>
      <c r="S5554" t="str">
        <f t="shared" si="604"/>
        <v>High</v>
      </c>
      <c r="T5554" t="str">
        <f t="shared" si="605"/>
        <v>Aug</v>
      </c>
      <c r="U5554">
        <f t="shared" si="606"/>
        <v>2023</v>
      </c>
      <c r="V5554" t="str">
        <f t="shared" si="607"/>
        <v>5-10</v>
      </c>
      <c r="W5554" t="str">
        <f t="shared" si="608"/>
        <v>Fast</v>
      </c>
    </row>
    <row r="5555" spans="1:23" x14ac:dyDescent="0.3">
      <c r="A5555">
        <v>605554</v>
      </c>
      <c r="B5555">
        <v>35355</v>
      </c>
      <c r="C5555">
        <v>46</v>
      </c>
      <c r="D5555" t="s">
        <v>7</v>
      </c>
      <c r="E5555" t="s">
        <v>16</v>
      </c>
      <c r="F5555" t="s">
        <v>24</v>
      </c>
      <c r="G5555" t="s">
        <v>29</v>
      </c>
      <c r="H5555" s="1">
        <v>45547</v>
      </c>
      <c r="I5555" t="s">
        <v>33</v>
      </c>
      <c r="J5555">
        <v>80</v>
      </c>
      <c r="K5555">
        <v>8.4</v>
      </c>
      <c r="L5555">
        <v>156.88</v>
      </c>
      <c r="M5555">
        <v>45.58</v>
      </c>
      <c r="N5555" t="s">
        <v>48</v>
      </c>
      <c r="O5555">
        <v>5</v>
      </c>
      <c r="P5555" t="str" cm="1">
        <f t="array" ref="P5555">_xlfn.IFS(C5555&lt;25,"18-24", C5555&lt;=35,"25-35", C5555&lt;=50,"36-50",TRUE,"50+")</f>
        <v>36-50</v>
      </c>
      <c r="Q5555" t="str">
        <f t="shared" si="602"/>
        <v>new</v>
      </c>
      <c r="R5555" t="str">
        <f t="shared" si="603"/>
        <v>low</v>
      </c>
      <c r="S5555" t="str">
        <f t="shared" si="604"/>
        <v>High</v>
      </c>
      <c r="T5555" t="str">
        <f t="shared" si="605"/>
        <v>Sep</v>
      </c>
      <c r="U5555">
        <f t="shared" si="606"/>
        <v>2024</v>
      </c>
      <c r="V5555" t="str">
        <f t="shared" si="607"/>
        <v>5-10</v>
      </c>
      <c r="W5555" t="str">
        <f t="shared" si="608"/>
        <v>Slow</v>
      </c>
    </row>
    <row r="5556" spans="1:23" x14ac:dyDescent="0.3">
      <c r="A5556">
        <v>605555</v>
      </c>
      <c r="B5556">
        <v>85021</v>
      </c>
      <c r="C5556">
        <v>26</v>
      </c>
      <c r="D5556" t="s">
        <v>7</v>
      </c>
      <c r="E5556" t="s">
        <v>11</v>
      </c>
      <c r="F5556" t="s">
        <v>18</v>
      </c>
      <c r="G5556" t="s">
        <v>29</v>
      </c>
      <c r="H5556" s="1">
        <v>45115</v>
      </c>
      <c r="I5556" t="s">
        <v>33</v>
      </c>
      <c r="J5556">
        <v>69</v>
      </c>
      <c r="K5556">
        <v>8</v>
      </c>
      <c r="L5556">
        <v>173.34</v>
      </c>
      <c r="M5556">
        <v>59.14</v>
      </c>
      <c r="N5556" t="s">
        <v>48</v>
      </c>
      <c r="O5556">
        <v>4</v>
      </c>
      <c r="P5556" t="str" cm="1">
        <f t="array" ref="P5556">_xlfn.IFS(C5556&lt;25,"18-24", C5556&lt;=35,"25-35", C5556&lt;=50,"36-50",TRUE,"50+")</f>
        <v>25-35</v>
      </c>
      <c r="Q5556" t="str">
        <f t="shared" si="602"/>
        <v>repeat</v>
      </c>
      <c r="R5556" t="str">
        <f t="shared" si="603"/>
        <v>low</v>
      </c>
      <c r="S5556" t="str">
        <f t="shared" si="604"/>
        <v>medium</v>
      </c>
      <c r="T5556" t="str">
        <f t="shared" si="605"/>
        <v>Jul</v>
      </c>
      <c r="U5556">
        <f t="shared" si="606"/>
        <v>2023</v>
      </c>
      <c r="V5556" t="str">
        <f t="shared" si="607"/>
        <v>5-10</v>
      </c>
      <c r="W5556" t="str">
        <f t="shared" si="608"/>
        <v>Slow</v>
      </c>
    </row>
    <row r="5557" spans="1:23" x14ac:dyDescent="0.3">
      <c r="A5557">
        <v>605556</v>
      </c>
      <c r="B5557">
        <v>42624</v>
      </c>
      <c r="C5557">
        <v>62</v>
      </c>
      <c r="D5557" t="s">
        <v>7</v>
      </c>
      <c r="E5557" t="s">
        <v>11</v>
      </c>
      <c r="F5557" t="s">
        <v>32</v>
      </c>
      <c r="G5557" t="s">
        <v>21</v>
      </c>
      <c r="H5557" s="1">
        <v>45500</v>
      </c>
      <c r="I5557" t="s">
        <v>34</v>
      </c>
      <c r="J5557">
        <v>54</v>
      </c>
      <c r="K5557">
        <v>2.7</v>
      </c>
      <c r="L5557">
        <v>1382.08</v>
      </c>
      <c r="M5557">
        <v>81.28</v>
      </c>
      <c r="N5557" t="s">
        <v>48</v>
      </c>
      <c r="O5557">
        <v>4</v>
      </c>
      <c r="P5557" t="str" cm="1">
        <f t="array" ref="P5557">_xlfn.IFS(C5557&lt;25,"18-24", C5557&lt;=35,"25-35", C5557&lt;=50,"36-50",TRUE,"50+")</f>
        <v>50+</v>
      </c>
      <c r="Q5557" t="str">
        <f t="shared" si="602"/>
        <v>new</v>
      </c>
      <c r="R5557" t="str">
        <f t="shared" si="603"/>
        <v>high value</v>
      </c>
      <c r="S5557" t="str">
        <f t="shared" si="604"/>
        <v>medium</v>
      </c>
      <c r="T5557" t="str">
        <f t="shared" si="605"/>
        <v>Jul</v>
      </c>
      <c r="U5557">
        <f t="shared" si="606"/>
        <v>2024</v>
      </c>
      <c r="V5557" t="str">
        <f t="shared" si="607"/>
        <v>0-5</v>
      </c>
      <c r="W5557" t="str">
        <f t="shared" si="608"/>
        <v>Slow</v>
      </c>
    </row>
    <row r="5558" spans="1:23" x14ac:dyDescent="0.3">
      <c r="A5558">
        <v>605557</v>
      </c>
      <c r="B5558">
        <v>34803</v>
      </c>
      <c r="C5558">
        <v>31</v>
      </c>
      <c r="D5558" t="s">
        <v>7</v>
      </c>
      <c r="E5558" t="s">
        <v>11</v>
      </c>
      <c r="F5558" t="s">
        <v>22</v>
      </c>
      <c r="G5558" t="s">
        <v>29</v>
      </c>
      <c r="H5558" s="1">
        <v>45246</v>
      </c>
      <c r="I5558" t="s">
        <v>34</v>
      </c>
      <c r="J5558">
        <v>30</v>
      </c>
      <c r="K5558">
        <v>2</v>
      </c>
      <c r="L5558">
        <v>693.8</v>
      </c>
      <c r="M5558">
        <v>30.15</v>
      </c>
      <c r="N5558" t="s">
        <v>49</v>
      </c>
      <c r="O5558">
        <v>3</v>
      </c>
      <c r="P5558" t="str" cm="1">
        <f t="array" ref="P5558">_xlfn.IFS(C5558&lt;25,"18-24", C5558&lt;=35,"25-35", C5558&lt;=50,"36-50",TRUE,"50+")</f>
        <v>25-35</v>
      </c>
      <c r="Q5558" t="str">
        <f t="shared" si="602"/>
        <v>repeat</v>
      </c>
      <c r="R5558" t="str">
        <f t="shared" si="603"/>
        <v>high value</v>
      </c>
      <c r="S5558" t="str">
        <f t="shared" si="604"/>
        <v>medium</v>
      </c>
      <c r="T5558" t="str">
        <f t="shared" si="605"/>
        <v>Nov</v>
      </c>
      <c r="U5558">
        <f t="shared" si="606"/>
        <v>2023</v>
      </c>
      <c r="V5558" t="str">
        <f t="shared" si="607"/>
        <v>0-5</v>
      </c>
      <c r="W5558" t="str">
        <f t="shared" si="608"/>
        <v>Fast</v>
      </c>
    </row>
    <row r="5559" spans="1:23" x14ac:dyDescent="0.3">
      <c r="A5559">
        <v>605558</v>
      </c>
      <c r="B5559">
        <v>64074</v>
      </c>
      <c r="C5559">
        <v>59</v>
      </c>
      <c r="D5559" t="s">
        <v>7</v>
      </c>
      <c r="E5559" t="s">
        <v>5</v>
      </c>
      <c r="F5559" t="s">
        <v>18</v>
      </c>
      <c r="G5559" t="s">
        <v>21</v>
      </c>
      <c r="H5559" s="1">
        <v>45587</v>
      </c>
      <c r="I5559" t="s">
        <v>34</v>
      </c>
      <c r="J5559">
        <v>37</v>
      </c>
      <c r="K5559">
        <v>1.6</v>
      </c>
      <c r="L5559">
        <v>1470.92</v>
      </c>
      <c r="M5559">
        <v>32.49</v>
      </c>
      <c r="N5559" t="s">
        <v>50</v>
      </c>
      <c r="O5559">
        <v>3</v>
      </c>
      <c r="P5559" t="str" cm="1">
        <f t="array" ref="P5559">_xlfn.IFS(C5559&lt;25,"18-24", C5559&lt;=35,"25-35", C5559&lt;=50,"36-50",TRUE,"50+")</f>
        <v>50+</v>
      </c>
      <c r="Q5559" t="str">
        <f t="shared" si="602"/>
        <v>new</v>
      </c>
      <c r="R5559" t="str">
        <f t="shared" si="603"/>
        <v>high value</v>
      </c>
      <c r="S5559" t="str">
        <f t="shared" si="604"/>
        <v>medium</v>
      </c>
      <c r="T5559" t="str">
        <f t="shared" si="605"/>
        <v>Oct</v>
      </c>
      <c r="U5559">
        <f t="shared" si="606"/>
        <v>2024</v>
      </c>
      <c r="V5559" t="str">
        <f t="shared" si="607"/>
        <v>0-5</v>
      </c>
      <c r="W5559" t="str">
        <f t="shared" si="608"/>
        <v>Medium</v>
      </c>
    </row>
    <row r="5560" spans="1:23" x14ac:dyDescent="0.3">
      <c r="A5560">
        <v>605559</v>
      </c>
      <c r="B5560">
        <v>12112</v>
      </c>
      <c r="C5560">
        <v>27</v>
      </c>
      <c r="D5560" t="s">
        <v>7</v>
      </c>
      <c r="E5560" t="s">
        <v>15</v>
      </c>
      <c r="F5560" t="s">
        <v>24</v>
      </c>
      <c r="G5560" t="s">
        <v>21</v>
      </c>
      <c r="H5560" s="1">
        <v>45084</v>
      </c>
      <c r="I5560" t="s">
        <v>33</v>
      </c>
      <c r="J5560">
        <v>30</v>
      </c>
      <c r="K5560">
        <v>7.2</v>
      </c>
      <c r="L5560">
        <v>808</v>
      </c>
      <c r="M5560">
        <v>37.020000000000003</v>
      </c>
      <c r="N5560" t="s">
        <v>50</v>
      </c>
      <c r="O5560">
        <v>2</v>
      </c>
      <c r="P5560" t="str" cm="1">
        <f t="array" ref="P5560">_xlfn.IFS(C5560&lt;25,"18-24", C5560&lt;=35,"25-35", C5560&lt;=50,"36-50",TRUE,"50+")</f>
        <v>25-35</v>
      </c>
      <c r="Q5560" t="str">
        <f t="shared" si="602"/>
        <v>new</v>
      </c>
      <c r="R5560" t="str">
        <f t="shared" si="603"/>
        <v>high value</v>
      </c>
      <c r="S5560" t="str">
        <f t="shared" si="604"/>
        <v>Low</v>
      </c>
      <c r="T5560" t="str">
        <f t="shared" si="605"/>
        <v>Jun</v>
      </c>
      <c r="U5560">
        <f t="shared" si="606"/>
        <v>2023</v>
      </c>
      <c r="V5560" t="str">
        <f t="shared" si="607"/>
        <v>5-10</v>
      </c>
      <c r="W5560" t="str">
        <f t="shared" si="608"/>
        <v>Fast</v>
      </c>
    </row>
    <row r="5561" spans="1:23" x14ac:dyDescent="0.3">
      <c r="A5561">
        <v>605560</v>
      </c>
      <c r="B5561">
        <v>52716</v>
      </c>
      <c r="C5561">
        <v>39</v>
      </c>
      <c r="D5561" t="s">
        <v>7</v>
      </c>
      <c r="E5561" t="s">
        <v>15</v>
      </c>
      <c r="F5561" t="s">
        <v>32</v>
      </c>
      <c r="G5561" t="s">
        <v>29</v>
      </c>
      <c r="H5561" s="1">
        <v>45005</v>
      </c>
      <c r="I5561" t="s">
        <v>33</v>
      </c>
      <c r="J5561">
        <v>45</v>
      </c>
      <c r="K5561">
        <v>14.9</v>
      </c>
      <c r="L5561">
        <v>395.02</v>
      </c>
      <c r="M5561">
        <v>114.84</v>
      </c>
      <c r="N5561" t="s">
        <v>48</v>
      </c>
      <c r="O5561">
        <v>2</v>
      </c>
      <c r="P5561" t="str" cm="1">
        <f t="array" ref="P5561">_xlfn.IFS(C5561&lt;25,"18-24", C5561&lt;=35,"25-35", C5561&lt;=50,"36-50",TRUE,"50+")</f>
        <v>36-50</v>
      </c>
      <c r="Q5561" t="str">
        <f t="shared" si="602"/>
        <v>new</v>
      </c>
      <c r="R5561" t="str">
        <f t="shared" si="603"/>
        <v>medium</v>
      </c>
      <c r="S5561" t="str">
        <f t="shared" si="604"/>
        <v>Low</v>
      </c>
      <c r="T5561" t="str">
        <f t="shared" si="605"/>
        <v>Mar</v>
      </c>
      <c r="U5561">
        <f t="shared" si="606"/>
        <v>2023</v>
      </c>
      <c r="V5561" t="str">
        <f t="shared" si="607"/>
        <v>10-15</v>
      </c>
      <c r="W5561" t="str">
        <f t="shared" si="608"/>
        <v>Medium</v>
      </c>
    </row>
    <row r="5562" spans="1:23" x14ac:dyDescent="0.3">
      <c r="A5562">
        <v>605561</v>
      </c>
      <c r="B5562">
        <v>23214</v>
      </c>
      <c r="C5562">
        <v>32</v>
      </c>
      <c r="D5562" t="s">
        <v>7</v>
      </c>
      <c r="E5562" t="s">
        <v>5</v>
      </c>
      <c r="F5562" t="s">
        <v>32</v>
      </c>
      <c r="G5562" t="s">
        <v>25</v>
      </c>
      <c r="H5562" s="1">
        <v>45173</v>
      </c>
      <c r="I5562" t="s">
        <v>34</v>
      </c>
      <c r="J5562">
        <v>52</v>
      </c>
      <c r="K5562">
        <v>13.8</v>
      </c>
      <c r="L5562">
        <v>793.25</v>
      </c>
      <c r="M5562">
        <v>28.89</v>
      </c>
      <c r="N5562" t="s">
        <v>48</v>
      </c>
      <c r="O5562">
        <v>1</v>
      </c>
      <c r="P5562" t="str" cm="1">
        <f t="array" ref="P5562">_xlfn.IFS(C5562&lt;25,"18-24", C5562&lt;=35,"25-35", C5562&lt;=50,"36-50",TRUE,"50+")</f>
        <v>25-35</v>
      </c>
      <c r="Q5562" t="str">
        <f t="shared" si="602"/>
        <v>repeat</v>
      </c>
      <c r="R5562" t="str">
        <f t="shared" si="603"/>
        <v>high value</v>
      </c>
      <c r="S5562" t="str">
        <f t="shared" si="604"/>
        <v>Low</v>
      </c>
      <c r="T5562" t="str">
        <f t="shared" si="605"/>
        <v>Sep</v>
      </c>
      <c r="U5562">
        <f t="shared" si="606"/>
        <v>2023</v>
      </c>
      <c r="V5562" t="str">
        <f t="shared" si="607"/>
        <v>10-15</v>
      </c>
      <c r="W5562" t="str">
        <f t="shared" si="608"/>
        <v>Slow</v>
      </c>
    </row>
    <row r="5563" spans="1:23" x14ac:dyDescent="0.3">
      <c r="A5563">
        <v>605562</v>
      </c>
      <c r="B5563">
        <v>76855</v>
      </c>
      <c r="C5563">
        <v>32</v>
      </c>
      <c r="D5563" t="s">
        <v>4</v>
      </c>
      <c r="E5563" t="s">
        <v>11</v>
      </c>
      <c r="F5563" t="s">
        <v>18</v>
      </c>
      <c r="G5563" t="s">
        <v>27</v>
      </c>
      <c r="H5563" s="1">
        <v>45153</v>
      </c>
      <c r="I5563" t="s">
        <v>33</v>
      </c>
      <c r="J5563">
        <v>53</v>
      </c>
      <c r="K5563">
        <v>7.3</v>
      </c>
      <c r="L5563">
        <v>926.12</v>
      </c>
      <c r="M5563">
        <v>82.34</v>
      </c>
      <c r="N5563" t="s">
        <v>49</v>
      </c>
      <c r="O5563">
        <v>3</v>
      </c>
      <c r="P5563" t="str" cm="1">
        <f t="array" ref="P5563">_xlfn.IFS(C5563&lt;25,"18-24", C5563&lt;=35,"25-35", C5563&lt;=50,"36-50",TRUE,"50+")</f>
        <v>25-35</v>
      </c>
      <c r="Q5563" t="str">
        <f t="shared" si="602"/>
        <v>new</v>
      </c>
      <c r="R5563" t="str">
        <f t="shared" si="603"/>
        <v>high value</v>
      </c>
      <c r="S5563" t="str">
        <f t="shared" si="604"/>
        <v>medium</v>
      </c>
      <c r="T5563" t="str">
        <f t="shared" si="605"/>
        <v>Aug</v>
      </c>
      <c r="U5563">
        <f t="shared" si="606"/>
        <v>2023</v>
      </c>
      <c r="V5563" t="str">
        <f t="shared" si="607"/>
        <v>5-10</v>
      </c>
      <c r="W5563" t="str">
        <f t="shared" si="608"/>
        <v>Slow</v>
      </c>
    </row>
    <row r="5564" spans="1:23" x14ac:dyDescent="0.3">
      <c r="A5564">
        <v>605563</v>
      </c>
      <c r="B5564">
        <v>59910</v>
      </c>
      <c r="C5564">
        <v>45</v>
      </c>
      <c r="D5564" t="s">
        <v>4</v>
      </c>
      <c r="E5564" t="s">
        <v>13</v>
      </c>
      <c r="F5564" t="s">
        <v>24</v>
      </c>
      <c r="G5564" t="s">
        <v>25</v>
      </c>
      <c r="H5564" s="1">
        <v>44779</v>
      </c>
      <c r="I5564" t="s">
        <v>33</v>
      </c>
      <c r="J5564">
        <v>39</v>
      </c>
      <c r="K5564">
        <v>4.9000000000000004</v>
      </c>
      <c r="L5564">
        <v>665.91</v>
      </c>
      <c r="M5564">
        <v>81.099999999999994</v>
      </c>
      <c r="N5564" t="s">
        <v>49</v>
      </c>
      <c r="O5564">
        <v>3</v>
      </c>
      <c r="P5564" t="str" cm="1">
        <f t="array" ref="P5564">_xlfn.IFS(C5564&lt;25,"18-24", C5564&lt;=35,"25-35", C5564&lt;=50,"36-50",TRUE,"50+")</f>
        <v>36-50</v>
      </c>
      <c r="Q5564" t="str">
        <f t="shared" si="602"/>
        <v>new</v>
      </c>
      <c r="R5564" t="str">
        <f t="shared" si="603"/>
        <v>high value</v>
      </c>
      <c r="S5564" t="str">
        <f t="shared" si="604"/>
        <v>medium</v>
      </c>
      <c r="T5564" t="str">
        <f t="shared" si="605"/>
        <v>Aug</v>
      </c>
      <c r="U5564">
        <f t="shared" si="606"/>
        <v>2022</v>
      </c>
      <c r="V5564" t="str">
        <f t="shared" si="607"/>
        <v>0-5</v>
      </c>
      <c r="W5564" t="str">
        <f t="shared" si="608"/>
        <v>Medium</v>
      </c>
    </row>
    <row r="5565" spans="1:23" x14ac:dyDescent="0.3">
      <c r="A5565">
        <v>605564</v>
      </c>
      <c r="B5565">
        <v>23975</v>
      </c>
      <c r="C5565">
        <v>34</v>
      </c>
      <c r="D5565" t="s">
        <v>4</v>
      </c>
      <c r="E5565" t="s">
        <v>11</v>
      </c>
      <c r="F5565" t="s">
        <v>26</v>
      </c>
      <c r="G5565" t="s">
        <v>25</v>
      </c>
      <c r="H5565" s="1">
        <v>45007</v>
      </c>
      <c r="I5565" t="s">
        <v>34</v>
      </c>
      <c r="J5565">
        <v>67</v>
      </c>
      <c r="K5565">
        <v>14</v>
      </c>
      <c r="L5565">
        <v>882.62</v>
      </c>
      <c r="M5565">
        <v>28.09</v>
      </c>
      <c r="N5565" t="s">
        <v>49</v>
      </c>
      <c r="O5565">
        <v>5</v>
      </c>
      <c r="P5565" t="str" cm="1">
        <f t="array" ref="P5565">_xlfn.IFS(C5565&lt;25,"18-24", C5565&lt;=35,"25-35", C5565&lt;=50,"36-50",TRUE,"50+")</f>
        <v>25-35</v>
      </c>
      <c r="Q5565" t="str">
        <f t="shared" si="602"/>
        <v>new</v>
      </c>
      <c r="R5565" t="str">
        <f t="shared" si="603"/>
        <v>high value</v>
      </c>
      <c r="S5565" t="str">
        <f t="shared" si="604"/>
        <v>High</v>
      </c>
      <c r="T5565" t="str">
        <f t="shared" si="605"/>
        <v>Mar</v>
      </c>
      <c r="U5565">
        <f t="shared" si="606"/>
        <v>2023</v>
      </c>
      <c r="V5565" t="str">
        <f t="shared" si="607"/>
        <v>10-15</v>
      </c>
      <c r="W5565" t="str">
        <f t="shared" si="608"/>
        <v>Slow</v>
      </c>
    </row>
    <row r="5566" spans="1:23" x14ac:dyDescent="0.3">
      <c r="A5566">
        <v>605565</v>
      </c>
      <c r="B5566">
        <v>70535</v>
      </c>
      <c r="C5566">
        <v>36</v>
      </c>
      <c r="D5566" t="s">
        <v>4</v>
      </c>
      <c r="E5566" t="s">
        <v>8</v>
      </c>
      <c r="F5566" t="s">
        <v>32</v>
      </c>
      <c r="G5566" t="s">
        <v>21</v>
      </c>
      <c r="H5566" s="1">
        <v>44826</v>
      </c>
      <c r="I5566" t="s">
        <v>34</v>
      </c>
      <c r="J5566">
        <v>23</v>
      </c>
      <c r="K5566">
        <v>2.9</v>
      </c>
      <c r="L5566">
        <v>156.33000000000001</v>
      </c>
      <c r="M5566">
        <v>33.35</v>
      </c>
      <c r="N5566" t="s">
        <v>47</v>
      </c>
      <c r="O5566">
        <v>2</v>
      </c>
      <c r="P5566" t="str" cm="1">
        <f t="array" ref="P5566">_xlfn.IFS(C5566&lt;25,"18-24", C5566&lt;=35,"25-35", C5566&lt;=50,"36-50",TRUE,"50+")</f>
        <v>36-50</v>
      </c>
      <c r="Q5566" t="str">
        <f t="shared" si="602"/>
        <v>new</v>
      </c>
      <c r="R5566" t="str">
        <f t="shared" si="603"/>
        <v>low</v>
      </c>
      <c r="S5566" t="str">
        <f t="shared" si="604"/>
        <v>Low</v>
      </c>
      <c r="T5566" t="str">
        <f t="shared" si="605"/>
        <v>Sep</v>
      </c>
      <c r="U5566">
        <f t="shared" si="606"/>
        <v>2022</v>
      </c>
      <c r="V5566" t="str">
        <f t="shared" si="607"/>
        <v>0-5</v>
      </c>
      <c r="W5566" t="str">
        <f t="shared" si="608"/>
        <v>Fast</v>
      </c>
    </row>
    <row r="5567" spans="1:23" x14ac:dyDescent="0.3">
      <c r="A5567">
        <v>605566</v>
      </c>
      <c r="B5567">
        <v>89123</v>
      </c>
      <c r="C5567">
        <v>40</v>
      </c>
      <c r="D5567" t="s">
        <v>7</v>
      </c>
      <c r="E5567" t="s">
        <v>15</v>
      </c>
      <c r="F5567" t="s">
        <v>19</v>
      </c>
      <c r="G5567" t="s">
        <v>29</v>
      </c>
      <c r="H5567" s="1">
        <v>45105</v>
      </c>
      <c r="I5567" t="s">
        <v>33</v>
      </c>
      <c r="J5567">
        <v>88</v>
      </c>
      <c r="K5567">
        <v>2.8</v>
      </c>
      <c r="L5567">
        <v>690.84</v>
      </c>
      <c r="M5567">
        <v>73.069999999999993</v>
      </c>
      <c r="N5567" t="s">
        <v>48</v>
      </c>
      <c r="O5567">
        <v>2</v>
      </c>
      <c r="P5567" t="str" cm="1">
        <f t="array" ref="P5567">_xlfn.IFS(C5567&lt;25,"18-24", C5567&lt;=35,"25-35", C5567&lt;=50,"36-50",TRUE,"50+")</f>
        <v>36-50</v>
      </c>
      <c r="Q5567" t="str">
        <f t="shared" si="602"/>
        <v>new</v>
      </c>
      <c r="R5567" t="str">
        <f t="shared" si="603"/>
        <v>high value</v>
      </c>
      <c r="S5567" t="str">
        <f t="shared" si="604"/>
        <v>Low</v>
      </c>
      <c r="T5567" t="str">
        <f t="shared" si="605"/>
        <v>Jun</v>
      </c>
      <c r="U5567">
        <f t="shared" si="606"/>
        <v>2023</v>
      </c>
      <c r="V5567" t="str">
        <f t="shared" si="607"/>
        <v>0-5</v>
      </c>
      <c r="W5567" t="str">
        <f t="shared" si="608"/>
        <v>Slow</v>
      </c>
    </row>
    <row r="5568" spans="1:23" x14ac:dyDescent="0.3">
      <c r="A5568">
        <v>605567</v>
      </c>
      <c r="B5568">
        <v>22332</v>
      </c>
      <c r="C5568">
        <v>23</v>
      </c>
      <c r="D5568" t="s">
        <v>4</v>
      </c>
      <c r="E5568" t="s">
        <v>5</v>
      </c>
      <c r="F5568" t="s">
        <v>30</v>
      </c>
      <c r="G5568" t="s">
        <v>29</v>
      </c>
      <c r="H5568" s="1">
        <v>44726</v>
      </c>
      <c r="I5568" t="s">
        <v>33</v>
      </c>
      <c r="J5568">
        <v>27</v>
      </c>
      <c r="K5568">
        <v>9.3000000000000007</v>
      </c>
      <c r="L5568">
        <v>616.61</v>
      </c>
      <c r="M5568">
        <v>93.55</v>
      </c>
      <c r="N5568" t="s">
        <v>47</v>
      </c>
      <c r="O5568">
        <v>3</v>
      </c>
      <c r="P5568" t="str" cm="1">
        <f t="array" ref="P5568">_xlfn.IFS(C5568&lt;25,"18-24", C5568&lt;=35,"25-35", C5568&lt;=50,"36-50",TRUE,"50+")</f>
        <v>18-24</v>
      </c>
      <c r="Q5568" t="str">
        <f t="shared" si="602"/>
        <v>new</v>
      </c>
      <c r="R5568" t="str">
        <f t="shared" si="603"/>
        <v>high value</v>
      </c>
      <c r="S5568" t="str">
        <f t="shared" si="604"/>
        <v>medium</v>
      </c>
      <c r="T5568" t="str">
        <f t="shared" si="605"/>
        <v>Jun</v>
      </c>
      <c r="U5568">
        <f t="shared" si="606"/>
        <v>2022</v>
      </c>
      <c r="V5568" t="str">
        <f t="shared" si="607"/>
        <v>5-10</v>
      </c>
      <c r="W5568" t="str">
        <f t="shared" si="608"/>
        <v>Fast</v>
      </c>
    </row>
    <row r="5569" spans="1:23" x14ac:dyDescent="0.3">
      <c r="A5569">
        <v>605568</v>
      </c>
      <c r="B5569">
        <v>28751</v>
      </c>
      <c r="C5569">
        <v>60</v>
      </c>
      <c r="D5569" t="s">
        <v>7</v>
      </c>
      <c r="E5569" t="s">
        <v>11</v>
      </c>
      <c r="F5569" t="s">
        <v>22</v>
      </c>
      <c r="G5569" t="s">
        <v>29</v>
      </c>
      <c r="H5569" s="1">
        <v>45053</v>
      </c>
      <c r="I5569" t="s">
        <v>33</v>
      </c>
      <c r="J5569">
        <v>89</v>
      </c>
      <c r="K5569">
        <v>13.1</v>
      </c>
      <c r="L5569">
        <v>782.69</v>
      </c>
      <c r="M5569">
        <v>70.400000000000006</v>
      </c>
      <c r="N5569" t="s">
        <v>50</v>
      </c>
      <c r="O5569">
        <v>3</v>
      </c>
      <c r="P5569" t="str" cm="1">
        <f t="array" ref="P5569">_xlfn.IFS(C5569&lt;25,"18-24", C5569&lt;=35,"25-35", C5569&lt;=50,"36-50",TRUE,"50+")</f>
        <v>50+</v>
      </c>
      <c r="Q5569" t="str">
        <f t="shared" si="602"/>
        <v>new</v>
      </c>
      <c r="R5569" t="str">
        <f t="shared" si="603"/>
        <v>high value</v>
      </c>
      <c r="S5569" t="str">
        <f t="shared" si="604"/>
        <v>medium</v>
      </c>
      <c r="T5569" t="str">
        <f t="shared" si="605"/>
        <v>May</v>
      </c>
      <c r="U5569">
        <f t="shared" si="606"/>
        <v>2023</v>
      </c>
      <c r="V5569" t="str">
        <f t="shared" si="607"/>
        <v>10-15</v>
      </c>
      <c r="W5569" t="str">
        <f t="shared" si="608"/>
        <v>Slow</v>
      </c>
    </row>
    <row r="5570" spans="1:23" x14ac:dyDescent="0.3">
      <c r="A5570">
        <v>605569</v>
      </c>
      <c r="B5570">
        <v>90316</v>
      </c>
      <c r="C5570">
        <v>30</v>
      </c>
      <c r="D5570" t="s">
        <v>4</v>
      </c>
      <c r="E5570" t="s">
        <v>16</v>
      </c>
      <c r="F5570" t="s">
        <v>18</v>
      </c>
      <c r="G5570" t="s">
        <v>23</v>
      </c>
      <c r="H5570" s="1">
        <v>45496</v>
      </c>
      <c r="I5570" t="s">
        <v>33</v>
      </c>
      <c r="J5570">
        <v>83</v>
      </c>
      <c r="K5570">
        <v>8.4</v>
      </c>
      <c r="L5570">
        <v>927.22</v>
      </c>
      <c r="M5570">
        <v>36.54</v>
      </c>
      <c r="N5570" t="s">
        <v>49</v>
      </c>
      <c r="O5570">
        <v>1</v>
      </c>
      <c r="P5570" t="str" cm="1">
        <f t="array" ref="P5570">_xlfn.IFS(C5570&lt;25,"18-24", C5570&lt;=35,"25-35", C5570&lt;=50,"36-50",TRUE,"50+")</f>
        <v>25-35</v>
      </c>
      <c r="Q5570" t="str">
        <f t="shared" si="602"/>
        <v>new</v>
      </c>
      <c r="R5570" t="str">
        <f t="shared" si="603"/>
        <v>high value</v>
      </c>
      <c r="S5570" t="str">
        <f t="shared" si="604"/>
        <v>Low</v>
      </c>
      <c r="T5570" t="str">
        <f t="shared" si="605"/>
        <v>Jul</v>
      </c>
      <c r="U5570">
        <f t="shared" si="606"/>
        <v>2024</v>
      </c>
      <c r="V5570" t="str">
        <f t="shared" si="607"/>
        <v>5-10</v>
      </c>
      <c r="W5570" t="str">
        <f t="shared" si="608"/>
        <v>Slow</v>
      </c>
    </row>
    <row r="5571" spans="1:23" x14ac:dyDescent="0.3">
      <c r="A5571">
        <v>605570</v>
      </c>
      <c r="B5571">
        <v>22346</v>
      </c>
      <c r="C5571">
        <v>55</v>
      </c>
      <c r="D5571" t="s">
        <v>7</v>
      </c>
      <c r="E5571" t="s">
        <v>11</v>
      </c>
      <c r="F5571" t="s">
        <v>30</v>
      </c>
      <c r="G5571" t="s">
        <v>27</v>
      </c>
      <c r="H5571" s="1">
        <v>44912</v>
      </c>
      <c r="I5571" t="s">
        <v>34</v>
      </c>
      <c r="J5571">
        <v>54</v>
      </c>
      <c r="K5571">
        <v>14.8</v>
      </c>
      <c r="L5571">
        <v>273.57</v>
      </c>
      <c r="M5571">
        <v>87.41</v>
      </c>
      <c r="N5571" t="s">
        <v>48</v>
      </c>
      <c r="O5571">
        <v>2</v>
      </c>
      <c r="P5571" t="str" cm="1">
        <f t="array" ref="P5571">_xlfn.IFS(C5571&lt;25,"18-24", C5571&lt;=35,"25-35", C5571&lt;=50,"36-50",TRUE,"50+")</f>
        <v>50+</v>
      </c>
      <c r="Q5571" t="str">
        <f t="shared" ref="Q5571:Q5634" si="609">IF(COUNTIF($B:$B,B5571)&gt;1,"repeat","new")</f>
        <v>new</v>
      </c>
      <c r="R5571" t="str">
        <f t="shared" ref="R5571:R5634" si="610">IF(L5571&gt;500,"high value",IF( L5571&gt;250,"medium","low"))</f>
        <v>medium</v>
      </c>
      <c r="S5571" t="str">
        <f t="shared" ref="S5571:S5634" si="611">IF(O5571&lt;=2,"Low",IF(O5571&lt;=4,"medium","High"))</f>
        <v>Low</v>
      </c>
      <c r="T5571" t="str">
        <f t="shared" ref="T5571:T5634" si="612">TEXT(H5571,"MMM")</f>
        <v>Dec</v>
      </c>
      <c r="U5571">
        <f t="shared" ref="U5571:U5634" si="613">YEAR(H5571)</f>
        <v>2022</v>
      </c>
      <c r="V5571" t="str">
        <f t="shared" ref="V5571:V5634" si="614">IF(K5571&lt;=5,"0-5",IF(K5571&lt;=10,"5-10",IF(K5571&lt;=15,"10-15","15+")))</f>
        <v>10-15</v>
      </c>
      <c r="W5571" t="str">
        <f t="shared" ref="W5571:W5634" si="615">IF(J5571&lt;=30,"Fast",IF(J5571&lt;=45,"Medium","Slow"))</f>
        <v>Slow</v>
      </c>
    </row>
    <row r="5572" spans="1:23" x14ac:dyDescent="0.3">
      <c r="A5572">
        <v>605571</v>
      </c>
      <c r="B5572">
        <v>26364</v>
      </c>
      <c r="C5572">
        <v>55</v>
      </c>
      <c r="D5572" t="s">
        <v>4</v>
      </c>
      <c r="E5572" t="s">
        <v>15</v>
      </c>
      <c r="F5572" t="s">
        <v>32</v>
      </c>
      <c r="G5572" t="s">
        <v>31</v>
      </c>
      <c r="H5572" s="1">
        <v>45631</v>
      </c>
      <c r="I5572" t="s">
        <v>33</v>
      </c>
      <c r="J5572">
        <v>58</v>
      </c>
      <c r="K5572">
        <v>10.3</v>
      </c>
      <c r="L5572">
        <v>461.72</v>
      </c>
      <c r="M5572">
        <v>75.64</v>
      </c>
      <c r="N5572" t="s">
        <v>49</v>
      </c>
      <c r="O5572">
        <v>1</v>
      </c>
      <c r="P5572" t="str" cm="1">
        <f t="array" ref="P5572">_xlfn.IFS(C5572&lt;25,"18-24", C5572&lt;=35,"25-35", C5572&lt;=50,"36-50",TRUE,"50+")</f>
        <v>50+</v>
      </c>
      <c r="Q5572" t="str">
        <f t="shared" si="609"/>
        <v>new</v>
      </c>
      <c r="R5572" t="str">
        <f t="shared" si="610"/>
        <v>medium</v>
      </c>
      <c r="S5572" t="str">
        <f t="shared" si="611"/>
        <v>Low</v>
      </c>
      <c r="T5572" t="str">
        <f t="shared" si="612"/>
        <v>Dec</v>
      </c>
      <c r="U5572">
        <f t="shared" si="613"/>
        <v>2024</v>
      </c>
      <c r="V5572" t="str">
        <f t="shared" si="614"/>
        <v>10-15</v>
      </c>
      <c r="W5572" t="str">
        <f t="shared" si="615"/>
        <v>Slow</v>
      </c>
    </row>
    <row r="5573" spans="1:23" x14ac:dyDescent="0.3">
      <c r="A5573">
        <v>605572</v>
      </c>
      <c r="B5573">
        <v>31992</v>
      </c>
      <c r="C5573">
        <v>64</v>
      </c>
      <c r="D5573" t="s">
        <v>7</v>
      </c>
      <c r="E5573" t="s">
        <v>8</v>
      </c>
      <c r="F5573" t="s">
        <v>30</v>
      </c>
      <c r="G5573" t="s">
        <v>31</v>
      </c>
      <c r="H5573" s="1">
        <v>44736</v>
      </c>
      <c r="I5573" t="s">
        <v>34</v>
      </c>
      <c r="J5573">
        <v>35</v>
      </c>
      <c r="K5573">
        <v>3.3</v>
      </c>
      <c r="L5573">
        <v>376.9</v>
      </c>
      <c r="M5573">
        <v>64.73</v>
      </c>
      <c r="N5573" t="s">
        <v>48</v>
      </c>
      <c r="O5573">
        <v>1</v>
      </c>
      <c r="P5573" t="str" cm="1">
        <f t="array" ref="P5573">_xlfn.IFS(C5573&lt;25,"18-24", C5573&lt;=35,"25-35", C5573&lt;=50,"36-50",TRUE,"50+")</f>
        <v>50+</v>
      </c>
      <c r="Q5573" t="str">
        <f t="shared" si="609"/>
        <v>new</v>
      </c>
      <c r="R5573" t="str">
        <f t="shared" si="610"/>
        <v>medium</v>
      </c>
      <c r="S5573" t="str">
        <f t="shared" si="611"/>
        <v>Low</v>
      </c>
      <c r="T5573" t="str">
        <f t="shared" si="612"/>
        <v>Jun</v>
      </c>
      <c r="U5573">
        <f t="shared" si="613"/>
        <v>2022</v>
      </c>
      <c r="V5573" t="str">
        <f t="shared" si="614"/>
        <v>0-5</v>
      </c>
      <c r="W5573" t="str">
        <f t="shared" si="615"/>
        <v>Medium</v>
      </c>
    </row>
    <row r="5574" spans="1:23" x14ac:dyDescent="0.3">
      <c r="A5574">
        <v>605573</v>
      </c>
      <c r="B5574">
        <v>75318</v>
      </c>
      <c r="C5574">
        <v>62</v>
      </c>
      <c r="D5574" t="s">
        <v>7</v>
      </c>
      <c r="E5574" t="s">
        <v>16</v>
      </c>
      <c r="F5574" t="s">
        <v>18</v>
      </c>
      <c r="G5574" t="s">
        <v>21</v>
      </c>
      <c r="H5574" s="1">
        <v>44729</v>
      </c>
      <c r="I5574" t="s">
        <v>34</v>
      </c>
      <c r="J5574">
        <v>88</v>
      </c>
      <c r="K5574">
        <v>3</v>
      </c>
      <c r="L5574">
        <v>1422.1</v>
      </c>
      <c r="M5574">
        <v>27.05</v>
      </c>
      <c r="N5574" t="s">
        <v>50</v>
      </c>
      <c r="O5574">
        <v>3</v>
      </c>
      <c r="P5574" t="str" cm="1">
        <f t="array" ref="P5574">_xlfn.IFS(C5574&lt;25,"18-24", C5574&lt;=35,"25-35", C5574&lt;=50,"36-50",TRUE,"50+")</f>
        <v>50+</v>
      </c>
      <c r="Q5574" t="str">
        <f t="shared" si="609"/>
        <v>repeat</v>
      </c>
      <c r="R5574" t="str">
        <f t="shared" si="610"/>
        <v>high value</v>
      </c>
      <c r="S5574" t="str">
        <f t="shared" si="611"/>
        <v>medium</v>
      </c>
      <c r="T5574" t="str">
        <f t="shared" si="612"/>
        <v>Jun</v>
      </c>
      <c r="U5574">
        <f t="shared" si="613"/>
        <v>2022</v>
      </c>
      <c r="V5574" t="str">
        <f t="shared" si="614"/>
        <v>0-5</v>
      </c>
      <c r="W5574" t="str">
        <f t="shared" si="615"/>
        <v>Slow</v>
      </c>
    </row>
    <row r="5575" spans="1:23" x14ac:dyDescent="0.3">
      <c r="A5575">
        <v>605574</v>
      </c>
      <c r="B5575">
        <v>71739</v>
      </c>
      <c r="C5575">
        <v>29</v>
      </c>
      <c r="D5575" t="s">
        <v>7</v>
      </c>
      <c r="E5575" t="s">
        <v>5</v>
      </c>
      <c r="F5575" t="s">
        <v>28</v>
      </c>
      <c r="G5575" t="s">
        <v>31</v>
      </c>
      <c r="H5575" s="1">
        <v>44959</v>
      </c>
      <c r="I5575" t="s">
        <v>34</v>
      </c>
      <c r="J5575">
        <v>28</v>
      </c>
      <c r="K5575">
        <v>10.3</v>
      </c>
      <c r="L5575">
        <v>215.19</v>
      </c>
      <c r="M5575">
        <v>40.15</v>
      </c>
      <c r="N5575" t="s">
        <v>48</v>
      </c>
      <c r="O5575">
        <v>2</v>
      </c>
      <c r="P5575" t="str" cm="1">
        <f t="array" ref="P5575">_xlfn.IFS(C5575&lt;25,"18-24", C5575&lt;=35,"25-35", C5575&lt;=50,"36-50",TRUE,"50+")</f>
        <v>25-35</v>
      </c>
      <c r="Q5575" t="str">
        <f t="shared" si="609"/>
        <v>new</v>
      </c>
      <c r="R5575" t="str">
        <f t="shared" si="610"/>
        <v>low</v>
      </c>
      <c r="S5575" t="str">
        <f t="shared" si="611"/>
        <v>Low</v>
      </c>
      <c r="T5575" t="str">
        <f t="shared" si="612"/>
        <v>Feb</v>
      </c>
      <c r="U5575">
        <f t="shared" si="613"/>
        <v>2023</v>
      </c>
      <c r="V5575" t="str">
        <f t="shared" si="614"/>
        <v>10-15</v>
      </c>
      <c r="W5575" t="str">
        <f t="shared" si="615"/>
        <v>Fast</v>
      </c>
    </row>
    <row r="5576" spans="1:23" x14ac:dyDescent="0.3">
      <c r="A5576">
        <v>605575</v>
      </c>
      <c r="B5576">
        <v>79163</v>
      </c>
      <c r="C5576">
        <v>31</v>
      </c>
      <c r="D5576" t="s">
        <v>4</v>
      </c>
      <c r="E5576" t="s">
        <v>13</v>
      </c>
      <c r="F5576" t="s">
        <v>19</v>
      </c>
      <c r="G5576" t="s">
        <v>21</v>
      </c>
      <c r="H5576" s="1">
        <v>45467</v>
      </c>
      <c r="I5576" t="s">
        <v>33</v>
      </c>
      <c r="J5576">
        <v>88</v>
      </c>
      <c r="K5576">
        <v>6.2</v>
      </c>
      <c r="L5576">
        <v>1124.08</v>
      </c>
      <c r="M5576">
        <v>42.92</v>
      </c>
      <c r="N5576" t="s">
        <v>48</v>
      </c>
      <c r="O5576">
        <v>4</v>
      </c>
      <c r="P5576" t="str" cm="1">
        <f t="array" ref="P5576">_xlfn.IFS(C5576&lt;25,"18-24", C5576&lt;=35,"25-35", C5576&lt;=50,"36-50",TRUE,"50+")</f>
        <v>25-35</v>
      </c>
      <c r="Q5576" t="str">
        <f t="shared" si="609"/>
        <v>new</v>
      </c>
      <c r="R5576" t="str">
        <f t="shared" si="610"/>
        <v>high value</v>
      </c>
      <c r="S5576" t="str">
        <f t="shared" si="611"/>
        <v>medium</v>
      </c>
      <c r="T5576" t="str">
        <f t="shared" si="612"/>
        <v>Jun</v>
      </c>
      <c r="U5576">
        <f t="shared" si="613"/>
        <v>2024</v>
      </c>
      <c r="V5576" t="str">
        <f t="shared" si="614"/>
        <v>5-10</v>
      </c>
      <c r="W5576" t="str">
        <f t="shared" si="615"/>
        <v>Slow</v>
      </c>
    </row>
    <row r="5577" spans="1:23" x14ac:dyDescent="0.3">
      <c r="A5577">
        <v>605576</v>
      </c>
      <c r="B5577">
        <v>14237</v>
      </c>
      <c r="C5577">
        <v>32</v>
      </c>
      <c r="D5577" t="s">
        <v>7</v>
      </c>
      <c r="E5577" t="s">
        <v>13</v>
      </c>
      <c r="F5577" t="s">
        <v>32</v>
      </c>
      <c r="G5577" t="s">
        <v>31</v>
      </c>
      <c r="H5577" s="1">
        <v>44753</v>
      </c>
      <c r="I5577" t="s">
        <v>33</v>
      </c>
      <c r="J5577">
        <v>80</v>
      </c>
      <c r="K5577">
        <v>1.4</v>
      </c>
      <c r="L5577">
        <v>681.96</v>
      </c>
      <c r="M5577">
        <v>47.46</v>
      </c>
      <c r="N5577" t="s">
        <v>47</v>
      </c>
      <c r="O5577">
        <v>1</v>
      </c>
      <c r="P5577" t="str" cm="1">
        <f t="array" ref="P5577">_xlfn.IFS(C5577&lt;25,"18-24", C5577&lt;=35,"25-35", C5577&lt;=50,"36-50",TRUE,"50+")</f>
        <v>25-35</v>
      </c>
      <c r="Q5577" t="str">
        <f t="shared" si="609"/>
        <v>repeat</v>
      </c>
      <c r="R5577" t="str">
        <f t="shared" si="610"/>
        <v>high value</v>
      </c>
      <c r="S5577" t="str">
        <f t="shared" si="611"/>
        <v>Low</v>
      </c>
      <c r="T5577" t="str">
        <f t="shared" si="612"/>
        <v>Jul</v>
      </c>
      <c r="U5577">
        <f t="shared" si="613"/>
        <v>2022</v>
      </c>
      <c r="V5577" t="str">
        <f t="shared" si="614"/>
        <v>0-5</v>
      </c>
      <c r="W5577" t="str">
        <f t="shared" si="615"/>
        <v>Slow</v>
      </c>
    </row>
    <row r="5578" spans="1:23" x14ac:dyDescent="0.3">
      <c r="A5578">
        <v>605577</v>
      </c>
      <c r="B5578">
        <v>40754</v>
      </c>
      <c r="C5578">
        <v>47</v>
      </c>
      <c r="D5578" t="s">
        <v>4</v>
      </c>
      <c r="E5578" t="s">
        <v>11</v>
      </c>
      <c r="F5578" t="s">
        <v>28</v>
      </c>
      <c r="G5578" t="s">
        <v>29</v>
      </c>
      <c r="H5578" s="1">
        <v>45261</v>
      </c>
      <c r="I5578" t="s">
        <v>33</v>
      </c>
      <c r="J5578">
        <v>77</v>
      </c>
      <c r="K5578">
        <v>9.6999999999999993</v>
      </c>
      <c r="L5578">
        <v>1381.84</v>
      </c>
      <c r="M5578">
        <v>116.63</v>
      </c>
      <c r="N5578" t="s">
        <v>47</v>
      </c>
      <c r="O5578">
        <v>1</v>
      </c>
      <c r="P5578" t="str" cm="1">
        <f t="array" ref="P5578">_xlfn.IFS(C5578&lt;25,"18-24", C5578&lt;=35,"25-35", C5578&lt;=50,"36-50",TRUE,"50+")</f>
        <v>36-50</v>
      </c>
      <c r="Q5578" t="str">
        <f t="shared" si="609"/>
        <v>new</v>
      </c>
      <c r="R5578" t="str">
        <f t="shared" si="610"/>
        <v>high value</v>
      </c>
      <c r="S5578" t="str">
        <f t="shared" si="611"/>
        <v>Low</v>
      </c>
      <c r="T5578" t="str">
        <f t="shared" si="612"/>
        <v>Dec</v>
      </c>
      <c r="U5578">
        <f t="shared" si="613"/>
        <v>2023</v>
      </c>
      <c r="V5578" t="str">
        <f t="shared" si="614"/>
        <v>5-10</v>
      </c>
      <c r="W5578" t="str">
        <f t="shared" si="615"/>
        <v>Slow</v>
      </c>
    </row>
    <row r="5579" spans="1:23" x14ac:dyDescent="0.3">
      <c r="A5579">
        <v>605578</v>
      </c>
      <c r="B5579">
        <v>27169</v>
      </c>
      <c r="C5579">
        <v>53</v>
      </c>
      <c r="D5579" t="s">
        <v>7</v>
      </c>
      <c r="E5579" t="s">
        <v>8</v>
      </c>
      <c r="F5579" t="s">
        <v>28</v>
      </c>
      <c r="G5579" t="s">
        <v>31</v>
      </c>
      <c r="H5579" s="1">
        <v>44968</v>
      </c>
      <c r="I5579" t="s">
        <v>33</v>
      </c>
      <c r="J5579">
        <v>28</v>
      </c>
      <c r="K5579">
        <v>3.4</v>
      </c>
      <c r="L5579">
        <v>562.28</v>
      </c>
      <c r="M5579">
        <v>49.97</v>
      </c>
      <c r="N5579" t="s">
        <v>50</v>
      </c>
      <c r="O5579">
        <v>4</v>
      </c>
      <c r="P5579" t="str" cm="1">
        <f t="array" ref="P5579">_xlfn.IFS(C5579&lt;25,"18-24", C5579&lt;=35,"25-35", C5579&lt;=50,"36-50",TRUE,"50+")</f>
        <v>50+</v>
      </c>
      <c r="Q5579" t="str">
        <f t="shared" si="609"/>
        <v>new</v>
      </c>
      <c r="R5579" t="str">
        <f t="shared" si="610"/>
        <v>high value</v>
      </c>
      <c r="S5579" t="str">
        <f t="shared" si="611"/>
        <v>medium</v>
      </c>
      <c r="T5579" t="str">
        <f t="shared" si="612"/>
        <v>Feb</v>
      </c>
      <c r="U5579">
        <f t="shared" si="613"/>
        <v>2023</v>
      </c>
      <c r="V5579" t="str">
        <f t="shared" si="614"/>
        <v>0-5</v>
      </c>
      <c r="W5579" t="str">
        <f t="shared" si="615"/>
        <v>Fast</v>
      </c>
    </row>
    <row r="5580" spans="1:23" x14ac:dyDescent="0.3">
      <c r="A5580">
        <v>605579</v>
      </c>
      <c r="B5580">
        <v>74340</v>
      </c>
      <c r="C5580">
        <v>36</v>
      </c>
      <c r="D5580" t="s">
        <v>7</v>
      </c>
      <c r="E5580" t="s">
        <v>11</v>
      </c>
      <c r="F5580" t="s">
        <v>28</v>
      </c>
      <c r="G5580" t="s">
        <v>27</v>
      </c>
      <c r="H5580" s="1">
        <v>44939</v>
      </c>
      <c r="I5580" t="s">
        <v>34</v>
      </c>
      <c r="J5580">
        <v>31</v>
      </c>
      <c r="K5580">
        <v>6</v>
      </c>
      <c r="L5580">
        <v>866.49</v>
      </c>
      <c r="M5580">
        <v>62.18</v>
      </c>
      <c r="N5580" t="s">
        <v>49</v>
      </c>
      <c r="O5580">
        <v>4</v>
      </c>
      <c r="P5580" t="str" cm="1">
        <f t="array" ref="P5580">_xlfn.IFS(C5580&lt;25,"18-24", C5580&lt;=35,"25-35", C5580&lt;=50,"36-50",TRUE,"50+")</f>
        <v>36-50</v>
      </c>
      <c r="Q5580" t="str">
        <f t="shared" si="609"/>
        <v>new</v>
      </c>
      <c r="R5580" t="str">
        <f t="shared" si="610"/>
        <v>high value</v>
      </c>
      <c r="S5580" t="str">
        <f t="shared" si="611"/>
        <v>medium</v>
      </c>
      <c r="T5580" t="str">
        <f t="shared" si="612"/>
        <v>Jan</v>
      </c>
      <c r="U5580">
        <f t="shared" si="613"/>
        <v>2023</v>
      </c>
      <c r="V5580" t="str">
        <f t="shared" si="614"/>
        <v>5-10</v>
      </c>
      <c r="W5580" t="str">
        <f t="shared" si="615"/>
        <v>Medium</v>
      </c>
    </row>
    <row r="5581" spans="1:23" x14ac:dyDescent="0.3">
      <c r="A5581">
        <v>605580</v>
      </c>
      <c r="B5581">
        <v>25716</v>
      </c>
      <c r="C5581">
        <v>35</v>
      </c>
      <c r="D5581" t="s">
        <v>4</v>
      </c>
      <c r="E5581" t="s">
        <v>8</v>
      </c>
      <c r="F5581" t="s">
        <v>24</v>
      </c>
      <c r="G5581" t="s">
        <v>31</v>
      </c>
      <c r="H5581" s="1">
        <v>45011</v>
      </c>
      <c r="I5581" t="s">
        <v>33</v>
      </c>
      <c r="J5581">
        <v>89</v>
      </c>
      <c r="K5581">
        <v>7.6</v>
      </c>
      <c r="L5581">
        <v>1274.48</v>
      </c>
      <c r="M5581">
        <v>106.58</v>
      </c>
      <c r="N5581" t="s">
        <v>47</v>
      </c>
      <c r="O5581">
        <v>2</v>
      </c>
      <c r="P5581" t="str" cm="1">
        <f t="array" ref="P5581">_xlfn.IFS(C5581&lt;25,"18-24", C5581&lt;=35,"25-35", C5581&lt;=50,"36-50",TRUE,"50+")</f>
        <v>25-35</v>
      </c>
      <c r="Q5581" t="str">
        <f t="shared" si="609"/>
        <v>new</v>
      </c>
      <c r="R5581" t="str">
        <f t="shared" si="610"/>
        <v>high value</v>
      </c>
      <c r="S5581" t="str">
        <f t="shared" si="611"/>
        <v>Low</v>
      </c>
      <c r="T5581" t="str">
        <f t="shared" si="612"/>
        <v>Mar</v>
      </c>
      <c r="U5581">
        <f t="shared" si="613"/>
        <v>2023</v>
      </c>
      <c r="V5581" t="str">
        <f t="shared" si="614"/>
        <v>5-10</v>
      </c>
      <c r="W5581" t="str">
        <f t="shared" si="615"/>
        <v>Slow</v>
      </c>
    </row>
    <row r="5582" spans="1:23" x14ac:dyDescent="0.3">
      <c r="A5582">
        <v>605581</v>
      </c>
      <c r="B5582">
        <v>87003</v>
      </c>
      <c r="C5582">
        <v>63</v>
      </c>
      <c r="D5582" t="s">
        <v>4</v>
      </c>
      <c r="E5582" t="s">
        <v>8</v>
      </c>
      <c r="F5582" t="s">
        <v>26</v>
      </c>
      <c r="G5582" t="s">
        <v>23</v>
      </c>
      <c r="H5582" s="1">
        <v>44622</v>
      </c>
      <c r="I5582" t="s">
        <v>34</v>
      </c>
      <c r="J5582">
        <v>53</v>
      </c>
      <c r="K5582">
        <v>7.3</v>
      </c>
      <c r="L5582">
        <v>488.61</v>
      </c>
      <c r="M5582">
        <v>42.68</v>
      </c>
      <c r="N5582" t="s">
        <v>48</v>
      </c>
      <c r="O5582">
        <v>5</v>
      </c>
      <c r="P5582" t="str" cm="1">
        <f t="array" ref="P5582">_xlfn.IFS(C5582&lt;25,"18-24", C5582&lt;=35,"25-35", C5582&lt;=50,"36-50",TRUE,"50+")</f>
        <v>50+</v>
      </c>
      <c r="Q5582" t="str">
        <f t="shared" si="609"/>
        <v>new</v>
      </c>
      <c r="R5582" t="str">
        <f t="shared" si="610"/>
        <v>medium</v>
      </c>
      <c r="S5582" t="str">
        <f t="shared" si="611"/>
        <v>High</v>
      </c>
      <c r="T5582" t="str">
        <f t="shared" si="612"/>
        <v>Mar</v>
      </c>
      <c r="U5582">
        <f t="shared" si="613"/>
        <v>2022</v>
      </c>
      <c r="V5582" t="str">
        <f t="shared" si="614"/>
        <v>5-10</v>
      </c>
      <c r="W5582" t="str">
        <f t="shared" si="615"/>
        <v>Slow</v>
      </c>
    </row>
    <row r="5583" spans="1:23" x14ac:dyDescent="0.3">
      <c r="A5583">
        <v>605582</v>
      </c>
      <c r="B5583">
        <v>10456</v>
      </c>
      <c r="C5583">
        <v>24</v>
      </c>
      <c r="D5583" t="s">
        <v>7</v>
      </c>
      <c r="E5583" t="s">
        <v>13</v>
      </c>
      <c r="F5583" t="s">
        <v>28</v>
      </c>
      <c r="G5583" t="s">
        <v>21</v>
      </c>
      <c r="H5583" s="1">
        <v>44776</v>
      </c>
      <c r="I5583" t="s">
        <v>33</v>
      </c>
      <c r="J5583">
        <v>63</v>
      </c>
      <c r="K5583">
        <v>12</v>
      </c>
      <c r="L5583">
        <v>486.88</v>
      </c>
      <c r="M5583">
        <v>106.46</v>
      </c>
      <c r="N5583" t="s">
        <v>48</v>
      </c>
      <c r="O5583">
        <v>1</v>
      </c>
      <c r="P5583" t="str" cm="1">
        <f t="array" ref="P5583">_xlfn.IFS(C5583&lt;25,"18-24", C5583&lt;=35,"25-35", C5583&lt;=50,"36-50",TRUE,"50+")</f>
        <v>18-24</v>
      </c>
      <c r="Q5583" t="str">
        <f t="shared" si="609"/>
        <v>new</v>
      </c>
      <c r="R5583" t="str">
        <f t="shared" si="610"/>
        <v>medium</v>
      </c>
      <c r="S5583" t="str">
        <f t="shared" si="611"/>
        <v>Low</v>
      </c>
      <c r="T5583" t="str">
        <f t="shared" si="612"/>
        <v>Aug</v>
      </c>
      <c r="U5583">
        <f t="shared" si="613"/>
        <v>2022</v>
      </c>
      <c r="V5583" t="str">
        <f t="shared" si="614"/>
        <v>10-15</v>
      </c>
      <c r="W5583" t="str">
        <f t="shared" si="615"/>
        <v>Slow</v>
      </c>
    </row>
    <row r="5584" spans="1:23" x14ac:dyDescent="0.3">
      <c r="A5584">
        <v>605583</v>
      </c>
      <c r="B5584">
        <v>57325</v>
      </c>
      <c r="C5584">
        <v>50</v>
      </c>
      <c r="D5584" t="s">
        <v>4</v>
      </c>
      <c r="E5584" t="s">
        <v>13</v>
      </c>
      <c r="F5584" t="s">
        <v>24</v>
      </c>
      <c r="G5584" t="s">
        <v>23</v>
      </c>
      <c r="H5584" s="1">
        <v>44860</v>
      </c>
      <c r="I5584" t="s">
        <v>34</v>
      </c>
      <c r="J5584">
        <v>88</v>
      </c>
      <c r="K5584">
        <v>3</v>
      </c>
      <c r="L5584">
        <v>719.25</v>
      </c>
      <c r="M5584">
        <v>39.85</v>
      </c>
      <c r="N5584" t="s">
        <v>48</v>
      </c>
      <c r="O5584">
        <v>5</v>
      </c>
      <c r="P5584" t="str" cm="1">
        <f t="array" ref="P5584">_xlfn.IFS(C5584&lt;25,"18-24", C5584&lt;=35,"25-35", C5584&lt;=50,"36-50",TRUE,"50+")</f>
        <v>36-50</v>
      </c>
      <c r="Q5584" t="str">
        <f t="shared" si="609"/>
        <v>new</v>
      </c>
      <c r="R5584" t="str">
        <f t="shared" si="610"/>
        <v>high value</v>
      </c>
      <c r="S5584" t="str">
        <f t="shared" si="611"/>
        <v>High</v>
      </c>
      <c r="T5584" t="str">
        <f t="shared" si="612"/>
        <v>Oct</v>
      </c>
      <c r="U5584">
        <f t="shared" si="613"/>
        <v>2022</v>
      </c>
      <c r="V5584" t="str">
        <f t="shared" si="614"/>
        <v>0-5</v>
      </c>
      <c r="W5584" t="str">
        <f t="shared" si="615"/>
        <v>Slow</v>
      </c>
    </row>
    <row r="5585" spans="1:23" x14ac:dyDescent="0.3">
      <c r="A5585">
        <v>605584</v>
      </c>
      <c r="B5585">
        <v>56438</v>
      </c>
      <c r="C5585">
        <v>49</v>
      </c>
      <c r="D5585" t="s">
        <v>4</v>
      </c>
      <c r="E5585" t="s">
        <v>13</v>
      </c>
      <c r="F5585" t="s">
        <v>19</v>
      </c>
      <c r="G5585" t="s">
        <v>23</v>
      </c>
      <c r="H5585" s="1">
        <v>44677</v>
      </c>
      <c r="I5585" t="s">
        <v>34</v>
      </c>
      <c r="J5585">
        <v>31</v>
      </c>
      <c r="K5585">
        <v>11.8</v>
      </c>
      <c r="L5585">
        <v>1380.38</v>
      </c>
      <c r="M5585">
        <v>119.07</v>
      </c>
      <c r="N5585" t="s">
        <v>50</v>
      </c>
      <c r="O5585">
        <v>2</v>
      </c>
      <c r="P5585" t="str" cm="1">
        <f t="array" ref="P5585">_xlfn.IFS(C5585&lt;25,"18-24", C5585&lt;=35,"25-35", C5585&lt;=50,"36-50",TRUE,"50+")</f>
        <v>36-50</v>
      </c>
      <c r="Q5585" t="str">
        <f t="shared" si="609"/>
        <v>new</v>
      </c>
      <c r="R5585" t="str">
        <f t="shared" si="610"/>
        <v>high value</v>
      </c>
      <c r="S5585" t="str">
        <f t="shared" si="611"/>
        <v>Low</v>
      </c>
      <c r="T5585" t="str">
        <f t="shared" si="612"/>
        <v>Apr</v>
      </c>
      <c r="U5585">
        <f t="shared" si="613"/>
        <v>2022</v>
      </c>
      <c r="V5585" t="str">
        <f t="shared" si="614"/>
        <v>10-15</v>
      </c>
      <c r="W5585" t="str">
        <f t="shared" si="615"/>
        <v>Medium</v>
      </c>
    </row>
    <row r="5586" spans="1:23" x14ac:dyDescent="0.3">
      <c r="A5586">
        <v>605585</v>
      </c>
      <c r="B5586">
        <v>36984</v>
      </c>
      <c r="C5586">
        <v>37</v>
      </c>
      <c r="D5586" t="s">
        <v>4</v>
      </c>
      <c r="E5586" t="s">
        <v>15</v>
      </c>
      <c r="F5586" t="s">
        <v>32</v>
      </c>
      <c r="G5586" t="s">
        <v>29</v>
      </c>
      <c r="H5586" s="1">
        <v>45283</v>
      </c>
      <c r="I5586" t="s">
        <v>33</v>
      </c>
      <c r="J5586">
        <v>33</v>
      </c>
      <c r="K5586">
        <v>5.5</v>
      </c>
      <c r="L5586">
        <v>848.87</v>
      </c>
      <c r="M5586">
        <v>81</v>
      </c>
      <c r="N5586" t="s">
        <v>47</v>
      </c>
      <c r="O5586">
        <v>2</v>
      </c>
      <c r="P5586" t="str" cm="1">
        <f t="array" ref="P5586">_xlfn.IFS(C5586&lt;25,"18-24", C5586&lt;=35,"25-35", C5586&lt;=50,"36-50",TRUE,"50+")</f>
        <v>36-50</v>
      </c>
      <c r="Q5586" t="str">
        <f t="shared" si="609"/>
        <v>new</v>
      </c>
      <c r="R5586" t="str">
        <f t="shared" si="610"/>
        <v>high value</v>
      </c>
      <c r="S5586" t="str">
        <f t="shared" si="611"/>
        <v>Low</v>
      </c>
      <c r="T5586" t="str">
        <f t="shared" si="612"/>
        <v>Dec</v>
      </c>
      <c r="U5586">
        <f t="shared" si="613"/>
        <v>2023</v>
      </c>
      <c r="V5586" t="str">
        <f t="shared" si="614"/>
        <v>5-10</v>
      </c>
      <c r="W5586" t="str">
        <f t="shared" si="615"/>
        <v>Medium</v>
      </c>
    </row>
    <row r="5587" spans="1:23" x14ac:dyDescent="0.3">
      <c r="A5587">
        <v>605586</v>
      </c>
      <c r="B5587">
        <v>42402</v>
      </c>
      <c r="C5587">
        <v>19</v>
      </c>
      <c r="D5587" t="s">
        <v>7</v>
      </c>
      <c r="E5587" t="s">
        <v>13</v>
      </c>
      <c r="F5587" t="s">
        <v>24</v>
      </c>
      <c r="G5587" t="s">
        <v>31</v>
      </c>
      <c r="H5587" s="1">
        <v>44974</v>
      </c>
      <c r="I5587" t="s">
        <v>34</v>
      </c>
      <c r="J5587">
        <v>67</v>
      </c>
      <c r="K5587">
        <v>1.9</v>
      </c>
      <c r="L5587">
        <v>774.46</v>
      </c>
      <c r="M5587">
        <v>111.66</v>
      </c>
      <c r="N5587" t="s">
        <v>48</v>
      </c>
      <c r="O5587">
        <v>4</v>
      </c>
      <c r="P5587" t="str" cm="1">
        <f t="array" ref="P5587">_xlfn.IFS(C5587&lt;25,"18-24", C5587&lt;=35,"25-35", C5587&lt;=50,"36-50",TRUE,"50+")</f>
        <v>18-24</v>
      </c>
      <c r="Q5587" t="str">
        <f t="shared" si="609"/>
        <v>new</v>
      </c>
      <c r="R5587" t="str">
        <f t="shared" si="610"/>
        <v>high value</v>
      </c>
      <c r="S5587" t="str">
        <f t="shared" si="611"/>
        <v>medium</v>
      </c>
      <c r="T5587" t="str">
        <f t="shared" si="612"/>
        <v>Feb</v>
      </c>
      <c r="U5587">
        <f t="shared" si="613"/>
        <v>2023</v>
      </c>
      <c r="V5587" t="str">
        <f t="shared" si="614"/>
        <v>0-5</v>
      </c>
      <c r="W5587" t="str">
        <f t="shared" si="615"/>
        <v>Slow</v>
      </c>
    </row>
    <row r="5588" spans="1:23" x14ac:dyDescent="0.3">
      <c r="A5588">
        <v>605587</v>
      </c>
      <c r="B5588">
        <v>79316</v>
      </c>
      <c r="C5588">
        <v>38</v>
      </c>
      <c r="D5588" t="s">
        <v>7</v>
      </c>
      <c r="E5588" t="s">
        <v>16</v>
      </c>
      <c r="F5588" t="s">
        <v>26</v>
      </c>
      <c r="G5588" t="s">
        <v>23</v>
      </c>
      <c r="H5588" s="1">
        <v>44893</v>
      </c>
      <c r="I5588" t="s">
        <v>33</v>
      </c>
      <c r="J5588">
        <v>51</v>
      </c>
      <c r="K5588">
        <v>13.8</v>
      </c>
      <c r="L5588">
        <v>203.68</v>
      </c>
      <c r="M5588">
        <v>22.06</v>
      </c>
      <c r="N5588" t="s">
        <v>47</v>
      </c>
      <c r="O5588">
        <v>5</v>
      </c>
      <c r="P5588" t="str" cm="1">
        <f t="array" ref="P5588">_xlfn.IFS(C5588&lt;25,"18-24", C5588&lt;=35,"25-35", C5588&lt;=50,"36-50",TRUE,"50+")</f>
        <v>36-50</v>
      </c>
      <c r="Q5588" t="str">
        <f t="shared" si="609"/>
        <v>new</v>
      </c>
      <c r="R5588" t="str">
        <f t="shared" si="610"/>
        <v>low</v>
      </c>
      <c r="S5588" t="str">
        <f t="shared" si="611"/>
        <v>High</v>
      </c>
      <c r="T5588" t="str">
        <f t="shared" si="612"/>
        <v>Nov</v>
      </c>
      <c r="U5588">
        <f t="shared" si="613"/>
        <v>2022</v>
      </c>
      <c r="V5588" t="str">
        <f t="shared" si="614"/>
        <v>10-15</v>
      </c>
      <c r="W5588" t="str">
        <f t="shared" si="615"/>
        <v>Slow</v>
      </c>
    </row>
    <row r="5589" spans="1:23" x14ac:dyDescent="0.3">
      <c r="A5589">
        <v>605588</v>
      </c>
      <c r="B5589">
        <v>87426</v>
      </c>
      <c r="C5589">
        <v>18</v>
      </c>
      <c r="D5589" t="s">
        <v>7</v>
      </c>
      <c r="E5589" t="s">
        <v>8</v>
      </c>
      <c r="F5589" t="s">
        <v>22</v>
      </c>
      <c r="G5589" t="s">
        <v>25</v>
      </c>
      <c r="H5589" s="1">
        <v>44820</v>
      </c>
      <c r="I5589" t="s">
        <v>33</v>
      </c>
      <c r="J5589">
        <v>58</v>
      </c>
      <c r="K5589">
        <v>13.9</v>
      </c>
      <c r="L5589">
        <v>220.05</v>
      </c>
      <c r="M5589">
        <v>74.150000000000006</v>
      </c>
      <c r="N5589" t="s">
        <v>47</v>
      </c>
      <c r="O5589">
        <v>2</v>
      </c>
      <c r="P5589" t="str" cm="1">
        <f t="array" ref="P5589">_xlfn.IFS(C5589&lt;25,"18-24", C5589&lt;=35,"25-35", C5589&lt;=50,"36-50",TRUE,"50+")</f>
        <v>18-24</v>
      </c>
      <c r="Q5589" t="str">
        <f t="shared" si="609"/>
        <v>new</v>
      </c>
      <c r="R5589" t="str">
        <f t="shared" si="610"/>
        <v>low</v>
      </c>
      <c r="S5589" t="str">
        <f t="shared" si="611"/>
        <v>Low</v>
      </c>
      <c r="T5589" t="str">
        <f t="shared" si="612"/>
        <v>Sep</v>
      </c>
      <c r="U5589">
        <f t="shared" si="613"/>
        <v>2022</v>
      </c>
      <c r="V5589" t="str">
        <f t="shared" si="614"/>
        <v>10-15</v>
      </c>
      <c r="W5589" t="str">
        <f t="shared" si="615"/>
        <v>Slow</v>
      </c>
    </row>
    <row r="5590" spans="1:23" x14ac:dyDescent="0.3">
      <c r="A5590">
        <v>605589</v>
      </c>
      <c r="B5590">
        <v>29009</v>
      </c>
      <c r="C5590">
        <v>55</v>
      </c>
      <c r="D5590" t="s">
        <v>7</v>
      </c>
      <c r="E5590" t="s">
        <v>13</v>
      </c>
      <c r="F5590" t="s">
        <v>18</v>
      </c>
      <c r="G5590" t="s">
        <v>21</v>
      </c>
      <c r="H5590" s="1">
        <v>45000</v>
      </c>
      <c r="I5590" t="s">
        <v>34</v>
      </c>
      <c r="J5590">
        <v>59</v>
      </c>
      <c r="K5590">
        <v>2.1</v>
      </c>
      <c r="L5590">
        <v>1073.1500000000001</v>
      </c>
      <c r="M5590">
        <v>58</v>
      </c>
      <c r="N5590" t="s">
        <v>49</v>
      </c>
      <c r="O5590">
        <v>2</v>
      </c>
      <c r="P5590" t="str" cm="1">
        <f t="array" ref="P5590">_xlfn.IFS(C5590&lt;25,"18-24", C5590&lt;=35,"25-35", C5590&lt;=50,"36-50",TRUE,"50+")</f>
        <v>50+</v>
      </c>
      <c r="Q5590" t="str">
        <f t="shared" si="609"/>
        <v>new</v>
      </c>
      <c r="R5590" t="str">
        <f t="shared" si="610"/>
        <v>high value</v>
      </c>
      <c r="S5590" t="str">
        <f t="shared" si="611"/>
        <v>Low</v>
      </c>
      <c r="T5590" t="str">
        <f t="shared" si="612"/>
        <v>Mar</v>
      </c>
      <c r="U5590">
        <f t="shared" si="613"/>
        <v>2023</v>
      </c>
      <c r="V5590" t="str">
        <f t="shared" si="614"/>
        <v>0-5</v>
      </c>
      <c r="W5590" t="str">
        <f t="shared" si="615"/>
        <v>Slow</v>
      </c>
    </row>
    <row r="5591" spans="1:23" x14ac:dyDescent="0.3">
      <c r="A5591">
        <v>605590</v>
      </c>
      <c r="B5591">
        <v>90432</v>
      </c>
      <c r="C5591">
        <v>18</v>
      </c>
      <c r="D5591" t="s">
        <v>7</v>
      </c>
      <c r="E5591" t="s">
        <v>15</v>
      </c>
      <c r="F5591" t="s">
        <v>26</v>
      </c>
      <c r="G5591" t="s">
        <v>29</v>
      </c>
      <c r="H5591" s="1">
        <v>44993</v>
      </c>
      <c r="I5591" t="s">
        <v>34</v>
      </c>
      <c r="J5591">
        <v>67</v>
      </c>
      <c r="K5591">
        <v>9.6999999999999993</v>
      </c>
      <c r="L5591">
        <v>850.18</v>
      </c>
      <c r="M5591">
        <v>29.96</v>
      </c>
      <c r="N5591" t="s">
        <v>47</v>
      </c>
      <c r="O5591">
        <v>4</v>
      </c>
      <c r="P5591" t="str" cm="1">
        <f t="array" ref="P5591">_xlfn.IFS(C5591&lt;25,"18-24", C5591&lt;=35,"25-35", C5591&lt;=50,"36-50",TRUE,"50+")</f>
        <v>18-24</v>
      </c>
      <c r="Q5591" t="str">
        <f t="shared" si="609"/>
        <v>new</v>
      </c>
      <c r="R5591" t="str">
        <f t="shared" si="610"/>
        <v>high value</v>
      </c>
      <c r="S5591" t="str">
        <f t="shared" si="611"/>
        <v>medium</v>
      </c>
      <c r="T5591" t="str">
        <f t="shared" si="612"/>
        <v>Mar</v>
      </c>
      <c r="U5591">
        <f t="shared" si="613"/>
        <v>2023</v>
      </c>
      <c r="V5591" t="str">
        <f t="shared" si="614"/>
        <v>5-10</v>
      </c>
      <c r="W5591" t="str">
        <f t="shared" si="615"/>
        <v>Slow</v>
      </c>
    </row>
    <row r="5592" spans="1:23" x14ac:dyDescent="0.3">
      <c r="A5592">
        <v>605591</v>
      </c>
      <c r="B5592">
        <v>13047</v>
      </c>
      <c r="C5592">
        <v>47</v>
      </c>
      <c r="D5592" t="s">
        <v>7</v>
      </c>
      <c r="E5592" t="s">
        <v>11</v>
      </c>
      <c r="F5592" t="s">
        <v>24</v>
      </c>
      <c r="G5592" t="s">
        <v>21</v>
      </c>
      <c r="H5592" s="1">
        <v>44670</v>
      </c>
      <c r="I5592" t="s">
        <v>33</v>
      </c>
      <c r="J5592">
        <v>23</v>
      </c>
      <c r="K5592">
        <v>13.8</v>
      </c>
      <c r="L5592">
        <v>514.52</v>
      </c>
      <c r="M5592">
        <v>64.52</v>
      </c>
      <c r="N5592" t="s">
        <v>47</v>
      </c>
      <c r="O5592">
        <v>4</v>
      </c>
      <c r="P5592" t="str" cm="1">
        <f t="array" ref="P5592">_xlfn.IFS(C5592&lt;25,"18-24", C5592&lt;=35,"25-35", C5592&lt;=50,"36-50",TRUE,"50+")</f>
        <v>36-50</v>
      </c>
      <c r="Q5592" t="str">
        <f t="shared" si="609"/>
        <v>new</v>
      </c>
      <c r="R5592" t="str">
        <f t="shared" si="610"/>
        <v>high value</v>
      </c>
      <c r="S5592" t="str">
        <f t="shared" si="611"/>
        <v>medium</v>
      </c>
      <c r="T5592" t="str">
        <f t="shared" si="612"/>
        <v>Apr</v>
      </c>
      <c r="U5592">
        <f t="shared" si="613"/>
        <v>2022</v>
      </c>
      <c r="V5592" t="str">
        <f t="shared" si="614"/>
        <v>10-15</v>
      </c>
      <c r="W5592" t="str">
        <f t="shared" si="615"/>
        <v>Fast</v>
      </c>
    </row>
    <row r="5593" spans="1:23" x14ac:dyDescent="0.3">
      <c r="A5593">
        <v>605592</v>
      </c>
      <c r="B5593">
        <v>14471</v>
      </c>
      <c r="C5593">
        <v>61</v>
      </c>
      <c r="D5593" t="s">
        <v>7</v>
      </c>
      <c r="E5593" t="s">
        <v>8</v>
      </c>
      <c r="F5593" t="s">
        <v>24</v>
      </c>
      <c r="G5593" t="s">
        <v>27</v>
      </c>
      <c r="H5593" s="1">
        <v>45081</v>
      </c>
      <c r="I5593" t="s">
        <v>34</v>
      </c>
      <c r="J5593">
        <v>56</v>
      </c>
      <c r="K5593">
        <v>12.2</v>
      </c>
      <c r="L5593">
        <v>894.28</v>
      </c>
      <c r="M5593">
        <v>109.52</v>
      </c>
      <c r="N5593" t="s">
        <v>48</v>
      </c>
      <c r="O5593">
        <v>4</v>
      </c>
      <c r="P5593" t="str" cm="1">
        <f t="array" ref="P5593">_xlfn.IFS(C5593&lt;25,"18-24", C5593&lt;=35,"25-35", C5593&lt;=50,"36-50",TRUE,"50+")</f>
        <v>50+</v>
      </c>
      <c r="Q5593" t="str">
        <f t="shared" si="609"/>
        <v>new</v>
      </c>
      <c r="R5593" t="str">
        <f t="shared" si="610"/>
        <v>high value</v>
      </c>
      <c r="S5593" t="str">
        <f t="shared" si="611"/>
        <v>medium</v>
      </c>
      <c r="T5593" t="str">
        <f t="shared" si="612"/>
        <v>Jun</v>
      </c>
      <c r="U5593">
        <f t="shared" si="613"/>
        <v>2023</v>
      </c>
      <c r="V5593" t="str">
        <f t="shared" si="614"/>
        <v>10-15</v>
      </c>
      <c r="W5593" t="str">
        <f t="shared" si="615"/>
        <v>Slow</v>
      </c>
    </row>
    <row r="5594" spans="1:23" x14ac:dyDescent="0.3">
      <c r="A5594">
        <v>605593</v>
      </c>
      <c r="B5594">
        <v>73799</v>
      </c>
      <c r="C5594">
        <v>29</v>
      </c>
      <c r="D5594" t="s">
        <v>4</v>
      </c>
      <c r="E5594" t="s">
        <v>13</v>
      </c>
      <c r="F5594" t="s">
        <v>24</v>
      </c>
      <c r="G5594" t="s">
        <v>31</v>
      </c>
      <c r="H5594" s="1">
        <v>45365</v>
      </c>
      <c r="I5594" t="s">
        <v>33</v>
      </c>
      <c r="J5594">
        <v>54</v>
      </c>
      <c r="K5594">
        <v>10.7</v>
      </c>
      <c r="L5594">
        <v>1155.1099999999999</v>
      </c>
      <c r="M5594">
        <v>66.650000000000006</v>
      </c>
      <c r="N5594" t="s">
        <v>50</v>
      </c>
      <c r="O5594">
        <v>3</v>
      </c>
      <c r="P5594" t="str" cm="1">
        <f t="array" ref="P5594">_xlfn.IFS(C5594&lt;25,"18-24", C5594&lt;=35,"25-35", C5594&lt;=50,"36-50",TRUE,"50+")</f>
        <v>25-35</v>
      </c>
      <c r="Q5594" t="str">
        <f t="shared" si="609"/>
        <v>new</v>
      </c>
      <c r="R5594" t="str">
        <f t="shared" si="610"/>
        <v>high value</v>
      </c>
      <c r="S5594" t="str">
        <f t="shared" si="611"/>
        <v>medium</v>
      </c>
      <c r="T5594" t="str">
        <f t="shared" si="612"/>
        <v>Mar</v>
      </c>
      <c r="U5594">
        <f t="shared" si="613"/>
        <v>2024</v>
      </c>
      <c r="V5594" t="str">
        <f t="shared" si="614"/>
        <v>10-15</v>
      </c>
      <c r="W5594" t="str">
        <f t="shared" si="615"/>
        <v>Slow</v>
      </c>
    </row>
    <row r="5595" spans="1:23" x14ac:dyDescent="0.3">
      <c r="A5595">
        <v>605594</v>
      </c>
      <c r="B5595">
        <v>16562</v>
      </c>
      <c r="C5595">
        <v>26</v>
      </c>
      <c r="D5595" t="s">
        <v>7</v>
      </c>
      <c r="E5595" t="s">
        <v>15</v>
      </c>
      <c r="F5595" t="s">
        <v>30</v>
      </c>
      <c r="G5595" t="s">
        <v>29</v>
      </c>
      <c r="H5595" s="1">
        <v>44849</v>
      </c>
      <c r="I5595" t="s">
        <v>34</v>
      </c>
      <c r="J5595">
        <v>49</v>
      </c>
      <c r="K5595">
        <v>3.6</v>
      </c>
      <c r="L5595">
        <v>541.66999999999996</v>
      </c>
      <c r="M5595">
        <v>64.38</v>
      </c>
      <c r="N5595" t="s">
        <v>47</v>
      </c>
      <c r="O5595">
        <v>1</v>
      </c>
      <c r="P5595" t="str" cm="1">
        <f t="array" ref="P5595">_xlfn.IFS(C5595&lt;25,"18-24", C5595&lt;=35,"25-35", C5595&lt;=50,"36-50",TRUE,"50+")</f>
        <v>25-35</v>
      </c>
      <c r="Q5595" t="str">
        <f t="shared" si="609"/>
        <v>new</v>
      </c>
      <c r="R5595" t="str">
        <f t="shared" si="610"/>
        <v>high value</v>
      </c>
      <c r="S5595" t="str">
        <f t="shared" si="611"/>
        <v>Low</v>
      </c>
      <c r="T5595" t="str">
        <f t="shared" si="612"/>
        <v>Oct</v>
      </c>
      <c r="U5595">
        <f t="shared" si="613"/>
        <v>2022</v>
      </c>
      <c r="V5595" t="str">
        <f t="shared" si="614"/>
        <v>0-5</v>
      </c>
      <c r="W5595" t="str">
        <f t="shared" si="615"/>
        <v>Slow</v>
      </c>
    </row>
    <row r="5596" spans="1:23" x14ac:dyDescent="0.3">
      <c r="A5596">
        <v>605595</v>
      </c>
      <c r="B5596">
        <v>53389</v>
      </c>
      <c r="C5596">
        <v>45</v>
      </c>
      <c r="D5596" t="s">
        <v>4</v>
      </c>
      <c r="E5596" t="s">
        <v>11</v>
      </c>
      <c r="F5596" t="s">
        <v>30</v>
      </c>
      <c r="G5596" t="s">
        <v>23</v>
      </c>
      <c r="H5596" s="1">
        <v>44570</v>
      </c>
      <c r="I5596" t="s">
        <v>34</v>
      </c>
      <c r="J5596">
        <v>64</v>
      </c>
      <c r="K5596">
        <v>3.3</v>
      </c>
      <c r="L5596">
        <v>1042.1500000000001</v>
      </c>
      <c r="M5596">
        <v>74.2</v>
      </c>
      <c r="N5596" t="s">
        <v>49</v>
      </c>
      <c r="O5596">
        <v>4</v>
      </c>
      <c r="P5596" t="str" cm="1">
        <f t="array" ref="P5596">_xlfn.IFS(C5596&lt;25,"18-24", C5596&lt;=35,"25-35", C5596&lt;=50,"36-50",TRUE,"50+")</f>
        <v>36-50</v>
      </c>
      <c r="Q5596" t="str">
        <f t="shared" si="609"/>
        <v>new</v>
      </c>
      <c r="R5596" t="str">
        <f t="shared" si="610"/>
        <v>high value</v>
      </c>
      <c r="S5596" t="str">
        <f t="shared" si="611"/>
        <v>medium</v>
      </c>
      <c r="T5596" t="str">
        <f t="shared" si="612"/>
        <v>Jan</v>
      </c>
      <c r="U5596">
        <f t="shared" si="613"/>
        <v>2022</v>
      </c>
      <c r="V5596" t="str">
        <f t="shared" si="614"/>
        <v>0-5</v>
      </c>
      <c r="W5596" t="str">
        <f t="shared" si="615"/>
        <v>Slow</v>
      </c>
    </row>
    <row r="5597" spans="1:23" x14ac:dyDescent="0.3">
      <c r="A5597">
        <v>605596</v>
      </c>
      <c r="B5597">
        <v>37967</v>
      </c>
      <c r="C5597">
        <v>55</v>
      </c>
      <c r="D5597" t="s">
        <v>4</v>
      </c>
      <c r="E5597" t="s">
        <v>15</v>
      </c>
      <c r="F5597" t="s">
        <v>26</v>
      </c>
      <c r="G5597" t="s">
        <v>31</v>
      </c>
      <c r="H5597" s="1">
        <v>45617</v>
      </c>
      <c r="I5597" t="s">
        <v>33</v>
      </c>
      <c r="J5597">
        <v>46</v>
      </c>
      <c r="K5597">
        <v>13.8</v>
      </c>
      <c r="L5597">
        <v>1244.82</v>
      </c>
      <c r="M5597">
        <v>62.12</v>
      </c>
      <c r="N5597" t="s">
        <v>47</v>
      </c>
      <c r="O5597">
        <v>1</v>
      </c>
      <c r="P5597" t="str" cm="1">
        <f t="array" ref="P5597">_xlfn.IFS(C5597&lt;25,"18-24", C5597&lt;=35,"25-35", C5597&lt;=50,"36-50",TRUE,"50+")</f>
        <v>50+</v>
      </c>
      <c r="Q5597" t="str">
        <f t="shared" si="609"/>
        <v>new</v>
      </c>
      <c r="R5597" t="str">
        <f t="shared" si="610"/>
        <v>high value</v>
      </c>
      <c r="S5597" t="str">
        <f t="shared" si="611"/>
        <v>Low</v>
      </c>
      <c r="T5597" t="str">
        <f t="shared" si="612"/>
        <v>Nov</v>
      </c>
      <c r="U5597">
        <f t="shared" si="613"/>
        <v>2024</v>
      </c>
      <c r="V5597" t="str">
        <f t="shared" si="614"/>
        <v>10-15</v>
      </c>
      <c r="W5597" t="str">
        <f t="shared" si="615"/>
        <v>Slow</v>
      </c>
    </row>
    <row r="5598" spans="1:23" x14ac:dyDescent="0.3">
      <c r="A5598">
        <v>605597</v>
      </c>
      <c r="B5598">
        <v>35153</v>
      </c>
      <c r="C5598">
        <v>57</v>
      </c>
      <c r="D5598" t="s">
        <v>4</v>
      </c>
      <c r="E5598" t="s">
        <v>11</v>
      </c>
      <c r="F5598" t="s">
        <v>32</v>
      </c>
      <c r="G5598" t="s">
        <v>23</v>
      </c>
      <c r="H5598" s="1">
        <v>44590</v>
      </c>
      <c r="I5598" t="s">
        <v>33</v>
      </c>
      <c r="J5598">
        <v>21</v>
      </c>
      <c r="K5598">
        <v>14.8</v>
      </c>
      <c r="L5598">
        <v>949.73</v>
      </c>
      <c r="M5598">
        <v>93.6</v>
      </c>
      <c r="N5598" t="s">
        <v>47</v>
      </c>
      <c r="O5598">
        <v>4</v>
      </c>
      <c r="P5598" t="str" cm="1">
        <f t="array" ref="P5598">_xlfn.IFS(C5598&lt;25,"18-24", C5598&lt;=35,"25-35", C5598&lt;=50,"36-50",TRUE,"50+")</f>
        <v>50+</v>
      </c>
      <c r="Q5598" t="str">
        <f t="shared" si="609"/>
        <v>new</v>
      </c>
      <c r="R5598" t="str">
        <f t="shared" si="610"/>
        <v>high value</v>
      </c>
      <c r="S5598" t="str">
        <f t="shared" si="611"/>
        <v>medium</v>
      </c>
      <c r="T5598" t="str">
        <f t="shared" si="612"/>
        <v>Jan</v>
      </c>
      <c r="U5598">
        <f t="shared" si="613"/>
        <v>2022</v>
      </c>
      <c r="V5598" t="str">
        <f t="shared" si="614"/>
        <v>10-15</v>
      </c>
      <c r="W5598" t="str">
        <f t="shared" si="615"/>
        <v>Fast</v>
      </c>
    </row>
    <row r="5599" spans="1:23" x14ac:dyDescent="0.3">
      <c r="A5599">
        <v>605598</v>
      </c>
      <c r="B5599">
        <v>23506</v>
      </c>
      <c r="C5599">
        <v>52</v>
      </c>
      <c r="D5599" t="s">
        <v>4</v>
      </c>
      <c r="E5599" t="s">
        <v>8</v>
      </c>
      <c r="F5599" t="s">
        <v>18</v>
      </c>
      <c r="G5599" t="s">
        <v>27</v>
      </c>
      <c r="H5599" s="1">
        <v>44620</v>
      </c>
      <c r="I5599" t="s">
        <v>33</v>
      </c>
      <c r="J5599">
        <v>48</v>
      </c>
      <c r="K5599">
        <v>9</v>
      </c>
      <c r="L5599">
        <v>846.57</v>
      </c>
      <c r="M5599">
        <v>66.92</v>
      </c>
      <c r="N5599" t="s">
        <v>50</v>
      </c>
      <c r="O5599">
        <v>2</v>
      </c>
      <c r="P5599" t="str" cm="1">
        <f t="array" ref="P5599">_xlfn.IFS(C5599&lt;25,"18-24", C5599&lt;=35,"25-35", C5599&lt;=50,"36-50",TRUE,"50+")</f>
        <v>50+</v>
      </c>
      <c r="Q5599" t="str">
        <f t="shared" si="609"/>
        <v>new</v>
      </c>
      <c r="R5599" t="str">
        <f t="shared" si="610"/>
        <v>high value</v>
      </c>
      <c r="S5599" t="str">
        <f t="shared" si="611"/>
        <v>Low</v>
      </c>
      <c r="T5599" t="str">
        <f t="shared" si="612"/>
        <v>Feb</v>
      </c>
      <c r="U5599">
        <f t="shared" si="613"/>
        <v>2022</v>
      </c>
      <c r="V5599" t="str">
        <f t="shared" si="614"/>
        <v>5-10</v>
      </c>
      <c r="W5599" t="str">
        <f t="shared" si="615"/>
        <v>Slow</v>
      </c>
    </row>
    <row r="5600" spans="1:23" x14ac:dyDescent="0.3">
      <c r="A5600">
        <v>605599</v>
      </c>
      <c r="B5600">
        <v>19449</v>
      </c>
      <c r="C5600">
        <v>22</v>
      </c>
      <c r="D5600" t="s">
        <v>7</v>
      </c>
      <c r="E5600" t="s">
        <v>11</v>
      </c>
      <c r="F5600" t="s">
        <v>32</v>
      </c>
      <c r="G5600" t="s">
        <v>25</v>
      </c>
      <c r="H5600" s="1">
        <v>45041</v>
      </c>
      <c r="I5600" t="s">
        <v>34</v>
      </c>
      <c r="J5600">
        <v>53</v>
      </c>
      <c r="K5600">
        <v>13.3</v>
      </c>
      <c r="L5600">
        <v>475.72</v>
      </c>
      <c r="M5600">
        <v>53.85</v>
      </c>
      <c r="N5600" t="s">
        <v>50</v>
      </c>
      <c r="O5600">
        <v>2</v>
      </c>
      <c r="P5600" t="str" cm="1">
        <f t="array" ref="P5600">_xlfn.IFS(C5600&lt;25,"18-24", C5600&lt;=35,"25-35", C5600&lt;=50,"36-50",TRUE,"50+")</f>
        <v>18-24</v>
      </c>
      <c r="Q5600" t="str">
        <f t="shared" si="609"/>
        <v>new</v>
      </c>
      <c r="R5600" t="str">
        <f t="shared" si="610"/>
        <v>medium</v>
      </c>
      <c r="S5600" t="str">
        <f t="shared" si="611"/>
        <v>Low</v>
      </c>
      <c r="T5600" t="str">
        <f t="shared" si="612"/>
        <v>Apr</v>
      </c>
      <c r="U5600">
        <f t="shared" si="613"/>
        <v>2023</v>
      </c>
      <c r="V5600" t="str">
        <f t="shared" si="614"/>
        <v>10-15</v>
      </c>
      <c r="W5600" t="str">
        <f t="shared" si="615"/>
        <v>Slow</v>
      </c>
    </row>
    <row r="5601" spans="1:23" x14ac:dyDescent="0.3">
      <c r="A5601">
        <v>605600</v>
      </c>
      <c r="B5601">
        <v>59719</v>
      </c>
      <c r="C5601">
        <v>59</v>
      </c>
      <c r="D5601" t="s">
        <v>7</v>
      </c>
      <c r="E5601" t="s">
        <v>13</v>
      </c>
      <c r="F5601" t="s">
        <v>19</v>
      </c>
      <c r="G5601" t="s">
        <v>27</v>
      </c>
      <c r="H5601" s="1">
        <v>45426</v>
      </c>
      <c r="I5601" t="s">
        <v>34</v>
      </c>
      <c r="J5601">
        <v>45</v>
      </c>
      <c r="K5601">
        <v>9.5</v>
      </c>
      <c r="L5601">
        <v>1423.71</v>
      </c>
      <c r="M5601">
        <v>38.5</v>
      </c>
      <c r="N5601" t="s">
        <v>47</v>
      </c>
      <c r="O5601">
        <v>3</v>
      </c>
      <c r="P5601" t="str" cm="1">
        <f t="array" ref="P5601">_xlfn.IFS(C5601&lt;25,"18-24", C5601&lt;=35,"25-35", C5601&lt;=50,"36-50",TRUE,"50+")</f>
        <v>50+</v>
      </c>
      <c r="Q5601" t="str">
        <f t="shared" si="609"/>
        <v>new</v>
      </c>
      <c r="R5601" t="str">
        <f t="shared" si="610"/>
        <v>high value</v>
      </c>
      <c r="S5601" t="str">
        <f t="shared" si="611"/>
        <v>medium</v>
      </c>
      <c r="T5601" t="str">
        <f t="shared" si="612"/>
        <v>May</v>
      </c>
      <c r="U5601">
        <f t="shared" si="613"/>
        <v>2024</v>
      </c>
      <c r="V5601" t="str">
        <f t="shared" si="614"/>
        <v>5-10</v>
      </c>
      <c r="W5601" t="str">
        <f t="shared" si="615"/>
        <v>Medium</v>
      </c>
    </row>
    <row r="5602" spans="1:23" x14ac:dyDescent="0.3">
      <c r="A5602">
        <v>605601</v>
      </c>
      <c r="B5602">
        <v>48069</v>
      </c>
      <c r="C5602">
        <v>33</v>
      </c>
      <c r="D5602" t="s">
        <v>7</v>
      </c>
      <c r="E5602" t="s">
        <v>11</v>
      </c>
      <c r="F5602" t="s">
        <v>18</v>
      </c>
      <c r="G5602" t="s">
        <v>29</v>
      </c>
      <c r="H5602" s="1">
        <v>45359</v>
      </c>
      <c r="I5602" t="s">
        <v>34</v>
      </c>
      <c r="J5602">
        <v>39</v>
      </c>
      <c r="K5602">
        <v>1</v>
      </c>
      <c r="L5602">
        <v>1316.17</v>
      </c>
      <c r="M5602">
        <v>99.54</v>
      </c>
      <c r="N5602" t="s">
        <v>50</v>
      </c>
      <c r="O5602">
        <v>5</v>
      </c>
      <c r="P5602" t="str" cm="1">
        <f t="array" ref="P5602">_xlfn.IFS(C5602&lt;25,"18-24", C5602&lt;=35,"25-35", C5602&lt;=50,"36-50",TRUE,"50+")</f>
        <v>25-35</v>
      </c>
      <c r="Q5602" t="str">
        <f t="shared" si="609"/>
        <v>new</v>
      </c>
      <c r="R5602" t="str">
        <f t="shared" si="610"/>
        <v>high value</v>
      </c>
      <c r="S5602" t="str">
        <f t="shared" si="611"/>
        <v>High</v>
      </c>
      <c r="T5602" t="str">
        <f t="shared" si="612"/>
        <v>Mar</v>
      </c>
      <c r="U5602">
        <f t="shared" si="613"/>
        <v>2024</v>
      </c>
      <c r="V5602" t="str">
        <f t="shared" si="614"/>
        <v>0-5</v>
      </c>
      <c r="W5602" t="str">
        <f t="shared" si="615"/>
        <v>Medium</v>
      </c>
    </row>
    <row r="5603" spans="1:23" x14ac:dyDescent="0.3">
      <c r="A5603">
        <v>605602</v>
      </c>
      <c r="B5603">
        <v>70456</v>
      </c>
      <c r="C5603">
        <v>30</v>
      </c>
      <c r="D5603" t="s">
        <v>7</v>
      </c>
      <c r="E5603" t="s">
        <v>8</v>
      </c>
      <c r="F5603" t="s">
        <v>19</v>
      </c>
      <c r="G5603" t="s">
        <v>21</v>
      </c>
      <c r="H5603" s="1">
        <v>45557</v>
      </c>
      <c r="I5603" t="s">
        <v>34</v>
      </c>
      <c r="J5603">
        <v>85</v>
      </c>
      <c r="K5603">
        <v>12.3</v>
      </c>
      <c r="L5603">
        <v>856.86</v>
      </c>
      <c r="M5603">
        <v>110.74</v>
      </c>
      <c r="N5603" t="s">
        <v>48</v>
      </c>
      <c r="O5603">
        <v>2</v>
      </c>
      <c r="P5603" t="str" cm="1">
        <f t="array" ref="P5603">_xlfn.IFS(C5603&lt;25,"18-24", C5603&lt;=35,"25-35", C5603&lt;=50,"36-50",TRUE,"50+")</f>
        <v>25-35</v>
      </c>
      <c r="Q5603" t="str">
        <f t="shared" si="609"/>
        <v>repeat</v>
      </c>
      <c r="R5603" t="str">
        <f t="shared" si="610"/>
        <v>high value</v>
      </c>
      <c r="S5603" t="str">
        <f t="shared" si="611"/>
        <v>Low</v>
      </c>
      <c r="T5603" t="str">
        <f t="shared" si="612"/>
        <v>Sep</v>
      </c>
      <c r="U5603">
        <f t="shared" si="613"/>
        <v>2024</v>
      </c>
      <c r="V5603" t="str">
        <f t="shared" si="614"/>
        <v>10-15</v>
      </c>
      <c r="W5603" t="str">
        <f t="shared" si="615"/>
        <v>Slow</v>
      </c>
    </row>
    <row r="5604" spans="1:23" x14ac:dyDescent="0.3">
      <c r="A5604">
        <v>605603</v>
      </c>
      <c r="B5604">
        <v>62744</v>
      </c>
      <c r="C5604">
        <v>19</v>
      </c>
      <c r="D5604" t="s">
        <v>4</v>
      </c>
      <c r="E5604" t="s">
        <v>11</v>
      </c>
      <c r="F5604" t="s">
        <v>18</v>
      </c>
      <c r="G5604" t="s">
        <v>31</v>
      </c>
      <c r="H5604" s="1">
        <v>45038</v>
      </c>
      <c r="I5604" t="s">
        <v>34</v>
      </c>
      <c r="J5604">
        <v>78</v>
      </c>
      <c r="K5604">
        <v>14.9</v>
      </c>
      <c r="L5604">
        <v>1448.56</v>
      </c>
      <c r="M5604">
        <v>43.1</v>
      </c>
      <c r="N5604" t="s">
        <v>48</v>
      </c>
      <c r="O5604">
        <v>5</v>
      </c>
      <c r="P5604" t="str" cm="1">
        <f t="array" ref="P5604">_xlfn.IFS(C5604&lt;25,"18-24", C5604&lt;=35,"25-35", C5604&lt;=50,"36-50",TRUE,"50+")</f>
        <v>18-24</v>
      </c>
      <c r="Q5604" t="str">
        <f t="shared" si="609"/>
        <v>new</v>
      </c>
      <c r="R5604" t="str">
        <f t="shared" si="610"/>
        <v>high value</v>
      </c>
      <c r="S5604" t="str">
        <f t="shared" si="611"/>
        <v>High</v>
      </c>
      <c r="T5604" t="str">
        <f t="shared" si="612"/>
        <v>Apr</v>
      </c>
      <c r="U5604">
        <f t="shared" si="613"/>
        <v>2023</v>
      </c>
      <c r="V5604" t="str">
        <f t="shared" si="614"/>
        <v>10-15</v>
      </c>
      <c r="W5604" t="str">
        <f t="shared" si="615"/>
        <v>Slow</v>
      </c>
    </row>
    <row r="5605" spans="1:23" x14ac:dyDescent="0.3">
      <c r="A5605">
        <v>605604</v>
      </c>
      <c r="B5605">
        <v>69095</v>
      </c>
      <c r="C5605">
        <v>33</v>
      </c>
      <c r="D5605" t="s">
        <v>4</v>
      </c>
      <c r="E5605" t="s">
        <v>16</v>
      </c>
      <c r="F5605" t="s">
        <v>32</v>
      </c>
      <c r="G5605" t="s">
        <v>25</v>
      </c>
      <c r="H5605" s="1">
        <v>45014</v>
      </c>
      <c r="I5605" t="s">
        <v>34</v>
      </c>
      <c r="J5605">
        <v>88</v>
      </c>
      <c r="K5605">
        <v>14</v>
      </c>
      <c r="L5605">
        <v>722.1</v>
      </c>
      <c r="M5605">
        <v>28.93</v>
      </c>
      <c r="N5605" t="s">
        <v>48</v>
      </c>
      <c r="O5605">
        <v>5</v>
      </c>
      <c r="P5605" t="str" cm="1">
        <f t="array" ref="P5605">_xlfn.IFS(C5605&lt;25,"18-24", C5605&lt;=35,"25-35", C5605&lt;=50,"36-50",TRUE,"50+")</f>
        <v>25-35</v>
      </c>
      <c r="Q5605" t="str">
        <f t="shared" si="609"/>
        <v>new</v>
      </c>
      <c r="R5605" t="str">
        <f t="shared" si="610"/>
        <v>high value</v>
      </c>
      <c r="S5605" t="str">
        <f t="shared" si="611"/>
        <v>High</v>
      </c>
      <c r="T5605" t="str">
        <f t="shared" si="612"/>
        <v>Mar</v>
      </c>
      <c r="U5605">
        <f t="shared" si="613"/>
        <v>2023</v>
      </c>
      <c r="V5605" t="str">
        <f t="shared" si="614"/>
        <v>10-15</v>
      </c>
      <c r="W5605" t="str">
        <f t="shared" si="615"/>
        <v>Slow</v>
      </c>
    </row>
    <row r="5606" spans="1:23" x14ac:dyDescent="0.3">
      <c r="A5606">
        <v>605605</v>
      </c>
      <c r="B5606">
        <v>42303</v>
      </c>
      <c r="C5606">
        <v>30</v>
      </c>
      <c r="D5606" t="s">
        <v>7</v>
      </c>
      <c r="E5606" t="s">
        <v>8</v>
      </c>
      <c r="F5606" t="s">
        <v>22</v>
      </c>
      <c r="G5606" t="s">
        <v>25</v>
      </c>
      <c r="H5606" s="1">
        <v>45149</v>
      </c>
      <c r="I5606" t="s">
        <v>34</v>
      </c>
      <c r="J5606">
        <v>63</v>
      </c>
      <c r="K5606">
        <v>6.5</v>
      </c>
      <c r="L5606">
        <v>635.44000000000005</v>
      </c>
      <c r="M5606">
        <v>77.83</v>
      </c>
      <c r="N5606" t="s">
        <v>49</v>
      </c>
      <c r="O5606">
        <v>1</v>
      </c>
      <c r="P5606" t="str" cm="1">
        <f t="array" ref="P5606">_xlfn.IFS(C5606&lt;25,"18-24", C5606&lt;=35,"25-35", C5606&lt;=50,"36-50",TRUE,"50+")</f>
        <v>25-35</v>
      </c>
      <c r="Q5606" t="str">
        <f t="shared" si="609"/>
        <v>new</v>
      </c>
      <c r="R5606" t="str">
        <f t="shared" si="610"/>
        <v>high value</v>
      </c>
      <c r="S5606" t="str">
        <f t="shared" si="611"/>
        <v>Low</v>
      </c>
      <c r="T5606" t="str">
        <f t="shared" si="612"/>
        <v>Aug</v>
      </c>
      <c r="U5606">
        <f t="shared" si="613"/>
        <v>2023</v>
      </c>
      <c r="V5606" t="str">
        <f t="shared" si="614"/>
        <v>5-10</v>
      </c>
      <c r="W5606" t="str">
        <f t="shared" si="615"/>
        <v>Slow</v>
      </c>
    </row>
    <row r="5607" spans="1:23" x14ac:dyDescent="0.3">
      <c r="A5607">
        <v>605606</v>
      </c>
      <c r="B5607">
        <v>26124</v>
      </c>
      <c r="C5607">
        <v>29</v>
      </c>
      <c r="D5607" t="s">
        <v>4</v>
      </c>
      <c r="E5607" t="s">
        <v>11</v>
      </c>
      <c r="F5607" t="s">
        <v>19</v>
      </c>
      <c r="G5607" t="s">
        <v>31</v>
      </c>
      <c r="H5607" s="1">
        <v>45584</v>
      </c>
      <c r="I5607" t="s">
        <v>33</v>
      </c>
      <c r="J5607">
        <v>75</v>
      </c>
      <c r="K5607">
        <v>10.9</v>
      </c>
      <c r="L5607">
        <v>1157.4000000000001</v>
      </c>
      <c r="M5607">
        <v>21.95</v>
      </c>
      <c r="N5607" t="s">
        <v>49</v>
      </c>
      <c r="O5607">
        <v>5</v>
      </c>
      <c r="P5607" t="str" cm="1">
        <f t="array" ref="P5607">_xlfn.IFS(C5607&lt;25,"18-24", C5607&lt;=35,"25-35", C5607&lt;=50,"36-50",TRUE,"50+")</f>
        <v>25-35</v>
      </c>
      <c r="Q5607" t="str">
        <f t="shared" si="609"/>
        <v>new</v>
      </c>
      <c r="R5607" t="str">
        <f t="shared" si="610"/>
        <v>high value</v>
      </c>
      <c r="S5607" t="str">
        <f t="shared" si="611"/>
        <v>High</v>
      </c>
      <c r="T5607" t="str">
        <f t="shared" si="612"/>
        <v>Oct</v>
      </c>
      <c r="U5607">
        <f t="shared" si="613"/>
        <v>2024</v>
      </c>
      <c r="V5607" t="str">
        <f t="shared" si="614"/>
        <v>10-15</v>
      </c>
      <c r="W5607" t="str">
        <f t="shared" si="615"/>
        <v>Slow</v>
      </c>
    </row>
    <row r="5608" spans="1:23" x14ac:dyDescent="0.3">
      <c r="A5608">
        <v>605607</v>
      </c>
      <c r="B5608">
        <v>73334</v>
      </c>
      <c r="C5608">
        <v>42</v>
      </c>
      <c r="D5608" t="s">
        <v>7</v>
      </c>
      <c r="E5608" t="s">
        <v>13</v>
      </c>
      <c r="F5608" t="s">
        <v>22</v>
      </c>
      <c r="G5608" t="s">
        <v>21</v>
      </c>
      <c r="H5608" s="1">
        <v>45539</v>
      </c>
      <c r="I5608" t="s">
        <v>33</v>
      </c>
      <c r="J5608">
        <v>28</v>
      </c>
      <c r="K5608">
        <v>7.6</v>
      </c>
      <c r="L5608">
        <v>850.35</v>
      </c>
      <c r="M5608">
        <v>68.7</v>
      </c>
      <c r="N5608" t="s">
        <v>49</v>
      </c>
      <c r="O5608">
        <v>5</v>
      </c>
      <c r="P5608" t="str" cm="1">
        <f t="array" ref="P5608">_xlfn.IFS(C5608&lt;25,"18-24", C5608&lt;=35,"25-35", C5608&lt;=50,"36-50",TRUE,"50+")</f>
        <v>36-50</v>
      </c>
      <c r="Q5608" t="str">
        <f t="shared" si="609"/>
        <v>new</v>
      </c>
      <c r="R5608" t="str">
        <f t="shared" si="610"/>
        <v>high value</v>
      </c>
      <c r="S5608" t="str">
        <f t="shared" si="611"/>
        <v>High</v>
      </c>
      <c r="T5608" t="str">
        <f t="shared" si="612"/>
        <v>Sep</v>
      </c>
      <c r="U5608">
        <f t="shared" si="613"/>
        <v>2024</v>
      </c>
      <c r="V5608" t="str">
        <f t="shared" si="614"/>
        <v>5-10</v>
      </c>
      <c r="W5608" t="str">
        <f t="shared" si="615"/>
        <v>Fast</v>
      </c>
    </row>
    <row r="5609" spans="1:23" x14ac:dyDescent="0.3">
      <c r="A5609">
        <v>605608</v>
      </c>
      <c r="B5609">
        <v>76661</v>
      </c>
      <c r="C5609">
        <v>28</v>
      </c>
      <c r="D5609" t="s">
        <v>4</v>
      </c>
      <c r="E5609" t="s">
        <v>11</v>
      </c>
      <c r="F5609" t="s">
        <v>24</v>
      </c>
      <c r="G5609" t="s">
        <v>27</v>
      </c>
      <c r="H5609" s="1">
        <v>45121</v>
      </c>
      <c r="I5609" t="s">
        <v>33</v>
      </c>
      <c r="J5609">
        <v>67</v>
      </c>
      <c r="K5609">
        <v>10.5</v>
      </c>
      <c r="L5609">
        <v>516.79999999999995</v>
      </c>
      <c r="M5609">
        <v>31.84</v>
      </c>
      <c r="N5609" t="s">
        <v>49</v>
      </c>
      <c r="O5609">
        <v>3</v>
      </c>
      <c r="P5609" t="str" cm="1">
        <f t="array" ref="P5609">_xlfn.IFS(C5609&lt;25,"18-24", C5609&lt;=35,"25-35", C5609&lt;=50,"36-50",TRUE,"50+")</f>
        <v>25-35</v>
      </c>
      <c r="Q5609" t="str">
        <f t="shared" si="609"/>
        <v>new</v>
      </c>
      <c r="R5609" t="str">
        <f t="shared" si="610"/>
        <v>high value</v>
      </c>
      <c r="S5609" t="str">
        <f t="shared" si="611"/>
        <v>medium</v>
      </c>
      <c r="T5609" t="str">
        <f t="shared" si="612"/>
        <v>Jul</v>
      </c>
      <c r="U5609">
        <f t="shared" si="613"/>
        <v>2023</v>
      </c>
      <c r="V5609" t="str">
        <f t="shared" si="614"/>
        <v>10-15</v>
      </c>
      <c r="W5609" t="str">
        <f t="shared" si="615"/>
        <v>Slow</v>
      </c>
    </row>
    <row r="5610" spans="1:23" x14ac:dyDescent="0.3">
      <c r="A5610">
        <v>605609</v>
      </c>
      <c r="B5610">
        <v>80628</v>
      </c>
      <c r="C5610">
        <v>33</v>
      </c>
      <c r="D5610" t="s">
        <v>4</v>
      </c>
      <c r="E5610" t="s">
        <v>8</v>
      </c>
      <c r="F5610" t="s">
        <v>22</v>
      </c>
      <c r="G5610" t="s">
        <v>25</v>
      </c>
      <c r="H5610" s="1">
        <v>44778</v>
      </c>
      <c r="I5610" t="s">
        <v>34</v>
      </c>
      <c r="J5610">
        <v>27</v>
      </c>
      <c r="K5610">
        <v>5.3</v>
      </c>
      <c r="L5610">
        <v>1329.59</v>
      </c>
      <c r="M5610">
        <v>28.59</v>
      </c>
      <c r="N5610" t="s">
        <v>50</v>
      </c>
      <c r="O5610">
        <v>5</v>
      </c>
      <c r="P5610" t="str" cm="1">
        <f t="array" ref="P5610">_xlfn.IFS(C5610&lt;25,"18-24", C5610&lt;=35,"25-35", C5610&lt;=50,"36-50",TRUE,"50+")</f>
        <v>25-35</v>
      </c>
      <c r="Q5610" t="str">
        <f t="shared" si="609"/>
        <v>new</v>
      </c>
      <c r="R5610" t="str">
        <f t="shared" si="610"/>
        <v>high value</v>
      </c>
      <c r="S5610" t="str">
        <f t="shared" si="611"/>
        <v>High</v>
      </c>
      <c r="T5610" t="str">
        <f t="shared" si="612"/>
        <v>Aug</v>
      </c>
      <c r="U5610">
        <f t="shared" si="613"/>
        <v>2022</v>
      </c>
      <c r="V5610" t="str">
        <f t="shared" si="614"/>
        <v>5-10</v>
      </c>
      <c r="W5610" t="str">
        <f t="shared" si="615"/>
        <v>Fast</v>
      </c>
    </row>
    <row r="5611" spans="1:23" x14ac:dyDescent="0.3">
      <c r="A5611">
        <v>605610</v>
      </c>
      <c r="B5611">
        <v>26210</v>
      </c>
      <c r="C5611">
        <v>64</v>
      </c>
      <c r="D5611" t="s">
        <v>4</v>
      </c>
      <c r="E5611" t="s">
        <v>15</v>
      </c>
      <c r="F5611" t="s">
        <v>18</v>
      </c>
      <c r="G5611" t="s">
        <v>25</v>
      </c>
      <c r="H5611" s="1">
        <v>44800</v>
      </c>
      <c r="I5611" t="s">
        <v>33</v>
      </c>
      <c r="J5611">
        <v>40</v>
      </c>
      <c r="K5611">
        <v>4.5</v>
      </c>
      <c r="L5611">
        <v>1380.91</v>
      </c>
      <c r="M5611">
        <v>26.35</v>
      </c>
      <c r="N5611" t="s">
        <v>47</v>
      </c>
      <c r="O5611">
        <v>4</v>
      </c>
      <c r="P5611" t="str" cm="1">
        <f t="array" ref="P5611">_xlfn.IFS(C5611&lt;25,"18-24", C5611&lt;=35,"25-35", C5611&lt;=50,"36-50",TRUE,"50+")</f>
        <v>50+</v>
      </c>
      <c r="Q5611" t="str">
        <f t="shared" si="609"/>
        <v>new</v>
      </c>
      <c r="R5611" t="str">
        <f t="shared" si="610"/>
        <v>high value</v>
      </c>
      <c r="S5611" t="str">
        <f t="shared" si="611"/>
        <v>medium</v>
      </c>
      <c r="T5611" t="str">
        <f t="shared" si="612"/>
        <v>Aug</v>
      </c>
      <c r="U5611">
        <f t="shared" si="613"/>
        <v>2022</v>
      </c>
      <c r="V5611" t="str">
        <f t="shared" si="614"/>
        <v>0-5</v>
      </c>
      <c r="W5611" t="str">
        <f t="shared" si="615"/>
        <v>Medium</v>
      </c>
    </row>
    <row r="5612" spans="1:23" x14ac:dyDescent="0.3">
      <c r="A5612">
        <v>605611</v>
      </c>
      <c r="B5612">
        <v>73513</v>
      </c>
      <c r="C5612">
        <v>44</v>
      </c>
      <c r="D5612" t="s">
        <v>7</v>
      </c>
      <c r="E5612" t="s">
        <v>16</v>
      </c>
      <c r="F5612" t="s">
        <v>28</v>
      </c>
      <c r="G5612" t="s">
        <v>31</v>
      </c>
      <c r="H5612" s="1">
        <v>45419</v>
      </c>
      <c r="I5612" t="s">
        <v>33</v>
      </c>
      <c r="J5612">
        <v>62</v>
      </c>
      <c r="K5612">
        <v>5.8</v>
      </c>
      <c r="L5612">
        <v>286.62</v>
      </c>
      <c r="M5612">
        <v>60.56</v>
      </c>
      <c r="N5612" t="s">
        <v>49</v>
      </c>
      <c r="O5612">
        <v>3</v>
      </c>
      <c r="P5612" t="str" cm="1">
        <f t="array" ref="P5612">_xlfn.IFS(C5612&lt;25,"18-24", C5612&lt;=35,"25-35", C5612&lt;=50,"36-50",TRUE,"50+")</f>
        <v>36-50</v>
      </c>
      <c r="Q5612" t="str">
        <f t="shared" si="609"/>
        <v>new</v>
      </c>
      <c r="R5612" t="str">
        <f t="shared" si="610"/>
        <v>medium</v>
      </c>
      <c r="S5612" t="str">
        <f t="shared" si="611"/>
        <v>medium</v>
      </c>
      <c r="T5612" t="str">
        <f t="shared" si="612"/>
        <v>May</v>
      </c>
      <c r="U5612">
        <f t="shared" si="613"/>
        <v>2024</v>
      </c>
      <c r="V5612" t="str">
        <f t="shared" si="614"/>
        <v>5-10</v>
      </c>
      <c r="W5612" t="str">
        <f t="shared" si="615"/>
        <v>Slow</v>
      </c>
    </row>
    <row r="5613" spans="1:23" x14ac:dyDescent="0.3">
      <c r="A5613">
        <v>605612</v>
      </c>
      <c r="B5613">
        <v>92519</v>
      </c>
      <c r="C5613">
        <v>23</v>
      </c>
      <c r="D5613" t="s">
        <v>7</v>
      </c>
      <c r="E5613" t="s">
        <v>8</v>
      </c>
      <c r="F5613" t="s">
        <v>26</v>
      </c>
      <c r="G5613" t="s">
        <v>21</v>
      </c>
      <c r="H5613" s="1">
        <v>44717</v>
      </c>
      <c r="I5613" t="s">
        <v>33</v>
      </c>
      <c r="J5613">
        <v>35</v>
      </c>
      <c r="K5613">
        <v>10.1</v>
      </c>
      <c r="L5613">
        <v>285.74</v>
      </c>
      <c r="M5613">
        <v>88.05</v>
      </c>
      <c r="N5613" t="s">
        <v>48</v>
      </c>
      <c r="O5613">
        <v>4</v>
      </c>
      <c r="P5613" t="str" cm="1">
        <f t="array" ref="P5613">_xlfn.IFS(C5613&lt;25,"18-24", C5613&lt;=35,"25-35", C5613&lt;=50,"36-50",TRUE,"50+")</f>
        <v>18-24</v>
      </c>
      <c r="Q5613" t="str">
        <f t="shared" si="609"/>
        <v>new</v>
      </c>
      <c r="R5613" t="str">
        <f t="shared" si="610"/>
        <v>medium</v>
      </c>
      <c r="S5613" t="str">
        <f t="shared" si="611"/>
        <v>medium</v>
      </c>
      <c r="T5613" t="str">
        <f t="shared" si="612"/>
        <v>Jun</v>
      </c>
      <c r="U5613">
        <f t="shared" si="613"/>
        <v>2022</v>
      </c>
      <c r="V5613" t="str">
        <f t="shared" si="614"/>
        <v>10-15</v>
      </c>
      <c r="W5613" t="str">
        <f t="shared" si="615"/>
        <v>Medium</v>
      </c>
    </row>
    <row r="5614" spans="1:23" x14ac:dyDescent="0.3">
      <c r="A5614">
        <v>605613</v>
      </c>
      <c r="B5614">
        <v>58313</v>
      </c>
      <c r="C5614">
        <v>21</v>
      </c>
      <c r="D5614" t="s">
        <v>7</v>
      </c>
      <c r="E5614" t="s">
        <v>5</v>
      </c>
      <c r="F5614" t="s">
        <v>32</v>
      </c>
      <c r="G5614" t="s">
        <v>23</v>
      </c>
      <c r="H5614" s="1">
        <v>44943</v>
      </c>
      <c r="I5614" t="s">
        <v>33</v>
      </c>
      <c r="J5614">
        <v>66</v>
      </c>
      <c r="K5614">
        <v>1.5</v>
      </c>
      <c r="L5614">
        <v>1413.38</v>
      </c>
      <c r="M5614">
        <v>50.81</v>
      </c>
      <c r="N5614" t="s">
        <v>49</v>
      </c>
      <c r="O5614">
        <v>3</v>
      </c>
      <c r="P5614" t="str" cm="1">
        <f t="array" ref="P5614">_xlfn.IFS(C5614&lt;25,"18-24", C5614&lt;=35,"25-35", C5614&lt;=50,"36-50",TRUE,"50+")</f>
        <v>18-24</v>
      </c>
      <c r="Q5614" t="str">
        <f t="shared" si="609"/>
        <v>new</v>
      </c>
      <c r="R5614" t="str">
        <f t="shared" si="610"/>
        <v>high value</v>
      </c>
      <c r="S5614" t="str">
        <f t="shared" si="611"/>
        <v>medium</v>
      </c>
      <c r="T5614" t="str">
        <f t="shared" si="612"/>
        <v>Jan</v>
      </c>
      <c r="U5614">
        <f t="shared" si="613"/>
        <v>2023</v>
      </c>
      <c r="V5614" t="str">
        <f t="shared" si="614"/>
        <v>0-5</v>
      </c>
      <c r="W5614" t="str">
        <f t="shared" si="615"/>
        <v>Slow</v>
      </c>
    </row>
    <row r="5615" spans="1:23" x14ac:dyDescent="0.3">
      <c r="A5615">
        <v>605614</v>
      </c>
      <c r="B5615">
        <v>17736</v>
      </c>
      <c r="C5615">
        <v>35</v>
      </c>
      <c r="D5615" t="s">
        <v>7</v>
      </c>
      <c r="E5615" t="s">
        <v>5</v>
      </c>
      <c r="F5615" t="s">
        <v>22</v>
      </c>
      <c r="G5615" t="s">
        <v>27</v>
      </c>
      <c r="H5615" s="1">
        <v>45410</v>
      </c>
      <c r="I5615" t="s">
        <v>33</v>
      </c>
      <c r="J5615">
        <v>70</v>
      </c>
      <c r="K5615">
        <v>11.6</v>
      </c>
      <c r="L5615">
        <v>364.78</v>
      </c>
      <c r="M5615">
        <v>49.01</v>
      </c>
      <c r="N5615" t="s">
        <v>47</v>
      </c>
      <c r="O5615">
        <v>1</v>
      </c>
      <c r="P5615" t="str" cm="1">
        <f t="array" ref="P5615">_xlfn.IFS(C5615&lt;25,"18-24", C5615&lt;=35,"25-35", C5615&lt;=50,"36-50",TRUE,"50+")</f>
        <v>25-35</v>
      </c>
      <c r="Q5615" t="str">
        <f t="shared" si="609"/>
        <v>new</v>
      </c>
      <c r="R5615" t="str">
        <f t="shared" si="610"/>
        <v>medium</v>
      </c>
      <c r="S5615" t="str">
        <f t="shared" si="611"/>
        <v>Low</v>
      </c>
      <c r="T5615" t="str">
        <f t="shared" si="612"/>
        <v>Apr</v>
      </c>
      <c r="U5615">
        <f t="shared" si="613"/>
        <v>2024</v>
      </c>
      <c r="V5615" t="str">
        <f t="shared" si="614"/>
        <v>10-15</v>
      </c>
      <c r="W5615" t="str">
        <f t="shared" si="615"/>
        <v>Slow</v>
      </c>
    </row>
    <row r="5616" spans="1:23" x14ac:dyDescent="0.3">
      <c r="A5616">
        <v>605615</v>
      </c>
      <c r="B5616">
        <v>67537</v>
      </c>
      <c r="C5616">
        <v>27</v>
      </c>
      <c r="D5616" t="s">
        <v>4</v>
      </c>
      <c r="E5616" t="s">
        <v>13</v>
      </c>
      <c r="F5616" t="s">
        <v>30</v>
      </c>
      <c r="G5616" t="s">
        <v>29</v>
      </c>
      <c r="H5616" s="1">
        <v>45572</v>
      </c>
      <c r="I5616" t="s">
        <v>34</v>
      </c>
      <c r="J5616">
        <v>48</v>
      </c>
      <c r="K5616">
        <v>2.6</v>
      </c>
      <c r="L5616">
        <v>644.59</v>
      </c>
      <c r="M5616">
        <v>102.15</v>
      </c>
      <c r="N5616" t="s">
        <v>48</v>
      </c>
      <c r="O5616">
        <v>5</v>
      </c>
      <c r="P5616" t="str" cm="1">
        <f t="array" ref="P5616">_xlfn.IFS(C5616&lt;25,"18-24", C5616&lt;=35,"25-35", C5616&lt;=50,"36-50",TRUE,"50+")</f>
        <v>25-35</v>
      </c>
      <c r="Q5616" t="str">
        <f t="shared" si="609"/>
        <v>new</v>
      </c>
      <c r="R5616" t="str">
        <f t="shared" si="610"/>
        <v>high value</v>
      </c>
      <c r="S5616" t="str">
        <f t="shared" si="611"/>
        <v>High</v>
      </c>
      <c r="T5616" t="str">
        <f t="shared" si="612"/>
        <v>Oct</v>
      </c>
      <c r="U5616">
        <f t="shared" si="613"/>
        <v>2024</v>
      </c>
      <c r="V5616" t="str">
        <f t="shared" si="614"/>
        <v>0-5</v>
      </c>
      <c r="W5616" t="str">
        <f t="shared" si="615"/>
        <v>Slow</v>
      </c>
    </row>
    <row r="5617" spans="1:23" x14ac:dyDescent="0.3">
      <c r="A5617">
        <v>605616</v>
      </c>
      <c r="B5617">
        <v>63474</v>
      </c>
      <c r="C5617">
        <v>43</v>
      </c>
      <c r="D5617" t="s">
        <v>7</v>
      </c>
      <c r="E5617" t="s">
        <v>5</v>
      </c>
      <c r="F5617" t="s">
        <v>26</v>
      </c>
      <c r="G5617" t="s">
        <v>29</v>
      </c>
      <c r="H5617" s="1">
        <v>45221</v>
      </c>
      <c r="I5617" t="s">
        <v>34</v>
      </c>
      <c r="J5617">
        <v>49</v>
      </c>
      <c r="K5617">
        <v>13.9</v>
      </c>
      <c r="L5617">
        <v>355</v>
      </c>
      <c r="M5617">
        <v>104.39</v>
      </c>
      <c r="N5617" t="s">
        <v>49</v>
      </c>
      <c r="O5617">
        <v>2</v>
      </c>
      <c r="P5617" t="str" cm="1">
        <f t="array" ref="P5617">_xlfn.IFS(C5617&lt;25,"18-24", C5617&lt;=35,"25-35", C5617&lt;=50,"36-50",TRUE,"50+")</f>
        <v>36-50</v>
      </c>
      <c r="Q5617" t="str">
        <f t="shared" si="609"/>
        <v>new</v>
      </c>
      <c r="R5617" t="str">
        <f t="shared" si="610"/>
        <v>medium</v>
      </c>
      <c r="S5617" t="str">
        <f t="shared" si="611"/>
        <v>Low</v>
      </c>
      <c r="T5617" t="str">
        <f t="shared" si="612"/>
        <v>Oct</v>
      </c>
      <c r="U5617">
        <f t="shared" si="613"/>
        <v>2023</v>
      </c>
      <c r="V5617" t="str">
        <f t="shared" si="614"/>
        <v>10-15</v>
      </c>
      <c r="W5617" t="str">
        <f t="shared" si="615"/>
        <v>Slow</v>
      </c>
    </row>
    <row r="5618" spans="1:23" x14ac:dyDescent="0.3">
      <c r="A5618">
        <v>605617</v>
      </c>
      <c r="B5618">
        <v>51460</v>
      </c>
      <c r="C5618">
        <v>61</v>
      </c>
      <c r="D5618" t="s">
        <v>4</v>
      </c>
      <c r="E5618" t="s">
        <v>5</v>
      </c>
      <c r="F5618" t="s">
        <v>28</v>
      </c>
      <c r="G5618" t="s">
        <v>31</v>
      </c>
      <c r="H5618" s="1">
        <v>45087</v>
      </c>
      <c r="I5618" t="s">
        <v>33</v>
      </c>
      <c r="J5618">
        <v>24</v>
      </c>
      <c r="K5618">
        <v>5.4</v>
      </c>
      <c r="L5618">
        <v>267.94</v>
      </c>
      <c r="M5618">
        <v>107.58</v>
      </c>
      <c r="N5618" t="s">
        <v>48</v>
      </c>
      <c r="O5618">
        <v>2</v>
      </c>
      <c r="P5618" t="str" cm="1">
        <f t="array" ref="P5618">_xlfn.IFS(C5618&lt;25,"18-24", C5618&lt;=35,"25-35", C5618&lt;=50,"36-50",TRUE,"50+")</f>
        <v>50+</v>
      </c>
      <c r="Q5618" t="str">
        <f t="shared" si="609"/>
        <v>new</v>
      </c>
      <c r="R5618" t="str">
        <f t="shared" si="610"/>
        <v>medium</v>
      </c>
      <c r="S5618" t="str">
        <f t="shared" si="611"/>
        <v>Low</v>
      </c>
      <c r="T5618" t="str">
        <f t="shared" si="612"/>
        <v>Jun</v>
      </c>
      <c r="U5618">
        <f t="shared" si="613"/>
        <v>2023</v>
      </c>
      <c r="V5618" t="str">
        <f t="shared" si="614"/>
        <v>5-10</v>
      </c>
      <c r="W5618" t="str">
        <f t="shared" si="615"/>
        <v>Fast</v>
      </c>
    </row>
    <row r="5619" spans="1:23" x14ac:dyDescent="0.3">
      <c r="A5619">
        <v>605618</v>
      </c>
      <c r="B5619">
        <v>66606</v>
      </c>
      <c r="C5619">
        <v>24</v>
      </c>
      <c r="D5619" t="s">
        <v>7</v>
      </c>
      <c r="E5619" t="s">
        <v>8</v>
      </c>
      <c r="F5619" t="s">
        <v>22</v>
      </c>
      <c r="G5619" t="s">
        <v>27</v>
      </c>
      <c r="H5619" s="1">
        <v>45516</v>
      </c>
      <c r="I5619" t="s">
        <v>34</v>
      </c>
      <c r="J5619">
        <v>88</v>
      </c>
      <c r="K5619">
        <v>2.4</v>
      </c>
      <c r="L5619">
        <v>331.04</v>
      </c>
      <c r="M5619">
        <v>113.43</v>
      </c>
      <c r="N5619" t="s">
        <v>49</v>
      </c>
      <c r="O5619">
        <v>4</v>
      </c>
      <c r="P5619" t="str" cm="1">
        <f t="array" ref="P5619">_xlfn.IFS(C5619&lt;25,"18-24", C5619&lt;=35,"25-35", C5619&lt;=50,"36-50",TRUE,"50+")</f>
        <v>18-24</v>
      </c>
      <c r="Q5619" t="str">
        <f t="shared" si="609"/>
        <v>new</v>
      </c>
      <c r="R5619" t="str">
        <f t="shared" si="610"/>
        <v>medium</v>
      </c>
      <c r="S5619" t="str">
        <f t="shared" si="611"/>
        <v>medium</v>
      </c>
      <c r="T5619" t="str">
        <f t="shared" si="612"/>
        <v>Aug</v>
      </c>
      <c r="U5619">
        <f t="shared" si="613"/>
        <v>2024</v>
      </c>
      <c r="V5619" t="str">
        <f t="shared" si="614"/>
        <v>0-5</v>
      </c>
      <c r="W5619" t="str">
        <f t="shared" si="615"/>
        <v>Slow</v>
      </c>
    </row>
    <row r="5620" spans="1:23" x14ac:dyDescent="0.3">
      <c r="A5620">
        <v>605619</v>
      </c>
      <c r="B5620">
        <v>87955</v>
      </c>
      <c r="C5620">
        <v>42</v>
      </c>
      <c r="D5620" t="s">
        <v>7</v>
      </c>
      <c r="E5620" t="s">
        <v>8</v>
      </c>
      <c r="F5620" t="s">
        <v>30</v>
      </c>
      <c r="G5620" t="s">
        <v>25</v>
      </c>
      <c r="H5620" s="1">
        <v>45642</v>
      </c>
      <c r="I5620" t="s">
        <v>33</v>
      </c>
      <c r="J5620">
        <v>49</v>
      </c>
      <c r="K5620">
        <v>4.5</v>
      </c>
      <c r="L5620">
        <v>1300.3</v>
      </c>
      <c r="M5620">
        <v>90.08</v>
      </c>
      <c r="N5620" t="s">
        <v>50</v>
      </c>
      <c r="O5620">
        <v>3</v>
      </c>
      <c r="P5620" t="str" cm="1">
        <f t="array" ref="P5620">_xlfn.IFS(C5620&lt;25,"18-24", C5620&lt;=35,"25-35", C5620&lt;=50,"36-50",TRUE,"50+")</f>
        <v>36-50</v>
      </c>
      <c r="Q5620" t="str">
        <f t="shared" si="609"/>
        <v>new</v>
      </c>
      <c r="R5620" t="str">
        <f t="shared" si="610"/>
        <v>high value</v>
      </c>
      <c r="S5620" t="str">
        <f t="shared" si="611"/>
        <v>medium</v>
      </c>
      <c r="T5620" t="str">
        <f t="shared" si="612"/>
        <v>Dec</v>
      </c>
      <c r="U5620">
        <f t="shared" si="613"/>
        <v>2024</v>
      </c>
      <c r="V5620" t="str">
        <f t="shared" si="614"/>
        <v>0-5</v>
      </c>
      <c r="W5620" t="str">
        <f t="shared" si="615"/>
        <v>Slow</v>
      </c>
    </row>
    <row r="5621" spans="1:23" x14ac:dyDescent="0.3">
      <c r="A5621">
        <v>605620</v>
      </c>
      <c r="B5621">
        <v>69485</v>
      </c>
      <c r="C5621">
        <v>41</v>
      </c>
      <c r="D5621" t="s">
        <v>7</v>
      </c>
      <c r="E5621" t="s">
        <v>5</v>
      </c>
      <c r="F5621" t="s">
        <v>28</v>
      </c>
      <c r="G5621" t="s">
        <v>25</v>
      </c>
      <c r="H5621" s="1">
        <v>44897</v>
      </c>
      <c r="I5621" t="s">
        <v>34</v>
      </c>
      <c r="J5621">
        <v>70</v>
      </c>
      <c r="K5621">
        <v>9.8000000000000007</v>
      </c>
      <c r="L5621">
        <v>551.96</v>
      </c>
      <c r="M5621">
        <v>24.73</v>
      </c>
      <c r="N5621" t="s">
        <v>47</v>
      </c>
      <c r="O5621">
        <v>4</v>
      </c>
      <c r="P5621" t="str" cm="1">
        <f t="array" ref="P5621">_xlfn.IFS(C5621&lt;25,"18-24", C5621&lt;=35,"25-35", C5621&lt;=50,"36-50",TRUE,"50+")</f>
        <v>36-50</v>
      </c>
      <c r="Q5621" t="str">
        <f t="shared" si="609"/>
        <v>new</v>
      </c>
      <c r="R5621" t="str">
        <f t="shared" si="610"/>
        <v>high value</v>
      </c>
      <c r="S5621" t="str">
        <f t="shared" si="611"/>
        <v>medium</v>
      </c>
      <c r="T5621" t="str">
        <f t="shared" si="612"/>
        <v>Dec</v>
      </c>
      <c r="U5621">
        <f t="shared" si="613"/>
        <v>2022</v>
      </c>
      <c r="V5621" t="str">
        <f t="shared" si="614"/>
        <v>5-10</v>
      </c>
      <c r="W5621" t="str">
        <f t="shared" si="615"/>
        <v>Slow</v>
      </c>
    </row>
    <row r="5622" spans="1:23" x14ac:dyDescent="0.3">
      <c r="A5622">
        <v>605621</v>
      </c>
      <c r="B5622">
        <v>37892</v>
      </c>
      <c r="C5622">
        <v>40</v>
      </c>
      <c r="D5622" t="s">
        <v>4</v>
      </c>
      <c r="E5622" t="s">
        <v>11</v>
      </c>
      <c r="F5622" t="s">
        <v>26</v>
      </c>
      <c r="G5622" t="s">
        <v>25</v>
      </c>
      <c r="H5622" s="1">
        <v>45370</v>
      </c>
      <c r="I5622" t="s">
        <v>34</v>
      </c>
      <c r="J5622">
        <v>74</v>
      </c>
      <c r="K5622">
        <v>12.5</v>
      </c>
      <c r="L5622">
        <v>758.41</v>
      </c>
      <c r="M5622">
        <v>65.42</v>
      </c>
      <c r="N5622" t="s">
        <v>47</v>
      </c>
      <c r="O5622">
        <v>2</v>
      </c>
      <c r="P5622" t="str" cm="1">
        <f t="array" ref="P5622">_xlfn.IFS(C5622&lt;25,"18-24", C5622&lt;=35,"25-35", C5622&lt;=50,"36-50",TRUE,"50+")</f>
        <v>36-50</v>
      </c>
      <c r="Q5622" t="str">
        <f t="shared" si="609"/>
        <v>repeat</v>
      </c>
      <c r="R5622" t="str">
        <f t="shared" si="610"/>
        <v>high value</v>
      </c>
      <c r="S5622" t="str">
        <f t="shared" si="611"/>
        <v>Low</v>
      </c>
      <c r="T5622" t="str">
        <f t="shared" si="612"/>
        <v>Mar</v>
      </c>
      <c r="U5622">
        <f t="shared" si="613"/>
        <v>2024</v>
      </c>
      <c r="V5622" t="str">
        <f t="shared" si="614"/>
        <v>10-15</v>
      </c>
      <c r="W5622" t="str">
        <f t="shared" si="615"/>
        <v>Slow</v>
      </c>
    </row>
    <row r="5623" spans="1:23" x14ac:dyDescent="0.3">
      <c r="A5623">
        <v>605622</v>
      </c>
      <c r="B5623">
        <v>45164</v>
      </c>
      <c r="C5623">
        <v>26</v>
      </c>
      <c r="D5623" t="s">
        <v>7</v>
      </c>
      <c r="E5623" t="s">
        <v>15</v>
      </c>
      <c r="F5623" t="s">
        <v>26</v>
      </c>
      <c r="G5623" t="s">
        <v>27</v>
      </c>
      <c r="H5623" s="1">
        <v>45077</v>
      </c>
      <c r="I5623" t="s">
        <v>33</v>
      </c>
      <c r="J5623">
        <v>69</v>
      </c>
      <c r="K5623">
        <v>1.7</v>
      </c>
      <c r="L5623">
        <v>746.65</v>
      </c>
      <c r="M5623">
        <v>56.63</v>
      </c>
      <c r="N5623" t="s">
        <v>48</v>
      </c>
      <c r="O5623">
        <v>4</v>
      </c>
      <c r="P5623" t="str" cm="1">
        <f t="array" ref="P5623">_xlfn.IFS(C5623&lt;25,"18-24", C5623&lt;=35,"25-35", C5623&lt;=50,"36-50",TRUE,"50+")</f>
        <v>25-35</v>
      </c>
      <c r="Q5623" t="str">
        <f t="shared" si="609"/>
        <v>new</v>
      </c>
      <c r="R5623" t="str">
        <f t="shared" si="610"/>
        <v>high value</v>
      </c>
      <c r="S5623" t="str">
        <f t="shared" si="611"/>
        <v>medium</v>
      </c>
      <c r="T5623" t="str">
        <f t="shared" si="612"/>
        <v>May</v>
      </c>
      <c r="U5623">
        <f t="shared" si="613"/>
        <v>2023</v>
      </c>
      <c r="V5623" t="str">
        <f t="shared" si="614"/>
        <v>0-5</v>
      </c>
      <c r="W5623" t="str">
        <f t="shared" si="615"/>
        <v>Slow</v>
      </c>
    </row>
    <row r="5624" spans="1:23" x14ac:dyDescent="0.3">
      <c r="A5624">
        <v>605623</v>
      </c>
      <c r="B5624">
        <v>87428</v>
      </c>
      <c r="C5624">
        <v>51</v>
      </c>
      <c r="D5624" t="s">
        <v>7</v>
      </c>
      <c r="E5624" t="s">
        <v>13</v>
      </c>
      <c r="F5624" t="s">
        <v>18</v>
      </c>
      <c r="G5624" t="s">
        <v>27</v>
      </c>
      <c r="H5624" s="1">
        <v>45422</v>
      </c>
      <c r="I5624" t="s">
        <v>34</v>
      </c>
      <c r="J5624">
        <v>65</v>
      </c>
      <c r="K5624">
        <v>5.6</v>
      </c>
      <c r="L5624">
        <v>1194.44</v>
      </c>
      <c r="M5624">
        <v>104.45</v>
      </c>
      <c r="N5624" t="s">
        <v>49</v>
      </c>
      <c r="O5624">
        <v>4</v>
      </c>
      <c r="P5624" t="str" cm="1">
        <f t="array" ref="P5624">_xlfn.IFS(C5624&lt;25,"18-24", C5624&lt;=35,"25-35", C5624&lt;=50,"36-50",TRUE,"50+")</f>
        <v>50+</v>
      </c>
      <c r="Q5624" t="str">
        <f t="shared" si="609"/>
        <v>repeat</v>
      </c>
      <c r="R5624" t="str">
        <f t="shared" si="610"/>
        <v>high value</v>
      </c>
      <c r="S5624" t="str">
        <f t="shared" si="611"/>
        <v>medium</v>
      </c>
      <c r="T5624" t="str">
        <f t="shared" si="612"/>
        <v>May</v>
      </c>
      <c r="U5624">
        <f t="shared" si="613"/>
        <v>2024</v>
      </c>
      <c r="V5624" t="str">
        <f t="shared" si="614"/>
        <v>5-10</v>
      </c>
      <c r="W5624" t="str">
        <f t="shared" si="615"/>
        <v>Slow</v>
      </c>
    </row>
    <row r="5625" spans="1:23" x14ac:dyDescent="0.3">
      <c r="A5625">
        <v>605624</v>
      </c>
      <c r="B5625">
        <v>12756</v>
      </c>
      <c r="C5625">
        <v>39</v>
      </c>
      <c r="D5625" t="s">
        <v>4</v>
      </c>
      <c r="E5625" t="s">
        <v>16</v>
      </c>
      <c r="F5625" t="s">
        <v>22</v>
      </c>
      <c r="G5625" t="s">
        <v>29</v>
      </c>
      <c r="H5625" s="1">
        <v>45450</v>
      </c>
      <c r="I5625" t="s">
        <v>34</v>
      </c>
      <c r="J5625">
        <v>29</v>
      </c>
      <c r="K5625">
        <v>12.9</v>
      </c>
      <c r="L5625">
        <v>712.05</v>
      </c>
      <c r="M5625">
        <v>31.64</v>
      </c>
      <c r="N5625" t="s">
        <v>47</v>
      </c>
      <c r="O5625">
        <v>2</v>
      </c>
      <c r="P5625" t="str" cm="1">
        <f t="array" ref="P5625">_xlfn.IFS(C5625&lt;25,"18-24", C5625&lt;=35,"25-35", C5625&lt;=50,"36-50",TRUE,"50+")</f>
        <v>36-50</v>
      </c>
      <c r="Q5625" t="str">
        <f t="shared" si="609"/>
        <v>new</v>
      </c>
      <c r="R5625" t="str">
        <f t="shared" si="610"/>
        <v>high value</v>
      </c>
      <c r="S5625" t="str">
        <f t="shared" si="611"/>
        <v>Low</v>
      </c>
      <c r="T5625" t="str">
        <f t="shared" si="612"/>
        <v>Jun</v>
      </c>
      <c r="U5625">
        <f t="shared" si="613"/>
        <v>2024</v>
      </c>
      <c r="V5625" t="str">
        <f t="shared" si="614"/>
        <v>10-15</v>
      </c>
      <c r="W5625" t="str">
        <f t="shared" si="615"/>
        <v>Fast</v>
      </c>
    </row>
    <row r="5626" spans="1:23" x14ac:dyDescent="0.3">
      <c r="A5626">
        <v>605625</v>
      </c>
      <c r="B5626">
        <v>61299</v>
      </c>
      <c r="C5626">
        <v>35</v>
      </c>
      <c r="D5626" t="s">
        <v>7</v>
      </c>
      <c r="E5626" t="s">
        <v>11</v>
      </c>
      <c r="F5626" t="s">
        <v>24</v>
      </c>
      <c r="G5626" t="s">
        <v>23</v>
      </c>
      <c r="H5626" s="1">
        <v>44986</v>
      </c>
      <c r="I5626" t="s">
        <v>33</v>
      </c>
      <c r="J5626">
        <v>65</v>
      </c>
      <c r="K5626">
        <v>9.3000000000000007</v>
      </c>
      <c r="L5626">
        <v>256.26</v>
      </c>
      <c r="M5626">
        <v>42.48</v>
      </c>
      <c r="N5626" t="s">
        <v>50</v>
      </c>
      <c r="O5626">
        <v>3</v>
      </c>
      <c r="P5626" t="str" cm="1">
        <f t="array" ref="P5626">_xlfn.IFS(C5626&lt;25,"18-24", C5626&lt;=35,"25-35", C5626&lt;=50,"36-50",TRUE,"50+")</f>
        <v>25-35</v>
      </c>
      <c r="Q5626" t="str">
        <f t="shared" si="609"/>
        <v>new</v>
      </c>
      <c r="R5626" t="str">
        <f t="shared" si="610"/>
        <v>medium</v>
      </c>
      <c r="S5626" t="str">
        <f t="shared" si="611"/>
        <v>medium</v>
      </c>
      <c r="T5626" t="str">
        <f t="shared" si="612"/>
        <v>Mar</v>
      </c>
      <c r="U5626">
        <f t="shared" si="613"/>
        <v>2023</v>
      </c>
      <c r="V5626" t="str">
        <f t="shared" si="614"/>
        <v>5-10</v>
      </c>
      <c r="W5626" t="str">
        <f t="shared" si="615"/>
        <v>Slow</v>
      </c>
    </row>
    <row r="5627" spans="1:23" x14ac:dyDescent="0.3">
      <c r="A5627">
        <v>605626</v>
      </c>
      <c r="B5627">
        <v>71602</v>
      </c>
      <c r="C5627">
        <v>35</v>
      </c>
      <c r="D5627" t="s">
        <v>4</v>
      </c>
      <c r="E5627" t="s">
        <v>8</v>
      </c>
      <c r="F5627" t="s">
        <v>26</v>
      </c>
      <c r="G5627" t="s">
        <v>23</v>
      </c>
      <c r="H5627" s="1">
        <v>44903</v>
      </c>
      <c r="I5627" t="s">
        <v>33</v>
      </c>
      <c r="J5627">
        <v>65</v>
      </c>
      <c r="K5627">
        <v>5</v>
      </c>
      <c r="L5627">
        <v>324.98</v>
      </c>
      <c r="M5627">
        <v>78.63</v>
      </c>
      <c r="N5627" t="s">
        <v>47</v>
      </c>
      <c r="O5627">
        <v>3</v>
      </c>
      <c r="P5627" t="str" cm="1">
        <f t="array" ref="P5627">_xlfn.IFS(C5627&lt;25,"18-24", C5627&lt;=35,"25-35", C5627&lt;=50,"36-50",TRUE,"50+")</f>
        <v>25-35</v>
      </c>
      <c r="Q5627" t="str">
        <f t="shared" si="609"/>
        <v>new</v>
      </c>
      <c r="R5627" t="str">
        <f t="shared" si="610"/>
        <v>medium</v>
      </c>
      <c r="S5627" t="str">
        <f t="shared" si="611"/>
        <v>medium</v>
      </c>
      <c r="T5627" t="str">
        <f t="shared" si="612"/>
        <v>Dec</v>
      </c>
      <c r="U5627">
        <f t="shared" si="613"/>
        <v>2022</v>
      </c>
      <c r="V5627" t="str">
        <f t="shared" si="614"/>
        <v>0-5</v>
      </c>
      <c r="W5627" t="str">
        <f t="shared" si="615"/>
        <v>Slow</v>
      </c>
    </row>
    <row r="5628" spans="1:23" x14ac:dyDescent="0.3">
      <c r="A5628">
        <v>605627</v>
      </c>
      <c r="B5628">
        <v>83582</v>
      </c>
      <c r="C5628">
        <v>62</v>
      </c>
      <c r="D5628" t="s">
        <v>7</v>
      </c>
      <c r="E5628" t="s">
        <v>5</v>
      </c>
      <c r="F5628" t="s">
        <v>28</v>
      </c>
      <c r="G5628" t="s">
        <v>31</v>
      </c>
      <c r="H5628" s="1">
        <v>45083</v>
      </c>
      <c r="I5628" t="s">
        <v>33</v>
      </c>
      <c r="J5628">
        <v>35</v>
      </c>
      <c r="K5628">
        <v>11.5</v>
      </c>
      <c r="L5628">
        <v>1296.22</v>
      </c>
      <c r="M5628">
        <v>56.71</v>
      </c>
      <c r="N5628" t="s">
        <v>48</v>
      </c>
      <c r="O5628">
        <v>2</v>
      </c>
      <c r="P5628" t="str" cm="1">
        <f t="array" ref="P5628">_xlfn.IFS(C5628&lt;25,"18-24", C5628&lt;=35,"25-35", C5628&lt;=50,"36-50",TRUE,"50+")</f>
        <v>50+</v>
      </c>
      <c r="Q5628" t="str">
        <f t="shared" si="609"/>
        <v>new</v>
      </c>
      <c r="R5628" t="str">
        <f t="shared" si="610"/>
        <v>high value</v>
      </c>
      <c r="S5628" t="str">
        <f t="shared" si="611"/>
        <v>Low</v>
      </c>
      <c r="T5628" t="str">
        <f t="shared" si="612"/>
        <v>Jun</v>
      </c>
      <c r="U5628">
        <f t="shared" si="613"/>
        <v>2023</v>
      </c>
      <c r="V5628" t="str">
        <f t="shared" si="614"/>
        <v>10-15</v>
      </c>
      <c r="W5628" t="str">
        <f t="shared" si="615"/>
        <v>Medium</v>
      </c>
    </row>
    <row r="5629" spans="1:23" x14ac:dyDescent="0.3">
      <c r="A5629">
        <v>605628</v>
      </c>
      <c r="B5629">
        <v>54471</v>
      </c>
      <c r="C5629">
        <v>18</v>
      </c>
      <c r="D5629" t="s">
        <v>4</v>
      </c>
      <c r="E5629" t="s">
        <v>8</v>
      </c>
      <c r="F5629" t="s">
        <v>22</v>
      </c>
      <c r="G5629" t="s">
        <v>27</v>
      </c>
      <c r="H5629" s="1">
        <v>44911</v>
      </c>
      <c r="I5629" t="s">
        <v>34</v>
      </c>
      <c r="J5629">
        <v>62</v>
      </c>
      <c r="K5629">
        <v>1.2</v>
      </c>
      <c r="L5629">
        <v>597.24</v>
      </c>
      <c r="M5629">
        <v>46.72</v>
      </c>
      <c r="N5629" t="s">
        <v>50</v>
      </c>
      <c r="O5629">
        <v>2</v>
      </c>
      <c r="P5629" t="str" cm="1">
        <f t="array" ref="P5629">_xlfn.IFS(C5629&lt;25,"18-24", C5629&lt;=35,"25-35", C5629&lt;=50,"36-50",TRUE,"50+")</f>
        <v>18-24</v>
      </c>
      <c r="Q5629" t="str">
        <f t="shared" si="609"/>
        <v>new</v>
      </c>
      <c r="R5629" t="str">
        <f t="shared" si="610"/>
        <v>high value</v>
      </c>
      <c r="S5629" t="str">
        <f t="shared" si="611"/>
        <v>Low</v>
      </c>
      <c r="T5629" t="str">
        <f t="shared" si="612"/>
        <v>Dec</v>
      </c>
      <c r="U5629">
        <f t="shared" si="613"/>
        <v>2022</v>
      </c>
      <c r="V5629" t="str">
        <f t="shared" si="614"/>
        <v>0-5</v>
      </c>
      <c r="W5629" t="str">
        <f t="shared" si="615"/>
        <v>Slow</v>
      </c>
    </row>
    <row r="5630" spans="1:23" x14ac:dyDescent="0.3">
      <c r="A5630">
        <v>605629</v>
      </c>
      <c r="B5630">
        <v>48722</v>
      </c>
      <c r="C5630">
        <v>64</v>
      </c>
      <c r="D5630" t="s">
        <v>4</v>
      </c>
      <c r="E5630" t="s">
        <v>5</v>
      </c>
      <c r="F5630" t="s">
        <v>28</v>
      </c>
      <c r="G5630" t="s">
        <v>29</v>
      </c>
      <c r="H5630" s="1">
        <v>45310</v>
      </c>
      <c r="I5630" t="s">
        <v>33</v>
      </c>
      <c r="J5630">
        <v>88</v>
      </c>
      <c r="K5630">
        <v>9.9</v>
      </c>
      <c r="L5630">
        <v>1485.41</v>
      </c>
      <c r="M5630">
        <v>66.69</v>
      </c>
      <c r="N5630" t="s">
        <v>50</v>
      </c>
      <c r="O5630">
        <v>5</v>
      </c>
      <c r="P5630" t="str" cm="1">
        <f t="array" ref="P5630">_xlfn.IFS(C5630&lt;25,"18-24", C5630&lt;=35,"25-35", C5630&lt;=50,"36-50",TRUE,"50+")</f>
        <v>50+</v>
      </c>
      <c r="Q5630" t="str">
        <f t="shared" si="609"/>
        <v>new</v>
      </c>
      <c r="R5630" t="str">
        <f t="shared" si="610"/>
        <v>high value</v>
      </c>
      <c r="S5630" t="str">
        <f t="shared" si="611"/>
        <v>High</v>
      </c>
      <c r="T5630" t="str">
        <f t="shared" si="612"/>
        <v>Jan</v>
      </c>
      <c r="U5630">
        <f t="shared" si="613"/>
        <v>2024</v>
      </c>
      <c r="V5630" t="str">
        <f t="shared" si="614"/>
        <v>5-10</v>
      </c>
      <c r="W5630" t="str">
        <f t="shared" si="615"/>
        <v>Slow</v>
      </c>
    </row>
    <row r="5631" spans="1:23" x14ac:dyDescent="0.3">
      <c r="A5631">
        <v>605630</v>
      </c>
      <c r="B5631">
        <v>10717</v>
      </c>
      <c r="C5631">
        <v>63</v>
      </c>
      <c r="D5631" t="s">
        <v>7</v>
      </c>
      <c r="E5631" t="s">
        <v>5</v>
      </c>
      <c r="F5631" t="s">
        <v>32</v>
      </c>
      <c r="G5631" t="s">
        <v>31</v>
      </c>
      <c r="H5631" s="1">
        <v>45302</v>
      </c>
      <c r="I5631" t="s">
        <v>33</v>
      </c>
      <c r="J5631">
        <v>65</v>
      </c>
      <c r="K5631">
        <v>4.9000000000000004</v>
      </c>
      <c r="L5631">
        <v>935.39</v>
      </c>
      <c r="M5631">
        <v>67.27</v>
      </c>
      <c r="N5631" t="s">
        <v>50</v>
      </c>
      <c r="O5631">
        <v>3</v>
      </c>
      <c r="P5631" t="str" cm="1">
        <f t="array" ref="P5631">_xlfn.IFS(C5631&lt;25,"18-24", C5631&lt;=35,"25-35", C5631&lt;=50,"36-50",TRUE,"50+")</f>
        <v>50+</v>
      </c>
      <c r="Q5631" t="str">
        <f t="shared" si="609"/>
        <v>new</v>
      </c>
      <c r="R5631" t="str">
        <f t="shared" si="610"/>
        <v>high value</v>
      </c>
      <c r="S5631" t="str">
        <f t="shared" si="611"/>
        <v>medium</v>
      </c>
      <c r="T5631" t="str">
        <f t="shared" si="612"/>
        <v>Jan</v>
      </c>
      <c r="U5631">
        <f t="shared" si="613"/>
        <v>2024</v>
      </c>
      <c r="V5631" t="str">
        <f t="shared" si="614"/>
        <v>0-5</v>
      </c>
      <c r="W5631" t="str">
        <f t="shared" si="615"/>
        <v>Slow</v>
      </c>
    </row>
    <row r="5632" spans="1:23" x14ac:dyDescent="0.3">
      <c r="A5632">
        <v>605631</v>
      </c>
      <c r="B5632">
        <v>99843</v>
      </c>
      <c r="C5632">
        <v>62</v>
      </c>
      <c r="D5632" t="s">
        <v>7</v>
      </c>
      <c r="E5632" t="s">
        <v>5</v>
      </c>
      <c r="F5632" t="s">
        <v>19</v>
      </c>
      <c r="G5632" t="s">
        <v>27</v>
      </c>
      <c r="H5632" s="1">
        <v>44996</v>
      </c>
      <c r="I5632" t="s">
        <v>34</v>
      </c>
      <c r="J5632">
        <v>31</v>
      </c>
      <c r="K5632">
        <v>1.7</v>
      </c>
      <c r="L5632">
        <v>1307.32</v>
      </c>
      <c r="M5632">
        <v>100.53</v>
      </c>
      <c r="N5632" t="s">
        <v>49</v>
      </c>
      <c r="O5632">
        <v>2</v>
      </c>
      <c r="P5632" t="str" cm="1">
        <f t="array" ref="P5632">_xlfn.IFS(C5632&lt;25,"18-24", C5632&lt;=35,"25-35", C5632&lt;=50,"36-50",TRUE,"50+")</f>
        <v>50+</v>
      </c>
      <c r="Q5632" t="str">
        <f t="shared" si="609"/>
        <v>new</v>
      </c>
      <c r="R5632" t="str">
        <f t="shared" si="610"/>
        <v>high value</v>
      </c>
      <c r="S5632" t="str">
        <f t="shared" si="611"/>
        <v>Low</v>
      </c>
      <c r="T5632" t="str">
        <f t="shared" si="612"/>
        <v>Mar</v>
      </c>
      <c r="U5632">
        <f t="shared" si="613"/>
        <v>2023</v>
      </c>
      <c r="V5632" t="str">
        <f t="shared" si="614"/>
        <v>0-5</v>
      </c>
      <c r="W5632" t="str">
        <f t="shared" si="615"/>
        <v>Medium</v>
      </c>
    </row>
    <row r="5633" spans="1:23" x14ac:dyDescent="0.3">
      <c r="A5633">
        <v>605632</v>
      </c>
      <c r="B5633">
        <v>50907</v>
      </c>
      <c r="C5633">
        <v>29</v>
      </c>
      <c r="D5633" t="s">
        <v>4</v>
      </c>
      <c r="E5633" t="s">
        <v>15</v>
      </c>
      <c r="F5633" t="s">
        <v>30</v>
      </c>
      <c r="G5633" t="s">
        <v>27</v>
      </c>
      <c r="H5633" s="1">
        <v>45645</v>
      </c>
      <c r="I5633" t="s">
        <v>34</v>
      </c>
      <c r="J5633">
        <v>68</v>
      </c>
      <c r="K5633">
        <v>2.2000000000000002</v>
      </c>
      <c r="L5633">
        <v>632.73</v>
      </c>
      <c r="M5633">
        <v>75.86</v>
      </c>
      <c r="N5633" t="s">
        <v>49</v>
      </c>
      <c r="O5633">
        <v>1</v>
      </c>
      <c r="P5633" t="str" cm="1">
        <f t="array" ref="P5633">_xlfn.IFS(C5633&lt;25,"18-24", C5633&lt;=35,"25-35", C5633&lt;=50,"36-50",TRUE,"50+")</f>
        <v>25-35</v>
      </c>
      <c r="Q5633" t="str">
        <f t="shared" si="609"/>
        <v>new</v>
      </c>
      <c r="R5633" t="str">
        <f t="shared" si="610"/>
        <v>high value</v>
      </c>
      <c r="S5633" t="str">
        <f t="shared" si="611"/>
        <v>Low</v>
      </c>
      <c r="T5633" t="str">
        <f t="shared" si="612"/>
        <v>Dec</v>
      </c>
      <c r="U5633">
        <f t="shared" si="613"/>
        <v>2024</v>
      </c>
      <c r="V5633" t="str">
        <f t="shared" si="614"/>
        <v>0-5</v>
      </c>
      <c r="W5633" t="str">
        <f t="shared" si="615"/>
        <v>Slow</v>
      </c>
    </row>
    <row r="5634" spans="1:23" x14ac:dyDescent="0.3">
      <c r="A5634">
        <v>605633</v>
      </c>
      <c r="B5634">
        <v>17134</v>
      </c>
      <c r="C5634">
        <v>54</v>
      </c>
      <c r="D5634" t="s">
        <v>4</v>
      </c>
      <c r="E5634" t="s">
        <v>11</v>
      </c>
      <c r="F5634" t="s">
        <v>30</v>
      </c>
      <c r="G5634" t="s">
        <v>21</v>
      </c>
      <c r="H5634" s="1">
        <v>44571</v>
      </c>
      <c r="I5634" t="s">
        <v>34</v>
      </c>
      <c r="J5634">
        <v>52</v>
      </c>
      <c r="K5634">
        <v>11.8</v>
      </c>
      <c r="L5634">
        <v>750.52</v>
      </c>
      <c r="M5634">
        <v>58.85</v>
      </c>
      <c r="N5634" t="s">
        <v>48</v>
      </c>
      <c r="O5634">
        <v>5</v>
      </c>
      <c r="P5634" t="str" cm="1">
        <f t="array" ref="P5634">_xlfn.IFS(C5634&lt;25,"18-24", C5634&lt;=35,"25-35", C5634&lt;=50,"36-50",TRUE,"50+")</f>
        <v>50+</v>
      </c>
      <c r="Q5634" t="str">
        <f t="shared" si="609"/>
        <v>repeat</v>
      </c>
      <c r="R5634" t="str">
        <f t="shared" si="610"/>
        <v>high value</v>
      </c>
      <c r="S5634" t="str">
        <f t="shared" si="611"/>
        <v>High</v>
      </c>
      <c r="T5634" t="str">
        <f t="shared" si="612"/>
        <v>Jan</v>
      </c>
      <c r="U5634">
        <f t="shared" si="613"/>
        <v>2022</v>
      </c>
      <c r="V5634" t="str">
        <f t="shared" si="614"/>
        <v>10-15</v>
      </c>
      <c r="W5634" t="str">
        <f t="shared" si="615"/>
        <v>Slow</v>
      </c>
    </row>
    <row r="5635" spans="1:23" x14ac:dyDescent="0.3">
      <c r="A5635">
        <v>605634</v>
      </c>
      <c r="B5635">
        <v>29611</v>
      </c>
      <c r="C5635">
        <v>36</v>
      </c>
      <c r="D5635" t="s">
        <v>7</v>
      </c>
      <c r="E5635" t="s">
        <v>8</v>
      </c>
      <c r="F5635" t="s">
        <v>18</v>
      </c>
      <c r="G5635" t="s">
        <v>21</v>
      </c>
      <c r="H5635" s="1">
        <v>44833</v>
      </c>
      <c r="I5635" t="s">
        <v>33</v>
      </c>
      <c r="J5635">
        <v>74</v>
      </c>
      <c r="K5635">
        <v>3.3</v>
      </c>
      <c r="L5635">
        <v>463.22</v>
      </c>
      <c r="M5635">
        <v>108.34</v>
      </c>
      <c r="N5635" t="s">
        <v>49</v>
      </c>
      <c r="O5635">
        <v>3</v>
      </c>
      <c r="P5635" t="str" cm="1">
        <f t="array" ref="P5635">_xlfn.IFS(C5635&lt;25,"18-24", C5635&lt;=35,"25-35", C5635&lt;=50,"36-50",TRUE,"50+")</f>
        <v>36-50</v>
      </c>
      <c r="Q5635" t="str">
        <f t="shared" ref="Q5635:Q5698" si="616">IF(COUNTIF($B:$B,B5635)&gt;1,"repeat","new")</f>
        <v>new</v>
      </c>
      <c r="R5635" t="str">
        <f t="shared" ref="R5635:R5698" si="617">IF(L5635&gt;500,"high value",IF( L5635&gt;250,"medium","low"))</f>
        <v>medium</v>
      </c>
      <c r="S5635" t="str">
        <f t="shared" ref="S5635:S5698" si="618">IF(O5635&lt;=2,"Low",IF(O5635&lt;=4,"medium","High"))</f>
        <v>medium</v>
      </c>
      <c r="T5635" t="str">
        <f t="shared" ref="T5635:T5698" si="619">TEXT(H5635,"MMM")</f>
        <v>Sep</v>
      </c>
      <c r="U5635">
        <f t="shared" ref="U5635:U5698" si="620">YEAR(H5635)</f>
        <v>2022</v>
      </c>
      <c r="V5635" t="str">
        <f t="shared" ref="V5635:V5698" si="621">IF(K5635&lt;=5,"0-5",IF(K5635&lt;=10,"5-10",IF(K5635&lt;=15,"10-15","15+")))</f>
        <v>0-5</v>
      </c>
      <c r="W5635" t="str">
        <f t="shared" ref="W5635:W5698" si="622">IF(J5635&lt;=30,"Fast",IF(J5635&lt;=45,"Medium","Slow"))</f>
        <v>Slow</v>
      </c>
    </row>
    <row r="5636" spans="1:23" x14ac:dyDescent="0.3">
      <c r="A5636">
        <v>605635</v>
      </c>
      <c r="B5636">
        <v>68738</v>
      </c>
      <c r="C5636">
        <v>18</v>
      </c>
      <c r="D5636" t="s">
        <v>7</v>
      </c>
      <c r="E5636" t="s">
        <v>15</v>
      </c>
      <c r="F5636" t="s">
        <v>18</v>
      </c>
      <c r="G5636" t="s">
        <v>27</v>
      </c>
      <c r="H5636" s="1">
        <v>44564</v>
      </c>
      <c r="I5636" t="s">
        <v>34</v>
      </c>
      <c r="J5636">
        <v>46</v>
      </c>
      <c r="K5636">
        <v>10.6</v>
      </c>
      <c r="L5636">
        <v>1389.88</v>
      </c>
      <c r="M5636">
        <v>102.59</v>
      </c>
      <c r="N5636" t="s">
        <v>47</v>
      </c>
      <c r="O5636">
        <v>2</v>
      </c>
      <c r="P5636" t="str" cm="1">
        <f t="array" ref="P5636">_xlfn.IFS(C5636&lt;25,"18-24", C5636&lt;=35,"25-35", C5636&lt;=50,"36-50",TRUE,"50+")</f>
        <v>18-24</v>
      </c>
      <c r="Q5636" t="str">
        <f t="shared" si="616"/>
        <v>new</v>
      </c>
      <c r="R5636" t="str">
        <f t="shared" si="617"/>
        <v>high value</v>
      </c>
      <c r="S5636" t="str">
        <f t="shared" si="618"/>
        <v>Low</v>
      </c>
      <c r="T5636" t="str">
        <f t="shared" si="619"/>
        <v>Jan</v>
      </c>
      <c r="U5636">
        <f t="shared" si="620"/>
        <v>2022</v>
      </c>
      <c r="V5636" t="str">
        <f t="shared" si="621"/>
        <v>10-15</v>
      </c>
      <c r="W5636" t="str">
        <f t="shared" si="622"/>
        <v>Slow</v>
      </c>
    </row>
    <row r="5637" spans="1:23" x14ac:dyDescent="0.3">
      <c r="A5637">
        <v>605636</v>
      </c>
      <c r="B5637">
        <v>82128</v>
      </c>
      <c r="C5637">
        <v>60</v>
      </c>
      <c r="D5637" t="s">
        <v>7</v>
      </c>
      <c r="E5637" t="s">
        <v>15</v>
      </c>
      <c r="F5637" t="s">
        <v>18</v>
      </c>
      <c r="G5637" t="s">
        <v>25</v>
      </c>
      <c r="H5637" s="1">
        <v>44851</v>
      </c>
      <c r="I5637" t="s">
        <v>33</v>
      </c>
      <c r="J5637">
        <v>88</v>
      </c>
      <c r="K5637">
        <v>1.4</v>
      </c>
      <c r="L5637">
        <v>1328.34</v>
      </c>
      <c r="M5637">
        <v>115.74</v>
      </c>
      <c r="N5637" t="s">
        <v>49</v>
      </c>
      <c r="O5637">
        <v>5</v>
      </c>
      <c r="P5637" t="str" cm="1">
        <f t="array" ref="P5637">_xlfn.IFS(C5637&lt;25,"18-24", C5637&lt;=35,"25-35", C5637&lt;=50,"36-50",TRUE,"50+")</f>
        <v>50+</v>
      </c>
      <c r="Q5637" t="str">
        <f t="shared" si="616"/>
        <v>repeat</v>
      </c>
      <c r="R5637" t="str">
        <f t="shared" si="617"/>
        <v>high value</v>
      </c>
      <c r="S5637" t="str">
        <f t="shared" si="618"/>
        <v>High</v>
      </c>
      <c r="T5637" t="str">
        <f t="shared" si="619"/>
        <v>Oct</v>
      </c>
      <c r="U5637">
        <f t="shared" si="620"/>
        <v>2022</v>
      </c>
      <c r="V5637" t="str">
        <f t="shared" si="621"/>
        <v>0-5</v>
      </c>
      <c r="W5637" t="str">
        <f t="shared" si="622"/>
        <v>Slow</v>
      </c>
    </row>
    <row r="5638" spans="1:23" x14ac:dyDescent="0.3">
      <c r="A5638">
        <v>605637</v>
      </c>
      <c r="B5638">
        <v>35094</v>
      </c>
      <c r="C5638">
        <v>53</v>
      </c>
      <c r="D5638" t="s">
        <v>7</v>
      </c>
      <c r="E5638" t="s">
        <v>11</v>
      </c>
      <c r="F5638" t="s">
        <v>28</v>
      </c>
      <c r="G5638" t="s">
        <v>31</v>
      </c>
      <c r="H5638" s="1">
        <v>44564</v>
      </c>
      <c r="I5638" t="s">
        <v>33</v>
      </c>
      <c r="J5638">
        <v>28</v>
      </c>
      <c r="K5638">
        <v>11.1</v>
      </c>
      <c r="L5638">
        <v>715.43</v>
      </c>
      <c r="M5638">
        <v>112.81</v>
      </c>
      <c r="N5638" t="s">
        <v>49</v>
      </c>
      <c r="O5638">
        <v>4</v>
      </c>
      <c r="P5638" t="str" cm="1">
        <f t="array" ref="P5638">_xlfn.IFS(C5638&lt;25,"18-24", C5638&lt;=35,"25-35", C5638&lt;=50,"36-50",TRUE,"50+")</f>
        <v>50+</v>
      </c>
      <c r="Q5638" t="str">
        <f t="shared" si="616"/>
        <v>new</v>
      </c>
      <c r="R5638" t="str">
        <f t="shared" si="617"/>
        <v>high value</v>
      </c>
      <c r="S5638" t="str">
        <f t="shared" si="618"/>
        <v>medium</v>
      </c>
      <c r="T5638" t="str">
        <f t="shared" si="619"/>
        <v>Jan</v>
      </c>
      <c r="U5638">
        <f t="shared" si="620"/>
        <v>2022</v>
      </c>
      <c r="V5638" t="str">
        <f t="shared" si="621"/>
        <v>10-15</v>
      </c>
      <c r="W5638" t="str">
        <f t="shared" si="622"/>
        <v>Fast</v>
      </c>
    </row>
    <row r="5639" spans="1:23" x14ac:dyDescent="0.3">
      <c r="A5639">
        <v>605638</v>
      </c>
      <c r="B5639">
        <v>20969</v>
      </c>
      <c r="C5639">
        <v>58</v>
      </c>
      <c r="D5639" t="s">
        <v>7</v>
      </c>
      <c r="E5639" t="s">
        <v>5</v>
      </c>
      <c r="F5639" t="s">
        <v>32</v>
      </c>
      <c r="G5639" t="s">
        <v>31</v>
      </c>
      <c r="H5639" s="1">
        <v>45541</v>
      </c>
      <c r="I5639" t="s">
        <v>34</v>
      </c>
      <c r="J5639">
        <v>50</v>
      </c>
      <c r="K5639">
        <v>5.3</v>
      </c>
      <c r="L5639">
        <v>956.96</v>
      </c>
      <c r="M5639">
        <v>34.58</v>
      </c>
      <c r="N5639" t="s">
        <v>50</v>
      </c>
      <c r="O5639">
        <v>4</v>
      </c>
      <c r="P5639" t="str" cm="1">
        <f t="array" ref="P5639">_xlfn.IFS(C5639&lt;25,"18-24", C5639&lt;=35,"25-35", C5639&lt;=50,"36-50",TRUE,"50+")</f>
        <v>50+</v>
      </c>
      <c r="Q5639" t="str">
        <f t="shared" si="616"/>
        <v>new</v>
      </c>
      <c r="R5639" t="str">
        <f t="shared" si="617"/>
        <v>high value</v>
      </c>
      <c r="S5639" t="str">
        <f t="shared" si="618"/>
        <v>medium</v>
      </c>
      <c r="T5639" t="str">
        <f t="shared" si="619"/>
        <v>Sep</v>
      </c>
      <c r="U5639">
        <f t="shared" si="620"/>
        <v>2024</v>
      </c>
      <c r="V5639" t="str">
        <f t="shared" si="621"/>
        <v>5-10</v>
      </c>
      <c r="W5639" t="str">
        <f t="shared" si="622"/>
        <v>Slow</v>
      </c>
    </row>
    <row r="5640" spans="1:23" x14ac:dyDescent="0.3">
      <c r="A5640">
        <v>605639</v>
      </c>
      <c r="B5640">
        <v>81897</v>
      </c>
      <c r="C5640">
        <v>39</v>
      </c>
      <c r="D5640" t="s">
        <v>4</v>
      </c>
      <c r="E5640" t="s">
        <v>16</v>
      </c>
      <c r="F5640" t="s">
        <v>19</v>
      </c>
      <c r="G5640" t="s">
        <v>31</v>
      </c>
      <c r="H5640" s="1">
        <v>44848</v>
      </c>
      <c r="I5640" t="s">
        <v>33</v>
      </c>
      <c r="J5640">
        <v>23</v>
      </c>
      <c r="K5640">
        <v>1.1000000000000001</v>
      </c>
      <c r="L5640">
        <v>982.66</v>
      </c>
      <c r="M5640">
        <v>74.17</v>
      </c>
      <c r="N5640" t="s">
        <v>47</v>
      </c>
      <c r="O5640">
        <v>3</v>
      </c>
      <c r="P5640" t="str" cm="1">
        <f t="array" ref="P5640">_xlfn.IFS(C5640&lt;25,"18-24", C5640&lt;=35,"25-35", C5640&lt;=50,"36-50",TRUE,"50+")</f>
        <v>36-50</v>
      </c>
      <c r="Q5640" t="str">
        <f t="shared" si="616"/>
        <v>new</v>
      </c>
      <c r="R5640" t="str">
        <f t="shared" si="617"/>
        <v>high value</v>
      </c>
      <c r="S5640" t="str">
        <f t="shared" si="618"/>
        <v>medium</v>
      </c>
      <c r="T5640" t="str">
        <f t="shared" si="619"/>
        <v>Oct</v>
      </c>
      <c r="U5640">
        <f t="shared" si="620"/>
        <v>2022</v>
      </c>
      <c r="V5640" t="str">
        <f t="shared" si="621"/>
        <v>0-5</v>
      </c>
      <c r="W5640" t="str">
        <f t="shared" si="622"/>
        <v>Fast</v>
      </c>
    </row>
    <row r="5641" spans="1:23" x14ac:dyDescent="0.3">
      <c r="A5641">
        <v>605640</v>
      </c>
      <c r="B5641">
        <v>17053</v>
      </c>
      <c r="C5641">
        <v>47</v>
      </c>
      <c r="D5641" t="s">
        <v>4</v>
      </c>
      <c r="E5641" t="s">
        <v>13</v>
      </c>
      <c r="F5641" t="s">
        <v>26</v>
      </c>
      <c r="G5641" t="s">
        <v>29</v>
      </c>
      <c r="H5641" s="1">
        <v>44720</v>
      </c>
      <c r="I5641" t="s">
        <v>34</v>
      </c>
      <c r="J5641">
        <v>74</v>
      </c>
      <c r="K5641">
        <v>7.2</v>
      </c>
      <c r="L5641">
        <v>792.93</v>
      </c>
      <c r="M5641">
        <v>96.38</v>
      </c>
      <c r="N5641" t="s">
        <v>50</v>
      </c>
      <c r="O5641">
        <v>2</v>
      </c>
      <c r="P5641" t="str" cm="1">
        <f t="array" ref="P5641">_xlfn.IFS(C5641&lt;25,"18-24", C5641&lt;=35,"25-35", C5641&lt;=50,"36-50",TRUE,"50+")</f>
        <v>36-50</v>
      </c>
      <c r="Q5641" t="str">
        <f t="shared" si="616"/>
        <v>new</v>
      </c>
      <c r="R5641" t="str">
        <f t="shared" si="617"/>
        <v>high value</v>
      </c>
      <c r="S5641" t="str">
        <f t="shared" si="618"/>
        <v>Low</v>
      </c>
      <c r="T5641" t="str">
        <f t="shared" si="619"/>
        <v>Jun</v>
      </c>
      <c r="U5641">
        <f t="shared" si="620"/>
        <v>2022</v>
      </c>
      <c r="V5641" t="str">
        <f t="shared" si="621"/>
        <v>5-10</v>
      </c>
      <c r="W5641" t="str">
        <f t="shared" si="622"/>
        <v>Slow</v>
      </c>
    </row>
    <row r="5642" spans="1:23" x14ac:dyDescent="0.3">
      <c r="A5642">
        <v>605641</v>
      </c>
      <c r="B5642">
        <v>38303</v>
      </c>
      <c r="C5642">
        <v>35</v>
      </c>
      <c r="D5642" t="s">
        <v>7</v>
      </c>
      <c r="E5642" t="s">
        <v>5</v>
      </c>
      <c r="F5642" t="s">
        <v>32</v>
      </c>
      <c r="G5642" t="s">
        <v>27</v>
      </c>
      <c r="H5642" s="1">
        <v>45011</v>
      </c>
      <c r="I5642" t="s">
        <v>34</v>
      </c>
      <c r="J5642">
        <v>78</v>
      </c>
      <c r="K5642">
        <v>11.7</v>
      </c>
      <c r="L5642">
        <v>732.17</v>
      </c>
      <c r="M5642">
        <v>94.4</v>
      </c>
      <c r="N5642" t="s">
        <v>49</v>
      </c>
      <c r="O5642">
        <v>5</v>
      </c>
      <c r="P5642" t="str" cm="1">
        <f t="array" ref="P5642">_xlfn.IFS(C5642&lt;25,"18-24", C5642&lt;=35,"25-35", C5642&lt;=50,"36-50",TRUE,"50+")</f>
        <v>25-35</v>
      </c>
      <c r="Q5642" t="str">
        <f t="shared" si="616"/>
        <v>new</v>
      </c>
      <c r="R5642" t="str">
        <f t="shared" si="617"/>
        <v>high value</v>
      </c>
      <c r="S5642" t="str">
        <f t="shared" si="618"/>
        <v>High</v>
      </c>
      <c r="T5642" t="str">
        <f t="shared" si="619"/>
        <v>Mar</v>
      </c>
      <c r="U5642">
        <f t="shared" si="620"/>
        <v>2023</v>
      </c>
      <c r="V5642" t="str">
        <f t="shared" si="621"/>
        <v>10-15</v>
      </c>
      <c r="W5642" t="str">
        <f t="shared" si="622"/>
        <v>Slow</v>
      </c>
    </row>
    <row r="5643" spans="1:23" x14ac:dyDescent="0.3">
      <c r="A5643">
        <v>605642</v>
      </c>
      <c r="B5643">
        <v>80310</v>
      </c>
      <c r="C5643">
        <v>25</v>
      </c>
      <c r="D5643" t="s">
        <v>7</v>
      </c>
      <c r="E5643" t="s">
        <v>11</v>
      </c>
      <c r="F5643" t="s">
        <v>32</v>
      </c>
      <c r="G5643" t="s">
        <v>27</v>
      </c>
      <c r="H5643" s="1">
        <v>45461</v>
      </c>
      <c r="I5643" t="s">
        <v>34</v>
      </c>
      <c r="J5643">
        <v>21</v>
      </c>
      <c r="K5643">
        <v>14.1</v>
      </c>
      <c r="L5643">
        <v>656.6</v>
      </c>
      <c r="M5643">
        <v>57.07</v>
      </c>
      <c r="N5643" t="s">
        <v>50</v>
      </c>
      <c r="O5643">
        <v>2</v>
      </c>
      <c r="P5643" t="str" cm="1">
        <f t="array" ref="P5643">_xlfn.IFS(C5643&lt;25,"18-24", C5643&lt;=35,"25-35", C5643&lt;=50,"36-50",TRUE,"50+")</f>
        <v>25-35</v>
      </c>
      <c r="Q5643" t="str">
        <f t="shared" si="616"/>
        <v>new</v>
      </c>
      <c r="R5643" t="str">
        <f t="shared" si="617"/>
        <v>high value</v>
      </c>
      <c r="S5643" t="str">
        <f t="shared" si="618"/>
        <v>Low</v>
      </c>
      <c r="T5643" t="str">
        <f t="shared" si="619"/>
        <v>Jun</v>
      </c>
      <c r="U5643">
        <f t="shared" si="620"/>
        <v>2024</v>
      </c>
      <c r="V5643" t="str">
        <f t="shared" si="621"/>
        <v>10-15</v>
      </c>
      <c r="W5643" t="str">
        <f t="shared" si="622"/>
        <v>Fast</v>
      </c>
    </row>
    <row r="5644" spans="1:23" x14ac:dyDescent="0.3">
      <c r="A5644">
        <v>605643</v>
      </c>
      <c r="B5644">
        <v>19557</v>
      </c>
      <c r="C5644">
        <v>56</v>
      </c>
      <c r="D5644" t="s">
        <v>4</v>
      </c>
      <c r="E5644" t="s">
        <v>15</v>
      </c>
      <c r="F5644" t="s">
        <v>24</v>
      </c>
      <c r="G5644" t="s">
        <v>27</v>
      </c>
      <c r="H5644" s="1">
        <v>44828</v>
      </c>
      <c r="I5644" t="s">
        <v>34</v>
      </c>
      <c r="J5644">
        <v>72</v>
      </c>
      <c r="K5644">
        <v>2.8</v>
      </c>
      <c r="L5644">
        <v>961.14</v>
      </c>
      <c r="M5644">
        <v>51.12</v>
      </c>
      <c r="N5644" t="s">
        <v>50</v>
      </c>
      <c r="O5644">
        <v>4</v>
      </c>
      <c r="P5644" t="str" cm="1">
        <f t="array" ref="P5644">_xlfn.IFS(C5644&lt;25,"18-24", C5644&lt;=35,"25-35", C5644&lt;=50,"36-50",TRUE,"50+")</f>
        <v>50+</v>
      </c>
      <c r="Q5644" t="str">
        <f t="shared" si="616"/>
        <v>new</v>
      </c>
      <c r="R5644" t="str">
        <f t="shared" si="617"/>
        <v>high value</v>
      </c>
      <c r="S5644" t="str">
        <f t="shared" si="618"/>
        <v>medium</v>
      </c>
      <c r="T5644" t="str">
        <f t="shared" si="619"/>
        <v>Sep</v>
      </c>
      <c r="U5644">
        <f t="shared" si="620"/>
        <v>2022</v>
      </c>
      <c r="V5644" t="str">
        <f t="shared" si="621"/>
        <v>0-5</v>
      </c>
      <c r="W5644" t="str">
        <f t="shared" si="622"/>
        <v>Slow</v>
      </c>
    </row>
    <row r="5645" spans="1:23" x14ac:dyDescent="0.3">
      <c r="A5645">
        <v>605644</v>
      </c>
      <c r="B5645">
        <v>73560</v>
      </c>
      <c r="C5645">
        <v>51</v>
      </c>
      <c r="D5645" t="s">
        <v>4</v>
      </c>
      <c r="E5645" t="s">
        <v>16</v>
      </c>
      <c r="F5645" t="s">
        <v>18</v>
      </c>
      <c r="G5645" t="s">
        <v>21</v>
      </c>
      <c r="H5645" s="1">
        <v>44946</v>
      </c>
      <c r="I5645" t="s">
        <v>34</v>
      </c>
      <c r="J5645">
        <v>50</v>
      </c>
      <c r="K5645">
        <v>8.1</v>
      </c>
      <c r="L5645">
        <v>955.88</v>
      </c>
      <c r="M5645">
        <v>67.87</v>
      </c>
      <c r="N5645" t="s">
        <v>49</v>
      </c>
      <c r="O5645">
        <v>3</v>
      </c>
      <c r="P5645" t="str" cm="1">
        <f t="array" ref="P5645">_xlfn.IFS(C5645&lt;25,"18-24", C5645&lt;=35,"25-35", C5645&lt;=50,"36-50",TRUE,"50+")</f>
        <v>50+</v>
      </c>
      <c r="Q5645" t="str">
        <f t="shared" si="616"/>
        <v>new</v>
      </c>
      <c r="R5645" t="str">
        <f t="shared" si="617"/>
        <v>high value</v>
      </c>
      <c r="S5645" t="str">
        <f t="shared" si="618"/>
        <v>medium</v>
      </c>
      <c r="T5645" t="str">
        <f t="shared" si="619"/>
        <v>Jan</v>
      </c>
      <c r="U5645">
        <f t="shared" si="620"/>
        <v>2023</v>
      </c>
      <c r="V5645" t="str">
        <f t="shared" si="621"/>
        <v>5-10</v>
      </c>
      <c r="W5645" t="str">
        <f t="shared" si="622"/>
        <v>Slow</v>
      </c>
    </row>
    <row r="5646" spans="1:23" x14ac:dyDescent="0.3">
      <c r="A5646">
        <v>605645</v>
      </c>
      <c r="B5646">
        <v>55205</v>
      </c>
      <c r="C5646">
        <v>27</v>
      </c>
      <c r="D5646" t="s">
        <v>4</v>
      </c>
      <c r="E5646" t="s">
        <v>11</v>
      </c>
      <c r="F5646" t="s">
        <v>26</v>
      </c>
      <c r="G5646" t="s">
        <v>29</v>
      </c>
      <c r="H5646" s="1">
        <v>45539</v>
      </c>
      <c r="I5646" t="s">
        <v>34</v>
      </c>
      <c r="J5646">
        <v>24</v>
      </c>
      <c r="K5646">
        <v>9.4</v>
      </c>
      <c r="L5646">
        <v>823.55</v>
      </c>
      <c r="M5646">
        <v>45.67</v>
      </c>
      <c r="N5646" t="s">
        <v>48</v>
      </c>
      <c r="O5646">
        <v>1</v>
      </c>
      <c r="P5646" t="str" cm="1">
        <f t="array" ref="P5646">_xlfn.IFS(C5646&lt;25,"18-24", C5646&lt;=35,"25-35", C5646&lt;=50,"36-50",TRUE,"50+")</f>
        <v>25-35</v>
      </c>
      <c r="Q5646" t="str">
        <f t="shared" si="616"/>
        <v>new</v>
      </c>
      <c r="R5646" t="str">
        <f t="shared" si="617"/>
        <v>high value</v>
      </c>
      <c r="S5646" t="str">
        <f t="shared" si="618"/>
        <v>Low</v>
      </c>
      <c r="T5646" t="str">
        <f t="shared" si="619"/>
        <v>Sep</v>
      </c>
      <c r="U5646">
        <f t="shared" si="620"/>
        <v>2024</v>
      </c>
      <c r="V5646" t="str">
        <f t="shared" si="621"/>
        <v>5-10</v>
      </c>
      <c r="W5646" t="str">
        <f t="shared" si="622"/>
        <v>Fast</v>
      </c>
    </row>
    <row r="5647" spans="1:23" x14ac:dyDescent="0.3">
      <c r="A5647">
        <v>605646</v>
      </c>
      <c r="B5647">
        <v>71836</v>
      </c>
      <c r="C5647">
        <v>41</v>
      </c>
      <c r="D5647" t="s">
        <v>7</v>
      </c>
      <c r="E5647" t="s">
        <v>5</v>
      </c>
      <c r="F5647" t="s">
        <v>18</v>
      </c>
      <c r="G5647" t="s">
        <v>29</v>
      </c>
      <c r="H5647" s="1">
        <v>45424</v>
      </c>
      <c r="I5647" t="s">
        <v>33</v>
      </c>
      <c r="J5647">
        <v>63</v>
      </c>
      <c r="K5647">
        <v>3.5</v>
      </c>
      <c r="L5647">
        <v>1466.04</v>
      </c>
      <c r="M5647">
        <v>110.04</v>
      </c>
      <c r="N5647" t="s">
        <v>48</v>
      </c>
      <c r="O5647">
        <v>3</v>
      </c>
      <c r="P5647" t="str" cm="1">
        <f t="array" ref="P5647">_xlfn.IFS(C5647&lt;25,"18-24", C5647&lt;=35,"25-35", C5647&lt;=50,"36-50",TRUE,"50+")</f>
        <v>36-50</v>
      </c>
      <c r="Q5647" t="str">
        <f t="shared" si="616"/>
        <v>new</v>
      </c>
      <c r="R5647" t="str">
        <f t="shared" si="617"/>
        <v>high value</v>
      </c>
      <c r="S5647" t="str">
        <f t="shared" si="618"/>
        <v>medium</v>
      </c>
      <c r="T5647" t="str">
        <f t="shared" si="619"/>
        <v>May</v>
      </c>
      <c r="U5647">
        <f t="shared" si="620"/>
        <v>2024</v>
      </c>
      <c r="V5647" t="str">
        <f t="shared" si="621"/>
        <v>0-5</v>
      </c>
      <c r="W5647" t="str">
        <f t="shared" si="622"/>
        <v>Slow</v>
      </c>
    </row>
    <row r="5648" spans="1:23" x14ac:dyDescent="0.3">
      <c r="A5648">
        <v>605647</v>
      </c>
      <c r="B5648">
        <v>81844</v>
      </c>
      <c r="C5648">
        <v>62</v>
      </c>
      <c r="D5648" t="s">
        <v>7</v>
      </c>
      <c r="E5648" t="s">
        <v>15</v>
      </c>
      <c r="F5648" t="s">
        <v>28</v>
      </c>
      <c r="G5648" t="s">
        <v>21</v>
      </c>
      <c r="H5648" s="1">
        <v>45227</v>
      </c>
      <c r="I5648" t="s">
        <v>34</v>
      </c>
      <c r="J5648">
        <v>47</v>
      </c>
      <c r="K5648">
        <v>5.9</v>
      </c>
      <c r="L5648">
        <v>1375.63</v>
      </c>
      <c r="M5648">
        <v>24.32</v>
      </c>
      <c r="N5648" t="s">
        <v>48</v>
      </c>
      <c r="O5648">
        <v>3</v>
      </c>
      <c r="P5648" t="str" cm="1">
        <f t="array" ref="P5648">_xlfn.IFS(C5648&lt;25,"18-24", C5648&lt;=35,"25-35", C5648&lt;=50,"36-50",TRUE,"50+")</f>
        <v>50+</v>
      </c>
      <c r="Q5648" t="str">
        <f t="shared" si="616"/>
        <v>repeat</v>
      </c>
      <c r="R5648" t="str">
        <f t="shared" si="617"/>
        <v>high value</v>
      </c>
      <c r="S5648" t="str">
        <f t="shared" si="618"/>
        <v>medium</v>
      </c>
      <c r="T5648" t="str">
        <f t="shared" si="619"/>
        <v>Oct</v>
      </c>
      <c r="U5648">
        <f t="shared" si="620"/>
        <v>2023</v>
      </c>
      <c r="V5648" t="str">
        <f t="shared" si="621"/>
        <v>5-10</v>
      </c>
      <c r="W5648" t="str">
        <f t="shared" si="622"/>
        <v>Slow</v>
      </c>
    </row>
    <row r="5649" spans="1:23" x14ac:dyDescent="0.3">
      <c r="A5649">
        <v>605648</v>
      </c>
      <c r="B5649">
        <v>44775</v>
      </c>
      <c r="C5649">
        <v>58</v>
      </c>
      <c r="D5649" t="s">
        <v>4</v>
      </c>
      <c r="E5649" t="s">
        <v>5</v>
      </c>
      <c r="F5649" t="s">
        <v>22</v>
      </c>
      <c r="G5649" t="s">
        <v>23</v>
      </c>
      <c r="H5649" s="1">
        <v>45028</v>
      </c>
      <c r="I5649" t="s">
        <v>33</v>
      </c>
      <c r="J5649">
        <v>71</v>
      </c>
      <c r="K5649">
        <v>1.9</v>
      </c>
      <c r="L5649">
        <v>1208.7</v>
      </c>
      <c r="M5649">
        <v>102.17</v>
      </c>
      <c r="N5649" t="s">
        <v>48</v>
      </c>
      <c r="O5649">
        <v>3</v>
      </c>
      <c r="P5649" t="str" cm="1">
        <f t="array" ref="P5649">_xlfn.IFS(C5649&lt;25,"18-24", C5649&lt;=35,"25-35", C5649&lt;=50,"36-50",TRUE,"50+")</f>
        <v>50+</v>
      </c>
      <c r="Q5649" t="str">
        <f t="shared" si="616"/>
        <v>new</v>
      </c>
      <c r="R5649" t="str">
        <f t="shared" si="617"/>
        <v>high value</v>
      </c>
      <c r="S5649" t="str">
        <f t="shared" si="618"/>
        <v>medium</v>
      </c>
      <c r="T5649" t="str">
        <f t="shared" si="619"/>
        <v>Apr</v>
      </c>
      <c r="U5649">
        <f t="shared" si="620"/>
        <v>2023</v>
      </c>
      <c r="V5649" t="str">
        <f t="shared" si="621"/>
        <v>0-5</v>
      </c>
      <c r="W5649" t="str">
        <f t="shared" si="622"/>
        <v>Slow</v>
      </c>
    </row>
    <row r="5650" spans="1:23" x14ac:dyDescent="0.3">
      <c r="A5650">
        <v>605649</v>
      </c>
      <c r="B5650">
        <v>28400</v>
      </c>
      <c r="C5650">
        <v>30</v>
      </c>
      <c r="D5650" t="s">
        <v>4</v>
      </c>
      <c r="E5650" t="s">
        <v>16</v>
      </c>
      <c r="F5650" t="s">
        <v>24</v>
      </c>
      <c r="G5650" t="s">
        <v>27</v>
      </c>
      <c r="H5650" s="1">
        <v>45628</v>
      </c>
      <c r="I5650" t="s">
        <v>34</v>
      </c>
      <c r="J5650">
        <v>28</v>
      </c>
      <c r="K5650">
        <v>5.7</v>
      </c>
      <c r="L5650">
        <v>153.44999999999999</v>
      </c>
      <c r="M5650">
        <v>107.43</v>
      </c>
      <c r="N5650" t="s">
        <v>49</v>
      </c>
      <c r="O5650">
        <v>4</v>
      </c>
      <c r="P5650" t="str" cm="1">
        <f t="array" ref="P5650">_xlfn.IFS(C5650&lt;25,"18-24", C5650&lt;=35,"25-35", C5650&lt;=50,"36-50",TRUE,"50+")</f>
        <v>25-35</v>
      </c>
      <c r="Q5650" t="str">
        <f t="shared" si="616"/>
        <v>new</v>
      </c>
      <c r="R5650" t="str">
        <f t="shared" si="617"/>
        <v>low</v>
      </c>
      <c r="S5650" t="str">
        <f t="shared" si="618"/>
        <v>medium</v>
      </c>
      <c r="T5650" t="str">
        <f t="shared" si="619"/>
        <v>Dec</v>
      </c>
      <c r="U5650">
        <f t="shared" si="620"/>
        <v>2024</v>
      </c>
      <c r="V5650" t="str">
        <f t="shared" si="621"/>
        <v>5-10</v>
      </c>
      <c r="W5650" t="str">
        <f t="shared" si="622"/>
        <v>Fast</v>
      </c>
    </row>
    <row r="5651" spans="1:23" x14ac:dyDescent="0.3">
      <c r="A5651">
        <v>605650</v>
      </c>
      <c r="B5651">
        <v>86816</v>
      </c>
      <c r="C5651">
        <v>39</v>
      </c>
      <c r="D5651" t="s">
        <v>7</v>
      </c>
      <c r="E5651" t="s">
        <v>8</v>
      </c>
      <c r="F5651" t="s">
        <v>26</v>
      </c>
      <c r="G5651" t="s">
        <v>23</v>
      </c>
      <c r="H5651" s="1">
        <v>45143</v>
      </c>
      <c r="I5651" t="s">
        <v>34</v>
      </c>
      <c r="J5651">
        <v>64</v>
      </c>
      <c r="K5651">
        <v>11.2</v>
      </c>
      <c r="L5651">
        <v>1304.0999999999999</v>
      </c>
      <c r="M5651">
        <v>44.47</v>
      </c>
      <c r="N5651" t="s">
        <v>48</v>
      </c>
      <c r="O5651">
        <v>5</v>
      </c>
      <c r="P5651" t="str" cm="1">
        <f t="array" ref="P5651">_xlfn.IFS(C5651&lt;25,"18-24", C5651&lt;=35,"25-35", C5651&lt;=50,"36-50",TRUE,"50+")</f>
        <v>36-50</v>
      </c>
      <c r="Q5651" t="str">
        <f t="shared" si="616"/>
        <v>new</v>
      </c>
      <c r="R5651" t="str">
        <f t="shared" si="617"/>
        <v>high value</v>
      </c>
      <c r="S5651" t="str">
        <f t="shared" si="618"/>
        <v>High</v>
      </c>
      <c r="T5651" t="str">
        <f t="shared" si="619"/>
        <v>Aug</v>
      </c>
      <c r="U5651">
        <f t="shared" si="620"/>
        <v>2023</v>
      </c>
      <c r="V5651" t="str">
        <f t="shared" si="621"/>
        <v>10-15</v>
      </c>
      <c r="W5651" t="str">
        <f t="shared" si="622"/>
        <v>Slow</v>
      </c>
    </row>
    <row r="5652" spans="1:23" x14ac:dyDescent="0.3">
      <c r="A5652">
        <v>605651</v>
      </c>
      <c r="B5652">
        <v>19462</v>
      </c>
      <c r="C5652">
        <v>37</v>
      </c>
      <c r="D5652" t="s">
        <v>4</v>
      </c>
      <c r="E5652" t="s">
        <v>16</v>
      </c>
      <c r="F5652" t="s">
        <v>26</v>
      </c>
      <c r="G5652" t="s">
        <v>31</v>
      </c>
      <c r="H5652" s="1">
        <v>45007</v>
      </c>
      <c r="I5652" t="s">
        <v>34</v>
      </c>
      <c r="J5652">
        <v>67</v>
      </c>
      <c r="K5652">
        <v>11.5</v>
      </c>
      <c r="L5652">
        <v>1227</v>
      </c>
      <c r="M5652">
        <v>46.64</v>
      </c>
      <c r="N5652" t="s">
        <v>50</v>
      </c>
      <c r="O5652">
        <v>4</v>
      </c>
      <c r="P5652" t="str" cm="1">
        <f t="array" ref="P5652">_xlfn.IFS(C5652&lt;25,"18-24", C5652&lt;=35,"25-35", C5652&lt;=50,"36-50",TRUE,"50+")</f>
        <v>36-50</v>
      </c>
      <c r="Q5652" t="str">
        <f t="shared" si="616"/>
        <v>new</v>
      </c>
      <c r="R5652" t="str">
        <f t="shared" si="617"/>
        <v>high value</v>
      </c>
      <c r="S5652" t="str">
        <f t="shared" si="618"/>
        <v>medium</v>
      </c>
      <c r="T5652" t="str">
        <f t="shared" si="619"/>
        <v>Mar</v>
      </c>
      <c r="U5652">
        <f t="shared" si="620"/>
        <v>2023</v>
      </c>
      <c r="V5652" t="str">
        <f t="shared" si="621"/>
        <v>10-15</v>
      </c>
      <c r="W5652" t="str">
        <f t="shared" si="622"/>
        <v>Slow</v>
      </c>
    </row>
    <row r="5653" spans="1:23" x14ac:dyDescent="0.3">
      <c r="A5653">
        <v>605652</v>
      </c>
      <c r="B5653">
        <v>48631</v>
      </c>
      <c r="C5653">
        <v>49</v>
      </c>
      <c r="D5653" t="s">
        <v>7</v>
      </c>
      <c r="E5653" t="s">
        <v>15</v>
      </c>
      <c r="F5653" t="s">
        <v>32</v>
      </c>
      <c r="G5653" t="s">
        <v>29</v>
      </c>
      <c r="H5653" s="1">
        <v>44799</v>
      </c>
      <c r="I5653" t="s">
        <v>33</v>
      </c>
      <c r="J5653">
        <v>42</v>
      </c>
      <c r="K5653">
        <v>2.7</v>
      </c>
      <c r="L5653">
        <v>727.13</v>
      </c>
      <c r="M5653">
        <v>33.880000000000003</v>
      </c>
      <c r="N5653" t="s">
        <v>48</v>
      </c>
      <c r="O5653">
        <v>4</v>
      </c>
      <c r="P5653" t="str" cm="1">
        <f t="array" ref="P5653">_xlfn.IFS(C5653&lt;25,"18-24", C5653&lt;=35,"25-35", C5653&lt;=50,"36-50",TRUE,"50+")</f>
        <v>36-50</v>
      </c>
      <c r="Q5653" t="str">
        <f t="shared" si="616"/>
        <v>new</v>
      </c>
      <c r="R5653" t="str">
        <f t="shared" si="617"/>
        <v>high value</v>
      </c>
      <c r="S5653" t="str">
        <f t="shared" si="618"/>
        <v>medium</v>
      </c>
      <c r="T5653" t="str">
        <f t="shared" si="619"/>
        <v>Aug</v>
      </c>
      <c r="U5653">
        <f t="shared" si="620"/>
        <v>2022</v>
      </c>
      <c r="V5653" t="str">
        <f t="shared" si="621"/>
        <v>0-5</v>
      </c>
      <c r="W5653" t="str">
        <f t="shared" si="622"/>
        <v>Medium</v>
      </c>
    </row>
    <row r="5654" spans="1:23" x14ac:dyDescent="0.3">
      <c r="A5654">
        <v>605653</v>
      </c>
      <c r="B5654">
        <v>77290</v>
      </c>
      <c r="C5654">
        <v>47</v>
      </c>
      <c r="D5654" t="s">
        <v>7</v>
      </c>
      <c r="E5654" t="s">
        <v>8</v>
      </c>
      <c r="F5654" t="s">
        <v>28</v>
      </c>
      <c r="G5654" t="s">
        <v>23</v>
      </c>
      <c r="H5654" s="1">
        <v>44691</v>
      </c>
      <c r="I5654" t="s">
        <v>34</v>
      </c>
      <c r="J5654">
        <v>28</v>
      </c>
      <c r="K5654">
        <v>8</v>
      </c>
      <c r="L5654">
        <v>1367.07</v>
      </c>
      <c r="M5654">
        <v>28.13</v>
      </c>
      <c r="N5654" t="s">
        <v>50</v>
      </c>
      <c r="O5654">
        <v>4</v>
      </c>
      <c r="P5654" t="str" cm="1">
        <f t="array" ref="P5654">_xlfn.IFS(C5654&lt;25,"18-24", C5654&lt;=35,"25-35", C5654&lt;=50,"36-50",TRUE,"50+")</f>
        <v>36-50</v>
      </c>
      <c r="Q5654" t="str">
        <f t="shared" si="616"/>
        <v>new</v>
      </c>
      <c r="R5654" t="str">
        <f t="shared" si="617"/>
        <v>high value</v>
      </c>
      <c r="S5654" t="str">
        <f t="shared" si="618"/>
        <v>medium</v>
      </c>
      <c r="T5654" t="str">
        <f t="shared" si="619"/>
        <v>May</v>
      </c>
      <c r="U5654">
        <f t="shared" si="620"/>
        <v>2022</v>
      </c>
      <c r="V5654" t="str">
        <f t="shared" si="621"/>
        <v>5-10</v>
      </c>
      <c r="W5654" t="str">
        <f t="shared" si="622"/>
        <v>Fast</v>
      </c>
    </row>
    <row r="5655" spans="1:23" x14ac:dyDescent="0.3">
      <c r="A5655">
        <v>605654</v>
      </c>
      <c r="B5655">
        <v>55608</v>
      </c>
      <c r="C5655">
        <v>27</v>
      </c>
      <c r="D5655" t="s">
        <v>4</v>
      </c>
      <c r="E5655" t="s">
        <v>16</v>
      </c>
      <c r="F5655" t="s">
        <v>18</v>
      </c>
      <c r="G5655" t="s">
        <v>27</v>
      </c>
      <c r="H5655" s="1">
        <v>45187</v>
      </c>
      <c r="I5655" t="s">
        <v>34</v>
      </c>
      <c r="J5655">
        <v>23</v>
      </c>
      <c r="K5655">
        <v>9.6</v>
      </c>
      <c r="L5655">
        <v>1431.77</v>
      </c>
      <c r="M5655">
        <v>67.61</v>
      </c>
      <c r="N5655" t="s">
        <v>50</v>
      </c>
      <c r="O5655">
        <v>1</v>
      </c>
      <c r="P5655" t="str" cm="1">
        <f t="array" ref="P5655">_xlfn.IFS(C5655&lt;25,"18-24", C5655&lt;=35,"25-35", C5655&lt;=50,"36-50",TRUE,"50+")</f>
        <v>25-35</v>
      </c>
      <c r="Q5655" t="str">
        <f t="shared" si="616"/>
        <v>new</v>
      </c>
      <c r="R5655" t="str">
        <f t="shared" si="617"/>
        <v>high value</v>
      </c>
      <c r="S5655" t="str">
        <f t="shared" si="618"/>
        <v>Low</v>
      </c>
      <c r="T5655" t="str">
        <f t="shared" si="619"/>
        <v>Sep</v>
      </c>
      <c r="U5655">
        <f t="shared" si="620"/>
        <v>2023</v>
      </c>
      <c r="V5655" t="str">
        <f t="shared" si="621"/>
        <v>5-10</v>
      </c>
      <c r="W5655" t="str">
        <f t="shared" si="622"/>
        <v>Fast</v>
      </c>
    </row>
    <row r="5656" spans="1:23" x14ac:dyDescent="0.3">
      <c r="A5656">
        <v>605655</v>
      </c>
      <c r="B5656">
        <v>26773</v>
      </c>
      <c r="C5656">
        <v>32</v>
      </c>
      <c r="D5656" t="s">
        <v>7</v>
      </c>
      <c r="E5656" t="s">
        <v>15</v>
      </c>
      <c r="F5656" t="s">
        <v>32</v>
      </c>
      <c r="G5656" t="s">
        <v>23</v>
      </c>
      <c r="H5656" s="1">
        <v>44687</v>
      </c>
      <c r="I5656" t="s">
        <v>34</v>
      </c>
      <c r="J5656">
        <v>30</v>
      </c>
      <c r="K5656">
        <v>2.4</v>
      </c>
      <c r="L5656">
        <v>287.55</v>
      </c>
      <c r="M5656">
        <v>97.4</v>
      </c>
      <c r="N5656" t="s">
        <v>49</v>
      </c>
      <c r="O5656">
        <v>4</v>
      </c>
      <c r="P5656" t="str" cm="1">
        <f t="array" ref="P5656">_xlfn.IFS(C5656&lt;25,"18-24", C5656&lt;=35,"25-35", C5656&lt;=50,"36-50",TRUE,"50+")</f>
        <v>25-35</v>
      </c>
      <c r="Q5656" t="str">
        <f t="shared" si="616"/>
        <v>new</v>
      </c>
      <c r="R5656" t="str">
        <f t="shared" si="617"/>
        <v>medium</v>
      </c>
      <c r="S5656" t="str">
        <f t="shared" si="618"/>
        <v>medium</v>
      </c>
      <c r="T5656" t="str">
        <f t="shared" si="619"/>
        <v>May</v>
      </c>
      <c r="U5656">
        <f t="shared" si="620"/>
        <v>2022</v>
      </c>
      <c r="V5656" t="str">
        <f t="shared" si="621"/>
        <v>0-5</v>
      </c>
      <c r="W5656" t="str">
        <f t="shared" si="622"/>
        <v>Fast</v>
      </c>
    </row>
    <row r="5657" spans="1:23" x14ac:dyDescent="0.3">
      <c r="A5657">
        <v>605656</v>
      </c>
      <c r="B5657">
        <v>18565</v>
      </c>
      <c r="C5657">
        <v>63</v>
      </c>
      <c r="D5657" t="s">
        <v>7</v>
      </c>
      <c r="E5657" t="s">
        <v>11</v>
      </c>
      <c r="F5657" t="s">
        <v>28</v>
      </c>
      <c r="G5657" t="s">
        <v>31</v>
      </c>
      <c r="H5657" s="1">
        <v>45526</v>
      </c>
      <c r="I5657" t="s">
        <v>34</v>
      </c>
      <c r="J5657">
        <v>61</v>
      </c>
      <c r="K5657">
        <v>11.6</v>
      </c>
      <c r="L5657">
        <v>1251.6199999999999</v>
      </c>
      <c r="M5657">
        <v>81.22</v>
      </c>
      <c r="N5657" t="s">
        <v>47</v>
      </c>
      <c r="O5657">
        <v>4</v>
      </c>
      <c r="P5657" t="str" cm="1">
        <f t="array" ref="P5657">_xlfn.IFS(C5657&lt;25,"18-24", C5657&lt;=35,"25-35", C5657&lt;=50,"36-50",TRUE,"50+")</f>
        <v>50+</v>
      </c>
      <c r="Q5657" t="str">
        <f t="shared" si="616"/>
        <v>new</v>
      </c>
      <c r="R5657" t="str">
        <f t="shared" si="617"/>
        <v>high value</v>
      </c>
      <c r="S5657" t="str">
        <f t="shared" si="618"/>
        <v>medium</v>
      </c>
      <c r="T5657" t="str">
        <f t="shared" si="619"/>
        <v>Aug</v>
      </c>
      <c r="U5657">
        <f t="shared" si="620"/>
        <v>2024</v>
      </c>
      <c r="V5657" t="str">
        <f t="shared" si="621"/>
        <v>10-15</v>
      </c>
      <c r="W5657" t="str">
        <f t="shared" si="622"/>
        <v>Slow</v>
      </c>
    </row>
    <row r="5658" spans="1:23" x14ac:dyDescent="0.3">
      <c r="A5658">
        <v>605657</v>
      </c>
      <c r="B5658">
        <v>12267</v>
      </c>
      <c r="C5658">
        <v>19</v>
      </c>
      <c r="D5658" t="s">
        <v>7</v>
      </c>
      <c r="E5658" t="s">
        <v>5</v>
      </c>
      <c r="F5658" t="s">
        <v>28</v>
      </c>
      <c r="G5658" t="s">
        <v>29</v>
      </c>
      <c r="H5658" s="1">
        <v>45065</v>
      </c>
      <c r="I5658" t="s">
        <v>34</v>
      </c>
      <c r="J5658">
        <v>27</v>
      </c>
      <c r="K5658">
        <v>11.6</v>
      </c>
      <c r="L5658">
        <v>160.9</v>
      </c>
      <c r="M5658">
        <v>37.53</v>
      </c>
      <c r="N5658" t="s">
        <v>48</v>
      </c>
      <c r="O5658">
        <v>3</v>
      </c>
      <c r="P5658" t="str" cm="1">
        <f t="array" ref="P5658">_xlfn.IFS(C5658&lt;25,"18-24", C5658&lt;=35,"25-35", C5658&lt;=50,"36-50",TRUE,"50+")</f>
        <v>18-24</v>
      </c>
      <c r="Q5658" t="str">
        <f t="shared" si="616"/>
        <v>new</v>
      </c>
      <c r="R5658" t="str">
        <f t="shared" si="617"/>
        <v>low</v>
      </c>
      <c r="S5658" t="str">
        <f t="shared" si="618"/>
        <v>medium</v>
      </c>
      <c r="T5658" t="str">
        <f t="shared" si="619"/>
        <v>May</v>
      </c>
      <c r="U5658">
        <f t="shared" si="620"/>
        <v>2023</v>
      </c>
      <c r="V5658" t="str">
        <f t="shared" si="621"/>
        <v>10-15</v>
      </c>
      <c r="W5658" t="str">
        <f t="shared" si="622"/>
        <v>Fast</v>
      </c>
    </row>
    <row r="5659" spans="1:23" x14ac:dyDescent="0.3">
      <c r="A5659">
        <v>605658</v>
      </c>
      <c r="B5659">
        <v>84660</v>
      </c>
      <c r="C5659">
        <v>52</v>
      </c>
      <c r="D5659" t="s">
        <v>7</v>
      </c>
      <c r="E5659" t="s">
        <v>5</v>
      </c>
      <c r="F5659" t="s">
        <v>19</v>
      </c>
      <c r="G5659" t="s">
        <v>27</v>
      </c>
      <c r="H5659" s="1">
        <v>45512</v>
      </c>
      <c r="I5659" t="s">
        <v>34</v>
      </c>
      <c r="J5659">
        <v>42</v>
      </c>
      <c r="K5659">
        <v>5.0999999999999996</v>
      </c>
      <c r="L5659">
        <v>413.65</v>
      </c>
      <c r="M5659">
        <v>98.25</v>
      </c>
      <c r="N5659" t="s">
        <v>47</v>
      </c>
      <c r="O5659">
        <v>1</v>
      </c>
      <c r="P5659" t="str" cm="1">
        <f t="array" ref="P5659">_xlfn.IFS(C5659&lt;25,"18-24", C5659&lt;=35,"25-35", C5659&lt;=50,"36-50",TRUE,"50+")</f>
        <v>50+</v>
      </c>
      <c r="Q5659" t="str">
        <f t="shared" si="616"/>
        <v>new</v>
      </c>
      <c r="R5659" t="str">
        <f t="shared" si="617"/>
        <v>medium</v>
      </c>
      <c r="S5659" t="str">
        <f t="shared" si="618"/>
        <v>Low</v>
      </c>
      <c r="T5659" t="str">
        <f t="shared" si="619"/>
        <v>Aug</v>
      </c>
      <c r="U5659">
        <f t="shared" si="620"/>
        <v>2024</v>
      </c>
      <c r="V5659" t="str">
        <f t="shared" si="621"/>
        <v>5-10</v>
      </c>
      <c r="W5659" t="str">
        <f t="shared" si="622"/>
        <v>Medium</v>
      </c>
    </row>
    <row r="5660" spans="1:23" x14ac:dyDescent="0.3">
      <c r="A5660">
        <v>605659</v>
      </c>
      <c r="B5660">
        <v>54546</v>
      </c>
      <c r="C5660">
        <v>37</v>
      </c>
      <c r="D5660" t="s">
        <v>7</v>
      </c>
      <c r="E5660" t="s">
        <v>11</v>
      </c>
      <c r="F5660" t="s">
        <v>30</v>
      </c>
      <c r="G5660" t="s">
        <v>31</v>
      </c>
      <c r="H5660" s="1">
        <v>44870</v>
      </c>
      <c r="I5660" t="s">
        <v>34</v>
      </c>
      <c r="J5660">
        <v>78</v>
      </c>
      <c r="K5660">
        <v>8</v>
      </c>
      <c r="L5660">
        <v>406.86</v>
      </c>
      <c r="M5660">
        <v>90.49</v>
      </c>
      <c r="N5660" t="s">
        <v>47</v>
      </c>
      <c r="O5660">
        <v>5</v>
      </c>
      <c r="P5660" t="str" cm="1">
        <f t="array" ref="P5660">_xlfn.IFS(C5660&lt;25,"18-24", C5660&lt;=35,"25-35", C5660&lt;=50,"36-50",TRUE,"50+")</f>
        <v>36-50</v>
      </c>
      <c r="Q5660" t="str">
        <f t="shared" si="616"/>
        <v>new</v>
      </c>
      <c r="R5660" t="str">
        <f t="shared" si="617"/>
        <v>medium</v>
      </c>
      <c r="S5660" t="str">
        <f t="shared" si="618"/>
        <v>High</v>
      </c>
      <c r="T5660" t="str">
        <f t="shared" si="619"/>
        <v>Nov</v>
      </c>
      <c r="U5660">
        <f t="shared" si="620"/>
        <v>2022</v>
      </c>
      <c r="V5660" t="str">
        <f t="shared" si="621"/>
        <v>5-10</v>
      </c>
      <c r="W5660" t="str">
        <f t="shared" si="622"/>
        <v>Slow</v>
      </c>
    </row>
    <row r="5661" spans="1:23" x14ac:dyDescent="0.3">
      <c r="A5661">
        <v>605660</v>
      </c>
      <c r="B5661">
        <v>82105</v>
      </c>
      <c r="C5661">
        <v>49</v>
      </c>
      <c r="D5661" t="s">
        <v>7</v>
      </c>
      <c r="E5661" t="s">
        <v>15</v>
      </c>
      <c r="F5661" t="s">
        <v>32</v>
      </c>
      <c r="G5661" t="s">
        <v>25</v>
      </c>
      <c r="H5661" s="1">
        <v>44940</v>
      </c>
      <c r="I5661" t="s">
        <v>33</v>
      </c>
      <c r="J5661">
        <v>40</v>
      </c>
      <c r="K5661">
        <v>13.3</v>
      </c>
      <c r="L5661">
        <v>174.13</v>
      </c>
      <c r="M5661">
        <v>40.229999999999997</v>
      </c>
      <c r="N5661" t="s">
        <v>48</v>
      </c>
      <c r="O5661">
        <v>4</v>
      </c>
      <c r="P5661" t="str" cm="1">
        <f t="array" ref="P5661">_xlfn.IFS(C5661&lt;25,"18-24", C5661&lt;=35,"25-35", C5661&lt;=50,"36-50",TRUE,"50+")</f>
        <v>36-50</v>
      </c>
      <c r="Q5661" t="str">
        <f t="shared" si="616"/>
        <v>new</v>
      </c>
      <c r="R5661" t="str">
        <f t="shared" si="617"/>
        <v>low</v>
      </c>
      <c r="S5661" t="str">
        <f t="shared" si="618"/>
        <v>medium</v>
      </c>
      <c r="T5661" t="str">
        <f t="shared" si="619"/>
        <v>Jan</v>
      </c>
      <c r="U5661">
        <f t="shared" si="620"/>
        <v>2023</v>
      </c>
      <c r="V5661" t="str">
        <f t="shared" si="621"/>
        <v>10-15</v>
      </c>
      <c r="W5661" t="str">
        <f t="shared" si="622"/>
        <v>Medium</v>
      </c>
    </row>
    <row r="5662" spans="1:23" x14ac:dyDescent="0.3">
      <c r="A5662">
        <v>605661</v>
      </c>
      <c r="B5662">
        <v>83800</v>
      </c>
      <c r="C5662">
        <v>31</v>
      </c>
      <c r="D5662" t="s">
        <v>4</v>
      </c>
      <c r="E5662" t="s">
        <v>13</v>
      </c>
      <c r="F5662" t="s">
        <v>19</v>
      </c>
      <c r="G5662" t="s">
        <v>25</v>
      </c>
      <c r="H5662" s="1">
        <v>45167</v>
      </c>
      <c r="I5662" t="s">
        <v>34</v>
      </c>
      <c r="J5662">
        <v>21</v>
      </c>
      <c r="K5662">
        <v>4.5</v>
      </c>
      <c r="L5662">
        <v>1049.7</v>
      </c>
      <c r="M5662">
        <v>55.67</v>
      </c>
      <c r="N5662" t="s">
        <v>50</v>
      </c>
      <c r="O5662">
        <v>2</v>
      </c>
      <c r="P5662" t="str" cm="1">
        <f t="array" ref="P5662">_xlfn.IFS(C5662&lt;25,"18-24", C5662&lt;=35,"25-35", C5662&lt;=50,"36-50",TRUE,"50+")</f>
        <v>25-35</v>
      </c>
      <c r="Q5662" t="str">
        <f t="shared" si="616"/>
        <v>new</v>
      </c>
      <c r="R5662" t="str">
        <f t="shared" si="617"/>
        <v>high value</v>
      </c>
      <c r="S5662" t="str">
        <f t="shared" si="618"/>
        <v>Low</v>
      </c>
      <c r="T5662" t="str">
        <f t="shared" si="619"/>
        <v>Aug</v>
      </c>
      <c r="U5662">
        <f t="shared" si="620"/>
        <v>2023</v>
      </c>
      <c r="V5662" t="str">
        <f t="shared" si="621"/>
        <v>0-5</v>
      </c>
      <c r="W5662" t="str">
        <f t="shared" si="622"/>
        <v>Fast</v>
      </c>
    </row>
    <row r="5663" spans="1:23" x14ac:dyDescent="0.3">
      <c r="A5663">
        <v>605662</v>
      </c>
      <c r="B5663">
        <v>11307</v>
      </c>
      <c r="C5663">
        <v>32</v>
      </c>
      <c r="D5663" t="s">
        <v>7</v>
      </c>
      <c r="E5663" t="s">
        <v>16</v>
      </c>
      <c r="F5663" t="s">
        <v>19</v>
      </c>
      <c r="G5663" t="s">
        <v>21</v>
      </c>
      <c r="H5663" s="1">
        <v>45467</v>
      </c>
      <c r="I5663" t="s">
        <v>34</v>
      </c>
      <c r="J5663">
        <v>72</v>
      </c>
      <c r="K5663">
        <v>10.199999999999999</v>
      </c>
      <c r="L5663">
        <v>667.34</v>
      </c>
      <c r="M5663">
        <v>82.48</v>
      </c>
      <c r="N5663" t="s">
        <v>49</v>
      </c>
      <c r="O5663">
        <v>3</v>
      </c>
      <c r="P5663" t="str" cm="1">
        <f t="array" ref="P5663">_xlfn.IFS(C5663&lt;25,"18-24", C5663&lt;=35,"25-35", C5663&lt;=50,"36-50",TRUE,"50+")</f>
        <v>25-35</v>
      </c>
      <c r="Q5663" t="str">
        <f t="shared" si="616"/>
        <v>new</v>
      </c>
      <c r="R5663" t="str">
        <f t="shared" si="617"/>
        <v>high value</v>
      </c>
      <c r="S5663" t="str">
        <f t="shared" si="618"/>
        <v>medium</v>
      </c>
      <c r="T5663" t="str">
        <f t="shared" si="619"/>
        <v>Jun</v>
      </c>
      <c r="U5663">
        <f t="shared" si="620"/>
        <v>2024</v>
      </c>
      <c r="V5663" t="str">
        <f t="shared" si="621"/>
        <v>10-15</v>
      </c>
      <c r="W5663" t="str">
        <f t="shared" si="622"/>
        <v>Slow</v>
      </c>
    </row>
    <row r="5664" spans="1:23" x14ac:dyDescent="0.3">
      <c r="A5664">
        <v>605663</v>
      </c>
      <c r="B5664">
        <v>52011</v>
      </c>
      <c r="C5664">
        <v>20</v>
      </c>
      <c r="D5664" t="s">
        <v>4</v>
      </c>
      <c r="E5664" t="s">
        <v>15</v>
      </c>
      <c r="F5664" t="s">
        <v>19</v>
      </c>
      <c r="G5664" t="s">
        <v>27</v>
      </c>
      <c r="H5664" s="1">
        <v>45206</v>
      </c>
      <c r="I5664" t="s">
        <v>33</v>
      </c>
      <c r="J5664">
        <v>32</v>
      </c>
      <c r="K5664">
        <v>14.9</v>
      </c>
      <c r="L5664">
        <v>284.77</v>
      </c>
      <c r="M5664">
        <v>118.78</v>
      </c>
      <c r="N5664" t="s">
        <v>48</v>
      </c>
      <c r="O5664">
        <v>1</v>
      </c>
      <c r="P5664" t="str" cm="1">
        <f t="array" ref="P5664">_xlfn.IFS(C5664&lt;25,"18-24", C5664&lt;=35,"25-35", C5664&lt;=50,"36-50",TRUE,"50+")</f>
        <v>18-24</v>
      </c>
      <c r="Q5664" t="str">
        <f t="shared" si="616"/>
        <v>new</v>
      </c>
      <c r="R5664" t="str">
        <f t="shared" si="617"/>
        <v>medium</v>
      </c>
      <c r="S5664" t="str">
        <f t="shared" si="618"/>
        <v>Low</v>
      </c>
      <c r="T5664" t="str">
        <f t="shared" si="619"/>
        <v>Oct</v>
      </c>
      <c r="U5664">
        <f t="shared" si="620"/>
        <v>2023</v>
      </c>
      <c r="V5664" t="str">
        <f t="shared" si="621"/>
        <v>10-15</v>
      </c>
      <c r="W5664" t="str">
        <f t="shared" si="622"/>
        <v>Medium</v>
      </c>
    </row>
    <row r="5665" spans="1:23" x14ac:dyDescent="0.3">
      <c r="A5665">
        <v>605664</v>
      </c>
      <c r="B5665">
        <v>71103</v>
      </c>
      <c r="C5665">
        <v>45</v>
      </c>
      <c r="D5665" t="s">
        <v>7</v>
      </c>
      <c r="E5665" t="s">
        <v>8</v>
      </c>
      <c r="F5665" t="s">
        <v>24</v>
      </c>
      <c r="G5665" t="s">
        <v>31</v>
      </c>
      <c r="H5665" s="1">
        <v>45053</v>
      </c>
      <c r="I5665" t="s">
        <v>34</v>
      </c>
      <c r="J5665">
        <v>24</v>
      </c>
      <c r="K5665">
        <v>1.9</v>
      </c>
      <c r="L5665">
        <v>368.61</v>
      </c>
      <c r="M5665">
        <v>113.21</v>
      </c>
      <c r="N5665" t="s">
        <v>49</v>
      </c>
      <c r="O5665">
        <v>5</v>
      </c>
      <c r="P5665" t="str" cm="1">
        <f t="array" ref="P5665">_xlfn.IFS(C5665&lt;25,"18-24", C5665&lt;=35,"25-35", C5665&lt;=50,"36-50",TRUE,"50+")</f>
        <v>36-50</v>
      </c>
      <c r="Q5665" t="str">
        <f t="shared" si="616"/>
        <v>new</v>
      </c>
      <c r="R5665" t="str">
        <f t="shared" si="617"/>
        <v>medium</v>
      </c>
      <c r="S5665" t="str">
        <f t="shared" si="618"/>
        <v>High</v>
      </c>
      <c r="T5665" t="str">
        <f t="shared" si="619"/>
        <v>May</v>
      </c>
      <c r="U5665">
        <f t="shared" si="620"/>
        <v>2023</v>
      </c>
      <c r="V5665" t="str">
        <f t="shared" si="621"/>
        <v>0-5</v>
      </c>
      <c r="W5665" t="str">
        <f t="shared" si="622"/>
        <v>Fast</v>
      </c>
    </row>
    <row r="5666" spans="1:23" x14ac:dyDescent="0.3">
      <c r="A5666">
        <v>605665</v>
      </c>
      <c r="B5666">
        <v>70451</v>
      </c>
      <c r="C5666">
        <v>49</v>
      </c>
      <c r="D5666" t="s">
        <v>7</v>
      </c>
      <c r="E5666" t="s">
        <v>5</v>
      </c>
      <c r="F5666" t="s">
        <v>19</v>
      </c>
      <c r="G5666" t="s">
        <v>21</v>
      </c>
      <c r="H5666" s="1">
        <v>44603</v>
      </c>
      <c r="I5666" t="s">
        <v>34</v>
      </c>
      <c r="J5666">
        <v>63</v>
      </c>
      <c r="K5666">
        <v>4.5999999999999996</v>
      </c>
      <c r="L5666">
        <v>1390.74</v>
      </c>
      <c r="M5666">
        <v>45.72</v>
      </c>
      <c r="N5666" t="s">
        <v>48</v>
      </c>
      <c r="O5666">
        <v>5</v>
      </c>
      <c r="P5666" t="str" cm="1">
        <f t="array" ref="P5666">_xlfn.IFS(C5666&lt;25,"18-24", C5666&lt;=35,"25-35", C5666&lt;=50,"36-50",TRUE,"50+")</f>
        <v>36-50</v>
      </c>
      <c r="Q5666" t="str">
        <f t="shared" si="616"/>
        <v>new</v>
      </c>
      <c r="R5666" t="str">
        <f t="shared" si="617"/>
        <v>high value</v>
      </c>
      <c r="S5666" t="str">
        <f t="shared" si="618"/>
        <v>High</v>
      </c>
      <c r="T5666" t="str">
        <f t="shared" si="619"/>
        <v>Feb</v>
      </c>
      <c r="U5666">
        <f t="shared" si="620"/>
        <v>2022</v>
      </c>
      <c r="V5666" t="str">
        <f t="shared" si="621"/>
        <v>0-5</v>
      </c>
      <c r="W5666" t="str">
        <f t="shared" si="622"/>
        <v>Slow</v>
      </c>
    </row>
    <row r="5667" spans="1:23" x14ac:dyDescent="0.3">
      <c r="A5667">
        <v>605666</v>
      </c>
      <c r="B5667">
        <v>60091</v>
      </c>
      <c r="C5667">
        <v>19</v>
      </c>
      <c r="D5667" t="s">
        <v>4</v>
      </c>
      <c r="E5667" t="s">
        <v>5</v>
      </c>
      <c r="F5667" t="s">
        <v>24</v>
      </c>
      <c r="G5667" t="s">
        <v>25</v>
      </c>
      <c r="H5667" s="1">
        <v>45063</v>
      </c>
      <c r="I5667" t="s">
        <v>34</v>
      </c>
      <c r="J5667">
        <v>71</v>
      </c>
      <c r="K5667">
        <v>2.8</v>
      </c>
      <c r="L5667">
        <v>329.3</v>
      </c>
      <c r="M5667">
        <v>50.32</v>
      </c>
      <c r="N5667" t="s">
        <v>50</v>
      </c>
      <c r="O5667">
        <v>2</v>
      </c>
      <c r="P5667" t="str" cm="1">
        <f t="array" ref="P5667">_xlfn.IFS(C5667&lt;25,"18-24", C5667&lt;=35,"25-35", C5667&lt;=50,"36-50",TRUE,"50+")</f>
        <v>18-24</v>
      </c>
      <c r="Q5667" t="str">
        <f t="shared" si="616"/>
        <v>new</v>
      </c>
      <c r="R5667" t="str">
        <f t="shared" si="617"/>
        <v>medium</v>
      </c>
      <c r="S5667" t="str">
        <f t="shared" si="618"/>
        <v>Low</v>
      </c>
      <c r="T5667" t="str">
        <f t="shared" si="619"/>
        <v>May</v>
      </c>
      <c r="U5667">
        <f t="shared" si="620"/>
        <v>2023</v>
      </c>
      <c r="V5667" t="str">
        <f t="shared" si="621"/>
        <v>0-5</v>
      </c>
      <c r="W5667" t="str">
        <f t="shared" si="622"/>
        <v>Slow</v>
      </c>
    </row>
    <row r="5668" spans="1:23" x14ac:dyDescent="0.3">
      <c r="A5668">
        <v>605667</v>
      </c>
      <c r="B5668">
        <v>26630</v>
      </c>
      <c r="C5668">
        <v>31</v>
      </c>
      <c r="D5668" t="s">
        <v>4</v>
      </c>
      <c r="E5668" t="s">
        <v>13</v>
      </c>
      <c r="F5668" t="s">
        <v>28</v>
      </c>
      <c r="G5668" t="s">
        <v>23</v>
      </c>
      <c r="H5668" s="1">
        <v>45179</v>
      </c>
      <c r="I5668" t="s">
        <v>34</v>
      </c>
      <c r="J5668">
        <v>67</v>
      </c>
      <c r="K5668">
        <v>8.6</v>
      </c>
      <c r="L5668">
        <v>1111.1400000000001</v>
      </c>
      <c r="M5668">
        <v>71.5</v>
      </c>
      <c r="N5668" t="s">
        <v>47</v>
      </c>
      <c r="O5668">
        <v>5</v>
      </c>
      <c r="P5668" t="str" cm="1">
        <f t="array" ref="P5668">_xlfn.IFS(C5668&lt;25,"18-24", C5668&lt;=35,"25-35", C5668&lt;=50,"36-50",TRUE,"50+")</f>
        <v>25-35</v>
      </c>
      <c r="Q5668" t="str">
        <f t="shared" si="616"/>
        <v>new</v>
      </c>
      <c r="R5668" t="str">
        <f t="shared" si="617"/>
        <v>high value</v>
      </c>
      <c r="S5668" t="str">
        <f t="shared" si="618"/>
        <v>High</v>
      </c>
      <c r="T5668" t="str">
        <f t="shared" si="619"/>
        <v>Sep</v>
      </c>
      <c r="U5668">
        <f t="shared" si="620"/>
        <v>2023</v>
      </c>
      <c r="V5668" t="str">
        <f t="shared" si="621"/>
        <v>5-10</v>
      </c>
      <c r="W5668" t="str">
        <f t="shared" si="622"/>
        <v>Slow</v>
      </c>
    </row>
    <row r="5669" spans="1:23" x14ac:dyDescent="0.3">
      <c r="A5669">
        <v>605668</v>
      </c>
      <c r="B5669">
        <v>42861</v>
      </c>
      <c r="C5669">
        <v>37</v>
      </c>
      <c r="D5669" t="s">
        <v>4</v>
      </c>
      <c r="E5669" t="s">
        <v>11</v>
      </c>
      <c r="F5669" t="s">
        <v>26</v>
      </c>
      <c r="G5669" t="s">
        <v>21</v>
      </c>
      <c r="H5669" s="1">
        <v>45605</v>
      </c>
      <c r="I5669" t="s">
        <v>33</v>
      </c>
      <c r="J5669">
        <v>70</v>
      </c>
      <c r="K5669">
        <v>12</v>
      </c>
      <c r="L5669">
        <v>677.51</v>
      </c>
      <c r="M5669">
        <v>68.760000000000005</v>
      </c>
      <c r="N5669" t="s">
        <v>48</v>
      </c>
      <c r="O5669">
        <v>4</v>
      </c>
      <c r="P5669" t="str" cm="1">
        <f t="array" ref="P5669">_xlfn.IFS(C5669&lt;25,"18-24", C5669&lt;=35,"25-35", C5669&lt;=50,"36-50",TRUE,"50+")</f>
        <v>36-50</v>
      </c>
      <c r="Q5669" t="str">
        <f t="shared" si="616"/>
        <v>new</v>
      </c>
      <c r="R5669" t="str">
        <f t="shared" si="617"/>
        <v>high value</v>
      </c>
      <c r="S5669" t="str">
        <f t="shared" si="618"/>
        <v>medium</v>
      </c>
      <c r="T5669" t="str">
        <f t="shared" si="619"/>
        <v>Nov</v>
      </c>
      <c r="U5669">
        <f t="shared" si="620"/>
        <v>2024</v>
      </c>
      <c r="V5669" t="str">
        <f t="shared" si="621"/>
        <v>10-15</v>
      </c>
      <c r="W5669" t="str">
        <f t="shared" si="622"/>
        <v>Slow</v>
      </c>
    </row>
    <row r="5670" spans="1:23" x14ac:dyDescent="0.3">
      <c r="A5670">
        <v>605669</v>
      </c>
      <c r="B5670">
        <v>59379</v>
      </c>
      <c r="C5670">
        <v>53</v>
      </c>
      <c r="D5670" t="s">
        <v>7</v>
      </c>
      <c r="E5670" t="s">
        <v>5</v>
      </c>
      <c r="F5670" t="s">
        <v>18</v>
      </c>
      <c r="G5670" t="s">
        <v>23</v>
      </c>
      <c r="H5670" s="1">
        <v>44916</v>
      </c>
      <c r="I5670" t="s">
        <v>33</v>
      </c>
      <c r="J5670">
        <v>70</v>
      </c>
      <c r="K5670">
        <v>12.3</v>
      </c>
      <c r="L5670">
        <v>699.83</v>
      </c>
      <c r="M5670">
        <v>102.85</v>
      </c>
      <c r="N5670" t="s">
        <v>50</v>
      </c>
      <c r="O5670">
        <v>2</v>
      </c>
      <c r="P5670" t="str" cm="1">
        <f t="array" ref="P5670">_xlfn.IFS(C5670&lt;25,"18-24", C5670&lt;=35,"25-35", C5670&lt;=50,"36-50",TRUE,"50+")</f>
        <v>50+</v>
      </c>
      <c r="Q5670" t="str">
        <f t="shared" si="616"/>
        <v>new</v>
      </c>
      <c r="R5670" t="str">
        <f t="shared" si="617"/>
        <v>high value</v>
      </c>
      <c r="S5670" t="str">
        <f t="shared" si="618"/>
        <v>Low</v>
      </c>
      <c r="T5670" t="str">
        <f t="shared" si="619"/>
        <v>Dec</v>
      </c>
      <c r="U5670">
        <f t="shared" si="620"/>
        <v>2022</v>
      </c>
      <c r="V5670" t="str">
        <f t="shared" si="621"/>
        <v>10-15</v>
      </c>
      <c r="W5670" t="str">
        <f t="shared" si="622"/>
        <v>Slow</v>
      </c>
    </row>
    <row r="5671" spans="1:23" x14ac:dyDescent="0.3">
      <c r="A5671">
        <v>605670</v>
      </c>
      <c r="B5671">
        <v>17730</v>
      </c>
      <c r="C5671">
        <v>62</v>
      </c>
      <c r="D5671" t="s">
        <v>7</v>
      </c>
      <c r="E5671" t="s">
        <v>11</v>
      </c>
      <c r="F5671" t="s">
        <v>19</v>
      </c>
      <c r="G5671" t="s">
        <v>29</v>
      </c>
      <c r="H5671" s="1">
        <v>45642</v>
      </c>
      <c r="I5671" t="s">
        <v>33</v>
      </c>
      <c r="J5671">
        <v>23</v>
      </c>
      <c r="K5671">
        <v>12.6</v>
      </c>
      <c r="L5671">
        <v>371.63</v>
      </c>
      <c r="M5671">
        <v>73.86</v>
      </c>
      <c r="N5671" t="s">
        <v>47</v>
      </c>
      <c r="O5671">
        <v>4</v>
      </c>
      <c r="P5671" t="str" cm="1">
        <f t="array" ref="P5671">_xlfn.IFS(C5671&lt;25,"18-24", C5671&lt;=35,"25-35", C5671&lt;=50,"36-50",TRUE,"50+")</f>
        <v>50+</v>
      </c>
      <c r="Q5671" t="str">
        <f t="shared" si="616"/>
        <v>new</v>
      </c>
      <c r="R5671" t="str">
        <f t="shared" si="617"/>
        <v>medium</v>
      </c>
      <c r="S5671" t="str">
        <f t="shared" si="618"/>
        <v>medium</v>
      </c>
      <c r="T5671" t="str">
        <f t="shared" si="619"/>
        <v>Dec</v>
      </c>
      <c r="U5671">
        <f t="shared" si="620"/>
        <v>2024</v>
      </c>
      <c r="V5671" t="str">
        <f t="shared" si="621"/>
        <v>10-15</v>
      </c>
      <c r="W5671" t="str">
        <f t="shared" si="622"/>
        <v>Fast</v>
      </c>
    </row>
    <row r="5672" spans="1:23" x14ac:dyDescent="0.3">
      <c r="A5672">
        <v>605671</v>
      </c>
      <c r="B5672">
        <v>51478</v>
      </c>
      <c r="C5672">
        <v>55</v>
      </c>
      <c r="D5672" t="s">
        <v>4</v>
      </c>
      <c r="E5672" t="s">
        <v>11</v>
      </c>
      <c r="F5672" t="s">
        <v>24</v>
      </c>
      <c r="G5672" t="s">
        <v>21</v>
      </c>
      <c r="H5672" s="1">
        <v>45314</v>
      </c>
      <c r="I5672" t="s">
        <v>34</v>
      </c>
      <c r="J5672">
        <v>27</v>
      </c>
      <c r="K5672">
        <v>3</v>
      </c>
      <c r="L5672">
        <v>1414.02</v>
      </c>
      <c r="M5672">
        <v>97.21</v>
      </c>
      <c r="N5672" t="s">
        <v>48</v>
      </c>
      <c r="O5672">
        <v>2</v>
      </c>
      <c r="P5672" t="str" cm="1">
        <f t="array" ref="P5672">_xlfn.IFS(C5672&lt;25,"18-24", C5672&lt;=35,"25-35", C5672&lt;=50,"36-50",TRUE,"50+")</f>
        <v>50+</v>
      </c>
      <c r="Q5672" t="str">
        <f t="shared" si="616"/>
        <v>new</v>
      </c>
      <c r="R5672" t="str">
        <f t="shared" si="617"/>
        <v>high value</v>
      </c>
      <c r="S5672" t="str">
        <f t="shared" si="618"/>
        <v>Low</v>
      </c>
      <c r="T5672" t="str">
        <f t="shared" si="619"/>
        <v>Jan</v>
      </c>
      <c r="U5672">
        <f t="shared" si="620"/>
        <v>2024</v>
      </c>
      <c r="V5672" t="str">
        <f t="shared" si="621"/>
        <v>0-5</v>
      </c>
      <c r="W5672" t="str">
        <f t="shared" si="622"/>
        <v>Fast</v>
      </c>
    </row>
    <row r="5673" spans="1:23" x14ac:dyDescent="0.3">
      <c r="A5673">
        <v>605672</v>
      </c>
      <c r="B5673">
        <v>12553</v>
      </c>
      <c r="C5673">
        <v>30</v>
      </c>
      <c r="D5673" t="s">
        <v>4</v>
      </c>
      <c r="E5673" t="s">
        <v>11</v>
      </c>
      <c r="F5673" t="s">
        <v>26</v>
      </c>
      <c r="G5673" t="s">
        <v>21</v>
      </c>
      <c r="H5673" s="1">
        <v>45550</v>
      </c>
      <c r="I5673" t="s">
        <v>34</v>
      </c>
      <c r="J5673">
        <v>54</v>
      </c>
      <c r="K5673">
        <v>8.6999999999999993</v>
      </c>
      <c r="L5673">
        <v>925.72</v>
      </c>
      <c r="M5673">
        <v>24.79</v>
      </c>
      <c r="N5673" t="s">
        <v>48</v>
      </c>
      <c r="O5673">
        <v>3</v>
      </c>
      <c r="P5673" t="str" cm="1">
        <f t="array" ref="P5673">_xlfn.IFS(C5673&lt;25,"18-24", C5673&lt;=35,"25-35", C5673&lt;=50,"36-50",TRUE,"50+")</f>
        <v>25-35</v>
      </c>
      <c r="Q5673" t="str">
        <f t="shared" si="616"/>
        <v>new</v>
      </c>
      <c r="R5673" t="str">
        <f t="shared" si="617"/>
        <v>high value</v>
      </c>
      <c r="S5673" t="str">
        <f t="shared" si="618"/>
        <v>medium</v>
      </c>
      <c r="T5673" t="str">
        <f t="shared" si="619"/>
        <v>Sep</v>
      </c>
      <c r="U5673">
        <f t="shared" si="620"/>
        <v>2024</v>
      </c>
      <c r="V5673" t="str">
        <f t="shared" si="621"/>
        <v>5-10</v>
      </c>
      <c r="W5673" t="str">
        <f t="shared" si="622"/>
        <v>Slow</v>
      </c>
    </row>
    <row r="5674" spans="1:23" x14ac:dyDescent="0.3">
      <c r="A5674">
        <v>605673</v>
      </c>
      <c r="B5674">
        <v>31256</v>
      </c>
      <c r="C5674">
        <v>44</v>
      </c>
      <c r="D5674" t="s">
        <v>4</v>
      </c>
      <c r="E5674" t="s">
        <v>15</v>
      </c>
      <c r="F5674" t="s">
        <v>30</v>
      </c>
      <c r="G5674" t="s">
        <v>31</v>
      </c>
      <c r="H5674" s="1">
        <v>44881</v>
      </c>
      <c r="I5674" t="s">
        <v>33</v>
      </c>
      <c r="J5674">
        <v>34</v>
      </c>
      <c r="K5674">
        <v>10.7</v>
      </c>
      <c r="L5674">
        <v>495.88</v>
      </c>
      <c r="M5674">
        <v>49.21</v>
      </c>
      <c r="N5674" t="s">
        <v>48</v>
      </c>
      <c r="O5674">
        <v>3</v>
      </c>
      <c r="P5674" t="str" cm="1">
        <f t="array" ref="P5674">_xlfn.IFS(C5674&lt;25,"18-24", C5674&lt;=35,"25-35", C5674&lt;=50,"36-50",TRUE,"50+")</f>
        <v>36-50</v>
      </c>
      <c r="Q5674" t="str">
        <f t="shared" si="616"/>
        <v>new</v>
      </c>
      <c r="R5674" t="str">
        <f t="shared" si="617"/>
        <v>medium</v>
      </c>
      <c r="S5674" t="str">
        <f t="shared" si="618"/>
        <v>medium</v>
      </c>
      <c r="T5674" t="str">
        <f t="shared" si="619"/>
        <v>Nov</v>
      </c>
      <c r="U5674">
        <f t="shared" si="620"/>
        <v>2022</v>
      </c>
      <c r="V5674" t="str">
        <f t="shared" si="621"/>
        <v>10-15</v>
      </c>
      <c r="W5674" t="str">
        <f t="shared" si="622"/>
        <v>Medium</v>
      </c>
    </row>
    <row r="5675" spans="1:23" x14ac:dyDescent="0.3">
      <c r="A5675">
        <v>605674</v>
      </c>
      <c r="B5675">
        <v>73516</v>
      </c>
      <c r="C5675">
        <v>26</v>
      </c>
      <c r="D5675" t="s">
        <v>4</v>
      </c>
      <c r="E5675" t="s">
        <v>15</v>
      </c>
      <c r="F5675" t="s">
        <v>28</v>
      </c>
      <c r="G5675" t="s">
        <v>31</v>
      </c>
      <c r="H5675" s="1">
        <v>45266</v>
      </c>
      <c r="I5675" t="s">
        <v>34</v>
      </c>
      <c r="J5675">
        <v>83</v>
      </c>
      <c r="K5675">
        <v>1.4</v>
      </c>
      <c r="L5675">
        <v>569.04</v>
      </c>
      <c r="M5675">
        <v>108.74</v>
      </c>
      <c r="N5675" t="s">
        <v>50</v>
      </c>
      <c r="O5675">
        <v>5</v>
      </c>
      <c r="P5675" t="str" cm="1">
        <f t="array" ref="P5675">_xlfn.IFS(C5675&lt;25,"18-24", C5675&lt;=35,"25-35", C5675&lt;=50,"36-50",TRUE,"50+")</f>
        <v>25-35</v>
      </c>
      <c r="Q5675" t="str">
        <f t="shared" si="616"/>
        <v>new</v>
      </c>
      <c r="R5675" t="str">
        <f t="shared" si="617"/>
        <v>high value</v>
      </c>
      <c r="S5675" t="str">
        <f t="shared" si="618"/>
        <v>High</v>
      </c>
      <c r="T5675" t="str">
        <f t="shared" si="619"/>
        <v>Dec</v>
      </c>
      <c r="U5675">
        <f t="shared" si="620"/>
        <v>2023</v>
      </c>
      <c r="V5675" t="str">
        <f t="shared" si="621"/>
        <v>0-5</v>
      </c>
      <c r="W5675" t="str">
        <f t="shared" si="622"/>
        <v>Slow</v>
      </c>
    </row>
    <row r="5676" spans="1:23" x14ac:dyDescent="0.3">
      <c r="A5676">
        <v>605675</v>
      </c>
      <c r="B5676">
        <v>60079</v>
      </c>
      <c r="C5676">
        <v>43</v>
      </c>
      <c r="D5676" t="s">
        <v>7</v>
      </c>
      <c r="E5676" t="s">
        <v>8</v>
      </c>
      <c r="F5676" t="s">
        <v>22</v>
      </c>
      <c r="G5676" t="s">
        <v>29</v>
      </c>
      <c r="H5676" s="1">
        <v>45622</v>
      </c>
      <c r="I5676" t="s">
        <v>33</v>
      </c>
      <c r="J5676">
        <v>54</v>
      </c>
      <c r="K5676">
        <v>12.5</v>
      </c>
      <c r="L5676">
        <v>703.2</v>
      </c>
      <c r="M5676">
        <v>20.420000000000002</v>
      </c>
      <c r="N5676" t="s">
        <v>50</v>
      </c>
      <c r="O5676">
        <v>2</v>
      </c>
      <c r="P5676" t="str" cm="1">
        <f t="array" ref="P5676">_xlfn.IFS(C5676&lt;25,"18-24", C5676&lt;=35,"25-35", C5676&lt;=50,"36-50",TRUE,"50+")</f>
        <v>36-50</v>
      </c>
      <c r="Q5676" t="str">
        <f t="shared" si="616"/>
        <v>new</v>
      </c>
      <c r="R5676" t="str">
        <f t="shared" si="617"/>
        <v>high value</v>
      </c>
      <c r="S5676" t="str">
        <f t="shared" si="618"/>
        <v>Low</v>
      </c>
      <c r="T5676" t="str">
        <f t="shared" si="619"/>
        <v>Nov</v>
      </c>
      <c r="U5676">
        <f t="shared" si="620"/>
        <v>2024</v>
      </c>
      <c r="V5676" t="str">
        <f t="shared" si="621"/>
        <v>10-15</v>
      </c>
      <c r="W5676" t="str">
        <f t="shared" si="622"/>
        <v>Slow</v>
      </c>
    </row>
    <row r="5677" spans="1:23" x14ac:dyDescent="0.3">
      <c r="A5677">
        <v>605676</v>
      </c>
      <c r="B5677">
        <v>44270</v>
      </c>
      <c r="C5677">
        <v>48</v>
      </c>
      <c r="D5677" t="s">
        <v>4</v>
      </c>
      <c r="E5677" t="s">
        <v>5</v>
      </c>
      <c r="F5677" t="s">
        <v>24</v>
      </c>
      <c r="G5677" t="s">
        <v>27</v>
      </c>
      <c r="H5677" s="1">
        <v>44872</v>
      </c>
      <c r="I5677" t="s">
        <v>34</v>
      </c>
      <c r="J5677">
        <v>76</v>
      </c>
      <c r="K5677">
        <v>11.5</v>
      </c>
      <c r="L5677">
        <v>1299.83</v>
      </c>
      <c r="M5677">
        <v>89.62</v>
      </c>
      <c r="N5677" t="s">
        <v>50</v>
      </c>
      <c r="O5677">
        <v>5</v>
      </c>
      <c r="P5677" t="str" cm="1">
        <f t="array" ref="P5677">_xlfn.IFS(C5677&lt;25,"18-24", C5677&lt;=35,"25-35", C5677&lt;=50,"36-50",TRUE,"50+")</f>
        <v>36-50</v>
      </c>
      <c r="Q5677" t="str">
        <f t="shared" si="616"/>
        <v>repeat</v>
      </c>
      <c r="R5677" t="str">
        <f t="shared" si="617"/>
        <v>high value</v>
      </c>
      <c r="S5677" t="str">
        <f t="shared" si="618"/>
        <v>High</v>
      </c>
      <c r="T5677" t="str">
        <f t="shared" si="619"/>
        <v>Nov</v>
      </c>
      <c r="U5677">
        <f t="shared" si="620"/>
        <v>2022</v>
      </c>
      <c r="V5677" t="str">
        <f t="shared" si="621"/>
        <v>10-15</v>
      </c>
      <c r="W5677" t="str">
        <f t="shared" si="622"/>
        <v>Slow</v>
      </c>
    </row>
    <row r="5678" spans="1:23" x14ac:dyDescent="0.3">
      <c r="A5678">
        <v>605677</v>
      </c>
      <c r="B5678">
        <v>82969</v>
      </c>
      <c r="C5678">
        <v>46</v>
      </c>
      <c r="D5678" t="s">
        <v>7</v>
      </c>
      <c r="E5678" t="s">
        <v>16</v>
      </c>
      <c r="F5678" t="s">
        <v>32</v>
      </c>
      <c r="G5678" t="s">
        <v>21</v>
      </c>
      <c r="H5678" s="1">
        <v>45570</v>
      </c>
      <c r="I5678" t="s">
        <v>33</v>
      </c>
      <c r="J5678">
        <v>34</v>
      </c>
      <c r="K5678">
        <v>7.9</v>
      </c>
      <c r="L5678">
        <v>678.04</v>
      </c>
      <c r="M5678">
        <v>69.930000000000007</v>
      </c>
      <c r="N5678" t="s">
        <v>48</v>
      </c>
      <c r="O5678">
        <v>2</v>
      </c>
      <c r="P5678" t="str" cm="1">
        <f t="array" ref="P5678">_xlfn.IFS(C5678&lt;25,"18-24", C5678&lt;=35,"25-35", C5678&lt;=50,"36-50",TRUE,"50+")</f>
        <v>36-50</v>
      </c>
      <c r="Q5678" t="str">
        <f t="shared" si="616"/>
        <v>new</v>
      </c>
      <c r="R5678" t="str">
        <f t="shared" si="617"/>
        <v>high value</v>
      </c>
      <c r="S5678" t="str">
        <f t="shared" si="618"/>
        <v>Low</v>
      </c>
      <c r="T5678" t="str">
        <f t="shared" si="619"/>
        <v>Oct</v>
      </c>
      <c r="U5678">
        <f t="shared" si="620"/>
        <v>2024</v>
      </c>
      <c r="V5678" t="str">
        <f t="shared" si="621"/>
        <v>5-10</v>
      </c>
      <c r="W5678" t="str">
        <f t="shared" si="622"/>
        <v>Medium</v>
      </c>
    </row>
    <row r="5679" spans="1:23" x14ac:dyDescent="0.3">
      <c r="A5679">
        <v>605678</v>
      </c>
      <c r="B5679">
        <v>11244</v>
      </c>
      <c r="C5679">
        <v>63</v>
      </c>
      <c r="D5679" t="s">
        <v>7</v>
      </c>
      <c r="E5679" t="s">
        <v>13</v>
      </c>
      <c r="F5679" t="s">
        <v>24</v>
      </c>
      <c r="G5679" t="s">
        <v>31</v>
      </c>
      <c r="H5679" s="1">
        <v>44624</v>
      </c>
      <c r="I5679" t="s">
        <v>34</v>
      </c>
      <c r="J5679">
        <v>21</v>
      </c>
      <c r="K5679">
        <v>6.4</v>
      </c>
      <c r="L5679">
        <v>287.74</v>
      </c>
      <c r="M5679">
        <v>96.14</v>
      </c>
      <c r="N5679" t="s">
        <v>50</v>
      </c>
      <c r="O5679">
        <v>5</v>
      </c>
      <c r="P5679" t="str" cm="1">
        <f t="array" ref="P5679">_xlfn.IFS(C5679&lt;25,"18-24", C5679&lt;=35,"25-35", C5679&lt;=50,"36-50",TRUE,"50+")</f>
        <v>50+</v>
      </c>
      <c r="Q5679" t="str">
        <f t="shared" si="616"/>
        <v>new</v>
      </c>
      <c r="R5679" t="str">
        <f t="shared" si="617"/>
        <v>medium</v>
      </c>
      <c r="S5679" t="str">
        <f t="shared" si="618"/>
        <v>High</v>
      </c>
      <c r="T5679" t="str">
        <f t="shared" si="619"/>
        <v>Mar</v>
      </c>
      <c r="U5679">
        <f t="shared" si="620"/>
        <v>2022</v>
      </c>
      <c r="V5679" t="str">
        <f t="shared" si="621"/>
        <v>5-10</v>
      </c>
      <c r="W5679" t="str">
        <f t="shared" si="622"/>
        <v>Fast</v>
      </c>
    </row>
    <row r="5680" spans="1:23" x14ac:dyDescent="0.3">
      <c r="A5680">
        <v>605679</v>
      </c>
      <c r="B5680">
        <v>92685</v>
      </c>
      <c r="C5680">
        <v>48</v>
      </c>
      <c r="D5680" t="s">
        <v>7</v>
      </c>
      <c r="E5680" t="s">
        <v>11</v>
      </c>
      <c r="F5680" t="s">
        <v>22</v>
      </c>
      <c r="G5680" t="s">
        <v>27</v>
      </c>
      <c r="H5680" s="1">
        <v>44985</v>
      </c>
      <c r="I5680" t="s">
        <v>34</v>
      </c>
      <c r="J5680">
        <v>35</v>
      </c>
      <c r="K5680">
        <v>10.1</v>
      </c>
      <c r="L5680">
        <v>505.49</v>
      </c>
      <c r="M5680">
        <v>38.75</v>
      </c>
      <c r="N5680" t="s">
        <v>48</v>
      </c>
      <c r="O5680">
        <v>5</v>
      </c>
      <c r="P5680" t="str" cm="1">
        <f t="array" ref="P5680">_xlfn.IFS(C5680&lt;25,"18-24", C5680&lt;=35,"25-35", C5680&lt;=50,"36-50",TRUE,"50+")</f>
        <v>36-50</v>
      </c>
      <c r="Q5680" t="str">
        <f t="shared" si="616"/>
        <v>new</v>
      </c>
      <c r="R5680" t="str">
        <f t="shared" si="617"/>
        <v>high value</v>
      </c>
      <c r="S5680" t="str">
        <f t="shared" si="618"/>
        <v>High</v>
      </c>
      <c r="T5680" t="str">
        <f t="shared" si="619"/>
        <v>Feb</v>
      </c>
      <c r="U5680">
        <f t="shared" si="620"/>
        <v>2023</v>
      </c>
      <c r="V5680" t="str">
        <f t="shared" si="621"/>
        <v>10-15</v>
      </c>
      <c r="W5680" t="str">
        <f t="shared" si="622"/>
        <v>Medium</v>
      </c>
    </row>
    <row r="5681" spans="1:23" x14ac:dyDescent="0.3">
      <c r="A5681">
        <v>605680</v>
      </c>
      <c r="B5681">
        <v>44130</v>
      </c>
      <c r="C5681">
        <v>51</v>
      </c>
      <c r="D5681" t="s">
        <v>7</v>
      </c>
      <c r="E5681" t="s">
        <v>16</v>
      </c>
      <c r="F5681" t="s">
        <v>26</v>
      </c>
      <c r="G5681" t="s">
        <v>29</v>
      </c>
      <c r="H5681" s="1">
        <v>44849</v>
      </c>
      <c r="I5681" t="s">
        <v>34</v>
      </c>
      <c r="J5681">
        <v>49</v>
      </c>
      <c r="K5681">
        <v>4.2</v>
      </c>
      <c r="L5681">
        <v>971.98</v>
      </c>
      <c r="M5681">
        <v>95.41</v>
      </c>
      <c r="N5681" t="s">
        <v>50</v>
      </c>
      <c r="O5681">
        <v>1</v>
      </c>
      <c r="P5681" t="str" cm="1">
        <f t="array" ref="P5681">_xlfn.IFS(C5681&lt;25,"18-24", C5681&lt;=35,"25-35", C5681&lt;=50,"36-50",TRUE,"50+")</f>
        <v>50+</v>
      </c>
      <c r="Q5681" t="str">
        <f t="shared" si="616"/>
        <v>new</v>
      </c>
      <c r="R5681" t="str">
        <f t="shared" si="617"/>
        <v>high value</v>
      </c>
      <c r="S5681" t="str">
        <f t="shared" si="618"/>
        <v>Low</v>
      </c>
      <c r="T5681" t="str">
        <f t="shared" si="619"/>
        <v>Oct</v>
      </c>
      <c r="U5681">
        <f t="shared" si="620"/>
        <v>2022</v>
      </c>
      <c r="V5681" t="str">
        <f t="shared" si="621"/>
        <v>0-5</v>
      </c>
      <c r="W5681" t="str">
        <f t="shared" si="622"/>
        <v>Slow</v>
      </c>
    </row>
    <row r="5682" spans="1:23" x14ac:dyDescent="0.3">
      <c r="A5682">
        <v>605681</v>
      </c>
      <c r="B5682">
        <v>74949</v>
      </c>
      <c r="C5682">
        <v>42</v>
      </c>
      <c r="D5682" t="s">
        <v>7</v>
      </c>
      <c r="E5682" t="s">
        <v>16</v>
      </c>
      <c r="F5682" t="s">
        <v>28</v>
      </c>
      <c r="G5682" t="s">
        <v>27</v>
      </c>
      <c r="H5682" s="1">
        <v>45455</v>
      </c>
      <c r="I5682" t="s">
        <v>33</v>
      </c>
      <c r="J5682">
        <v>79</v>
      </c>
      <c r="K5682">
        <v>12</v>
      </c>
      <c r="L5682">
        <v>941.15</v>
      </c>
      <c r="M5682">
        <v>53.45</v>
      </c>
      <c r="N5682" t="s">
        <v>49</v>
      </c>
      <c r="O5682">
        <v>3</v>
      </c>
      <c r="P5682" t="str" cm="1">
        <f t="array" ref="P5682">_xlfn.IFS(C5682&lt;25,"18-24", C5682&lt;=35,"25-35", C5682&lt;=50,"36-50",TRUE,"50+")</f>
        <v>36-50</v>
      </c>
      <c r="Q5682" t="str">
        <f t="shared" si="616"/>
        <v>new</v>
      </c>
      <c r="R5682" t="str">
        <f t="shared" si="617"/>
        <v>high value</v>
      </c>
      <c r="S5682" t="str">
        <f t="shared" si="618"/>
        <v>medium</v>
      </c>
      <c r="T5682" t="str">
        <f t="shared" si="619"/>
        <v>Jun</v>
      </c>
      <c r="U5682">
        <f t="shared" si="620"/>
        <v>2024</v>
      </c>
      <c r="V5682" t="str">
        <f t="shared" si="621"/>
        <v>10-15</v>
      </c>
      <c r="W5682" t="str">
        <f t="shared" si="622"/>
        <v>Slow</v>
      </c>
    </row>
    <row r="5683" spans="1:23" x14ac:dyDescent="0.3">
      <c r="A5683">
        <v>605682</v>
      </c>
      <c r="B5683">
        <v>92609</v>
      </c>
      <c r="C5683">
        <v>58</v>
      </c>
      <c r="D5683" t="s">
        <v>4</v>
      </c>
      <c r="E5683" t="s">
        <v>15</v>
      </c>
      <c r="F5683" t="s">
        <v>24</v>
      </c>
      <c r="G5683" t="s">
        <v>29</v>
      </c>
      <c r="H5683" s="1">
        <v>45456</v>
      </c>
      <c r="I5683" t="s">
        <v>33</v>
      </c>
      <c r="J5683">
        <v>59</v>
      </c>
      <c r="K5683">
        <v>6</v>
      </c>
      <c r="L5683">
        <v>1090.5899999999999</v>
      </c>
      <c r="M5683">
        <v>78.239999999999995</v>
      </c>
      <c r="N5683" t="s">
        <v>47</v>
      </c>
      <c r="O5683">
        <v>4</v>
      </c>
      <c r="P5683" t="str" cm="1">
        <f t="array" ref="P5683">_xlfn.IFS(C5683&lt;25,"18-24", C5683&lt;=35,"25-35", C5683&lt;=50,"36-50",TRUE,"50+")</f>
        <v>50+</v>
      </c>
      <c r="Q5683" t="str">
        <f t="shared" si="616"/>
        <v>new</v>
      </c>
      <c r="R5683" t="str">
        <f t="shared" si="617"/>
        <v>high value</v>
      </c>
      <c r="S5683" t="str">
        <f t="shared" si="618"/>
        <v>medium</v>
      </c>
      <c r="T5683" t="str">
        <f t="shared" si="619"/>
        <v>Jun</v>
      </c>
      <c r="U5683">
        <f t="shared" si="620"/>
        <v>2024</v>
      </c>
      <c r="V5683" t="str">
        <f t="shared" si="621"/>
        <v>5-10</v>
      </c>
      <c r="W5683" t="str">
        <f t="shared" si="622"/>
        <v>Slow</v>
      </c>
    </row>
    <row r="5684" spans="1:23" x14ac:dyDescent="0.3">
      <c r="A5684">
        <v>605683</v>
      </c>
      <c r="B5684">
        <v>45039</v>
      </c>
      <c r="C5684">
        <v>62</v>
      </c>
      <c r="D5684" t="s">
        <v>7</v>
      </c>
      <c r="E5684" t="s">
        <v>11</v>
      </c>
      <c r="F5684" t="s">
        <v>24</v>
      </c>
      <c r="G5684" t="s">
        <v>23</v>
      </c>
      <c r="H5684" s="1">
        <v>44853</v>
      </c>
      <c r="I5684" t="s">
        <v>33</v>
      </c>
      <c r="J5684">
        <v>63</v>
      </c>
      <c r="K5684">
        <v>4.5999999999999996</v>
      </c>
      <c r="L5684">
        <v>695.3</v>
      </c>
      <c r="M5684">
        <v>98.36</v>
      </c>
      <c r="N5684" t="s">
        <v>47</v>
      </c>
      <c r="O5684">
        <v>3</v>
      </c>
      <c r="P5684" t="str" cm="1">
        <f t="array" ref="P5684">_xlfn.IFS(C5684&lt;25,"18-24", C5684&lt;=35,"25-35", C5684&lt;=50,"36-50",TRUE,"50+")</f>
        <v>50+</v>
      </c>
      <c r="Q5684" t="str">
        <f t="shared" si="616"/>
        <v>new</v>
      </c>
      <c r="R5684" t="str">
        <f t="shared" si="617"/>
        <v>high value</v>
      </c>
      <c r="S5684" t="str">
        <f t="shared" si="618"/>
        <v>medium</v>
      </c>
      <c r="T5684" t="str">
        <f t="shared" si="619"/>
        <v>Oct</v>
      </c>
      <c r="U5684">
        <f t="shared" si="620"/>
        <v>2022</v>
      </c>
      <c r="V5684" t="str">
        <f t="shared" si="621"/>
        <v>0-5</v>
      </c>
      <c r="W5684" t="str">
        <f t="shared" si="622"/>
        <v>Slow</v>
      </c>
    </row>
    <row r="5685" spans="1:23" x14ac:dyDescent="0.3">
      <c r="A5685">
        <v>605684</v>
      </c>
      <c r="B5685">
        <v>63155</v>
      </c>
      <c r="C5685">
        <v>63</v>
      </c>
      <c r="D5685" t="s">
        <v>7</v>
      </c>
      <c r="E5685" t="s">
        <v>16</v>
      </c>
      <c r="F5685" t="s">
        <v>18</v>
      </c>
      <c r="G5685" t="s">
        <v>31</v>
      </c>
      <c r="H5685" s="1">
        <v>45271</v>
      </c>
      <c r="I5685" t="s">
        <v>34</v>
      </c>
      <c r="J5685">
        <v>54</v>
      </c>
      <c r="K5685">
        <v>12</v>
      </c>
      <c r="L5685">
        <v>674.94</v>
      </c>
      <c r="M5685">
        <v>60.74</v>
      </c>
      <c r="N5685" t="s">
        <v>48</v>
      </c>
      <c r="O5685">
        <v>2</v>
      </c>
      <c r="P5685" t="str" cm="1">
        <f t="array" ref="P5685">_xlfn.IFS(C5685&lt;25,"18-24", C5685&lt;=35,"25-35", C5685&lt;=50,"36-50",TRUE,"50+")</f>
        <v>50+</v>
      </c>
      <c r="Q5685" t="str">
        <f t="shared" si="616"/>
        <v>new</v>
      </c>
      <c r="R5685" t="str">
        <f t="shared" si="617"/>
        <v>high value</v>
      </c>
      <c r="S5685" t="str">
        <f t="shared" si="618"/>
        <v>Low</v>
      </c>
      <c r="T5685" t="str">
        <f t="shared" si="619"/>
        <v>Dec</v>
      </c>
      <c r="U5685">
        <f t="shared" si="620"/>
        <v>2023</v>
      </c>
      <c r="V5685" t="str">
        <f t="shared" si="621"/>
        <v>10-15</v>
      </c>
      <c r="W5685" t="str">
        <f t="shared" si="622"/>
        <v>Slow</v>
      </c>
    </row>
    <row r="5686" spans="1:23" x14ac:dyDescent="0.3">
      <c r="A5686">
        <v>605685</v>
      </c>
      <c r="B5686">
        <v>28054</v>
      </c>
      <c r="C5686">
        <v>25</v>
      </c>
      <c r="D5686" t="s">
        <v>7</v>
      </c>
      <c r="E5686" t="s">
        <v>5</v>
      </c>
      <c r="F5686" t="s">
        <v>28</v>
      </c>
      <c r="G5686" t="s">
        <v>27</v>
      </c>
      <c r="H5686" s="1">
        <v>45119</v>
      </c>
      <c r="I5686" t="s">
        <v>34</v>
      </c>
      <c r="J5686">
        <v>61</v>
      </c>
      <c r="K5686">
        <v>5.0999999999999996</v>
      </c>
      <c r="L5686">
        <v>457.38</v>
      </c>
      <c r="M5686">
        <v>70.239999999999995</v>
      </c>
      <c r="N5686" t="s">
        <v>47</v>
      </c>
      <c r="O5686">
        <v>5</v>
      </c>
      <c r="P5686" t="str" cm="1">
        <f t="array" ref="P5686">_xlfn.IFS(C5686&lt;25,"18-24", C5686&lt;=35,"25-35", C5686&lt;=50,"36-50",TRUE,"50+")</f>
        <v>25-35</v>
      </c>
      <c r="Q5686" t="str">
        <f t="shared" si="616"/>
        <v>new</v>
      </c>
      <c r="R5686" t="str">
        <f t="shared" si="617"/>
        <v>medium</v>
      </c>
      <c r="S5686" t="str">
        <f t="shared" si="618"/>
        <v>High</v>
      </c>
      <c r="T5686" t="str">
        <f t="shared" si="619"/>
        <v>Jul</v>
      </c>
      <c r="U5686">
        <f t="shared" si="620"/>
        <v>2023</v>
      </c>
      <c r="V5686" t="str">
        <f t="shared" si="621"/>
        <v>5-10</v>
      </c>
      <c r="W5686" t="str">
        <f t="shared" si="622"/>
        <v>Slow</v>
      </c>
    </row>
    <row r="5687" spans="1:23" x14ac:dyDescent="0.3">
      <c r="A5687">
        <v>605686</v>
      </c>
      <c r="B5687">
        <v>14530</v>
      </c>
      <c r="C5687">
        <v>30</v>
      </c>
      <c r="D5687" t="s">
        <v>7</v>
      </c>
      <c r="E5687" t="s">
        <v>13</v>
      </c>
      <c r="F5687" t="s">
        <v>32</v>
      </c>
      <c r="G5687" t="s">
        <v>27</v>
      </c>
      <c r="H5687" s="1">
        <v>44966</v>
      </c>
      <c r="I5687" t="s">
        <v>33</v>
      </c>
      <c r="J5687">
        <v>66</v>
      </c>
      <c r="K5687">
        <v>9.6</v>
      </c>
      <c r="L5687">
        <v>1422.01</v>
      </c>
      <c r="M5687">
        <v>77.430000000000007</v>
      </c>
      <c r="N5687" t="s">
        <v>49</v>
      </c>
      <c r="O5687">
        <v>5</v>
      </c>
      <c r="P5687" t="str" cm="1">
        <f t="array" ref="P5687">_xlfn.IFS(C5687&lt;25,"18-24", C5687&lt;=35,"25-35", C5687&lt;=50,"36-50",TRUE,"50+")</f>
        <v>25-35</v>
      </c>
      <c r="Q5687" t="str">
        <f t="shared" si="616"/>
        <v>new</v>
      </c>
      <c r="R5687" t="str">
        <f t="shared" si="617"/>
        <v>high value</v>
      </c>
      <c r="S5687" t="str">
        <f t="shared" si="618"/>
        <v>High</v>
      </c>
      <c r="T5687" t="str">
        <f t="shared" si="619"/>
        <v>Feb</v>
      </c>
      <c r="U5687">
        <f t="shared" si="620"/>
        <v>2023</v>
      </c>
      <c r="V5687" t="str">
        <f t="shared" si="621"/>
        <v>5-10</v>
      </c>
      <c r="W5687" t="str">
        <f t="shared" si="622"/>
        <v>Slow</v>
      </c>
    </row>
    <row r="5688" spans="1:23" x14ac:dyDescent="0.3">
      <c r="A5688">
        <v>605687</v>
      </c>
      <c r="B5688">
        <v>69887</v>
      </c>
      <c r="C5688">
        <v>60</v>
      </c>
      <c r="D5688" t="s">
        <v>4</v>
      </c>
      <c r="E5688" t="s">
        <v>13</v>
      </c>
      <c r="F5688" t="s">
        <v>30</v>
      </c>
      <c r="G5688" t="s">
        <v>23</v>
      </c>
      <c r="H5688" s="1">
        <v>45547</v>
      </c>
      <c r="I5688" t="s">
        <v>33</v>
      </c>
      <c r="J5688">
        <v>22</v>
      </c>
      <c r="K5688">
        <v>11.9</v>
      </c>
      <c r="L5688">
        <v>351.98</v>
      </c>
      <c r="M5688">
        <v>71.150000000000006</v>
      </c>
      <c r="N5688" t="s">
        <v>50</v>
      </c>
      <c r="O5688">
        <v>2</v>
      </c>
      <c r="P5688" t="str" cm="1">
        <f t="array" ref="P5688">_xlfn.IFS(C5688&lt;25,"18-24", C5688&lt;=35,"25-35", C5688&lt;=50,"36-50",TRUE,"50+")</f>
        <v>50+</v>
      </c>
      <c r="Q5688" t="str">
        <f t="shared" si="616"/>
        <v>repeat</v>
      </c>
      <c r="R5688" t="str">
        <f t="shared" si="617"/>
        <v>medium</v>
      </c>
      <c r="S5688" t="str">
        <f t="shared" si="618"/>
        <v>Low</v>
      </c>
      <c r="T5688" t="str">
        <f t="shared" si="619"/>
        <v>Sep</v>
      </c>
      <c r="U5688">
        <f t="shared" si="620"/>
        <v>2024</v>
      </c>
      <c r="V5688" t="str">
        <f t="shared" si="621"/>
        <v>10-15</v>
      </c>
      <c r="W5688" t="str">
        <f t="shared" si="622"/>
        <v>Fast</v>
      </c>
    </row>
    <row r="5689" spans="1:23" x14ac:dyDescent="0.3">
      <c r="A5689">
        <v>605688</v>
      </c>
      <c r="B5689">
        <v>95547</v>
      </c>
      <c r="C5689">
        <v>55</v>
      </c>
      <c r="D5689" t="s">
        <v>4</v>
      </c>
      <c r="E5689" t="s">
        <v>16</v>
      </c>
      <c r="F5689" t="s">
        <v>28</v>
      </c>
      <c r="G5689" t="s">
        <v>29</v>
      </c>
      <c r="H5689" s="1">
        <v>45367</v>
      </c>
      <c r="I5689" t="s">
        <v>34</v>
      </c>
      <c r="J5689">
        <v>59</v>
      </c>
      <c r="K5689">
        <v>13.6</v>
      </c>
      <c r="L5689">
        <v>1029.8800000000001</v>
      </c>
      <c r="M5689">
        <v>97.99</v>
      </c>
      <c r="N5689" t="s">
        <v>48</v>
      </c>
      <c r="O5689">
        <v>1</v>
      </c>
      <c r="P5689" t="str" cm="1">
        <f t="array" ref="P5689">_xlfn.IFS(C5689&lt;25,"18-24", C5689&lt;=35,"25-35", C5689&lt;=50,"36-50",TRUE,"50+")</f>
        <v>50+</v>
      </c>
      <c r="Q5689" t="str">
        <f t="shared" si="616"/>
        <v>new</v>
      </c>
      <c r="R5689" t="str">
        <f t="shared" si="617"/>
        <v>high value</v>
      </c>
      <c r="S5689" t="str">
        <f t="shared" si="618"/>
        <v>Low</v>
      </c>
      <c r="T5689" t="str">
        <f t="shared" si="619"/>
        <v>Mar</v>
      </c>
      <c r="U5689">
        <f t="shared" si="620"/>
        <v>2024</v>
      </c>
      <c r="V5689" t="str">
        <f t="shared" si="621"/>
        <v>10-15</v>
      </c>
      <c r="W5689" t="str">
        <f t="shared" si="622"/>
        <v>Slow</v>
      </c>
    </row>
    <row r="5690" spans="1:23" x14ac:dyDescent="0.3">
      <c r="A5690">
        <v>605689</v>
      </c>
      <c r="B5690">
        <v>84845</v>
      </c>
      <c r="C5690">
        <v>34</v>
      </c>
      <c r="D5690" t="s">
        <v>4</v>
      </c>
      <c r="E5690" t="s">
        <v>15</v>
      </c>
      <c r="F5690" t="s">
        <v>22</v>
      </c>
      <c r="G5690" t="s">
        <v>27</v>
      </c>
      <c r="H5690" s="1">
        <v>44779</v>
      </c>
      <c r="I5690" t="s">
        <v>34</v>
      </c>
      <c r="J5690">
        <v>68</v>
      </c>
      <c r="K5690">
        <v>11.8</v>
      </c>
      <c r="L5690">
        <v>869.64</v>
      </c>
      <c r="M5690">
        <v>98.57</v>
      </c>
      <c r="N5690" t="s">
        <v>49</v>
      </c>
      <c r="O5690">
        <v>2</v>
      </c>
      <c r="P5690" t="str" cm="1">
        <f t="array" ref="P5690">_xlfn.IFS(C5690&lt;25,"18-24", C5690&lt;=35,"25-35", C5690&lt;=50,"36-50",TRUE,"50+")</f>
        <v>25-35</v>
      </c>
      <c r="Q5690" t="str">
        <f t="shared" si="616"/>
        <v>repeat</v>
      </c>
      <c r="R5690" t="str">
        <f t="shared" si="617"/>
        <v>high value</v>
      </c>
      <c r="S5690" t="str">
        <f t="shared" si="618"/>
        <v>Low</v>
      </c>
      <c r="T5690" t="str">
        <f t="shared" si="619"/>
        <v>Aug</v>
      </c>
      <c r="U5690">
        <f t="shared" si="620"/>
        <v>2022</v>
      </c>
      <c r="V5690" t="str">
        <f t="shared" si="621"/>
        <v>10-15</v>
      </c>
      <c r="W5690" t="str">
        <f t="shared" si="622"/>
        <v>Slow</v>
      </c>
    </row>
    <row r="5691" spans="1:23" x14ac:dyDescent="0.3">
      <c r="A5691">
        <v>605690</v>
      </c>
      <c r="B5691">
        <v>52655</v>
      </c>
      <c r="C5691">
        <v>50</v>
      </c>
      <c r="D5691" t="s">
        <v>4</v>
      </c>
      <c r="E5691" t="s">
        <v>5</v>
      </c>
      <c r="F5691" t="s">
        <v>19</v>
      </c>
      <c r="G5691" t="s">
        <v>27</v>
      </c>
      <c r="H5691" s="1">
        <v>44896</v>
      </c>
      <c r="I5691" t="s">
        <v>33</v>
      </c>
      <c r="J5691">
        <v>55</v>
      </c>
      <c r="K5691">
        <v>3.5</v>
      </c>
      <c r="L5691">
        <v>734.61</v>
      </c>
      <c r="M5691">
        <v>94.03</v>
      </c>
      <c r="N5691" t="s">
        <v>50</v>
      </c>
      <c r="O5691">
        <v>1</v>
      </c>
      <c r="P5691" t="str" cm="1">
        <f t="array" ref="P5691">_xlfn.IFS(C5691&lt;25,"18-24", C5691&lt;=35,"25-35", C5691&lt;=50,"36-50",TRUE,"50+")</f>
        <v>36-50</v>
      </c>
      <c r="Q5691" t="str">
        <f t="shared" si="616"/>
        <v>new</v>
      </c>
      <c r="R5691" t="str">
        <f t="shared" si="617"/>
        <v>high value</v>
      </c>
      <c r="S5691" t="str">
        <f t="shared" si="618"/>
        <v>Low</v>
      </c>
      <c r="T5691" t="str">
        <f t="shared" si="619"/>
        <v>Dec</v>
      </c>
      <c r="U5691">
        <f t="shared" si="620"/>
        <v>2022</v>
      </c>
      <c r="V5691" t="str">
        <f t="shared" si="621"/>
        <v>0-5</v>
      </c>
      <c r="W5691" t="str">
        <f t="shared" si="622"/>
        <v>Slow</v>
      </c>
    </row>
    <row r="5692" spans="1:23" x14ac:dyDescent="0.3">
      <c r="A5692">
        <v>605691</v>
      </c>
      <c r="B5692">
        <v>24075</v>
      </c>
      <c r="C5692">
        <v>43</v>
      </c>
      <c r="D5692" t="s">
        <v>7</v>
      </c>
      <c r="E5692" t="s">
        <v>8</v>
      </c>
      <c r="F5692" t="s">
        <v>26</v>
      </c>
      <c r="G5692" t="s">
        <v>29</v>
      </c>
      <c r="H5692" s="1">
        <v>44787</v>
      </c>
      <c r="I5692" t="s">
        <v>33</v>
      </c>
      <c r="J5692">
        <v>25</v>
      </c>
      <c r="K5692">
        <v>13.6</v>
      </c>
      <c r="L5692">
        <v>247.17</v>
      </c>
      <c r="M5692">
        <v>53.99</v>
      </c>
      <c r="N5692" t="s">
        <v>49</v>
      </c>
      <c r="O5692">
        <v>4</v>
      </c>
      <c r="P5692" t="str" cm="1">
        <f t="array" ref="P5692">_xlfn.IFS(C5692&lt;25,"18-24", C5692&lt;=35,"25-35", C5692&lt;=50,"36-50",TRUE,"50+")</f>
        <v>36-50</v>
      </c>
      <c r="Q5692" t="str">
        <f t="shared" si="616"/>
        <v>new</v>
      </c>
      <c r="R5692" t="str">
        <f t="shared" si="617"/>
        <v>low</v>
      </c>
      <c r="S5692" t="str">
        <f t="shared" si="618"/>
        <v>medium</v>
      </c>
      <c r="T5692" t="str">
        <f t="shared" si="619"/>
        <v>Aug</v>
      </c>
      <c r="U5692">
        <f t="shared" si="620"/>
        <v>2022</v>
      </c>
      <c r="V5692" t="str">
        <f t="shared" si="621"/>
        <v>10-15</v>
      </c>
      <c r="W5692" t="str">
        <f t="shared" si="622"/>
        <v>Fast</v>
      </c>
    </row>
    <row r="5693" spans="1:23" x14ac:dyDescent="0.3">
      <c r="A5693">
        <v>605692</v>
      </c>
      <c r="B5693">
        <v>48523</v>
      </c>
      <c r="C5693">
        <v>59</v>
      </c>
      <c r="D5693" t="s">
        <v>4</v>
      </c>
      <c r="E5693" t="s">
        <v>11</v>
      </c>
      <c r="F5693" t="s">
        <v>26</v>
      </c>
      <c r="G5693" t="s">
        <v>25</v>
      </c>
      <c r="H5693" s="1">
        <v>44573</v>
      </c>
      <c r="I5693" t="s">
        <v>33</v>
      </c>
      <c r="J5693">
        <v>65</v>
      </c>
      <c r="K5693">
        <v>1.4</v>
      </c>
      <c r="L5693">
        <v>694.46</v>
      </c>
      <c r="M5693">
        <v>105.6</v>
      </c>
      <c r="N5693" t="s">
        <v>50</v>
      </c>
      <c r="O5693">
        <v>4</v>
      </c>
      <c r="P5693" t="str" cm="1">
        <f t="array" ref="P5693">_xlfn.IFS(C5693&lt;25,"18-24", C5693&lt;=35,"25-35", C5693&lt;=50,"36-50",TRUE,"50+")</f>
        <v>50+</v>
      </c>
      <c r="Q5693" t="str">
        <f t="shared" si="616"/>
        <v>repeat</v>
      </c>
      <c r="R5693" t="str">
        <f t="shared" si="617"/>
        <v>high value</v>
      </c>
      <c r="S5693" t="str">
        <f t="shared" si="618"/>
        <v>medium</v>
      </c>
      <c r="T5693" t="str">
        <f t="shared" si="619"/>
        <v>Jan</v>
      </c>
      <c r="U5693">
        <f t="shared" si="620"/>
        <v>2022</v>
      </c>
      <c r="V5693" t="str">
        <f t="shared" si="621"/>
        <v>0-5</v>
      </c>
      <c r="W5693" t="str">
        <f t="shared" si="622"/>
        <v>Slow</v>
      </c>
    </row>
    <row r="5694" spans="1:23" x14ac:dyDescent="0.3">
      <c r="A5694">
        <v>605693</v>
      </c>
      <c r="B5694">
        <v>93125</v>
      </c>
      <c r="C5694">
        <v>52</v>
      </c>
      <c r="D5694" t="s">
        <v>4</v>
      </c>
      <c r="E5694" t="s">
        <v>15</v>
      </c>
      <c r="F5694" t="s">
        <v>28</v>
      </c>
      <c r="G5694" t="s">
        <v>29</v>
      </c>
      <c r="H5694" s="1">
        <v>45448</v>
      </c>
      <c r="I5694" t="s">
        <v>33</v>
      </c>
      <c r="J5694">
        <v>32</v>
      </c>
      <c r="K5694">
        <v>2.7</v>
      </c>
      <c r="L5694">
        <v>935.25</v>
      </c>
      <c r="M5694">
        <v>36.299999999999997</v>
      </c>
      <c r="N5694" t="s">
        <v>48</v>
      </c>
      <c r="O5694">
        <v>2</v>
      </c>
      <c r="P5694" t="str" cm="1">
        <f t="array" ref="P5694">_xlfn.IFS(C5694&lt;25,"18-24", C5694&lt;=35,"25-35", C5694&lt;=50,"36-50",TRUE,"50+")</f>
        <v>50+</v>
      </c>
      <c r="Q5694" t="str">
        <f t="shared" si="616"/>
        <v>new</v>
      </c>
      <c r="R5694" t="str">
        <f t="shared" si="617"/>
        <v>high value</v>
      </c>
      <c r="S5694" t="str">
        <f t="shared" si="618"/>
        <v>Low</v>
      </c>
      <c r="T5694" t="str">
        <f t="shared" si="619"/>
        <v>Jun</v>
      </c>
      <c r="U5694">
        <f t="shared" si="620"/>
        <v>2024</v>
      </c>
      <c r="V5694" t="str">
        <f t="shared" si="621"/>
        <v>0-5</v>
      </c>
      <c r="W5694" t="str">
        <f t="shared" si="622"/>
        <v>Medium</v>
      </c>
    </row>
    <row r="5695" spans="1:23" x14ac:dyDescent="0.3">
      <c r="A5695">
        <v>605694</v>
      </c>
      <c r="B5695">
        <v>87187</v>
      </c>
      <c r="C5695">
        <v>64</v>
      </c>
      <c r="D5695" t="s">
        <v>7</v>
      </c>
      <c r="E5695" t="s">
        <v>13</v>
      </c>
      <c r="F5695" t="s">
        <v>22</v>
      </c>
      <c r="G5695" t="s">
        <v>31</v>
      </c>
      <c r="H5695" s="1">
        <v>44822</v>
      </c>
      <c r="I5695" t="s">
        <v>33</v>
      </c>
      <c r="J5695">
        <v>75</v>
      </c>
      <c r="K5695">
        <v>4.7</v>
      </c>
      <c r="L5695">
        <v>757.65</v>
      </c>
      <c r="M5695">
        <v>80.040000000000006</v>
      </c>
      <c r="N5695" t="s">
        <v>48</v>
      </c>
      <c r="O5695">
        <v>2</v>
      </c>
      <c r="P5695" t="str" cm="1">
        <f t="array" ref="P5695">_xlfn.IFS(C5695&lt;25,"18-24", C5695&lt;=35,"25-35", C5695&lt;=50,"36-50",TRUE,"50+")</f>
        <v>50+</v>
      </c>
      <c r="Q5695" t="str">
        <f t="shared" si="616"/>
        <v>new</v>
      </c>
      <c r="R5695" t="str">
        <f t="shared" si="617"/>
        <v>high value</v>
      </c>
      <c r="S5695" t="str">
        <f t="shared" si="618"/>
        <v>Low</v>
      </c>
      <c r="T5695" t="str">
        <f t="shared" si="619"/>
        <v>Sep</v>
      </c>
      <c r="U5695">
        <f t="shared" si="620"/>
        <v>2022</v>
      </c>
      <c r="V5695" t="str">
        <f t="shared" si="621"/>
        <v>0-5</v>
      </c>
      <c r="W5695" t="str">
        <f t="shared" si="622"/>
        <v>Slow</v>
      </c>
    </row>
    <row r="5696" spans="1:23" x14ac:dyDescent="0.3">
      <c r="A5696">
        <v>605695</v>
      </c>
      <c r="B5696">
        <v>72858</v>
      </c>
      <c r="C5696">
        <v>19</v>
      </c>
      <c r="D5696" t="s">
        <v>7</v>
      </c>
      <c r="E5696" t="s">
        <v>16</v>
      </c>
      <c r="F5696" t="s">
        <v>18</v>
      </c>
      <c r="G5696" t="s">
        <v>31</v>
      </c>
      <c r="H5696" s="1">
        <v>44843</v>
      </c>
      <c r="I5696" t="s">
        <v>33</v>
      </c>
      <c r="J5696">
        <v>30</v>
      </c>
      <c r="K5696">
        <v>1.7</v>
      </c>
      <c r="L5696">
        <v>1318.64</v>
      </c>
      <c r="M5696">
        <v>49.38</v>
      </c>
      <c r="N5696" t="s">
        <v>49</v>
      </c>
      <c r="O5696">
        <v>4</v>
      </c>
      <c r="P5696" t="str" cm="1">
        <f t="array" ref="P5696">_xlfn.IFS(C5696&lt;25,"18-24", C5696&lt;=35,"25-35", C5696&lt;=50,"36-50",TRUE,"50+")</f>
        <v>18-24</v>
      </c>
      <c r="Q5696" t="str">
        <f t="shared" si="616"/>
        <v>new</v>
      </c>
      <c r="R5696" t="str">
        <f t="shared" si="617"/>
        <v>high value</v>
      </c>
      <c r="S5696" t="str">
        <f t="shared" si="618"/>
        <v>medium</v>
      </c>
      <c r="T5696" t="str">
        <f t="shared" si="619"/>
        <v>Oct</v>
      </c>
      <c r="U5696">
        <f t="shared" si="620"/>
        <v>2022</v>
      </c>
      <c r="V5696" t="str">
        <f t="shared" si="621"/>
        <v>0-5</v>
      </c>
      <c r="W5696" t="str">
        <f t="shared" si="622"/>
        <v>Fast</v>
      </c>
    </row>
    <row r="5697" spans="1:23" x14ac:dyDescent="0.3">
      <c r="A5697">
        <v>605696</v>
      </c>
      <c r="B5697">
        <v>23853</v>
      </c>
      <c r="C5697">
        <v>43</v>
      </c>
      <c r="D5697" t="s">
        <v>7</v>
      </c>
      <c r="E5697" t="s">
        <v>5</v>
      </c>
      <c r="F5697" t="s">
        <v>24</v>
      </c>
      <c r="G5697" t="s">
        <v>31</v>
      </c>
      <c r="H5697" s="1">
        <v>44621</v>
      </c>
      <c r="I5697" t="s">
        <v>34</v>
      </c>
      <c r="J5697">
        <v>59</v>
      </c>
      <c r="K5697">
        <v>15</v>
      </c>
      <c r="L5697">
        <v>1342.4</v>
      </c>
      <c r="M5697">
        <v>112.68</v>
      </c>
      <c r="N5697" t="s">
        <v>50</v>
      </c>
      <c r="O5697">
        <v>5</v>
      </c>
      <c r="P5697" t="str" cm="1">
        <f t="array" ref="P5697">_xlfn.IFS(C5697&lt;25,"18-24", C5697&lt;=35,"25-35", C5697&lt;=50,"36-50",TRUE,"50+")</f>
        <v>36-50</v>
      </c>
      <c r="Q5697" t="str">
        <f t="shared" si="616"/>
        <v>new</v>
      </c>
      <c r="R5697" t="str">
        <f t="shared" si="617"/>
        <v>high value</v>
      </c>
      <c r="S5697" t="str">
        <f t="shared" si="618"/>
        <v>High</v>
      </c>
      <c r="T5697" t="str">
        <f t="shared" si="619"/>
        <v>Mar</v>
      </c>
      <c r="U5697">
        <f t="shared" si="620"/>
        <v>2022</v>
      </c>
      <c r="V5697" t="str">
        <f t="shared" si="621"/>
        <v>10-15</v>
      </c>
      <c r="W5697" t="str">
        <f t="shared" si="622"/>
        <v>Slow</v>
      </c>
    </row>
    <row r="5698" spans="1:23" x14ac:dyDescent="0.3">
      <c r="A5698">
        <v>605697</v>
      </c>
      <c r="B5698">
        <v>79499</v>
      </c>
      <c r="C5698">
        <v>38</v>
      </c>
      <c r="D5698" t="s">
        <v>7</v>
      </c>
      <c r="E5698" t="s">
        <v>5</v>
      </c>
      <c r="F5698" t="s">
        <v>19</v>
      </c>
      <c r="G5698" t="s">
        <v>29</v>
      </c>
      <c r="H5698" s="1">
        <v>44917</v>
      </c>
      <c r="I5698" t="s">
        <v>33</v>
      </c>
      <c r="J5698">
        <v>63</v>
      </c>
      <c r="K5698">
        <v>12.7</v>
      </c>
      <c r="L5698">
        <v>929.1</v>
      </c>
      <c r="M5698">
        <v>113.25</v>
      </c>
      <c r="N5698" t="s">
        <v>48</v>
      </c>
      <c r="O5698">
        <v>2</v>
      </c>
      <c r="P5698" t="str" cm="1">
        <f t="array" ref="P5698">_xlfn.IFS(C5698&lt;25,"18-24", C5698&lt;=35,"25-35", C5698&lt;=50,"36-50",TRUE,"50+")</f>
        <v>36-50</v>
      </c>
      <c r="Q5698" t="str">
        <f t="shared" si="616"/>
        <v>new</v>
      </c>
      <c r="R5698" t="str">
        <f t="shared" si="617"/>
        <v>high value</v>
      </c>
      <c r="S5698" t="str">
        <f t="shared" si="618"/>
        <v>Low</v>
      </c>
      <c r="T5698" t="str">
        <f t="shared" si="619"/>
        <v>Dec</v>
      </c>
      <c r="U5698">
        <f t="shared" si="620"/>
        <v>2022</v>
      </c>
      <c r="V5698" t="str">
        <f t="shared" si="621"/>
        <v>10-15</v>
      </c>
      <c r="W5698" t="str">
        <f t="shared" si="622"/>
        <v>Slow</v>
      </c>
    </row>
    <row r="5699" spans="1:23" x14ac:dyDescent="0.3">
      <c r="A5699">
        <v>605698</v>
      </c>
      <c r="B5699">
        <v>60891</v>
      </c>
      <c r="C5699">
        <v>49</v>
      </c>
      <c r="D5699" t="s">
        <v>4</v>
      </c>
      <c r="E5699" t="s">
        <v>16</v>
      </c>
      <c r="F5699" t="s">
        <v>24</v>
      </c>
      <c r="G5699" t="s">
        <v>27</v>
      </c>
      <c r="H5699" s="1">
        <v>44842</v>
      </c>
      <c r="I5699" t="s">
        <v>33</v>
      </c>
      <c r="J5699">
        <v>37</v>
      </c>
      <c r="K5699">
        <v>9.8000000000000007</v>
      </c>
      <c r="L5699">
        <v>1420.17</v>
      </c>
      <c r="M5699">
        <v>89</v>
      </c>
      <c r="N5699" t="s">
        <v>49</v>
      </c>
      <c r="O5699">
        <v>3</v>
      </c>
      <c r="P5699" t="str" cm="1">
        <f t="array" ref="P5699">_xlfn.IFS(C5699&lt;25,"18-24", C5699&lt;=35,"25-35", C5699&lt;=50,"36-50",TRUE,"50+")</f>
        <v>36-50</v>
      </c>
      <c r="Q5699" t="str">
        <f t="shared" ref="Q5699:Q5762" si="623">IF(COUNTIF($B:$B,B5699)&gt;1,"repeat","new")</f>
        <v>new</v>
      </c>
      <c r="R5699" t="str">
        <f t="shared" ref="R5699:R5762" si="624">IF(L5699&gt;500,"high value",IF( L5699&gt;250,"medium","low"))</f>
        <v>high value</v>
      </c>
      <c r="S5699" t="str">
        <f t="shared" ref="S5699:S5762" si="625">IF(O5699&lt;=2,"Low",IF(O5699&lt;=4,"medium","High"))</f>
        <v>medium</v>
      </c>
      <c r="T5699" t="str">
        <f t="shared" ref="T5699:T5762" si="626">TEXT(H5699,"MMM")</f>
        <v>Oct</v>
      </c>
      <c r="U5699">
        <f t="shared" ref="U5699:U5762" si="627">YEAR(H5699)</f>
        <v>2022</v>
      </c>
      <c r="V5699" t="str">
        <f t="shared" ref="V5699:V5762" si="628">IF(K5699&lt;=5,"0-5",IF(K5699&lt;=10,"5-10",IF(K5699&lt;=15,"10-15","15+")))</f>
        <v>5-10</v>
      </c>
      <c r="W5699" t="str">
        <f t="shared" ref="W5699:W5762" si="629">IF(J5699&lt;=30,"Fast",IF(J5699&lt;=45,"Medium","Slow"))</f>
        <v>Medium</v>
      </c>
    </row>
    <row r="5700" spans="1:23" x14ac:dyDescent="0.3">
      <c r="A5700">
        <v>605699</v>
      </c>
      <c r="B5700">
        <v>15761</v>
      </c>
      <c r="C5700">
        <v>36</v>
      </c>
      <c r="D5700" t="s">
        <v>7</v>
      </c>
      <c r="E5700" t="s">
        <v>5</v>
      </c>
      <c r="F5700" t="s">
        <v>28</v>
      </c>
      <c r="G5700" t="s">
        <v>29</v>
      </c>
      <c r="H5700" s="1">
        <v>45248</v>
      </c>
      <c r="I5700" t="s">
        <v>33</v>
      </c>
      <c r="J5700">
        <v>62</v>
      </c>
      <c r="K5700">
        <v>1.4</v>
      </c>
      <c r="L5700">
        <v>1491.14</v>
      </c>
      <c r="M5700">
        <v>45.14</v>
      </c>
      <c r="N5700" t="s">
        <v>49</v>
      </c>
      <c r="O5700">
        <v>2</v>
      </c>
      <c r="P5700" t="str" cm="1">
        <f t="array" ref="P5700">_xlfn.IFS(C5700&lt;25,"18-24", C5700&lt;=35,"25-35", C5700&lt;=50,"36-50",TRUE,"50+")</f>
        <v>36-50</v>
      </c>
      <c r="Q5700" t="str">
        <f t="shared" si="623"/>
        <v>new</v>
      </c>
      <c r="R5700" t="str">
        <f t="shared" si="624"/>
        <v>high value</v>
      </c>
      <c r="S5700" t="str">
        <f t="shared" si="625"/>
        <v>Low</v>
      </c>
      <c r="T5700" t="str">
        <f t="shared" si="626"/>
        <v>Nov</v>
      </c>
      <c r="U5700">
        <f t="shared" si="627"/>
        <v>2023</v>
      </c>
      <c r="V5700" t="str">
        <f t="shared" si="628"/>
        <v>0-5</v>
      </c>
      <c r="W5700" t="str">
        <f t="shared" si="629"/>
        <v>Slow</v>
      </c>
    </row>
    <row r="5701" spans="1:23" x14ac:dyDescent="0.3">
      <c r="A5701">
        <v>605700</v>
      </c>
      <c r="B5701">
        <v>22124</v>
      </c>
      <c r="C5701">
        <v>21</v>
      </c>
      <c r="D5701" t="s">
        <v>4</v>
      </c>
      <c r="E5701" t="s">
        <v>8</v>
      </c>
      <c r="F5701" t="s">
        <v>30</v>
      </c>
      <c r="G5701" t="s">
        <v>23</v>
      </c>
      <c r="H5701" s="1">
        <v>44643</v>
      </c>
      <c r="I5701" t="s">
        <v>33</v>
      </c>
      <c r="J5701">
        <v>41</v>
      </c>
      <c r="K5701">
        <v>1.6</v>
      </c>
      <c r="L5701">
        <v>1372.05</v>
      </c>
      <c r="M5701">
        <v>28.79</v>
      </c>
      <c r="N5701" t="s">
        <v>50</v>
      </c>
      <c r="O5701">
        <v>4</v>
      </c>
      <c r="P5701" t="str" cm="1">
        <f t="array" ref="P5701">_xlfn.IFS(C5701&lt;25,"18-24", C5701&lt;=35,"25-35", C5701&lt;=50,"36-50",TRUE,"50+")</f>
        <v>18-24</v>
      </c>
      <c r="Q5701" t="str">
        <f t="shared" si="623"/>
        <v>new</v>
      </c>
      <c r="R5701" t="str">
        <f t="shared" si="624"/>
        <v>high value</v>
      </c>
      <c r="S5701" t="str">
        <f t="shared" si="625"/>
        <v>medium</v>
      </c>
      <c r="T5701" t="str">
        <f t="shared" si="626"/>
        <v>Mar</v>
      </c>
      <c r="U5701">
        <f t="shared" si="627"/>
        <v>2022</v>
      </c>
      <c r="V5701" t="str">
        <f t="shared" si="628"/>
        <v>0-5</v>
      </c>
      <c r="W5701" t="str">
        <f t="shared" si="629"/>
        <v>Medium</v>
      </c>
    </row>
    <row r="5702" spans="1:23" x14ac:dyDescent="0.3">
      <c r="A5702">
        <v>605701</v>
      </c>
      <c r="B5702">
        <v>25317</v>
      </c>
      <c r="C5702">
        <v>51</v>
      </c>
      <c r="D5702" t="s">
        <v>4</v>
      </c>
      <c r="E5702" t="s">
        <v>5</v>
      </c>
      <c r="F5702" t="s">
        <v>22</v>
      </c>
      <c r="G5702" t="s">
        <v>21</v>
      </c>
      <c r="H5702" s="1">
        <v>45476</v>
      </c>
      <c r="I5702" t="s">
        <v>33</v>
      </c>
      <c r="J5702">
        <v>35</v>
      </c>
      <c r="K5702">
        <v>1.1000000000000001</v>
      </c>
      <c r="L5702">
        <v>271.52999999999997</v>
      </c>
      <c r="M5702">
        <v>75.02</v>
      </c>
      <c r="N5702" t="s">
        <v>47</v>
      </c>
      <c r="O5702">
        <v>2</v>
      </c>
      <c r="P5702" t="str" cm="1">
        <f t="array" ref="P5702">_xlfn.IFS(C5702&lt;25,"18-24", C5702&lt;=35,"25-35", C5702&lt;=50,"36-50",TRUE,"50+")</f>
        <v>50+</v>
      </c>
      <c r="Q5702" t="str">
        <f t="shared" si="623"/>
        <v>new</v>
      </c>
      <c r="R5702" t="str">
        <f t="shared" si="624"/>
        <v>medium</v>
      </c>
      <c r="S5702" t="str">
        <f t="shared" si="625"/>
        <v>Low</v>
      </c>
      <c r="T5702" t="str">
        <f t="shared" si="626"/>
        <v>Jul</v>
      </c>
      <c r="U5702">
        <f t="shared" si="627"/>
        <v>2024</v>
      </c>
      <c r="V5702" t="str">
        <f t="shared" si="628"/>
        <v>0-5</v>
      </c>
      <c r="W5702" t="str">
        <f t="shared" si="629"/>
        <v>Medium</v>
      </c>
    </row>
    <row r="5703" spans="1:23" x14ac:dyDescent="0.3">
      <c r="A5703">
        <v>605702</v>
      </c>
      <c r="B5703">
        <v>23042</v>
      </c>
      <c r="C5703">
        <v>24</v>
      </c>
      <c r="D5703" t="s">
        <v>7</v>
      </c>
      <c r="E5703" t="s">
        <v>15</v>
      </c>
      <c r="F5703" t="s">
        <v>32</v>
      </c>
      <c r="G5703" t="s">
        <v>27</v>
      </c>
      <c r="H5703" s="1">
        <v>45137</v>
      </c>
      <c r="I5703" t="s">
        <v>33</v>
      </c>
      <c r="J5703">
        <v>82</v>
      </c>
      <c r="K5703">
        <v>4.2</v>
      </c>
      <c r="L5703">
        <v>335.52</v>
      </c>
      <c r="M5703">
        <v>34.47</v>
      </c>
      <c r="N5703" t="s">
        <v>48</v>
      </c>
      <c r="O5703">
        <v>5</v>
      </c>
      <c r="P5703" t="str" cm="1">
        <f t="array" ref="P5703">_xlfn.IFS(C5703&lt;25,"18-24", C5703&lt;=35,"25-35", C5703&lt;=50,"36-50",TRUE,"50+")</f>
        <v>18-24</v>
      </c>
      <c r="Q5703" t="str">
        <f t="shared" si="623"/>
        <v>new</v>
      </c>
      <c r="R5703" t="str">
        <f t="shared" si="624"/>
        <v>medium</v>
      </c>
      <c r="S5703" t="str">
        <f t="shared" si="625"/>
        <v>High</v>
      </c>
      <c r="T5703" t="str">
        <f t="shared" si="626"/>
        <v>Jul</v>
      </c>
      <c r="U5703">
        <f t="shared" si="627"/>
        <v>2023</v>
      </c>
      <c r="V5703" t="str">
        <f t="shared" si="628"/>
        <v>0-5</v>
      </c>
      <c r="W5703" t="str">
        <f t="shared" si="629"/>
        <v>Slow</v>
      </c>
    </row>
    <row r="5704" spans="1:23" x14ac:dyDescent="0.3">
      <c r="A5704">
        <v>605703</v>
      </c>
      <c r="B5704">
        <v>96273</v>
      </c>
      <c r="C5704">
        <v>39</v>
      </c>
      <c r="D5704" t="s">
        <v>4</v>
      </c>
      <c r="E5704" t="s">
        <v>16</v>
      </c>
      <c r="F5704" t="s">
        <v>28</v>
      </c>
      <c r="G5704" t="s">
        <v>29</v>
      </c>
      <c r="H5704" s="1">
        <v>44935</v>
      </c>
      <c r="I5704" t="s">
        <v>33</v>
      </c>
      <c r="J5704">
        <v>25</v>
      </c>
      <c r="K5704">
        <v>4.5999999999999996</v>
      </c>
      <c r="L5704">
        <v>1143.98</v>
      </c>
      <c r="M5704">
        <v>98.63</v>
      </c>
      <c r="N5704" t="s">
        <v>50</v>
      </c>
      <c r="O5704">
        <v>2</v>
      </c>
      <c r="P5704" t="str" cm="1">
        <f t="array" ref="P5704">_xlfn.IFS(C5704&lt;25,"18-24", C5704&lt;=35,"25-35", C5704&lt;=50,"36-50",TRUE,"50+")</f>
        <v>36-50</v>
      </c>
      <c r="Q5704" t="str">
        <f t="shared" si="623"/>
        <v>new</v>
      </c>
      <c r="R5704" t="str">
        <f t="shared" si="624"/>
        <v>high value</v>
      </c>
      <c r="S5704" t="str">
        <f t="shared" si="625"/>
        <v>Low</v>
      </c>
      <c r="T5704" t="str">
        <f t="shared" si="626"/>
        <v>Jan</v>
      </c>
      <c r="U5704">
        <f t="shared" si="627"/>
        <v>2023</v>
      </c>
      <c r="V5704" t="str">
        <f t="shared" si="628"/>
        <v>0-5</v>
      </c>
      <c r="W5704" t="str">
        <f t="shared" si="629"/>
        <v>Fast</v>
      </c>
    </row>
    <row r="5705" spans="1:23" x14ac:dyDescent="0.3">
      <c r="A5705">
        <v>605704</v>
      </c>
      <c r="B5705">
        <v>14134</v>
      </c>
      <c r="C5705">
        <v>64</v>
      </c>
      <c r="D5705" t="s">
        <v>7</v>
      </c>
      <c r="E5705" t="s">
        <v>13</v>
      </c>
      <c r="F5705" t="s">
        <v>24</v>
      </c>
      <c r="G5705" t="s">
        <v>27</v>
      </c>
      <c r="H5705" s="1">
        <v>44647</v>
      </c>
      <c r="I5705" t="s">
        <v>33</v>
      </c>
      <c r="J5705">
        <v>29</v>
      </c>
      <c r="K5705">
        <v>2</v>
      </c>
      <c r="L5705">
        <v>201.23</v>
      </c>
      <c r="M5705">
        <v>35.71</v>
      </c>
      <c r="N5705" t="s">
        <v>47</v>
      </c>
      <c r="O5705">
        <v>3</v>
      </c>
      <c r="P5705" t="str" cm="1">
        <f t="array" ref="P5705">_xlfn.IFS(C5705&lt;25,"18-24", C5705&lt;=35,"25-35", C5705&lt;=50,"36-50",TRUE,"50+")</f>
        <v>50+</v>
      </c>
      <c r="Q5705" t="str">
        <f t="shared" si="623"/>
        <v>new</v>
      </c>
      <c r="R5705" t="str">
        <f t="shared" si="624"/>
        <v>low</v>
      </c>
      <c r="S5705" t="str">
        <f t="shared" si="625"/>
        <v>medium</v>
      </c>
      <c r="T5705" t="str">
        <f t="shared" si="626"/>
        <v>Mar</v>
      </c>
      <c r="U5705">
        <f t="shared" si="627"/>
        <v>2022</v>
      </c>
      <c r="V5705" t="str">
        <f t="shared" si="628"/>
        <v>0-5</v>
      </c>
      <c r="W5705" t="str">
        <f t="shared" si="629"/>
        <v>Fast</v>
      </c>
    </row>
    <row r="5706" spans="1:23" x14ac:dyDescent="0.3">
      <c r="A5706">
        <v>605705</v>
      </c>
      <c r="B5706">
        <v>52852</v>
      </c>
      <c r="C5706">
        <v>51</v>
      </c>
      <c r="D5706" t="s">
        <v>7</v>
      </c>
      <c r="E5706" t="s">
        <v>8</v>
      </c>
      <c r="F5706" t="s">
        <v>24</v>
      </c>
      <c r="G5706" t="s">
        <v>25</v>
      </c>
      <c r="H5706" s="1">
        <v>45312</v>
      </c>
      <c r="I5706" t="s">
        <v>33</v>
      </c>
      <c r="J5706">
        <v>47</v>
      </c>
      <c r="K5706">
        <v>3.4</v>
      </c>
      <c r="L5706">
        <v>1200.29</v>
      </c>
      <c r="M5706">
        <v>75.010000000000005</v>
      </c>
      <c r="N5706" t="s">
        <v>50</v>
      </c>
      <c r="O5706">
        <v>3</v>
      </c>
      <c r="P5706" t="str" cm="1">
        <f t="array" ref="P5706">_xlfn.IFS(C5706&lt;25,"18-24", C5706&lt;=35,"25-35", C5706&lt;=50,"36-50",TRUE,"50+")</f>
        <v>50+</v>
      </c>
      <c r="Q5706" t="str">
        <f t="shared" si="623"/>
        <v>new</v>
      </c>
      <c r="R5706" t="str">
        <f t="shared" si="624"/>
        <v>high value</v>
      </c>
      <c r="S5706" t="str">
        <f t="shared" si="625"/>
        <v>medium</v>
      </c>
      <c r="T5706" t="str">
        <f t="shared" si="626"/>
        <v>Jan</v>
      </c>
      <c r="U5706">
        <f t="shared" si="627"/>
        <v>2024</v>
      </c>
      <c r="V5706" t="str">
        <f t="shared" si="628"/>
        <v>0-5</v>
      </c>
      <c r="W5706" t="str">
        <f t="shared" si="629"/>
        <v>Slow</v>
      </c>
    </row>
    <row r="5707" spans="1:23" x14ac:dyDescent="0.3">
      <c r="A5707">
        <v>605706</v>
      </c>
      <c r="B5707">
        <v>56787</v>
      </c>
      <c r="C5707">
        <v>37</v>
      </c>
      <c r="D5707" t="s">
        <v>4</v>
      </c>
      <c r="E5707" t="s">
        <v>13</v>
      </c>
      <c r="F5707" t="s">
        <v>19</v>
      </c>
      <c r="G5707" t="s">
        <v>23</v>
      </c>
      <c r="H5707" s="1">
        <v>45302</v>
      </c>
      <c r="I5707" t="s">
        <v>34</v>
      </c>
      <c r="J5707">
        <v>51</v>
      </c>
      <c r="K5707">
        <v>10.5</v>
      </c>
      <c r="L5707">
        <v>598.27</v>
      </c>
      <c r="M5707">
        <v>99.17</v>
      </c>
      <c r="N5707" t="s">
        <v>49</v>
      </c>
      <c r="O5707">
        <v>3</v>
      </c>
      <c r="P5707" t="str" cm="1">
        <f t="array" ref="P5707">_xlfn.IFS(C5707&lt;25,"18-24", C5707&lt;=35,"25-35", C5707&lt;=50,"36-50",TRUE,"50+")</f>
        <v>36-50</v>
      </c>
      <c r="Q5707" t="str">
        <f t="shared" si="623"/>
        <v>new</v>
      </c>
      <c r="R5707" t="str">
        <f t="shared" si="624"/>
        <v>high value</v>
      </c>
      <c r="S5707" t="str">
        <f t="shared" si="625"/>
        <v>medium</v>
      </c>
      <c r="T5707" t="str">
        <f t="shared" si="626"/>
        <v>Jan</v>
      </c>
      <c r="U5707">
        <f t="shared" si="627"/>
        <v>2024</v>
      </c>
      <c r="V5707" t="str">
        <f t="shared" si="628"/>
        <v>10-15</v>
      </c>
      <c r="W5707" t="str">
        <f t="shared" si="629"/>
        <v>Slow</v>
      </c>
    </row>
    <row r="5708" spans="1:23" x14ac:dyDescent="0.3">
      <c r="A5708">
        <v>605707</v>
      </c>
      <c r="B5708">
        <v>17902</v>
      </c>
      <c r="C5708">
        <v>28</v>
      </c>
      <c r="D5708" t="s">
        <v>4</v>
      </c>
      <c r="E5708" t="s">
        <v>15</v>
      </c>
      <c r="F5708" t="s">
        <v>26</v>
      </c>
      <c r="G5708" t="s">
        <v>25</v>
      </c>
      <c r="H5708" s="1">
        <v>45445</v>
      </c>
      <c r="I5708" t="s">
        <v>34</v>
      </c>
      <c r="J5708">
        <v>73</v>
      </c>
      <c r="K5708">
        <v>8.6</v>
      </c>
      <c r="L5708">
        <v>225.9</v>
      </c>
      <c r="M5708">
        <v>63.41</v>
      </c>
      <c r="N5708" t="s">
        <v>47</v>
      </c>
      <c r="O5708">
        <v>1</v>
      </c>
      <c r="P5708" t="str" cm="1">
        <f t="array" ref="P5708">_xlfn.IFS(C5708&lt;25,"18-24", C5708&lt;=35,"25-35", C5708&lt;=50,"36-50",TRUE,"50+")</f>
        <v>25-35</v>
      </c>
      <c r="Q5708" t="str">
        <f t="shared" si="623"/>
        <v>new</v>
      </c>
      <c r="R5708" t="str">
        <f t="shared" si="624"/>
        <v>low</v>
      </c>
      <c r="S5708" t="str">
        <f t="shared" si="625"/>
        <v>Low</v>
      </c>
      <c r="T5708" t="str">
        <f t="shared" si="626"/>
        <v>Jun</v>
      </c>
      <c r="U5708">
        <f t="shared" si="627"/>
        <v>2024</v>
      </c>
      <c r="V5708" t="str">
        <f t="shared" si="628"/>
        <v>5-10</v>
      </c>
      <c r="W5708" t="str">
        <f t="shared" si="629"/>
        <v>Slow</v>
      </c>
    </row>
    <row r="5709" spans="1:23" x14ac:dyDescent="0.3">
      <c r="A5709">
        <v>605708</v>
      </c>
      <c r="B5709">
        <v>92560</v>
      </c>
      <c r="C5709">
        <v>62</v>
      </c>
      <c r="D5709" t="s">
        <v>7</v>
      </c>
      <c r="E5709" t="s">
        <v>13</v>
      </c>
      <c r="F5709" t="s">
        <v>32</v>
      </c>
      <c r="G5709" t="s">
        <v>29</v>
      </c>
      <c r="H5709" s="1">
        <v>45598</v>
      </c>
      <c r="I5709" t="s">
        <v>34</v>
      </c>
      <c r="J5709">
        <v>44</v>
      </c>
      <c r="K5709">
        <v>3</v>
      </c>
      <c r="L5709">
        <v>1305.94</v>
      </c>
      <c r="M5709">
        <v>21.85</v>
      </c>
      <c r="N5709" t="s">
        <v>48</v>
      </c>
      <c r="O5709">
        <v>1</v>
      </c>
      <c r="P5709" t="str" cm="1">
        <f t="array" ref="P5709">_xlfn.IFS(C5709&lt;25,"18-24", C5709&lt;=35,"25-35", C5709&lt;=50,"36-50",TRUE,"50+")</f>
        <v>50+</v>
      </c>
      <c r="Q5709" t="str">
        <f t="shared" si="623"/>
        <v>new</v>
      </c>
      <c r="R5709" t="str">
        <f t="shared" si="624"/>
        <v>high value</v>
      </c>
      <c r="S5709" t="str">
        <f t="shared" si="625"/>
        <v>Low</v>
      </c>
      <c r="T5709" t="str">
        <f t="shared" si="626"/>
        <v>Nov</v>
      </c>
      <c r="U5709">
        <f t="shared" si="627"/>
        <v>2024</v>
      </c>
      <c r="V5709" t="str">
        <f t="shared" si="628"/>
        <v>0-5</v>
      </c>
      <c r="W5709" t="str">
        <f t="shared" si="629"/>
        <v>Medium</v>
      </c>
    </row>
    <row r="5710" spans="1:23" x14ac:dyDescent="0.3">
      <c r="A5710">
        <v>605709</v>
      </c>
      <c r="B5710">
        <v>74934</v>
      </c>
      <c r="C5710">
        <v>20</v>
      </c>
      <c r="D5710" t="s">
        <v>4</v>
      </c>
      <c r="E5710" t="s">
        <v>16</v>
      </c>
      <c r="F5710" t="s">
        <v>24</v>
      </c>
      <c r="G5710" t="s">
        <v>25</v>
      </c>
      <c r="H5710" s="1">
        <v>45124</v>
      </c>
      <c r="I5710" t="s">
        <v>33</v>
      </c>
      <c r="J5710">
        <v>84</v>
      </c>
      <c r="K5710">
        <v>3.3</v>
      </c>
      <c r="L5710">
        <v>566.45000000000005</v>
      </c>
      <c r="M5710">
        <v>70.52</v>
      </c>
      <c r="N5710" t="s">
        <v>47</v>
      </c>
      <c r="O5710">
        <v>1</v>
      </c>
      <c r="P5710" t="str" cm="1">
        <f t="array" ref="P5710">_xlfn.IFS(C5710&lt;25,"18-24", C5710&lt;=35,"25-35", C5710&lt;=50,"36-50",TRUE,"50+")</f>
        <v>18-24</v>
      </c>
      <c r="Q5710" t="str">
        <f t="shared" si="623"/>
        <v>new</v>
      </c>
      <c r="R5710" t="str">
        <f t="shared" si="624"/>
        <v>high value</v>
      </c>
      <c r="S5710" t="str">
        <f t="shared" si="625"/>
        <v>Low</v>
      </c>
      <c r="T5710" t="str">
        <f t="shared" si="626"/>
        <v>Jul</v>
      </c>
      <c r="U5710">
        <f t="shared" si="627"/>
        <v>2023</v>
      </c>
      <c r="V5710" t="str">
        <f t="shared" si="628"/>
        <v>0-5</v>
      </c>
      <c r="W5710" t="str">
        <f t="shared" si="629"/>
        <v>Slow</v>
      </c>
    </row>
    <row r="5711" spans="1:23" x14ac:dyDescent="0.3">
      <c r="A5711">
        <v>605710</v>
      </c>
      <c r="B5711">
        <v>87313</v>
      </c>
      <c r="C5711">
        <v>24</v>
      </c>
      <c r="D5711" t="s">
        <v>4</v>
      </c>
      <c r="E5711" t="s">
        <v>11</v>
      </c>
      <c r="F5711" t="s">
        <v>26</v>
      </c>
      <c r="G5711" t="s">
        <v>27</v>
      </c>
      <c r="H5711" s="1">
        <v>44814</v>
      </c>
      <c r="I5711" t="s">
        <v>33</v>
      </c>
      <c r="J5711">
        <v>22</v>
      </c>
      <c r="K5711">
        <v>8.3000000000000007</v>
      </c>
      <c r="L5711">
        <v>516.71</v>
      </c>
      <c r="M5711">
        <v>26.7</v>
      </c>
      <c r="N5711" t="s">
        <v>48</v>
      </c>
      <c r="O5711">
        <v>2</v>
      </c>
      <c r="P5711" t="str" cm="1">
        <f t="array" ref="P5711">_xlfn.IFS(C5711&lt;25,"18-24", C5711&lt;=35,"25-35", C5711&lt;=50,"36-50",TRUE,"50+")</f>
        <v>18-24</v>
      </c>
      <c r="Q5711" t="str">
        <f t="shared" si="623"/>
        <v>new</v>
      </c>
      <c r="R5711" t="str">
        <f t="shared" si="624"/>
        <v>high value</v>
      </c>
      <c r="S5711" t="str">
        <f t="shared" si="625"/>
        <v>Low</v>
      </c>
      <c r="T5711" t="str">
        <f t="shared" si="626"/>
        <v>Sep</v>
      </c>
      <c r="U5711">
        <f t="shared" si="627"/>
        <v>2022</v>
      </c>
      <c r="V5711" t="str">
        <f t="shared" si="628"/>
        <v>5-10</v>
      </c>
      <c r="W5711" t="str">
        <f t="shared" si="629"/>
        <v>Fast</v>
      </c>
    </row>
    <row r="5712" spans="1:23" x14ac:dyDescent="0.3">
      <c r="A5712">
        <v>605711</v>
      </c>
      <c r="B5712">
        <v>72683</v>
      </c>
      <c r="C5712">
        <v>44</v>
      </c>
      <c r="D5712" t="s">
        <v>7</v>
      </c>
      <c r="E5712" t="s">
        <v>5</v>
      </c>
      <c r="F5712" t="s">
        <v>30</v>
      </c>
      <c r="G5712" t="s">
        <v>21</v>
      </c>
      <c r="H5712" s="1">
        <v>45435</v>
      </c>
      <c r="I5712" t="s">
        <v>33</v>
      </c>
      <c r="J5712">
        <v>78</v>
      </c>
      <c r="K5712">
        <v>4.5999999999999996</v>
      </c>
      <c r="L5712">
        <v>232.35</v>
      </c>
      <c r="M5712">
        <v>76.75</v>
      </c>
      <c r="N5712" t="s">
        <v>49</v>
      </c>
      <c r="O5712">
        <v>5</v>
      </c>
      <c r="P5712" t="str" cm="1">
        <f t="array" ref="P5712">_xlfn.IFS(C5712&lt;25,"18-24", C5712&lt;=35,"25-35", C5712&lt;=50,"36-50",TRUE,"50+")</f>
        <v>36-50</v>
      </c>
      <c r="Q5712" t="str">
        <f t="shared" si="623"/>
        <v>new</v>
      </c>
      <c r="R5712" t="str">
        <f t="shared" si="624"/>
        <v>low</v>
      </c>
      <c r="S5712" t="str">
        <f t="shared" si="625"/>
        <v>High</v>
      </c>
      <c r="T5712" t="str">
        <f t="shared" si="626"/>
        <v>May</v>
      </c>
      <c r="U5712">
        <f t="shared" si="627"/>
        <v>2024</v>
      </c>
      <c r="V5712" t="str">
        <f t="shared" si="628"/>
        <v>0-5</v>
      </c>
      <c r="W5712" t="str">
        <f t="shared" si="629"/>
        <v>Slow</v>
      </c>
    </row>
    <row r="5713" spans="1:23" x14ac:dyDescent="0.3">
      <c r="A5713">
        <v>605712</v>
      </c>
      <c r="B5713">
        <v>33398</v>
      </c>
      <c r="C5713">
        <v>58</v>
      </c>
      <c r="D5713" t="s">
        <v>7</v>
      </c>
      <c r="E5713" t="s">
        <v>11</v>
      </c>
      <c r="F5713" t="s">
        <v>19</v>
      </c>
      <c r="G5713" t="s">
        <v>23</v>
      </c>
      <c r="H5713" s="1">
        <v>45333</v>
      </c>
      <c r="I5713" t="s">
        <v>34</v>
      </c>
      <c r="J5713">
        <v>50</v>
      </c>
      <c r="K5713">
        <v>9.6999999999999993</v>
      </c>
      <c r="L5713">
        <v>920.25</v>
      </c>
      <c r="M5713">
        <v>80.69</v>
      </c>
      <c r="N5713" t="s">
        <v>47</v>
      </c>
      <c r="O5713">
        <v>3</v>
      </c>
      <c r="P5713" t="str" cm="1">
        <f t="array" ref="P5713">_xlfn.IFS(C5713&lt;25,"18-24", C5713&lt;=35,"25-35", C5713&lt;=50,"36-50",TRUE,"50+")</f>
        <v>50+</v>
      </c>
      <c r="Q5713" t="str">
        <f t="shared" si="623"/>
        <v>new</v>
      </c>
      <c r="R5713" t="str">
        <f t="shared" si="624"/>
        <v>high value</v>
      </c>
      <c r="S5713" t="str">
        <f t="shared" si="625"/>
        <v>medium</v>
      </c>
      <c r="T5713" t="str">
        <f t="shared" si="626"/>
        <v>Feb</v>
      </c>
      <c r="U5713">
        <f t="shared" si="627"/>
        <v>2024</v>
      </c>
      <c r="V5713" t="str">
        <f t="shared" si="628"/>
        <v>5-10</v>
      </c>
      <c r="W5713" t="str">
        <f t="shared" si="629"/>
        <v>Slow</v>
      </c>
    </row>
    <row r="5714" spans="1:23" x14ac:dyDescent="0.3">
      <c r="A5714">
        <v>605713</v>
      </c>
      <c r="B5714">
        <v>22715</v>
      </c>
      <c r="C5714">
        <v>19</v>
      </c>
      <c r="D5714" t="s">
        <v>7</v>
      </c>
      <c r="E5714" t="s">
        <v>13</v>
      </c>
      <c r="F5714" t="s">
        <v>30</v>
      </c>
      <c r="G5714" t="s">
        <v>23</v>
      </c>
      <c r="H5714" s="1">
        <v>45492</v>
      </c>
      <c r="I5714" t="s">
        <v>33</v>
      </c>
      <c r="J5714">
        <v>31</v>
      </c>
      <c r="K5714">
        <v>4.8</v>
      </c>
      <c r="L5714">
        <v>424.95</v>
      </c>
      <c r="M5714">
        <v>79.680000000000007</v>
      </c>
      <c r="N5714" t="s">
        <v>47</v>
      </c>
      <c r="O5714">
        <v>2</v>
      </c>
      <c r="P5714" t="str" cm="1">
        <f t="array" ref="P5714">_xlfn.IFS(C5714&lt;25,"18-24", C5714&lt;=35,"25-35", C5714&lt;=50,"36-50",TRUE,"50+")</f>
        <v>18-24</v>
      </c>
      <c r="Q5714" t="str">
        <f t="shared" si="623"/>
        <v>new</v>
      </c>
      <c r="R5714" t="str">
        <f t="shared" si="624"/>
        <v>medium</v>
      </c>
      <c r="S5714" t="str">
        <f t="shared" si="625"/>
        <v>Low</v>
      </c>
      <c r="T5714" t="str">
        <f t="shared" si="626"/>
        <v>Jul</v>
      </c>
      <c r="U5714">
        <f t="shared" si="627"/>
        <v>2024</v>
      </c>
      <c r="V5714" t="str">
        <f t="shared" si="628"/>
        <v>0-5</v>
      </c>
      <c r="W5714" t="str">
        <f t="shared" si="629"/>
        <v>Medium</v>
      </c>
    </row>
    <row r="5715" spans="1:23" x14ac:dyDescent="0.3">
      <c r="A5715">
        <v>605714</v>
      </c>
      <c r="B5715">
        <v>28061</v>
      </c>
      <c r="C5715">
        <v>30</v>
      </c>
      <c r="D5715" t="s">
        <v>7</v>
      </c>
      <c r="E5715" t="s">
        <v>16</v>
      </c>
      <c r="F5715" t="s">
        <v>18</v>
      </c>
      <c r="G5715" t="s">
        <v>23</v>
      </c>
      <c r="H5715" s="1">
        <v>45295</v>
      </c>
      <c r="I5715" t="s">
        <v>34</v>
      </c>
      <c r="J5715">
        <v>45</v>
      </c>
      <c r="K5715">
        <v>11.9</v>
      </c>
      <c r="L5715">
        <v>1171.9000000000001</v>
      </c>
      <c r="M5715">
        <v>68.8</v>
      </c>
      <c r="N5715" t="s">
        <v>47</v>
      </c>
      <c r="O5715">
        <v>2</v>
      </c>
      <c r="P5715" t="str" cm="1">
        <f t="array" ref="P5715">_xlfn.IFS(C5715&lt;25,"18-24", C5715&lt;=35,"25-35", C5715&lt;=50,"36-50",TRUE,"50+")</f>
        <v>25-35</v>
      </c>
      <c r="Q5715" t="str">
        <f t="shared" si="623"/>
        <v>new</v>
      </c>
      <c r="R5715" t="str">
        <f t="shared" si="624"/>
        <v>high value</v>
      </c>
      <c r="S5715" t="str">
        <f t="shared" si="625"/>
        <v>Low</v>
      </c>
      <c r="T5715" t="str">
        <f t="shared" si="626"/>
        <v>Jan</v>
      </c>
      <c r="U5715">
        <f t="shared" si="627"/>
        <v>2024</v>
      </c>
      <c r="V5715" t="str">
        <f t="shared" si="628"/>
        <v>10-15</v>
      </c>
      <c r="W5715" t="str">
        <f t="shared" si="629"/>
        <v>Medium</v>
      </c>
    </row>
    <row r="5716" spans="1:23" x14ac:dyDescent="0.3">
      <c r="A5716">
        <v>605715</v>
      </c>
      <c r="B5716">
        <v>91453</v>
      </c>
      <c r="C5716">
        <v>44</v>
      </c>
      <c r="D5716" t="s">
        <v>4</v>
      </c>
      <c r="E5716" t="s">
        <v>16</v>
      </c>
      <c r="F5716" t="s">
        <v>28</v>
      </c>
      <c r="G5716" t="s">
        <v>31</v>
      </c>
      <c r="H5716" s="1">
        <v>44808</v>
      </c>
      <c r="I5716" t="s">
        <v>33</v>
      </c>
      <c r="J5716">
        <v>77</v>
      </c>
      <c r="K5716">
        <v>13.2</v>
      </c>
      <c r="L5716">
        <v>288.52999999999997</v>
      </c>
      <c r="M5716">
        <v>86.39</v>
      </c>
      <c r="N5716" t="s">
        <v>47</v>
      </c>
      <c r="O5716">
        <v>4</v>
      </c>
      <c r="P5716" t="str" cm="1">
        <f t="array" ref="P5716">_xlfn.IFS(C5716&lt;25,"18-24", C5716&lt;=35,"25-35", C5716&lt;=50,"36-50",TRUE,"50+")</f>
        <v>36-50</v>
      </c>
      <c r="Q5716" t="str">
        <f t="shared" si="623"/>
        <v>new</v>
      </c>
      <c r="R5716" t="str">
        <f t="shared" si="624"/>
        <v>medium</v>
      </c>
      <c r="S5716" t="str">
        <f t="shared" si="625"/>
        <v>medium</v>
      </c>
      <c r="T5716" t="str">
        <f t="shared" si="626"/>
        <v>Sep</v>
      </c>
      <c r="U5716">
        <f t="shared" si="627"/>
        <v>2022</v>
      </c>
      <c r="V5716" t="str">
        <f t="shared" si="628"/>
        <v>10-15</v>
      </c>
      <c r="W5716" t="str">
        <f t="shared" si="629"/>
        <v>Slow</v>
      </c>
    </row>
    <row r="5717" spans="1:23" x14ac:dyDescent="0.3">
      <c r="A5717">
        <v>605716</v>
      </c>
      <c r="B5717">
        <v>78097</v>
      </c>
      <c r="C5717">
        <v>21</v>
      </c>
      <c r="D5717" t="s">
        <v>4</v>
      </c>
      <c r="E5717" t="s">
        <v>13</v>
      </c>
      <c r="F5717" t="s">
        <v>24</v>
      </c>
      <c r="G5717" t="s">
        <v>29</v>
      </c>
      <c r="H5717" s="1">
        <v>44975</v>
      </c>
      <c r="I5717" t="s">
        <v>34</v>
      </c>
      <c r="J5717">
        <v>67</v>
      </c>
      <c r="K5717">
        <v>9.6</v>
      </c>
      <c r="L5717">
        <v>619.26</v>
      </c>
      <c r="M5717">
        <v>62.6</v>
      </c>
      <c r="N5717" t="s">
        <v>47</v>
      </c>
      <c r="O5717">
        <v>1</v>
      </c>
      <c r="P5717" t="str" cm="1">
        <f t="array" ref="P5717">_xlfn.IFS(C5717&lt;25,"18-24", C5717&lt;=35,"25-35", C5717&lt;=50,"36-50",TRUE,"50+")</f>
        <v>18-24</v>
      </c>
      <c r="Q5717" t="str">
        <f t="shared" si="623"/>
        <v>repeat</v>
      </c>
      <c r="R5717" t="str">
        <f t="shared" si="624"/>
        <v>high value</v>
      </c>
      <c r="S5717" t="str">
        <f t="shared" si="625"/>
        <v>Low</v>
      </c>
      <c r="T5717" t="str">
        <f t="shared" si="626"/>
        <v>Feb</v>
      </c>
      <c r="U5717">
        <f t="shared" si="627"/>
        <v>2023</v>
      </c>
      <c r="V5717" t="str">
        <f t="shared" si="628"/>
        <v>5-10</v>
      </c>
      <c r="W5717" t="str">
        <f t="shared" si="629"/>
        <v>Slow</v>
      </c>
    </row>
    <row r="5718" spans="1:23" x14ac:dyDescent="0.3">
      <c r="A5718">
        <v>605717</v>
      </c>
      <c r="B5718">
        <v>82874</v>
      </c>
      <c r="C5718">
        <v>26</v>
      </c>
      <c r="D5718" t="s">
        <v>4</v>
      </c>
      <c r="E5718" t="s">
        <v>13</v>
      </c>
      <c r="F5718" t="s">
        <v>28</v>
      </c>
      <c r="G5718" t="s">
        <v>27</v>
      </c>
      <c r="H5718" s="1">
        <v>44946</v>
      </c>
      <c r="I5718" t="s">
        <v>33</v>
      </c>
      <c r="J5718">
        <v>80</v>
      </c>
      <c r="K5718">
        <v>2.2000000000000002</v>
      </c>
      <c r="L5718">
        <v>568.94000000000005</v>
      </c>
      <c r="M5718">
        <v>40.619999999999997</v>
      </c>
      <c r="N5718" t="s">
        <v>48</v>
      </c>
      <c r="O5718">
        <v>2</v>
      </c>
      <c r="P5718" t="str" cm="1">
        <f t="array" ref="P5718">_xlfn.IFS(C5718&lt;25,"18-24", C5718&lt;=35,"25-35", C5718&lt;=50,"36-50",TRUE,"50+")</f>
        <v>25-35</v>
      </c>
      <c r="Q5718" t="str">
        <f t="shared" si="623"/>
        <v>new</v>
      </c>
      <c r="R5718" t="str">
        <f t="shared" si="624"/>
        <v>high value</v>
      </c>
      <c r="S5718" t="str">
        <f t="shared" si="625"/>
        <v>Low</v>
      </c>
      <c r="T5718" t="str">
        <f t="shared" si="626"/>
        <v>Jan</v>
      </c>
      <c r="U5718">
        <f t="shared" si="627"/>
        <v>2023</v>
      </c>
      <c r="V5718" t="str">
        <f t="shared" si="628"/>
        <v>0-5</v>
      </c>
      <c r="W5718" t="str">
        <f t="shared" si="629"/>
        <v>Slow</v>
      </c>
    </row>
    <row r="5719" spans="1:23" x14ac:dyDescent="0.3">
      <c r="A5719">
        <v>605718</v>
      </c>
      <c r="B5719">
        <v>13952</v>
      </c>
      <c r="C5719">
        <v>53</v>
      </c>
      <c r="D5719" t="s">
        <v>4</v>
      </c>
      <c r="E5719" t="s">
        <v>8</v>
      </c>
      <c r="F5719" t="s">
        <v>32</v>
      </c>
      <c r="G5719" t="s">
        <v>31</v>
      </c>
      <c r="H5719" s="1">
        <v>45409</v>
      </c>
      <c r="I5719" t="s">
        <v>33</v>
      </c>
      <c r="J5719">
        <v>87</v>
      </c>
      <c r="K5719">
        <v>10.8</v>
      </c>
      <c r="L5719">
        <v>1488.2</v>
      </c>
      <c r="M5719">
        <v>116.17</v>
      </c>
      <c r="N5719" t="s">
        <v>47</v>
      </c>
      <c r="O5719">
        <v>1</v>
      </c>
      <c r="P5719" t="str" cm="1">
        <f t="array" ref="P5719">_xlfn.IFS(C5719&lt;25,"18-24", C5719&lt;=35,"25-35", C5719&lt;=50,"36-50",TRUE,"50+")</f>
        <v>50+</v>
      </c>
      <c r="Q5719" t="str">
        <f t="shared" si="623"/>
        <v>new</v>
      </c>
      <c r="R5719" t="str">
        <f t="shared" si="624"/>
        <v>high value</v>
      </c>
      <c r="S5719" t="str">
        <f t="shared" si="625"/>
        <v>Low</v>
      </c>
      <c r="T5719" t="str">
        <f t="shared" si="626"/>
        <v>Apr</v>
      </c>
      <c r="U5719">
        <f t="shared" si="627"/>
        <v>2024</v>
      </c>
      <c r="V5719" t="str">
        <f t="shared" si="628"/>
        <v>10-15</v>
      </c>
      <c r="W5719" t="str">
        <f t="shared" si="629"/>
        <v>Slow</v>
      </c>
    </row>
    <row r="5720" spans="1:23" x14ac:dyDescent="0.3">
      <c r="A5720">
        <v>605719</v>
      </c>
      <c r="B5720">
        <v>63483</v>
      </c>
      <c r="C5720">
        <v>36</v>
      </c>
      <c r="D5720" t="s">
        <v>7</v>
      </c>
      <c r="E5720" t="s">
        <v>15</v>
      </c>
      <c r="F5720" t="s">
        <v>22</v>
      </c>
      <c r="G5720" t="s">
        <v>31</v>
      </c>
      <c r="H5720" s="1">
        <v>45589</v>
      </c>
      <c r="I5720" t="s">
        <v>33</v>
      </c>
      <c r="J5720">
        <v>60</v>
      </c>
      <c r="K5720">
        <v>11.1</v>
      </c>
      <c r="L5720">
        <v>1325.83</v>
      </c>
      <c r="M5720">
        <v>20.93</v>
      </c>
      <c r="N5720" t="s">
        <v>50</v>
      </c>
      <c r="O5720">
        <v>3</v>
      </c>
      <c r="P5720" t="str" cm="1">
        <f t="array" ref="P5720">_xlfn.IFS(C5720&lt;25,"18-24", C5720&lt;=35,"25-35", C5720&lt;=50,"36-50",TRUE,"50+")</f>
        <v>36-50</v>
      </c>
      <c r="Q5720" t="str">
        <f t="shared" si="623"/>
        <v>new</v>
      </c>
      <c r="R5720" t="str">
        <f t="shared" si="624"/>
        <v>high value</v>
      </c>
      <c r="S5720" t="str">
        <f t="shared" si="625"/>
        <v>medium</v>
      </c>
      <c r="T5720" t="str">
        <f t="shared" si="626"/>
        <v>Oct</v>
      </c>
      <c r="U5720">
        <f t="shared" si="627"/>
        <v>2024</v>
      </c>
      <c r="V5720" t="str">
        <f t="shared" si="628"/>
        <v>10-15</v>
      </c>
      <c r="W5720" t="str">
        <f t="shared" si="629"/>
        <v>Slow</v>
      </c>
    </row>
    <row r="5721" spans="1:23" x14ac:dyDescent="0.3">
      <c r="A5721">
        <v>605720</v>
      </c>
      <c r="B5721">
        <v>21829</v>
      </c>
      <c r="C5721">
        <v>25</v>
      </c>
      <c r="D5721" t="s">
        <v>4</v>
      </c>
      <c r="E5721" t="s">
        <v>13</v>
      </c>
      <c r="F5721" t="s">
        <v>32</v>
      </c>
      <c r="G5721" t="s">
        <v>27</v>
      </c>
      <c r="H5721" s="1">
        <v>44774</v>
      </c>
      <c r="I5721" t="s">
        <v>33</v>
      </c>
      <c r="J5721">
        <v>45</v>
      </c>
      <c r="K5721">
        <v>6.9</v>
      </c>
      <c r="L5721">
        <v>1091.8499999999999</v>
      </c>
      <c r="M5721">
        <v>28.92</v>
      </c>
      <c r="N5721" t="s">
        <v>47</v>
      </c>
      <c r="O5721">
        <v>2</v>
      </c>
      <c r="P5721" t="str" cm="1">
        <f t="array" ref="P5721">_xlfn.IFS(C5721&lt;25,"18-24", C5721&lt;=35,"25-35", C5721&lt;=50,"36-50",TRUE,"50+")</f>
        <v>25-35</v>
      </c>
      <c r="Q5721" t="str">
        <f t="shared" si="623"/>
        <v>new</v>
      </c>
      <c r="R5721" t="str">
        <f t="shared" si="624"/>
        <v>high value</v>
      </c>
      <c r="S5721" t="str">
        <f t="shared" si="625"/>
        <v>Low</v>
      </c>
      <c r="T5721" t="str">
        <f t="shared" si="626"/>
        <v>Aug</v>
      </c>
      <c r="U5721">
        <f t="shared" si="627"/>
        <v>2022</v>
      </c>
      <c r="V5721" t="str">
        <f t="shared" si="628"/>
        <v>5-10</v>
      </c>
      <c r="W5721" t="str">
        <f t="shared" si="629"/>
        <v>Medium</v>
      </c>
    </row>
    <row r="5722" spans="1:23" x14ac:dyDescent="0.3">
      <c r="A5722">
        <v>605721</v>
      </c>
      <c r="B5722">
        <v>86928</v>
      </c>
      <c r="C5722">
        <v>18</v>
      </c>
      <c r="D5722" t="s">
        <v>4</v>
      </c>
      <c r="E5722" t="s">
        <v>8</v>
      </c>
      <c r="F5722" t="s">
        <v>26</v>
      </c>
      <c r="G5722" t="s">
        <v>29</v>
      </c>
      <c r="H5722" s="1">
        <v>44578</v>
      </c>
      <c r="I5722" t="s">
        <v>34</v>
      </c>
      <c r="J5722">
        <v>85</v>
      </c>
      <c r="K5722">
        <v>4.5</v>
      </c>
      <c r="L5722">
        <v>390.27</v>
      </c>
      <c r="M5722">
        <v>72.48</v>
      </c>
      <c r="N5722" t="s">
        <v>49</v>
      </c>
      <c r="O5722">
        <v>5</v>
      </c>
      <c r="P5722" t="str" cm="1">
        <f t="array" ref="P5722">_xlfn.IFS(C5722&lt;25,"18-24", C5722&lt;=35,"25-35", C5722&lt;=50,"36-50",TRUE,"50+")</f>
        <v>18-24</v>
      </c>
      <c r="Q5722" t="str">
        <f t="shared" si="623"/>
        <v>new</v>
      </c>
      <c r="R5722" t="str">
        <f t="shared" si="624"/>
        <v>medium</v>
      </c>
      <c r="S5722" t="str">
        <f t="shared" si="625"/>
        <v>High</v>
      </c>
      <c r="T5722" t="str">
        <f t="shared" si="626"/>
        <v>Jan</v>
      </c>
      <c r="U5722">
        <f t="shared" si="627"/>
        <v>2022</v>
      </c>
      <c r="V5722" t="str">
        <f t="shared" si="628"/>
        <v>0-5</v>
      </c>
      <c r="W5722" t="str">
        <f t="shared" si="629"/>
        <v>Slow</v>
      </c>
    </row>
    <row r="5723" spans="1:23" x14ac:dyDescent="0.3">
      <c r="A5723">
        <v>605722</v>
      </c>
      <c r="B5723">
        <v>74236</v>
      </c>
      <c r="C5723">
        <v>35</v>
      </c>
      <c r="D5723" t="s">
        <v>4</v>
      </c>
      <c r="E5723" t="s">
        <v>15</v>
      </c>
      <c r="F5723" t="s">
        <v>18</v>
      </c>
      <c r="G5723" t="s">
        <v>21</v>
      </c>
      <c r="H5723" s="1">
        <v>45526</v>
      </c>
      <c r="I5723" t="s">
        <v>33</v>
      </c>
      <c r="J5723">
        <v>88</v>
      </c>
      <c r="K5723">
        <v>7.3</v>
      </c>
      <c r="L5723">
        <v>297.86</v>
      </c>
      <c r="M5723">
        <v>39.86</v>
      </c>
      <c r="N5723" t="s">
        <v>49</v>
      </c>
      <c r="O5723">
        <v>3</v>
      </c>
      <c r="P5723" t="str" cm="1">
        <f t="array" ref="P5723">_xlfn.IFS(C5723&lt;25,"18-24", C5723&lt;=35,"25-35", C5723&lt;=50,"36-50",TRUE,"50+")</f>
        <v>25-35</v>
      </c>
      <c r="Q5723" t="str">
        <f t="shared" si="623"/>
        <v>new</v>
      </c>
      <c r="R5723" t="str">
        <f t="shared" si="624"/>
        <v>medium</v>
      </c>
      <c r="S5723" t="str">
        <f t="shared" si="625"/>
        <v>medium</v>
      </c>
      <c r="T5723" t="str">
        <f t="shared" si="626"/>
        <v>Aug</v>
      </c>
      <c r="U5723">
        <f t="shared" si="627"/>
        <v>2024</v>
      </c>
      <c r="V5723" t="str">
        <f t="shared" si="628"/>
        <v>5-10</v>
      </c>
      <c r="W5723" t="str">
        <f t="shared" si="629"/>
        <v>Slow</v>
      </c>
    </row>
    <row r="5724" spans="1:23" x14ac:dyDescent="0.3">
      <c r="A5724">
        <v>605723</v>
      </c>
      <c r="B5724">
        <v>46872</v>
      </c>
      <c r="C5724">
        <v>57</v>
      </c>
      <c r="D5724" t="s">
        <v>4</v>
      </c>
      <c r="E5724" t="s">
        <v>5</v>
      </c>
      <c r="F5724" t="s">
        <v>28</v>
      </c>
      <c r="G5724" t="s">
        <v>27</v>
      </c>
      <c r="H5724" s="1">
        <v>45612</v>
      </c>
      <c r="I5724" t="s">
        <v>33</v>
      </c>
      <c r="J5724">
        <v>24</v>
      </c>
      <c r="K5724">
        <v>11.2</v>
      </c>
      <c r="L5724">
        <v>1095.06</v>
      </c>
      <c r="M5724">
        <v>98.71</v>
      </c>
      <c r="N5724" t="s">
        <v>49</v>
      </c>
      <c r="O5724">
        <v>1</v>
      </c>
      <c r="P5724" t="str" cm="1">
        <f t="array" ref="P5724">_xlfn.IFS(C5724&lt;25,"18-24", C5724&lt;=35,"25-35", C5724&lt;=50,"36-50",TRUE,"50+")</f>
        <v>50+</v>
      </c>
      <c r="Q5724" t="str">
        <f t="shared" si="623"/>
        <v>new</v>
      </c>
      <c r="R5724" t="str">
        <f t="shared" si="624"/>
        <v>high value</v>
      </c>
      <c r="S5724" t="str">
        <f t="shared" si="625"/>
        <v>Low</v>
      </c>
      <c r="T5724" t="str">
        <f t="shared" si="626"/>
        <v>Nov</v>
      </c>
      <c r="U5724">
        <f t="shared" si="627"/>
        <v>2024</v>
      </c>
      <c r="V5724" t="str">
        <f t="shared" si="628"/>
        <v>10-15</v>
      </c>
      <c r="W5724" t="str">
        <f t="shared" si="629"/>
        <v>Fast</v>
      </c>
    </row>
    <row r="5725" spans="1:23" x14ac:dyDescent="0.3">
      <c r="A5725">
        <v>605724</v>
      </c>
      <c r="B5725">
        <v>64976</v>
      </c>
      <c r="C5725">
        <v>47</v>
      </c>
      <c r="D5725" t="s">
        <v>4</v>
      </c>
      <c r="E5725" t="s">
        <v>11</v>
      </c>
      <c r="F5725" t="s">
        <v>32</v>
      </c>
      <c r="G5725" t="s">
        <v>21</v>
      </c>
      <c r="H5725" s="1">
        <v>44874</v>
      </c>
      <c r="I5725" t="s">
        <v>34</v>
      </c>
      <c r="J5725">
        <v>39</v>
      </c>
      <c r="K5725">
        <v>13.5</v>
      </c>
      <c r="L5725">
        <v>1340</v>
      </c>
      <c r="M5725">
        <v>38.130000000000003</v>
      </c>
      <c r="N5725" t="s">
        <v>50</v>
      </c>
      <c r="O5725">
        <v>2</v>
      </c>
      <c r="P5725" t="str" cm="1">
        <f t="array" ref="P5725">_xlfn.IFS(C5725&lt;25,"18-24", C5725&lt;=35,"25-35", C5725&lt;=50,"36-50",TRUE,"50+")</f>
        <v>36-50</v>
      </c>
      <c r="Q5725" t="str">
        <f t="shared" si="623"/>
        <v>new</v>
      </c>
      <c r="R5725" t="str">
        <f t="shared" si="624"/>
        <v>high value</v>
      </c>
      <c r="S5725" t="str">
        <f t="shared" si="625"/>
        <v>Low</v>
      </c>
      <c r="T5725" t="str">
        <f t="shared" si="626"/>
        <v>Nov</v>
      </c>
      <c r="U5725">
        <f t="shared" si="627"/>
        <v>2022</v>
      </c>
      <c r="V5725" t="str">
        <f t="shared" si="628"/>
        <v>10-15</v>
      </c>
      <c r="W5725" t="str">
        <f t="shared" si="629"/>
        <v>Medium</v>
      </c>
    </row>
    <row r="5726" spans="1:23" x14ac:dyDescent="0.3">
      <c r="A5726">
        <v>605725</v>
      </c>
      <c r="B5726">
        <v>41370</v>
      </c>
      <c r="C5726">
        <v>41</v>
      </c>
      <c r="D5726" t="s">
        <v>7</v>
      </c>
      <c r="E5726" t="s">
        <v>11</v>
      </c>
      <c r="F5726" t="s">
        <v>19</v>
      </c>
      <c r="G5726" t="s">
        <v>31</v>
      </c>
      <c r="H5726" s="1">
        <v>45378</v>
      </c>
      <c r="I5726" t="s">
        <v>34</v>
      </c>
      <c r="J5726">
        <v>66</v>
      </c>
      <c r="K5726">
        <v>5.9</v>
      </c>
      <c r="L5726">
        <v>710.21</v>
      </c>
      <c r="M5726">
        <v>91.63</v>
      </c>
      <c r="N5726" t="s">
        <v>48</v>
      </c>
      <c r="O5726">
        <v>1</v>
      </c>
      <c r="P5726" t="str" cm="1">
        <f t="array" ref="P5726">_xlfn.IFS(C5726&lt;25,"18-24", C5726&lt;=35,"25-35", C5726&lt;=50,"36-50",TRUE,"50+")</f>
        <v>36-50</v>
      </c>
      <c r="Q5726" t="str">
        <f t="shared" si="623"/>
        <v>new</v>
      </c>
      <c r="R5726" t="str">
        <f t="shared" si="624"/>
        <v>high value</v>
      </c>
      <c r="S5726" t="str">
        <f t="shared" si="625"/>
        <v>Low</v>
      </c>
      <c r="T5726" t="str">
        <f t="shared" si="626"/>
        <v>Mar</v>
      </c>
      <c r="U5726">
        <f t="shared" si="627"/>
        <v>2024</v>
      </c>
      <c r="V5726" t="str">
        <f t="shared" si="628"/>
        <v>5-10</v>
      </c>
      <c r="W5726" t="str">
        <f t="shared" si="629"/>
        <v>Slow</v>
      </c>
    </row>
    <row r="5727" spans="1:23" x14ac:dyDescent="0.3">
      <c r="A5727">
        <v>605726</v>
      </c>
      <c r="B5727">
        <v>78731</v>
      </c>
      <c r="C5727">
        <v>59</v>
      </c>
      <c r="D5727" t="s">
        <v>7</v>
      </c>
      <c r="E5727" t="s">
        <v>5</v>
      </c>
      <c r="F5727" t="s">
        <v>24</v>
      </c>
      <c r="G5727" t="s">
        <v>27</v>
      </c>
      <c r="H5727" s="1">
        <v>44995</v>
      </c>
      <c r="I5727" t="s">
        <v>34</v>
      </c>
      <c r="J5727">
        <v>30</v>
      </c>
      <c r="K5727">
        <v>10.3</v>
      </c>
      <c r="L5727">
        <v>1240.93</v>
      </c>
      <c r="M5727">
        <v>107.19</v>
      </c>
      <c r="N5727" t="s">
        <v>48</v>
      </c>
      <c r="O5727">
        <v>4</v>
      </c>
      <c r="P5727" t="str" cm="1">
        <f t="array" ref="P5727">_xlfn.IFS(C5727&lt;25,"18-24", C5727&lt;=35,"25-35", C5727&lt;=50,"36-50",TRUE,"50+")</f>
        <v>50+</v>
      </c>
      <c r="Q5727" t="str">
        <f t="shared" si="623"/>
        <v>new</v>
      </c>
      <c r="R5727" t="str">
        <f t="shared" si="624"/>
        <v>high value</v>
      </c>
      <c r="S5727" t="str">
        <f t="shared" si="625"/>
        <v>medium</v>
      </c>
      <c r="T5727" t="str">
        <f t="shared" si="626"/>
        <v>Mar</v>
      </c>
      <c r="U5727">
        <f t="shared" si="627"/>
        <v>2023</v>
      </c>
      <c r="V5727" t="str">
        <f t="shared" si="628"/>
        <v>10-15</v>
      </c>
      <c r="W5727" t="str">
        <f t="shared" si="629"/>
        <v>Fast</v>
      </c>
    </row>
    <row r="5728" spans="1:23" x14ac:dyDescent="0.3">
      <c r="A5728">
        <v>605727</v>
      </c>
      <c r="B5728">
        <v>38504</v>
      </c>
      <c r="C5728">
        <v>46</v>
      </c>
      <c r="D5728" t="s">
        <v>4</v>
      </c>
      <c r="E5728" t="s">
        <v>5</v>
      </c>
      <c r="F5728" t="s">
        <v>19</v>
      </c>
      <c r="G5728" t="s">
        <v>23</v>
      </c>
      <c r="H5728" s="1">
        <v>45552</v>
      </c>
      <c r="I5728" t="s">
        <v>34</v>
      </c>
      <c r="J5728">
        <v>33</v>
      </c>
      <c r="K5728">
        <v>6.3</v>
      </c>
      <c r="L5728">
        <v>381.27</v>
      </c>
      <c r="M5728">
        <v>98.33</v>
      </c>
      <c r="N5728" t="s">
        <v>50</v>
      </c>
      <c r="O5728">
        <v>5</v>
      </c>
      <c r="P5728" t="str" cm="1">
        <f t="array" ref="P5728">_xlfn.IFS(C5728&lt;25,"18-24", C5728&lt;=35,"25-35", C5728&lt;=50,"36-50",TRUE,"50+")</f>
        <v>36-50</v>
      </c>
      <c r="Q5728" t="str">
        <f t="shared" si="623"/>
        <v>new</v>
      </c>
      <c r="R5728" t="str">
        <f t="shared" si="624"/>
        <v>medium</v>
      </c>
      <c r="S5728" t="str">
        <f t="shared" si="625"/>
        <v>High</v>
      </c>
      <c r="T5728" t="str">
        <f t="shared" si="626"/>
        <v>Sep</v>
      </c>
      <c r="U5728">
        <f t="shared" si="627"/>
        <v>2024</v>
      </c>
      <c r="V5728" t="str">
        <f t="shared" si="628"/>
        <v>5-10</v>
      </c>
      <c r="W5728" t="str">
        <f t="shared" si="629"/>
        <v>Medium</v>
      </c>
    </row>
    <row r="5729" spans="1:23" x14ac:dyDescent="0.3">
      <c r="A5729">
        <v>605728</v>
      </c>
      <c r="B5729">
        <v>52945</v>
      </c>
      <c r="C5729">
        <v>48</v>
      </c>
      <c r="D5729" t="s">
        <v>7</v>
      </c>
      <c r="E5729" t="s">
        <v>11</v>
      </c>
      <c r="F5729" t="s">
        <v>28</v>
      </c>
      <c r="G5729" t="s">
        <v>25</v>
      </c>
      <c r="H5729" s="1">
        <v>44834</v>
      </c>
      <c r="I5729" t="s">
        <v>34</v>
      </c>
      <c r="J5729">
        <v>80</v>
      </c>
      <c r="K5729">
        <v>7.3</v>
      </c>
      <c r="L5729">
        <v>270.95999999999998</v>
      </c>
      <c r="M5729">
        <v>65.45</v>
      </c>
      <c r="N5729" t="s">
        <v>49</v>
      </c>
      <c r="O5729">
        <v>3</v>
      </c>
      <c r="P5729" t="str" cm="1">
        <f t="array" ref="P5729">_xlfn.IFS(C5729&lt;25,"18-24", C5729&lt;=35,"25-35", C5729&lt;=50,"36-50",TRUE,"50+")</f>
        <v>36-50</v>
      </c>
      <c r="Q5729" t="str">
        <f t="shared" si="623"/>
        <v>new</v>
      </c>
      <c r="R5729" t="str">
        <f t="shared" si="624"/>
        <v>medium</v>
      </c>
      <c r="S5729" t="str">
        <f t="shared" si="625"/>
        <v>medium</v>
      </c>
      <c r="T5729" t="str">
        <f t="shared" si="626"/>
        <v>Sep</v>
      </c>
      <c r="U5729">
        <f t="shared" si="627"/>
        <v>2022</v>
      </c>
      <c r="V5729" t="str">
        <f t="shared" si="628"/>
        <v>5-10</v>
      </c>
      <c r="W5729" t="str">
        <f t="shared" si="629"/>
        <v>Slow</v>
      </c>
    </row>
    <row r="5730" spans="1:23" x14ac:dyDescent="0.3">
      <c r="A5730">
        <v>605729</v>
      </c>
      <c r="B5730">
        <v>65025</v>
      </c>
      <c r="C5730">
        <v>33</v>
      </c>
      <c r="D5730" t="s">
        <v>7</v>
      </c>
      <c r="E5730" t="s">
        <v>16</v>
      </c>
      <c r="F5730" t="s">
        <v>26</v>
      </c>
      <c r="G5730" t="s">
        <v>21</v>
      </c>
      <c r="H5730" s="1">
        <v>44886</v>
      </c>
      <c r="I5730" t="s">
        <v>34</v>
      </c>
      <c r="J5730">
        <v>45</v>
      </c>
      <c r="K5730">
        <v>8.6</v>
      </c>
      <c r="L5730">
        <v>1341.29</v>
      </c>
      <c r="M5730">
        <v>41.51</v>
      </c>
      <c r="N5730" t="s">
        <v>49</v>
      </c>
      <c r="O5730">
        <v>4</v>
      </c>
      <c r="P5730" t="str" cm="1">
        <f t="array" ref="P5730">_xlfn.IFS(C5730&lt;25,"18-24", C5730&lt;=35,"25-35", C5730&lt;=50,"36-50",TRUE,"50+")</f>
        <v>25-35</v>
      </c>
      <c r="Q5730" t="str">
        <f t="shared" si="623"/>
        <v>new</v>
      </c>
      <c r="R5730" t="str">
        <f t="shared" si="624"/>
        <v>high value</v>
      </c>
      <c r="S5730" t="str">
        <f t="shared" si="625"/>
        <v>medium</v>
      </c>
      <c r="T5730" t="str">
        <f t="shared" si="626"/>
        <v>Nov</v>
      </c>
      <c r="U5730">
        <f t="shared" si="627"/>
        <v>2022</v>
      </c>
      <c r="V5730" t="str">
        <f t="shared" si="628"/>
        <v>5-10</v>
      </c>
      <c r="W5730" t="str">
        <f t="shared" si="629"/>
        <v>Medium</v>
      </c>
    </row>
    <row r="5731" spans="1:23" x14ac:dyDescent="0.3">
      <c r="A5731">
        <v>605730</v>
      </c>
      <c r="B5731">
        <v>69691</v>
      </c>
      <c r="C5731">
        <v>52</v>
      </c>
      <c r="D5731" t="s">
        <v>7</v>
      </c>
      <c r="E5731" t="s">
        <v>5</v>
      </c>
      <c r="F5731" t="s">
        <v>32</v>
      </c>
      <c r="G5731" t="s">
        <v>27</v>
      </c>
      <c r="H5731" s="1">
        <v>44959</v>
      </c>
      <c r="I5731" t="s">
        <v>34</v>
      </c>
      <c r="J5731">
        <v>25</v>
      </c>
      <c r="K5731">
        <v>2.8</v>
      </c>
      <c r="L5731">
        <v>350.17</v>
      </c>
      <c r="M5731">
        <v>29.85</v>
      </c>
      <c r="N5731" t="s">
        <v>49</v>
      </c>
      <c r="O5731">
        <v>2</v>
      </c>
      <c r="P5731" t="str" cm="1">
        <f t="array" ref="P5731">_xlfn.IFS(C5731&lt;25,"18-24", C5731&lt;=35,"25-35", C5731&lt;=50,"36-50",TRUE,"50+")</f>
        <v>50+</v>
      </c>
      <c r="Q5731" t="str">
        <f t="shared" si="623"/>
        <v>new</v>
      </c>
      <c r="R5731" t="str">
        <f t="shared" si="624"/>
        <v>medium</v>
      </c>
      <c r="S5731" t="str">
        <f t="shared" si="625"/>
        <v>Low</v>
      </c>
      <c r="T5731" t="str">
        <f t="shared" si="626"/>
        <v>Feb</v>
      </c>
      <c r="U5731">
        <f t="shared" si="627"/>
        <v>2023</v>
      </c>
      <c r="V5731" t="str">
        <f t="shared" si="628"/>
        <v>0-5</v>
      </c>
      <c r="W5731" t="str">
        <f t="shared" si="629"/>
        <v>Fast</v>
      </c>
    </row>
    <row r="5732" spans="1:23" x14ac:dyDescent="0.3">
      <c r="A5732">
        <v>605731</v>
      </c>
      <c r="B5732">
        <v>36556</v>
      </c>
      <c r="C5732">
        <v>40</v>
      </c>
      <c r="D5732" t="s">
        <v>4</v>
      </c>
      <c r="E5732" t="s">
        <v>13</v>
      </c>
      <c r="F5732" t="s">
        <v>28</v>
      </c>
      <c r="G5732" t="s">
        <v>25</v>
      </c>
      <c r="H5732" s="1">
        <v>45445</v>
      </c>
      <c r="I5732" t="s">
        <v>33</v>
      </c>
      <c r="J5732">
        <v>26</v>
      </c>
      <c r="K5732">
        <v>13.8</v>
      </c>
      <c r="L5732">
        <v>295.32</v>
      </c>
      <c r="M5732">
        <v>79.260000000000005</v>
      </c>
      <c r="N5732" t="s">
        <v>50</v>
      </c>
      <c r="O5732">
        <v>3</v>
      </c>
      <c r="P5732" t="str" cm="1">
        <f t="array" ref="P5732">_xlfn.IFS(C5732&lt;25,"18-24", C5732&lt;=35,"25-35", C5732&lt;=50,"36-50",TRUE,"50+")</f>
        <v>36-50</v>
      </c>
      <c r="Q5732" t="str">
        <f t="shared" si="623"/>
        <v>new</v>
      </c>
      <c r="R5732" t="str">
        <f t="shared" si="624"/>
        <v>medium</v>
      </c>
      <c r="S5732" t="str">
        <f t="shared" si="625"/>
        <v>medium</v>
      </c>
      <c r="T5732" t="str">
        <f t="shared" si="626"/>
        <v>Jun</v>
      </c>
      <c r="U5732">
        <f t="shared" si="627"/>
        <v>2024</v>
      </c>
      <c r="V5732" t="str">
        <f t="shared" si="628"/>
        <v>10-15</v>
      </c>
      <c r="W5732" t="str">
        <f t="shared" si="629"/>
        <v>Fast</v>
      </c>
    </row>
    <row r="5733" spans="1:23" x14ac:dyDescent="0.3">
      <c r="A5733">
        <v>605732</v>
      </c>
      <c r="B5733">
        <v>79165</v>
      </c>
      <c r="C5733">
        <v>19</v>
      </c>
      <c r="D5733" t="s">
        <v>7</v>
      </c>
      <c r="E5733" t="s">
        <v>8</v>
      </c>
      <c r="F5733" t="s">
        <v>30</v>
      </c>
      <c r="G5733" t="s">
        <v>31</v>
      </c>
      <c r="H5733" s="1">
        <v>45252</v>
      </c>
      <c r="I5733" t="s">
        <v>33</v>
      </c>
      <c r="J5733">
        <v>51</v>
      </c>
      <c r="K5733">
        <v>10.8</v>
      </c>
      <c r="L5733">
        <v>1183.0899999999999</v>
      </c>
      <c r="M5733">
        <v>22.59</v>
      </c>
      <c r="N5733" t="s">
        <v>50</v>
      </c>
      <c r="O5733">
        <v>3</v>
      </c>
      <c r="P5733" t="str" cm="1">
        <f t="array" ref="P5733">_xlfn.IFS(C5733&lt;25,"18-24", C5733&lt;=35,"25-35", C5733&lt;=50,"36-50",TRUE,"50+")</f>
        <v>18-24</v>
      </c>
      <c r="Q5733" t="str">
        <f t="shared" si="623"/>
        <v>repeat</v>
      </c>
      <c r="R5733" t="str">
        <f t="shared" si="624"/>
        <v>high value</v>
      </c>
      <c r="S5733" t="str">
        <f t="shared" si="625"/>
        <v>medium</v>
      </c>
      <c r="T5733" t="str">
        <f t="shared" si="626"/>
        <v>Nov</v>
      </c>
      <c r="U5733">
        <f t="shared" si="627"/>
        <v>2023</v>
      </c>
      <c r="V5733" t="str">
        <f t="shared" si="628"/>
        <v>10-15</v>
      </c>
      <c r="W5733" t="str">
        <f t="shared" si="629"/>
        <v>Slow</v>
      </c>
    </row>
    <row r="5734" spans="1:23" x14ac:dyDescent="0.3">
      <c r="A5734">
        <v>605733</v>
      </c>
      <c r="B5734">
        <v>36637</v>
      </c>
      <c r="C5734">
        <v>48</v>
      </c>
      <c r="D5734" t="s">
        <v>4</v>
      </c>
      <c r="E5734" t="s">
        <v>13</v>
      </c>
      <c r="F5734" t="s">
        <v>22</v>
      </c>
      <c r="G5734" t="s">
        <v>29</v>
      </c>
      <c r="H5734" s="1">
        <v>45491</v>
      </c>
      <c r="I5734" t="s">
        <v>33</v>
      </c>
      <c r="J5734">
        <v>51</v>
      </c>
      <c r="K5734">
        <v>6.4</v>
      </c>
      <c r="L5734">
        <v>282.99</v>
      </c>
      <c r="M5734">
        <v>42.23</v>
      </c>
      <c r="N5734" t="s">
        <v>49</v>
      </c>
      <c r="O5734">
        <v>2</v>
      </c>
      <c r="P5734" t="str" cm="1">
        <f t="array" ref="P5734">_xlfn.IFS(C5734&lt;25,"18-24", C5734&lt;=35,"25-35", C5734&lt;=50,"36-50",TRUE,"50+")</f>
        <v>36-50</v>
      </c>
      <c r="Q5734" t="str">
        <f t="shared" si="623"/>
        <v>new</v>
      </c>
      <c r="R5734" t="str">
        <f t="shared" si="624"/>
        <v>medium</v>
      </c>
      <c r="S5734" t="str">
        <f t="shared" si="625"/>
        <v>Low</v>
      </c>
      <c r="T5734" t="str">
        <f t="shared" si="626"/>
        <v>Jul</v>
      </c>
      <c r="U5734">
        <f t="shared" si="627"/>
        <v>2024</v>
      </c>
      <c r="V5734" t="str">
        <f t="shared" si="628"/>
        <v>5-10</v>
      </c>
      <c r="W5734" t="str">
        <f t="shared" si="629"/>
        <v>Slow</v>
      </c>
    </row>
    <row r="5735" spans="1:23" x14ac:dyDescent="0.3">
      <c r="A5735">
        <v>605734</v>
      </c>
      <c r="B5735">
        <v>86414</v>
      </c>
      <c r="C5735">
        <v>37</v>
      </c>
      <c r="D5735" t="s">
        <v>7</v>
      </c>
      <c r="E5735" t="s">
        <v>15</v>
      </c>
      <c r="F5735" t="s">
        <v>26</v>
      </c>
      <c r="G5735" t="s">
        <v>23</v>
      </c>
      <c r="H5735" s="1">
        <v>44982</v>
      </c>
      <c r="I5735" t="s">
        <v>33</v>
      </c>
      <c r="J5735">
        <v>56</v>
      </c>
      <c r="K5735">
        <v>1</v>
      </c>
      <c r="L5735">
        <v>858.15</v>
      </c>
      <c r="M5735">
        <v>56.5</v>
      </c>
      <c r="N5735" t="s">
        <v>49</v>
      </c>
      <c r="O5735">
        <v>1</v>
      </c>
      <c r="P5735" t="str" cm="1">
        <f t="array" ref="P5735">_xlfn.IFS(C5735&lt;25,"18-24", C5735&lt;=35,"25-35", C5735&lt;=50,"36-50",TRUE,"50+")</f>
        <v>36-50</v>
      </c>
      <c r="Q5735" t="str">
        <f t="shared" si="623"/>
        <v>new</v>
      </c>
      <c r="R5735" t="str">
        <f t="shared" si="624"/>
        <v>high value</v>
      </c>
      <c r="S5735" t="str">
        <f t="shared" si="625"/>
        <v>Low</v>
      </c>
      <c r="T5735" t="str">
        <f t="shared" si="626"/>
        <v>Feb</v>
      </c>
      <c r="U5735">
        <f t="shared" si="627"/>
        <v>2023</v>
      </c>
      <c r="V5735" t="str">
        <f t="shared" si="628"/>
        <v>0-5</v>
      </c>
      <c r="W5735" t="str">
        <f t="shared" si="629"/>
        <v>Slow</v>
      </c>
    </row>
    <row r="5736" spans="1:23" x14ac:dyDescent="0.3">
      <c r="A5736">
        <v>605735</v>
      </c>
      <c r="B5736">
        <v>55449</v>
      </c>
      <c r="C5736">
        <v>55</v>
      </c>
      <c r="D5736" t="s">
        <v>7</v>
      </c>
      <c r="E5736" t="s">
        <v>13</v>
      </c>
      <c r="F5736" t="s">
        <v>32</v>
      </c>
      <c r="G5736" t="s">
        <v>25</v>
      </c>
      <c r="H5736" s="1">
        <v>45462</v>
      </c>
      <c r="I5736" t="s">
        <v>33</v>
      </c>
      <c r="J5736">
        <v>50</v>
      </c>
      <c r="K5736">
        <v>12.1</v>
      </c>
      <c r="L5736">
        <v>1133.47</v>
      </c>
      <c r="M5736">
        <v>109.01</v>
      </c>
      <c r="N5736" t="s">
        <v>48</v>
      </c>
      <c r="O5736">
        <v>3</v>
      </c>
      <c r="P5736" t="str" cm="1">
        <f t="array" ref="P5736">_xlfn.IFS(C5736&lt;25,"18-24", C5736&lt;=35,"25-35", C5736&lt;=50,"36-50",TRUE,"50+")</f>
        <v>50+</v>
      </c>
      <c r="Q5736" t="str">
        <f t="shared" si="623"/>
        <v>new</v>
      </c>
      <c r="R5736" t="str">
        <f t="shared" si="624"/>
        <v>high value</v>
      </c>
      <c r="S5736" t="str">
        <f t="shared" si="625"/>
        <v>medium</v>
      </c>
      <c r="T5736" t="str">
        <f t="shared" si="626"/>
        <v>Jun</v>
      </c>
      <c r="U5736">
        <f t="shared" si="627"/>
        <v>2024</v>
      </c>
      <c r="V5736" t="str">
        <f t="shared" si="628"/>
        <v>10-15</v>
      </c>
      <c r="W5736" t="str">
        <f t="shared" si="629"/>
        <v>Slow</v>
      </c>
    </row>
    <row r="5737" spans="1:23" x14ac:dyDescent="0.3">
      <c r="A5737">
        <v>605736</v>
      </c>
      <c r="B5737">
        <v>86895</v>
      </c>
      <c r="C5737">
        <v>25</v>
      </c>
      <c r="D5737" t="s">
        <v>7</v>
      </c>
      <c r="E5737" t="s">
        <v>11</v>
      </c>
      <c r="F5737" t="s">
        <v>24</v>
      </c>
      <c r="G5737" t="s">
        <v>21</v>
      </c>
      <c r="H5737" s="1">
        <v>44684</v>
      </c>
      <c r="I5737" t="s">
        <v>33</v>
      </c>
      <c r="J5737">
        <v>50</v>
      </c>
      <c r="K5737">
        <v>4.7</v>
      </c>
      <c r="L5737">
        <v>737.22</v>
      </c>
      <c r="M5737">
        <v>44.51</v>
      </c>
      <c r="N5737" t="s">
        <v>47</v>
      </c>
      <c r="O5737">
        <v>1</v>
      </c>
      <c r="P5737" t="str" cm="1">
        <f t="array" ref="P5737">_xlfn.IFS(C5737&lt;25,"18-24", C5737&lt;=35,"25-35", C5737&lt;=50,"36-50",TRUE,"50+")</f>
        <v>25-35</v>
      </c>
      <c r="Q5737" t="str">
        <f t="shared" si="623"/>
        <v>new</v>
      </c>
      <c r="R5737" t="str">
        <f t="shared" si="624"/>
        <v>high value</v>
      </c>
      <c r="S5737" t="str">
        <f t="shared" si="625"/>
        <v>Low</v>
      </c>
      <c r="T5737" t="str">
        <f t="shared" si="626"/>
        <v>May</v>
      </c>
      <c r="U5737">
        <f t="shared" si="627"/>
        <v>2022</v>
      </c>
      <c r="V5737" t="str">
        <f t="shared" si="628"/>
        <v>0-5</v>
      </c>
      <c r="W5737" t="str">
        <f t="shared" si="629"/>
        <v>Slow</v>
      </c>
    </row>
    <row r="5738" spans="1:23" x14ac:dyDescent="0.3">
      <c r="A5738">
        <v>605737</v>
      </c>
      <c r="B5738">
        <v>14225</v>
      </c>
      <c r="C5738">
        <v>27</v>
      </c>
      <c r="D5738" t="s">
        <v>7</v>
      </c>
      <c r="E5738" t="s">
        <v>5</v>
      </c>
      <c r="F5738" t="s">
        <v>22</v>
      </c>
      <c r="G5738" t="s">
        <v>31</v>
      </c>
      <c r="H5738" s="1">
        <v>45067</v>
      </c>
      <c r="I5738" t="s">
        <v>34</v>
      </c>
      <c r="J5738">
        <v>22</v>
      </c>
      <c r="K5738">
        <v>9.9</v>
      </c>
      <c r="L5738">
        <v>1246.19</v>
      </c>
      <c r="M5738">
        <v>77.099999999999994</v>
      </c>
      <c r="N5738" t="s">
        <v>47</v>
      </c>
      <c r="O5738">
        <v>5</v>
      </c>
      <c r="P5738" t="str" cm="1">
        <f t="array" ref="P5738">_xlfn.IFS(C5738&lt;25,"18-24", C5738&lt;=35,"25-35", C5738&lt;=50,"36-50",TRUE,"50+")</f>
        <v>25-35</v>
      </c>
      <c r="Q5738" t="str">
        <f t="shared" si="623"/>
        <v>new</v>
      </c>
      <c r="R5738" t="str">
        <f t="shared" si="624"/>
        <v>high value</v>
      </c>
      <c r="S5738" t="str">
        <f t="shared" si="625"/>
        <v>High</v>
      </c>
      <c r="T5738" t="str">
        <f t="shared" si="626"/>
        <v>May</v>
      </c>
      <c r="U5738">
        <f t="shared" si="627"/>
        <v>2023</v>
      </c>
      <c r="V5738" t="str">
        <f t="shared" si="628"/>
        <v>5-10</v>
      </c>
      <c r="W5738" t="str">
        <f t="shared" si="629"/>
        <v>Fast</v>
      </c>
    </row>
    <row r="5739" spans="1:23" x14ac:dyDescent="0.3">
      <c r="A5739">
        <v>605738</v>
      </c>
      <c r="B5739">
        <v>76070</v>
      </c>
      <c r="C5739">
        <v>54</v>
      </c>
      <c r="D5739" t="s">
        <v>7</v>
      </c>
      <c r="E5739" t="s">
        <v>13</v>
      </c>
      <c r="F5739" t="s">
        <v>32</v>
      </c>
      <c r="G5739" t="s">
        <v>23</v>
      </c>
      <c r="H5739" s="1">
        <v>44787</v>
      </c>
      <c r="I5739" t="s">
        <v>33</v>
      </c>
      <c r="J5739">
        <v>36</v>
      </c>
      <c r="K5739">
        <v>8.9</v>
      </c>
      <c r="L5739">
        <v>339.85</v>
      </c>
      <c r="M5739">
        <v>49.54</v>
      </c>
      <c r="N5739" t="s">
        <v>48</v>
      </c>
      <c r="O5739">
        <v>2</v>
      </c>
      <c r="P5739" t="str" cm="1">
        <f t="array" ref="P5739">_xlfn.IFS(C5739&lt;25,"18-24", C5739&lt;=35,"25-35", C5739&lt;=50,"36-50",TRUE,"50+")</f>
        <v>50+</v>
      </c>
      <c r="Q5739" t="str">
        <f t="shared" si="623"/>
        <v>new</v>
      </c>
      <c r="R5739" t="str">
        <f t="shared" si="624"/>
        <v>medium</v>
      </c>
      <c r="S5739" t="str">
        <f t="shared" si="625"/>
        <v>Low</v>
      </c>
      <c r="T5739" t="str">
        <f t="shared" si="626"/>
        <v>Aug</v>
      </c>
      <c r="U5739">
        <f t="shared" si="627"/>
        <v>2022</v>
      </c>
      <c r="V5739" t="str">
        <f t="shared" si="628"/>
        <v>5-10</v>
      </c>
      <c r="W5739" t="str">
        <f t="shared" si="629"/>
        <v>Medium</v>
      </c>
    </row>
    <row r="5740" spans="1:23" x14ac:dyDescent="0.3">
      <c r="A5740">
        <v>605739</v>
      </c>
      <c r="B5740">
        <v>82634</v>
      </c>
      <c r="C5740">
        <v>57</v>
      </c>
      <c r="D5740" t="s">
        <v>7</v>
      </c>
      <c r="E5740" t="s">
        <v>8</v>
      </c>
      <c r="F5740" t="s">
        <v>28</v>
      </c>
      <c r="G5740" t="s">
        <v>29</v>
      </c>
      <c r="H5740" s="1">
        <v>44798</v>
      </c>
      <c r="I5740" t="s">
        <v>33</v>
      </c>
      <c r="J5740">
        <v>54</v>
      </c>
      <c r="K5740">
        <v>7.4</v>
      </c>
      <c r="L5740">
        <v>525.94000000000005</v>
      </c>
      <c r="M5740">
        <v>92.65</v>
      </c>
      <c r="N5740" t="s">
        <v>49</v>
      </c>
      <c r="O5740">
        <v>1</v>
      </c>
      <c r="P5740" t="str" cm="1">
        <f t="array" ref="P5740">_xlfn.IFS(C5740&lt;25,"18-24", C5740&lt;=35,"25-35", C5740&lt;=50,"36-50",TRUE,"50+")</f>
        <v>50+</v>
      </c>
      <c r="Q5740" t="str">
        <f t="shared" si="623"/>
        <v>repeat</v>
      </c>
      <c r="R5740" t="str">
        <f t="shared" si="624"/>
        <v>high value</v>
      </c>
      <c r="S5740" t="str">
        <f t="shared" si="625"/>
        <v>Low</v>
      </c>
      <c r="T5740" t="str">
        <f t="shared" si="626"/>
        <v>Aug</v>
      </c>
      <c r="U5740">
        <f t="shared" si="627"/>
        <v>2022</v>
      </c>
      <c r="V5740" t="str">
        <f t="shared" si="628"/>
        <v>5-10</v>
      </c>
      <c r="W5740" t="str">
        <f t="shared" si="629"/>
        <v>Slow</v>
      </c>
    </row>
    <row r="5741" spans="1:23" x14ac:dyDescent="0.3">
      <c r="A5741">
        <v>605740</v>
      </c>
      <c r="B5741">
        <v>24266</v>
      </c>
      <c r="C5741">
        <v>46</v>
      </c>
      <c r="D5741" t="s">
        <v>7</v>
      </c>
      <c r="E5741" t="s">
        <v>11</v>
      </c>
      <c r="F5741" t="s">
        <v>28</v>
      </c>
      <c r="G5741" t="s">
        <v>25</v>
      </c>
      <c r="H5741" s="1">
        <v>45221</v>
      </c>
      <c r="I5741" t="s">
        <v>34</v>
      </c>
      <c r="J5741">
        <v>63</v>
      </c>
      <c r="K5741">
        <v>13.8</v>
      </c>
      <c r="L5741">
        <v>650.15</v>
      </c>
      <c r="M5741">
        <v>61</v>
      </c>
      <c r="N5741" t="s">
        <v>48</v>
      </c>
      <c r="O5741">
        <v>2</v>
      </c>
      <c r="P5741" t="str" cm="1">
        <f t="array" ref="P5741">_xlfn.IFS(C5741&lt;25,"18-24", C5741&lt;=35,"25-35", C5741&lt;=50,"36-50",TRUE,"50+")</f>
        <v>36-50</v>
      </c>
      <c r="Q5741" t="str">
        <f t="shared" si="623"/>
        <v>repeat</v>
      </c>
      <c r="R5741" t="str">
        <f t="shared" si="624"/>
        <v>high value</v>
      </c>
      <c r="S5741" t="str">
        <f t="shared" si="625"/>
        <v>Low</v>
      </c>
      <c r="T5741" t="str">
        <f t="shared" si="626"/>
        <v>Oct</v>
      </c>
      <c r="U5741">
        <f t="shared" si="627"/>
        <v>2023</v>
      </c>
      <c r="V5741" t="str">
        <f t="shared" si="628"/>
        <v>10-15</v>
      </c>
      <c r="W5741" t="str">
        <f t="shared" si="629"/>
        <v>Slow</v>
      </c>
    </row>
    <row r="5742" spans="1:23" x14ac:dyDescent="0.3">
      <c r="A5742">
        <v>605741</v>
      </c>
      <c r="B5742">
        <v>92802</v>
      </c>
      <c r="C5742">
        <v>52</v>
      </c>
      <c r="D5742" t="s">
        <v>7</v>
      </c>
      <c r="E5742" t="s">
        <v>13</v>
      </c>
      <c r="F5742" t="s">
        <v>32</v>
      </c>
      <c r="G5742" t="s">
        <v>27</v>
      </c>
      <c r="H5742" s="1">
        <v>44670</v>
      </c>
      <c r="I5742" t="s">
        <v>34</v>
      </c>
      <c r="J5742">
        <v>63</v>
      </c>
      <c r="K5742">
        <v>10.8</v>
      </c>
      <c r="L5742">
        <v>1045.76</v>
      </c>
      <c r="M5742">
        <v>83.48</v>
      </c>
      <c r="N5742" t="s">
        <v>48</v>
      </c>
      <c r="O5742">
        <v>1</v>
      </c>
      <c r="P5742" t="str" cm="1">
        <f t="array" ref="P5742">_xlfn.IFS(C5742&lt;25,"18-24", C5742&lt;=35,"25-35", C5742&lt;=50,"36-50",TRUE,"50+")</f>
        <v>50+</v>
      </c>
      <c r="Q5742" t="str">
        <f t="shared" si="623"/>
        <v>new</v>
      </c>
      <c r="R5742" t="str">
        <f t="shared" si="624"/>
        <v>high value</v>
      </c>
      <c r="S5742" t="str">
        <f t="shared" si="625"/>
        <v>Low</v>
      </c>
      <c r="T5742" t="str">
        <f t="shared" si="626"/>
        <v>Apr</v>
      </c>
      <c r="U5742">
        <f t="shared" si="627"/>
        <v>2022</v>
      </c>
      <c r="V5742" t="str">
        <f t="shared" si="628"/>
        <v>10-15</v>
      </c>
      <c r="W5742" t="str">
        <f t="shared" si="629"/>
        <v>Slow</v>
      </c>
    </row>
    <row r="5743" spans="1:23" x14ac:dyDescent="0.3">
      <c r="A5743">
        <v>605742</v>
      </c>
      <c r="B5743">
        <v>67382</v>
      </c>
      <c r="C5743">
        <v>48</v>
      </c>
      <c r="D5743" t="s">
        <v>7</v>
      </c>
      <c r="E5743" t="s">
        <v>8</v>
      </c>
      <c r="F5743" t="s">
        <v>18</v>
      </c>
      <c r="G5743" t="s">
        <v>21</v>
      </c>
      <c r="H5743" s="1">
        <v>44744</v>
      </c>
      <c r="I5743" t="s">
        <v>33</v>
      </c>
      <c r="J5743">
        <v>58</v>
      </c>
      <c r="K5743">
        <v>5.4</v>
      </c>
      <c r="L5743">
        <v>300.02999999999997</v>
      </c>
      <c r="M5743">
        <v>79.34</v>
      </c>
      <c r="N5743" t="s">
        <v>47</v>
      </c>
      <c r="O5743">
        <v>1</v>
      </c>
      <c r="P5743" t="str" cm="1">
        <f t="array" ref="P5743">_xlfn.IFS(C5743&lt;25,"18-24", C5743&lt;=35,"25-35", C5743&lt;=50,"36-50",TRUE,"50+")</f>
        <v>36-50</v>
      </c>
      <c r="Q5743" t="str">
        <f t="shared" si="623"/>
        <v>new</v>
      </c>
      <c r="R5743" t="str">
        <f t="shared" si="624"/>
        <v>medium</v>
      </c>
      <c r="S5743" t="str">
        <f t="shared" si="625"/>
        <v>Low</v>
      </c>
      <c r="T5743" t="str">
        <f t="shared" si="626"/>
        <v>Jul</v>
      </c>
      <c r="U5743">
        <f t="shared" si="627"/>
        <v>2022</v>
      </c>
      <c r="V5743" t="str">
        <f t="shared" si="628"/>
        <v>5-10</v>
      </c>
      <c r="W5743" t="str">
        <f t="shared" si="629"/>
        <v>Slow</v>
      </c>
    </row>
    <row r="5744" spans="1:23" x14ac:dyDescent="0.3">
      <c r="A5744">
        <v>605743</v>
      </c>
      <c r="B5744">
        <v>39578</v>
      </c>
      <c r="C5744">
        <v>33</v>
      </c>
      <c r="D5744" t="s">
        <v>7</v>
      </c>
      <c r="E5744" t="s">
        <v>15</v>
      </c>
      <c r="F5744" t="s">
        <v>18</v>
      </c>
      <c r="G5744" t="s">
        <v>25</v>
      </c>
      <c r="H5744" s="1">
        <v>44708</v>
      </c>
      <c r="I5744" t="s">
        <v>34</v>
      </c>
      <c r="J5744">
        <v>51</v>
      </c>
      <c r="K5744">
        <v>3</v>
      </c>
      <c r="L5744">
        <v>323.69</v>
      </c>
      <c r="M5744">
        <v>86.66</v>
      </c>
      <c r="N5744" t="s">
        <v>49</v>
      </c>
      <c r="O5744">
        <v>4</v>
      </c>
      <c r="P5744" t="str" cm="1">
        <f t="array" ref="P5744">_xlfn.IFS(C5744&lt;25,"18-24", C5744&lt;=35,"25-35", C5744&lt;=50,"36-50",TRUE,"50+")</f>
        <v>25-35</v>
      </c>
      <c r="Q5744" t="str">
        <f t="shared" si="623"/>
        <v>new</v>
      </c>
      <c r="R5744" t="str">
        <f t="shared" si="624"/>
        <v>medium</v>
      </c>
      <c r="S5744" t="str">
        <f t="shared" si="625"/>
        <v>medium</v>
      </c>
      <c r="T5744" t="str">
        <f t="shared" si="626"/>
        <v>May</v>
      </c>
      <c r="U5744">
        <f t="shared" si="627"/>
        <v>2022</v>
      </c>
      <c r="V5744" t="str">
        <f t="shared" si="628"/>
        <v>0-5</v>
      </c>
      <c r="W5744" t="str">
        <f t="shared" si="629"/>
        <v>Slow</v>
      </c>
    </row>
    <row r="5745" spans="1:23" x14ac:dyDescent="0.3">
      <c r="A5745">
        <v>605744</v>
      </c>
      <c r="B5745">
        <v>63534</v>
      </c>
      <c r="C5745">
        <v>42</v>
      </c>
      <c r="D5745" t="s">
        <v>7</v>
      </c>
      <c r="E5745" t="s">
        <v>15</v>
      </c>
      <c r="F5745" t="s">
        <v>30</v>
      </c>
      <c r="G5745" t="s">
        <v>31</v>
      </c>
      <c r="H5745" s="1">
        <v>45249</v>
      </c>
      <c r="I5745" t="s">
        <v>33</v>
      </c>
      <c r="J5745">
        <v>42</v>
      </c>
      <c r="K5745">
        <v>9.8000000000000007</v>
      </c>
      <c r="L5745">
        <v>1212.26</v>
      </c>
      <c r="M5745">
        <v>40.200000000000003</v>
      </c>
      <c r="N5745" t="s">
        <v>47</v>
      </c>
      <c r="O5745">
        <v>2</v>
      </c>
      <c r="P5745" t="str" cm="1">
        <f t="array" ref="P5745">_xlfn.IFS(C5745&lt;25,"18-24", C5745&lt;=35,"25-35", C5745&lt;=50,"36-50",TRUE,"50+")</f>
        <v>36-50</v>
      </c>
      <c r="Q5745" t="str">
        <f t="shared" si="623"/>
        <v>new</v>
      </c>
      <c r="R5745" t="str">
        <f t="shared" si="624"/>
        <v>high value</v>
      </c>
      <c r="S5745" t="str">
        <f t="shared" si="625"/>
        <v>Low</v>
      </c>
      <c r="T5745" t="str">
        <f t="shared" si="626"/>
        <v>Nov</v>
      </c>
      <c r="U5745">
        <f t="shared" si="627"/>
        <v>2023</v>
      </c>
      <c r="V5745" t="str">
        <f t="shared" si="628"/>
        <v>5-10</v>
      </c>
      <c r="W5745" t="str">
        <f t="shared" si="629"/>
        <v>Medium</v>
      </c>
    </row>
    <row r="5746" spans="1:23" x14ac:dyDescent="0.3">
      <c r="A5746">
        <v>605745</v>
      </c>
      <c r="B5746">
        <v>34105</v>
      </c>
      <c r="C5746">
        <v>32</v>
      </c>
      <c r="D5746" t="s">
        <v>4</v>
      </c>
      <c r="E5746" t="s">
        <v>11</v>
      </c>
      <c r="F5746" t="s">
        <v>19</v>
      </c>
      <c r="G5746" t="s">
        <v>25</v>
      </c>
      <c r="H5746" s="1">
        <v>45078</v>
      </c>
      <c r="I5746" t="s">
        <v>34</v>
      </c>
      <c r="J5746">
        <v>22</v>
      </c>
      <c r="K5746">
        <v>12.9</v>
      </c>
      <c r="L5746">
        <v>1413.72</v>
      </c>
      <c r="M5746">
        <v>108.78</v>
      </c>
      <c r="N5746" t="s">
        <v>47</v>
      </c>
      <c r="O5746">
        <v>3</v>
      </c>
      <c r="P5746" t="str" cm="1">
        <f t="array" ref="P5746">_xlfn.IFS(C5746&lt;25,"18-24", C5746&lt;=35,"25-35", C5746&lt;=50,"36-50",TRUE,"50+")</f>
        <v>25-35</v>
      </c>
      <c r="Q5746" t="str">
        <f t="shared" si="623"/>
        <v>new</v>
      </c>
      <c r="R5746" t="str">
        <f t="shared" si="624"/>
        <v>high value</v>
      </c>
      <c r="S5746" t="str">
        <f t="shared" si="625"/>
        <v>medium</v>
      </c>
      <c r="T5746" t="str">
        <f t="shared" si="626"/>
        <v>Jun</v>
      </c>
      <c r="U5746">
        <f t="shared" si="627"/>
        <v>2023</v>
      </c>
      <c r="V5746" t="str">
        <f t="shared" si="628"/>
        <v>10-15</v>
      </c>
      <c r="W5746" t="str">
        <f t="shared" si="629"/>
        <v>Fast</v>
      </c>
    </row>
    <row r="5747" spans="1:23" x14ac:dyDescent="0.3">
      <c r="A5747">
        <v>605746</v>
      </c>
      <c r="B5747">
        <v>28803</v>
      </c>
      <c r="C5747">
        <v>20</v>
      </c>
      <c r="D5747" t="s">
        <v>7</v>
      </c>
      <c r="E5747" t="s">
        <v>8</v>
      </c>
      <c r="F5747" t="s">
        <v>30</v>
      </c>
      <c r="G5747" t="s">
        <v>25</v>
      </c>
      <c r="H5747" s="1">
        <v>45309</v>
      </c>
      <c r="I5747" t="s">
        <v>33</v>
      </c>
      <c r="J5747">
        <v>20</v>
      </c>
      <c r="K5747">
        <v>8.8000000000000007</v>
      </c>
      <c r="L5747">
        <v>164.19</v>
      </c>
      <c r="M5747">
        <v>87.61</v>
      </c>
      <c r="N5747" t="s">
        <v>47</v>
      </c>
      <c r="O5747">
        <v>3</v>
      </c>
      <c r="P5747" t="str" cm="1">
        <f t="array" ref="P5747">_xlfn.IFS(C5747&lt;25,"18-24", C5747&lt;=35,"25-35", C5747&lt;=50,"36-50",TRUE,"50+")</f>
        <v>18-24</v>
      </c>
      <c r="Q5747" t="str">
        <f t="shared" si="623"/>
        <v>new</v>
      </c>
      <c r="R5747" t="str">
        <f t="shared" si="624"/>
        <v>low</v>
      </c>
      <c r="S5747" t="str">
        <f t="shared" si="625"/>
        <v>medium</v>
      </c>
      <c r="T5747" t="str">
        <f t="shared" si="626"/>
        <v>Jan</v>
      </c>
      <c r="U5747">
        <f t="shared" si="627"/>
        <v>2024</v>
      </c>
      <c r="V5747" t="str">
        <f t="shared" si="628"/>
        <v>5-10</v>
      </c>
      <c r="W5747" t="str">
        <f t="shared" si="629"/>
        <v>Fast</v>
      </c>
    </row>
    <row r="5748" spans="1:23" x14ac:dyDescent="0.3">
      <c r="A5748">
        <v>605747</v>
      </c>
      <c r="B5748">
        <v>47065</v>
      </c>
      <c r="C5748">
        <v>21</v>
      </c>
      <c r="D5748" t="s">
        <v>7</v>
      </c>
      <c r="E5748" t="s">
        <v>15</v>
      </c>
      <c r="F5748" t="s">
        <v>19</v>
      </c>
      <c r="G5748" t="s">
        <v>23</v>
      </c>
      <c r="H5748" s="1">
        <v>45500</v>
      </c>
      <c r="I5748" t="s">
        <v>33</v>
      </c>
      <c r="J5748">
        <v>33</v>
      </c>
      <c r="K5748">
        <v>4.0999999999999996</v>
      </c>
      <c r="L5748">
        <v>175.51</v>
      </c>
      <c r="M5748">
        <v>102.48</v>
      </c>
      <c r="N5748" t="s">
        <v>47</v>
      </c>
      <c r="O5748">
        <v>2</v>
      </c>
      <c r="P5748" t="str" cm="1">
        <f t="array" ref="P5748">_xlfn.IFS(C5748&lt;25,"18-24", C5748&lt;=35,"25-35", C5748&lt;=50,"36-50",TRUE,"50+")</f>
        <v>18-24</v>
      </c>
      <c r="Q5748" t="str">
        <f t="shared" si="623"/>
        <v>new</v>
      </c>
      <c r="R5748" t="str">
        <f t="shared" si="624"/>
        <v>low</v>
      </c>
      <c r="S5748" t="str">
        <f t="shared" si="625"/>
        <v>Low</v>
      </c>
      <c r="T5748" t="str">
        <f t="shared" si="626"/>
        <v>Jul</v>
      </c>
      <c r="U5748">
        <f t="shared" si="627"/>
        <v>2024</v>
      </c>
      <c r="V5748" t="str">
        <f t="shared" si="628"/>
        <v>0-5</v>
      </c>
      <c r="W5748" t="str">
        <f t="shared" si="629"/>
        <v>Medium</v>
      </c>
    </row>
    <row r="5749" spans="1:23" x14ac:dyDescent="0.3">
      <c r="A5749">
        <v>605748</v>
      </c>
      <c r="B5749">
        <v>50280</v>
      </c>
      <c r="C5749">
        <v>42</v>
      </c>
      <c r="D5749" t="s">
        <v>7</v>
      </c>
      <c r="E5749" t="s">
        <v>15</v>
      </c>
      <c r="F5749" t="s">
        <v>28</v>
      </c>
      <c r="G5749" t="s">
        <v>23</v>
      </c>
      <c r="H5749" s="1">
        <v>45529</v>
      </c>
      <c r="I5749" t="s">
        <v>34</v>
      </c>
      <c r="J5749">
        <v>32</v>
      </c>
      <c r="K5749">
        <v>10.8</v>
      </c>
      <c r="L5749">
        <v>537.29</v>
      </c>
      <c r="M5749">
        <v>55.69</v>
      </c>
      <c r="N5749" t="s">
        <v>50</v>
      </c>
      <c r="O5749">
        <v>3</v>
      </c>
      <c r="P5749" t="str" cm="1">
        <f t="array" ref="P5749">_xlfn.IFS(C5749&lt;25,"18-24", C5749&lt;=35,"25-35", C5749&lt;=50,"36-50",TRUE,"50+")</f>
        <v>36-50</v>
      </c>
      <c r="Q5749" t="str">
        <f t="shared" si="623"/>
        <v>new</v>
      </c>
      <c r="R5749" t="str">
        <f t="shared" si="624"/>
        <v>high value</v>
      </c>
      <c r="S5749" t="str">
        <f t="shared" si="625"/>
        <v>medium</v>
      </c>
      <c r="T5749" t="str">
        <f t="shared" si="626"/>
        <v>Aug</v>
      </c>
      <c r="U5749">
        <f t="shared" si="627"/>
        <v>2024</v>
      </c>
      <c r="V5749" t="str">
        <f t="shared" si="628"/>
        <v>10-15</v>
      </c>
      <c r="W5749" t="str">
        <f t="shared" si="629"/>
        <v>Medium</v>
      </c>
    </row>
    <row r="5750" spans="1:23" x14ac:dyDescent="0.3">
      <c r="A5750">
        <v>605749</v>
      </c>
      <c r="B5750">
        <v>61692</v>
      </c>
      <c r="C5750">
        <v>28</v>
      </c>
      <c r="D5750" t="s">
        <v>7</v>
      </c>
      <c r="E5750" t="s">
        <v>8</v>
      </c>
      <c r="F5750" t="s">
        <v>30</v>
      </c>
      <c r="G5750" t="s">
        <v>25</v>
      </c>
      <c r="H5750" s="1">
        <v>44950</v>
      </c>
      <c r="I5750" t="s">
        <v>34</v>
      </c>
      <c r="J5750">
        <v>59</v>
      </c>
      <c r="K5750">
        <v>7.1</v>
      </c>
      <c r="L5750">
        <v>967.39</v>
      </c>
      <c r="M5750">
        <v>44.01</v>
      </c>
      <c r="N5750" t="s">
        <v>49</v>
      </c>
      <c r="O5750">
        <v>4</v>
      </c>
      <c r="P5750" t="str" cm="1">
        <f t="array" ref="P5750">_xlfn.IFS(C5750&lt;25,"18-24", C5750&lt;=35,"25-35", C5750&lt;=50,"36-50",TRUE,"50+")</f>
        <v>25-35</v>
      </c>
      <c r="Q5750" t="str">
        <f t="shared" si="623"/>
        <v>new</v>
      </c>
      <c r="R5750" t="str">
        <f t="shared" si="624"/>
        <v>high value</v>
      </c>
      <c r="S5750" t="str">
        <f t="shared" si="625"/>
        <v>medium</v>
      </c>
      <c r="T5750" t="str">
        <f t="shared" si="626"/>
        <v>Jan</v>
      </c>
      <c r="U5750">
        <f t="shared" si="627"/>
        <v>2023</v>
      </c>
      <c r="V5750" t="str">
        <f t="shared" si="628"/>
        <v>5-10</v>
      </c>
      <c r="W5750" t="str">
        <f t="shared" si="629"/>
        <v>Slow</v>
      </c>
    </row>
    <row r="5751" spans="1:23" x14ac:dyDescent="0.3">
      <c r="A5751">
        <v>605750</v>
      </c>
      <c r="B5751">
        <v>86877</v>
      </c>
      <c r="C5751">
        <v>53</v>
      </c>
      <c r="D5751" t="s">
        <v>7</v>
      </c>
      <c r="E5751" t="s">
        <v>16</v>
      </c>
      <c r="F5751" t="s">
        <v>22</v>
      </c>
      <c r="G5751" t="s">
        <v>29</v>
      </c>
      <c r="H5751" s="1">
        <v>45031</v>
      </c>
      <c r="I5751" t="s">
        <v>33</v>
      </c>
      <c r="J5751">
        <v>34</v>
      </c>
      <c r="K5751">
        <v>9.9</v>
      </c>
      <c r="L5751">
        <v>547.94000000000005</v>
      </c>
      <c r="M5751">
        <v>111.46</v>
      </c>
      <c r="N5751" t="s">
        <v>50</v>
      </c>
      <c r="O5751">
        <v>3</v>
      </c>
      <c r="P5751" t="str" cm="1">
        <f t="array" ref="P5751">_xlfn.IFS(C5751&lt;25,"18-24", C5751&lt;=35,"25-35", C5751&lt;=50,"36-50",TRUE,"50+")</f>
        <v>50+</v>
      </c>
      <c r="Q5751" t="str">
        <f t="shared" si="623"/>
        <v>new</v>
      </c>
      <c r="R5751" t="str">
        <f t="shared" si="624"/>
        <v>high value</v>
      </c>
      <c r="S5751" t="str">
        <f t="shared" si="625"/>
        <v>medium</v>
      </c>
      <c r="T5751" t="str">
        <f t="shared" si="626"/>
        <v>Apr</v>
      </c>
      <c r="U5751">
        <f t="shared" si="627"/>
        <v>2023</v>
      </c>
      <c r="V5751" t="str">
        <f t="shared" si="628"/>
        <v>5-10</v>
      </c>
      <c r="W5751" t="str">
        <f t="shared" si="629"/>
        <v>Medium</v>
      </c>
    </row>
    <row r="5752" spans="1:23" x14ac:dyDescent="0.3">
      <c r="A5752">
        <v>605751</v>
      </c>
      <c r="B5752">
        <v>27021</v>
      </c>
      <c r="C5752">
        <v>45</v>
      </c>
      <c r="D5752" t="s">
        <v>4</v>
      </c>
      <c r="E5752" t="s">
        <v>8</v>
      </c>
      <c r="F5752" t="s">
        <v>30</v>
      </c>
      <c r="G5752" t="s">
        <v>25</v>
      </c>
      <c r="H5752" s="1">
        <v>45305</v>
      </c>
      <c r="I5752" t="s">
        <v>33</v>
      </c>
      <c r="J5752">
        <v>60</v>
      </c>
      <c r="K5752">
        <v>12.5</v>
      </c>
      <c r="L5752">
        <v>691.66</v>
      </c>
      <c r="M5752">
        <v>77.489999999999995</v>
      </c>
      <c r="N5752" t="s">
        <v>47</v>
      </c>
      <c r="O5752">
        <v>2</v>
      </c>
      <c r="P5752" t="str" cm="1">
        <f t="array" ref="P5752">_xlfn.IFS(C5752&lt;25,"18-24", C5752&lt;=35,"25-35", C5752&lt;=50,"36-50",TRUE,"50+")</f>
        <v>36-50</v>
      </c>
      <c r="Q5752" t="str">
        <f t="shared" si="623"/>
        <v>repeat</v>
      </c>
      <c r="R5752" t="str">
        <f t="shared" si="624"/>
        <v>high value</v>
      </c>
      <c r="S5752" t="str">
        <f t="shared" si="625"/>
        <v>Low</v>
      </c>
      <c r="T5752" t="str">
        <f t="shared" si="626"/>
        <v>Jan</v>
      </c>
      <c r="U5752">
        <f t="shared" si="627"/>
        <v>2024</v>
      </c>
      <c r="V5752" t="str">
        <f t="shared" si="628"/>
        <v>10-15</v>
      </c>
      <c r="W5752" t="str">
        <f t="shared" si="629"/>
        <v>Slow</v>
      </c>
    </row>
    <row r="5753" spans="1:23" x14ac:dyDescent="0.3">
      <c r="A5753">
        <v>605752</v>
      </c>
      <c r="B5753">
        <v>62461</v>
      </c>
      <c r="C5753">
        <v>64</v>
      </c>
      <c r="D5753" t="s">
        <v>4</v>
      </c>
      <c r="E5753" t="s">
        <v>13</v>
      </c>
      <c r="F5753" t="s">
        <v>18</v>
      </c>
      <c r="G5753" t="s">
        <v>23</v>
      </c>
      <c r="H5753" s="1">
        <v>44716</v>
      </c>
      <c r="I5753" t="s">
        <v>34</v>
      </c>
      <c r="J5753">
        <v>36</v>
      </c>
      <c r="K5753">
        <v>4.0999999999999996</v>
      </c>
      <c r="L5753">
        <v>698.67</v>
      </c>
      <c r="M5753">
        <v>107.62</v>
      </c>
      <c r="N5753" t="s">
        <v>47</v>
      </c>
      <c r="O5753">
        <v>2</v>
      </c>
      <c r="P5753" t="str" cm="1">
        <f t="array" ref="P5753">_xlfn.IFS(C5753&lt;25,"18-24", C5753&lt;=35,"25-35", C5753&lt;=50,"36-50",TRUE,"50+")</f>
        <v>50+</v>
      </c>
      <c r="Q5753" t="str">
        <f t="shared" si="623"/>
        <v>new</v>
      </c>
      <c r="R5753" t="str">
        <f t="shared" si="624"/>
        <v>high value</v>
      </c>
      <c r="S5753" t="str">
        <f t="shared" si="625"/>
        <v>Low</v>
      </c>
      <c r="T5753" t="str">
        <f t="shared" si="626"/>
        <v>Jun</v>
      </c>
      <c r="U5753">
        <f t="shared" si="627"/>
        <v>2022</v>
      </c>
      <c r="V5753" t="str">
        <f t="shared" si="628"/>
        <v>0-5</v>
      </c>
      <c r="W5753" t="str">
        <f t="shared" si="629"/>
        <v>Medium</v>
      </c>
    </row>
    <row r="5754" spans="1:23" x14ac:dyDescent="0.3">
      <c r="A5754">
        <v>605753</v>
      </c>
      <c r="B5754">
        <v>35832</v>
      </c>
      <c r="C5754">
        <v>52</v>
      </c>
      <c r="D5754" t="s">
        <v>7</v>
      </c>
      <c r="E5754" t="s">
        <v>5</v>
      </c>
      <c r="F5754" t="s">
        <v>18</v>
      </c>
      <c r="G5754" t="s">
        <v>21</v>
      </c>
      <c r="H5754" s="1">
        <v>45396</v>
      </c>
      <c r="I5754" t="s">
        <v>34</v>
      </c>
      <c r="J5754">
        <v>48</v>
      </c>
      <c r="K5754">
        <v>13.4</v>
      </c>
      <c r="L5754">
        <v>255.59</v>
      </c>
      <c r="M5754">
        <v>41.54</v>
      </c>
      <c r="N5754" t="s">
        <v>50</v>
      </c>
      <c r="O5754">
        <v>4</v>
      </c>
      <c r="P5754" t="str" cm="1">
        <f t="array" ref="P5754">_xlfn.IFS(C5754&lt;25,"18-24", C5754&lt;=35,"25-35", C5754&lt;=50,"36-50",TRUE,"50+")</f>
        <v>50+</v>
      </c>
      <c r="Q5754" t="str">
        <f t="shared" si="623"/>
        <v>repeat</v>
      </c>
      <c r="R5754" t="str">
        <f t="shared" si="624"/>
        <v>medium</v>
      </c>
      <c r="S5754" t="str">
        <f t="shared" si="625"/>
        <v>medium</v>
      </c>
      <c r="T5754" t="str">
        <f t="shared" si="626"/>
        <v>Apr</v>
      </c>
      <c r="U5754">
        <f t="shared" si="627"/>
        <v>2024</v>
      </c>
      <c r="V5754" t="str">
        <f t="shared" si="628"/>
        <v>10-15</v>
      </c>
      <c r="W5754" t="str">
        <f t="shared" si="629"/>
        <v>Slow</v>
      </c>
    </row>
    <row r="5755" spans="1:23" x14ac:dyDescent="0.3">
      <c r="A5755">
        <v>605754</v>
      </c>
      <c r="B5755">
        <v>62330</v>
      </c>
      <c r="C5755">
        <v>28</v>
      </c>
      <c r="D5755" t="s">
        <v>7</v>
      </c>
      <c r="E5755" t="s">
        <v>5</v>
      </c>
      <c r="F5755" t="s">
        <v>19</v>
      </c>
      <c r="G5755" t="s">
        <v>27</v>
      </c>
      <c r="H5755" s="1">
        <v>45292</v>
      </c>
      <c r="I5755" t="s">
        <v>34</v>
      </c>
      <c r="J5755">
        <v>54</v>
      </c>
      <c r="K5755">
        <v>2.2000000000000002</v>
      </c>
      <c r="L5755">
        <v>228.7</v>
      </c>
      <c r="M5755">
        <v>48.86</v>
      </c>
      <c r="N5755" t="s">
        <v>49</v>
      </c>
      <c r="O5755">
        <v>4</v>
      </c>
      <c r="P5755" t="str" cm="1">
        <f t="array" ref="P5755">_xlfn.IFS(C5755&lt;25,"18-24", C5755&lt;=35,"25-35", C5755&lt;=50,"36-50",TRUE,"50+")</f>
        <v>25-35</v>
      </c>
      <c r="Q5755" t="str">
        <f t="shared" si="623"/>
        <v>new</v>
      </c>
      <c r="R5755" t="str">
        <f t="shared" si="624"/>
        <v>low</v>
      </c>
      <c r="S5755" t="str">
        <f t="shared" si="625"/>
        <v>medium</v>
      </c>
      <c r="T5755" t="str">
        <f t="shared" si="626"/>
        <v>Jan</v>
      </c>
      <c r="U5755">
        <f t="shared" si="627"/>
        <v>2024</v>
      </c>
      <c r="V5755" t="str">
        <f t="shared" si="628"/>
        <v>0-5</v>
      </c>
      <c r="W5755" t="str">
        <f t="shared" si="629"/>
        <v>Slow</v>
      </c>
    </row>
    <row r="5756" spans="1:23" x14ac:dyDescent="0.3">
      <c r="A5756">
        <v>605755</v>
      </c>
      <c r="B5756">
        <v>94223</v>
      </c>
      <c r="C5756">
        <v>29</v>
      </c>
      <c r="D5756" t="s">
        <v>4</v>
      </c>
      <c r="E5756" t="s">
        <v>15</v>
      </c>
      <c r="F5756" t="s">
        <v>32</v>
      </c>
      <c r="G5756" t="s">
        <v>23</v>
      </c>
      <c r="H5756" s="1">
        <v>45273</v>
      </c>
      <c r="I5756" t="s">
        <v>33</v>
      </c>
      <c r="J5756">
        <v>74</v>
      </c>
      <c r="K5756">
        <v>3.9</v>
      </c>
      <c r="L5756">
        <v>1138.78</v>
      </c>
      <c r="M5756">
        <v>99.55</v>
      </c>
      <c r="N5756" t="s">
        <v>49</v>
      </c>
      <c r="O5756">
        <v>5</v>
      </c>
      <c r="P5756" t="str" cm="1">
        <f t="array" ref="P5756">_xlfn.IFS(C5756&lt;25,"18-24", C5756&lt;=35,"25-35", C5756&lt;=50,"36-50",TRUE,"50+")</f>
        <v>25-35</v>
      </c>
      <c r="Q5756" t="str">
        <f t="shared" si="623"/>
        <v>new</v>
      </c>
      <c r="R5756" t="str">
        <f t="shared" si="624"/>
        <v>high value</v>
      </c>
      <c r="S5756" t="str">
        <f t="shared" si="625"/>
        <v>High</v>
      </c>
      <c r="T5756" t="str">
        <f t="shared" si="626"/>
        <v>Dec</v>
      </c>
      <c r="U5756">
        <f t="shared" si="627"/>
        <v>2023</v>
      </c>
      <c r="V5756" t="str">
        <f t="shared" si="628"/>
        <v>0-5</v>
      </c>
      <c r="W5756" t="str">
        <f t="shared" si="629"/>
        <v>Slow</v>
      </c>
    </row>
    <row r="5757" spans="1:23" x14ac:dyDescent="0.3">
      <c r="A5757">
        <v>605756</v>
      </c>
      <c r="B5757">
        <v>83325</v>
      </c>
      <c r="C5757">
        <v>45</v>
      </c>
      <c r="D5757" t="s">
        <v>4</v>
      </c>
      <c r="E5757" t="s">
        <v>8</v>
      </c>
      <c r="F5757" t="s">
        <v>19</v>
      </c>
      <c r="G5757" t="s">
        <v>31</v>
      </c>
      <c r="H5757" s="1">
        <v>44783</v>
      </c>
      <c r="I5757" t="s">
        <v>34</v>
      </c>
      <c r="J5757">
        <v>39</v>
      </c>
      <c r="K5757">
        <v>2.9</v>
      </c>
      <c r="L5757">
        <v>824.62</v>
      </c>
      <c r="M5757">
        <v>32.450000000000003</v>
      </c>
      <c r="N5757" t="s">
        <v>50</v>
      </c>
      <c r="O5757">
        <v>2</v>
      </c>
      <c r="P5757" t="str" cm="1">
        <f t="array" ref="P5757">_xlfn.IFS(C5757&lt;25,"18-24", C5757&lt;=35,"25-35", C5757&lt;=50,"36-50",TRUE,"50+")</f>
        <v>36-50</v>
      </c>
      <c r="Q5757" t="str">
        <f t="shared" si="623"/>
        <v>new</v>
      </c>
      <c r="R5757" t="str">
        <f t="shared" si="624"/>
        <v>high value</v>
      </c>
      <c r="S5757" t="str">
        <f t="shared" si="625"/>
        <v>Low</v>
      </c>
      <c r="T5757" t="str">
        <f t="shared" si="626"/>
        <v>Aug</v>
      </c>
      <c r="U5757">
        <f t="shared" si="627"/>
        <v>2022</v>
      </c>
      <c r="V5757" t="str">
        <f t="shared" si="628"/>
        <v>0-5</v>
      </c>
      <c r="W5757" t="str">
        <f t="shared" si="629"/>
        <v>Medium</v>
      </c>
    </row>
    <row r="5758" spans="1:23" x14ac:dyDescent="0.3">
      <c r="A5758">
        <v>605757</v>
      </c>
      <c r="B5758">
        <v>53129</v>
      </c>
      <c r="C5758">
        <v>19</v>
      </c>
      <c r="D5758" t="s">
        <v>7</v>
      </c>
      <c r="E5758" t="s">
        <v>15</v>
      </c>
      <c r="F5758" t="s">
        <v>24</v>
      </c>
      <c r="G5758" t="s">
        <v>31</v>
      </c>
      <c r="H5758" s="1">
        <v>44884</v>
      </c>
      <c r="I5758" t="s">
        <v>34</v>
      </c>
      <c r="J5758">
        <v>46</v>
      </c>
      <c r="K5758">
        <v>1.9</v>
      </c>
      <c r="L5758">
        <v>1056.97</v>
      </c>
      <c r="M5758">
        <v>108.3</v>
      </c>
      <c r="N5758" t="s">
        <v>48</v>
      </c>
      <c r="O5758">
        <v>1</v>
      </c>
      <c r="P5758" t="str" cm="1">
        <f t="array" ref="P5758">_xlfn.IFS(C5758&lt;25,"18-24", C5758&lt;=35,"25-35", C5758&lt;=50,"36-50",TRUE,"50+")</f>
        <v>18-24</v>
      </c>
      <c r="Q5758" t="str">
        <f t="shared" si="623"/>
        <v>repeat</v>
      </c>
      <c r="R5758" t="str">
        <f t="shared" si="624"/>
        <v>high value</v>
      </c>
      <c r="S5758" t="str">
        <f t="shared" si="625"/>
        <v>Low</v>
      </c>
      <c r="T5758" t="str">
        <f t="shared" si="626"/>
        <v>Nov</v>
      </c>
      <c r="U5758">
        <f t="shared" si="627"/>
        <v>2022</v>
      </c>
      <c r="V5758" t="str">
        <f t="shared" si="628"/>
        <v>0-5</v>
      </c>
      <c r="W5758" t="str">
        <f t="shared" si="629"/>
        <v>Slow</v>
      </c>
    </row>
    <row r="5759" spans="1:23" x14ac:dyDescent="0.3">
      <c r="A5759">
        <v>605758</v>
      </c>
      <c r="B5759">
        <v>91625</v>
      </c>
      <c r="C5759">
        <v>48</v>
      </c>
      <c r="D5759" t="s">
        <v>4</v>
      </c>
      <c r="E5759" t="s">
        <v>15</v>
      </c>
      <c r="F5759" t="s">
        <v>28</v>
      </c>
      <c r="G5759" t="s">
        <v>25</v>
      </c>
      <c r="H5759" s="1">
        <v>45400</v>
      </c>
      <c r="I5759" t="s">
        <v>33</v>
      </c>
      <c r="J5759">
        <v>40</v>
      </c>
      <c r="K5759">
        <v>12.9</v>
      </c>
      <c r="L5759">
        <v>1195.8</v>
      </c>
      <c r="M5759">
        <v>116.59</v>
      </c>
      <c r="N5759" t="s">
        <v>48</v>
      </c>
      <c r="O5759">
        <v>4</v>
      </c>
      <c r="P5759" t="str" cm="1">
        <f t="array" ref="P5759">_xlfn.IFS(C5759&lt;25,"18-24", C5759&lt;=35,"25-35", C5759&lt;=50,"36-50",TRUE,"50+")</f>
        <v>36-50</v>
      </c>
      <c r="Q5759" t="str">
        <f t="shared" si="623"/>
        <v>new</v>
      </c>
      <c r="R5759" t="str">
        <f t="shared" si="624"/>
        <v>high value</v>
      </c>
      <c r="S5759" t="str">
        <f t="shared" si="625"/>
        <v>medium</v>
      </c>
      <c r="T5759" t="str">
        <f t="shared" si="626"/>
        <v>Apr</v>
      </c>
      <c r="U5759">
        <f t="shared" si="627"/>
        <v>2024</v>
      </c>
      <c r="V5759" t="str">
        <f t="shared" si="628"/>
        <v>10-15</v>
      </c>
      <c r="W5759" t="str">
        <f t="shared" si="629"/>
        <v>Medium</v>
      </c>
    </row>
    <row r="5760" spans="1:23" x14ac:dyDescent="0.3">
      <c r="A5760">
        <v>605759</v>
      </c>
      <c r="B5760">
        <v>58225</v>
      </c>
      <c r="C5760">
        <v>54</v>
      </c>
      <c r="D5760" t="s">
        <v>4</v>
      </c>
      <c r="E5760" t="s">
        <v>15</v>
      </c>
      <c r="F5760" t="s">
        <v>32</v>
      </c>
      <c r="G5760" t="s">
        <v>25</v>
      </c>
      <c r="H5760" s="1">
        <v>44673</v>
      </c>
      <c r="I5760" t="s">
        <v>34</v>
      </c>
      <c r="J5760">
        <v>79</v>
      </c>
      <c r="K5760">
        <v>8.4</v>
      </c>
      <c r="L5760">
        <v>651.55999999999995</v>
      </c>
      <c r="M5760">
        <v>103.41</v>
      </c>
      <c r="N5760" t="s">
        <v>47</v>
      </c>
      <c r="O5760">
        <v>5</v>
      </c>
      <c r="P5760" t="str" cm="1">
        <f t="array" ref="P5760">_xlfn.IFS(C5760&lt;25,"18-24", C5760&lt;=35,"25-35", C5760&lt;=50,"36-50",TRUE,"50+")</f>
        <v>50+</v>
      </c>
      <c r="Q5760" t="str">
        <f t="shared" si="623"/>
        <v>new</v>
      </c>
      <c r="R5760" t="str">
        <f t="shared" si="624"/>
        <v>high value</v>
      </c>
      <c r="S5760" t="str">
        <f t="shared" si="625"/>
        <v>High</v>
      </c>
      <c r="T5760" t="str">
        <f t="shared" si="626"/>
        <v>Apr</v>
      </c>
      <c r="U5760">
        <f t="shared" si="627"/>
        <v>2022</v>
      </c>
      <c r="V5760" t="str">
        <f t="shared" si="628"/>
        <v>5-10</v>
      </c>
      <c r="W5760" t="str">
        <f t="shared" si="629"/>
        <v>Slow</v>
      </c>
    </row>
    <row r="5761" spans="1:23" x14ac:dyDescent="0.3">
      <c r="A5761">
        <v>605760</v>
      </c>
      <c r="B5761">
        <v>81155</v>
      </c>
      <c r="C5761">
        <v>19</v>
      </c>
      <c r="D5761" t="s">
        <v>7</v>
      </c>
      <c r="E5761" t="s">
        <v>11</v>
      </c>
      <c r="F5761" t="s">
        <v>18</v>
      </c>
      <c r="G5761" t="s">
        <v>21</v>
      </c>
      <c r="H5761" s="1">
        <v>45352</v>
      </c>
      <c r="I5761" t="s">
        <v>33</v>
      </c>
      <c r="J5761">
        <v>27</v>
      </c>
      <c r="K5761">
        <v>8.1</v>
      </c>
      <c r="L5761">
        <v>1365.84</v>
      </c>
      <c r="M5761">
        <v>72.73</v>
      </c>
      <c r="N5761" t="s">
        <v>47</v>
      </c>
      <c r="O5761">
        <v>4</v>
      </c>
      <c r="P5761" t="str" cm="1">
        <f t="array" ref="P5761">_xlfn.IFS(C5761&lt;25,"18-24", C5761&lt;=35,"25-35", C5761&lt;=50,"36-50",TRUE,"50+")</f>
        <v>18-24</v>
      </c>
      <c r="Q5761" t="str">
        <f t="shared" si="623"/>
        <v>new</v>
      </c>
      <c r="R5761" t="str">
        <f t="shared" si="624"/>
        <v>high value</v>
      </c>
      <c r="S5761" t="str">
        <f t="shared" si="625"/>
        <v>medium</v>
      </c>
      <c r="T5761" t="str">
        <f t="shared" si="626"/>
        <v>Mar</v>
      </c>
      <c r="U5761">
        <f t="shared" si="627"/>
        <v>2024</v>
      </c>
      <c r="V5761" t="str">
        <f t="shared" si="628"/>
        <v>5-10</v>
      </c>
      <c r="W5761" t="str">
        <f t="shared" si="629"/>
        <v>Fast</v>
      </c>
    </row>
    <row r="5762" spans="1:23" x14ac:dyDescent="0.3">
      <c r="A5762">
        <v>605761</v>
      </c>
      <c r="B5762">
        <v>76059</v>
      </c>
      <c r="C5762">
        <v>58</v>
      </c>
      <c r="D5762" t="s">
        <v>7</v>
      </c>
      <c r="E5762" t="s">
        <v>5</v>
      </c>
      <c r="F5762" t="s">
        <v>32</v>
      </c>
      <c r="G5762" t="s">
        <v>21</v>
      </c>
      <c r="H5762" s="1">
        <v>45007</v>
      </c>
      <c r="I5762" t="s">
        <v>34</v>
      </c>
      <c r="J5762">
        <v>31</v>
      </c>
      <c r="K5762">
        <v>11.5</v>
      </c>
      <c r="L5762">
        <v>325.49</v>
      </c>
      <c r="M5762">
        <v>29.97</v>
      </c>
      <c r="N5762" t="s">
        <v>50</v>
      </c>
      <c r="O5762">
        <v>5</v>
      </c>
      <c r="P5762" t="str" cm="1">
        <f t="array" ref="P5762">_xlfn.IFS(C5762&lt;25,"18-24", C5762&lt;=35,"25-35", C5762&lt;=50,"36-50",TRUE,"50+")</f>
        <v>50+</v>
      </c>
      <c r="Q5762" t="str">
        <f t="shared" si="623"/>
        <v>new</v>
      </c>
      <c r="R5762" t="str">
        <f t="shared" si="624"/>
        <v>medium</v>
      </c>
      <c r="S5762" t="str">
        <f t="shared" si="625"/>
        <v>High</v>
      </c>
      <c r="T5762" t="str">
        <f t="shared" si="626"/>
        <v>Mar</v>
      </c>
      <c r="U5762">
        <f t="shared" si="627"/>
        <v>2023</v>
      </c>
      <c r="V5762" t="str">
        <f t="shared" si="628"/>
        <v>10-15</v>
      </c>
      <c r="W5762" t="str">
        <f t="shared" si="629"/>
        <v>Medium</v>
      </c>
    </row>
    <row r="5763" spans="1:23" x14ac:dyDescent="0.3">
      <c r="A5763">
        <v>605762</v>
      </c>
      <c r="B5763">
        <v>99073</v>
      </c>
      <c r="C5763">
        <v>49</v>
      </c>
      <c r="D5763" t="s">
        <v>4</v>
      </c>
      <c r="E5763" t="s">
        <v>16</v>
      </c>
      <c r="F5763" t="s">
        <v>19</v>
      </c>
      <c r="G5763" t="s">
        <v>21</v>
      </c>
      <c r="H5763" s="1">
        <v>45481</v>
      </c>
      <c r="I5763" t="s">
        <v>34</v>
      </c>
      <c r="J5763">
        <v>34</v>
      </c>
      <c r="K5763">
        <v>3.8</v>
      </c>
      <c r="L5763">
        <v>263.64999999999998</v>
      </c>
      <c r="M5763">
        <v>94.46</v>
      </c>
      <c r="N5763" t="s">
        <v>47</v>
      </c>
      <c r="O5763">
        <v>4</v>
      </c>
      <c r="P5763" t="str" cm="1">
        <f t="array" ref="P5763">_xlfn.IFS(C5763&lt;25,"18-24", C5763&lt;=35,"25-35", C5763&lt;=50,"36-50",TRUE,"50+")</f>
        <v>36-50</v>
      </c>
      <c r="Q5763" t="str">
        <f t="shared" ref="Q5763:Q5826" si="630">IF(COUNTIF($B:$B,B5763)&gt;1,"repeat","new")</f>
        <v>new</v>
      </c>
      <c r="R5763" t="str">
        <f t="shared" ref="R5763:R5826" si="631">IF(L5763&gt;500,"high value",IF( L5763&gt;250,"medium","low"))</f>
        <v>medium</v>
      </c>
      <c r="S5763" t="str">
        <f t="shared" ref="S5763:S5826" si="632">IF(O5763&lt;=2,"Low",IF(O5763&lt;=4,"medium","High"))</f>
        <v>medium</v>
      </c>
      <c r="T5763" t="str">
        <f t="shared" ref="T5763:T5826" si="633">TEXT(H5763,"MMM")</f>
        <v>Jul</v>
      </c>
      <c r="U5763">
        <f t="shared" ref="U5763:U5826" si="634">YEAR(H5763)</f>
        <v>2024</v>
      </c>
      <c r="V5763" t="str">
        <f t="shared" ref="V5763:V5826" si="635">IF(K5763&lt;=5,"0-5",IF(K5763&lt;=10,"5-10",IF(K5763&lt;=15,"10-15","15+")))</f>
        <v>0-5</v>
      </c>
      <c r="W5763" t="str">
        <f t="shared" ref="W5763:W5826" si="636">IF(J5763&lt;=30,"Fast",IF(J5763&lt;=45,"Medium","Slow"))</f>
        <v>Medium</v>
      </c>
    </row>
    <row r="5764" spans="1:23" x14ac:dyDescent="0.3">
      <c r="A5764">
        <v>605763</v>
      </c>
      <c r="B5764">
        <v>38567</v>
      </c>
      <c r="C5764">
        <v>20</v>
      </c>
      <c r="D5764" t="s">
        <v>7</v>
      </c>
      <c r="E5764" t="s">
        <v>11</v>
      </c>
      <c r="F5764" t="s">
        <v>30</v>
      </c>
      <c r="G5764" t="s">
        <v>31</v>
      </c>
      <c r="H5764" s="1">
        <v>44596</v>
      </c>
      <c r="I5764" t="s">
        <v>33</v>
      </c>
      <c r="J5764">
        <v>79</v>
      </c>
      <c r="K5764">
        <v>7.8</v>
      </c>
      <c r="L5764">
        <v>1271.71</v>
      </c>
      <c r="M5764">
        <v>72.819999999999993</v>
      </c>
      <c r="N5764" t="s">
        <v>48</v>
      </c>
      <c r="O5764">
        <v>3</v>
      </c>
      <c r="P5764" t="str" cm="1">
        <f t="array" ref="P5764">_xlfn.IFS(C5764&lt;25,"18-24", C5764&lt;=35,"25-35", C5764&lt;=50,"36-50",TRUE,"50+")</f>
        <v>18-24</v>
      </c>
      <c r="Q5764" t="str">
        <f t="shared" si="630"/>
        <v>new</v>
      </c>
      <c r="R5764" t="str">
        <f t="shared" si="631"/>
        <v>high value</v>
      </c>
      <c r="S5764" t="str">
        <f t="shared" si="632"/>
        <v>medium</v>
      </c>
      <c r="T5764" t="str">
        <f t="shared" si="633"/>
        <v>Feb</v>
      </c>
      <c r="U5764">
        <f t="shared" si="634"/>
        <v>2022</v>
      </c>
      <c r="V5764" t="str">
        <f t="shared" si="635"/>
        <v>5-10</v>
      </c>
      <c r="W5764" t="str">
        <f t="shared" si="636"/>
        <v>Slow</v>
      </c>
    </row>
    <row r="5765" spans="1:23" x14ac:dyDescent="0.3">
      <c r="A5765">
        <v>605764</v>
      </c>
      <c r="B5765">
        <v>73587</v>
      </c>
      <c r="C5765">
        <v>41</v>
      </c>
      <c r="D5765" t="s">
        <v>4</v>
      </c>
      <c r="E5765" t="s">
        <v>11</v>
      </c>
      <c r="F5765" t="s">
        <v>22</v>
      </c>
      <c r="G5765" t="s">
        <v>29</v>
      </c>
      <c r="H5765" s="1">
        <v>45348</v>
      </c>
      <c r="I5765" t="s">
        <v>34</v>
      </c>
      <c r="J5765">
        <v>21</v>
      </c>
      <c r="K5765">
        <v>1</v>
      </c>
      <c r="L5765">
        <v>1316.57</v>
      </c>
      <c r="M5765">
        <v>30.24</v>
      </c>
      <c r="N5765" t="s">
        <v>48</v>
      </c>
      <c r="O5765">
        <v>1</v>
      </c>
      <c r="P5765" t="str" cm="1">
        <f t="array" ref="P5765">_xlfn.IFS(C5765&lt;25,"18-24", C5765&lt;=35,"25-35", C5765&lt;=50,"36-50",TRUE,"50+")</f>
        <v>36-50</v>
      </c>
      <c r="Q5765" t="str">
        <f t="shared" si="630"/>
        <v>new</v>
      </c>
      <c r="R5765" t="str">
        <f t="shared" si="631"/>
        <v>high value</v>
      </c>
      <c r="S5765" t="str">
        <f t="shared" si="632"/>
        <v>Low</v>
      </c>
      <c r="T5765" t="str">
        <f t="shared" si="633"/>
        <v>Feb</v>
      </c>
      <c r="U5765">
        <f t="shared" si="634"/>
        <v>2024</v>
      </c>
      <c r="V5765" t="str">
        <f t="shared" si="635"/>
        <v>0-5</v>
      </c>
      <c r="W5765" t="str">
        <f t="shared" si="636"/>
        <v>Fast</v>
      </c>
    </row>
    <row r="5766" spans="1:23" x14ac:dyDescent="0.3">
      <c r="A5766">
        <v>605765</v>
      </c>
      <c r="B5766">
        <v>26195</v>
      </c>
      <c r="C5766">
        <v>26</v>
      </c>
      <c r="D5766" t="s">
        <v>7</v>
      </c>
      <c r="E5766" t="s">
        <v>13</v>
      </c>
      <c r="F5766" t="s">
        <v>24</v>
      </c>
      <c r="G5766" t="s">
        <v>31</v>
      </c>
      <c r="H5766" s="1">
        <v>44891</v>
      </c>
      <c r="I5766" t="s">
        <v>34</v>
      </c>
      <c r="J5766">
        <v>75</v>
      </c>
      <c r="K5766">
        <v>10.1</v>
      </c>
      <c r="L5766">
        <v>1476.13</v>
      </c>
      <c r="M5766">
        <v>41.05</v>
      </c>
      <c r="N5766" t="s">
        <v>47</v>
      </c>
      <c r="O5766">
        <v>2</v>
      </c>
      <c r="P5766" t="str" cm="1">
        <f t="array" ref="P5766">_xlfn.IFS(C5766&lt;25,"18-24", C5766&lt;=35,"25-35", C5766&lt;=50,"36-50",TRUE,"50+")</f>
        <v>25-35</v>
      </c>
      <c r="Q5766" t="str">
        <f t="shared" si="630"/>
        <v>new</v>
      </c>
      <c r="R5766" t="str">
        <f t="shared" si="631"/>
        <v>high value</v>
      </c>
      <c r="S5766" t="str">
        <f t="shared" si="632"/>
        <v>Low</v>
      </c>
      <c r="T5766" t="str">
        <f t="shared" si="633"/>
        <v>Nov</v>
      </c>
      <c r="U5766">
        <f t="shared" si="634"/>
        <v>2022</v>
      </c>
      <c r="V5766" t="str">
        <f t="shared" si="635"/>
        <v>10-15</v>
      </c>
      <c r="W5766" t="str">
        <f t="shared" si="636"/>
        <v>Slow</v>
      </c>
    </row>
    <row r="5767" spans="1:23" x14ac:dyDescent="0.3">
      <c r="A5767">
        <v>605766</v>
      </c>
      <c r="B5767">
        <v>45977</v>
      </c>
      <c r="C5767">
        <v>33</v>
      </c>
      <c r="D5767" t="s">
        <v>7</v>
      </c>
      <c r="E5767" t="s">
        <v>5</v>
      </c>
      <c r="F5767" t="s">
        <v>22</v>
      </c>
      <c r="G5767" t="s">
        <v>29</v>
      </c>
      <c r="H5767" s="1">
        <v>45205</v>
      </c>
      <c r="I5767" t="s">
        <v>34</v>
      </c>
      <c r="J5767">
        <v>42</v>
      </c>
      <c r="K5767">
        <v>2.8</v>
      </c>
      <c r="L5767">
        <v>547.70000000000005</v>
      </c>
      <c r="M5767">
        <v>74.23</v>
      </c>
      <c r="N5767" t="s">
        <v>50</v>
      </c>
      <c r="O5767">
        <v>1</v>
      </c>
      <c r="P5767" t="str" cm="1">
        <f t="array" ref="P5767">_xlfn.IFS(C5767&lt;25,"18-24", C5767&lt;=35,"25-35", C5767&lt;=50,"36-50",TRUE,"50+")</f>
        <v>25-35</v>
      </c>
      <c r="Q5767" t="str">
        <f t="shared" si="630"/>
        <v>new</v>
      </c>
      <c r="R5767" t="str">
        <f t="shared" si="631"/>
        <v>high value</v>
      </c>
      <c r="S5767" t="str">
        <f t="shared" si="632"/>
        <v>Low</v>
      </c>
      <c r="T5767" t="str">
        <f t="shared" si="633"/>
        <v>Oct</v>
      </c>
      <c r="U5767">
        <f t="shared" si="634"/>
        <v>2023</v>
      </c>
      <c r="V5767" t="str">
        <f t="shared" si="635"/>
        <v>0-5</v>
      </c>
      <c r="W5767" t="str">
        <f t="shared" si="636"/>
        <v>Medium</v>
      </c>
    </row>
    <row r="5768" spans="1:23" x14ac:dyDescent="0.3">
      <c r="A5768">
        <v>605767</v>
      </c>
      <c r="B5768">
        <v>69528</v>
      </c>
      <c r="C5768">
        <v>24</v>
      </c>
      <c r="D5768" t="s">
        <v>4</v>
      </c>
      <c r="E5768" t="s">
        <v>8</v>
      </c>
      <c r="F5768" t="s">
        <v>28</v>
      </c>
      <c r="G5768" t="s">
        <v>21</v>
      </c>
      <c r="H5768" s="1">
        <v>45288</v>
      </c>
      <c r="I5768" t="s">
        <v>34</v>
      </c>
      <c r="J5768">
        <v>39</v>
      </c>
      <c r="K5768">
        <v>12.3</v>
      </c>
      <c r="L5768">
        <v>917.6</v>
      </c>
      <c r="M5768">
        <v>72.069999999999993</v>
      </c>
      <c r="N5768" t="s">
        <v>50</v>
      </c>
      <c r="O5768">
        <v>2</v>
      </c>
      <c r="P5768" t="str" cm="1">
        <f t="array" ref="P5768">_xlfn.IFS(C5768&lt;25,"18-24", C5768&lt;=35,"25-35", C5768&lt;=50,"36-50",TRUE,"50+")</f>
        <v>18-24</v>
      </c>
      <c r="Q5768" t="str">
        <f t="shared" si="630"/>
        <v>new</v>
      </c>
      <c r="R5768" t="str">
        <f t="shared" si="631"/>
        <v>high value</v>
      </c>
      <c r="S5768" t="str">
        <f t="shared" si="632"/>
        <v>Low</v>
      </c>
      <c r="T5768" t="str">
        <f t="shared" si="633"/>
        <v>Dec</v>
      </c>
      <c r="U5768">
        <f t="shared" si="634"/>
        <v>2023</v>
      </c>
      <c r="V5768" t="str">
        <f t="shared" si="635"/>
        <v>10-15</v>
      </c>
      <c r="W5768" t="str">
        <f t="shared" si="636"/>
        <v>Medium</v>
      </c>
    </row>
    <row r="5769" spans="1:23" x14ac:dyDescent="0.3">
      <c r="A5769">
        <v>605768</v>
      </c>
      <c r="B5769">
        <v>89084</v>
      </c>
      <c r="C5769">
        <v>42</v>
      </c>
      <c r="D5769" t="s">
        <v>7</v>
      </c>
      <c r="E5769" t="s">
        <v>15</v>
      </c>
      <c r="F5769" t="s">
        <v>19</v>
      </c>
      <c r="G5769" t="s">
        <v>29</v>
      </c>
      <c r="H5769" s="1">
        <v>44994</v>
      </c>
      <c r="I5769" t="s">
        <v>34</v>
      </c>
      <c r="J5769">
        <v>34</v>
      </c>
      <c r="K5769">
        <v>6.9</v>
      </c>
      <c r="L5769">
        <v>1029.32</v>
      </c>
      <c r="M5769">
        <v>31.51</v>
      </c>
      <c r="N5769" t="s">
        <v>49</v>
      </c>
      <c r="O5769">
        <v>3</v>
      </c>
      <c r="P5769" t="str" cm="1">
        <f t="array" ref="P5769">_xlfn.IFS(C5769&lt;25,"18-24", C5769&lt;=35,"25-35", C5769&lt;=50,"36-50",TRUE,"50+")</f>
        <v>36-50</v>
      </c>
      <c r="Q5769" t="str">
        <f t="shared" si="630"/>
        <v>new</v>
      </c>
      <c r="R5769" t="str">
        <f t="shared" si="631"/>
        <v>high value</v>
      </c>
      <c r="S5769" t="str">
        <f t="shared" si="632"/>
        <v>medium</v>
      </c>
      <c r="T5769" t="str">
        <f t="shared" si="633"/>
        <v>Mar</v>
      </c>
      <c r="U5769">
        <f t="shared" si="634"/>
        <v>2023</v>
      </c>
      <c r="V5769" t="str">
        <f t="shared" si="635"/>
        <v>5-10</v>
      </c>
      <c r="W5769" t="str">
        <f t="shared" si="636"/>
        <v>Medium</v>
      </c>
    </row>
    <row r="5770" spans="1:23" x14ac:dyDescent="0.3">
      <c r="A5770">
        <v>605769</v>
      </c>
      <c r="B5770">
        <v>82957</v>
      </c>
      <c r="C5770">
        <v>48</v>
      </c>
      <c r="D5770" t="s">
        <v>7</v>
      </c>
      <c r="E5770" t="s">
        <v>15</v>
      </c>
      <c r="F5770" t="s">
        <v>30</v>
      </c>
      <c r="G5770" t="s">
        <v>27</v>
      </c>
      <c r="H5770" s="1">
        <v>44783</v>
      </c>
      <c r="I5770" t="s">
        <v>33</v>
      </c>
      <c r="J5770">
        <v>59</v>
      </c>
      <c r="K5770">
        <v>8.6999999999999993</v>
      </c>
      <c r="L5770">
        <v>1243.5899999999999</v>
      </c>
      <c r="M5770">
        <v>74.239999999999995</v>
      </c>
      <c r="N5770" t="s">
        <v>49</v>
      </c>
      <c r="O5770">
        <v>5</v>
      </c>
      <c r="P5770" t="str" cm="1">
        <f t="array" ref="P5770">_xlfn.IFS(C5770&lt;25,"18-24", C5770&lt;=35,"25-35", C5770&lt;=50,"36-50",TRUE,"50+")</f>
        <v>36-50</v>
      </c>
      <c r="Q5770" t="str">
        <f t="shared" si="630"/>
        <v>new</v>
      </c>
      <c r="R5770" t="str">
        <f t="shared" si="631"/>
        <v>high value</v>
      </c>
      <c r="S5770" t="str">
        <f t="shared" si="632"/>
        <v>High</v>
      </c>
      <c r="T5770" t="str">
        <f t="shared" si="633"/>
        <v>Aug</v>
      </c>
      <c r="U5770">
        <f t="shared" si="634"/>
        <v>2022</v>
      </c>
      <c r="V5770" t="str">
        <f t="shared" si="635"/>
        <v>5-10</v>
      </c>
      <c r="W5770" t="str">
        <f t="shared" si="636"/>
        <v>Slow</v>
      </c>
    </row>
    <row r="5771" spans="1:23" x14ac:dyDescent="0.3">
      <c r="A5771">
        <v>605770</v>
      </c>
      <c r="B5771">
        <v>39529</v>
      </c>
      <c r="C5771">
        <v>55</v>
      </c>
      <c r="D5771" t="s">
        <v>7</v>
      </c>
      <c r="E5771" t="s">
        <v>5</v>
      </c>
      <c r="F5771" t="s">
        <v>30</v>
      </c>
      <c r="G5771" t="s">
        <v>21</v>
      </c>
      <c r="H5771" s="1">
        <v>44971</v>
      </c>
      <c r="I5771" t="s">
        <v>34</v>
      </c>
      <c r="J5771">
        <v>37</v>
      </c>
      <c r="K5771">
        <v>2.1</v>
      </c>
      <c r="L5771">
        <v>901.24</v>
      </c>
      <c r="M5771">
        <v>21.53</v>
      </c>
      <c r="N5771" t="s">
        <v>47</v>
      </c>
      <c r="O5771">
        <v>4</v>
      </c>
      <c r="P5771" t="str" cm="1">
        <f t="array" ref="P5771">_xlfn.IFS(C5771&lt;25,"18-24", C5771&lt;=35,"25-35", C5771&lt;=50,"36-50",TRUE,"50+")</f>
        <v>50+</v>
      </c>
      <c r="Q5771" t="str">
        <f t="shared" si="630"/>
        <v>new</v>
      </c>
      <c r="R5771" t="str">
        <f t="shared" si="631"/>
        <v>high value</v>
      </c>
      <c r="S5771" t="str">
        <f t="shared" si="632"/>
        <v>medium</v>
      </c>
      <c r="T5771" t="str">
        <f t="shared" si="633"/>
        <v>Feb</v>
      </c>
      <c r="U5771">
        <f t="shared" si="634"/>
        <v>2023</v>
      </c>
      <c r="V5771" t="str">
        <f t="shared" si="635"/>
        <v>0-5</v>
      </c>
      <c r="W5771" t="str">
        <f t="shared" si="636"/>
        <v>Medium</v>
      </c>
    </row>
    <row r="5772" spans="1:23" x14ac:dyDescent="0.3">
      <c r="A5772">
        <v>605771</v>
      </c>
      <c r="B5772">
        <v>75154</v>
      </c>
      <c r="C5772">
        <v>39</v>
      </c>
      <c r="D5772" t="s">
        <v>7</v>
      </c>
      <c r="E5772" t="s">
        <v>13</v>
      </c>
      <c r="F5772" t="s">
        <v>22</v>
      </c>
      <c r="G5772" t="s">
        <v>29</v>
      </c>
      <c r="H5772" s="1">
        <v>44721</v>
      </c>
      <c r="I5772" t="s">
        <v>33</v>
      </c>
      <c r="J5772">
        <v>33</v>
      </c>
      <c r="K5772">
        <v>14</v>
      </c>
      <c r="L5772">
        <v>955.66</v>
      </c>
      <c r="M5772">
        <v>117.64</v>
      </c>
      <c r="N5772" t="s">
        <v>49</v>
      </c>
      <c r="O5772">
        <v>1</v>
      </c>
      <c r="P5772" t="str" cm="1">
        <f t="array" ref="P5772">_xlfn.IFS(C5772&lt;25,"18-24", C5772&lt;=35,"25-35", C5772&lt;=50,"36-50",TRUE,"50+")</f>
        <v>36-50</v>
      </c>
      <c r="Q5772" t="str">
        <f t="shared" si="630"/>
        <v>new</v>
      </c>
      <c r="R5772" t="str">
        <f t="shared" si="631"/>
        <v>high value</v>
      </c>
      <c r="S5772" t="str">
        <f t="shared" si="632"/>
        <v>Low</v>
      </c>
      <c r="T5772" t="str">
        <f t="shared" si="633"/>
        <v>Jun</v>
      </c>
      <c r="U5772">
        <f t="shared" si="634"/>
        <v>2022</v>
      </c>
      <c r="V5772" t="str">
        <f t="shared" si="635"/>
        <v>10-15</v>
      </c>
      <c r="W5772" t="str">
        <f t="shared" si="636"/>
        <v>Medium</v>
      </c>
    </row>
    <row r="5773" spans="1:23" x14ac:dyDescent="0.3">
      <c r="A5773">
        <v>605772</v>
      </c>
      <c r="B5773">
        <v>85229</v>
      </c>
      <c r="C5773">
        <v>58</v>
      </c>
      <c r="D5773" t="s">
        <v>4</v>
      </c>
      <c r="E5773" t="s">
        <v>8</v>
      </c>
      <c r="F5773" t="s">
        <v>32</v>
      </c>
      <c r="G5773" t="s">
        <v>27</v>
      </c>
      <c r="H5773" s="1">
        <v>45193</v>
      </c>
      <c r="I5773" t="s">
        <v>33</v>
      </c>
      <c r="J5773">
        <v>20</v>
      </c>
      <c r="K5773">
        <v>7.4</v>
      </c>
      <c r="L5773">
        <v>1120.31</v>
      </c>
      <c r="M5773">
        <v>54.21</v>
      </c>
      <c r="N5773" t="s">
        <v>50</v>
      </c>
      <c r="O5773">
        <v>1</v>
      </c>
      <c r="P5773" t="str" cm="1">
        <f t="array" ref="P5773">_xlfn.IFS(C5773&lt;25,"18-24", C5773&lt;=35,"25-35", C5773&lt;=50,"36-50",TRUE,"50+")</f>
        <v>50+</v>
      </c>
      <c r="Q5773" t="str">
        <f t="shared" si="630"/>
        <v>new</v>
      </c>
      <c r="R5773" t="str">
        <f t="shared" si="631"/>
        <v>high value</v>
      </c>
      <c r="S5773" t="str">
        <f t="shared" si="632"/>
        <v>Low</v>
      </c>
      <c r="T5773" t="str">
        <f t="shared" si="633"/>
        <v>Sep</v>
      </c>
      <c r="U5773">
        <f t="shared" si="634"/>
        <v>2023</v>
      </c>
      <c r="V5773" t="str">
        <f t="shared" si="635"/>
        <v>5-10</v>
      </c>
      <c r="W5773" t="str">
        <f t="shared" si="636"/>
        <v>Fast</v>
      </c>
    </row>
    <row r="5774" spans="1:23" x14ac:dyDescent="0.3">
      <c r="A5774">
        <v>605773</v>
      </c>
      <c r="B5774">
        <v>42929</v>
      </c>
      <c r="C5774">
        <v>58</v>
      </c>
      <c r="D5774" t="s">
        <v>4</v>
      </c>
      <c r="E5774" t="s">
        <v>5</v>
      </c>
      <c r="F5774" t="s">
        <v>24</v>
      </c>
      <c r="G5774" t="s">
        <v>25</v>
      </c>
      <c r="H5774" s="1">
        <v>44627</v>
      </c>
      <c r="I5774" t="s">
        <v>34</v>
      </c>
      <c r="J5774">
        <v>87</v>
      </c>
      <c r="K5774">
        <v>2.1</v>
      </c>
      <c r="L5774">
        <v>1212.2</v>
      </c>
      <c r="M5774">
        <v>63.26</v>
      </c>
      <c r="N5774" t="s">
        <v>48</v>
      </c>
      <c r="O5774">
        <v>4</v>
      </c>
      <c r="P5774" t="str" cm="1">
        <f t="array" ref="P5774">_xlfn.IFS(C5774&lt;25,"18-24", C5774&lt;=35,"25-35", C5774&lt;=50,"36-50",TRUE,"50+")</f>
        <v>50+</v>
      </c>
      <c r="Q5774" t="str">
        <f t="shared" si="630"/>
        <v>new</v>
      </c>
      <c r="R5774" t="str">
        <f t="shared" si="631"/>
        <v>high value</v>
      </c>
      <c r="S5774" t="str">
        <f t="shared" si="632"/>
        <v>medium</v>
      </c>
      <c r="T5774" t="str">
        <f t="shared" si="633"/>
        <v>Mar</v>
      </c>
      <c r="U5774">
        <f t="shared" si="634"/>
        <v>2022</v>
      </c>
      <c r="V5774" t="str">
        <f t="shared" si="635"/>
        <v>0-5</v>
      </c>
      <c r="W5774" t="str">
        <f t="shared" si="636"/>
        <v>Slow</v>
      </c>
    </row>
    <row r="5775" spans="1:23" x14ac:dyDescent="0.3">
      <c r="A5775">
        <v>605774</v>
      </c>
      <c r="B5775">
        <v>72818</v>
      </c>
      <c r="C5775">
        <v>20</v>
      </c>
      <c r="D5775" t="s">
        <v>4</v>
      </c>
      <c r="E5775" t="s">
        <v>11</v>
      </c>
      <c r="F5775" t="s">
        <v>26</v>
      </c>
      <c r="G5775" t="s">
        <v>27</v>
      </c>
      <c r="H5775" s="1">
        <v>44634</v>
      </c>
      <c r="I5775" t="s">
        <v>33</v>
      </c>
      <c r="J5775">
        <v>71</v>
      </c>
      <c r="K5775">
        <v>8.9</v>
      </c>
      <c r="L5775">
        <v>456.22</v>
      </c>
      <c r="M5775">
        <v>60.41</v>
      </c>
      <c r="N5775" t="s">
        <v>49</v>
      </c>
      <c r="O5775">
        <v>5</v>
      </c>
      <c r="P5775" t="str" cm="1">
        <f t="array" ref="P5775">_xlfn.IFS(C5775&lt;25,"18-24", C5775&lt;=35,"25-35", C5775&lt;=50,"36-50",TRUE,"50+")</f>
        <v>18-24</v>
      </c>
      <c r="Q5775" t="str">
        <f t="shared" si="630"/>
        <v>new</v>
      </c>
      <c r="R5775" t="str">
        <f t="shared" si="631"/>
        <v>medium</v>
      </c>
      <c r="S5775" t="str">
        <f t="shared" si="632"/>
        <v>High</v>
      </c>
      <c r="T5775" t="str">
        <f t="shared" si="633"/>
        <v>Mar</v>
      </c>
      <c r="U5775">
        <f t="shared" si="634"/>
        <v>2022</v>
      </c>
      <c r="V5775" t="str">
        <f t="shared" si="635"/>
        <v>5-10</v>
      </c>
      <c r="W5775" t="str">
        <f t="shared" si="636"/>
        <v>Slow</v>
      </c>
    </row>
    <row r="5776" spans="1:23" x14ac:dyDescent="0.3">
      <c r="A5776">
        <v>605775</v>
      </c>
      <c r="B5776">
        <v>95374</v>
      </c>
      <c r="C5776">
        <v>47</v>
      </c>
      <c r="D5776" t="s">
        <v>7</v>
      </c>
      <c r="E5776" t="s">
        <v>11</v>
      </c>
      <c r="F5776" t="s">
        <v>22</v>
      </c>
      <c r="G5776" t="s">
        <v>29</v>
      </c>
      <c r="H5776" s="1">
        <v>44687</v>
      </c>
      <c r="I5776" t="s">
        <v>33</v>
      </c>
      <c r="J5776">
        <v>73</v>
      </c>
      <c r="K5776">
        <v>2.6</v>
      </c>
      <c r="L5776">
        <v>170.17</v>
      </c>
      <c r="M5776">
        <v>38.479999999999997</v>
      </c>
      <c r="N5776" t="s">
        <v>49</v>
      </c>
      <c r="O5776">
        <v>2</v>
      </c>
      <c r="P5776" t="str" cm="1">
        <f t="array" ref="P5776">_xlfn.IFS(C5776&lt;25,"18-24", C5776&lt;=35,"25-35", C5776&lt;=50,"36-50",TRUE,"50+")</f>
        <v>36-50</v>
      </c>
      <c r="Q5776" t="str">
        <f t="shared" si="630"/>
        <v>new</v>
      </c>
      <c r="R5776" t="str">
        <f t="shared" si="631"/>
        <v>low</v>
      </c>
      <c r="S5776" t="str">
        <f t="shared" si="632"/>
        <v>Low</v>
      </c>
      <c r="T5776" t="str">
        <f t="shared" si="633"/>
        <v>May</v>
      </c>
      <c r="U5776">
        <f t="shared" si="634"/>
        <v>2022</v>
      </c>
      <c r="V5776" t="str">
        <f t="shared" si="635"/>
        <v>0-5</v>
      </c>
      <c r="W5776" t="str">
        <f t="shared" si="636"/>
        <v>Slow</v>
      </c>
    </row>
    <row r="5777" spans="1:23" x14ac:dyDescent="0.3">
      <c r="A5777">
        <v>605776</v>
      </c>
      <c r="B5777">
        <v>21070</v>
      </c>
      <c r="C5777">
        <v>51</v>
      </c>
      <c r="D5777" t="s">
        <v>4</v>
      </c>
      <c r="E5777" t="s">
        <v>15</v>
      </c>
      <c r="F5777" t="s">
        <v>28</v>
      </c>
      <c r="G5777" t="s">
        <v>21</v>
      </c>
      <c r="H5777" s="1">
        <v>44707</v>
      </c>
      <c r="I5777" t="s">
        <v>33</v>
      </c>
      <c r="J5777">
        <v>55</v>
      </c>
      <c r="K5777">
        <v>1.1000000000000001</v>
      </c>
      <c r="L5777">
        <v>1313.63</v>
      </c>
      <c r="M5777">
        <v>31.03</v>
      </c>
      <c r="N5777" t="s">
        <v>50</v>
      </c>
      <c r="O5777">
        <v>3</v>
      </c>
      <c r="P5777" t="str" cm="1">
        <f t="array" ref="P5777">_xlfn.IFS(C5777&lt;25,"18-24", C5777&lt;=35,"25-35", C5777&lt;=50,"36-50",TRUE,"50+")</f>
        <v>50+</v>
      </c>
      <c r="Q5777" t="str">
        <f t="shared" si="630"/>
        <v>new</v>
      </c>
      <c r="R5777" t="str">
        <f t="shared" si="631"/>
        <v>high value</v>
      </c>
      <c r="S5777" t="str">
        <f t="shared" si="632"/>
        <v>medium</v>
      </c>
      <c r="T5777" t="str">
        <f t="shared" si="633"/>
        <v>May</v>
      </c>
      <c r="U5777">
        <f t="shared" si="634"/>
        <v>2022</v>
      </c>
      <c r="V5777" t="str">
        <f t="shared" si="635"/>
        <v>0-5</v>
      </c>
      <c r="W5777" t="str">
        <f t="shared" si="636"/>
        <v>Slow</v>
      </c>
    </row>
    <row r="5778" spans="1:23" x14ac:dyDescent="0.3">
      <c r="A5778">
        <v>605777</v>
      </c>
      <c r="B5778">
        <v>13016</v>
      </c>
      <c r="C5778">
        <v>31</v>
      </c>
      <c r="D5778" t="s">
        <v>4</v>
      </c>
      <c r="E5778" t="s">
        <v>5</v>
      </c>
      <c r="F5778" t="s">
        <v>19</v>
      </c>
      <c r="G5778" t="s">
        <v>27</v>
      </c>
      <c r="H5778" s="1">
        <v>44892</v>
      </c>
      <c r="I5778" t="s">
        <v>34</v>
      </c>
      <c r="J5778">
        <v>66</v>
      </c>
      <c r="K5778">
        <v>8.9</v>
      </c>
      <c r="L5778">
        <v>1230.26</v>
      </c>
      <c r="M5778">
        <v>56.12</v>
      </c>
      <c r="N5778" t="s">
        <v>49</v>
      </c>
      <c r="O5778">
        <v>4</v>
      </c>
      <c r="P5778" t="str" cm="1">
        <f t="array" ref="P5778">_xlfn.IFS(C5778&lt;25,"18-24", C5778&lt;=35,"25-35", C5778&lt;=50,"36-50",TRUE,"50+")</f>
        <v>25-35</v>
      </c>
      <c r="Q5778" t="str">
        <f t="shared" si="630"/>
        <v>new</v>
      </c>
      <c r="R5778" t="str">
        <f t="shared" si="631"/>
        <v>high value</v>
      </c>
      <c r="S5778" t="str">
        <f t="shared" si="632"/>
        <v>medium</v>
      </c>
      <c r="T5778" t="str">
        <f t="shared" si="633"/>
        <v>Nov</v>
      </c>
      <c r="U5778">
        <f t="shared" si="634"/>
        <v>2022</v>
      </c>
      <c r="V5778" t="str">
        <f t="shared" si="635"/>
        <v>5-10</v>
      </c>
      <c r="W5778" t="str">
        <f t="shared" si="636"/>
        <v>Slow</v>
      </c>
    </row>
    <row r="5779" spans="1:23" x14ac:dyDescent="0.3">
      <c r="A5779">
        <v>605778</v>
      </c>
      <c r="B5779">
        <v>46409</v>
      </c>
      <c r="C5779">
        <v>64</v>
      </c>
      <c r="D5779" t="s">
        <v>7</v>
      </c>
      <c r="E5779" t="s">
        <v>8</v>
      </c>
      <c r="F5779" t="s">
        <v>30</v>
      </c>
      <c r="G5779" t="s">
        <v>27</v>
      </c>
      <c r="H5779" s="1">
        <v>45511</v>
      </c>
      <c r="I5779" t="s">
        <v>34</v>
      </c>
      <c r="J5779">
        <v>73</v>
      </c>
      <c r="K5779">
        <v>1.3</v>
      </c>
      <c r="L5779">
        <v>1330.95</v>
      </c>
      <c r="M5779">
        <v>64.739999999999995</v>
      </c>
      <c r="N5779" t="s">
        <v>48</v>
      </c>
      <c r="O5779">
        <v>5</v>
      </c>
      <c r="P5779" t="str" cm="1">
        <f t="array" ref="P5779">_xlfn.IFS(C5779&lt;25,"18-24", C5779&lt;=35,"25-35", C5779&lt;=50,"36-50",TRUE,"50+")</f>
        <v>50+</v>
      </c>
      <c r="Q5779" t="str">
        <f t="shared" si="630"/>
        <v>new</v>
      </c>
      <c r="R5779" t="str">
        <f t="shared" si="631"/>
        <v>high value</v>
      </c>
      <c r="S5779" t="str">
        <f t="shared" si="632"/>
        <v>High</v>
      </c>
      <c r="T5779" t="str">
        <f t="shared" si="633"/>
        <v>Aug</v>
      </c>
      <c r="U5779">
        <f t="shared" si="634"/>
        <v>2024</v>
      </c>
      <c r="V5779" t="str">
        <f t="shared" si="635"/>
        <v>0-5</v>
      </c>
      <c r="W5779" t="str">
        <f t="shared" si="636"/>
        <v>Slow</v>
      </c>
    </row>
    <row r="5780" spans="1:23" x14ac:dyDescent="0.3">
      <c r="A5780">
        <v>605779</v>
      </c>
      <c r="B5780">
        <v>54821</v>
      </c>
      <c r="C5780">
        <v>51</v>
      </c>
      <c r="D5780" t="s">
        <v>7</v>
      </c>
      <c r="E5780" t="s">
        <v>5</v>
      </c>
      <c r="F5780" t="s">
        <v>18</v>
      </c>
      <c r="G5780" t="s">
        <v>21</v>
      </c>
      <c r="H5780" s="1">
        <v>45608</v>
      </c>
      <c r="I5780" t="s">
        <v>34</v>
      </c>
      <c r="J5780">
        <v>86</v>
      </c>
      <c r="K5780">
        <v>2.2000000000000002</v>
      </c>
      <c r="L5780">
        <v>1195</v>
      </c>
      <c r="M5780">
        <v>55.47</v>
      </c>
      <c r="N5780" t="s">
        <v>47</v>
      </c>
      <c r="O5780">
        <v>4</v>
      </c>
      <c r="P5780" t="str" cm="1">
        <f t="array" ref="P5780">_xlfn.IFS(C5780&lt;25,"18-24", C5780&lt;=35,"25-35", C5780&lt;=50,"36-50",TRUE,"50+")</f>
        <v>50+</v>
      </c>
      <c r="Q5780" t="str">
        <f t="shared" si="630"/>
        <v>new</v>
      </c>
      <c r="R5780" t="str">
        <f t="shared" si="631"/>
        <v>high value</v>
      </c>
      <c r="S5780" t="str">
        <f t="shared" si="632"/>
        <v>medium</v>
      </c>
      <c r="T5780" t="str">
        <f t="shared" si="633"/>
        <v>Nov</v>
      </c>
      <c r="U5780">
        <f t="shared" si="634"/>
        <v>2024</v>
      </c>
      <c r="V5780" t="str">
        <f t="shared" si="635"/>
        <v>0-5</v>
      </c>
      <c r="W5780" t="str">
        <f t="shared" si="636"/>
        <v>Slow</v>
      </c>
    </row>
    <row r="5781" spans="1:23" x14ac:dyDescent="0.3">
      <c r="A5781">
        <v>605780</v>
      </c>
      <c r="B5781">
        <v>94931</v>
      </c>
      <c r="C5781">
        <v>51</v>
      </c>
      <c r="D5781" t="s">
        <v>4</v>
      </c>
      <c r="E5781" t="s">
        <v>15</v>
      </c>
      <c r="F5781" t="s">
        <v>26</v>
      </c>
      <c r="G5781" t="s">
        <v>31</v>
      </c>
      <c r="H5781" s="1">
        <v>44579</v>
      </c>
      <c r="I5781" t="s">
        <v>33</v>
      </c>
      <c r="J5781">
        <v>55</v>
      </c>
      <c r="K5781">
        <v>10.199999999999999</v>
      </c>
      <c r="L5781">
        <v>470.35</v>
      </c>
      <c r="M5781">
        <v>83.62</v>
      </c>
      <c r="N5781" t="s">
        <v>47</v>
      </c>
      <c r="O5781">
        <v>4</v>
      </c>
      <c r="P5781" t="str" cm="1">
        <f t="array" ref="P5781">_xlfn.IFS(C5781&lt;25,"18-24", C5781&lt;=35,"25-35", C5781&lt;=50,"36-50",TRUE,"50+")</f>
        <v>50+</v>
      </c>
      <c r="Q5781" t="str">
        <f t="shared" si="630"/>
        <v>new</v>
      </c>
      <c r="R5781" t="str">
        <f t="shared" si="631"/>
        <v>medium</v>
      </c>
      <c r="S5781" t="str">
        <f t="shared" si="632"/>
        <v>medium</v>
      </c>
      <c r="T5781" t="str">
        <f t="shared" si="633"/>
        <v>Jan</v>
      </c>
      <c r="U5781">
        <f t="shared" si="634"/>
        <v>2022</v>
      </c>
      <c r="V5781" t="str">
        <f t="shared" si="635"/>
        <v>10-15</v>
      </c>
      <c r="W5781" t="str">
        <f t="shared" si="636"/>
        <v>Slow</v>
      </c>
    </row>
    <row r="5782" spans="1:23" x14ac:dyDescent="0.3">
      <c r="A5782">
        <v>605781</v>
      </c>
      <c r="B5782">
        <v>62985</v>
      </c>
      <c r="C5782">
        <v>29</v>
      </c>
      <c r="D5782" t="s">
        <v>7</v>
      </c>
      <c r="E5782" t="s">
        <v>11</v>
      </c>
      <c r="F5782" t="s">
        <v>19</v>
      </c>
      <c r="G5782" t="s">
        <v>25</v>
      </c>
      <c r="H5782" s="1">
        <v>45146</v>
      </c>
      <c r="I5782" t="s">
        <v>34</v>
      </c>
      <c r="J5782">
        <v>44</v>
      </c>
      <c r="K5782">
        <v>1</v>
      </c>
      <c r="L5782">
        <v>181.64</v>
      </c>
      <c r="M5782">
        <v>65.31</v>
      </c>
      <c r="N5782" t="s">
        <v>47</v>
      </c>
      <c r="O5782">
        <v>4</v>
      </c>
      <c r="P5782" t="str" cm="1">
        <f t="array" ref="P5782">_xlfn.IFS(C5782&lt;25,"18-24", C5782&lt;=35,"25-35", C5782&lt;=50,"36-50",TRUE,"50+")</f>
        <v>25-35</v>
      </c>
      <c r="Q5782" t="str">
        <f t="shared" si="630"/>
        <v>new</v>
      </c>
      <c r="R5782" t="str">
        <f t="shared" si="631"/>
        <v>low</v>
      </c>
      <c r="S5782" t="str">
        <f t="shared" si="632"/>
        <v>medium</v>
      </c>
      <c r="T5782" t="str">
        <f t="shared" si="633"/>
        <v>Aug</v>
      </c>
      <c r="U5782">
        <f t="shared" si="634"/>
        <v>2023</v>
      </c>
      <c r="V5782" t="str">
        <f t="shared" si="635"/>
        <v>0-5</v>
      </c>
      <c r="W5782" t="str">
        <f t="shared" si="636"/>
        <v>Medium</v>
      </c>
    </row>
    <row r="5783" spans="1:23" x14ac:dyDescent="0.3">
      <c r="A5783">
        <v>605782</v>
      </c>
      <c r="B5783">
        <v>75722</v>
      </c>
      <c r="C5783">
        <v>41</v>
      </c>
      <c r="D5783" t="s">
        <v>7</v>
      </c>
      <c r="E5783" t="s">
        <v>5</v>
      </c>
      <c r="F5783" t="s">
        <v>19</v>
      </c>
      <c r="G5783" t="s">
        <v>31</v>
      </c>
      <c r="H5783" s="1">
        <v>45423</v>
      </c>
      <c r="I5783" t="s">
        <v>33</v>
      </c>
      <c r="J5783">
        <v>86</v>
      </c>
      <c r="K5783">
        <v>6.8</v>
      </c>
      <c r="L5783">
        <v>340.66</v>
      </c>
      <c r="M5783">
        <v>119.35</v>
      </c>
      <c r="N5783" t="s">
        <v>48</v>
      </c>
      <c r="O5783">
        <v>4</v>
      </c>
      <c r="P5783" t="str" cm="1">
        <f t="array" ref="P5783">_xlfn.IFS(C5783&lt;25,"18-24", C5783&lt;=35,"25-35", C5783&lt;=50,"36-50",TRUE,"50+")</f>
        <v>36-50</v>
      </c>
      <c r="Q5783" t="str">
        <f t="shared" si="630"/>
        <v>new</v>
      </c>
      <c r="R5783" t="str">
        <f t="shared" si="631"/>
        <v>medium</v>
      </c>
      <c r="S5783" t="str">
        <f t="shared" si="632"/>
        <v>medium</v>
      </c>
      <c r="T5783" t="str">
        <f t="shared" si="633"/>
        <v>May</v>
      </c>
      <c r="U5783">
        <f t="shared" si="634"/>
        <v>2024</v>
      </c>
      <c r="V5783" t="str">
        <f t="shared" si="635"/>
        <v>5-10</v>
      </c>
      <c r="W5783" t="str">
        <f t="shared" si="636"/>
        <v>Slow</v>
      </c>
    </row>
    <row r="5784" spans="1:23" x14ac:dyDescent="0.3">
      <c r="A5784">
        <v>605783</v>
      </c>
      <c r="B5784">
        <v>10830</v>
      </c>
      <c r="C5784">
        <v>26</v>
      </c>
      <c r="D5784" t="s">
        <v>4</v>
      </c>
      <c r="E5784" t="s">
        <v>8</v>
      </c>
      <c r="F5784" t="s">
        <v>32</v>
      </c>
      <c r="G5784" t="s">
        <v>27</v>
      </c>
      <c r="H5784" s="1">
        <v>44678</v>
      </c>
      <c r="I5784" t="s">
        <v>33</v>
      </c>
      <c r="J5784">
        <v>53</v>
      </c>
      <c r="K5784">
        <v>5.6</v>
      </c>
      <c r="L5784">
        <v>357.83</v>
      </c>
      <c r="M5784">
        <v>92.17</v>
      </c>
      <c r="N5784" t="s">
        <v>48</v>
      </c>
      <c r="O5784">
        <v>4</v>
      </c>
      <c r="P5784" t="str" cm="1">
        <f t="array" ref="P5784">_xlfn.IFS(C5784&lt;25,"18-24", C5784&lt;=35,"25-35", C5784&lt;=50,"36-50",TRUE,"50+")</f>
        <v>25-35</v>
      </c>
      <c r="Q5784" t="str">
        <f t="shared" si="630"/>
        <v>new</v>
      </c>
      <c r="R5784" t="str">
        <f t="shared" si="631"/>
        <v>medium</v>
      </c>
      <c r="S5784" t="str">
        <f t="shared" si="632"/>
        <v>medium</v>
      </c>
      <c r="T5784" t="str">
        <f t="shared" si="633"/>
        <v>Apr</v>
      </c>
      <c r="U5784">
        <f t="shared" si="634"/>
        <v>2022</v>
      </c>
      <c r="V5784" t="str">
        <f t="shared" si="635"/>
        <v>5-10</v>
      </c>
      <c r="W5784" t="str">
        <f t="shared" si="636"/>
        <v>Slow</v>
      </c>
    </row>
    <row r="5785" spans="1:23" x14ac:dyDescent="0.3">
      <c r="A5785">
        <v>605784</v>
      </c>
      <c r="B5785">
        <v>73580</v>
      </c>
      <c r="C5785">
        <v>20</v>
      </c>
      <c r="D5785" t="s">
        <v>7</v>
      </c>
      <c r="E5785" t="s">
        <v>15</v>
      </c>
      <c r="F5785" t="s">
        <v>19</v>
      </c>
      <c r="G5785" t="s">
        <v>29</v>
      </c>
      <c r="H5785" s="1">
        <v>44580</v>
      </c>
      <c r="I5785" t="s">
        <v>34</v>
      </c>
      <c r="J5785">
        <v>77</v>
      </c>
      <c r="K5785">
        <v>1.2</v>
      </c>
      <c r="L5785">
        <v>734.84</v>
      </c>
      <c r="M5785">
        <v>105.76</v>
      </c>
      <c r="N5785" t="s">
        <v>47</v>
      </c>
      <c r="O5785">
        <v>5</v>
      </c>
      <c r="P5785" t="str" cm="1">
        <f t="array" ref="P5785">_xlfn.IFS(C5785&lt;25,"18-24", C5785&lt;=35,"25-35", C5785&lt;=50,"36-50",TRUE,"50+")</f>
        <v>18-24</v>
      </c>
      <c r="Q5785" t="str">
        <f t="shared" si="630"/>
        <v>new</v>
      </c>
      <c r="R5785" t="str">
        <f t="shared" si="631"/>
        <v>high value</v>
      </c>
      <c r="S5785" t="str">
        <f t="shared" si="632"/>
        <v>High</v>
      </c>
      <c r="T5785" t="str">
        <f t="shared" si="633"/>
        <v>Jan</v>
      </c>
      <c r="U5785">
        <f t="shared" si="634"/>
        <v>2022</v>
      </c>
      <c r="V5785" t="str">
        <f t="shared" si="635"/>
        <v>0-5</v>
      </c>
      <c r="W5785" t="str">
        <f t="shared" si="636"/>
        <v>Slow</v>
      </c>
    </row>
    <row r="5786" spans="1:23" x14ac:dyDescent="0.3">
      <c r="A5786">
        <v>605785</v>
      </c>
      <c r="B5786">
        <v>24591</v>
      </c>
      <c r="C5786">
        <v>49</v>
      </c>
      <c r="D5786" t="s">
        <v>7</v>
      </c>
      <c r="E5786" t="s">
        <v>5</v>
      </c>
      <c r="F5786" t="s">
        <v>26</v>
      </c>
      <c r="G5786" t="s">
        <v>25</v>
      </c>
      <c r="H5786" s="1">
        <v>45247</v>
      </c>
      <c r="I5786" t="s">
        <v>33</v>
      </c>
      <c r="J5786">
        <v>75</v>
      </c>
      <c r="K5786">
        <v>1.7</v>
      </c>
      <c r="L5786">
        <v>460.43</v>
      </c>
      <c r="M5786">
        <v>64.13</v>
      </c>
      <c r="N5786" t="s">
        <v>47</v>
      </c>
      <c r="O5786">
        <v>5</v>
      </c>
      <c r="P5786" t="str" cm="1">
        <f t="array" ref="P5786">_xlfn.IFS(C5786&lt;25,"18-24", C5786&lt;=35,"25-35", C5786&lt;=50,"36-50",TRUE,"50+")</f>
        <v>36-50</v>
      </c>
      <c r="Q5786" t="str">
        <f t="shared" si="630"/>
        <v>new</v>
      </c>
      <c r="R5786" t="str">
        <f t="shared" si="631"/>
        <v>medium</v>
      </c>
      <c r="S5786" t="str">
        <f t="shared" si="632"/>
        <v>High</v>
      </c>
      <c r="T5786" t="str">
        <f t="shared" si="633"/>
        <v>Nov</v>
      </c>
      <c r="U5786">
        <f t="shared" si="634"/>
        <v>2023</v>
      </c>
      <c r="V5786" t="str">
        <f t="shared" si="635"/>
        <v>0-5</v>
      </c>
      <c r="W5786" t="str">
        <f t="shared" si="636"/>
        <v>Slow</v>
      </c>
    </row>
    <row r="5787" spans="1:23" x14ac:dyDescent="0.3">
      <c r="A5787">
        <v>605786</v>
      </c>
      <c r="B5787">
        <v>93784</v>
      </c>
      <c r="C5787">
        <v>63</v>
      </c>
      <c r="D5787" t="s">
        <v>7</v>
      </c>
      <c r="E5787" t="s">
        <v>16</v>
      </c>
      <c r="F5787" t="s">
        <v>18</v>
      </c>
      <c r="G5787" t="s">
        <v>31</v>
      </c>
      <c r="H5787" s="1">
        <v>44630</v>
      </c>
      <c r="I5787" t="s">
        <v>34</v>
      </c>
      <c r="J5787">
        <v>76</v>
      </c>
      <c r="K5787">
        <v>10.199999999999999</v>
      </c>
      <c r="L5787">
        <v>612.69000000000005</v>
      </c>
      <c r="M5787">
        <v>92.62</v>
      </c>
      <c r="N5787" t="s">
        <v>50</v>
      </c>
      <c r="O5787">
        <v>1</v>
      </c>
      <c r="P5787" t="str" cm="1">
        <f t="array" ref="P5787">_xlfn.IFS(C5787&lt;25,"18-24", C5787&lt;=35,"25-35", C5787&lt;=50,"36-50",TRUE,"50+")</f>
        <v>50+</v>
      </c>
      <c r="Q5787" t="str">
        <f t="shared" si="630"/>
        <v>new</v>
      </c>
      <c r="R5787" t="str">
        <f t="shared" si="631"/>
        <v>high value</v>
      </c>
      <c r="S5787" t="str">
        <f t="shared" si="632"/>
        <v>Low</v>
      </c>
      <c r="T5787" t="str">
        <f t="shared" si="633"/>
        <v>Mar</v>
      </c>
      <c r="U5787">
        <f t="shared" si="634"/>
        <v>2022</v>
      </c>
      <c r="V5787" t="str">
        <f t="shared" si="635"/>
        <v>10-15</v>
      </c>
      <c r="W5787" t="str">
        <f t="shared" si="636"/>
        <v>Slow</v>
      </c>
    </row>
    <row r="5788" spans="1:23" x14ac:dyDescent="0.3">
      <c r="A5788">
        <v>605787</v>
      </c>
      <c r="B5788">
        <v>54061</v>
      </c>
      <c r="C5788">
        <v>22</v>
      </c>
      <c r="D5788" t="s">
        <v>7</v>
      </c>
      <c r="E5788" t="s">
        <v>5</v>
      </c>
      <c r="F5788" t="s">
        <v>22</v>
      </c>
      <c r="G5788" t="s">
        <v>31</v>
      </c>
      <c r="H5788" s="1">
        <v>45353</v>
      </c>
      <c r="I5788" t="s">
        <v>33</v>
      </c>
      <c r="J5788">
        <v>40</v>
      </c>
      <c r="K5788">
        <v>4.5</v>
      </c>
      <c r="L5788">
        <v>1427.77</v>
      </c>
      <c r="M5788">
        <v>82.07</v>
      </c>
      <c r="N5788" t="s">
        <v>47</v>
      </c>
      <c r="O5788">
        <v>3</v>
      </c>
      <c r="P5788" t="str" cm="1">
        <f t="array" ref="P5788">_xlfn.IFS(C5788&lt;25,"18-24", C5788&lt;=35,"25-35", C5788&lt;=50,"36-50",TRUE,"50+")</f>
        <v>18-24</v>
      </c>
      <c r="Q5788" t="str">
        <f t="shared" si="630"/>
        <v>new</v>
      </c>
      <c r="R5788" t="str">
        <f t="shared" si="631"/>
        <v>high value</v>
      </c>
      <c r="S5788" t="str">
        <f t="shared" si="632"/>
        <v>medium</v>
      </c>
      <c r="T5788" t="str">
        <f t="shared" si="633"/>
        <v>Mar</v>
      </c>
      <c r="U5788">
        <f t="shared" si="634"/>
        <v>2024</v>
      </c>
      <c r="V5788" t="str">
        <f t="shared" si="635"/>
        <v>0-5</v>
      </c>
      <c r="W5788" t="str">
        <f t="shared" si="636"/>
        <v>Medium</v>
      </c>
    </row>
    <row r="5789" spans="1:23" x14ac:dyDescent="0.3">
      <c r="A5789">
        <v>605788</v>
      </c>
      <c r="B5789">
        <v>18307</v>
      </c>
      <c r="C5789">
        <v>24</v>
      </c>
      <c r="D5789" t="s">
        <v>7</v>
      </c>
      <c r="E5789" t="s">
        <v>11</v>
      </c>
      <c r="F5789" t="s">
        <v>22</v>
      </c>
      <c r="G5789" t="s">
        <v>31</v>
      </c>
      <c r="H5789" s="1">
        <v>45570</v>
      </c>
      <c r="I5789" t="s">
        <v>34</v>
      </c>
      <c r="J5789">
        <v>29</v>
      </c>
      <c r="K5789">
        <v>5.4</v>
      </c>
      <c r="L5789">
        <v>1006.62</v>
      </c>
      <c r="M5789">
        <v>105.4</v>
      </c>
      <c r="N5789" t="s">
        <v>49</v>
      </c>
      <c r="O5789">
        <v>5</v>
      </c>
      <c r="P5789" t="str" cm="1">
        <f t="array" ref="P5789">_xlfn.IFS(C5789&lt;25,"18-24", C5789&lt;=35,"25-35", C5789&lt;=50,"36-50",TRUE,"50+")</f>
        <v>18-24</v>
      </c>
      <c r="Q5789" t="str">
        <f t="shared" si="630"/>
        <v>new</v>
      </c>
      <c r="R5789" t="str">
        <f t="shared" si="631"/>
        <v>high value</v>
      </c>
      <c r="S5789" t="str">
        <f t="shared" si="632"/>
        <v>High</v>
      </c>
      <c r="T5789" t="str">
        <f t="shared" si="633"/>
        <v>Oct</v>
      </c>
      <c r="U5789">
        <f t="shared" si="634"/>
        <v>2024</v>
      </c>
      <c r="V5789" t="str">
        <f t="shared" si="635"/>
        <v>5-10</v>
      </c>
      <c r="W5789" t="str">
        <f t="shared" si="636"/>
        <v>Fast</v>
      </c>
    </row>
    <row r="5790" spans="1:23" x14ac:dyDescent="0.3">
      <c r="A5790">
        <v>605789</v>
      </c>
      <c r="B5790">
        <v>11332</v>
      </c>
      <c r="C5790">
        <v>28</v>
      </c>
      <c r="D5790" t="s">
        <v>7</v>
      </c>
      <c r="E5790" t="s">
        <v>15</v>
      </c>
      <c r="F5790" t="s">
        <v>28</v>
      </c>
      <c r="G5790" t="s">
        <v>29</v>
      </c>
      <c r="H5790" s="1">
        <v>44754</v>
      </c>
      <c r="I5790" t="s">
        <v>33</v>
      </c>
      <c r="J5790">
        <v>55</v>
      </c>
      <c r="K5790">
        <v>4.9000000000000004</v>
      </c>
      <c r="L5790">
        <v>1241.94</v>
      </c>
      <c r="M5790">
        <v>62.77</v>
      </c>
      <c r="N5790" t="s">
        <v>48</v>
      </c>
      <c r="O5790">
        <v>5</v>
      </c>
      <c r="P5790" t="str" cm="1">
        <f t="array" ref="P5790">_xlfn.IFS(C5790&lt;25,"18-24", C5790&lt;=35,"25-35", C5790&lt;=50,"36-50",TRUE,"50+")</f>
        <v>25-35</v>
      </c>
      <c r="Q5790" t="str">
        <f t="shared" si="630"/>
        <v>new</v>
      </c>
      <c r="R5790" t="str">
        <f t="shared" si="631"/>
        <v>high value</v>
      </c>
      <c r="S5790" t="str">
        <f t="shared" si="632"/>
        <v>High</v>
      </c>
      <c r="T5790" t="str">
        <f t="shared" si="633"/>
        <v>Jul</v>
      </c>
      <c r="U5790">
        <f t="shared" si="634"/>
        <v>2022</v>
      </c>
      <c r="V5790" t="str">
        <f t="shared" si="635"/>
        <v>0-5</v>
      </c>
      <c r="W5790" t="str">
        <f t="shared" si="636"/>
        <v>Slow</v>
      </c>
    </row>
    <row r="5791" spans="1:23" x14ac:dyDescent="0.3">
      <c r="A5791">
        <v>605790</v>
      </c>
      <c r="B5791">
        <v>41345</v>
      </c>
      <c r="C5791">
        <v>37</v>
      </c>
      <c r="D5791" t="s">
        <v>7</v>
      </c>
      <c r="E5791" t="s">
        <v>8</v>
      </c>
      <c r="F5791" t="s">
        <v>28</v>
      </c>
      <c r="G5791" t="s">
        <v>31</v>
      </c>
      <c r="H5791" s="1">
        <v>45006</v>
      </c>
      <c r="I5791" t="s">
        <v>33</v>
      </c>
      <c r="J5791">
        <v>75</v>
      </c>
      <c r="K5791">
        <v>3.3</v>
      </c>
      <c r="L5791">
        <v>491.07</v>
      </c>
      <c r="M5791">
        <v>95.72</v>
      </c>
      <c r="N5791" t="s">
        <v>50</v>
      </c>
      <c r="O5791">
        <v>2</v>
      </c>
      <c r="P5791" t="str" cm="1">
        <f t="array" ref="P5791">_xlfn.IFS(C5791&lt;25,"18-24", C5791&lt;=35,"25-35", C5791&lt;=50,"36-50",TRUE,"50+")</f>
        <v>36-50</v>
      </c>
      <c r="Q5791" t="str">
        <f t="shared" si="630"/>
        <v>new</v>
      </c>
      <c r="R5791" t="str">
        <f t="shared" si="631"/>
        <v>medium</v>
      </c>
      <c r="S5791" t="str">
        <f t="shared" si="632"/>
        <v>Low</v>
      </c>
      <c r="T5791" t="str">
        <f t="shared" si="633"/>
        <v>Mar</v>
      </c>
      <c r="U5791">
        <f t="shared" si="634"/>
        <v>2023</v>
      </c>
      <c r="V5791" t="str">
        <f t="shared" si="635"/>
        <v>0-5</v>
      </c>
      <c r="W5791" t="str">
        <f t="shared" si="636"/>
        <v>Slow</v>
      </c>
    </row>
    <row r="5792" spans="1:23" x14ac:dyDescent="0.3">
      <c r="A5792">
        <v>605791</v>
      </c>
      <c r="B5792">
        <v>12870</v>
      </c>
      <c r="C5792">
        <v>59</v>
      </c>
      <c r="D5792" t="s">
        <v>7</v>
      </c>
      <c r="E5792" t="s">
        <v>11</v>
      </c>
      <c r="F5792" t="s">
        <v>26</v>
      </c>
      <c r="G5792" t="s">
        <v>21</v>
      </c>
      <c r="H5792" s="1">
        <v>45596</v>
      </c>
      <c r="I5792" t="s">
        <v>34</v>
      </c>
      <c r="J5792">
        <v>69</v>
      </c>
      <c r="K5792">
        <v>8.1999999999999993</v>
      </c>
      <c r="L5792">
        <v>582.12</v>
      </c>
      <c r="M5792">
        <v>29.57</v>
      </c>
      <c r="N5792" t="s">
        <v>49</v>
      </c>
      <c r="O5792">
        <v>5</v>
      </c>
      <c r="P5792" t="str" cm="1">
        <f t="array" ref="P5792">_xlfn.IFS(C5792&lt;25,"18-24", C5792&lt;=35,"25-35", C5792&lt;=50,"36-50",TRUE,"50+")</f>
        <v>50+</v>
      </c>
      <c r="Q5792" t="str">
        <f t="shared" si="630"/>
        <v>new</v>
      </c>
      <c r="R5792" t="str">
        <f t="shared" si="631"/>
        <v>high value</v>
      </c>
      <c r="S5792" t="str">
        <f t="shared" si="632"/>
        <v>High</v>
      </c>
      <c r="T5792" t="str">
        <f t="shared" si="633"/>
        <v>Oct</v>
      </c>
      <c r="U5792">
        <f t="shared" si="634"/>
        <v>2024</v>
      </c>
      <c r="V5792" t="str">
        <f t="shared" si="635"/>
        <v>5-10</v>
      </c>
      <c r="W5792" t="str">
        <f t="shared" si="636"/>
        <v>Slow</v>
      </c>
    </row>
    <row r="5793" spans="1:23" x14ac:dyDescent="0.3">
      <c r="A5793">
        <v>605792</v>
      </c>
      <c r="B5793">
        <v>86600</v>
      </c>
      <c r="C5793">
        <v>29</v>
      </c>
      <c r="D5793" t="s">
        <v>4</v>
      </c>
      <c r="E5793" t="s">
        <v>15</v>
      </c>
      <c r="F5793" t="s">
        <v>26</v>
      </c>
      <c r="G5793" t="s">
        <v>31</v>
      </c>
      <c r="H5793" s="1">
        <v>45168</v>
      </c>
      <c r="I5793" t="s">
        <v>34</v>
      </c>
      <c r="J5793">
        <v>65</v>
      </c>
      <c r="K5793">
        <v>4.7</v>
      </c>
      <c r="L5793">
        <v>868.74</v>
      </c>
      <c r="M5793">
        <v>118.39</v>
      </c>
      <c r="N5793" t="s">
        <v>50</v>
      </c>
      <c r="O5793">
        <v>5</v>
      </c>
      <c r="P5793" t="str" cm="1">
        <f t="array" ref="P5793">_xlfn.IFS(C5793&lt;25,"18-24", C5793&lt;=35,"25-35", C5793&lt;=50,"36-50",TRUE,"50+")</f>
        <v>25-35</v>
      </c>
      <c r="Q5793" t="str">
        <f t="shared" si="630"/>
        <v>new</v>
      </c>
      <c r="R5793" t="str">
        <f t="shared" si="631"/>
        <v>high value</v>
      </c>
      <c r="S5793" t="str">
        <f t="shared" si="632"/>
        <v>High</v>
      </c>
      <c r="T5793" t="str">
        <f t="shared" si="633"/>
        <v>Aug</v>
      </c>
      <c r="U5793">
        <f t="shared" si="634"/>
        <v>2023</v>
      </c>
      <c r="V5793" t="str">
        <f t="shared" si="635"/>
        <v>0-5</v>
      </c>
      <c r="W5793" t="str">
        <f t="shared" si="636"/>
        <v>Slow</v>
      </c>
    </row>
    <row r="5794" spans="1:23" x14ac:dyDescent="0.3">
      <c r="A5794">
        <v>605793</v>
      </c>
      <c r="B5794">
        <v>86568</v>
      </c>
      <c r="C5794">
        <v>22</v>
      </c>
      <c r="D5794" t="s">
        <v>4</v>
      </c>
      <c r="E5794" t="s">
        <v>16</v>
      </c>
      <c r="F5794" t="s">
        <v>30</v>
      </c>
      <c r="G5794" t="s">
        <v>25</v>
      </c>
      <c r="H5794" s="1">
        <v>44584</v>
      </c>
      <c r="I5794" t="s">
        <v>34</v>
      </c>
      <c r="J5794">
        <v>34</v>
      </c>
      <c r="K5794">
        <v>3.3</v>
      </c>
      <c r="L5794">
        <v>1342.22</v>
      </c>
      <c r="M5794">
        <v>66.12</v>
      </c>
      <c r="N5794" t="s">
        <v>50</v>
      </c>
      <c r="O5794">
        <v>2</v>
      </c>
      <c r="P5794" t="str" cm="1">
        <f t="array" ref="P5794">_xlfn.IFS(C5794&lt;25,"18-24", C5794&lt;=35,"25-35", C5794&lt;=50,"36-50",TRUE,"50+")</f>
        <v>18-24</v>
      </c>
      <c r="Q5794" t="str">
        <f t="shared" si="630"/>
        <v>new</v>
      </c>
      <c r="R5794" t="str">
        <f t="shared" si="631"/>
        <v>high value</v>
      </c>
      <c r="S5794" t="str">
        <f t="shared" si="632"/>
        <v>Low</v>
      </c>
      <c r="T5794" t="str">
        <f t="shared" si="633"/>
        <v>Jan</v>
      </c>
      <c r="U5794">
        <f t="shared" si="634"/>
        <v>2022</v>
      </c>
      <c r="V5794" t="str">
        <f t="shared" si="635"/>
        <v>0-5</v>
      </c>
      <c r="W5794" t="str">
        <f t="shared" si="636"/>
        <v>Medium</v>
      </c>
    </row>
    <row r="5795" spans="1:23" x14ac:dyDescent="0.3">
      <c r="A5795">
        <v>605794</v>
      </c>
      <c r="B5795">
        <v>36403</v>
      </c>
      <c r="C5795">
        <v>22</v>
      </c>
      <c r="D5795" t="s">
        <v>4</v>
      </c>
      <c r="E5795" t="s">
        <v>11</v>
      </c>
      <c r="F5795" t="s">
        <v>26</v>
      </c>
      <c r="G5795" t="s">
        <v>29</v>
      </c>
      <c r="H5795" s="1">
        <v>44747</v>
      </c>
      <c r="I5795" t="s">
        <v>34</v>
      </c>
      <c r="J5795">
        <v>55</v>
      </c>
      <c r="K5795">
        <v>5</v>
      </c>
      <c r="L5795">
        <v>221.16</v>
      </c>
      <c r="M5795">
        <v>106.91</v>
      </c>
      <c r="N5795" t="s">
        <v>49</v>
      </c>
      <c r="O5795">
        <v>4</v>
      </c>
      <c r="P5795" t="str" cm="1">
        <f t="array" ref="P5795">_xlfn.IFS(C5795&lt;25,"18-24", C5795&lt;=35,"25-35", C5795&lt;=50,"36-50",TRUE,"50+")</f>
        <v>18-24</v>
      </c>
      <c r="Q5795" t="str">
        <f t="shared" si="630"/>
        <v>new</v>
      </c>
      <c r="R5795" t="str">
        <f t="shared" si="631"/>
        <v>low</v>
      </c>
      <c r="S5795" t="str">
        <f t="shared" si="632"/>
        <v>medium</v>
      </c>
      <c r="T5795" t="str">
        <f t="shared" si="633"/>
        <v>Jul</v>
      </c>
      <c r="U5795">
        <f t="shared" si="634"/>
        <v>2022</v>
      </c>
      <c r="V5795" t="str">
        <f t="shared" si="635"/>
        <v>0-5</v>
      </c>
      <c r="W5795" t="str">
        <f t="shared" si="636"/>
        <v>Slow</v>
      </c>
    </row>
    <row r="5796" spans="1:23" x14ac:dyDescent="0.3">
      <c r="A5796">
        <v>605795</v>
      </c>
      <c r="B5796">
        <v>13832</v>
      </c>
      <c r="C5796">
        <v>50</v>
      </c>
      <c r="D5796" t="s">
        <v>7</v>
      </c>
      <c r="E5796" t="s">
        <v>16</v>
      </c>
      <c r="F5796" t="s">
        <v>26</v>
      </c>
      <c r="G5796" t="s">
        <v>31</v>
      </c>
      <c r="H5796" s="1">
        <v>44570</v>
      </c>
      <c r="I5796" t="s">
        <v>33</v>
      </c>
      <c r="J5796">
        <v>75</v>
      </c>
      <c r="K5796">
        <v>14.5</v>
      </c>
      <c r="L5796">
        <v>754.65</v>
      </c>
      <c r="M5796">
        <v>58.38</v>
      </c>
      <c r="N5796" t="s">
        <v>47</v>
      </c>
      <c r="O5796">
        <v>4</v>
      </c>
      <c r="P5796" t="str" cm="1">
        <f t="array" ref="P5796">_xlfn.IFS(C5796&lt;25,"18-24", C5796&lt;=35,"25-35", C5796&lt;=50,"36-50",TRUE,"50+")</f>
        <v>36-50</v>
      </c>
      <c r="Q5796" t="str">
        <f t="shared" si="630"/>
        <v>new</v>
      </c>
      <c r="R5796" t="str">
        <f t="shared" si="631"/>
        <v>high value</v>
      </c>
      <c r="S5796" t="str">
        <f t="shared" si="632"/>
        <v>medium</v>
      </c>
      <c r="T5796" t="str">
        <f t="shared" si="633"/>
        <v>Jan</v>
      </c>
      <c r="U5796">
        <f t="shared" si="634"/>
        <v>2022</v>
      </c>
      <c r="V5796" t="str">
        <f t="shared" si="635"/>
        <v>10-15</v>
      </c>
      <c r="W5796" t="str">
        <f t="shared" si="636"/>
        <v>Slow</v>
      </c>
    </row>
    <row r="5797" spans="1:23" x14ac:dyDescent="0.3">
      <c r="A5797">
        <v>605796</v>
      </c>
      <c r="B5797">
        <v>46401</v>
      </c>
      <c r="C5797">
        <v>41</v>
      </c>
      <c r="D5797" t="s">
        <v>7</v>
      </c>
      <c r="E5797" t="s">
        <v>8</v>
      </c>
      <c r="F5797" t="s">
        <v>24</v>
      </c>
      <c r="G5797" t="s">
        <v>23</v>
      </c>
      <c r="H5797" s="1">
        <v>45151</v>
      </c>
      <c r="I5797" t="s">
        <v>34</v>
      </c>
      <c r="J5797">
        <v>74</v>
      </c>
      <c r="K5797">
        <v>9.3000000000000007</v>
      </c>
      <c r="L5797">
        <v>289.27</v>
      </c>
      <c r="M5797">
        <v>42.67</v>
      </c>
      <c r="N5797" t="s">
        <v>47</v>
      </c>
      <c r="O5797">
        <v>5</v>
      </c>
      <c r="P5797" t="str" cm="1">
        <f t="array" ref="P5797">_xlfn.IFS(C5797&lt;25,"18-24", C5797&lt;=35,"25-35", C5797&lt;=50,"36-50",TRUE,"50+")</f>
        <v>36-50</v>
      </c>
      <c r="Q5797" t="str">
        <f t="shared" si="630"/>
        <v>new</v>
      </c>
      <c r="R5797" t="str">
        <f t="shared" si="631"/>
        <v>medium</v>
      </c>
      <c r="S5797" t="str">
        <f t="shared" si="632"/>
        <v>High</v>
      </c>
      <c r="T5797" t="str">
        <f t="shared" si="633"/>
        <v>Aug</v>
      </c>
      <c r="U5797">
        <f t="shared" si="634"/>
        <v>2023</v>
      </c>
      <c r="V5797" t="str">
        <f t="shared" si="635"/>
        <v>5-10</v>
      </c>
      <c r="W5797" t="str">
        <f t="shared" si="636"/>
        <v>Slow</v>
      </c>
    </row>
    <row r="5798" spans="1:23" x14ac:dyDescent="0.3">
      <c r="A5798">
        <v>605797</v>
      </c>
      <c r="B5798">
        <v>73898</v>
      </c>
      <c r="C5798">
        <v>29</v>
      </c>
      <c r="D5798" t="s">
        <v>7</v>
      </c>
      <c r="E5798" t="s">
        <v>13</v>
      </c>
      <c r="F5798" t="s">
        <v>19</v>
      </c>
      <c r="G5798" t="s">
        <v>25</v>
      </c>
      <c r="H5798" s="1">
        <v>44569</v>
      </c>
      <c r="I5798" t="s">
        <v>34</v>
      </c>
      <c r="J5798">
        <v>40</v>
      </c>
      <c r="K5798">
        <v>4.5</v>
      </c>
      <c r="L5798">
        <v>1403.78</v>
      </c>
      <c r="M5798">
        <v>79.209999999999994</v>
      </c>
      <c r="N5798" t="s">
        <v>49</v>
      </c>
      <c r="O5798">
        <v>5</v>
      </c>
      <c r="P5798" t="str" cm="1">
        <f t="array" ref="P5798">_xlfn.IFS(C5798&lt;25,"18-24", C5798&lt;=35,"25-35", C5798&lt;=50,"36-50",TRUE,"50+")</f>
        <v>25-35</v>
      </c>
      <c r="Q5798" t="str">
        <f t="shared" si="630"/>
        <v>new</v>
      </c>
      <c r="R5798" t="str">
        <f t="shared" si="631"/>
        <v>high value</v>
      </c>
      <c r="S5798" t="str">
        <f t="shared" si="632"/>
        <v>High</v>
      </c>
      <c r="T5798" t="str">
        <f t="shared" si="633"/>
        <v>Jan</v>
      </c>
      <c r="U5798">
        <f t="shared" si="634"/>
        <v>2022</v>
      </c>
      <c r="V5798" t="str">
        <f t="shared" si="635"/>
        <v>0-5</v>
      </c>
      <c r="W5798" t="str">
        <f t="shared" si="636"/>
        <v>Medium</v>
      </c>
    </row>
    <row r="5799" spans="1:23" x14ac:dyDescent="0.3">
      <c r="A5799">
        <v>605798</v>
      </c>
      <c r="B5799">
        <v>15191</v>
      </c>
      <c r="C5799">
        <v>37</v>
      </c>
      <c r="D5799" t="s">
        <v>7</v>
      </c>
      <c r="E5799" t="s">
        <v>5</v>
      </c>
      <c r="F5799" t="s">
        <v>19</v>
      </c>
      <c r="G5799" t="s">
        <v>21</v>
      </c>
      <c r="H5799" s="1">
        <v>45627</v>
      </c>
      <c r="I5799" t="s">
        <v>33</v>
      </c>
      <c r="J5799">
        <v>36</v>
      </c>
      <c r="K5799">
        <v>13.3</v>
      </c>
      <c r="L5799">
        <v>1489.02</v>
      </c>
      <c r="M5799">
        <v>100.88</v>
      </c>
      <c r="N5799" t="s">
        <v>48</v>
      </c>
      <c r="O5799">
        <v>1</v>
      </c>
      <c r="P5799" t="str" cm="1">
        <f t="array" ref="P5799">_xlfn.IFS(C5799&lt;25,"18-24", C5799&lt;=35,"25-35", C5799&lt;=50,"36-50",TRUE,"50+")</f>
        <v>36-50</v>
      </c>
      <c r="Q5799" t="str">
        <f t="shared" si="630"/>
        <v>repeat</v>
      </c>
      <c r="R5799" t="str">
        <f t="shared" si="631"/>
        <v>high value</v>
      </c>
      <c r="S5799" t="str">
        <f t="shared" si="632"/>
        <v>Low</v>
      </c>
      <c r="T5799" t="str">
        <f t="shared" si="633"/>
        <v>Dec</v>
      </c>
      <c r="U5799">
        <f t="shared" si="634"/>
        <v>2024</v>
      </c>
      <c r="V5799" t="str">
        <f t="shared" si="635"/>
        <v>10-15</v>
      </c>
      <c r="W5799" t="str">
        <f t="shared" si="636"/>
        <v>Medium</v>
      </c>
    </row>
    <row r="5800" spans="1:23" x14ac:dyDescent="0.3">
      <c r="A5800">
        <v>605799</v>
      </c>
      <c r="B5800">
        <v>87600</v>
      </c>
      <c r="C5800">
        <v>32</v>
      </c>
      <c r="D5800" t="s">
        <v>7</v>
      </c>
      <c r="E5800" t="s">
        <v>13</v>
      </c>
      <c r="F5800" t="s">
        <v>19</v>
      </c>
      <c r="G5800" t="s">
        <v>23</v>
      </c>
      <c r="H5800" s="1">
        <v>44659</v>
      </c>
      <c r="I5800" t="s">
        <v>33</v>
      </c>
      <c r="J5800">
        <v>56</v>
      </c>
      <c r="K5800">
        <v>2.2999999999999998</v>
      </c>
      <c r="L5800">
        <v>190.91</v>
      </c>
      <c r="M5800">
        <v>52</v>
      </c>
      <c r="N5800" t="s">
        <v>48</v>
      </c>
      <c r="O5800">
        <v>3</v>
      </c>
      <c r="P5800" t="str" cm="1">
        <f t="array" ref="P5800">_xlfn.IFS(C5800&lt;25,"18-24", C5800&lt;=35,"25-35", C5800&lt;=50,"36-50",TRUE,"50+")</f>
        <v>25-35</v>
      </c>
      <c r="Q5800" t="str">
        <f t="shared" si="630"/>
        <v>repeat</v>
      </c>
      <c r="R5800" t="str">
        <f t="shared" si="631"/>
        <v>low</v>
      </c>
      <c r="S5800" t="str">
        <f t="shared" si="632"/>
        <v>medium</v>
      </c>
      <c r="T5800" t="str">
        <f t="shared" si="633"/>
        <v>Apr</v>
      </c>
      <c r="U5800">
        <f t="shared" si="634"/>
        <v>2022</v>
      </c>
      <c r="V5800" t="str">
        <f t="shared" si="635"/>
        <v>0-5</v>
      </c>
      <c r="W5800" t="str">
        <f t="shared" si="636"/>
        <v>Slow</v>
      </c>
    </row>
    <row r="5801" spans="1:23" x14ac:dyDescent="0.3">
      <c r="A5801">
        <v>605800</v>
      </c>
      <c r="B5801">
        <v>11404</v>
      </c>
      <c r="C5801">
        <v>38</v>
      </c>
      <c r="D5801" t="s">
        <v>4</v>
      </c>
      <c r="E5801" t="s">
        <v>13</v>
      </c>
      <c r="F5801" t="s">
        <v>30</v>
      </c>
      <c r="G5801" t="s">
        <v>21</v>
      </c>
      <c r="H5801" s="1">
        <v>44652</v>
      </c>
      <c r="I5801" t="s">
        <v>34</v>
      </c>
      <c r="J5801">
        <v>49</v>
      </c>
      <c r="K5801">
        <v>13.8</v>
      </c>
      <c r="L5801">
        <v>1266.1199999999999</v>
      </c>
      <c r="M5801">
        <v>37.93</v>
      </c>
      <c r="N5801" t="s">
        <v>49</v>
      </c>
      <c r="O5801">
        <v>5</v>
      </c>
      <c r="P5801" t="str" cm="1">
        <f t="array" ref="P5801">_xlfn.IFS(C5801&lt;25,"18-24", C5801&lt;=35,"25-35", C5801&lt;=50,"36-50",TRUE,"50+")</f>
        <v>36-50</v>
      </c>
      <c r="Q5801" t="str">
        <f t="shared" si="630"/>
        <v>new</v>
      </c>
      <c r="R5801" t="str">
        <f t="shared" si="631"/>
        <v>high value</v>
      </c>
      <c r="S5801" t="str">
        <f t="shared" si="632"/>
        <v>High</v>
      </c>
      <c r="T5801" t="str">
        <f t="shared" si="633"/>
        <v>Apr</v>
      </c>
      <c r="U5801">
        <f t="shared" si="634"/>
        <v>2022</v>
      </c>
      <c r="V5801" t="str">
        <f t="shared" si="635"/>
        <v>10-15</v>
      </c>
      <c r="W5801" t="str">
        <f t="shared" si="636"/>
        <v>Slow</v>
      </c>
    </row>
    <row r="5802" spans="1:23" x14ac:dyDescent="0.3">
      <c r="A5802">
        <v>605801</v>
      </c>
      <c r="B5802">
        <v>61015</v>
      </c>
      <c r="C5802">
        <v>40</v>
      </c>
      <c r="D5802" t="s">
        <v>7</v>
      </c>
      <c r="E5802" t="s">
        <v>5</v>
      </c>
      <c r="F5802" t="s">
        <v>18</v>
      </c>
      <c r="G5802" t="s">
        <v>27</v>
      </c>
      <c r="H5802" s="1">
        <v>44866</v>
      </c>
      <c r="I5802" t="s">
        <v>33</v>
      </c>
      <c r="J5802">
        <v>58</v>
      </c>
      <c r="K5802">
        <v>14.8</v>
      </c>
      <c r="L5802">
        <v>1081.81</v>
      </c>
      <c r="M5802">
        <v>43.7</v>
      </c>
      <c r="N5802" t="s">
        <v>49</v>
      </c>
      <c r="O5802">
        <v>1</v>
      </c>
      <c r="P5802" t="str" cm="1">
        <f t="array" ref="P5802">_xlfn.IFS(C5802&lt;25,"18-24", C5802&lt;=35,"25-35", C5802&lt;=50,"36-50",TRUE,"50+")</f>
        <v>36-50</v>
      </c>
      <c r="Q5802" t="str">
        <f t="shared" si="630"/>
        <v>new</v>
      </c>
      <c r="R5802" t="str">
        <f t="shared" si="631"/>
        <v>high value</v>
      </c>
      <c r="S5802" t="str">
        <f t="shared" si="632"/>
        <v>Low</v>
      </c>
      <c r="T5802" t="str">
        <f t="shared" si="633"/>
        <v>Nov</v>
      </c>
      <c r="U5802">
        <f t="shared" si="634"/>
        <v>2022</v>
      </c>
      <c r="V5802" t="str">
        <f t="shared" si="635"/>
        <v>10-15</v>
      </c>
      <c r="W5802" t="str">
        <f t="shared" si="636"/>
        <v>Slow</v>
      </c>
    </row>
    <row r="5803" spans="1:23" x14ac:dyDescent="0.3">
      <c r="A5803">
        <v>605802</v>
      </c>
      <c r="B5803">
        <v>88409</v>
      </c>
      <c r="C5803">
        <v>57</v>
      </c>
      <c r="D5803" t="s">
        <v>4</v>
      </c>
      <c r="E5803" t="s">
        <v>13</v>
      </c>
      <c r="F5803" t="s">
        <v>30</v>
      </c>
      <c r="G5803" t="s">
        <v>29</v>
      </c>
      <c r="H5803" s="1">
        <v>45612</v>
      </c>
      <c r="I5803" t="s">
        <v>33</v>
      </c>
      <c r="J5803">
        <v>54</v>
      </c>
      <c r="K5803">
        <v>6.3</v>
      </c>
      <c r="L5803">
        <v>297.29000000000002</v>
      </c>
      <c r="M5803">
        <v>27.18</v>
      </c>
      <c r="N5803" t="s">
        <v>49</v>
      </c>
      <c r="O5803">
        <v>5</v>
      </c>
      <c r="P5803" t="str" cm="1">
        <f t="array" ref="P5803">_xlfn.IFS(C5803&lt;25,"18-24", C5803&lt;=35,"25-35", C5803&lt;=50,"36-50",TRUE,"50+")</f>
        <v>50+</v>
      </c>
      <c r="Q5803" t="str">
        <f t="shared" si="630"/>
        <v>new</v>
      </c>
      <c r="R5803" t="str">
        <f t="shared" si="631"/>
        <v>medium</v>
      </c>
      <c r="S5803" t="str">
        <f t="shared" si="632"/>
        <v>High</v>
      </c>
      <c r="T5803" t="str">
        <f t="shared" si="633"/>
        <v>Nov</v>
      </c>
      <c r="U5803">
        <f t="shared" si="634"/>
        <v>2024</v>
      </c>
      <c r="V5803" t="str">
        <f t="shared" si="635"/>
        <v>5-10</v>
      </c>
      <c r="W5803" t="str">
        <f t="shared" si="636"/>
        <v>Slow</v>
      </c>
    </row>
    <row r="5804" spans="1:23" x14ac:dyDescent="0.3">
      <c r="A5804">
        <v>605803</v>
      </c>
      <c r="B5804">
        <v>31590</v>
      </c>
      <c r="C5804">
        <v>54</v>
      </c>
      <c r="D5804" t="s">
        <v>7</v>
      </c>
      <c r="E5804" t="s">
        <v>16</v>
      </c>
      <c r="F5804" t="s">
        <v>32</v>
      </c>
      <c r="G5804" t="s">
        <v>31</v>
      </c>
      <c r="H5804" s="1">
        <v>44763</v>
      </c>
      <c r="I5804" t="s">
        <v>34</v>
      </c>
      <c r="J5804">
        <v>66</v>
      </c>
      <c r="K5804">
        <v>7.8</v>
      </c>
      <c r="L5804">
        <v>391.51</v>
      </c>
      <c r="M5804">
        <v>61.08</v>
      </c>
      <c r="N5804" t="s">
        <v>50</v>
      </c>
      <c r="O5804">
        <v>4</v>
      </c>
      <c r="P5804" t="str" cm="1">
        <f t="array" ref="P5804">_xlfn.IFS(C5804&lt;25,"18-24", C5804&lt;=35,"25-35", C5804&lt;=50,"36-50",TRUE,"50+")</f>
        <v>50+</v>
      </c>
      <c r="Q5804" t="str">
        <f t="shared" si="630"/>
        <v>new</v>
      </c>
      <c r="R5804" t="str">
        <f t="shared" si="631"/>
        <v>medium</v>
      </c>
      <c r="S5804" t="str">
        <f t="shared" si="632"/>
        <v>medium</v>
      </c>
      <c r="T5804" t="str">
        <f t="shared" si="633"/>
        <v>Jul</v>
      </c>
      <c r="U5804">
        <f t="shared" si="634"/>
        <v>2022</v>
      </c>
      <c r="V5804" t="str">
        <f t="shared" si="635"/>
        <v>5-10</v>
      </c>
      <c r="W5804" t="str">
        <f t="shared" si="636"/>
        <v>Slow</v>
      </c>
    </row>
    <row r="5805" spans="1:23" x14ac:dyDescent="0.3">
      <c r="A5805">
        <v>605804</v>
      </c>
      <c r="B5805">
        <v>76099</v>
      </c>
      <c r="C5805">
        <v>25</v>
      </c>
      <c r="D5805" t="s">
        <v>7</v>
      </c>
      <c r="E5805" t="s">
        <v>11</v>
      </c>
      <c r="F5805" t="s">
        <v>26</v>
      </c>
      <c r="G5805" t="s">
        <v>23</v>
      </c>
      <c r="H5805" s="1">
        <v>45306</v>
      </c>
      <c r="I5805" t="s">
        <v>33</v>
      </c>
      <c r="J5805">
        <v>35</v>
      </c>
      <c r="K5805">
        <v>13.9</v>
      </c>
      <c r="L5805">
        <v>1355.89</v>
      </c>
      <c r="M5805">
        <v>30.01</v>
      </c>
      <c r="N5805" t="s">
        <v>48</v>
      </c>
      <c r="O5805">
        <v>1</v>
      </c>
      <c r="P5805" t="str" cm="1">
        <f t="array" ref="P5805">_xlfn.IFS(C5805&lt;25,"18-24", C5805&lt;=35,"25-35", C5805&lt;=50,"36-50",TRUE,"50+")</f>
        <v>25-35</v>
      </c>
      <c r="Q5805" t="str">
        <f t="shared" si="630"/>
        <v>new</v>
      </c>
      <c r="R5805" t="str">
        <f t="shared" si="631"/>
        <v>high value</v>
      </c>
      <c r="S5805" t="str">
        <f t="shared" si="632"/>
        <v>Low</v>
      </c>
      <c r="T5805" t="str">
        <f t="shared" si="633"/>
        <v>Jan</v>
      </c>
      <c r="U5805">
        <f t="shared" si="634"/>
        <v>2024</v>
      </c>
      <c r="V5805" t="str">
        <f t="shared" si="635"/>
        <v>10-15</v>
      </c>
      <c r="W5805" t="str">
        <f t="shared" si="636"/>
        <v>Medium</v>
      </c>
    </row>
    <row r="5806" spans="1:23" x14ac:dyDescent="0.3">
      <c r="A5806">
        <v>605805</v>
      </c>
      <c r="B5806">
        <v>83829</v>
      </c>
      <c r="C5806">
        <v>24</v>
      </c>
      <c r="D5806" t="s">
        <v>4</v>
      </c>
      <c r="E5806" t="s">
        <v>16</v>
      </c>
      <c r="F5806" t="s">
        <v>19</v>
      </c>
      <c r="G5806" t="s">
        <v>23</v>
      </c>
      <c r="H5806" s="1">
        <v>45158</v>
      </c>
      <c r="I5806" t="s">
        <v>33</v>
      </c>
      <c r="J5806">
        <v>59</v>
      </c>
      <c r="K5806">
        <v>11.2</v>
      </c>
      <c r="L5806">
        <v>1193.73</v>
      </c>
      <c r="M5806">
        <v>115.57</v>
      </c>
      <c r="N5806" t="s">
        <v>49</v>
      </c>
      <c r="O5806">
        <v>5</v>
      </c>
      <c r="P5806" t="str" cm="1">
        <f t="array" ref="P5806">_xlfn.IFS(C5806&lt;25,"18-24", C5806&lt;=35,"25-35", C5806&lt;=50,"36-50",TRUE,"50+")</f>
        <v>18-24</v>
      </c>
      <c r="Q5806" t="str">
        <f t="shared" si="630"/>
        <v>repeat</v>
      </c>
      <c r="R5806" t="str">
        <f t="shared" si="631"/>
        <v>high value</v>
      </c>
      <c r="S5806" t="str">
        <f t="shared" si="632"/>
        <v>High</v>
      </c>
      <c r="T5806" t="str">
        <f t="shared" si="633"/>
        <v>Aug</v>
      </c>
      <c r="U5806">
        <f t="shared" si="634"/>
        <v>2023</v>
      </c>
      <c r="V5806" t="str">
        <f t="shared" si="635"/>
        <v>10-15</v>
      </c>
      <c r="W5806" t="str">
        <f t="shared" si="636"/>
        <v>Slow</v>
      </c>
    </row>
    <row r="5807" spans="1:23" x14ac:dyDescent="0.3">
      <c r="A5807">
        <v>605806</v>
      </c>
      <c r="B5807">
        <v>61533</v>
      </c>
      <c r="C5807">
        <v>37</v>
      </c>
      <c r="D5807" t="s">
        <v>4</v>
      </c>
      <c r="E5807" t="s">
        <v>11</v>
      </c>
      <c r="F5807" t="s">
        <v>28</v>
      </c>
      <c r="G5807" t="s">
        <v>21</v>
      </c>
      <c r="H5807" s="1">
        <v>45121</v>
      </c>
      <c r="I5807" t="s">
        <v>34</v>
      </c>
      <c r="J5807">
        <v>66</v>
      </c>
      <c r="K5807">
        <v>13.9</v>
      </c>
      <c r="L5807">
        <v>317.62</v>
      </c>
      <c r="M5807">
        <v>117.08</v>
      </c>
      <c r="N5807" t="s">
        <v>50</v>
      </c>
      <c r="O5807">
        <v>4</v>
      </c>
      <c r="P5807" t="str" cm="1">
        <f t="array" ref="P5807">_xlfn.IFS(C5807&lt;25,"18-24", C5807&lt;=35,"25-35", C5807&lt;=50,"36-50",TRUE,"50+")</f>
        <v>36-50</v>
      </c>
      <c r="Q5807" t="str">
        <f t="shared" si="630"/>
        <v>new</v>
      </c>
      <c r="R5807" t="str">
        <f t="shared" si="631"/>
        <v>medium</v>
      </c>
      <c r="S5807" t="str">
        <f t="shared" si="632"/>
        <v>medium</v>
      </c>
      <c r="T5807" t="str">
        <f t="shared" si="633"/>
        <v>Jul</v>
      </c>
      <c r="U5807">
        <f t="shared" si="634"/>
        <v>2023</v>
      </c>
      <c r="V5807" t="str">
        <f t="shared" si="635"/>
        <v>10-15</v>
      </c>
      <c r="W5807" t="str">
        <f t="shared" si="636"/>
        <v>Slow</v>
      </c>
    </row>
    <row r="5808" spans="1:23" x14ac:dyDescent="0.3">
      <c r="A5808">
        <v>605807</v>
      </c>
      <c r="B5808">
        <v>83556</v>
      </c>
      <c r="C5808">
        <v>54</v>
      </c>
      <c r="D5808" t="s">
        <v>4</v>
      </c>
      <c r="E5808" t="s">
        <v>13</v>
      </c>
      <c r="F5808" t="s">
        <v>32</v>
      </c>
      <c r="G5808" t="s">
        <v>25</v>
      </c>
      <c r="H5808" s="1">
        <v>45366</v>
      </c>
      <c r="I5808" t="s">
        <v>34</v>
      </c>
      <c r="J5808">
        <v>63</v>
      </c>
      <c r="K5808">
        <v>4.4000000000000004</v>
      </c>
      <c r="L5808">
        <v>1189.48</v>
      </c>
      <c r="M5808">
        <v>39.01</v>
      </c>
      <c r="N5808" t="s">
        <v>49</v>
      </c>
      <c r="O5808">
        <v>4</v>
      </c>
      <c r="P5808" t="str" cm="1">
        <f t="array" ref="P5808">_xlfn.IFS(C5808&lt;25,"18-24", C5808&lt;=35,"25-35", C5808&lt;=50,"36-50",TRUE,"50+")</f>
        <v>50+</v>
      </c>
      <c r="Q5808" t="str">
        <f t="shared" si="630"/>
        <v>new</v>
      </c>
      <c r="R5808" t="str">
        <f t="shared" si="631"/>
        <v>high value</v>
      </c>
      <c r="S5808" t="str">
        <f t="shared" si="632"/>
        <v>medium</v>
      </c>
      <c r="T5808" t="str">
        <f t="shared" si="633"/>
        <v>Mar</v>
      </c>
      <c r="U5808">
        <f t="shared" si="634"/>
        <v>2024</v>
      </c>
      <c r="V5808" t="str">
        <f t="shared" si="635"/>
        <v>0-5</v>
      </c>
      <c r="W5808" t="str">
        <f t="shared" si="636"/>
        <v>Slow</v>
      </c>
    </row>
    <row r="5809" spans="1:23" x14ac:dyDescent="0.3">
      <c r="A5809">
        <v>605808</v>
      </c>
      <c r="B5809">
        <v>15722</v>
      </c>
      <c r="C5809">
        <v>27</v>
      </c>
      <c r="D5809" t="s">
        <v>4</v>
      </c>
      <c r="E5809" t="s">
        <v>5</v>
      </c>
      <c r="F5809" t="s">
        <v>19</v>
      </c>
      <c r="G5809" t="s">
        <v>23</v>
      </c>
      <c r="H5809" s="1">
        <v>44809</v>
      </c>
      <c r="I5809" t="s">
        <v>34</v>
      </c>
      <c r="J5809">
        <v>33</v>
      </c>
      <c r="K5809">
        <v>13.7</v>
      </c>
      <c r="L5809">
        <v>401.57</v>
      </c>
      <c r="M5809">
        <v>38.909999999999997</v>
      </c>
      <c r="N5809" t="s">
        <v>48</v>
      </c>
      <c r="O5809">
        <v>5</v>
      </c>
      <c r="P5809" t="str" cm="1">
        <f t="array" ref="P5809">_xlfn.IFS(C5809&lt;25,"18-24", C5809&lt;=35,"25-35", C5809&lt;=50,"36-50",TRUE,"50+")</f>
        <v>25-35</v>
      </c>
      <c r="Q5809" t="str">
        <f t="shared" si="630"/>
        <v>new</v>
      </c>
      <c r="R5809" t="str">
        <f t="shared" si="631"/>
        <v>medium</v>
      </c>
      <c r="S5809" t="str">
        <f t="shared" si="632"/>
        <v>High</v>
      </c>
      <c r="T5809" t="str">
        <f t="shared" si="633"/>
        <v>Sep</v>
      </c>
      <c r="U5809">
        <f t="shared" si="634"/>
        <v>2022</v>
      </c>
      <c r="V5809" t="str">
        <f t="shared" si="635"/>
        <v>10-15</v>
      </c>
      <c r="W5809" t="str">
        <f t="shared" si="636"/>
        <v>Medium</v>
      </c>
    </row>
    <row r="5810" spans="1:23" x14ac:dyDescent="0.3">
      <c r="A5810">
        <v>605809</v>
      </c>
      <c r="B5810">
        <v>27916</v>
      </c>
      <c r="C5810">
        <v>36</v>
      </c>
      <c r="D5810" t="s">
        <v>4</v>
      </c>
      <c r="E5810" t="s">
        <v>13</v>
      </c>
      <c r="F5810" t="s">
        <v>32</v>
      </c>
      <c r="G5810" t="s">
        <v>31</v>
      </c>
      <c r="H5810" s="1">
        <v>45408</v>
      </c>
      <c r="I5810" t="s">
        <v>33</v>
      </c>
      <c r="J5810">
        <v>72</v>
      </c>
      <c r="K5810">
        <v>1.3</v>
      </c>
      <c r="L5810">
        <v>1197.8399999999999</v>
      </c>
      <c r="M5810">
        <v>114.32</v>
      </c>
      <c r="N5810" t="s">
        <v>50</v>
      </c>
      <c r="O5810">
        <v>5</v>
      </c>
      <c r="P5810" t="str" cm="1">
        <f t="array" ref="P5810">_xlfn.IFS(C5810&lt;25,"18-24", C5810&lt;=35,"25-35", C5810&lt;=50,"36-50",TRUE,"50+")</f>
        <v>36-50</v>
      </c>
      <c r="Q5810" t="str">
        <f t="shared" si="630"/>
        <v>new</v>
      </c>
      <c r="R5810" t="str">
        <f t="shared" si="631"/>
        <v>high value</v>
      </c>
      <c r="S5810" t="str">
        <f t="shared" si="632"/>
        <v>High</v>
      </c>
      <c r="T5810" t="str">
        <f t="shared" si="633"/>
        <v>Apr</v>
      </c>
      <c r="U5810">
        <f t="shared" si="634"/>
        <v>2024</v>
      </c>
      <c r="V5810" t="str">
        <f t="shared" si="635"/>
        <v>0-5</v>
      </c>
      <c r="W5810" t="str">
        <f t="shared" si="636"/>
        <v>Slow</v>
      </c>
    </row>
    <row r="5811" spans="1:23" x14ac:dyDescent="0.3">
      <c r="A5811">
        <v>605810</v>
      </c>
      <c r="B5811">
        <v>65817</v>
      </c>
      <c r="C5811">
        <v>51</v>
      </c>
      <c r="D5811" t="s">
        <v>7</v>
      </c>
      <c r="E5811" t="s">
        <v>8</v>
      </c>
      <c r="F5811" t="s">
        <v>28</v>
      </c>
      <c r="G5811" t="s">
        <v>21</v>
      </c>
      <c r="H5811" s="1">
        <v>44603</v>
      </c>
      <c r="I5811" t="s">
        <v>33</v>
      </c>
      <c r="J5811">
        <v>88</v>
      </c>
      <c r="K5811">
        <v>1.2</v>
      </c>
      <c r="L5811">
        <v>1381.12</v>
      </c>
      <c r="M5811">
        <v>49.3</v>
      </c>
      <c r="N5811" t="s">
        <v>48</v>
      </c>
      <c r="O5811">
        <v>3</v>
      </c>
      <c r="P5811" t="str" cm="1">
        <f t="array" ref="P5811">_xlfn.IFS(C5811&lt;25,"18-24", C5811&lt;=35,"25-35", C5811&lt;=50,"36-50",TRUE,"50+")</f>
        <v>50+</v>
      </c>
      <c r="Q5811" t="str">
        <f t="shared" si="630"/>
        <v>new</v>
      </c>
      <c r="R5811" t="str">
        <f t="shared" si="631"/>
        <v>high value</v>
      </c>
      <c r="S5811" t="str">
        <f t="shared" si="632"/>
        <v>medium</v>
      </c>
      <c r="T5811" t="str">
        <f t="shared" si="633"/>
        <v>Feb</v>
      </c>
      <c r="U5811">
        <f t="shared" si="634"/>
        <v>2022</v>
      </c>
      <c r="V5811" t="str">
        <f t="shared" si="635"/>
        <v>0-5</v>
      </c>
      <c r="W5811" t="str">
        <f t="shared" si="636"/>
        <v>Slow</v>
      </c>
    </row>
    <row r="5812" spans="1:23" x14ac:dyDescent="0.3">
      <c r="A5812">
        <v>605811</v>
      </c>
      <c r="B5812">
        <v>41279</v>
      </c>
      <c r="C5812">
        <v>48</v>
      </c>
      <c r="D5812" t="s">
        <v>7</v>
      </c>
      <c r="E5812" t="s">
        <v>8</v>
      </c>
      <c r="F5812" t="s">
        <v>28</v>
      </c>
      <c r="G5812" t="s">
        <v>23</v>
      </c>
      <c r="H5812" s="1">
        <v>45547</v>
      </c>
      <c r="I5812" t="s">
        <v>34</v>
      </c>
      <c r="J5812">
        <v>81</v>
      </c>
      <c r="K5812">
        <v>13.7</v>
      </c>
      <c r="L5812">
        <v>253.23</v>
      </c>
      <c r="M5812">
        <v>99.26</v>
      </c>
      <c r="N5812" t="s">
        <v>49</v>
      </c>
      <c r="O5812">
        <v>3</v>
      </c>
      <c r="P5812" t="str" cm="1">
        <f t="array" ref="P5812">_xlfn.IFS(C5812&lt;25,"18-24", C5812&lt;=35,"25-35", C5812&lt;=50,"36-50",TRUE,"50+")</f>
        <v>36-50</v>
      </c>
      <c r="Q5812" t="str">
        <f t="shared" si="630"/>
        <v>repeat</v>
      </c>
      <c r="R5812" t="str">
        <f t="shared" si="631"/>
        <v>medium</v>
      </c>
      <c r="S5812" t="str">
        <f t="shared" si="632"/>
        <v>medium</v>
      </c>
      <c r="T5812" t="str">
        <f t="shared" si="633"/>
        <v>Sep</v>
      </c>
      <c r="U5812">
        <f t="shared" si="634"/>
        <v>2024</v>
      </c>
      <c r="V5812" t="str">
        <f t="shared" si="635"/>
        <v>10-15</v>
      </c>
      <c r="W5812" t="str">
        <f t="shared" si="636"/>
        <v>Slow</v>
      </c>
    </row>
    <row r="5813" spans="1:23" x14ac:dyDescent="0.3">
      <c r="A5813">
        <v>605812</v>
      </c>
      <c r="B5813">
        <v>55152</v>
      </c>
      <c r="C5813">
        <v>33</v>
      </c>
      <c r="D5813" t="s">
        <v>7</v>
      </c>
      <c r="E5813" t="s">
        <v>11</v>
      </c>
      <c r="F5813" t="s">
        <v>22</v>
      </c>
      <c r="G5813" t="s">
        <v>25</v>
      </c>
      <c r="H5813" s="1">
        <v>44662</v>
      </c>
      <c r="I5813" t="s">
        <v>33</v>
      </c>
      <c r="J5813">
        <v>29</v>
      </c>
      <c r="K5813">
        <v>3.5</v>
      </c>
      <c r="L5813">
        <v>583.4</v>
      </c>
      <c r="M5813">
        <v>70.69</v>
      </c>
      <c r="N5813" t="s">
        <v>47</v>
      </c>
      <c r="O5813">
        <v>5</v>
      </c>
      <c r="P5813" t="str" cm="1">
        <f t="array" ref="P5813">_xlfn.IFS(C5813&lt;25,"18-24", C5813&lt;=35,"25-35", C5813&lt;=50,"36-50",TRUE,"50+")</f>
        <v>25-35</v>
      </c>
      <c r="Q5813" t="str">
        <f t="shared" si="630"/>
        <v>new</v>
      </c>
      <c r="R5813" t="str">
        <f t="shared" si="631"/>
        <v>high value</v>
      </c>
      <c r="S5813" t="str">
        <f t="shared" si="632"/>
        <v>High</v>
      </c>
      <c r="T5813" t="str">
        <f t="shared" si="633"/>
        <v>Apr</v>
      </c>
      <c r="U5813">
        <f t="shared" si="634"/>
        <v>2022</v>
      </c>
      <c r="V5813" t="str">
        <f t="shared" si="635"/>
        <v>0-5</v>
      </c>
      <c r="W5813" t="str">
        <f t="shared" si="636"/>
        <v>Fast</v>
      </c>
    </row>
    <row r="5814" spans="1:23" x14ac:dyDescent="0.3">
      <c r="A5814">
        <v>605813</v>
      </c>
      <c r="B5814">
        <v>99019</v>
      </c>
      <c r="C5814">
        <v>33</v>
      </c>
      <c r="D5814" t="s">
        <v>4</v>
      </c>
      <c r="E5814" t="s">
        <v>13</v>
      </c>
      <c r="F5814" t="s">
        <v>28</v>
      </c>
      <c r="G5814" t="s">
        <v>21</v>
      </c>
      <c r="H5814" s="1">
        <v>45133</v>
      </c>
      <c r="I5814" t="s">
        <v>33</v>
      </c>
      <c r="J5814">
        <v>80</v>
      </c>
      <c r="K5814">
        <v>14</v>
      </c>
      <c r="L5814">
        <v>827.33</v>
      </c>
      <c r="M5814">
        <v>108.57</v>
      </c>
      <c r="N5814" t="s">
        <v>47</v>
      </c>
      <c r="O5814">
        <v>5</v>
      </c>
      <c r="P5814" t="str" cm="1">
        <f t="array" ref="P5814">_xlfn.IFS(C5814&lt;25,"18-24", C5814&lt;=35,"25-35", C5814&lt;=50,"36-50",TRUE,"50+")</f>
        <v>25-35</v>
      </c>
      <c r="Q5814" t="str">
        <f t="shared" si="630"/>
        <v>new</v>
      </c>
      <c r="R5814" t="str">
        <f t="shared" si="631"/>
        <v>high value</v>
      </c>
      <c r="S5814" t="str">
        <f t="shared" si="632"/>
        <v>High</v>
      </c>
      <c r="T5814" t="str">
        <f t="shared" si="633"/>
        <v>Jul</v>
      </c>
      <c r="U5814">
        <f t="shared" si="634"/>
        <v>2023</v>
      </c>
      <c r="V5814" t="str">
        <f t="shared" si="635"/>
        <v>10-15</v>
      </c>
      <c r="W5814" t="str">
        <f t="shared" si="636"/>
        <v>Slow</v>
      </c>
    </row>
    <row r="5815" spans="1:23" x14ac:dyDescent="0.3">
      <c r="A5815">
        <v>605814</v>
      </c>
      <c r="B5815">
        <v>43574</v>
      </c>
      <c r="C5815">
        <v>61</v>
      </c>
      <c r="D5815" t="s">
        <v>7</v>
      </c>
      <c r="E5815" t="s">
        <v>11</v>
      </c>
      <c r="F5815" t="s">
        <v>26</v>
      </c>
      <c r="G5815" t="s">
        <v>23</v>
      </c>
      <c r="H5815" s="1">
        <v>45167</v>
      </c>
      <c r="I5815" t="s">
        <v>33</v>
      </c>
      <c r="J5815">
        <v>65</v>
      </c>
      <c r="K5815">
        <v>10.8</v>
      </c>
      <c r="L5815">
        <v>181.93</v>
      </c>
      <c r="M5815">
        <v>56.03</v>
      </c>
      <c r="N5815" t="s">
        <v>49</v>
      </c>
      <c r="O5815">
        <v>1</v>
      </c>
      <c r="P5815" t="str" cm="1">
        <f t="array" ref="P5815">_xlfn.IFS(C5815&lt;25,"18-24", C5815&lt;=35,"25-35", C5815&lt;=50,"36-50",TRUE,"50+")</f>
        <v>50+</v>
      </c>
      <c r="Q5815" t="str">
        <f t="shared" si="630"/>
        <v>new</v>
      </c>
      <c r="R5815" t="str">
        <f t="shared" si="631"/>
        <v>low</v>
      </c>
      <c r="S5815" t="str">
        <f t="shared" si="632"/>
        <v>Low</v>
      </c>
      <c r="T5815" t="str">
        <f t="shared" si="633"/>
        <v>Aug</v>
      </c>
      <c r="U5815">
        <f t="shared" si="634"/>
        <v>2023</v>
      </c>
      <c r="V5815" t="str">
        <f t="shared" si="635"/>
        <v>10-15</v>
      </c>
      <c r="W5815" t="str">
        <f t="shared" si="636"/>
        <v>Slow</v>
      </c>
    </row>
    <row r="5816" spans="1:23" x14ac:dyDescent="0.3">
      <c r="A5816">
        <v>605815</v>
      </c>
      <c r="B5816">
        <v>42326</v>
      </c>
      <c r="C5816">
        <v>24</v>
      </c>
      <c r="D5816" t="s">
        <v>4</v>
      </c>
      <c r="E5816" t="s">
        <v>13</v>
      </c>
      <c r="F5816" t="s">
        <v>28</v>
      </c>
      <c r="G5816" t="s">
        <v>23</v>
      </c>
      <c r="H5816" s="1">
        <v>45102</v>
      </c>
      <c r="I5816" t="s">
        <v>34</v>
      </c>
      <c r="J5816">
        <v>53</v>
      </c>
      <c r="K5816">
        <v>14.2</v>
      </c>
      <c r="L5816">
        <v>1405.92</v>
      </c>
      <c r="M5816">
        <v>60.14</v>
      </c>
      <c r="N5816" t="s">
        <v>50</v>
      </c>
      <c r="O5816">
        <v>1</v>
      </c>
      <c r="P5816" t="str" cm="1">
        <f t="array" ref="P5816">_xlfn.IFS(C5816&lt;25,"18-24", C5816&lt;=35,"25-35", C5816&lt;=50,"36-50",TRUE,"50+")</f>
        <v>18-24</v>
      </c>
      <c r="Q5816" t="str">
        <f t="shared" si="630"/>
        <v>new</v>
      </c>
      <c r="R5816" t="str">
        <f t="shared" si="631"/>
        <v>high value</v>
      </c>
      <c r="S5816" t="str">
        <f t="shared" si="632"/>
        <v>Low</v>
      </c>
      <c r="T5816" t="str">
        <f t="shared" si="633"/>
        <v>Jun</v>
      </c>
      <c r="U5816">
        <f t="shared" si="634"/>
        <v>2023</v>
      </c>
      <c r="V5816" t="str">
        <f t="shared" si="635"/>
        <v>10-15</v>
      </c>
      <c r="W5816" t="str">
        <f t="shared" si="636"/>
        <v>Slow</v>
      </c>
    </row>
    <row r="5817" spans="1:23" x14ac:dyDescent="0.3">
      <c r="A5817">
        <v>605816</v>
      </c>
      <c r="B5817">
        <v>35430</v>
      </c>
      <c r="C5817">
        <v>47</v>
      </c>
      <c r="D5817" t="s">
        <v>7</v>
      </c>
      <c r="E5817" t="s">
        <v>16</v>
      </c>
      <c r="F5817" t="s">
        <v>19</v>
      </c>
      <c r="G5817" t="s">
        <v>31</v>
      </c>
      <c r="H5817" s="1">
        <v>45271</v>
      </c>
      <c r="I5817" t="s">
        <v>34</v>
      </c>
      <c r="J5817">
        <v>28</v>
      </c>
      <c r="K5817">
        <v>10.6</v>
      </c>
      <c r="L5817">
        <v>784.83</v>
      </c>
      <c r="M5817">
        <v>64.38</v>
      </c>
      <c r="N5817" t="s">
        <v>49</v>
      </c>
      <c r="O5817">
        <v>5</v>
      </c>
      <c r="P5817" t="str" cm="1">
        <f t="array" ref="P5817">_xlfn.IFS(C5817&lt;25,"18-24", C5817&lt;=35,"25-35", C5817&lt;=50,"36-50",TRUE,"50+")</f>
        <v>36-50</v>
      </c>
      <c r="Q5817" t="str">
        <f t="shared" si="630"/>
        <v>new</v>
      </c>
      <c r="R5817" t="str">
        <f t="shared" si="631"/>
        <v>high value</v>
      </c>
      <c r="S5817" t="str">
        <f t="shared" si="632"/>
        <v>High</v>
      </c>
      <c r="T5817" t="str">
        <f t="shared" si="633"/>
        <v>Dec</v>
      </c>
      <c r="U5817">
        <f t="shared" si="634"/>
        <v>2023</v>
      </c>
      <c r="V5817" t="str">
        <f t="shared" si="635"/>
        <v>10-15</v>
      </c>
      <c r="W5817" t="str">
        <f t="shared" si="636"/>
        <v>Fast</v>
      </c>
    </row>
    <row r="5818" spans="1:23" x14ac:dyDescent="0.3">
      <c r="A5818">
        <v>605817</v>
      </c>
      <c r="B5818">
        <v>88620</v>
      </c>
      <c r="C5818">
        <v>57</v>
      </c>
      <c r="D5818" t="s">
        <v>7</v>
      </c>
      <c r="E5818" t="s">
        <v>16</v>
      </c>
      <c r="F5818" t="s">
        <v>30</v>
      </c>
      <c r="G5818" t="s">
        <v>29</v>
      </c>
      <c r="H5818" s="1">
        <v>45239</v>
      </c>
      <c r="I5818" t="s">
        <v>33</v>
      </c>
      <c r="J5818">
        <v>39</v>
      </c>
      <c r="K5818">
        <v>7.1</v>
      </c>
      <c r="L5818">
        <v>657.17</v>
      </c>
      <c r="M5818">
        <v>116.25</v>
      </c>
      <c r="N5818" t="s">
        <v>47</v>
      </c>
      <c r="O5818">
        <v>5</v>
      </c>
      <c r="P5818" t="str" cm="1">
        <f t="array" ref="P5818">_xlfn.IFS(C5818&lt;25,"18-24", C5818&lt;=35,"25-35", C5818&lt;=50,"36-50",TRUE,"50+")</f>
        <v>50+</v>
      </c>
      <c r="Q5818" t="str">
        <f t="shared" si="630"/>
        <v>new</v>
      </c>
      <c r="R5818" t="str">
        <f t="shared" si="631"/>
        <v>high value</v>
      </c>
      <c r="S5818" t="str">
        <f t="shared" si="632"/>
        <v>High</v>
      </c>
      <c r="T5818" t="str">
        <f t="shared" si="633"/>
        <v>Nov</v>
      </c>
      <c r="U5818">
        <f t="shared" si="634"/>
        <v>2023</v>
      </c>
      <c r="V5818" t="str">
        <f t="shared" si="635"/>
        <v>5-10</v>
      </c>
      <c r="W5818" t="str">
        <f t="shared" si="636"/>
        <v>Medium</v>
      </c>
    </row>
    <row r="5819" spans="1:23" x14ac:dyDescent="0.3">
      <c r="A5819">
        <v>605818</v>
      </c>
      <c r="B5819">
        <v>95022</v>
      </c>
      <c r="C5819">
        <v>21</v>
      </c>
      <c r="D5819" t="s">
        <v>4</v>
      </c>
      <c r="E5819" t="s">
        <v>15</v>
      </c>
      <c r="F5819" t="s">
        <v>30</v>
      </c>
      <c r="G5819" t="s">
        <v>29</v>
      </c>
      <c r="H5819" s="1">
        <v>45295</v>
      </c>
      <c r="I5819" t="s">
        <v>34</v>
      </c>
      <c r="J5819">
        <v>37</v>
      </c>
      <c r="K5819">
        <v>14.6</v>
      </c>
      <c r="L5819">
        <v>877.75</v>
      </c>
      <c r="M5819">
        <v>108.16</v>
      </c>
      <c r="N5819" t="s">
        <v>50</v>
      </c>
      <c r="O5819">
        <v>4</v>
      </c>
      <c r="P5819" t="str" cm="1">
        <f t="array" ref="P5819">_xlfn.IFS(C5819&lt;25,"18-24", C5819&lt;=35,"25-35", C5819&lt;=50,"36-50",TRUE,"50+")</f>
        <v>18-24</v>
      </c>
      <c r="Q5819" t="str">
        <f t="shared" si="630"/>
        <v>new</v>
      </c>
      <c r="R5819" t="str">
        <f t="shared" si="631"/>
        <v>high value</v>
      </c>
      <c r="S5819" t="str">
        <f t="shared" si="632"/>
        <v>medium</v>
      </c>
      <c r="T5819" t="str">
        <f t="shared" si="633"/>
        <v>Jan</v>
      </c>
      <c r="U5819">
        <f t="shared" si="634"/>
        <v>2024</v>
      </c>
      <c r="V5819" t="str">
        <f t="shared" si="635"/>
        <v>10-15</v>
      </c>
      <c r="W5819" t="str">
        <f t="shared" si="636"/>
        <v>Medium</v>
      </c>
    </row>
    <row r="5820" spans="1:23" x14ac:dyDescent="0.3">
      <c r="A5820">
        <v>605819</v>
      </c>
      <c r="B5820">
        <v>17792</v>
      </c>
      <c r="C5820">
        <v>63</v>
      </c>
      <c r="D5820" t="s">
        <v>4</v>
      </c>
      <c r="E5820" t="s">
        <v>5</v>
      </c>
      <c r="F5820" t="s">
        <v>22</v>
      </c>
      <c r="G5820" t="s">
        <v>29</v>
      </c>
      <c r="H5820" s="1">
        <v>45510</v>
      </c>
      <c r="I5820" t="s">
        <v>34</v>
      </c>
      <c r="J5820">
        <v>82</v>
      </c>
      <c r="K5820">
        <v>8.5</v>
      </c>
      <c r="L5820">
        <v>771.93</v>
      </c>
      <c r="M5820">
        <v>32.950000000000003</v>
      </c>
      <c r="N5820" t="s">
        <v>47</v>
      </c>
      <c r="O5820">
        <v>2</v>
      </c>
      <c r="P5820" t="str" cm="1">
        <f t="array" ref="P5820">_xlfn.IFS(C5820&lt;25,"18-24", C5820&lt;=35,"25-35", C5820&lt;=50,"36-50",TRUE,"50+")</f>
        <v>50+</v>
      </c>
      <c r="Q5820" t="str">
        <f t="shared" si="630"/>
        <v>repeat</v>
      </c>
      <c r="R5820" t="str">
        <f t="shared" si="631"/>
        <v>high value</v>
      </c>
      <c r="S5820" t="str">
        <f t="shared" si="632"/>
        <v>Low</v>
      </c>
      <c r="T5820" t="str">
        <f t="shared" si="633"/>
        <v>Aug</v>
      </c>
      <c r="U5820">
        <f t="shared" si="634"/>
        <v>2024</v>
      </c>
      <c r="V5820" t="str">
        <f t="shared" si="635"/>
        <v>5-10</v>
      </c>
      <c r="W5820" t="str">
        <f t="shared" si="636"/>
        <v>Slow</v>
      </c>
    </row>
    <row r="5821" spans="1:23" x14ac:dyDescent="0.3">
      <c r="A5821">
        <v>605820</v>
      </c>
      <c r="B5821">
        <v>13029</v>
      </c>
      <c r="C5821">
        <v>53</v>
      </c>
      <c r="D5821" t="s">
        <v>4</v>
      </c>
      <c r="E5821" t="s">
        <v>8</v>
      </c>
      <c r="F5821" t="s">
        <v>30</v>
      </c>
      <c r="G5821" t="s">
        <v>21</v>
      </c>
      <c r="H5821" s="1">
        <v>45093</v>
      </c>
      <c r="I5821" t="s">
        <v>34</v>
      </c>
      <c r="J5821">
        <v>68</v>
      </c>
      <c r="K5821">
        <v>8.5</v>
      </c>
      <c r="L5821">
        <v>737.03</v>
      </c>
      <c r="M5821">
        <v>92.22</v>
      </c>
      <c r="N5821" t="s">
        <v>47</v>
      </c>
      <c r="O5821">
        <v>3</v>
      </c>
      <c r="P5821" t="str" cm="1">
        <f t="array" ref="P5821">_xlfn.IFS(C5821&lt;25,"18-24", C5821&lt;=35,"25-35", C5821&lt;=50,"36-50",TRUE,"50+")</f>
        <v>50+</v>
      </c>
      <c r="Q5821" t="str">
        <f t="shared" si="630"/>
        <v>new</v>
      </c>
      <c r="R5821" t="str">
        <f t="shared" si="631"/>
        <v>high value</v>
      </c>
      <c r="S5821" t="str">
        <f t="shared" si="632"/>
        <v>medium</v>
      </c>
      <c r="T5821" t="str">
        <f t="shared" si="633"/>
        <v>Jun</v>
      </c>
      <c r="U5821">
        <f t="shared" si="634"/>
        <v>2023</v>
      </c>
      <c r="V5821" t="str">
        <f t="shared" si="635"/>
        <v>5-10</v>
      </c>
      <c r="W5821" t="str">
        <f t="shared" si="636"/>
        <v>Slow</v>
      </c>
    </row>
    <row r="5822" spans="1:23" x14ac:dyDescent="0.3">
      <c r="A5822">
        <v>605821</v>
      </c>
      <c r="B5822">
        <v>70065</v>
      </c>
      <c r="C5822">
        <v>19</v>
      </c>
      <c r="D5822" t="s">
        <v>4</v>
      </c>
      <c r="E5822" t="s">
        <v>5</v>
      </c>
      <c r="F5822" t="s">
        <v>28</v>
      </c>
      <c r="G5822" t="s">
        <v>31</v>
      </c>
      <c r="H5822" s="1">
        <v>44859</v>
      </c>
      <c r="I5822" t="s">
        <v>33</v>
      </c>
      <c r="J5822">
        <v>44</v>
      </c>
      <c r="K5822">
        <v>5.9</v>
      </c>
      <c r="L5822">
        <v>694.37</v>
      </c>
      <c r="M5822">
        <v>48.67</v>
      </c>
      <c r="N5822" t="s">
        <v>49</v>
      </c>
      <c r="O5822">
        <v>1</v>
      </c>
      <c r="P5822" t="str" cm="1">
        <f t="array" ref="P5822">_xlfn.IFS(C5822&lt;25,"18-24", C5822&lt;=35,"25-35", C5822&lt;=50,"36-50",TRUE,"50+")</f>
        <v>18-24</v>
      </c>
      <c r="Q5822" t="str">
        <f t="shared" si="630"/>
        <v>new</v>
      </c>
      <c r="R5822" t="str">
        <f t="shared" si="631"/>
        <v>high value</v>
      </c>
      <c r="S5822" t="str">
        <f t="shared" si="632"/>
        <v>Low</v>
      </c>
      <c r="T5822" t="str">
        <f t="shared" si="633"/>
        <v>Oct</v>
      </c>
      <c r="U5822">
        <f t="shared" si="634"/>
        <v>2022</v>
      </c>
      <c r="V5822" t="str">
        <f t="shared" si="635"/>
        <v>5-10</v>
      </c>
      <c r="W5822" t="str">
        <f t="shared" si="636"/>
        <v>Medium</v>
      </c>
    </row>
    <row r="5823" spans="1:23" x14ac:dyDescent="0.3">
      <c r="A5823">
        <v>605822</v>
      </c>
      <c r="B5823">
        <v>74728</v>
      </c>
      <c r="C5823">
        <v>38</v>
      </c>
      <c r="D5823" t="s">
        <v>7</v>
      </c>
      <c r="E5823" t="s">
        <v>8</v>
      </c>
      <c r="F5823" t="s">
        <v>18</v>
      </c>
      <c r="G5823" t="s">
        <v>27</v>
      </c>
      <c r="H5823" s="1">
        <v>45059</v>
      </c>
      <c r="I5823" t="s">
        <v>34</v>
      </c>
      <c r="J5823">
        <v>38</v>
      </c>
      <c r="K5823">
        <v>10.5</v>
      </c>
      <c r="L5823">
        <v>913.19</v>
      </c>
      <c r="M5823">
        <v>72.88</v>
      </c>
      <c r="N5823" t="s">
        <v>50</v>
      </c>
      <c r="O5823">
        <v>4</v>
      </c>
      <c r="P5823" t="str" cm="1">
        <f t="array" ref="P5823">_xlfn.IFS(C5823&lt;25,"18-24", C5823&lt;=35,"25-35", C5823&lt;=50,"36-50",TRUE,"50+")</f>
        <v>36-50</v>
      </c>
      <c r="Q5823" t="str">
        <f t="shared" si="630"/>
        <v>new</v>
      </c>
      <c r="R5823" t="str">
        <f t="shared" si="631"/>
        <v>high value</v>
      </c>
      <c r="S5823" t="str">
        <f t="shared" si="632"/>
        <v>medium</v>
      </c>
      <c r="T5823" t="str">
        <f t="shared" si="633"/>
        <v>May</v>
      </c>
      <c r="U5823">
        <f t="shared" si="634"/>
        <v>2023</v>
      </c>
      <c r="V5823" t="str">
        <f t="shared" si="635"/>
        <v>10-15</v>
      </c>
      <c r="W5823" t="str">
        <f t="shared" si="636"/>
        <v>Medium</v>
      </c>
    </row>
    <row r="5824" spans="1:23" x14ac:dyDescent="0.3">
      <c r="A5824">
        <v>605823</v>
      </c>
      <c r="B5824">
        <v>55579</v>
      </c>
      <c r="C5824">
        <v>21</v>
      </c>
      <c r="D5824" t="s">
        <v>7</v>
      </c>
      <c r="E5824" t="s">
        <v>16</v>
      </c>
      <c r="F5824" t="s">
        <v>30</v>
      </c>
      <c r="G5824" t="s">
        <v>25</v>
      </c>
      <c r="H5824" s="1">
        <v>45534</v>
      </c>
      <c r="I5824" t="s">
        <v>34</v>
      </c>
      <c r="J5824">
        <v>35</v>
      </c>
      <c r="K5824">
        <v>3.3</v>
      </c>
      <c r="L5824">
        <v>1148.26</v>
      </c>
      <c r="M5824">
        <v>71.44</v>
      </c>
      <c r="N5824" t="s">
        <v>47</v>
      </c>
      <c r="O5824">
        <v>5</v>
      </c>
      <c r="P5824" t="str" cm="1">
        <f t="array" ref="P5824">_xlfn.IFS(C5824&lt;25,"18-24", C5824&lt;=35,"25-35", C5824&lt;=50,"36-50",TRUE,"50+")</f>
        <v>18-24</v>
      </c>
      <c r="Q5824" t="str">
        <f t="shared" si="630"/>
        <v>new</v>
      </c>
      <c r="R5824" t="str">
        <f t="shared" si="631"/>
        <v>high value</v>
      </c>
      <c r="S5824" t="str">
        <f t="shared" si="632"/>
        <v>High</v>
      </c>
      <c r="T5824" t="str">
        <f t="shared" si="633"/>
        <v>Aug</v>
      </c>
      <c r="U5824">
        <f t="shared" si="634"/>
        <v>2024</v>
      </c>
      <c r="V5824" t="str">
        <f t="shared" si="635"/>
        <v>0-5</v>
      </c>
      <c r="W5824" t="str">
        <f t="shared" si="636"/>
        <v>Medium</v>
      </c>
    </row>
    <row r="5825" spans="1:23" x14ac:dyDescent="0.3">
      <c r="A5825">
        <v>605824</v>
      </c>
      <c r="B5825">
        <v>43090</v>
      </c>
      <c r="C5825">
        <v>62</v>
      </c>
      <c r="D5825" t="s">
        <v>7</v>
      </c>
      <c r="E5825" t="s">
        <v>13</v>
      </c>
      <c r="F5825" t="s">
        <v>24</v>
      </c>
      <c r="G5825" t="s">
        <v>31</v>
      </c>
      <c r="H5825" s="1">
        <v>44683</v>
      </c>
      <c r="I5825" t="s">
        <v>33</v>
      </c>
      <c r="J5825">
        <v>44</v>
      </c>
      <c r="K5825">
        <v>7.5</v>
      </c>
      <c r="L5825">
        <v>1206.73</v>
      </c>
      <c r="M5825">
        <v>94.45</v>
      </c>
      <c r="N5825" t="s">
        <v>47</v>
      </c>
      <c r="O5825">
        <v>5</v>
      </c>
      <c r="P5825" t="str" cm="1">
        <f t="array" ref="P5825">_xlfn.IFS(C5825&lt;25,"18-24", C5825&lt;=35,"25-35", C5825&lt;=50,"36-50",TRUE,"50+")</f>
        <v>50+</v>
      </c>
      <c r="Q5825" t="str">
        <f t="shared" si="630"/>
        <v>new</v>
      </c>
      <c r="R5825" t="str">
        <f t="shared" si="631"/>
        <v>high value</v>
      </c>
      <c r="S5825" t="str">
        <f t="shared" si="632"/>
        <v>High</v>
      </c>
      <c r="T5825" t="str">
        <f t="shared" si="633"/>
        <v>May</v>
      </c>
      <c r="U5825">
        <f t="shared" si="634"/>
        <v>2022</v>
      </c>
      <c r="V5825" t="str">
        <f t="shared" si="635"/>
        <v>5-10</v>
      </c>
      <c r="W5825" t="str">
        <f t="shared" si="636"/>
        <v>Medium</v>
      </c>
    </row>
    <row r="5826" spans="1:23" x14ac:dyDescent="0.3">
      <c r="A5826">
        <v>605825</v>
      </c>
      <c r="B5826">
        <v>71239</v>
      </c>
      <c r="C5826">
        <v>28</v>
      </c>
      <c r="D5826" t="s">
        <v>4</v>
      </c>
      <c r="E5826" t="s">
        <v>5</v>
      </c>
      <c r="F5826" t="s">
        <v>26</v>
      </c>
      <c r="G5826" t="s">
        <v>25</v>
      </c>
      <c r="H5826" s="1">
        <v>45257</v>
      </c>
      <c r="I5826" t="s">
        <v>33</v>
      </c>
      <c r="J5826">
        <v>89</v>
      </c>
      <c r="K5826">
        <v>5.3</v>
      </c>
      <c r="L5826">
        <v>889.84</v>
      </c>
      <c r="M5826">
        <v>95.82</v>
      </c>
      <c r="N5826" t="s">
        <v>47</v>
      </c>
      <c r="O5826">
        <v>4</v>
      </c>
      <c r="P5826" t="str" cm="1">
        <f t="array" ref="P5826">_xlfn.IFS(C5826&lt;25,"18-24", C5826&lt;=35,"25-35", C5826&lt;=50,"36-50",TRUE,"50+")</f>
        <v>25-35</v>
      </c>
      <c r="Q5826" t="str">
        <f t="shared" si="630"/>
        <v>new</v>
      </c>
      <c r="R5826" t="str">
        <f t="shared" si="631"/>
        <v>high value</v>
      </c>
      <c r="S5826" t="str">
        <f t="shared" si="632"/>
        <v>medium</v>
      </c>
      <c r="T5826" t="str">
        <f t="shared" si="633"/>
        <v>Nov</v>
      </c>
      <c r="U5826">
        <f t="shared" si="634"/>
        <v>2023</v>
      </c>
      <c r="V5826" t="str">
        <f t="shared" si="635"/>
        <v>5-10</v>
      </c>
      <c r="W5826" t="str">
        <f t="shared" si="636"/>
        <v>Slow</v>
      </c>
    </row>
    <row r="5827" spans="1:23" x14ac:dyDescent="0.3">
      <c r="A5827">
        <v>605826</v>
      </c>
      <c r="B5827">
        <v>80964</v>
      </c>
      <c r="C5827">
        <v>50</v>
      </c>
      <c r="D5827" t="s">
        <v>4</v>
      </c>
      <c r="E5827" t="s">
        <v>5</v>
      </c>
      <c r="F5827" t="s">
        <v>22</v>
      </c>
      <c r="G5827" t="s">
        <v>31</v>
      </c>
      <c r="H5827" s="1">
        <v>45540</v>
      </c>
      <c r="I5827" t="s">
        <v>34</v>
      </c>
      <c r="J5827">
        <v>43</v>
      </c>
      <c r="K5827">
        <v>13.7</v>
      </c>
      <c r="L5827">
        <v>844.56</v>
      </c>
      <c r="M5827">
        <v>88.15</v>
      </c>
      <c r="N5827" t="s">
        <v>50</v>
      </c>
      <c r="O5827">
        <v>4</v>
      </c>
      <c r="P5827" t="str" cm="1">
        <f t="array" ref="P5827">_xlfn.IFS(C5827&lt;25,"18-24", C5827&lt;=35,"25-35", C5827&lt;=50,"36-50",TRUE,"50+")</f>
        <v>36-50</v>
      </c>
      <c r="Q5827" t="str">
        <f t="shared" ref="Q5827:Q5890" si="637">IF(COUNTIF($B:$B,B5827)&gt;1,"repeat","new")</f>
        <v>new</v>
      </c>
      <c r="R5827" t="str">
        <f t="shared" ref="R5827:R5890" si="638">IF(L5827&gt;500,"high value",IF( L5827&gt;250,"medium","low"))</f>
        <v>high value</v>
      </c>
      <c r="S5827" t="str">
        <f t="shared" ref="S5827:S5890" si="639">IF(O5827&lt;=2,"Low",IF(O5827&lt;=4,"medium","High"))</f>
        <v>medium</v>
      </c>
      <c r="T5827" t="str">
        <f t="shared" ref="T5827:T5890" si="640">TEXT(H5827,"MMM")</f>
        <v>Sep</v>
      </c>
      <c r="U5827">
        <f t="shared" ref="U5827:U5890" si="641">YEAR(H5827)</f>
        <v>2024</v>
      </c>
      <c r="V5827" t="str">
        <f t="shared" ref="V5827:V5890" si="642">IF(K5827&lt;=5,"0-5",IF(K5827&lt;=10,"5-10",IF(K5827&lt;=15,"10-15","15+")))</f>
        <v>10-15</v>
      </c>
      <c r="W5827" t="str">
        <f t="shared" ref="W5827:W5890" si="643">IF(J5827&lt;=30,"Fast",IF(J5827&lt;=45,"Medium","Slow"))</f>
        <v>Medium</v>
      </c>
    </row>
    <row r="5828" spans="1:23" x14ac:dyDescent="0.3">
      <c r="A5828">
        <v>605827</v>
      </c>
      <c r="B5828">
        <v>93749</v>
      </c>
      <c r="C5828">
        <v>28</v>
      </c>
      <c r="D5828" t="s">
        <v>7</v>
      </c>
      <c r="E5828" t="s">
        <v>13</v>
      </c>
      <c r="F5828" t="s">
        <v>22</v>
      </c>
      <c r="G5828" t="s">
        <v>25</v>
      </c>
      <c r="H5828" s="1">
        <v>44831</v>
      </c>
      <c r="I5828" t="s">
        <v>34</v>
      </c>
      <c r="J5828">
        <v>66</v>
      </c>
      <c r="K5828">
        <v>5.7</v>
      </c>
      <c r="L5828">
        <v>1204.5</v>
      </c>
      <c r="M5828">
        <v>80.92</v>
      </c>
      <c r="N5828" t="s">
        <v>49</v>
      </c>
      <c r="O5828">
        <v>5</v>
      </c>
      <c r="P5828" t="str" cm="1">
        <f t="array" ref="P5828">_xlfn.IFS(C5828&lt;25,"18-24", C5828&lt;=35,"25-35", C5828&lt;=50,"36-50",TRUE,"50+")</f>
        <v>25-35</v>
      </c>
      <c r="Q5828" t="str">
        <f t="shared" si="637"/>
        <v>new</v>
      </c>
      <c r="R5828" t="str">
        <f t="shared" si="638"/>
        <v>high value</v>
      </c>
      <c r="S5828" t="str">
        <f t="shared" si="639"/>
        <v>High</v>
      </c>
      <c r="T5828" t="str">
        <f t="shared" si="640"/>
        <v>Sep</v>
      </c>
      <c r="U5828">
        <f t="shared" si="641"/>
        <v>2022</v>
      </c>
      <c r="V5828" t="str">
        <f t="shared" si="642"/>
        <v>5-10</v>
      </c>
      <c r="W5828" t="str">
        <f t="shared" si="643"/>
        <v>Slow</v>
      </c>
    </row>
    <row r="5829" spans="1:23" x14ac:dyDescent="0.3">
      <c r="A5829">
        <v>605828</v>
      </c>
      <c r="B5829">
        <v>76993</v>
      </c>
      <c r="C5829">
        <v>50</v>
      </c>
      <c r="D5829" t="s">
        <v>7</v>
      </c>
      <c r="E5829" t="s">
        <v>16</v>
      </c>
      <c r="F5829" t="s">
        <v>18</v>
      </c>
      <c r="G5829" t="s">
        <v>23</v>
      </c>
      <c r="H5829" s="1">
        <v>45365</v>
      </c>
      <c r="I5829" t="s">
        <v>34</v>
      </c>
      <c r="J5829">
        <v>28</v>
      </c>
      <c r="K5829">
        <v>7.2</v>
      </c>
      <c r="L5829">
        <v>1239.6300000000001</v>
      </c>
      <c r="M5829">
        <v>24.39</v>
      </c>
      <c r="N5829" t="s">
        <v>50</v>
      </c>
      <c r="O5829">
        <v>3</v>
      </c>
      <c r="P5829" t="str" cm="1">
        <f t="array" ref="P5829">_xlfn.IFS(C5829&lt;25,"18-24", C5829&lt;=35,"25-35", C5829&lt;=50,"36-50",TRUE,"50+")</f>
        <v>36-50</v>
      </c>
      <c r="Q5829" t="str">
        <f t="shared" si="637"/>
        <v>new</v>
      </c>
      <c r="R5829" t="str">
        <f t="shared" si="638"/>
        <v>high value</v>
      </c>
      <c r="S5829" t="str">
        <f t="shared" si="639"/>
        <v>medium</v>
      </c>
      <c r="T5829" t="str">
        <f t="shared" si="640"/>
        <v>Mar</v>
      </c>
      <c r="U5829">
        <f t="shared" si="641"/>
        <v>2024</v>
      </c>
      <c r="V5829" t="str">
        <f t="shared" si="642"/>
        <v>5-10</v>
      </c>
      <c r="W5829" t="str">
        <f t="shared" si="643"/>
        <v>Fast</v>
      </c>
    </row>
    <row r="5830" spans="1:23" x14ac:dyDescent="0.3">
      <c r="A5830">
        <v>605829</v>
      </c>
      <c r="B5830">
        <v>65510</v>
      </c>
      <c r="C5830">
        <v>54</v>
      </c>
      <c r="D5830" t="s">
        <v>4</v>
      </c>
      <c r="E5830" t="s">
        <v>11</v>
      </c>
      <c r="F5830" t="s">
        <v>19</v>
      </c>
      <c r="G5830" t="s">
        <v>21</v>
      </c>
      <c r="H5830" s="1">
        <v>44843</v>
      </c>
      <c r="I5830" t="s">
        <v>33</v>
      </c>
      <c r="J5830">
        <v>50</v>
      </c>
      <c r="K5830">
        <v>12.9</v>
      </c>
      <c r="L5830">
        <v>673.01</v>
      </c>
      <c r="M5830">
        <v>37.049999999999997</v>
      </c>
      <c r="N5830" t="s">
        <v>49</v>
      </c>
      <c r="O5830">
        <v>1</v>
      </c>
      <c r="P5830" t="str" cm="1">
        <f t="array" ref="P5830">_xlfn.IFS(C5830&lt;25,"18-24", C5830&lt;=35,"25-35", C5830&lt;=50,"36-50",TRUE,"50+")</f>
        <v>50+</v>
      </c>
      <c r="Q5830" t="str">
        <f t="shared" si="637"/>
        <v>new</v>
      </c>
      <c r="R5830" t="str">
        <f t="shared" si="638"/>
        <v>high value</v>
      </c>
      <c r="S5830" t="str">
        <f t="shared" si="639"/>
        <v>Low</v>
      </c>
      <c r="T5830" t="str">
        <f t="shared" si="640"/>
        <v>Oct</v>
      </c>
      <c r="U5830">
        <f t="shared" si="641"/>
        <v>2022</v>
      </c>
      <c r="V5830" t="str">
        <f t="shared" si="642"/>
        <v>10-15</v>
      </c>
      <c r="W5830" t="str">
        <f t="shared" si="643"/>
        <v>Slow</v>
      </c>
    </row>
    <row r="5831" spans="1:23" x14ac:dyDescent="0.3">
      <c r="A5831">
        <v>605830</v>
      </c>
      <c r="B5831">
        <v>24575</v>
      </c>
      <c r="C5831">
        <v>46</v>
      </c>
      <c r="D5831" t="s">
        <v>7</v>
      </c>
      <c r="E5831" t="s">
        <v>13</v>
      </c>
      <c r="F5831" t="s">
        <v>19</v>
      </c>
      <c r="G5831" t="s">
        <v>29</v>
      </c>
      <c r="H5831" s="1">
        <v>44639</v>
      </c>
      <c r="I5831" t="s">
        <v>33</v>
      </c>
      <c r="J5831">
        <v>35</v>
      </c>
      <c r="K5831">
        <v>6.9</v>
      </c>
      <c r="L5831">
        <v>773.92</v>
      </c>
      <c r="M5831">
        <v>80.5</v>
      </c>
      <c r="N5831" t="s">
        <v>50</v>
      </c>
      <c r="O5831">
        <v>1</v>
      </c>
      <c r="P5831" t="str" cm="1">
        <f t="array" ref="P5831">_xlfn.IFS(C5831&lt;25,"18-24", C5831&lt;=35,"25-35", C5831&lt;=50,"36-50",TRUE,"50+")</f>
        <v>36-50</v>
      </c>
      <c r="Q5831" t="str">
        <f t="shared" si="637"/>
        <v>new</v>
      </c>
      <c r="R5831" t="str">
        <f t="shared" si="638"/>
        <v>high value</v>
      </c>
      <c r="S5831" t="str">
        <f t="shared" si="639"/>
        <v>Low</v>
      </c>
      <c r="T5831" t="str">
        <f t="shared" si="640"/>
        <v>Mar</v>
      </c>
      <c r="U5831">
        <f t="shared" si="641"/>
        <v>2022</v>
      </c>
      <c r="V5831" t="str">
        <f t="shared" si="642"/>
        <v>5-10</v>
      </c>
      <c r="W5831" t="str">
        <f t="shared" si="643"/>
        <v>Medium</v>
      </c>
    </row>
    <row r="5832" spans="1:23" x14ac:dyDescent="0.3">
      <c r="A5832">
        <v>605831</v>
      </c>
      <c r="B5832">
        <v>70403</v>
      </c>
      <c r="C5832">
        <v>28</v>
      </c>
      <c r="D5832" t="s">
        <v>7</v>
      </c>
      <c r="E5832" t="s">
        <v>15</v>
      </c>
      <c r="F5832" t="s">
        <v>18</v>
      </c>
      <c r="G5832" t="s">
        <v>31</v>
      </c>
      <c r="H5832" s="1">
        <v>45262</v>
      </c>
      <c r="I5832" t="s">
        <v>34</v>
      </c>
      <c r="J5832">
        <v>42</v>
      </c>
      <c r="K5832">
        <v>6.5</v>
      </c>
      <c r="L5832">
        <v>758.52</v>
      </c>
      <c r="M5832">
        <v>78.58</v>
      </c>
      <c r="N5832" t="s">
        <v>47</v>
      </c>
      <c r="O5832">
        <v>1</v>
      </c>
      <c r="P5832" t="str" cm="1">
        <f t="array" ref="P5832">_xlfn.IFS(C5832&lt;25,"18-24", C5832&lt;=35,"25-35", C5832&lt;=50,"36-50",TRUE,"50+")</f>
        <v>25-35</v>
      </c>
      <c r="Q5832" t="str">
        <f t="shared" si="637"/>
        <v>new</v>
      </c>
      <c r="R5832" t="str">
        <f t="shared" si="638"/>
        <v>high value</v>
      </c>
      <c r="S5832" t="str">
        <f t="shared" si="639"/>
        <v>Low</v>
      </c>
      <c r="T5832" t="str">
        <f t="shared" si="640"/>
        <v>Dec</v>
      </c>
      <c r="U5832">
        <f t="shared" si="641"/>
        <v>2023</v>
      </c>
      <c r="V5832" t="str">
        <f t="shared" si="642"/>
        <v>5-10</v>
      </c>
      <c r="W5832" t="str">
        <f t="shared" si="643"/>
        <v>Medium</v>
      </c>
    </row>
    <row r="5833" spans="1:23" x14ac:dyDescent="0.3">
      <c r="A5833">
        <v>605832</v>
      </c>
      <c r="B5833">
        <v>87946</v>
      </c>
      <c r="C5833">
        <v>46</v>
      </c>
      <c r="D5833" t="s">
        <v>7</v>
      </c>
      <c r="E5833" t="s">
        <v>8</v>
      </c>
      <c r="F5833" t="s">
        <v>26</v>
      </c>
      <c r="G5833" t="s">
        <v>23</v>
      </c>
      <c r="H5833" s="1">
        <v>45367</v>
      </c>
      <c r="I5833" t="s">
        <v>33</v>
      </c>
      <c r="J5833">
        <v>58</v>
      </c>
      <c r="K5833">
        <v>12.2</v>
      </c>
      <c r="L5833">
        <v>234.74</v>
      </c>
      <c r="M5833">
        <v>60.48</v>
      </c>
      <c r="N5833" t="s">
        <v>49</v>
      </c>
      <c r="O5833">
        <v>1</v>
      </c>
      <c r="P5833" t="str" cm="1">
        <f t="array" ref="P5833">_xlfn.IFS(C5833&lt;25,"18-24", C5833&lt;=35,"25-35", C5833&lt;=50,"36-50",TRUE,"50+")</f>
        <v>36-50</v>
      </c>
      <c r="Q5833" t="str">
        <f t="shared" si="637"/>
        <v>new</v>
      </c>
      <c r="R5833" t="str">
        <f t="shared" si="638"/>
        <v>low</v>
      </c>
      <c r="S5833" t="str">
        <f t="shared" si="639"/>
        <v>Low</v>
      </c>
      <c r="T5833" t="str">
        <f t="shared" si="640"/>
        <v>Mar</v>
      </c>
      <c r="U5833">
        <f t="shared" si="641"/>
        <v>2024</v>
      </c>
      <c r="V5833" t="str">
        <f t="shared" si="642"/>
        <v>10-15</v>
      </c>
      <c r="W5833" t="str">
        <f t="shared" si="643"/>
        <v>Slow</v>
      </c>
    </row>
    <row r="5834" spans="1:23" x14ac:dyDescent="0.3">
      <c r="A5834">
        <v>605833</v>
      </c>
      <c r="B5834">
        <v>39737</v>
      </c>
      <c r="C5834">
        <v>45</v>
      </c>
      <c r="D5834" t="s">
        <v>7</v>
      </c>
      <c r="E5834" t="s">
        <v>13</v>
      </c>
      <c r="F5834" t="s">
        <v>32</v>
      </c>
      <c r="G5834" t="s">
        <v>31</v>
      </c>
      <c r="H5834" s="1">
        <v>44752</v>
      </c>
      <c r="I5834" t="s">
        <v>34</v>
      </c>
      <c r="J5834">
        <v>86</v>
      </c>
      <c r="K5834">
        <v>3.7</v>
      </c>
      <c r="L5834">
        <v>258.76</v>
      </c>
      <c r="M5834">
        <v>74.900000000000006</v>
      </c>
      <c r="N5834" t="s">
        <v>48</v>
      </c>
      <c r="O5834">
        <v>2</v>
      </c>
      <c r="P5834" t="str" cm="1">
        <f t="array" ref="P5834">_xlfn.IFS(C5834&lt;25,"18-24", C5834&lt;=35,"25-35", C5834&lt;=50,"36-50",TRUE,"50+")</f>
        <v>36-50</v>
      </c>
      <c r="Q5834" t="str">
        <f t="shared" si="637"/>
        <v>new</v>
      </c>
      <c r="R5834" t="str">
        <f t="shared" si="638"/>
        <v>medium</v>
      </c>
      <c r="S5834" t="str">
        <f t="shared" si="639"/>
        <v>Low</v>
      </c>
      <c r="T5834" t="str">
        <f t="shared" si="640"/>
        <v>Jul</v>
      </c>
      <c r="U5834">
        <f t="shared" si="641"/>
        <v>2022</v>
      </c>
      <c r="V5834" t="str">
        <f t="shared" si="642"/>
        <v>0-5</v>
      </c>
      <c r="W5834" t="str">
        <f t="shared" si="643"/>
        <v>Slow</v>
      </c>
    </row>
    <row r="5835" spans="1:23" x14ac:dyDescent="0.3">
      <c r="A5835">
        <v>605834</v>
      </c>
      <c r="B5835">
        <v>51734</v>
      </c>
      <c r="C5835">
        <v>22</v>
      </c>
      <c r="D5835" t="s">
        <v>4</v>
      </c>
      <c r="E5835" t="s">
        <v>16</v>
      </c>
      <c r="F5835" t="s">
        <v>24</v>
      </c>
      <c r="G5835" t="s">
        <v>25</v>
      </c>
      <c r="H5835" s="1">
        <v>44702</v>
      </c>
      <c r="I5835" t="s">
        <v>34</v>
      </c>
      <c r="J5835">
        <v>43</v>
      </c>
      <c r="K5835">
        <v>7.8</v>
      </c>
      <c r="L5835">
        <v>1013.68</v>
      </c>
      <c r="M5835">
        <v>27.32</v>
      </c>
      <c r="N5835" t="s">
        <v>47</v>
      </c>
      <c r="O5835">
        <v>2</v>
      </c>
      <c r="P5835" t="str" cm="1">
        <f t="array" ref="P5835">_xlfn.IFS(C5835&lt;25,"18-24", C5835&lt;=35,"25-35", C5835&lt;=50,"36-50",TRUE,"50+")</f>
        <v>18-24</v>
      </c>
      <c r="Q5835" t="str">
        <f t="shared" si="637"/>
        <v>repeat</v>
      </c>
      <c r="R5835" t="str">
        <f t="shared" si="638"/>
        <v>high value</v>
      </c>
      <c r="S5835" t="str">
        <f t="shared" si="639"/>
        <v>Low</v>
      </c>
      <c r="T5835" t="str">
        <f t="shared" si="640"/>
        <v>May</v>
      </c>
      <c r="U5835">
        <f t="shared" si="641"/>
        <v>2022</v>
      </c>
      <c r="V5835" t="str">
        <f t="shared" si="642"/>
        <v>5-10</v>
      </c>
      <c r="W5835" t="str">
        <f t="shared" si="643"/>
        <v>Medium</v>
      </c>
    </row>
    <row r="5836" spans="1:23" x14ac:dyDescent="0.3">
      <c r="A5836">
        <v>605835</v>
      </c>
      <c r="B5836">
        <v>21494</v>
      </c>
      <c r="C5836">
        <v>21</v>
      </c>
      <c r="D5836" t="s">
        <v>7</v>
      </c>
      <c r="E5836" t="s">
        <v>11</v>
      </c>
      <c r="F5836" t="s">
        <v>30</v>
      </c>
      <c r="G5836" t="s">
        <v>25</v>
      </c>
      <c r="H5836" s="1">
        <v>45474</v>
      </c>
      <c r="I5836" t="s">
        <v>33</v>
      </c>
      <c r="J5836">
        <v>87</v>
      </c>
      <c r="K5836">
        <v>2.7</v>
      </c>
      <c r="L5836">
        <v>1170.26</v>
      </c>
      <c r="M5836">
        <v>55.35</v>
      </c>
      <c r="N5836" t="s">
        <v>49</v>
      </c>
      <c r="O5836">
        <v>1</v>
      </c>
      <c r="P5836" t="str" cm="1">
        <f t="array" ref="P5836">_xlfn.IFS(C5836&lt;25,"18-24", C5836&lt;=35,"25-35", C5836&lt;=50,"36-50",TRUE,"50+")</f>
        <v>18-24</v>
      </c>
      <c r="Q5836" t="str">
        <f t="shared" si="637"/>
        <v>new</v>
      </c>
      <c r="R5836" t="str">
        <f t="shared" si="638"/>
        <v>high value</v>
      </c>
      <c r="S5836" t="str">
        <f t="shared" si="639"/>
        <v>Low</v>
      </c>
      <c r="T5836" t="str">
        <f t="shared" si="640"/>
        <v>Jul</v>
      </c>
      <c r="U5836">
        <f t="shared" si="641"/>
        <v>2024</v>
      </c>
      <c r="V5836" t="str">
        <f t="shared" si="642"/>
        <v>0-5</v>
      </c>
      <c r="W5836" t="str">
        <f t="shared" si="643"/>
        <v>Slow</v>
      </c>
    </row>
    <row r="5837" spans="1:23" x14ac:dyDescent="0.3">
      <c r="A5837">
        <v>605836</v>
      </c>
      <c r="B5837">
        <v>29438</v>
      </c>
      <c r="C5837">
        <v>63</v>
      </c>
      <c r="D5837" t="s">
        <v>7</v>
      </c>
      <c r="E5837" t="s">
        <v>11</v>
      </c>
      <c r="F5837" t="s">
        <v>19</v>
      </c>
      <c r="G5837" t="s">
        <v>29</v>
      </c>
      <c r="H5837" s="1">
        <v>45455</v>
      </c>
      <c r="I5837" t="s">
        <v>34</v>
      </c>
      <c r="J5837">
        <v>24</v>
      </c>
      <c r="K5837">
        <v>9.1999999999999993</v>
      </c>
      <c r="L5837">
        <v>955.65</v>
      </c>
      <c r="M5837">
        <v>38.630000000000003</v>
      </c>
      <c r="N5837" t="s">
        <v>49</v>
      </c>
      <c r="O5837">
        <v>3</v>
      </c>
      <c r="P5837" t="str" cm="1">
        <f t="array" ref="P5837">_xlfn.IFS(C5837&lt;25,"18-24", C5837&lt;=35,"25-35", C5837&lt;=50,"36-50",TRUE,"50+")</f>
        <v>50+</v>
      </c>
      <c r="Q5837" t="str">
        <f t="shared" si="637"/>
        <v>new</v>
      </c>
      <c r="R5837" t="str">
        <f t="shared" si="638"/>
        <v>high value</v>
      </c>
      <c r="S5837" t="str">
        <f t="shared" si="639"/>
        <v>medium</v>
      </c>
      <c r="T5837" t="str">
        <f t="shared" si="640"/>
        <v>Jun</v>
      </c>
      <c r="U5837">
        <f t="shared" si="641"/>
        <v>2024</v>
      </c>
      <c r="V5837" t="str">
        <f t="shared" si="642"/>
        <v>5-10</v>
      </c>
      <c r="W5837" t="str">
        <f t="shared" si="643"/>
        <v>Fast</v>
      </c>
    </row>
    <row r="5838" spans="1:23" x14ac:dyDescent="0.3">
      <c r="A5838">
        <v>605837</v>
      </c>
      <c r="B5838">
        <v>62999</v>
      </c>
      <c r="C5838">
        <v>52</v>
      </c>
      <c r="D5838" t="s">
        <v>7</v>
      </c>
      <c r="E5838" t="s">
        <v>11</v>
      </c>
      <c r="F5838" t="s">
        <v>26</v>
      </c>
      <c r="G5838" t="s">
        <v>23</v>
      </c>
      <c r="H5838" s="1">
        <v>44785</v>
      </c>
      <c r="I5838" t="s">
        <v>33</v>
      </c>
      <c r="J5838">
        <v>40</v>
      </c>
      <c r="K5838">
        <v>11.6</v>
      </c>
      <c r="L5838">
        <v>613.64</v>
      </c>
      <c r="M5838">
        <v>116.97</v>
      </c>
      <c r="N5838" t="s">
        <v>50</v>
      </c>
      <c r="O5838">
        <v>2</v>
      </c>
      <c r="P5838" t="str" cm="1">
        <f t="array" ref="P5838">_xlfn.IFS(C5838&lt;25,"18-24", C5838&lt;=35,"25-35", C5838&lt;=50,"36-50",TRUE,"50+")</f>
        <v>50+</v>
      </c>
      <c r="Q5838" t="str">
        <f t="shared" si="637"/>
        <v>new</v>
      </c>
      <c r="R5838" t="str">
        <f t="shared" si="638"/>
        <v>high value</v>
      </c>
      <c r="S5838" t="str">
        <f t="shared" si="639"/>
        <v>Low</v>
      </c>
      <c r="T5838" t="str">
        <f t="shared" si="640"/>
        <v>Aug</v>
      </c>
      <c r="U5838">
        <f t="shared" si="641"/>
        <v>2022</v>
      </c>
      <c r="V5838" t="str">
        <f t="shared" si="642"/>
        <v>10-15</v>
      </c>
      <c r="W5838" t="str">
        <f t="shared" si="643"/>
        <v>Medium</v>
      </c>
    </row>
    <row r="5839" spans="1:23" x14ac:dyDescent="0.3">
      <c r="A5839">
        <v>605838</v>
      </c>
      <c r="B5839">
        <v>68487</v>
      </c>
      <c r="C5839">
        <v>54</v>
      </c>
      <c r="D5839" t="s">
        <v>7</v>
      </c>
      <c r="E5839" t="s">
        <v>11</v>
      </c>
      <c r="F5839" t="s">
        <v>19</v>
      </c>
      <c r="G5839" t="s">
        <v>29</v>
      </c>
      <c r="H5839" s="1">
        <v>44863</v>
      </c>
      <c r="I5839" t="s">
        <v>33</v>
      </c>
      <c r="J5839">
        <v>41</v>
      </c>
      <c r="K5839">
        <v>6.4</v>
      </c>
      <c r="L5839">
        <v>553.87</v>
      </c>
      <c r="M5839">
        <v>107.77</v>
      </c>
      <c r="N5839" t="s">
        <v>47</v>
      </c>
      <c r="O5839">
        <v>1</v>
      </c>
      <c r="P5839" t="str" cm="1">
        <f t="array" ref="P5839">_xlfn.IFS(C5839&lt;25,"18-24", C5839&lt;=35,"25-35", C5839&lt;=50,"36-50",TRUE,"50+")</f>
        <v>50+</v>
      </c>
      <c r="Q5839" t="str">
        <f t="shared" si="637"/>
        <v>new</v>
      </c>
      <c r="R5839" t="str">
        <f t="shared" si="638"/>
        <v>high value</v>
      </c>
      <c r="S5839" t="str">
        <f t="shared" si="639"/>
        <v>Low</v>
      </c>
      <c r="T5839" t="str">
        <f t="shared" si="640"/>
        <v>Oct</v>
      </c>
      <c r="U5839">
        <f t="shared" si="641"/>
        <v>2022</v>
      </c>
      <c r="V5839" t="str">
        <f t="shared" si="642"/>
        <v>5-10</v>
      </c>
      <c r="W5839" t="str">
        <f t="shared" si="643"/>
        <v>Medium</v>
      </c>
    </row>
    <row r="5840" spans="1:23" x14ac:dyDescent="0.3">
      <c r="A5840">
        <v>605839</v>
      </c>
      <c r="B5840">
        <v>82391</v>
      </c>
      <c r="C5840">
        <v>23</v>
      </c>
      <c r="D5840" t="s">
        <v>7</v>
      </c>
      <c r="E5840" t="s">
        <v>11</v>
      </c>
      <c r="F5840" t="s">
        <v>30</v>
      </c>
      <c r="G5840" t="s">
        <v>27</v>
      </c>
      <c r="H5840" s="1">
        <v>45372</v>
      </c>
      <c r="I5840" t="s">
        <v>33</v>
      </c>
      <c r="J5840">
        <v>67</v>
      </c>
      <c r="K5840">
        <v>7.7</v>
      </c>
      <c r="L5840">
        <v>536.27</v>
      </c>
      <c r="M5840">
        <v>65.31</v>
      </c>
      <c r="N5840" t="s">
        <v>48</v>
      </c>
      <c r="O5840">
        <v>2</v>
      </c>
      <c r="P5840" t="str" cm="1">
        <f t="array" ref="P5840">_xlfn.IFS(C5840&lt;25,"18-24", C5840&lt;=35,"25-35", C5840&lt;=50,"36-50",TRUE,"50+")</f>
        <v>18-24</v>
      </c>
      <c r="Q5840" t="str">
        <f t="shared" si="637"/>
        <v>new</v>
      </c>
      <c r="R5840" t="str">
        <f t="shared" si="638"/>
        <v>high value</v>
      </c>
      <c r="S5840" t="str">
        <f t="shared" si="639"/>
        <v>Low</v>
      </c>
      <c r="T5840" t="str">
        <f t="shared" si="640"/>
        <v>Mar</v>
      </c>
      <c r="U5840">
        <f t="shared" si="641"/>
        <v>2024</v>
      </c>
      <c r="V5840" t="str">
        <f t="shared" si="642"/>
        <v>5-10</v>
      </c>
      <c r="W5840" t="str">
        <f t="shared" si="643"/>
        <v>Slow</v>
      </c>
    </row>
    <row r="5841" spans="1:23" x14ac:dyDescent="0.3">
      <c r="A5841">
        <v>605840</v>
      </c>
      <c r="B5841">
        <v>45612</v>
      </c>
      <c r="C5841">
        <v>33</v>
      </c>
      <c r="D5841" t="s">
        <v>7</v>
      </c>
      <c r="E5841" t="s">
        <v>8</v>
      </c>
      <c r="F5841" t="s">
        <v>30</v>
      </c>
      <c r="G5841" t="s">
        <v>23</v>
      </c>
      <c r="H5841" s="1">
        <v>44609</v>
      </c>
      <c r="I5841" t="s">
        <v>34</v>
      </c>
      <c r="J5841">
        <v>48</v>
      </c>
      <c r="K5841">
        <v>11.8</v>
      </c>
      <c r="L5841">
        <v>1306.3599999999999</v>
      </c>
      <c r="M5841">
        <v>72.8</v>
      </c>
      <c r="N5841" t="s">
        <v>49</v>
      </c>
      <c r="O5841">
        <v>1</v>
      </c>
      <c r="P5841" t="str" cm="1">
        <f t="array" ref="P5841">_xlfn.IFS(C5841&lt;25,"18-24", C5841&lt;=35,"25-35", C5841&lt;=50,"36-50",TRUE,"50+")</f>
        <v>25-35</v>
      </c>
      <c r="Q5841" t="str">
        <f t="shared" si="637"/>
        <v>new</v>
      </c>
      <c r="R5841" t="str">
        <f t="shared" si="638"/>
        <v>high value</v>
      </c>
      <c r="S5841" t="str">
        <f t="shared" si="639"/>
        <v>Low</v>
      </c>
      <c r="T5841" t="str">
        <f t="shared" si="640"/>
        <v>Feb</v>
      </c>
      <c r="U5841">
        <f t="shared" si="641"/>
        <v>2022</v>
      </c>
      <c r="V5841" t="str">
        <f t="shared" si="642"/>
        <v>10-15</v>
      </c>
      <c r="W5841" t="str">
        <f t="shared" si="643"/>
        <v>Slow</v>
      </c>
    </row>
    <row r="5842" spans="1:23" x14ac:dyDescent="0.3">
      <c r="A5842">
        <v>605841</v>
      </c>
      <c r="B5842">
        <v>55354</v>
      </c>
      <c r="C5842">
        <v>51</v>
      </c>
      <c r="D5842" t="s">
        <v>4</v>
      </c>
      <c r="E5842" t="s">
        <v>8</v>
      </c>
      <c r="F5842" t="s">
        <v>18</v>
      </c>
      <c r="G5842" t="s">
        <v>31</v>
      </c>
      <c r="H5842" s="1">
        <v>44642</v>
      </c>
      <c r="I5842" t="s">
        <v>34</v>
      </c>
      <c r="J5842">
        <v>45</v>
      </c>
      <c r="K5842">
        <v>3.7</v>
      </c>
      <c r="L5842">
        <v>182.45</v>
      </c>
      <c r="M5842">
        <v>107.32</v>
      </c>
      <c r="N5842" t="s">
        <v>48</v>
      </c>
      <c r="O5842">
        <v>3</v>
      </c>
      <c r="P5842" t="str" cm="1">
        <f t="array" ref="P5842">_xlfn.IFS(C5842&lt;25,"18-24", C5842&lt;=35,"25-35", C5842&lt;=50,"36-50",TRUE,"50+")</f>
        <v>50+</v>
      </c>
      <c r="Q5842" t="str">
        <f t="shared" si="637"/>
        <v>new</v>
      </c>
      <c r="R5842" t="str">
        <f t="shared" si="638"/>
        <v>low</v>
      </c>
      <c r="S5842" t="str">
        <f t="shared" si="639"/>
        <v>medium</v>
      </c>
      <c r="T5842" t="str">
        <f t="shared" si="640"/>
        <v>Mar</v>
      </c>
      <c r="U5842">
        <f t="shared" si="641"/>
        <v>2022</v>
      </c>
      <c r="V5842" t="str">
        <f t="shared" si="642"/>
        <v>0-5</v>
      </c>
      <c r="W5842" t="str">
        <f t="shared" si="643"/>
        <v>Medium</v>
      </c>
    </row>
    <row r="5843" spans="1:23" x14ac:dyDescent="0.3">
      <c r="A5843">
        <v>605842</v>
      </c>
      <c r="B5843">
        <v>43734</v>
      </c>
      <c r="C5843">
        <v>50</v>
      </c>
      <c r="D5843" t="s">
        <v>4</v>
      </c>
      <c r="E5843" t="s">
        <v>11</v>
      </c>
      <c r="F5843" t="s">
        <v>30</v>
      </c>
      <c r="G5843" t="s">
        <v>31</v>
      </c>
      <c r="H5843" s="1">
        <v>45070</v>
      </c>
      <c r="I5843" t="s">
        <v>34</v>
      </c>
      <c r="J5843">
        <v>37</v>
      </c>
      <c r="K5843">
        <v>15</v>
      </c>
      <c r="L5843">
        <v>1059.69</v>
      </c>
      <c r="M5843">
        <v>113.8</v>
      </c>
      <c r="N5843" t="s">
        <v>48</v>
      </c>
      <c r="O5843">
        <v>2</v>
      </c>
      <c r="P5843" t="str" cm="1">
        <f t="array" ref="P5843">_xlfn.IFS(C5843&lt;25,"18-24", C5843&lt;=35,"25-35", C5843&lt;=50,"36-50",TRUE,"50+")</f>
        <v>36-50</v>
      </c>
      <c r="Q5843" t="str">
        <f t="shared" si="637"/>
        <v>new</v>
      </c>
      <c r="R5843" t="str">
        <f t="shared" si="638"/>
        <v>high value</v>
      </c>
      <c r="S5843" t="str">
        <f t="shared" si="639"/>
        <v>Low</v>
      </c>
      <c r="T5843" t="str">
        <f t="shared" si="640"/>
        <v>May</v>
      </c>
      <c r="U5843">
        <f t="shared" si="641"/>
        <v>2023</v>
      </c>
      <c r="V5843" t="str">
        <f t="shared" si="642"/>
        <v>10-15</v>
      </c>
      <c r="W5843" t="str">
        <f t="shared" si="643"/>
        <v>Medium</v>
      </c>
    </row>
    <row r="5844" spans="1:23" x14ac:dyDescent="0.3">
      <c r="A5844">
        <v>605843</v>
      </c>
      <c r="B5844">
        <v>94199</v>
      </c>
      <c r="C5844">
        <v>36</v>
      </c>
      <c r="D5844" t="s">
        <v>7</v>
      </c>
      <c r="E5844" t="s">
        <v>5</v>
      </c>
      <c r="F5844" t="s">
        <v>32</v>
      </c>
      <c r="G5844" t="s">
        <v>25</v>
      </c>
      <c r="H5844" s="1">
        <v>45165</v>
      </c>
      <c r="I5844" t="s">
        <v>33</v>
      </c>
      <c r="J5844">
        <v>41</v>
      </c>
      <c r="K5844">
        <v>10.6</v>
      </c>
      <c r="L5844">
        <v>1389.91</v>
      </c>
      <c r="M5844">
        <v>56.19</v>
      </c>
      <c r="N5844" t="s">
        <v>50</v>
      </c>
      <c r="O5844">
        <v>2</v>
      </c>
      <c r="P5844" t="str" cm="1">
        <f t="array" ref="P5844">_xlfn.IFS(C5844&lt;25,"18-24", C5844&lt;=35,"25-35", C5844&lt;=50,"36-50",TRUE,"50+")</f>
        <v>36-50</v>
      </c>
      <c r="Q5844" t="str">
        <f t="shared" si="637"/>
        <v>new</v>
      </c>
      <c r="R5844" t="str">
        <f t="shared" si="638"/>
        <v>high value</v>
      </c>
      <c r="S5844" t="str">
        <f t="shared" si="639"/>
        <v>Low</v>
      </c>
      <c r="T5844" t="str">
        <f t="shared" si="640"/>
        <v>Aug</v>
      </c>
      <c r="U5844">
        <f t="shared" si="641"/>
        <v>2023</v>
      </c>
      <c r="V5844" t="str">
        <f t="shared" si="642"/>
        <v>10-15</v>
      </c>
      <c r="W5844" t="str">
        <f t="shared" si="643"/>
        <v>Medium</v>
      </c>
    </row>
    <row r="5845" spans="1:23" x14ac:dyDescent="0.3">
      <c r="A5845">
        <v>605844</v>
      </c>
      <c r="B5845">
        <v>63700</v>
      </c>
      <c r="C5845">
        <v>42</v>
      </c>
      <c r="D5845" t="s">
        <v>4</v>
      </c>
      <c r="E5845" t="s">
        <v>15</v>
      </c>
      <c r="F5845" t="s">
        <v>24</v>
      </c>
      <c r="G5845" t="s">
        <v>25</v>
      </c>
      <c r="H5845" s="1">
        <v>45484</v>
      </c>
      <c r="I5845" t="s">
        <v>34</v>
      </c>
      <c r="J5845">
        <v>54</v>
      </c>
      <c r="K5845">
        <v>7</v>
      </c>
      <c r="L5845">
        <v>979.16</v>
      </c>
      <c r="M5845">
        <v>116.24</v>
      </c>
      <c r="N5845" t="s">
        <v>47</v>
      </c>
      <c r="O5845">
        <v>2</v>
      </c>
      <c r="P5845" t="str" cm="1">
        <f t="array" ref="P5845">_xlfn.IFS(C5845&lt;25,"18-24", C5845&lt;=35,"25-35", C5845&lt;=50,"36-50",TRUE,"50+")</f>
        <v>36-50</v>
      </c>
      <c r="Q5845" t="str">
        <f t="shared" si="637"/>
        <v>new</v>
      </c>
      <c r="R5845" t="str">
        <f t="shared" si="638"/>
        <v>high value</v>
      </c>
      <c r="S5845" t="str">
        <f t="shared" si="639"/>
        <v>Low</v>
      </c>
      <c r="T5845" t="str">
        <f t="shared" si="640"/>
        <v>Jul</v>
      </c>
      <c r="U5845">
        <f t="shared" si="641"/>
        <v>2024</v>
      </c>
      <c r="V5845" t="str">
        <f t="shared" si="642"/>
        <v>5-10</v>
      </c>
      <c r="W5845" t="str">
        <f t="shared" si="643"/>
        <v>Slow</v>
      </c>
    </row>
    <row r="5846" spans="1:23" x14ac:dyDescent="0.3">
      <c r="A5846">
        <v>605845</v>
      </c>
      <c r="B5846">
        <v>97535</v>
      </c>
      <c r="C5846">
        <v>48</v>
      </c>
      <c r="D5846" t="s">
        <v>7</v>
      </c>
      <c r="E5846" t="s">
        <v>16</v>
      </c>
      <c r="F5846" t="s">
        <v>30</v>
      </c>
      <c r="G5846" t="s">
        <v>27</v>
      </c>
      <c r="H5846" s="1">
        <v>45221</v>
      </c>
      <c r="I5846" t="s">
        <v>34</v>
      </c>
      <c r="J5846">
        <v>27</v>
      </c>
      <c r="K5846">
        <v>7.7</v>
      </c>
      <c r="L5846">
        <v>378.16</v>
      </c>
      <c r="M5846">
        <v>106.29</v>
      </c>
      <c r="N5846" t="s">
        <v>48</v>
      </c>
      <c r="O5846">
        <v>2</v>
      </c>
      <c r="P5846" t="str" cm="1">
        <f t="array" ref="P5846">_xlfn.IFS(C5846&lt;25,"18-24", C5846&lt;=35,"25-35", C5846&lt;=50,"36-50",TRUE,"50+")</f>
        <v>36-50</v>
      </c>
      <c r="Q5846" t="str">
        <f t="shared" si="637"/>
        <v>new</v>
      </c>
      <c r="R5846" t="str">
        <f t="shared" si="638"/>
        <v>medium</v>
      </c>
      <c r="S5846" t="str">
        <f t="shared" si="639"/>
        <v>Low</v>
      </c>
      <c r="T5846" t="str">
        <f t="shared" si="640"/>
        <v>Oct</v>
      </c>
      <c r="U5846">
        <f t="shared" si="641"/>
        <v>2023</v>
      </c>
      <c r="V5846" t="str">
        <f t="shared" si="642"/>
        <v>5-10</v>
      </c>
      <c r="W5846" t="str">
        <f t="shared" si="643"/>
        <v>Fast</v>
      </c>
    </row>
    <row r="5847" spans="1:23" x14ac:dyDescent="0.3">
      <c r="A5847">
        <v>605846</v>
      </c>
      <c r="B5847">
        <v>54455</v>
      </c>
      <c r="C5847">
        <v>54</v>
      </c>
      <c r="D5847" t="s">
        <v>7</v>
      </c>
      <c r="E5847" t="s">
        <v>8</v>
      </c>
      <c r="F5847" t="s">
        <v>22</v>
      </c>
      <c r="G5847" t="s">
        <v>29</v>
      </c>
      <c r="H5847" s="1">
        <v>44911</v>
      </c>
      <c r="I5847" t="s">
        <v>33</v>
      </c>
      <c r="J5847">
        <v>23</v>
      </c>
      <c r="K5847">
        <v>3.1</v>
      </c>
      <c r="L5847">
        <v>157.83000000000001</v>
      </c>
      <c r="M5847">
        <v>61.52</v>
      </c>
      <c r="N5847" t="s">
        <v>47</v>
      </c>
      <c r="O5847">
        <v>3</v>
      </c>
      <c r="P5847" t="str" cm="1">
        <f t="array" ref="P5847">_xlfn.IFS(C5847&lt;25,"18-24", C5847&lt;=35,"25-35", C5847&lt;=50,"36-50",TRUE,"50+")</f>
        <v>50+</v>
      </c>
      <c r="Q5847" t="str">
        <f t="shared" si="637"/>
        <v>new</v>
      </c>
      <c r="R5847" t="str">
        <f t="shared" si="638"/>
        <v>low</v>
      </c>
      <c r="S5847" t="str">
        <f t="shared" si="639"/>
        <v>medium</v>
      </c>
      <c r="T5847" t="str">
        <f t="shared" si="640"/>
        <v>Dec</v>
      </c>
      <c r="U5847">
        <f t="shared" si="641"/>
        <v>2022</v>
      </c>
      <c r="V5847" t="str">
        <f t="shared" si="642"/>
        <v>0-5</v>
      </c>
      <c r="W5847" t="str">
        <f t="shared" si="643"/>
        <v>Fast</v>
      </c>
    </row>
    <row r="5848" spans="1:23" x14ac:dyDescent="0.3">
      <c r="A5848">
        <v>605847</v>
      </c>
      <c r="B5848">
        <v>51790</v>
      </c>
      <c r="C5848">
        <v>28</v>
      </c>
      <c r="D5848" t="s">
        <v>4</v>
      </c>
      <c r="E5848" t="s">
        <v>15</v>
      </c>
      <c r="F5848" t="s">
        <v>22</v>
      </c>
      <c r="G5848" t="s">
        <v>29</v>
      </c>
      <c r="H5848" s="1">
        <v>44937</v>
      </c>
      <c r="I5848" t="s">
        <v>34</v>
      </c>
      <c r="J5848">
        <v>73</v>
      </c>
      <c r="K5848">
        <v>8</v>
      </c>
      <c r="L5848">
        <v>1361.02</v>
      </c>
      <c r="M5848">
        <v>22.39</v>
      </c>
      <c r="N5848" t="s">
        <v>50</v>
      </c>
      <c r="O5848">
        <v>1</v>
      </c>
      <c r="P5848" t="str" cm="1">
        <f t="array" ref="P5848">_xlfn.IFS(C5848&lt;25,"18-24", C5848&lt;=35,"25-35", C5848&lt;=50,"36-50",TRUE,"50+")</f>
        <v>25-35</v>
      </c>
      <c r="Q5848" t="str">
        <f t="shared" si="637"/>
        <v>new</v>
      </c>
      <c r="R5848" t="str">
        <f t="shared" si="638"/>
        <v>high value</v>
      </c>
      <c r="S5848" t="str">
        <f t="shared" si="639"/>
        <v>Low</v>
      </c>
      <c r="T5848" t="str">
        <f t="shared" si="640"/>
        <v>Jan</v>
      </c>
      <c r="U5848">
        <f t="shared" si="641"/>
        <v>2023</v>
      </c>
      <c r="V5848" t="str">
        <f t="shared" si="642"/>
        <v>5-10</v>
      </c>
      <c r="W5848" t="str">
        <f t="shared" si="643"/>
        <v>Slow</v>
      </c>
    </row>
    <row r="5849" spans="1:23" x14ac:dyDescent="0.3">
      <c r="A5849">
        <v>605848</v>
      </c>
      <c r="B5849">
        <v>84452</v>
      </c>
      <c r="C5849">
        <v>57</v>
      </c>
      <c r="D5849" t="s">
        <v>7</v>
      </c>
      <c r="E5849" t="s">
        <v>13</v>
      </c>
      <c r="F5849" t="s">
        <v>32</v>
      </c>
      <c r="G5849" t="s">
        <v>29</v>
      </c>
      <c r="H5849" s="1">
        <v>45220</v>
      </c>
      <c r="I5849" t="s">
        <v>34</v>
      </c>
      <c r="J5849">
        <v>21</v>
      </c>
      <c r="K5849">
        <v>3.4</v>
      </c>
      <c r="L5849">
        <v>288.33999999999997</v>
      </c>
      <c r="M5849">
        <v>104.69</v>
      </c>
      <c r="N5849" t="s">
        <v>47</v>
      </c>
      <c r="O5849">
        <v>3</v>
      </c>
      <c r="P5849" t="str" cm="1">
        <f t="array" ref="P5849">_xlfn.IFS(C5849&lt;25,"18-24", C5849&lt;=35,"25-35", C5849&lt;=50,"36-50",TRUE,"50+")</f>
        <v>50+</v>
      </c>
      <c r="Q5849" t="str">
        <f t="shared" si="637"/>
        <v>new</v>
      </c>
      <c r="R5849" t="str">
        <f t="shared" si="638"/>
        <v>medium</v>
      </c>
      <c r="S5849" t="str">
        <f t="shared" si="639"/>
        <v>medium</v>
      </c>
      <c r="T5849" t="str">
        <f t="shared" si="640"/>
        <v>Oct</v>
      </c>
      <c r="U5849">
        <f t="shared" si="641"/>
        <v>2023</v>
      </c>
      <c r="V5849" t="str">
        <f t="shared" si="642"/>
        <v>0-5</v>
      </c>
      <c r="W5849" t="str">
        <f t="shared" si="643"/>
        <v>Fast</v>
      </c>
    </row>
    <row r="5850" spans="1:23" x14ac:dyDescent="0.3">
      <c r="A5850">
        <v>605849</v>
      </c>
      <c r="B5850">
        <v>84671</v>
      </c>
      <c r="C5850">
        <v>26</v>
      </c>
      <c r="D5850" t="s">
        <v>7</v>
      </c>
      <c r="E5850" t="s">
        <v>16</v>
      </c>
      <c r="F5850" t="s">
        <v>22</v>
      </c>
      <c r="G5850" t="s">
        <v>21</v>
      </c>
      <c r="H5850" s="1">
        <v>44614</v>
      </c>
      <c r="I5850" t="s">
        <v>34</v>
      </c>
      <c r="J5850">
        <v>76</v>
      </c>
      <c r="K5850">
        <v>14.9</v>
      </c>
      <c r="L5850">
        <v>1065.93</v>
      </c>
      <c r="M5850">
        <v>59.09</v>
      </c>
      <c r="N5850" t="s">
        <v>47</v>
      </c>
      <c r="O5850">
        <v>4</v>
      </c>
      <c r="P5850" t="str" cm="1">
        <f t="array" ref="P5850">_xlfn.IFS(C5850&lt;25,"18-24", C5850&lt;=35,"25-35", C5850&lt;=50,"36-50",TRUE,"50+")</f>
        <v>25-35</v>
      </c>
      <c r="Q5850" t="str">
        <f t="shared" si="637"/>
        <v>new</v>
      </c>
      <c r="R5850" t="str">
        <f t="shared" si="638"/>
        <v>high value</v>
      </c>
      <c r="S5850" t="str">
        <f t="shared" si="639"/>
        <v>medium</v>
      </c>
      <c r="T5850" t="str">
        <f t="shared" si="640"/>
        <v>Feb</v>
      </c>
      <c r="U5850">
        <f t="shared" si="641"/>
        <v>2022</v>
      </c>
      <c r="V5850" t="str">
        <f t="shared" si="642"/>
        <v>10-15</v>
      </c>
      <c r="W5850" t="str">
        <f t="shared" si="643"/>
        <v>Slow</v>
      </c>
    </row>
    <row r="5851" spans="1:23" x14ac:dyDescent="0.3">
      <c r="A5851">
        <v>605850</v>
      </c>
      <c r="B5851">
        <v>95314</v>
      </c>
      <c r="C5851">
        <v>60</v>
      </c>
      <c r="D5851" t="s">
        <v>7</v>
      </c>
      <c r="E5851" t="s">
        <v>8</v>
      </c>
      <c r="F5851" t="s">
        <v>28</v>
      </c>
      <c r="G5851" t="s">
        <v>25</v>
      </c>
      <c r="H5851" s="1">
        <v>45026</v>
      </c>
      <c r="I5851" t="s">
        <v>34</v>
      </c>
      <c r="J5851">
        <v>30</v>
      </c>
      <c r="K5851">
        <v>4.8</v>
      </c>
      <c r="L5851">
        <v>498.3</v>
      </c>
      <c r="M5851">
        <v>34.549999999999997</v>
      </c>
      <c r="N5851" t="s">
        <v>49</v>
      </c>
      <c r="O5851">
        <v>1</v>
      </c>
      <c r="P5851" t="str" cm="1">
        <f t="array" ref="P5851">_xlfn.IFS(C5851&lt;25,"18-24", C5851&lt;=35,"25-35", C5851&lt;=50,"36-50",TRUE,"50+")</f>
        <v>50+</v>
      </c>
      <c r="Q5851" t="str">
        <f t="shared" si="637"/>
        <v>new</v>
      </c>
      <c r="R5851" t="str">
        <f t="shared" si="638"/>
        <v>medium</v>
      </c>
      <c r="S5851" t="str">
        <f t="shared" si="639"/>
        <v>Low</v>
      </c>
      <c r="T5851" t="str">
        <f t="shared" si="640"/>
        <v>Apr</v>
      </c>
      <c r="U5851">
        <f t="shared" si="641"/>
        <v>2023</v>
      </c>
      <c r="V5851" t="str">
        <f t="shared" si="642"/>
        <v>0-5</v>
      </c>
      <c r="W5851" t="str">
        <f t="shared" si="643"/>
        <v>Fast</v>
      </c>
    </row>
    <row r="5852" spans="1:23" x14ac:dyDescent="0.3">
      <c r="A5852">
        <v>605851</v>
      </c>
      <c r="B5852">
        <v>41690</v>
      </c>
      <c r="C5852">
        <v>43</v>
      </c>
      <c r="D5852" t="s">
        <v>7</v>
      </c>
      <c r="E5852" t="s">
        <v>5</v>
      </c>
      <c r="F5852" t="s">
        <v>28</v>
      </c>
      <c r="G5852" t="s">
        <v>31</v>
      </c>
      <c r="H5852" s="1">
        <v>44722</v>
      </c>
      <c r="I5852" t="s">
        <v>34</v>
      </c>
      <c r="J5852">
        <v>29</v>
      </c>
      <c r="K5852">
        <v>5.8</v>
      </c>
      <c r="L5852">
        <v>158.79</v>
      </c>
      <c r="M5852">
        <v>69.75</v>
      </c>
      <c r="N5852" t="s">
        <v>50</v>
      </c>
      <c r="O5852">
        <v>3</v>
      </c>
      <c r="P5852" t="str" cm="1">
        <f t="array" ref="P5852">_xlfn.IFS(C5852&lt;25,"18-24", C5852&lt;=35,"25-35", C5852&lt;=50,"36-50",TRUE,"50+")</f>
        <v>36-50</v>
      </c>
      <c r="Q5852" t="str">
        <f t="shared" si="637"/>
        <v>repeat</v>
      </c>
      <c r="R5852" t="str">
        <f t="shared" si="638"/>
        <v>low</v>
      </c>
      <c r="S5852" t="str">
        <f t="shared" si="639"/>
        <v>medium</v>
      </c>
      <c r="T5852" t="str">
        <f t="shared" si="640"/>
        <v>Jun</v>
      </c>
      <c r="U5852">
        <f t="shared" si="641"/>
        <v>2022</v>
      </c>
      <c r="V5852" t="str">
        <f t="shared" si="642"/>
        <v>5-10</v>
      </c>
      <c r="W5852" t="str">
        <f t="shared" si="643"/>
        <v>Fast</v>
      </c>
    </row>
    <row r="5853" spans="1:23" x14ac:dyDescent="0.3">
      <c r="A5853">
        <v>605852</v>
      </c>
      <c r="B5853">
        <v>89746</v>
      </c>
      <c r="C5853">
        <v>37</v>
      </c>
      <c r="D5853" t="s">
        <v>7</v>
      </c>
      <c r="E5853" t="s">
        <v>11</v>
      </c>
      <c r="F5853" t="s">
        <v>32</v>
      </c>
      <c r="G5853" t="s">
        <v>21</v>
      </c>
      <c r="H5853" s="1">
        <v>45111</v>
      </c>
      <c r="I5853" t="s">
        <v>33</v>
      </c>
      <c r="J5853">
        <v>49</v>
      </c>
      <c r="K5853">
        <v>2.6</v>
      </c>
      <c r="L5853">
        <v>349.17</v>
      </c>
      <c r="M5853">
        <v>55.38</v>
      </c>
      <c r="N5853" t="s">
        <v>50</v>
      </c>
      <c r="O5853">
        <v>5</v>
      </c>
      <c r="P5853" t="str" cm="1">
        <f t="array" ref="P5853">_xlfn.IFS(C5853&lt;25,"18-24", C5853&lt;=35,"25-35", C5853&lt;=50,"36-50",TRUE,"50+")</f>
        <v>36-50</v>
      </c>
      <c r="Q5853" t="str">
        <f t="shared" si="637"/>
        <v>repeat</v>
      </c>
      <c r="R5853" t="str">
        <f t="shared" si="638"/>
        <v>medium</v>
      </c>
      <c r="S5853" t="str">
        <f t="shared" si="639"/>
        <v>High</v>
      </c>
      <c r="T5853" t="str">
        <f t="shared" si="640"/>
        <v>Jul</v>
      </c>
      <c r="U5853">
        <f t="shared" si="641"/>
        <v>2023</v>
      </c>
      <c r="V5853" t="str">
        <f t="shared" si="642"/>
        <v>0-5</v>
      </c>
      <c r="W5853" t="str">
        <f t="shared" si="643"/>
        <v>Slow</v>
      </c>
    </row>
    <row r="5854" spans="1:23" x14ac:dyDescent="0.3">
      <c r="A5854">
        <v>605853</v>
      </c>
      <c r="B5854">
        <v>50320</v>
      </c>
      <c r="C5854">
        <v>40</v>
      </c>
      <c r="D5854" t="s">
        <v>4</v>
      </c>
      <c r="E5854" t="s">
        <v>15</v>
      </c>
      <c r="F5854" t="s">
        <v>26</v>
      </c>
      <c r="G5854" t="s">
        <v>27</v>
      </c>
      <c r="H5854" s="1">
        <v>45121</v>
      </c>
      <c r="I5854" t="s">
        <v>34</v>
      </c>
      <c r="J5854">
        <v>29</v>
      </c>
      <c r="K5854">
        <v>4.5999999999999996</v>
      </c>
      <c r="L5854">
        <v>783.07</v>
      </c>
      <c r="M5854">
        <v>25.18</v>
      </c>
      <c r="N5854" t="s">
        <v>50</v>
      </c>
      <c r="O5854">
        <v>3</v>
      </c>
      <c r="P5854" t="str" cm="1">
        <f t="array" ref="P5854">_xlfn.IFS(C5854&lt;25,"18-24", C5854&lt;=35,"25-35", C5854&lt;=50,"36-50",TRUE,"50+")</f>
        <v>36-50</v>
      </c>
      <c r="Q5854" t="str">
        <f t="shared" si="637"/>
        <v>repeat</v>
      </c>
      <c r="R5854" t="str">
        <f t="shared" si="638"/>
        <v>high value</v>
      </c>
      <c r="S5854" t="str">
        <f t="shared" si="639"/>
        <v>medium</v>
      </c>
      <c r="T5854" t="str">
        <f t="shared" si="640"/>
        <v>Jul</v>
      </c>
      <c r="U5854">
        <f t="shared" si="641"/>
        <v>2023</v>
      </c>
      <c r="V5854" t="str">
        <f t="shared" si="642"/>
        <v>0-5</v>
      </c>
      <c r="W5854" t="str">
        <f t="shared" si="643"/>
        <v>Fast</v>
      </c>
    </row>
    <row r="5855" spans="1:23" x14ac:dyDescent="0.3">
      <c r="A5855">
        <v>605854</v>
      </c>
      <c r="B5855">
        <v>71453</v>
      </c>
      <c r="C5855">
        <v>58</v>
      </c>
      <c r="D5855" t="s">
        <v>7</v>
      </c>
      <c r="E5855" t="s">
        <v>16</v>
      </c>
      <c r="F5855" t="s">
        <v>19</v>
      </c>
      <c r="G5855" t="s">
        <v>25</v>
      </c>
      <c r="H5855" s="1">
        <v>45387</v>
      </c>
      <c r="I5855" t="s">
        <v>33</v>
      </c>
      <c r="J5855">
        <v>66</v>
      </c>
      <c r="K5855">
        <v>4.4000000000000004</v>
      </c>
      <c r="L5855">
        <v>1297.3</v>
      </c>
      <c r="M5855">
        <v>45.65</v>
      </c>
      <c r="N5855" t="s">
        <v>48</v>
      </c>
      <c r="O5855">
        <v>4</v>
      </c>
      <c r="P5855" t="str" cm="1">
        <f t="array" ref="P5855">_xlfn.IFS(C5855&lt;25,"18-24", C5855&lt;=35,"25-35", C5855&lt;=50,"36-50",TRUE,"50+")</f>
        <v>50+</v>
      </c>
      <c r="Q5855" t="str">
        <f t="shared" si="637"/>
        <v>new</v>
      </c>
      <c r="R5855" t="str">
        <f t="shared" si="638"/>
        <v>high value</v>
      </c>
      <c r="S5855" t="str">
        <f t="shared" si="639"/>
        <v>medium</v>
      </c>
      <c r="T5855" t="str">
        <f t="shared" si="640"/>
        <v>Apr</v>
      </c>
      <c r="U5855">
        <f t="shared" si="641"/>
        <v>2024</v>
      </c>
      <c r="V5855" t="str">
        <f t="shared" si="642"/>
        <v>0-5</v>
      </c>
      <c r="W5855" t="str">
        <f t="shared" si="643"/>
        <v>Slow</v>
      </c>
    </row>
    <row r="5856" spans="1:23" x14ac:dyDescent="0.3">
      <c r="A5856">
        <v>605855</v>
      </c>
      <c r="B5856">
        <v>50329</v>
      </c>
      <c r="C5856">
        <v>32</v>
      </c>
      <c r="D5856" t="s">
        <v>7</v>
      </c>
      <c r="E5856" t="s">
        <v>15</v>
      </c>
      <c r="F5856" t="s">
        <v>30</v>
      </c>
      <c r="G5856" t="s">
        <v>29</v>
      </c>
      <c r="H5856" s="1">
        <v>44811</v>
      </c>
      <c r="I5856" t="s">
        <v>34</v>
      </c>
      <c r="J5856">
        <v>88</v>
      </c>
      <c r="K5856">
        <v>2.1</v>
      </c>
      <c r="L5856">
        <v>1210.9000000000001</v>
      </c>
      <c r="M5856">
        <v>55.44</v>
      </c>
      <c r="N5856" t="s">
        <v>49</v>
      </c>
      <c r="O5856">
        <v>2</v>
      </c>
      <c r="P5856" t="str" cm="1">
        <f t="array" ref="P5856">_xlfn.IFS(C5856&lt;25,"18-24", C5856&lt;=35,"25-35", C5856&lt;=50,"36-50",TRUE,"50+")</f>
        <v>25-35</v>
      </c>
      <c r="Q5856" t="str">
        <f t="shared" si="637"/>
        <v>new</v>
      </c>
      <c r="R5856" t="str">
        <f t="shared" si="638"/>
        <v>high value</v>
      </c>
      <c r="S5856" t="str">
        <f t="shared" si="639"/>
        <v>Low</v>
      </c>
      <c r="T5856" t="str">
        <f t="shared" si="640"/>
        <v>Sep</v>
      </c>
      <c r="U5856">
        <f t="shared" si="641"/>
        <v>2022</v>
      </c>
      <c r="V5856" t="str">
        <f t="shared" si="642"/>
        <v>0-5</v>
      </c>
      <c r="W5856" t="str">
        <f t="shared" si="643"/>
        <v>Slow</v>
      </c>
    </row>
    <row r="5857" spans="1:23" x14ac:dyDescent="0.3">
      <c r="A5857">
        <v>605856</v>
      </c>
      <c r="B5857">
        <v>19243</v>
      </c>
      <c r="C5857">
        <v>64</v>
      </c>
      <c r="D5857" t="s">
        <v>4</v>
      </c>
      <c r="E5857" t="s">
        <v>5</v>
      </c>
      <c r="F5857" t="s">
        <v>32</v>
      </c>
      <c r="G5857" t="s">
        <v>25</v>
      </c>
      <c r="H5857" s="1">
        <v>44781</v>
      </c>
      <c r="I5857" t="s">
        <v>34</v>
      </c>
      <c r="J5857">
        <v>54</v>
      </c>
      <c r="K5857">
        <v>8.6</v>
      </c>
      <c r="L5857">
        <v>1347.84</v>
      </c>
      <c r="M5857">
        <v>111.35</v>
      </c>
      <c r="N5857" t="s">
        <v>48</v>
      </c>
      <c r="O5857">
        <v>4</v>
      </c>
      <c r="P5857" t="str" cm="1">
        <f t="array" ref="P5857">_xlfn.IFS(C5857&lt;25,"18-24", C5857&lt;=35,"25-35", C5857&lt;=50,"36-50",TRUE,"50+")</f>
        <v>50+</v>
      </c>
      <c r="Q5857" t="str">
        <f t="shared" si="637"/>
        <v>new</v>
      </c>
      <c r="R5857" t="str">
        <f t="shared" si="638"/>
        <v>high value</v>
      </c>
      <c r="S5857" t="str">
        <f t="shared" si="639"/>
        <v>medium</v>
      </c>
      <c r="T5857" t="str">
        <f t="shared" si="640"/>
        <v>Aug</v>
      </c>
      <c r="U5857">
        <f t="shared" si="641"/>
        <v>2022</v>
      </c>
      <c r="V5857" t="str">
        <f t="shared" si="642"/>
        <v>5-10</v>
      </c>
      <c r="W5857" t="str">
        <f t="shared" si="643"/>
        <v>Slow</v>
      </c>
    </row>
    <row r="5858" spans="1:23" x14ac:dyDescent="0.3">
      <c r="A5858">
        <v>605857</v>
      </c>
      <c r="B5858">
        <v>95462</v>
      </c>
      <c r="C5858">
        <v>57</v>
      </c>
      <c r="D5858" t="s">
        <v>7</v>
      </c>
      <c r="E5858" t="s">
        <v>5</v>
      </c>
      <c r="F5858" t="s">
        <v>24</v>
      </c>
      <c r="G5858" t="s">
        <v>29</v>
      </c>
      <c r="H5858" s="1">
        <v>45354</v>
      </c>
      <c r="I5858" t="s">
        <v>34</v>
      </c>
      <c r="J5858">
        <v>25</v>
      </c>
      <c r="K5858">
        <v>12</v>
      </c>
      <c r="L5858">
        <v>814.61</v>
      </c>
      <c r="M5858">
        <v>98.43</v>
      </c>
      <c r="N5858" t="s">
        <v>50</v>
      </c>
      <c r="O5858">
        <v>3</v>
      </c>
      <c r="P5858" t="str" cm="1">
        <f t="array" ref="P5858">_xlfn.IFS(C5858&lt;25,"18-24", C5858&lt;=35,"25-35", C5858&lt;=50,"36-50",TRUE,"50+")</f>
        <v>50+</v>
      </c>
      <c r="Q5858" t="str">
        <f t="shared" si="637"/>
        <v>new</v>
      </c>
      <c r="R5858" t="str">
        <f t="shared" si="638"/>
        <v>high value</v>
      </c>
      <c r="S5858" t="str">
        <f t="shared" si="639"/>
        <v>medium</v>
      </c>
      <c r="T5858" t="str">
        <f t="shared" si="640"/>
        <v>Mar</v>
      </c>
      <c r="U5858">
        <f t="shared" si="641"/>
        <v>2024</v>
      </c>
      <c r="V5858" t="str">
        <f t="shared" si="642"/>
        <v>10-15</v>
      </c>
      <c r="W5858" t="str">
        <f t="shared" si="643"/>
        <v>Fast</v>
      </c>
    </row>
    <row r="5859" spans="1:23" x14ac:dyDescent="0.3">
      <c r="A5859">
        <v>605858</v>
      </c>
      <c r="B5859">
        <v>40867</v>
      </c>
      <c r="C5859">
        <v>63</v>
      </c>
      <c r="D5859" t="s">
        <v>4</v>
      </c>
      <c r="E5859" t="s">
        <v>15</v>
      </c>
      <c r="F5859" t="s">
        <v>32</v>
      </c>
      <c r="G5859" t="s">
        <v>27</v>
      </c>
      <c r="H5859" s="1">
        <v>45286</v>
      </c>
      <c r="I5859" t="s">
        <v>33</v>
      </c>
      <c r="J5859">
        <v>74</v>
      </c>
      <c r="K5859">
        <v>10</v>
      </c>
      <c r="L5859">
        <v>617.74</v>
      </c>
      <c r="M5859">
        <v>34.200000000000003</v>
      </c>
      <c r="N5859" t="s">
        <v>49</v>
      </c>
      <c r="O5859">
        <v>3</v>
      </c>
      <c r="P5859" t="str" cm="1">
        <f t="array" ref="P5859">_xlfn.IFS(C5859&lt;25,"18-24", C5859&lt;=35,"25-35", C5859&lt;=50,"36-50",TRUE,"50+")</f>
        <v>50+</v>
      </c>
      <c r="Q5859" t="str">
        <f t="shared" si="637"/>
        <v>new</v>
      </c>
      <c r="R5859" t="str">
        <f t="shared" si="638"/>
        <v>high value</v>
      </c>
      <c r="S5859" t="str">
        <f t="shared" si="639"/>
        <v>medium</v>
      </c>
      <c r="T5859" t="str">
        <f t="shared" si="640"/>
        <v>Dec</v>
      </c>
      <c r="U5859">
        <f t="shared" si="641"/>
        <v>2023</v>
      </c>
      <c r="V5859" t="str">
        <f t="shared" si="642"/>
        <v>5-10</v>
      </c>
      <c r="W5859" t="str">
        <f t="shared" si="643"/>
        <v>Slow</v>
      </c>
    </row>
    <row r="5860" spans="1:23" x14ac:dyDescent="0.3">
      <c r="A5860">
        <v>605859</v>
      </c>
      <c r="B5860">
        <v>72235</v>
      </c>
      <c r="C5860">
        <v>24</v>
      </c>
      <c r="D5860" t="s">
        <v>7</v>
      </c>
      <c r="E5860" t="s">
        <v>11</v>
      </c>
      <c r="F5860" t="s">
        <v>30</v>
      </c>
      <c r="G5860" t="s">
        <v>21</v>
      </c>
      <c r="H5860" s="1">
        <v>45030</v>
      </c>
      <c r="I5860" t="s">
        <v>34</v>
      </c>
      <c r="J5860">
        <v>33</v>
      </c>
      <c r="K5860">
        <v>1.5</v>
      </c>
      <c r="L5860">
        <v>762.05</v>
      </c>
      <c r="M5860">
        <v>55.23</v>
      </c>
      <c r="N5860" t="s">
        <v>50</v>
      </c>
      <c r="O5860">
        <v>5</v>
      </c>
      <c r="P5860" t="str" cm="1">
        <f t="array" ref="P5860">_xlfn.IFS(C5860&lt;25,"18-24", C5860&lt;=35,"25-35", C5860&lt;=50,"36-50",TRUE,"50+")</f>
        <v>18-24</v>
      </c>
      <c r="Q5860" t="str">
        <f t="shared" si="637"/>
        <v>new</v>
      </c>
      <c r="R5860" t="str">
        <f t="shared" si="638"/>
        <v>high value</v>
      </c>
      <c r="S5860" t="str">
        <f t="shared" si="639"/>
        <v>High</v>
      </c>
      <c r="T5860" t="str">
        <f t="shared" si="640"/>
        <v>Apr</v>
      </c>
      <c r="U5860">
        <f t="shared" si="641"/>
        <v>2023</v>
      </c>
      <c r="V5860" t="str">
        <f t="shared" si="642"/>
        <v>0-5</v>
      </c>
      <c r="W5860" t="str">
        <f t="shared" si="643"/>
        <v>Medium</v>
      </c>
    </row>
    <row r="5861" spans="1:23" x14ac:dyDescent="0.3">
      <c r="A5861">
        <v>605860</v>
      </c>
      <c r="B5861">
        <v>88025</v>
      </c>
      <c r="C5861">
        <v>30</v>
      </c>
      <c r="D5861" t="s">
        <v>4</v>
      </c>
      <c r="E5861" t="s">
        <v>13</v>
      </c>
      <c r="F5861" t="s">
        <v>28</v>
      </c>
      <c r="G5861" t="s">
        <v>27</v>
      </c>
      <c r="H5861" s="1">
        <v>45642</v>
      </c>
      <c r="I5861" t="s">
        <v>34</v>
      </c>
      <c r="J5861">
        <v>54</v>
      </c>
      <c r="K5861">
        <v>2.7</v>
      </c>
      <c r="L5861">
        <v>186.47</v>
      </c>
      <c r="M5861">
        <v>80.25</v>
      </c>
      <c r="N5861" t="s">
        <v>49</v>
      </c>
      <c r="O5861">
        <v>3</v>
      </c>
      <c r="P5861" t="str" cm="1">
        <f t="array" ref="P5861">_xlfn.IFS(C5861&lt;25,"18-24", C5861&lt;=35,"25-35", C5861&lt;=50,"36-50",TRUE,"50+")</f>
        <v>25-35</v>
      </c>
      <c r="Q5861" t="str">
        <f t="shared" si="637"/>
        <v>new</v>
      </c>
      <c r="R5861" t="str">
        <f t="shared" si="638"/>
        <v>low</v>
      </c>
      <c r="S5861" t="str">
        <f t="shared" si="639"/>
        <v>medium</v>
      </c>
      <c r="T5861" t="str">
        <f t="shared" si="640"/>
        <v>Dec</v>
      </c>
      <c r="U5861">
        <f t="shared" si="641"/>
        <v>2024</v>
      </c>
      <c r="V5861" t="str">
        <f t="shared" si="642"/>
        <v>0-5</v>
      </c>
      <c r="W5861" t="str">
        <f t="shared" si="643"/>
        <v>Slow</v>
      </c>
    </row>
    <row r="5862" spans="1:23" x14ac:dyDescent="0.3">
      <c r="A5862">
        <v>605861</v>
      </c>
      <c r="B5862">
        <v>76325</v>
      </c>
      <c r="C5862">
        <v>57</v>
      </c>
      <c r="D5862" t="s">
        <v>4</v>
      </c>
      <c r="E5862" t="s">
        <v>8</v>
      </c>
      <c r="F5862" t="s">
        <v>30</v>
      </c>
      <c r="G5862" t="s">
        <v>21</v>
      </c>
      <c r="H5862" s="1">
        <v>45206</v>
      </c>
      <c r="I5862" t="s">
        <v>34</v>
      </c>
      <c r="J5862">
        <v>24</v>
      </c>
      <c r="K5862">
        <v>13.2</v>
      </c>
      <c r="L5862">
        <v>885.76</v>
      </c>
      <c r="M5862">
        <v>116.4</v>
      </c>
      <c r="N5862" t="s">
        <v>47</v>
      </c>
      <c r="O5862">
        <v>5</v>
      </c>
      <c r="P5862" t="str" cm="1">
        <f t="array" ref="P5862">_xlfn.IFS(C5862&lt;25,"18-24", C5862&lt;=35,"25-35", C5862&lt;=50,"36-50",TRUE,"50+")</f>
        <v>50+</v>
      </c>
      <c r="Q5862" t="str">
        <f t="shared" si="637"/>
        <v>new</v>
      </c>
      <c r="R5862" t="str">
        <f t="shared" si="638"/>
        <v>high value</v>
      </c>
      <c r="S5862" t="str">
        <f t="shared" si="639"/>
        <v>High</v>
      </c>
      <c r="T5862" t="str">
        <f t="shared" si="640"/>
        <v>Oct</v>
      </c>
      <c r="U5862">
        <f t="shared" si="641"/>
        <v>2023</v>
      </c>
      <c r="V5862" t="str">
        <f t="shared" si="642"/>
        <v>10-15</v>
      </c>
      <c r="W5862" t="str">
        <f t="shared" si="643"/>
        <v>Fast</v>
      </c>
    </row>
    <row r="5863" spans="1:23" x14ac:dyDescent="0.3">
      <c r="A5863">
        <v>605862</v>
      </c>
      <c r="B5863">
        <v>52626</v>
      </c>
      <c r="C5863">
        <v>59</v>
      </c>
      <c r="D5863" t="s">
        <v>4</v>
      </c>
      <c r="E5863" t="s">
        <v>13</v>
      </c>
      <c r="F5863" t="s">
        <v>28</v>
      </c>
      <c r="G5863" t="s">
        <v>27</v>
      </c>
      <c r="H5863" s="1">
        <v>45310</v>
      </c>
      <c r="I5863" t="s">
        <v>34</v>
      </c>
      <c r="J5863">
        <v>50</v>
      </c>
      <c r="K5863">
        <v>10.8</v>
      </c>
      <c r="L5863">
        <v>477.86</v>
      </c>
      <c r="M5863">
        <v>79.760000000000005</v>
      </c>
      <c r="N5863" t="s">
        <v>47</v>
      </c>
      <c r="O5863">
        <v>5</v>
      </c>
      <c r="P5863" t="str" cm="1">
        <f t="array" ref="P5863">_xlfn.IFS(C5863&lt;25,"18-24", C5863&lt;=35,"25-35", C5863&lt;=50,"36-50",TRUE,"50+")</f>
        <v>50+</v>
      </c>
      <c r="Q5863" t="str">
        <f t="shared" si="637"/>
        <v>new</v>
      </c>
      <c r="R5863" t="str">
        <f t="shared" si="638"/>
        <v>medium</v>
      </c>
      <c r="S5863" t="str">
        <f t="shared" si="639"/>
        <v>High</v>
      </c>
      <c r="T5863" t="str">
        <f t="shared" si="640"/>
        <v>Jan</v>
      </c>
      <c r="U5863">
        <f t="shared" si="641"/>
        <v>2024</v>
      </c>
      <c r="V5863" t="str">
        <f t="shared" si="642"/>
        <v>10-15</v>
      </c>
      <c r="W5863" t="str">
        <f t="shared" si="643"/>
        <v>Slow</v>
      </c>
    </row>
    <row r="5864" spans="1:23" x14ac:dyDescent="0.3">
      <c r="A5864">
        <v>605863</v>
      </c>
      <c r="B5864">
        <v>35344</v>
      </c>
      <c r="C5864">
        <v>33</v>
      </c>
      <c r="D5864" t="s">
        <v>7</v>
      </c>
      <c r="E5864" t="s">
        <v>5</v>
      </c>
      <c r="F5864" t="s">
        <v>22</v>
      </c>
      <c r="G5864" t="s">
        <v>25</v>
      </c>
      <c r="H5864" s="1">
        <v>44655</v>
      </c>
      <c r="I5864" t="s">
        <v>34</v>
      </c>
      <c r="J5864">
        <v>65</v>
      </c>
      <c r="K5864">
        <v>11.4</v>
      </c>
      <c r="L5864">
        <v>495.65</v>
      </c>
      <c r="M5864">
        <v>98.02</v>
      </c>
      <c r="N5864" t="s">
        <v>47</v>
      </c>
      <c r="O5864">
        <v>1</v>
      </c>
      <c r="P5864" t="str" cm="1">
        <f t="array" ref="P5864">_xlfn.IFS(C5864&lt;25,"18-24", C5864&lt;=35,"25-35", C5864&lt;=50,"36-50",TRUE,"50+")</f>
        <v>25-35</v>
      </c>
      <c r="Q5864" t="str">
        <f t="shared" si="637"/>
        <v>new</v>
      </c>
      <c r="R5864" t="str">
        <f t="shared" si="638"/>
        <v>medium</v>
      </c>
      <c r="S5864" t="str">
        <f t="shared" si="639"/>
        <v>Low</v>
      </c>
      <c r="T5864" t="str">
        <f t="shared" si="640"/>
        <v>Apr</v>
      </c>
      <c r="U5864">
        <f t="shared" si="641"/>
        <v>2022</v>
      </c>
      <c r="V5864" t="str">
        <f t="shared" si="642"/>
        <v>10-15</v>
      </c>
      <c r="W5864" t="str">
        <f t="shared" si="643"/>
        <v>Slow</v>
      </c>
    </row>
    <row r="5865" spans="1:23" x14ac:dyDescent="0.3">
      <c r="A5865">
        <v>605864</v>
      </c>
      <c r="B5865">
        <v>43901</v>
      </c>
      <c r="C5865">
        <v>42</v>
      </c>
      <c r="D5865" t="s">
        <v>4</v>
      </c>
      <c r="E5865" t="s">
        <v>13</v>
      </c>
      <c r="F5865" t="s">
        <v>19</v>
      </c>
      <c r="G5865" t="s">
        <v>31</v>
      </c>
      <c r="H5865" s="1">
        <v>45136</v>
      </c>
      <c r="I5865" t="s">
        <v>33</v>
      </c>
      <c r="J5865">
        <v>83</v>
      </c>
      <c r="K5865">
        <v>12.6</v>
      </c>
      <c r="L5865">
        <v>539.98</v>
      </c>
      <c r="M5865">
        <v>75.69</v>
      </c>
      <c r="N5865" t="s">
        <v>48</v>
      </c>
      <c r="O5865">
        <v>5</v>
      </c>
      <c r="P5865" t="str" cm="1">
        <f t="array" ref="P5865">_xlfn.IFS(C5865&lt;25,"18-24", C5865&lt;=35,"25-35", C5865&lt;=50,"36-50",TRUE,"50+")</f>
        <v>36-50</v>
      </c>
      <c r="Q5865" t="str">
        <f t="shared" si="637"/>
        <v>new</v>
      </c>
      <c r="R5865" t="str">
        <f t="shared" si="638"/>
        <v>high value</v>
      </c>
      <c r="S5865" t="str">
        <f t="shared" si="639"/>
        <v>High</v>
      </c>
      <c r="T5865" t="str">
        <f t="shared" si="640"/>
        <v>Jul</v>
      </c>
      <c r="U5865">
        <f t="shared" si="641"/>
        <v>2023</v>
      </c>
      <c r="V5865" t="str">
        <f t="shared" si="642"/>
        <v>10-15</v>
      </c>
      <c r="W5865" t="str">
        <f t="shared" si="643"/>
        <v>Slow</v>
      </c>
    </row>
    <row r="5866" spans="1:23" x14ac:dyDescent="0.3">
      <c r="A5866">
        <v>605865</v>
      </c>
      <c r="B5866">
        <v>68893</v>
      </c>
      <c r="C5866">
        <v>20</v>
      </c>
      <c r="D5866" t="s">
        <v>4</v>
      </c>
      <c r="E5866" t="s">
        <v>5</v>
      </c>
      <c r="F5866" t="s">
        <v>28</v>
      </c>
      <c r="G5866" t="s">
        <v>27</v>
      </c>
      <c r="H5866" s="1">
        <v>44641</v>
      </c>
      <c r="I5866" t="s">
        <v>33</v>
      </c>
      <c r="J5866">
        <v>44</v>
      </c>
      <c r="K5866">
        <v>9.8000000000000007</v>
      </c>
      <c r="L5866">
        <v>355.31</v>
      </c>
      <c r="M5866">
        <v>101.37</v>
      </c>
      <c r="N5866" t="s">
        <v>49</v>
      </c>
      <c r="O5866">
        <v>3</v>
      </c>
      <c r="P5866" t="str" cm="1">
        <f t="array" ref="P5866">_xlfn.IFS(C5866&lt;25,"18-24", C5866&lt;=35,"25-35", C5866&lt;=50,"36-50",TRUE,"50+")</f>
        <v>18-24</v>
      </c>
      <c r="Q5866" t="str">
        <f t="shared" si="637"/>
        <v>new</v>
      </c>
      <c r="R5866" t="str">
        <f t="shared" si="638"/>
        <v>medium</v>
      </c>
      <c r="S5866" t="str">
        <f t="shared" si="639"/>
        <v>medium</v>
      </c>
      <c r="T5866" t="str">
        <f t="shared" si="640"/>
        <v>Mar</v>
      </c>
      <c r="U5866">
        <f t="shared" si="641"/>
        <v>2022</v>
      </c>
      <c r="V5866" t="str">
        <f t="shared" si="642"/>
        <v>5-10</v>
      </c>
      <c r="W5866" t="str">
        <f t="shared" si="643"/>
        <v>Medium</v>
      </c>
    </row>
    <row r="5867" spans="1:23" x14ac:dyDescent="0.3">
      <c r="A5867">
        <v>605866</v>
      </c>
      <c r="B5867">
        <v>12861</v>
      </c>
      <c r="C5867">
        <v>43</v>
      </c>
      <c r="D5867" t="s">
        <v>4</v>
      </c>
      <c r="E5867" t="s">
        <v>15</v>
      </c>
      <c r="F5867" t="s">
        <v>28</v>
      </c>
      <c r="G5867" t="s">
        <v>25</v>
      </c>
      <c r="H5867" s="1">
        <v>45458</v>
      </c>
      <c r="I5867" t="s">
        <v>33</v>
      </c>
      <c r="J5867">
        <v>40</v>
      </c>
      <c r="K5867">
        <v>14.5</v>
      </c>
      <c r="L5867">
        <v>295.86</v>
      </c>
      <c r="M5867">
        <v>114.72</v>
      </c>
      <c r="N5867" t="s">
        <v>50</v>
      </c>
      <c r="O5867">
        <v>1</v>
      </c>
      <c r="P5867" t="str" cm="1">
        <f t="array" ref="P5867">_xlfn.IFS(C5867&lt;25,"18-24", C5867&lt;=35,"25-35", C5867&lt;=50,"36-50",TRUE,"50+")</f>
        <v>36-50</v>
      </c>
      <c r="Q5867" t="str">
        <f t="shared" si="637"/>
        <v>repeat</v>
      </c>
      <c r="R5867" t="str">
        <f t="shared" si="638"/>
        <v>medium</v>
      </c>
      <c r="S5867" t="str">
        <f t="shared" si="639"/>
        <v>Low</v>
      </c>
      <c r="T5867" t="str">
        <f t="shared" si="640"/>
        <v>Jun</v>
      </c>
      <c r="U5867">
        <f t="shared" si="641"/>
        <v>2024</v>
      </c>
      <c r="V5867" t="str">
        <f t="shared" si="642"/>
        <v>10-15</v>
      </c>
      <c r="W5867" t="str">
        <f t="shared" si="643"/>
        <v>Medium</v>
      </c>
    </row>
    <row r="5868" spans="1:23" x14ac:dyDescent="0.3">
      <c r="A5868">
        <v>605867</v>
      </c>
      <c r="B5868">
        <v>59702</v>
      </c>
      <c r="C5868">
        <v>38</v>
      </c>
      <c r="D5868" t="s">
        <v>7</v>
      </c>
      <c r="E5868" t="s">
        <v>16</v>
      </c>
      <c r="F5868" t="s">
        <v>24</v>
      </c>
      <c r="G5868" t="s">
        <v>23</v>
      </c>
      <c r="H5868" s="1">
        <v>44757</v>
      </c>
      <c r="I5868" t="s">
        <v>34</v>
      </c>
      <c r="J5868">
        <v>86</v>
      </c>
      <c r="K5868">
        <v>10.3</v>
      </c>
      <c r="L5868">
        <v>210.58</v>
      </c>
      <c r="M5868">
        <v>93.48</v>
      </c>
      <c r="N5868" t="s">
        <v>47</v>
      </c>
      <c r="O5868">
        <v>1</v>
      </c>
      <c r="P5868" t="str" cm="1">
        <f t="array" ref="P5868">_xlfn.IFS(C5868&lt;25,"18-24", C5868&lt;=35,"25-35", C5868&lt;=50,"36-50",TRUE,"50+")</f>
        <v>36-50</v>
      </c>
      <c r="Q5868" t="str">
        <f t="shared" si="637"/>
        <v>new</v>
      </c>
      <c r="R5868" t="str">
        <f t="shared" si="638"/>
        <v>low</v>
      </c>
      <c r="S5868" t="str">
        <f t="shared" si="639"/>
        <v>Low</v>
      </c>
      <c r="T5868" t="str">
        <f t="shared" si="640"/>
        <v>Jul</v>
      </c>
      <c r="U5868">
        <f t="shared" si="641"/>
        <v>2022</v>
      </c>
      <c r="V5868" t="str">
        <f t="shared" si="642"/>
        <v>10-15</v>
      </c>
      <c r="W5868" t="str">
        <f t="shared" si="643"/>
        <v>Slow</v>
      </c>
    </row>
    <row r="5869" spans="1:23" x14ac:dyDescent="0.3">
      <c r="A5869">
        <v>605868</v>
      </c>
      <c r="B5869">
        <v>52856</v>
      </c>
      <c r="C5869">
        <v>35</v>
      </c>
      <c r="D5869" t="s">
        <v>4</v>
      </c>
      <c r="E5869" t="s">
        <v>13</v>
      </c>
      <c r="F5869" t="s">
        <v>28</v>
      </c>
      <c r="G5869" t="s">
        <v>29</v>
      </c>
      <c r="H5869" s="1">
        <v>45499</v>
      </c>
      <c r="I5869" t="s">
        <v>33</v>
      </c>
      <c r="J5869">
        <v>88</v>
      </c>
      <c r="K5869">
        <v>6.7</v>
      </c>
      <c r="L5869">
        <v>1030.55</v>
      </c>
      <c r="M5869">
        <v>110.34</v>
      </c>
      <c r="N5869" t="s">
        <v>50</v>
      </c>
      <c r="O5869">
        <v>2</v>
      </c>
      <c r="P5869" t="str" cm="1">
        <f t="array" ref="P5869">_xlfn.IFS(C5869&lt;25,"18-24", C5869&lt;=35,"25-35", C5869&lt;=50,"36-50",TRUE,"50+")</f>
        <v>25-35</v>
      </c>
      <c r="Q5869" t="str">
        <f t="shared" si="637"/>
        <v>new</v>
      </c>
      <c r="R5869" t="str">
        <f t="shared" si="638"/>
        <v>high value</v>
      </c>
      <c r="S5869" t="str">
        <f t="shared" si="639"/>
        <v>Low</v>
      </c>
      <c r="T5869" t="str">
        <f t="shared" si="640"/>
        <v>Jul</v>
      </c>
      <c r="U5869">
        <f t="shared" si="641"/>
        <v>2024</v>
      </c>
      <c r="V5869" t="str">
        <f t="shared" si="642"/>
        <v>5-10</v>
      </c>
      <c r="W5869" t="str">
        <f t="shared" si="643"/>
        <v>Slow</v>
      </c>
    </row>
    <row r="5870" spans="1:23" x14ac:dyDescent="0.3">
      <c r="A5870">
        <v>605869</v>
      </c>
      <c r="B5870">
        <v>68627</v>
      </c>
      <c r="C5870">
        <v>29</v>
      </c>
      <c r="D5870" t="s">
        <v>7</v>
      </c>
      <c r="E5870" t="s">
        <v>13</v>
      </c>
      <c r="F5870" t="s">
        <v>30</v>
      </c>
      <c r="G5870" t="s">
        <v>29</v>
      </c>
      <c r="H5870" s="1">
        <v>44626</v>
      </c>
      <c r="I5870" t="s">
        <v>33</v>
      </c>
      <c r="J5870">
        <v>75</v>
      </c>
      <c r="K5870">
        <v>14.4</v>
      </c>
      <c r="L5870">
        <v>876.87</v>
      </c>
      <c r="M5870">
        <v>106.75</v>
      </c>
      <c r="N5870" t="s">
        <v>50</v>
      </c>
      <c r="O5870">
        <v>5</v>
      </c>
      <c r="P5870" t="str" cm="1">
        <f t="array" ref="P5870">_xlfn.IFS(C5870&lt;25,"18-24", C5870&lt;=35,"25-35", C5870&lt;=50,"36-50",TRUE,"50+")</f>
        <v>25-35</v>
      </c>
      <c r="Q5870" t="str">
        <f t="shared" si="637"/>
        <v>new</v>
      </c>
      <c r="R5870" t="str">
        <f t="shared" si="638"/>
        <v>high value</v>
      </c>
      <c r="S5870" t="str">
        <f t="shared" si="639"/>
        <v>High</v>
      </c>
      <c r="T5870" t="str">
        <f t="shared" si="640"/>
        <v>Mar</v>
      </c>
      <c r="U5870">
        <f t="shared" si="641"/>
        <v>2022</v>
      </c>
      <c r="V5870" t="str">
        <f t="shared" si="642"/>
        <v>10-15</v>
      </c>
      <c r="W5870" t="str">
        <f t="shared" si="643"/>
        <v>Slow</v>
      </c>
    </row>
    <row r="5871" spans="1:23" x14ac:dyDescent="0.3">
      <c r="A5871">
        <v>605870</v>
      </c>
      <c r="B5871">
        <v>34836</v>
      </c>
      <c r="C5871">
        <v>35</v>
      </c>
      <c r="D5871" t="s">
        <v>7</v>
      </c>
      <c r="E5871" t="s">
        <v>8</v>
      </c>
      <c r="F5871" t="s">
        <v>30</v>
      </c>
      <c r="G5871" t="s">
        <v>29</v>
      </c>
      <c r="H5871" s="1">
        <v>45282</v>
      </c>
      <c r="I5871" t="s">
        <v>33</v>
      </c>
      <c r="J5871">
        <v>21</v>
      </c>
      <c r="K5871">
        <v>3</v>
      </c>
      <c r="L5871">
        <v>1380.02</v>
      </c>
      <c r="M5871">
        <v>112.27</v>
      </c>
      <c r="N5871" t="s">
        <v>50</v>
      </c>
      <c r="O5871">
        <v>4</v>
      </c>
      <c r="P5871" t="str" cm="1">
        <f t="array" ref="P5871">_xlfn.IFS(C5871&lt;25,"18-24", C5871&lt;=35,"25-35", C5871&lt;=50,"36-50",TRUE,"50+")</f>
        <v>25-35</v>
      </c>
      <c r="Q5871" t="str">
        <f t="shared" si="637"/>
        <v>new</v>
      </c>
      <c r="R5871" t="str">
        <f t="shared" si="638"/>
        <v>high value</v>
      </c>
      <c r="S5871" t="str">
        <f t="shared" si="639"/>
        <v>medium</v>
      </c>
      <c r="T5871" t="str">
        <f t="shared" si="640"/>
        <v>Dec</v>
      </c>
      <c r="U5871">
        <f t="shared" si="641"/>
        <v>2023</v>
      </c>
      <c r="V5871" t="str">
        <f t="shared" si="642"/>
        <v>0-5</v>
      </c>
      <c r="W5871" t="str">
        <f t="shared" si="643"/>
        <v>Fast</v>
      </c>
    </row>
    <row r="5872" spans="1:23" x14ac:dyDescent="0.3">
      <c r="A5872">
        <v>605871</v>
      </c>
      <c r="B5872">
        <v>74600</v>
      </c>
      <c r="C5872">
        <v>36</v>
      </c>
      <c r="D5872" t="s">
        <v>7</v>
      </c>
      <c r="E5872" t="s">
        <v>8</v>
      </c>
      <c r="F5872" t="s">
        <v>28</v>
      </c>
      <c r="G5872" t="s">
        <v>23</v>
      </c>
      <c r="H5872" s="1">
        <v>45353</v>
      </c>
      <c r="I5872" t="s">
        <v>34</v>
      </c>
      <c r="J5872">
        <v>21</v>
      </c>
      <c r="K5872">
        <v>10</v>
      </c>
      <c r="L5872">
        <v>641.32000000000005</v>
      </c>
      <c r="M5872">
        <v>97.14</v>
      </c>
      <c r="N5872" t="s">
        <v>50</v>
      </c>
      <c r="O5872">
        <v>5</v>
      </c>
      <c r="P5872" t="str" cm="1">
        <f t="array" ref="P5872">_xlfn.IFS(C5872&lt;25,"18-24", C5872&lt;=35,"25-35", C5872&lt;=50,"36-50",TRUE,"50+")</f>
        <v>36-50</v>
      </c>
      <c r="Q5872" t="str">
        <f t="shared" si="637"/>
        <v>repeat</v>
      </c>
      <c r="R5872" t="str">
        <f t="shared" si="638"/>
        <v>high value</v>
      </c>
      <c r="S5872" t="str">
        <f t="shared" si="639"/>
        <v>High</v>
      </c>
      <c r="T5872" t="str">
        <f t="shared" si="640"/>
        <v>Mar</v>
      </c>
      <c r="U5872">
        <f t="shared" si="641"/>
        <v>2024</v>
      </c>
      <c r="V5872" t="str">
        <f t="shared" si="642"/>
        <v>5-10</v>
      </c>
      <c r="W5872" t="str">
        <f t="shared" si="643"/>
        <v>Fast</v>
      </c>
    </row>
    <row r="5873" spans="1:23" x14ac:dyDescent="0.3">
      <c r="A5873">
        <v>605872</v>
      </c>
      <c r="B5873">
        <v>78776</v>
      </c>
      <c r="C5873">
        <v>47</v>
      </c>
      <c r="D5873" t="s">
        <v>4</v>
      </c>
      <c r="E5873" t="s">
        <v>15</v>
      </c>
      <c r="F5873" t="s">
        <v>19</v>
      </c>
      <c r="G5873" t="s">
        <v>29</v>
      </c>
      <c r="H5873" s="1">
        <v>44863</v>
      </c>
      <c r="I5873" t="s">
        <v>34</v>
      </c>
      <c r="J5873">
        <v>85</v>
      </c>
      <c r="K5873">
        <v>7.7</v>
      </c>
      <c r="L5873">
        <v>808.54</v>
      </c>
      <c r="M5873">
        <v>80.31</v>
      </c>
      <c r="N5873" t="s">
        <v>50</v>
      </c>
      <c r="O5873">
        <v>3</v>
      </c>
      <c r="P5873" t="str" cm="1">
        <f t="array" ref="P5873">_xlfn.IFS(C5873&lt;25,"18-24", C5873&lt;=35,"25-35", C5873&lt;=50,"36-50",TRUE,"50+")</f>
        <v>36-50</v>
      </c>
      <c r="Q5873" t="str">
        <f t="shared" si="637"/>
        <v>new</v>
      </c>
      <c r="R5873" t="str">
        <f t="shared" si="638"/>
        <v>high value</v>
      </c>
      <c r="S5873" t="str">
        <f t="shared" si="639"/>
        <v>medium</v>
      </c>
      <c r="T5873" t="str">
        <f t="shared" si="640"/>
        <v>Oct</v>
      </c>
      <c r="U5873">
        <f t="shared" si="641"/>
        <v>2022</v>
      </c>
      <c r="V5873" t="str">
        <f t="shared" si="642"/>
        <v>5-10</v>
      </c>
      <c r="W5873" t="str">
        <f t="shared" si="643"/>
        <v>Slow</v>
      </c>
    </row>
    <row r="5874" spans="1:23" x14ac:dyDescent="0.3">
      <c r="A5874">
        <v>605873</v>
      </c>
      <c r="B5874">
        <v>19392</v>
      </c>
      <c r="C5874">
        <v>23</v>
      </c>
      <c r="D5874" t="s">
        <v>4</v>
      </c>
      <c r="E5874" t="s">
        <v>16</v>
      </c>
      <c r="F5874" t="s">
        <v>18</v>
      </c>
      <c r="G5874" t="s">
        <v>25</v>
      </c>
      <c r="H5874" s="1">
        <v>44996</v>
      </c>
      <c r="I5874" t="s">
        <v>33</v>
      </c>
      <c r="J5874">
        <v>81</v>
      </c>
      <c r="K5874">
        <v>3.5</v>
      </c>
      <c r="L5874">
        <v>986.39</v>
      </c>
      <c r="M5874">
        <v>38.549999999999997</v>
      </c>
      <c r="N5874" t="s">
        <v>50</v>
      </c>
      <c r="O5874">
        <v>2</v>
      </c>
      <c r="P5874" t="str" cm="1">
        <f t="array" ref="P5874">_xlfn.IFS(C5874&lt;25,"18-24", C5874&lt;=35,"25-35", C5874&lt;=50,"36-50",TRUE,"50+")</f>
        <v>18-24</v>
      </c>
      <c r="Q5874" t="str">
        <f t="shared" si="637"/>
        <v>new</v>
      </c>
      <c r="R5874" t="str">
        <f t="shared" si="638"/>
        <v>high value</v>
      </c>
      <c r="S5874" t="str">
        <f t="shared" si="639"/>
        <v>Low</v>
      </c>
      <c r="T5874" t="str">
        <f t="shared" si="640"/>
        <v>Mar</v>
      </c>
      <c r="U5874">
        <f t="shared" si="641"/>
        <v>2023</v>
      </c>
      <c r="V5874" t="str">
        <f t="shared" si="642"/>
        <v>0-5</v>
      </c>
      <c r="W5874" t="str">
        <f t="shared" si="643"/>
        <v>Slow</v>
      </c>
    </row>
    <row r="5875" spans="1:23" x14ac:dyDescent="0.3">
      <c r="A5875">
        <v>605874</v>
      </c>
      <c r="B5875">
        <v>93893</v>
      </c>
      <c r="C5875">
        <v>59</v>
      </c>
      <c r="D5875" t="s">
        <v>7</v>
      </c>
      <c r="E5875" t="s">
        <v>16</v>
      </c>
      <c r="F5875" t="s">
        <v>22</v>
      </c>
      <c r="G5875" t="s">
        <v>23</v>
      </c>
      <c r="H5875" s="1">
        <v>45050</v>
      </c>
      <c r="I5875" t="s">
        <v>33</v>
      </c>
      <c r="J5875">
        <v>66</v>
      </c>
      <c r="K5875">
        <v>12.6</v>
      </c>
      <c r="L5875">
        <v>333.13</v>
      </c>
      <c r="M5875">
        <v>37.49</v>
      </c>
      <c r="N5875" t="s">
        <v>48</v>
      </c>
      <c r="O5875">
        <v>4</v>
      </c>
      <c r="P5875" t="str" cm="1">
        <f t="array" ref="P5875">_xlfn.IFS(C5875&lt;25,"18-24", C5875&lt;=35,"25-35", C5875&lt;=50,"36-50",TRUE,"50+")</f>
        <v>50+</v>
      </c>
      <c r="Q5875" t="str">
        <f t="shared" si="637"/>
        <v>new</v>
      </c>
      <c r="R5875" t="str">
        <f t="shared" si="638"/>
        <v>medium</v>
      </c>
      <c r="S5875" t="str">
        <f t="shared" si="639"/>
        <v>medium</v>
      </c>
      <c r="T5875" t="str">
        <f t="shared" si="640"/>
        <v>May</v>
      </c>
      <c r="U5875">
        <f t="shared" si="641"/>
        <v>2023</v>
      </c>
      <c r="V5875" t="str">
        <f t="shared" si="642"/>
        <v>10-15</v>
      </c>
      <c r="W5875" t="str">
        <f t="shared" si="643"/>
        <v>Slow</v>
      </c>
    </row>
    <row r="5876" spans="1:23" x14ac:dyDescent="0.3">
      <c r="A5876">
        <v>605875</v>
      </c>
      <c r="B5876">
        <v>84143</v>
      </c>
      <c r="C5876">
        <v>60</v>
      </c>
      <c r="D5876" t="s">
        <v>7</v>
      </c>
      <c r="E5876" t="s">
        <v>8</v>
      </c>
      <c r="F5876" t="s">
        <v>30</v>
      </c>
      <c r="G5876" t="s">
        <v>27</v>
      </c>
      <c r="H5876" s="1">
        <v>44585</v>
      </c>
      <c r="I5876" t="s">
        <v>33</v>
      </c>
      <c r="J5876">
        <v>49</v>
      </c>
      <c r="K5876">
        <v>11.2</v>
      </c>
      <c r="L5876">
        <v>1301.81</v>
      </c>
      <c r="M5876">
        <v>82.2</v>
      </c>
      <c r="N5876" t="s">
        <v>50</v>
      </c>
      <c r="O5876">
        <v>3</v>
      </c>
      <c r="P5876" t="str" cm="1">
        <f t="array" ref="P5876">_xlfn.IFS(C5876&lt;25,"18-24", C5876&lt;=35,"25-35", C5876&lt;=50,"36-50",TRUE,"50+")</f>
        <v>50+</v>
      </c>
      <c r="Q5876" t="str">
        <f t="shared" si="637"/>
        <v>new</v>
      </c>
      <c r="R5876" t="str">
        <f t="shared" si="638"/>
        <v>high value</v>
      </c>
      <c r="S5876" t="str">
        <f t="shared" si="639"/>
        <v>medium</v>
      </c>
      <c r="T5876" t="str">
        <f t="shared" si="640"/>
        <v>Jan</v>
      </c>
      <c r="U5876">
        <f t="shared" si="641"/>
        <v>2022</v>
      </c>
      <c r="V5876" t="str">
        <f t="shared" si="642"/>
        <v>10-15</v>
      </c>
      <c r="W5876" t="str">
        <f t="shared" si="643"/>
        <v>Slow</v>
      </c>
    </row>
    <row r="5877" spans="1:23" x14ac:dyDescent="0.3">
      <c r="A5877">
        <v>605876</v>
      </c>
      <c r="B5877">
        <v>18748</v>
      </c>
      <c r="C5877">
        <v>44</v>
      </c>
      <c r="D5877" t="s">
        <v>4</v>
      </c>
      <c r="E5877" t="s">
        <v>11</v>
      </c>
      <c r="F5877" t="s">
        <v>22</v>
      </c>
      <c r="G5877" t="s">
        <v>25</v>
      </c>
      <c r="H5877" s="1">
        <v>45243</v>
      </c>
      <c r="I5877" t="s">
        <v>34</v>
      </c>
      <c r="J5877">
        <v>60</v>
      </c>
      <c r="K5877">
        <v>5.5</v>
      </c>
      <c r="L5877">
        <v>783.01</v>
      </c>
      <c r="M5877">
        <v>38.28</v>
      </c>
      <c r="N5877" t="s">
        <v>47</v>
      </c>
      <c r="O5877">
        <v>4</v>
      </c>
      <c r="P5877" t="str" cm="1">
        <f t="array" ref="P5877">_xlfn.IFS(C5877&lt;25,"18-24", C5877&lt;=35,"25-35", C5877&lt;=50,"36-50",TRUE,"50+")</f>
        <v>36-50</v>
      </c>
      <c r="Q5877" t="str">
        <f t="shared" si="637"/>
        <v>new</v>
      </c>
      <c r="R5877" t="str">
        <f t="shared" si="638"/>
        <v>high value</v>
      </c>
      <c r="S5877" t="str">
        <f t="shared" si="639"/>
        <v>medium</v>
      </c>
      <c r="T5877" t="str">
        <f t="shared" si="640"/>
        <v>Nov</v>
      </c>
      <c r="U5877">
        <f t="shared" si="641"/>
        <v>2023</v>
      </c>
      <c r="V5877" t="str">
        <f t="shared" si="642"/>
        <v>5-10</v>
      </c>
      <c r="W5877" t="str">
        <f t="shared" si="643"/>
        <v>Slow</v>
      </c>
    </row>
    <row r="5878" spans="1:23" x14ac:dyDescent="0.3">
      <c r="A5878">
        <v>605877</v>
      </c>
      <c r="B5878">
        <v>95978</v>
      </c>
      <c r="C5878">
        <v>30</v>
      </c>
      <c r="D5878" t="s">
        <v>7</v>
      </c>
      <c r="E5878" t="s">
        <v>8</v>
      </c>
      <c r="F5878" t="s">
        <v>26</v>
      </c>
      <c r="G5878" t="s">
        <v>31</v>
      </c>
      <c r="H5878" s="1">
        <v>45049</v>
      </c>
      <c r="I5878" t="s">
        <v>33</v>
      </c>
      <c r="J5878">
        <v>77</v>
      </c>
      <c r="K5878">
        <v>1.1000000000000001</v>
      </c>
      <c r="L5878">
        <v>618.78</v>
      </c>
      <c r="M5878">
        <v>100.6</v>
      </c>
      <c r="N5878" t="s">
        <v>48</v>
      </c>
      <c r="O5878">
        <v>5</v>
      </c>
      <c r="P5878" t="str" cm="1">
        <f t="array" ref="P5878">_xlfn.IFS(C5878&lt;25,"18-24", C5878&lt;=35,"25-35", C5878&lt;=50,"36-50",TRUE,"50+")</f>
        <v>25-35</v>
      </c>
      <c r="Q5878" t="str">
        <f t="shared" si="637"/>
        <v>new</v>
      </c>
      <c r="R5878" t="str">
        <f t="shared" si="638"/>
        <v>high value</v>
      </c>
      <c r="S5878" t="str">
        <f t="shared" si="639"/>
        <v>High</v>
      </c>
      <c r="T5878" t="str">
        <f t="shared" si="640"/>
        <v>May</v>
      </c>
      <c r="U5878">
        <f t="shared" si="641"/>
        <v>2023</v>
      </c>
      <c r="V5878" t="str">
        <f t="shared" si="642"/>
        <v>0-5</v>
      </c>
      <c r="W5878" t="str">
        <f t="shared" si="643"/>
        <v>Slow</v>
      </c>
    </row>
    <row r="5879" spans="1:23" x14ac:dyDescent="0.3">
      <c r="A5879">
        <v>605878</v>
      </c>
      <c r="B5879">
        <v>15326</v>
      </c>
      <c r="C5879">
        <v>24</v>
      </c>
      <c r="D5879" t="s">
        <v>7</v>
      </c>
      <c r="E5879" t="s">
        <v>5</v>
      </c>
      <c r="F5879" t="s">
        <v>24</v>
      </c>
      <c r="G5879" t="s">
        <v>27</v>
      </c>
      <c r="H5879" s="1">
        <v>45325</v>
      </c>
      <c r="I5879" t="s">
        <v>34</v>
      </c>
      <c r="J5879">
        <v>36</v>
      </c>
      <c r="K5879">
        <v>6.8</v>
      </c>
      <c r="L5879">
        <v>784.2</v>
      </c>
      <c r="M5879">
        <v>56.24</v>
      </c>
      <c r="N5879" t="s">
        <v>50</v>
      </c>
      <c r="O5879">
        <v>4</v>
      </c>
      <c r="P5879" t="str" cm="1">
        <f t="array" ref="P5879">_xlfn.IFS(C5879&lt;25,"18-24", C5879&lt;=35,"25-35", C5879&lt;=50,"36-50",TRUE,"50+")</f>
        <v>18-24</v>
      </c>
      <c r="Q5879" t="str">
        <f t="shared" si="637"/>
        <v>repeat</v>
      </c>
      <c r="R5879" t="str">
        <f t="shared" si="638"/>
        <v>high value</v>
      </c>
      <c r="S5879" t="str">
        <f t="shared" si="639"/>
        <v>medium</v>
      </c>
      <c r="T5879" t="str">
        <f t="shared" si="640"/>
        <v>Feb</v>
      </c>
      <c r="U5879">
        <f t="shared" si="641"/>
        <v>2024</v>
      </c>
      <c r="V5879" t="str">
        <f t="shared" si="642"/>
        <v>5-10</v>
      </c>
      <c r="W5879" t="str">
        <f t="shared" si="643"/>
        <v>Medium</v>
      </c>
    </row>
    <row r="5880" spans="1:23" x14ac:dyDescent="0.3">
      <c r="A5880">
        <v>605879</v>
      </c>
      <c r="B5880">
        <v>83813</v>
      </c>
      <c r="C5880">
        <v>50</v>
      </c>
      <c r="D5880" t="s">
        <v>4</v>
      </c>
      <c r="E5880" t="s">
        <v>5</v>
      </c>
      <c r="F5880" t="s">
        <v>19</v>
      </c>
      <c r="G5880" t="s">
        <v>23</v>
      </c>
      <c r="H5880" s="1">
        <v>44786</v>
      </c>
      <c r="I5880" t="s">
        <v>33</v>
      </c>
      <c r="J5880">
        <v>79</v>
      </c>
      <c r="K5880">
        <v>3.8</v>
      </c>
      <c r="L5880">
        <v>451.13</v>
      </c>
      <c r="M5880">
        <v>67.319999999999993</v>
      </c>
      <c r="N5880" t="s">
        <v>50</v>
      </c>
      <c r="O5880">
        <v>1</v>
      </c>
      <c r="P5880" t="str" cm="1">
        <f t="array" ref="P5880">_xlfn.IFS(C5880&lt;25,"18-24", C5880&lt;=35,"25-35", C5880&lt;=50,"36-50",TRUE,"50+")</f>
        <v>36-50</v>
      </c>
      <c r="Q5880" t="str">
        <f t="shared" si="637"/>
        <v>new</v>
      </c>
      <c r="R5880" t="str">
        <f t="shared" si="638"/>
        <v>medium</v>
      </c>
      <c r="S5880" t="str">
        <f t="shared" si="639"/>
        <v>Low</v>
      </c>
      <c r="T5880" t="str">
        <f t="shared" si="640"/>
        <v>Aug</v>
      </c>
      <c r="U5880">
        <f t="shared" si="641"/>
        <v>2022</v>
      </c>
      <c r="V5880" t="str">
        <f t="shared" si="642"/>
        <v>0-5</v>
      </c>
      <c r="W5880" t="str">
        <f t="shared" si="643"/>
        <v>Slow</v>
      </c>
    </row>
    <row r="5881" spans="1:23" x14ac:dyDescent="0.3">
      <c r="A5881">
        <v>605880</v>
      </c>
      <c r="B5881">
        <v>47946</v>
      </c>
      <c r="C5881">
        <v>19</v>
      </c>
      <c r="D5881" t="s">
        <v>7</v>
      </c>
      <c r="E5881" t="s">
        <v>16</v>
      </c>
      <c r="F5881" t="s">
        <v>30</v>
      </c>
      <c r="G5881" t="s">
        <v>21</v>
      </c>
      <c r="H5881" s="1">
        <v>44643</v>
      </c>
      <c r="I5881" t="s">
        <v>34</v>
      </c>
      <c r="J5881">
        <v>87</v>
      </c>
      <c r="K5881">
        <v>13.5</v>
      </c>
      <c r="L5881">
        <v>1225.27</v>
      </c>
      <c r="M5881">
        <v>71.540000000000006</v>
      </c>
      <c r="N5881" t="s">
        <v>50</v>
      </c>
      <c r="O5881">
        <v>1</v>
      </c>
      <c r="P5881" t="str" cm="1">
        <f t="array" ref="P5881">_xlfn.IFS(C5881&lt;25,"18-24", C5881&lt;=35,"25-35", C5881&lt;=50,"36-50",TRUE,"50+")</f>
        <v>18-24</v>
      </c>
      <c r="Q5881" t="str">
        <f t="shared" si="637"/>
        <v>new</v>
      </c>
      <c r="R5881" t="str">
        <f t="shared" si="638"/>
        <v>high value</v>
      </c>
      <c r="S5881" t="str">
        <f t="shared" si="639"/>
        <v>Low</v>
      </c>
      <c r="T5881" t="str">
        <f t="shared" si="640"/>
        <v>Mar</v>
      </c>
      <c r="U5881">
        <f t="shared" si="641"/>
        <v>2022</v>
      </c>
      <c r="V5881" t="str">
        <f t="shared" si="642"/>
        <v>10-15</v>
      </c>
      <c r="W5881" t="str">
        <f t="shared" si="643"/>
        <v>Slow</v>
      </c>
    </row>
    <row r="5882" spans="1:23" x14ac:dyDescent="0.3">
      <c r="A5882">
        <v>605881</v>
      </c>
      <c r="B5882">
        <v>67739</v>
      </c>
      <c r="C5882">
        <v>20</v>
      </c>
      <c r="D5882" t="s">
        <v>7</v>
      </c>
      <c r="E5882" t="s">
        <v>8</v>
      </c>
      <c r="F5882" t="s">
        <v>18</v>
      </c>
      <c r="G5882" t="s">
        <v>23</v>
      </c>
      <c r="H5882" s="1">
        <v>45275</v>
      </c>
      <c r="I5882" t="s">
        <v>33</v>
      </c>
      <c r="J5882">
        <v>24</v>
      </c>
      <c r="K5882">
        <v>6.6</v>
      </c>
      <c r="L5882">
        <v>213.85</v>
      </c>
      <c r="M5882">
        <v>69.489999999999995</v>
      </c>
      <c r="N5882" t="s">
        <v>50</v>
      </c>
      <c r="O5882">
        <v>5</v>
      </c>
      <c r="P5882" t="str" cm="1">
        <f t="array" ref="P5882">_xlfn.IFS(C5882&lt;25,"18-24", C5882&lt;=35,"25-35", C5882&lt;=50,"36-50",TRUE,"50+")</f>
        <v>18-24</v>
      </c>
      <c r="Q5882" t="str">
        <f t="shared" si="637"/>
        <v>new</v>
      </c>
      <c r="R5882" t="str">
        <f t="shared" si="638"/>
        <v>low</v>
      </c>
      <c r="S5882" t="str">
        <f t="shared" si="639"/>
        <v>High</v>
      </c>
      <c r="T5882" t="str">
        <f t="shared" si="640"/>
        <v>Dec</v>
      </c>
      <c r="U5882">
        <f t="shared" si="641"/>
        <v>2023</v>
      </c>
      <c r="V5882" t="str">
        <f t="shared" si="642"/>
        <v>5-10</v>
      </c>
      <c r="W5882" t="str">
        <f t="shared" si="643"/>
        <v>Fast</v>
      </c>
    </row>
    <row r="5883" spans="1:23" x14ac:dyDescent="0.3">
      <c r="A5883">
        <v>605882</v>
      </c>
      <c r="B5883">
        <v>19678</v>
      </c>
      <c r="C5883">
        <v>56</v>
      </c>
      <c r="D5883" t="s">
        <v>4</v>
      </c>
      <c r="E5883" t="s">
        <v>13</v>
      </c>
      <c r="F5883" t="s">
        <v>32</v>
      </c>
      <c r="G5883" t="s">
        <v>21</v>
      </c>
      <c r="H5883" s="1">
        <v>45614</v>
      </c>
      <c r="I5883" t="s">
        <v>34</v>
      </c>
      <c r="J5883">
        <v>59</v>
      </c>
      <c r="K5883">
        <v>10.3</v>
      </c>
      <c r="L5883">
        <v>1130.5999999999999</v>
      </c>
      <c r="M5883">
        <v>22.99</v>
      </c>
      <c r="N5883" t="s">
        <v>50</v>
      </c>
      <c r="O5883">
        <v>1</v>
      </c>
      <c r="P5883" t="str" cm="1">
        <f t="array" ref="P5883">_xlfn.IFS(C5883&lt;25,"18-24", C5883&lt;=35,"25-35", C5883&lt;=50,"36-50",TRUE,"50+")</f>
        <v>50+</v>
      </c>
      <c r="Q5883" t="str">
        <f t="shared" si="637"/>
        <v>new</v>
      </c>
      <c r="R5883" t="str">
        <f t="shared" si="638"/>
        <v>high value</v>
      </c>
      <c r="S5883" t="str">
        <f t="shared" si="639"/>
        <v>Low</v>
      </c>
      <c r="T5883" t="str">
        <f t="shared" si="640"/>
        <v>Nov</v>
      </c>
      <c r="U5883">
        <f t="shared" si="641"/>
        <v>2024</v>
      </c>
      <c r="V5883" t="str">
        <f t="shared" si="642"/>
        <v>10-15</v>
      </c>
      <c r="W5883" t="str">
        <f t="shared" si="643"/>
        <v>Slow</v>
      </c>
    </row>
    <row r="5884" spans="1:23" x14ac:dyDescent="0.3">
      <c r="A5884">
        <v>605883</v>
      </c>
      <c r="B5884">
        <v>53116</v>
      </c>
      <c r="C5884">
        <v>39</v>
      </c>
      <c r="D5884" t="s">
        <v>7</v>
      </c>
      <c r="E5884" t="s">
        <v>5</v>
      </c>
      <c r="F5884" t="s">
        <v>19</v>
      </c>
      <c r="G5884" t="s">
        <v>29</v>
      </c>
      <c r="H5884" s="1">
        <v>45363</v>
      </c>
      <c r="I5884" t="s">
        <v>33</v>
      </c>
      <c r="J5884">
        <v>77</v>
      </c>
      <c r="K5884">
        <v>1.3</v>
      </c>
      <c r="L5884">
        <v>1438.04</v>
      </c>
      <c r="M5884">
        <v>79.87</v>
      </c>
      <c r="N5884" t="s">
        <v>50</v>
      </c>
      <c r="O5884">
        <v>2</v>
      </c>
      <c r="P5884" t="str" cm="1">
        <f t="array" ref="P5884">_xlfn.IFS(C5884&lt;25,"18-24", C5884&lt;=35,"25-35", C5884&lt;=50,"36-50",TRUE,"50+")</f>
        <v>36-50</v>
      </c>
      <c r="Q5884" t="str">
        <f t="shared" si="637"/>
        <v>new</v>
      </c>
      <c r="R5884" t="str">
        <f t="shared" si="638"/>
        <v>high value</v>
      </c>
      <c r="S5884" t="str">
        <f t="shared" si="639"/>
        <v>Low</v>
      </c>
      <c r="T5884" t="str">
        <f t="shared" si="640"/>
        <v>Mar</v>
      </c>
      <c r="U5884">
        <f t="shared" si="641"/>
        <v>2024</v>
      </c>
      <c r="V5884" t="str">
        <f t="shared" si="642"/>
        <v>0-5</v>
      </c>
      <c r="W5884" t="str">
        <f t="shared" si="643"/>
        <v>Slow</v>
      </c>
    </row>
    <row r="5885" spans="1:23" x14ac:dyDescent="0.3">
      <c r="A5885">
        <v>605884</v>
      </c>
      <c r="B5885">
        <v>46859</v>
      </c>
      <c r="C5885">
        <v>53</v>
      </c>
      <c r="D5885" t="s">
        <v>4</v>
      </c>
      <c r="E5885" t="s">
        <v>15</v>
      </c>
      <c r="F5885" t="s">
        <v>24</v>
      </c>
      <c r="G5885" t="s">
        <v>31</v>
      </c>
      <c r="H5885" s="1">
        <v>44950</v>
      </c>
      <c r="I5885" t="s">
        <v>34</v>
      </c>
      <c r="J5885">
        <v>78</v>
      </c>
      <c r="K5885">
        <v>2.2999999999999998</v>
      </c>
      <c r="L5885">
        <v>1342.5</v>
      </c>
      <c r="M5885">
        <v>34.979999999999997</v>
      </c>
      <c r="N5885" t="s">
        <v>50</v>
      </c>
      <c r="O5885">
        <v>3</v>
      </c>
      <c r="P5885" t="str" cm="1">
        <f t="array" ref="P5885">_xlfn.IFS(C5885&lt;25,"18-24", C5885&lt;=35,"25-35", C5885&lt;=50,"36-50",TRUE,"50+")</f>
        <v>50+</v>
      </c>
      <c r="Q5885" t="str">
        <f t="shared" si="637"/>
        <v>repeat</v>
      </c>
      <c r="R5885" t="str">
        <f t="shared" si="638"/>
        <v>high value</v>
      </c>
      <c r="S5885" t="str">
        <f t="shared" si="639"/>
        <v>medium</v>
      </c>
      <c r="T5885" t="str">
        <f t="shared" si="640"/>
        <v>Jan</v>
      </c>
      <c r="U5885">
        <f t="shared" si="641"/>
        <v>2023</v>
      </c>
      <c r="V5885" t="str">
        <f t="shared" si="642"/>
        <v>0-5</v>
      </c>
      <c r="W5885" t="str">
        <f t="shared" si="643"/>
        <v>Slow</v>
      </c>
    </row>
    <row r="5886" spans="1:23" x14ac:dyDescent="0.3">
      <c r="A5886">
        <v>605885</v>
      </c>
      <c r="B5886">
        <v>45147</v>
      </c>
      <c r="C5886">
        <v>30</v>
      </c>
      <c r="D5886" t="s">
        <v>7</v>
      </c>
      <c r="E5886" t="s">
        <v>13</v>
      </c>
      <c r="F5886" t="s">
        <v>32</v>
      </c>
      <c r="G5886" t="s">
        <v>23</v>
      </c>
      <c r="H5886" s="1">
        <v>45278</v>
      </c>
      <c r="I5886" t="s">
        <v>34</v>
      </c>
      <c r="J5886">
        <v>75</v>
      </c>
      <c r="K5886">
        <v>7.7</v>
      </c>
      <c r="L5886">
        <v>1447.43</v>
      </c>
      <c r="M5886">
        <v>43.27</v>
      </c>
      <c r="N5886" t="s">
        <v>47</v>
      </c>
      <c r="O5886">
        <v>4</v>
      </c>
      <c r="P5886" t="str" cm="1">
        <f t="array" ref="P5886">_xlfn.IFS(C5886&lt;25,"18-24", C5886&lt;=35,"25-35", C5886&lt;=50,"36-50",TRUE,"50+")</f>
        <v>25-35</v>
      </c>
      <c r="Q5886" t="str">
        <f t="shared" si="637"/>
        <v>new</v>
      </c>
      <c r="R5886" t="str">
        <f t="shared" si="638"/>
        <v>high value</v>
      </c>
      <c r="S5886" t="str">
        <f t="shared" si="639"/>
        <v>medium</v>
      </c>
      <c r="T5886" t="str">
        <f t="shared" si="640"/>
        <v>Dec</v>
      </c>
      <c r="U5886">
        <f t="shared" si="641"/>
        <v>2023</v>
      </c>
      <c r="V5886" t="str">
        <f t="shared" si="642"/>
        <v>5-10</v>
      </c>
      <c r="W5886" t="str">
        <f t="shared" si="643"/>
        <v>Slow</v>
      </c>
    </row>
    <row r="5887" spans="1:23" x14ac:dyDescent="0.3">
      <c r="A5887">
        <v>605886</v>
      </c>
      <c r="B5887">
        <v>67039</v>
      </c>
      <c r="C5887">
        <v>33</v>
      </c>
      <c r="D5887" t="s">
        <v>4</v>
      </c>
      <c r="E5887" t="s">
        <v>16</v>
      </c>
      <c r="F5887" t="s">
        <v>24</v>
      </c>
      <c r="G5887" t="s">
        <v>27</v>
      </c>
      <c r="H5887" s="1">
        <v>45622</v>
      </c>
      <c r="I5887" t="s">
        <v>33</v>
      </c>
      <c r="J5887">
        <v>44</v>
      </c>
      <c r="K5887">
        <v>1.4</v>
      </c>
      <c r="L5887">
        <v>673.85</v>
      </c>
      <c r="M5887">
        <v>36.39</v>
      </c>
      <c r="N5887" t="s">
        <v>50</v>
      </c>
      <c r="O5887">
        <v>4</v>
      </c>
      <c r="P5887" t="str" cm="1">
        <f t="array" ref="P5887">_xlfn.IFS(C5887&lt;25,"18-24", C5887&lt;=35,"25-35", C5887&lt;=50,"36-50",TRUE,"50+")</f>
        <v>25-35</v>
      </c>
      <c r="Q5887" t="str">
        <f t="shared" si="637"/>
        <v>new</v>
      </c>
      <c r="R5887" t="str">
        <f t="shared" si="638"/>
        <v>high value</v>
      </c>
      <c r="S5887" t="str">
        <f t="shared" si="639"/>
        <v>medium</v>
      </c>
      <c r="T5887" t="str">
        <f t="shared" si="640"/>
        <v>Nov</v>
      </c>
      <c r="U5887">
        <f t="shared" si="641"/>
        <v>2024</v>
      </c>
      <c r="V5887" t="str">
        <f t="shared" si="642"/>
        <v>0-5</v>
      </c>
      <c r="W5887" t="str">
        <f t="shared" si="643"/>
        <v>Medium</v>
      </c>
    </row>
    <row r="5888" spans="1:23" x14ac:dyDescent="0.3">
      <c r="A5888">
        <v>605887</v>
      </c>
      <c r="B5888">
        <v>60379</v>
      </c>
      <c r="C5888">
        <v>37</v>
      </c>
      <c r="D5888" t="s">
        <v>7</v>
      </c>
      <c r="E5888" t="s">
        <v>15</v>
      </c>
      <c r="F5888" t="s">
        <v>30</v>
      </c>
      <c r="G5888" t="s">
        <v>31</v>
      </c>
      <c r="H5888" s="1">
        <v>45635</v>
      </c>
      <c r="I5888" t="s">
        <v>33</v>
      </c>
      <c r="J5888">
        <v>28</v>
      </c>
      <c r="K5888">
        <v>7</v>
      </c>
      <c r="L5888">
        <v>1124.21</v>
      </c>
      <c r="M5888">
        <v>36.22</v>
      </c>
      <c r="N5888" t="s">
        <v>50</v>
      </c>
      <c r="O5888">
        <v>1</v>
      </c>
      <c r="P5888" t="str" cm="1">
        <f t="array" ref="P5888">_xlfn.IFS(C5888&lt;25,"18-24", C5888&lt;=35,"25-35", C5888&lt;=50,"36-50",TRUE,"50+")</f>
        <v>36-50</v>
      </c>
      <c r="Q5888" t="str">
        <f t="shared" si="637"/>
        <v>new</v>
      </c>
      <c r="R5888" t="str">
        <f t="shared" si="638"/>
        <v>high value</v>
      </c>
      <c r="S5888" t="str">
        <f t="shared" si="639"/>
        <v>Low</v>
      </c>
      <c r="T5888" t="str">
        <f t="shared" si="640"/>
        <v>Dec</v>
      </c>
      <c r="U5888">
        <f t="shared" si="641"/>
        <v>2024</v>
      </c>
      <c r="V5888" t="str">
        <f t="shared" si="642"/>
        <v>5-10</v>
      </c>
      <c r="W5888" t="str">
        <f t="shared" si="643"/>
        <v>Fast</v>
      </c>
    </row>
    <row r="5889" spans="1:23" x14ac:dyDescent="0.3">
      <c r="A5889">
        <v>605888</v>
      </c>
      <c r="B5889">
        <v>77308</v>
      </c>
      <c r="C5889">
        <v>34</v>
      </c>
      <c r="D5889" t="s">
        <v>7</v>
      </c>
      <c r="E5889" t="s">
        <v>16</v>
      </c>
      <c r="F5889" t="s">
        <v>18</v>
      </c>
      <c r="G5889" t="s">
        <v>25</v>
      </c>
      <c r="H5889" s="1">
        <v>45224</v>
      </c>
      <c r="I5889" t="s">
        <v>34</v>
      </c>
      <c r="J5889">
        <v>20</v>
      </c>
      <c r="K5889">
        <v>10.8</v>
      </c>
      <c r="L5889">
        <v>1027.51</v>
      </c>
      <c r="M5889">
        <v>46.9</v>
      </c>
      <c r="N5889" t="s">
        <v>47</v>
      </c>
      <c r="O5889">
        <v>1</v>
      </c>
      <c r="P5889" t="str" cm="1">
        <f t="array" ref="P5889">_xlfn.IFS(C5889&lt;25,"18-24", C5889&lt;=35,"25-35", C5889&lt;=50,"36-50",TRUE,"50+")</f>
        <v>25-35</v>
      </c>
      <c r="Q5889" t="str">
        <f t="shared" si="637"/>
        <v>new</v>
      </c>
      <c r="R5889" t="str">
        <f t="shared" si="638"/>
        <v>high value</v>
      </c>
      <c r="S5889" t="str">
        <f t="shared" si="639"/>
        <v>Low</v>
      </c>
      <c r="T5889" t="str">
        <f t="shared" si="640"/>
        <v>Oct</v>
      </c>
      <c r="U5889">
        <f t="shared" si="641"/>
        <v>2023</v>
      </c>
      <c r="V5889" t="str">
        <f t="shared" si="642"/>
        <v>10-15</v>
      </c>
      <c r="W5889" t="str">
        <f t="shared" si="643"/>
        <v>Fast</v>
      </c>
    </row>
    <row r="5890" spans="1:23" x14ac:dyDescent="0.3">
      <c r="A5890">
        <v>605889</v>
      </c>
      <c r="B5890">
        <v>22062</v>
      </c>
      <c r="C5890">
        <v>36</v>
      </c>
      <c r="D5890" t="s">
        <v>7</v>
      </c>
      <c r="E5890" t="s">
        <v>13</v>
      </c>
      <c r="F5890" t="s">
        <v>28</v>
      </c>
      <c r="G5890" t="s">
        <v>23</v>
      </c>
      <c r="H5890" s="1">
        <v>45587</v>
      </c>
      <c r="I5890" t="s">
        <v>33</v>
      </c>
      <c r="J5890">
        <v>47</v>
      </c>
      <c r="K5890">
        <v>6.7</v>
      </c>
      <c r="L5890">
        <v>567.64</v>
      </c>
      <c r="M5890">
        <v>115.65</v>
      </c>
      <c r="N5890" t="s">
        <v>47</v>
      </c>
      <c r="O5890">
        <v>2</v>
      </c>
      <c r="P5890" t="str" cm="1">
        <f t="array" ref="P5890">_xlfn.IFS(C5890&lt;25,"18-24", C5890&lt;=35,"25-35", C5890&lt;=50,"36-50",TRUE,"50+")</f>
        <v>36-50</v>
      </c>
      <c r="Q5890" t="str">
        <f t="shared" si="637"/>
        <v>new</v>
      </c>
      <c r="R5890" t="str">
        <f t="shared" si="638"/>
        <v>high value</v>
      </c>
      <c r="S5890" t="str">
        <f t="shared" si="639"/>
        <v>Low</v>
      </c>
      <c r="T5890" t="str">
        <f t="shared" si="640"/>
        <v>Oct</v>
      </c>
      <c r="U5890">
        <f t="shared" si="641"/>
        <v>2024</v>
      </c>
      <c r="V5890" t="str">
        <f t="shared" si="642"/>
        <v>5-10</v>
      </c>
      <c r="W5890" t="str">
        <f t="shared" si="643"/>
        <v>Slow</v>
      </c>
    </row>
    <row r="5891" spans="1:23" x14ac:dyDescent="0.3">
      <c r="A5891">
        <v>605890</v>
      </c>
      <c r="B5891">
        <v>28714</v>
      </c>
      <c r="C5891">
        <v>34</v>
      </c>
      <c r="D5891" t="s">
        <v>4</v>
      </c>
      <c r="E5891" t="s">
        <v>15</v>
      </c>
      <c r="F5891" t="s">
        <v>26</v>
      </c>
      <c r="G5891" t="s">
        <v>23</v>
      </c>
      <c r="H5891" s="1">
        <v>45052</v>
      </c>
      <c r="I5891" t="s">
        <v>34</v>
      </c>
      <c r="J5891">
        <v>42</v>
      </c>
      <c r="K5891">
        <v>11.6</v>
      </c>
      <c r="L5891">
        <v>1118.2</v>
      </c>
      <c r="M5891">
        <v>37.909999999999997</v>
      </c>
      <c r="N5891" t="s">
        <v>48</v>
      </c>
      <c r="O5891">
        <v>3</v>
      </c>
      <c r="P5891" t="str" cm="1">
        <f t="array" ref="P5891">_xlfn.IFS(C5891&lt;25,"18-24", C5891&lt;=35,"25-35", C5891&lt;=50,"36-50",TRUE,"50+")</f>
        <v>25-35</v>
      </c>
      <c r="Q5891" t="str">
        <f t="shared" ref="Q5891:Q5954" si="644">IF(COUNTIF($B:$B,B5891)&gt;1,"repeat","new")</f>
        <v>new</v>
      </c>
      <c r="R5891" t="str">
        <f t="shared" ref="R5891:R5954" si="645">IF(L5891&gt;500,"high value",IF( L5891&gt;250,"medium","low"))</f>
        <v>high value</v>
      </c>
      <c r="S5891" t="str">
        <f t="shared" ref="S5891:S5954" si="646">IF(O5891&lt;=2,"Low",IF(O5891&lt;=4,"medium","High"))</f>
        <v>medium</v>
      </c>
      <c r="T5891" t="str">
        <f t="shared" ref="T5891:T5954" si="647">TEXT(H5891,"MMM")</f>
        <v>May</v>
      </c>
      <c r="U5891">
        <f t="shared" ref="U5891:U5954" si="648">YEAR(H5891)</f>
        <v>2023</v>
      </c>
      <c r="V5891" t="str">
        <f t="shared" ref="V5891:V5954" si="649">IF(K5891&lt;=5,"0-5",IF(K5891&lt;=10,"5-10",IF(K5891&lt;=15,"10-15","15+")))</f>
        <v>10-15</v>
      </c>
      <c r="W5891" t="str">
        <f t="shared" ref="W5891:W5954" si="650">IF(J5891&lt;=30,"Fast",IF(J5891&lt;=45,"Medium","Slow"))</f>
        <v>Medium</v>
      </c>
    </row>
    <row r="5892" spans="1:23" x14ac:dyDescent="0.3">
      <c r="A5892">
        <v>605891</v>
      </c>
      <c r="B5892">
        <v>32519</v>
      </c>
      <c r="C5892">
        <v>33</v>
      </c>
      <c r="D5892" t="s">
        <v>4</v>
      </c>
      <c r="E5892" t="s">
        <v>15</v>
      </c>
      <c r="F5892" t="s">
        <v>18</v>
      </c>
      <c r="G5892" t="s">
        <v>25</v>
      </c>
      <c r="H5892" s="1">
        <v>45139</v>
      </c>
      <c r="I5892" t="s">
        <v>34</v>
      </c>
      <c r="J5892">
        <v>68</v>
      </c>
      <c r="K5892">
        <v>13</v>
      </c>
      <c r="L5892">
        <v>1053.6400000000001</v>
      </c>
      <c r="M5892">
        <v>102.87</v>
      </c>
      <c r="N5892" t="s">
        <v>48</v>
      </c>
      <c r="O5892">
        <v>2</v>
      </c>
      <c r="P5892" t="str" cm="1">
        <f t="array" ref="P5892">_xlfn.IFS(C5892&lt;25,"18-24", C5892&lt;=35,"25-35", C5892&lt;=50,"36-50",TRUE,"50+")</f>
        <v>25-35</v>
      </c>
      <c r="Q5892" t="str">
        <f t="shared" si="644"/>
        <v>new</v>
      </c>
      <c r="R5892" t="str">
        <f t="shared" si="645"/>
        <v>high value</v>
      </c>
      <c r="S5892" t="str">
        <f t="shared" si="646"/>
        <v>Low</v>
      </c>
      <c r="T5892" t="str">
        <f t="shared" si="647"/>
        <v>Aug</v>
      </c>
      <c r="U5892">
        <f t="shared" si="648"/>
        <v>2023</v>
      </c>
      <c r="V5892" t="str">
        <f t="shared" si="649"/>
        <v>10-15</v>
      </c>
      <c r="W5892" t="str">
        <f t="shared" si="650"/>
        <v>Slow</v>
      </c>
    </row>
    <row r="5893" spans="1:23" x14ac:dyDescent="0.3">
      <c r="A5893">
        <v>605892</v>
      </c>
      <c r="B5893">
        <v>37317</v>
      </c>
      <c r="C5893">
        <v>56</v>
      </c>
      <c r="D5893" t="s">
        <v>7</v>
      </c>
      <c r="E5893" t="s">
        <v>11</v>
      </c>
      <c r="F5893" t="s">
        <v>28</v>
      </c>
      <c r="G5893" t="s">
        <v>21</v>
      </c>
      <c r="H5893" s="1">
        <v>44916</v>
      </c>
      <c r="I5893" t="s">
        <v>33</v>
      </c>
      <c r="J5893">
        <v>45</v>
      </c>
      <c r="K5893">
        <v>12.9</v>
      </c>
      <c r="L5893">
        <v>1248.31</v>
      </c>
      <c r="M5893">
        <v>101.56</v>
      </c>
      <c r="N5893" t="s">
        <v>49</v>
      </c>
      <c r="O5893">
        <v>4</v>
      </c>
      <c r="P5893" t="str" cm="1">
        <f t="array" ref="P5893">_xlfn.IFS(C5893&lt;25,"18-24", C5893&lt;=35,"25-35", C5893&lt;=50,"36-50",TRUE,"50+")</f>
        <v>50+</v>
      </c>
      <c r="Q5893" t="str">
        <f t="shared" si="644"/>
        <v>new</v>
      </c>
      <c r="R5893" t="str">
        <f t="shared" si="645"/>
        <v>high value</v>
      </c>
      <c r="S5893" t="str">
        <f t="shared" si="646"/>
        <v>medium</v>
      </c>
      <c r="T5893" t="str">
        <f t="shared" si="647"/>
        <v>Dec</v>
      </c>
      <c r="U5893">
        <f t="shared" si="648"/>
        <v>2022</v>
      </c>
      <c r="V5893" t="str">
        <f t="shared" si="649"/>
        <v>10-15</v>
      </c>
      <c r="W5893" t="str">
        <f t="shared" si="650"/>
        <v>Medium</v>
      </c>
    </row>
    <row r="5894" spans="1:23" x14ac:dyDescent="0.3">
      <c r="A5894">
        <v>605893</v>
      </c>
      <c r="B5894">
        <v>65478</v>
      </c>
      <c r="C5894">
        <v>44</v>
      </c>
      <c r="D5894" t="s">
        <v>7</v>
      </c>
      <c r="E5894" t="s">
        <v>15</v>
      </c>
      <c r="F5894" t="s">
        <v>18</v>
      </c>
      <c r="G5894" t="s">
        <v>23</v>
      </c>
      <c r="H5894" s="1">
        <v>45548</v>
      </c>
      <c r="I5894" t="s">
        <v>33</v>
      </c>
      <c r="J5894">
        <v>49</v>
      </c>
      <c r="K5894">
        <v>2.9</v>
      </c>
      <c r="L5894">
        <v>828.72</v>
      </c>
      <c r="M5894">
        <v>23.97</v>
      </c>
      <c r="N5894" t="s">
        <v>48</v>
      </c>
      <c r="O5894">
        <v>5</v>
      </c>
      <c r="P5894" t="str" cm="1">
        <f t="array" ref="P5894">_xlfn.IFS(C5894&lt;25,"18-24", C5894&lt;=35,"25-35", C5894&lt;=50,"36-50",TRUE,"50+")</f>
        <v>36-50</v>
      </c>
      <c r="Q5894" t="str">
        <f t="shared" si="644"/>
        <v>new</v>
      </c>
      <c r="R5894" t="str">
        <f t="shared" si="645"/>
        <v>high value</v>
      </c>
      <c r="S5894" t="str">
        <f t="shared" si="646"/>
        <v>High</v>
      </c>
      <c r="T5894" t="str">
        <f t="shared" si="647"/>
        <v>Sep</v>
      </c>
      <c r="U5894">
        <f t="shared" si="648"/>
        <v>2024</v>
      </c>
      <c r="V5894" t="str">
        <f t="shared" si="649"/>
        <v>0-5</v>
      </c>
      <c r="W5894" t="str">
        <f t="shared" si="650"/>
        <v>Slow</v>
      </c>
    </row>
    <row r="5895" spans="1:23" x14ac:dyDescent="0.3">
      <c r="A5895">
        <v>605894</v>
      </c>
      <c r="B5895">
        <v>30179</v>
      </c>
      <c r="C5895">
        <v>23</v>
      </c>
      <c r="D5895" t="s">
        <v>7</v>
      </c>
      <c r="E5895" t="s">
        <v>16</v>
      </c>
      <c r="F5895" t="s">
        <v>26</v>
      </c>
      <c r="G5895" t="s">
        <v>27</v>
      </c>
      <c r="H5895" s="1">
        <v>45185</v>
      </c>
      <c r="I5895" t="s">
        <v>34</v>
      </c>
      <c r="J5895">
        <v>37</v>
      </c>
      <c r="K5895">
        <v>5.7</v>
      </c>
      <c r="L5895">
        <v>1130.75</v>
      </c>
      <c r="M5895">
        <v>102.36</v>
      </c>
      <c r="N5895" t="s">
        <v>47</v>
      </c>
      <c r="O5895">
        <v>2</v>
      </c>
      <c r="P5895" t="str" cm="1">
        <f t="array" ref="P5895">_xlfn.IFS(C5895&lt;25,"18-24", C5895&lt;=35,"25-35", C5895&lt;=50,"36-50",TRUE,"50+")</f>
        <v>18-24</v>
      </c>
      <c r="Q5895" t="str">
        <f t="shared" si="644"/>
        <v>new</v>
      </c>
      <c r="R5895" t="str">
        <f t="shared" si="645"/>
        <v>high value</v>
      </c>
      <c r="S5895" t="str">
        <f t="shared" si="646"/>
        <v>Low</v>
      </c>
      <c r="T5895" t="str">
        <f t="shared" si="647"/>
        <v>Sep</v>
      </c>
      <c r="U5895">
        <f t="shared" si="648"/>
        <v>2023</v>
      </c>
      <c r="V5895" t="str">
        <f t="shared" si="649"/>
        <v>5-10</v>
      </c>
      <c r="W5895" t="str">
        <f t="shared" si="650"/>
        <v>Medium</v>
      </c>
    </row>
    <row r="5896" spans="1:23" x14ac:dyDescent="0.3">
      <c r="A5896">
        <v>605895</v>
      </c>
      <c r="B5896">
        <v>38055</v>
      </c>
      <c r="C5896">
        <v>58</v>
      </c>
      <c r="D5896" t="s">
        <v>4</v>
      </c>
      <c r="E5896" t="s">
        <v>11</v>
      </c>
      <c r="F5896" t="s">
        <v>19</v>
      </c>
      <c r="G5896" t="s">
        <v>23</v>
      </c>
      <c r="H5896" s="1">
        <v>45649</v>
      </c>
      <c r="I5896" t="s">
        <v>33</v>
      </c>
      <c r="J5896">
        <v>33</v>
      </c>
      <c r="K5896">
        <v>6.8</v>
      </c>
      <c r="L5896">
        <v>183.26</v>
      </c>
      <c r="M5896">
        <v>107.63</v>
      </c>
      <c r="N5896" t="s">
        <v>49</v>
      </c>
      <c r="O5896">
        <v>3</v>
      </c>
      <c r="P5896" t="str" cm="1">
        <f t="array" ref="P5896">_xlfn.IFS(C5896&lt;25,"18-24", C5896&lt;=35,"25-35", C5896&lt;=50,"36-50",TRUE,"50+")</f>
        <v>50+</v>
      </c>
      <c r="Q5896" t="str">
        <f t="shared" si="644"/>
        <v>new</v>
      </c>
      <c r="R5896" t="str">
        <f t="shared" si="645"/>
        <v>low</v>
      </c>
      <c r="S5896" t="str">
        <f t="shared" si="646"/>
        <v>medium</v>
      </c>
      <c r="T5896" t="str">
        <f t="shared" si="647"/>
        <v>Dec</v>
      </c>
      <c r="U5896">
        <f t="shared" si="648"/>
        <v>2024</v>
      </c>
      <c r="V5896" t="str">
        <f t="shared" si="649"/>
        <v>5-10</v>
      </c>
      <c r="W5896" t="str">
        <f t="shared" si="650"/>
        <v>Medium</v>
      </c>
    </row>
    <row r="5897" spans="1:23" x14ac:dyDescent="0.3">
      <c r="A5897">
        <v>605896</v>
      </c>
      <c r="B5897">
        <v>96349</v>
      </c>
      <c r="C5897">
        <v>56</v>
      </c>
      <c r="D5897" t="s">
        <v>7</v>
      </c>
      <c r="E5897" t="s">
        <v>8</v>
      </c>
      <c r="F5897" t="s">
        <v>26</v>
      </c>
      <c r="G5897" t="s">
        <v>23</v>
      </c>
      <c r="H5897" s="1">
        <v>45120</v>
      </c>
      <c r="I5897" t="s">
        <v>34</v>
      </c>
      <c r="J5897">
        <v>78</v>
      </c>
      <c r="K5897">
        <v>6</v>
      </c>
      <c r="L5897">
        <v>1225.97</v>
      </c>
      <c r="M5897">
        <v>73.650000000000006</v>
      </c>
      <c r="N5897" t="s">
        <v>49</v>
      </c>
      <c r="O5897">
        <v>1</v>
      </c>
      <c r="P5897" t="str" cm="1">
        <f t="array" ref="P5897">_xlfn.IFS(C5897&lt;25,"18-24", C5897&lt;=35,"25-35", C5897&lt;=50,"36-50",TRUE,"50+")</f>
        <v>50+</v>
      </c>
      <c r="Q5897" t="str">
        <f t="shared" si="644"/>
        <v>repeat</v>
      </c>
      <c r="R5897" t="str">
        <f t="shared" si="645"/>
        <v>high value</v>
      </c>
      <c r="S5897" t="str">
        <f t="shared" si="646"/>
        <v>Low</v>
      </c>
      <c r="T5897" t="str">
        <f t="shared" si="647"/>
        <v>Jul</v>
      </c>
      <c r="U5897">
        <f t="shared" si="648"/>
        <v>2023</v>
      </c>
      <c r="V5897" t="str">
        <f t="shared" si="649"/>
        <v>5-10</v>
      </c>
      <c r="W5897" t="str">
        <f t="shared" si="650"/>
        <v>Slow</v>
      </c>
    </row>
    <row r="5898" spans="1:23" x14ac:dyDescent="0.3">
      <c r="A5898">
        <v>605897</v>
      </c>
      <c r="B5898">
        <v>47332</v>
      </c>
      <c r="C5898">
        <v>19</v>
      </c>
      <c r="D5898" t="s">
        <v>7</v>
      </c>
      <c r="E5898" t="s">
        <v>13</v>
      </c>
      <c r="F5898" t="s">
        <v>18</v>
      </c>
      <c r="G5898" t="s">
        <v>23</v>
      </c>
      <c r="H5898" s="1">
        <v>45448</v>
      </c>
      <c r="I5898" t="s">
        <v>33</v>
      </c>
      <c r="J5898">
        <v>70</v>
      </c>
      <c r="K5898">
        <v>4.2</v>
      </c>
      <c r="L5898">
        <v>794.41</v>
      </c>
      <c r="M5898">
        <v>115.99</v>
      </c>
      <c r="N5898" t="s">
        <v>47</v>
      </c>
      <c r="O5898">
        <v>4</v>
      </c>
      <c r="P5898" t="str" cm="1">
        <f t="array" ref="P5898">_xlfn.IFS(C5898&lt;25,"18-24", C5898&lt;=35,"25-35", C5898&lt;=50,"36-50",TRUE,"50+")</f>
        <v>18-24</v>
      </c>
      <c r="Q5898" t="str">
        <f t="shared" si="644"/>
        <v>new</v>
      </c>
      <c r="R5898" t="str">
        <f t="shared" si="645"/>
        <v>high value</v>
      </c>
      <c r="S5898" t="str">
        <f t="shared" si="646"/>
        <v>medium</v>
      </c>
      <c r="T5898" t="str">
        <f t="shared" si="647"/>
        <v>Jun</v>
      </c>
      <c r="U5898">
        <f t="shared" si="648"/>
        <v>2024</v>
      </c>
      <c r="V5898" t="str">
        <f t="shared" si="649"/>
        <v>0-5</v>
      </c>
      <c r="W5898" t="str">
        <f t="shared" si="650"/>
        <v>Slow</v>
      </c>
    </row>
    <row r="5899" spans="1:23" x14ac:dyDescent="0.3">
      <c r="A5899">
        <v>605898</v>
      </c>
      <c r="B5899">
        <v>54176</v>
      </c>
      <c r="C5899">
        <v>40</v>
      </c>
      <c r="D5899" t="s">
        <v>4</v>
      </c>
      <c r="E5899" t="s">
        <v>16</v>
      </c>
      <c r="F5899" t="s">
        <v>22</v>
      </c>
      <c r="G5899" t="s">
        <v>23</v>
      </c>
      <c r="H5899" s="1">
        <v>44800</v>
      </c>
      <c r="I5899" t="s">
        <v>34</v>
      </c>
      <c r="J5899">
        <v>20</v>
      </c>
      <c r="K5899">
        <v>4.0999999999999996</v>
      </c>
      <c r="L5899">
        <v>1059.23</v>
      </c>
      <c r="M5899">
        <v>71.11</v>
      </c>
      <c r="N5899" t="s">
        <v>47</v>
      </c>
      <c r="O5899">
        <v>2</v>
      </c>
      <c r="P5899" t="str" cm="1">
        <f t="array" ref="P5899">_xlfn.IFS(C5899&lt;25,"18-24", C5899&lt;=35,"25-35", C5899&lt;=50,"36-50",TRUE,"50+")</f>
        <v>36-50</v>
      </c>
      <c r="Q5899" t="str">
        <f t="shared" si="644"/>
        <v>new</v>
      </c>
      <c r="R5899" t="str">
        <f t="shared" si="645"/>
        <v>high value</v>
      </c>
      <c r="S5899" t="str">
        <f t="shared" si="646"/>
        <v>Low</v>
      </c>
      <c r="T5899" t="str">
        <f t="shared" si="647"/>
        <v>Aug</v>
      </c>
      <c r="U5899">
        <f t="shared" si="648"/>
        <v>2022</v>
      </c>
      <c r="V5899" t="str">
        <f t="shared" si="649"/>
        <v>0-5</v>
      </c>
      <c r="W5899" t="str">
        <f t="shared" si="650"/>
        <v>Fast</v>
      </c>
    </row>
    <row r="5900" spans="1:23" x14ac:dyDescent="0.3">
      <c r="A5900">
        <v>605899</v>
      </c>
      <c r="B5900">
        <v>89560</v>
      </c>
      <c r="C5900">
        <v>52</v>
      </c>
      <c r="D5900" t="s">
        <v>4</v>
      </c>
      <c r="E5900" t="s">
        <v>15</v>
      </c>
      <c r="F5900" t="s">
        <v>30</v>
      </c>
      <c r="G5900" t="s">
        <v>21</v>
      </c>
      <c r="H5900" s="1">
        <v>45071</v>
      </c>
      <c r="I5900" t="s">
        <v>34</v>
      </c>
      <c r="J5900">
        <v>85</v>
      </c>
      <c r="K5900">
        <v>10.3</v>
      </c>
      <c r="L5900">
        <v>546.16999999999996</v>
      </c>
      <c r="M5900">
        <v>98.7</v>
      </c>
      <c r="N5900" t="s">
        <v>48</v>
      </c>
      <c r="O5900">
        <v>1</v>
      </c>
      <c r="P5900" t="str" cm="1">
        <f t="array" ref="P5900">_xlfn.IFS(C5900&lt;25,"18-24", C5900&lt;=35,"25-35", C5900&lt;=50,"36-50",TRUE,"50+")</f>
        <v>50+</v>
      </c>
      <c r="Q5900" t="str">
        <f t="shared" si="644"/>
        <v>new</v>
      </c>
      <c r="R5900" t="str">
        <f t="shared" si="645"/>
        <v>high value</v>
      </c>
      <c r="S5900" t="str">
        <f t="shared" si="646"/>
        <v>Low</v>
      </c>
      <c r="T5900" t="str">
        <f t="shared" si="647"/>
        <v>May</v>
      </c>
      <c r="U5900">
        <f t="shared" si="648"/>
        <v>2023</v>
      </c>
      <c r="V5900" t="str">
        <f t="shared" si="649"/>
        <v>10-15</v>
      </c>
      <c r="W5900" t="str">
        <f t="shared" si="650"/>
        <v>Slow</v>
      </c>
    </row>
    <row r="5901" spans="1:23" x14ac:dyDescent="0.3">
      <c r="A5901">
        <v>605900</v>
      </c>
      <c r="B5901">
        <v>69947</v>
      </c>
      <c r="C5901">
        <v>47</v>
      </c>
      <c r="D5901" t="s">
        <v>7</v>
      </c>
      <c r="E5901" t="s">
        <v>15</v>
      </c>
      <c r="F5901" t="s">
        <v>18</v>
      </c>
      <c r="G5901" t="s">
        <v>29</v>
      </c>
      <c r="H5901" s="1">
        <v>44583</v>
      </c>
      <c r="I5901" t="s">
        <v>33</v>
      </c>
      <c r="J5901">
        <v>52</v>
      </c>
      <c r="K5901">
        <v>11.4</v>
      </c>
      <c r="L5901">
        <v>562.39</v>
      </c>
      <c r="M5901">
        <v>91.42</v>
      </c>
      <c r="N5901" t="s">
        <v>48</v>
      </c>
      <c r="O5901">
        <v>5</v>
      </c>
      <c r="P5901" t="str" cm="1">
        <f t="array" ref="P5901">_xlfn.IFS(C5901&lt;25,"18-24", C5901&lt;=35,"25-35", C5901&lt;=50,"36-50",TRUE,"50+")</f>
        <v>36-50</v>
      </c>
      <c r="Q5901" t="str">
        <f t="shared" si="644"/>
        <v>new</v>
      </c>
      <c r="R5901" t="str">
        <f t="shared" si="645"/>
        <v>high value</v>
      </c>
      <c r="S5901" t="str">
        <f t="shared" si="646"/>
        <v>High</v>
      </c>
      <c r="T5901" t="str">
        <f t="shared" si="647"/>
        <v>Jan</v>
      </c>
      <c r="U5901">
        <f t="shared" si="648"/>
        <v>2022</v>
      </c>
      <c r="V5901" t="str">
        <f t="shared" si="649"/>
        <v>10-15</v>
      </c>
      <c r="W5901" t="str">
        <f t="shared" si="650"/>
        <v>Slow</v>
      </c>
    </row>
    <row r="5902" spans="1:23" x14ac:dyDescent="0.3">
      <c r="A5902">
        <v>605901</v>
      </c>
      <c r="B5902">
        <v>68215</v>
      </c>
      <c r="C5902">
        <v>24</v>
      </c>
      <c r="D5902" t="s">
        <v>7</v>
      </c>
      <c r="E5902" t="s">
        <v>13</v>
      </c>
      <c r="F5902" t="s">
        <v>26</v>
      </c>
      <c r="G5902" t="s">
        <v>29</v>
      </c>
      <c r="H5902" s="1">
        <v>44912</v>
      </c>
      <c r="I5902" t="s">
        <v>34</v>
      </c>
      <c r="J5902">
        <v>70</v>
      </c>
      <c r="K5902">
        <v>1.3</v>
      </c>
      <c r="L5902">
        <v>1028.43</v>
      </c>
      <c r="M5902">
        <v>73</v>
      </c>
      <c r="N5902" t="s">
        <v>47</v>
      </c>
      <c r="O5902">
        <v>1</v>
      </c>
      <c r="P5902" t="str" cm="1">
        <f t="array" ref="P5902">_xlfn.IFS(C5902&lt;25,"18-24", C5902&lt;=35,"25-35", C5902&lt;=50,"36-50",TRUE,"50+")</f>
        <v>18-24</v>
      </c>
      <c r="Q5902" t="str">
        <f t="shared" si="644"/>
        <v>new</v>
      </c>
      <c r="R5902" t="str">
        <f t="shared" si="645"/>
        <v>high value</v>
      </c>
      <c r="S5902" t="str">
        <f t="shared" si="646"/>
        <v>Low</v>
      </c>
      <c r="T5902" t="str">
        <f t="shared" si="647"/>
        <v>Dec</v>
      </c>
      <c r="U5902">
        <f t="shared" si="648"/>
        <v>2022</v>
      </c>
      <c r="V5902" t="str">
        <f t="shared" si="649"/>
        <v>0-5</v>
      </c>
      <c r="W5902" t="str">
        <f t="shared" si="650"/>
        <v>Slow</v>
      </c>
    </row>
    <row r="5903" spans="1:23" x14ac:dyDescent="0.3">
      <c r="A5903">
        <v>605902</v>
      </c>
      <c r="B5903">
        <v>33974</v>
      </c>
      <c r="C5903">
        <v>49</v>
      </c>
      <c r="D5903" t="s">
        <v>4</v>
      </c>
      <c r="E5903" t="s">
        <v>13</v>
      </c>
      <c r="F5903" t="s">
        <v>30</v>
      </c>
      <c r="G5903" t="s">
        <v>25</v>
      </c>
      <c r="H5903" s="1">
        <v>45521</v>
      </c>
      <c r="I5903" t="s">
        <v>33</v>
      </c>
      <c r="J5903">
        <v>56</v>
      </c>
      <c r="K5903">
        <v>11.1</v>
      </c>
      <c r="L5903">
        <v>1435.57</v>
      </c>
      <c r="M5903">
        <v>103.38</v>
      </c>
      <c r="N5903" t="s">
        <v>48</v>
      </c>
      <c r="O5903">
        <v>5</v>
      </c>
      <c r="P5903" t="str" cm="1">
        <f t="array" ref="P5903">_xlfn.IFS(C5903&lt;25,"18-24", C5903&lt;=35,"25-35", C5903&lt;=50,"36-50",TRUE,"50+")</f>
        <v>36-50</v>
      </c>
      <c r="Q5903" t="str">
        <f t="shared" si="644"/>
        <v>new</v>
      </c>
      <c r="R5903" t="str">
        <f t="shared" si="645"/>
        <v>high value</v>
      </c>
      <c r="S5903" t="str">
        <f t="shared" si="646"/>
        <v>High</v>
      </c>
      <c r="T5903" t="str">
        <f t="shared" si="647"/>
        <v>Aug</v>
      </c>
      <c r="U5903">
        <f t="shared" si="648"/>
        <v>2024</v>
      </c>
      <c r="V5903" t="str">
        <f t="shared" si="649"/>
        <v>10-15</v>
      </c>
      <c r="W5903" t="str">
        <f t="shared" si="650"/>
        <v>Slow</v>
      </c>
    </row>
    <row r="5904" spans="1:23" x14ac:dyDescent="0.3">
      <c r="A5904">
        <v>605903</v>
      </c>
      <c r="B5904">
        <v>68642</v>
      </c>
      <c r="C5904">
        <v>19</v>
      </c>
      <c r="D5904" t="s">
        <v>4</v>
      </c>
      <c r="E5904" t="s">
        <v>8</v>
      </c>
      <c r="F5904" t="s">
        <v>19</v>
      </c>
      <c r="G5904" t="s">
        <v>29</v>
      </c>
      <c r="H5904" s="1">
        <v>45342</v>
      </c>
      <c r="I5904" t="s">
        <v>34</v>
      </c>
      <c r="J5904">
        <v>83</v>
      </c>
      <c r="K5904">
        <v>12.4</v>
      </c>
      <c r="L5904">
        <v>488.85</v>
      </c>
      <c r="M5904">
        <v>43.21</v>
      </c>
      <c r="N5904" t="s">
        <v>47</v>
      </c>
      <c r="O5904">
        <v>1</v>
      </c>
      <c r="P5904" t="str" cm="1">
        <f t="array" ref="P5904">_xlfn.IFS(C5904&lt;25,"18-24", C5904&lt;=35,"25-35", C5904&lt;=50,"36-50",TRUE,"50+")</f>
        <v>18-24</v>
      </c>
      <c r="Q5904" t="str">
        <f t="shared" si="644"/>
        <v>repeat</v>
      </c>
      <c r="R5904" t="str">
        <f t="shared" si="645"/>
        <v>medium</v>
      </c>
      <c r="S5904" t="str">
        <f t="shared" si="646"/>
        <v>Low</v>
      </c>
      <c r="T5904" t="str">
        <f t="shared" si="647"/>
        <v>Feb</v>
      </c>
      <c r="U5904">
        <f t="shared" si="648"/>
        <v>2024</v>
      </c>
      <c r="V5904" t="str">
        <f t="shared" si="649"/>
        <v>10-15</v>
      </c>
      <c r="W5904" t="str">
        <f t="shared" si="650"/>
        <v>Slow</v>
      </c>
    </row>
    <row r="5905" spans="1:23" x14ac:dyDescent="0.3">
      <c r="A5905">
        <v>605904</v>
      </c>
      <c r="B5905">
        <v>62562</v>
      </c>
      <c r="C5905">
        <v>53</v>
      </c>
      <c r="D5905" t="s">
        <v>7</v>
      </c>
      <c r="E5905" t="s">
        <v>5</v>
      </c>
      <c r="F5905" t="s">
        <v>28</v>
      </c>
      <c r="G5905" t="s">
        <v>25</v>
      </c>
      <c r="H5905" s="1">
        <v>45621</v>
      </c>
      <c r="I5905" t="s">
        <v>34</v>
      </c>
      <c r="J5905">
        <v>68</v>
      </c>
      <c r="K5905">
        <v>12.2</v>
      </c>
      <c r="L5905">
        <v>413.41</v>
      </c>
      <c r="M5905">
        <v>74.319999999999993</v>
      </c>
      <c r="N5905" t="s">
        <v>48</v>
      </c>
      <c r="O5905">
        <v>5</v>
      </c>
      <c r="P5905" t="str" cm="1">
        <f t="array" ref="P5905">_xlfn.IFS(C5905&lt;25,"18-24", C5905&lt;=35,"25-35", C5905&lt;=50,"36-50",TRUE,"50+")</f>
        <v>50+</v>
      </c>
      <c r="Q5905" t="str">
        <f t="shared" si="644"/>
        <v>new</v>
      </c>
      <c r="R5905" t="str">
        <f t="shared" si="645"/>
        <v>medium</v>
      </c>
      <c r="S5905" t="str">
        <f t="shared" si="646"/>
        <v>High</v>
      </c>
      <c r="T5905" t="str">
        <f t="shared" si="647"/>
        <v>Nov</v>
      </c>
      <c r="U5905">
        <f t="shared" si="648"/>
        <v>2024</v>
      </c>
      <c r="V5905" t="str">
        <f t="shared" si="649"/>
        <v>10-15</v>
      </c>
      <c r="W5905" t="str">
        <f t="shared" si="650"/>
        <v>Slow</v>
      </c>
    </row>
    <row r="5906" spans="1:23" x14ac:dyDescent="0.3">
      <c r="A5906">
        <v>605905</v>
      </c>
      <c r="B5906">
        <v>45577</v>
      </c>
      <c r="C5906">
        <v>54</v>
      </c>
      <c r="D5906" t="s">
        <v>7</v>
      </c>
      <c r="E5906" t="s">
        <v>13</v>
      </c>
      <c r="F5906" t="s">
        <v>32</v>
      </c>
      <c r="G5906" t="s">
        <v>25</v>
      </c>
      <c r="H5906" s="1">
        <v>45517</v>
      </c>
      <c r="I5906" t="s">
        <v>33</v>
      </c>
      <c r="J5906">
        <v>66</v>
      </c>
      <c r="K5906">
        <v>2.7</v>
      </c>
      <c r="L5906">
        <v>526.62</v>
      </c>
      <c r="M5906">
        <v>57.66</v>
      </c>
      <c r="N5906" t="s">
        <v>47</v>
      </c>
      <c r="O5906">
        <v>5</v>
      </c>
      <c r="P5906" t="str" cm="1">
        <f t="array" ref="P5906">_xlfn.IFS(C5906&lt;25,"18-24", C5906&lt;=35,"25-35", C5906&lt;=50,"36-50",TRUE,"50+")</f>
        <v>50+</v>
      </c>
      <c r="Q5906" t="str">
        <f t="shared" si="644"/>
        <v>new</v>
      </c>
      <c r="R5906" t="str">
        <f t="shared" si="645"/>
        <v>high value</v>
      </c>
      <c r="S5906" t="str">
        <f t="shared" si="646"/>
        <v>High</v>
      </c>
      <c r="T5906" t="str">
        <f t="shared" si="647"/>
        <v>Aug</v>
      </c>
      <c r="U5906">
        <f t="shared" si="648"/>
        <v>2024</v>
      </c>
      <c r="V5906" t="str">
        <f t="shared" si="649"/>
        <v>0-5</v>
      </c>
      <c r="W5906" t="str">
        <f t="shared" si="650"/>
        <v>Slow</v>
      </c>
    </row>
    <row r="5907" spans="1:23" x14ac:dyDescent="0.3">
      <c r="A5907">
        <v>605906</v>
      </c>
      <c r="B5907">
        <v>63754</v>
      </c>
      <c r="C5907">
        <v>31</v>
      </c>
      <c r="D5907" t="s">
        <v>7</v>
      </c>
      <c r="E5907" t="s">
        <v>13</v>
      </c>
      <c r="F5907" t="s">
        <v>26</v>
      </c>
      <c r="G5907" t="s">
        <v>27</v>
      </c>
      <c r="H5907" s="1">
        <v>44890</v>
      </c>
      <c r="I5907" t="s">
        <v>34</v>
      </c>
      <c r="J5907">
        <v>70</v>
      </c>
      <c r="K5907">
        <v>12.1</v>
      </c>
      <c r="L5907">
        <v>729.55</v>
      </c>
      <c r="M5907">
        <v>50.67</v>
      </c>
      <c r="N5907" t="s">
        <v>50</v>
      </c>
      <c r="O5907">
        <v>1</v>
      </c>
      <c r="P5907" t="str" cm="1">
        <f t="array" ref="P5907">_xlfn.IFS(C5907&lt;25,"18-24", C5907&lt;=35,"25-35", C5907&lt;=50,"36-50",TRUE,"50+")</f>
        <v>25-35</v>
      </c>
      <c r="Q5907" t="str">
        <f t="shared" si="644"/>
        <v>new</v>
      </c>
      <c r="R5907" t="str">
        <f t="shared" si="645"/>
        <v>high value</v>
      </c>
      <c r="S5907" t="str">
        <f t="shared" si="646"/>
        <v>Low</v>
      </c>
      <c r="T5907" t="str">
        <f t="shared" si="647"/>
        <v>Nov</v>
      </c>
      <c r="U5907">
        <f t="shared" si="648"/>
        <v>2022</v>
      </c>
      <c r="V5907" t="str">
        <f t="shared" si="649"/>
        <v>10-15</v>
      </c>
      <c r="W5907" t="str">
        <f t="shared" si="650"/>
        <v>Slow</v>
      </c>
    </row>
    <row r="5908" spans="1:23" x14ac:dyDescent="0.3">
      <c r="A5908">
        <v>605907</v>
      </c>
      <c r="B5908">
        <v>60570</v>
      </c>
      <c r="C5908">
        <v>42</v>
      </c>
      <c r="D5908" t="s">
        <v>7</v>
      </c>
      <c r="E5908" t="s">
        <v>5</v>
      </c>
      <c r="F5908" t="s">
        <v>26</v>
      </c>
      <c r="G5908" t="s">
        <v>23</v>
      </c>
      <c r="H5908" s="1">
        <v>45475</v>
      </c>
      <c r="I5908" t="s">
        <v>33</v>
      </c>
      <c r="J5908">
        <v>68</v>
      </c>
      <c r="K5908">
        <v>2.5</v>
      </c>
      <c r="L5908">
        <v>161.49</v>
      </c>
      <c r="M5908">
        <v>25.49</v>
      </c>
      <c r="N5908" t="s">
        <v>50</v>
      </c>
      <c r="O5908">
        <v>4</v>
      </c>
      <c r="P5908" t="str" cm="1">
        <f t="array" ref="P5908">_xlfn.IFS(C5908&lt;25,"18-24", C5908&lt;=35,"25-35", C5908&lt;=50,"36-50",TRUE,"50+")</f>
        <v>36-50</v>
      </c>
      <c r="Q5908" t="str">
        <f t="shared" si="644"/>
        <v>new</v>
      </c>
      <c r="R5908" t="str">
        <f t="shared" si="645"/>
        <v>low</v>
      </c>
      <c r="S5908" t="str">
        <f t="shared" si="646"/>
        <v>medium</v>
      </c>
      <c r="T5908" t="str">
        <f t="shared" si="647"/>
        <v>Jul</v>
      </c>
      <c r="U5908">
        <f t="shared" si="648"/>
        <v>2024</v>
      </c>
      <c r="V5908" t="str">
        <f t="shared" si="649"/>
        <v>0-5</v>
      </c>
      <c r="W5908" t="str">
        <f t="shared" si="650"/>
        <v>Slow</v>
      </c>
    </row>
    <row r="5909" spans="1:23" x14ac:dyDescent="0.3">
      <c r="A5909">
        <v>605908</v>
      </c>
      <c r="B5909">
        <v>86136</v>
      </c>
      <c r="C5909">
        <v>63</v>
      </c>
      <c r="D5909" t="s">
        <v>4</v>
      </c>
      <c r="E5909" t="s">
        <v>16</v>
      </c>
      <c r="F5909" t="s">
        <v>18</v>
      </c>
      <c r="G5909" t="s">
        <v>29</v>
      </c>
      <c r="H5909" s="1">
        <v>45454</v>
      </c>
      <c r="I5909" t="s">
        <v>33</v>
      </c>
      <c r="J5909">
        <v>85</v>
      </c>
      <c r="K5909">
        <v>9</v>
      </c>
      <c r="L5909">
        <v>1413.65</v>
      </c>
      <c r="M5909">
        <v>77.95</v>
      </c>
      <c r="N5909" t="s">
        <v>50</v>
      </c>
      <c r="O5909">
        <v>5</v>
      </c>
      <c r="P5909" t="str" cm="1">
        <f t="array" ref="P5909">_xlfn.IFS(C5909&lt;25,"18-24", C5909&lt;=35,"25-35", C5909&lt;=50,"36-50",TRUE,"50+")</f>
        <v>50+</v>
      </c>
      <c r="Q5909" t="str">
        <f t="shared" si="644"/>
        <v>repeat</v>
      </c>
      <c r="R5909" t="str">
        <f t="shared" si="645"/>
        <v>high value</v>
      </c>
      <c r="S5909" t="str">
        <f t="shared" si="646"/>
        <v>High</v>
      </c>
      <c r="T5909" t="str">
        <f t="shared" si="647"/>
        <v>Jun</v>
      </c>
      <c r="U5909">
        <f t="shared" si="648"/>
        <v>2024</v>
      </c>
      <c r="V5909" t="str">
        <f t="shared" si="649"/>
        <v>5-10</v>
      </c>
      <c r="W5909" t="str">
        <f t="shared" si="650"/>
        <v>Slow</v>
      </c>
    </row>
    <row r="5910" spans="1:23" x14ac:dyDescent="0.3">
      <c r="A5910">
        <v>605909</v>
      </c>
      <c r="B5910">
        <v>24458</v>
      </c>
      <c r="C5910">
        <v>26</v>
      </c>
      <c r="D5910" t="s">
        <v>7</v>
      </c>
      <c r="E5910" t="s">
        <v>16</v>
      </c>
      <c r="F5910" t="s">
        <v>28</v>
      </c>
      <c r="G5910" t="s">
        <v>25</v>
      </c>
      <c r="H5910" s="1">
        <v>45192</v>
      </c>
      <c r="I5910" t="s">
        <v>34</v>
      </c>
      <c r="J5910">
        <v>59</v>
      </c>
      <c r="K5910">
        <v>10.6</v>
      </c>
      <c r="L5910">
        <v>1303.78</v>
      </c>
      <c r="M5910">
        <v>69.11</v>
      </c>
      <c r="N5910" t="s">
        <v>48</v>
      </c>
      <c r="O5910">
        <v>5</v>
      </c>
      <c r="P5910" t="str" cm="1">
        <f t="array" ref="P5910">_xlfn.IFS(C5910&lt;25,"18-24", C5910&lt;=35,"25-35", C5910&lt;=50,"36-50",TRUE,"50+")</f>
        <v>25-35</v>
      </c>
      <c r="Q5910" t="str">
        <f t="shared" si="644"/>
        <v>new</v>
      </c>
      <c r="R5910" t="str">
        <f t="shared" si="645"/>
        <v>high value</v>
      </c>
      <c r="S5910" t="str">
        <f t="shared" si="646"/>
        <v>High</v>
      </c>
      <c r="T5910" t="str">
        <f t="shared" si="647"/>
        <v>Sep</v>
      </c>
      <c r="U5910">
        <f t="shared" si="648"/>
        <v>2023</v>
      </c>
      <c r="V5910" t="str">
        <f t="shared" si="649"/>
        <v>10-15</v>
      </c>
      <c r="W5910" t="str">
        <f t="shared" si="650"/>
        <v>Slow</v>
      </c>
    </row>
    <row r="5911" spans="1:23" x14ac:dyDescent="0.3">
      <c r="A5911">
        <v>605910</v>
      </c>
      <c r="B5911">
        <v>72113</v>
      </c>
      <c r="C5911">
        <v>34</v>
      </c>
      <c r="D5911" t="s">
        <v>7</v>
      </c>
      <c r="E5911" t="s">
        <v>5</v>
      </c>
      <c r="F5911" t="s">
        <v>22</v>
      </c>
      <c r="G5911" t="s">
        <v>31</v>
      </c>
      <c r="H5911" s="1">
        <v>44807</v>
      </c>
      <c r="I5911" t="s">
        <v>33</v>
      </c>
      <c r="J5911">
        <v>80</v>
      </c>
      <c r="K5911">
        <v>13.8</v>
      </c>
      <c r="L5911">
        <v>581.64</v>
      </c>
      <c r="M5911">
        <v>23.32</v>
      </c>
      <c r="N5911" t="s">
        <v>50</v>
      </c>
      <c r="O5911">
        <v>1</v>
      </c>
      <c r="P5911" t="str" cm="1">
        <f t="array" ref="P5911">_xlfn.IFS(C5911&lt;25,"18-24", C5911&lt;=35,"25-35", C5911&lt;=50,"36-50",TRUE,"50+")</f>
        <v>25-35</v>
      </c>
      <c r="Q5911" t="str">
        <f t="shared" si="644"/>
        <v>new</v>
      </c>
      <c r="R5911" t="str">
        <f t="shared" si="645"/>
        <v>high value</v>
      </c>
      <c r="S5911" t="str">
        <f t="shared" si="646"/>
        <v>Low</v>
      </c>
      <c r="T5911" t="str">
        <f t="shared" si="647"/>
        <v>Sep</v>
      </c>
      <c r="U5911">
        <f t="shared" si="648"/>
        <v>2022</v>
      </c>
      <c r="V5911" t="str">
        <f t="shared" si="649"/>
        <v>10-15</v>
      </c>
      <c r="W5911" t="str">
        <f t="shared" si="650"/>
        <v>Slow</v>
      </c>
    </row>
    <row r="5912" spans="1:23" x14ac:dyDescent="0.3">
      <c r="A5912">
        <v>605911</v>
      </c>
      <c r="B5912">
        <v>35218</v>
      </c>
      <c r="C5912">
        <v>27</v>
      </c>
      <c r="D5912" t="s">
        <v>4</v>
      </c>
      <c r="E5912" t="s">
        <v>8</v>
      </c>
      <c r="F5912" t="s">
        <v>26</v>
      </c>
      <c r="G5912" t="s">
        <v>29</v>
      </c>
      <c r="H5912" s="1">
        <v>45031</v>
      </c>
      <c r="I5912" t="s">
        <v>34</v>
      </c>
      <c r="J5912">
        <v>87</v>
      </c>
      <c r="K5912">
        <v>2.4</v>
      </c>
      <c r="L5912">
        <v>228.03</v>
      </c>
      <c r="M5912">
        <v>104.78</v>
      </c>
      <c r="N5912" t="s">
        <v>48</v>
      </c>
      <c r="O5912">
        <v>4</v>
      </c>
      <c r="P5912" t="str" cm="1">
        <f t="array" ref="P5912">_xlfn.IFS(C5912&lt;25,"18-24", C5912&lt;=35,"25-35", C5912&lt;=50,"36-50",TRUE,"50+")</f>
        <v>25-35</v>
      </c>
      <c r="Q5912" t="str">
        <f t="shared" si="644"/>
        <v>new</v>
      </c>
      <c r="R5912" t="str">
        <f t="shared" si="645"/>
        <v>low</v>
      </c>
      <c r="S5912" t="str">
        <f t="shared" si="646"/>
        <v>medium</v>
      </c>
      <c r="T5912" t="str">
        <f t="shared" si="647"/>
        <v>Apr</v>
      </c>
      <c r="U5912">
        <f t="shared" si="648"/>
        <v>2023</v>
      </c>
      <c r="V5912" t="str">
        <f t="shared" si="649"/>
        <v>0-5</v>
      </c>
      <c r="W5912" t="str">
        <f t="shared" si="650"/>
        <v>Slow</v>
      </c>
    </row>
    <row r="5913" spans="1:23" x14ac:dyDescent="0.3">
      <c r="A5913">
        <v>605912</v>
      </c>
      <c r="B5913">
        <v>19778</v>
      </c>
      <c r="C5913">
        <v>44</v>
      </c>
      <c r="D5913" t="s">
        <v>7</v>
      </c>
      <c r="E5913" t="s">
        <v>11</v>
      </c>
      <c r="F5913" t="s">
        <v>28</v>
      </c>
      <c r="G5913" t="s">
        <v>25</v>
      </c>
      <c r="H5913" s="1">
        <v>45531</v>
      </c>
      <c r="I5913" t="s">
        <v>34</v>
      </c>
      <c r="J5913">
        <v>80</v>
      </c>
      <c r="K5913">
        <v>13.6</v>
      </c>
      <c r="L5913">
        <v>1067.92</v>
      </c>
      <c r="M5913">
        <v>97.1</v>
      </c>
      <c r="N5913" t="s">
        <v>47</v>
      </c>
      <c r="O5913">
        <v>3</v>
      </c>
      <c r="P5913" t="str" cm="1">
        <f t="array" ref="P5913">_xlfn.IFS(C5913&lt;25,"18-24", C5913&lt;=35,"25-35", C5913&lt;=50,"36-50",TRUE,"50+")</f>
        <v>36-50</v>
      </c>
      <c r="Q5913" t="str">
        <f t="shared" si="644"/>
        <v>repeat</v>
      </c>
      <c r="R5913" t="str">
        <f t="shared" si="645"/>
        <v>high value</v>
      </c>
      <c r="S5913" t="str">
        <f t="shared" si="646"/>
        <v>medium</v>
      </c>
      <c r="T5913" t="str">
        <f t="shared" si="647"/>
        <v>Aug</v>
      </c>
      <c r="U5913">
        <f t="shared" si="648"/>
        <v>2024</v>
      </c>
      <c r="V5913" t="str">
        <f t="shared" si="649"/>
        <v>10-15</v>
      </c>
      <c r="W5913" t="str">
        <f t="shared" si="650"/>
        <v>Slow</v>
      </c>
    </row>
    <row r="5914" spans="1:23" x14ac:dyDescent="0.3">
      <c r="A5914">
        <v>605913</v>
      </c>
      <c r="B5914">
        <v>49568</v>
      </c>
      <c r="C5914">
        <v>23</v>
      </c>
      <c r="D5914" t="s">
        <v>7</v>
      </c>
      <c r="E5914" t="s">
        <v>11</v>
      </c>
      <c r="F5914" t="s">
        <v>22</v>
      </c>
      <c r="G5914" t="s">
        <v>23</v>
      </c>
      <c r="H5914" s="1">
        <v>44787</v>
      </c>
      <c r="I5914" t="s">
        <v>33</v>
      </c>
      <c r="J5914">
        <v>38</v>
      </c>
      <c r="K5914">
        <v>2.8</v>
      </c>
      <c r="L5914">
        <v>948.64</v>
      </c>
      <c r="M5914">
        <v>73.88</v>
      </c>
      <c r="N5914" t="s">
        <v>47</v>
      </c>
      <c r="O5914">
        <v>2</v>
      </c>
      <c r="P5914" t="str" cm="1">
        <f t="array" ref="P5914">_xlfn.IFS(C5914&lt;25,"18-24", C5914&lt;=35,"25-35", C5914&lt;=50,"36-50",TRUE,"50+")</f>
        <v>18-24</v>
      </c>
      <c r="Q5914" t="str">
        <f t="shared" si="644"/>
        <v>new</v>
      </c>
      <c r="R5914" t="str">
        <f t="shared" si="645"/>
        <v>high value</v>
      </c>
      <c r="S5914" t="str">
        <f t="shared" si="646"/>
        <v>Low</v>
      </c>
      <c r="T5914" t="str">
        <f t="shared" si="647"/>
        <v>Aug</v>
      </c>
      <c r="U5914">
        <f t="shared" si="648"/>
        <v>2022</v>
      </c>
      <c r="V5914" t="str">
        <f t="shared" si="649"/>
        <v>0-5</v>
      </c>
      <c r="W5914" t="str">
        <f t="shared" si="650"/>
        <v>Medium</v>
      </c>
    </row>
    <row r="5915" spans="1:23" x14ac:dyDescent="0.3">
      <c r="A5915">
        <v>605914</v>
      </c>
      <c r="B5915">
        <v>81095</v>
      </c>
      <c r="C5915">
        <v>36</v>
      </c>
      <c r="D5915" t="s">
        <v>4</v>
      </c>
      <c r="E5915" t="s">
        <v>16</v>
      </c>
      <c r="F5915" t="s">
        <v>30</v>
      </c>
      <c r="G5915" t="s">
        <v>27</v>
      </c>
      <c r="H5915" s="1">
        <v>45187</v>
      </c>
      <c r="I5915" t="s">
        <v>33</v>
      </c>
      <c r="J5915">
        <v>43</v>
      </c>
      <c r="K5915">
        <v>14.3</v>
      </c>
      <c r="L5915">
        <v>644.42999999999995</v>
      </c>
      <c r="M5915">
        <v>102.46</v>
      </c>
      <c r="N5915" t="s">
        <v>48</v>
      </c>
      <c r="O5915">
        <v>4</v>
      </c>
      <c r="P5915" t="str" cm="1">
        <f t="array" ref="P5915">_xlfn.IFS(C5915&lt;25,"18-24", C5915&lt;=35,"25-35", C5915&lt;=50,"36-50",TRUE,"50+")</f>
        <v>36-50</v>
      </c>
      <c r="Q5915" t="str">
        <f t="shared" si="644"/>
        <v>new</v>
      </c>
      <c r="R5915" t="str">
        <f t="shared" si="645"/>
        <v>high value</v>
      </c>
      <c r="S5915" t="str">
        <f t="shared" si="646"/>
        <v>medium</v>
      </c>
      <c r="T5915" t="str">
        <f t="shared" si="647"/>
        <v>Sep</v>
      </c>
      <c r="U5915">
        <f t="shared" si="648"/>
        <v>2023</v>
      </c>
      <c r="V5915" t="str">
        <f t="shared" si="649"/>
        <v>10-15</v>
      </c>
      <c r="W5915" t="str">
        <f t="shared" si="650"/>
        <v>Medium</v>
      </c>
    </row>
    <row r="5916" spans="1:23" x14ac:dyDescent="0.3">
      <c r="A5916">
        <v>605915</v>
      </c>
      <c r="B5916">
        <v>97497</v>
      </c>
      <c r="C5916">
        <v>48</v>
      </c>
      <c r="D5916" t="s">
        <v>4</v>
      </c>
      <c r="E5916" t="s">
        <v>8</v>
      </c>
      <c r="F5916" t="s">
        <v>30</v>
      </c>
      <c r="G5916" t="s">
        <v>27</v>
      </c>
      <c r="H5916" s="1">
        <v>44671</v>
      </c>
      <c r="I5916" t="s">
        <v>33</v>
      </c>
      <c r="J5916">
        <v>57</v>
      </c>
      <c r="K5916">
        <v>5.3</v>
      </c>
      <c r="L5916">
        <v>548.48</v>
      </c>
      <c r="M5916">
        <v>103.39</v>
      </c>
      <c r="N5916" t="s">
        <v>47</v>
      </c>
      <c r="O5916">
        <v>5</v>
      </c>
      <c r="P5916" t="str" cm="1">
        <f t="array" ref="P5916">_xlfn.IFS(C5916&lt;25,"18-24", C5916&lt;=35,"25-35", C5916&lt;=50,"36-50",TRUE,"50+")</f>
        <v>36-50</v>
      </c>
      <c r="Q5916" t="str">
        <f t="shared" si="644"/>
        <v>new</v>
      </c>
      <c r="R5916" t="str">
        <f t="shared" si="645"/>
        <v>high value</v>
      </c>
      <c r="S5916" t="str">
        <f t="shared" si="646"/>
        <v>High</v>
      </c>
      <c r="T5916" t="str">
        <f t="shared" si="647"/>
        <v>Apr</v>
      </c>
      <c r="U5916">
        <f t="shared" si="648"/>
        <v>2022</v>
      </c>
      <c r="V5916" t="str">
        <f t="shared" si="649"/>
        <v>5-10</v>
      </c>
      <c r="W5916" t="str">
        <f t="shared" si="650"/>
        <v>Slow</v>
      </c>
    </row>
    <row r="5917" spans="1:23" x14ac:dyDescent="0.3">
      <c r="A5917">
        <v>605916</v>
      </c>
      <c r="B5917">
        <v>65813</v>
      </c>
      <c r="C5917">
        <v>33</v>
      </c>
      <c r="D5917" t="s">
        <v>4</v>
      </c>
      <c r="E5917" t="s">
        <v>15</v>
      </c>
      <c r="F5917" t="s">
        <v>28</v>
      </c>
      <c r="G5917" t="s">
        <v>25</v>
      </c>
      <c r="H5917" s="1">
        <v>45280</v>
      </c>
      <c r="I5917" t="s">
        <v>33</v>
      </c>
      <c r="J5917">
        <v>29</v>
      </c>
      <c r="K5917">
        <v>1.3</v>
      </c>
      <c r="L5917">
        <v>499.54</v>
      </c>
      <c r="M5917">
        <v>104.27</v>
      </c>
      <c r="N5917" t="s">
        <v>48</v>
      </c>
      <c r="O5917">
        <v>5</v>
      </c>
      <c r="P5917" t="str" cm="1">
        <f t="array" ref="P5917">_xlfn.IFS(C5917&lt;25,"18-24", C5917&lt;=35,"25-35", C5917&lt;=50,"36-50",TRUE,"50+")</f>
        <v>25-35</v>
      </c>
      <c r="Q5917" t="str">
        <f t="shared" si="644"/>
        <v>new</v>
      </c>
      <c r="R5917" t="str">
        <f t="shared" si="645"/>
        <v>medium</v>
      </c>
      <c r="S5917" t="str">
        <f t="shared" si="646"/>
        <v>High</v>
      </c>
      <c r="T5917" t="str">
        <f t="shared" si="647"/>
        <v>Dec</v>
      </c>
      <c r="U5917">
        <f t="shared" si="648"/>
        <v>2023</v>
      </c>
      <c r="V5917" t="str">
        <f t="shared" si="649"/>
        <v>0-5</v>
      </c>
      <c r="W5917" t="str">
        <f t="shared" si="650"/>
        <v>Fast</v>
      </c>
    </row>
    <row r="5918" spans="1:23" x14ac:dyDescent="0.3">
      <c r="A5918">
        <v>605917</v>
      </c>
      <c r="B5918">
        <v>41526</v>
      </c>
      <c r="C5918">
        <v>41</v>
      </c>
      <c r="D5918" t="s">
        <v>4</v>
      </c>
      <c r="E5918" t="s">
        <v>16</v>
      </c>
      <c r="F5918" t="s">
        <v>19</v>
      </c>
      <c r="G5918" t="s">
        <v>21</v>
      </c>
      <c r="H5918" s="1">
        <v>45550</v>
      </c>
      <c r="I5918" t="s">
        <v>34</v>
      </c>
      <c r="J5918">
        <v>48</v>
      </c>
      <c r="K5918">
        <v>10</v>
      </c>
      <c r="L5918">
        <v>288.45999999999998</v>
      </c>
      <c r="M5918">
        <v>65.19</v>
      </c>
      <c r="N5918" t="s">
        <v>47</v>
      </c>
      <c r="O5918">
        <v>1</v>
      </c>
      <c r="P5918" t="str" cm="1">
        <f t="array" ref="P5918">_xlfn.IFS(C5918&lt;25,"18-24", C5918&lt;=35,"25-35", C5918&lt;=50,"36-50",TRUE,"50+")</f>
        <v>36-50</v>
      </c>
      <c r="Q5918" t="str">
        <f t="shared" si="644"/>
        <v>repeat</v>
      </c>
      <c r="R5918" t="str">
        <f t="shared" si="645"/>
        <v>medium</v>
      </c>
      <c r="S5918" t="str">
        <f t="shared" si="646"/>
        <v>Low</v>
      </c>
      <c r="T5918" t="str">
        <f t="shared" si="647"/>
        <v>Sep</v>
      </c>
      <c r="U5918">
        <f t="shared" si="648"/>
        <v>2024</v>
      </c>
      <c r="V5918" t="str">
        <f t="shared" si="649"/>
        <v>5-10</v>
      </c>
      <c r="W5918" t="str">
        <f t="shared" si="650"/>
        <v>Slow</v>
      </c>
    </row>
    <row r="5919" spans="1:23" x14ac:dyDescent="0.3">
      <c r="A5919">
        <v>605918</v>
      </c>
      <c r="B5919">
        <v>13771</v>
      </c>
      <c r="C5919">
        <v>62</v>
      </c>
      <c r="D5919" t="s">
        <v>4</v>
      </c>
      <c r="E5919" t="s">
        <v>13</v>
      </c>
      <c r="F5919" t="s">
        <v>32</v>
      </c>
      <c r="G5919" t="s">
        <v>29</v>
      </c>
      <c r="H5919" s="1">
        <v>45059</v>
      </c>
      <c r="I5919" t="s">
        <v>34</v>
      </c>
      <c r="J5919">
        <v>21</v>
      </c>
      <c r="K5919">
        <v>5</v>
      </c>
      <c r="L5919">
        <v>1259.97</v>
      </c>
      <c r="M5919">
        <v>60.42</v>
      </c>
      <c r="N5919" t="s">
        <v>50</v>
      </c>
      <c r="O5919">
        <v>5</v>
      </c>
      <c r="P5919" t="str" cm="1">
        <f t="array" ref="P5919">_xlfn.IFS(C5919&lt;25,"18-24", C5919&lt;=35,"25-35", C5919&lt;=50,"36-50",TRUE,"50+")</f>
        <v>50+</v>
      </c>
      <c r="Q5919" t="str">
        <f t="shared" si="644"/>
        <v>new</v>
      </c>
      <c r="R5919" t="str">
        <f t="shared" si="645"/>
        <v>high value</v>
      </c>
      <c r="S5919" t="str">
        <f t="shared" si="646"/>
        <v>High</v>
      </c>
      <c r="T5919" t="str">
        <f t="shared" si="647"/>
        <v>May</v>
      </c>
      <c r="U5919">
        <f t="shared" si="648"/>
        <v>2023</v>
      </c>
      <c r="V5919" t="str">
        <f t="shared" si="649"/>
        <v>0-5</v>
      </c>
      <c r="W5919" t="str">
        <f t="shared" si="650"/>
        <v>Fast</v>
      </c>
    </row>
    <row r="5920" spans="1:23" x14ac:dyDescent="0.3">
      <c r="A5920">
        <v>605919</v>
      </c>
      <c r="B5920">
        <v>72273</v>
      </c>
      <c r="C5920">
        <v>58</v>
      </c>
      <c r="D5920" t="s">
        <v>7</v>
      </c>
      <c r="E5920" t="s">
        <v>8</v>
      </c>
      <c r="F5920" t="s">
        <v>30</v>
      </c>
      <c r="G5920" t="s">
        <v>23</v>
      </c>
      <c r="H5920" s="1">
        <v>45469</v>
      </c>
      <c r="I5920" t="s">
        <v>33</v>
      </c>
      <c r="J5920">
        <v>82</v>
      </c>
      <c r="K5920">
        <v>8.3000000000000007</v>
      </c>
      <c r="L5920">
        <v>389.9</v>
      </c>
      <c r="M5920">
        <v>48.66</v>
      </c>
      <c r="N5920" t="s">
        <v>48</v>
      </c>
      <c r="O5920">
        <v>5</v>
      </c>
      <c r="P5920" t="str" cm="1">
        <f t="array" ref="P5920">_xlfn.IFS(C5920&lt;25,"18-24", C5920&lt;=35,"25-35", C5920&lt;=50,"36-50",TRUE,"50+")</f>
        <v>50+</v>
      </c>
      <c r="Q5920" t="str">
        <f t="shared" si="644"/>
        <v>new</v>
      </c>
      <c r="R5920" t="str">
        <f t="shared" si="645"/>
        <v>medium</v>
      </c>
      <c r="S5920" t="str">
        <f t="shared" si="646"/>
        <v>High</v>
      </c>
      <c r="T5920" t="str">
        <f t="shared" si="647"/>
        <v>Jun</v>
      </c>
      <c r="U5920">
        <f t="shared" si="648"/>
        <v>2024</v>
      </c>
      <c r="V5920" t="str">
        <f t="shared" si="649"/>
        <v>5-10</v>
      </c>
      <c r="W5920" t="str">
        <f t="shared" si="650"/>
        <v>Slow</v>
      </c>
    </row>
    <row r="5921" spans="1:23" x14ac:dyDescent="0.3">
      <c r="A5921">
        <v>605920</v>
      </c>
      <c r="B5921">
        <v>75627</v>
      </c>
      <c r="C5921">
        <v>42</v>
      </c>
      <c r="D5921" t="s">
        <v>7</v>
      </c>
      <c r="E5921" t="s">
        <v>15</v>
      </c>
      <c r="F5921" t="s">
        <v>18</v>
      </c>
      <c r="G5921" t="s">
        <v>27</v>
      </c>
      <c r="H5921" s="1">
        <v>45351</v>
      </c>
      <c r="I5921" t="s">
        <v>33</v>
      </c>
      <c r="J5921">
        <v>58</v>
      </c>
      <c r="K5921">
        <v>2.1</v>
      </c>
      <c r="L5921">
        <v>1278.98</v>
      </c>
      <c r="M5921">
        <v>91.04</v>
      </c>
      <c r="N5921" t="s">
        <v>49</v>
      </c>
      <c r="O5921">
        <v>2</v>
      </c>
      <c r="P5921" t="str" cm="1">
        <f t="array" ref="P5921">_xlfn.IFS(C5921&lt;25,"18-24", C5921&lt;=35,"25-35", C5921&lt;=50,"36-50",TRUE,"50+")</f>
        <v>36-50</v>
      </c>
      <c r="Q5921" t="str">
        <f t="shared" si="644"/>
        <v>new</v>
      </c>
      <c r="R5921" t="str">
        <f t="shared" si="645"/>
        <v>high value</v>
      </c>
      <c r="S5921" t="str">
        <f t="shared" si="646"/>
        <v>Low</v>
      </c>
      <c r="T5921" t="str">
        <f t="shared" si="647"/>
        <v>Feb</v>
      </c>
      <c r="U5921">
        <f t="shared" si="648"/>
        <v>2024</v>
      </c>
      <c r="V5921" t="str">
        <f t="shared" si="649"/>
        <v>0-5</v>
      </c>
      <c r="W5921" t="str">
        <f t="shared" si="650"/>
        <v>Slow</v>
      </c>
    </row>
    <row r="5922" spans="1:23" x14ac:dyDescent="0.3">
      <c r="A5922">
        <v>605921</v>
      </c>
      <c r="B5922">
        <v>98348</v>
      </c>
      <c r="C5922">
        <v>33</v>
      </c>
      <c r="D5922" t="s">
        <v>4</v>
      </c>
      <c r="E5922" t="s">
        <v>8</v>
      </c>
      <c r="F5922" t="s">
        <v>18</v>
      </c>
      <c r="G5922" t="s">
        <v>29</v>
      </c>
      <c r="H5922" s="1">
        <v>45164</v>
      </c>
      <c r="I5922" t="s">
        <v>33</v>
      </c>
      <c r="J5922">
        <v>53</v>
      </c>
      <c r="K5922">
        <v>8.5</v>
      </c>
      <c r="L5922">
        <v>332.8</v>
      </c>
      <c r="M5922">
        <v>111.59</v>
      </c>
      <c r="N5922" t="s">
        <v>47</v>
      </c>
      <c r="O5922">
        <v>3</v>
      </c>
      <c r="P5922" t="str" cm="1">
        <f t="array" ref="P5922">_xlfn.IFS(C5922&lt;25,"18-24", C5922&lt;=35,"25-35", C5922&lt;=50,"36-50",TRUE,"50+")</f>
        <v>25-35</v>
      </c>
      <c r="Q5922" t="str">
        <f t="shared" si="644"/>
        <v>new</v>
      </c>
      <c r="R5922" t="str">
        <f t="shared" si="645"/>
        <v>medium</v>
      </c>
      <c r="S5922" t="str">
        <f t="shared" si="646"/>
        <v>medium</v>
      </c>
      <c r="T5922" t="str">
        <f t="shared" si="647"/>
        <v>Aug</v>
      </c>
      <c r="U5922">
        <f t="shared" si="648"/>
        <v>2023</v>
      </c>
      <c r="V5922" t="str">
        <f t="shared" si="649"/>
        <v>5-10</v>
      </c>
      <c r="W5922" t="str">
        <f t="shared" si="650"/>
        <v>Slow</v>
      </c>
    </row>
    <row r="5923" spans="1:23" x14ac:dyDescent="0.3">
      <c r="A5923">
        <v>605922</v>
      </c>
      <c r="B5923">
        <v>91406</v>
      </c>
      <c r="C5923">
        <v>36</v>
      </c>
      <c r="D5923" t="s">
        <v>4</v>
      </c>
      <c r="E5923" t="s">
        <v>15</v>
      </c>
      <c r="F5923" t="s">
        <v>32</v>
      </c>
      <c r="G5923" t="s">
        <v>29</v>
      </c>
      <c r="H5923" s="1">
        <v>45598</v>
      </c>
      <c r="I5923" t="s">
        <v>34</v>
      </c>
      <c r="J5923">
        <v>81</v>
      </c>
      <c r="K5923">
        <v>14.1</v>
      </c>
      <c r="L5923">
        <v>355.93</v>
      </c>
      <c r="M5923">
        <v>31.02</v>
      </c>
      <c r="N5923" t="s">
        <v>49</v>
      </c>
      <c r="O5923">
        <v>3</v>
      </c>
      <c r="P5923" t="str" cm="1">
        <f t="array" ref="P5923">_xlfn.IFS(C5923&lt;25,"18-24", C5923&lt;=35,"25-35", C5923&lt;=50,"36-50",TRUE,"50+")</f>
        <v>36-50</v>
      </c>
      <c r="Q5923" t="str">
        <f t="shared" si="644"/>
        <v>new</v>
      </c>
      <c r="R5923" t="str">
        <f t="shared" si="645"/>
        <v>medium</v>
      </c>
      <c r="S5923" t="str">
        <f t="shared" si="646"/>
        <v>medium</v>
      </c>
      <c r="T5923" t="str">
        <f t="shared" si="647"/>
        <v>Nov</v>
      </c>
      <c r="U5923">
        <f t="shared" si="648"/>
        <v>2024</v>
      </c>
      <c r="V5923" t="str">
        <f t="shared" si="649"/>
        <v>10-15</v>
      </c>
      <c r="W5923" t="str">
        <f t="shared" si="650"/>
        <v>Slow</v>
      </c>
    </row>
    <row r="5924" spans="1:23" x14ac:dyDescent="0.3">
      <c r="A5924">
        <v>605923</v>
      </c>
      <c r="B5924">
        <v>50517</v>
      </c>
      <c r="C5924">
        <v>26</v>
      </c>
      <c r="D5924" t="s">
        <v>4</v>
      </c>
      <c r="E5924" t="s">
        <v>15</v>
      </c>
      <c r="F5924" t="s">
        <v>26</v>
      </c>
      <c r="G5924" t="s">
        <v>31</v>
      </c>
      <c r="H5924" s="1">
        <v>45401</v>
      </c>
      <c r="I5924" t="s">
        <v>33</v>
      </c>
      <c r="J5924">
        <v>53</v>
      </c>
      <c r="K5924">
        <v>14.1</v>
      </c>
      <c r="L5924">
        <v>927.56</v>
      </c>
      <c r="M5924">
        <v>34.9</v>
      </c>
      <c r="N5924" t="s">
        <v>47</v>
      </c>
      <c r="O5924">
        <v>1</v>
      </c>
      <c r="P5924" t="str" cm="1">
        <f t="array" ref="P5924">_xlfn.IFS(C5924&lt;25,"18-24", C5924&lt;=35,"25-35", C5924&lt;=50,"36-50",TRUE,"50+")</f>
        <v>25-35</v>
      </c>
      <c r="Q5924" t="str">
        <f t="shared" si="644"/>
        <v>new</v>
      </c>
      <c r="R5924" t="str">
        <f t="shared" si="645"/>
        <v>high value</v>
      </c>
      <c r="S5924" t="str">
        <f t="shared" si="646"/>
        <v>Low</v>
      </c>
      <c r="T5924" t="str">
        <f t="shared" si="647"/>
        <v>Apr</v>
      </c>
      <c r="U5924">
        <f t="shared" si="648"/>
        <v>2024</v>
      </c>
      <c r="V5924" t="str">
        <f t="shared" si="649"/>
        <v>10-15</v>
      </c>
      <c r="W5924" t="str">
        <f t="shared" si="650"/>
        <v>Slow</v>
      </c>
    </row>
    <row r="5925" spans="1:23" x14ac:dyDescent="0.3">
      <c r="A5925">
        <v>605924</v>
      </c>
      <c r="B5925">
        <v>81227</v>
      </c>
      <c r="C5925">
        <v>52</v>
      </c>
      <c r="D5925" t="s">
        <v>4</v>
      </c>
      <c r="E5925" t="s">
        <v>11</v>
      </c>
      <c r="F5925" t="s">
        <v>24</v>
      </c>
      <c r="G5925" t="s">
        <v>29</v>
      </c>
      <c r="H5925" s="1">
        <v>45246</v>
      </c>
      <c r="I5925" t="s">
        <v>33</v>
      </c>
      <c r="J5925">
        <v>29</v>
      </c>
      <c r="K5925">
        <v>9.6</v>
      </c>
      <c r="L5925">
        <v>706.2</v>
      </c>
      <c r="M5925">
        <v>78.650000000000006</v>
      </c>
      <c r="N5925" t="s">
        <v>48</v>
      </c>
      <c r="O5925">
        <v>4</v>
      </c>
      <c r="P5925" t="str" cm="1">
        <f t="array" ref="P5925">_xlfn.IFS(C5925&lt;25,"18-24", C5925&lt;=35,"25-35", C5925&lt;=50,"36-50",TRUE,"50+")</f>
        <v>50+</v>
      </c>
      <c r="Q5925" t="str">
        <f t="shared" si="644"/>
        <v>repeat</v>
      </c>
      <c r="R5925" t="str">
        <f t="shared" si="645"/>
        <v>high value</v>
      </c>
      <c r="S5925" t="str">
        <f t="shared" si="646"/>
        <v>medium</v>
      </c>
      <c r="T5925" t="str">
        <f t="shared" si="647"/>
        <v>Nov</v>
      </c>
      <c r="U5925">
        <f t="shared" si="648"/>
        <v>2023</v>
      </c>
      <c r="V5925" t="str">
        <f t="shared" si="649"/>
        <v>5-10</v>
      </c>
      <c r="W5925" t="str">
        <f t="shared" si="650"/>
        <v>Fast</v>
      </c>
    </row>
    <row r="5926" spans="1:23" x14ac:dyDescent="0.3">
      <c r="A5926">
        <v>605925</v>
      </c>
      <c r="B5926">
        <v>14892</v>
      </c>
      <c r="C5926">
        <v>20</v>
      </c>
      <c r="D5926" t="s">
        <v>4</v>
      </c>
      <c r="E5926" t="s">
        <v>8</v>
      </c>
      <c r="F5926" t="s">
        <v>30</v>
      </c>
      <c r="G5926" t="s">
        <v>31</v>
      </c>
      <c r="H5926" s="1">
        <v>44772</v>
      </c>
      <c r="I5926" t="s">
        <v>34</v>
      </c>
      <c r="J5926">
        <v>80</v>
      </c>
      <c r="K5926">
        <v>6.3</v>
      </c>
      <c r="L5926">
        <v>1242.57</v>
      </c>
      <c r="M5926">
        <v>115.44</v>
      </c>
      <c r="N5926" t="s">
        <v>50</v>
      </c>
      <c r="O5926">
        <v>4</v>
      </c>
      <c r="P5926" t="str" cm="1">
        <f t="array" ref="P5926">_xlfn.IFS(C5926&lt;25,"18-24", C5926&lt;=35,"25-35", C5926&lt;=50,"36-50",TRUE,"50+")</f>
        <v>18-24</v>
      </c>
      <c r="Q5926" t="str">
        <f t="shared" si="644"/>
        <v>new</v>
      </c>
      <c r="R5926" t="str">
        <f t="shared" si="645"/>
        <v>high value</v>
      </c>
      <c r="S5926" t="str">
        <f t="shared" si="646"/>
        <v>medium</v>
      </c>
      <c r="T5926" t="str">
        <f t="shared" si="647"/>
        <v>Jul</v>
      </c>
      <c r="U5926">
        <f t="shared" si="648"/>
        <v>2022</v>
      </c>
      <c r="V5926" t="str">
        <f t="shared" si="649"/>
        <v>5-10</v>
      </c>
      <c r="W5926" t="str">
        <f t="shared" si="650"/>
        <v>Slow</v>
      </c>
    </row>
    <row r="5927" spans="1:23" x14ac:dyDescent="0.3">
      <c r="A5927">
        <v>605926</v>
      </c>
      <c r="B5927">
        <v>73723</v>
      </c>
      <c r="C5927">
        <v>63</v>
      </c>
      <c r="D5927" t="s">
        <v>7</v>
      </c>
      <c r="E5927" t="s">
        <v>8</v>
      </c>
      <c r="F5927" t="s">
        <v>30</v>
      </c>
      <c r="G5927" t="s">
        <v>29</v>
      </c>
      <c r="H5927" s="1">
        <v>44619</v>
      </c>
      <c r="I5927" t="s">
        <v>34</v>
      </c>
      <c r="J5927">
        <v>41</v>
      </c>
      <c r="K5927">
        <v>11.8</v>
      </c>
      <c r="L5927">
        <v>185.54</v>
      </c>
      <c r="M5927">
        <v>64.95</v>
      </c>
      <c r="N5927" t="s">
        <v>47</v>
      </c>
      <c r="O5927">
        <v>1</v>
      </c>
      <c r="P5927" t="str" cm="1">
        <f t="array" ref="P5927">_xlfn.IFS(C5927&lt;25,"18-24", C5927&lt;=35,"25-35", C5927&lt;=50,"36-50",TRUE,"50+")</f>
        <v>50+</v>
      </c>
      <c r="Q5927" t="str">
        <f t="shared" si="644"/>
        <v>new</v>
      </c>
      <c r="R5927" t="str">
        <f t="shared" si="645"/>
        <v>low</v>
      </c>
      <c r="S5927" t="str">
        <f t="shared" si="646"/>
        <v>Low</v>
      </c>
      <c r="T5927" t="str">
        <f t="shared" si="647"/>
        <v>Feb</v>
      </c>
      <c r="U5927">
        <f t="shared" si="648"/>
        <v>2022</v>
      </c>
      <c r="V5927" t="str">
        <f t="shared" si="649"/>
        <v>10-15</v>
      </c>
      <c r="W5927" t="str">
        <f t="shared" si="650"/>
        <v>Medium</v>
      </c>
    </row>
    <row r="5928" spans="1:23" x14ac:dyDescent="0.3">
      <c r="A5928">
        <v>605927</v>
      </c>
      <c r="B5928">
        <v>98992</v>
      </c>
      <c r="C5928">
        <v>41</v>
      </c>
      <c r="D5928" t="s">
        <v>4</v>
      </c>
      <c r="E5928" t="s">
        <v>13</v>
      </c>
      <c r="F5928" t="s">
        <v>19</v>
      </c>
      <c r="G5928" t="s">
        <v>27</v>
      </c>
      <c r="H5928" s="1">
        <v>45218</v>
      </c>
      <c r="I5928" t="s">
        <v>33</v>
      </c>
      <c r="J5928">
        <v>74</v>
      </c>
      <c r="K5928">
        <v>10.8</v>
      </c>
      <c r="L5928">
        <v>469.43</v>
      </c>
      <c r="M5928">
        <v>23.11</v>
      </c>
      <c r="N5928" t="s">
        <v>47</v>
      </c>
      <c r="O5928">
        <v>3</v>
      </c>
      <c r="P5928" t="str" cm="1">
        <f t="array" ref="P5928">_xlfn.IFS(C5928&lt;25,"18-24", C5928&lt;=35,"25-35", C5928&lt;=50,"36-50",TRUE,"50+")</f>
        <v>36-50</v>
      </c>
      <c r="Q5928" t="str">
        <f t="shared" si="644"/>
        <v>new</v>
      </c>
      <c r="R5928" t="str">
        <f t="shared" si="645"/>
        <v>medium</v>
      </c>
      <c r="S5928" t="str">
        <f t="shared" si="646"/>
        <v>medium</v>
      </c>
      <c r="T5928" t="str">
        <f t="shared" si="647"/>
        <v>Oct</v>
      </c>
      <c r="U5928">
        <f t="shared" si="648"/>
        <v>2023</v>
      </c>
      <c r="V5928" t="str">
        <f t="shared" si="649"/>
        <v>10-15</v>
      </c>
      <c r="W5928" t="str">
        <f t="shared" si="650"/>
        <v>Slow</v>
      </c>
    </row>
    <row r="5929" spans="1:23" x14ac:dyDescent="0.3">
      <c r="A5929">
        <v>605928</v>
      </c>
      <c r="B5929">
        <v>58154</v>
      </c>
      <c r="C5929">
        <v>21</v>
      </c>
      <c r="D5929" t="s">
        <v>4</v>
      </c>
      <c r="E5929" t="s">
        <v>16</v>
      </c>
      <c r="F5929" t="s">
        <v>19</v>
      </c>
      <c r="G5929" t="s">
        <v>21</v>
      </c>
      <c r="H5929" s="1">
        <v>45012</v>
      </c>
      <c r="I5929" t="s">
        <v>34</v>
      </c>
      <c r="J5929">
        <v>44</v>
      </c>
      <c r="K5929">
        <v>6.6</v>
      </c>
      <c r="L5929">
        <v>499.32</v>
      </c>
      <c r="M5929">
        <v>77.12</v>
      </c>
      <c r="N5929" t="s">
        <v>50</v>
      </c>
      <c r="O5929">
        <v>2</v>
      </c>
      <c r="P5929" t="str" cm="1">
        <f t="array" ref="P5929">_xlfn.IFS(C5929&lt;25,"18-24", C5929&lt;=35,"25-35", C5929&lt;=50,"36-50",TRUE,"50+")</f>
        <v>18-24</v>
      </c>
      <c r="Q5929" t="str">
        <f t="shared" si="644"/>
        <v>new</v>
      </c>
      <c r="R5929" t="str">
        <f t="shared" si="645"/>
        <v>medium</v>
      </c>
      <c r="S5929" t="str">
        <f t="shared" si="646"/>
        <v>Low</v>
      </c>
      <c r="T5929" t="str">
        <f t="shared" si="647"/>
        <v>Mar</v>
      </c>
      <c r="U5929">
        <f t="shared" si="648"/>
        <v>2023</v>
      </c>
      <c r="V5929" t="str">
        <f t="shared" si="649"/>
        <v>5-10</v>
      </c>
      <c r="W5929" t="str">
        <f t="shared" si="650"/>
        <v>Medium</v>
      </c>
    </row>
    <row r="5930" spans="1:23" x14ac:dyDescent="0.3">
      <c r="A5930">
        <v>605929</v>
      </c>
      <c r="B5930">
        <v>68127</v>
      </c>
      <c r="C5930">
        <v>41</v>
      </c>
      <c r="D5930" t="s">
        <v>7</v>
      </c>
      <c r="E5930" t="s">
        <v>13</v>
      </c>
      <c r="F5930" t="s">
        <v>22</v>
      </c>
      <c r="G5930" t="s">
        <v>25</v>
      </c>
      <c r="H5930" s="1">
        <v>45339</v>
      </c>
      <c r="I5930" t="s">
        <v>34</v>
      </c>
      <c r="J5930">
        <v>78</v>
      </c>
      <c r="K5930">
        <v>7.9</v>
      </c>
      <c r="L5930">
        <v>220.78</v>
      </c>
      <c r="M5930">
        <v>110.27</v>
      </c>
      <c r="N5930" t="s">
        <v>49</v>
      </c>
      <c r="O5930">
        <v>2</v>
      </c>
      <c r="P5930" t="str" cm="1">
        <f t="array" ref="P5930">_xlfn.IFS(C5930&lt;25,"18-24", C5930&lt;=35,"25-35", C5930&lt;=50,"36-50",TRUE,"50+")</f>
        <v>36-50</v>
      </c>
      <c r="Q5930" t="str">
        <f t="shared" si="644"/>
        <v>new</v>
      </c>
      <c r="R5930" t="str">
        <f t="shared" si="645"/>
        <v>low</v>
      </c>
      <c r="S5930" t="str">
        <f t="shared" si="646"/>
        <v>Low</v>
      </c>
      <c r="T5930" t="str">
        <f t="shared" si="647"/>
        <v>Feb</v>
      </c>
      <c r="U5930">
        <f t="shared" si="648"/>
        <v>2024</v>
      </c>
      <c r="V5930" t="str">
        <f t="shared" si="649"/>
        <v>5-10</v>
      </c>
      <c r="W5930" t="str">
        <f t="shared" si="650"/>
        <v>Slow</v>
      </c>
    </row>
    <row r="5931" spans="1:23" x14ac:dyDescent="0.3">
      <c r="A5931">
        <v>605930</v>
      </c>
      <c r="B5931">
        <v>42355</v>
      </c>
      <c r="C5931">
        <v>46</v>
      </c>
      <c r="D5931" t="s">
        <v>7</v>
      </c>
      <c r="E5931" t="s">
        <v>11</v>
      </c>
      <c r="F5931" t="s">
        <v>18</v>
      </c>
      <c r="G5931" t="s">
        <v>31</v>
      </c>
      <c r="H5931" s="1">
        <v>44638</v>
      </c>
      <c r="I5931" t="s">
        <v>34</v>
      </c>
      <c r="J5931">
        <v>80</v>
      </c>
      <c r="K5931">
        <v>6.7</v>
      </c>
      <c r="L5931">
        <v>665.3</v>
      </c>
      <c r="M5931">
        <v>102.04</v>
      </c>
      <c r="N5931" t="s">
        <v>50</v>
      </c>
      <c r="O5931">
        <v>4</v>
      </c>
      <c r="P5931" t="str" cm="1">
        <f t="array" ref="P5931">_xlfn.IFS(C5931&lt;25,"18-24", C5931&lt;=35,"25-35", C5931&lt;=50,"36-50",TRUE,"50+")</f>
        <v>36-50</v>
      </c>
      <c r="Q5931" t="str">
        <f t="shared" si="644"/>
        <v>new</v>
      </c>
      <c r="R5931" t="str">
        <f t="shared" si="645"/>
        <v>high value</v>
      </c>
      <c r="S5931" t="str">
        <f t="shared" si="646"/>
        <v>medium</v>
      </c>
      <c r="T5931" t="str">
        <f t="shared" si="647"/>
        <v>Mar</v>
      </c>
      <c r="U5931">
        <f t="shared" si="648"/>
        <v>2022</v>
      </c>
      <c r="V5931" t="str">
        <f t="shared" si="649"/>
        <v>5-10</v>
      </c>
      <c r="W5931" t="str">
        <f t="shared" si="650"/>
        <v>Slow</v>
      </c>
    </row>
    <row r="5932" spans="1:23" x14ac:dyDescent="0.3">
      <c r="A5932">
        <v>605931</v>
      </c>
      <c r="B5932">
        <v>48060</v>
      </c>
      <c r="C5932">
        <v>22</v>
      </c>
      <c r="D5932" t="s">
        <v>7</v>
      </c>
      <c r="E5932" t="s">
        <v>8</v>
      </c>
      <c r="F5932" t="s">
        <v>32</v>
      </c>
      <c r="G5932" t="s">
        <v>25</v>
      </c>
      <c r="H5932" s="1">
        <v>44839</v>
      </c>
      <c r="I5932" t="s">
        <v>33</v>
      </c>
      <c r="J5932">
        <v>34</v>
      </c>
      <c r="K5932">
        <v>4.9000000000000004</v>
      </c>
      <c r="L5932">
        <v>588.35</v>
      </c>
      <c r="M5932">
        <v>68.72</v>
      </c>
      <c r="N5932" t="s">
        <v>49</v>
      </c>
      <c r="O5932">
        <v>2</v>
      </c>
      <c r="P5932" t="str" cm="1">
        <f t="array" ref="P5932">_xlfn.IFS(C5932&lt;25,"18-24", C5932&lt;=35,"25-35", C5932&lt;=50,"36-50",TRUE,"50+")</f>
        <v>18-24</v>
      </c>
      <c r="Q5932" t="str">
        <f t="shared" si="644"/>
        <v>repeat</v>
      </c>
      <c r="R5932" t="str">
        <f t="shared" si="645"/>
        <v>high value</v>
      </c>
      <c r="S5932" t="str">
        <f t="shared" si="646"/>
        <v>Low</v>
      </c>
      <c r="T5932" t="str">
        <f t="shared" si="647"/>
        <v>Oct</v>
      </c>
      <c r="U5932">
        <f t="shared" si="648"/>
        <v>2022</v>
      </c>
      <c r="V5932" t="str">
        <f t="shared" si="649"/>
        <v>0-5</v>
      </c>
      <c r="W5932" t="str">
        <f t="shared" si="650"/>
        <v>Medium</v>
      </c>
    </row>
    <row r="5933" spans="1:23" x14ac:dyDescent="0.3">
      <c r="A5933">
        <v>605932</v>
      </c>
      <c r="B5933">
        <v>37768</v>
      </c>
      <c r="C5933">
        <v>56</v>
      </c>
      <c r="D5933" t="s">
        <v>7</v>
      </c>
      <c r="E5933" t="s">
        <v>15</v>
      </c>
      <c r="F5933" t="s">
        <v>30</v>
      </c>
      <c r="G5933" t="s">
        <v>25</v>
      </c>
      <c r="H5933" s="1">
        <v>45474</v>
      </c>
      <c r="I5933" t="s">
        <v>33</v>
      </c>
      <c r="J5933">
        <v>83</v>
      </c>
      <c r="K5933">
        <v>3.5</v>
      </c>
      <c r="L5933">
        <v>725.23</v>
      </c>
      <c r="M5933">
        <v>69.13</v>
      </c>
      <c r="N5933" t="s">
        <v>48</v>
      </c>
      <c r="O5933">
        <v>3</v>
      </c>
      <c r="P5933" t="str" cm="1">
        <f t="array" ref="P5933">_xlfn.IFS(C5933&lt;25,"18-24", C5933&lt;=35,"25-35", C5933&lt;=50,"36-50",TRUE,"50+")</f>
        <v>50+</v>
      </c>
      <c r="Q5933" t="str">
        <f t="shared" si="644"/>
        <v>new</v>
      </c>
      <c r="R5933" t="str">
        <f t="shared" si="645"/>
        <v>high value</v>
      </c>
      <c r="S5933" t="str">
        <f t="shared" si="646"/>
        <v>medium</v>
      </c>
      <c r="T5933" t="str">
        <f t="shared" si="647"/>
        <v>Jul</v>
      </c>
      <c r="U5933">
        <f t="shared" si="648"/>
        <v>2024</v>
      </c>
      <c r="V5933" t="str">
        <f t="shared" si="649"/>
        <v>0-5</v>
      </c>
      <c r="W5933" t="str">
        <f t="shared" si="650"/>
        <v>Slow</v>
      </c>
    </row>
    <row r="5934" spans="1:23" x14ac:dyDescent="0.3">
      <c r="A5934">
        <v>605933</v>
      </c>
      <c r="B5934">
        <v>15467</v>
      </c>
      <c r="C5934">
        <v>23</v>
      </c>
      <c r="D5934" t="s">
        <v>7</v>
      </c>
      <c r="E5934" t="s">
        <v>13</v>
      </c>
      <c r="F5934" t="s">
        <v>28</v>
      </c>
      <c r="G5934" t="s">
        <v>31</v>
      </c>
      <c r="H5934" s="1">
        <v>45562</v>
      </c>
      <c r="I5934" t="s">
        <v>34</v>
      </c>
      <c r="J5934">
        <v>80</v>
      </c>
      <c r="K5934">
        <v>8.6999999999999993</v>
      </c>
      <c r="L5934">
        <v>242.53</v>
      </c>
      <c r="M5934">
        <v>97.46</v>
      </c>
      <c r="N5934" t="s">
        <v>47</v>
      </c>
      <c r="O5934">
        <v>3</v>
      </c>
      <c r="P5934" t="str" cm="1">
        <f t="array" ref="P5934">_xlfn.IFS(C5934&lt;25,"18-24", C5934&lt;=35,"25-35", C5934&lt;=50,"36-50",TRUE,"50+")</f>
        <v>18-24</v>
      </c>
      <c r="Q5934" t="str">
        <f t="shared" si="644"/>
        <v>new</v>
      </c>
      <c r="R5934" t="str">
        <f t="shared" si="645"/>
        <v>low</v>
      </c>
      <c r="S5934" t="str">
        <f t="shared" si="646"/>
        <v>medium</v>
      </c>
      <c r="T5934" t="str">
        <f t="shared" si="647"/>
        <v>Sep</v>
      </c>
      <c r="U5934">
        <f t="shared" si="648"/>
        <v>2024</v>
      </c>
      <c r="V5934" t="str">
        <f t="shared" si="649"/>
        <v>5-10</v>
      </c>
      <c r="W5934" t="str">
        <f t="shared" si="650"/>
        <v>Slow</v>
      </c>
    </row>
    <row r="5935" spans="1:23" x14ac:dyDescent="0.3">
      <c r="A5935">
        <v>605934</v>
      </c>
      <c r="B5935">
        <v>83128</v>
      </c>
      <c r="C5935">
        <v>23</v>
      </c>
      <c r="D5935" t="s">
        <v>7</v>
      </c>
      <c r="E5935" t="s">
        <v>15</v>
      </c>
      <c r="F5935" t="s">
        <v>19</v>
      </c>
      <c r="G5935" t="s">
        <v>21</v>
      </c>
      <c r="H5935" s="1">
        <v>45532</v>
      </c>
      <c r="I5935" t="s">
        <v>34</v>
      </c>
      <c r="J5935">
        <v>21</v>
      </c>
      <c r="K5935">
        <v>12.4</v>
      </c>
      <c r="L5935">
        <v>799.84</v>
      </c>
      <c r="M5935">
        <v>35.15</v>
      </c>
      <c r="N5935" t="s">
        <v>48</v>
      </c>
      <c r="O5935">
        <v>1</v>
      </c>
      <c r="P5935" t="str" cm="1">
        <f t="array" ref="P5935">_xlfn.IFS(C5935&lt;25,"18-24", C5935&lt;=35,"25-35", C5935&lt;=50,"36-50",TRUE,"50+")</f>
        <v>18-24</v>
      </c>
      <c r="Q5935" t="str">
        <f t="shared" si="644"/>
        <v>repeat</v>
      </c>
      <c r="R5935" t="str">
        <f t="shared" si="645"/>
        <v>high value</v>
      </c>
      <c r="S5935" t="str">
        <f t="shared" si="646"/>
        <v>Low</v>
      </c>
      <c r="T5935" t="str">
        <f t="shared" si="647"/>
        <v>Aug</v>
      </c>
      <c r="U5935">
        <f t="shared" si="648"/>
        <v>2024</v>
      </c>
      <c r="V5935" t="str">
        <f t="shared" si="649"/>
        <v>10-15</v>
      </c>
      <c r="W5935" t="str">
        <f t="shared" si="650"/>
        <v>Fast</v>
      </c>
    </row>
    <row r="5936" spans="1:23" x14ac:dyDescent="0.3">
      <c r="A5936">
        <v>605935</v>
      </c>
      <c r="B5936">
        <v>99617</v>
      </c>
      <c r="C5936">
        <v>35</v>
      </c>
      <c r="D5936" t="s">
        <v>7</v>
      </c>
      <c r="E5936" t="s">
        <v>16</v>
      </c>
      <c r="F5936" t="s">
        <v>26</v>
      </c>
      <c r="G5936" t="s">
        <v>29</v>
      </c>
      <c r="H5936" s="1">
        <v>45379</v>
      </c>
      <c r="I5936" t="s">
        <v>34</v>
      </c>
      <c r="J5936">
        <v>78</v>
      </c>
      <c r="K5936">
        <v>8</v>
      </c>
      <c r="L5936">
        <v>892.83</v>
      </c>
      <c r="M5936">
        <v>68.099999999999994</v>
      </c>
      <c r="N5936" t="s">
        <v>47</v>
      </c>
      <c r="O5936">
        <v>2</v>
      </c>
      <c r="P5936" t="str" cm="1">
        <f t="array" ref="P5936">_xlfn.IFS(C5936&lt;25,"18-24", C5936&lt;=35,"25-35", C5936&lt;=50,"36-50",TRUE,"50+")</f>
        <v>25-35</v>
      </c>
      <c r="Q5936" t="str">
        <f t="shared" si="644"/>
        <v>new</v>
      </c>
      <c r="R5936" t="str">
        <f t="shared" si="645"/>
        <v>high value</v>
      </c>
      <c r="S5936" t="str">
        <f t="shared" si="646"/>
        <v>Low</v>
      </c>
      <c r="T5936" t="str">
        <f t="shared" si="647"/>
        <v>Mar</v>
      </c>
      <c r="U5936">
        <f t="shared" si="648"/>
        <v>2024</v>
      </c>
      <c r="V5936" t="str">
        <f t="shared" si="649"/>
        <v>5-10</v>
      </c>
      <c r="W5936" t="str">
        <f t="shared" si="650"/>
        <v>Slow</v>
      </c>
    </row>
    <row r="5937" spans="1:23" x14ac:dyDescent="0.3">
      <c r="A5937">
        <v>605936</v>
      </c>
      <c r="B5937">
        <v>89998</v>
      </c>
      <c r="C5937">
        <v>49</v>
      </c>
      <c r="D5937" t="s">
        <v>7</v>
      </c>
      <c r="E5937" t="s">
        <v>13</v>
      </c>
      <c r="F5937" t="s">
        <v>19</v>
      </c>
      <c r="G5937" t="s">
        <v>29</v>
      </c>
      <c r="H5937" s="1">
        <v>45019</v>
      </c>
      <c r="I5937" t="s">
        <v>34</v>
      </c>
      <c r="J5937">
        <v>79</v>
      </c>
      <c r="K5937">
        <v>8.8000000000000007</v>
      </c>
      <c r="L5937">
        <v>1241.8900000000001</v>
      </c>
      <c r="M5937">
        <v>28</v>
      </c>
      <c r="N5937" t="s">
        <v>50</v>
      </c>
      <c r="O5937">
        <v>5</v>
      </c>
      <c r="P5937" t="str" cm="1">
        <f t="array" ref="P5937">_xlfn.IFS(C5937&lt;25,"18-24", C5937&lt;=35,"25-35", C5937&lt;=50,"36-50",TRUE,"50+")</f>
        <v>36-50</v>
      </c>
      <c r="Q5937" t="str">
        <f t="shared" si="644"/>
        <v>new</v>
      </c>
      <c r="R5937" t="str">
        <f t="shared" si="645"/>
        <v>high value</v>
      </c>
      <c r="S5937" t="str">
        <f t="shared" si="646"/>
        <v>High</v>
      </c>
      <c r="T5937" t="str">
        <f t="shared" si="647"/>
        <v>Apr</v>
      </c>
      <c r="U5937">
        <f t="shared" si="648"/>
        <v>2023</v>
      </c>
      <c r="V5937" t="str">
        <f t="shared" si="649"/>
        <v>5-10</v>
      </c>
      <c r="W5937" t="str">
        <f t="shared" si="650"/>
        <v>Slow</v>
      </c>
    </row>
    <row r="5938" spans="1:23" x14ac:dyDescent="0.3">
      <c r="A5938">
        <v>605937</v>
      </c>
      <c r="B5938">
        <v>91329</v>
      </c>
      <c r="C5938">
        <v>40</v>
      </c>
      <c r="D5938" t="s">
        <v>7</v>
      </c>
      <c r="E5938" t="s">
        <v>8</v>
      </c>
      <c r="F5938" t="s">
        <v>26</v>
      </c>
      <c r="G5938" t="s">
        <v>21</v>
      </c>
      <c r="H5938" s="1">
        <v>45451</v>
      </c>
      <c r="I5938" t="s">
        <v>34</v>
      </c>
      <c r="J5938">
        <v>73</v>
      </c>
      <c r="K5938">
        <v>1.1000000000000001</v>
      </c>
      <c r="L5938">
        <v>542.52</v>
      </c>
      <c r="M5938">
        <v>49.93</v>
      </c>
      <c r="N5938" t="s">
        <v>47</v>
      </c>
      <c r="O5938">
        <v>2</v>
      </c>
      <c r="P5938" t="str" cm="1">
        <f t="array" ref="P5938">_xlfn.IFS(C5938&lt;25,"18-24", C5938&lt;=35,"25-35", C5938&lt;=50,"36-50",TRUE,"50+")</f>
        <v>36-50</v>
      </c>
      <c r="Q5938" t="str">
        <f t="shared" si="644"/>
        <v>repeat</v>
      </c>
      <c r="R5938" t="str">
        <f t="shared" si="645"/>
        <v>high value</v>
      </c>
      <c r="S5938" t="str">
        <f t="shared" si="646"/>
        <v>Low</v>
      </c>
      <c r="T5938" t="str">
        <f t="shared" si="647"/>
        <v>Jun</v>
      </c>
      <c r="U5938">
        <f t="shared" si="648"/>
        <v>2024</v>
      </c>
      <c r="V5938" t="str">
        <f t="shared" si="649"/>
        <v>0-5</v>
      </c>
      <c r="W5938" t="str">
        <f t="shared" si="650"/>
        <v>Slow</v>
      </c>
    </row>
    <row r="5939" spans="1:23" x14ac:dyDescent="0.3">
      <c r="A5939">
        <v>605938</v>
      </c>
      <c r="B5939">
        <v>90864</v>
      </c>
      <c r="C5939">
        <v>57</v>
      </c>
      <c r="D5939" t="s">
        <v>7</v>
      </c>
      <c r="E5939" t="s">
        <v>5</v>
      </c>
      <c r="F5939" t="s">
        <v>18</v>
      </c>
      <c r="G5939" t="s">
        <v>27</v>
      </c>
      <c r="H5939" s="1">
        <v>44789</v>
      </c>
      <c r="I5939" t="s">
        <v>33</v>
      </c>
      <c r="J5939">
        <v>42</v>
      </c>
      <c r="K5939">
        <v>2.2999999999999998</v>
      </c>
      <c r="L5939">
        <v>1426.52</v>
      </c>
      <c r="M5939">
        <v>61.02</v>
      </c>
      <c r="N5939" t="s">
        <v>48</v>
      </c>
      <c r="O5939">
        <v>5</v>
      </c>
      <c r="P5939" t="str" cm="1">
        <f t="array" ref="P5939">_xlfn.IFS(C5939&lt;25,"18-24", C5939&lt;=35,"25-35", C5939&lt;=50,"36-50",TRUE,"50+")</f>
        <v>50+</v>
      </c>
      <c r="Q5939" t="str">
        <f t="shared" si="644"/>
        <v>new</v>
      </c>
      <c r="R5939" t="str">
        <f t="shared" si="645"/>
        <v>high value</v>
      </c>
      <c r="S5939" t="str">
        <f t="shared" si="646"/>
        <v>High</v>
      </c>
      <c r="T5939" t="str">
        <f t="shared" si="647"/>
        <v>Aug</v>
      </c>
      <c r="U5939">
        <f t="shared" si="648"/>
        <v>2022</v>
      </c>
      <c r="V5939" t="str">
        <f t="shared" si="649"/>
        <v>0-5</v>
      </c>
      <c r="W5939" t="str">
        <f t="shared" si="650"/>
        <v>Medium</v>
      </c>
    </row>
    <row r="5940" spans="1:23" x14ac:dyDescent="0.3">
      <c r="A5940">
        <v>605939</v>
      </c>
      <c r="B5940">
        <v>31765</v>
      </c>
      <c r="C5940">
        <v>52</v>
      </c>
      <c r="D5940" t="s">
        <v>7</v>
      </c>
      <c r="E5940" t="s">
        <v>16</v>
      </c>
      <c r="F5940" t="s">
        <v>28</v>
      </c>
      <c r="G5940" t="s">
        <v>21</v>
      </c>
      <c r="H5940" s="1">
        <v>45591</v>
      </c>
      <c r="I5940" t="s">
        <v>34</v>
      </c>
      <c r="J5940">
        <v>72</v>
      </c>
      <c r="K5940">
        <v>14.7</v>
      </c>
      <c r="L5940">
        <v>551.05999999999995</v>
      </c>
      <c r="M5940">
        <v>43.34</v>
      </c>
      <c r="N5940" t="s">
        <v>48</v>
      </c>
      <c r="O5940">
        <v>1</v>
      </c>
      <c r="P5940" t="str" cm="1">
        <f t="array" ref="P5940">_xlfn.IFS(C5940&lt;25,"18-24", C5940&lt;=35,"25-35", C5940&lt;=50,"36-50",TRUE,"50+")</f>
        <v>50+</v>
      </c>
      <c r="Q5940" t="str">
        <f t="shared" si="644"/>
        <v>new</v>
      </c>
      <c r="R5940" t="str">
        <f t="shared" si="645"/>
        <v>high value</v>
      </c>
      <c r="S5940" t="str">
        <f t="shared" si="646"/>
        <v>Low</v>
      </c>
      <c r="T5940" t="str">
        <f t="shared" si="647"/>
        <v>Oct</v>
      </c>
      <c r="U5940">
        <f t="shared" si="648"/>
        <v>2024</v>
      </c>
      <c r="V5940" t="str">
        <f t="shared" si="649"/>
        <v>10-15</v>
      </c>
      <c r="W5940" t="str">
        <f t="shared" si="650"/>
        <v>Slow</v>
      </c>
    </row>
    <row r="5941" spans="1:23" x14ac:dyDescent="0.3">
      <c r="A5941">
        <v>605940</v>
      </c>
      <c r="B5941">
        <v>34431</v>
      </c>
      <c r="C5941">
        <v>39</v>
      </c>
      <c r="D5941" t="s">
        <v>7</v>
      </c>
      <c r="E5941" t="s">
        <v>13</v>
      </c>
      <c r="F5941" t="s">
        <v>22</v>
      </c>
      <c r="G5941" t="s">
        <v>27</v>
      </c>
      <c r="H5941" s="1">
        <v>44837</v>
      </c>
      <c r="I5941" t="s">
        <v>33</v>
      </c>
      <c r="J5941">
        <v>88</v>
      </c>
      <c r="K5941">
        <v>5.0999999999999996</v>
      </c>
      <c r="L5941">
        <v>1364</v>
      </c>
      <c r="M5941">
        <v>99.86</v>
      </c>
      <c r="N5941" t="s">
        <v>49</v>
      </c>
      <c r="O5941">
        <v>3</v>
      </c>
      <c r="P5941" t="str" cm="1">
        <f t="array" ref="P5941">_xlfn.IFS(C5941&lt;25,"18-24", C5941&lt;=35,"25-35", C5941&lt;=50,"36-50",TRUE,"50+")</f>
        <v>36-50</v>
      </c>
      <c r="Q5941" t="str">
        <f t="shared" si="644"/>
        <v>repeat</v>
      </c>
      <c r="R5941" t="str">
        <f t="shared" si="645"/>
        <v>high value</v>
      </c>
      <c r="S5941" t="str">
        <f t="shared" si="646"/>
        <v>medium</v>
      </c>
      <c r="T5941" t="str">
        <f t="shared" si="647"/>
        <v>Oct</v>
      </c>
      <c r="U5941">
        <f t="shared" si="648"/>
        <v>2022</v>
      </c>
      <c r="V5941" t="str">
        <f t="shared" si="649"/>
        <v>5-10</v>
      </c>
      <c r="W5941" t="str">
        <f t="shared" si="650"/>
        <v>Slow</v>
      </c>
    </row>
    <row r="5942" spans="1:23" x14ac:dyDescent="0.3">
      <c r="A5942">
        <v>605941</v>
      </c>
      <c r="B5942">
        <v>39136</v>
      </c>
      <c r="C5942">
        <v>58</v>
      </c>
      <c r="D5942" t="s">
        <v>7</v>
      </c>
      <c r="E5942" t="s">
        <v>16</v>
      </c>
      <c r="F5942" t="s">
        <v>22</v>
      </c>
      <c r="G5942" t="s">
        <v>23</v>
      </c>
      <c r="H5942" s="1">
        <v>45336</v>
      </c>
      <c r="I5942" t="s">
        <v>33</v>
      </c>
      <c r="J5942">
        <v>37</v>
      </c>
      <c r="K5942">
        <v>9.6</v>
      </c>
      <c r="L5942">
        <v>1204.03</v>
      </c>
      <c r="M5942">
        <v>80.55</v>
      </c>
      <c r="N5942" t="s">
        <v>49</v>
      </c>
      <c r="O5942">
        <v>3</v>
      </c>
      <c r="P5942" t="str" cm="1">
        <f t="array" ref="P5942">_xlfn.IFS(C5942&lt;25,"18-24", C5942&lt;=35,"25-35", C5942&lt;=50,"36-50",TRUE,"50+")</f>
        <v>50+</v>
      </c>
      <c r="Q5942" t="str">
        <f t="shared" si="644"/>
        <v>new</v>
      </c>
      <c r="R5942" t="str">
        <f t="shared" si="645"/>
        <v>high value</v>
      </c>
      <c r="S5942" t="str">
        <f t="shared" si="646"/>
        <v>medium</v>
      </c>
      <c r="T5942" t="str">
        <f t="shared" si="647"/>
        <v>Feb</v>
      </c>
      <c r="U5942">
        <f t="shared" si="648"/>
        <v>2024</v>
      </c>
      <c r="V5942" t="str">
        <f t="shared" si="649"/>
        <v>5-10</v>
      </c>
      <c r="W5942" t="str">
        <f t="shared" si="650"/>
        <v>Medium</v>
      </c>
    </row>
    <row r="5943" spans="1:23" x14ac:dyDescent="0.3">
      <c r="A5943">
        <v>605942</v>
      </c>
      <c r="B5943">
        <v>59574</v>
      </c>
      <c r="C5943">
        <v>24</v>
      </c>
      <c r="D5943" t="s">
        <v>7</v>
      </c>
      <c r="E5943" t="s">
        <v>15</v>
      </c>
      <c r="F5943" t="s">
        <v>19</v>
      </c>
      <c r="G5943" t="s">
        <v>21</v>
      </c>
      <c r="H5943" s="1">
        <v>45301</v>
      </c>
      <c r="I5943" t="s">
        <v>34</v>
      </c>
      <c r="J5943">
        <v>57</v>
      </c>
      <c r="K5943">
        <v>6.5</v>
      </c>
      <c r="L5943">
        <v>283.45999999999998</v>
      </c>
      <c r="M5943">
        <v>21.35</v>
      </c>
      <c r="N5943" t="s">
        <v>48</v>
      </c>
      <c r="O5943">
        <v>1</v>
      </c>
      <c r="P5943" t="str" cm="1">
        <f t="array" ref="P5943">_xlfn.IFS(C5943&lt;25,"18-24", C5943&lt;=35,"25-35", C5943&lt;=50,"36-50",TRUE,"50+")</f>
        <v>18-24</v>
      </c>
      <c r="Q5943" t="str">
        <f t="shared" si="644"/>
        <v>new</v>
      </c>
      <c r="R5943" t="str">
        <f t="shared" si="645"/>
        <v>medium</v>
      </c>
      <c r="S5943" t="str">
        <f t="shared" si="646"/>
        <v>Low</v>
      </c>
      <c r="T5943" t="str">
        <f t="shared" si="647"/>
        <v>Jan</v>
      </c>
      <c r="U5943">
        <f t="shared" si="648"/>
        <v>2024</v>
      </c>
      <c r="V5943" t="str">
        <f t="shared" si="649"/>
        <v>5-10</v>
      </c>
      <c r="W5943" t="str">
        <f t="shared" si="650"/>
        <v>Slow</v>
      </c>
    </row>
    <row r="5944" spans="1:23" x14ac:dyDescent="0.3">
      <c r="A5944">
        <v>605943</v>
      </c>
      <c r="B5944">
        <v>40047</v>
      </c>
      <c r="C5944">
        <v>19</v>
      </c>
      <c r="D5944" t="s">
        <v>4</v>
      </c>
      <c r="E5944" t="s">
        <v>15</v>
      </c>
      <c r="F5944" t="s">
        <v>28</v>
      </c>
      <c r="G5944" t="s">
        <v>31</v>
      </c>
      <c r="H5944" s="1">
        <v>45292</v>
      </c>
      <c r="I5944" t="s">
        <v>34</v>
      </c>
      <c r="J5944">
        <v>22</v>
      </c>
      <c r="K5944">
        <v>15</v>
      </c>
      <c r="L5944">
        <v>412.08</v>
      </c>
      <c r="M5944">
        <v>49.19</v>
      </c>
      <c r="N5944" t="s">
        <v>50</v>
      </c>
      <c r="O5944">
        <v>3</v>
      </c>
      <c r="P5944" t="str" cm="1">
        <f t="array" ref="P5944">_xlfn.IFS(C5944&lt;25,"18-24", C5944&lt;=35,"25-35", C5944&lt;=50,"36-50",TRUE,"50+")</f>
        <v>18-24</v>
      </c>
      <c r="Q5944" t="str">
        <f t="shared" si="644"/>
        <v>new</v>
      </c>
      <c r="R5944" t="str">
        <f t="shared" si="645"/>
        <v>medium</v>
      </c>
      <c r="S5944" t="str">
        <f t="shared" si="646"/>
        <v>medium</v>
      </c>
      <c r="T5944" t="str">
        <f t="shared" si="647"/>
        <v>Jan</v>
      </c>
      <c r="U5944">
        <f t="shared" si="648"/>
        <v>2024</v>
      </c>
      <c r="V5944" t="str">
        <f t="shared" si="649"/>
        <v>10-15</v>
      </c>
      <c r="W5944" t="str">
        <f t="shared" si="650"/>
        <v>Fast</v>
      </c>
    </row>
    <row r="5945" spans="1:23" x14ac:dyDescent="0.3">
      <c r="A5945">
        <v>605944</v>
      </c>
      <c r="B5945">
        <v>68046</v>
      </c>
      <c r="C5945">
        <v>42</v>
      </c>
      <c r="D5945" t="s">
        <v>4</v>
      </c>
      <c r="E5945" t="s">
        <v>13</v>
      </c>
      <c r="F5945" t="s">
        <v>19</v>
      </c>
      <c r="G5945" t="s">
        <v>29</v>
      </c>
      <c r="H5945" s="1">
        <v>44710</v>
      </c>
      <c r="I5945" t="s">
        <v>34</v>
      </c>
      <c r="J5945">
        <v>44</v>
      </c>
      <c r="K5945">
        <v>5.3</v>
      </c>
      <c r="L5945">
        <v>1040.8399999999999</v>
      </c>
      <c r="M5945">
        <v>68.739999999999995</v>
      </c>
      <c r="N5945" t="s">
        <v>47</v>
      </c>
      <c r="O5945">
        <v>2</v>
      </c>
      <c r="P5945" t="str" cm="1">
        <f t="array" ref="P5945">_xlfn.IFS(C5945&lt;25,"18-24", C5945&lt;=35,"25-35", C5945&lt;=50,"36-50",TRUE,"50+")</f>
        <v>36-50</v>
      </c>
      <c r="Q5945" t="str">
        <f t="shared" si="644"/>
        <v>new</v>
      </c>
      <c r="R5945" t="str">
        <f t="shared" si="645"/>
        <v>high value</v>
      </c>
      <c r="S5945" t="str">
        <f t="shared" si="646"/>
        <v>Low</v>
      </c>
      <c r="T5945" t="str">
        <f t="shared" si="647"/>
        <v>May</v>
      </c>
      <c r="U5945">
        <f t="shared" si="648"/>
        <v>2022</v>
      </c>
      <c r="V5945" t="str">
        <f t="shared" si="649"/>
        <v>5-10</v>
      </c>
      <c r="W5945" t="str">
        <f t="shared" si="650"/>
        <v>Medium</v>
      </c>
    </row>
    <row r="5946" spans="1:23" x14ac:dyDescent="0.3">
      <c r="A5946">
        <v>605945</v>
      </c>
      <c r="B5946">
        <v>86084</v>
      </c>
      <c r="C5946">
        <v>49</v>
      </c>
      <c r="D5946" t="s">
        <v>4</v>
      </c>
      <c r="E5946" t="s">
        <v>16</v>
      </c>
      <c r="F5946" t="s">
        <v>32</v>
      </c>
      <c r="G5946" t="s">
        <v>23</v>
      </c>
      <c r="H5946" s="1">
        <v>44744</v>
      </c>
      <c r="I5946" t="s">
        <v>34</v>
      </c>
      <c r="J5946">
        <v>35</v>
      </c>
      <c r="K5946">
        <v>2.9</v>
      </c>
      <c r="L5946">
        <v>1163.8499999999999</v>
      </c>
      <c r="M5946">
        <v>36.36</v>
      </c>
      <c r="N5946" t="s">
        <v>49</v>
      </c>
      <c r="O5946">
        <v>1</v>
      </c>
      <c r="P5946" t="str" cm="1">
        <f t="array" ref="P5946">_xlfn.IFS(C5946&lt;25,"18-24", C5946&lt;=35,"25-35", C5946&lt;=50,"36-50",TRUE,"50+")</f>
        <v>36-50</v>
      </c>
      <c r="Q5946" t="str">
        <f t="shared" si="644"/>
        <v>new</v>
      </c>
      <c r="R5946" t="str">
        <f t="shared" si="645"/>
        <v>high value</v>
      </c>
      <c r="S5946" t="str">
        <f t="shared" si="646"/>
        <v>Low</v>
      </c>
      <c r="T5946" t="str">
        <f t="shared" si="647"/>
        <v>Jul</v>
      </c>
      <c r="U5946">
        <f t="shared" si="648"/>
        <v>2022</v>
      </c>
      <c r="V5946" t="str">
        <f t="shared" si="649"/>
        <v>0-5</v>
      </c>
      <c r="W5946" t="str">
        <f t="shared" si="650"/>
        <v>Medium</v>
      </c>
    </row>
    <row r="5947" spans="1:23" x14ac:dyDescent="0.3">
      <c r="A5947">
        <v>605946</v>
      </c>
      <c r="B5947">
        <v>87843</v>
      </c>
      <c r="C5947">
        <v>64</v>
      </c>
      <c r="D5947" t="s">
        <v>4</v>
      </c>
      <c r="E5947" t="s">
        <v>13</v>
      </c>
      <c r="F5947" t="s">
        <v>30</v>
      </c>
      <c r="G5947" t="s">
        <v>27</v>
      </c>
      <c r="H5947" s="1">
        <v>45326</v>
      </c>
      <c r="I5947" t="s">
        <v>33</v>
      </c>
      <c r="J5947">
        <v>29</v>
      </c>
      <c r="K5947">
        <v>6.2</v>
      </c>
      <c r="L5947">
        <v>204.61</v>
      </c>
      <c r="M5947">
        <v>108.8</v>
      </c>
      <c r="N5947" t="s">
        <v>50</v>
      </c>
      <c r="O5947">
        <v>3</v>
      </c>
      <c r="P5947" t="str" cm="1">
        <f t="array" ref="P5947">_xlfn.IFS(C5947&lt;25,"18-24", C5947&lt;=35,"25-35", C5947&lt;=50,"36-50",TRUE,"50+")</f>
        <v>50+</v>
      </c>
      <c r="Q5947" t="str">
        <f t="shared" si="644"/>
        <v>new</v>
      </c>
      <c r="R5947" t="str">
        <f t="shared" si="645"/>
        <v>low</v>
      </c>
      <c r="S5947" t="str">
        <f t="shared" si="646"/>
        <v>medium</v>
      </c>
      <c r="T5947" t="str">
        <f t="shared" si="647"/>
        <v>Feb</v>
      </c>
      <c r="U5947">
        <f t="shared" si="648"/>
        <v>2024</v>
      </c>
      <c r="V5947" t="str">
        <f t="shared" si="649"/>
        <v>5-10</v>
      </c>
      <c r="W5947" t="str">
        <f t="shared" si="650"/>
        <v>Fast</v>
      </c>
    </row>
    <row r="5948" spans="1:23" x14ac:dyDescent="0.3">
      <c r="A5948">
        <v>605947</v>
      </c>
      <c r="B5948">
        <v>37679</v>
      </c>
      <c r="C5948">
        <v>57</v>
      </c>
      <c r="D5948" t="s">
        <v>7</v>
      </c>
      <c r="E5948" t="s">
        <v>16</v>
      </c>
      <c r="F5948" t="s">
        <v>18</v>
      </c>
      <c r="G5948" t="s">
        <v>27</v>
      </c>
      <c r="H5948" s="1">
        <v>44674</v>
      </c>
      <c r="I5948" t="s">
        <v>33</v>
      </c>
      <c r="J5948">
        <v>81</v>
      </c>
      <c r="K5948">
        <v>13.3</v>
      </c>
      <c r="L5948">
        <v>325.77999999999997</v>
      </c>
      <c r="M5948">
        <v>34.32</v>
      </c>
      <c r="N5948" t="s">
        <v>48</v>
      </c>
      <c r="O5948">
        <v>4</v>
      </c>
      <c r="P5948" t="str" cm="1">
        <f t="array" ref="P5948">_xlfn.IFS(C5948&lt;25,"18-24", C5948&lt;=35,"25-35", C5948&lt;=50,"36-50",TRUE,"50+")</f>
        <v>50+</v>
      </c>
      <c r="Q5948" t="str">
        <f t="shared" si="644"/>
        <v>new</v>
      </c>
      <c r="R5948" t="str">
        <f t="shared" si="645"/>
        <v>medium</v>
      </c>
      <c r="S5948" t="str">
        <f t="shared" si="646"/>
        <v>medium</v>
      </c>
      <c r="T5948" t="str">
        <f t="shared" si="647"/>
        <v>Apr</v>
      </c>
      <c r="U5948">
        <f t="shared" si="648"/>
        <v>2022</v>
      </c>
      <c r="V5948" t="str">
        <f t="shared" si="649"/>
        <v>10-15</v>
      </c>
      <c r="W5948" t="str">
        <f t="shared" si="650"/>
        <v>Slow</v>
      </c>
    </row>
    <row r="5949" spans="1:23" x14ac:dyDescent="0.3">
      <c r="A5949">
        <v>605948</v>
      </c>
      <c r="B5949">
        <v>75569</v>
      </c>
      <c r="C5949">
        <v>41</v>
      </c>
      <c r="D5949" t="s">
        <v>4</v>
      </c>
      <c r="E5949" t="s">
        <v>11</v>
      </c>
      <c r="F5949" t="s">
        <v>26</v>
      </c>
      <c r="G5949" t="s">
        <v>29</v>
      </c>
      <c r="H5949" s="1">
        <v>45428</v>
      </c>
      <c r="I5949" t="s">
        <v>34</v>
      </c>
      <c r="J5949">
        <v>74</v>
      </c>
      <c r="K5949">
        <v>1.1000000000000001</v>
      </c>
      <c r="L5949">
        <v>1007.39</v>
      </c>
      <c r="M5949">
        <v>107.78</v>
      </c>
      <c r="N5949" t="s">
        <v>47</v>
      </c>
      <c r="O5949">
        <v>4</v>
      </c>
      <c r="P5949" t="str" cm="1">
        <f t="array" ref="P5949">_xlfn.IFS(C5949&lt;25,"18-24", C5949&lt;=35,"25-35", C5949&lt;=50,"36-50",TRUE,"50+")</f>
        <v>36-50</v>
      </c>
      <c r="Q5949" t="str">
        <f t="shared" si="644"/>
        <v>new</v>
      </c>
      <c r="R5949" t="str">
        <f t="shared" si="645"/>
        <v>high value</v>
      </c>
      <c r="S5949" t="str">
        <f t="shared" si="646"/>
        <v>medium</v>
      </c>
      <c r="T5949" t="str">
        <f t="shared" si="647"/>
        <v>May</v>
      </c>
      <c r="U5949">
        <f t="shared" si="648"/>
        <v>2024</v>
      </c>
      <c r="V5949" t="str">
        <f t="shared" si="649"/>
        <v>0-5</v>
      </c>
      <c r="W5949" t="str">
        <f t="shared" si="650"/>
        <v>Slow</v>
      </c>
    </row>
    <row r="5950" spans="1:23" x14ac:dyDescent="0.3">
      <c r="A5950">
        <v>605949</v>
      </c>
      <c r="B5950">
        <v>34238</v>
      </c>
      <c r="C5950">
        <v>35</v>
      </c>
      <c r="D5950" t="s">
        <v>4</v>
      </c>
      <c r="E5950" t="s">
        <v>11</v>
      </c>
      <c r="F5950" t="s">
        <v>18</v>
      </c>
      <c r="G5950" t="s">
        <v>27</v>
      </c>
      <c r="H5950" s="1">
        <v>45468</v>
      </c>
      <c r="I5950" t="s">
        <v>33</v>
      </c>
      <c r="J5950">
        <v>21</v>
      </c>
      <c r="K5950">
        <v>12.7</v>
      </c>
      <c r="L5950">
        <v>223.04</v>
      </c>
      <c r="M5950">
        <v>86.04</v>
      </c>
      <c r="N5950" t="s">
        <v>49</v>
      </c>
      <c r="O5950">
        <v>4</v>
      </c>
      <c r="P5950" t="str" cm="1">
        <f t="array" ref="P5950">_xlfn.IFS(C5950&lt;25,"18-24", C5950&lt;=35,"25-35", C5950&lt;=50,"36-50",TRUE,"50+")</f>
        <v>25-35</v>
      </c>
      <c r="Q5950" t="str">
        <f t="shared" si="644"/>
        <v>new</v>
      </c>
      <c r="R5950" t="str">
        <f t="shared" si="645"/>
        <v>low</v>
      </c>
      <c r="S5950" t="str">
        <f t="shared" si="646"/>
        <v>medium</v>
      </c>
      <c r="T5950" t="str">
        <f t="shared" si="647"/>
        <v>Jun</v>
      </c>
      <c r="U5950">
        <f t="shared" si="648"/>
        <v>2024</v>
      </c>
      <c r="V5950" t="str">
        <f t="shared" si="649"/>
        <v>10-15</v>
      </c>
      <c r="W5950" t="str">
        <f t="shared" si="650"/>
        <v>Fast</v>
      </c>
    </row>
    <row r="5951" spans="1:23" x14ac:dyDescent="0.3">
      <c r="A5951">
        <v>605950</v>
      </c>
      <c r="B5951">
        <v>95230</v>
      </c>
      <c r="C5951">
        <v>58</v>
      </c>
      <c r="D5951" t="s">
        <v>7</v>
      </c>
      <c r="E5951" t="s">
        <v>8</v>
      </c>
      <c r="F5951" t="s">
        <v>28</v>
      </c>
      <c r="G5951" t="s">
        <v>23</v>
      </c>
      <c r="H5951" s="1">
        <v>45158</v>
      </c>
      <c r="I5951" t="s">
        <v>34</v>
      </c>
      <c r="J5951">
        <v>54</v>
      </c>
      <c r="K5951">
        <v>8.6999999999999993</v>
      </c>
      <c r="L5951">
        <v>850.64</v>
      </c>
      <c r="M5951">
        <v>66.739999999999995</v>
      </c>
      <c r="N5951" t="s">
        <v>47</v>
      </c>
      <c r="O5951">
        <v>4</v>
      </c>
      <c r="P5951" t="str" cm="1">
        <f t="array" ref="P5951">_xlfn.IFS(C5951&lt;25,"18-24", C5951&lt;=35,"25-35", C5951&lt;=50,"36-50",TRUE,"50+")</f>
        <v>50+</v>
      </c>
      <c r="Q5951" t="str">
        <f t="shared" si="644"/>
        <v>repeat</v>
      </c>
      <c r="R5951" t="str">
        <f t="shared" si="645"/>
        <v>high value</v>
      </c>
      <c r="S5951" t="str">
        <f t="shared" si="646"/>
        <v>medium</v>
      </c>
      <c r="T5951" t="str">
        <f t="shared" si="647"/>
        <v>Aug</v>
      </c>
      <c r="U5951">
        <f t="shared" si="648"/>
        <v>2023</v>
      </c>
      <c r="V5951" t="str">
        <f t="shared" si="649"/>
        <v>5-10</v>
      </c>
      <c r="W5951" t="str">
        <f t="shared" si="650"/>
        <v>Slow</v>
      </c>
    </row>
    <row r="5952" spans="1:23" x14ac:dyDescent="0.3">
      <c r="A5952">
        <v>605951</v>
      </c>
      <c r="B5952">
        <v>45706</v>
      </c>
      <c r="C5952">
        <v>42</v>
      </c>
      <c r="D5952" t="s">
        <v>7</v>
      </c>
      <c r="E5952" t="s">
        <v>8</v>
      </c>
      <c r="F5952" t="s">
        <v>30</v>
      </c>
      <c r="G5952" t="s">
        <v>27</v>
      </c>
      <c r="H5952" s="1">
        <v>45057</v>
      </c>
      <c r="I5952" t="s">
        <v>34</v>
      </c>
      <c r="J5952">
        <v>76</v>
      </c>
      <c r="K5952">
        <v>14.3</v>
      </c>
      <c r="L5952">
        <v>733.02</v>
      </c>
      <c r="M5952">
        <v>26.71</v>
      </c>
      <c r="N5952" t="s">
        <v>49</v>
      </c>
      <c r="O5952">
        <v>2</v>
      </c>
      <c r="P5952" t="str" cm="1">
        <f t="array" ref="P5952">_xlfn.IFS(C5952&lt;25,"18-24", C5952&lt;=35,"25-35", C5952&lt;=50,"36-50",TRUE,"50+")</f>
        <v>36-50</v>
      </c>
      <c r="Q5952" t="str">
        <f t="shared" si="644"/>
        <v>new</v>
      </c>
      <c r="R5952" t="str">
        <f t="shared" si="645"/>
        <v>high value</v>
      </c>
      <c r="S5952" t="str">
        <f t="shared" si="646"/>
        <v>Low</v>
      </c>
      <c r="T5952" t="str">
        <f t="shared" si="647"/>
        <v>May</v>
      </c>
      <c r="U5952">
        <f t="shared" si="648"/>
        <v>2023</v>
      </c>
      <c r="V5952" t="str">
        <f t="shared" si="649"/>
        <v>10-15</v>
      </c>
      <c r="W5952" t="str">
        <f t="shared" si="650"/>
        <v>Slow</v>
      </c>
    </row>
    <row r="5953" spans="1:23" x14ac:dyDescent="0.3">
      <c r="A5953">
        <v>605952</v>
      </c>
      <c r="B5953">
        <v>71742</v>
      </c>
      <c r="C5953">
        <v>39</v>
      </c>
      <c r="D5953" t="s">
        <v>7</v>
      </c>
      <c r="E5953" t="s">
        <v>8</v>
      </c>
      <c r="F5953" t="s">
        <v>30</v>
      </c>
      <c r="G5953" t="s">
        <v>25</v>
      </c>
      <c r="H5953" s="1">
        <v>45432</v>
      </c>
      <c r="I5953" t="s">
        <v>33</v>
      </c>
      <c r="J5953">
        <v>66</v>
      </c>
      <c r="K5953">
        <v>4.2</v>
      </c>
      <c r="L5953">
        <v>1155.77</v>
      </c>
      <c r="M5953">
        <v>112.53</v>
      </c>
      <c r="N5953" t="s">
        <v>48</v>
      </c>
      <c r="O5953">
        <v>2</v>
      </c>
      <c r="P5953" t="str" cm="1">
        <f t="array" ref="P5953">_xlfn.IFS(C5953&lt;25,"18-24", C5953&lt;=35,"25-35", C5953&lt;=50,"36-50",TRUE,"50+")</f>
        <v>36-50</v>
      </c>
      <c r="Q5953" t="str">
        <f t="shared" si="644"/>
        <v>new</v>
      </c>
      <c r="R5953" t="str">
        <f t="shared" si="645"/>
        <v>high value</v>
      </c>
      <c r="S5953" t="str">
        <f t="shared" si="646"/>
        <v>Low</v>
      </c>
      <c r="T5953" t="str">
        <f t="shared" si="647"/>
        <v>May</v>
      </c>
      <c r="U5953">
        <f t="shared" si="648"/>
        <v>2024</v>
      </c>
      <c r="V5953" t="str">
        <f t="shared" si="649"/>
        <v>0-5</v>
      </c>
      <c r="W5953" t="str">
        <f t="shared" si="650"/>
        <v>Slow</v>
      </c>
    </row>
    <row r="5954" spans="1:23" x14ac:dyDescent="0.3">
      <c r="A5954">
        <v>605953</v>
      </c>
      <c r="B5954">
        <v>12991</v>
      </c>
      <c r="C5954">
        <v>36</v>
      </c>
      <c r="D5954" t="s">
        <v>4</v>
      </c>
      <c r="E5954" t="s">
        <v>11</v>
      </c>
      <c r="F5954" t="s">
        <v>18</v>
      </c>
      <c r="G5954" t="s">
        <v>21</v>
      </c>
      <c r="H5954" s="1">
        <v>44942</v>
      </c>
      <c r="I5954" t="s">
        <v>34</v>
      </c>
      <c r="J5954">
        <v>37</v>
      </c>
      <c r="K5954">
        <v>5.2</v>
      </c>
      <c r="L5954">
        <v>1082.28</v>
      </c>
      <c r="M5954">
        <v>26.59</v>
      </c>
      <c r="N5954" t="s">
        <v>47</v>
      </c>
      <c r="O5954">
        <v>2</v>
      </c>
      <c r="P5954" t="str" cm="1">
        <f t="array" ref="P5954">_xlfn.IFS(C5954&lt;25,"18-24", C5954&lt;=35,"25-35", C5954&lt;=50,"36-50",TRUE,"50+")</f>
        <v>36-50</v>
      </c>
      <c r="Q5954" t="str">
        <f t="shared" si="644"/>
        <v>new</v>
      </c>
      <c r="R5954" t="str">
        <f t="shared" si="645"/>
        <v>high value</v>
      </c>
      <c r="S5954" t="str">
        <f t="shared" si="646"/>
        <v>Low</v>
      </c>
      <c r="T5954" t="str">
        <f t="shared" si="647"/>
        <v>Jan</v>
      </c>
      <c r="U5954">
        <f t="shared" si="648"/>
        <v>2023</v>
      </c>
      <c r="V5954" t="str">
        <f t="shared" si="649"/>
        <v>5-10</v>
      </c>
      <c r="W5954" t="str">
        <f t="shared" si="650"/>
        <v>Medium</v>
      </c>
    </row>
    <row r="5955" spans="1:23" x14ac:dyDescent="0.3">
      <c r="A5955">
        <v>605954</v>
      </c>
      <c r="B5955">
        <v>12509</v>
      </c>
      <c r="C5955">
        <v>32</v>
      </c>
      <c r="D5955" t="s">
        <v>4</v>
      </c>
      <c r="E5955" t="s">
        <v>11</v>
      </c>
      <c r="F5955" t="s">
        <v>19</v>
      </c>
      <c r="G5955" t="s">
        <v>29</v>
      </c>
      <c r="H5955" s="1">
        <v>45095</v>
      </c>
      <c r="I5955" t="s">
        <v>34</v>
      </c>
      <c r="J5955">
        <v>73</v>
      </c>
      <c r="K5955">
        <v>1.9</v>
      </c>
      <c r="L5955">
        <v>381.21</v>
      </c>
      <c r="M5955">
        <v>104.37</v>
      </c>
      <c r="N5955" t="s">
        <v>49</v>
      </c>
      <c r="O5955">
        <v>5</v>
      </c>
      <c r="P5955" t="str" cm="1">
        <f t="array" ref="P5955">_xlfn.IFS(C5955&lt;25,"18-24", C5955&lt;=35,"25-35", C5955&lt;=50,"36-50",TRUE,"50+")</f>
        <v>25-35</v>
      </c>
      <c r="Q5955" t="str">
        <f t="shared" ref="Q5955:Q6018" si="651">IF(COUNTIF($B:$B,B5955)&gt;1,"repeat","new")</f>
        <v>new</v>
      </c>
      <c r="R5955" t="str">
        <f t="shared" ref="R5955:R6018" si="652">IF(L5955&gt;500,"high value",IF( L5955&gt;250,"medium","low"))</f>
        <v>medium</v>
      </c>
      <c r="S5955" t="str">
        <f t="shared" ref="S5955:S6018" si="653">IF(O5955&lt;=2,"Low",IF(O5955&lt;=4,"medium","High"))</f>
        <v>High</v>
      </c>
      <c r="T5955" t="str">
        <f t="shared" ref="T5955:T6018" si="654">TEXT(H5955,"MMM")</f>
        <v>Jun</v>
      </c>
      <c r="U5955">
        <f t="shared" ref="U5955:U6018" si="655">YEAR(H5955)</f>
        <v>2023</v>
      </c>
      <c r="V5955" t="str">
        <f t="shared" ref="V5955:V6018" si="656">IF(K5955&lt;=5,"0-5",IF(K5955&lt;=10,"5-10",IF(K5955&lt;=15,"10-15","15+")))</f>
        <v>0-5</v>
      </c>
      <c r="W5955" t="str">
        <f t="shared" ref="W5955:W6018" si="657">IF(J5955&lt;=30,"Fast",IF(J5955&lt;=45,"Medium","Slow"))</f>
        <v>Slow</v>
      </c>
    </row>
    <row r="5956" spans="1:23" x14ac:dyDescent="0.3">
      <c r="A5956">
        <v>605955</v>
      </c>
      <c r="B5956">
        <v>17971</v>
      </c>
      <c r="C5956">
        <v>57</v>
      </c>
      <c r="D5956" t="s">
        <v>4</v>
      </c>
      <c r="E5956" t="s">
        <v>8</v>
      </c>
      <c r="F5956" t="s">
        <v>18</v>
      </c>
      <c r="G5956" t="s">
        <v>23</v>
      </c>
      <c r="H5956" s="1">
        <v>44951</v>
      </c>
      <c r="I5956" t="s">
        <v>33</v>
      </c>
      <c r="J5956">
        <v>22</v>
      </c>
      <c r="K5956">
        <v>13.5</v>
      </c>
      <c r="L5956">
        <v>757.52</v>
      </c>
      <c r="M5956">
        <v>54.2</v>
      </c>
      <c r="N5956" t="s">
        <v>50</v>
      </c>
      <c r="O5956">
        <v>2</v>
      </c>
      <c r="P5956" t="str" cm="1">
        <f t="array" ref="P5956">_xlfn.IFS(C5956&lt;25,"18-24", C5956&lt;=35,"25-35", C5956&lt;=50,"36-50",TRUE,"50+")</f>
        <v>50+</v>
      </c>
      <c r="Q5956" t="str">
        <f t="shared" si="651"/>
        <v>new</v>
      </c>
      <c r="R5956" t="str">
        <f t="shared" si="652"/>
        <v>high value</v>
      </c>
      <c r="S5956" t="str">
        <f t="shared" si="653"/>
        <v>Low</v>
      </c>
      <c r="T5956" t="str">
        <f t="shared" si="654"/>
        <v>Jan</v>
      </c>
      <c r="U5956">
        <f t="shared" si="655"/>
        <v>2023</v>
      </c>
      <c r="V5956" t="str">
        <f t="shared" si="656"/>
        <v>10-15</v>
      </c>
      <c r="W5956" t="str">
        <f t="shared" si="657"/>
        <v>Fast</v>
      </c>
    </row>
    <row r="5957" spans="1:23" x14ac:dyDescent="0.3">
      <c r="A5957">
        <v>605956</v>
      </c>
      <c r="B5957">
        <v>53157</v>
      </c>
      <c r="C5957">
        <v>32</v>
      </c>
      <c r="D5957" t="s">
        <v>7</v>
      </c>
      <c r="E5957" t="s">
        <v>11</v>
      </c>
      <c r="F5957" t="s">
        <v>28</v>
      </c>
      <c r="G5957" t="s">
        <v>27</v>
      </c>
      <c r="H5957" s="1">
        <v>45000</v>
      </c>
      <c r="I5957" t="s">
        <v>34</v>
      </c>
      <c r="J5957">
        <v>21</v>
      </c>
      <c r="K5957">
        <v>11.5</v>
      </c>
      <c r="L5957">
        <v>1433.66</v>
      </c>
      <c r="M5957">
        <v>44.77</v>
      </c>
      <c r="N5957" t="s">
        <v>49</v>
      </c>
      <c r="O5957">
        <v>3</v>
      </c>
      <c r="P5957" t="str" cm="1">
        <f t="array" ref="P5957">_xlfn.IFS(C5957&lt;25,"18-24", C5957&lt;=35,"25-35", C5957&lt;=50,"36-50",TRUE,"50+")</f>
        <v>25-35</v>
      </c>
      <c r="Q5957" t="str">
        <f t="shared" si="651"/>
        <v>new</v>
      </c>
      <c r="R5957" t="str">
        <f t="shared" si="652"/>
        <v>high value</v>
      </c>
      <c r="S5957" t="str">
        <f t="shared" si="653"/>
        <v>medium</v>
      </c>
      <c r="T5957" t="str">
        <f t="shared" si="654"/>
        <v>Mar</v>
      </c>
      <c r="U5957">
        <f t="shared" si="655"/>
        <v>2023</v>
      </c>
      <c r="V5957" t="str">
        <f t="shared" si="656"/>
        <v>10-15</v>
      </c>
      <c r="W5957" t="str">
        <f t="shared" si="657"/>
        <v>Fast</v>
      </c>
    </row>
    <row r="5958" spans="1:23" x14ac:dyDescent="0.3">
      <c r="A5958">
        <v>605957</v>
      </c>
      <c r="B5958">
        <v>53194</v>
      </c>
      <c r="C5958">
        <v>18</v>
      </c>
      <c r="D5958" t="s">
        <v>4</v>
      </c>
      <c r="E5958" t="s">
        <v>15</v>
      </c>
      <c r="F5958" t="s">
        <v>26</v>
      </c>
      <c r="G5958" t="s">
        <v>21</v>
      </c>
      <c r="H5958" s="1">
        <v>45086</v>
      </c>
      <c r="I5958" t="s">
        <v>34</v>
      </c>
      <c r="J5958">
        <v>59</v>
      </c>
      <c r="K5958">
        <v>2.7</v>
      </c>
      <c r="L5958">
        <v>1301.43</v>
      </c>
      <c r="M5958">
        <v>95.89</v>
      </c>
      <c r="N5958" t="s">
        <v>48</v>
      </c>
      <c r="O5958">
        <v>5</v>
      </c>
      <c r="P5958" t="str" cm="1">
        <f t="array" ref="P5958">_xlfn.IFS(C5958&lt;25,"18-24", C5958&lt;=35,"25-35", C5958&lt;=50,"36-50",TRUE,"50+")</f>
        <v>18-24</v>
      </c>
      <c r="Q5958" t="str">
        <f t="shared" si="651"/>
        <v>new</v>
      </c>
      <c r="R5958" t="str">
        <f t="shared" si="652"/>
        <v>high value</v>
      </c>
      <c r="S5958" t="str">
        <f t="shared" si="653"/>
        <v>High</v>
      </c>
      <c r="T5958" t="str">
        <f t="shared" si="654"/>
        <v>Jun</v>
      </c>
      <c r="U5958">
        <f t="shared" si="655"/>
        <v>2023</v>
      </c>
      <c r="V5958" t="str">
        <f t="shared" si="656"/>
        <v>0-5</v>
      </c>
      <c r="W5958" t="str">
        <f t="shared" si="657"/>
        <v>Slow</v>
      </c>
    </row>
    <row r="5959" spans="1:23" x14ac:dyDescent="0.3">
      <c r="A5959">
        <v>605958</v>
      </c>
      <c r="B5959">
        <v>31129</v>
      </c>
      <c r="C5959">
        <v>61</v>
      </c>
      <c r="D5959" t="s">
        <v>7</v>
      </c>
      <c r="E5959" t="s">
        <v>11</v>
      </c>
      <c r="F5959" t="s">
        <v>24</v>
      </c>
      <c r="G5959" t="s">
        <v>21</v>
      </c>
      <c r="H5959" s="1">
        <v>45437</v>
      </c>
      <c r="I5959" t="s">
        <v>33</v>
      </c>
      <c r="J5959">
        <v>28</v>
      </c>
      <c r="K5959">
        <v>10</v>
      </c>
      <c r="L5959">
        <v>509.06</v>
      </c>
      <c r="M5959">
        <v>66.39</v>
      </c>
      <c r="N5959" t="s">
        <v>48</v>
      </c>
      <c r="O5959">
        <v>3</v>
      </c>
      <c r="P5959" t="str" cm="1">
        <f t="array" ref="P5959">_xlfn.IFS(C5959&lt;25,"18-24", C5959&lt;=35,"25-35", C5959&lt;=50,"36-50",TRUE,"50+")</f>
        <v>50+</v>
      </c>
      <c r="Q5959" t="str">
        <f t="shared" si="651"/>
        <v>new</v>
      </c>
      <c r="R5959" t="str">
        <f t="shared" si="652"/>
        <v>high value</v>
      </c>
      <c r="S5959" t="str">
        <f t="shared" si="653"/>
        <v>medium</v>
      </c>
      <c r="T5959" t="str">
        <f t="shared" si="654"/>
        <v>May</v>
      </c>
      <c r="U5959">
        <f t="shared" si="655"/>
        <v>2024</v>
      </c>
      <c r="V5959" t="str">
        <f t="shared" si="656"/>
        <v>5-10</v>
      </c>
      <c r="W5959" t="str">
        <f t="shared" si="657"/>
        <v>Fast</v>
      </c>
    </row>
    <row r="5960" spans="1:23" x14ac:dyDescent="0.3">
      <c r="A5960">
        <v>605959</v>
      </c>
      <c r="B5960">
        <v>12129</v>
      </c>
      <c r="C5960">
        <v>58</v>
      </c>
      <c r="D5960" t="s">
        <v>4</v>
      </c>
      <c r="E5960" t="s">
        <v>16</v>
      </c>
      <c r="F5960" t="s">
        <v>24</v>
      </c>
      <c r="G5960" t="s">
        <v>23</v>
      </c>
      <c r="H5960" s="1">
        <v>44928</v>
      </c>
      <c r="I5960" t="s">
        <v>34</v>
      </c>
      <c r="J5960">
        <v>78</v>
      </c>
      <c r="K5960">
        <v>13.2</v>
      </c>
      <c r="L5960">
        <v>1273.4000000000001</v>
      </c>
      <c r="M5960">
        <v>71.52</v>
      </c>
      <c r="N5960" t="s">
        <v>50</v>
      </c>
      <c r="O5960">
        <v>1</v>
      </c>
      <c r="P5960" t="str" cm="1">
        <f t="array" ref="P5960">_xlfn.IFS(C5960&lt;25,"18-24", C5960&lt;=35,"25-35", C5960&lt;=50,"36-50",TRUE,"50+")</f>
        <v>50+</v>
      </c>
      <c r="Q5960" t="str">
        <f t="shared" si="651"/>
        <v>new</v>
      </c>
      <c r="R5960" t="str">
        <f t="shared" si="652"/>
        <v>high value</v>
      </c>
      <c r="S5960" t="str">
        <f t="shared" si="653"/>
        <v>Low</v>
      </c>
      <c r="T5960" t="str">
        <f t="shared" si="654"/>
        <v>Jan</v>
      </c>
      <c r="U5960">
        <f t="shared" si="655"/>
        <v>2023</v>
      </c>
      <c r="V5960" t="str">
        <f t="shared" si="656"/>
        <v>10-15</v>
      </c>
      <c r="W5960" t="str">
        <f t="shared" si="657"/>
        <v>Slow</v>
      </c>
    </row>
    <row r="5961" spans="1:23" x14ac:dyDescent="0.3">
      <c r="A5961">
        <v>605960</v>
      </c>
      <c r="B5961">
        <v>37092</v>
      </c>
      <c r="C5961">
        <v>33</v>
      </c>
      <c r="D5961" t="s">
        <v>7</v>
      </c>
      <c r="E5961" t="s">
        <v>5</v>
      </c>
      <c r="F5961" t="s">
        <v>24</v>
      </c>
      <c r="G5961" t="s">
        <v>31</v>
      </c>
      <c r="H5961" s="1">
        <v>45039</v>
      </c>
      <c r="I5961" t="s">
        <v>33</v>
      </c>
      <c r="J5961">
        <v>54</v>
      </c>
      <c r="K5961">
        <v>11</v>
      </c>
      <c r="L5961">
        <v>644.55999999999995</v>
      </c>
      <c r="M5961">
        <v>70.69</v>
      </c>
      <c r="N5961" t="s">
        <v>48</v>
      </c>
      <c r="O5961">
        <v>5</v>
      </c>
      <c r="P5961" t="str" cm="1">
        <f t="array" ref="P5961">_xlfn.IFS(C5961&lt;25,"18-24", C5961&lt;=35,"25-35", C5961&lt;=50,"36-50",TRUE,"50+")</f>
        <v>25-35</v>
      </c>
      <c r="Q5961" t="str">
        <f t="shared" si="651"/>
        <v>new</v>
      </c>
      <c r="R5961" t="str">
        <f t="shared" si="652"/>
        <v>high value</v>
      </c>
      <c r="S5961" t="str">
        <f t="shared" si="653"/>
        <v>High</v>
      </c>
      <c r="T5961" t="str">
        <f t="shared" si="654"/>
        <v>Apr</v>
      </c>
      <c r="U5961">
        <f t="shared" si="655"/>
        <v>2023</v>
      </c>
      <c r="V5961" t="str">
        <f t="shared" si="656"/>
        <v>10-15</v>
      </c>
      <c r="W5961" t="str">
        <f t="shared" si="657"/>
        <v>Slow</v>
      </c>
    </row>
    <row r="5962" spans="1:23" x14ac:dyDescent="0.3">
      <c r="A5962">
        <v>605961</v>
      </c>
      <c r="B5962">
        <v>14413</v>
      </c>
      <c r="C5962">
        <v>37</v>
      </c>
      <c r="D5962" t="s">
        <v>4</v>
      </c>
      <c r="E5962" t="s">
        <v>11</v>
      </c>
      <c r="F5962" t="s">
        <v>32</v>
      </c>
      <c r="G5962" t="s">
        <v>21</v>
      </c>
      <c r="H5962" s="1">
        <v>44645</v>
      </c>
      <c r="I5962" t="s">
        <v>34</v>
      </c>
      <c r="J5962">
        <v>40</v>
      </c>
      <c r="K5962">
        <v>13.7</v>
      </c>
      <c r="L5962">
        <v>840.18</v>
      </c>
      <c r="M5962">
        <v>118.21</v>
      </c>
      <c r="N5962" t="s">
        <v>47</v>
      </c>
      <c r="O5962">
        <v>3</v>
      </c>
      <c r="P5962" t="str" cm="1">
        <f t="array" ref="P5962">_xlfn.IFS(C5962&lt;25,"18-24", C5962&lt;=35,"25-35", C5962&lt;=50,"36-50",TRUE,"50+")</f>
        <v>36-50</v>
      </c>
      <c r="Q5962" t="str">
        <f t="shared" si="651"/>
        <v>new</v>
      </c>
      <c r="R5962" t="str">
        <f t="shared" si="652"/>
        <v>high value</v>
      </c>
      <c r="S5962" t="str">
        <f t="shared" si="653"/>
        <v>medium</v>
      </c>
      <c r="T5962" t="str">
        <f t="shared" si="654"/>
        <v>Mar</v>
      </c>
      <c r="U5962">
        <f t="shared" si="655"/>
        <v>2022</v>
      </c>
      <c r="V5962" t="str">
        <f t="shared" si="656"/>
        <v>10-15</v>
      </c>
      <c r="W5962" t="str">
        <f t="shared" si="657"/>
        <v>Medium</v>
      </c>
    </row>
    <row r="5963" spans="1:23" x14ac:dyDescent="0.3">
      <c r="A5963">
        <v>605962</v>
      </c>
      <c r="B5963">
        <v>54366</v>
      </c>
      <c r="C5963">
        <v>22</v>
      </c>
      <c r="D5963" t="s">
        <v>7</v>
      </c>
      <c r="E5963" t="s">
        <v>15</v>
      </c>
      <c r="F5963" t="s">
        <v>32</v>
      </c>
      <c r="G5963" t="s">
        <v>29</v>
      </c>
      <c r="H5963" s="1">
        <v>45036</v>
      </c>
      <c r="I5963" t="s">
        <v>34</v>
      </c>
      <c r="J5963">
        <v>37</v>
      </c>
      <c r="K5963">
        <v>6.5</v>
      </c>
      <c r="L5963">
        <v>1119.25</v>
      </c>
      <c r="M5963">
        <v>92.54</v>
      </c>
      <c r="N5963" t="s">
        <v>47</v>
      </c>
      <c r="O5963">
        <v>2</v>
      </c>
      <c r="P5963" t="str" cm="1">
        <f t="array" ref="P5963">_xlfn.IFS(C5963&lt;25,"18-24", C5963&lt;=35,"25-35", C5963&lt;=50,"36-50",TRUE,"50+")</f>
        <v>18-24</v>
      </c>
      <c r="Q5963" t="str">
        <f t="shared" si="651"/>
        <v>new</v>
      </c>
      <c r="R5963" t="str">
        <f t="shared" si="652"/>
        <v>high value</v>
      </c>
      <c r="S5963" t="str">
        <f t="shared" si="653"/>
        <v>Low</v>
      </c>
      <c r="T5963" t="str">
        <f t="shared" si="654"/>
        <v>Apr</v>
      </c>
      <c r="U5963">
        <f t="shared" si="655"/>
        <v>2023</v>
      </c>
      <c r="V5963" t="str">
        <f t="shared" si="656"/>
        <v>5-10</v>
      </c>
      <c r="W5963" t="str">
        <f t="shared" si="657"/>
        <v>Medium</v>
      </c>
    </row>
    <row r="5964" spans="1:23" x14ac:dyDescent="0.3">
      <c r="A5964">
        <v>605963</v>
      </c>
      <c r="B5964">
        <v>54528</v>
      </c>
      <c r="C5964">
        <v>54</v>
      </c>
      <c r="D5964" t="s">
        <v>4</v>
      </c>
      <c r="E5964" t="s">
        <v>16</v>
      </c>
      <c r="F5964" t="s">
        <v>30</v>
      </c>
      <c r="G5964" t="s">
        <v>29</v>
      </c>
      <c r="H5964" s="1">
        <v>45517</v>
      </c>
      <c r="I5964" t="s">
        <v>34</v>
      </c>
      <c r="J5964">
        <v>83</v>
      </c>
      <c r="K5964">
        <v>3</v>
      </c>
      <c r="L5964">
        <v>922.48</v>
      </c>
      <c r="M5964">
        <v>54.72</v>
      </c>
      <c r="N5964" t="s">
        <v>48</v>
      </c>
      <c r="O5964">
        <v>3</v>
      </c>
      <c r="P5964" t="str" cm="1">
        <f t="array" ref="P5964">_xlfn.IFS(C5964&lt;25,"18-24", C5964&lt;=35,"25-35", C5964&lt;=50,"36-50",TRUE,"50+")</f>
        <v>50+</v>
      </c>
      <c r="Q5964" t="str">
        <f t="shared" si="651"/>
        <v>new</v>
      </c>
      <c r="R5964" t="str">
        <f t="shared" si="652"/>
        <v>high value</v>
      </c>
      <c r="S5964" t="str">
        <f t="shared" si="653"/>
        <v>medium</v>
      </c>
      <c r="T5964" t="str">
        <f t="shared" si="654"/>
        <v>Aug</v>
      </c>
      <c r="U5964">
        <f t="shared" si="655"/>
        <v>2024</v>
      </c>
      <c r="V5964" t="str">
        <f t="shared" si="656"/>
        <v>0-5</v>
      </c>
      <c r="W5964" t="str">
        <f t="shared" si="657"/>
        <v>Slow</v>
      </c>
    </row>
    <row r="5965" spans="1:23" x14ac:dyDescent="0.3">
      <c r="A5965">
        <v>605964</v>
      </c>
      <c r="B5965">
        <v>57350</v>
      </c>
      <c r="C5965">
        <v>36</v>
      </c>
      <c r="D5965" t="s">
        <v>4</v>
      </c>
      <c r="E5965" t="s">
        <v>8</v>
      </c>
      <c r="F5965" t="s">
        <v>18</v>
      </c>
      <c r="G5965" t="s">
        <v>31</v>
      </c>
      <c r="H5965" s="1">
        <v>44716</v>
      </c>
      <c r="I5965" t="s">
        <v>33</v>
      </c>
      <c r="J5965">
        <v>23</v>
      </c>
      <c r="K5965">
        <v>14</v>
      </c>
      <c r="L5965">
        <v>535.12</v>
      </c>
      <c r="M5965">
        <v>22.25</v>
      </c>
      <c r="N5965" t="s">
        <v>48</v>
      </c>
      <c r="O5965">
        <v>2</v>
      </c>
      <c r="P5965" t="str" cm="1">
        <f t="array" ref="P5965">_xlfn.IFS(C5965&lt;25,"18-24", C5965&lt;=35,"25-35", C5965&lt;=50,"36-50",TRUE,"50+")</f>
        <v>36-50</v>
      </c>
      <c r="Q5965" t="str">
        <f t="shared" si="651"/>
        <v>new</v>
      </c>
      <c r="R5965" t="str">
        <f t="shared" si="652"/>
        <v>high value</v>
      </c>
      <c r="S5965" t="str">
        <f t="shared" si="653"/>
        <v>Low</v>
      </c>
      <c r="T5965" t="str">
        <f t="shared" si="654"/>
        <v>Jun</v>
      </c>
      <c r="U5965">
        <f t="shared" si="655"/>
        <v>2022</v>
      </c>
      <c r="V5965" t="str">
        <f t="shared" si="656"/>
        <v>10-15</v>
      </c>
      <c r="W5965" t="str">
        <f t="shared" si="657"/>
        <v>Fast</v>
      </c>
    </row>
    <row r="5966" spans="1:23" x14ac:dyDescent="0.3">
      <c r="A5966">
        <v>605965</v>
      </c>
      <c r="B5966">
        <v>59121</v>
      </c>
      <c r="C5966">
        <v>43</v>
      </c>
      <c r="D5966" t="s">
        <v>7</v>
      </c>
      <c r="E5966" t="s">
        <v>8</v>
      </c>
      <c r="F5966" t="s">
        <v>30</v>
      </c>
      <c r="G5966" t="s">
        <v>27</v>
      </c>
      <c r="H5966" s="1">
        <v>44622</v>
      </c>
      <c r="I5966" t="s">
        <v>34</v>
      </c>
      <c r="J5966">
        <v>49</v>
      </c>
      <c r="K5966">
        <v>13.7</v>
      </c>
      <c r="L5966">
        <v>1031.83</v>
      </c>
      <c r="M5966">
        <v>31.79</v>
      </c>
      <c r="N5966" t="s">
        <v>50</v>
      </c>
      <c r="O5966">
        <v>1</v>
      </c>
      <c r="P5966" t="str" cm="1">
        <f t="array" ref="P5966">_xlfn.IFS(C5966&lt;25,"18-24", C5966&lt;=35,"25-35", C5966&lt;=50,"36-50",TRUE,"50+")</f>
        <v>36-50</v>
      </c>
      <c r="Q5966" t="str">
        <f t="shared" si="651"/>
        <v>new</v>
      </c>
      <c r="R5966" t="str">
        <f t="shared" si="652"/>
        <v>high value</v>
      </c>
      <c r="S5966" t="str">
        <f t="shared" si="653"/>
        <v>Low</v>
      </c>
      <c r="T5966" t="str">
        <f t="shared" si="654"/>
        <v>Mar</v>
      </c>
      <c r="U5966">
        <f t="shared" si="655"/>
        <v>2022</v>
      </c>
      <c r="V5966" t="str">
        <f t="shared" si="656"/>
        <v>10-15</v>
      </c>
      <c r="W5966" t="str">
        <f t="shared" si="657"/>
        <v>Slow</v>
      </c>
    </row>
    <row r="5967" spans="1:23" x14ac:dyDescent="0.3">
      <c r="A5967">
        <v>605966</v>
      </c>
      <c r="B5967">
        <v>32617</v>
      </c>
      <c r="C5967">
        <v>28</v>
      </c>
      <c r="D5967" t="s">
        <v>4</v>
      </c>
      <c r="E5967" t="s">
        <v>5</v>
      </c>
      <c r="F5967" t="s">
        <v>19</v>
      </c>
      <c r="G5967" t="s">
        <v>25</v>
      </c>
      <c r="H5967" s="1">
        <v>45617</v>
      </c>
      <c r="I5967" t="s">
        <v>33</v>
      </c>
      <c r="J5967">
        <v>69</v>
      </c>
      <c r="K5967">
        <v>13.7</v>
      </c>
      <c r="L5967">
        <v>1273.77</v>
      </c>
      <c r="M5967">
        <v>100.27</v>
      </c>
      <c r="N5967" t="s">
        <v>48</v>
      </c>
      <c r="O5967">
        <v>3</v>
      </c>
      <c r="P5967" t="str" cm="1">
        <f t="array" ref="P5967">_xlfn.IFS(C5967&lt;25,"18-24", C5967&lt;=35,"25-35", C5967&lt;=50,"36-50",TRUE,"50+")</f>
        <v>25-35</v>
      </c>
      <c r="Q5967" t="str">
        <f t="shared" si="651"/>
        <v>new</v>
      </c>
      <c r="R5967" t="str">
        <f t="shared" si="652"/>
        <v>high value</v>
      </c>
      <c r="S5967" t="str">
        <f t="shared" si="653"/>
        <v>medium</v>
      </c>
      <c r="T5967" t="str">
        <f t="shared" si="654"/>
        <v>Nov</v>
      </c>
      <c r="U5967">
        <f t="shared" si="655"/>
        <v>2024</v>
      </c>
      <c r="V5967" t="str">
        <f t="shared" si="656"/>
        <v>10-15</v>
      </c>
      <c r="W5967" t="str">
        <f t="shared" si="657"/>
        <v>Slow</v>
      </c>
    </row>
    <row r="5968" spans="1:23" x14ac:dyDescent="0.3">
      <c r="A5968">
        <v>605967</v>
      </c>
      <c r="B5968">
        <v>24615</v>
      </c>
      <c r="C5968">
        <v>26</v>
      </c>
      <c r="D5968" t="s">
        <v>4</v>
      </c>
      <c r="E5968" t="s">
        <v>15</v>
      </c>
      <c r="F5968" t="s">
        <v>24</v>
      </c>
      <c r="G5968" t="s">
        <v>23</v>
      </c>
      <c r="H5968" s="1">
        <v>44752</v>
      </c>
      <c r="I5968" t="s">
        <v>34</v>
      </c>
      <c r="J5968">
        <v>26</v>
      </c>
      <c r="K5968">
        <v>4.5999999999999996</v>
      </c>
      <c r="L5968">
        <v>1028.1600000000001</v>
      </c>
      <c r="M5968">
        <v>58.28</v>
      </c>
      <c r="N5968" t="s">
        <v>50</v>
      </c>
      <c r="O5968">
        <v>3</v>
      </c>
      <c r="P5968" t="str" cm="1">
        <f t="array" ref="P5968">_xlfn.IFS(C5968&lt;25,"18-24", C5968&lt;=35,"25-35", C5968&lt;=50,"36-50",TRUE,"50+")</f>
        <v>25-35</v>
      </c>
      <c r="Q5968" t="str">
        <f t="shared" si="651"/>
        <v>new</v>
      </c>
      <c r="R5968" t="str">
        <f t="shared" si="652"/>
        <v>high value</v>
      </c>
      <c r="S5968" t="str">
        <f t="shared" si="653"/>
        <v>medium</v>
      </c>
      <c r="T5968" t="str">
        <f t="shared" si="654"/>
        <v>Jul</v>
      </c>
      <c r="U5968">
        <f t="shared" si="655"/>
        <v>2022</v>
      </c>
      <c r="V5968" t="str">
        <f t="shared" si="656"/>
        <v>0-5</v>
      </c>
      <c r="W5968" t="str">
        <f t="shared" si="657"/>
        <v>Fast</v>
      </c>
    </row>
    <row r="5969" spans="1:23" x14ac:dyDescent="0.3">
      <c r="A5969">
        <v>605968</v>
      </c>
      <c r="B5969">
        <v>59809</v>
      </c>
      <c r="C5969">
        <v>46</v>
      </c>
      <c r="D5969" t="s">
        <v>7</v>
      </c>
      <c r="E5969" t="s">
        <v>5</v>
      </c>
      <c r="F5969" t="s">
        <v>32</v>
      </c>
      <c r="G5969" t="s">
        <v>21</v>
      </c>
      <c r="H5969" s="1">
        <v>45312</v>
      </c>
      <c r="I5969" t="s">
        <v>34</v>
      </c>
      <c r="J5969">
        <v>34</v>
      </c>
      <c r="K5969">
        <v>6.5</v>
      </c>
      <c r="L5969">
        <v>187.06</v>
      </c>
      <c r="M5969">
        <v>64.98</v>
      </c>
      <c r="N5969" t="s">
        <v>50</v>
      </c>
      <c r="O5969">
        <v>4</v>
      </c>
      <c r="P5969" t="str" cm="1">
        <f t="array" ref="P5969">_xlfn.IFS(C5969&lt;25,"18-24", C5969&lt;=35,"25-35", C5969&lt;=50,"36-50",TRUE,"50+")</f>
        <v>36-50</v>
      </c>
      <c r="Q5969" t="str">
        <f t="shared" si="651"/>
        <v>repeat</v>
      </c>
      <c r="R5969" t="str">
        <f t="shared" si="652"/>
        <v>low</v>
      </c>
      <c r="S5969" t="str">
        <f t="shared" si="653"/>
        <v>medium</v>
      </c>
      <c r="T5969" t="str">
        <f t="shared" si="654"/>
        <v>Jan</v>
      </c>
      <c r="U5969">
        <f t="shared" si="655"/>
        <v>2024</v>
      </c>
      <c r="V5969" t="str">
        <f t="shared" si="656"/>
        <v>5-10</v>
      </c>
      <c r="W5969" t="str">
        <f t="shared" si="657"/>
        <v>Medium</v>
      </c>
    </row>
    <row r="5970" spans="1:23" x14ac:dyDescent="0.3">
      <c r="A5970">
        <v>605969</v>
      </c>
      <c r="B5970">
        <v>18239</v>
      </c>
      <c r="C5970">
        <v>18</v>
      </c>
      <c r="D5970" t="s">
        <v>7</v>
      </c>
      <c r="E5970" t="s">
        <v>13</v>
      </c>
      <c r="F5970" t="s">
        <v>19</v>
      </c>
      <c r="G5970" t="s">
        <v>31</v>
      </c>
      <c r="H5970" s="1">
        <v>44812</v>
      </c>
      <c r="I5970" t="s">
        <v>34</v>
      </c>
      <c r="J5970">
        <v>54</v>
      </c>
      <c r="K5970">
        <v>7.9</v>
      </c>
      <c r="L5970">
        <v>376.28</v>
      </c>
      <c r="M5970">
        <v>35.42</v>
      </c>
      <c r="N5970" t="s">
        <v>47</v>
      </c>
      <c r="O5970">
        <v>5</v>
      </c>
      <c r="P5970" t="str" cm="1">
        <f t="array" ref="P5970">_xlfn.IFS(C5970&lt;25,"18-24", C5970&lt;=35,"25-35", C5970&lt;=50,"36-50",TRUE,"50+")</f>
        <v>18-24</v>
      </c>
      <c r="Q5970" t="str">
        <f t="shared" si="651"/>
        <v>new</v>
      </c>
      <c r="R5970" t="str">
        <f t="shared" si="652"/>
        <v>medium</v>
      </c>
      <c r="S5970" t="str">
        <f t="shared" si="653"/>
        <v>High</v>
      </c>
      <c r="T5970" t="str">
        <f t="shared" si="654"/>
        <v>Sep</v>
      </c>
      <c r="U5970">
        <f t="shared" si="655"/>
        <v>2022</v>
      </c>
      <c r="V5970" t="str">
        <f t="shared" si="656"/>
        <v>5-10</v>
      </c>
      <c r="W5970" t="str">
        <f t="shared" si="657"/>
        <v>Slow</v>
      </c>
    </row>
    <row r="5971" spans="1:23" x14ac:dyDescent="0.3">
      <c r="A5971">
        <v>605970</v>
      </c>
      <c r="B5971">
        <v>83787</v>
      </c>
      <c r="C5971">
        <v>42</v>
      </c>
      <c r="D5971" t="s">
        <v>4</v>
      </c>
      <c r="E5971" t="s">
        <v>16</v>
      </c>
      <c r="F5971" t="s">
        <v>32</v>
      </c>
      <c r="G5971" t="s">
        <v>29</v>
      </c>
      <c r="H5971" s="1">
        <v>45130</v>
      </c>
      <c r="I5971" t="s">
        <v>33</v>
      </c>
      <c r="J5971">
        <v>46</v>
      </c>
      <c r="K5971">
        <v>3.6</v>
      </c>
      <c r="L5971">
        <v>699.89</v>
      </c>
      <c r="M5971">
        <v>41.57</v>
      </c>
      <c r="N5971" t="s">
        <v>47</v>
      </c>
      <c r="O5971">
        <v>2</v>
      </c>
      <c r="P5971" t="str" cm="1">
        <f t="array" ref="P5971">_xlfn.IFS(C5971&lt;25,"18-24", C5971&lt;=35,"25-35", C5971&lt;=50,"36-50",TRUE,"50+")</f>
        <v>36-50</v>
      </c>
      <c r="Q5971" t="str">
        <f t="shared" si="651"/>
        <v>new</v>
      </c>
      <c r="R5971" t="str">
        <f t="shared" si="652"/>
        <v>high value</v>
      </c>
      <c r="S5971" t="str">
        <f t="shared" si="653"/>
        <v>Low</v>
      </c>
      <c r="T5971" t="str">
        <f t="shared" si="654"/>
        <v>Jul</v>
      </c>
      <c r="U5971">
        <f t="shared" si="655"/>
        <v>2023</v>
      </c>
      <c r="V5971" t="str">
        <f t="shared" si="656"/>
        <v>0-5</v>
      </c>
      <c r="W5971" t="str">
        <f t="shared" si="657"/>
        <v>Slow</v>
      </c>
    </row>
    <row r="5972" spans="1:23" x14ac:dyDescent="0.3">
      <c r="A5972">
        <v>605971</v>
      </c>
      <c r="B5972">
        <v>21305</v>
      </c>
      <c r="C5972">
        <v>47</v>
      </c>
      <c r="D5972" t="s">
        <v>4</v>
      </c>
      <c r="E5972" t="s">
        <v>11</v>
      </c>
      <c r="F5972" t="s">
        <v>18</v>
      </c>
      <c r="G5972" t="s">
        <v>23</v>
      </c>
      <c r="H5972" s="1">
        <v>44833</v>
      </c>
      <c r="I5972" t="s">
        <v>33</v>
      </c>
      <c r="J5972">
        <v>85</v>
      </c>
      <c r="K5972">
        <v>11.2</v>
      </c>
      <c r="L5972">
        <v>1272.6099999999999</v>
      </c>
      <c r="M5972">
        <v>83.32</v>
      </c>
      <c r="N5972" t="s">
        <v>47</v>
      </c>
      <c r="O5972">
        <v>3</v>
      </c>
      <c r="P5972" t="str" cm="1">
        <f t="array" ref="P5972">_xlfn.IFS(C5972&lt;25,"18-24", C5972&lt;=35,"25-35", C5972&lt;=50,"36-50",TRUE,"50+")</f>
        <v>36-50</v>
      </c>
      <c r="Q5972" t="str">
        <f t="shared" si="651"/>
        <v>new</v>
      </c>
      <c r="R5972" t="str">
        <f t="shared" si="652"/>
        <v>high value</v>
      </c>
      <c r="S5972" t="str">
        <f t="shared" si="653"/>
        <v>medium</v>
      </c>
      <c r="T5972" t="str">
        <f t="shared" si="654"/>
        <v>Sep</v>
      </c>
      <c r="U5972">
        <f t="shared" si="655"/>
        <v>2022</v>
      </c>
      <c r="V5972" t="str">
        <f t="shared" si="656"/>
        <v>10-15</v>
      </c>
      <c r="W5972" t="str">
        <f t="shared" si="657"/>
        <v>Slow</v>
      </c>
    </row>
    <row r="5973" spans="1:23" x14ac:dyDescent="0.3">
      <c r="A5973">
        <v>605972</v>
      </c>
      <c r="B5973">
        <v>45979</v>
      </c>
      <c r="C5973">
        <v>53</v>
      </c>
      <c r="D5973" t="s">
        <v>4</v>
      </c>
      <c r="E5973" t="s">
        <v>8</v>
      </c>
      <c r="F5973" t="s">
        <v>28</v>
      </c>
      <c r="G5973" t="s">
        <v>29</v>
      </c>
      <c r="H5973" s="1">
        <v>45375</v>
      </c>
      <c r="I5973" t="s">
        <v>33</v>
      </c>
      <c r="J5973">
        <v>62</v>
      </c>
      <c r="K5973">
        <v>7.7</v>
      </c>
      <c r="L5973">
        <v>1456.68</v>
      </c>
      <c r="M5973">
        <v>100.66</v>
      </c>
      <c r="N5973" t="s">
        <v>48</v>
      </c>
      <c r="O5973">
        <v>4</v>
      </c>
      <c r="P5973" t="str" cm="1">
        <f t="array" ref="P5973">_xlfn.IFS(C5973&lt;25,"18-24", C5973&lt;=35,"25-35", C5973&lt;=50,"36-50",TRUE,"50+")</f>
        <v>50+</v>
      </c>
      <c r="Q5973" t="str">
        <f t="shared" si="651"/>
        <v>new</v>
      </c>
      <c r="R5973" t="str">
        <f t="shared" si="652"/>
        <v>high value</v>
      </c>
      <c r="S5973" t="str">
        <f t="shared" si="653"/>
        <v>medium</v>
      </c>
      <c r="T5973" t="str">
        <f t="shared" si="654"/>
        <v>Mar</v>
      </c>
      <c r="U5973">
        <f t="shared" si="655"/>
        <v>2024</v>
      </c>
      <c r="V5973" t="str">
        <f t="shared" si="656"/>
        <v>5-10</v>
      </c>
      <c r="W5973" t="str">
        <f t="shared" si="657"/>
        <v>Slow</v>
      </c>
    </row>
    <row r="5974" spans="1:23" x14ac:dyDescent="0.3">
      <c r="A5974">
        <v>605973</v>
      </c>
      <c r="B5974">
        <v>43719</v>
      </c>
      <c r="C5974">
        <v>59</v>
      </c>
      <c r="D5974" t="s">
        <v>4</v>
      </c>
      <c r="E5974" t="s">
        <v>13</v>
      </c>
      <c r="F5974" t="s">
        <v>30</v>
      </c>
      <c r="G5974" t="s">
        <v>29</v>
      </c>
      <c r="H5974" s="1">
        <v>44753</v>
      </c>
      <c r="I5974" t="s">
        <v>34</v>
      </c>
      <c r="J5974">
        <v>67</v>
      </c>
      <c r="K5974">
        <v>11.7</v>
      </c>
      <c r="L5974">
        <v>246.6</v>
      </c>
      <c r="M5974">
        <v>23.2</v>
      </c>
      <c r="N5974" t="s">
        <v>47</v>
      </c>
      <c r="O5974">
        <v>4</v>
      </c>
      <c r="P5974" t="str" cm="1">
        <f t="array" ref="P5974">_xlfn.IFS(C5974&lt;25,"18-24", C5974&lt;=35,"25-35", C5974&lt;=50,"36-50",TRUE,"50+")</f>
        <v>50+</v>
      </c>
      <c r="Q5974" t="str">
        <f t="shared" si="651"/>
        <v>new</v>
      </c>
      <c r="R5974" t="str">
        <f t="shared" si="652"/>
        <v>low</v>
      </c>
      <c r="S5974" t="str">
        <f t="shared" si="653"/>
        <v>medium</v>
      </c>
      <c r="T5974" t="str">
        <f t="shared" si="654"/>
        <v>Jul</v>
      </c>
      <c r="U5974">
        <f t="shared" si="655"/>
        <v>2022</v>
      </c>
      <c r="V5974" t="str">
        <f t="shared" si="656"/>
        <v>10-15</v>
      </c>
      <c r="W5974" t="str">
        <f t="shared" si="657"/>
        <v>Slow</v>
      </c>
    </row>
    <row r="5975" spans="1:23" x14ac:dyDescent="0.3">
      <c r="A5975">
        <v>605974</v>
      </c>
      <c r="B5975">
        <v>29165</v>
      </c>
      <c r="C5975">
        <v>29</v>
      </c>
      <c r="D5975" t="s">
        <v>7</v>
      </c>
      <c r="E5975" t="s">
        <v>16</v>
      </c>
      <c r="F5975" t="s">
        <v>22</v>
      </c>
      <c r="G5975" t="s">
        <v>21</v>
      </c>
      <c r="H5975" s="1">
        <v>45590</v>
      </c>
      <c r="I5975" t="s">
        <v>34</v>
      </c>
      <c r="J5975">
        <v>32</v>
      </c>
      <c r="K5975">
        <v>4.3</v>
      </c>
      <c r="L5975">
        <v>336.69</v>
      </c>
      <c r="M5975">
        <v>117.97</v>
      </c>
      <c r="N5975" t="s">
        <v>47</v>
      </c>
      <c r="O5975">
        <v>4</v>
      </c>
      <c r="P5975" t="str" cm="1">
        <f t="array" ref="P5975">_xlfn.IFS(C5975&lt;25,"18-24", C5975&lt;=35,"25-35", C5975&lt;=50,"36-50",TRUE,"50+")</f>
        <v>25-35</v>
      </c>
      <c r="Q5975" t="str">
        <f t="shared" si="651"/>
        <v>new</v>
      </c>
      <c r="R5975" t="str">
        <f t="shared" si="652"/>
        <v>medium</v>
      </c>
      <c r="S5975" t="str">
        <f t="shared" si="653"/>
        <v>medium</v>
      </c>
      <c r="T5975" t="str">
        <f t="shared" si="654"/>
        <v>Oct</v>
      </c>
      <c r="U5975">
        <f t="shared" si="655"/>
        <v>2024</v>
      </c>
      <c r="V5975" t="str">
        <f t="shared" si="656"/>
        <v>0-5</v>
      </c>
      <c r="W5975" t="str">
        <f t="shared" si="657"/>
        <v>Medium</v>
      </c>
    </row>
    <row r="5976" spans="1:23" x14ac:dyDescent="0.3">
      <c r="A5976">
        <v>605975</v>
      </c>
      <c r="B5976">
        <v>88469</v>
      </c>
      <c r="C5976">
        <v>37</v>
      </c>
      <c r="D5976" t="s">
        <v>7</v>
      </c>
      <c r="E5976" t="s">
        <v>16</v>
      </c>
      <c r="F5976" t="s">
        <v>26</v>
      </c>
      <c r="G5976" t="s">
        <v>31</v>
      </c>
      <c r="H5976" s="1">
        <v>45470</v>
      </c>
      <c r="I5976" t="s">
        <v>33</v>
      </c>
      <c r="J5976">
        <v>27</v>
      </c>
      <c r="K5976">
        <v>5.2</v>
      </c>
      <c r="L5976">
        <v>732.85</v>
      </c>
      <c r="M5976">
        <v>70.84</v>
      </c>
      <c r="N5976" t="s">
        <v>49</v>
      </c>
      <c r="O5976">
        <v>3</v>
      </c>
      <c r="P5976" t="str" cm="1">
        <f t="array" ref="P5976">_xlfn.IFS(C5976&lt;25,"18-24", C5976&lt;=35,"25-35", C5976&lt;=50,"36-50",TRUE,"50+")</f>
        <v>36-50</v>
      </c>
      <c r="Q5976" t="str">
        <f t="shared" si="651"/>
        <v>new</v>
      </c>
      <c r="R5976" t="str">
        <f t="shared" si="652"/>
        <v>high value</v>
      </c>
      <c r="S5976" t="str">
        <f t="shared" si="653"/>
        <v>medium</v>
      </c>
      <c r="T5976" t="str">
        <f t="shared" si="654"/>
        <v>Jun</v>
      </c>
      <c r="U5976">
        <f t="shared" si="655"/>
        <v>2024</v>
      </c>
      <c r="V5976" t="str">
        <f t="shared" si="656"/>
        <v>5-10</v>
      </c>
      <c r="W5976" t="str">
        <f t="shared" si="657"/>
        <v>Fast</v>
      </c>
    </row>
    <row r="5977" spans="1:23" x14ac:dyDescent="0.3">
      <c r="A5977">
        <v>605976</v>
      </c>
      <c r="B5977">
        <v>76880</v>
      </c>
      <c r="C5977">
        <v>40</v>
      </c>
      <c r="D5977" t="s">
        <v>4</v>
      </c>
      <c r="E5977" t="s">
        <v>8</v>
      </c>
      <c r="F5977" t="s">
        <v>24</v>
      </c>
      <c r="G5977" t="s">
        <v>27</v>
      </c>
      <c r="H5977" s="1">
        <v>44570</v>
      </c>
      <c r="I5977" t="s">
        <v>33</v>
      </c>
      <c r="J5977">
        <v>30</v>
      </c>
      <c r="K5977">
        <v>6.8</v>
      </c>
      <c r="L5977">
        <v>1036.08</v>
      </c>
      <c r="M5977">
        <v>91.35</v>
      </c>
      <c r="N5977" t="s">
        <v>50</v>
      </c>
      <c r="O5977">
        <v>3</v>
      </c>
      <c r="P5977" t="str" cm="1">
        <f t="array" ref="P5977">_xlfn.IFS(C5977&lt;25,"18-24", C5977&lt;=35,"25-35", C5977&lt;=50,"36-50",TRUE,"50+")</f>
        <v>36-50</v>
      </c>
      <c r="Q5977" t="str">
        <f t="shared" si="651"/>
        <v>new</v>
      </c>
      <c r="R5977" t="str">
        <f t="shared" si="652"/>
        <v>high value</v>
      </c>
      <c r="S5977" t="str">
        <f t="shared" si="653"/>
        <v>medium</v>
      </c>
      <c r="T5977" t="str">
        <f t="shared" si="654"/>
        <v>Jan</v>
      </c>
      <c r="U5977">
        <f t="shared" si="655"/>
        <v>2022</v>
      </c>
      <c r="V5977" t="str">
        <f t="shared" si="656"/>
        <v>5-10</v>
      </c>
      <c r="W5977" t="str">
        <f t="shared" si="657"/>
        <v>Fast</v>
      </c>
    </row>
    <row r="5978" spans="1:23" x14ac:dyDescent="0.3">
      <c r="A5978">
        <v>605977</v>
      </c>
      <c r="B5978">
        <v>79676</v>
      </c>
      <c r="C5978">
        <v>35</v>
      </c>
      <c r="D5978" t="s">
        <v>7</v>
      </c>
      <c r="E5978" t="s">
        <v>16</v>
      </c>
      <c r="F5978" t="s">
        <v>32</v>
      </c>
      <c r="G5978" t="s">
        <v>29</v>
      </c>
      <c r="H5978" s="1">
        <v>45437</v>
      </c>
      <c r="I5978" t="s">
        <v>33</v>
      </c>
      <c r="J5978">
        <v>46</v>
      </c>
      <c r="K5978">
        <v>10.5</v>
      </c>
      <c r="L5978">
        <v>487.65</v>
      </c>
      <c r="M5978">
        <v>88.45</v>
      </c>
      <c r="N5978" t="s">
        <v>50</v>
      </c>
      <c r="O5978">
        <v>2</v>
      </c>
      <c r="P5978" t="str" cm="1">
        <f t="array" ref="P5978">_xlfn.IFS(C5978&lt;25,"18-24", C5978&lt;=35,"25-35", C5978&lt;=50,"36-50",TRUE,"50+")</f>
        <v>25-35</v>
      </c>
      <c r="Q5978" t="str">
        <f t="shared" si="651"/>
        <v>new</v>
      </c>
      <c r="R5978" t="str">
        <f t="shared" si="652"/>
        <v>medium</v>
      </c>
      <c r="S5978" t="str">
        <f t="shared" si="653"/>
        <v>Low</v>
      </c>
      <c r="T5978" t="str">
        <f t="shared" si="654"/>
        <v>May</v>
      </c>
      <c r="U5978">
        <f t="shared" si="655"/>
        <v>2024</v>
      </c>
      <c r="V5978" t="str">
        <f t="shared" si="656"/>
        <v>10-15</v>
      </c>
      <c r="W5978" t="str">
        <f t="shared" si="657"/>
        <v>Slow</v>
      </c>
    </row>
    <row r="5979" spans="1:23" x14ac:dyDescent="0.3">
      <c r="A5979">
        <v>605978</v>
      </c>
      <c r="B5979">
        <v>52024</v>
      </c>
      <c r="C5979">
        <v>53</v>
      </c>
      <c r="D5979" t="s">
        <v>7</v>
      </c>
      <c r="E5979" t="s">
        <v>13</v>
      </c>
      <c r="F5979" t="s">
        <v>18</v>
      </c>
      <c r="G5979" t="s">
        <v>23</v>
      </c>
      <c r="H5979" s="1">
        <v>44721</v>
      </c>
      <c r="I5979" t="s">
        <v>34</v>
      </c>
      <c r="J5979">
        <v>87</v>
      </c>
      <c r="K5979">
        <v>8.1</v>
      </c>
      <c r="L5979">
        <v>880.71</v>
      </c>
      <c r="M5979">
        <v>113.26</v>
      </c>
      <c r="N5979" t="s">
        <v>48</v>
      </c>
      <c r="O5979">
        <v>5</v>
      </c>
      <c r="P5979" t="str" cm="1">
        <f t="array" ref="P5979">_xlfn.IFS(C5979&lt;25,"18-24", C5979&lt;=35,"25-35", C5979&lt;=50,"36-50",TRUE,"50+")</f>
        <v>50+</v>
      </c>
      <c r="Q5979" t="str">
        <f t="shared" si="651"/>
        <v>new</v>
      </c>
      <c r="R5979" t="str">
        <f t="shared" si="652"/>
        <v>high value</v>
      </c>
      <c r="S5979" t="str">
        <f t="shared" si="653"/>
        <v>High</v>
      </c>
      <c r="T5979" t="str">
        <f t="shared" si="654"/>
        <v>Jun</v>
      </c>
      <c r="U5979">
        <f t="shared" si="655"/>
        <v>2022</v>
      </c>
      <c r="V5979" t="str">
        <f t="shared" si="656"/>
        <v>5-10</v>
      </c>
      <c r="W5979" t="str">
        <f t="shared" si="657"/>
        <v>Slow</v>
      </c>
    </row>
    <row r="5980" spans="1:23" x14ac:dyDescent="0.3">
      <c r="A5980">
        <v>605979</v>
      </c>
      <c r="B5980">
        <v>15093</v>
      </c>
      <c r="C5980">
        <v>59</v>
      </c>
      <c r="D5980" t="s">
        <v>4</v>
      </c>
      <c r="E5980" t="s">
        <v>5</v>
      </c>
      <c r="F5980" t="s">
        <v>19</v>
      </c>
      <c r="G5980" t="s">
        <v>27</v>
      </c>
      <c r="H5980" s="1">
        <v>45303</v>
      </c>
      <c r="I5980" t="s">
        <v>34</v>
      </c>
      <c r="J5980">
        <v>40</v>
      </c>
      <c r="K5980">
        <v>8</v>
      </c>
      <c r="L5980">
        <v>1376.26</v>
      </c>
      <c r="M5980">
        <v>106.78</v>
      </c>
      <c r="N5980" t="s">
        <v>47</v>
      </c>
      <c r="O5980">
        <v>5</v>
      </c>
      <c r="P5980" t="str" cm="1">
        <f t="array" ref="P5980">_xlfn.IFS(C5980&lt;25,"18-24", C5980&lt;=35,"25-35", C5980&lt;=50,"36-50",TRUE,"50+")</f>
        <v>50+</v>
      </c>
      <c r="Q5980" t="str">
        <f t="shared" si="651"/>
        <v>new</v>
      </c>
      <c r="R5980" t="str">
        <f t="shared" si="652"/>
        <v>high value</v>
      </c>
      <c r="S5980" t="str">
        <f t="shared" si="653"/>
        <v>High</v>
      </c>
      <c r="T5980" t="str">
        <f t="shared" si="654"/>
        <v>Jan</v>
      </c>
      <c r="U5980">
        <f t="shared" si="655"/>
        <v>2024</v>
      </c>
      <c r="V5980" t="str">
        <f t="shared" si="656"/>
        <v>5-10</v>
      </c>
      <c r="W5980" t="str">
        <f t="shared" si="657"/>
        <v>Medium</v>
      </c>
    </row>
    <row r="5981" spans="1:23" x14ac:dyDescent="0.3">
      <c r="A5981">
        <v>605980</v>
      </c>
      <c r="B5981">
        <v>28182</v>
      </c>
      <c r="C5981">
        <v>59</v>
      </c>
      <c r="D5981" t="s">
        <v>7</v>
      </c>
      <c r="E5981" t="s">
        <v>13</v>
      </c>
      <c r="F5981" t="s">
        <v>28</v>
      </c>
      <c r="G5981" t="s">
        <v>21</v>
      </c>
      <c r="H5981" s="1">
        <v>44786</v>
      </c>
      <c r="I5981" t="s">
        <v>33</v>
      </c>
      <c r="J5981">
        <v>79</v>
      </c>
      <c r="K5981">
        <v>3</v>
      </c>
      <c r="L5981">
        <v>1362.81</v>
      </c>
      <c r="M5981">
        <v>64.38</v>
      </c>
      <c r="N5981" t="s">
        <v>49</v>
      </c>
      <c r="O5981">
        <v>1</v>
      </c>
      <c r="P5981" t="str" cm="1">
        <f t="array" ref="P5981">_xlfn.IFS(C5981&lt;25,"18-24", C5981&lt;=35,"25-35", C5981&lt;=50,"36-50",TRUE,"50+")</f>
        <v>50+</v>
      </c>
      <c r="Q5981" t="str">
        <f t="shared" si="651"/>
        <v>new</v>
      </c>
      <c r="R5981" t="str">
        <f t="shared" si="652"/>
        <v>high value</v>
      </c>
      <c r="S5981" t="str">
        <f t="shared" si="653"/>
        <v>Low</v>
      </c>
      <c r="T5981" t="str">
        <f t="shared" si="654"/>
        <v>Aug</v>
      </c>
      <c r="U5981">
        <f t="shared" si="655"/>
        <v>2022</v>
      </c>
      <c r="V5981" t="str">
        <f t="shared" si="656"/>
        <v>0-5</v>
      </c>
      <c r="W5981" t="str">
        <f t="shared" si="657"/>
        <v>Slow</v>
      </c>
    </row>
    <row r="5982" spans="1:23" x14ac:dyDescent="0.3">
      <c r="A5982">
        <v>605981</v>
      </c>
      <c r="B5982">
        <v>88173</v>
      </c>
      <c r="C5982">
        <v>35</v>
      </c>
      <c r="D5982" t="s">
        <v>7</v>
      </c>
      <c r="E5982" t="s">
        <v>13</v>
      </c>
      <c r="F5982" t="s">
        <v>18</v>
      </c>
      <c r="G5982" t="s">
        <v>21</v>
      </c>
      <c r="H5982" s="1">
        <v>45400</v>
      </c>
      <c r="I5982" t="s">
        <v>34</v>
      </c>
      <c r="J5982">
        <v>68</v>
      </c>
      <c r="K5982">
        <v>8</v>
      </c>
      <c r="L5982">
        <v>343.77</v>
      </c>
      <c r="M5982">
        <v>102.8</v>
      </c>
      <c r="N5982" t="s">
        <v>48</v>
      </c>
      <c r="O5982">
        <v>3</v>
      </c>
      <c r="P5982" t="str" cm="1">
        <f t="array" ref="P5982">_xlfn.IFS(C5982&lt;25,"18-24", C5982&lt;=35,"25-35", C5982&lt;=50,"36-50",TRUE,"50+")</f>
        <v>25-35</v>
      </c>
      <c r="Q5982" t="str">
        <f t="shared" si="651"/>
        <v>new</v>
      </c>
      <c r="R5982" t="str">
        <f t="shared" si="652"/>
        <v>medium</v>
      </c>
      <c r="S5982" t="str">
        <f t="shared" si="653"/>
        <v>medium</v>
      </c>
      <c r="T5982" t="str">
        <f t="shared" si="654"/>
        <v>Apr</v>
      </c>
      <c r="U5982">
        <f t="shared" si="655"/>
        <v>2024</v>
      </c>
      <c r="V5982" t="str">
        <f t="shared" si="656"/>
        <v>5-10</v>
      </c>
      <c r="W5982" t="str">
        <f t="shared" si="657"/>
        <v>Slow</v>
      </c>
    </row>
    <row r="5983" spans="1:23" x14ac:dyDescent="0.3">
      <c r="A5983">
        <v>605982</v>
      </c>
      <c r="B5983">
        <v>26332</v>
      </c>
      <c r="C5983">
        <v>50</v>
      </c>
      <c r="D5983" t="s">
        <v>4</v>
      </c>
      <c r="E5983" t="s">
        <v>16</v>
      </c>
      <c r="F5983" t="s">
        <v>26</v>
      </c>
      <c r="G5983" t="s">
        <v>23</v>
      </c>
      <c r="H5983" s="1">
        <v>44596</v>
      </c>
      <c r="I5983" t="s">
        <v>34</v>
      </c>
      <c r="J5983">
        <v>45</v>
      </c>
      <c r="K5983">
        <v>7.4</v>
      </c>
      <c r="L5983">
        <v>1164.75</v>
      </c>
      <c r="M5983">
        <v>54.51</v>
      </c>
      <c r="N5983" t="s">
        <v>50</v>
      </c>
      <c r="O5983">
        <v>3</v>
      </c>
      <c r="P5983" t="str" cm="1">
        <f t="array" ref="P5983">_xlfn.IFS(C5983&lt;25,"18-24", C5983&lt;=35,"25-35", C5983&lt;=50,"36-50",TRUE,"50+")</f>
        <v>36-50</v>
      </c>
      <c r="Q5983" t="str">
        <f t="shared" si="651"/>
        <v>repeat</v>
      </c>
      <c r="R5983" t="str">
        <f t="shared" si="652"/>
        <v>high value</v>
      </c>
      <c r="S5983" t="str">
        <f t="shared" si="653"/>
        <v>medium</v>
      </c>
      <c r="T5983" t="str">
        <f t="shared" si="654"/>
        <v>Feb</v>
      </c>
      <c r="U5983">
        <f t="shared" si="655"/>
        <v>2022</v>
      </c>
      <c r="V5983" t="str">
        <f t="shared" si="656"/>
        <v>5-10</v>
      </c>
      <c r="W5983" t="str">
        <f t="shared" si="657"/>
        <v>Medium</v>
      </c>
    </row>
    <row r="5984" spans="1:23" x14ac:dyDescent="0.3">
      <c r="A5984">
        <v>605983</v>
      </c>
      <c r="B5984">
        <v>41848</v>
      </c>
      <c r="C5984">
        <v>56</v>
      </c>
      <c r="D5984" t="s">
        <v>7</v>
      </c>
      <c r="E5984" t="s">
        <v>8</v>
      </c>
      <c r="F5984" t="s">
        <v>18</v>
      </c>
      <c r="G5984" t="s">
        <v>31</v>
      </c>
      <c r="H5984" s="1">
        <v>44635</v>
      </c>
      <c r="I5984" t="s">
        <v>34</v>
      </c>
      <c r="J5984">
        <v>29</v>
      </c>
      <c r="K5984">
        <v>8.9</v>
      </c>
      <c r="L5984">
        <v>343.13</v>
      </c>
      <c r="M5984">
        <v>52.92</v>
      </c>
      <c r="N5984" t="s">
        <v>50</v>
      </c>
      <c r="O5984">
        <v>4</v>
      </c>
      <c r="P5984" t="str" cm="1">
        <f t="array" ref="P5984">_xlfn.IFS(C5984&lt;25,"18-24", C5984&lt;=35,"25-35", C5984&lt;=50,"36-50",TRUE,"50+")</f>
        <v>50+</v>
      </c>
      <c r="Q5984" t="str">
        <f t="shared" si="651"/>
        <v>new</v>
      </c>
      <c r="R5984" t="str">
        <f t="shared" si="652"/>
        <v>medium</v>
      </c>
      <c r="S5984" t="str">
        <f t="shared" si="653"/>
        <v>medium</v>
      </c>
      <c r="T5984" t="str">
        <f t="shared" si="654"/>
        <v>Mar</v>
      </c>
      <c r="U5984">
        <f t="shared" si="655"/>
        <v>2022</v>
      </c>
      <c r="V5984" t="str">
        <f t="shared" si="656"/>
        <v>5-10</v>
      </c>
      <c r="W5984" t="str">
        <f t="shared" si="657"/>
        <v>Fast</v>
      </c>
    </row>
    <row r="5985" spans="1:23" x14ac:dyDescent="0.3">
      <c r="A5985">
        <v>605984</v>
      </c>
      <c r="B5985">
        <v>38543</v>
      </c>
      <c r="C5985">
        <v>64</v>
      </c>
      <c r="D5985" t="s">
        <v>4</v>
      </c>
      <c r="E5985" t="s">
        <v>15</v>
      </c>
      <c r="F5985" t="s">
        <v>26</v>
      </c>
      <c r="G5985" t="s">
        <v>23</v>
      </c>
      <c r="H5985" s="1">
        <v>45196</v>
      </c>
      <c r="I5985" t="s">
        <v>33</v>
      </c>
      <c r="J5985">
        <v>54</v>
      </c>
      <c r="K5985">
        <v>1.4</v>
      </c>
      <c r="L5985">
        <v>296.08</v>
      </c>
      <c r="M5985">
        <v>88.89</v>
      </c>
      <c r="N5985" t="s">
        <v>50</v>
      </c>
      <c r="O5985">
        <v>3</v>
      </c>
      <c r="P5985" t="str" cm="1">
        <f t="array" ref="P5985">_xlfn.IFS(C5985&lt;25,"18-24", C5985&lt;=35,"25-35", C5985&lt;=50,"36-50",TRUE,"50+")</f>
        <v>50+</v>
      </c>
      <c r="Q5985" t="str">
        <f t="shared" si="651"/>
        <v>new</v>
      </c>
      <c r="R5985" t="str">
        <f t="shared" si="652"/>
        <v>medium</v>
      </c>
      <c r="S5985" t="str">
        <f t="shared" si="653"/>
        <v>medium</v>
      </c>
      <c r="T5985" t="str">
        <f t="shared" si="654"/>
        <v>Sep</v>
      </c>
      <c r="U5985">
        <f t="shared" si="655"/>
        <v>2023</v>
      </c>
      <c r="V5985" t="str">
        <f t="shared" si="656"/>
        <v>0-5</v>
      </c>
      <c r="W5985" t="str">
        <f t="shared" si="657"/>
        <v>Slow</v>
      </c>
    </row>
    <row r="5986" spans="1:23" x14ac:dyDescent="0.3">
      <c r="A5986">
        <v>605985</v>
      </c>
      <c r="B5986">
        <v>23999</v>
      </c>
      <c r="C5986">
        <v>35</v>
      </c>
      <c r="D5986" t="s">
        <v>4</v>
      </c>
      <c r="E5986" t="s">
        <v>15</v>
      </c>
      <c r="F5986" t="s">
        <v>18</v>
      </c>
      <c r="G5986" t="s">
        <v>31</v>
      </c>
      <c r="H5986" s="1">
        <v>45488</v>
      </c>
      <c r="I5986" t="s">
        <v>33</v>
      </c>
      <c r="J5986">
        <v>68</v>
      </c>
      <c r="K5986">
        <v>4.3</v>
      </c>
      <c r="L5986">
        <v>611.27</v>
      </c>
      <c r="M5986">
        <v>85.39</v>
      </c>
      <c r="N5986" t="s">
        <v>48</v>
      </c>
      <c r="O5986">
        <v>3</v>
      </c>
      <c r="P5986" t="str" cm="1">
        <f t="array" ref="P5986">_xlfn.IFS(C5986&lt;25,"18-24", C5986&lt;=35,"25-35", C5986&lt;=50,"36-50",TRUE,"50+")</f>
        <v>25-35</v>
      </c>
      <c r="Q5986" t="str">
        <f t="shared" si="651"/>
        <v>new</v>
      </c>
      <c r="R5986" t="str">
        <f t="shared" si="652"/>
        <v>high value</v>
      </c>
      <c r="S5986" t="str">
        <f t="shared" si="653"/>
        <v>medium</v>
      </c>
      <c r="T5986" t="str">
        <f t="shared" si="654"/>
        <v>Jul</v>
      </c>
      <c r="U5986">
        <f t="shared" si="655"/>
        <v>2024</v>
      </c>
      <c r="V5986" t="str">
        <f t="shared" si="656"/>
        <v>0-5</v>
      </c>
      <c r="W5986" t="str">
        <f t="shared" si="657"/>
        <v>Slow</v>
      </c>
    </row>
    <row r="5987" spans="1:23" x14ac:dyDescent="0.3">
      <c r="A5987">
        <v>605986</v>
      </c>
      <c r="B5987">
        <v>74462</v>
      </c>
      <c r="C5987">
        <v>41</v>
      </c>
      <c r="D5987" t="s">
        <v>7</v>
      </c>
      <c r="E5987" t="s">
        <v>13</v>
      </c>
      <c r="F5987" t="s">
        <v>18</v>
      </c>
      <c r="G5987" t="s">
        <v>23</v>
      </c>
      <c r="H5987" s="1">
        <v>45097</v>
      </c>
      <c r="I5987" t="s">
        <v>33</v>
      </c>
      <c r="J5987">
        <v>83</v>
      </c>
      <c r="K5987">
        <v>10.6</v>
      </c>
      <c r="L5987">
        <v>673.49</v>
      </c>
      <c r="M5987">
        <v>74.97</v>
      </c>
      <c r="N5987" t="s">
        <v>50</v>
      </c>
      <c r="O5987">
        <v>1</v>
      </c>
      <c r="P5987" t="str" cm="1">
        <f t="array" ref="P5987">_xlfn.IFS(C5987&lt;25,"18-24", C5987&lt;=35,"25-35", C5987&lt;=50,"36-50",TRUE,"50+")</f>
        <v>36-50</v>
      </c>
      <c r="Q5987" t="str">
        <f t="shared" si="651"/>
        <v>new</v>
      </c>
      <c r="R5987" t="str">
        <f t="shared" si="652"/>
        <v>high value</v>
      </c>
      <c r="S5987" t="str">
        <f t="shared" si="653"/>
        <v>Low</v>
      </c>
      <c r="T5987" t="str">
        <f t="shared" si="654"/>
        <v>Jun</v>
      </c>
      <c r="U5987">
        <f t="shared" si="655"/>
        <v>2023</v>
      </c>
      <c r="V5987" t="str">
        <f t="shared" si="656"/>
        <v>10-15</v>
      </c>
      <c r="W5987" t="str">
        <f t="shared" si="657"/>
        <v>Slow</v>
      </c>
    </row>
    <row r="5988" spans="1:23" x14ac:dyDescent="0.3">
      <c r="A5988">
        <v>605987</v>
      </c>
      <c r="B5988">
        <v>37045</v>
      </c>
      <c r="C5988">
        <v>61</v>
      </c>
      <c r="D5988" t="s">
        <v>4</v>
      </c>
      <c r="E5988" t="s">
        <v>15</v>
      </c>
      <c r="F5988" t="s">
        <v>18</v>
      </c>
      <c r="G5988" t="s">
        <v>29</v>
      </c>
      <c r="H5988" s="1">
        <v>44811</v>
      </c>
      <c r="I5988" t="s">
        <v>34</v>
      </c>
      <c r="J5988">
        <v>38</v>
      </c>
      <c r="K5988">
        <v>3.2</v>
      </c>
      <c r="L5988">
        <v>1233.58</v>
      </c>
      <c r="M5988">
        <v>26.02</v>
      </c>
      <c r="N5988" t="s">
        <v>50</v>
      </c>
      <c r="O5988">
        <v>2</v>
      </c>
      <c r="P5988" t="str" cm="1">
        <f t="array" ref="P5988">_xlfn.IFS(C5988&lt;25,"18-24", C5988&lt;=35,"25-35", C5988&lt;=50,"36-50",TRUE,"50+")</f>
        <v>50+</v>
      </c>
      <c r="Q5988" t="str">
        <f t="shared" si="651"/>
        <v>new</v>
      </c>
      <c r="R5988" t="str">
        <f t="shared" si="652"/>
        <v>high value</v>
      </c>
      <c r="S5988" t="str">
        <f t="shared" si="653"/>
        <v>Low</v>
      </c>
      <c r="T5988" t="str">
        <f t="shared" si="654"/>
        <v>Sep</v>
      </c>
      <c r="U5988">
        <f t="shared" si="655"/>
        <v>2022</v>
      </c>
      <c r="V5988" t="str">
        <f t="shared" si="656"/>
        <v>0-5</v>
      </c>
      <c r="W5988" t="str">
        <f t="shared" si="657"/>
        <v>Medium</v>
      </c>
    </row>
    <row r="5989" spans="1:23" x14ac:dyDescent="0.3">
      <c r="A5989">
        <v>605988</v>
      </c>
      <c r="B5989">
        <v>24275</v>
      </c>
      <c r="C5989">
        <v>50</v>
      </c>
      <c r="D5989" t="s">
        <v>7</v>
      </c>
      <c r="E5989" t="s">
        <v>15</v>
      </c>
      <c r="F5989" t="s">
        <v>19</v>
      </c>
      <c r="G5989" t="s">
        <v>31</v>
      </c>
      <c r="H5989" s="1">
        <v>44752</v>
      </c>
      <c r="I5989" t="s">
        <v>33</v>
      </c>
      <c r="J5989">
        <v>77</v>
      </c>
      <c r="K5989">
        <v>1.8</v>
      </c>
      <c r="L5989">
        <v>875.16</v>
      </c>
      <c r="M5989">
        <v>60.92</v>
      </c>
      <c r="N5989" t="s">
        <v>48</v>
      </c>
      <c r="O5989">
        <v>2</v>
      </c>
      <c r="P5989" t="str" cm="1">
        <f t="array" ref="P5989">_xlfn.IFS(C5989&lt;25,"18-24", C5989&lt;=35,"25-35", C5989&lt;=50,"36-50",TRUE,"50+")</f>
        <v>36-50</v>
      </c>
      <c r="Q5989" t="str">
        <f t="shared" si="651"/>
        <v>new</v>
      </c>
      <c r="R5989" t="str">
        <f t="shared" si="652"/>
        <v>high value</v>
      </c>
      <c r="S5989" t="str">
        <f t="shared" si="653"/>
        <v>Low</v>
      </c>
      <c r="T5989" t="str">
        <f t="shared" si="654"/>
        <v>Jul</v>
      </c>
      <c r="U5989">
        <f t="shared" si="655"/>
        <v>2022</v>
      </c>
      <c r="V5989" t="str">
        <f t="shared" si="656"/>
        <v>0-5</v>
      </c>
      <c r="W5989" t="str">
        <f t="shared" si="657"/>
        <v>Slow</v>
      </c>
    </row>
    <row r="5990" spans="1:23" x14ac:dyDescent="0.3">
      <c r="A5990">
        <v>605989</v>
      </c>
      <c r="B5990">
        <v>49298</v>
      </c>
      <c r="C5990">
        <v>45</v>
      </c>
      <c r="D5990" t="s">
        <v>4</v>
      </c>
      <c r="E5990" t="s">
        <v>5</v>
      </c>
      <c r="F5990" t="s">
        <v>32</v>
      </c>
      <c r="G5990" t="s">
        <v>21</v>
      </c>
      <c r="H5990" s="1">
        <v>44630</v>
      </c>
      <c r="I5990" t="s">
        <v>34</v>
      </c>
      <c r="J5990">
        <v>40</v>
      </c>
      <c r="K5990">
        <v>3.8</v>
      </c>
      <c r="L5990">
        <v>684.14</v>
      </c>
      <c r="M5990">
        <v>107.9</v>
      </c>
      <c r="N5990" t="s">
        <v>50</v>
      </c>
      <c r="O5990">
        <v>2</v>
      </c>
      <c r="P5990" t="str" cm="1">
        <f t="array" ref="P5990">_xlfn.IFS(C5990&lt;25,"18-24", C5990&lt;=35,"25-35", C5990&lt;=50,"36-50",TRUE,"50+")</f>
        <v>36-50</v>
      </c>
      <c r="Q5990" t="str">
        <f t="shared" si="651"/>
        <v>new</v>
      </c>
      <c r="R5990" t="str">
        <f t="shared" si="652"/>
        <v>high value</v>
      </c>
      <c r="S5990" t="str">
        <f t="shared" si="653"/>
        <v>Low</v>
      </c>
      <c r="T5990" t="str">
        <f t="shared" si="654"/>
        <v>Mar</v>
      </c>
      <c r="U5990">
        <f t="shared" si="655"/>
        <v>2022</v>
      </c>
      <c r="V5990" t="str">
        <f t="shared" si="656"/>
        <v>0-5</v>
      </c>
      <c r="W5990" t="str">
        <f t="shared" si="657"/>
        <v>Medium</v>
      </c>
    </row>
    <row r="5991" spans="1:23" x14ac:dyDescent="0.3">
      <c r="A5991">
        <v>605990</v>
      </c>
      <c r="B5991">
        <v>37471</v>
      </c>
      <c r="C5991">
        <v>30</v>
      </c>
      <c r="D5991" t="s">
        <v>7</v>
      </c>
      <c r="E5991" t="s">
        <v>5</v>
      </c>
      <c r="F5991" t="s">
        <v>18</v>
      </c>
      <c r="G5991" t="s">
        <v>29</v>
      </c>
      <c r="H5991" s="1">
        <v>44662</v>
      </c>
      <c r="I5991" t="s">
        <v>34</v>
      </c>
      <c r="J5991">
        <v>46</v>
      </c>
      <c r="K5991">
        <v>1.6</v>
      </c>
      <c r="L5991">
        <v>1305.22</v>
      </c>
      <c r="M5991">
        <v>44.89</v>
      </c>
      <c r="N5991" t="s">
        <v>50</v>
      </c>
      <c r="O5991">
        <v>4</v>
      </c>
      <c r="P5991" t="str" cm="1">
        <f t="array" ref="P5991">_xlfn.IFS(C5991&lt;25,"18-24", C5991&lt;=35,"25-35", C5991&lt;=50,"36-50",TRUE,"50+")</f>
        <v>25-35</v>
      </c>
      <c r="Q5991" t="str">
        <f t="shared" si="651"/>
        <v>new</v>
      </c>
      <c r="R5991" t="str">
        <f t="shared" si="652"/>
        <v>high value</v>
      </c>
      <c r="S5991" t="str">
        <f t="shared" si="653"/>
        <v>medium</v>
      </c>
      <c r="T5991" t="str">
        <f t="shared" si="654"/>
        <v>Apr</v>
      </c>
      <c r="U5991">
        <f t="shared" si="655"/>
        <v>2022</v>
      </c>
      <c r="V5991" t="str">
        <f t="shared" si="656"/>
        <v>0-5</v>
      </c>
      <c r="W5991" t="str">
        <f t="shared" si="657"/>
        <v>Slow</v>
      </c>
    </row>
    <row r="5992" spans="1:23" x14ac:dyDescent="0.3">
      <c r="A5992">
        <v>605991</v>
      </c>
      <c r="B5992">
        <v>23184</v>
      </c>
      <c r="C5992">
        <v>48</v>
      </c>
      <c r="D5992" t="s">
        <v>4</v>
      </c>
      <c r="E5992" t="s">
        <v>13</v>
      </c>
      <c r="F5992" t="s">
        <v>24</v>
      </c>
      <c r="G5992" t="s">
        <v>21</v>
      </c>
      <c r="H5992" s="1">
        <v>45605</v>
      </c>
      <c r="I5992" t="s">
        <v>33</v>
      </c>
      <c r="J5992">
        <v>83</v>
      </c>
      <c r="K5992">
        <v>14.6</v>
      </c>
      <c r="L5992">
        <v>166.68</v>
      </c>
      <c r="M5992">
        <v>68.05</v>
      </c>
      <c r="N5992" t="s">
        <v>48</v>
      </c>
      <c r="O5992">
        <v>2</v>
      </c>
      <c r="P5992" t="str" cm="1">
        <f t="array" ref="P5992">_xlfn.IFS(C5992&lt;25,"18-24", C5992&lt;=35,"25-35", C5992&lt;=50,"36-50",TRUE,"50+")</f>
        <v>36-50</v>
      </c>
      <c r="Q5992" t="str">
        <f t="shared" si="651"/>
        <v>new</v>
      </c>
      <c r="R5992" t="str">
        <f t="shared" si="652"/>
        <v>low</v>
      </c>
      <c r="S5992" t="str">
        <f t="shared" si="653"/>
        <v>Low</v>
      </c>
      <c r="T5992" t="str">
        <f t="shared" si="654"/>
        <v>Nov</v>
      </c>
      <c r="U5992">
        <f t="shared" si="655"/>
        <v>2024</v>
      </c>
      <c r="V5992" t="str">
        <f t="shared" si="656"/>
        <v>10-15</v>
      </c>
      <c r="W5992" t="str">
        <f t="shared" si="657"/>
        <v>Slow</v>
      </c>
    </row>
    <row r="5993" spans="1:23" x14ac:dyDescent="0.3">
      <c r="A5993">
        <v>605992</v>
      </c>
      <c r="B5993">
        <v>11691</v>
      </c>
      <c r="C5993">
        <v>32</v>
      </c>
      <c r="D5993" t="s">
        <v>7</v>
      </c>
      <c r="E5993" t="s">
        <v>16</v>
      </c>
      <c r="F5993" t="s">
        <v>19</v>
      </c>
      <c r="G5993" t="s">
        <v>21</v>
      </c>
      <c r="H5993" s="1">
        <v>45328</v>
      </c>
      <c r="I5993" t="s">
        <v>34</v>
      </c>
      <c r="J5993">
        <v>60</v>
      </c>
      <c r="K5993">
        <v>4.7</v>
      </c>
      <c r="L5993">
        <v>543.19000000000005</v>
      </c>
      <c r="M5993">
        <v>102.56</v>
      </c>
      <c r="N5993" t="s">
        <v>48</v>
      </c>
      <c r="O5993">
        <v>4</v>
      </c>
      <c r="P5993" t="str" cm="1">
        <f t="array" ref="P5993">_xlfn.IFS(C5993&lt;25,"18-24", C5993&lt;=35,"25-35", C5993&lt;=50,"36-50",TRUE,"50+")</f>
        <v>25-35</v>
      </c>
      <c r="Q5993" t="str">
        <f t="shared" si="651"/>
        <v>new</v>
      </c>
      <c r="R5993" t="str">
        <f t="shared" si="652"/>
        <v>high value</v>
      </c>
      <c r="S5993" t="str">
        <f t="shared" si="653"/>
        <v>medium</v>
      </c>
      <c r="T5993" t="str">
        <f t="shared" si="654"/>
        <v>Feb</v>
      </c>
      <c r="U5993">
        <f t="shared" si="655"/>
        <v>2024</v>
      </c>
      <c r="V5993" t="str">
        <f t="shared" si="656"/>
        <v>0-5</v>
      </c>
      <c r="W5993" t="str">
        <f t="shared" si="657"/>
        <v>Slow</v>
      </c>
    </row>
    <row r="5994" spans="1:23" x14ac:dyDescent="0.3">
      <c r="A5994">
        <v>605993</v>
      </c>
      <c r="B5994">
        <v>91702</v>
      </c>
      <c r="C5994">
        <v>37</v>
      </c>
      <c r="D5994" t="s">
        <v>7</v>
      </c>
      <c r="E5994" t="s">
        <v>13</v>
      </c>
      <c r="F5994" t="s">
        <v>26</v>
      </c>
      <c r="G5994" t="s">
        <v>27</v>
      </c>
      <c r="H5994" s="1">
        <v>45400</v>
      </c>
      <c r="I5994" t="s">
        <v>33</v>
      </c>
      <c r="J5994">
        <v>68</v>
      </c>
      <c r="K5994">
        <v>3.2</v>
      </c>
      <c r="L5994">
        <v>658.04</v>
      </c>
      <c r="M5994">
        <v>91.49</v>
      </c>
      <c r="N5994" t="s">
        <v>50</v>
      </c>
      <c r="O5994">
        <v>4</v>
      </c>
      <c r="P5994" t="str" cm="1">
        <f t="array" ref="P5994">_xlfn.IFS(C5994&lt;25,"18-24", C5994&lt;=35,"25-35", C5994&lt;=50,"36-50",TRUE,"50+")</f>
        <v>36-50</v>
      </c>
      <c r="Q5994" t="str">
        <f t="shared" si="651"/>
        <v>repeat</v>
      </c>
      <c r="R5994" t="str">
        <f t="shared" si="652"/>
        <v>high value</v>
      </c>
      <c r="S5994" t="str">
        <f t="shared" si="653"/>
        <v>medium</v>
      </c>
      <c r="T5994" t="str">
        <f t="shared" si="654"/>
        <v>Apr</v>
      </c>
      <c r="U5994">
        <f t="shared" si="655"/>
        <v>2024</v>
      </c>
      <c r="V5994" t="str">
        <f t="shared" si="656"/>
        <v>0-5</v>
      </c>
      <c r="W5994" t="str">
        <f t="shared" si="657"/>
        <v>Slow</v>
      </c>
    </row>
    <row r="5995" spans="1:23" x14ac:dyDescent="0.3">
      <c r="A5995">
        <v>605994</v>
      </c>
      <c r="B5995">
        <v>22727</v>
      </c>
      <c r="C5995">
        <v>37</v>
      </c>
      <c r="D5995" t="s">
        <v>4</v>
      </c>
      <c r="E5995" t="s">
        <v>11</v>
      </c>
      <c r="F5995" t="s">
        <v>22</v>
      </c>
      <c r="G5995" t="s">
        <v>31</v>
      </c>
      <c r="H5995" s="1">
        <v>44593</v>
      </c>
      <c r="I5995" t="s">
        <v>33</v>
      </c>
      <c r="J5995">
        <v>88</v>
      </c>
      <c r="K5995">
        <v>9.3000000000000007</v>
      </c>
      <c r="L5995">
        <v>969.26</v>
      </c>
      <c r="M5995">
        <v>56.16</v>
      </c>
      <c r="N5995" t="s">
        <v>48</v>
      </c>
      <c r="O5995">
        <v>3</v>
      </c>
      <c r="P5995" t="str" cm="1">
        <f t="array" ref="P5995">_xlfn.IFS(C5995&lt;25,"18-24", C5995&lt;=35,"25-35", C5995&lt;=50,"36-50",TRUE,"50+")</f>
        <v>36-50</v>
      </c>
      <c r="Q5995" t="str">
        <f t="shared" si="651"/>
        <v>new</v>
      </c>
      <c r="R5995" t="str">
        <f t="shared" si="652"/>
        <v>high value</v>
      </c>
      <c r="S5995" t="str">
        <f t="shared" si="653"/>
        <v>medium</v>
      </c>
      <c r="T5995" t="str">
        <f t="shared" si="654"/>
        <v>Feb</v>
      </c>
      <c r="U5995">
        <f t="shared" si="655"/>
        <v>2022</v>
      </c>
      <c r="V5995" t="str">
        <f t="shared" si="656"/>
        <v>5-10</v>
      </c>
      <c r="W5995" t="str">
        <f t="shared" si="657"/>
        <v>Slow</v>
      </c>
    </row>
    <row r="5996" spans="1:23" x14ac:dyDescent="0.3">
      <c r="A5996">
        <v>605995</v>
      </c>
      <c r="B5996">
        <v>47998</v>
      </c>
      <c r="C5996">
        <v>60</v>
      </c>
      <c r="D5996" t="s">
        <v>4</v>
      </c>
      <c r="E5996" t="s">
        <v>16</v>
      </c>
      <c r="F5996" t="s">
        <v>18</v>
      </c>
      <c r="G5996" t="s">
        <v>23</v>
      </c>
      <c r="H5996" s="1">
        <v>45402</v>
      </c>
      <c r="I5996" t="s">
        <v>33</v>
      </c>
      <c r="J5996">
        <v>78</v>
      </c>
      <c r="K5996">
        <v>10.7</v>
      </c>
      <c r="L5996">
        <v>1458.21</v>
      </c>
      <c r="M5996">
        <v>56.17</v>
      </c>
      <c r="N5996" t="s">
        <v>50</v>
      </c>
      <c r="O5996">
        <v>3</v>
      </c>
      <c r="P5996" t="str" cm="1">
        <f t="array" ref="P5996">_xlfn.IFS(C5996&lt;25,"18-24", C5996&lt;=35,"25-35", C5996&lt;=50,"36-50",TRUE,"50+")</f>
        <v>50+</v>
      </c>
      <c r="Q5996" t="str">
        <f t="shared" si="651"/>
        <v>new</v>
      </c>
      <c r="R5996" t="str">
        <f t="shared" si="652"/>
        <v>high value</v>
      </c>
      <c r="S5996" t="str">
        <f t="shared" si="653"/>
        <v>medium</v>
      </c>
      <c r="T5996" t="str">
        <f t="shared" si="654"/>
        <v>Apr</v>
      </c>
      <c r="U5996">
        <f t="shared" si="655"/>
        <v>2024</v>
      </c>
      <c r="V5996" t="str">
        <f t="shared" si="656"/>
        <v>10-15</v>
      </c>
      <c r="W5996" t="str">
        <f t="shared" si="657"/>
        <v>Slow</v>
      </c>
    </row>
    <row r="5997" spans="1:23" x14ac:dyDescent="0.3">
      <c r="A5997">
        <v>605996</v>
      </c>
      <c r="B5997">
        <v>46345</v>
      </c>
      <c r="C5997">
        <v>44</v>
      </c>
      <c r="D5997" t="s">
        <v>4</v>
      </c>
      <c r="E5997" t="s">
        <v>5</v>
      </c>
      <c r="F5997" t="s">
        <v>30</v>
      </c>
      <c r="G5997" t="s">
        <v>25</v>
      </c>
      <c r="H5997" s="1">
        <v>44996</v>
      </c>
      <c r="I5997" t="s">
        <v>34</v>
      </c>
      <c r="J5997">
        <v>48</v>
      </c>
      <c r="K5997">
        <v>3.7</v>
      </c>
      <c r="L5997">
        <v>233.48</v>
      </c>
      <c r="M5997">
        <v>56.9</v>
      </c>
      <c r="N5997" t="s">
        <v>47</v>
      </c>
      <c r="O5997">
        <v>5</v>
      </c>
      <c r="P5997" t="str" cm="1">
        <f t="array" ref="P5997">_xlfn.IFS(C5997&lt;25,"18-24", C5997&lt;=35,"25-35", C5997&lt;=50,"36-50",TRUE,"50+")</f>
        <v>36-50</v>
      </c>
      <c r="Q5997" t="str">
        <f t="shared" si="651"/>
        <v>new</v>
      </c>
      <c r="R5997" t="str">
        <f t="shared" si="652"/>
        <v>low</v>
      </c>
      <c r="S5997" t="str">
        <f t="shared" si="653"/>
        <v>High</v>
      </c>
      <c r="T5997" t="str">
        <f t="shared" si="654"/>
        <v>Mar</v>
      </c>
      <c r="U5997">
        <f t="shared" si="655"/>
        <v>2023</v>
      </c>
      <c r="V5997" t="str">
        <f t="shared" si="656"/>
        <v>0-5</v>
      </c>
      <c r="W5997" t="str">
        <f t="shared" si="657"/>
        <v>Slow</v>
      </c>
    </row>
    <row r="5998" spans="1:23" x14ac:dyDescent="0.3">
      <c r="A5998">
        <v>605997</v>
      </c>
      <c r="B5998">
        <v>60772</v>
      </c>
      <c r="C5998">
        <v>56</v>
      </c>
      <c r="D5998" t="s">
        <v>7</v>
      </c>
      <c r="E5998" t="s">
        <v>5</v>
      </c>
      <c r="F5998" t="s">
        <v>24</v>
      </c>
      <c r="G5998" t="s">
        <v>31</v>
      </c>
      <c r="H5998" s="1">
        <v>44674</v>
      </c>
      <c r="I5998" t="s">
        <v>34</v>
      </c>
      <c r="J5998">
        <v>65</v>
      </c>
      <c r="K5998">
        <v>6.3</v>
      </c>
      <c r="L5998">
        <v>524.41</v>
      </c>
      <c r="M5998">
        <v>28.2</v>
      </c>
      <c r="N5998" t="s">
        <v>47</v>
      </c>
      <c r="O5998">
        <v>1</v>
      </c>
      <c r="P5998" t="str" cm="1">
        <f t="array" ref="P5998">_xlfn.IFS(C5998&lt;25,"18-24", C5998&lt;=35,"25-35", C5998&lt;=50,"36-50",TRUE,"50+")</f>
        <v>50+</v>
      </c>
      <c r="Q5998" t="str">
        <f t="shared" si="651"/>
        <v>repeat</v>
      </c>
      <c r="R5998" t="str">
        <f t="shared" si="652"/>
        <v>high value</v>
      </c>
      <c r="S5998" t="str">
        <f t="shared" si="653"/>
        <v>Low</v>
      </c>
      <c r="T5998" t="str">
        <f t="shared" si="654"/>
        <v>Apr</v>
      </c>
      <c r="U5998">
        <f t="shared" si="655"/>
        <v>2022</v>
      </c>
      <c r="V5998" t="str">
        <f t="shared" si="656"/>
        <v>5-10</v>
      </c>
      <c r="W5998" t="str">
        <f t="shared" si="657"/>
        <v>Slow</v>
      </c>
    </row>
    <row r="5999" spans="1:23" x14ac:dyDescent="0.3">
      <c r="A5999">
        <v>605998</v>
      </c>
      <c r="B5999">
        <v>79717</v>
      </c>
      <c r="C5999">
        <v>54</v>
      </c>
      <c r="D5999" t="s">
        <v>7</v>
      </c>
      <c r="E5999" t="s">
        <v>5</v>
      </c>
      <c r="F5999" t="s">
        <v>18</v>
      </c>
      <c r="G5999" t="s">
        <v>27</v>
      </c>
      <c r="H5999" s="1">
        <v>44799</v>
      </c>
      <c r="I5999" t="s">
        <v>33</v>
      </c>
      <c r="J5999">
        <v>77</v>
      </c>
      <c r="K5999">
        <v>14.3</v>
      </c>
      <c r="L5999">
        <v>1351.35</v>
      </c>
      <c r="M5999">
        <v>40.880000000000003</v>
      </c>
      <c r="N5999" t="s">
        <v>47</v>
      </c>
      <c r="O5999">
        <v>4</v>
      </c>
      <c r="P5999" t="str" cm="1">
        <f t="array" ref="P5999">_xlfn.IFS(C5999&lt;25,"18-24", C5999&lt;=35,"25-35", C5999&lt;=50,"36-50",TRUE,"50+")</f>
        <v>50+</v>
      </c>
      <c r="Q5999" t="str">
        <f t="shared" si="651"/>
        <v>new</v>
      </c>
      <c r="R5999" t="str">
        <f t="shared" si="652"/>
        <v>high value</v>
      </c>
      <c r="S5999" t="str">
        <f t="shared" si="653"/>
        <v>medium</v>
      </c>
      <c r="T5999" t="str">
        <f t="shared" si="654"/>
        <v>Aug</v>
      </c>
      <c r="U5999">
        <f t="shared" si="655"/>
        <v>2022</v>
      </c>
      <c r="V5999" t="str">
        <f t="shared" si="656"/>
        <v>10-15</v>
      </c>
      <c r="W5999" t="str">
        <f t="shared" si="657"/>
        <v>Slow</v>
      </c>
    </row>
    <row r="6000" spans="1:23" x14ac:dyDescent="0.3">
      <c r="A6000">
        <v>605999</v>
      </c>
      <c r="B6000">
        <v>16313</v>
      </c>
      <c r="C6000">
        <v>56</v>
      </c>
      <c r="D6000" t="s">
        <v>7</v>
      </c>
      <c r="E6000" t="s">
        <v>8</v>
      </c>
      <c r="F6000" t="s">
        <v>24</v>
      </c>
      <c r="G6000" t="s">
        <v>29</v>
      </c>
      <c r="H6000" s="1">
        <v>45088</v>
      </c>
      <c r="I6000" t="s">
        <v>34</v>
      </c>
      <c r="J6000">
        <v>42</v>
      </c>
      <c r="K6000">
        <v>4.5</v>
      </c>
      <c r="L6000">
        <v>409.11</v>
      </c>
      <c r="M6000">
        <v>42.27</v>
      </c>
      <c r="N6000" t="s">
        <v>49</v>
      </c>
      <c r="O6000">
        <v>1</v>
      </c>
      <c r="P6000" t="str" cm="1">
        <f t="array" ref="P6000">_xlfn.IFS(C6000&lt;25,"18-24", C6000&lt;=35,"25-35", C6000&lt;=50,"36-50",TRUE,"50+")</f>
        <v>50+</v>
      </c>
      <c r="Q6000" t="str">
        <f t="shared" si="651"/>
        <v>new</v>
      </c>
      <c r="R6000" t="str">
        <f t="shared" si="652"/>
        <v>medium</v>
      </c>
      <c r="S6000" t="str">
        <f t="shared" si="653"/>
        <v>Low</v>
      </c>
      <c r="T6000" t="str">
        <f t="shared" si="654"/>
        <v>Jun</v>
      </c>
      <c r="U6000">
        <f t="shared" si="655"/>
        <v>2023</v>
      </c>
      <c r="V6000" t="str">
        <f t="shared" si="656"/>
        <v>0-5</v>
      </c>
      <c r="W6000" t="str">
        <f t="shared" si="657"/>
        <v>Medium</v>
      </c>
    </row>
    <row r="6001" spans="1:23" x14ac:dyDescent="0.3">
      <c r="A6001">
        <v>606000</v>
      </c>
      <c r="B6001">
        <v>95137</v>
      </c>
      <c r="C6001">
        <v>18</v>
      </c>
      <c r="D6001" t="s">
        <v>7</v>
      </c>
      <c r="E6001" t="s">
        <v>13</v>
      </c>
      <c r="F6001" t="s">
        <v>28</v>
      </c>
      <c r="G6001" t="s">
        <v>31</v>
      </c>
      <c r="H6001" s="1">
        <v>44600</v>
      </c>
      <c r="I6001" t="s">
        <v>33</v>
      </c>
      <c r="J6001">
        <v>30</v>
      </c>
      <c r="K6001">
        <v>5.4</v>
      </c>
      <c r="L6001">
        <v>361.96</v>
      </c>
      <c r="M6001">
        <v>116.47</v>
      </c>
      <c r="N6001" t="s">
        <v>47</v>
      </c>
      <c r="O6001">
        <v>2</v>
      </c>
      <c r="P6001" t="str" cm="1">
        <f t="array" ref="P6001">_xlfn.IFS(C6001&lt;25,"18-24", C6001&lt;=35,"25-35", C6001&lt;=50,"36-50",TRUE,"50+")</f>
        <v>18-24</v>
      </c>
      <c r="Q6001" t="str">
        <f t="shared" si="651"/>
        <v>new</v>
      </c>
      <c r="R6001" t="str">
        <f t="shared" si="652"/>
        <v>medium</v>
      </c>
      <c r="S6001" t="str">
        <f t="shared" si="653"/>
        <v>Low</v>
      </c>
      <c r="T6001" t="str">
        <f t="shared" si="654"/>
        <v>Feb</v>
      </c>
      <c r="U6001">
        <f t="shared" si="655"/>
        <v>2022</v>
      </c>
      <c r="V6001" t="str">
        <f t="shared" si="656"/>
        <v>5-10</v>
      </c>
      <c r="W6001" t="str">
        <f t="shared" si="657"/>
        <v>Fast</v>
      </c>
    </row>
    <row r="6002" spans="1:23" x14ac:dyDescent="0.3">
      <c r="A6002">
        <v>606001</v>
      </c>
      <c r="B6002">
        <v>41314</v>
      </c>
      <c r="C6002">
        <v>60</v>
      </c>
      <c r="D6002" t="s">
        <v>7</v>
      </c>
      <c r="E6002" t="s">
        <v>15</v>
      </c>
      <c r="F6002" t="s">
        <v>19</v>
      </c>
      <c r="G6002" t="s">
        <v>29</v>
      </c>
      <c r="H6002" s="1">
        <v>44756</v>
      </c>
      <c r="I6002" t="s">
        <v>34</v>
      </c>
      <c r="J6002">
        <v>84</v>
      </c>
      <c r="K6002">
        <v>10.7</v>
      </c>
      <c r="L6002">
        <v>1273.2</v>
      </c>
      <c r="M6002">
        <v>110.77</v>
      </c>
      <c r="N6002" t="s">
        <v>49</v>
      </c>
      <c r="O6002">
        <v>3</v>
      </c>
      <c r="P6002" t="str" cm="1">
        <f t="array" ref="P6002">_xlfn.IFS(C6002&lt;25,"18-24", C6002&lt;=35,"25-35", C6002&lt;=50,"36-50",TRUE,"50+")</f>
        <v>50+</v>
      </c>
      <c r="Q6002" t="str">
        <f t="shared" si="651"/>
        <v>new</v>
      </c>
      <c r="R6002" t="str">
        <f t="shared" si="652"/>
        <v>high value</v>
      </c>
      <c r="S6002" t="str">
        <f t="shared" si="653"/>
        <v>medium</v>
      </c>
      <c r="T6002" t="str">
        <f t="shared" si="654"/>
        <v>Jul</v>
      </c>
      <c r="U6002">
        <f t="shared" si="655"/>
        <v>2022</v>
      </c>
      <c r="V6002" t="str">
        <f t="shared" si="656"/>
        <v>10-15</v>
      </c>
      <c r="W6002" t="str">
        <f t="shared" si="657"/>
        <v>Slow</v>
      </c>
    </row>
    <row r="6003" spans="1:23" x14ac:dyDescent="0.3">
      <c r="A6003">
        <v>606002</v>
      </c>
      <c r="B6003">
        <v>44014</v>
      </c>
      <c r="C6003">
        <v>30</v>
      </c>
      <c r="D6003" t="s">
        <v>4</v>
      </c>
      <c r="E6003" t="s">
        <v>8</v>
      </c>
      <c r="F6003" t="s">
        <v>32</v>
      </c>
      <c r="G6003" t="s">
        <v>27</v>
      </c>
      <c r="H6003" s="1">
        <v>45586</v>
      </c>
      <c r="I6003" t="s">
        <v>34</v>
      </c>
      <c r="J6003">
        <v>53</v>
      </c>
      <c r="K6003">
        <v>9.8000000000000007</v>
      </c>
      <c r="L6003">
        <v>534.77</v>
      </c>
      <c r="M6003">
        <v>110.34</v>
      </c>
      <c r="N6003" t="s">
        <v>49</v>
      </c>
      <c r="O6003">
        <v>2</v>
      </c>
      <c r="P6003" t="str" cm="1">
        <f t="array" ref="P6003">_xlfn.IFS(C6003&lt;25,"18-24", C6003&lt;=35,"25-35", C6003&lt;=50,"36-50",TRUE,"50+")</f>
        <v>25-35</v>
      </c>
      <c r="Q6003" t="str">
        <f t="shared" si="651"/>
        <v>new</v>
      </c>
      <c r="R6003" t="str">
        <f t="shared" si="652"/>
        <v>high value</v>
      </c>
      <c r="S6003" t="str">
        <f t="shared" si="653"/>
        <v>Low</v>
      </c>
      <c r="T6003" t="str">
        <f t="shared" si="654"/>
        <v>Oct</v>
      </c>
      <c r="U6003">
        <f t="shared" si="655"/>
        <v>2024</v>
      </c>
      <c r="V6003" t="str">
        <f t="shared" si="656"/>
        <v>5-10</v>
      </c>
      <c r="W6003" t="str">
        <f t="shared" si="657"/>
        <v>Slow</v>
      </c>
    </row>
    <row r="6004" spans="1:23" x14ac:dyDescent="0.3">
      <c r="A6004">
        <v>606003</v>
      </c>
      <c r="B6004">
        <v>61148</v>
      </c>
      <c r="C6004">
        <v>59</v>
      </c>
      <c r="D6004" t="s">
        <v>4</v>
      </c>
      <c r="E6004" t="s">
        <v>13</v>
      </c>
      <c r="F6004" t="s">
        <v>18</v>
      </c>
      <c r="G6004" t="s">
        <v>21</v>
      </c>
      <c r="H6004" s="1">
        <v>44942</v>
      </c>
      <c r="I6004" t="s">
        <v>33</v>
      </c>
      <c r="J6004">
        <v>40</v>
      </c>
      <c r="K6004">
        <v>12</v>
      </c>
      <c r="L6004">
        <v>1431.86</v>
      </c>
      <c r="M6004">
        <v>105.39</v>
      </c>
      <c r="N6004" t="s">
        <v>48</v>
      </c>
      <c r="O6004">
        <v>5</v>
      </c>
      <c r="P6004" t="str" cm="1">
        <f t="array" ref="P6004">_xlfn.IFS(C6004&lt;25,"18-24", C6004&lt;=35,"25-35", C6004&lt;=50,"36-50",TRUE,"50+")</f>
        <v>50+</v>
      </c>
      <c r="Q6004" t="str">
        <f t="shared" si="651"/>
        <v>new</v>
      </c>
      <c r="R6004" t="str">
        <f t="shared" si="652"/>
        <v>high value</v>
      </c>
      <c r="S6004" t="str">
        <f t="shared" si="653"/>
        <v>High</v>
      </c>
      <c r="T6004" t="str">
        <f t="shared" si="654"/>
        <v>Jan</v>
      </c>
      <c r="U6004">
        <f t="shared" si="655"/>
        <v>2023</v>
      </c>
      <c r="V6004" t="str">
        <f t="shared" si="656"/>
        <v>10-15</v>
      </c>
      <c r="W6004" t="str">
        <f t="shared" si="657"/>
        <v>Medium</v>
      </c>
    </row>
    <row r="6005" spans="1:23" x14ac:dyDescent="0.3">
      <c r="A6005">
        <v>606004</v>
      </c>
      <c r="B6005">
        <v>77854</v>
      </c>
      <c r="C6005">
        <v>64</v>
      </c>
      <c r="D6005" t="s">
        <v>7</v>
      </c>
      <c r="E6005" t="s">
        <v>13</v>
      </c>
      <c r="F6005" t="s">
        <v>26</v>
      </c>
      <c r="G6005" t="s">
        <v>21</v>
      </c>
      <c r="H6005" s="1">
        <v>45029</v>
      </c>
      <c r="I6005" t="s">
        <v>33</v>
      </c>
      <c r="J6005">
        <v>63</v>
      </c>
      <c r="K6005">
        <v>3.6</v>
      </c>
      <c r="L6005">
        <v>1182.9000000000001</v>
      </c>
      <c r="M6005">
        <v>79.13</v>
      </c>
      <c r="N6005" t="s">
        <v>49</v>
      </c>
      <c r="O6005">
        <v>4</v>
      </c>
      <c r="P6005" t="str" cm="1">
        <f t="array" ref="P6005">_xlfn.IFS(C6005&lt;25,"18-24", C6005&lt;=35,"25-35", C6005&lt;=50,"36-50",TRUE,"50+")</f>
        <v>50+</v>
      </c>
      <c r="Q6005" t="str">
        <f t="shared" si="651"/>
        <v>repeat</v>
      </c>
      <c r="R6005" t="str">
        <f t="shared" si="652"/>
        <v>high value</v>
      </c>
      <c r="S6005" t="str">
        <f t="shared" si="653"/>
        <v>medium</v>
      </c>
      <c r="T6005" t="str">
        <f t="shared" si="654"/>
        <v>Apr</v>
      </c>
      <c r="U6005">
        <f t="shared" si="655"/>
        <v>2023</v>
      </c>
      <c r="V6005" t="str">
        <f t="shared" si="656"/>
        <v>0-5</v>
      </c>
      <c r="W6005" t="str">
        <f t="shared" si="657"/>
        <v>Slow</v>
      </c>
    </row>
    <row r="6006" spans="1:23" x14ac:dyDescent="0.3">
      <c r="A6006">
        <v>606005</v>
      </c>
      <c r="B6006">
        <v>15507</v>
      </c>
      <c r="C6006">
        <v>21</v>
      </c>
      <c r="D6006" t="s">
        <v>7</v>
      </c>
      <c r="E6006" t="s">
        <v>16</v>
      </c>
      <c r="F6006" t="s">
        <v>19</v>
      </c>
      <c r="G6006" t="s">
        <v>31</v>
      </c>
      <c r="H6006" s="1">
        <v>45262</v>
      </c>
      <c r="I6006" t="s">
        <v>34</v>
      </c>
      <c r="J6006">
        <v>40</v>
      </c>
      <c r="K6006">
        <v>13</v>
      </c>
      <c r="L6006">
        <v>1462.66</v>
      </c>
      <c r="M6006">
        <v>25.28</v>
      </c>
      <c r="N6006" t="s">
        <v>48</v>
      </c>
      <c r="O6006">
        <v>4</v>
      </c>
      <c r="P6006" t="str" cm="1">
        <f t="array" ref="P6006">_xlfn.IFS(C6006&lt;25,"18-24", C6006&lt;=35,"25-35", C6006&lt;=50,"36-50",TRUE,"50+")</f>
        <v>18-24</v>
      </c>
      <c r="Q6006" t="str">
        <f t="shared" si="651"/>
        <v>repeat</v>
      </c>
      <c r="R6006" t="str">
        <f t="shared" si="652"/>
        <v>high value</v>
      </c>
      <c r="S6006" t="str">
        <f t="shared" si="653"/>
        <v>medium</v>
      </c>
      <c r="T6006" t="str">
        <f t="shared" si="654"/>
        <v>Dec</v>
      </c>
      <c r="U6006">
        <f t="shared" si="655"/>
        <v>2023</v>
      </c>
      <c r="V6006" t="str">
        <f t="shared" si="656"/>
        <v>10-15</v>
      </c>
      <c r="W6006" t="str">
        <f t="shared" si="657"/>
        <v>Medium</v>
      </c>
    </row>
    <row r="6007" spans="1:23" x14ac:dyDescent="0.3">
      <c r="A6007">
        <v>606006</v>
      </c>
      <c r="B6007">
        <v>68182</v>
      </c>
      <c r="C6007">
        <v>57</v>
      </c>
      <c r="D6007" t="s">
        <v>4</v>
      </c>
      <c r="E6007" t="s">
        <v>13</v>
      </c>
      <c r="F6007" t="s">
        <v>30</v>
      </c>
      <c r="G6007" t="s">
        <v>23</v>
      </c>
      <c r="H6007" s="1">
        <v>44603</v>
      </c>
      <c r="I6007" t="s">
        <v>34</v>
      </c>
      <c r="J6007">
        <v>83</v>
      </c>
      <c r="K6007">
        <v>5.5</v>
      </c>
      <c r="L6007">
        <v>386.09</v>
      </c>
      <c r="M6007">
        <v>90.58</v>
      </c>
      <c r="N6007" t="s">
        <v>49</v>
      </c>
      <c r="O6007">
        <v>3</v>
      </c>
      <c r="P6007" t="str" cm="1">
        <f t="array" ref="P6007">_xlfn.IFS(C6007&lt;25,"18-24", C6007&lt;=35,"25-35", C6007&lt;=50,"36-50",TRUE,"50+")</f>
        <v>50+</v>
      </c>
      <c r="Q6007" t="str">
        <f t="shared" si="651"/>
        <v>new</v>
      </c>
      <c r="R6007" t="str">
        <f t="shared" si="652"/>
        <v>medium</v>
      </c>
      <c r="S6007" t="str">
        <f t="shared" si="653"/>
        <v>medium</v>
      </c>
      <c r="T6007" t="str">
        <f t="shared" si="654"/>
        <v>Feb</v>
      </c>
      <c r="U6007">
        <f t="shared" si="655"/>
        <v>2022</v>
      </c>
      <c r="V6007" t="str">
        <f t="shared" si="656"/>
        <v>5-10</v>
      </c>
      <c r="W6007" t="str">
        <f t="shared" si="657"/>
        <v>Slow</v>
      </c>
    </row>
    <row r="6008" spans="1:23" x14ac:dyDescent="0.3">
      <c r="A6008">
        <v>606007</v>
      </c>
      <c r="B6008">
        <v>78822</v>
      </c>
      <c r="C6008">
        <v>19</v>
      </c>
      <c r="D6008" t="s">
        <v>4</v>
      </c>
      <c r="E6008" t="s">
        <v>5</v>
      </c>
      <c r="F6008" t="s">
        <v>30</v>
      </c>
      <c r="G6008" t="s">
        <v>21</v>
      </c>
      <c r="H6008" s="1">
        <v>45274</v>
      </c>
      <c r="I6008" t="s">
        <v>34</v>
      </c>
      <c r="J6008">
        <v>57</v>
      </c>
      <c r="K6008">
        <v>6.7</v>
      </c>
      <c r="L6008">
        <v>254.04</v>
      </c>
      <c r="M6008">
        <v>29.24</v>
      </c>
      <c r="N6008" t="s">
        <v>47</v>
      </c>
      <c r="O6008">
        <v>4</v>
      </c>
      <c r="P6008" t="str" cm="1">
        <f t="array" ref="P6008">_xlfn.IFS(C6008&lt;25,"18-24", C6008&lt;=35,"25-35", C6008&lt;=50,"36-50",TRUE,"50+")</f>
        <v>18-24</v>
      </c>
      <c r="Q6008" t="str">
        <f t="shared" si="651"/>
        <v>new</v>
      </c>
      <c r="R6008" t="str">
        <f t="shared" si="652"/>
        <v>medium</v>
      </c>
      <c r="S6008" t="str">
        <f t="shared" si="653"/>
        <v>medium</v>
      </c>
      <c r="T6008" t="str">
        <f t="shared" si="654"/>
        <v>Dec</v>
      </c>
      <c r="U6008">
        <f t="shared" si="655"/>
        <v>2023</v>
      </c>
      <c r="V6008" t="str">
        <f t="shared" si="656"/>
        <v>5-10</v>
      </c>
      <c r="W6008" t="str">
        <f t="shared" si="657"/>
        <v>Slow</v>
      </c>
    </row>
    <row r="6009" spans="1:23" x14ac:dyDescent="0.3">
      <c r="A6009">
        <v>606008</v>
      </c>
      <c r="B6009">
        <v>50696</v>
      </c>
      <c r="C6009">
        <v>23</v>
      </c>
      <c r="D6009" t="s">
        <v>7</v>
      </c>
      <c r="E6009" t="s">
        <v>16</v>
      </c>
      <c r="F6009" t="s">
        <v>22</v>
      </c>
      <c r="G6009" t="s">
        <v>21</v>
      </c>
      <c r="H6009" s="1">
        <v>45164</v>
      </c>
      <c r="I6009" t="s">
        <v>34</v>
      </c>
      <c r="J6009">
        <v>45</v>
      </c>
      <c r="K6009">
        <v>9.6999999999999993</v>
      </c>
      <c r="L6009">
        <v>437.24</v>
      </c>
      <c r="M6009">
        <v>76.61</v>
      </c>
      <c r="N6009" t="s">
        <v>49</v>
      </c>
      <c r="O6009">
        <v>3</v>
      </c>
      <c r="P6009" t="str" cm="1">
        <f t="array" ref="P6009">_xlfn.IFS(C6009&lt;25,"18-24", C6009&lt;=35,"25-35", C6009&lt;=50,"36-50",TRUE,"50+")</f>
        <v>18-24</v>
      </c>
      <c r="Q6009" t="str">
        <f t="shared" si="651"/>
        <v>repeat</v>
      </c>
      <c r="R6009" t="str">
        <f t="shared" si="652"/>
        <v>medium</v>
      </c>
      <c r="S6009" t="str">
        <f t="shared" si="653"/>
        <v>medium</v>
      </c>
      <c r="T6009" t="str">
        <f t="shared" si="654"/>
        <v>Aug</v>
      </c>
      <c r="U6009">
        <f t="shared" si="655"/>
        <v>2023</v>
      </c>
      <c r="V6009" t="str">
        <f t="shared" si="656"/>
        <v>5-10</v>
      </c>
      <c r="W6009" t="str">
        <f t="shared" si="657"/>
        <v>Medium</v>
      </c>
    </row>
    <row r="6010" spans="1:23" x14ac:dyDescent="0.3">
      <c r="A6010">
        <v>606009</v>
      </c>
      <c r="B6010">
        <v>26147</v>
      </c>
      <c r="C6010">
        <v>25</v>
      </c>
      <c r="D6010" t="s">
        <v>7</v>
      </c>
      <c r="E6010" t="s">
        <v>15</v>
      </c>
      <c r="F6010" t="s">
        <v>28</v>
      </c>
      <c r="G6010" t="s">
        <v>31</v>
      </c>
      <c r="H6010" s="1">
        <v>44984</v>
      </c>
      <c r="I6010" t="s">
        <v>34</v>
      </c>
      <c r="J6010">
        <v>35</v>
      </c>
      <c r="K6010">
        <v>9.6</v>
      </c>
      <c r="L6010">
        <v>820.67</v>
      </c>
      <c r="M6010">
        <v>26.42</v>
      </c>
      <c r="N6010" t="s">
        <v>49</v>
      </c>
      <c r="O6010">
        <v>3</v>
      </c>
      <c r="P6010" t="str" cm="1">
        <f t="array" ref="P6010">_xlfn.IFS(C6010&lt;25,"18-24", C6010&lt;=35,"25-35", C6010&lt;=50,"36-50",TRUE,"50+")</f>
        <v>25-35</v>
      </c>
      <c r="Q6010" t="str">
        <f t="shared" si="651"/>
        <v>new</v>
      </c>
      <c r="R6010" t="str">
        <f t="shared" si="652"/>
        <v>high value</v>
      </c>
      <c r="S6010" t="str">
        <f t="shared" si="653"/>
        <v>medium</v>
      </c>
      <c r="T6010" t="str">
        <f t="shared" si="654"/>
        <v>Feb</v>
      </c>
      <c r="U6010">
        <f t="shared" si="655"/>
        <v>2023</v>
      </c>
      <c r="V6010" t="str">
        <f t="shared" si="656"/>
        <v>5-10</v>
      </c>
      <c r="W6010" t="str">
        <f t="shared" si="657"/>
        <v>Medium</v>
      </c>
    </row>
    <row r="6011" spans="1:23" x14ac:dyDescent="0.3">
      <c r="A6011">
        <v>606010</v>
      </c>
      <c r="B6011">
        <v>85023</v>
      </c>
      <c r="C6011">
        <v>43</v>
      </c>
      <c r="D6011" t="s">
        <v>7</v>
      </c>
      <c r="E6011" t="s">
        <v>8</v>
      </c>
      <c r="F6011" t="s">
        <v>30</v>
      </c>
      <c r="G6011" t="s">
        <v>25</v>
      </c>
      <c r="H6011" s="1">
        <v>44957</v>
      </c>
      <c r="I6011" t="s">
        <v>34</v>
      </c>
      <c r="J6011">
        <v>59</v>
      </c>
      <c r="K6011">
        <v>10.7</v>
      </c>
      <c r="L6011">
        <v>1086.7</v>
      </c>
      <c r="M6011">
        <v>23.34</v>
      </c>
      <c r="N6011" t="s">
        <v>49</v>
      </c>
      <c r="O6011">
        <v>2</v>
      </c>
      <c r="P6011" t="str" cm="1">
        <f t="array" ref="P6011">_xlfn.IFS(C6011&lt;25,"18-24", C6011&lt;=35,"25-35", C6011&lt;=50,"36-50",TRUE,"50+")</f>
        <v>36-50</v>
      </c>
      <c r="Q6011" t="str">
        <f t="shared" si="651"/>
        <v>new</v>
      </c>
      <c r="R6011" t="str">
        <f t="shared" si="652"/>
        <v>high value</v>
      </c>
      <c r="S6011" t="str">
        <f t="shared" si="653"/>
        <v>Low</v>
      </c>
      <c r="T6011" t="str">
        <f t="shared" si="654"/>
        <v>Jan</v>
      </c>
      <c r="U6011">
        <f t="shared" si="655"/>
        <v>2023</v>
      </c>
      <c r="V6011" t="str">
        <f t="shared" si="656"/>
        <v>10-15</v>
      </c>
      <c r="W6011" t="str">
        <f t="shared" si="657"/>
        <v>Slow</v>
      </c>
    </row>
    <row r="6012" spans="1:23" x14ac:dyDescent="0.3">
      <c r="A6012">
        <v>606011</v>
      </c>
      <c r="B6012">
        <v>60775</v>
      </c>
      <c r="C6012">
        <v>32</v>
      </c>
      <c r="D6012" t="s">
        <v>7</v>
      </c>
      <c r="E6012" t="s">
        <v>13</v>
      </c>
      <c r="F6012" t="s">
        <v>24</v>
      </c>
      <c r="G6012" t="s">
        <v>29</v>
      </c>
      <c r="H6012" s="1">
        <v>44728</v>
      </c>
      <c r="I6012" t="s">
        <v>33</v>
      </c>
      <c r="J6012">
        <v>89</v>
      </c>
      <c r="K6012">
        <v>6.8</v>
      </c>
      <c r="L6012">
        <v>1284.26</v>
      </c>
      <c r="M6012">
        <v>27.67</v>
      </c>
      <c r="N6012" t="s">
        <v>47</v>
      </c>
      <c r="O6012">
        <v>4</v>
      </c>
      <c r="P6012" t="str" cm="1">
        <f t="array" ref="P6012">_xlfn.IFS(C6012&lt;25,"18-24", C6012&lt;=35,"25-35", C6012&lt;=50,"36-50",TRUE,"50+")</f>
        <v>25-35</v>
      </c>
      <c r="Q6012" t="str">
        <f t="shared" si="651"/>
        <v>new</v>
      </c>
      <c r="R6012" t="str">
        <f t="shared" si="652"/>
        <v>high value</v>
      </c>
      <c r="S6012" t="str">
        <f t="shared" si="653"/>
        <v>medium</v>
      </c>
      <c r="T6012" t="str">
        <f t="shared" si="654"/>
        <v>Jun</v>
      </c>
      <c r="U6012">
        <f t="shared" si="655"/>
        <v>2022</v>
      </c>
      <c r="V6012" t="str">
        <f t="shared" si="656"/>
        <v>5-10</v>
      </c>
      <c r="W6012" t="str">
        <f t="shared" si="657"/>
        <v>Slow</v>
      </c>
    </row>
    <row r="6013" spans="1:23" x14ac:dyDescent="0.3">
      <c r="A6013">
        <v>606012</v>
      </c>
      <c r="B6013">
        <v>37649</v>
      </c>
      <c r="C6013">
        <v>44</v>
      </c>
      <c r="D6013" t="s">
        <v>4</v>
      </c>
      <c r="E6013" t="s">
        <v>16</v>
      </c>
      <c r="F6013" t="s">
        <v>18</v>
      </c>
      <c r="G6013" t="s">
        <v>23</v>
      </c>
      <c r="H6013" s="1">
        <v>45333</v>
      </c>
      <c r="I6013" t="s">
        <v>33</v>
      </c>
      <c r="J6013">
        <v>54</v>
      </c>
      <c r="K6013">
        <v>10</v>
      </c>
      <c r="L6013">
        <v>1013.38</v>
      </c>
      <c r="M6013">
        <v>30.53</v>
      </c>
      <c r="N6013" t="s">
        <v>50</v>
      </c>
      <c r="O6013">
        <v>5</v>
      </c>
      <c r="P6013" t="str" cm="1">
        <f t="array" ref="P6013">_xlfn.IFS(C6013&lt;25,"18-24", C6013&lt;=35,"25-35", C6013&lt;=50,"36-50",TRUE,"50+")</f>
        <v>36-50</v>
      </c>
      <c r="Q6013" t="str">
        <f t="shared" si="651"/>
        <v>new</v>
      </c>
      <c r="R6013" t="str">
        <f t="shared" si="652"/>
        <v>high value</v>
      </c>
      <c r="S6013" t="str">
        <f t="shared" si="653"/>
        <v>High</v>
      </c>
      <c r="T6013" t="str">
        <f t="shared" si="654"/>
        <v>Feb</v>
      </c>
      <c r="U6013">
        <f t="shared" si="655"/>
        <v>2024</v>
      </c>
      <c r="V6013" t="str">
        <f t="shared" si="656"/>
        <v>5-10</v>
      </c>
      <c r="W6013" t="str">
        <f t="shared" si="657"/>
        <v>Slow</v>
      </c>
    </row>
    <row r="6014" spans="1:23" x14ac:dyDescent="0.3">
      <c r="A6014">
        <v>606013</v>
      </c>
      <c r="B6014">
        <v>99116</v>
      </c>
      <c r="C6014">
        <v>33</v>
      </c>
      <c r="D6014" t="s">
        <v>7</v>
      </c>
      <c r="E6014" t="s">
        <v>8</v>
      </c>
      <c r="F6014" t="s">
        <v>19</v>
      </c>
      <c r="G6014" t="s">
        <v>27</v>
      </c>
      <c r="H6014" s="1">
        <v>45423</v>
      </c>
      <c r="I6014" t="s">
        <v>34</v>
      </c>
      <c r="J6014">
        <v>69</v>
      </c>
      <c r="K6014">
        <v>9</v>
      </c>
      <c r="L6014">
        <v>197.96</v>
      </c>
      <c r="M6014">
        <v>42.89</v>
      </c>
      <c r="N6014" t="s">
        <v>47</v>
      </c>
      <c r="O6014">
        <v>3</v>
      </c>
      <c r="P6014" t="str" cm="1">
        <f t="array" ref="P6014">_xlfn.IFS(C6014&lt;25,"18-24", C6014&lt;=35,"25-35", C6014&lt;=50,"36-50",TRUE,"50+")</f>
        <v>25-35</v>
      </c>
      <c r="Q6014" t="str">
        <f t="shared" si="651"/>
        <v>new</v>
      </c>
      <c r="R6014" t="str">
        <f t="shared" si="652"/>
        <v>low</v>
      </c>
      <c r="S6014" t="str">
        <f t="shared" si="653"/>
        <v>medium</v>
      </c>
      <c r="T6014" t="str">
        <f t="shared" si="654"/>
        <v>May</v>
      </c>
      <c r="U6014">
        <f t="shared" si="655"/>
        <v>2024</v>
      </c>
      <c r="V6014" t="str">
        <f t="shared" si="656"/>
        <v>5-10</v>
      </c>
      <c r="W6014" t="str">
        <f t="shared" si="657"/>
        <v>Slow</v>
      </c>
    </row>
    <row r="6015" spans="1:23" x14ac:dyDescent="0.3">
      <c r="A6015">
        <v>606014</v>
      </c>
      <c r="B6015">
        <v>15757</v>
      </c>
      <c r="C6015">
        <v>54</v>
      </c>
      <c r="D6015" t="s">
        <v>4</v>
      </c>
      <c r="E6015" t="s">
        <v>11</v>
      </c>
      <c r="F6015" t="s">
        <v>22</v>
      </c>
      <c r="G6015" t="s">
        <v>29</v>
      </c>
      <c r="H6015" s="1">
        <v>44979</v>
      </c>
      <c r="I6015" t="s">
        <v>34</v>
      </c>
      <c r="J6015">
        <v>20</v>
      </c>
      <c r="K6015">
        <v>4.5</v>
      </c>
      <c r="L6015">
        <v>576.91999999999996</v>
      </c>
      <c r="M6015">
        <v>70.930000000000007</v>
      </c>
      <c r="N6015" t="s">
        <v>50</v>
      </c>
      <c r="O6015">
        <v>1</v>
      </c>
      <c r="P6015" t="str" cm="1">
        <f t="array" ref="P6015">_xlfn.IFS(C6015&lt;25,"18-24", C6015&lt;=35,"25-35", C6015&lt;=50,"36-50",TRUE,"50+")</f>
        <v>50+</v>
      </c>
      <c r="Q6015" t="str">
        <f t="shared" si="651"/>
        <v>new</v>
      </c>
      <c r="R6015" t="str">
        <f t="shared" si="652"/>
        <v>high value</v>
      </c>
      <c r="S6015" t="str">
        <f t="shared" si="653"/>
        <v>Low</v>
      </c>
      <c r="T6015" t="str">
        <f t="shared" si="654"/>
        <v>Feb</v>
      </c>
      <c r="U6015">
        <f t="shared" si="655"/>
        <v>2023</v>
      </c>
      <c r="V6015" t="str">
        <f t="shared" si="656"/>
        <v>0-5</v>
      </c>
      <c r="W6015" t="str">
        <f t="shared" si="657"/>
        <v>Fast</v>
      </c>
    </row>
    <row r="6016" spans="1:23" x14ac:dyDescent="0.3">
      <c r="A6016">
        <v>606015</v>
      </c>
      <c r="B6016">
        <v>75901</v>
      </c>
      <c r="C6016">
        <v>57</v>
      </c>
      <c r="D6016" t="s">
        <v>7</v>
      </c>
      <c r="E6016" t="s">
        <v>16</v>
      </c>
      <c r="F6016" t="s">
        <v>32</v>
      </c>
      <c r="G6016" t="s">
        <v>27</v>
      </c>
      <c r="H6016" s="1">
        <v>44693</v>
      </c>
      <c r="I6016" t="s">
        <v>34</v>
      </c>
      <c r="J6016">
        <v>43</v>
      </c>
      <c r="K6016">
        <v>1.7</v>
      </c>
      <c r="L6016">
        <v>1005.47</v>
      </c>
      <c r="M6016">
        <v>102.73</v>
      </c>
      <c r="N6016" t="s">
        <v>50</v>
      </c>
      <c r="O6016">
        <v>4</v>
      </c>
      <c r="P6016" t="str" cm="1">
        <f t="array" ref="P6016">_xlfn.IFS(C6016&lt;25,"18-24", C6016&lt;=35,"25-35", C6016&lt;=50,"36-50",TRUE,"50+")</f>
        <v>50+</v>
      </c>
      <c r="Q6016" t="str">
        <f t="shared" si="651"/>
        <v>new</v>
      </c>
      <c r="R6016" t="str">
        <f t="shared" si="652"/>
        <v>high value</v>
      </c>
      <c r="S6016" t="str">
        <f t="shared" si="653"/>
        <v>medium</v>
      </c>
      <c r="T6016" t="str">
        <f t="shared" si="654"/>
        <v>May</v>
      </c>
      <c r="U6016">
        <f t="shared" si="655"/>
        <v>2022</v>
      </c>
      <c r="V6016" t="str">
        <f t="shared" si="656"/>
        <v>0-5</v>
      </c>
      <c r="W6016" t="str">
        <f t="shared" si="657"/>
        <v>Medium</v>
      </c>
    </row>
    <row r="6017" spans="1:23" x14ac:dyDescent="0.3">
      <c r="A6017">
        <v>606016</v>
      </c>
      <c r="B6017">
        <v>55098</v>
      </c>
      <c r="C6017">
        <v>38</v>
      </c>
      <c r="D6017" t="s">
        <v>4</v>
      </c>
      <c r="E6017" t="s">
        <v>13</v>
      </c>
      <c r="F6017" t="s">
        <v>28</v>
      </c>
      <c r="G6017" t="s">
        <v>31</v>
      </c>
      <c r="H6017" s="1">
        <v>45060</v>
      </c>
      <c r="I6017" t="s">
        <v>34</v>
      </c>
      <c r="J6017">
        <v>84</v>
      </c>
      <c r="K6017">
        <v>5.9</v>
      </c>
      <c r="L6017">
        <v>682.81</v>
      </c>
      <c r="M6017">
        <v>34.89</v>
      </c>
      <c r="N6017" t="s">
        <v>49</v>
      </c>
      <c r="O6017">
        <v>3</v>
      </c>
      <c r="P6017" t="str" cm="1">
        <f t="array" ref="P6017">_xlfn.IFS(C6017&lt;25,"18-24", C6017&lt;=35,"25-35", C6017&lt;=50,"36-50",TRUE,"50+")</f>
        <v>36-50</v>
      </c>
      <c r="Q6017" t="str">
        <f t="shared" si="651"/>
        <v>new</v>
      </c>
      <c r="R6017" t="str">
        <f t="shared" si="652"/>
        <v>high value</v>
      </c>
      <c r="S6017" t="str">
        <f t="shared" si="653"/>
        <v>medium</v>
      </c>
      <c r="T6017" t="str">
        <f t="shared" si="654"/>
        <v>May</v>
      </c>
      <c r="U6017">
        <f t="shared" si="655"/>
        <v>2023</v>
      </c>
      <c r="V6017" t="str">
        <f t="shared" si="656"/>
        <v>5-10</v>
      </c>
      <c r="W6017" t="str">
        <f t="shared" si="657"/>
        <v>Slow</v>
      </c>
    </row>
    <row r="6018" spans="1:23" x14ac:dyDescent="0.3">
      <c r="A6018">
        <v>606017</v>
      </c>
      <c r="B6018">
        <v>10231</v>
      </c>
      <c r="C6018">
        <v>49</v>
      </c>
      <c r="D6018" t="s">
        <v>7</v>
      </c>
      <c r="E6018" t="s">
        <v>15</v>
      </c>
      <c r="F6018" t="s">
        <v>19</v>
      </c>
      <c r="G6018" t="s">
        <v>27</v>
      </c>
      <c r="H6018" s="1">
        <v>44798</v>
      </c>
      <c r="I6018" t="s">
        <v>34</v>
      </c>
      <c r="J6018">
        <v>72</v>
      </c>
      <c r="K6018">
        <v>1.3</v>
      </c>
      <c r="L6018">
        <v>685.58</v>
      </c>
      <c r="M6018">
        <v>83.58</v>
      </c>
      <c r="N6018" t="s">
        <v>49</v>
      </c>
      <c r="O6018">
        <v>4</v>
      </c>
      <c r="P6018" t="str" cm="1">
        <f t="array" ref="P6018">_xlfn.IFS(C6018&lt;25,"18-24", C6018&lt;=35,"25-35", C6018&lt;=50,"36-50",TRUE,"50+")</f>
        <v>36-50</v>
      </c>
      <c r="Q6018" t="str">
        <f t="shared" si="651"/>
        <v>new</v>
      </c>
      <c r="R6018" t="str">
        <f t="shared" si="652"/>
        <v>high value</v>
      </c>
      <c r="S6018" t="str">
        <f t="shared" si="653"/>
        <v>medium</v>
      </c>
      <c r="T6018" t="str">
        <f t="shared" si="654"/>
        <v>Aug</v>
      </c>
      <c r="U6018">
        <f t="shared" si="655"/>
        <v>2022</v>
      </c>
      <c r="V6018" t="str">
        <f t="shared" si="656"/>
        <v>0-5</v>
      </c>
      <c r="W6018" t="str">
        <f t="shared" si="657"/>
        <v>Slow</v>
      </c>
    </row>
    <row r="6019" spans="1:23" x14ac:dyDescent="0.3">
      <c r="A6019">
        <v>606018</v>
      </c>
      <c r="B6019">
        <v>15177</v>
      </c>
      <c r="C6019">
        <v>62</v>
      </c>
      <c r="D6019" t="s">
        <v>7</v>
      </c>
      <c r="E6019" t="s">
        <v>13</v>
      </c>
      <c r="F6019" t="s">
        <v>30</v>
      </c>
      <c r="G6019" t="s">
        <v>27</v>
      </c>
      <c r="H6019" s="1">
        <v>45457</v>
      </c>
      <c r="I6019" t="s">
        <v>33</v>
      </c>
      <c r="J6019">
        <v>32</v>
      </c>
      <c r="K6019">
        <v>13</v>
      </c>
      <c r="L6019">
        <v>1254.22</v>
      </c>
      <c r="M6019">
        <v>108.95</v>
      </c>
      <c r="N6019" t="s">
        <v>47</v>
      </c>
      <c r="O6019">
        <v>2</v>
      </c>
      <c r="P6019" t="str" cm="1">
        <f t="array" ref="P6019">_xlfn.IFS(C6019&lt;25,"18-24", C6019&lt;=35,"25-35", C6019&lt;=50,"36-50",TRUE,"50+")</f>
        <v>50+</v>
      </c>
      <c r="Q6019" t="str">
        <f t="shared" ref="Q6019:Q6082" si="658">IF(COUNTIF($B:$B,B6019)&gt;1,"repeat","new")</f>
        <v>new</v>
      </c>
      <c r="R6019" t="str">
        <f t="shared" ref="R6019:R6082" si="659">IF(L6019&gt;500,"high value",IF( L6019&gt;250,"medium","low"))</f>
        <v>high value</v>
      </c>
      <c r="S6019" t="str">
        <f t="shared" ref="S6019:S6082" si="660">IF(O6019&lt;=2,"Low",IF(O6019&lt;=4,"medium","High"))</f>
        <v>Low</v>
      </c>
      <c r="T6019" t="str">
        <f t="shared" ref="T6019:T6082" si="661">TEXT(H6019,"MMM")</f>
        <v>Jun</v>
      </c>
      <c r="U6019">
        <f t="shared" ref="U6019:U6082" si="662">YEAR(H6019)</f>
        <v>2024</v>
      </c>
      <c r="V6019" t="str">
        <f t="shared" ref="V6019:V6082" si="663">IF(K6019&lt;=5,"0-5",IF(K6019&lt;=10,"5-10",IF(K6019&lt;=15,"10-15","15+")))</f>
        <v>10-15</v>
      </c>
      <c r="W6019" t="str">
        <f t="shared" ref="W6019:W6082" si="664">IF(J6019&lt;=30,"Fast",IF(J6019&lt;=45,"Medium","Slow"))</f>
        <v>Medium</v>
      </c>
    </row>
    <row r="6020" spans="1:23" x14ac:dyDescent="0.3">
      <c r="A6020">
        <v>606019</v>
      </c>
      <c r="B6020">
        <v>55960</v>
      </c>
      <c r="C6020">
        <v>21</v>
      </c>
      <c r="D6020" t="s">
        <v>4</v>
      </c>
      <c r="E6020" t="s">
        <v>16</v>
      </c>
      <c r="F6020" t="s">
        <v>18</v>
      </c>
      <c r="G6020" t="s">
        <v>21</v>
      </c>
      <c r="H6020" s="1">
        <v>45316</v>
      </c>
      <c r="I6020" t="s">
        <v>34</v>
      </c>
      <c r="J6020">
        <v>67</v>
      </c>
      <c r="K6020">
        <v>12.8</v>
      </c>
      <c r="L6020">
        <v>610.4</v>
      </c>
      <c r="M6020">
        <v>71.22</v>
      </c>
      <c r="N6020" t="s">
        <v>49</v>
      </c>
      <c r="O6020">
        <v>2</v>
      </c>
      <c r="P6020" t="str" cm="1">
        <f t="array" ref="P6020">_xlfn.IFS(C6020&lt;25,"18-24", C6020&lt;=35,"25-35", C6020&lt;=50,"36-50",TRUE,"50+")</f>
        <v>18-24</v>
      </c>
      <c r="Q6020" t="str">
        <f t="shared" si="658"/>
        <v>new</v>
      </c>
      <c r="R6020" t="str">
        <f t="shared" si="659"/>
        <v>high value</v>
      </c>
      <c r="S6020" t="str">
        <f t="shared" si="660"/>
        <v>Low</v>
      </c>
      <c r="T6020" t="str">
        <f t="shared" si="661"/>
        <v>Jan</v>
      </c>
      <c r="U6020">
        <f t="shared" si="662"/>
        <v>2024</v>
      </c>
      <c r="V6020" t="str">
        <f t="shared" si="663"/>
        <v>10-15</v>
      </c>
      <c r="W6020" t="str">
        <f t="shared" si="664"/>
        <v>Slow</v>
      </c>
    </row>
    <row r="6021" spans="1:23" x14ac:dyDescent="0.3">
      <c r="A6021">
        <v>606020</v>
      </c>
      <c r="B6021">
        <v>38101</v>
      </c>
      <c r="C6021">
        <v>62</v>
      </c>
      <c r="D6021" t="s">
        <v>7</v>
      </c>
      <c r="E6021" t="s">
        <v>16</v>
      </c>
      <c r="F6021" t="s">
        <v>26</v>
      </c>
      <c r="G6021" t="s">
        <v>21</v>
      </c>
      <c r="H6021" s="1">
        <v>44578</v>
      </c>
      <c r="I6021" t="s">
        <v>34</v>
      </c>
      <c r="J6021">
        <v>22</v>
      </c>
      <c r="K6021">
        <v>5.9</v>
      </c>
      <c r="L6021">
        <v>1039.9000000000001</v>
      </c>
      <c r="M6021">
        <v>112.19</v>
      </c>
      <c r="N6021" t="s">
        <v>48</v>
      </c>
      <c r="O6021">
        <v>4</v>
      </c>
      <c r="P6021" t="str" cm="1">
        <f t="array" ref="P6021">_xlfn.IFS(C6021&lt;25,"18-24", C6021&lt;=35,"25-35", C6021&lt;=50,"36-50",TRUE,"50+")</f>
        <v>50+</v>
      </c>
      <c r="Q6021" t="str">
        <f t="shared" si="658"/>
        <v>new</v>
      </c>
      <c r="R6021" t="str">
        <f t="shared" si="659"/>
        <v>high value</v>
      </c>
      <c r="S6021" t="str">
        <f t="shared" si="660"/>
        <v>medium</v>
      </c>
      <c r="T6021" t="str">
        <f t="shared" si="661"/>
        <v>Jan</v>
      </c>
      <c r="U6021">
        <f t="shared" si="662"/>
        <v>2022</v>
      </c>
      <c r="V6021" t="str">
        <f t="shared" si="663"/>
        <v>5-10</v>
      </c>
      <c r="W6021" t="str">
        <f t="shared" si="664"/>
        <v>Fast</v>
      </c>
    </row>
    <row r="6022" spans="1:23" x14ac:dyDescent="0.3">
      <c r="A6022">
        <v>606021</v>
      </c>
      <c r="B6022">
        <v>90657</v>
      </c>
      <c r="C6022">
        <v>53</v>
      </c>
      <c r="D6022" t="s">
        <v>4</v>
      </c>
      <c r="E6022" t="s">
        <v>8</v>
      </c>
      <c r="F6022" t="s">
        <v>18</v>
      </c>
      <c r="G6022" t="s">
        <v>31</v>
      </c>
      <c r="H6022" s="1">
        <v>45107</v>
      </c>
      <c r="I6022" t="s">
        <v>33</v>
      </c>
      <c r="J6022">
        <v>56</v>
      </c>
      <c r="K6022">
        <v>5</v>
      </c>
      <c r="L6022">
        <v>522.12</v>
      </c>
      <c r="M6022">
        <v>55.64</v>
      </c>
      <c r="N6022" t="s">
        <v>48</v>
      </c>
      <c r="O6022">
        <v>4</v>
      </c>
      <c r="P6022" t="str" cm="1">
        <f t="array" ref="P6022">_xlfn.IFS(C6022&lt;25,"18-24", C6022&lt;=35,"25-35", C6022&lt;=50,"36-50",TRUE,"50+")</f>
        <v>50+</v>
      </c>
      <c r="Q6022" t="str">
        <f t="shared" si="658"/>
        <v>new</v>
      </c>
      <c r="R6022" t="str">
        <f t="shared" si="659"/>
        <v>high value</v>
      </c>
      <c r="S6022" t="str">
        <f t="shared" si="660"/>
        <v>medium</v>
      </c>
      <c r="T6022" t="str">
        <f t="shared" si="661"/>
        <v>Jun</v>
      </c>
      <c r="U6022">
        <f t="shared" si="662"/>
        <v>2023</v>
      </c>
      <c r="V6022" t="str">
        <f t="shared" si="663"/>
        <v>0-5</v>
      </c>
      <c r="W6022" t="str">
        <f t="shared" si="664"/>
        <v>Slow</v>
      </c>
    </row>
    <row r="6023" spans="1:23" x14ac:dyDescent="0.3">
      <c r="A6023">
        <v>606022</v>
      </c>
      <c r="B6023">
        <v>92431</v>
      </c>
      <c r="C6023">
        <v>59</v>
      </c>
      <c r="D6023" t="s">
        <v>4</v>
      </c>
      <c r="E6023" t="s">
        <v>8</v>
      </c>
      <c r="F6023" t="s">
        <v>32</v>
      </c>
      <c r="G6023" t="s">
        <v>23</v>
      </c>
      <c r="H6023" s="1">
        <v>45304</v>
      </c>
      <c r="I6023" t="s">
        <v>33</v>
      </c>
      <c r="J6023">
        <v>51</v>
      </c>
      <c r="K6023">
        <v>13.9</v>
      </c>
      <c r="L6023">
        <v>237.86</v>
      </c>
      <c r="M6023">
        <v>96.4</v>
      </c>
      <c r="N6023" t="s">
        <v>50</v>
      </c>
      <c r="O6023">
        <v>2</v>
      </c>
      <c r="P6023" t="str" cm="1">
        <f t="array" ref="P6023">_xlfn.IFS(C6023&lt;25,"18-24", C6023&lt;=35,"25-35", C6023&lt;=50,"36-50",TRUE,"50+")</f>
        <v>50+</v>
      </c>
      <c r="Q6023" t="str">
        <f t="shared" si="658"/>
        <v>repeat</v>
      </c>
      <c r="R6023" t="str">
        <f t="shared" si="659"/>
        <v>low</v>
      </c>
      <c r="S6023" t="str">
        <f t="shared" si="660"/>
        <v>Low</v>
      </c>
      <c r="T6023" t="str">
        <f t="shared" si="661"/>
        <v>Jan</v>
      </c>
      <c r="U6023">
        <f t="shared" si="662"/>
        <v>2024</v>
      </c>
      <c r="V6023" t="str">
        <f t="shared" si="663"/>
        <v>10-15</v>
      </c>
      <c r="W6023" t="str">
        <f t="shared" si="664"/>
        <v>Slow</v>
      </c>
    </row>
    <row r="6024" spans="1:23" x14ac:dyDescent="0.3">
      <c r="A6024">
        <v>606023</v>
      </c>
      <c r="B6024">
        <v>90441</v>
      </c>
      <c r="C6024">
        <v>57</v>
      </c>
      <c r="D6024" t="s">
        <v>7</v>
      </c>
      <c r="E6024" t="s">
        <v>11</v>
      </c>
      <c r="F6024" t="s">
        <v>22</v>
      </c>
      <c r="G6024" t="s">
        <v>27</v>
      </c>
      <c r="H6024" s="1">
        <v>45065</v>
      </c>
      <c r="I6024" t="s">
        <v>33</v>
      </c>
      <c r="J6024">
        <v>88</v>
      </c>
      <c r="K6024">
        <v>9.8000000000000007</v>
      </c>
      <c r="L6024">
        <v>284.8</v>
      </c>
      <c r="M6024">
        <v>80.89</v>
      </c>
      <c r="N6024" t="s">
        <v>48</v>
      </c>
      <c r="O6024">
        <v>1</v>
      </c>
      <c r="P6024" t="str" cm="1">
        <f t="array" ref="P6024">_xlfn.IFS(C6024&lt;25,"18-24", C6024&lt;=35,"25-35", C6024&lt;=50,"36-50",TRUE,"50+")</f>
        <v>50+</v>
      </c>
      <c r="Q6024" t="str">
        <f t="shared" si="658"/>
        <v>new</v>
      </c>
      <c r="R6024" t="str">
        <f t="shared" si="659"/>
        <v>medium</v>
      </c>
      <c r="S6024" t="str">
        <f t="shared" si="660"/>
        <v>Low</v>
      </c>
      <c r="T6024" t="str">
        <f t="shared" si="661"/>
        <v>May</v>
      </c>
      <c r="U6024">
        <f t="shared" si="662"/>
        <v>2023</v>
      </c>
      <c r="V6024" t="str">
        <f t="shared" si="663"/>
        <v>5-10</v>
      </c>
      <c r="W6024" t="str">
        <f t="shared" si="664"/>
        <v>Slow</v>
      </c>
    </row>
    <row r="6025" spans="1:23" x14ac:dyDescent="0.3">
      <c r="A6025">
        <v>606024</v>
      </c>
      <c r="B6025">
        <v>91493</v>
      </c>
      <c r="C6025">
        <v>63</v>
      </c>
      <c r="D6025" t="s">
        <v>4</v>
      </c>
      <c r="E6025" t="s">
        <v>15</v>
      </c>
      <c r="F6025" t="s">
        <v>24</v>
      </c>
      <c r="G6025" t="s">
        <v>29</v>
      </c>
      <c r="H6025" s="1">
        <v>45235</v>
      </c>
      <c r="I6025" t="s">
        <v>34</v>
      </c>
      <c r="J6025">
        <v>84</v>
      </c>
      <c r="K6025">
        <v>8.6999999999999993</v>
      </c>
      <c r="L6025">
        <v>274.52999999999997</v>
      </c>
      <c r="M6025">
        <v>79.709999999999994</v>
      </c>
      <c r="N6025" t="s">
        <v>48</v>
      </c>
      <c r="O6025">
        <v>4</v>
      </c>
      <c r="P6025" t="str" cm="1">
        <f t="array" ref="P6025">_xlfn.IFS(C6025&lt;25,"18-24", C6025&lt;=35,"25-35", C6025&lt;=50,"36-50",TRUE,"50+")</f>
        <v>50+</v>
      </c>
      <c r="Q6025" t="str">
        <f t="shared" si="658"/>
        <v>new</v>
      </c>
      <c r="R6025" t="str">
        <f t="shared" si="659"/>
        <v>medium</v>
      </c>
      <c r="S6025" t="str">
        <f t="shared" si="660"/>
        <v>medium</v>
      </c>
      <c r="T6025" t="str">
        <f t="shared" si="661"/>
        <v>Nov</v>
      </c>
      <c r="U6025">
        <f t="shared" si="662"/>
        <v>2023</v>
      </c>
      <c r="V6025" t="str">
        <f t="shared" si="663"/>
        <v>5-10</v>
      </c>
      <c r="W6025" t="str">
        <f t="shared" si="664"/>
        <v>Slow</v>
      </c>
    </row>
    <row r="6026" spans="1:23" x14ac:dyDescent="0.3">
      <c r="A6026">
        <v>606025</v>
      </c>
      <c r="B6026">
        <v>68352</v>
      </c>
      <c r="C6026">
        <v>43</v>
      </c>
      <c r="D6026" t="s">
        <v>4</v>
      </c>
      <c r="E6026" t="s">
        <v>15</v>
      </c>
      <c r="F6026" t="s">
        <v>19</v>
      </c>
      <c r="G6026" t="s">
        <v>27</v>
      </c>
      <c r="H6026" s="1">
        <v>44660</v>
      </c>
      <c r="I6026" t="s">
        <v>33</v>
      </c>
      <c r="J6026">
        <v>68</v>
      </c>
      <c r="K6026">
        <v>3.1</v>
      </c>
      <c r="L6026">
        <v>695.45</v>
      </c>
      <c r="M6026">
        <v>80.849999999999994</v>
      </c>
      <c r="N6026" t="s">
        <v>49</v>
      </c>
      <c r="O6026">
        <v>5</v>
      </c>
      <c r="P6026" t="str" cm="1">
        <f t="array" ref="P6026">_xlfn.IFS(C6026&lt;25,"18-24", C6026&lt;=35,"25-35", C6026&lt;=50,"36-50",TRUE,"50+")</f>
        <v>36-50</v>
      </c>
      <c r="Q6026" t="str">
        <f t="shared" si="658"/>
        <v>new</v>
      </c>
      <c r="R6026" t="str">
        <f t="shared" si="659"/>
        <v>high value</v>
      </c>
      <c r="S6026" t="str">
        <f t="shared" si="660"/>
        <v>High</v>
      </c>
      <c r="T6026" t="str">
        <f t="shared" si="661"/>
        <v>Apr</v>
      </c>
      <c r="U6026">
        <f t="shared" si="662"/>
        <v>2022</v>
      </c>
      <c r="V6026" t="str">
        <f t="shared" si="663"/>
        <v>0-5</v>
      </c>
      <c r="W6026" t="str">
        <f t="shared" si="664"/>
        <v>Slow</v>
      </c>
    </row>
    <row r="6027" spans="1:23" x14ac:dyDescent="0.3">
      <c r="A6027">
        <v>606026</v>
      </c>
      <c r="B6027">
        <v>53655</v>
      </c>
      <c r="C6027">
        <v>58</v>
      </c>
      <c r="D6027" t="s">
        <v>4</v>
      </c>
      <c r="E6027" t="s">
        <v>13</v>
      </c>
      <c r="F6027" t="s">
        <v>24</v>
      </c>
      <c r="G6027" t="s">
        <v>25</v>
      </c>
      <c r="H6027" s="1">
        <v>45591</v>
      </c>
      <c r="I6027" t="s">
        <v>33</v>
      </c>
      <c r="J6027">
        <v>62</v>
      </c>
      <c r="K6027">
        <v>4.8</v>
      </c>
      <c r="L6027">
        <v>343.37</v>
      </c>
      <c r="M6027">
        <v>100.11</v>
      </c>
      <c r="N6027" t="s">
        <v>48</v>
      </c>
      <c r="O6027">
        <v>1</v>
      </c>
      <c r="P6027" t="str" cm="1">
        <f t="array" ref="P6027">_xlfn.IFS(C6027&lt;25,"18-24", C6027&lt;=35,"25-35", C6027&lt;=50,"36-50",TRUE,"50+")</f>
        <v>50+</v>
      </c>
      <c r="Q6027" t="str">
        <f t="shared" si="658"/>
        <v>new</v>
      </c>
      <c r="R6027" t="str">
        <f t="shared" si="659"/>
        <v>medium</v>
      </c>
      <c r="S6027" t="str">
        <f t="shared" si="660"/>
        <v>Low</v>
      </c>
      <c r="T6027" t="str">
        <f t="shared" si="661"/>
        <v>Oct</v>
      </c>
      <c r="U6027">
        <f t="shared" si="662"/>
        <v>2024</v>
      </c>
      <c r="V6027" t="str">
        <f t="shared" si="663"/>
        <v>0-5</v>
      </c>
      <c r="W6027" t="str">
        <f t="shared" si="664"/>
        <v>Slow</v>
      </c>
    </row>
    <row r="6028" spans="1:23" x14ac:dyDescent="0.3">
      <c r="A6028">
        <v>606027</v>
      </c>
      <c r="B6028">
        <v>66230</v>
      </c>
      <c r="C6028">
        <v>41</v>
      </c>
      <c r="D6028" t="s">
        <v>7</v>
      </c>
      <c r="E6028" t="s">
        <v>8</v>
      </c>
      <c r="F6028" t="s">
        <v>30</v>
      </c>
      <c r="G6028" t="s">
        <v>27</v>
      </c>
      <c r="H6028" s="1">
        <v>44652</v>
      </c>
      <c r="I6028" t="s">
        <v>33</v>
      </c>
      <c r="J6028">
        <v>36</v>
      </c>
      <c r="K6028">
        <v>13.4</v>
      </c>
      <c r="L6028">
        <v>940.74</v>
      </c>
      <c r="M6028">
        <v>68.19</v>
      </c>
      <c r="N6028" t="s">
        <v>48</v>
      </c>
      <c r="O6028">
        <v>4</v>
      </c>
      <c r="P6028" t="str" cm="1">
        <f t="array" ref="P6028">_xlfn.IFS(C6028&lt;25,"18-24", C6028&lt;=35,"25-35", C6028&lt;=50,"36-50",TRUE,"50+")</f>
        <v>36-50</v>
      </c>
      <c r="Q6028" t="str">
        <f t="shared" si="658"/>
        <v>new</v>
      </c>
      <c r="R6028" t="str">
        <f t="shared" si="659"/>
        <v>high value</v>
      </c>
      <c r="S6028" t="str">
        <f t="shared" si="660"/>
        <v>medium</v>
      </c>
      <c r="T6028" t="str">
        <f t="shared" si="661"/>
        <v>Apr</v>
      </c>
      <c r="U6028">
        <f t="shared" si="662"/>
        <v>2022</v>
      </c>
      <c r="V6028" t="str">
        <f t="shared" si="663"/>
        <v>10-15</v>
      </c>
      <c r="W6028" t="str">
        <f t="shared" si="664"/>
        <v>Medium</v>
      </c>
    </row>
    <row r="6029" spans="1:23" x14ac:dyDescent="0.3">
      <c r="A6029">
        <v>606028</v>
      </c>
      <c r="B6029">
        <v>78377</v>
      </c>
      <c r="C6029">
        <v>36</v>
      </c>
      <c r="D6029" t="s">
        <v>7</v>
      </c>
      <c r="E6029" t="s">
        <v>15</v>
      </c>
      <c r="F6029" t="s">
        <v>24</v>
      </c>
      <c r="G6029" t="s">
        <v>31</v>
      </c>
      <c r="H6029" s="1">
        <v>44897</v>
      </c>
      <c r="I6029" t="s">
        <v>34</v>
      </c>
      <c r="J6029">
        <v>81</v>
      </c>
      <c r="K6029">
        <v>14.4</v>
      </c>
      <c r="L6029">
        <v>992.64</v>
      </c>
      <c r="M6029">
        <v>21.45</v>
      </c>
      <c r="N6029" t="s">
        <v>49</v>
      </c>
      <c r="O6029">
        <v>1</v>
      </c>
      <c r="P6029" t="str" cm="1">
        <f t="array" ref="P6029">_xlfn.IFS(C6029&lt;25,"18-24", C6029&lt;=35,"25-35", C6029&lt;=50,"36-50",TRUE,"50+")</f>
        <v>36-50</v>
      </c>
      <c r="Q6029" t="str">
        <f t="shared" si="658"/>
        <v>new</v>
      </c>
      <c r="R6029" t="str">
        <f t="shared" si="659"/>
        <v>high value</v>
      </c>
      <c r="S6029" t="str">
        <f t="shared" si="660"/>
        <v>Low</v>
      </c>
      <c r="T6029" t="str">
        <f t="shared" si="661"/>
        <v>Dec</v>
      </c>
      <c r="U6029">
        <f t="shared" si="662"/>
        <v>2022</v>
      </c>
      <c r="V6029" t="str">
        <f t="shared" si="663"/>
        <v>10-15</v>
      </c>
      <c r="W6029" t="str">
        <f t="shared" si="664"/>
        <v>Slow</v>
      </c>
    </row>
    <row r="6030" spans="1:23" x14ac:dyDescent="0.3">
      <c r="A6030">
        <v>606029</v>
      </c>
      <c r="B6030">
        <v>80718</v>
      </c>
      <c r="C6030">
        <v>37</v>
      </c>
      <c r="D6030" t="s">
        <v>7</v>
      </c>
      <c r="E6030" t="s">
        <v>13</v>
      </c>
      <c r="F6030" t="s">
        <v>22</v>
      </c>
      <c r="G6030" t="s">
        <v>27</v>
      </c>
      <c r="H6030" s="1">
        <v>45229</v>
      </c>
      <c r="I6030" t="s">
        <v>34</v>
      </c>
      <c r="J6030">
        <v>23</v>
      </c>
      <c r="K6030">
        <v>11.1</v>
      </c>
      <c r="L6030">
        <v>260.69</v>
      </c>
      <c r="M6030">
        <v>48.94</v>
      </c>
      <c r="N6030" t="s">
        <v>49</v>
      </c>
      <c r="O6030">
        <v>4</v>
      </c>
      <c r="P6030" t="str" cm="1">
        <f t="array" ref="P6030">_xlfn.IFS(C6030&lt;25,"18-24", C6030&lt;=35,"25-35", C6030&lt;=50,"36-50",TRUE,"50+")</f>
        <v>36-50</v>
      </c>
      <c r="Q6030" t="str">
        <f t="shared" si="658"/>
        <v>new</v>
      </c>
      <c r="R6030" t="str">
        <f t="shared" si="659"/>
        <v>medium</v>
      </c>
      <c r="S6030" t="str">
        <f t="shared" si="660"/>
        <v>medium</v>
      </c>
      <c r="T6030" t="str">
        <f t="shared" si="661"/>
        <v>Oct</v>
      </c>
      <c r="U6030">
        <f t="shared" si="662"/>
        <v>2023</v>
      </c>
      <c r="V6030" t="str">
        <f t="shared" si="663"/>
        <v>10-15</v>
      </c>
      <c r="W6030" t="str">
        <f t="shared" si="664"/>
        <v>Fast</v>
      </c>
    </row>
    <row r="6031" spans="1:23" x14ac:dyDescent="0.3">
      <c r="A6031">
        <v>606030</v>
      </c>
      <c r="B6031">
        <v>85281</v>
      </c>
      <c r="C6031">
        <v>60</v>
      </c>
      <c r="D6031" t="s">
        <v>7</v>
      </c>
      <c r="E6031" t="s">
        <v>11</v>
      </c>
      <c r="F6031" t="s">
        <v>32</v>
      </c>
      <c r="G6031" t="s">
        <v>29</v>
      </c>
      <c r="H6031" s="1">
        <v>44863</v>
      </c>
      <c r="I6031" t="s">
        <v>33</v>
      </c>
      <c r="J6031">
        <v>21</v>
      </c>
      <c r="K6031">
        <v>3.5</v>
      </c>
      <c r="L6031">
        <v>1377.45</v>
      </c>
      <c r="M6031">
        <v>60.41</v>
      </c>
      <c r="N6031" t="s">
        <v>49</v>
      </c>
      <c r="O6031">
        <v>1</v>
      </c>
      <c r="P6031" t="str" cm="1">
        <f t="array" ref="P6031">_xlfn.IFS(C6031&lt;25,"18-24", C6031&lt;=35,"25-35", C6031&lt;=50,"36-50",TRUE,"50+")</f>
        <v>50+</v>
      </c>
      <c r="Q6031" t="str">
        <f t="shared" si="658"/>
        <v>new</v>
      </c>
      <c r="R6031" t="str">
        <f t="shared" si="659"/>
        <v>high value</v>
      </c>
      <c r="S6031" t="str">
        <f t="shared" si="660"/>
        <v>Low</v>
      </c>
      <c r="T6031" t="str">
        <f t="shared" si="661"/>
        <v>Oct</v>
      </c>
      <c r="U6031">
        <f t="shared" si="662"/>
        <v>2022</v>
      </c>
      <c r="V6031" t="str">
        <f t="shared" si="663"/>
        <v>0-5</v>
      </c>
      <c r="W6031" t="str">
        <f t="shared" si="664"/>
        <v>Fast</v>
      </c>
    </row>
    <row r="6032" spans="1:23" x14ac:dyDescent="0.3">
      <c r="A6032">
        <v>606031</v>
      </c>
      <c r="B6032">
        <v>49767</v>
      </c>
      <c r="C6032">
        <v>50</v>
      </c>
      <c r="D6032" t="s">
        <v>4</v>
      </c>
      <c r="E6032" t="s">
        <v>13</v>
      </c>
      <c r="F6032" t="s">
        <v>19</v>
      </c>
      <c r="G6032" t="s">
        <v>25</v>
      </c>
      <c r="H6032" s="1">
        <v>44877</v>
      </c>
      <c r="I6032" t="s">
        <v>34</v>
      </c>
      <c r="J6032">
        <v>47</v>
      </c>
      <c r="K6032">
        <v>12.8</v>
      </c>
      <c r="L6032">
        <v>792.19</v>
      </c>
      <c r="M6032">
        <v>91.78</v>
      </c>
      <c r="N6032" t="s">
        <v>49</v>
      </c>
      <c r="O6032">
        <v>4</v>
      </c>
      <c r="P6032" t="str" cm="1">
        <f t="array" ref="P6032">_xlfn.IFS(C6032&lt;25,"18-24", C6032&lt;=35,"25-35", C6032&lt;=50,"36-50",TRUE,"50+")</f>
        <v>36-50</v>
      </c>
      <c r="Q6032" t="str">
        <f t="shared" si="658"/>
        <v>new</v>
      </c>
      <c r="R6032" t="str">
        <f t="shared" si="659"/>
        <v>high value</v>
      </c>
      <c r="S6032" t="str">
        <f t="shared" si="660"/>
        <v>medium</v>
      </c>
      <c r="T6032" t="str">
        <f t="shared" si="661"/>
        <v>Nov</v>
      </c>
      <c r="U6032">
        <f t="shared" si="662"/>
        <v>2022</v>
      </c>
      <c r="V6032" t="str">
        <f t="shared" si="663"/>
        <v>10-15</v>
      </c>
      <c r="W6032" t="str">
        <f t="shared" si="664"/>
        <v>Slow</v>
      </c>
    </row>
    <row r="6033" spans="1:23" x14ac:dyDescent="0.3">
      <c r="A6033">
        <v>606032</v>
      </c>
      <c r="B6033">
        <v>14863</v>
      </c>
      <c r="C6033">
        <v>35</v>
      </c>
      <c r="D6033" t="s">
        <v>4</v>
      </c>
      <c r="E6033" t="s">
        <v>15</v>
      </c>
      <c r="F6033" t="s">
        <v>30</v>
      </c>
      <c r="G6033" t="s">
        <v>27</v>
      </c>
      <c r="H6033" s="1">
        <v>44925</v>
      </c>
      <c r="I6033" t="s">
        <v>34</v>
      </c>
      <c r="J6033">
        <v>55</v>
      </c>
      <c r="K6033">
        <v>10.7</v>
      </c>
      <c r="L6033">
        <v>1123.96</v>
      </c>
      <c r="M6033">
        <v>64.67</v>
      </c>
      <c r="N6033" t="s">
        <v>50</v>
      </c>
      <c r="O6033">
        <v>1</v>
      </c>
      <c r="P6033" t="str" cm="1">
        <f t="array" ref="P6033">_xlfn.IFS(C6033&lt;25,"18-24", C6033&lt;=35,"25-35", C6033&lt;=50,"36-50",TRUE,"50+")</f>
        <v>25-35</v>
      </c>
      <c r="Q6033" t="str">
        <f t="shared" si="658"/>
        <v>new</v>
      </c>
      <c r="R6033" t="str">
        <f t="shared" si="659"/>
        <v>high value</v>
      </c>
      <c r="S6033" t="str">
        <f t="shared" si="660"/>
        <v>Low</v>
      </c>
      <c r="T6033" t="str">
        <f t="shared" si="661"/>
        <v>Dec</v>
      </c>
      <c r="U6033">
        <f t="shared" si="662"/>
        <v>2022</v>
      </c>
      <c r="V6033" t="str">
        <f t="shared" si="663"/>
        <v>10-15</v>
      </c>
      <c r="W6033" t="str">
        <f t="shared" si="664"/>
        <v>Slow</v>
      </c>
    </row>
    <row r="6034" spans="1:23" x14ac:dyDescent="0.3">
      <c r="A6034">
        <v>606033</v>
      </c>
      <c r="B6034">
        <v>73731</v>
      </c>
      <c r="C6034">
        <v>62</v>
      </c>
      <c r="D6034" t="s">
        <v>4</v>
      </c>
      <c r="E6034" t="s">
        <v>16</v>
      </c>
      <c r="F6034" t="s">
        <v>32</v>
      </c>
      <c r="G6034" t="s">
        <v>31</v>
      </c>
      <c r="H6034" s="1">
        <v>44889</v>
      </c>
      <c r="I6034" t="s">
        <v>34</v>
      </c>
      <c r="J6034">
        <v>44</v>
      </c>
      <c r="K6034">
        <v>2.4</v>
      </c>
      <c r="L6034">
        <v>449.74</v>
      </c>
      <c r="M6034">
        <v>114</v>
      </c>
      <c r="N6034" t="s">
        <v>47</v>
      </c>
      <c r="O6034">
        <v>4</v>
      </c>
      <c r="P6034" t="str" cm="1">
        <f t="array" ref="P6034">_xlfn.IFS(C6034&lt;25,"18-24", C6034&lt;=35,"25-35", C6034&lt;=50,"36-50",TRUE,"50+")</f>
        <v>50+</v>
      </c>
      <c r="Q6034" t="str">
        <f t="shared" si="658"/>
        <v>new</v>
      </c>
      <c r="R6034" t="str">
        <f t="shared" si="659"/>
        <v>medium</v>
      </c>
      <c r="S6034" t="str">
        <f t="shared" si="660"/>
        <v>medium</v>
      </c>
      <c r="T6034" t="str">
        <f t="shared" si="661"/>
        <v>Nov</v>
      </c>
      <c r="U6034">
        <f t="shared" si="662"/>
        <v>2022</v>
      </c>
      <c r="V6034" t="str">
        <f t="shared" si="663"/>
        <v>0-5</v>
      </c>
      <c r="W6034" t="str">
        <f t="shared" si="664"/>
        <v>Medium</v>
      </c>
    </row>
    <row r="6035" spans="1:23" x14ac:dyDescent="0.3">
      <c r="A6035">
        <v>606034</v>
      </c>
      <c r="B6035">
        <v>35736</v>
      </c>
      <c r="C6035">
        <v>31</v>
      </c>
      <c r="D6035" t="s">
        <v>7</v>
      </c>
      <c r="E6035" t="s">
        <v>8</v>
      </c>
      <c r="F6035" t="s">
        <v>24</v>
      </c>
      <c r="G6035" t="s">
        <v>29</v>
      </c>
      <c r="H6035" s="1">
        <v>45271</v>
      </c>
      <c r="I6035" t="s">
        <v>34</v>
      </c>
      <c r="J6035">
        <v>42</v>
      </c>
      <c r="K6035">
        <v>5.8</v>
      </c>
      <c r="L6035">
        <v>811.4</v>
      </c>
      <c r="M6035">
        <v>113.31</v>
      </c>
      <c r="N6035" t="s">
        <v>48</v>
      </c>
      <c r="O6035">
        <v>5</v>
      </c>
      <c r="P6035" t="str" cm="1">
        <f t="array" ref="P6035">_xlfn.IFS(C6035&lt;25,"18-24", C6035&lt;=35,"25-35", C6035&lt;=50,"36-50",TRUE,"50+")</f>
        <v>25-35</v>
      </c>
      <c r="Q6035" t="str">
        <f t="shared" si="658"/>
        <v>new</v>
      </c>
      <c r="R6035" t="str">
        <f t="shared" si="659"/>
        <v>high value</v>
      </c>
      <c r="S6035" t="str">
        <f t="shared" si="660"/>
        <v>High</v>
      </c>
      <c r="T6035" t="str">
        <f t="shared" si="661"/>
        <v>Dec</v>
      </c>
      <c r="U6035">
        <f t="shared" si="662"/>
        <v>2023</v>
      </c>
      <c r="V6035" t="str">
        <f t="shared" si="663"/>
        <v>5-10</v>
      </c>
      <c r="W6035" t="str">
        <f t="shared" si="664"/>
        <v>Medium</v>
      </c>
    </row>
    <row r="6036" spans="1:23" x14ac:dyDescent="0.3">
      <c r="A6036">
        <v>606035</v>
      </c>
      <c r="B6036">
        <v>46201</v>
      </c>
      <c r="C6036">
        <v>33</v>
      </c>
      <c r="D6036" t="s">
        <v>7</v>
      </c>
      <c r="E6036" t="s">
        <v>5</v>
      </c>
      <c r="F6036" t="s">
        <v>32</v>
      </c>
      <c r="G6036" t="s">
        <v>21</v>
      </c>
      <c r="H6036" s="1">
        <v>45634</v>
      </c>
      <c r="I6036" t="s">
        <v>33</v>
      </c>
      <c r="J6036">
        <v>64</v>
      </c>
      <c r="K6036">
        <v>10.3</v>
      </c>
      <c r="L6036">
        <v>480.64</v>
      </c>
      <c r="M6036">
        <v>116.31</v>
      </c>
      <c r="N6036" t="s">
        <v>50</v>
      </c>
      <c r="O6036">
        <v>5</v>
      </c>
      <c r="P6036" t="str" cm="1">
        <f t="array" ref="P6036">_xlfn.IFS(C6036&lt;25,"18-24", C6036&lt;=35,"25-35", C6036&lt;=50,"36-50",TRUE,"50+")</f>
        <v>25-35</v>
      </c>
      <c r="Q6036" t="str">
        <f t="shared" si="658"/>
        <v>new</v>
      </c>
      <c r="R6036" t="str">
        <f t="shared" si="659"/>
        <v>medium</v>
      </c>
      <c r="S6036" t="str">
        <f t="shared" si="660"/>
        <v>High</v>
      </c>
      <c r="T6036" t="str">
        <f t="shared" si="661"/>
        <v>Dec</v>
      </c>
      <c r="U6036">
        <f t="shared" si="662"/>
        <v>2024</v>
      </c>
      <c r="V6036" t="str">
        <f t="shared" si="663"/>
        <v>10-15</v>
      </c>
      <c r="W6036" t="str">
        <f t="shared" si="664"/>
        <v>Slow</v>
      </c>
    </row>
    <row r="6037" spans="1:23" x14ac:dyDescent="0.3">
      <c r="A6037">
        <v>606036</v>
      </c>
      <c r="B6037">
        <v>73524</v>
      </c>
      <c r="C6037">
        <v>56</v>
      </c>
      <c r="D6037" t="s">
        <v>4</v>
      </c>
      <c r="E6037" t="s">
        <v>5</v>
      </c>
      <c r="F6037" t="s">
        <v>18</v>
      </c>
      <c r="G6037" t="s">
        <v>25</v>
      </c>
      <c r="H6037" s="1">
        <v>44716</v>
      </c>
      <c r="I6037" t="s">
        <v>34</v>
      </c>
      <c r="J6037">
        <v>58</v>
      </c>
      <c r="K6037">
        <v>12.6</v>
      </c>
      <c r="L6037">
        <v>1115.6500000000001</v>
      </c>
      <c r="M6037">
        <v>21.83</v>
      </c>
      <c r="N6037" t="s">
        <v>49</v>
      </c>
      <c r="O6037">
        <v>2</v>
      </c>
      <c r="P6037" t="str" cm="1">
        <f t="array" ref="P6037">_xlfn.IFS(C6037&lt;25,"18-24", C6037&lt;=35,"25-35", C6037&lt;=50,"36-50",TRUE,"50+")</f>
        <v>50+</v>
      </c>
      <c r="Q6037" t="str">
        <f t="shared" si="658"/>
        <v>new</v>
      </c>
      <c r="R6037" t="str">
        <f t="shared" si="659"/>
        <v>high value</v>
      </c>
      <c r="S6037" t="str">
        <f t="shared" si="660"/>
        <v>Low</v>
      </c>
      <c r="T6037" t="str">
        <f t="shared" si="661"/>
        <v>Jun</v>
      </c>
      <c r="U6037">
        <f t="shared" si="662"/>
        <v>2022</v>
      </c>
      <c r="V6037" t="str">
        <f t="shared" si="663"/>
        <v>10-15</v>
      </c>
      <c r="W6037" t="str">
        <f t="shared" si="664"/>
        <v>Slow</v>
      </c>
    </row>
    <row r="6038" spans="1:23" x14ac:dyDescent="0.3">
      <c r="A6038">
        <v>606037</v>
      </c>
      <c r="B6038">
        <v>74851</v>
      </c>
      <c r="C6038">
        <v>42</v>
      </c>
      <c r="D6038" t="s">
        <v>4</v>
      </c>
      <c r="E6038" t="s">
        <v>16</v>
      </c>
      <c r="F6038" t="s">
        <v>28</v>
      </c>
      <c r="G6038" t="s">
        <v>21</v>
      </c>
      <c r="H6038" s="1">
        <v>45499</v>
      </c>
      <c r="I6038" t="s">
        <v>33</v>
      </c>
      <c r="J6038">
        <v>32</v>
      </c>
      <c r="K6038">
        <v>5.0999999999999996</v>
      </c>
      <c r="L6038">
        <v>445.86</v>
      </c>
      <c r="M6038">
        <v>86.54</v>
      </c>
      <c r="N6038" t="s">
        <v>48</v>
      </c>
      <c r="O6038">
        <v>3</v>
      </c>
      <c r="P6038" t="str" cm="1">
        <f t="array" ref="P6038">_xlfn.IFS(C6038&lt;25,"18-24", C6038&lt;=35,"25-35", C6038&lt;=50,"36-50",TRUE,"50+")</f>
        <v>36-50</v>
      </c>
      <c r="Q6038" t="str">
        <f t="shared" si="658"/>
        <v>new</v>
      </c>
      <c r="R6038" t="str">
        <f t="shared" si="659"/>
        <v>medium</v>
      </c>
      <c r="S6038" t="str">
        <f t="shared" si="660"/>
        <v>medium</v>
      </c>
      <c r="T6038" t="str">
        <f t="shared" si="661"/>
        <v>Jul</v>
      </c>
      <c r="U6038">
        <f t="shared" si="662"/>
        <v>2024</v>
      </c>
      <c r="V6038" t="str">
        <f t="shared" si="663"/>
        <v>5-10</v>
      </c>
      <c r="W6038" t="str">
        <f t="shared" si="664"/>
        <v>Medium</v>
      </c>
    </row>
    <row r="6039" spans="1:23" x14ac:dyDescent="0.3">
      <c r="A6039">
        <v>606038</v>
      </c>
      <c r="B6039">
        <v>56966</v>
      </c>
      <c r="C6039">
        <v>64</v>
      </c>
      <c r="D6039" t="s">
        <v>4</v>
      </c>
      <c r="E6039" t="s">
        <v>11</v>
      </c>
      <c r="F6039" t="s">
        <v>26</v>
      </c>
      <c r="G6039" t="s">
        <v>25</v>
      </c>
      <c r="H6039" s="1">
        <v>44820</v>
      </c>
      <c r="I6039" t="s">
        <v>34</v>
      </c>
      <c r="J6039">
        <v>36</v>
      </c>
      <c r="K6039">
        <v>9.8000000000000007</v>
      </c>
      <c r="L6039">
        <v>1101.3800000000001</v>
      </c>
      <c r="M6039">
        <v>119.39</v>
      </c>
      <c r="N6039" t="s">
        <v>48</v>
      </c>
      <c r="O6039">
        <v>5</v>
      </c>
      <c r="P6039" t="str" cm="1">
        <f t="array" ref="P6039">_xlfn.IFS(C6039&lt;25,"18-24", C6039&lt;=35,"25-35", C6039&lt;=50,"36-50",TRUE,"50+")</f>
        <v>50+</v>
      </c>
      <c r="Q6039" t="str">
        <f t="shared" si="658"/>
        <v>new</v>
      </c>
      <c r="R6039" t="str">
        <f t="shared" si="659"/>
        <v>high value</v>
      </c>
      <c r="S6039" t="str">
        <f t="shared" si="660"/>
        <v>High</v>
      </c>
      <c r="T6039" t="str">
        <f t="shared" si="661"/>
        <v>Sep</v>
      </c>
      <c r="U6039">
        <f t="shared" si="662"/>
        <v>2022</v>
      </c>
      <c r="V6039" t="str">
        <f t="shared" si="663"/>
        <v>5-10</v>
      </c>
      <c r="W6039" t="str">
        <f t="shared" si="664"/>
        <v>Medium</v>
      </c>
    </row>
    <row r="6040" spans="1:23" x14ac:dyDescent="0.3">
      <c r="A6040">
        <v>606039</v>
      </c>
      <c r="B6040">
        <v>24654</v>
      </c>
      <c r="C6040">
        <v>55</v>
      </c>
      <c r="D6040" t="s">
        <v>4</v>
      </c>
      <c r="E6040" t="s">
        <v>5</v>
      </c>
      <c r="F6040" t="s">
        <v>24</v>
      </c>
      <c r="G6040" t="s">
        <v>23</v>
      </c>
      <c r="H6040" s="1">
        <v>45460</v>
      </c>
      <c r="I6040" t="s">
        <v>33</v>
      </c>
      <c r="J6040">
        <v>60</v>
      </c>
      <c r="K6040">
        <v>12.1</v>
      </c>
      <c r="L6040">
        <v>1444.51</v>
      </c>
      <c r="M6040">
        <v>101.75</v>
      </c>
      <c r="N6040" t="s">
        <v>49</v>
      </c>
      <c r="O6040">
        <v>3</v>
      </c>
      <c r="P6040" t="str" cm="1">
        <f t="array" ref="P6040">_xlfn.IFS(C6040&lt;25,"18-24", C6040&lt;=35,"25-35", C6040&lt;=50,"36-50",TRUE,"50+")</f>
        <v>50+</v>
      </c>
      <c r="Q6040" t="str">
        <f t="shared" si="658"/>
        <v>new</v>
      </c>
      <c r="R6040" t="str">
        <f t="shared" si="659"/>
        <v>high value</v>
      </c>
      <c r="S6040" t="str">
        <f t="shared" si="660"/>
        <v>medium</v>
      </c>
      <c r="T6040" t="str">
        <f t="shared" si="661"/>
        <v>Jun</v>
      </c>
      <c r="U6040">
        <f t="shared" si="662"/>
        <v>2024</v>
      </c>
      <c r="V6040" t="str">
        <f t="shared" si="663"/>
        <v>10-15</v>
      </c>
      <c r="W6040" t="str">
        <f t="shared" si="664"/>
        <v>Slow</v>
      </c>
    </row>
    <row r="6041" spans="1:23" x14ac:dyDescent="0.3">
      <c r="A6041">
        <v>606040</v>
      </c>
      <c r="B6041">
        <v>61543</v>
      </c>
      <c r="C6041">
        <v>27</v>
      </c>
      <c r="D6041" t="s">
        <v>7</v>
      </c>
      <c r="E6041" t="s">
        <v>13</v>
      </c>
      <c r="F6041" t="s">
        <v>22</v>
      </c>
      <c r="G6041" t="s">
        <v>25</v>
      </c>
      <c r="H6041" s="1">
        <v>45449</v>
      </c>
      <c r="I6041" t="s">
        <v>33</v>
      </c>
      <c r="J6041">
        <v>51</v>
      </c>
      <c r="K6041">
        <v>13.8</v>
      </c>
      <c r="L6041">
        <v>345.58</v>
      </c>
      <c r="M6041">
        <v>89.09</v>
      </c>
      <c r="N6041" t="s">
        <v>50</v>
      </c>
      <c r="O6041">
        <v>1</v>
      </c>
      <c r="P6041" t="str" cm="1">
        <f t="array" ref="P6041">_xlfn.IFS(C6041&lt;25,"18-24", C6041&lt;=35,"25-35", C6041&lt;=50,"36-50",TRUE,"50+")</f>
        <v>25-35</v>
      </c>
      <c r="Q6041" t="str">
        <f t="shared" si="658"/>
        <v>new</v>
      </c>
      <c r="R6041" t="str">
        <f t="shared" si="659"/>
        <v>medium</v>
      </c>
      <c r="S6041" t="str">
        <f t="shared" si="660"/>
        <v>Low</v>
      </c>
      <c r="T6041" t="str">
        <f t="shared" si="661"/>
        <v>Jun</v>
      </c>
      <c r="U6041">
        <f t="shared" si="662"/>
        <v>2024</v>
      </c>
      <c r="V6041" t="str">
        <f t="shared" si="663"/>
        <v>10-15</v>
      </c>
      <c r="W6041" t="str">
        <f t="shared" si="664"/>
        <v>Slow</v>
      </c>
    </row>
    <row r="6042" spans="1:23" x14ac:dyDescent="0.3">
      <c r="A6042">
        <v>606041</v>
      </c>
      <c r="B6042">
        <v>70923</v>
      </c>
      <c r="C6042">
        <v>47</v>
      </c>
      <c r="D6042" t="s">
        <v>4</v>
      </c>
      <c r="E6042" t="s">
        <v>11</v>
      </c>
      <c r="F6042" t="s">
        <v>19</v>
      </c>
      <c r="G6042" t="s">
        <v>29</v>
      </c>
      <c r="H6042" s="1">
        <v>45538</v>
      </c>
      <c r="I6042" t="s">
        <v>33</v>
      </c>
      <c r="J6042">
        <v>63</v>
      </c>
      <c r="K6042">
        <v>1.4</v>
      </c>
      <c r="L6042">
        <v>976.29</v>
      </c>
      <c r="M6042">
        <v>83.95</v>
      </c>
      <c r="N6042" t="s">
        <v>49</v>
      </c>
      <c r="O6042">
        <v>2</v>
      </c>
      <c r="P6042" t="str" cm="1">
        <f t="array" ref="P6042">_xlfn.IFS(C6042&lt;25,"18-24", C6042&lt;=35,"25-35", C6042&lt;=50,"36-50",TRUE,"50+")</f>
        <v>36-50</v>
      </c>
      <c r="Q6042" t="str">
        <f t="shared" si="658"/>
        <v>new</v>
      </c>
      <c r="R6042" t="str">
        <f t="shared" si="659"/>
        <v>high value</v>
      </c>
      <c r="S6042" t="str">
        <f t="shared" si="660"/>
        <v>Low</v>
      </c>
      <c r="T6042" t="str">
        <f t="shared" si="661"/>
        <v>Sep</v>
      </c>
      <c r="U6042">
        <f t="shared" si="662"/>
        <v>2024</v>
      </c>
      <c r="V6042" t="str">
        <f t="shared" si="663"/>
        <v>0-5</v>
      </c>
      <c r="W6042" t="str">
        <f t="shared" si="664"/>
        <v>Slow</v>
      </c>
    </row>
    <row r="6043" spans="1:23" x14ac:dyDescent="0.3">
      <c r="A6043">
        <v>606042</v>
      </c>
      <c r="B6043">
        <v>84542</v>
      </c>
      <c r="C6043">
        <v>30</v>
      </c>
      <c r="D6043" t="s">
        <v>4</v>
      </c>
      <c r="E6043" t="s">
        <v>13</v>
      </c>
      <c r="F6043" t="s">
        <v>32</v>
      </c>
      <c r="G6043" t="s">
        <v>27</v>
      </c>
      <c r="H6043" s="1">
        <v>44853</v>
      </c>
      <c r="I6043" t="s">
        <v>34</v>
      </c>
      <c r="J6043">
        <v>70</v>
      </c>
      <c r="K6043">
        <v>6.3</v>
      </c>
      <c r="L6043">
        <v>969.67</v>
      </c>
      <c r="M6043">
        <v>25.71</v>
      </c>
      <c r="N6043" t="s">
        <v>47</v>
      </c>
      <c r="O6043">
        <v>1</v>
      </c>
      <c r="P6043" t="str" cm="1">
        <f t="array" ref="P6043">_xlfn.IFS(C6043&lt;25,"18-24", C6043&lt;=35,"25-35", C6043&lt;=50,"36-50",TRUE,"50+")</f>
        <v>25-35</v>
      </c>
      <c r="Q6043" t="str">
        <f t="shared" si="658"/>
        <v>new</v>
      </c>
      <c r="R6043" t="str">
        <f t="shared" si="659"/>
        <v>high value</v>
      </c>
      <c r="S6043" t="str">
        <f t="shared" si="660"/>
        <v>Low</v>
      </c>
      <c r="T6043" t="str">
        <f t="shared" si="661"/>
        <v>Oct</v>
      </c>
      <c r="U6043">
        <f t="shared" si="662"/>
        <v>2022</v>
      </c>
      <c r="V6043" t="str">
        <f t="shared" si="663"/>
        <v>5-10</v>
      </c>
      <c r="W6043" t="str">
        <f t="shared" si="664"/>
        <v>Slow</v>
      </c>
    </row>
    <row r="6044" spans="1:23" x14ac:dyDescent="0.3">
      <c r="A6044">
        <v>606043</v>
      </c>
      <c r="B6044">
        <v>74448</v>
      </c>
      <c r="C6044">
        <v>54</v>
      </c>
      <c r="D6044" t="s">
        <v>4</v>
      </c>
      <c r="E6044" t="s">
        <v>13</v>
      </c>
      <c r="F6044" t="s">
        <v>30</v>
      </c>
      <c r="G6044" t="s">
        <v>21</v>
      </c>
      <c r="H6044" s="1">
        <v>44850</v>
      </c>
      <c r="I6044" t="s">
        <v>34</v>
      </c>
      <c r="J6044">
        <v>83</v>
      </c>
      <c r="K6044">
        <v>1.2</v>
      </c>
      <c r="L6044">
        <v>849.25</v>
      </c>
      <c r="M6044">
        <v>50.52</v>
      </c>
      <c r="N6044" t="s">
        <v>48</v>
      </c>
      <c r="O6044">
        <v>1</v>
      </c>
      <c r="P6044" t="str" cm="1">
        <f t="array" ref="P6044">_xlfn.IFS(C6044&lt;25,"18-24", C6044&lt;=35,"25-35", C6044&lt;=50,"36-50",TRUE,"50+")</f>
        <v>50+</v>
      </c>
      <c r="Q6044" t="str">
        <f t="shared" si="658"/>
        <v>new</v>
      </c>
      <c r="R6044" t="str">
        <f t="shared" si="659"/>
        <v>high value</v>
      </c>
      <c r="S6044" t="str">
        <f t="shared" si="660"/>
        <v>Low</v>
      </c>
      <c r="T6044" t="str">
        <f t="shared" si="661"/>
        <v>Oct</v>
      </c>
      <c r="U6044">
        <f t="shared" si="662"/>
        <v>2022</v>
      </c>
      <c r="V6044" t="str">
        <f t="shared" si="663"/>
        <v>0-5</v>
      </c>
      <c r="W6044" t="str">
        <f t="shared" si="664"/>
        <v>Slow</v>
      </c>
    </row>
    <row r="6045" spans="1:23" x14ac:dyDescent="0.3">
      <c r="A6045">
        <v>606044</v>
      </c>
      <c r="B6045">
        <v>53978</v>
      </c>
      <c r="C6045">
        <v>30</v>
      </c>
      <c r="D6045" t="s">
        <v>7</v>
      </c>
      <c r="E6045" t="s">
        <v>15</v>
      </c>
      <c r="F6045" t="s">
        <v>19</v>
      </c>
      <c r="G6045" t="s">
        <v>27</v>
      </c>
      <c r="H6045" s="1">
        <v>44918</v>
      </c>
      <c r="I6045" t="s">
        <v>34</v>
      </c>
      <c r="J6045">
        <v>71</v>
      </c>
      <c r="K6045">
        <v>9.8000000000000007</v>
      </c>
      <c r="L6045">
        <v>940.1</v>
      </c>
      <c r="M6045">
        <v>57.55</v>
      </c>
      <c r="N6045" t="s">
        <v>50</v>
      </c>
      <c r="O6045">
        <v>1</v>
      </c>
      <c r="P6045" t="str" cm="1">
        <f t="array" ref="P6045">_xlfn.IFS(C6045&lt;25,"18-24", C6045&lt;=35,"25-35", C6045&lt;=50,"36-50",TRUE,"50+")</f>
        <v>25-35</v>
      </c>
      <c r="Q6045" t="str">
        <f t="shared" si="658"/>
        <v>new</v>
      </c>
      <c r="R6045" t="str">
        <f t="shared" si="659"/>
        <v>high value</v>
      </c>
      <c r="S6045" t="str">
        <f t="shared" si="660"/>
        <v>Low</v>
      </c>
      <c r="T6045" t="str">
        <f t="shared" si="661"/>
        <v>Dec</v>
      </c>
      <c r="U6045">
        <f t="shared" si="662"/>
        <v>2022</v>
      </c>
      <c r="V6045" t="str">
        <f t="shared" si="663"/>
        <v>5-10</v>
      </c>
      <c r="W6045" t="str">
        <f t="shared" si="664"/>
        <v>Slow</v>
      </c>
    </row>
    <row r="6046" spans="1:23" x14ac:dyDescent="0.3">
      <c r="A6046">
        <v>606045</v>
      </c>
      <c r="B6046">
        <v>69085</v>
      </c>
      <c r="C6046">
        <v>63</v>
      </c>
      <c r="D6046" t="s">
        <v>7</v>
      </c>
      <c r="E6046" t="s">
        <v>8</v>
      </c>
      <c r="F6046" t="s">
        <v>22</v>
      </c>
      <c r="G6046" t="s">
        <v>31</v>
      </c>
      <c r="H6046" s="1">
        <v>44892</v>
      </c>
      <c r="I6046" t="s">
        <v>33</v>
      </c>
      <c r="J6046">
        <v>27</v>
      </c>
      <c r="K6046">
        <v>5.7</v>
      </c>
      <c r="L6046">
        <v>383.39</v>
      </c>
      <c r="M6046">
        <v>99.42</v>
      </c>
      <c r="N6046" t="s">
        <v>50</v>
      </c>
      <c r="O6046">
        <v>5</v>
      </c>
      <c r="P6046" t="str" cm="1">
        <f t="array" ref="P6046">_xlfn.IFS(C6046&lt;25,"18-24", C6046&lt;=35,"25-35", C6046&lt;=50,"36-50",TRUE,"50+")</f>
        <v>50+</v>
      </c>
      <c r="Q6046" t="str">
        <f t="shared" si="658"/>
        <v>new</v>
      </c>
      <c r="R6046" t="str">
        <f t="shared" si="659"/>
        <v>medium</v>
      </c>
      <c r="S6046" t="str">
        <f t="shared" si="660"/>
        <v>High</v>
      </c>
      <c r="T6046" t="str">
        <f t="shared" si="661"/>
        <v>Nov</v>
      </c>
      <c r="U6046">
        <f t="shared" si="662"/>
        <v>2022</v>
      </c>
      <c r="V6046" t="str">
        <f t="shared" si="663"/>
        <v>5-10</v>
      </c>
      <c r="W6046" t="str">
        <f t="shared" si="664"/>
        <v>Fast</v>
      </c>
    </row>
    <row r="6047" spans="1:23" x14ac:dyDescent="0.3">
      <c r="A6047">
        <v>606046</v>
      </c>
      <c r="B6047">
        <v>29070</v>
      </c>
      <c r="C6047">
        <v>62</v>
      </c>
      <c r="D6047" t="s">
        <v>7</v>
      </c>
      <c r="E6047" t="s">
        <v>15</v>
      </c>
      <c r="F6047" t="s">
        <v>22</v>
      </c>
      <c r="G6047" t="s">
        <v>25</v>
      </c>
      <c r="H6047" s="1">
        <v>45582</v>
      </c>
      <c r="I6047" t="s">
        <v>34</v>
      </c>
      <c r="J6047">
        <v>45</v>
      </c>
      <c r="K6047">
        <v>7.2</v>
      </c>
      <c r="L6047">
        <v>1001.23</v>
      </c>
      <c r="M6047">
        <v>59.71</v>
      </c>
      <c r="N6047" t="s">
        <v>49</v>
      </c>
      <c r="O6047">
        <v>1</v>
      </c>
      <c r="P6047" t="str" cm="1">
        <f t="array" ref="P6047">_xlfn.IFS(C6047&lt;25,"18-24", C6047&lt;=35,"25-35", C6047&lt;=50,"36-50",TRUE,"50+")</f>
        <v>50+</v>
      </c>
      <c r="Q6047" t="str">
        <f t="shared" si="658"/>
        <v>new</v>
      </c>
      <c r="R6047" t="str">
        <f t="shared" si="659"/>
        <v>high value</v>
      </c>
      <c r="S6047" t="str">
        <f t="shared" si="660"/>
        <v>Low</v>
      </c>
      <c r="T6047" t="str">
        <f t="shared" si="661"/>
        <v>Oct</v>
      </c>
      <c r="U6047">
        <f t="shared" si="662"/>
        <v>2024</v>
      </c>
      <c r="V6047" t="str">
        <f t="shared" si="663"/>
        <v>5-10</v>
      </c>
      <c r="W6047" t="str">
        <f t="shared" si="664"/>
        <v>Medium</v>
      </c>
    </row>
    <row r="6048" spans="1:23" x14ac:dyDescent="0.3">
      <c r="A6048">
        <v>606047</v>
      </c>
      <c r="B6048">
        <v>15507</v>
      </c>
      <c r="C6048">
        <v>53</v>
      </c>
      <c r="D6048" t="s">
        <v>4</v>
      </c>
      <c r="E6048" t="s">
        <v>8</v>
      </c>
      <c r="F6048" t="s">
        <v>32</v>
      </c>
      <c r="G6048" t="s">
        <v>21</v>
      </c>
      <c r="H6048" s="1">
        <v>45073</v>
      </c>
      <c r="I6048" t="s">
        <v>34</v>
      </c>
      <c r="J6048">
        <v>78</v>
      </c>
      <c r="K6048">
        <v>10</v>
      </c>
      <c r="L6048">
        <v>987.08</v>
      </c>
      <c r="M6048">
        <v>72.510000000000005</v>
      </c>
      <c r="N6048" t="s">
        <v>50</v>
      </c>
      <c r="O6048">
        <v>1</v>
      </c>
      <c r="P6048" t="str" cm="1">
        <f t="array" ref="P6048">_xlfn.IFS(C6048&lt;25,"18-24", C6048&lt;=35,"25-35", C6048&lt;=50,"36-50",TRUE,"50+")</f>
        <v>50+</v>
      </c>
      <c r="Q6048" t="str">
        <f t="shared" si="658"/>
        <v>repeat</v>
      </c>
      <c r="R6048" t="str">
        <f t="shared" si="659"/>
        <v>high value</v>
      </c>
      <c r="S6048" t="str">
        <f t="shared" si="660"/>
        <v>Low</v>
      </c>
      <c r="T6048" t="str">
        <f t="shared" si="661"/>
        <v>May</v>
      </c>
      <c r="U6048">
        <f t="shared" si="662"/>
        <v>2023</v>
      </c>
      <c r="V6048" t="str">
        <f t="shared" si="663"/>
        <v>5-10</v>
      </c>
      <c r="W6048" t="str">
        <f t="shared" si="664"/>
        <v>Slow</v>
      </c>
    </row>
    <row r="6049" spans="1:23" x14ac:dyDescent="0.3">
      <c r="A6049">
        <v>606048</v>
      </c>
      <c r="B6049">
        <v>62344</v>
      </c>
      <c r="C6049">
        <v>34</v>
      </c>
      <c r="D6049" t="s">
        <v>4</v>
      </c>
      <c r="E6049" t="s">
        <v>15</v>
      </c>
      <c r="F6049" t="s">
        <v>32</v>
      </c>
      <c r="G6049" t="s">
        <v>23</v>
      </c>
      <c r="H6049" s="1">
        <v>44752</v>
      </c>
      <c r="I6049" t="s">
        <v>34</v>
      </c>
      <c r="J6049">
        <v>88</v>
      </c>
      <c r="K6049">
        <v>10</v>
      </c>
      <c r="L6049">
        <v>194.3</v>
      </c>
      <c r="M6049">
        <v>71.81</v>
      </c>
      <c r="N6049" t="s">
        <v>49</v>
      </c>
      <c r="O6049">
        <v>1</v>
      </c>
      <c r="P6049" t="str" cm="1">
        <f t="array" ref="P6049">_xlfn.IFS(C6049&lt;25,"18-24", C6049&lt;=35,"25-35", C6049&lt;=50,"36-50",TRUE,"50+")</f>
        <v>25-35</v>
      </c>
      <c r="Q6049" t="str">
        <f t="shared" si="658"/>
        <v>new</v>
      </c>
      <c r="R6049" t="str">
        <f t="shared" si="659"/>
        <v>low</v>
      </c>
      <c r="S6049" t="str">
        <f t="shared" si="660"/>
        <v>Low</v>
      </c>
      <c r="T6049" t="str">
        <f t="shared" si="661"/>
        <v>Jul</v>
      </c>
      <c r="U6049">
        <f t="shared" si="662"/>
        <v>2022</v>
      </c>
      <c r="V6049" t="str">
        <f t="shared" si="663"/>
        <v>5-10</v>
      </c>
      <c r="W6049" t="str">
        <f t="shared" si="664"/>
        <v>Slow</v>
      </c>
    </row>
    <row r="6050" spans="1:23" x14ac:dyDescent="0.3">
      <c r="A6050">
        <v>606049</v>
      </c>
      <c r="B6050">
        <v>11582</v>
      </c>
      <c r="C6050">
        <v>37</v>
      </c>
      <c r="D6050" t="s">
        <v>4</v>
      </c>
      <c r="E6050" t="s">
        <v>16</v>
      </c>
      <c r="F6050" t="s">
        <v>22</v>
      </c>
      <c r="G6050" t="s">
        <v>29</v>
      </c>
      <c r="H6050" s="1">
        <v>44853</v>
      </c>
      <c r="I6050" t="s">
        <v>34</v>
      </c>
      <c r="J6050">
        <v>52</v>
      </c>
      <c r="K6050">
        <v>13.6</v>
      </c>
      <c r="L6050">
        <v>728.57</v>
      </c>
      <c r="M6050">
        <v>84.48</v>
      </c>
      <c r="N6050" t="s">
        <v>48</v>
      </c>
      <c r="O6050">
        <v>4</v>
      </c>
      <c r="P6050" t="str" cm="1">
        <f t="array" ref="P6050">_xlfn.IFS(C6050&lt;25,"18-24", C6050&lt;=35,"25-35", C6050&lt;=50,"36-50",TRUE,"50+")</f>
        <v>36-50</v>
      </c>
      <c r="Q6050" t="str">
        <f t="shared" si="658"/>
        <v>new</v>
      </c>
      <c r="R6050" t="str">
        <f t="shared" si="659"/>
        <v>high value</v>
      </c>
      <c r="S6050" t="str">
        <f t="shared" si="660"/>
        <v>medium</v>
      </c>
      <c r="T6050" t="str">
        <f t="shared" si="661"/>
        <v>Oct</v>
      </c>
      <c r="U6050">
        <f t="shared" si="662"/>
        <v>2022</v>
      </c>
      <c r="V6050" t="str">
        <f t="shared" si="663"/>
        <v>10-15</v>
      </c>
      <c r="W6050" t="str">
        <f t="shared" si="664"/>
        <v>Slow</v>
      </c>
    </row>
    <row r="6051" spans="1:23" x14ac:dyDescent="0.3">
      <c r="A6051">
        <v>606050</v>
      </c>
      <c r="B6051">
        <v>92176</v>
      </c>
      <c r="C6051">
        <v>38</v>
      </c>
      <c r="D6051" t="s">
        <v>4</v>
      </c>
      <c r="E6051" t="s">
        <v>5</v>
      </c>
      <c r="F6051" t="s">
        <v>19</v>
      </c>
      <c r="G6051" t="s">
        <v>25</v>
      </c>
      <c r="H6051" s="1">
        <v>45260</v>
      </c>
      <c r="I6051" t="s">
        <v>33</v>
      </c>
      <c r="J6051">
        <v>45</v>
      </c>
      <c r="K6051">
        <v>2.6</v>
      </c>
      <c r="L6051">
        <v>732.55</v>
      </c>
      <c r="M6051">
        <v>31.33</v>
      </c>
      <c r="N6051" t="s">
        <v>48</v>
      </c>
      <c r="O6051">
        <v>3</v>
      </c>
      <c r="P6051" t="str" cm="1">
        <f t="array" ref="P6051">_xlfn.IFS(C6051&lt;25,"18-24", C6051&lt;=35,"25-35", C6051&lt;=50,"36-50",TRUE,"50+")</f>
        <v>36-50</v>
      </c>
      <c r="Q6051" t="str">
        <f t="shared" si="658"/>
        <v>new</v>
      </c>
      <c r="R6051" t="str">
        <f t="shared" si="659"/>
        <v>high value</v>
      </c>
      <c r="S6051" t="str">
        <f t="shared" si="660"/>
        <v>medium</v>
      </c>
      <c r="T6051" t="str">
        <f t="shared" si="661"/>
        <v>Nov</v>
      </c>
      <c r="U6051">
        <f t="shared" si="662"/>
        <v>2023</v>
      </c>
      <c r="V6051" t="str">
        <f t="shared" si="663"/>
        <v>0-5</v>
      </c>
      <c r="W6051" t="str">
        <f t="shared" si="664"/>
        <v>Medium</v>
      </c>
    </row>
    <row r="6052" spans="1:23" x14ac:dyDescent="0.3">
      <c r="A6052">
        <v>606051</v>
      </c>
      <c r="B6052">
        <v>98431</v>
      </c>
      <c r="C6052">
        <v>24</v>
      </c>
      <c r="D6052" t="s">
        <v>4</v>
      </c>
      <c r="E6052" t="s">
        <v>5</v>
      </c>
      <c r="F6052" t="s">
        <v>22</v>
      </c>
      <c r="G6052" t="s">
        <v>29</v>
      </c>
      <c r="H6052" s="1">
        <v>45124</v>
      </c>
      <c r="I6052" t="s">
        <v>33</v>
      </c>
      <c r="J6052">
        <v>78</v>
      </c>
      <c r="K6052">
        <v>6.3</v>
      </c>
      <c r="L6052">
        <v>555.91999999999996</v>
      </c>
      <c r="M6052">
        <v>67.11</v>
      </c>
      <c r="N6052" t="s">
        <v>47</v>
      </c>
      <c r="O6052">
        <v>5</v>
      </c>
      <c r="P6052" t="str" cm="1">
        <f t="array" ref="P6052">_xlfn.IFS(C6052&lt;25,"18-24", C6052&lt;=35,"25-35", C6052&lt;=50,"36-50",TRUE,"50+")</f>
        <v>18-24</v>
      </c>
      <c r="Q6052" t="str">
        <f t="shared" si="658"/>
        <v>new</v>
      </c>
      <c r="R6052" t="str">
        <f t="shared" si="659"/>
        <v>high value</v>
      </c>
      <c r="S6052" t="str">
        <f t="shared" si="660"/>
        <v>High</v>
      </c>
      <c r="T6052" t="str">
        <f t="shared" si="661"/>
        <v>Jul</v>
      </c>
      <c r="U6052">
        <f t="shared" si="662"/>
        <v>2023</v>
      </c>
      <c r="V6052" t="str">
        <f t="shared" si="663"/>
        <v>5-10</v>
      </c>
      <c r="W6052" t="str">
        <f t="shared" si="664"/>
        <v>Slow</v>
      </c>
    </row>
    <row r="6053" spans="1:23" x14ac:dyDescent="0.3">
      <c r="A6053">
        <v>606052</v>
      </c>
      <c r="B6053">
        <v>68876</v>
      </c>
      <c r="C6053">
        <v>33</v>
      </c>
      <c r="D6053" t="s">
        <v>7</v>
      </c>
      <c r="E6053" t="s">
        <v>13</v>
      </c>
      <c r="F6053" t="s">
        <v>18</v>
      </c>
      <c r="G6053" t="s">
        <v>29</v>
      </c>
      <c r="H6053" s="1">
        <v>44663</v>
      </c>
      <c r="I6053" t="s">
        <v>33</v>
      </c>
      <c r="J6053">
        <v>39</v>
      </c>
      <c r="K6053">
        <v>14.8</v>
      </c>
      <c r="L6053">
        <v>705.67</v>
      </c>
      <c r="M6053">
        <v>28.94</v>
      </c>
      <c r="N6053" t="s">
        <v>48</v>
      </c>
      <c r="O6053">
        <v>2</v>
      </c>
      <c r="P6053" t="str" cm="1">
        <f t="array" ref="P6053">_xlfn.IFS(C6053&lt;25,"18-24", C6053&lt;=35,"25-35", C6053&lt;=50,"36-50",TRUE,"50+")</f>
        <v>25-35</v>
      </c>
      <c r="Q6053" t="str">
        <f t="shared" si="658"/>
        <v>new</v>
      </c>
      <c r="R6053" t="str">
        <f t="shared" si="659"/>
        <v>high value</v>
      </c>
      <c r="S6053" t="str">
        <f t="shared" si="660"/>
        <v>Low</v>
      </c>
      <c r="T6053" t="str">
        <f t="shared" si="661"/>
        <v>Apr</v>
      </c>
      <c r="U6053">
        <f t="shared" si="662"/>
        <v>2022</v>
      </c>
      <c r="V6053" t="str">
        <f t="shared" si="663"/>
        <v>10-15</v>
      </c>
      <c r="W6053" t="str">
        <f t="shared" si="664"/>
        <v>Medium</v>
      </c>
    </row>
    <row r="6054" spans="1:23" x14ac:dyDescent="0.3">
      <c r="A6054">
        <v>606053</v>
      </c>
      <c r="B6054">
        <v>18849</v>
      </c>
      <c r="C6054">
        <v>59</v>
      </c>
      <c r="D6054" t="s">
        <v>4</v>
      </c>
      <c r="E6054" t="s">
        <v>5</v>
      </c>
      <c r="F6054" t="s">
        <v>24</v>
      </c>
      <c r="G6054" t="s">
        <v>27</v>
      </c>
      <c r="H6054" s="1">
        <v>45067</v>
      </c>
      <c r="I6054" t="s">
        <v>34</v>
      </c>
      <c r="J6054">
        <v>65</v>
      </c>
      <c r="K6054">
        <v>6.8</v>
      </c>
      <c r="L6054">
        <v>225.97</v>
      </c>
      <c r="M6054">
        <v>84.81</v>
      </c>
      <c r="N6054" t="s">
        <v>48</v>
      </c>
      <c r="O6054">
        <v>4</v>
      </c>
      <c r="P6054" t="str" cm="1">
        <f t="array" ref="P6054">_xlfn.IFS(C6054&lt;25,"18-24", C6054&lt;=35,"25-35", C6054&lt;=50,"36-50",TRUE,"50+")</f>
        <v>50+</v>
      </c>
      <c r="Q6054" t="str">
        <f t="shared" si="658"/>
        <v>new</v>
      </c>
      <c r="R6054" t="str">
        <f t="shared" si="659"/>
        <v>low</v>
      </c>
      <c r="S6054" t="str">
        <f t="shared" si="660"/>
        <v>medium</v>
      </c>
      <c r="T6054" t="str">
        <f t="shared" si="661"/>
        <v>May</v>
      </c>
      <c r="U6054">
        <f t="shared" si="662"/>
        <v>2023</v>
      </c>
      <c r="V6054" t="str">
        <f t="shared" si="663"/>
        <v>5-10</v>
      </c>
      <c r="W6054" t="str">
        <f t="shared" si="664"/>
        <v>Slow</v>
      </c>
    </row>
    <row r="6055" spans="1:23" x14ac:dyDescent="0.3">
      <c r="A6055">
        <v>606054</v>
      </c>
      <c r="B6055">
        <v>88116</v>
      </c>
      <c r="C6055">
        <v>58</v>
      </c>
      <c r="D6055" t="s">
        <v>4</v>
      </c>
      <c r="E6055" t="s">
        <v>5</v>
      </c>
      <c r="F6055" t="s">
        <v>18</v>
      </c>
      <c r="G6055" t="s">
        <v>29</v>
      </c>
      <c r="H6055" s="1">
        <v>44715</v>
      </c>
      <c r="I6055" t="s">
        <v>34</v>
      </c>
      <c r="J6055">
        <v>23</v>
      </c>
      <c r="K6055">
        <v>4.9000000000000004</v>
      </c>
      <c r="L6055">
        <v>738.6</v>
      </c>
      <c r="M6055">
        <v>97.57</v>
      </c>
      <c r="N6055" t="s">
        <v>47</v>
      </c>
      <c r="O6055">
        <v>3</v>
      </c>
      <c r="P6055" t="str" cm="1">
        <f t="array" ref="P6055">_xlfn.IFS(C6055&lt;25,"18-24", C6055&lt;=35,"25-35", C6055&lt;=50,"36-50",TRUE,"50+")</f>
        <v>50+</v>
      </c>
      <c r="Q6055" t="str">
        <f t="shared" si="658"/>
        <v>new</v>
      </c>
      <c r="R6055" t="str">
        <f t="shared" si="659"/>
        <v>high value</v>
      </c>
      <c r="S6055" t="str">
        <f t="shared" si="660"/>
        <v>medium</v>
      </c>
      <c r="T6055" t="str">
        <f t="shared" si="661"/>
        <v>Jun</v>
      </c>
      <c r="U6055">
        <f t="shared" si="662"/>
        <v>2022</v>
      </c>
      <c r="V6055" t="str">
        <f t="shared" si="663"/>
        <v>0-5</v>
      </c>
      <c r="W6055" t="str">
        <f t="shared" si="664"/>
        <v>Fast</v>
      </c>
    </row>
    <row r="6056" spans="1:23" x14ac:dyDescent="0.3">
      <c r="A6056">
        <v>606055</v>
      </c>
      <c r="B6056">
        <v>79550</v>
      </c>
      <c r="C6056">
        <v>21</v>
      </c>
      <c r="D6056" t="s">
        <v>7</v>
      </c>
      <c r="E6056" t="s">
        <v>8</v>
      </c>
      <c r="F6056" t="s">
        <v>24</v>
      </c>
      <c r="G6056" t="s">
        <v>23</v>
      </c>
      <c r="H6056" s="1">
        <v>44735</v>
      </c>
      <c r="I6056" t="s">
        <v>34</v>
      </c>
      <c r="J6056">
        <v>87</v>
      </c>
      <c r="K6056">
        <v>11.7</v>
      </c>
      <c r="L6056">
        <v>1114.1600000000001</v>
      </c>
      <c r="M6056">
        <v>71.06</v>
      </c>
      <c r="N6056" t="s">
        <v>50</v>
      </c>
      <c r="O6056">
        <v>5</v>
      </c>
      <c r="P6056" t="str" cm="1">
        <f t="array" ref="P6056">_xlfn.IFS(C6056&lt;25,"18-24", C6056&lt;=35,"25-35", C6056&lt;=50,"36-50",TRUE,"50+")</f>
        <v>18-24</v>
      </c>
      <c r="Q6056" t="str">
        <f t="shared" si="658"/>
        <v>new</v>
      </c>
      <c r="R6056" t="str">
        <f t="shared" si="659"/>
        <v>high value</v>
      </c>
      <c r="S6056" t="str">
        <f t="shared" si="660"/>
        <v>High</v>
      </c>
      <c r="T6056" t="str">
        <f t="shared" si="661"/>
        <v>Jun</v>
      </c>
      <c r="U6056">
        <f t="shared" si="662"/>
        <v>2022</v>
      </c>
      <c r="V6056" t="str">
        <f t="shared" si="663"/>
        <v>10-15</v>
      </c>
      <c r="W6056" t="str">
        <f t="shared" si="664"/>
        <v>Slow</v>
      </c>
    </row>
    <row r="6057" spans="1:23" x14ac:dyDescent="0.3">
      <c r="A6057">
        <v>606056</v>
      </c>
      <c r="B6057">
        <v>21356</v>
      </c>
      <c r="C6057">
        <v>28</v>
      </c>
      <c r="D6057" t="s">
        <v>4</v>
      </c>
      <c r="E6057" t="s">
        <v>5</v>
      </c>
      <c r="F6057" t="s">
        <v>30</v>
      </c>
      <c r="G6057" t="s">
        <v>23</v>
      </c>
      <c r="H6057" s="1">
        <v>45637</v>
      </c>
      <c r="I6057" t="s">
        <v>33</v>
      </c>
      <c r="J6057">
        <v>49</v>
      </c>
      <c r="K6057">
        <v>14.7</v>
      </c>
      <c r="L6057">
        <v>636.70000000000005</v>
      </c>
      <c r="M6057">
        <v>71.900000000000006</v>
      </c>
      <c r="N6057" t="s">
        <v>48</v>
      </c>
      <c r="O6057">
        <v>2</v>
      </c>
      <c r="P6057" t="str" cm="1">
        <f t="array" ref="P6057">_xlfn.IFS(C6057&lt;25,"18-24", C6057&lt;=35,"25-35", C6057&lt;=50,"36-50",TRUE,"50+")</f>
        <v>25-35</v>
      </c>
      <c r="Q6057" t="str">
        <f t="shared" si="658"/>
        <v>new</v>
      </c>
      <c r="R6057" t="str">
        <f t="shared" si="659"/>
        <v>high value</v>
      </c>
      <c r="S6057" t="str">
        <f t="shared" si="660"/>
        <v>Low</v>
      </c>
      <c r="T6057" t="str">
        <f t="shared" si="661"/>
        <v>Dec</v>
      </c>
      <c r="U6057">
        <f t="shared" si="662"/>
        <v>2024</v>
      </c>
      <c r="V6057" t="str">
        <f t="shared" si="663"/>
        <v>10-15</v>
      </c>
      <c r="W6057" t="str">
        <f t="shared" si="664"/>
        <v>Slow</v>
      </c>
    </row>
    <row r="6058" spans="1:23" x14ac:dyDescent="0.3">
      <c r="A6058">
        <v>606057</v>
      </c>
      <c r="B6058">
        <v>58854</v>
      </c>
      <c r="C6058">
        <v>53</v>
      </c>
      <c r="D6058" t="s">
        <v>4</v>
      </c>
      <c r="E6058" t="s">
        <v>13</v>
      </c>
      <c r="F6058" t="s">
        <v>32</v>
      </c>
      <c r="G6058" t="s">
        <v>21</v>
      </c>
      <c r="H6058" s="1">
        <v>45636</v>
      </c>
      <c r="I6058" t="s">
        <v>33</v>
      </c>
      <c r="J6058">
        <v>34</v>
      </c>
      <c r="K6058">
        <v>9.9</v>
      </c>
      <c r="L6058">
        <v>1033.28</v>
      </c>
      <c r="M6058">
        <v>79.430000000000007</v>
      </c>
      <c r="N6058" t="s">
        <v>50</v>
      </c>
      <c r="O6058">
        <v>2</v>
      </c>
      <c r="P6058" t="str" cm="1">
        <f t="array" ref="P6058">_xlfn.IFS(C6058&lt;25,"18-24", C6058&lt;=35,"25-35", C6058&lt;=50,"36-50",TRUE,"50+")</f>
        <v>50+</v>
      </c>
      <c r="Q6058" t="str">
        <f t="shared" si="658"/>
        <v>new</v>
      </c>
      <c r="R6058" t="str">
        <f t="shared" si="659"/>
        <v>high value</v>
      </c>
      <c r="S6058" t="str">
        <f t="shared" si="660"/>
        <v>Low</v>
      </c>
      <c r="T6058" t="str">
        <f t="shared" si="661"/>
        <v>Dec</v>
      </c>
      <c r="U6058">
        <f t="shared" si="662"/>
        <v>2024</v>
      </c>
      <c r="V6058" t="str">
        <f t="shared" si="663"/>
        <v>5-10</v>
      </c>
      <c r="W6058" t="str">
        <f t="shared" si="664"/>
        <v>Medium</v>
      </c>
    </row>
    <row r="6059" spans="1:23" x14ac:dyDescent="0.3">
      <c r="A6059">
        <v>606058</v>
      </c>
      <c r="B6059">
        <v>30993</v>
      </c>
      <c r="C6059">
        <v>23</v>
      </c>
      <c r="D6059" t="s">
        <v>4</v>
      </c>
      <c r="E6059" t="s">
        <v>15</v>
      </c>
      <c r="F6059" t="s">
        <v>26</v>
      </c>
      <c r="G6059" t="s">
        <v>21</v>
      </c>
      <c r="H6059" s="1">
        <v>45470</v>
      </c>
      <c r="I6059" t="s">
        <v>34</v>
      </c>
      <c r="J6059">
        <v>65</v>
      </c>
      <c r="K6059">
        <v>3.5</v>
      </c>
      <c r="L6059">
        <v>171.13</v>
      </c>
      <c r="M6059">
        <v>78.59</v>
      </c>
      <c r="N6059" t="s">
        <v>50</v>
      </c>
      <c r="O6059">
        <v>4</v>
      </c>
      <c r="P6059" t="str" cm="1">
        <f t="array" ref="P6059">_xlfn.IFS(C6059&lt;25,"18-24", C6059&lt;=35,"25-35", C6059&lt;=50,"36-50",TRUE,"50+")</f>
        <v>18-24</v>
      </c>
      <c r="Q6059" t="str">
        <f t="shared" si="658"/>
        <v>new</v>
      </c>
      <c r="R6059" t="str">
        <f t="shared" si="659"/>
        <v>low</v>
      </c>
      <c r="S6059" t="str">
        <f t="shared" si="660"/>
        <v>medium</v>
      </c>
      <c r="T6059" t="str">
        <f t="shared" si="661"/>
        <v>Jun</v>
      </c>
      <c r="U6059">
        <f t="shared" si="662"/>
        <v>2024</v>
      </c>
      <c r="V6059" t="str">
        <f t="shared" si="663"/>
        <v>0-5</v>
      </c>
      <c r="W6059" t="str">
        <f t="shared" si="664"/>
        <v>Slow</v>
      </c>
    </row>
    <row r="6060" spans="1:23" x14ac:dyDescent="0.3">
      <c r="A6060">
        <v>606059</v>
      </c>
      <c r="B6060">
        <v>75232</v>
      </c>
      <c r="C6060">
        <v>26</v>
      </c>
      <c r="D6060" t="s">
        <v>7</v>
      </c>
      <c r="E6060" t="s">
        <v>11</v>
      </c>
      <c r="F6060" t="s">
        <v>30</v>
      </c>
      <c r="G6060" t="s">
        <v>23</v>
      </c>
      <c r="H6060" s="1">
        <v>45461</v>
      </c>
      <c r="I6060" t="s">
        <v>33</v>
      </c>
      <c r="J6060">
        <v>25</v>
      </c>
      <c r="K6060">
        <v>14.4</v>
      </c>
      <c r="L6060">
        <v>743.77</v>
      </c>
      <c r="M6060">
        <v>118.89</v>
      </c>
      <c r="N6060" t="s">
        <v>47</v>
      </c>
      <c r="O6060">
        <v>1</v>
      </c>
      <c r="P6060" t="str" cm="1">
        <f t="array" ref="P6060">_xlfn.IFS(C6060&lt;25,"18-24", C6060&lt;=35,"25-35", C6060&lt;=50,"36-50",TRUE,"50+")</f>
        <v>25-35</v>
      </c>
      <c r="Q6060" t="str">
        <f t="shared" si="658"/>
        <v>new</v>
      </c>
      <c r="R6060" t="str">
        <f t="shared" si="659"/>
        <v>high value</v>
      </c>
      <c r="S6060" t="str">
        <f t="shared" si="660"/>
        <v>Low</v>
      </c>
      <c r="T6060" t="str">
        <f t="shared" si="661"/>
        <v>Jun</v>
      </c>
      <c r="U6060">
        <f t="shared" si="662"/>
        <v>2024</v>
      </c>
      <c r="V6060" t="str">
        <f t="shared" si="663"/>
        <v>10-15</v>
      </c>
      <c r="W6060" t="str">
        <f t="shared" si="664"/>
        <v>Fast</v>
      </c>
    </row>
    <row r="6061" spans="1:23" x14ac:dyDescent="0.3">
      <c r="A6061">
        <v>606060</v>
      </c>
      <c r="B6061">
        <v>42255</v>
      </c>
      <c r="C6061">
        <v>38</v>
      </c>
      <c r="D6061" t="s">
        <v>4</v>
      </c>
      <c r="E6061" t="s">
        <v>13</v>
      </c>
      <c r="F6061" t="s">
        <v>28</v>
      </c>
      <c r="G6061" t="s">
        <v>27</v>
      </c>
      <c r="H6061" s="1">
        <v>44935</v>
      </c>
      <c r="I6061" t="s">
        <v>33</v>
      </c>
      <c r="J6061">
        <v>30</v>
      </c>
      <c r="K6061">
        <v>12.8</v>
      </c>
      <c r="L6061">
        <v>480.91</v>
      </c>
      <c r="M6061">
        <v>50.99</v>
      </c>
      <c r="N6061" t="s">
        <v>50</v>
      </c>
      <c r="O6061">
        <v>4</v>
      </c>
      <c r="P6061" t="str" cm="1">
        <f t="array" ref="P6061">_xlfn.IFS(C6061&lt;25,"18-24", C6061&lt;=35,"25-35", C6061&lt;=50,"36-50",TRUE,"50+")</f>
        <v>36-50</v>
      </c>
      <c r="Q6061" t="str">
        <f t="shared" si="658"/>
        <v>new</v>
      </c>
      <c r="R6061" t="str">
        <f t="shared" si="659"/>
        <v>medium</v>
      </c>
      <c r="S6061" t="str">
        <f t="shared" si="660"/>
        <v>medium</v>
      </c>
      <c r="T6061" t="str">
        <f t="shared" si="661"/>
        <v>Jan</v>
      </c>
      <c r="U6061">
        <f t="shared" si="662"/>
        <v>2023</v>
      </c>
      <c r="V6061" t="str">
        <f t="shared" si="663"/>
        <v>10-15</v>
      </c>
      <c r="W6061" t="str">
        <f t="shared" si="664"/>
        <v>Fast</v>
      </c>
    </row>
    <row r="6062" spans="1:23" x14ac:dyDescent="0.3">
      <c r="A6062">
        <v>606061</v>
      </c>
      <c r="B6062">
        <v>59913</v>
      </c>
      <c r="C6062">
        <v>42</v>
      </c>
      <c r="D6062" t="s">
        <v>7</v>
      </c>
      <c r="E6062" t="s">
        <v>8</v>
      </c>
      <c r="F6062" t="s">
        <v>32</v>
      </c>
      <c r="G6062" t="s">
        <v>21</v>
      </c>
      <c r="H6062" s="1">
        <v>45492</v>
      </c>
      <c r="I6062" t="s">
        <v>34</v>
      </c>
      <c r="J6062">
        <v>82</v>
      </c>
      <c r="K6062">
        <v>5.2</v>
      </c>
      <c r="L6062">
        <v>1042.94</v>
      </c>
      <c r="M6062">
        <v>46.16</v>
      </c>
      <c r="N6062" t="s">
        <v>48</v>
      </c>
      <c r="O6062">
        <v>1</v>
      </c>
      <c r="P6062" t="str" cm="1">
        <f t="array" ref="P6062">_xlfn.IFS(C6062&lt;25,"18-24", C6062&lt;=35,"25-35", C6062&lt;=50,"36-50",TRUE,"50+")</f>
        <v>36-50</v>
      </c>
      <c r="Q6062" t="str">
        <f t="shared" si="658"/>
        <v>repeat</v>
      </c>
      <c r="R6062" t="str">
        <f t="shared" si="659"/>
        <v>high value</v>
      </c>
      <c r="S6062" t="str">
        <f t="shared" si="660"/>
        <v>Low</v>
      </c>
      <c r="T6062" t="str">
        <f t="shared" si="661"/>
        <v>Jul</v>
      </c>
      <c r="U6062">
        <f t="shared" si="662"/>
        <v>2024</v>
      </c>
      <c r="V6062" t="str">
        <f t="shared" si="663"/>
        <v>5-10</v>
      </c>
      <c r="W6062" t="str">
        <f t="shared" si="664"/>
        <v>Slow</v>
      </c>
    </row>
    <row r="6063" spans="1:23" x14ac:dyDescent="0.3">
      <c r="A6063">
        <v>606062</v>
      </c>
      <c r="B6063">
        <v>58738</v>
      </c>
      <c r="C6063">
        <v>46</v>
      </c>
      <c r="D6063" t="s">
        <v>4</v>
      </c>
      <c r="E6063" t="s">
        <v>5</v>
      </c>
      <c r="F6063" t="s">
        <v>22</v>
      </c>
      <c r="G6063" t="s">
        <v>21</v>
      </c>
      <c r="H6063" s="1">
        <v>44895</v>
      </c>
      <c r="I6063" t="s">
        <v>33</v>
      </c>
      <c r="J6063">
        <v>36</v>
      </c>
      <c r="K6063">
        <v>4.4000000000000004</v>
      </c>
      <c r="L6063">
        <v>452.92</v>
      </c>
      <c r="M6063">
        <v>72</v>
      </c>
      <c r="N6063" t="s">
        <v>49</v>
      </c>
      <c r="O6063">
        <v>5</v>
      </c>
      <c r="P6063" t="str" cm="1">
        <f t="array" ref="P6063">_xlfn.IFS(C6063&lt;25,"18-24", C6063&lt;=35,"25-35", C6063&lt;=50,"36-50",TRUE,"50+")</f>
        <v>36-50</v>
      </c>
      <c r="Q6063" t="str">
        <f t="shared" si="658"/>
        <v>repeat</v>
      </c>
      <c r="R6063" t="str">
        <f t="shared" si="659"/>
        <v>medium</v>
      </c>
      <c r="S6063" t="str">
        <f t="shared" si="660"/>
        <v>High</v>
      </c>
      <c r="T6063" t="str">
        <f t="shared" si="661"/>
        <v>Nov</v>
      </c>
      <c r="U6063">
        <f t="shared" si="662"/>
        <v>2022</v>
      </c>
      <c r="V6063" t="str">
        <f t="shared" si="663"/>
        <v>0-5</v>
      </c>
      <c r="W6063" t="str">
        <f t="shared" si="664"/>
        <v>Medium</v>
      </c>
    </row>
    <row r="6064" spans="1:23" x14ac:dyDescent="0.3">
      <c r="A6064">
        <v>606063</v>
      </c>
      <c r="B6064">
        <v>49998</v>
      </c>
      <c r="C6064">
        <v>56</v>
      </c>
      <c r="D6064" t="s">
        <v>7</v>
      </c>
      <c r="E6064" t="s">
        <v>13</v>
      </c>
      <c r="F6064" t="s">
        <v>24</v>
      </c>
      <c r="G6064" t="s">
        <v>25</v>
      </c>
      <c r="H6064" s="1">
        <v>44593</v>
      </c>
      <c r="I6064" t="s">
        <v>34</v>
      </c>
      <c r="J6064">
        <v>53</v>
      </c>
      <c r="K6064">
        <v>10.7</v>
      </c>
      <c r="L6064">
        <v>774.97</v>
      </c>
      <c r="M6064">
        <v>58.96</v>
      </c>
      <c r="N6064" t="s">
        <v>49</v>
      </c>
      <c r="O6064">
        <v>1</v>
      </c>
      <c r="P6064" t="str" cm="1">
        <f t="array" ref="P6064">_xlfn.IFS(C6064&lt;25,"18-24", C6064&lt;=35,"25-35", C6064&lt;=50,"36-50",TRUE,"50+")</f>
        <v>50+</v>
      </c>
      <c r="Q6064" t="str">
        <f t="shared" si="658"/>
        <v>new</v>
      </c>
      <c r="R6064" t="str">
        <f t="shared" si="659"/>
        <v>high value</v>
      </c>
      <c r="S6064" t="str">
        <f t="shared" si="660"/>
        <v>Low</v>
      </c>
      <c r="T6064" t="str">
        <f t="shared" si="661"/>
        <v>Feb</v>
      </c>
      <c r="U6064">
        <f t="shared" si="662"/>
        <v>2022</v>
      </c>
      <c r="V6064" t="str">
        <f t="shared" si="663"/>
        <v>10-15</v>
      </c>
      <c r="W6064" t="str">
        <f t="shared" si="664"/>
        <v>Slow</v>
      </c>
    </row>
    <row r="6065" spans="1:23" x14ac:dyDescent="0.3">
      <c r="A6065">
        <v>606064</v>
      </c>
      <c r="B6065">
        <v>36639</v>
      </c>
      <c r="C6065">
        <v>23</v>
      </c>
      <c r="D6065" t="s">
        <v>4</v>
      </c>
      <c r="E6065" t="s">
        <v>13</v>
      </c>
      <c r="F6065" t="s">
        <v>26</v>
      </c>
      <c r="G6065" t="s">
        <v>29</v>
      </c>
      <c r="H6065" s="1">
        <v>45422</v>
      </c>
      <c r="I6065" t="s">
        <v>34</v>
      </c>
      <c r="J6065">
        <v>37</v>
      </c>
      <c r="K6065">
        <v>13.4</v>
      </c>
      <c r="L6065">
        <v>955.6</v>
      </c>
      <c r="M6065">
        <v>62.41</v>
      </c>
      <c r="N6065" t="s">
        <v>50</v>
      </c>
      <c r="O6065">
        <v>3</v>
      </c>
      <c r="P6065" t="str" cm="1">
        <f t="array" ref="P6065">_xlfn.IFS(C6065&lt;25,"18-24", C6065&lt;=35,"25-35", C6065&lt;=50,"36-50",TRUE,"50+")</f>
        <v>18-24</v>
      </c>
      <c r="Q6065" t="str">
        <f t="shared" si="658"/>
        <v>new</v>
      </c>
      <c r="R6065" t="str">
        <f t="shared" si="659"/>
        <v>high value</v>
      </c>
      <c r="S6065" t="str">
        <f t="shared" si="660"/>
        <v>medium</v>
      </c>
      <c r="T6065" t="str">
        <f t="shared" si="661"/>
        <v>May</v>
      </c>
      <c r="U6065">
        <f t="shared" si="662"/>
        <v>2024</v>
      </c>
      <c r="V6065" t="str">
        <f t="shared" si="663"/>
        <v>10-15</v>
      </c>
      <c r="W6065" t="str">
        <f t="shared" si="664"/>
        <v>Medium</v>
      </c>
    </row>
    <row r="6066" spans="1:23" x14ac:dyDescent="0.3">
      <c r="A6066">
        <v>606065</v>
      </c>
      <c r="B6066">
        <v>33234</v>
      </c>
      <c r="C6066">
        <v>32</v>
      </c>
      <c r="D6066" t="s">
        <v>7</v>
      </c>
      <c r="E6066" t="s">
        <v>5</v>
      </c>
      <c r="F6066" t="s">
        <v>30</v>
      </c>
      <c r="G6066" t="s">
        <v>31</v>
      </c>
      <c r="H6066" s="1">
        <v>45534</v>
      </c>
      <c r="I6066" t="s">
        <v>34</v>
      </c>
      <c r="J6066">
        <v>63</v>
      </c>
      <c r="K6066">
        <v>14.5</v>
      </c>
      <c r="L6066">
        <v>973.05</v>
      </c>
      <c r="M6066">
        <v>54</v>
      </c>
      <c r="N6066" t="s">
        <v>49</v>
      </c>
      <c r="O6066">
        <v>4</v>
      </c>
      <c r="P6066" t="str" cm="1">
        <f t="array" ref="P6066">_xlfn.IFS(C6066&lt;25,"18-24", C6066&lt;=35,"25-35", C6066&lt;=50,"36-50",TRUE,"50+")</f>
        <v>25-35</v>
      </c>
      <c r="Q6066" t="str">
        <f t="shared" si="658"/>
        <v>repeat</v>
      </c>
      <c r="R6066" t="str">
        <f t="shared" si="659"/>
        <v>high value</v>
      </c>
      <c r="S6066" t="str">
        <f t="shared" si="660"/>
        <v>medium</v>
      </c>
      <c r="T6066" t="str">
        <f t="shared" si="661"/>
        <v>Aug</v>
      </c>
      <c r="U6066">
        <f t="shared" si="662"/>
        <v>2024</v>
      </c>
      <c r="V6066" t="str">
        <f t="shared" si="663"/>
        <v>10-15</v>
      </c>
      <c r="W6066" t="str">
        <f t="shared" si="664"/>
        <v>Slow</v>
      </c>
    </row>
    <row r="6067" spans="1:23" x14ac:dyDescent="0.3">
      <c r="A6067">
        <v>606066</v>
      </c>
      <c r="B6067">
        <v>54051</v>
      </c>
      <c r="C6067">
        <v>26</v>
      </c>
      <c r="D6067" t="s">
        <v>4</v>
      </c>
      <c r="E6067" t="s">
        <v>13</v>
      </c>
      <c r="F6067" t="s">
        <v>28</v>
      </c>
      <c r="G6067" t="s">
        <v>23</v>
      </c>
      <c r="H6067" s="1">
        <v>45116</v>
      </c>
      <c r="I6067" t="s">
        <v>34</v>
      </c>
      <c r="J6067">
        <v>61</v>
      </c>
      <c r="K6067">
        <v>4.9000000000000004</v>
      </c>
      <c r="L6067">
        <v>360.58</v>
      </c>
      <c r="M6067">
        <v>40.75</v>
      </c>
      <c r="N6067" t="s">
        <v>47</v>
      </c>
      <c r="O6067">
        <v>5</v>
      </c>
      <c r="P6067" t="str" cm="1">
        <f t="array" ref="P6067">_xlfn.IFS(C6067&lt;25,"18-24", C6067&lt;=35,"25-35", C6067&lt;=50,"36-50",TRUE,"50+")</f>
        <v>25-35</v>
      </c>
      <c r="Q6067" t="str">
        <f t="shared" si="658"/>
        <v>new</v>
      </c>
      <c r="R6067" t="str">
        <f t="shared" si="659"/>
        <v>medium</v>
      </c>
      <c r="S6067" t="str">
        <f t="shared" si="660"/>
        <v>High</v>
      </c>
      <c r="T6067" t="str">
        <f t="shared" si="661"/>
        <v>Jul</v>
      </c>
      <c r="U6067">
        <f t="shared" si="662"/>
        <v>2023</v>
      </c>
      <c r="V6067" t="str">
        <f t="shared" si="663"/>
        <v>0-5</v>
      </c>
      <c r="W6067" t="str">
        <f t="shared" si="664"/>
        <v>Slow</v>
      </c>
    </row>
    <row r="6068" spans="1:23" x14ac:dyDescent="0.3">
      <c r="A6068">
        <v>606067</v>
      </c>
      <c r="B6068">
        <v>83493</v>
      </c>
      <c r="C6068">
        <v>63</v>
      </c>
      <c r="D6068" t="s">
        <v>7</v>
      </c>
      <c r="E6068" t="s">
        <v>15</v>
      </c>
      <c r="F6068" t="s">
        <v>19</v>
      </c>
      <c r="G6068" t="s">
        <v>25</v>
      </c>
      <c r="H6068" s="1">
        <v>44634</v>
      </c>
      <c r="I6068" t="s">
        <v>34</v>
      </c>
      <c r="J6068">
        <v>44</v>
      </c>
      <c r="K6068">
        <v>8.1999999999999993</v>
      </c>
      <c r="L6068">
        <v>1306.76</v>
      </c>
      <c r="M6068">
        <v>70.69</v>
      </c>
      <c r="N6068" t="s">
        <v>48</v>
      </c>
      <c r="O6068">
        <v>2</v>
      </c>
      <c r="P6068" t="str" cm="1">
        <f t="array" ref="P6068">_xlfn.IFS(C6068&lt;25,"18-24", C6068&lt;=35,"25-35", C6068&lt;=50,"36-50",TRUE,"50+")</f>
        <v>50+</v>
      </c>
      <c r="Q6068" t="str">
        <f t="shared" si="658"/>
        <v>new</v>
      </c>
      <c r="R6068" t="str">
        <f t="shared" si="659"/>
        <v>high value</v>
      </c>
      <c r="S6068" t="str">
        <f t="shared" si="660"/>
        <v>Low</v>
      </c>
      <c r="T6068" t="str">
        <f t="shared" si="661"/>
        <v>Mar</v>
      </c>
      <c r="U6068">
        <f t="shared" si="662"/>
        <v>2022</v>
      </c>
      <c r="V6068" t="str">
        <f t="shared" si="663"/>
        <v>5-10</v>
      </c>
      <c r="W6068" t="str">
        <f t="shared" si="664"/>
        <v>Medium</v>
      </c>
    </row>
    <row r="6069" spans="1:23" x14ac:dyDescent="0.3">
      <c r="A6069">
        <v>606068</v>
      </c>
      <c r="B6069">
        <v>53202</v>
      </c>
      <c r="C6069">
        <v>23</v>
      </c>
      <c r="D6069" t="s">
        <v>7</v>
      </c>
      <c r="E6069" t="s">
        <v>11</v>
      </c>
      <c r="F6069" t="s">
        <v>19</v>
      </c>
      <c r="G6069" t="s">
        <v>31</v>
      </c>
      <c r="H6069" s="1">
        <v>44781</v>
      </c>
      <c r="I6069" t="s">
        <v>33</v>
      </c>
      <c r="J6069">
        <v>50</v>
      </c>
      <c r="K6069">
        <v>11.5</v>
      </c>
      <c r="L6069">
        <v>777.14</v>
      </c>
      <c r="M6069">
        <v>82.15</v>
      </c>
      <c r="N6069" t="s">
        <v>50</v>
      </c>
      <c r="O6069">
        <v>5</v>
      </c>
      <c r="P6069" t="str" cm="1">
        <f t="array" ref="P6069">_xlfn.IFS(C6069&lt;25,"18-24", C6069&lt;=35,"25-35", C6069&lt;=50,"36-50",TRUE,"50+")</f>
        <v>18-24</v>
      </c>
      <c r="Q6069" t="str">
        <f t="shared" si="658"/>
        <v>new</v>
      </c>
      <c r="R6069" t="str">
        <f t="shared" si="659"/>
        <v>high value</v>
      </c>
      <c r="S6069" t="str">
        <f t="shared" si="660"/>
        <v>High</v>
      </c>
      <c r="T6069" t="str">
        <f t="shared" si="661"/>
        <v>Aug</v>
      </c>
      <c r="U6069">
        <f t="shared" si="662"/>
        <v>2022</v>
      </c>
      <c r="V6069" t="str">
        <f t="shared" si="663"/>
        <v>10-15</v>
      </c>
      <c r="W6069" t="str">
        <f t="shared" si="664"/>
        <v>Slow</v>
      </c>
    </row>
    <row r="6070" spans="1:23" x14ac:dyDescent="0.3">
      <c r="A6070">
        <v>606069</v>
      </c>
      <c r="B6070">
        <v>40797</v>
      </c>
      <c r="C6070">
        <v>63</v>
      </c>
      <c r="D6070" t="s">
        <v>7</v>
      </c>
      <c r="E6070" t="s">
        <v>11</v>
      </c>
      <c r="F6070" t="s">
        <v>22</v>
      </c>
      <c r="G6070" t="s">
        <v>27</v>
      </c>
      <c r="H6070" s="1">
        <v>45364</v>
      </c>
      <c r="I6070" t="s">
        <v>33</v>
      </c>
      <c r="J6070">
        <v>64</v>
      </c>
      <c r="K6070">
        <v>3.8</v>
      </c>
      <c r="L6070">
        <v>246.63</v>
      </c>
      <c r="M6070">
        <v>34.26</v>
      </c>
      <c r="N6070" t="s">
        <v>50</v>
      </c>
      <c r="O6070">
        <v>2</v>
      </c>
      <c r="P6070" t="str" cm="1">
        <f t="array" ref="P6070">_xlfn.IFS(C6070&lt;25,"18-24", C6070&lt;=35,"25-35", C6070&lt;=50,"36-50",TRUE,"50+")</f>
        <v>50+</v>
      </c>
      <c r="Q6070" t="str">
        <f t="shared" si="658"/>
        <v>new</v>
      </c>
      <c r="R6070" t="str">
        <f t="shared" si="659"/>
        <v>low</v>
      </c>
      <c r="S6070" t="str">
        <f t="shared" si="660"/>
        <v>Low</v>
      </c>
      <c r="T6070" t="str">
        <f t="shared" si="661"/>
        <v>Mar</v>
      </c>
      <c r="U6070">
        <f t="shared" si="662"/>
        <v>2024</v>
      </c>
      <c r="V6070" t="str">
        <f t="shared" si="663"/>
        <v>0-5</v>
      </c>
      <c r="W6070" t="str">
        <f t="shared" si="664"/>
        <v>Slow</v>
      </c>
    </row>
    <row r="6071" spans="1:23" x14ac:dyDescent="0.3">
      <c r="A6071">
        <v>606070</v>
      </c>
      <c r="B6071">
        <v>96550</v>
      </c>
      <c r="C6071">
        <v>45</v>
      </c>
      <c r="D6071" t="s">
        <v>4</v>
      </c>
      <c r="E6071" t="s">
        <v>5</v>
      </c>
      <c r="F6071" t="s">
        <v>18</v>
      </c>
      <c r="G6071" t="s">
        <v>23</v>
      </c>
      <c r="H6071" s="1">
        <v>45164</v>
      </c>
      <c r="I6071" t="s">
        <v>33</v>
      </c>
      <c r="J6071">
        <v>65</v>
      </c>
      <c r="K6071">
        <v>9.9</v>
      </c>
      <c r="L6071">
        <v>319.97000000000003</v>
      </c>
      <c r="M6071">
        <v>43.21</v>
      </c>
      <c r="N6071" t="s">
        <v>48</v>
      </c>
      <c r="O6071">
        <v>4</v>
      </c>
      <c r="P6071" t="str" cm="1">
        <f t="array" ref="P6071">_xlfn.IFS(C6071&lt;25,"18-24", C6071&lt;=35,"25-35", C6071&lt;=50,"36-50",TRUE,"50+")</f>
        <v>36-50</v>
      </c>
      <c r="Q6071" t="str">
        <f t="shared" si="658"/>
        <v>repeat</v>
      </c>
      <c r="R6071" t="str">
        <f t="shared" si="659"/>
        <v>medium</v>
      </c>
      <c r="S6071" t="str">
        <f t="shared" si="660"/>
        <v>medium</v>
      </c>
      <c r="T6071" t="str">
        <f t="shared" si="661"/>
        <v>Aug</v>
      </c>
      <c r="U6071">
        <f t="shared" si="662"/>
        <v>2023</v>
      </c>
      <c r="V6071" t="str">
        <f t="shared" si="663"/>
        <v>5-10</v>
      </c>
      <c r="W6071" t="str">
        <f t="shared" si="664"/>
        <v>Slow</v>
      </c>
    </row>
    <row r="6072" spans="1:23" x14ac:dyDescent="0.3">
      <c r="A6072">
        <v>606071</v>
      </c>
      <c r="B6072">
        <v>67917</v>
      </c>
      <c r="C6072">
        <v>47</v>
      </c>
      <c r="D6072" t="s">
        <v>4</v>
      </c>
      <c r="E6072" t="s">
        <v>11</v>
      </c>
      <c r="F6072" t="s">
        <v>28</v>
      </c>
      <c r="G6072" t="s">
        <v>27</v>
      </c>
      <c r="H6072" s="1">
        <v>45227</v>
      </c>
      <c r="I6072" t="s">
        <v>33</v>
      </c>
      <c r="J6072">
        <v>62</v>
      </c>
      <c r="K6072">
        <v>7.7</v>
      </c>
      <c r="L6072">
        <v>824.28</v>
      </c>
      <c r="M6072">
        <v>98.48</v>
      </c>
      <c r="N6072" t="s">
        <v>49</v>
      </c>
      <c r="O6072">
        <v>4</v>
      </c>
      <c r="P6072" t="str" cm="1">
        <f t="array" ref="P6072">_xlfn.IFS(C6072&lt;25,"18-24", C6072&lt;=35,"25-35", C6072&lt;=50,"36-50",TRUE,"50+")</f>
        <v>36-50</v>
      </c>
      <c r="Q6072" t="str">
        <f t="shared" si="658"/>
        <v>new</v>
      </c>
      <c r="R6072" t="str">
        <f t="shared" si="659"/>
        <v>high value</v>
      </c>
      <c r="S6072" t="str">
        <f t="shared" si="660"/>
        <v>medium</v>
      </c>
      <c r="T6072" t="str">
        <f t="shared" si="661"/>
        <v>Oct</v>
      </c>
      <c r="U6072">
        <f t="shared" si="662"/>
        <v>2023</v>
      </c>
      <c r="V6072" t="str">
        <f t="shared" si="663"/>
        <v>5-10</v>
      </c>
      <c r="W6072" t="str">
        <f t="shared" si="664"/>
        <v>Slow</v>
      </c>
    </row>
    <row r="6073" spans="1:23" x14ac:dyDescent="0.3">
      <c r="A6073">
        <v>606072</v>
      </c>
      <c r="B6073">
        <v>99400</v>
      </c>
      <c r="C6073">
        <v>22</v>
      </c>
      <c r="D6073" t="s">
        <v>4</v>
      </c>
      <c r="E6073" t="s">
        <v>5</v>
      </c>
      <c r="F6073" t="s">
        <v>26</v>
      </c>
      <c r="G6073" t="s">
        <v>21</v>
      </c>
      <c r="H6073" s="1">
        <v>45113</v>
      </c>
      <c r="I6073" t="s">
        <v>34</v>
      </c>
      <c r="J6073">
        <v>24</v>
      </c>
      <c r="K6073">
        <v>11</v>
      </c>
      <c r="L6073">
        <v>519.66999999999996</v>
      </c>
      <c r="M6073">
        <v>73.58</v>
      </c>
      <c r="N6073" t="s">
        <v>47</v>
      </c>
      <c r="O6073">
        <v>5</v>
      </c>
      <c r="P6073" t="str" cm="1">
        <f t="array" ref="P6073">_xlfn.IFS(C6073&lt;25,"18-24", C6073&lt;=35,"25-35", C6073&lt;=50,"36-50",TRUE,"50+")</f>
        <v>18-24</v>
      </c>
      <c r="Q6073" t="str">
        <f t="shared" si="658"/>
        <v>new</v>
      </c>
      <c r="R6073" t="str">
        <f t="shared" si="659"/>
        <v>high value</v>
      </c>
      <c r="S6073" t="str">
        <f t="shared" si="660"/>
        <v>High</v>
      </c>
      <c r="T6073" t="str">
        <f t="shared" si="661"/>
        <v>Jul</v>
      </c>
      <c r="U6073">
        <f t="shared" si="662"/>
        <v>2023</v>
      </c>
      <c r="V6073" t="str">
        <f t="shared" si="663"/>
        <v>10-15</v>
      </c>
      <c r="W6073" t="str">
        <f t="shared" si="664"/>
        <v>Fast</v>
      </c>
    </row>
    <row r="6074" spans="1:23" x14ac:dyDescent="0.3">
      <c r="A6074">
        <v>606073</v>
      </c>
      <c r="B6074">
        <v>30090</v>
      </c>
      <c r="C6074">
        <v>54</v>
      </c>
      <c r="D6074" t="s">
        <v>7</v>
      </c>
      <c r="E6074" t="s">
        <v>8</v>
      </c>
      <c r="F6074" t="s">
        <v>30</v>
      </c>
      <c r="G6074" t="s">
        <v>23</v>
      </c>
      <c r="H6074" s="1">
        <v>44815</v>
      </c>
      <c r="I6074" t="s">
        <v>34</v>
      </c>
      <c r="J6074">
        <v>22</v>
      </c>
      <c r="K6074">
        <v>6.2</v>
      </c>
      <c r="L6074">
        <v>429.72</v>
      </c>
      <c r="M6074">
        <v>99.03</v>
      </c>
      <c r="N6074" t="s">
        <v>50</v>
      </c>
      <c r="O6074">
        <v>4</v>
      </c>
      <c r="P6074" t="str" cm="1">
        <f t="array" ref="P6074">_xlfn.IFS(C6074&lt;25,"18-24", C6074&lt;=35,"25-35", C6074&lt;=50,"36-50",TRUE,"50+")</f>
        <v>50+</v>
      </c>
      <c r="Q6074" t="str">
        <f t="shared" si="658"/>
        <v>new</v>
      </c>
      <c r="R6074" t="str">
        <f t="shared" si="659"/>
        <v>medium</v>
      </c>
      <c r="S6074" t="str">
        <f t="shared" si="660"/>
        <v>medium</v>
      </c>
      <c r="T6074" t="str">
        <f t="shared" si="661"/>
        <v>Sep</v>
      </c>
      <c r="U6074">
        <f t="shared" si="662"/>
        <v>2022</v>
      </c>
      <c r="V6074" t="str">
        <f t="shared" si="663"/>
        <v>5-10</v>
      </c>
      <c r="W6074" t="str">
        <f t="shared" si="664"/>
        <v>Fast</v>
      </c>
    </row>
    <row r="6075" spans="1:23" x14ac:dyDescent="0.3">
      <c r="A6075">
        <v>606074</v>
      </c>
      <c r="B6075">
        <v>95094</v>
      </c>
      <c r="C6075">
        <v>42</v>
      </c>
      <c r="D6075" t="s">
        <v>7</v>
      </c>
      <c r="E6075" t="s">
        <v>5</v>
      </c>
      <c r="F6075" t="s">
        <v>26</v>
      </c>
      <c r="G6075" t="s">
        <v>25</v>
      </c>
      <c r="H6075" s="1">
        <v>45364</v>
      </c>
      <c r="I6075" t="s">
        <v>34</v>
      </c>
      <c r="J6075">
        <v>84</v>
      </c>
      <c r="K6075">
        <v>4.0999999999999996</v>
      </c>
      <c r="L6075">
        <v>1385.28</v>
      </c>
      <c r="M6075">
        <v>65.11</v>
      </c>
      <c r="N6075" t="s">
        <v>47</v>
      </c>
      <c r="O6075">
        <v>3</v>
      </c>
      <c r="P6075" t="str" cm="1">
        <f t="array" ref="P6075">_xlfn.IFS(C6075&lt;25,"18-24", C6075&lt;=35,"25-35", C6075&lt;=50,"36-50",TRUE,"50+")</f>
        <v>36-50</v>
      </c>
      <c r="Q6075" t="str">
        <f t="shared" si="658"/>
        <v>new</v>
      </c>
      <c r="R6075" t="str">
        <f t="shared" si="659"/>
        <v>high value</v>
      </c>
      <c r="S6075" t="str">
        <f t="shared" si="660"/>
        <v>medium</v>
      </c>
      <c r="T6075" t="str">
        <f t="shared" si="661"/>
        <v>Mar</v>
      </c>
      <c r="U6075">
        <f t="shared" si="662"/>
        <v>2024</v>
      </c>
      <c r="V6075" t="str">
        <f t="shared" si="663"/>
        <v>0-5</v>
      </c>
      <c r="W6075" t="str">
        <f t="shared" si="664"/>
        <v>Slow</v>
      </c>
    </row>
    <row r="6076" spans="1:23" x14ac:dyDescent="0.3">
      <c r="A6076">
        <v>606075</v>
      </c>
      <c r="B6076">
        <v>57167</v>
      </c>
      <c r="C6076">
        <v>62</v>
      </c>
      <c r="D6076" t="s">
        <v>7</v>
      </c>
      <c r="E6076" t="s">
        <v>8</v>
      </c>
      <c r="F6076" t="s">
        <v>26</v>
      </c>
      <c r="G6076" t="s">
        <v>29</v>
      </c>
      <c r="H6076" s="1">
        <v>45547</v>
      </c>
      <c r="I6076" t="s">
        <v>34</v>
      </c>
      <c r="J6076">
        <v>57</v>
      </c>
      <c r="K6076">
        <v>8.8000000000000007</v>
      </c>
      <c r="L6076">
        <v>1338.58</v>
      </c>
      <c r="M6076">
        <v>36.659999999999997</v>
      </c>
      <c r="N6076" t="s">
        <v>49</v>
      </c>
      <c r="O6076">
        <v>2</v>
      </c>
      <c r="P6076" t="str" cm="1">
        <f t="array" ref="P6076">_xlfn.IFS(C6076&lt;25,"18-24", C6076&lt;=35,"25-35", C6076&lt;=50,"36-50",TRUE,"50+")</f>
        <v>50+</v>
      </c>
      <c r="Q6076" t="str">
        <f t="shared" si="658"/>
        <v>repeat</v>
      </c>
      <c r="R6076" t="str">
        <f t="shared" si="659"/>
        <v>high value</v>
      </c>
      <c r="S6076" t="str">
        <f t="shared" si="660"/>
        <v>Low</v>
      </c>
      <c r="T6076" t="str">
        <f t="shared" si="661"/>
        <v>Sep</v>
      </c>
      <c r="U6076">
        <f t="shared" si="662"/>
        <v>2024</v>
      </c>
      <c r="V6076" t="str">
        <f t="shared" si="663"/>
        <v>5-10</v>
      </c>
      <c r="W6076" t="str">
        <f t="shared" si="664"/>
        <v>Slow</v>
      </c>
    </row>
    <row r="6077" spans="1:23" x14ac:dyDescent="0.3">
      <c r="A6077">
        <v>606076</v>
      </c>
      <c r="B6077">
        <v>30445</v>
      </c>
      <c r="C6077">
        <v>54</v>
      </c>
      <c r="D6077" t="s">
        <v>4</v>
      </c>
      <c r="E6077" t="s">
        <v>16</v>
      </c>
      <c r="F6077" t="s">
        <v>26</v>
      </c>
      <c r="G6077" t="s">
        <v>27</v>
      </c>
      <c r="H6077" s="1">
        <v>44884</v>
      </c>
      <c r="I6077" t="s">
        <v>34</v>
      </c>
      <c r="J6077">
        <v>24</v>
      </c>
      <c r="K6077">
        <v>3.7</v>
      </c>
      <c r="L6077">
        <v>532.42999999999995</v>
      </c>
      <c r="M6077">
        <v>108.49</v>
      </c>
      <c r="N6077" t="s">
        <v>48</v>
      </c>
      <c r="O6077">
        <v>1</v>
      </c>
      <c r="P6077" t="str" cm="1">
        <f t="array" ref="P6077">_xlfn.IFS(C6077&lt;25,"18-24", C6077&lt;=35,"25-35", C6077&lt;=50,"36-50",TRUE,"50+")</f>
        <v>50+</v>
      </c>
      <c r="Q6077" t="str">
        <f t="shared" si="658"/>
        <v>new</v>
      </c>
      <c r="R6077" t="str">
        <f t="shared" si="659"/>
        <v>high value</v>
      </c>
      <c r="S6077" t="str">
        <f t="shared" si="660"/>
        <v>Low</v>
      </c>
      <c r="T6077" t="str">
        <f t="shared" si="661"/>
        <v>Nov</v>
      </c>
      <c r="U6077">
        <f t="shared" si="662"/>
        <v>2022</v>
      </c>
      <c r="V6077" t="str">
        <f t="shared" si="663"/>
        <v>0-5</v>
      </c>
      <c r="W6077" t="str">
        <f t="shared" si="664"/>
        <v>Fast</v>
      </c>
    </row>
    <row r="6078" spans="1:23" x14ac:dyDescent="0.3">
      <c r="A6078">
        <v>606077</v>
      </c>
      <c r="B6078">
        <v>69783</v>
      </c>
      <c r="C6078">
        <v>27</v>
      </c>
      <c r="D6078" t="s">
        <v>7</v>
      </c>
      <c r="E6078" t="s">
        <v>11</v>
      </c>
      <c r="F6078" t="s">
        <v>32</v>
      </c>
      <c r="G6078" t="s">
        <v>21</v>
      </c>
      <c r="H6078" s="1">
        <v>44594</v>
      </c>
      <c r="I6078" t="s">
        <v>34</v>
      </c>
      <c r="J6078">
        <v>68</v>
      </c>
      <c r="K6078">
        <v>13.7</v>
      </c>
      <c r="L6078">
        <v>1307</v>
      </c>
      <c r="M6078">
        <v>54.85</v>
      </c>
      <c r="N6078" t="s">
        <v>48</v>
      </c>
      <c r="O6078">
        <v>2</v>
      </c>
      <c r="P6078" t="str" cm="1">
        <f t="array" ref="P6078">_xlfn.IFS(C6078&lt;25,"18-24", C6078&lt;=35,"25-35", C6078&lt;=50,"36-50",TRUE,"50+")</f>
        <v>25-35</v>
      </c>
      <c r="Q6078" t="str">
        <f t="shared" si="658"/>
        <v>new</v>
      </c>
      <c r="R6078" t="str">
        <f t="shared" si="659"/>
        <v>high value</v>
      </c>
      <c r="S6078" t="str">
        <f t="shared" si="660"/>
        <v>Low</v>
      </c>
      <c r="T6078" t="str">
        <f t="shared" si="661"/>
        <v>Feb</v>
      </c>
      <c r="U6078">
        <f t="shared" si="662"/>
        <v>2022</v>
      </c>
      <c r="V6078" t="str">
        <f t="shared" si="663"/>
        <v>10-15</v>
      </c>
      <c r="W6078" t="str">
        <f t="shared" si="664"/>
        <v>Slow</v>
      </c>
    </row>
    <row r="6079" spans="1:23" x14ac:dyDescent="0.3">
      <c r="A6079">
        <v>606078</v>
      </c>
      <c r="B6079">
        <v>86476</v>
      </c>
      <c r="C6079">
        <v>34</v>
      </c>
      <c r="D6079" t="s">
        <v>7</v>
      </c>
      <c r="E6079" t="s">
        <v>11</v>
      </c>
      <c r="F6079" t="s">
        <v>18</v>
      </c>
      <c r="G6079" t="s">
        <v>21</v>
      </c>
      <c r="H6079" s="1">
        <v>45251</v>
      </c>
      <c r="I6079" t="s">
        <v>34</v>
      </c>
      <c r="J6079">
        <v>26</v>
      </c>
      <c r="K6079">
        <v>12.5</v>
      </c>
      <c r="L6079">
        <v>610.69000000000005</v>
      </c>
      <c r="M6079">
        <v>66.58</v>
      </c>
      <c r="N6079" t="s">
        <v>49</v>
      </c>
      <c r="O6079">
        <v>5</v>
      </c>
      <c r="P6079" t="str" cm="1">
        <f t="array" ref="P6079">_xlfn.IFS(C6079&lt;25,"18-24", C6079&lt;=35,"25-35", C6079&lt;=50,"36-50",TRUE,"50+")</f>
        <v>25-35</v>
      </c>
      <c r="Q6079" t="str">
        <f t="shared" si="658"/>
        <v>new</v>
      </c>
      <c r="R6079" t="str">
        <f t="shared" si="659"/>
        <v>high value</v>
      </c>
      <c r="S6079" t="str">
        <f t="shared" si="660"/>
        <v>High</v>
      </c>
      <c r="T6079" t="str">
        <f t="shared" si="661"/>
        <v>Nov</v>
      </c>
      <c r="U6079">
        <f t="shared" si="662"/>
        <v>2023</v>
      </c>
      <c r="V6079" t="str">
        <f t="shared" si="663"/>
        <v>10-15</v>
      </c>
      <c r="W6079" t="str">
        <f t="shared" si="664"/>
        <v>Fast</v>
      </c>
    </row>
    <row r="6080" spans="1:23" x14ac:dyDescent="0.3">
      <c r="A6080">
        <v>606079</v>
      </c>
      <c r="B6080">
        <v>97801</v>
      </c>
      <c r="C6080">
        <v>29</v>
      </c>
      <c r="D6080" t="s">
        <v>7</v>
      </c>
      <c r="E6080" t="s">
        <v>13</v>
      </c>
      <c r="F6080" t="s">
        <v>22</v>
      </c>
      <c r="G6080" t="s">
        <v>25</v>
      </c>
      <c r="H6080" s="1">
        <v>44730</v>
      </c>
      <c r="I6080" t="s">
        <v>34</v>
      </c>
      <c r="J6080">
        <v>74</v>
      </c>
      <c r="K6080">
        <v>2.9</v>
      </c>
      <c r="L6080">
        <v>769.8</v>
      </c>
      <c r="M6080">
        <v>68.959999999999994</v>
      </c>
      <c r="N6080" t="s">
        <v>50</v>
      </c>
      <c r="O6080">
        <v>3</v>
      </c>
      <c r="P6080" t="str" cm="1">
        <f t="array" ref="P6080">_xlfn.IFS(C6080&lt;25,"18-24", C6080&lt;=35,"25-35", C6080&lt;=50,"36-50",TRUE,"50+")</f>
        <v>25-35</v>
      </c>
      <c r="Q6080" t="str">
        <f t="shared" si="658"/>
        <v>new</v>
      </c>
      <c r="R6080" t="str">
        <f t="shared" si="659"/>
        <v>high value</v>
      </c>
      <c r="S6080" t="str">
        <f t="shared" si="660"/>
        <v>medium</v>
      </c>
      <c r="T6080" t="str">
        <f t="shared" si="661"/>
        <v>Jun</v>
      </c>
      <c r="U6080">
        <f t="shared" si="662"/>
        <v>2022</v>
      </c>
      <c r="V6080" t="str">
        <f t="shared" si="663"/>
        <v>0-5</v>
      </c>
      <c r="W6080" t="str">
        <f t="shared" si="664"/>
        <v>Slow</v>
      </c>
    </row>
    <row r="6081" spans="1:23" x14ac:dyDescent="0.3">
      <c r="A6081">
        <v>606080</v>
      </c>
      <c r="B6081">
        <v>59616</v>
      </c>
      <c r="C6081">
        <v>36</v>
      </c>
      <c r="D6081" t="s">
        <v>7</v>
      </c>
      <c r="E6081" t="s">
        <v>8</v>
      </c>
      <c r="F6081" t="s">
        <v>32</v>
      </c>
      <c r="G6081" t="s">
        <v>23</v>
      </c>
      <c r="H6081" s="1">
        <v>45246</v>
      </c>
      <c r="I6081" t="s">
        <v>34</v>
      </c>
      <c r="J6081">
        <v>73</v>
      </c>
      <c r="K6081">
        <v>13</v>
      </c>
      <c r="L6081">
        <v>1223.94</v>
      </c>
      <c r="M6081">
        <v>97.95</v>
      </c>
      <c r="N6081" t="s">
        <v>49</v>
      </c>
      <c r="O6081">
        <v>2</v>
      </c>
      <c r="P6081" t="str" cm="1">
        <f t="array" ref="P6081">_xlfn.IFS(C6081&lt;25,"18-24", C6081&lt;=35,"25-35", C6081&lt;=50,"36-50",TRUE,"50+")</f>
        <v>36-50</v>
      </c>
      <c r="Q6081" t="str">
        <f t="shared" si="658"/>
        <v>new</v>
      </c>
      <c r="R6081" t="str">
        <f t="shared" si="659"/>
        <v>high value</v>
      </c>
      <c r="S6081" t="str">
        <f t="shared" si="660"/>
        <v>Low</v>
      </c>
      <c r="T6081" t="str">
        <f t="shared" si="661"/>
        <v>Nov</v>
      </c>
      <c r="U6081">
        <f t="shared" si="662"/>
        <v>2023</v>
      </c>
      <c r="V6081" t="str">
        <f t="shared" si="663"/>
        <v>10-15</v>
      </c>
      <c r="W6081" t="str">
        <f t="shared" si="664"/>
        <v>Slow</v>
      </c>
    </row>
    <row r="6082" spans="1:23" x14ac:dyDescent="0.3">
      <c r="A6082">
        <v>606081</v>
      </c>
      <c r="B6082">
        <v>67946</v>
      </c>
      <c r="C6082">
        <v>23</v>
      </c>
      <c r="D6082" t="s">
        <v>7</v>
      </c>
      <c r="E6082" t="s">
        <v>15</v>
      </c>
      <c r="F6082" t="s">
        <v>22</v>
      </c>
      <c r="G6082" t="s">
        <v>21</v>
      </c>
      <c r="H6082" s="1">
        <v>45155</v>
      </c>
      <c r="I6082" t="s">
        <v>33</v>
      </c>
      <c r="J6082">
        <v>56</v>
      </c>
      <c r="K6082">
        <v>9.1999999999999993</v>
      </c>
      <c r="L6082">
        <v>1066.08</v>
      </c>
      <c r="M6082">
        <v>45.35</v>
      </c>
      <c r="N6082" t="s">
        <v>47</v>
      </c>
      <c r="O6082">
        <v>1</v>
      </c>
      <c r="P6082" t="str" cm="1">
        <f t="array" ref="P6082">_xlfn.IFS(C6082&lt;25,"18-24", C6082&lt;=35,"25-35", C6082&lt;=50,"36-50",TRUE,"50+")</f>
        <v>18-24</v>
      </c>
      <c r="Q6082" t="str">
        <f t="shared" si="658"/>
        <v>new</v>
      </c>
      <c r="R6082" t="str">
        <f t="shared" si="659"/>
        <v>high value</v>
      </c>
      <c r="S6082" t="str">
        <f t="shared" si="660"/>
        <v>Low</v>
      </c>
      <c r="T6082" t="str">
        <f t="shared" si="661"/>
        <v>Aug</v>
      </c>
      <c r="U6082">
        <f t="shared" si="662"/>
        <v>2023</v>
      </c>
      <c r="V6082" t="str">
        <f t="shared" si="663"/>
        <v>5-10</v>
      </c>
      <c r="W6082" t="str">
        <f t="shared" si="664"/>
        <v>Slow</v>
      </c>
    </row>
    <row r="6083" spans="1:23" x14ac:dyDescent="0.3">
      <c r="A6083">
        <v>606082</v>
      </c>
      <c r="B6083">
        <v>62005</v>
      </c>
      <c r="C6083">
        <v>50</v>
      </c>
      <c r="D6083" t="s">
        <v>4</v>
      </c>
      <c r="E6083" t="s">
        <v>15</v>
      </c>
      <c r="F6083" t="s">
        <v>22</v>
      </c>
      <c r="G6083" t="s">
        <v>25</v>
      </c>
      <c r="H6083" s="1">
        <v>44626</v>
      </c>
      <c r="I6083" t="s">
        <v>34</v>
      </c>
      <c r="J6083">
        <v>23</v>
      </c>
      <c r="K6083">
        <v>10.9</v>
      </c>
      <c r="L6083">
        <v>961.64</v>
      </c>
      <c r="M6083">
        <v>30.24</v>
      </c>
      <c r="N6083" t="s">
        <v>49</v>
      </c>
      <c r="O6083">
        <v>1</v>
      </c>
      <c r="P6083" t="str" cm="1">
        <f t="array" ref="P6083">_xlfn.IFS(C6083&lt;25,"18-24", C6083&lt;=35,"25-35", C6083&lt;=50,"36-50",TRUE,"50+")</f>
        <v>36-50</v>
      </c>
      <c r="Q6083" t="str">
        <f t="shared" ref="Q6083:Q6146" si="665">IF(COUNTIF($B:$B,B6083)&gt;1,"repeat","new")</f>
        <v>new</v>
      </c>
      <c r="R6083" t="str">
        <f t="shared" ref="R6083:R6146" si="666">IF(L6083&gt;500,"high value",IF( L6083&gt;250,"medium","low"))</f>
        <v>high value</v>
      </c>
      <c r="S6083" t="str">
        <f t="shared" ref="S6083:S6146" si="667">IF(O6083&lt;=2,"Low",IF(O6083&lt;=4,"medium","High"))</f>
        <v>Low</v>
      </c>
      <c r="T6083" t="str">
        <f t="shared" ref="T6083:T6146" si="668">TEXT(H6083,"MMM")</f>
        <v>Mar</v>
      </c>
      <c r="U6083">
        <f t="shared" ref="U6083:U6146" si="669">YEAR(H6083)</f>
        <v>2022</v>
      </c>
      <c r="V6083" t="str">
        <f t="shared" ref="V6083:V6146" si="670">IF(K6083&lt;=5,"0-5",IF(K6083&lt;=10,"5-10",IF(K6083&lt;=15,"10-15","15+")))</f>
        <v>10-15</v>
      </c>
      <c r="W6083" t="str">
        <f t="shared" ref="W6083:W6146" si="671">IF(J6083&lt;=30,"Fast",IF(J6083&lt;=45,"Medium","Slow"))</f>
        <v>Fast</v>
      </c>
    </row>
    <row r="6084" spans="1:23" x14ac:dyDescent="0.3">
      <c r="A6084">
        <v>606083</v>
      </c>
      <c r="B6084">
        <v>92951</v>
      </c>
      <c r="C6084">
        <v>30</v>
      </c>
      <c r="D6084" t="s">
        <v>4</v>
      </c>
      <c r="E6084" t="s">
        <v>13</v>
      </c>
      <c r="F6084" t="s">
        <v>18</v>
      </c>
      <c r="G6084" t="s">
        <v>27</v>
      </c>
      <c r="H6084" s="1">
        <v>45531</v>
      </c>
      <c r="I6084" t="s">
        <v>33</v>
      </c>
      <c r="J6084">
        <v>31</v>
      </c>
      <c r="K6084">
        <v>13.8</v>
      </c>
      <c r="L6084">
        <v>688.16</v>
      </c>
      <c r="M6084">
        <v>73.430000000000007</v>
      </c>
      <c r="N6084" t="s">
        <v>47</v>
      </c>
      <c r="O6084">
        <v>4</v>
      </c>
      <c r="P6084" t="str" cm="1">
        <f t="array" ref="P6084">_xlfn.IFS(C6084&lt;25,"18-24", C6084&lt;=35,"25-35", C6084&lt;=50,"36-50",TRUE,"50+")</f>
        <v>25-35</v>
      </c>
      <c r="Q6084" t="str">
        <f t="shared" si="665"/>
        <v>new</v>
      </c>
      <c r="R6084" t="str">
        <f t="shared" si="666"/>
        <v>high value</v>
      </c>
      <c r="S6084" t="str">
        <f t="shared" si="667"/>
        <v>medium</v>
      </c>
      <c r="T6084" t="str">
        <f t="shared" si="668"/>
        <v>Aug</v>
      </c>
      <c r="U6084">
        <f t="shared" si="669"/>
        <v>2024</v>
      </c>
      <c r="V6084" t="str">
        <f t="shared" si="670"/>
        <v>10-15</v>
      </c>
      <c r="W6084" t="str">
        <f t="shared" si="671"/>
        <v>Medium</v>
      </c>
    </row>
    <row r="6085" spans="1:23" x14ac:dyDescent="0.3">
      <c r="A6085">
        <v>606084</v>
      </c>
      <c r="B6085">
        <v>59347</v>
      </c>
      <c r="C6085">
        <v>59</v>
      </c>
      <c r="D6085" t="s">
        <v>4</v>
      </c>
      <c r="E6085" t="s">
        <v>15</v>
      </c>
      <c r="F6085" t="s">
        <v>19</v>
      </c>
      <c r="G6085" t="s">
        <v>23</v>
      </c>
      <c r="H6085" s="1">
        <v>44998</v>
      </c>
      <c r="I6085" t="s">
        <v>34</v>
      </c>
      <c r="J6085">
        <v>59</v>
      </c>
      <c r="K6085">
        <v>12.6</v>
      </c>
      <c r="L6085">
        <v>622.52</v>
      </c>
      <c r="M6085">
        <v>30.54</v>
      </c>
      <c r="N6085" t="s">
        <v>47</v>
      </c>
      <c r="O6085">
        <v>2</v>
      </c>
      <c r="P6085" t="str" cm="1">
        <f t="array" ref="P6085">_xlfn.IFS(C6085&lt;25,"18-24", C6085&lt;=35,"25-35", C6085&lt;=50,"36-50",TRUE,"50+")</f>
        <v>50+</v>
      </c>
      <c r="Q6085" t="str">
        <f t="shared" si="665"/>
        <v>new</v>
      </c>
      <c r="R6085" t="str">
        <f t="shared" si="666"/>
        <v>high value</v>
      </c>
      <c r="S6085" t="str">
        <f t="shared" si="667"/>
        <v>Low</v>
      </c>
      <c r="T6085" t="str">
        <f t="shared" si="668"/>
        <v>Mar</v>
      </c>
      <c r="U6085">
        <f t="shared" si="669"/>
        <v>2023</v>
      </c>
      <c r="V6085" t="str">
        <f t="shared" si="670"/>
        <v>10-15</v>
      </c>
      <c r="W6085" t="str">
        <f t="shared" si="671"/>
        <v>Slow</v>
      </c>
    </row>
    <row r="6086" spans="1:23" x14ac:dyDescent="0.3">
      <c r="A6086">
        <v>606085</v>
      </c>
      <c r="B6086">
        <v>60954</v>
      </c>
      <c r="C6086">
        <v>46</v>
      </c>
      <c r="D6086" t="s">
        <v>4</v>
      </c>
      <c r="E6086" t="s">
        <v>11</v>
      </c>
      <c r="F6086" t="s">
        <v>28</v>
      </c>
      <c r="G6086" t="s">
        <v>25</v>
      </c>
      <c r="H6086" s="1">
        <v>45048</v>
      </c>
      <c r="I6086" t="s">
        <v>34</v>
      </c>
      <c r="J6086">
        <v>67</v>
      </c>
      <c r="K6086">
        <v>1.5</v>
      </c>
      <c r="L6086">
        <v>743.61</v>
      </c>
      <c r="M6086">
        <v>86.51</v>
      </c>
      <c r="N6086" t="s">
        <v>48</v>
      </c>
      <c r="O6086">
        <v>3</v>
      </c>
      <c r="P6086" t="str" cm="1">
        <f t="array" ref="P6086">_xlfn.IFS(C6086&lt;25,"18-24", C6086&lt;=35,"25-35", C6086&lt;=50,"36-50",TRUE,"50+")</f>
        <v>36-50</v>
      </c>
      <c r="Q6086" t="str">
        <f t="shared" si="665"/>
        <v>new</v>
      </c>
      <c r="R6086" t="str">
        <f t="shared" si="666"/>
        <v>high value</v>
      </c>
      <c r="S6086" t="str">
        <f t="shared" si="667"/>
        <v>medium</v>
      </c>
      <c r="T6086" t="str">
        <f t="shared" si="668"/>
        <v>May</v>
      </c>
      <c r="U6086">
        <f t="shared" si="669"/>
        <v>2023</v>
      </c>
      <c r="V6086" t="str">
        <f t="shared" si="670"/>
        <v>0-5</v>
      </c>
      <c r="W6086" t="str">
        <f t="shared" si="671"/>
        <v>Slow</v>
      </c>
    </row>
    <row r="6087" spans="1:23" x14ac:dyDescent="0.3">
      <c r="A6087">
        <v>606086</v>
      </c>
      <c r="B6087">
        <v>82721</v>
      </c>
      <c r="C6087">
        <v>59</v>
      </c>
      <c r="D6087" t="s">
        <v>4</v>
      </c>
      <c r="E6087" t="s">
        <v>15</v>
      </c>
      <c r="F6087" t="s">
        <v>18</v>
      </c>
      <c r="G6087" t="s">
        <v>31</v>
      </c>
      <c r="H6087" s="1">
        <v>44754</v>
      </c>
      <c r="I6087" t="s">
        <v>33</v>
      </c>
      <c r="J6087">
        <v>53</v>
      </c>
      <c r="K6087">
        <v>4.5999999999999996</v>
      </c>
      <c r="L6087">
        <v>252.68</v>
      </c>
      <c r="M6087">
        <v>88.4</v>
      </c>
      <c r="N6087" t="s">
        <v>49</v>
      </c>
      <c r="O6087">
        <v>4</v>
      </c>
      <c r="P6087" t="str" cm="1">
        <f t="array" ref="P6087">_xlfn.IFS(C6087&lt;25,"18-24", C6087&lt;=35,"25-35", C6087&lt;=50,"36-50",TRUE,"50+")</f>
        <v>50+</v>
      </c>
      <c r="Q6087" t="str">
        <f t="shared" si="665"/>
        <v>new</v>
      </c>
      <c r="R6087" t="str">
        <f t="shared" si="666"/>
        <v>medium</v>
      </c>
      <c r="S6087" t="str">
        <f t="shared" si="667"/>
        <v>medium</v>
      </c>
      <c r="T6087" t="str">
        <f t="shared" si="668"/>
        <v>Jul</v>
      </c>
      <c r="U6087">
        <f t="shared" si="669"/>
        <v>2022</v>
      </c>
      <c r="V6087" t="str">
        <f t="shared" si="670"/>
        <v>0-5</v>
      </c>
      <c r="W6087" t="str">
        <f t="shared" si="671"/>
        <v>Slow</v>
      </c>
    </row>
    <row r="6088" spans="1:23" x14ac:dyDescent="0.3">
      <c r="A6088">
        <v>606087</v>
      </c>
      <c r="B6088">
        <v>98510</v>
      </c>
      <c r="C6088">
        <v>28</v>
      </c>
      <c r="D6088" t="s">
        <v>4</v>
      </c>
      <c r="E6088" t="s">
        <v>15</v>
      </c>
      <c r="F6088" t="s">
        <v>26</v>
      </c>
      <c r="G6088" t="s">
        <v>21</v>
      </c>
      <c r="H6088" s="1">
        <v>45277</v>
      </c>
      <c r="I6088" t="s">
        <v>33</v>
      </c>
      <c r="J6088">
        <v>89</v>
      </c>
      <c r="K6088">
        <v>2.6</v>
      </c>
      <c r="L6088">
        <v>197.09</v>
      </c>
      <c r="M6088">
        <v>33.020000000000003</v>
      </c>
      <c r="N6088" t="s">
        <v>49</v>
      </c>
      <c r="O6088">
        <v>5</v>
      </c>
      <c r="P6088" t="str" cm="1">
        <f t="array" ref="P6088">_xlfn.IFS(C6088&lt;25,"18-24", C6088&lt;=35,"25-35", C6088&lt;=50,"36-50",TRUE,"50+")</f>
        <v>25-35</v>
      </c>
      <c r="Q6088" t="str">
        <f t="shared" si="665"/>
        <v>new</v>
      </c>
      <c r="R6088" t="str">
        <f t="shared" si="666"/>
        <v>low</v>
      </c>
      <c r="S6088" t="str">
        <f t="shared" si="667"/>
        <v>High</v>
      </c>
      <c r="T6088" t="str">
        <f t="shared" si="668"/>
        <v>Dec</v>
      </c>
      <c r="U6088">
        <f t="shared" si="669"/>
        <v>2023</v>
      </c>
      <c r="V6088" t="str">
        <f t="shared" si="670"/>
        <v>0-5</v>
      </c>
      <c r="W6088" t="str">
        <f t="shared" si="671"/>
        <v>Slow</v>
      </c>
    </row>
    <row r="6089" spans="1:23" x14ac:dyDescent="0.3">
      <c r="A6089">
        <v>606088</v>
      </c>
      <c r="B6089">
        <v>74244</v>
      </c>
      <c r="C6089">
        <v>22</v>
      </c>
      <c r="D6089" t="s">
        <v>4</v>
      </c>
      <c r="E6089" t="s">
        <v>5</v>
      </c>
      <c r="F6089" t="s">
        <v>24</v>
      </c>
      <c r="G6089" t="s">
        <v>21</v>
      </c>
      <c r="H6089" s="1">
        <v>44936</v>
      </c>
      <c r="I6089" t="s">
        <v>34</v>
      </c>
      <c r="J6089">
        <v>20</v>
      </c>
      <c r="K6089">
        <v>10.1</v>
      </c>
      <c r="L6089">
        <v>980.54</v>
      </c>
      <c r="M6089">
        <v>115.75</v>
      </c>
      <c r="N6089" t="s">
        <v>48</v>
      </c>
      <c r="O6089">
        <v>1</v>
      </c>
      <c r="P6089" t="str" cm="1">
        <f t="array" ref="P6089">_xlfn.IFS(C6089&lt;25,"18-24", C6089&lt;=35,"25-35", C6089&lt;=50,"36-50",TRUE,"50+")</f>
        <v>18-24</v>
      </c>
      <c r="Q6089" t="str">
        <f t="shared" si="665"/>
        <v>new</v>
      </c>
      <c r="R6089" t="str">
        <f t="shared" si="666"/>
        <v>high value</v>
      </c>
      <c r="S6089" t="str">
        <f t="shared" si="667"/>
        <v>Low</v>
      </c>
      <c r="T6089" t="str">
        <f t="shared" si="668"/>
        <v>Jan</v>
      </c>
      <c r="U6089">
        <f t="shared" si="669"/>
        <v>2023</v>
      </c>
      <c r="V6089" t="str">
        <f t="shared" si="670"/>
        <v>10-15</v>
      </c>
      <c r="W6089" t="str">
        <f t="shared" si="671"/>
        <v>Fast</v>
      </c>
    </row>
    <row r="6090" spans="1:23" x14ac:dyDescent="0.3">
      <c r="A6090">
        <v>606089</v>
      </c>
      <c r="B6090">
        <v>90926</v>
      </c>
      <c r="C6090">
        <v>54</v>
      </c>
      <c r="D6090" t="s">
        <v>4</v>
      </c>
      <c r="E6090" t="s">
        <v>13</v>
      </c>
      <c r="F6090" t="s">
        <v>24</v>
      </c>
      <c r="G6090" t="s">
        <v>25</v>
      </c>
      <c r="H6090" s="1">
        <v>44800</v>
      </c>
      <c r="I6090" t="s">
        <v>34</v>
      </c>
      <c r="J6090">
        <v>33</v>
      </c>
      <c r="K6090">
        <v>12.1</v>
      </c>
      <c r="L6090">
        <v>949.97</v>
      </c>
      <c r="M6090">
        <v>37.31</v>
      </c>
      <c r="N6090" t="s">
        <v>47</v>
      </c>
      <c r="O6090">
        <v>3</v>
      </c>
      <c r="P6090" t="str" cm="1">
        <f t="array" ref="P6090">_xlfn.IFS(C6090&lt;25,"18-24", C6090&lt;=35,"25-35", C6090&lt;=50,"36-50",TRUE,"50+")</f>
        <v>50+</v>
      </c>
      <c r="Q6090" t="str">
        <f t="shared" si="665"/>
        <v>new</v>
      </c>
      <c r="R6090" t="str">
        <f t="shared" si="666"/>
        <v>high value</v>
      </c>
      <c r="S6090" t="str">
        <f t="shared" si="667"/>
        <v>medium</v>
      </c>
      <c r="T6090" t="str">
        <f t="shared" si="668"/>
        <v>Aug</v>
      </c>
      <c r="U6090">
        <f t="shared" si="669"/>
        <v>2022</v>
      </c>
      <c r="V6090" t="str">
        <f t="shared" si="670"/>
        <v>10-15</v>
      </c>
      <c r="W6090" t="str">
        <f t="shared" si="671"/>
        <v>Medium</v>
      </c>
    </row>
    <row r="6091" spans="1:23" x14ac:dyDescent="0.3">
      <c r="A6091">
        <v>606090</v>
      </c>
      <c r="B6091">
        <v>56059</v>
      </c>
      <c r="C6091">
        <v>50</v>
      </c>
      <c r="D6091" t="s">
        <v>7</v>
      </c>
      <c r="E6091" t="s">
        <v>5</v>
      </c>
      <c r="F6091" t="s">
        <v>18</v>
      </c>
      <c r="G6091" t="s">
        <v>27</v>
      </c>
      <c r="H6091" s="1">
        <v>45413</v>
      </c>
      <c r="I6091" t="s">
        <v>34</v>
      </c>
      <c r="J6091">
        <v>20</v>
      </c>
      <c r="K6091">
        <v>1.4</v>
      </c>
      <c r="L6091">
        <v>695</v>
      </c>
      <c r="M6091">
        <v>59.96</v>
      </c>
      <c r="N6091" t="s">
        <v>49</v>
      </c>
      <c r="O6091">
        <v>3</v>
      </c>
      <c r="P6091" t="str" cm="1">
        <f t="array" ref="P6091">_xlfn.IFS(C6091&lt;25,"18-24", C6091&lt;=35,"25-35", C6091&lt;=50,"36-50",TRUE,"50+")</f>
        <v>36-50</v>
      </c>
      <c r="Q6091" t="str">
        <f t="shared" si="665"/>
        <v>new</v>
      </c>
      <c r="R6091" t="str">
        <f t="shared" si="666"/>
        <v>high value</v>
      </c>
      <c r="S6091" t="str">
        <f t="shared" si="667"/>
        <v>medium</v>
      </c>
      <c r="T6091" t="str">
        <f t="shared" si="668"/>
        <v>May</v>
      </c>
      <c r="U6091">
        <f t="shared" si="669"/>
        <v>2024</v>
      </c>
      <c r="V6091" t="str">
        <f t="shared" si="670"/>
        <v>0-5</v>
      </c>
      <c r="W6091" t="str">
        <f t="shared" si="671"/>
        <v>Fast</v>
      </c>
    </row>
    <row r="6092" spans="1:23" x14ac:dyDescent="0.3">
      <c r="A6092">
        <v>606091</v>
      </c>
      <c r="B6092">
        <v>83324</v>
      </c>
      <c r="C6092">
        <v>25</v>
      </c>
      <c r="D6092" t="s">
        <v>7</v>
      </c>
      <c r="E6092" t="s">
        <v>5</v>
      </c>
      <c r="F6092" t="s">
        <v>30</v>
      </c>
      <c r="G6092" t="s">
        <v>27</v>
      </c>
      <c r="H6092" s="1">
        <v>44623</v>
      </c>
      <c r="I6092" t="s">
        <v>34</v>
      </c>
      <c r="J6092">
        <v>69</v>
      </c>
      <c r="K6092">
        <v>7.9</v>
      </c>
      <c r="L6092">
        <v>431.32</v>
      </c>
      <c r="M6092">
        <v>58.4</v>
      </c>
      <c r="N6092" t="s">
        <v>50</v>
      </c>
      <c r="O6092">
        <v>2</v>
      </c>
      <c r="P6092" t="str" cm="1">
        <f t="array" ref="P6092">_xlfn.IFS(C6092&lt;25,"18-24", C6092&lt;=35,"25-35", C6092&lt;=50,"36-50",TRUE,"50+")</f>
        <v>25-35</v>
      </c>
      <c r="Q6092" t="str">
        <f t="shared" si="665"/>
        <v>new</v>
      </c>
      <c r="R6092" t="str">
        <f t="shared" si="666"/>
        <v>medium</v>
      </c>
      <c r="S6092" t="str">
        <f t="shared" si="667"/>
        <v>Low</v>
      </c>
      <c r="T6092" t="str">
        <f t="shared" si="668"/>
        <v>Mar</v>
      </c>
      <c r="U6092">
        <f t="shared" si="669"/>
        <v>2022</v>
      </c>
      <c r="V6092" t="str">
        <f t="shared" si="670"/>
        <v>5-10</v>
      </c>
      <c r="W6092" t="str">
        <f t="shared" si="671"/>
        <v>Slow</v>
      </c>
    </row>
    <row r="6093" spans="1:23" x14ac:dyDescent="0.3">
      <c r="A6093">
        <v>606092</v>
      </c>
      <c r="B6093">
        <v>19210</v>
      </c>
      <c r="C6093">
        <v>49</v>
      </c>
      <c r="D6093" t="s">
        <v>7</v>
      </c>
      <c r="E6093" t="s">
        <v>8</v>
      </c>
      <c r="F6093" t="s">
        <v>19</v>
      </c>
      <c r="G6093" t="s">
        <v>25</v>
      </c>
      <c r="H6093" s="1">
        <v>45253</v>
      </c>
      <c r="I6093" t="s">
        <v>34</v>
      </c>
      <c r="J6093">
        <v>28</v>
      </c>
      <c r="K6093">
        <v>5.9</v>
      </c>
      <c r="L6093">
        <v>535.82000000000005</v>
      </c>
      <c r="M6093">
        <v>66.37</v>
      </c>
      <c r="N6093" t="s">
        <v>50</v>
      </c>
      <c r="O6093">
        <v>1</v>
      </c>
      <c r="P6093" t="str" cm="1">
        <f t="array" ref="P6093">_xlfn.IFS(C6093&lt;25,"18-24", C6093&lt;=35,"25-35", C6093&lt;=50,"36-50",TRUE,"50+")</f>
        <v>36-50</v>
      </c>
      <c r="Q6093" t="str">
        <f t="shared" si="665"/>
        <v>new</v>
      </c>
      <c r="R6093" t="str">
        <f t="shared" si="666"/>
        <v>high value</v>
      </c>
      <c r="S6093" t="str">
        <f t="shared" si="667"/>
        <v>Low</v>
      </c>
      <c r="T6093" t="str">
        <f t="shared" si="668"/>
        <v>Nov</v>
      </c>
      <c r="U6093">
        <f t="shared" si="669"/>
        <v>2023</v>
      </c>
      <c r="V6093" t="str">
        <f t="shared" si="670"/>
        <v>5-10</v>
      </c>
      <c r="W6093" t="str">
        <f t="shared" si="671"/>
        <v>Fast</v>
      </c>
    </row>
    <row r="6094" spans="1:23" x14ac:dyDescent="0.3">
      <c r="A6094">
        <v>606093</v>
      </c>
      <c r="B6094">
        <v>29601</v>
      </c>
      <c r="C6094">
        <v>53</v>
      </c>
      <c r="D6094" t="s">
        <v>4</v>
      </c>
      <c r="E6094" t="s">
        <v>8</v>
      </c>
      <c r="F6094" t="s">
        <v>28</v>
      </c>
      <c r="G6094" t="s">
        <v>23</v>
      </c>
      <c r="H6094" s="1">
        <v>45061</v>
      </c>
      <c r="I6094" t="s">
        <v>33</v>
      </c>
      <c r="J6094">
        <v>22</v>
      </c>
      <c r="K6094">
        <v>4.0999999999999996</v>
      </c>
      <c r="L6094">
        <v>1311.19</v>
      </c>
      <c r="M6094">
        <v>36.6</v>
      </c>
      <c r="N6094" t="s">
        <v>50</v>
      </c>
      <c r="O6094">
        <v>3</v>
      </c>
      <c r="P6094" t="str" cm="1">
        <f t="array" ref="P6094">_xlfn.IFS(C6094&lt;25,"18-24", C6094&lt;=35,"25-35", C6094&lt;=50,"36-50",TRUE,"50+")</f>
        <v>50+</v>
      </c>
      <c r="Q6094" t="str">
        <f t="shared" si="665"/>
        <v>new</v>
      </c>
      <c r="R6094" t="str">
        <f t="shared" si="666"/>
        <v>high value</v>
      </c>
      <c r="S6094" t="str">
        <f t="shared" si="667"/>
        <v>medium</v>
      </c>
      <c r="T6094" t="str">
        <f t="shared" si="668"/>
        <v>May</v>
      </c>
      <c r="U6094">
        <f t="shared" si="669"/>
        <v>2023</v>
      </c>
      <c r="V6094" t="str">
        <f t="shared" si="670"/>
        <v>0-5</v>
      </c>
      <c r="W6094" t="str">
        <f t="shared" si="671"/>
        <v>Fast</v>
      </c>
    </row>
    <row r="6095" spans="1:23" x14ac:dyDescent="0.3">
      <c r="A6095">
        <v>606094</v>
      </c>
      <c r="B6095">
        <v>46369</v>
      </c>
      <c r="C6095">
        <v>23</v>
      </c>
      <c r="D6095" t="s">
        <v>7</v>
      </c>
      <c r="E6095" t="s">
        <v>5</v>
      </c>
      <c r="F6095" t="s">
        <v>28</v>
      </c>
      <c r="G6095" t="s">
        <v>25</v>
      </c>
      <c r="H6095" s="1">
        <v>45650</v>
      </c>
      <c r="I6095" t="s">
        <v>34</v>
      </c>
      <c r="J6095">
        <v>40</v>
      </c>
      <c r="K6095">
        <v>11</v>
      </c>
      <c r="L6095">
        <v>923.18</v>
      </c>
      <c r="M6095">
        <v>106.25</v>
      </c>
      <c r="N6095" t="s">
        <v>47</v>
      </c>
      <c r="O6095">
        <v>1</v>
      </c>
      <c r="P6095" t="str" cm="1">
        <f t="array" ref="P6095">_xlfn.IFS(C6095&lt;25,"18-24", C6095&lt;=35,"25-35", C6095&lt;=50,"36-50",TRUE,"50+")</f>
        <v>18-24</v>
      </c>
      <c r="Q6095" t="str">
        <f t="shared" si="665"/>
        <v>new</v>
      </c>
      <c r="R6095" t="str">
        <f t="shared" si="666"/>
        <v>high value</v>
      </c>
      <c r="S6095" t="str">
        <f t="shared" si="667"/>
        <v>Low</v>
      </c>
      <c r="T6095" t="str">
        <f t="shared" si="668"/>
        <v>Dec</v>
      </c>
      <c r="U6095">
        <f t="shared" si="669"/>
        <v>2024</v>
      </c>
      <c r="V6095" t="str">
        <f t="shared" si="670"/>
        <v>10-15</v>
      </c>
      <c r="W6095" t="str">
        <f t="shared" si="671"/>
        <v>Medium</v>
      </c>
    </row>
    <row r="6096" spans="1:23" x14ac:dyDescent="0.3">
      <c r="A6096">
        <v>606095</v>
      </c>
      <c r="B6096">
        <v>26775</v>
      </c>
      <c r="C6096">
        <v>21</v>
      </c>
      <c r="D6096" t="s">
        <v>4</v>
      </c>
      <c r="E6096" t="s">
        <v>13</v>
      </c>
      <c r="F6096" t="s">
        <v>32</v>
      </c>
      <c r="G6096" t="s">
        <v>23</v>
      </c>
      <c r="H6096" s="1">
        <v>45391</v>
      </c>
      <c r="I6096" t="s">
        <v>34</v>
      </c>
      <c r="J6096">
        <v>44</v>
      </c>
      <c r="K6096">
        <v>12.4</v>
      </c>
      <c r="L6096">
        <v>204.67</v>
      </c>
      <c r="M6096">
        <v>108.22</v>
      </c>
      <c r="N6096" t="s">
        <v>47</v>
      </c>
      <c r="O6096">
        <v>2</v>
      </c>
      <c r="P6096" t="str" cm="1">
        <f t="array" ref="P6096">_xlfn.IFS(C6096&lt;25,"18-24", C6096&lt;=35,"25-35", C6096&lt;=50,"36-50",TRUE,"50+")</f>
        <v>18-24</v>
      </c>
      <c r="Q6096" t="str">
        <f t="shared" si="665"/>
        <v>new</v>
      </c>
      <c r="R6096" t="str">
        <f t="shared" si="666"/>
        <v>low</v>
      </c>
      <c r="S6096" t="str">
        <f t="shared" si="667"/>
        <v>Low</v>
      </c>
      <c r="T6096" t="str">
        <f t="shared" si="668"/>
        <v>Apr</v>
      </c>
      <c r="U6096">
        <f t="shared" si="669"/>
        <v>2024</v>
      </c>
      <c r="V6096" t="str">
        <f t="shared" si="670"/>
        <v>10-15</v>
      </c>
      <c r="W6096" t="str">
        <f t="shared" si="671"/>
        <v>Medium</v>
      </c>
    </row>
    <row r="6097" spans="1:23" x14ac:dyDescent="0.3">
      <c r="A6097">
        <v>606096</v>
      </c>
      <c r="B6097">
        <v>10572</v>
      </c>
      <c r="C6097">
        <v>38</v>
      </c>
      <c r="D6097" t="s">
        <v>7</v>
      </c>
      <c r="E6097" t="s">
        <v>15</v>
      </c>
      <c r="F6097" t="s">
        <v>26</v>
      </c>
      <c r="G6097" t="s">
        <v>25</v>
      </c>
      <c r="H6097" s="1">
        <v>45336</v>
      </c>
      <c r="I6097" t="s">
        <v>33</v>
      </c>
      <c r="J6097">
        <v>82</v>
      </c>
      <c r="K6097">
        <v>13.2</v>
      </c>
      <c r="L6097">
        <v>1112.68</v>
      </c>
      <c r="M6097">
        <v>97.84</v>
      </c>
      <c r="N6097" t="s">
        <v>47</v>
      </c>
      <c r="O6097">
        <v>2</v>
      </c>
      <c r="P6097" t="str" cm="1">
        <f t="array" ref="P6097">_xlfn.IFS(C6097&lt;25,"18-24", C6097&lt;=35,"25-35", C6097&lt;=50,"36-50",TRUE,"50+")</f>
        <v>36-50</v>
      </c>
      <c r="Q6097" t="str">
        <f t="shared" si="665"/>
        <v>new</v>
      </c>
      <c r="R6097" t="str">
        <f t="shared" si="666"/>
        <v>high value</v>
      </c>
      <c r="S6097" t="str">
        <f t="shared" si="667"/>
        <v>Low</v>
      </c>
      <c r="T6097" t="str">
        <f t="shared" si="668"/>
        <v>Feb</v>
      </c>
      <c r="U6097">
        <f t="shared" si="669"/>
        <v>2024</v>
      </c>
      <c r="V6097" t="str">
        <f t="shared" si="670"/>
        <v>10-15</v>
      </c>
      <c r="W6097" t="str">
        <f t="shared" si="671"/>
        <v>Slow</v>
      </c>
    </row>
    <row r="6098" spans="1:23" x14ac:dyDescent="0.3">
      <c r="A6098">
        <v>606097</v>
      </c>
      <c r="B6098">
        <v>83218</v>
      </c>
      <c r="C6098">
        <v>50</v>
      </c>
      <c r="D6098" t="s">
        <v>7</v>
      </c>
      <c r="E6098" t="s">
        <v>15</v>
      </c>
      <c r="F6098" t="s">
        <v>26</v>
      </c>
      <c r="G6098" t="s">
        <v>27</v>
      </c>
      <c r="H6098" s="1">
        <v>44887</v>
      </c>
      <c r="I6098" t="s">
        <v>33</v>
      </c>
      <c r="J6098">
        <v>87</v>
      </c>
      <c r="K6098">
        <v>14</v>
      </c>
      <c r="L6098">
        <v>489.12</v>
      </c>
      <c r="M6098">
        <v>76.89</v>
      </c>
      <c r="N6098" t="s">
        <v>50</v>
      </c>
      <c r="O6098">
        <v>2</v>
      </c>
      <c r="P6098" t="str" cm="1">
        <f t="array" ref="P6098">_xlfn.IFS(C6098&lt;25,"18-24", C6098&lt;=35,"25-35", C6098&lt;=50,"36-50",TRUE,"50+")</f>
        <v>36-50</v>
      </c>
      <c r="Q6098" t="str">
        <f t="shared" si="665"/>
        <v>new</v>
      </c>
      <c r="R6098" t="str">
        <f t="shared" si="666"/>
        <v>medium</v>
      </c>
      <c r="S6098" t="str">
        <f t="shared" si="667"/>
        <v>Low</v>
      </c>
      <c r="T6098" t="str">
        <f t="shared" si="668"/>
        <v>Nov</v>
      </c>
      <c r="U6098">
        <f t="shared" si="669"/>
        <v>2022</v>
      </c>
      <c r="V6098" t="str">
        <f t="shared" si="670"/>
        <v>10-15</v>
      </c>
      <c r="W6098" t="str">
        <f t="shared" si="671"/>
        <v>Slow</v>
      </c>
    </row>
    <row r="6099" spans="1:23" x14ac:dyDescent="0.3">
      <c r="A6099">
        <v>606098</v>
      </c>
      <c r="B6099">
        <v>37013</v>
      </c>
      <c r="C6099">
        <v>28</v>
      </c>
      <c r="D6099" t="s">
        <v>4</v>
      </c>
      <c r="E6099" t="s">
        <v>15</v>
      </c>
      <c r="F6099" t="s">
        <v>24</v>
      </c>
      <c r="G6099" t="s">
        <v>27</v>
      </c>
      <c r="H6099" s="1">
        <v>45152</v>
      </c>
      <c r="I6099" t="s">
        <v>33</v>
      </c>
      <c r="J6099">
        <v>73</v>
      </c>
      <c r="K6099">
        <v>8.3000000000000007</v>
      </c>
      <c r="L6099">
        <v>286.67</v>
      </c>
      <c r="M6099">
        <v>91.55</v>
      </c>
      <c r="N6099" t="s">
        <v>47</v>
      </c>
      <c r="O6099">
        <v>1</v>
      </c>
      <c r="P6099" t="str" cm="1">
        <f t="array" ref="P6099">_xlfn.IFS(C6099&lt;25,"18-24", C6099&lt;=35,"25-35", C6099&lt;=50,"36-50",TRUE,"50+")</f>
        <v>25-35</v>
      </c>
      <c r="Q6099" t="str">
        <f t="shared" si="665"/>
        <v>new</v>
      </c>
      <c r="R6099" t="str">
        <f t="shared" si="666"/>
        <v>medium</v>
      </c>
      <c r="S6099" t="str">
        <f t="shared" si="667"/>
        <v>Low</v>
      </c>
      <c r="T6099" t="str">
        <f t="shared" si="668"/>
        <v>Aug</v>
      </c>
      <c r="U6099">
        <f t="shared" si="669"/>
        <v>2023</v>
      </c>
      <c r="V6099" t="str">
        <f t="shared" si="670"/>
        <v>5-10</v>
      </c>
      <c r="W6099" t="str">
        <f t="shared" si="671"/>
        <v>Slow</v>
      </c>
    </row>
    <row r="6100" spans="1:23" x14ac:dyDescent="0.3">
      <c r="A6100">
        <v>606099</v>
      </c>
      <c r="B6100">
        <v>35001</v>
      </c>
      <c r="C6100">
        <v>50</v>
      </c>
      <c r="D6100" t="s">
        <v>7</v>
      </c>
      <c r="E6100" t="s">
        <v>13</v>
      </c>
      <c r="F6100" t="s">
        <v>26</v>
      </c>
      <c r="G6100" t="s">
        <v>21</v>
      </c>
      <c r="H6100" s="1">
        <v>45600</v>
      </c>
      <c r="I6100" t="s">
        <v>34</v>
      </c>
      <c r="J6100">
        <v>22</v>
      </c>
      <c r="K6100">
        <v>3.7</v>
      </c>
      <c r="L6100">
        <v>356.99</v>
      </c>
      <c r="M6100">
        <v>105.85</v>
      </c>
      <c r="N6100" t="s">
        <v>50</v>
      </c>
      <c r="O6100">
        <v>3</v>
      </c>
      <c r="P6100" t="str" cm="1">
        <f t="array" ref="P6100">_xlfn.IFS(C6100&lt;25,"18-24", C6100&lt;=35,"25-35", C6100&lt;=50,"36-50",TRUE,"50+")</f>
        <v>36-50</v>
      </c>
      <c r="Q6100" t="str">
        <f t="shared" si="665"/>
        <v>new</v>
      </c>
      <c r="R6100" t="str">
        <f t="shared" si="666"/>
        <v>medium</v>
      </c>
      <c r="S6100" t="str">
        <f t="shared" si="667"/>
        <v>medium</v>
      </c>
      <c r="T6100" t="str">
        <f t="shared" si="668"/>
        <v>Nov</v>
      </c>
      <c r="U6100">
        <f t="shared" si="669"/>
        <v>2024</v>
      </c>
      <c r="V6100" t="str">
        <f t="shared" si="670"/>
        <v>0-5</v>
      </c>
      <c r="W6100" t="str">
        <f t="shared" si="671"/>
        <v>Fast</v>
      </c>
    </row>
    <row r="6101" spans="1:23" x14ac:dyDescent="0.3">
      <c r="A6101">
        <v>606100</v>
      </c>
      <c r="B6101">
        <v>30217</v>
      </c>
      <c r="C6101">
        <v>56</v>
      </c>
      <c r="D6101" t="s">
        <v>4</v>
      </c>
      <c r="E6101" t="s">
        <v>5</v>
      </c>
      <c r="F6101" t="s">
        <v>18</v>
      </c>
      <c r="G6101" t="s">
        <v>27</v>
      </c>
      <c r="H6101" s="1">
        <v>45466</v>
      </c>
      <c r="I6101" t="s">
        <v>33</v>
      </c>
      <c r="J6101">
        <v>38</v>
      </c>
      <c r="K6101">
        <v>13.3</v>
      </c>
      <c r="L6101">
        <v>842.11</v>
      </c>
      <c r="M6101">
        <v>44.94</v>
      </c>
      <c r="N6101" t="s">
        <v>48</v>
      </c>
      <c r="O6101">
        <v>5</v>
      </c>
      <c r="P6101" t="str" cm="1">
        <f t="array" ref="P6101">_xlfn.IFS(C6101&lt;25,"18-24", C6101&lt;=35,"25-35", C6101&lt;=50,"36-50",TRUE,"50+")</f>
        <v>50+</v>
      </c>
      <c r="Q6101" t="str">
        <f t="shared" si="665"/>
        <v>new</v>
      </c>
      <c r="R6101" t="str">
        <f t="shared" si="666"/>
        <v>high value</v>
      </c>
      <c r="S6101" t="str">
        <f t="shared" si="667"/>
        <v>High</v>
      </c>
      <c r="T6101" t="str">
        <f t="shared" si="668"/>
        <v>Jun</v>
      </c>
      <c r="U6101">
        <f t="shared" si="669"/>
        <v>2024</v>
      </c>
      <c r="V6101" t="str">
        <f t="shared" si="670"/>
        <v>10-15</v>
      </c>
      <c r="W6101" t="str">
        <f t="shared" si="671"/>
        <v>Medium</v>
      </c>
    </row>
    <row r="6102" spans="1:23" x14ac:dyDescent="0.3">
      <c r="A6102">
        <v>606101</v>
      </c>
      <c r="B6102">
        <v>14645</v>
      </c>
      <c r="C6102">
        <v>59</v>
      </c>
      <c r="D6102" t="s">
        <v>4</v>
      </c>
      <c r="E6102" t="s">
        <v>5</v>
      </c>
      <c r="F6102" t="s">
        <v>24</v>
      </c>
      <c r="G6102" t="s">
        <v>31</v>
      </c>
      <c r="H6102" s="1">
        <v>45388</v>
      </c>
      <c r="I6102" t="s">
        <v>34</v>
      </c>
      <c r="J6102">
        <v>32</v>
      </c>
      <c r="K6102">
        <v>6.6</v>
      </c>
      <c r="L6102">
        <v>1080.3</v>
      </c>
      <c r="M6102">
        <v>109.94</v>
      </c>
      <c r="N6102" t="s">
        <v>47</v>
      </c>
      <c r="O6102">
        <v>3</v>
      </c>
      <c r="P6102" t="str" cm="1">
        <f t="array" ref="P6102">_xlfn.IFS(C6102&lt;25,"18-24", C6102&lt;=35,"25-35", C6102&lt;=50,"36-50",TRUE,"50+")</f>
        <v>50+</v>
      </c>
      <c r="Q6102" t="str">
        <f t="shared" si="665"/>
        <v>new</v>
      </c>
      <c r="R6102" t="str">
        <f t="shared" si="666"/>
        <v>high value</v>
      </c>
      <c r="S6102" t="str">
        <f t="shared" si="667"/>
        <v>medium</v>
      </c>
      <c r="T6102" t="str">
        <f t="shared" si="668"/>
        <v>Apr</v>
      </c>
      <c r="U6102">
        <f t="shared" si="669"/>
        <v>2024</v>
      </c>
      <c r="V6102" t="str">
        <f t="shared" si="670"/>
        <v>5-10</v>
      </c>
      <c r="W6102" t="str">
        <f t="shared" si="671"/>
        <v>Medium</v>
      </c>
    </row>
    <row r="6103" spans="1:23" x14ac:dyDescent="0.3">
      <c r="A6103">
        <v>606102</v>
      </c>
      <c r="B6103">
        <v>59284</v>
      </c>
      <c r="C6103">
        <v>26</v>
      </c>
      <c r="D6103" t="s">
        <v>7</v>
      </c>
      <c r="E6103" t="s">
        <v>8</v>
      </c>
      <c r="F6103" t="s">
        <v>32</v>
      </c>
      <c r="G6103" t="s">
        <v>23</v>
      </c>
      <c r="H6103" s="1">
        <v>45625</v>
      </c>
      <c r="I6103" t="s">
        <v>34</v>
      </c>
      <c r="J6103">
        <v>82</v>
      </c>
      <c r="K6103">
        <v>7.8</v>
      </c>
      <c r="L6103">
        <v>600.67999999999995</v>
      </c>
      <c r="M6103">
        <v>105.02</v>
      </c>
      <c r="N6103" t="s">
        <v>50</v>
      </c>
      <c r="O6103">
        <v>5</v>
      </c>
      <c r="P6103" t="str" cm="1">
        <f t="array" ref="P6103">_xlfn.IFS(C6103&lt;25,"18-24", C6103&lt;=35,"25-35", C6103&lt;=50,"36-50",TRUE,"50+")</f>
        <v>25-35</v>
      </c>
      <c r="Q6103" t="str">
        <f t="shared" si="665"/>
        <v>new</v>
      </c>
      <c r="R6103" t="str">
        <f t="shared" si="666"/>
        <v>high value</v>
      </c>
      <c r="S6103" t="str">
        <f t="shared" si="667"/>
        <v>High</v>
      </c>
      <c r="T6103" t="str">
        <f t="shared" si="668"/>
        <v>Nov</v>
      </c>
      <c r="U6103">
        <f t="shared" si="669"/>
        <v>2024</v>
      </c>
      <c r="V6103" t="str">
        <f t="shared" si="670"/>
        <v>5-10</v>
      </c>
      <c r="W6103" t="str">
        <f t="shared" si="671"/>
        <v>Slow</v>
      </c>
    </row>
    <row r="6104" spans="1:23" x14ac:dyDescent="0.3">
      <c r="A6104">
        <v>606103</v>
      </c>
      <c r="B6104">
        <v>59410</v>
      </c>
      <c r="C6104">
        <v>61</v>
      </c>
      <c r="D6104" t="s">
        <v>7</v>
      </c>
      <c r="E6104" t="s">
        <v>5</v>
      </c>
      <c r="F6104" t="s">
        <v>28</v>
      </c>
      <c r="G6104" t="s">
        <v>31</v>
      </c>
      <c r="H6104" s="1">
        <v>45356</v>
      </c>
      <c r="I6104" t="s">
        <v>34</v>
      </c>
      <c r="J6104">
        <v>61</v>
      </c>
      <c r="K6104">
        <v>7.7</v>
      </c>
      <c r="L6104">
        <v>648.9</v>
      </c>
      <c r="M6104">
        <v>74.63</v>
      </c>
      <c r="N6104" t="s">
        <v>50</v>
      </c>
      <c r="O6104">
        <v>5</v>
      </c>
      <c r="P6104" t="str" cm="1">
        <f t="array" ref="P6104">_xlfn.IFS(C6104&lt;25,"18-24", C6104&lt;=35,"25-35", C6104&lt;=50,"36-50",TRUE,"50+")</f>
        <v>50+</v>
      </c>
      <c r="Q6104" t="str">
        <f t="shared" si="665"/>
        <v>new</v>
      </c>
      <c r="R6104" t="str">
        <f t="shared" si="666"/>
        <v>high value</v>
      </c>
      <c r="S6104" t="str">
        <f t="shared" si="667"/>
        <v>High</v>
      </c>
      <c r="T6104" t="str">
        <f t="shared" si="668"/>
        <v>Mar</v>
      </c>
      <c r="U6104">
        <f t="shared" si="669"/>
        <v>2024</v>
      </c>
      <c r="V6104" t="str">
        <f t="shared" si="670"/>
        <v>5-10</v>
      </c>
      <c r="W6104" t="str">
        <f t="shared" si="671"/>
        <v>Slow</v>
      </c>
    </row>
    <row r="6105" spans="1:23" x14ac:dyDescent="0.3">
      <c r="A6105">
        <v>606104</v>
      </c>
      <c r="B6105">
        <v>23404</v>
      </c>
      <c r="C6105">
        <v>20</v>
      </c>
      <c r="D6105" t="s">
        <v>4</v>
      </c>
      <c r="E6105" t="s">
        <v>11</v>
      </c>
      <c r="F6105" t="s">
        <v>19</v>
      </c>
      <c r="G6105" t="s">
        <v>25</v>
      </c>
      <c r="H6105" s="1">
        <v>44855</v>
      </c>
      <c r="I6105" t="s">
        <v>33</v>
      </c>
      <c r="J6105">
        <v>41</v>
      </c>
      <c r="K6105">
        <v>5.8</v>
      </c>
      <c r="L6105">
        <v>396.07</v>
      </c>
      <c r="M6105">
        <v>98.96</v>
      </c>
      <c r="N6105" t="s">
        <v>47</v>
      </c>
      <c r="O6105">
        <v>3</v>
      </c>
      <c r="P6105" t="str" cm="1">
        <f t="array" ref="P6105">_xlfn.IFS(C6105&lt;25,"18-24", C6105&lt;=35,"25-35", C6105&lt;=50,"36-50",TRUE,"50+")</f>
        <v>18-24</v>
      </c>
      <c r="Q6105" t="str">
        <f t="shared" si="665"/>
        <v>new</v>
      </c>
      <c r="R6105" t="str">
        <f t="shared" si="666"/>
        <v>medium</v>
      </c>
      <c r="S6105" t="str">
        <f t="shared" si="667"/>
        <v>medium</v>
      </c>
      <c r="T6105" t="str">
        <f t="shared" si="668"/>
        <v>Oct</v>
      </c>
      <c r="U6105">
        <f t="shared" si="669"/>
        <v>2022</v>
      </c>
      <c r="V6105" t="str">
        <f t="shared" si="670"/>
        <v>5-10</v>
      </c>
      <c r="W6105" t="str">
        <f t="shared" si="671"/>
        <v>Medium</v>
      </c>
    </row>
    <row r="6106" spans="1:23" x14ac:dyDescent="0.3">
      <c r="A6106">
        <v>606105</v>
      </c>
      <c r="B6106">
        <v>70956</v>
      </c>
      <c r="C6106">
        <v>30</v>
      </c>
      <c r="D6106" t="s">
        <v>7</v>
      </c>
      <c r="E6106" t="s">
        <v>13</v>
      </c>
      <c r="F6106" t="s">
        <v>26</v>
      </c>
      <c r="G6106" t="s">
        <v>29</v>
      </c>
      <c r="H6106" s="1">
        <v>44888</v>
      </c>
      <c r="I6106" t="s">
        <v>33</v>
      </c>
      <c r="J6106">
        <v>68</v>
      </c>
      <c r="K6106">
        <v>5.4</v>
      </c>
      <c r="L6106">
        <v>1202.6199999999999</v>
      </c>
      <c r="M6106">
        <v>93.46</v>
      </c>
      <c r="N6106" t="s">
        <v>47</v>
      </c>
      <c r="O6106">
        <v>5</v>
      </c>
      <c r="P6106" t="str" cm="1">
        <f t="array" ref="P6106">_xlfn.IFS(C6106&lt;25,"18-24", C6106&lt;=35,"25-35", C6106&lt;=50,"36-50",TRUE,"50+")</f>
        <v>25-35</v>
      </c>
      <c r="Q6106" t="str">
        <f t="shared" si="665"/>
        <v>new</v>
      </c>
      <c r="R6106" t="str">
        <f t="shared" si="666"/>
        <v>high value</v>
      </c>
      <c r="S6106" t="str">
        <f t="shared" si="667"/>
        <v>High</v>
      </c>
      <c r="T6106" t="str">
        <f t="shared" si="668"/>
        <v>Nov</v>
      </c>
      <c r="U6106">
        <f t="shared" si="669"/>
        <v>2022</v>
      </c>
      <c r="V6106" t="str">
        <f t="shared" si="670"/>
        <v>5-10</v>
      </c>
      <c r="W6106" t="str">
        <f t="shared" si="671"/>
        <v>Slow</v>
      </c>
    </row>
    <row r="6107" spans="1:23" x14ac:dyDescent="0.3">
      <c r="A6107">
        <v>606106</v>
      </c>
      <c r="B6107">
        <v>27507</v>
      </c>
      <c r="C6107">
        <v>18</v>
      </c>
      <c r="D6107" t="s">
        <v>4</v>
      </c>
      <c r="E6107" t="s">
        <v>11</v>
      </c>
      <c r="F6107" t="s">
        <v>19</v>
      </c>
      <c r="G6107" t="s">
        <v>29</v>
      </c>
      <c r="H6107" s="1">
        <v>45477</v>
      </c>
      <c r="I6107" t="s">
        <v>33</v>
      </c>
      <c r="J6107">
        <v>54</v>
      </c>
      <c r="K6107">
        <v>7.9</v>
      </c>
      <c r="L6107">
        <v>1058.6099999999999</v>
      </c>
      <c r="M6107">
        <v>97.57</v>
      </c>
      <c r="N6107" t="s">
        <v>50</v>
      </c>
      <c r="O6107">
        <v>4</v>
      </c>
      <c r="P6107" t="str" cm="1">
        <f t="array" ref="P6107">_xlfn.IFS(C6107&lt;25,"18-24", C6107&lt;=35,"25-35", C6107&lt;=50,"36-50",TRUE,"50+")</f>
        <v>18-24</v>
      </c>
      <c r="Q6107" t="str">
        <f t="shared" si="665"/>
        <v>new</v>
      </c>
      <c r="R6107" t="str">
        <f t="shared" si="666"/>
        <v>high value</v>
      </c>
      <c r="S6107" t="str">
        <f t="shared" si="667"/>
        <v>medium</v>
      </c>
      <c r="T6107" t="str">
        <f t="shared" si="668"/>
        <v>Jul</v>
      </c>
      <c r="U6107">
        <f t="shared" si="669"/>
        <v>2024</v>
      </c>
      <c r="V6107" t="str">
        <f t="shared" si="670"/>
        <v>5-10</v>
      </c>
      <c r="W6107" t="str">
        <f t="shared" si="671"/>
        <v>Slow</v>
      </c>
    </row>
    <row r="6108" spans="1:23" x14ac:dyDescent="0.3">
      <c r="A6108">
        <v>606107</v>
      </c>
      <c r="B6108">
        <v>38862</v>
      </c>
      <c r="C6108">
        <v>60</v>
      </c>
      <c r="D6108" t="s">
        <v>7</v>
      </c>
      <c r="E6108" t="s">
        <v>13</v>
      </c>
      <c r="F6108" t="s">
        <v>26</v>
      </c>
      <c r="G6108" t="s">
        <v>23</v>
      </c>
      <c r="H6108" s="1">
        <v>45128</v>
      </c>
      <c r="I6108" t="s">
        <v>34</v>
      </c>
      <c r="J6108">
        <v>54</v>
      </c>
      <c r="K6108">
        <v>7.2</v>
      </c>
      <c r="L6108">
        <v>384.79</v>
      </c>
      <c r="M6108">
        <v>92.66</v>
      </c>
      <c r="N6108" t="s">
        <v>48</v>
      </c>
      <c r="O6108">
        <v>2</v>
      </c>
      <c r="P6108" t="str" cm="1">
        <f t="array" ref="P6108">_xlfn.IFS(C6108&lt;25,"18-24", C6108&lt;=35,"25-35", C6108&lt;=50,"36-50",TRUE,"50+")</f>
        <v>50+</v>
      </c>
      <c r="Q6108" t="str">
        <f t="shared" si="665"/>
        <v>new</v>
      </c>
      <c r="R6108" t="str">
        <f t="shared" si="666"/>
        <v>medium</v>
      </c>
      <c r="S6108" t="str">
        <f t="shared" si="667"/>
        <v>Low</v>
      </c>
      <c r="T6108" t="str">
        <f t="shared" si="668"/>
        <v>Jul</v>
      </c>
      <c r="U6108">
        <f t="shared" si="669"/>
        <v>2023</v>
      </c>
      <c r="V6108" t="str">
        <f t="shared" si="670"/>
        <v>5-10</v>
      </c>
      <c r="W6108" t="str">
        <f t="shared" si="671"/>
        <v>Slow</v>
      </c>
    </row>
    <row r="6109" spans="1:23" x14ac:dyDescent="0.3">
      <c r="A6109">
        <v>606108</v>
      </c>
      <c r="B6109">
        <v>19159</v>
      </c>
      <c r="C6109">
        <v>27</v>
      </c>
      <c r="D6109" t="s">
        <v>7</v>
      </c>
      <c r="E6109" t="s">
        <v>13</v>
      </c>
      <c r="F6109" t="s">
        <v>32</v>
      </c>
      <c r="G6109" t="s">
        <v>21</v>
      </c>
      <c r="H6109" s="1">
        <v>45374</v>
      </c>
      <c r="I6109" t="s">
        <v>33</v>
      </c>
      <c r="J6109">
        <v>59</v>
      </c>
      <c r="K6109">
        <v>9.4</v>
      </c>
      <c r="L6109">
        <v>685.46</v>
      </c>
      <c r="M6109">
        <v>98.62</v>
      </c>
      <c r="N6109" t="s">
        <v>49</v>
      </c>
      <c r="O6109">
        <v>4</v>
      </c>
      <c r="P6109" t="str" cm="1">
        <f t="array" ref="P6109">_xlfn.IFS(C6109&lt;25,"18-24", C6109&lt;=35,"25-35", C6109&lt;=50,"36-50",TRUE,"50+")</f>
        <v>25-35</v>
      </c>
      <c r="Q6109" t="str">
        <f t="shared" si="665"/>
        <v>new</v>
      </c>
      <c r="R6109" t="str">
        <f t="shared" si="666"/>
        <v>high value</v>
      </c>
      <c r="S6109" t="str">
        <f t="shared" si="667"/>
        <v>medium</v>
      </c>
      <c r="T6109" t="str">
        <f t="shared" si="668"/>
        <v>Mar</v>
      </c>
      <c r="U6109">
        <f t="shared" si="669"/>
        <v>2024</v>
      </c>
      <c r="V6109" t="str">
        <f t="shared" si="670"/>
        <v>5-10</v>
      </c>
      <c r="W6109" t="str">
        <f t="shared" si="671"/>
        <v>Slow</v>
      </c>
    </row>
    <row r="6110" spans="1:23" x14ac:dyDescent="0.3">
      <c r="A6110">
        <v>606109</v>
      </c>
      <c r="B6110">
        <v>68033</v>
      </c>
      <c r="C6110">
        <v>54</v>
      </c>
      <c r="D6110" t="s">
        <v>7</v>
      </c>
      <c r="E6110" t="s">
        <v>11</v>
      </c>
      <c r="F6110" t="s">
        <v>30</v>
      </c>
      <c r="G6110" t="s">
        <v>23</v>
      </c>
      <c r="H6110" s="1">
        <v>44816</v>
      </c>
      <c r="I6110" t="s">
        <v>33</v>
      </c>
      <c r="J6110">
        <v>45</v>
      </c>
      <c r="K6110">
        <v>12.7</v>
      </c>
      <c r="L6110">
        <v>748.01</v>
      </c>
      <c r="M6110">
        <v>100.59</v>
      </c>
      <c r="N6110" t="s">
        <v>50</v>
      </c>
      <c r="O6110">
        <v>1</v>
      </c>
      <c r="P6110" t="str" cm="1">
        <f t="array" ref="P6110">_xlfn.IFS(C6110&lt;25,"18-24", C6110&lt;=35,"25-35", C6110&lt;=50,"36-50",TRUE,"50+")</f>
        <v>50+</v>
      </c>
      <c r="Q6110" t="str">
        <f t="shared" si="665"/>
        <v>new</v>
      </c>
      <c r="R6110" t="str">
        <f t="shared" si="666"/>
        <v>high value</v>
      </c>
      <c r="S6110" t="str">
        <f t="shared" si="667"/>
        <v>Low</v>
      </c>
      <c r="T6110" t="str">
        <f t="shared" si="668"/>
        <v>Sep</v>
      </c>
      <c r="U6110">
        <f t="shared" si="669"/>
        <v>2022</v>
      </c>
      <c r="V6110" t="str">
        <f t="shared" si="670"/>
        <v>10-15</v>
      </c>
      <c r="W6110" t="str">
        <f t="shared" si="671"/>
        <v>Medium</v>
      </c>
    </row>
    <row r="6111" spans="1:23" x14ac:dyDescent="0.3">
      <c r="A6111">
        <v>606110</v>
      </c>
      <c r="B6111">
        <v>84472</v>
      </c>
      <c r="C6111">
        <v>39</v>
      </c>
      <c r="D6111" t="s">
        <v>7</v>
      </c>
      <c r="E6111" t="s">
        <v>5</v>
      </c>
      <c r="F6111" t="s">
        <v>28</v>
      </c>
      <c r="G6111" t="s">
        <v>25</v>
      </c>
      <c r="H6111" s="1">
        <v>45425</v>
      </c>
      <c r="I6111" t="s">
        <v>33</v>
      </c>
      <c r="J6111">
        <v>54</v>
      </c>
      <c r="K6111">
        <v>5.0999999999999996</v>
      </c>
      <c r="L6111">
        <v>532.52</v>
      </c>
      <c r="M6111">
        <v>118.25</v>
      </c>
      <c r="N6111" t="s">
        <v>47</v>
      </c>
      <c r="O6111">
        <v>3</v>
      </c>
      <c r="P6111" t="str" cm="1">
        <f t="array" ref="P6111">_xlfn.IFS(C6111&lt;25,"18-24", C6111&lt;=35,"25-35", C6111&lt;=50,"36-50",TRUE,"50+")</f>
        <v>36-50</v>
      </c>
      <c r="Q6111" t="str">
        <f t="shared" si="665"/>
        <v>new</v>
      </c>
      <c r="R6111" t="str">
        <f t="shared" si="666"/>
        <v>high value</v>
      </c>
      <c r="S6111" t="str">
        <f t="shared" si="667"/>
        <v>medium</v>
      </c>
      <c r="T6111" t="str">
        <f t="shared" si="668"/>
        <v>May</v>
      </c>
      <c r="U6111">
        <f t="shared" si="669"/>
        <v>2024</v>
      </c>
      <c r="V6111" t="str">
        <f t="shared" si="670"/>
        <v>5-10</v>
      </c>
      <c r="W6111" t="str">
        <f t="shared" si="671"/>
        <v>Slow</v>
      </c>
    </row>
    <row r="6112" spans="1:23" x14ac:dyDescent="0.3">
      <c r="A6112">
        <v>606111</v>
      </c>
      <c r="B6112">
        <v>93768</v>
      </c>
      <c r="C6112">
        <v>55</v>
      </c>
      <c r="D6112" t="s">
        <v>4</v>
      </c>
      <c r="E6112" t="s">
        <v>8</v>
      </c>
      <c r="F6112" t="s">
        <v>19</v>
      </c>
      <c r="G6112" t="s">
        <v>25</v>
      </c>
      <c r="H6112" s="1">
        <v>44974</v>
      </c>
      <c r="I6112" t="s">
        <v>34</v>
      </c>
      <c r="J6112">
        <v>87</v>
      </c>
      <c r="K6112">
        <v>7.2</v>
      </c>
      <c r="L6112">
        <v>1320.49</v>
      </c>
      <c r="M6112">
        <v>57.1</v>
      </c>
      <c r="N6112" t="s">
        <v>49</v>
      </c>
      <c r="O6112">
        <v>2</v>
      </c>
      <c r="P6112" t="str" cm="1">
        <f t="array" ref="P6112">_xlfn.IFS(C6112&lt;25,"18-24", C6112&lt;=35,"25-35", C6112&lt;=50,"36-50",TRUE,"50+")</f>
        <v>50+</v>
      </c>
      <c r="Q6112" t="str">
        <f t="shared" si="665"/>
        <v>new</v>
      </c>
      <c r="R6112" t="str">
        <f t="shared" si="666"/>
        <v>high value</v>
      </c>
      <c r="S6112" t="str">
        <f t="shared" si="667"/>
        <v>Low</v>
      </c>
      <c r="T6112" t="str">
        <f t="shared" si="668"/>
        <v>Feb</v>
      </c>
      <c r="U6112">
        <f t="shared" si="669"/>
        <v>2023</v>
      </c>
      <c r="V6112" t="str">
        <f t="shared" si="670"/>
        <v>5-10</v>
      </c>
      <c r="W6112" t="str">
        <f t="shared" si="671"/>
        <v>Slow</v>
      </c>
    </row>
    <row r="6113" spans="1:23" x14ac:dyDescent="0.3">
      <c r="A6113">
        <v>606112</v>
      </c>
      <c r="B6113">
        <v>90307</v>
      </c>
      <c r="C6113">
        <v>43</v>
      </c>
      <c r="D6113" t="s">
        <v>4</v>
      </c>
      <c r="E6113" t="s">
        <v>8</v>
      </c>
      <c r="F6113" t="s">
        <v>28</v>
      </c>
      <c r="G6113" t="s">
        <v>29</v>
      </c>
      <c r="H6113" s="1">
        <v>45633</v>
      </c>
      <c r="I6113" t="s">
        <v>33</v>
      </c>
      <c r="J6113">
        <v>83</v>
      </c>
      <c r="K6113">
        <v>2.2999999999999998</v>
      </c>
      <c r="L6113">
        <v>1286.96</v>
      </c>
      <c r="M6113">
        <v>24.8</v>
      </c>
      <c r="N6113" t="s">
        <v>50</v>
      </c>
      <c r="O6113">
        <v>3</v>
      </c>
      <c r="P6113" t="str" cm="1">
        <f t="array" ref="P6113">_xlfn.IFS(C6113&lt;25,"18-24", C6113&lt;=35,"25-35", C6113&lt;=50,"36-50",TRUE,"50+")</f>
        <v>36-50</v>
      </c>
      <c r="Q6113" t="str">
        <f t="shared" si="665"/>
        <v>new</v>
      </c>
      <c r="R6113" t="str">
        <f t="shared" si="666"/>
        <v>high value</v>
      </c>
      <c r="S6113" t="str">
        <f t="shared" si="667"/>
        <v>medium</v>
      </c>
      <c r="T6113" t="str">
        <f t="shared" si="668"/>
        <v>Dec</v>
      </c>
      <c r="U6113">
        <f t="shared" si="669"/>
        <v>2024</v>
      </c>
      <c r="V6113" t="str">
        <f t="shared" si="670"/>
        <v>0-5</v>
      </c>
      <c r="W6113" t="str">
        <f t="shared" si="671"/>
        <v>Slow</v>
      </c>
    </row>
    <row r="6114" spans="1:23" x14ac:dyDescent="0.3">
      <c r="A6114">
        <v>606113</v>
      </c>
      <c r="B6114">
        <v>97446</v>
      </c>
      <c r="C6114">
        <v>21</v>
      </c>
      <c r="D6114" t="s">
        <v>7</v>
      </c>
      <c r="E6114" t="s">
        <v>13</v>
      </c>
      <c r="F6114" t="s">
        <v>26</v>
      </c>
      <c r="G6114" t="s">
        <v>21</v>
      </c>
      <c r="H6114" s="1">
        <v>44951</v>
      </c>
      <c r="I6114" t="s">
        <v>33</v>
      </c>
      <c r="J6114">
        <v>47</v>
      </c>
      <c r="K6114">
        <v>1.1000000000000001</v>
      </c>
      <c r="L6114">
        <v>182.72</v>
      </c>
      <c r="M6114">
        <v>95.39</v>
      </c>
      <c r="N6114" t="s">
        <v>49</v>
      </c>
      <c r="O6114">
        <v>3</v>
      </c>
      <c r="P6114" t="str" cm="1">
        <f t="array" ref="P6114">_xlfn.IFS(C6114&lt;25,"18-24", C6114&lt;=35,"25-35", C6114&lt;=50,"36-50",TRUE,"50+")</f>
        <v>18-24</v>
      </c>
      <c r="Q6114" t="str">
        <f t="shared" si="665"/>
        <v>new</v>
      </c>
      <c r="R6114" t="str">
        <f t="shared" si="666"/>
        <v>low</v>
      </c>
      <c r="S6114" t="str">
        <f t="shared" si="667"/>
        <v>medium</v>
      </c>
      <c r="T6114" t="str">
        <f t="shared" si="668"/>
        <v>Jan</v>
      </c>
      <c r="U6114">
        <f t="shared" si="669"/>
        <v>2023</v>
      </c>
      <c r="V6114" t="str">
        <f t="shared" si="670"/>
        <v>0-5</v>
      </c>
      <c r="W6114" t="str">
        <f t="shared" si="671"/>
        <v>Slow</v>
      </c>
    </row>
    <row r="6115" spans="1:23" x14ac:dyDescent="0.3">
      <c r="A6115">
        <v>606114</v>
      </c>
      <c r="B6115">
        <v>79978</v>
      </c>
      <c r="C6115">
        <v>25</v>
      </c>
      <c r="D6115" t="s">
        <v>4</v>
      </c>
      <c r="E6115" t="s">
        <v>13</v>
      </c>
      <c r="F6115" t="s">
        <v>24</v>
      </c>
      <c r="G6115" t="s">
        <v>27</v>
      </c>
      <c r="H6115" s="1">
        <v>45209</v>
      </c>
      <c r="I6115" t="s">
        <v>33</v>
      </c>
      <c r="J6115">
        <v>27</v>
      </c>
      <c r="K6115">
        <v>13.9</v>
      </c>
      <c r="L6115">
        <v>688.95</v>
      </c>
      <c r="M6115">
        <v>27.01</v>
      </c>
      <c r="N6115" t="s">
        <v>47</v>
      </c>
      <c r="O6115">
        <v>3</v>
      </c>
      <c r="P6115" t="str" cm="1">
        <f t="array" ref="P6115">_xlfn.IFS(C6115&lt;25,"18-24", C6115&lt;=35,"25-35", C6115&lt;=50,"36-50",TRUE,"50+")</f>
        <v>25-35</v>
      </c>
      <c r="Q6115" t="str">
        <f t="shared" si="665"/>
        <v>new</v>
      </c>
      <c r="R6115" t="str">
        <f t="shared" si="666"/>
        <v>high value</v>
      </c>
      <c r="S6115" t="str">
        <f t="shared" si="667"/>
        <v>medium</v>
      </c>
      <c r="T6115" t="str">
        <f t="shared" si="668"/>
        <v>Oct</v>
      </c>
      <c r="U6115">
        <f t="shared" si="669"/>
        <v>2023</v>
      </c>
      <c r="V6115" t="str">
        <f t="shared" si="670"/>
        <v>10-15</v>
      </c>
      <c r="W6115" t="str">
        <f t="shared" si="671"/>
        <v>Fast</v>
      </c>
    </row>
    <row r="6116" spans="1:23" x14ac:dyDescent="0.3">
      <c r="A6116">
        <v>606115</v>
      </c>
      <c r="B6116">
        <v>75191</v>
      </c>
      <c r="C6116">
        <v>36</v>
      </c>
      <c r="D6116" t="s">
        <v>4</v>
      </c>
      <c r="E6116" t="s">
        <v>5</v>
      </c>
      <c r="F6116" t="s">
        <v>30</v>
      </c>
      <c r="G6116" t="s">
        <v>25</v>
      </c>
      <c r="H6116" s="1">
        <v>45237</v>
      </c>
      <c r="I6116" t="s">
        <v>34</v>
      </c>
      <c r="J6116">
        <v>52</v>
      </c>
      <c r="K6116">
        <v>6.9</v>
      </c>
      <c r="L6116">
        <v>1131.6400000000001</v>
      </c>
      <c r="M6116">
        <v>32.619999999999997</v>
      </c>
      <c r="N6116" t="s">
        <v>50</v>
      </c>
      <c r="O6116">
        <v>2</v>
      </c>
      <c r="P6116" t="str" cm="1">
        <f t="array" ref="P6116">_xlfn.IFS(C6116&lt;25,"18-24", C6116&lt;=35,"25-35", C6116&lt;=50,"36-50",TRUE,"50+")</f>
        <v>36-50</v>
      </c>
      <c r="Q6116" t="str">
        <f t="shared" si="665"/>
        <v>repeat</v>
      </c>
      <c r="R6116" t="str">
        <f t="shared" si="666"/>
        <v>high value</v>
      </c>
      <c r="S6116" t="str">
        <f t="shared" si="667"/>
        <v>Low</v>
      </c>
      <c r="T6116" t="str">
        <f t="shared" si="668"/>
        <v>Nov</v>
      </c>
      <c r="U6116">
        <f t="shared" si="669"/>
        <v>2023</v>
      </c>
      <c r="V6116" t="str">
        <f t="shared" si="670"/>
        <v>5-10</v>
      </c>
      <c r="W6116" t="str">
        <f t="shared" si="671"/>
        <v>Slow</v>
      </c>
    </row>
    <row r="6117" spans="1:23" x14ac:dyDescent="0.3">
      <c r="A6117">
        <v>606116</v>
      </c>
      <c r="B6117">
        <v>11941</v>
      </c>
      <c r="C6117">
        <v>41</v>
      </c>
      <c r="D6117" t="s">
        <v>7</v>
      </c>
      <c r="E6117" t="s">
        <v>11</v>
      </c>
      <c r="F6117" t="s">
        <v>18</v>
      </c>
      <c r="G6117" t="s">
        <v>23</v>
      </c>
      <c r="H6117" s="1">
        <v>44779</v>
      </c>
      <c r="I6117" t="s">
        <v>33</v>
      </c>
      <c r="J6117">
        <v>25</v>
      </c>
      <c r="K6117">
        <v>6.4</v>
      </c>
      <c r="L6117">
        <v>708.32</v>
      </c>
      <c r="M6117">
        <v>80.540000000000006</v>
      </c>
      <c r="N6117" t="s">
        <v>48</v>
      </c>
      <c r="O6117">
        <v>4</v>
      </c>
      <c r="P6117" t="str" cm="1">
        <f t="array" ref="P6117">_xlfn.IFS(C6117&lt;25,"18-24", C6117&lt;=35,"25-35", C6117&lt;=50,"36-50",TRUE,"50+")</f>
        <v>36-50</v>
      </c>
      <c r="Q6117" t="str">
        <f t="shared" si="665"/>
        <v>repeat</v>
      </c>
      <c r="R6117" t="str">
        <f t="shared" si="666"/>
        <v>high value</v>
      </c>
      <c r="S6117" t="str">
        <f t="shared" si="667"/>
        <v>medium</v>
      </c>
      <c r="T6117" t="str">
        <f t="shared" si="668"/>
        <v>Aug</v>
      </c>
      <c r="U6117">
        <f t="shared" si="669"/>
        <v>2022</v>
      </c>
      <c r="V6117" t="str">
        <f t="shared" si="670"/>
        <v>5-10</v>
      </c>
      <c r="W6117" t="str">
        <f t="shared" si="671"/>
        <v>Fast</v>
      </c>
    </row>
    <row r="6118" spans="1:23" x14ac:dyDescent="0.3">
      <c r="A6118">
        <v>606117</v>
      </c>
      <c r="B6118">
        <v>26050</v>
      </c>
      <c r="C6118">
        <v>18</v>
      </c>
      <c r="D6118" t="s">
        <v>7</v>
      </c>
      <c r="E6118" t="s">
        <v>16</v>
      </c>
      <c r="F6118" t="s">
        <v>19</v>
      </c>
      <c r="G6118" t="s">
        <v>25</v>
      </c>
      <c r="H6118" s="1">
        <v>45279</v>
      </c>
      <c r="I6118" t="s">
        <v>34</v>
      </c>
      <c r="J6118">
        <v>56</v>
      </c>
      <c r="K6118">
        <v>5.2</v>
      </c>
      <c r="L6118">
        <v>1163.76</v>
      </c>
      <c r="M6118">
        <v>66.94</v>
      </c>
      <c r="N6118" t="s">
        <v>50</v>
      </c>
      <c r="O6118">
        <v>1</v>
      </c>
      <c r="P6118" t="str" cm="1">
        <f t="array" ref="P6118">_xlfn.IFS(C6118&lt;25,"18-24", C6118&lt;=35,"25-35", C6118&lt;=50,"36-50",TRUE,"50+")</f>
        <v>18-24</v>
      </c>
      <c r="Q6118" t="str">
        <f t="shared" si="665"/>
        <v>new</v>
      </c>
      <c r="R6118" t="str">
        <f t="shared" si="666"/>
        <v>high value</v>
      </c>
      <c r="S6118" t="str">
        <f t="shared" si="667"/>
        <v>Low</v>
      </c>
      <c r="T6118" t="str">
        <f t="shared" si="668"/>
        <v>Dec</v>
      </c>
      <c r="U6118">
        <f t="shared" si="669"/>
        <v>2023</v>
      </c>
      <c r="V6118" t="str">
        <f t="shared" si="670"/>
        <v>5-10</v>
      </c>
      <c r="W6118" t="str">
        <f t="shared" si="671"/>
        <v>Slow</v>
      </c>
    </row>
    <row r="6119" spans="1:23" x14ac:dyDescent="0.3">
      <c r="A6119">
        <v>606118</v>
      </c>
      <c r="B6119">
        <v>32726</v>
      </c>
      <c r="C6119">
        <v>37</v>
      </c>
      <c r="D6119" t="s">
        <v>7</v>
      </c>
      <c r="E6119" t="s">
        <v>15</v>
      </c>
      <c r="F6119" t="s">
        <v>28</v>
      </c>
      <c r="G6119" t="s">
        <v>25</v>
      </c>
      <c r="H6119" s="1">
        <v>44810</v>
      </c>
      <c r="I6119" t="s">
        <v>34</v>
      </c>
      <c r="J6119">
        <v>55</v>
      </c>
      <c r="K6119">
        <v>3.7</v>
      </c>
      <c r="L6119">
        <v>1298.57</v>
      </c>
      <c r="M6119">
        <v>91.13</v>
      </c>
      <c r="N6119" t="s">
        <v>49</v>
      </c>
      <c r="O6119">
        <v>5</v>
      </c>
      <c r="P6119" t="str" cm="1">
        <f t="array" ref="P6119">_xlfn.IFS(C6119&lt;25,"18-24", C6119&lt;=35,"25-35", C6119&lt;=50,"36-50",TRUE,"50+")</f>
        <v>36-50</v>
      </c>
      <c r="Q6119" t="str">
        <f t="shared" si="665"/>
        <v>new</v>
      </c>
      <c r="R6119" t="str">
        <f t="shared" si="666"/>
        <v>high value</v>
      </c>
      <c r="S6119" t="str">
        <f t="shared" si="667"/>
        <v>High</v>
      </c>
      <c r="T6119" t="str">
        <f t="shared" si="668"/>
        <v>Sep</v>
      </c>
      <c r="U6119">
        <f t="shared" si="669"/>
        <v>2022</v>
      </c>
      <c r="V6119" t="str">
        <f t="shared" si="670"/>
        <v>0-5</v>
      </c>
      <c r="W6119" t="str">
        <f t="shared" si="671"/>
        <v>Slow</v>
      </c>
    </row>
    <row r="6120" spans="1:23" x14ac:dyDescent="0.3">
      <c r="A6120">
        <v>606119</v>
      </c>
      <c r="B6120">
        <v>84115</v>
      </c>
      <c r="C6120">
        <v>62</v>
      </c>
      <c r="D6120" t="s">
        <v>4</v>
      </c>
      <c r="E6120" t="s">
        <v>15</v>
      </c>
      <c r="F6120" t="s">
        <v>19</v>
      </c>
      <c r="G6120" t="s">
        <v>23</v>
      </c>
      <c r="H6120" s="1">
        <v>45386</v>
      </c>
      <c r="I6120" t="s">
        <v>33</v>
      </c>
      <c r="J6120">
        <v>54</v>
      </c>
      <c r="K6120">
        <v>8.1</v>
      </c>
      <c r="L6120">
        <v>229.09</v>
      </c>
      <c r="M6120">
        <v>98.36</v>
      </c>
      <c r="N6120" t="s">
        <v>48</v>
      </c>
      <c r="O6120">
        <v>3</v>
      </c>
      <c r="P6120" t="str" cm="1">
        <f t="array" ref="P6120">_xlfn.IFS(C6120&lt;25,"18-24", C6120&lt;=35,"25-35", C6120&lt;=50,"36-50",TRUE,"50+")</f>
        <v>50+</v>
      </c>
      <c r="Q6120" t="str">
        <f t="shared" si="665"/>
        <v>new</v>
      </c>
      <c r="R6120" t="str">
        <f t="shared" si="666"/>
        <v>low</v>
      </c>
      <c r="S6120" t="str">
        <f t="shared" si="667"/>
        <v>medium</v>
      </c>
      <c r="T6120" t="str">
        <f t="shared" si="668"/>
        <v>Apr</v>
      </c>
      <c r="U6120">
        <f t="shared" si="669"/>
        <v>2024</v>
      </c>
      <c r="V6120" t="str">
        <f t="shared" si="670"/>
        <v>5-10</v>
      </c>
      <c r="W6120" t="str">
        <f t="shared" si="671"/>
        <v>Slow</v>
      </c>
    </row>
    <row r="6121" spans="1:23" x14ac:dyDescent="0.3">
      <c r="A6121">
        <v>606120</v>
      </c>
      <c r="B6121">
        <v>16923</v>
      </c>
      <c r="C6121">
        <v>20</v>
      </c>
      <c r="D6121" t="s">
        <v>7</v>
      </c>
      <c r="E6121" t="s">
        <v>5</v>
      </c>
      <c r="F6121" t="s">
        <v>19</v>
      </c>
      <c r="G6121" t="s">
        <v>31</v>
      </c>
      <c r="H6121" s="1">
        <v>45392</v>
      </c>
      <c r="I6121" t="s">
        <v>33</v>
      </c>
      <c r="J6121">
        <v>49</v>
      </c>
      <c r="K6121">
        <v>8.1</v>
      </c>
      <c r="L6121">
        <v>878.91</v>
      </c>
      <c r="M6121">
        <v>66.53</v>
      </c>
      <c r="N6121" t="s">
        <v>50</v>
      </c>
      <c r="O6121">
        <v>1</v>
      </c>
      <c r="P6121" t="str" cm="1">
        <f t="array" ref="P6121">_xlfn.IFS(C6121&lt;25,"18-24", C6121&lt;=35,"25-35", C6121&lt;=50,"36-50",TRUE,"50+")</f>
        <v>18-24</v>
      </c>
      <c r="Q6121" t="str">
        <f t="shared" si="665"/>
        <v>new</v>
      </c>
      <c r="R6121" t="str">
        <f t="shared" si="666"/>
        <v>high value</v>
      </c>
      <c r="S6121" t="str">
        <f t="shared" si="667"/>
        <v>Low</v>
      </c>
      <c r="T6121" t="str">
        <f t="shared" si="668"/>
        <v>Apr</v>
      </c>
      <c r="U6121">
        <f t="shared" si="669"/>
        <v>2024</v>
      </c>
      <c r="V6121" t="str">
        <f t="shared" si="670"/>
        <v>5-10</v>
      </c>
      <c r="W6121" t="str">
        <f t="shared" si="671"/>
        <v>Slow</v>
      </c>
    </row>
    <row r="6122" spans="1:23" x14ac:dyDescent="0.3">
      <c r="A6122">
        <v>606121</v>
      </c>
      <c r="B6122">
        <v>62049</v>
      </c>
      <c r="C6122">
        <v>53</v>
      </c>
      <c r="D6122" t="s">
        <v>7</v>
      </c>
      <c r="E6122" t="s">
        <v>8</v>
      </c>
      <c r="F6122" t="s">
        <v>18</v>
      </c>
      <c r="G6122" t="s">
        <v>23</v>
      </c>
      <c r="H6122" s="1">
        <v>45622</v>
      </c>
      <c r="I6122" t="s">
        <v>33</v>
      </c>
      <c r="J6122">
        <v>37</v>
      </c>
      <c r="K6122">
        <v>14.3</v>
      </c>
      <c r="L6122">
        <v>1323.96</v>
      </c>
      <c r="M6122">
        <v>47.91</v>
      </c>
      <c r="N6122" t="s">
        <v>48</v>
      </c>
      <c r="O6122">
        <v>2</v>
      </c>
      <c r="P6122" t="str" cm="1">
        <f t="array" ref="P6122">_xlfn.IFS(C6122&lt;25,"18-24", C6122&lt;=35,"25-35", C6122&lt;=50,"36-50",TRUE,"50+")</f>
        <v>50+</v>
      </c>
      <c r="Q6122" t="str">
        <f t="shared" si="665"/>
        <v>repeat</v>
      </c>
      <c r="R6122" t="str">
        <f t="shared" si="666"/>
        <v>high value</v>
      </c>
      <c r="S6122" t="str">
        <f t="shared" si="667"/>
        <v>Low</v>
      </c>
      <c r="T6122" t="str">
        <f t="shared" si="668"/>
        <v>Nov</v>
      </c>
      <c r="U6122">
        <f t="shared" si="669"/>
        <v>2024</v>
      </c>
      <c r="V6122" t="str">
        <f t="shared" si="670"/>
        <v>10-15</v>
      </c>
      <c r="W6122" t="str">
        <f t="shared" si="671"/>
        <v>Medium</v>
      </c>
    </row>
    <row r="6123" spans="1:23" x14ac:dyDescent="0.3">
      <c r="A6123">
        <v>606122</v>
      </c>
      <c r="B6123">
        <v>36449</v>
      </c>
      <c r="C6123">
        <v>43</v>
      </c>
      <c r="D6123" t="s">
        <v>7</v>
      </c>
      <c r="E6123" t="s">
        <v>5</v>
      </c>
      <c r="F6123" t="s">
        <v>32</v>
      </c>
      <c r="G6123" t="s">
        <v>25</v>
      </c>
      <c r="H6123" s="1">
        <v>45500</v>
      </c>
      <c r="I6123" t="s">
        <v>34</v>
      </c>
      <c r="J6123">
        <v>89</v>
      </c>
      <c r="K6123">
        <v>12</v>
      </c>
      <c r="L6123">
        <v>318.60000000000002</v>
      </c>
      <c r="M6123">
        <v>29.69</v>
      </c>
      <c r="N6123" t="s">
        <v>47</v>
      </c>
      <c r="O6123">
        <v>4</v>
      </c>
      <c r="P6123" t="str" cm="1">
        <f t="array" ref="P6123">_xlfn.IFS(C6123&lt;25,"18-24", C6123&lt;=35,"25-35", C6123&lt;=50,"36-50",TRUE,"50+")</f>
        <v>36-50</v>
      </c>
      <c r="Q6123" t="str">
        <f t="shared" si="665"/>
        <v>new</v>
      </c>
      <c r="R6123" t="str">
        <f t="shared" si="666"/>
        <v>medium</v>
      </c>
      <c r="S6123" t="str">
        <f t="shared" si="667"/>
        <v>medium</v>
      </c>
      <c r="T6123" t="str">
        <f t="shared" si="668"/>
        <v>Jul</v>
      </c>
      <c r="U6123">
        <f t="shared" si="669"/>
        <v>2024</v>
      </c>
      <c r="V6123" t="str">
        <f t="shared" si="670"/>
        <v>10-15</v>
      </c>
      <c r="W6123" t="str">
        <f t="shared" si="671"/>
        <v>Slow</v>
      </c>
    </row>
    <row r="6124" spans="1:23" x14ac:dyDescent="0.3">
      <c r="A6124">
        <v>606123</v>
      </c>
      <c r="B6124">
        <v>41902</v>
      </c>
      <c r="C6124">
        <v>57</v>
      </c>
      <c r="D6124" t="s">
        <v>7</v>
      </c>
      <c r="E6124" t="s">
        <v>15</v>
      </c>
      <c r="F6124" t="s">
        <v>24</v>
      </c>
      <c r="G6124" t="s">
        <v>21</v>
      </c>
      <c r="H6124" s="1">
        <v>45131</v>
      </c>
      <c r="I6124" t="s">
        <v>33</v>
      </c>
      <c r="J6124">
        <v>81</v>
      </c>
      <c r="K6124">
        <v>5</v>
      </c>
      <c r="L6124">
        <v>709.81</v>
      </c>
      <c r="M6124">
        <v>29.39</v>
      </c>
      <c r="N6124" t="s">
        <v>47</v>
      </c>
      <c r="O6124">
        <v>2</v>
      </c>
      <c r="P6124" t="str" cm="1">
        <f t="array" ref="P6124">_xlfn.IFS(C6124&lt;25,"18-24", C6124&lt;=35,"25-35", C6124&lt;=50,"36-50",TRUE,"50+")</f>
        <v>50+</v>
      </c>
      <c r="Q6124" t="str">
        <f t="shared" si="665"/>
        <v>new</v>
      </c>
      <c r="R6124" t="str">
        <f t="shared" si="666"/>
        <v>high value</v>
      </c>
      <c r="S6124" t="str">
        <f t="shared" si="667"/>
        <v>Low</v>
      </c>
      <c r="T6124" t="str">
        <f t="shared" si="668"/>
        <v>Jul</v>
      </c>
      <c r="U6124">
        <f t="shared" si="669"/>
        <v>2023</v>
      </c>
      <c r="V6124" t="str">
        <f t="shared" si="670"/>
        <v>0-5</v>
      </c>
      <c r="W6124" t="str">
        <f t="shared" si="671"/>
        <v>Slow</v>
      </c>
    </row>
    <row r="6125" spans="1:23" x14ac:dyDescent="0.3">
      <c r="A6125">
        <v>606124</v>
      </c>
      <c r="B6125">
        <v>30376</v>
      </c>
      <c r="C6125">
        <v>23</v>
      </c>
      <c r="D6125" t="s">
        <v>7</v>
      </c>
      <c r="E6125" t="s">
        <v>16</v>
      </c>
      <c r="F6125" t="s">
        <v>32</v>
      </c>
      <c r="G6125" t="s">
        <v>27</v>
      </c>
      <c r="H6125" s="1">
        <v>45206</v>
      </c>
      <c r="I6125" t="s">
        <v>33</v>
      </c>
      <c r="J6125">
        <v>66</v>
      </c>
      <c r="K6125">
        <v>1.3</v>
      </c>
      <c r="L6125">
        <v>1060.07</v>
      </c>
      <c r="M6125">
        <v>49.15</v>
      </c>
      <c r="N6125" t="s">
        <v>48</v>
      </c>
      <c r="O6125">
        <v>3</v>
      </c>
      <c r="P6125" t="str" cm="1">
        <f t="array" ref="P6125">_xlfn.IFS(C6125&lt;25,"18-24", C6125&lt;=35,"25-35", C6125&lt;=50,"36-50",TRUE,"50+")</f>
        <v>18-24</v>
      </c>
      <c r="Q6125" t="str">
        <f t="shared" si="665"/>
        <v>new</v>
      </c>
      <c r="R6125" t="str">
        <f t="shared" si="666"/>
        <v>high value</v>
      </c>
      <c r="S6125" t="str">
        <f t="shared" si="667"/>
        <v>medium</v>
      </c>
      <c r="T6125" t="str">
        <f t="shared" si="668"/>
        <v>Oct</v>
      </c>
      <c r="U6125">
        <f t="shared" si="669"/>
        <v>2023</v>
      </c>
      <c r="V6125" t="str">
        <f t="shared" si="670"/>
        <v>0-5</v>
      </c>
      <c r="W6125" t="str">
        <f t="shared" si="671"/>
        <v>Slow</v>
      </c>
    </row>
    <row r="6126" spans="1:23" x14ac:dyDescent="0.3">
      <c r="A6126">
        <v>606125</v>
      </c>
      <c r="B6126">
        <v>91559</v>
      </c>
      <c r="C6126">
        <v>30</v>
      </c>
      <c r="D6126" t="s">
        <v>4</v>
      </c>
      <c r="E6126" t="s">
        <v>5</v>
      </c>
      <c r="F6126" t="s">
        <v>24</v>
      </c>
      <c r="G6126" t="s">
        <v>23</v>
      </c>
      <c r="H6126" s="1">
        <v>45165</v>
      </c>
      <c r="I6126" t="s">
        <v>33</v>
      </c>
      <c r="J6126">
        <v>71</v>
      </c>
      <c r="K6126">
        <v>4</v>
      </c>
      <c r="L6126">
        <v>346.9</v>
      </c>
      <c r="M6126">
        <v>88.69</v>
      </c>
      <c r="N6126" t="s">
        <v>50</v>
      </c>
      <c r="O6126">
        <v>2</v>
      </c>
      <c r="P6126" t="str" cm="1">
        <f t="array" ref="P6126">_xlfn.IFS(C6126&lt;25,"18-24", C6126&lt;=35,"25-35", C6126&lt;=50,"36-50",TRUE,"50+")</f>
        <v>25-35</v>
      </c>
      <c r="Q6126" t="str">
        <f t="shared" si="665"/>
        <v>new</v>
      </c>
      <c r="R6126" t="str">
        <f t="shared" si="666"/>
        <v>medium</v>
      </c>
      <c r="S6126" t="str">
        <f t="shared" si="667"/>
        <v>Low</v>
      </c>
      <c r="T6126" t="str">
        <f t="shared" si="668"/>
        <v>Aug</v>
      </c>
      <c r="U6126">
        <f t="shared" si="669"/>
        <v>2023</v>
      </c>
      <c r="V6126" t="str">
        <f t="shared" si="670"/>
        <v>0-5</v>
      </c>
      <c r="W6126" t="str">
        <f t="shared" si="671"/>
        <v>Slow</v>
      </c>
    </row>
    <row r="6127" spans="1:23" x14ac:dyDescent="0.3">
      <c r="A6127">
        <v>606126</v>
      </c>
      <c r="B6127">
        <v>75043</v>
      </c>
      <c r="C6127">
        <v>36</v>
      </c>
      <c r="D6127" t="s">
        <v>7</v>
      </c>
      <c r="E6127" t="s">
        <v>13</v>
      </c>
      <c r="F6127" t="s">
        <v>19</v>
      </c>
      <c r="G6127" t="s">
        <v>23</v>
      </c>
      <c r="H6127" s="1">
        <v>44739</v>
      </c>
      <c r="I6127" t="s">
        <v>33</v>
      </c>
      <c r="J6127">
        <v>41</v>
      </c>
      <c r="K6127">
        <v>7.7</v>
      </c>
      <c r="L6127">
        <v>784.88</v>
      </c>
      <c r="M6127">
        <v>76.760000000000005</v>
      </c>
      <c r="N6127" t="s">
        <v>48</v>
      </c>
      <c r="O6127">
        <v>4</v>
      </c>
      <c r="P6127" t="str" cm="1">
        <f t="array" ref="P6127">_xlfn.IFS(C6127&lt;25,"18-24", C6127&lt;=35,"25-35", C6127&lt;=50,"36-50",TRUE,"50+")</f>
        <v>36-50</v>
      </c>
      <c r="Q6127" t="str">
        <f t="shared" si="665"/>
        <v>repeat</v>
      </c>
      <c r="R6127" t="str">
        <f t="shared" si="666"/>
        <v>high value</v>
      </c>
      <c r="S6127" t="str">
        <f t="shared" si="667"/>
        <v>medium</v>
      </c>
      <c r="T6127" t="str">
        <f t="shared" si="668"/>
        <v>Jun</v>
      </c>
      <c r="U6127">
        <f t="shared" si="669"/>
        <v>2022</v>
      </c>
      <c r="V6127" t="str">
        <f t="shared" si="670"/>
        <v>5-10</v>
      </c>
      <c r="W6127" t="str">
        <f t="shared" si="671"/>
        <v>Medium</v>
      </c>
    </row>
    <row r="6128" spans="1:23" x14ac:dyDescent="0.3">
      <c r="A6128">
        <v>606127</v>
      </c>
      <c r="B6128">
        <v>29470</v>
      </c>
      <c r="C6128">
        <v>49</v>
      </c>
      <c r="D6128" t="s">
        <v>7</v>
      </c>
      <c r="E6128" t="s">
        <v>11</v>
      </c>
      <c r="F6128" t="s">
        <v>18</v>
      </c>
      <c r="G6128" t="s">
        <v>29</v>
      </c>
      <c r="H6128" s="1">
        <v>44643</v>
      </c>
      <c r="I6128" t="s">
        <v>33</v>
      </c>
      <c r="J6128">
        <v>31</v>
      </c>
      <c r="K6128">
        <v>13.7</v>
      </c>
      <c r="L6128">
        <v>1394.38</v>
      </c>
      <c r="M6128">
        <v>52.48</v>
      </c>
      <c r="N6128" t="s">
        <v>49</v>
      </c>
      <c r="O6128">
        <v>5</v>
      </c>
      <c r="P6128" t="str" cm="1">
        <f t="array" ref="P6128">_xlfn.IFS(C6128&lt;25,"18-24", C6128&lt;=35,"25-35", C6128&lt;=50,"36-50",TRUE,"50+")</f>
        <v>36-50</v>
      </c>
      <c r="Q6128" t="str">
        <f t="shared" si="665"/>
        <v>new</v>
      </c>
      <c r="R6128" t="str">
        <f t="shared" si="666"/>
        <v>high value</v>
      </c>
      <c r="S6128" t="str">
        <f t="shared" si="667"/>
        <v>High</v>
      </c>
      <c r="T6128" t="str">
        <f t="shared" si="668"/>
        <v>Mar</v>
      </c>
      <c r="U6128">
        <f t="shared" si="669"/>
        <v>2022</v>
      </c>
      <c r="V6128" t="str">
        <f t="shared" si="670"/>
        <v>10-15</v>
      </c>
      <c r="W6128" t="str">
        <f t="shared" si="671"/>
        <v>Medium</v>
      </c>
    </row>
    <row r="6129" spans="1:23" x14ac:dyDescent="0.3">
      <c r="A6129">
        <v>606128</v>
      </c>
      <c r="B6129">
        <v>35030</v>
      </c>
      <c r="C6129">
        <v>53</v>
      </c>
      <c r="D6129" t="s">
        <v>7</v>
      </c>
      <c r="E6129" t="s">
        <v>8</v>
      </c>
      <c r="F6129" t="s">
        <v>22</v>
      </c>
      <c r="G6129" t="s">
        <v>31</v>
      </c>
      <c r="H6129" s="1">
        <v>44850</v>
      </c>
      <c r="I6129" t="s">
        <v>34</v>
      </c>
      <c r="J6129">
        <v>42</v>
      </c>
      <c r="K6129">
        <v>5.5</v>
      </c>
      <c r="L6129">
        <v>794.68</v>
      </c>
      <c r="M6129">
        <v>110.71</v>
      </c>
      <c r="N6129" t="s">
        <v>49</v>
      </c>
      <c r="O6129">
        <v>4</v>
      </c>
      <c r="P6129" t="str" cm="1">
        <f t="array" ref="P6129">_xlfn.IFS(C6129&lt;25,"18-24", C6129&lt;=35,"25-35", C6129&lt;=50,"36-50",TRUE,"50+")</f>
        <v>50+</v>
      </c>
      <c r="Q6129" t="str">
        <f t="shared" si="665"/>
        <v>new</v>
      </c>
      <c r="R6129" t="str">
        <f t="shared" si="666"/>
        <v>high value</v>
      </c>
      <c r="S6129" t="str">
        <f t="shared" si="667"/>
        <v>medium</v>
      </c>
      <c r="T6129" t="str">
        <f t="shared" si="668"/>
        <v>Oct</v>
      </c>
      <c r="U6129">
        <f t="shared" si="669"/>
        <v>2022</v>
      </c>
      <c r="V6129" t="str">
        <f t="shared" si="670"/>
        <v>5-10</v>
      </c>
      <c r="W6129" t="str">
        <f t="shared" si="671"/>
        <v>Medium</v>
      </c>
    </row>
    <row r="6130" spans="1:23" x14ac:dyDescent="0.3">
      <c r="A6130">
        <v>606129</v>
      </c>
      <c r="B6130">
        <v>24715</v>
      </c>
      <c r="C6130">
        <v>62</v>
      </c>
      <c r="D6130" t="s">
        <v>4</v>
      </c>
      <c r="E6130" t="s">
        <v>13</v>
      </c>
      <c r="F6130" t="s">
        <v>30</v>
      </c>
      <c r="G6130" t="s">
        <v>29</v>
      </c>
      <c r="H6130" s="1">
        <v>45320</v>
      </c>
      <c r="I6130" t="s">
        <v>33</v>
      </c>
      <c r="J6130">
        <v>20</v>
      </c>
      <c r="K6130">
        <v>8.4</v>
      </c>
      <c r="L6130">
        <v>1179.54</v>
      </c>
      <c r="M6130">
        <v>80.72</v>
      </c>
      <c r="N6130" t="s">
        <v>49</v>
      </c>
      <c r="O6130">
        <v>2</v>
      </c>
      <c r="P6130" t="str" cm="1">
        <f t="array" ref="P6130">_xlfn.IFS(C6130&lt;25,"18-24", C6130&lt;=35,"25-35", C6130&lt;=50,"36-50",TRUE,"50+")</f>
        <v>50+</v>
      </c>
      <c r="Q6130" t="str">
        <f t="shared" si="665"/>
        <v>new</v>
      </c>
      <c r="R6130" t="str">
        <f t="shared" si="666"/>
        <v>high value</v>
      </c>
      <c r="S6130" t="str">
        <f t="shared" si="667"/>
        <v>Low</v>
      </c>
      <c r="T6130" t="str">
        <f t="shared" si="668"/>
        <v>Jan</v>
      </c>
      <c r="U6130">
        <f t="shared" si="669"/>
        <v>2024</v>
      </c>
      <c r="V6130" t="str">
        <f t="shared" si="670"/>
        <v>5-10</v>
      </c>
      <c r="W6130" t="str">
        <f t="shared" si="671"/>
        <v>Fast</v>
      </c>
    </row>
    <row r="6131" spans="1:23" x14ac:dyDescent="0.3">
      <c r="A6131">
        <v>606130</v>
      </c>
      <c r="B6131">
        <v>18972</v>
      </c>
      <c r="C6131">
        <v>48</v>
      </c>
      <c r="D6131" t="s">
        <v>7</v>
      </c>
      <c r="E6131" t="s">
        <v>11</v>
      </c>
      <c r="F6131" t="s">
        <v>26</v>
      </c>
      <c r="G6131" t="s">
        <v>21</v>
      </c>
      <c r="H6131" s="1">
        <v>44929</v>
      </c>
      <c r="I6131" t="s">
        <v>33</v>
      </c>
      <c r="J6131">
        <v>23</v>
      </c>
      <c r="K6131">
        <v>3.6</v>
      </c>
      <c r="L6131">
        <v>1144.96</v>
      </c>
      <c r="M6131">
        <v>112.52</v>
      </c>
      <c r="N6131" t="s">
        <v>48</v>
      </c>
      <c r="O6131">
        <v>2</v>
      </c>
      <c r="P6131" t="str" cm="1">
        <f t="array" ref="P6131">_xlfn.IFS(C6131&lt;25,"18-24", C6131&lt;=35,"25-35", C6131&lt;=50,"36-50",TRUE,"50+")</f>
        <v>36-50</v>
      </c>
      <c r="Q6131" t="str">
        <f t="shared" si="665"/>
        <v>new</v>
      </c>
      <c r="R6131" t="str">
        <f t="shared" si="666"/>
        <v>high value</v>
      </c>
      <c r="S6131" t="str">
        <f t="shared" si="667"/>
        <v>Low</v>
      </c>
      <c r="T6131" t="str">
        <f t="shared" si="668"/>
        <v>Jan</v>
      </c>
      <c r="U6131">
        <f t="shared" si="669"/>
        <v>2023</v>
      </c>
      <c r="V6131" t="str">
        <f t="shared" si="670"/>
        <v>0-5</v>
      </c>
      <c r="W6131" t="str">
        <f t="shared" si="671"/>
        <v>Fast</v>
      </c>
    </row>
    <row r="6132" spans="1:23" x14ac:dyDescent="0.3">
      <c r="A6132">
        <v>606131</v>
      </c>
      <c r="B6132">
        <v>70755</v>
      </c>
      <c r="C6132">
        <v>35</v>
      </c>
      <c r="D6132" t="s">
        <v>4</v>
      </c>
      <c r="E6132" t="s">
        <v>16</v>
      </c>
      <c r="F6132" t="s">
        <v>30</v>
      </c>
      <c r="G6132" t="s">
        <v>29</v>
      </c>
      <c r="H6132" s="1">
        <v>44875</v>
      </c>
      <c r="I6132" t="s">
        <v>33</v>
      </c>
      <c r="J6132">
        <v>65</v>
      </c>
      <c r="K6132">
        <v>8.1999999999999993</v>
      </c>
      <c r="L6132">
        <v>1229.02</v>
      </c>
      <c r="M6132">
        <v>109.85</v>
      </c>
      <c r="N6132" t="s">
        <v>50</v>
      </c>
      <c r="O6132">
        <v>4</v>
      </c>
      <c r="P6132" t="str" cm="1">
        <f t="array" ref="P6132">_xlfn.IFS(C6132&lt;25,"18-24", C6132&lt;=35,"25-35", C6132&lt;=50,"36-50",TRUE,"50+")</f>
        <v>25-35</v>
      </c>
      <c r="Q6132" t="str">
        <f t="shared" si="665"/>
        <v>new</v>
      </c>
      <c r="R6132" t="str">
        <f t="shared" si="666"/>
        <v>high value</v>
      </c>
      <c r="S6132" t="str">
        <f t="shared" si="667"/>
        <v>medium</v>
      </c>
      <c r="T6132" t="str">
        <f t="shared" si="668"/>
        <v>Nov</v>
      </c>
      <c r="U6132">
        <f t="shared" si="669"/>
        <v>2022</v>
      </c>
      <c r="V6132" t="str">
        <f t="shared" si="670"/>
        <v>5-10</v>
      </c>
      <c r="W6132" t="str">
        <f t="shared" si="671"/>
        <v>Slow</v>
      </c>
    </row>
    <row r="6133" spans="1:23" x14ac:dyDescent="0.3">
      <c r="A6133">
        <v>606132</v>
      </c>
      <c r="B6133">
        <v>52971</v>
      </c>
      <c r="C6133">
        <v>33</v>
      </c>
      <c r="D6133" t="s">
        <v>7</v>
      </c>
      <c r="E6133" t="s">
        <v>15</v>
      </c>
      <c r="F6133" t="s">
        <v>32</v>
      </c>
      <c r="G6133" t="s">
        <v>31</v>
      </c>
      <c r="H6133" s="1">
        <v>45587</v>
      </c>
      <c r="I6133" t="s">
        <v>33</v>
      </c>
      <c r="J6133">
        <v>76</v>
      </c>
      <c r="K6133">
        <v>8.5</v>
      </c>
      <c r="L6133">
        <v>284.77999999999997</v>
      </c>
      <c r="M6133">
        <v>58.09</v>
      </c>
      <c r="N6133" t="s">
        <v>48</v>
      </c>
      <c r="O6133">
        <v>4</v>
      </c>
      <c r="P6133" t="str" cm="1">
        <f t="array" ref="P6133">_xlfn.IFS(C6133&lt;25,"18-24", C6133&lt;=35,"25-35", C6133&lt;=50,"36-50",TRUE,"50+")</f>
        <v>25-35</v>
      </c>
      <c r="Q6133" t="str">
        <f t="shared" si="665"/>
        <v>new</v>
      </c>
      <c r="R6133" t="str">
        <f t="shared" si="666"/>
        <v>medium</v>
      </c>
      <c r="S6133" t="str">
        <f t="shared" si="667"/>
        <v>medium</v>
      </c>
      <c r="T6133" t="str">
        <f t="shared" si="668"/>
        <v>Oct</v>
      </c>
      <c r="U6133">
        <f t="shared" si="669"/>
        <v>2024</v>
      </c>
      <c r="V6133" t="str">
        <f t="shared" si="670"/>
        <v>5-10</v>
      </c>
      <c r="W6133" t="str">
        <f t="shared" si="671"/>
        <v>Slow</v>
      </c>
    </row>
    <row r="6134" spans="1:23" x14ac:dyDescent="0.3">
      <c r="A6134">
        <v>606133</v>
      </c>
      <c r="B6134">
        <v>87559</v>
      </c>
      <c r="C6134">
        <v>43</v>
      </c>
      <c r="D6134" t="s">
        <v>7</v>
      </c>
      <c r="E6134" t="s">
        <v>13</v>
      </c>
      <c r="F6134" t="s">
        <v>18</v>
      </c>
      <c r="G6134" t="s">
        <v>25</v>
      </c>
      <c r="H6134" s="1">
        <v>45446</v>
      </c>
      <c r="I6134" t="s">
        <v>34</v>
      </c>
      <c r="J6134">
        <v>34</v>
      </c>
      <c r="K6134">
        <v>9.6999999999999993</v>
      </c>
      <c r="L6134">
        <v>642.83000000000004</v>
      </c>
      <c r="M6134">
        <v>25.31</v>
      </c>
      <c r="N6134" t="s">
        <v>47</v>
      </c>
      <c r="O6134">
        <v>2</v>
      </c>
      <c r="P6134" t="str" cm="1">
        <f t="array" ref="P6134">_xlfn.IFS(C6134&lt;25,"18-24", C6134&lt;=35,"25-35", C6134&lt;=50,"36-50",TRUE,"50+")</f>
        <v>36-50</v>
      </c>
      <c r="Q6134" t="str">
        <f t="shared" si="665"/>
        <v>new</v>
      </c>
      <c r="R6134" t="str">
        <f t="shared" si="666"/>
        <v>high value</v>
      </c>
      <c r="S6134" t="str">
        <f t="shared" si="667"/>
        <v>Low</v>
      </c>
      <c r="T6134" t="str">
        <f t="shared" si="668"/>
        <v>Jun</v>
      </c>
      <c r="U6134">
        <f t="shared" si="669"/>
        <v>2024</v>
      </c>
      <c r="V6134" t="str">
        <f t="shared" si="670"/>
        <v>5-10</v>
      </c>
      <c r="W6134" t="str">
        <f t="shared" si="671"/>
        <v>Medium</v>
      </c>
    </row>
    <row r="6135" spans="1:23" x14ac:dyDescent="0.3">
      <c r="A6135">
        <v>606134</v>
      </c>
      <c r="B6135">
        <v>36679</v>
      </c>
      <c r="C6135">
        <v>48</v>
      </c>
      <c r="D6135" t="s">
        <v>7</v>
      </c>
      <c r="E6135" t="s">
        <v>5</v>
      </c>
      <c r="F6135" t="s">
        <v>32</v>
      </c>
      <c r="G6135" t="s">
        <v>31</v>
      </c>
      <c r="H6135" s="1">
        <v>45029</v>
      </c>
      <c r="I6135" t="s">
        <v>33</v>
      </c>
      <c r="J6135">
        <v>78</v>
      </c>
      <c r="K6135">
        <v>1.4</v>
      </c>
      <c r="L6135">
        <v>563.04</v>
      </c>
      <c r="M6135">
        <v>68.77</v>
      </c>
      <c r="N6135" t="s">
        <v>48</v>
      </c>
      <c r="O6135">
        <v>2</v>
      </c>
      <c r="P6135" t="str" cm="1">
        <f t="array" ref="P6135">_xlfn.IFS(C6135&lt;25,"18-24", C6135&lt;=35,"25-35", C6135&lt;=50,"36-50",TRUE,"50+")</f>
        <v>36-50</v>
      </c>
      <c r="Q6135" t="str">
        <f t="shared" si="665"/>
        <v>new</v>
      </c>
      <c r="R6135" t="str">
        <f t="shared" si="666"/>
        <v>high value</v>
      </c>
      <c r="S6135" t="str">
        <f t="shared" si="667"/>
        <v>Low</v>
      </c>
      <c r="T6135" t="str">
        <f t="shared" si="668"/>
        <v>Apr</v>
      </c>
      <c r="U6135">
        <f t="shared" si="669"/>
        <v>2023</v>
      </c>
      <c r="V6135" t="str">
        <f t="shared" si="670"/>
        <v>0-5</v>
      </c>
      <c r="W6135" t="str">
        <f t="shared" si="671"/>
        <v>Slow</v>
      </c>
    </row>
    <row r="6136" spans="1:23" x14ac:dyDescent="0.3">
      <c r="A6136">
        <v>606135</v>
      </c>
      <c r="B6136">
        <v>14424</v>
      </c>
      <c r="C6136">
        <v>33</v>
      </c>
      <c r="D6136" t="s">
        <v>7</v>
      </c>
      <c r="E6136" t="s">
        <v>5</v>
      </c>
      <c r="F6136" t="s">
        <v>19</v>
      </c>
      <c r="G6136" t="s">
        <v>27</v>
      </c>
      <c r="H6136" s="1">
        <v>44837</v>
      </c>
      <c r="I6136" t="s">
        <v>34</v>
      </c>
      <c r="J6136">
        <v>80</v>
      </c>
      <c r="K6136">
        <v>8.3000000000000007</v>
      </c>
      <c r="L6136">
        <v>1253.0899999999999</v>
      </c>
      <c r="M6136">
        <v>23.66</v>
      </c>
      <c r="N6136" t="s">
        <v>47</v>
      </c>
      <c r="O6136">
        <v>1</v>
      </c>
      <c r="P6136" t="str" cm="1">
        <f t="array" ref="P6136">_xlfn.IFS(C6136&lt;25,"18-24", C6136&lt;=35,"25-35", C6136&lt;=50,"36-50",TRUE,"50+")</f>
        <v>25-35</v>
      </c>
      <c r="Q6136" t="str">
        <f t="shared" si="665"/>
        <v>new</v>
      </c>
      <c r="R6136" t="str">
        <f t="shared" si="666"/>
        <v>high value</v>
      </c>
      <c r="S6136" t="str">
        <f t="shared" si="667"/>
        <v>Low</v>
      </c>
      <c r="T6136" t="str">
        <f t="shared" si="668"/>
        <v>Oct</v>
      </c>
      <c r="U6136">
        <f t="shared" si="669"/>
        <v>2022</v>
      </c>
      <c r="V6136" t="str">
        <f t="shared" si="670"/>
        <v>5-10</v>
      </c>
      <c r="W6136" t="str">
        <f t="shared" si="671"/>
        <v>Slow</v>
      </c>
    </row>
    <row r="6137" spans="1:23" x14ac:dyDescent="0.3">
      <c r="A6137">
        <v>606136</v>
      </c>
      <c r="B6137">
        <v>38935</v>
      </c>
      <c r="C6137">
        <v>54</v>
      </c>
      <c r="D6137" t="s">
        <v>7</v>
      </c>
      <c r="E6137" t="s">
        <v>5</v>
      </c>
      <c r="F6137" t="s">
        <v>30</v>
      </c>
      <c r="G6137" t="s">
        <v>23</v>
      </c>
      <c r="H6137" s="1">
        <v>44614</v>
      </c>
      <c r="I6137" t="s">
        <v>33</v>
      </c>
      <c r="J6137">
        <v>38</v>
      </c>
      <c r="K6137">
        <v>4.9000000000000004</v>
      </c>
      <c r="L6137">
        <v>760.55</v>
      </c>
      <c r="M6137">
        <v>98.7</v>
      </c>
      <c r="N6137" t="s">
        <v>47</v>
      </c>
      <c r="O6137">
        <v>2</v>
      </c>
      <c r="P6137" t="str" cm="1">
        <f t="array" ref="P6137">_xlfn.IFS(C6137&lt;25,"18-24", C6137&lt;=35,"25-35", C6137&lt;=50,"36-50",TRUE,"50+")</f>
        <v>50+</v>
      </c>
      <c r="Q6137" t="str">
        <f t="shared" si="665"/>
        <v>new</v>
      </c>
      <c r="R6137" t="str">
        <f t="shared" si="666"/>
        <v>high value</v>
      </c>
      <c r="S6137" t="str">
        <f t="shared" si="667"/>
        <v>Low</v>
      </c>
      <c r="T6137" t="str">
        <f t="shared" si="668"/>
        <v>Feb</v>
      </c>
      <c r="U6137">
        <f t="shared" si="669"/>
        <v>2022</v>
      </c>
      <c r="V6137" t="str">
        <f t="shared" si="670"/>
        <v>0-5</v>
      </c>
      <c r="W6137" t="str">
        <f t="shared" si="671"/>
        <v>Medium</v>
      </c>
    </row>
    <row r="6138" spans="1:23" x14ac:dyDescent="0.3">
      <c r="A6138">
        <v>606137</v>
      </c>
      <c r="B6138">
        <v>32632</v>
      </c>
      <c r="C6138">
        <v>45</v>
      </c>
      <c r="D6138" t="s">
        <v>7</v>
      </c>
      <c r="E6138" t="s">
        <v>15</v>
      </c>
      <c r="F6138" t="s">
        <v>32</v>
      </c>
      <c r="G6138" t="s">
        <v>23</v>
      </c>
      <c r="H6138" s="1">
        <v>44730</v>
      </c>
      <c r="I6138" t="s">
        <v>34</v>
      </c>
      <c r="J6138">
        <v>76</v>
      </c>
      <c r="K6138">
        <v>6.7</v>
      </c>
      <c r="L6138">
        <v>1083.3499999999999</v>
      </c>
      <c r="M6138">
        <v>65.97</v>
      </c>
      <c r="N6138" t="s">
        <v>48</v>
      </c>
      <c r="O6138">
        <v>4</v>
      </c>
      <c r="P6138" t="str" cm="1">
        <f t="array" ref="P6138">_xlfn.IFS(C6138&lt;25,"18-24", C6138&lt;=35,"25-35", C6138&lt;=50,"36-50",TRUE,"50+")</f>
        <v>36-50</v>
      </c>
      <c r="Q6138" t="str">
        <f t="shared" si="665"/>
        <v>new</v>
      </c>
      <c r="R6138" t="str">
        <f t="shared" si="666"/>
        <v>high value</v>
      </c>
      <c r="S6138" t="str">
        <f t="shared" si="667"/>
        <v>medium</v>
      </c>
      <c r="T6138" t="str">
        <f t="shared" si="668"/>
        <v>Jun</v>
      </c>
      <c r="U6138">
        <f t="shared" si="669"/>
        <v>2022</v>
      </c>
      <c r="V6138" t="str">
        <f t="shared" si="670"/>
        <v>5-10</v>
      </c>
      <c r="W6138" t="str">
        <f t="shared" si="671"/>
        <v>Slow</v>
      </c>
    </row>
    <row r="6139" spans="1:23" x14ac:dyDescent="0.3">
      <c r="A6139">
        <v>606138</v>
      </c>
      <c r="B6139">
        <v>12383</v>
      </c>
      <c r="C6139">
        <v>18</v>
      </c>
      <c r="D6139" t="s">
        <v>7</v>
      </c>
      <c r="E6139" t="s">
        <v>15</v>
      </c>
      <c r="F6139" t="s">
        <v>19</v>
      </c>
      <c r="G6139" t="s">
        <v>27</v>
      </c>
      <c r="H6139" s="1">
        <v>44658</v>
      </c>
      <c r="I6139" t="s">
        <v>33</v>
      </c>
      <c r="J6139">
        <v>62</v>
      </c>
      <c r="K6139">
        <v>11.5</v>
      </c>
      <c r="L6139">
        <v>697.27</v>
      </c>
      <c r="M6139">
        <v>38.29</v>
      </c>
      <c r="N6139" t="s">
        <v>49</v>
      </c>
      <c r="O6139">
        <v>2</v>
      </c>
      <c r="P6139" t="str" cm="1">
        <f t="array" ref="P6139">_xlfn.IFS(C6139&lt;25,"18-24", C6139&lt;=35,"25-35", C6139&lt;=50,"36-50",TRUE,"50+")</f>
        <v>18-24</v>
      </c>
      <c r="Q6139" t="str">
        <f t="shared" si="665"/>
        <v>new</v>
      </c>
      <c r="R6139" t="str">
        <f t="shared" si="666"/>
        <v>high value</v>
      </c>
      <c r="S6139" t="str">
        <f t="shared" si="667"/>
        <v>Low</v>
      </c>
      <c r="T6139" t="str">
        <f t="shared" si="668"/>
        <v>Apr</v>
      </c>
      <c r="U6139">
        <f t="shared" si="669"/>
        <v>2022</v>
      </c>
      <c r="V6139" t="str">
        <f t="shared" si="670"/>
        <v>10-15</v>
      </c>
      <c r="W6139" t="str">
        <f t="shared" si="671"/>
        <v>Slow</v>
      </c>
    </row>
    <row r="6140" spans="1:23" x14ac:dyDescent="0.3">
      <c r="A6140">
        <v>606139</v>
      </c>
      <c r="B6140">
        <v>64938</v>
      </c>
      <c r="C6140">
        <v>45</v>
      </c>
      <c r="D6140" t="s">
        <v>4</v>
      </c>
      <c r="E6140" t="s">
        <v>13</v>
      </c>
      <c r="F6140" t="s">
        <v>32</v>
      </c>
      <c r="G6140" t="s">
        <v>25</v>
      </c>
      <c r="H6140" s="1">
        <v>44657</v>
      </c>
      <c r="I6140" t="s">
        <v>34</v>
      </c>
      <c r="J6140">
        <v>76</v>
      </c>
      <c r="K6140">
        <v>9.6</v>
      </c>
      <c r="L6140">
        <v>825.51</v>
      </c>
      <c r="M6140">
        <v>86.7</v>
      </c>
      <c r="N6140" t="s">
        <v>49</v>
      </c>
      <c r="O6140">
        <v>5</v>
      </c>
      <c r="P6140" t="str" cm="1">
        <f t="array" ref="P6140">_xlfn.IFS(C6140&lt;25,"18-24", C6140&lt;=35,"25-35", C6140&lt;=50,"36-50",TRUE,"50+")</f>
        <v>36-50</v>
      </c>
      <c r="Q6140" t="str">
        <f t="shared" si="665"/>
        <v>new</v>
      </c>
      <c r="R6140" t="str">
        <f t="shared" si="666"/>
        <v>high value</v>
      </c>
      <c r="S6140" t="str">
        <f t="shared" si="667"/>
        <v>High</v>
      </c>
      <c r="T6140" t="str">
        <f t="shared" si="668"/>
        <v>Apr</v>
      </c>
      <c r="U6140">
        <f t="shared" si="669"/>
        <v>2022</v>
      </c>
      <c r="V6140" t="str">
        <f t="shared" si="670"/>
        <v>5-10</v>
      </c>
      <c r="W6140" t="str">
        <f t="shared" si="671"/>
        <v>Slow</v>
      </c>
    </row>
    <row r="6141" spans="1:23" x14ac:dyDescent="0.3">
      <c r="A6141">
        <v>606140</v>
      </c>
      <c r="B6141">
        <v>29164</v>
      </c>
      <c r="C6141">
        <v>24</v>
      </c>
      <c r="D6141" t="s">
        <v>4</v>
      </c>
      <c r="E6141" t="s">
        <v>5</v>
      </c>
      <c r="F6141" t="s">
        <v>28</v>
      </c>
      <c r="G6141" t="s">
        <v>29</v>
      </c>
      <c r="H6141" s="1">
        <v>45115</v>
      </c>
      <c r="I6141" t="s">
        <v>34</v>
      </c>
      <c r="J6141">
        <v>47</v>
      </c>
      <c r="K6141">
        <v>5.9</v>
      </c>
      <c r="L6141">
        <v>610.27</v>
      </c>
      <c r="M6141">
        <v>49.77</v>
      </c>
      <c r="N6141" t="s">
        <v>48</v>
      </c>
      <c r="O6141">
        <v>3</v>
      </c>
      <c r="P6141" t="str" cm="1">
        <f t="array" ref="P6141">_xlfn.IFS(C6141&lt;25,"18-24", C6141&lt;=35,"25-35", C6141&lt;=50,"36-50",TRUE,"50+")</f>
        <v>18-24</v>
      </c>
      <c r="Q6141" t="str">
        <f t="shared" si="665"/>
        <v>new</v>
      </c>
      <c r="R6141" t="str">
        <f t="shared" si="666"/>
        <v>high value</v>
      </c>
      <c r="S6141" t="str">
        <f t="shared" si="667"/>
        <v>medium</v>
      </c>
      <c r="T6141" t="str">
        <f t="shared" si="668"/>
        <v>Jul</v>
      </c>
      <c r="U6141">
        <f t="shared" si="669"/>
        <v>2023</v>
      </c>
      <c r="V6141" t="str">
        <f t="shared" si="670"/>
        <v>5-10</v>
      </c>
      <c r="W6141" t="str">
        <f t="shared" si="671"/>
        <v>Slow</v>
      </c>
    </row>
    <row r="6142" spans="1:23" x14ac:dyDescent="0.3">
      <c r="A6142">
        <v>606141</v>
      </c>
      <c r="B6142">
        <v>30413</v>
      </c>
      <c r="C6142">
        <v>60</v>
      </c>
      <c r="D6142" t="s">
        <v>7</v>
      </c>
      <c r="E6142" t="s">
        <v>16</v>
      </c>
      <c r="F6142" t="s">
        <v>30</v>
      </c>
      <c r="G6142" t="s">
        <v>27</v>
      </c>
      <c r="H6142" s="1">
        <v>45016</v>
      </c>
      <c r="I6142" t="s">
        <v>33</v>
      </c>
      <c r="J6142">
        <v>67</v>
      </c>
      <c r="K6142">
        <v>13.3</v>
      </c>
      <c r="L6142">
        <v>351.66</v>
      </c>
      <c r="M6142">
        <v>89.42</v>
      </c>
      <c r="N6142" t="s">
        <v>47</v>
      </c>
      <c r="O6142">
        <v>4</v>
      </c>
      <c r="P6142" t="str" cm="1">
        <f t="array" ref="P6142">_xlfn.IFS(C6142&lt;25,"18-24", C6142&lt;=35,"25-35", C6142&lt;=50,"36-50",TRUE,"50+")</f>
        <v>50+</v>
      </c>
      <c r="Q6142" t="str">
        <f t="shared" si="665"/>
        <v>new</v>
      </c>
      <c r="R6142" t="str">
        <f t="shared" si="666"/>
        <v>medium</v>
      </c>
      <c r="S6142" t="str">
        <f t="shared" si="667"/>
        <v>medium</v>
      </c>
      <c r="T6142" t="str">
        <f t="shared" si="668"/>
        <v>Mar</v>
      </c>
      <c r="U6142">
        <f t="shared" si="669"/>
        <v>2023</v>
      </c>
      <c r="V6142" t="str">
        <f t="shared" si="670"/>
        <v>10-15</v>
      </c>
      <c r="W6142" t="str">
        <f t="shared" si="671"/>
        <v>Slow</v>
      </c>
    </row>
    <row r="6143" spans="1:23" x14ac:dyDescent="0.3">
      <c r="A6143">
        <v>606142</v>
      </c>
      <c r="B6143">
        <v>77512</v>
      </c>
      <c r="C6143">
        <v>43</v>
      </c>
      <c r="D6143" t="s">
        <v>4</v>
      </c>
      <c r="E6143" t="s">
        <v>16</v>
      </c>
      <c r="F6143" t="s">
        <v>30</v>
      </c>
      <c r="G6143" t="s">
        <v>23</v>
      </c>
      <c r="H6143" s="1">
        <v>44900</v>
      </c>
      <c r="I6143" t="s">
        <v>33</v>
      </c>
      <c r="J6143">
        <v>29</v>
      </c>
      <c r="K6143">
        <v>9.6999999999999993</v>
      </c>
      <c r="L6143">
        <v>158.1</v>
      </c>
      <c r="M6143">
        <v>114.86</v>
      </c>
      <c r="N6143" t="s">
        <v>50</v>
      </c>
      <c r="O6143">
        <v>1</v>
      </c>
      <c r="P6143" t="str" cm="1">
        <f t="array" ref="P6143">_xlfn.IFS(C6143&lt;25,"18-24", C6143&lt;=35,"25-35", C6143&lt;=50,"36-50",TRUE,"50+")</f>
        <v>36-50</v>
      </c>
      <c r="Q6143" t="str">
        <f t="shared" si="665"/>
        <v>new</v>
      </c>
      <c r="R6143" t="str">
        <f t="shared" si="666"/>
        <v>low</v>
      </c>
      <c r="S6143" t="str">
        <f t="shared" si="667"/>
        <v>Low</v>
      </c>
      <c r="T6143" t="str">
        <f t="shared" si="668"/>
        <v>Dec</v>
      </c>
      <c r="U6143">
        <f t="shared" si="669"/>
        <v>2022</v>
      </c>
      <c r="V6143" t="str">
        <f t="shared" si="670"/>
        <v>5-10</v>
      </c>
      <c r="W6143" t="str">
        <f t="shared" si="671"/>
        <v>Fast</v>
      </c>
    </row>
    <row r="6144" spans="1:23" x14ac:dyDescent="0.3">
      <c r="A6144">
        <v>606143</v>
      </c>
      <c r="B6144">
        <v>86203</v>
      </c>
      <c r="C6144">
        <v>63</v>
      </c>
      <c r="D6144" t="s">
        <v>4</v>
      </c>
      <c r="E6144" t="s">
        <v>8</v>
      </c>
      <c r="F6144" t="s">
        <v>24</v>
      </c>
      <c r="G6144" t="s">
        <v>23</v>
      </c>
      <c r="H6144" s="1">
        <v>45085</v>
      </c>
      <c r="I6144" t="s">
        <v>34</v>
      </c>
      <c r="J6144">
        <v>85</v>
      </c>
      <c r="K6144">
        <v>7.8</v>
      </c>
      <c r="L6144">
        <v>503</v>
      </c>
      <c r="M6144">
        <v>82.96</v>
      </c>
      <c r="N6144" t="s">
        <v>50</v>
      </c>
      <c r="O6144">
        <v>3</v>
      </c>
      <c r="P6144" t="str" cm="1">
        <f t="array" ref="P6144">_xlfn.IFS(C6144&lt;25,"18-24", C6144&lt;=35,"25-35", C6144&lt;=50,"36-50",TRUE,"50+")</f>
        <v>50+</v>
      </c>
      <c r="Q6144" t="str">
        <f t="shared" si="665"/>
        <v>new</v>
      </c>
      <c r="R6144" t="str">
        <f t="shared" si="666"/>
        <v>high value</v>
      </c>
      <c r="S6144" t="str">
        <f t="shared" si="667"/>
        <v>medium</v>
      </c>
      <c r="T6144" t="str">
        <f t="shared" si="668"/>
        <v>Jun</v>
      </c>
      <c r="U6144">
        <f t="shared" si="669"/>
        <v>2023</v>
      </c>
      <c r="V6144" t="str">
        <f t="shared" si="670"/>
        <v>5-10</v>
      </c>
      <c r="W6144" t="str">
        <f t="shared" si="671"/>
        <v>Slow</v>
      </c>
    </row>
    <row r="6145" spans="1:23" x14ac:dyDescent="0.3">
      <c r="A6145">
        <v>606144</v>
      </c>
      <c r="B6145">
        <v>90767</v>
      </c>
      <c r="C6145">
        <v>38</v>
      </c>
      <c r="D6145" t="s">
        <v>4</v>
      </c>
      <c r="E6145" t="s">
        <v>5</v>
      </c>
      <c r="F6145" t="s">
        <v>18</v>
      </c>
      <c r="G6145" t="s">
        <v>27</v>
      </c>
      <c r="H6145" s="1">
        <v>44669</v>
      </c>
      <c r="I6145" t="s">
        <v>34</v>
      </c>
      <c r="J6145">
        <v>63</v>
      </c>
      <c r="K6145">
        <v>10.5</v>
      </c>
      <c r="L6145">
        <v>1052.2</v>
      </c>
      <c r="M6145">
        <v>77.040000000000006</v>
      </c>
      <c r="N6145" t="s">
        <v>49</v>
      </c>
      <c r="O6145">
        <v>4</v>
      </c>
      <c r="P6145" t="str" cm="1">
        <f t="array" ref="P6145">_xlfn.IFS(C6145&lt;25,"18-24", C6145&lt;=35,"25-35", C6145&lt;=50,"36-50",TRUE,"50+")</f>
        <v>36-50</v>
      </c>
      <c r="Q6145" t="str">
        <f t="shared" si="665"/>
        <v>new</v>
      </c>
      <c r="R6145" t="str">
        <f t="shared" si="666"/>
        <v>high value</v>
      </c>
      <c r="S6145" t="str">
        <f t="shared" si="667"/>
        <v>medium</v>
      </c>
      <c r="T6145" t="str">
        <f t="shared" si="668"/>
        <v>Apr</v>
      </c>
      <c r="U6145">
        <f t="shared" si="669"/>
        <v>2022</v>
      </c>
      <c r="V6145" t="str">
        <f t="shared" si="670"/>
        <v>10-15</v>
      </c>
      <c r="W6145" t="str">
        <f t="shared" si="671"/>
        <v>Slow</v>
      </c>
    </row>
    <row r="6146" spans="1:23" x14ac:dyDescent="0.3">
      <c r="A6146">
        <v>606145</v>
      </c>
      <c r="B6146">
        <v>14056</v>
      </c>
      <c r="C6146">
        <v>52</v>
      </c>
      <c r="D6146" t="s">
        <v>4</v>
      </c>
      <c r="E6146" t="s">
        <v>15</v>
      </c>
      <c r="F6146" t="s">
        <v>18</v>
      </c>
      <c r="G6146" t="s">
        <v>23</v>
      </c>
      <c r="H6146" s="1">
        <v>45021</v>
      </c>
      <c r="I6146" t="s">
        <v>34</v>
      </c>
      <c r="J6146">
        <v>56</v>
      </c>
      <c r="K6146">
        <v>9.1999999999999993</v>
      </c>
      <c r="L6146">
        <v>661.7</v>
      </c>
      <c r="M6146">
        <v>73.37</v>
      </c>
      <c r="N6146" t="s">
        <v>50</v>
      </c>
      <c r="O6146">
        <v>3</v>
      </c>
      <c r="P6146" t="str" cm="1">
        <f t="array" ref="P6146">_xlfn.IFS(C6146&lt;25,"18-24", C6146&lt;=35,"25-35", C6146&lt;=50,"36-50",TRUE,"50+")</f>
        <v>50+</v>
      </c>
      <c r="Q6146" t="str">
        <f t="shared" si="665"/>
        <v>new</v>
      </c>
      <c r="R6146" t="str">
        <f t="shared" si="666"/>
        <v>high value</v>
      </c>
      <c r="S6146" t="str">
        <f t="shared" si="667"/>
        <v>medium</v>
      </c>
      <c r="T6146" t="str">
        <f t="shared" si="668"/>
        <v>Apr</v>
      </c>
      <c r="U6146">
        <f t="shared" si="669"/>
        <v>2023</v>
      </c>
      <c r="V6146" t="str">
        <f t="shared" si="670"/>
        <v>5-10</v>
      </c>
      <c r="W6146" t="str">
        <f t="shared" si="671"/>
        <v>Slow</v>
      </c>
    </row>
    <row r="6147" spans="1:23" x14ac:dyDescent="0.3">
      <c r="A6147">
        <v>606146</v>
      </c>
      <c r="B6147">
        <v>69156</v>
      </c>
      <c r="C6147">
        <v>53</v>
      </c>
      <c r="D6147" t="s">
        <v>4</v>
      </c>
      <c r="E6147" t="s">
        <v>16</v>
      </c>
      <c r="F6147" t="s">
        <v>32</v>
      </c>
      <c r="G6147" t="s">
        <v>21</v>
      </c>
      <c r="H6147" s="1">
        <v>45101</v>
      </c>
      <c r="I6147" t="s">
        <v>34</v>
      </c>
      <c r="J6147">
        <v>67</v>
      </c>
      <c r="K6147">
        <v>6.2</v>
      </c>
      <c r="L6147">
        <v>474.28</v>
      </c>
      <c r="M6147">
        <v>26.69</v>
      </c>
      <c r="N6147" t="s">
        <v>50</v>
      </c>
      <c r="O6147">
        <v>4</v>
      </c>
      <c r="P6147" t="str" cm="1">
        <f t="array" ref="P6147">_xlfn.IFS(C6147&lt;25,"18-24", C6147&lt;=35,"25-35", C6147&lt;=50,"36-50",TRUE,"50+")</f>
        <v>50+</v>
      </c>
      <c r="Q6147" t="str">
        <f t="shared" ref="Q6147:Q6210" si="672">IF(COUNTIF($B:$B,B6147)&gt;1,"repeat","new")</f>
        <v>new</v>
      </c>
      <c r="R6147" t="str">
        <f t="shared" ref="R6147:R6210" si="673">IF(L6147&gt;500,"high value",IF( L6147&gt;250,"medium","low"))</f>
        <v>medium</v>
      </c>
      <c r="S6147" t="str">
        <f t="shared" ref="S6147:S6210" si="674">IF(O6147&lt;=2,"Low",IF(O6147&lt;=4,"medium","High"))</f>
        <v>medium</v>
      </c>
      <c r="T6147" t="str">
        <f t="shared" ref="T6147:T6210" si="675">TEXT(H6147,"MMM")</f>
        <v>Jun</v>
      </c>
      <c r="U6147">
        <f t="shared" ref="U6147:U6210" si="676">YEAR(H6147)</f>
        <v>2023</v>
      </c>
      <c r="V6147" t="str">
        <f t="shared" ref="V6147:V6210" si="677">IF(K6147&lt;=5,"0-5",IF(K6147&lt;=10,"5-10",IF(K6147&lt;=15,"10-15","15+")))</f>
        <v>5-10</v>
      </c>
      <c r="W6147" t="str">
        <f t="shared" ref="W6147:W6210" si="678">IF(J6147&lt;=30,"Fast",IF(J6147&lt;=45,"Medium","Slow"))</f>
        <v>Slow</v>
      </c>
    </row>
    <row r="6148" spans="1:23" x14ac:dyDescent="0.3">
      <c r="A6148">
        <v>606147</v>
      </c>
      <c r="B6148">
        <v>44066</v>
      </c>
      <c r="C6148">
        <v>33</v>
      </c>
      <c r="D6148" t="s">
        <v>4</v>
      </c>
      <c r="E6148" t="s">
        <v>13</v>
      </c>
      <c r="F6148" t="s">
        <v>18</v>
      </c>
      <c r="G6148" t="s">
        <v>29</v>
      </c>
      <c r="H6148" s="1">
        <v>44960</v>
      </c>
      <c r="I6148" t="s">
        <v>34</v>
      </c>
      <c r="J6148">
        <v>89</v>
      </c>
      <c r="K6148">
        <v>2.2999999999999998</v>
      </c>
      <c r="L6148">
        <v>905.05</v>
      </c>
      <c r="M6148">
        <v>37.92</v>
      </c>
      <c r="N6148" t="s">
        <v>47</v>
      </c>
      <c r="O6148">
        <v>2</v>
      </c>
      <c r="P6148" t="str" cm="1">
        <f t="array" ref="P6148">_xlfn.IFS(C6148&lt;25,"18-24", C6148&lt;=35,"25-35", C6148&lt;=50,"36-50",TRUE,"50+")</f>
        <v>25-35</v>
      </c>
      <c r="Q6148" t="str">
        <f t="shared" si="672"/>
        <v>new</v>
      </c>
      <c r="R6148" t="str">
        <f t="shared" si="673"/>
        <v>high value</v>
      </c>
      <c r="S6148" t="str">
        <f t="shared" si="674"/>
        <v>Low</v>
      </c>
      <c r="T6148" t="str">
        <f t="shared" si="675"/>
        <v>Feb</v>
      </c>
      <c r="U6148">
        <f t="shared" si="676"/>
        <v>2023</v>
      </c>
      <c r="V6148" t="str">
        <f t="shared" si="677"/>
        <v>0-5</v>
      </c>
      <c r="W6148" t="str">
        <f t="shared" si="678"/>
        <v>Slow</v>
      </c>
    </row>
    <row r="6149" spans="1:23" x14ac:dyDescent="0.3">
      <c r="A6149">
        <v>606148</v>
      </c>
      <c r="B6149">
        <v>69594</v>
      </c>
      <c r="C6149">
        <v>51</v>
      </c>
      <c r="D6149" t="s">
        <v>4</v>
      </c>
      <c r="E6149" t="s">
        <v>5</v>
      </c>
      <c r="F6149" t="s">
        <v>28</v>
      </c>
      <c r="G6149" t="s">
        <v>23</v>
      </c>
      <c r="H6149" s="1">
        <v>45421</v>
      </c>
      <c r="I6149" t="s">
        <v>34</v>
      </c>
      <c r="J6149">
        <v>49</v>
      </c>
      <c r="K6149">
        <v>7.7</v>
      </c>
      <c r="L6149">
        <v>591.72</v>
      </c>
      <c r="M6149">
        <v>55.16</v>
      </c>
      <c r="N6149" t="s">
        <v>49</v>
      </c>
      <c r="O6149">
        <v>1</v>
      </c>
      <c r="P6149" t="str" cm="1">
        <f t="array" ref="P6149">_xlfn.IFS(C6149&lt;25,"18-24", C6149&lt;=35,"25-35", C6149&lt;=50,"36-50",TRUE,"50+")</f>
        <v>50+</v>
      </c>
      <c r="Q6149" t="str">
        <f t="shared" si="672"/>
        <v>new</v>
      </c>
      <c r="R6149" t="str">
        <f t="shared" si="673"/>
        <v>high value</v>
      </c>
      <c r="S6149" t="str">
        <f t="shared" si="674"/>
        <v>Low</v>
      </c>
      <c r="T6149" t="str">
        <f t="shared" si="675"/>
        <v>May</v>
      </c>
      <c r="U6149">
        <f t="shared" si="676"/>
        <v>2024</v>
      </c>
      <c r="V6149" t="str">
        <f t="shared" si="677"/>
        <v>5-10</v>
      </c>
      <c r="W6149" t="str">
        <f t="shared" si="678"/>
        <v>Slow</v>
      </c>
    </row>
    <row r="6150" spans="1:23" x14ac:dyDescent="0.3">
      <c r="A6150">
        <v>606149</v>
      </c>
      <c r="B6150">
        <v>65715</v>
      </c>
      <c r="C6150">
        <v>25</v>
      </c>
      <c r="D6150" t="s">
        <v>4</v>
      </c>
      <c r="E6150" t="s">
        <v>8</v>
      </c>
      <c r="F6150" t="s">
        <v>18</v>
      </c>
      <c r="G6150" t="s">
        <v>29</v>
      </c>
      <c r="H6150" s="1">
        <v>45026</v>
      </c>
      <c r="I6150" t="s">
        <v>33</v>
      </c>
      <c r="J6150">
        <v>26</v>
      </c>
      <c r="K6150">
        <v>12</v>
      </c>
      <c r="L6150">
        <v>717.22</v>
      </c>
      <c r="M6150">
        <v>108.48</v>
      </c>
      <c r="N6150" t="s">
        <v>49</v>
      </c>
      <c r="O6150">
        <v>3</v>
      </c>
      <c r="P6150" t="str" cm="1">
        <f t="array" ref="P6150">_xlfn.IFS(C6150&lt;25,"18-24", C6150&lt;=35,"25-35", C6150&lt;=50,"36-50",TRUE,"50+")</f>
        <v>25-35</v>
      </c>
      <c r="Q6150" t="str">
        <f t="shared" si="672"/>
        <v>new</v>
      </c>
      <c r="R6150" t="str">
        <f t="shared" si="673"/>
        <v>high value</v>
      </c>
      <c r="S6150" t="str">
        <f t="shared" si="674"/>
        <v>medium</v>
      </c>
      <c r="T6150" t="str">
        <f t="shared" si="675"/>
        <v>Apr</v>
      </c>
      <c r="U6150">
        <f t="shared" si="676"/>
        <v>2023</v>
      </c>
      <c r="V6150" t="str">
        <f t="shared" si="677"/>
        <v>10-15</v>
      </c>
      <c r="W6150" t="str">
        <f t="shared" si="678"/>
        <v>Fast</v>
      </c>
    </row>
    <row r="6151" spans="1:23" x14ac:dyDescent="0.3">
      <c r="A6151">
        <v>606150</v>
      </c>
      <c r="B6151">
        <v>95719</v>
      </c>
      <c r="C6151">
        <v>51</v>
      </c>
      <c r="D6151" t="s">
        <v>7</v>
      </c>
      <c r="E6151" t="s">
        <v>13</v>
      </c>
      <c r="F6151" t="s">
        <v>32</v>
      </c>
      <c r="G6151" t="s">
        <v>29</v>
      </c>
      <c r="H6151" s="1">
        <v>45491</v>
      </c>
      <c r="I6151" t="s">
        <v>33</v>
      </c>
      <c r="J6151">
        <v>72</v>
      </c>
      <c r="K6151">
        <v>4.5999999999999996</v>
      </c>
      <c r="L6151">
        <v>1266.1300000000001</v>
      </c>
      <c r="M6151">
        <v>49.31</v>
      </c>
      <c r="N6151" t="s">
        <v>49</v>
      </c>
      <c r="O6151">
        <v>1</v>
      </c>
      <c r="P6151" t="str" cm="1">
        <f t="array" ref="P6151">_xlfn.IFS(C6151&lt;25,"18-24", C6151&lt;=35,"25-35", C6151&lt;=50,"36-50",TRUE,"50+")</f>
        <v>50+</v>
      </c>
      <c r="Q6151" t="str">
        <f t="shared" si="672"/>
        <v>new</v>
      </c>
      <c r="R6151" t="str">
        <f t="shared" si="673"/>
        <v>high value</v>
      </c>
      <c r="S6151" t="str">
        <f t="shared" si="674"/>
        <v>Low</v>
      </c>
      <c r="T6151" t="str">
        <f t="shared" si="675"/>
        <v>Jul</v>
      </c>
      <c r="U6151">
        <f t="shared" si="676"/>
        <v>2024</v>
      </c>
      <c r="V6151" t="str">
        <f t="shared" si="677"/>
        <v>0-5</v>
      </c>
      <c r="W6151" t="str">
        <f t="shared" si="678"/>
        <v>Slow</v>
      </c>
    </row>
    <row r="6152" spans="1:23" x14ac:dyDescent="0.3">
      <c r="A6152">
        <v>606151</v>
      </c>
      <c r="B6152">
        <v>29653</v>
      </c>
      <c r="C6152">
        <v>56</v>
      </c>
      <c r="D6152" t="s">
        <v>7</v>
      </c>
      <c r="E6152" t="s">
        <v>8</v>
      </c>
      <c r="F6152" t="s">
        <v>26</v>
      </c>
      <c r="G6152" t="s">
        <v>23</v>
      </c>
      <c r="H6152" s="1">
        <v>44929</v>
      </c>
      <c r="I6152" t="s">
        <v>34</v>
      </c>
      <c r="J6152">
        <v>81</v>
      </c>
      <c r="K6152">
        <v>3.8</v>
      </c>
      <c r="L6152">
        <v>1136.76</v>
      </c>
      <c r="M6152">
        <v>67.97</v>
      </c>
      <c r="N6152" t="s">
        <v>50</v>
      </c>
      <c r="O6152">
        <v>3</v>
      </c>
      <c r="P6152" t="str" cm="1">
        <f t="array" ref="P6152">_xlfn.IFS(C6152&lt;25,"18-24", C6152&lt;=35,"25-35", C6152&lt;=50,"36-50",TRUE,"50+")</f>
        <v>50+</v>
      </c>
      <c r="Q6152" t="str">
        <f t="shared" si="672"/>
        <v>new</v>
      </c>
      <c r="R6152" t="str">
        <f t="shared" si="673"/>
        <v>high value</v>
      </c>
      <c r="S6152" t="str">
        <f t="shared" si="674"/>
        <v>medium</v>
      </c>
      <c r="T6152" t="str">
        <f t="shared" si="675"/>
        <v>Jan</v>
      </c>
      <c r="U6152">
        <f t="shared" si="676"/>
        <v>2023</v>
      </c>
      <c r="V6152" t="str">
        <f t="shared" si="677"/>
        <v>0-5</v>
      </c>
      <c r="W6152" t="str">
        <f t="shared" si="678"/>
        <v>Slow</v>
      </c>
    </row>
    <row r="6153" spans="1:23" x14ac:dyDescent="0.3">
      <c r="A6153">
        <v>606152</v>
      </c>
      <c r="B6153">
        <v>87148</v>
      </c>
      <c r="C6153">
        <v>27</v>
      </c>
      <c r="D6153" t="s">
        <v>4</v>
      </c>
      <c r="E6153" t="s">
        <v>16</v>
      </c>
      <c r="F6153" t="s">
        <v>22</v>
      </c>
      <c r="G6153" t="s">
        <v>25</v>
      </c>
      <c r="H6153" s="1">
        <v>45481</v>
      </c>
      <c r="I6153" t="s">
        <v>34</v>
      </c>
      <c r="J6153">
        <v>27</v>
      </c>
      <c r="K6153">
        <v>11.3</v>
      </c>
      <c r="L6153">
        <v>1236.42</v>
      </c>
      <c r="M6153">
        <v>104.39</v>
      </c>
      <c r="N6153" t="s">
        <v>47</v>
      </c>
      <c r="O6153">
        <v>5</v>
      </c>
      <c r="P6153" t="str" cm="1">
        <f t="array" ref="P6153">_xlfn.IFS(C6153&lt;25,"18-24", C6153&lt;=35,"25-35", C6153&lt;=50,"36-50",TRUE,"50+")</f>
        <v>25-35</v>
      </c>
      <c r="Q6153" t="str">
        <f t="shared" si="672"/>
        <v>new</v>
      </c>
      <c r="R6153" t="str">
        <f t="shared" si="673"/>
        <v>high value</v>
      </c>
      <c r="S6153" t="str">
        <f t="shared" si="674"/>
        <v>High</v>
      </c>
      <c r="T6153" t="str">
        <f t="shared" si="675"/>
        <v>Jul</v>
      </c>
      <c r="U6153">
        <f t="shared" si="676"/>
        <v>2024</v>
      </c>
      <c r="V6153" t="str">
        <f t="shared" si="677"/>
        <v>10-15</v>
      </c>
      <c r="W6153" t="str">
        <f t="shared" si="678"/>
        <v>Fast</v>
      </c>
    </row>
    <row r="6154" spans="1:23" x14ac:dyDescent="0.3">
      <c r="A6154">
        <v>606153</v>
      </c>
      <c r="B6154">
        <v>42858</v>
      </c>
      <c r="C6154">
        <v>43</v>
      </c>
      <c r="D6154" t="s">
        <v>4</v>
      </c>
      <c r="E6154" t="s">
        <v>16</v>
      </c>
      <c r="F6154" t="s">
        <v>19</v>
      </c>
      <c r="G6154" t="s">
        <v>25</v>
      </c>
      <c r="H6154" s="1">
        <v>44878</v>
      </c>
      <c r="I6154" t="s">
        <v>33</v>
      </c>
      <c r="J6154">
        <v>50</v>
      </c>
      <c r="K6154">
        <v>8.6999999999999993</v>
      </c>
      <c r="L6154">
        <v>640.44000000000005</v>
      </c>
      <c r="M6154">
        <v>22.53</v>
      </c>
      <c r="N6154" t="s">
        <v>49</v>
      </c>
      <c r="O6154">
        <v>3</v>
      </c>
      <c r="P6154" t="str" cm="1">
        <f t="array" ref="P6154">_xlfn.IFS(C6154&lt;25,"18-24", C6154&lt;=35,"25-35", C6154&lt;=50,"36-50",TRUE,"50+")</f>
        <v>36-50</v>
      </c>
      <c r="Q6154" t="str">
        <f t="shared" si="672"/>
        <v>new</v>
      </c>
      <c r="R6154" t="str">
        <f t="shared" si="673"/>
        <v>high value</v>
      </c>
      <c r="S6154" t="str">
        <f t="shared" si="674"/>
        <v>medium</v>
      </c>
      <c r="T6154" t="str">
        <f t="shared" si="675"/>
        <v>Nov</v>
      </c>
      <c r="U6154">
        <f t="shared" si="676"/>
        <v>2022</v>
      </c>
      <c r="V6154" t="str">
        <f t="shared" si="677"/>
        <v>5-10</v>
      </c>
      <c r="W6154" t="str">
        <f t="shared" si="678"/>
        <v>Slow</v>
      </c>
    </row>
    <row r="6155" spans="1:23" x14ac:dyDescent="0.3">
      <c r="A6155">
        <v>606154</v>
      </c>
      <c r="B6155">
        <v>28492</v>
      </c>
      <c r="C6155">
        <v>58</v>
      </c>
      <c r="D6155" t="s">
        <v>7</v>
      </c>
      <c r="E6155" t="s">
        <v>5</v>
      </c>
      <c r="F6155" t="s">
        <v>26</v>
      </c>
      <c r="G6155" t="s">
        <v>31</v>
      </c>
      <c r="H6155" s="1">
        <v>45234</v>
      </c>
      <c r="I6155" t="s">
        <v>34</v>
      </c>
      <c r="J6155">
        <v>49</v>
      </c>
      <c r="K6155">
        <v>5</v>
      </c>
      <c r="L6155">
        <v>417</v>
      </c>
      <c r="M6155">
        <v>61.3</v>
      </c>
      <c r="N6155" t="s">
        <v>49</v>
      </c>
      <c r="O6155">
        <v>1</v>
      </c>
      <c r="P6155" t="str" cm="1">
        <f t="array" ref="P6155">_xlfn.IFS(C6155&lt;25,"18-24", C6155&lt;=35,"25-35", C6155&lt;=50,"36-50",TRUE,"50+")</f>
        <v>50+</v>
      </c>
      <c r="Q6155" t="str">
        <f t="shared" si="672"/>
        <v>new</v>
      </c>
      <c r="R6155" t="str">
        <f t="shared" si="673"/>
        <v>medium</v>
      </c>
      <c r="S6155" t="str">
        <f t="shared" si="674"/>
        <v>Low</v>
      </c>
      <c r="T6155" t="str">
        <f t="shared" si="675"/>
        <v>Nov</v>
      </c>
      <c r="U6155">
        <f t="shared" si="676"/>
        <v>2023</v>
      </c>
      <c r="V6155" t="str">
        <f t="shared" si="677"/>
        <v>0-5</v>
      </c>
      <c r="W6155" t="str">
        <f t="shared" si="678"/>
        <v>Slow</v>
      </c>
    </row>
    <row r="6156" spans="1:23" x14ac:dyDescent="0.3">
      <c r="A6156">
        <v>606155</v>
      </c>
      <c r="B6156">
        <v>70050</v>
      </c>
      <c r="C6156">
        <v>38</v>
      </c>
      <c r="D6156" t="s">
        <v>4</v>
      </c>
      <c r="E6156" t="s">
        <v>5</v>
      </c>
      <c r="F6156" t="s">
        <v>32</v>
      </c>
      <c r="G6156" t="s">
        <v>31</v>
      </c>
      <c r="H6156" s="1">
        <v>44647</v>
      </c>
      <c r="I6156" t="s">
        <v>34</v>
      </c>
      <c r="J6156">
        <v>52</v>
      </c>
      <c r="K6156">
        <v>3</v>
      </c>
      <c r="L6156">
        <v>386.7</v>
      </c>
      <c r="M6156">
        <v>82.65</v>
      </c>
      <c r="N6156" t="s">
        <v>49</v>
      </c>
      <c r="O6156">
        <v>1</v>
      </c>
      <c r="P6156" t="str" cm="1">
        <f t="array" ref="P6156">_xlfn.IFS(C6156&lt;25,"18-24", C6156&lt;=35,"25-35", C6156&lt;=50,"36-50",TRUE,"50+")</f>
        <v>36-50</v>
      </c>
      <c r="Q6156" t="str">
        <f t="shared" si="672"/>
        <v>new</v>
      </c>
      <c r="R6156" t="str">
        <f t="shared" si="673"/>
        <v>medium</v>
      </c>
      <c r="S6156" t="str">
        <f t="shared" si="674"/>
        <v>Low</v>
      </c>
      <c r="T6156" t="str">
        <f t="shared" si="675"/>
        <v>Mar</v>
      </c>
      <c r="U6156">
        <f t="shared" si="676"/>
        <v>2022</v>
      </c>
      <c r="V6156" t="str">
        <f t="shared" si="677"/>
        <v>0-5</v>
      </c>
      <c r="W6156" t="str">
        <f t="shared" si="678"/>
        <v>Slow</v>
      </c>
    </row>
    <row r="6157" spans="1:23" x14ac:dyDescent="0.3">
      <c r="A6157">
        <v>606156</v>
      </c>
      <c r="B6157">
        <v>60380</v>
      </c>
      <c r="C6157">
        <v>29</v>
      </c>
      <c r="D6157" t="s">
        <v>7</v>
      </c>
      <c r="E6157" t="s">
        <v>8</v>
      </c>
      <c r="F6157" t="s">
        <v>22</v>
      </c>
      <c r="G6157" t="s">
        <v>27</v>
      </c>
      <c r="H6157" s="1">
        <v>45088</v>
      </c>
      <c r="I6157" t="s">
        <v>33</v>
      </c>
      <c r="J6157">
        <v>73</v>
      </c>
      <c r="K6157">
        <v>14.4</v>
      </c>
      <c r="L6157">
        <v>714.52</v>
      </c>
      <c r="M6157">
        <v>109.37</v>
      </c>
      <c r="N6157" t="s">
        <v>48</v>
      </c>
      <c r="O6157">
        <v>3</v>
      </c>
      <c r="P6157" t="str" cm="1">
        <f t="array" ref="P6157">_xlfn.IFS(C6157&lt;25,"18-24", C6157&lt;=35,"25-35", C6157&lt;=50,"36-50",TRUE,"50+")</f>
        <v>25-35</v>
      </c>
      <c r="Q6157" t="str">
        <f t="shared" si="672"/>
        <v>repeat</v>
      </c>
      <c r="R6157" t="str">
        <f t="shared" si="673"/>
        <v>high value</v>
      </c>
      <c r="S6157" t="str">
        <f t="shared" si="674"/>
        <v>medium</v>
      </c>
      <c r="T6157" t="str">
        <f t="shared" si="675"/>
        <v>Jun</v>
      </c>
      <c r="U6157">
        <f t="shared" si="676"/>
        <v>2023</v>
      </c>
      <c r="V6157" t="str">
        <f t="shared" si="677"/>
        <v>10-15</v>
      </c>
      <c r="W6157" t="str">
        <f t="shared" si="678"/>
        <v>Slow</v>
      </c>
    </row>
    <row r="6158" spans="1:23" x14ac:dyDescent="0.3">
      <c r="A6158">
        <v>606157</v>
      </c>
      <c r="B6158">
        <v>23931</v>
      </c>
      <c r="C6158">
        <v>26</v>
      </c>
      <c r="D6158" t="s">
        <v>4</v>
      </c>
      <c r="E6158" t="s">
        <v>15</v>
      </c>
      <c r="F6158" t="s">
        <v>18</v>
      </c>
      <c r="G6158" t="s">
        <v>23</v>
      </c>
      <c r="H6158" s="1">
        <v>45338</v>
      </c>
      <c r="I6158" t="s">
        <v>34</v>
      </c>
      <c r="J6158">
        <v>36</v>
      </c>
      <c r="K6158">
        <v>4.5</v>
      </c>
      <c r="L6158">
        <v>791.37</v>
      </c>
      <c r="M6158">
        <v>74.53</v>
      </c>
      <c r="N6158" t="s">
        <v>50</v>
      </c>
      <c r="O6158">
        <v>4</v>
      </c>
      <c r="P6158" t="str" cm="1">
        <f t="array" ref="P6158">_xlfn.IFS(C6158&lt;25,"18-24", C6158&lt;=35,"25-35", C6158&lt;=50,"36-50",TRUE,"50+")</f>
        <v>25-35</v>
      </c>
      <c r="Q6158" t="str">
        <f t="shared" si="672"/>
        <v>new</v>
      </c>
      <c r="R6158" t="str">
        <f t="shared" si="673"/>
        <v>high value</v>
      </c>
      <c r="S6158" t="str">
        <f t="shared" si="674"/>
        <v>medium</v>
      </c>
      <c r="T6158" t="str">
        <f t="shared" si="675"/>
        <v>Feb</v>
      </c>
      <c r="U6158">
        <f t="shared" si="676"/>
        <v>2024</v>
      </c>
      <c r="V6158" t="str">
        <f t="shared" si="677"/>
        <v>0-5</v>
      </c>
      <c r="W6158" t="str">
        <f t="shared" si="678"/>
        <v>Medium</v>
      </c>
    </row>
    <row r="6159" spans="1:23" x14ac:dyDescent="0.3">
      <c r="A6159">
        <v>606158</v>
      </c>
      <c r="B6159">
        <v>29372</v>
      </c>
      <c r="C6159">
        <v>55</v>
      </c>
      <c r="D6159" t="s">
        <v>7</v>
      </c>
      <c r="E6159" t="s">
        <v>5</v>
      </c>
      <c r="F6159" t="s">
        <v>30</v>
      </c>
      <c r="G6159" t="s">
        <v>29</v>
      </c>
      <c r="H6159" s="1">
        <v>44986</v>
      </c>
      <c r="I6159" t="s">
        <v>34</v>
      </c>
      <c r="J6159">
        <v>39</v>
      </c>
      <c r="K6159">
        <v>3</v>
      </c>
      <c r="L6159">
        <v>1268.52</v>
      </c>
      <c r="M6159">
        <v>91.86</v>
      </c>
      <c r="N6159" t="s">
        <v>47</v>
      </c>
      <c r="O6159">
        <v>3</v>
      </c>
      <c r="P6159" t="str" cm="1">
        <f t="array" ref="P6159">_xlfn.IFS(C6159&lt;25,"18-24", C6159&lt;=35,"25-35", C6159&lt;=50,"36-50",TRUE,"50+")</f>
        <v>50+</v>
      </c>
      <c r="Q6159" t="str">
        <f t="shared" si="672"/>
        <v>new</v>
      </c>
      <c r="R6159" t="str">
        <f t="shared" si="673"/>
        <v>high value</v>
      </c>
      <c r="S6159" t="str">
        <f t="shared" si="674"/>
        <v>medium</v>
      </c>
      <c r="T6159" t="str">
        <f t="shared" si="675"/>
        <v>Mar</v>
      </c>
      <c r="U6159">
        <f t="shared" si="676"/>
        <v>2023</v>
      </c>
      <c r="V6159" t="str">
        <f t="shared" si="677"/>
        <v>0-5</v>
      </c>
      <c r="W6159" t="str">
        <f t="shared" si="678"/>
        <v>Medium</v>
      </c>
    </row>
    <row r="6160" spans="1:23" x14ac:dyDescent="0.3">
      <c r="A6160">
        <v>606159</v>
      </c>
      <c r="B6160">
        <v>77795</v>
      </c>
      <c r="C6160">
        <v>53</v>
      </c>
      <c r="D6160" t="s">
        <v>4</v>
      </c>
      <c r="E6160" t="s">
        <v>11</v>
      </c>
      <c r="F6160" t="s">
        <v>26</v>
      </c>
      <c r="G6160" t="s">
        <v>23</v>
      </c>
      <c r="H6160" s="1">
        <v>45054</v>
      </c>
      <c r="I6160" t="s">
        <v>34</v>
      </c>
      <c r="J6160">
        <v>87</v>
      </c>
      <c r="K6160">
        <v>14.2</v>
      </c>
      <c r="L6160">
        <v>486.78</v>
      </c>
      <c r="M6160">
        <v>46.86</v>
      </c>
      <c r="N6160" t="s">
        <v>48</v>
      </c>
      <c r="O6160">
        <v>1</v>
      </c>
      <c r="P6160" t="str" cm="1">
        <f t="array" ref="P6160">_xlfn.IFS(C6160&lt;25,"18-24", C6160&lt;=35,"25-35", C6160&lt;=50,"36-50",TRUE,"50+")</f>
        <v>50+</v>
      </c>
      <c r="Q6160" t="str">
        <f t="shared" si="672"/>
        <v>new</v>
      </c>
      <c r="R6160" t="str">
        <f t="shared" si="673"/>
        <v>medium</v>
      </c>
      <c r="S6160" t="str">
        <f t="shared" si="674"/>
        <v>Low</v>
      </c>
      <c r="T6160" t="str">
        <f t="shared" si="675"/>
        <v>May</v>
      </c>
      <c r="U6160">
        <f t="shared" si="676"/>
        <v>2023</v>
      </c>
      <c r="V6160" t="str">
        <f t="shared" si="677"/>
        <v>10-15</v>
      </c>
      <c r="W6160" t="str">
        <f t="shared" si="678"/>
        <v>Slow</v>
      </c>
    </row>
    <row r="6161" spans="1:23" x14ac:dyDescent="0.3">
      <c r="A6161">
        <v>606160</v>
      </c>
      <c r="B6161">
        <v>16727</v>
      </c>
      <c r="C6161">
        <v>52</v>
      </c>
      <c r="D6161" t="s">
        <v>4</v>
      </c>
      <c r="E6161" t="s">
        <v>16</v>
      </c>
      <c r="F6161" t="s">
        <v>28</v>
      </c>
      <c r="G6161" t="s">
        <v>25</v>
      </c>
      <c r="H6161" s="1">
        <v>44778</v>
      </c>
      <c r="I6161" t="s">
        <v>33</v>
      </c>
      <c r="J6161">
        <v>84</v>
      </c>
      <c r="K6161">
        <v>6.6</v>
      </c>
      <c r="L6161">
        <v>862.63</v>
      </c>
      <c r="M6161">
        <v>33.75</v>
      </c>
      <c r="N6161" t="s">
        <v>49</v>
      </c>
      <c r="O6161">
        <v>5</v>
      </c>
      <c r="P6161" t="str" cm="1">
        <f t="array" ref="P6161">_xlfn.IFS(C6161&lt;25,"18-24", C6161&lt;=35,"25-35", C6161&lt;=50,"36-50",TRUE,"50+")</f>
        <v>50+</v>
      </c>
      <c r="Q6161" t="str">
        <f t="shared" si="672"/>
        <v>new</v>
      </c>
      <c r="R6161" t="str">
        <f t="shared" si="673"/>
        <v>high value</v>
      </c>
      <c r="S6161" t="str">
        <f t="shared" si="674"/>
        <v>High</v>
      </c>
      <c r="T6161" t="str">
        <f t="shared" si="675"/>
        <v>Aug</v>
      </c>
      <c r="U6161">
        <f t="shared" si="676"/>
        <v>2022</v>
      </c>
      <c r="V6161" t="str">
        <f t="shared" si="677"/>
        <v>5-10</v>
      </c>
      <c r="W6161" t="str">
        <f t="shared" si="678"/>
        <v>Slow</v>
      </c>
    </row>
    <row r="6162" spans="1:23" x14ac:dyDescent="0.3">
      <c r="A6162">
        <v>606161</v>
      </c>
      <c r="B6162">
        <v>88716</v>
      </c>
      <c r="C6162">
        <v>55</v>
      </c>
      <c r="D6162" t="s">
        <v>7</v>
      </c>
      <c r="E6162" t="s">
        <v>8</v>
      </c>
      <c r="F6162" t="s">
        <v>32</v>
      </c>
      <c r="G6162" t="s">
        <v>31</v>
      </c>
      <c r="H6162" s="1">
        <v>45322</v>
      </c>
      <c r="I6162" t="s">
        <v>33</v>
      </c>
      <c r="J6162">
        <v>86</v>
      </c>
      <c r="K6162">
        <v>14.6</v>
      </c>
      <c r="L6162">
        <v>1329.74</v>
      </c>
      <c r="M6162">
        <v>82.65</v>
      </c>
      <c r="N6162" t="s">
        <v>50</v>
      </c>
      <c r="O6162">
        <v>3</v>
      </c>
      <c r="P6162" t="str" cm="1">
        <f t="array" ref="P6162">_xlfn.IFS(C6162&lt;25,"18-24", C6162&lt;=35,"25-35", C6162&lt;=50,"36-50",TRUE,"50+")</f>
        <v>50+</v>
      </c>
      <c r="Q6162" t="str">
        <f t="shared" si="672"/>
        <v>new</v>
      </c>
      <c r="R6162" t="str">
        <f t="shared" si="673"/>
        <v>high value</v>
      </c>
      <c r="S6162" t="str">
        <f t="shared" si="674"/>
        <v>medium</v>
      </c>
      <c r="T6162" t="str">
        <f t="shared" si="675"/>
        <v>Jan</v>
      </c>
      <c r="U6162">
        <f t="shared" si="676"/>
        <v>2024</v>
      </c>
      <c r="V6162" t="str">
        <f t="shared" si="677"/>
        <v>10-15</v>
      </c>
      <c r="W6162" t="str">
        <f t="shared" si="678"/>
        <v>Slow</v>
      </c>
    </row>
    <row r="6163" spans="1:23" x14ac:dyDescent="0.3">
      <c r="A6163">
        <v>606162</v>
      </c>
      <c r="B6163">
        <v>89830</v>
      </c>
      <c r="C6163">
        <v>64</v>
      </c>
      <c r="D6163" t="s">
        <v>4</v>
      </c>
      <c r="E6163" t="s">
        <v>16</v>
      </c>
      <c r="F6163" t="s">
        <v>22</v>
      </c>
      <c r="G6163" t="s">
        <v>29</v>
      </c>
      <c r="H6163" s="1">
        <v>45083</v>
      </c>
      <c r="I6163" t="s">
        <v>33</v>
      </c>
      <c r="J6163">
        <v>59</v>
      </c>
      <c r="K6163">
        <v>3.3</v>
      </c>
      <c r="L6163">
        <v>1008.63</v>
      </c>
      <c r="M6163">
        <v>40.61</v>
      </c>
      <c r="N6163" t="s">
        <v>48</v>
      </c>
      <c r="O6163">
        <v>1</v>
      </c>
      <c r="P6163" t="str" cm="1">
        <f t="array" ref="P6163">_xlfn.IFS(C6163&lt;25,"18-24", C6163&lt;=35,"25-35", C6163&lt;=50,"36-50",TRUE,"50+")</f>
        <v>50+</v>
      </c>
      <c r="Q6163" t="str">
        <f t="shared" si="672"/>
        <v>new</v>
      </c>
      <c r="R6163" t="str">
        <f t="shared" si="673"/>
        <v>high value</v>
      </c>
      <c r="S6163" t="str">
        <f t="shared" si="674"/>
        <v>Low</v>
      </c>
      <c r="T6163" t="str">
        <f t="shared" si="675"/>
        <v>Jun</v>
      </c>
      <c r="U6163">
        <f t="shared" si="676"/>
        <v>2023</v>
      </c>
      <c r="V6163" t="str">
        <f t="shared" si="677"/>
        <v>0-5</v>
      </c>
      <c r="W6163" t="str">
        <f t="shared" si="678"/>
        <v>Slow</v>
      </c>
    </row>
    <row r="6164" spans="1:23" x14ac:dyDescent="0.3">
      <c r="A6164">
        <v>606163</v>
      </c>
      <c r="B6164">
        <v>52749</v>
      </c>
      <c r="C6164">
        <v>18</v>
      </c>
      <c r="D6164" t="s">
        <v>7</v>
      </c>
      <c r="E6164" t="s">
        <v>11</v>
      </c>
      <c r="F6164" t="s">
        <v>26</v>
      </c>
      <c r="G6164" t="s">
        <v>21</v>
      </c>
      <c r="H6164" s="1">
        <v>45123</v>
      </c>
      <c r="I6164" t="s">
        <v>34</v>
      </c>
      <c r="J6164">
        <v>42</v>
      </c>
      <c r="K6164">
        <v>14.8</v>
      </c>
      <c r="L6164">
        <v>812.44</v>
      </c>
      <c r="M6164">
        <v>59.88</v>
      </c>
      <c r="N6164" t="s">
        <v>48</v>
      </c>
      <c r="O6164">
        <v>3</v>
      </c>
      <c r="P6164" t="str" cm="1">
        <f t="array" ref="P6164">_xlfn.IFS(C6164&lt;25,"18-24", C6164&lt;=35,"25-35", C6164&lt;=50,"36-50",TRUE,"50+")</f>
        <v>18-24</v>
      </c>
      <c r="Q6164" t="str">
        <f t="shared" si="672"/>
        <v>new</v>
      </c>
      <c r="R6164" t="str">
        <f t="shared" si="673"/>
        <v>high value</v>
      </c>
      <c r="S6164" t="str">
        <f t="shared" si="674"/>
        <v>medium</v>
      </c>
      <c r="T6164" t="str">
        <f t="shared" si="675"/>
        <v>Jul</v>
      </c>
      <c r="U6164">
        <f t="shared" si="676"/>
        <v>2023</v>
      </c>
      <c r="V6164" t="str">
        <f t="shared" si="677"/>
        <v>10-15</v>
      </c>
      <c r="W6164" t="str">
        <f t="shared" si="678"/>
        <v>Medium</v>
      </c>
    </row>
    <row r="6165" spans="1:23" x14ac:dyDescent="0.3">
      <c r="A6165">
        <v>606164</v>
      </c>
      <c r="B6165">
        <v>69804</v>
      </c>
      <c r="C6165">
        <v>38</v>
      </c>
      <c r="D6165" t="s">
        <v>7</v>
      </c>
      <c r="E6165" t="s">
        <v>13</v>
      </c>
      <c r="F6165" t="s">
        <v>28</v>
      </c>
      <c r="G6165" t="s">
        <v>27</v>
      </c>
      <c r="H6165" s="1">
        <v>44719</v>
      </c>
      <c r="I6165" t="s">
        <v>34</v>
      </c>
      <c r="J6165">
        <v>55</v>
      </c>
      <c r="K6165">
        <v>11.8</v>
      </c>
      <c r="L6165">
        <v>1455.45</v>
      </c>
      <c r="M6165">
        <v>48.93</v>
      </c>
      <c r="N6165" t="s">
        <v>50</v>
      </c>
      <c r="O6165">
        <v>2</v>
      </c>
      <c r="P6165" t="str" cm="1">
        <f t="array" ref="P6165">_xlfn.IFS(C6165&lt;25,"18-24", C6165&lt;=35,"25-35", C6165&lt;=50,"36-50",TRUE,"50+")</f>
        <v>36-50</v>
      </c>
      <c r="Q6165" t="str">
        <f t="shared" si="672"/>
        <v>new</v>
      </c>
      <c r="R6165" t="str">
        <f t="shared" si="673"/>
        <v>high value</v>
      </c>
      <c r="S6165" t="str">
        <f t="shared" si="674"/>
        <v>Low</v>
      </c>
      <c r="T6165" t="str">
        <f t="shared" si="675"/>
        <v>Jun</v>
      </c>
      <c r="U6165">
        <f t="shared" si="676"/>
        <v>2022</v>
      </c>
      <c r="V6165" t="str">
        <f t="shared" si="677"/>
        <v>10-15</v>
      </c>
      <c r="W6165" t="str">
        <f t="shared" si="678"/>
        <v>Slow</v>
      </c>
    </row>
    <row r="6166" spans="1:23" x14ac:dyDescent="0.3">
      <c r="A6166">
        <v>606165</v>
      </c>
      <c r="B6166">
        <v>53870</v>
      </c>
      <c r="C6166">
        <v>30</v>
      </c>
      <c r="D6166" t="s">
        <v>4</v>
      </c>
      <c r="E6166" t="s">
        <v>5</v>
      </c>
      <c r="F6166" t="s">
        <v>22</v>
      </c>
      <c r="G6166" t="s">
        <v>27</v>
      </c>
      <c r="H6166" s="1">
        <v>45013</v>
      </c>
      <c r="I6166" t="s">
        <v>33</v>
      </c>
      <c r="J6166">
        <v>31</v>
      </c>
      <c r="K6166">
        <v>6.2</v>
      </c>
      <c r="L6166">
        <v>660.55</v>
      </c>
      <c r="M6166">
        <v>101.63</v>
      </c>
      <c r="N6166" t="s">
        <v>50</v>
      </c>
      <c r="O6166">
        <v>4</v>
      </c>
      <c r="P6166" t="str" cm="1">
        <f t="array" ref="P6166">_xlfn.IFS(C6166&lt;25,"18-24", C6166&lt;=35,"25-35", C6166&lt;=50,"36-50",TRUE,"50+")</f>
        <v>25-35</v>
      </c>
      <c r="Q6166" t="str">
        <f t="shared" si="672"/>
        <v>new</v>
      </c>
      <c r="R6166" t="str">
        <f t="shared" si="673"/>
        <v>high value</v>
      </c>
      <c r="S6166" t="str">
        <f t="shared" si="674"/>
        <v>medium</v>
      </c>
      <c r="T6166" t="str">
        <f t="shared" si="675"/>
        <v>Mar</v>
      </c>
      <c r="U6166">
        <f t="shared" si="676"/>
        <v>2023</v>
      </c>
      <c r="V6166" t="str">
        <f t="shared" si="677"/>
        <v>5-10</v>
      </c>
      <c r="W6166" t="str">
        <f t="shared" si="678"/>
        <v>Medium</v>
      </c>
    </row>
    <row r="6167" spans="1:23" x14ac:dyDescent="0.3">
      <c r="A6167">
        <v>606166</v>
      </c>
      <c r="B6167">
        <v>78722</v>
      </c>
      <c r="C6167">
        <v>55</v>
      </c>
      <c r="D6167" t="s">
        <v>4</v>
      </c>
      <c r="E6167" t="s">
        <v>11</v>
      </c>
      <c r="F6167" t="s">
        <v>32</v>
      </c>
      <c r="G6167" t="s">
        <v>27</v>
      </c>
      <c r="H6167" s="1">
        <v>44814</v>
      </c>
      <c r="I6167" t="s">
        <v>34</v>
      </c>
      <c r="J6167">
        <v>29</v>
      </c>
      <c r="K6167">
        <v>13.1</v>
      </c>
      <c r="L6167">
        <v>1181.55</v>
      </c>
      <c r="M6167">
        <v>83.38</v>
      </c>
      <c r="N6167" t="s">
        <v>48</v>
      </c>
      <c r="O6167">
        <v>5</v>
      </c>
      <c r="P6167" t="str" cm="1">
        <f t="array" ref="P6167">_xlfn.IFS(C6167&lt;25,"18-24", C6167&lt;=35,"25-35", C6167&lt;=50,"36-50",TRUE,"50+")</f>
        <v>50+</v>
      </c>
      <c r="Q6167" t="str">
        <f t="shared" si="672"/>
        <v>new</v>
      </c>
      <c r="R6167" t="str">
        <f t="shared" si="673"/>
        <v>high value</v>
      </c>
      <c r="S6167" t="str">
        <f t="shared" si="674"/>
        <v>High</v>
      </c>
      <c r="T6167" t="str">
        <f t="shared" si="675"/>
        <v>Sep</v>
      </c>
      <c r="U6167">
        <f t="shared" si="676"/>
        <v>2022</v>
      </c>
      <c r="V6167" t="str">
        <f t="shared" si="677"/>
        <v>10-15</v>
      </c>
      <c r="W6167" t="str">
        <f t="shared" si="678"/>
        <v>Fast</v>
      </c>
    </row>
    <row r="6168" spans="1:23" x14ac:dyDescent="0.3">
      <c r="A6168">
        <v>606167</v>
      </c>
      <c r="B6168">
        <v>16652</v>
      </c>
      <c r="C6168">
        <v>57</v>
      </c>
      <c r="D6168" t="s">
        <v>7</v>
      </c>
      <c r="E6168" t="s">
        <v>8</v>
      </c>
      <c r="F6168" t="s">
        <v>22</v>
      </c>
      <c r="G6168" t="s">
        <v>31</v>
      </c>
      <c r="H6168" s="1">
        <v>45113</v>
      </c>
      <c r="I6168" t="s">
        <v>34</v>
      </c>
      <c r="J6168">
        <v>63</v>
      </c>
      <c r="K6168">
        <v>4.9000000000000004</v>
      </c>
      <c r="L6168">
        <v>180.84</v>
      </c>
      <c r="M6168">
        <v>97.5</v>
      </c>
      <c r="N6168" t="s">
        <v>47</v>
      </c>
      <c r="O6168">
        <v>2</v>
      </c>
      <c r="P6168" t="str" cm="1">
        <f t="array" ref="P6168">_xlfn.IFS(C6168&lt;25,"18-24", C6168&lt;=35,"25-35", C6168&lt;=50,"36-50",TRUE,"50+")</f>
        <v>50+</v>
      </c>
      <c r="Q6168" t="str">
        <f t="shared" si="672"/>
        <v>new</v>
      </c>
      <c r="R6168" t="str">
        <f t="shared" si="673"/>
        <v>low</v>
      </c>
      <c r="S6168" t="str">
        <f t="shared" si="674"/>
        <v>Low</v>
      </c>
      <c r="T6168" t="str">
        <f t="shared" si="675"/>
        <v>Jul</v>
      </c>
      <c r="U6168">
        <f t="shared" si="676"/>
        <v>2023</v>
      </c>
      <c r="V6168" t="str">
        <f t="shared" si="677"/>
        <v>0-5</v>
      </c>
      <c r="W6168" t="str">
        <f t="shared" si="678"/>
        <v>Slow</v>
      </c>
    </row>
    <row r="6169" spans="1:23" x14ac:dyDescent="0.3">
      <c r="A6169">
        <v>606168</v>
      </c>
      <c r="B6169">
        <v>56259</v>
      </c>
      <c r="C6169">
        <v>21</v>
      </c>
      <c r="D6169" t="s">
        <v>4</v>
      </c>
      <c r="E6169" t="s">
        <v>5</v>
      </c>
      <c r="F6169" t="s">
        <v>32</v>
      </c>
      <c r="G6169" t="s">
        <v>27</v>
      </c>
      <c r="H6169" s="1">
        <v>44806</v>
      </c>
      <c r="I6169" t="s">
        <v>34</v>
      </c>
      <c r="J6169">
        <v>37</v>
      </c>
      <c r="K6169">
        <v>8.5</v>
      </c>
      <c r="L6169">
        <v>1086.44</v>
      </c>
      <c r="M6169">
        <v>116.71</v>
      </c>
      <c r="N6169" t="s">
        <v>47</v>
      </c>
      <c r="O6169">
        <v>4</v>
      </c>
      <c r="P6169" t="str" cm="1">
        <f t="array" ref="P6169">_xlfn.IFS(C6169&lt;25,"18-24", C6169&lt;=35,"25-35", C6169&lt;=50,"36-50",TRUE,"50+")</f>
        <v>18-24</v>
      </c>
      <c r="Q6169" t="str">
        <f t="shared" si="672"/>
        <v>new</v>
      </c>
      <c r="R6169" t="str">
        <f t="shared" si="673"/>
        <v>high value</v>
      </c>
      <c r="S6169" t="str">
        <f t="shared" si="674"/>
        <v>medium</v>
      </c>
      <c r="T6169" t="str">
        <f t="shared" si="675"/>
        <v>Sep</v>
      </c>
      <c r="U6169">
        <f t="shared" si="676"/>
        <v>2022</v>
      </c>
      <c r="V6169" t="str">
        <f t="shared" si="677"/>
        <v>5-10</v>
      </c>
      <c r="W6169" t="str">
        <f t="shared" si="678"/>
        <v>Medium</v>
      </c>
    </row>
    <row r="6170" spans="1:23" x14ac:dyDescent="0.3">
      <c r="A6170">
        <v>606169</v>
      </c>
      <c r="B6170">
        <v>58756</v>
      </c>
      <c r="C6170">
        <v>63</v>
      </c>
      <c r="D6170" t="s">
        <v>7</v>
      </c>
      <c r="E6170" t="s">
        <v>11</v>
      </c>
      <c r="F6170" t="s">
        <v>26</v>
      </c>
      <c r="G6170" t="s">
        <v>29</v>
      </c>
      <c r="H6170" s="1">
        <v>45105</v>
      </c>
      <c r="I6170" t="s">
        <v>34</v>
      </c>
      <c r="J6170">
        <v>22</v>
      </c>
      <c r="K6170">
        <v>8.6</v>
      </c>
      <c r="L6170">
        <v>858.74</v>
      </c>
      <c r="M6170">
        <v>45.86</v>
      </c>
      <c r="N6170" t="s">
        <v>49</v>
      </c>
      <c r="O6170">
        <v>2</v>
      </c>
      <c r="P6170" t="str" cm="1">
        <f t="array" ref="P6170">_xlfn.IFS(C6170&lt;25,"18-24", C6170&lt;=35,"25-35", C6170&lt;=50,"36-50",TRUE,"50+")</f>
        <v>50+</v>
      </c>
      <c r="Q6170" t="str">
        <f t="shared" si="672"/>
        <v>repeat</v>
      </c>
      <c r="R6170" t="str">
        <f t="shared" si="673"/>
        <v>high value</v>
      </c>
      <c r="S6170" t="str">
        <f t="shared" si="674"/>
        <v>Low</v>
      </c>
      <c r="T6170" t="str">
        <f t="shared" si="675"/>
        <v>Jun</v>
      </c>
      <c r="U6170">
        <f t="shared" si="676"/>
        <v>2023</v>
      </c>
      <c r="V6170" t="str">
        <f t="shared" si="677"/>
        <v>5-10</v>
      </c>
      <c r="W6170" t="str">
        <f t="shared" si="678"/>
        <v>Fast</v>
      </c>
    </row>
    <row r="6171" spans="1:23" x14ac:dyDescent="0.3">
      <c r="A6171">
        <v>606170</v>
      </c>
      <c r="B6171">
        <v>52313</v>
      </c>
      <c r="C6171">
        <v>40</v>
      </c>
      <c r="D6171" t="s">
        <v>7</v>
      </c>
      <c r="E6171" t="s">
        <v>11</v>
      </c>
      <c r="F6171" t="s">
        <v>30</v>
      </c>
      <c r="G6171" t="s">
        <v>21</v>
      </c>
      <c r="H6171" s="1">
        <v>44708</v>
      </c>
      <c r="I6171" t="s">
        <v>33</v>
      </c>
      <c r="J6171">
        <v>82</v>
      </c>
      <c r="K6171">
        <v>5.6</v>
      </c>
      <c r="L6171">
        <v>1025.27</v>
      </c>
      <c r="M6171">
        <v>70.290000000000006</v>
      </c>
      <c r="N6171" t="s">
        <v>50</v>
      </c>
      <c r="O6171">
        <v>5</v>
      </c>
      <c r="P6171" t="str" cm="1">
        <f t="array" ref="P6171">_xlfn.IFS(C6171&lt;25,"18-24", C6171&lt;=35,"25-35", C6171&lt;=50,"36-50",TRUE,"50+")</f>
        <v>36-50</v>
      </c>
      <c r="Q6171" t="str">
        <f t="shared" si="672"/>
        <v>new</v>
      </c>
      <c r="R6171" t="str">
        <f t="shared" si="673"/>
        <v>high value</v>
      </c>
      <c r="S6171" t="str">
        <f t="shared" si="674"/>
        <v>High</v>
      </c>
      <c r="T6171" t="str">
        <f t="shared" si="675"/>
        <v>May</v>
      </c>
      <c r="U6171">
        <f t="shared" si="676"/>
        <v>2022</v>
      </c>
      <c r="V6171" t="str">
        <f t="shared" si="677"/>
        <v>5-10</v>
      </c>
      <c r="W6171" t="str">
        <f t="shared" si="678"/>
        <v>Slow</v>
      </c>
    </row>
    <row r="6172" spans="1:23" x14ac:dyDescent="0.3">
      <c r="A6172">
        <v>606171</v>
      </c>
      <c r="B6172">
        <v>59741</v>
      </c>
      <c r="C6172">
        <v>40</v>
      </c>
      <c r="D6172" t="s">
        <v>4</v>
      </c>
      <c r="E6172" t="s">
        <v>8</v>
      </c>
      <c r="F6172" t="s">
        <v>32</v>
      </c>
      <c r="G6172" t="s">
        <v>29</v>
      </c>
      <c r="H6172" s="1">
        <v>45617</v>
      </c>
      <c r="I6172" t="s">
        <v>33</v>
      </c>
      <c r="J6172">
        <v>54</v>
      </c>
      <c r="K6172">
        <v>9.1</v>
      </c>
      <c r="L6172">
        <v>1331.12</v>
      </c>
      <c r="M6172">
        <v>36.15</v>
      </c>
      <c r="N6172" t="s">
        <v>49</v>
      </c>
      <c r="O6172">
        <v>4</v>
      </c>
      <c r="P6172" t="str" cm="1">
        <f t="array" ref="P6172">_xlfn.IFS(C6172&lt;25,"18-24", C6172&lt;=35,"25-35", C6172&lt;=50,"36-50",TRUE,"50+")</f>
        <v>36-50</v>
      </c>
      <c r="Q6172" t="str">
        <f t="shared" si="672"/>
        <v>new</v>
      </c>
      <c r="R6172" t="str">
        <f t="shared" si="673"/>
        <v>high value</v>
      </c>
      <c r="S6172" t="str">
        <f t="shared" si="674"/>
        <v>medium</v>
      </c>
      <c r="T6172" t="str">
        <f t="shared" si="675"/>
        <v>Nov</v>
      </c>
      <c r="U6172">
        <f t="shared" si="676"/>
        <v>2024</v>
      </c>
      <c r="V6172" t="str">
        <f t="shared" si="677"/>
        <v>5-10</v>
      </c>
      <c r="W6172" t="str">
        <f t="shared" si="678"/>
        <v>Slow</v>
      </c>
    </row>
    <row r="6173" spans="1:23" x14ac:dyDescent="0.3">
      <c r="A6173">
        <v>606172</v>
      </c>
      <c r="B6173">
        <v>17332</v>
      </c>
      <c r="C6173">
        <v>27</v>
      </c>
      <c r="D6173" t="s">
        <v>4</v>
      </c>
      <c r="E6173" t="s">
        <v>16</v>
      </c>
      <c r="F6173" t="s">
        <v>30</v>
      </c>
      <c r="G6173" t="s">
        <v>27</v>
      </c>
      <c r="H6173" s="1">
        <v>44934</v>
      </c>
      <c r="I6173" t="s">
        <v>33</v>
      </c>
      <c r="J6173">
        <v>62</v>
      </c>
      <c r="K6173">
        <v>13</v>
      </c>
      <c r="L6173">
        <v>539.66</v>
      </c>
      <c r="M6173">
        <v>32.799999999999997</v>
      </c>
      <c r="N6173" t="s">
        <v>48</v>
      </c>
      <c r="O6173">
        <v>5</v>
      </c>
      <c r="P6173" t="str" cm="1">
        <f t="array" ref="P6173">_xlfn.IFS(C6173&lt;25,"18-24", C6173&lt;=35,"25-35", C6173&lt;=50,"36-50",TRUE,"50+")</f>
        <v>25-35</v>
      </c>
      <c r="Q6173" t="str">
        <f t="shared" si="672"/>
        <v>new</v>
      </c>
      <c r="R6173" t="str">
        <f t="shared" si="673"/>
        <v>high value</v>
      </c>
      <c r="S6173" t="str">
        <f t="shared" si="674"/>
        <v>High</v>
      </c>
      <c r="T6173" t="str">
        <f t="shared" si="675"/>
        <v>Jan</v>
      </c>
      <c r="U6173">
        <f t="shared" si="676"/>
        <v>2023</v>
      </c>
      <c r="V6173" t="str">
        <f t="shared" si="677"/>
        <v>10-15</v>
      </c>
      <c r="W6173" t="str">
        <f t="shared" si="678"/>
        <v>Slow</v>
      </c>
    </row>
    <row r="6174" spans="1:23" x14ac:dyDescent="0.3">
      <c r="A6174">
        <v>606173</v>
      </c>
      <c r="B6174">
        <v>48039</v>
      </c>
      <c r="C6174">
        <v>31</v>
      </c>
      <c r="D6174" t="s">
        <v>4</v>
      </c>
      <c r="E6174" t="s">
        <v>13</v>
      </c>
      <c r="F6174" t="s">
        <v>19</v>
      </c>
      <c r="G6174" t="s">
        <v>31</v>
      </c>
      <c r="H6174" s="1">
        <v>45518</v>
      </c>
      <c r="I6174" t="s">
        <v>33</v>
      </c>
      <c r="J6174">
        <v>41</v>
      </c>
      <c r="K6174">
        <v>10.6</v>
      </c>
      <c r="L6174">
        <v>512.49</v>
      </c>
      <c r="M6174">
        <v>54.29</v>
      </c>
      <c r="N6174" t="s">
        <v>48</v>
      </c>
      <c r="O6174">
        <v>2</v>
      </c>
      <c r="P6174" t="str" cm="1">
        <f t="array" ref="P6174">_xlfn.IFS(C6174&lt;25,"18-24", C6174&lt;=35,"25-35", C6174&lt;=50,"36-50",TRUE,"50+")</f>
        <v>25-35</v>
      </c>
      <c r="Q6174" t="str">
        <f t="shared" si="672"/>
        <v>new</v>
      </c>
      <c r="R6174" t="str">
        <f t="shared" si="673"/>
        <v>high value</v>
      </c>
      <c r="S6174" t="str">
        <f t="shared" si="674"/>
        <v>Low</v>
      </c>
      <c r="T6174" t="str">
        <f t="shared" si="675"/>
        <v>Aug</v>
      </c>
      <c r="U6174">
        <f t="shared" si="676"/>
        <v>2024</v>
      </c>
      <c r="V6174" t="str">
        <f t="shared" si="677"/>
        <v>10-15</v>
      </c>
      <c r="W6174" t="str">
        <f t="shared" si="678"/>
        <v>Medium</v>
      </c>
    </row>
    <row r="6175" spans="1:23" x14ac:dyDescent="0.3">
      <c r="A6175">
        <v>606174</v>
      </c>
      <c r="B6175">
        <v>29982</v>
      </c>
      <c r="C6175">
        <v>62</v>
      </c>
      <c r="D6175" t="s">
        <v>7</v>
      </c>
      <c r="E6175" t="s">
        <v>11</v>
      </c>
      <c r="F6175" t="s">
        <v>22</v>
      </c>
      <c r="G6175" t="s">
        <v>27</v>
      </c>
      <c r="H6175" s="1">
        <v>45570</v>
      </c>
      <c r="I6175" t="s">
        <v>34</v>
      </c>
      <c r="J6175">
        <v>21</v>
      </c>
      <c r="K6175">
        <v>3.3</v>
      </c>
      <c r="L6175">
        <v>492.49</v>
      </c>
      <c r="M6175">
        <v>62.89</v>
      </c>
      <c r="N6175" t="s">
        <v>50</v>
      </c>
      <c r="O6175">
        <v>5</v>
      </c>
      <c r="P6175" t="str" cm="1">
        <f t="array" ref="P6175">_xlfn.IFS(C6175&lt;25,"18-24", C6175&lt;=35,"25-35", C6175&lt;=50,"36-50",TRUE,"50+")</f>
        <v>50+</v>
      </c>
      <c r="Q6175" t="str">
        <f t="shared" si="672"/>
        <v>new</v>
      </c>
      <c r="R6175" t="str">
        <f t="shared" si="673"/>
        <v>medium</v>
      </c>
      <c r="S6175" t="str">
        <f t="shared" si="674"/>
        <v>High</v>
      </c>
      <c r="T6175" t="str">
        <f t="shared" si="675"/>
        <v>Oct</v>
      </c>
      <c r="U6175">
        <f t="shared" si="676"/>
        <v>2024</v>
      </c>
      <c r="V6175" t="str">
        <f t="shared" si="677"/>
        <v>0-5</v>
      </c>
      <c r="W6175" t="str">
        <f t="shared" si="678"/>
        <v>Fast</v>
      </c>
    </row>
    <row r="6176" spans="1:23" x14ac:dyDescent="0.3">
      <c r="A6176">
        <v>606175</v>
      </c>
      <c r="B6176">
        <v>75986</v>
      </c>
      <c r="C6176">
        <v>44</v>
      </c>
      <c r="D6176" t="s">
        <v>7</v>
      </c>
      <c r="E6176" t="s">
        <v>5</v>
      </c>
      <c r="F6176" t="s">
        <v>18</v>
      </c>
      <c r="G6176" t="s">
        <v>25</v>
      </c>
      <c r="H6176" s="1">
        <v>44802</v>
      </c>
      <c r="I6176" t="s">
        <v>33</v>
      </c>
      <c r="J6176">
        <v>46</v>
      </c>
      <c r="K6176">
        <v>9.1999999999999993</v>
      </c>
      <c r="L6176">
        <v>1112.8499999999999</v>
      </c>
      <c r="M6176">
        <v>86.79</v>
      </c>
      <c r="N6176" t="s">
        <v>49</v>
      </c>
      <c r="O6176">
        <v>5</v>
      </c>
      <c r="P6176" t="str" cm="1">
        <f t="array" ref="P6176">_xlfn.IFS(C6176&lt;25,"18-24", C6176&lt;=35,"25-35", C6176&lt;=50,"36-50",TRUE,"50+")</f>
        <v>36-50</v>
      </c>
      <c r="Q6176" t="str">
        <f t="shared" si="672"/>
        <v>new</v>
      </c>
      <c r="R6176" t="str">
        <f t="shared" si="673"/>
        <v>high value</v>
      </c>
      <c r="S6176" t="str">
        <f t="shared" si="674"/>
        <v>High</v>
      </c>
      <c r="T6176" t="str">
        <f t="shared" si="675"/>
        <v>Aug</v>
      </c>
      <c r="U6176">
        <f t="shared" si="676"/>
        <v>2022</v>
      </c>
      <c r="V6176" t="str">
        <f t="shared" si="677"/>
        <v>5-10</v>
      </c>
      <c r="W6176" t="str">
        <f t="shared" si="678"/>
        <v>Slow</v>
      </c>
    </row>
    <row r="6177" spans="1:23" x14ac:dyDescent="0.3">
      <c r="A6177">
        <v>606176</v>
      </c>
      <c r="B6177">
        <v>39309</v>
      </c>
      <c r="C6177">
        <v>37</v>
      </c>
      <c r="D6177" t="s">
        <v>4</v>
      </c>
      <c r="E6177" t="s">
        <v>16</v>
      </c>
      <c r="F6177" t="s">
        <v>32</v>
      </c>
      <c r="G6177" t="s">
        <v>27</v>
      </c>
      <c r="H6177" s="1">
        <v>45402</v>
      </c>
      <c r="I6177" t="s">
        <v>34</v>
      </c>
      <c r="J6177">
        <v>85</v>
      </c>
      <c r="K6177">
        <v>5.7</v>
      </c>
      <c r="L6177">
        <v>462.86</v>
      </c>
      <c r="M6177">
        <v>74.84</v>
      </c>
      <c r="N6177" t="s">
        <v>48</v>
      </c>
      <c r="O6177">
        <v>4</v>
      </c>
      <c r="P6177" t="str" cm="1">
        <f t="array" ref="P6177">_xlfn.IFS(C6177&lt;25,"18-24", C6177&lt;=35,"25-35", C6177&lt;=50,"36-50",TRUE,"50+")</f>
        <v>36-50</v>
      </c>
      <c r="Q6177" t="str">
        <f t="shared" si="672"/>
        <v>new</v>
      </c>
      <c r="R6177" t="str">
        <f t="shared" si="673"/>
        <v>medium</v>
      </c>
      <c r="S6177" t="str">
        <f t="shared" si="674"/>
        <v>medium</v>
      </c>
      <c r="T6177" t="str">
        <f t="shared" si="675"/>
        <v>Apr</v>
      </c>
      <c r="U6177">
        <f t="shared" si="676"/>
        <v>2024</v>
      </c>
      <c r="V6177" t="str">
        <f t="shared" si="677"/>
        <v>5-10</v>
      </c>
      <c r="W6177" t="str">
        <f t="shared" si="678"/>
        <v>Slow</v>
      </c>
    </row>
    <row r="6178" spans="1:23" x14ac:dyDescent="0.3">
      <c r="A6178">
        <v>606177</v>
      </c>
      <c r="B6178">
        <v>14400</v>
      </c>
      <c r="C6178">
        <v>23</v>
      </c>
      <c r="D6178" t="s">
        <v>7</v>
      </c>
      <c r="E6178" t="s">
        <v>11</v>
      </c>
      <c r="F6178" t="s">
        <v>32</v>
      </c>
      <c r="G6178" t="s">
        <v>21</v>
      </c>
      <c r="H6178" s="1">
        <v>45339</v>
      </c>
      <c r="I6178" t="s">
        <v>34</v>
      </c>
      <c r="J6178">
        <v>61</v>
      </c>
      <c r="K6178">
        <v>5.0999999999999996</v>
      </c>
      <c r="L6178">
        <v>1468.68</v>
      </c>
      <c r="M6178">
        <v>117.83</v>
      </c>
      <c r="N6178" t="s">
        <v>50</v>
      </c>
      <c r="O6178">
        <v>1</v>
      </c>
      <c r="P6178" t="str" cm="1">
        <f t="array" ref="P6178">_xlfn.IFS(C6178&lt;25,"18-24", C6178&lt;=35,"25-35", C6178&lt;=50,"36-50",TRUE,"50+")</f>
        <v>18-24</v>
      </c>
      <c r="Q6178" t="str">
        <f t="shared" si="672"/>
        <v>new</v>
      </c>
      <c r="R6178" t="str">
        <f t="shared" si="673"/>
        <v>high value</v>
      </c>
      <c r="S6178" t="str">
        <f t="shared" si="674"/>
        <v>Low</v>
      </c>
      <c r="T6178" t="str">
        <f t="shared" si="675"/>
        <v>Feb</v>
      </c>
      <c r="U6178">
        <f t="shared" si="676"/>
        <v>2024</v>
      </c>
      <c r="V6178" t="str">
        <f t="shared" si="677"/>
        <v>5-10</v>
      </c>
      <c r="W6178" t="str">
        <f t="shared" si="678"/>
        <v>Slow</v>
      </c>
    </row>
    <row r="6179" spans="1:23" x14ac:dyDescent="0.3">
      <c r="A6179">
        <v>606178</v>
      </c>
      <c r="B6179">
        <v>55323</v>
      </c>
      <c r="C6179">
        <v>26</v>
      </c>
      <c r="D6179" t="s">
        <v>4</v>
      </c>
      <c r="E6179" t="s">
        <v>8</v>
      </c>
      <c r="F6179" t="s">
        <v>32</v>
      </c>
      <c r="G6179" t="s">
        <v>31</v>
      </c>
      <c r="H6179" s="1">
        <v>44960</v>
      </c>
      <c r="I6179" t="s">
        <v>33</v>
      </c>
      <c r="J6179">
        <v>46</v>
      </c>
      <c r="K6179">
        <v>9.9</v>
      </c>
      <c r="L6179">
        <v>860.57</v>
      </c>
      <c r="M6179">
        <v>75.040000000000006</v>
      </c>
      <c r="N6179" t="s">
        <v>47</v>
      </c>
      <c r="O6179">
        <v>5</v>
      </c>
      <c r="P6179" t="str" cm="1">
        <f t="array" ref="P6179">_xlfn.IFS(C6179&lt;25,"18-24", C6179&lt;=35,"25-35", C6179&lt;=50,"36-50",TRUE,"50+")</f>
        <v>25-35</v>
      </c>
      <c r="Q6179" t="str">
        <f t="shared" si="672"/>
        <v>new</v>
      </c>
      <c r="R6179" t="str">
        <f t="shared" si="673"/>
        <v>high value</v>
      </c>
      <c r="S6179" t="str">
        <f t="shared" si="674"/>
        <v>High</v>
      </c>
      <c r="T6179" t="str">
        <f t="shared" si="675"/>
        <v>Feb</v>
      </c>
      <c r="U6179">
        <f t="shared" si="676"/>
        <v>2023</v>
      </c>
      <c r="V6179" t="str">
        <f t="shared" si="677"/>
        <v>5-10</v>
      </c>
      <c r="W6179" t="str">
        <f t="shared" si="678"/>
        <v>Slow</v>
      </c>
    </row>
    <row r="6180" spans="1:23" x14ac:dyDescent="0.3">
      <c r="A6180">
        <v>606179</v>
      </c>
      <c r="B6180">
        <v>70966</v>
      </c>
      <c r="C6180">
        <v>48</v>
      </c>
      <c r="D6180" t="s">
        <v>4</v>
      </c>
      <c r="E6180" t="s">
        <v>8</v>
      </c>
      <c r="F6180" t="s">
        <v>32</v>
      </c>
      <c r="G6180" t="s">
        <v>29</v>
      </c>
      <c r="H6180" s="1">
        <v>45528</v>
      </c>
      <c r="I6180" t="s">
        <v>34</v>
      </c>
      <c r="J6180">
        <v>67</v>
      </c>
      <c r="K6180">
        <v>5.3</v>
      </c>
      <c r="L6180">
        <v>1156.8699999999999</v>
      </c>
      <c r="M6180">
        <v>119.53</v>
      </c>
      <c r="N6180" t="s">
        <v>47</v>
      </c>
      <c r="O6180">
        <v>2</v>
      </c>
      <c r="P6180" t="str" cm="1">
        <f t="array" ref="P6180">_xlfn.IFS(C6180&lt;25,"18-24", C6180&lt;=35,"25-35", C6180&lt;=50,"36-50",TRUE,"50+")</f>
        <v>36-50</v>
      </c>
      <c r="Q6180" t="str">
        <f t="shared" si="672"/>
        <v>new</v>
      </c>
      <c r="R6180" t="str">
        <f t="shared" si="673"/>
        <v>high value</v>
      </c>
      <c r="S6180" t="str">
        <f t="shared" si="674"/>
        <v>Low</v>
      </c>
      <c r="T6180" t="str">
        <f t="shared" si="675"/>
        <v>Aug</v>
      </c>
      <c r="U6180">
        <f t="shared" si="676"/>
        <v>2024</v>
      </c>
      <c r="V6180" t="str">
        <f t="shared" si="677"/>
        <v>5-10</v>
      </c>
      <c r="W6180" t="str">
        <f t="shared" si="678"/>
        <v>Slow</v>
      </c>
    </row>
    <row r="6181" spans="1:23" x14ac:dyDescent="0.3">
      <c r="A6181">
        <v>606180</v>
      </c>
      <c r="B6181">
        <v>61385</v>
      </c>
      <c r="C6181">
        <v>57</v>
      </c>
      <c r="D6181" t="s">
        <v>4</v>
      </c>
      <c r="E6181" t="s">
        <v>5</v>
      </c>
      <c r="F6181" t="s">
        <v>30</v>
      </c>
      <c r="G6181" t="s">
        <v>23</v>
      </c>
      <c r="H6181" s="1">
        <v>44958</v>
      </c>
      <c r="I6181" t="s">
        <v>34</v>
      </c>
      <c r="J6181">
        <v>33</v>
      </c>
      <c r="K6181">
        <v>1.7</v>
      </c>
      <c r="L6181">
        <v>1233.8599999999999</v>
      </c>
      <c r="M6181">
        <v>50.21</v>
      </c>
      <c r="N6181" t="s">
        <v>50</v>
      </c>
      <c r="O6181">
        <v>1</v>
      </c>
      <c r="P6181" t="str" cm="1">
        <f t="array" ref="P6181">_xlfn.IFS(C6181&lt;25,"18-24", C6181&lt;=35,"25-35", C6181&lt;=50,"36-50",TRUE,"50+")</f>
        <v>50+</v>
      </c>
      <c r="Q6181" t="str">
        <f t="shared" si="672"/>
        <v>new</v>
      </c>
      <c r="R6181" t="str">
        <f t="shared" si="673"/>
        <v>high value</v>
      </c>
      <c r="S6181" t="str">
        <f t="shared" si="674"/>
        <v>Low</v>
      </c>
      <c r="T6181" t="str">
        <f t="shared" si="675"/>
        <v>Feb</v>
      </c>
      <c r="U6181">
        <f t="shared" si="676"/>
        <v>2023</v>
      </c>
      <c r="V6181" t="str">
        <f t="shared" si="677"/>
        <v>0-5</v>
      </c>
      <c r="W6181" t="str">
        <f t="shared" si="678"/>
        <v>Medium</v>
      </c>
    </row>
    <row r="6182" spans="1:23" x14ac:dyDescent="0.3">
      <c r="A6182">
        <v>606181</v>
      </c>
      <c r="B6182">
        <v>52407</v>
      </c>
      <c r="C6182">
        <v>31</v>
      </c>
      <c r="D6182" t="s">
        <v>4</v>
      </c>
      <c r="E6182" t="s">
        <v>16</v>
      </c>
      <c r="F6182" t="s">
        <v>18</v>
      </c>
      <c r="G6182" t="s">
        <v>21</v>
      </c>
      <c r="H6182" s="1">
        <v>45179</v>
      </c>
      <c r="I6182" t="s">
        <v>34</v>
      </c>
      <c r="J6182">
        <v>23</v>
      </c>
      <c r="K6182">
        <v>12.1</v>
      </c>
      <c r="L6182">
        <v>1177.5</v>
      </c>
      <c r="M6182">
        <v>71.760000000000005</v>
      </c>
      <c r="N6182" t="s">
        <v>49</v>
      </c>
      <c r="O6182">
        <v>1</v>
      </c>
      <c r="P6182" t="str" cm="1">
        <f t="array" ref="P6182">_xlfn.IFS(C6182&lt;25,"18-24", C6182&lt;=35,"25-35", C6182&lt;=50,"36-50",TRUE,"50+")</f>
        <v>25-35</v>
      </c>
      <c r="Q6182" t="str">
        <f t="shared" si="672"/>
        <v>repeat</v>
      </c>
      <c r="R6182" t="str">
        <f t="shared" si="673"/>
        <v>high value</v>
      </c>
      <c r="S6182" t="str">
        <f t="shared" si="674"/>
        <v>Low</v>
      </c>
      <c r="T6182" t="str">
        <f t="shared" si="675"/>
        <v>Sep</v>
      </c>
      <c r="U6182">
        <f t="shared" si="676"/>
        <v>2023</v>
      </c>
      <c r="V6182" t="str">
        <f t="shared" si="677"/>
        <v>10-15</v>
      </c>
      <c r="W6182" t="str">
        <f t="shared" si="678"/>
        <v>Fast</v>
      </c>
    </row>
    <row r="6183" spans="1:23" x14ac:dyDescent="0.3">
      <c r="A6183">
        <v>606182</v>
      </c>
      <c r="B6183">
        <v>48370</v>
      </c>
      <c r="C6183">
        <v>48</v>
      </c>
      <c r="D6183" t="s">
        <v>7</v>
      </c>
      <c r="E6183" t="s">
        <v>13</v>
      </c>
      <c r="F6183" t="s">
        <v>22</v>
      </c>
      <c r="G6183" t="s">
        <v>29</v>
      </c>
      <c r="H6183" s="1">
        <v>45495</v>
      </c>
      <c r="I6183" t="s">
        <v>34</v>
      </c>
      <c r="J6183">
        <v>39</v>
      </c>
      <c r="K6183">
        <v>5.6</v>
      </c>
      <c r="L6183">
        <v>548.65</v>
      </c>
      <c r="M6183">
        <v>105.75</v>
      </c>
      <c r="N6183" t="s">
        <v>48</v>
      </c>
      <c r="O6183">
        <v>5</v>
      </c>
      <c r="P6183" t="str" cm="1">
        <f t="array" ref="P6183">_xlfn.IFS(C6183&lt;25,"18-24", C6183&lt;=35,"25-35", C6183&lt;=50,"36-50",TRUE,"50+")</f>
        <v>36-50</v>
      </c>
      <c r="Q6183" t="str">
        <f t="shared" si="672"/>
        <v>new</v>
      </c>
      <c r="R6183" t="str">
        <f t="shared" si="673"/>
        <v>high value</v>
      </c>
      <c r="S6183" t="str">
        <f t="shared" si="674"/>
        <v>High</v>
      </c>
      <c r="T6183" t="str">
        <f t="shared" si="675"/>
        <v>Jul</v>
      </c>
      <c r="U6183">
        <f t="shared" si="676"/>
        <v>2024</v>
      </c>
      <c r="V6183" t="str">
        <f t="shared" si="677"/>
        <v>5-10</v>
      </c>
      <c r="W6183" t="str">
        <f t="shared" si="678"/>
        <v>Medium</v>
      </c>
    </row>
    <row r="6184" spans="1:23" x14ac:dyDescent="0.3">
      <c r="A6184">
        <v>606183</v>
      </c>
      <c r="B6184">
        <v>60317</v>
      </c>
      <c r="C6184">
        <v>32</v>
      </c>
      <c r="D6184" t="s">
        <v>7</v>
      </c>
      <c r="E6184" t="s">
        <v>11</v>
      </c>
      <c r="F6184" t="s">
        <v>30</v>
      </c>
      <c r="G6184" t="s">
        <v>23</v>
      </c>
      <c r="H6184" s="1">
        <v>45343</v>
      </c>
      <c r="I6184" t="s">
        <v>33</v>
      </c>
      <c r="J6184">
        <v>48</v>
      </c>
      <c r="K6184">
        <v>13.7</v>
      </c>
      <c r="L6184">
        <v>590.87</v>
      </c>
      <c r="M6184">
        <v>119.78</v>
      </c>
      <c r="N6184" t="s">
        <v>48</v>
      </c>
      <c r="O6184">
        <v>1</v>
      </c>
      <c r="P6184" t="str" cm="1">
        <f t="array" ref="P6184">_xlfn.IFS(C6184&lt;25,"18-24", C6184&lt;=35,"25-35", C6184&lt;=50,"36-50",TRUE,"50+")</f>
        <v>25-35</v>
      </c>
      <c r="Q6184" t="str">
        <f t="shared" si="672"/>
        <v>new</v>
      </c>
      <c r="R6184" t="str">
        <f t="shared" si="673"/>
        <v>high value</v>
      </c>
      <c r="S6184" t="str">
        <f t="shared" si="674"/>
        <v>Low</v>
      </c>
      <c r="T6184" t="str">
        <f t="shared" si="675"/>
        <v>Feb</v>
      </c>
      <c r="U6184">
        <f t="shared" si="676"/>
        <v>2024</v>
      </c>
      <c r="V6184" t="str">
        <f t="shared" si="677"/>
        <v>10-15</v>
      </c>
      <c r="W6184" t="str">
        <f t="shared" si="678"/>
        <v>Slow</v>
      </c>
    </row>
    <row r="6185" spans="1:23" x14ac:dyDescent="0.3">
      <c r="A6185">
        <v>606184</v>
      </c>
      <c r="B6185">
        <v>86440</v>
      </c>
      <c r="C6185">
        <v>46</v>
      </c>
      <c r="D6185" t="s">
        <v>4</v>
      </c>
      <c r="E6185" t="s">
        <v>16</v>
      </c>
      <c r="F6185" t="s">
        <v>30</v>
      </c>
      <c r="G6185" t="s">
        <v>21</v>
      </c>
      <c r="H6185" s="1">
        <v>45555</v>
      </c>
      <c r="I6185" t="s">
        <v>34</v>
      </c>
      <c r="J6185">
        <v>65</v>
      </c>
      <c r="K6185">
        <v>4.2</v>
      </c>
      <c r="L6185">
        <v>961.66</v>
      </c>
      <c r="M6185">
        <v>71.39</v>
      </c>
      <c r="N6185" t="s">
        <v>48</v>
      </c>
      <c r="O6185">
        <v>2</v>
      </c>
      <c r="P6185" t="str" cm="1">
        <f t="array" ref="P6185">_xlfn.IFS(C6185&lt;25,"18-24", C6185&lt;=35,"25-35", C6185&lt;=50,"36-50",TRUE,"50+")</f>
        <v>36-50</v>
      </c>
      <c r="Q6185" t="str">
        <f t="shared" si="672"/>
        <v>new</v>
      </c>
      <c r="R6185" t="str">
        <f t="shared" si="673"/>
        <v>high value</v>
      </c>
      <c r="S6185" t="str">
        <f t="shared" si="674"/>
        <v>Low</v>
      </c>
      <c r="T6185" t="str">
        <f t="shared" si="675"/>
        <v>Sep</v>
      </c>
      <c r="U6185">
        <f t="shared" si="676"/>
        <v>2024</v>
      </c>
      <c r="V6185" t="str">
        <f t="shared" si="677"/>
        <v>0-5</v>
      </c>
      <c r="W6185" t="str">
        <f t="shared" si="678"/>
        <v>Slow</v>
      </c>
    </row>
    <row r="6186" spans="1:23" x14ac:dyDescent="0.3">
      <c r="A6186">
        <v>606185</v>
      </c>
      <c r="B6186">
        <v>57153</v>
      </c>
      <c r="C6186">
        <v>41</v>
      </c>
      <c r="D6186" t="s">
        <v>4</v>
      </c>
      <c r="E6186" t="s">
        <v>16</v>
      </c>
      <c r="F6186" t="s">
        <v>19</v>
      </c>
      <c r="G6186" t="s">
        <v>27</v>
      </c>
      <c r="H6186" s="1">
        <v>45402</v>
      </c>
      <c r="I6186" t="s">
        <v>33</v>
      </c>
      <c r="J6186">
        <v>36</v>
      </c>
      <c r="K6186">
        <v>5.8</v>
      </c>
      <c r="L6186">
        <v>1028.45</v>
      </c>
      <c r="M6186">
        <v>68.72</v>
      </c>
      <c r="N6186" t="s">
        <v>47</v>
      </c>
      <c r="O6186">
        <v>5</v>
      </c>
      <c r="P6186" t="str" cm="1">
        <f t="array" ref="P6186">_xlfn.IFS(C6186&lt;25,"18-24", C6186&lt;=35,"25-35", C6186&lt;=50,"36-50",TRUE,"50+")</f>
        <v>36-50</v>
      </c>
      <c r="Q6186" t="str">
        <f t="shared" si="672"/>
        <v>new</v>
      </c>
      <c r="R6186" t="str">
        <f t="shared" si="673"/>
        <v>high value</v>
      </c>
      <c r="S6186" t="str">
        <f t="shared" si="674"/>
        <v>High</v>
      </c>
      <c r="T6186" t="str">
        <f t="shared" si="675"/>
        <v>Apr</v>
      </c>
      <c r="U6186">
        <f t="shared" si="676"/>
        <v>2024</v>
      </c>
      <c r="V6186" t="str">
        <f t="shared" si="677"/>
        <v>5-10</v>
      </c>
      <c r="W6186" t="str">
        <f t="shared" si="678"/>
        <v>Medium</v>
      </c>
    </row>
    <row r="6187" spans="1:23" x14ac:dyDescent="0.3">
      <c r="A6187">
        <v>606186</v>
      </c>
      <c r="B6187">
        <v>12224</v>
      </c>
      <c r="C6187">
        <v>28</v>
      </c>
      <c r="D6187" t="s">
        <v>4</v>
      </c>
      <c r="E6187" t="s">
        <v>8</v>
      </c>
      <c r="F6187" t="s">
        <v>19</v>
      </c>
      <c r="G6187" t="s">
        <v>27</v>
      </c>
      <c r="H6187" s="1">
        <v>45501</v>
      </c>
      <c r="I6187" t="s">
        <v>33</v>
      </c>
      <c r="J6187">
        <v>82</v>
      </c>
      <c r="K6187">
        <v>13.5</v>
      </c>
      <c r="L6187">
        <v>1254.75</v>
      </c>
      <c r="M6187">
        <v>106.91</v>
      </c>
      <c r="N6187" t="s">
        <v>49</v>
      </c>
      <c r="O6187">
        <v>2</v>
      </c>
      <c r="P6187" t="str" cm="1">
        <f t="array" ref="P6187">_xlfn.IFS(C6187&lt;25,"18-24", C6187&lt;=35,"25-35", C6187&lt;=50,"36-50",TRUE,"50+")</f>
        <v>25-35</v>
      </c>
      <c r="Q6187" t="str">
        <f t="shared" si="672"/>
        <v>new</v>
      </c>
      <c r="R6187" t="str">
        <f t="shared" si="673"/>
        <v>high value</v>
      </c>
      <c r="S6187" t="str">
        <f t="shared" si="674"/>
        <v>Low</v>
      </c>
      <c r="T6187" t="str">
        <f t="shared" si="675"/>
        <v>Jul</v>
      </c>
      <c r="U6187">
        <f t="shared" si="676"/>
        <v>2024</v>
      </c>
      <c r="V6187" t="str">
        <f t="shared" si="677"/>
        <v>10-15</v>
      </c>
      <c r="W6187" t="str">
        <f t="shared" si="678"/>
        <v>Slow</v>
      </c>
    </row>
    <row r="6188" spans="1:23" x14ac:dyDescent="0.3">
      <c r="A6188">
        <v>606187</v>
      </c>
      <c r="B6188">
        <v>58433</v>
      </c>
      <c r="C6188">
        <v>22</v>
      </c>
      <c r="D6188" t="s">
        <v>7</v>
      </c>
      <c r="E6188" t="s">
        <v>5</v>
      </c>
      <c r="F6188" t="s">
        <v>22</v>
      </c>
      <c r="G6188" t="s">
        <v>29</v>
      </c>
      <c r="H6188" s="1">
        <v>45515</v>
      </c>
      <c r="I6188" t="s">
        <v>33</v>
      </c>
      <c r="J6188">
        <v>60</v>
      </c>
      <c r="K6188">
        <v>7.1</v>
      </c>
      <c r="L6188">
        <v>922.92</v>
      </c>
      <c r="M6188">
        <v>28.07</v>
      </c>
      <c r="N6188" t="s">
        <v>47</v>
      </c>
      <c r="O6188">
        <v>3</v>
      </c>
      <c r="P6188" t="str" cm="1">
        <f t="array" ref="P6188">_xlfn.IFS(C6188&lt;25,"18-24", C6188&lt;=35,"25-35", C6188&lt;=50,"36-50",TRUE,"50+")</f>
        <v>18-24</v>
      </c>
      <c r="Q6188" t="str">
        <f t="shared" si="672"/>
        <v>new</v>
      </c>
      <c r="R6188" t="str">
        <f t="shared" si="673"/>
        <v>high value</v>
      </c>
      <c r="S6188" t="str">
        <f t="shared" si="674"/>
        <v>medium</v>
      </c>
      <c r="T6188" t="str">
        <f t="shared" si="675"/>
        <v>Aug</v>
      </c>
      <c r="U6188">
        <f t="shared" si="676"/>
        <v>2024</v>
      </c>
      <c r="V6188" t="str">
        <f t="shared" si="677"/>
        <v>5-10</v>
      </c>
      <c r="W6188" t="str">
        <f t="shared" si="678"/>
        <v>Slow</v>
      </c>
    </row>
    <row r="6189" spans="1:23" x14ac:dyDescent="0.3">
      <c r="A6189">
        <v>606188</v>
      </c>
      <c r="B6189">
        <v>92054</v>
      </c>
      <c r="C6189">
        <v>21</v>
      </c>
      <c r="D6189" t="s">
        <v>7</v>
      </c>
      <c r="E6189" t="s">
        <v>13</v>
      </c>
      <c r="F6189" t="s">
        <v>22</v>
      </c>
      <c r="G6189" t="s">
        <v>29</v>
      </c>
      <c r="H6189" s="1">
        <v>45282</v>
      </c>
      <c r="I6189" t="s">
        <v>33</v>
      </c>
      <c r="J6189">
        <v>81</v>
      </c>
      <c r="K6189">
        <v>6</v>
      </c>
      <c r="L6189">
        <v>1238.07</v>
      </c>
      <c r="M6189">
        <v>53.81</v>
      </c>
      <c r="N6189" t="s">
        <v>47</v>
      </c>
      <c r="O6189">
        <v>5</v>
      </c>
      <c r="P6189" t="str" cm="1">
        <f t="array" ref="P6189">_xlfn.IFS(C6189&lt;25,"18-24", C6189&lt;=35,"25-35", C6189&lt;=50,"36-50",TRUE,"50+")</f>
        <v>18-24</v>
      </c>
      <c r="Q6189" t="str">
        <f t="shared" si="672"/>
        <v>new</v>
      </c>
      <c r="R6189" t="str">
        <f t="shared" si="673"/>
        <v>high value</v>
      </c>
      <c r="S6189" t="str">
        <f t="shared" si="674"/>
        <v>High</v>
      </c>
      <c r="T6189" t="str">
        <f t="shared" si="675"/>
        <v>Dec</v>
      </c>
      <c r="U6189">
        <f t="shared" si="676"/>
        <v>2023</v>
      </c>
      <c r="V6189" t="str">
        <f t="shared" si="677"/>
        <v>5-10</v>
      </c>
      <c r="W6189" t="str">
        <f t="shared" si="678"/>
        <v>Slow</v>
      </c>
    </row>
    <row r="6190" spans="1:23" x14ac:dyDescent="0.3">
      <c r="A6190">
        <v>606189</v>
      </c>
      <c r="B6190">
        <v>42870</v>
      </c>
      <c r="C6190">
        <v>36</v>
      </c>
      <c r="D6190" t="s">
        <v>7</v>
      </c>
      <c r="E6190" t="s">
        <v>16</v>
      </c>
      <c r="F6190" t="s">
        <v>18</v>
      </c>
      <c r="G6190" t="s">
        <v>27</v>
      </c>
      <c r="H6190" s="1">
        <v>44664</v>
      </c>
      <c r="I6190" t="s">
        <v>34</v>
      </c>
      <c r="J6190">
        <v>61</v>
      </c>
      <c r="K6190">
        <v>9.4</v>
      </c>
      <c r="L6190">
        <v>660.02</v>
      </c>
      <c r="M6190">
        <v>21.04</v>
      </c>
      <c r="N6190" t="s">
        <v>49</v>
      </c>
      <c r="O6190">
        <v>1</v>
      </c>
      <c r="P6190" t="str" cm="1">
        <f t="array" ref="P6190">_xlfn.IFS(C6190&lt;25,"18-24", C6190&lt;=35,"25-35", C6190&lt;=50,"36-50",TRUE,"50+")</f>
        <v>36-50</v>
      </c>
      <c r="Q6190" t="str">
        <f t="shared" si="672"/>
        <v>new</v>
      </c>
      <c r="R6190" t="str">
        <f t="shared" si="673"/>
        <v>high value</v>
      </c>
      <c r="S6190" t="str">
        <f t="shared" si="674"/>
        <v>Low</v>
      </c>
      <c r="T6190" t="str">
        <f t="shared" si="675"/>
        <v>Apr</v>
      </c>
      <c r="U6190">
        <f t="shared" si="676"/>
        <v>2022</v>
      </c>
      <c r="V6190" t="str">
        <f t="shared" si="677"/>
        <v>5-10</v>
      </c>
      <c r="W6190" t="str">
        <f t="shared" si="678"/>
        <v>Slow</v>
      </c>
    </row>
    <row r="6191" spans="1:23" x14ac:dyDescent="0.3">
      <c r="A6191">
        <v>606190</v>
      </c>
      <c r="B6191">
        <v>27459</v>
      </c>
      <c r="C6191">
        <v>46</v>
      </c>
      <c r="D6191" t="s">
        <v>7</v>
      </c>
      <c r="E6191" t="s">
        <v>8</v>
      </c>
      <c r="F6191" t="s">
        <v>28</v>
      </c>
      <c r="G6191" t="s">
        <v>21</v>
      </c>
      <c r="H6191" s="1">
        <v>45451</v>
      </c>
      <c r="I6191" t="s">
        <v>33</v>
      </c>
      <c r="J6191">
        <v>27</v>
      </c>
      <c r="K6191">
        <v>3.2</v>
      </c>
      <c r="L6191">
        <v>728.35</v>
      </c>
      <c r="M6191">
        <v>57.15</v>
      </c>
      <c r="N6191" t="s">
        <v>48</v>
      </c>
      <c r="O6191">
        <v>4</v>
      </c>
      <c r="P6191" t="str" cm="1">
        <f t="array" ref="P6191">_xlfn.IFS(C6191&lt;25,"18-24", C6191&lt;=35,"25-35", C6191&lt;=50,"36-50",TRUE,"50+")</f>
        <v>36-50</v>
      </c>
      <c r="Q6191" t="str">
        <f t="shared" si="672"/>
        <v>new</v>
      </c>
      <c r="R6191" t="str">
        <f t="shared" si="673"/>
        <v>high value</v>
      </c>
      <c r="S6191" t="str">
        <f t="shared" si="674"/>
        <v>medium</v>
      </c>
      <c r="T6191" t="str">
        <f t="shared" si="675"/>
        <v>Jun</v>
      </c>
      <c r="U6191">
        <f t="shared" si="676"/>
        <v>2024</v>
      </c>
      <c r="V6191" t="str">
        <f t="shared" si="677"/>
        <v>0-5</v>
      </c>
      <c r="W6191" t="str">
        <f t="shared" si="678"/>
        <v>Fast</v>
      </c>
    </row>
    <row r="6192" spans="1:23" x14ac:dyDescent="0.3">
      <c r="A6192">
        <v>606191</v>
      </c>
      <c r="B6192">
        <v>26348</v>
      </c>
      <c r="C6192">
        <v>59</v>
      </c>
      <c r="D6192" t="s">
        <v>7</v>
      </c>
      <c r="E6192" t="s">
        <v>13</v>
      </c>
      <c r="F6192" t="s">
        <v>24</v>
      </c>
      <c r="G6192" t="s">
        <v>21</v>
      </c>
      <c r="H6192" s="1">
        <v>45047</v>
      </c>
      <c r="I6192" t="s">
        <v>34</v>
      </c>
      <c r="J6192">
        <v>80</v>
      </c>
      <c r="K6192">
        <v>1.7</v>
      </c>
      <c r="L6192">
        <v>771.69</v>
      </c>
      <c r="M6192">
        <v>46.22</v>
      </c>
      <c r="N6192" t="s">
        <v>48</v>
      </c>
      <c r="O6192">
        <v>5</v>
      </c>
      <c r="P6192" t="str" cm="1">
        <f t="array" ref="P6192">_xlfn.IFS(C6192&lt;25,"18-24", C6192&lt;=35,"25-35", C6192&lt;=50,"36-50",TRUE,"50+")</f>
        <v>50+</v>
      </c>
      <c r="Q6192" t="str">
        <f t="shared" si="672"/>
        <v>new</v>
      </c>
      <c r="R6192" t="str">
        <f t="shared" si="673"/>
        <v>high value</v>
      </c>
      <c r="S6192" t="str">
        <f t="shared" si="674"/>
        <v>High</v>
      </c>
      <c r="T6192" t="str">
        <f t="shared" si="675"/>
        <v>May</v>
      </c>
      <c r="U6192">
        <f t="shared" si="676"/>
        <v>2023</v>
      </c>
      <c r="V6192" t="str">
        <f t="shared" si="677"/>
        <v>0-5</v>
      </c>
      <c r="W6192" t="str">
        <f t="shared" si="678"/>
        <v>Slow</v>
      </c>
    </row>
    <row r="6193" spans="1:23" x14ac:dyDescent="0.3">
      <c r="A6193">
        <v>606192</v>
      </c>
      <c r="B6193">
        <v>80824</v>
      </c>
      <c r="C6193">
        <v>26</v>
      </c>
      <c r="D6193" t="s">
        <v>7</v>
      </c>
      <c r="E6193" t="s">
        <v>15</v>
      </c>
      <c r="F6193" t="s">
        <v>24</v>
      </c>
      <c r="G6193" t="s">
        <v>23</v>
      </c>
      <c r="H6193" s="1">
        <v>44568</v>
      </c>
      <c r="I6193" t="s">
        <v>34</v>
      </c>
      <c r="J6193">
        <v>81</v>
      </c>
      <c r="K6193">
        <v>11.9</v>
      </c>
      <c r="L6193">
        <v>1080.6600000000001</v>
      </c>
      <c r="M6193">
        <v>37.159999999999997</v>
      </c>
      <c r="N6193" t="s">
        <v>47</v>
      </c>
      <c r="O6193">
        <v>4</v>
      </c>
      <c r="P6193" t="str" cm="1">
        <f t="array" ref="P6193">_xlfn.IFS(C6193&lt;25,"18-24", C6193&lt;=35,"25-35", C6193&lt;=50,"36-50",TRUE,"50+")</f>
        <v>25-35</v>
      </c>
      <c r="Q6193" t="str">
        <f t="shared" si="672"/>
        <v>new</v>
      </c>
      <c r="R6193" t="str">
        <f t="shared" si="673"/>
        <v>high value</v>
      </c>
      <c r="S6193" t="str">
        <f t="shared" si="674"/>
        <v>medium</v>
      </c>
      <c r="T6193" t="str">
        <f t="shared" si="675"/>
        <v>Jan</v>
      </c>
      <c r="U6193">
        <f t="shared" si="676"/>
        <v>2022</v>
      </c>
      <c r="V6193" t="str">
        <f t="shared" si="677"/>
        <v>10-15</v>
      </c>
      <c r="W6193" t="str">
        <f t="shared" si="678"/>
        <v>Slow</v>
      </c>
    </row>
    <row r="6194" spans="1:23" x14ac:dyDescent="0.3">
      <c r="A6194">
        <v>606193</v>
      </c>
      <c r="B6194">
        <v>41921</v>
      </c>
      <c r="C6194">
        <v>63</v>
      </c>
      <c r="D6194" t="s">
        <v>7</v>
      </c>
      <c r="E6194" t="s">
        <v>8</v>
      </c>
      <c r="F6194" t="s">
        <v>18</v>
      </c>
      <c r="G6194" t="s">
        <v>23</v>
      </c>
      <c r="H6194" s="1">
        <v>44859</v>
      </c>
      <c r="I6194" t="s">
        <v>34</v>
      </c>
      <c r="J6194">
        <v>31</v>
      </c>
      <c r="K6194">
        <v>7.1</v>
      </c>
      <c r="L6194">
        <v>871.32</v>
      </c>
      <c r="M6194">
        <v>87.88</v>
      </c>
      <c r="N6194" t="s">
        <v>50</v>
      </c>
      <c r="O6194">
        <v>5</v>
      </c>
      <c r="P6194" t="str" cm="1">
        <f t="array" ref="P6194">_xlfn.IFS(C6194&lt;25,"18-24", C6194&lt;=35,"25-35", C6194&lt;=50,"36-50",TRUE,"50+")</f>
        <v>50+</v>
      </c>
      <c r="Q6194" t="str">
        <f t="shared" si="672"/>
        <v>new</v>
      </c>
      <c r="R6194" t="str">
        <f t="shared" si="673"/>
        <v>high value</v>
      </c>
      <c r="S6194" t="str">
        <f t="shared" si="674"/>
        <v>High</v>
      </c>
      <c r="T6194" t="str">
        <f t="shared" si="675"/>
        <v>Oct</v>
      </c>
      <c r="U6194">
        <f t="shared" si="676"/>
        <v>2022</v>
      </c>
      <c r="V6194" t="str">
        <f t="shared" si="677"/>
        <v>5-10</v>
      </c>
      <c r="W6194" t="str">
        <f t="shared" si="678"/>
        <v>Medium</v>
      </c>
    </row>
    <row r="6195" spans="1:23" x14ac:dyDescent="0.3">
      <c r="A6195">
        <v>606194</v>
      </c>
      <c r="B6195">
        <v>23203</v>
      </c>
      <c r="C6195">
        <v>38</v>
      </c>
      <c r="D6195" t="s">
        <v>7</v>
      </c>
      <c r="E6195" t="s">
        <v>15</v>
      </c>
      <c r="F6195" t="s">
        <v>26</v>
      </c>
      <c r="G6195" t="s">
        <v>27</v>
      </c>
      <c r="H6195" s="1">
        <v>44977</v>
      </c>
      <c r="I6195" t="s">
        <v>34</v>
      </c>
      <c r="J6195">
        <v>76</v>
      </c>
      <c r="K6195">
        <v>4.3</v>
      </c>
      <c r="L6195">
        <v>921.59</v>
      </c>
      <c r="M6195">
        <v>105.82</v>
      </c>
      <c r="N6195" t="s">
        <v>49</v>
      </c>
      <c r="O6195">
        <v>5</v>
      </c>
      <c r="P6195" t="str" cm="1">
        <f t="array" ref="P6195">_xlfn.IFS(C6195&lt;25,"18-24", C6195&lt;=35,"25-35", C6195&lt;=50,"36-50",TRUE,"50+")</f>
        <v>36-50</v>
      </c>
      <c r="Q6195" t="str">
        <f t="shared" si="672"/>
        <v>new</v>
      </c>
      <c r="R6195" t="str">
        <f t="shared" si="673"/>
        <v>high value</v>
      </c>
      <c r="S6195" t="str">
        <f t="shared" si="674"/>
        <v>High</v>
      </c>
      <c r="T6195" t="str">
        <f t="shared" si="675"/>
        <v>Feb</v>
      </c>
      <c r="U6195">
        <f t="shared" si="676"/>
        <v>2023</v>
      </c>
      <c r="V6195" t="str">
        <f t="shared" si="677"/>
        <v>0-5</v>
      </c>
      <c r="W6195" t="str">
        <f t="shared" si="678"/>
        <v>Slow</v>
      </c>
    </row>
    <row r="6196" spans="1:23" x14ac:dyDescent="0.3">
      <c r="A6196">
        <v>606195</v>
      </c>
      <c r="B6196">
        <v>60849</v>
      </c>
      <c r="C6196">
        <v>60</v>
      </c>
      <c r="D6196" t="s">
        <v>7</v>
      </c>
      <c r="E6196" t="s">
        <v>5</v>
      </c>
      <c r="F6196" t="s">
        <v>28</v>
      </c>
      <c r="G6196" t="s">
        <v>23</v>
      </c>
      <c r="H6196" s="1">
        <v>45003</v>
      </c>
      <c r="I6196" t="s">
        <v>33</v>
      </c>
      <c r="J6196">
        <v>89</v>
      </c>
      <c r="K6196">
        <v>4.9000000000000004</v>
      </c>
      <c r="L6196">
        <v>296.55</v>
      </c>
      <c r="M6196">
        <v>104.02</v>
      </c>
      <c r="N6196" t="s">
        <v>50</v>
      </c>
      <c r="O6196">
        <v>1</v>
      </c>
      <c r="P6196" t="str" cm="1">
        <f t="array" ref="P6196">_xlfn.IFS(C6196&lt;25,"18-24", C6196&lt;=35,"25-35", C6196&lt;=50,"36-50",TRUE,"50+")</f>
        <v>50+</v>
      </c>
      <c r="Q6196" t="str">
        <f t="shared" si="672"/>
        <v>new</v>
      </c>
      <c r="R6196" t="str">
        <f t="shared" si="673"/>
        <v>medium</v>
      </c>
      <c r="S6196" t="str">
        <f t="shared" si="674"/>
        <v>Low</v>
      </c>
      <c r="T6196" t="str">
        <f t="shared" si="675"/>
        <v>Mar</v>
      </c>
      <c r="U6196">
        <f t="shared" si="676"/>
        <v>2023</v>
      </c>
      <c r="V6196" t="str">
        <f t="shared" si="677"/>
        <v>0-5</v>
      </c>
      <c r="W6196" t="str">
        <f t="shared" si="678"/>
        <v>Slow</v>
      </c>
    </row>
    <row r="6197" spans="1:23" x14ac:dyDescent="0.3">
      <c r="A6197">
        <v>606196</v>
      </c>
      <c r="B6197">
        <v>90004</v>
      </c>
      <c r="C6197">
        <v>51</v>
      </c>
      <c r="D6197" t="s">
        <v>7</v>
      </c>
      <c r="E6197" t="s">
        <v>13</v>
      </c>
      <c r="F6197" t="s">
        <v>19</v>
      </c>
      <c r="G6197" t="s">
        <v>29</v>
      </c>
      <c r="H6197" s="1">
        <v>44953</v>
      </c>
      <c r="I6197" t="s">
        <v>33</v>
      </c>
      <c r="J6197">
        <v>61</v>
      </c>
      <c r="K6197">
        <v>1.8</v>
      </c>
      <c r="L6197">
        <v>1363.02</v>
      </c>
      <c r="M6197">
        <v>32.270000000000003</v>
      </c>
      <c r="N6197" t="s">
        <v>48</v>
      </c>
      <c r="O6197">
        <v>4</v>
      </c>
      <c r="P6197" t="str" cm="1">
        <f t="array" ref="P6197">_xlfn.IFS(C6197&lt;25,"18-24", C6197&lt;=35,"25-35", C6197&lt;=50,"36-50",TRUE,"50+")</f>
        <v>50+</v>
      </c>
      <c r="Q6197" t="str">
        <f t="shared" si="672"/>
        <v>new</v>
      </c>
      <c r="R6197" t="str">
        <f t="shared" si="673"/>
        <v>high value</v>
      </c>
      <c r="S6197" t="str">
        <f t="shared" si="674"/>
        <v>medium</v>
      </c>
      <c r="T6197" t="str">
        <f t="shared" si="675"/>
        <v>Jan</v>
      </c>
      <c r="U6197">
        <f t="shared" si="676"/>
        <v>2023</v>
      </c>
      <c r="V6197" t="str">
        <f t="shared" si="677"/>
        <v>0-5</v>
      </c>
      <c r="W6197" t="str">
        <f t="shared" si="678"/>
        <v>Slow</v>
      </c>
    </row>
    <row r="6198" spans="1:23" x14ac:dyDescent="0.3">
      <c r="A6198">
        <v>606197</v>
      </c>
      <c r="B6198">
        <v>59468</v>
      </c>
      <c r="C6198">
        <v>61</v>
      </c>
      <c r="D6198" t="s">
        <v>7</v>
      </c>
      <c r="E6198" t="s">
        <v>15</v>
      </c>
      <c r="F6198" t="s">
        <v>18</v>
      </c>
      <c r="G6198" t="s">
        <v>29</v>
      </c>
      <c r="H6198" s="1">
        <v>45013</v>
      </c>
      <c r="I6198" t="s">
        <v>33</v>
      </c>
      <c r="J6198">
        <v>44</v>
      </c>
      <c r="K6198">
        <v>9.1</v>
      </c>
      <c r="L6198">
        <v>1401.21</v>
      </c>
      <c r="M6198">
        <v>66.599999999999994</v>
      </c>
      <c r="N6198" t="s">
        <v>48</v>
      </c>
      <c r="O6198">
        <v>2</v>
      </c>
      <c r="P6198" t="str" cm="1">
        <f t="array" ref="P6198">_xlfn.IFS(C6198&lt;25,"18-24", C6198&lt;=35,"25-35", C6198&lt;=50,"36-50",TRUE,"50+")</f>
        <v>50+</v>
      </c>
      <c r="Q6198" t="str">
        <f t="shared" si="672"/>
        <v>new</v>
      </c>
      <c r="R6198" t="str">
        <f t="shared" si="673"/>
        <v>high value</v>
      </c>
      <c r="S6198" t="str">
        <f t="shared" si="674"/>
        <v>Low</v>
      </c>
      <c r="T6198" t="str">
        <f t="shared" si="675"/>
        <v>Mar</v>
      </c>
      <c r="U6198">
        <f t="shared" si="676"/>
        <v>2023</v>
      </c>
      <c r="V6198" t="str">
        <f t="shared" si="677"/>
        <v>5-10</v>
      </c>
      <c r="W6198" t="str">
        <f t="shared" si="678"/>
        <v>Medium</v>
      </c>
    </row>
    <row r="6199" spans="1:23" x14ac:dyDescent="0.3">
      <c r="A6199">
        <v>606198</v>
      </c>
      <c r="B6199">
        <v>85756</v>
      </c>
      <c r="C6199">
        <v>55</v>
      </c>
      <c r="D6199" t="s">
        <v>7</v>
      </c>
      <c r="E6199" t="s">
        <v>13</v>
      </c>
      <c r="F6199" t="s">
        <v>22</v>
      </c>
      <c r="G6199" t="s">
        <v>21</v>
      </c>
      <c r="H6199" s="1">
        <v>45646</v>
      </c>
      <c r="I6199" t="s">
        <v>34</v>
      </c>
      <c r="J6199">
        <v>67</v>
      </c>
      <c r="K6199">
        <v>12.4</v>
      </c>
      <c r="L6199">
        <v>199.45</v>
      </c>
      <c r="M6199">
        <v>67.989999999999995</v>
      </c>
      <c r="N6199" t="s">
        <v>47</v>
      </c>
      <c r="O6199">
        <v>4</v>
      </c>
      <c r="P6199" t="str" cm="1">
        <f t="array" ref="P6199">_xlfn.IFS(C6199&lt;25,"18-24", C6199&lt;=35,"25-35", C6199&lt;=50,"36-50",TRUE,"50+")</f>
        <v>50+</v>
      </c>
      <c r="Q6199" t="str">
        <f t="shared" si="672"/>
        <v>new</v>
      </c>
      <c r="R6199" t="str">
        <f t="shared" si="673"/>
        <v>low</v>
      </c>
      <c r="S6199" t="str">
        <f t="shared" si="674"/>
        <v>medium</v>
      </c>
      <c r="T6199" t="str">
        <f t="shared" si="675"/>
        <v>Dec</v>
      </c>
      <c r="U6199">
        <f t="shared" si="676"/>
        <v>2024</v>
      </c>
      <c r="V6199" t="str">
        <f t="shared" si="677"/>
        <v>10-15</v>
      </c>
      <c r="W6199" t="str">
        <f t="shared" si="678"/>
        <v>Slow</v>
      </c>
    </row>
    <row r="6200" spans="1:23" x14ac:dyDescent="0.3">
      <c r="A6200">
        <v>606199</v>
      </c>
      <c r="B6200">
        <v>54751</v>
      </c>
      <c r="C6200">
        <v>63</v>
      </c>
      <c r="D6200" t="s">
        <v>7</v>
      </c>
      <c r="E6200" t="s">
        <v>11</v>
      </c>
      <c r="F6200" t="s">
        <v>18</v>
      </c>
      <c r="G6200" t="s">
        <v>29</v>
      </c>
      <c r="H6200" s="1">
        <v>45207</v>
      </c>
      <c r="I6200" t="s">
        <v>33</v>
      </c>
      <c r="J6200">
        <v>86</v>
      </c>
      <c r="K6200">
        <v>10.8</v>
      </c>
      <c r="L6200">
        <v>427.4</v>
      </c>
      <c r="M6200">
        <v>114.2</v>
      </c>
      <c r="N6200" t="s">
        <v>50</v>
      </c>
      <c r="O6200">
        <v>5</v>
      </c>
      <c r="P6200" t="str" cm="1">
        <f t="array" ref="P6200">_xlfn.IFS(C6200&lt;25,"18-24", C6200&lt;=35,"25-35", C6200&lt;=50,"36-50",TRUE,"50+")</f>
        <v>50+</v>
      </c>
      <c r="Q6200" t="str">
        <f t="shared" si="672"/>
        <v>new</v>
      </c>
      <c r="R6200" t="str">
        <f t="shared" si="673"/>
        <v>medium</v>
      </c>
      <c r="S6200" t="str">
        <f t="shared" si="674"/>
        <v>High</v>
      </c>
      <c r="T6200" t="str">
        <f t="shared" si="675"/>
        <v>Oct</v>
      </c>
      <c r="U6200">
        <f t="shared" si="676"/>
        <v>2023</v>
      </c>
      <c r="V6200" t="str">
        <f t="shared" si="677"/>
        <v>10-15</v>
      </c>
      <c r="W6200" t="str">
        <f t="shared" si="678"/>
        <v>Slow</v>
      </c>
    </row>
    <row r="6201" spans="1:23" x14ac:dyDescent="0.3">
      <c r="A6201">
        <v>606200</v>
      </c>
      <c r="B6201">
        <v>26862</v>
      </c>
      <c r="C6201">
        <v>56</v>
      </c>
      <c r="D6201" t="s">
        <v>7</v>
      </c>
      <c r="E6201" t="s">
        <v>15</v>
      </c>
      <c r="F6201" t="s">
        <v>22</v>
      </c>
      <c r="G6201" t="s">
        <v>31</v>
      </c>
      <c r="H6201" s="1">
        <v>44730</v>
      </c>
      <c r="I6201" t="s">
        <v>33</v>
      </c>
      <c r="J6201">
        <v>83</v>
      </c>
      <c r="K6201">
        <v>3.5</v>
      </c>
      <c r="L6201">
        <v>395.13</v>
      </c>
      <c r="M6201">
        <v>112.6</v>
      </c>
      <c r="N6201" t="s">
        <v>48</v>
      </c>
      <c r="O6201">
        <v>5</v>
      </c>
      <c r="P6201" t="str" cm="1">
        <f t="array" ref="P6201">_xlfn.IFS(C6201&lt;25,"18-24", C6201&lt;=35,"25-35", C6201&lt;=50,"36-50",TRUE,"50+")</f>
        <v>50+</v>
      </c>
      <c r="Q6201" t="str">
        <f t="shared" si="672"/>
        <v>new</v>
      </c>
      <c r="R6201" t="str">
        <f t="shared" si="673"/>
        <v>medium</v>
      </c>
      <c r="S6201" t="str">
        <f t="shared" si="674"/>
        <v>High</v>
      </c>
      <c r="T6201" t="str">
        <f t="shared" si="675"/>
        <v>Jun</v>
      </c>
      <c r="U6201">
        <f t="shared" si="676"/>
        <v>2022</v>
      </c>
      <c r="V6201" t="str">
        <f t="shared" si="677"/>
        <v>0-5</v>
      </c>
      <c r="W6201" t="str">
        <f t="shared" si="678"/>
        <v>Slow</v>
      </c>
    </row>
    <row r="6202" spans="1:23" x14ac:dyDescent="0.3">
      <c r="A6202">
        <v>606201</v>
      </c>
      <c r="B6202">
        <v>27936</v>
      </c>
      <c r="C6202">
        <v>29</v>
      </c>
      <c r="D6202" t="s">
        <v>7</v>
      </c>
      <c r="E6202" t="s">
        <v>15</v>
      </c>
      <c r="F6202" t="s">
        <v>18</v>
      </c>
      <c r="G6202" t="s">
        <v>31</v>
      </c>
      <c r="H6202" s="1">
        <v>45587</v>
      </c>
      <c r="I6202" t="s">
        <v>34</v>
      </c>
      <c r="J6202">
        <v>28</v>
      </c>
      <c r="K6202">
        <v>2.9</v>
      </c>
      <c r="L6202">
        <v>1455.2</v>
      </c>
      <c r="M6202">
        <v>80.599999999999994</v>
      </c>
      <c r="N6202" t="s">
        <v>47</v>
      </c>
      <c r="O6202">
        <v>2</v>
      </c>
      <c r="P6202" t="str" cm="1">
        <f t="array" ref="P6202">_xlfn.IFS(C6202&lt;25,"18-24", C6202&lt;=35,"25-35", C6202&lt;=50,"36-50",TRUE,"50+")</f>
        <v>25-35</v>
      </c>
      <c r="Q6202" t="str">
        <f t="shared" si="672"/>
        <v>repeat</v>
      </c>
      <c r="R6202" t="str">
        <f t="shared" si="673"/>
        <v>high value</v>
      </c>
      <c r="S6202" t="str">
        <f t="shared" si="674"/>
        <v>Low</v>
      </c>
      <c r="T6202" t="str">
        <f t="shared" si="675"/>
        <v>Oct</v>
      </c>
      <c r="U6202">
        <f t="shared" si="676"/>
        <v>2024</v>
      </c>
      <c r="V6202" t="str">
        <f t="shared" si="677"/>
        <v>0-5</v>
      </c>
      <c r="W6202" t="str">
        <f t="shared" si="678"/>
        <v>Fast</v>
      </c>
    </row>
    <row r="6203" spans="1:23" x14ac:dyDescent="0.3">
      <c r="A6203">
        <v>606202</v>
      </c>
      <c r="B6203">
        <v>16213</v>
      </c>
      <c r="C6203">
        <v>23</v>
      </c>
      <c r="D6203" t="s">
        <v>4</v>
      </c>
      <c r="E6203" t="s">
        <v>15</v>
      </c>
      <c r="F6203" t="s">
        <v>19</v>
      </c>
      <c r="G6203" t="s">
        <v>29</v>
      </c>
      <c r="H6203" s="1">
        <v>45053</v>
      </c>
      <c r="I6203" t="s">
        <v>33</v>
      </c>
      <c r="J6203">
        <v>54</v>
      </c>
      <c r="K6203">
        <v>7.9</v>
      </c>
      <c r="L6203">
        <v>517.03</v>
      </c>
      <c r="M6203">
        <v>98.24</v>
      </c>
      <c r="N6203" t="s">
        <v>47</v>
      </c>
      <c r="O6203">
        <v>5</v>
      </c>
      <c r="P6203" t="str" cm="1">
        <f t="array" ref="P6203">_xlfn.IFS(C6203&lt;25,"18-24", C6203&lt;=35,"25-35", C6203&lt;=50,"36-50",TRUE,"50+")</f>
        <v>18-24</v>
      </c>
      <c r="Q6203" t="str">
        <f t="shared" si="672"/>
        <v>new</v>
      </c>
      <c r="R6203" t="str">
        <f t="shared" si="673"/>
        <v>high value</v>
      </c>
      <c r="S6203" t="str">
        <f t="shared" si="674"/>
        <v>High</v>
      </c>
      <c r="T6203" t="str">
        <f t="shared" si="675"/>
        <v>May</v>
      </c>
      <c r="U6203">
        <f t="shared" si="676"/>
        <v>2023</v>
      </c>
      <c r="V6203" t="str">
        <f t="shared" si="677"/>
        <v>5-10</v>
      </c>
      <c r="W6203" t="str">
        <f t="shared" si="678"/>
        <v>Slow</v>
      </c>
    </row>
    <row r="6204" spans="1:23" x14ac:dyDescent="0.3">
      <c r="A6204">
        <v>606203</v>
      </c>
      <c r="B6204">
        <v>64242</v>
      </c>
      <c r="C6204">
        <v>24</v>
      </c>
      <c r="D6204" t="s">
        <v>7</v>
      </c>
      <c r="E6204" t="s">
        <v>16</v>
      </c>
      <c r="F6204" t="s">
        <v>32</v>
      </c>
      <c r="G6204" t="s">
        <v>25</v>
      </c>
      <c r="H6204" s="1">
        <v>45195</v>
      </c>
      <c r="I6204" t="s">
        <v>34</v>
      </c>
      <c r="J6204">
        <v>56</v>
      </c>
      <c r="K6204">
        <v>9.1</v>
      </c>
      <c r="L6204">
        <v>537.19000000000005</v>
      </c>
      <c r="M6204">
        <v>80.34</v>
      </c>
      <c r="N6204" t="s">
        <v>49</v>
      </c>
      <c r="O6204">
        <v>5</v>
      </c>
      <c r="P6204" t="str" cm="1">
        <f t="array" ref="P6204">_xlfn.IFS(C6204&lt;25,"18-24", C6204&lt;=35,"25-35", C6204&lt;=50,"36-50",TRUE,"50+")</f>
        <v>18-24</v>
      </c>
      <c r="Q6204" t="str">
        <f t="shared" si="672"/>
        <v>new</v>
      </c>
      <c r="R6204" t="str">
        <f t="shared" si="673"/>
        <v>high value</v>
      </c>
      <c r="S6204" t="str">
        <f t="shared" si="674"/>
        <v>High</v>
      </c>
      <c r="T6204" t="str">
        <f t="shared" si="675"/>
        <v>Sep</v>
      </c>
      <c r="U6204">
        <f t="shared" si="676"/>
        <v>2023</v>
      </c>
      <c r="V6204" t="str">
        <f t="shared" si="677"/>
        <v>5-10</v>
      </c>
      <c r="W6204" t="str">
        <f t="shared" si="678"/>
        <v>Slow</v>
      </c>
    </row>
    <row r="6205" spans="1:23" x14ac:dyDescent="0.3">
      <c r="A6205">
        <v>606204</v>
      </c>
      <c r="B6205">
        <v>97884</v>
      </c>
      <c r="C6205">
        <v>35</v>
      </c>
      <c r="D6205" t="s">
        <v>4</v>
      </c>
      <c r="E6205" t="s">
        <v>13</v>
      </c>
      <c r="F6205" t="s">
        <v>22</v>
      </c>
      <c r="G6205" t="s">
        <v>23</v>
      </c>
      <c r="H6205" s="1">
        <v>45585</v>
      </c>
      <c r="I6205" t="s">
        <v>33</v>
      </c>
      <c r="J6205">
        <v>47</v>
      </c>
      <c r="K6205">
        <v>3.1</v>
      </c>
      <c r="L6205">
        <v>1288.54</v>
      </c>
      <c r="M6205">
        <v>45.66</v>
      </c>
      <c r="N6205" t="s">
        <v>49</v>
      </c>
      <c r="O6205">
        <v>1</v>
      </c>
      <c r="P6205" t="str" cm="1">
        <f t="array" ref="P6205">_xlfn.IFS(C6205&lt;25,"18-24", C6205&lt;=35,"25-35", C6205&lt;=50,"36-50",TRUE,"50+")</f>
        <v>25-35</v>
      </c>
      <c r="Q6205" t="str">
        <f t="shared" si="672"/>
        <v>new</v>
      </c>
      <c r="R6205" t="str">
        <f t="shared" si="673"/>
        <v>high value</v>
      </c>
      <c r="S6205" t="str">
        <f t="shared" si="674"/>
        <v>Low</v>
      </c>
      <c r="T6205" t="str">
        <f t="shared" si="675"/>
        <v>Oct</v>
      </c>
      <c r="U6205">
        <f t="shared" si="676"/>
        <v>2024</v>
      </c>
      <c r="V6205" t="str">
        <f t="shared" si="677"/>
        <v>0-5</v>
      </c>
      <c r="W6205" t="str">
        <f t="shared" si="678"/>
        <v>Slow</v>
      </c>
    </row>
    <row r="6206" spans="1:23" x14ac:dyDescent="0.3">
      <c r="A6206">
        <v>606205</v>
      </c>
      <c r="B6206">
        <v>60504</v>
      </c>
      <c r="C6206">
        <v>18</v>
      </c>
      <c r="D6206" t="s">
        <v>4</v>
      </c>
      <c r="E6206" t="s">
        <v>11</v>
      </c>
      <c r="F6206" t="s">
        <v>18</v>
      </c>
      <c r="G6206" t="s">
        <v>23</v>
      </c>
      <c r="H6206" s="1">
        <v>45189</v>
      </c>
      <c r="I6206" t="s">
        <v>34</v>
      </c>
      <c r="J6206">
        <v>67</v>
      </c>
      <c r="K6206">
        <v>5.6</v>
      </c>
      <c r="L6206">
        <v>650.62</v>
      </c>
      <c r="M6206">
        <v>44.4</v>
      </c>
      <c r="N6206" t="s">
        <v>47</v>
      </c>
      <c r="O6206">
        <v>2</v>
      </c>
      <c r="P6206" t="str" cm="1">
        <f t="array" ref="P6206">_xlfn.IFS(C6206&lt;25,"18-24", C6206&lt;=35,"25-35", C6206&lt;=50,"36-50",TRUE,"50+")</f>
        <v>18-24</v>
      </c>
      <c r="Q6206" t="str">
        <f t="shared" si="672"/>
        <v>repeat</v>
      </c>
      <c r="R6206" t="str">
        <f t="shared" si="673"/>
        <v>high value</v>
      </c>
      <c r="S6206" t="str">
        <f t="shared" si="674"/>
        <v>Low</v>
      </c>
      <c r="T6206" t="str">
        <f t="shared" si="675"/>
        <v>Sep</v>
      </c>
      <c r="U6206">
        <f t="shared" si="676"/>
        <v>2023</v>
      </c>
      <c r="V6206" t="str">
        <f t="shared" si="677"/>
        <v>5-10</v>
      </c>
      <c r="W6206" t="str">
        <f t="shared" si="678"/>
        <v>Slow</v>
      </c>
    </row>
    <row r="6207" spans="1:23" x14ac:dyDescent="0.3">
      <c r="A6207">
        <v>606206</v>
      </c>
      <c r="B6207">
        <v>89708</v>
      </c>
      <c r="C6207">
        <v>55</v>
      </c>
      <c r="D6207" t="s">
        <v>4</v>
      </c>
      <c r="E6207" t="s">
        <v>15</v>
      </c>
      <c r="F6207" t="s">
        <v>18</v>
      </c>
      <c r="G6207" t="s">
        <v>31</v>
      </c>
      <c r="H6207" s="1">
        <v>44713</v>
      </c>
      <c r="I6207" t="s">
        <v>33</v>
      </c>
      <c r="J6207">
        <v>32</v>
      </c>
      <c r="K6207">
        <v>11.2</v>
      </c>
      <c r="L6207">
        <v>177.04</v>
      </c>
      <c r="M6207">
        <v>74.760000000000005</v>
      </c>
      <c r="N6207" t="s">
        <v>47</v>
      </c>
      <c r="O6207">
        <v>4</v>
      </c>
      <c r="P6207" t="str" cm="1">
        <f t="array" ref="P6207">_xlfn.IFS(C6207&lt;25,"18-24", C6207&lt;=35,"25-35", C6207&lt;=50,"36-50",TRUE,"50+")</f>
        <v>50+</v>
      </c>
      <c r="Q6207" t="str">
        <f t="shared" si="672"/>
        <v>new</v>
      </c>
      <c r="R6207" t="str">
        <f t="shared" si="673"/>
        <v>low</v>
      </c>
      <c r="S6207" t="str">
        <f t="shared" si="674"/>
        <v>medium</v>
      </c>
      <c r="T6207" t="str">
        <f t="shared" si="675"/>
        <v>Jun</v>
      </c>
      <c r="U6207">
        <f t="shared" si="676"/>
        <v>2022</v>
      </c>
      <c r="V6207" t="str">
        <f t="shared" si="677"/>
        <v>10-15</v>
      </c>
      <c r="W6207" t="str">
        <f t="shared" si="678"/>
        <v>Medium</v>
      </c>
    </row>
    <row r="6208" spans="1:23" x14ac:dyDescent="0.3">
      <c r="A6208">
        <v>606207</v>
      </c>
      <c r="B6208">
        <v>82057</v>
      </c>
      <c r="C6208">
        <v>54</v>
      </c>
      <c r="D6208" t="s">
        <v>4</v>
      </c>
      <c r="E6208" t="s">
        <v>11</v>
      </c>
      <c r="F6208" t="s">
        <v>18</v>
      </c>
      <c r="G6208" t="s">
        <v>23</v>
      </c>
      <c r="H6208" s="1">
        <v>45532</v>
      </c>
      <c r="I6208" t="s">
        <v>33</v>
      </c>
      <c r="J6208">
        <v>70</v>
      </c>
      <c r="K6208">
        <v>6.3</v>
      </c>
      <c r="L6208">
        <v>894.02</v>
      </c>
      <c r="M6208">
        <v>47.12</v>
      </c>
      <c r="N6208" t="s">
        <v>48</v>
      </c>
      <c r="O6208">
        <v>5</v>
      </c>
      <c r="P6208" t="str" cm="1">
        <f t="array" ref="P6208">_xlfn.IFS(C6208&lt;25,"18-24", C6208&lt;=35,"25-35", C6208&lt;=50,"36-50",TRUE,"50+")</f>
        <v>50+</v>
      </c>
      <c r="Q6208" t="str">
        <f t="shared" si="672"/>
        <v>new</v>
      </c>
      <c r="R6208" t="str">
        <f t="shared" si="673"/>
        <v>high value</v>
      </c>
      <c r="S6208" t="str">
        <f t="shared" si="674"/>
        <v>High</v>
      </c>
      <c r="T6208" t="str">
        <f t="shared" si="675"/>
        <v>Aug</v>
      </c>
      <c r="U6208">
        <f t="shared" si="676"/>
        <v>2024</v>
      </c>
      <c r="V6208" t="str">
        <f t="shared" si="677"/>
        <v>5-10</v>
      </c>
      <c r="W6208" t="str">
        <f t="shared" si="678"/>
        <v>Slow</v>
      </c>
    </row>
    <row r="6209" spans="1:23" x14ac:dyDescent="0.3">
      <c r="A6209">
        <v>606208</v>
      </c>
      <c r="B6209">
        <v>88631</v>
      </c>
      <c r="C6209">
        <v>40</v>
      </c>
      <c r="D6209" t="s">
        <v>7</v>
      </c>
      <c r="E6209" t="s">
        <v>5</v>
      </c>
      <c r="F6209" t="s">
        <v>19</v>
      </c>
      <c r="G6209" t="s">
        <v>29</v>
      </c>
      <c r="H6209" s="1">
        <v>45518</v>
      </c>
      <c r="I6209" t="s">
        <v>34</v>
      </c>
      <c r="J6209">
        <v>85</v>
      </c>
      <c r="K6209">
        <v>1.4</v>
      </c>
      <c r="L6209">
        <v>222.66</v>
      </c>
      <c r="M6209">
        <v>84.34</v>
      </c>
      <c r="N6209" t="s">
        <v>47</v>
      </c>
      <c r="O6209">
        <v>1</v>
      </c>
      <c r="P6209" t="str" cm="1">
        <f t="array" ref="P6209">_xlfn.IFS(C6209&lt;25,"18-24", C6209&lt;=35,"25-35", C6209&lt;=50,"36-50",TRUE,"50+")</f>
        <v>36-50</v>
      </c>
      <c r="Q6209" t="str">
        <f t="shared" si="672"/>
        <v>new</v>
      </c>
      <c r="R6209" t="str">
        <f t="shared" si="673"/>
        <v>low</v>
      </c>
      <c r="S6209" t="str">
        <f t="shared" si="674"/>
        <v>Low</v>
      </c>
      <c r="T6209" t="str">
        <f t="shared" si="675"/>
        <v>Aug</v>
      </c>
      <c r="U6209">
        <f t="shared" si="676"/>
        <v>2024</v>
      </c>
      <c r="V6209" t="str">
        <f t="shared" si="677"/>
        <v>0-5</v>
      </c>
      <c r="W6209" t="str">
        <f t="shared" si="678"/>
        <v>Slow</v>
      </c>
    </row>
    <row r="6210" spans="1:23" x14ac:dyDescent="0.3">
      <c r="A6210">
        <v>606209</v>
      </c>
      <c r="B6210">
        <v>45123</v>
      </c>
      <c r="C6210">
        <v>51</v>
      </c>
      <c r="D6210" t="s">
        <v>4</v>
      </c>
      <c r="E6210" t="s">
        <v>8</v>
      </c>
      <c r="F6210" t="s">
        <v>28</v>
      </c>
      <c r="G6210" t="s">
        <v>21</v>
      </c>
      <c r="H6210" s="1">
        <v>44895</v>
      </c>
      <c r="I6210" t="s">
        <v>33</v>
      </c>
      <c r="J6210">
        <v>46</v>
      </c>
      <c r="K6210">
        <v>1.2</v>
      </c>
      <c r="L6210">
        <v>872</v>
      </c>
      <c r="M6210">
        <v>74.55</v>
      </c>
      <c r="N6210" t="s">
        <v>50</v>
      </c>
      <c r="O6210">
        <v>4</v>
      </c>
      <c r="P6210" t="str" cm="1">
        <f t="array" ref="P6210">_xlfn.IFS(C6210&lt;25,"18-24", C6210&lt;=35,"25-35", C6210&lt;=50,"36-50",TRUE,"50+")</f>
        <v>50+</v>
      </c>
      <c r="Q6210" t="str">
        <f t="shared" si="672"/>
        <v>new</v>
      </c>
      <c r="R6210" t="str">
        <f t="shared" si="673"/>
        <v>high value</v>
      </c>
      <c r="S6210" t="str">
        <f t="shared" si="674"/>
        <v>medium</v>
      </c>
      <c r="T6210" t="str">
        <f t="shared" si="675"/>
        <v>Nov</v>
      </c>
      <c r="U6210">
        <f t="shared" si="676"/>
        <v>2022</v>
      </c>
      <c r="V6210" t="str">
        <f t="shared" si="677"/>
        <v>0-5</v>
      </c>
      <c r="W6210" t="str">
        <f t="shared" si="678"/>
        <v>Slow</v>
      </c>
    </row>
    <row r="6211" spans="1:23" x14ac:dyDescent="0.3">
      <c r="A6211">
        <v>606210</v>
      </c>
      <c r="B6211">
        <v>98457</v>
      </c>
      <c r="C6211">
        <v>21</v>
      </c>
      <c r="D6211" t="s">
        <v>7</v>
      </c>
      <c r="E6211" t="s">
        <v>15</v>
      </c>
      <c r="F6211" t="s">
        <v>32</v>
      </c>
      <c r="G6211" t="s">
        <v>29</v>
      </c>
      <c r="H6211" s="1">
        <v>45579</v>
      </c>
      <c r="I6211" t="s">
        <v>33</v>
      </c>
      <c r="J6211">
        <v>64</v>
      </c>
      <c r="K6211">
        <v>4.2</v>
      </c>
      <c r="L6211">
        <v>444.58</v>
      </c>
      <c r="M6211">
        <v>36.06</v>
      </c>
      <c r="N6211" t="s">
        <v>48</v>
      </c>
      <c r="O6211">
        <v>1</v>
      </c>
      <c r="P6211" t="str" cm="1">
        <f t="array" ref="P6211">_xlfn.IFS(C6211&lt;25,"18-24", C6211&lt;=35,"25-35", C6211&lt;=50,"36-50",TRUE,"50+")</f>
        <v>18-24</v>
      </c>
      <c r="Q6211" t="str">
        <f t="shared" ref="Q6211:Q6274" si="679">IF(COUNTIF($B:$B,B6211)&gt;1,"repeat","new")</f>
        <v>new</v>
      </c>
      <c r="R6211" t="str">
        <f t="shared" ref="R6211:R6274" si="680">IF(L6211&gt;500,"high value",IF( L6211&gt;250,"medium","low"))</f>
        <v>medium</v>
      </c>
      <c r="S6211" t="str">
        <f t="shared" ref="S6211:S6274" si="681">IF(O6211&lt;=2,"Low",IF(O6211&lt;=4,"medium","High"))</f>
        <v>Low</v>
      </c>
      <c r="T6211" t="str">
        <f t="shared" ref="T6211:T6274" si="682">TEXT(H6211,"MMM")</f>
        <v>Oct</v>
      </c>
      <c r="U6211">
        <f t="shared" ref="U6211:U6274" si="683">YEAR(H6211)</f>
        <v>2024</v>
      </c>
      <c r="V6211" t="str">
        <f t="shared" ref="V6211:V6274" si="684">IF(K6211&lt;=5,"0-5",IF(K6211&lt;=10,"5-10",IF(K6211&lt;=15,"10-15","15+")))</f>
        <v>0-5</v>
      </c>
      <c r="W6211" t="str">
        <f t="shared" ref="W6211:W6274" si="685">IF(J6211&lt;=30,"Fast",IF(J6211&lt;=45,"Medium","Slow"))</f>
        <v>Slow</v>
      </c>
    </row>
    <row r="6212" spans="1:23" x14ac:dyDescent="0.3">
      <c r="A6212">
        <v>606211</v>
      </c>
      <c r="B6212">
        <v>55240</v>
      </c>
      <c r="C6212">
        <v>31</v>
      </c>
      <c r="D6212" t="s">
        <v>7</v>
      </c>
      <c r="E6212" t="s">
        <v>11</v>
      </c>
      <c r="F6212" t="s">
        <v>26</v>
      </c>
      <c r="G6212" t="s">
        <v>29</v>
      </c>
      <c r="H6212" s="1">
        <v>44976</v>
      </c>
      <c r="I6212" t="s">
        <v>33</v>
      </c>
      <c r="J6212">
        <v>79</v>
      </c>
      <c r="K6212">
        <v>14.2</v>
      </c>
      <c r="L6212">
        <v>666.35</v>
      </c>
      <c r="M6212">
        <v>44.19</v>
      </c>
      <c r="N6212" t="s">
        <v>47</v>
      </c>
      <c r="O6212">
        <v>5</v>
      </c>
      <c r="P6212" t="str" cm="1">
        <f t="array" ref="P6212">_xlfn.IFS(C6212&lt;25,"18-24", C6212&lt;=35,"25-35", C6212&lt;=50,"36-50",TRUE,"50+")</f>
        <v>25-35</v>
      </c>
      <c r="Q6212" t="str">
        <f t="shared" si="679"/>
        <v>new</v>
      </c>
      <c r="R6212" t="str">
        <f t="shared" si="680"/>
        <v>high value</v>
      </c>
      <c r="S6212" t="str">
        <f t="shared" si="681"/>
        <v>High</v>
      </c>
      <c r="T6212" t="str">
        <f t="shared" si="682"/>
        <v>Feb</v>
      </c>
      <c r="U6212">
        <f t="shared" si="683"/>
        <v>2023</v>
      </c>
      <c r="V6212" t="str">
        <f t="shared" si="684"/>
        <v>10-15</v>
      </c>
      <c r="W6212" t="str">
        <f t="shared" si="685"/>
        <v>Slow</v>
      </c>
    </row>
    <row r="6213" spans="1:23" x14ac:dyDescent="0.3">
      <c r="A6213">
        <v>606212</v>
      </c>
      <c r="B6213">
        <v>42825</v>
      </c>
      <c r="C6213">
        <v>53</v>
      </c>
      <c r="D6213" t="s">
        <v>4</v>
      </c>
      <c r="E6213" t="s">
        <v>15</v>
      </c>
      <c r="F6213" t="s">
        <v>22</v>
      </c>
      <c r="G6213" t="s">
        <v>31</v>
      </c>
      <c r="H6213" s="1">
        <v>44987</v>
      </c>
      <c r="I6213" t="s">
        <v>34</v>
      </c>
      <c r="J6213">
        <v>47</v>
      </c>
      <c r="K6213">
        <v>7.9</v>
      </c>
      <c r="L6213">
        <v>1015.54</v>
      </c>
      <c r="M6213">
        <v>72.430000000000007</v>
      </c>
      <c r="N6213" t="s">
        <v>49</v>
      </c>
      <c r="O6213">
        <v>5</v>
      </c>
      <c r="P6213" t="str" cm="1">
        <f t="array" ref="P6213">_xlfn.IFS(C6213&lt;25,"18-24", C6213&lt;=35,"25-35", C6213&lt;=50,"36-50",TRUE,"50+")</f>
        <v>50+</v>
      </c>
      <c r="Q6213" t="str">
        <f t="shared" si="679"/>
        <v>repeat</v>
      </c>
      <c r="R6213" t="str">
        <f t="shared" si="680"/>
        <v>high value</v>
      </c>
      <c r="S6213" t="str">
        <f t="shared" si="681"/>
        <v>High</v>
      </c>
      <c r="T6213" t="str">
        <f t="shared" si="682"/>
        <v>Mar</v>
      </c>
      <c r="U6213">
        <f t="shared" si="683"/>
        <v>2023</v>
      </c>
      <c r="V6213" t="str">
        <f t="shared" si="684"/>
        <v>5-10</v>
      </c>
      <c r="W6213" t="str">
        <f t="shared" si="685"/>
        <v>Slow</v>
      </c>
    </row>
    <row r="6214" spans="1:23" x14ac:dyDescent="0.3">
      <c r="A6214">
        <v>606213</v>
      </c>
      <c r="B6214">
        <v>95924</v>
      </c>
      <c r="C6214">
        <v>51</v>
      </c>
      <c r="D6214" t="s">
        <v>7</v>
      </c>
      <c r="E6214" t="s">
        <v>15</v>
      </c>
      <c r="F6214" t="s">
        <v>26</v>
      </c>
      <c r="G6214" t="s">
        <v>31</v>
      </c>
      <c r="H6214" s="1">
        <v>45558</v>
      </c>
      <c r="I6214" t="s">
        <v>34</v>
      </c>
      <c r="J6214">
        <v>26</v>
      </c>
      <c r="K6214">
        <v>12.9</v>
      </c>
      <c r="L6214">
        <v>1492.62</v>
      </c>
      <c r="M6214">
        <v>54.24</v>
      </c>
      <c r="N6214" t="s">
        <v>47</v>
      </c>
      <c r="O6214">
        <v>1</v>
      </c>
      <c r="P6214" t="str" cm="1">
        <f t="array" ref="P6214">_xlfn.IFS(C6214&lt;25,"18-24", C6214&lt;=35,"25-35", C6214&lt;=50,"36-50",TRUE,"50+")</f>
        <v>50+</v>
      </c>
      <c r="Q6214" t="str">
        <f t="shared" si="679"/>
        <v>new</v>
      </c>
      <c r="R6214" t="str">
        <f t="shared" si="680"/>
        <v>high value</v>
      </c>
      <c r="S6214" t="str">
        <f t="shared" si="681"/>
        <v>Low</v>
      </c>
      <c r="T6214" t="str">
        <f t="shared" si="682"/>
        <v>Sep</v>
      </c>
      <c r="U6214">
        <f t="shared" si="683"/>
        <v>2024</v>
      </c>
      <c r="V6214" t="str">
        <f t="shared" si="684"/>
        <v>10-15</v>
      </c>
      <c r="W6214" t="str">
        <f t="shared" si="685"/>
        <v>Fast</v>
      </c>
    </row>
    <row r="6215" spans="1:23" x14ac:dyDescent="0.3">
      <c r="A6215">
        <v>606214</v>
      </c>
      <c r="B6215">
        <v>30631</v>
      </c>
      <c r="C6215">
        <v>61</v>
      </c>
      <c r="D6215" t="s">
        <v>7</v>
      </c>
      <c r="E6215" t="s">
        <v>8</v>
      </c>
      <c r="F6215" t="s">
        <v>22</v>
      </c>
      <c r="G6215" t="s">
        <v>29</v>
      </c>
      <c r="H6215" s="1">
        <v>44932</v>
      </c>
      <c r="I6215" t="s">
        <v>33</v>
      </c>
      <c r="J6215">
        <v>32</v>
      </c>
      <c r="K6215">
        <v>13.1</v>
      </c>
      <c r="L6215">
        <v>983.61</v>
      </c>
      <c r="M6215">
        <v>80.48</v>
      </c>
      <c r="N6215" t="s">
        <v>47</v>
      </c>
      <c r="O6215">
        <v>5</v>
      </c>
      <c r="P6215" t="str" cm="1">
        <f t="array" ref="P6215">_xlfn.IFS(C6215&lt;25,"18-24", C6215&lt;=35,"25-35", C6215&lt;=50,"36-50",TRUE,"50+")</f>
        <v>50+</v>
      </c>
      <c r="Q6215" t="str">
        <f t="shared" si="679"/>
        <v>new</v>
      </c>
      <c r="R6215" t="str">
        <f t="shared" si="680"/>
        <v>high value</v>
      </c>
      <c r="S6215" t="str">
        <f t="shared" si="681"/>
        <v>High</v>
      </c>
      <c r="T6215" t="str">
        <f t="shared" si="682"/>
        <v>Jan</v>
      </c>
      <c r="U6215">
        <f t="shared" si="683"/>
        <v>2023</v>
      </c>
      <c r="V6215" t="str">
        <f t="shared" si="684"/>
        <v>10-15</v>
      </c>
      <c r="W6215" t="str">
        <f t="shared" si="685"/>
        <v>Medium</v>
      </c>
    </row>
    <row r="6216" spans="1:23" x14ac:dyDescent="0.3">
      <c r="A6216">
        <v>606215</v>
      </c>
      <c r="B6216">
        <v>93650</v>
      </c>
      <c r="C6216">
        <v>58</v>
      </c>
      <c r="D6216" t="s">
        <v>4</v>
      </c>
      <c r="E6216" t="s">
        <v>5</v>
      </c>
      <c r="F6216" t="s">
        <v>22</v>
      </c>
      <c r="G6216" t="s">
        <v>31</v>
      </c>
      <c r="H6216" s="1">
        <v>45418</v>
      </c>
      <c r="I6216" t="s">
        <v>33</v>
      </c>
      <c r="J6216">
        <v>46</v>
      </c>
      <c r="K6216">
        <v>6.7</v>
      </c>
      <c r="L6216">
        <v>982.57</v>
      </c>
      <c r="M6216">
        <v>112.28</v>
      </c>
      <c r="N6216" t="s">
        <v>47</v>
      </c>
      <c r="O6216">
        <v>1</v>
      </c>
      <c r="P6216" t="str" cm="1">
        <f t="array" ref="P6216">_xlfn.IFS(C6216&lt;25,"18-24", C6216&lt;=35,"25-35", C6216&lt;=50,"36-50",TRUE,"50+")</f>
        <v>50+</v>
      </c>
      <c r="Q6216" t="str">
        <f t="shared" si="679"/>
        <v>new</v>
      </c>
      <c r="R6216" t="str">
        <f t="shared" si="680"/>
        <v>high value</v>
      </c>
      <c r="S6216" t="str">
        <f t="shared" si="681"/>
        <v>Low</v>
      </c>
      <c r="T6216" t="str">
        <f t="shared" si="682"/>
        <v>May</v>
      </c>
      <c r="U6216">
        <f t="shared" si="683"/>
        <v>2024</v>
      </c>
      <c r="V6216" t="str">
        <f t="shared" si="684"/>
        <v>5-10</v>
      </c>
      <c r="W6216" t="str">
        <f t="shared" si="685"/>
        <v>Slow</v>
      </c>
    </row>
    <row r="6217" spans="1:23" x14ac:dyDescent="0.3">
      <c r="A6217">
        <v>606216</v>
      </c>
      <c r="B6217">
        <v>84030</v>
      </c>
      <c r="C6217">
        <v>32</v>
      </c>
      <c r="D6217" t="s">
        <v>4</v>
      </c>
      <c r="E6217" t="s">
        <v>13</v>
      </c>
      <c r="F6217" t="s">
        <v>24</v>
      </c>
      <c r="G6217" t="s">
        <v>25</v>
      </c>
      <c r="H6217" s="1">
        <v>45212</v>
      </c>
      <c r="I6217" t="s">
        <v>33</v>
      </c>
      <c r="J6217">
        <v>47</v>
      </c>
      <c r="K6217">
        <v>10.5</v>
      </c>
      <c r="L6217">
        <v>825.56</v>
      </c>
      <c r="M6217">
        <v>87.93</v>
      </c>
      <c r="N6217" t="s">
        <v>50</v>
      </c>
      <c r="O6217">
        <v>4</v>
      </c>
      <c r="P6217" t="str" cm="1">
        <f t="array" ref="P6217">_xlfn.IFS(C6217&lt;25,"18-24", C6217&lt;=35,"25-35", C6217&lt;=50,"36-50",TRUE,"50+")</f>
        <v>25-35</v>
      </c>
      <c r="Q6217" t="str">
        <f t="shared" si="679"/>
        <v>new</v>
      </c>
      <c r="R6217" t="str">
        <f t="shared" si="680"/>
        <v>high value</v>
      </c>
      <c r="S6217" t="str">
        <f t="shared" si="681"/>
        <v>medium</v>
      </c>
      <c r="T6217" t="str">
        <f t="shared" si="682"/>
        <v>Oct</v>
      </c>
      <c r="U6217">
        <f t="shared" si="683"/>
        <v>2023</v>
      </c>
      <c r="V6217" t="str">
        <f t="shared" si="684"/>
        <v>10-15</v>
      </c>
      <c r="W6217" t="str">
        <f t="shared" si="685"/>
        <v>Slow</v>
      </c>
    </row>
    <row r="6218" spans="1:23" x14ac:dyDescent="0.3">
      <c r="A6218">
        <v>606217</v>
      </c>
      <c r="B6218">
        <v>98638</v>
      </c>
      <c r="C6218">
        <v>50</v>
      </c>
      <c r="D6218" t="s">
        <v>4</v>
      </c>
      <c r="E6218" t="s">
        <v>15</v>
      </c>
      <c r="F6218" t="s">
        <v>24</v>
      </c>
      <c r="G6218" t="s">
        <v>25</v>
      </c>
      <c r="H6218" s="1">
        <v>45431</v>
      </c>
      <c r="I6218" t="s">
        <v>33</v>
      </c>
      <c r="J6218">
        <v>80</v>
      </c>
      <c r="K6218">
        <v>2.2000000000000002</v>
      </c>
      <c r="L6218">
        <v>426.3</v>
      </c>
      <c r="M6218">
        <v>92.34</v>
      </c>
      <c r="N6218" t="s">
        <v>50</v>
      </c>
      <c r="O6218">
        <v>2</v>
      </c>
      <c r="P6218" t="str" cm="1">
        <f t="array" ref="P6218">_xlfn.IFS(C6218&lt;25,"18-24", C6218&lt;=35,"25-35", C6218&lt;=50,"36-50",TRUE,"50+")</f>
        <v>36-50</v>
      </c>
      <c r="Q6218" t="str">
        <f t="shared" si="679"/>
        <v>new</v>
      </c>
      <c r="R6218" t="str">
        <f t="shared" si="680"/>
        <v>medium</v>
      </c>
      <c r="S6218" t="str">
        <f t="shared" si="681"/>
        <v>Low</v>
      </c>
      <c r="T6218" t="str">
        <f t="shared" si="682"/>
        <v>May</v>
      </c>
      <c r="U6218">
        <f t="shared" si="683"/>
        <v>2024</v>
      </c>
      <c r="V6218" t="str">
        <f t="shared" si="684"/>
        <v>0-5</v>
      </c>
      <c r="W6218" t="str">
        <f t="shared" si="685"/>
        <v>Slow</v>
      </c>
    </row>
    <row r="6219" spans="1:23" x14ac:dyDescent="0.3">
      <c r="A6219">
        <v>606218</v>
      </c>
      <c r="B6219">
        <v>36508</v>
      </c>
      <c r="C6219">
        <v>41</v>
      </c>
      <c r="D6219" t="s">
        <v>7</v>
      </c>
      <c r="E6219" t="s">
        <v>13</v>
      </c>
      <c r="F6219" t="s">
        <v>19</v>
      </c>
      <c r="G6219" t="s">
        <v>29</v>
      </c>
      <c r="H6219" s="1">
        <v>45533</v>
      </c>
      <c r="I6219" t="s">
        <v>34</v>
      </c>
      <c r="J6219">
        <v>59</v>
      </c>
      <c r="K6219">
        <v>2.2000000000000002</v>
      </c>
      <c r="L6219">
        <v>574.91</v>
      </c>
      <c r="M6219">
        <v>117.38</v>
      </c>
      <c r="N6219" t="s">
        <v>47</v>
      </c>
      <c r="O6219">
        <v>3</v>
      </c>
      <c r="P6219" t="str" cm="1">
        <f t="array" ref="P6219">_xlfn.IFS(C6219&lt;25,"18-24", C6219&lt;=35,"25-35", C6219&lt;=50,"36-50",TRUE,"50+")</f>
        <v>36-50</v>
      </c>
      <c r="Q6219" t="str">
        <f t="shared" si="679"/>
        <v>new</v>
      </c>
      <c r="R6219" t="str">
        <f t="shared" si="680"/>
        <v>high value</v>
      </c>
      <c r="S6219" t="str">
        <f t="shared" si="681"/>
        <v>medium</v>
      </c>
      <c r="T6219" t="str">
        <f t="shared" si="682"/>
        <v>Aug</v>
      </c>
      <c r="U6219">
        <f t="shared" si="683"/>
        <v>2024</v>
      </c>
      <c r="V6219" t="str">
        <f t="shared" si="684"/>
        <v>0-5</v>
      </c>
      <c r="W6219" t="str">
        <f t="shared" si="685"/>
        <v>Slow</v>
      </c>
    </row>
    <row r="6220" spans="1:23" x14ac:dyDescent="0.3">
      <c r="A6220">
        <v>606219</v>
      </c>
      <c r="B6220">
        <v>14514</v>
      </c>
      <c r="C6220">
        <v>36</v>
      </c>
      <c r="D6220" t="s">
        <v>7</v>
      </c>
      <c r="E6220" t="s">
        <v>11</v>
      </c>
      <c r="F6220" t="s">
        <v>22</v>
      </c>
      <c r="G6220" t="s">
        <v>21</v>
      </c>
      <c r="H6220" s="1">
        <v>45482</v>
      </c>
      <c r="I6220" t="s">
        <v>33</v>
      </c>
      <c r="J6220">
        <v>69</v>
      </c>
      <c r="K6220">
        <v>12.9</v>
      </c>
      <c r="L6220">
        <v>836.75</v>
      </c>
      <c r="M6220">
        <v>42.19</v>
      </c>
      <c r="N6220" t="s">
        <v>50</v>
      </c>
      <c r="O6220">
        <v>5</v>
      </c>
      <c r="P6220" t="str" cm="1">
        <f t="array" ref="P6220">_xlfn.IFS(C6220&lt;25,"18-24", C6220&lt;=35,"25-35", C6220&lt;=50,"36-50",TRUE,"50+")</f>
        <v>36-50</v>
      </c>
      <c r="Q6220" t="str">
        <f t="shared" si="679"/>
        <v>new</v>
      </c>
      <c r="R6220" t="str">
        <f t="shared" si="680"/>
        <v>high value</v>
      </c>
      <c r="S6220" t="str">
        <f t="shared" si="681"/>
        <v>High</v>
      </c>
      <c r="T6220" t="str">
        <f t="shared" si="682"/>
        <v>Jul</v>
      </c>
      <c r="U6220">
        <f t="shared" si="683"/>
        <v>2024</v>
      </c>
      <c r="V6220" t="str">
        <f t="shared" si="684"/>
        <v>10-15</v>
      </c>
      <c r="W6220" t="str">
        <f t="shared" si="685"/>
        <v>Slow</v>
      </c>
    </row>
    <row r="6221" spans="1:23" x14ac:dyDescent="0.3">
      <c r="A6221">
        <v>606220</v>
      </c>
      <c r="B6221">
        <v>61983</v>
      </c>
      <c r="C6221">
        <v>40</v>
      </c>
      <c r="D6221" t="s">
        <v>4</v>
      </c>
      <c r="E6221" t="s">
        <v>8</v>
      </c>
      <c r="F6221" t="s">
        <v>24</v>
      </c>
      <c r="G6221" t="s">
        <v>27</v>
      </c>
      <c r="H6221" s="1">
        <v>45612</v>
      </c>
      <c r="I6221" t="s">
        <v>34</v>
      </c>
      <c r="J6221">
        <v>83</v>
      </c>
      <c r="K6221">
        <v>2.6</v>
      </c>
      <c r="L6221">
        <v>508.46</v>
      </c>
      <c r="M6221">
        <v>118.69</v>
      </c>
      <c r="N6221" t="s">
        <v>48</v>
      </c>
      <c r="O6221">
        <v>3</v>
      </c>
      <c r="P6221" t="str" cm="1">
        <f t="array" ref="P6221">_xlfn.IFS(C6221&lt;25,"18-24", C6221&lt;=35,"25-35", C6221&lt;=50,"36-50",TRUE,"50+")</f>
        <v>36-50</v>
      </c>
      <c r="Q6221" t="str">
        <f t="shared" si="679"/>
        <v>new</v>
      </c>
      <c r="R6221" t="str">
        <f t="shared" si="680"/>
        <v>high value</v>
      </c>
      <c r="S6221" t="str">
        <f t="shared" si="681"/>
        <v>medium</v>
      </c>
      <c r="T6221" t="str">
        <f t="shared" si="682"/>
        <v>Nov</v>
      </c>
      <c r="U6221">
        <f t="shared" si="683"/>
        <v>2024</v>
      </c>
      <c r="V6221" t="str">
        <f t="shared" si="684"/>
        <v>0-5</v>
      </c>
      <c r="W6221" t="str">
        <f t="shared" si="685"/>
        <v>Slow</v>
      </c>
    </row>
    <row r="6222" spans="1:23" x14ac:dyDescent="0.3">
      <c r="A6222">
        <v>606221</v>
      </c>
      <c r="B6222">
        <v>25961</v>
      </c>
      <c r="C6222">
        <v>43</v>
      </c>
      <c r="D6222" t="s">
        <v>4</v>
      </c>
      <c r="E6222" t="s">
        <v>13</v>
      </c>
      <c r="F6222" t="s">
        <v>30</v>
      </c>
      <c r="G6222" t="s">
        <v>23</v>
      </c>
      <c r="H6222" s="1">
        <v>45602</v>
      </c>
      <c r="I6222" t="s">
        <v>34</v>
      </c>
      <c r="J6222">
        <v>35</v>
      </c>
      <c r="K6222">
        <v>3.3</v>
      </c>
      <c r="L6222">
        <v>1064.8800000000001</v>
      </c>
      <c r="M6222">
        <v>68.64</v>
      </c>
      <c r="N6222" t="s">
        <v>48</v>
      </c>
      <c r="O6222">
        <v>4</v>
      </c>
      <c r="P6222" t="str" cm="1">
        <f t="array" ref="P6222">_xlfn.IFS(C6222&lt;25,"18-24", C6222&lt;=35,"25-35", C6222&lt;=50,"36-50",TRUE,"50+")</f>
        <v>36-50</v>
      </c>
      <c r="Q6222" t="str">
        <f t="shared" si="679"/>
        <v>new</v>
      </c>
      <c r="R6222" t="str">
        <f t="shared" si="680"/>
        <v>high value</v>
      </c>
      <c r="S6222" t="str">
        <f t="shared" si="681"/>
        <v>medium</v>
      </c>
      <c r="T6222" t="str">
        <f t="shared" si="682"/>
        <v>Nov</v>
      </c>
      <c r="U6222">
        <f t="shared" si="683"/>
        <v>2024</v>
      </c>
      <c r="V6222" t="str">
        <f t="shared" si="684"/>
        <v>0-5</v>
      </c>
      <c r="W6222" t="str">
        <f t="shared" si="685"/>
        <v>Medium</v>
      </c>
    </row>
    <row r="6223" spans="1:23" x14ac:dyDescent="0.3">
      <c r="A6223">
        <v>606222</v>
      </c>
      <c r="B6223">
        <v>77850</v>
      </c>
      <c r="C6223">
        <v>64</v>
      </c>
      <c r="D6223" t="s">
        <v>7</v>
      </c>
      <c r="E6223" t="s">
        <v>15</v>
      </c>
      <c r="F6223" t="s">
        <v>30</v>
      </c>
      <c r="G6223" t="s">
        <v>29</v>
      </c>
      <c r="H6223" s="1">
        <v>45236</v>
      </c>
      <c r="I6223" t="s">
        <v>34</v>
      </c>
      <c r="J6223">
        <v>29</v>
      </c>
      <c r="K6223">
        <v>14.6</v>
      </c>
      <c r="L6223">
        <v>1158.71</v>
      </c>
      <c r="M6223">
        <v>30.44</v>
      </c>
      <c r="N6223" t="s">
        <v>48</v>
      </c>
      <c r="O6223">
        <v>1</v>
      </c>
      <c r="P6223" t="str" cm="1">
        <f t="array" ref="P6223">_xlfn.IFS(C6223&lt;25,"18-24", C6223&lt;=35,"25-35", C6223&lt;=50,"36-50",TRUE,"50+")</f>
        <v>50+</v>
      </c>
      <c r="Q6223" t="str">
        <f t="shared" si="679"/>
        <v>repeat</v>
      </c>
      <c r="R6223" t="str">
        <f t="shared" si="680"/>
        <v>high value</v>
      </c>
      <c r="S6223" t="str">
        <f t="shared" si="681"/>
        <v>Low</v>
      </c>
      <c r="T6223" t="str">
        <f t="shared" si="682"/>
        <v>Nov</v>
      </c>
      <c r="U6223">
        <f t="shared" si="683"/>
        <v>2023</v>
      </c>
      <c r="V6223" t="str">
        <f t="shared" si="684"/>
        <v>10-15</v>
      </c>
      <c r="W6223" t="str">
        <f t="shared" si="685"/>
        <v>Fast</v>
      </c>
    </row>
    <row r="6224" spans="1:23" x14ac:dyDescent="0.3">
      <c r="A6224">
        <v>606223</v>
      </c>
      <c r="B6224">
        <v>60742</v>
      </c>
      <c r="C6224">
        <v>45</v>
      </c>
      <c r="D6224" t="s">
        <v>7</v>
      </c>
      <c r="E6224" t="s">
        <v>11</v>
      </c>
      <c r="F6224" t="s">
        <v>24</v>
      </c>
      <c r="G6224" t="s">
        <v>23</v>
      </c>
      <c r="H6224" s="1">
        <v>45003</v>
      </c>
      <c r="I6224" t="s">
        <v>33</v>
      </c>
      <c r="J6224">
        <v>60</v>
      </c>
      <c r="K6224">
        <v>7.6</v>
      </c>
      <c r="L6224">
        <v>748.93</v>
      </c>
      <c r="M6224">
        <v>27.71</v>
      </c>
      <c r="N6224" t="s">
        <v>47</v>
      </c>
      <c r="O6224">
        <v>1</v>
      </c>
      <c r="P6224" t="str" cm="1">
        <f t="array" ref="P6224">_xlfn.IFS(C6224&lt;25,"18-24", C6224&lt;=35,"25-35", C6224&lt;=50,"36-50",TRUE,"50+")</f>
        <v>36-50</v>
      </c>
      <c r="Q6224" t="str">
        <f t="shared" si="679"/>
        <v>new</v>
      </c>
      <c r="R6224" t="str">
        <f t="shared" si="680"/>
        <v>high value</v>
      </c>
      <c r="S6224" t="str">
        <f t="shared" si="681"/>
        <v>Low</v>
      </c>
      <c r="T6224" t="str">
        <f t="shared" si="682"/>
        <v>Mar</v>
      </c>
      <c r="U6224">
        <f t="shared" si="683"/>
        <v>2023</v>
      </c>
      <c r="V6224" t="str">
        <f t="shared" si="684"/>
        <v>5-10</v>
      </c>
      <c r="W6224" t="str">
        <f t="shared" si="685"/>
        <v>Slow</v>
      </c>
    </row>
    <row r="6225" spans="1:23" x14ac:dyDescent="0.3">
      <c r="A6225">
        <v>606224</v>
      </c>
      <c r="B6225">
        <v>62464</v>
      </c>
      <c r="C6225">
        <v>48</v>
      </c>
      <c r="D6225" t="s">
        <v>7</v>
      </c>
      <c r="E6225" t="s">
        <v>8</v>
      </c>
      <c r="F6225" t="s">
        <v>24</v>
      </c>
      <c r="G6225" t="s">
        <v>21</v>
      </c>
      <c r="H6225" s="1">
        <v>45306</v>
      </c>
      <c r="I6225" t="s">
        <v>34</v>
      </c>
      <c r="J6225">
        <v>26</v>
      </c>
      <c r="K6225">
        <v>4.0999999999999996</v>
      </c>
      <c r="L6225">
        <v>616.72</v>
      </c>
      <c r="M6225">
        <v>81.099999999999994</v>
      </c>
      <c r="N6225" t="s">
        <v>47</v>
      </c>
      <c r="O6225">
        <v>5</v>
      </c>
      <c r="P6225" t="str" cm="1">
        <f t="array" ref="P6225">_xlfn.IFS(C6225&lt;25,"18-24", C6225&lt;=35,"25-35", C6225&lt;=50,"36-50",TRUE,"50+")</f>
        <v>36-50</v>
      </c>
      <c r="Q6225" t="str">
        <f t="shared" si="679"/>
        <v>repeat</v>
      </c>
      <c r="R6225" t="str">
        <f t="shared" si="680"/>
        <v>high value</v>
      </c>
      <c r="S6225" t="str">
        <f t="shared" si="681"/>
        <v>High</v>
      </c>
      <c r="T6225" t="str">
        <f t="shared" si="682"/>
        <v>Jan</v>
      </c>
      <c r="U6225">
        <f t="shared" si="683"/>
        <v>2024</v>
      </c>
      <c r="V6225" t="str">
        <f t="shared" si="684"/>
        <v>0-5</v>
      </c>
      <c r="W6225" t="str">
        <f t="shared" si="685"/>
        <v>Fast</v>
      </c>
    </row>
    <row r="6226" spans="1:23" x14ac:dyDescent="0.3">
      <c r="A6226">
        <v>606225</v>
      </c>
      <c r="B6226">
        <v>65105</v>
      </c>
      <c r="C6226">
        <v>45</v>
      </c>
      <c r="D6226" t="s">
        <v>7</v>
      </c>
      <c r="E6226" t="s">
        <v>15</v>
      </c>
      <c r="F6226" t="s">
        <v>19</v>
      </c>
      <c r="G6226" t="s">
        <v>23</v>
      </c>
      <c r="H6226" s="1">
        <v>45075</v>
      </c>
      <c r="I6226" t="s">
        <v>33</v>
      </c>
      <c r="J6226">
        <v>63</v>
      </c>
      <c r="K6226">
        <v>13.3</v>
      </c>
      <c r="L6226">
        <v>373.93</v>
      </c>
      <c r="M6226">
        <v>47.31</v>
      </c>
      <c r="N6226" t="s">
        <v>50</v>
      </c>
      <c r="O6226">
        <v>1</v>
      </c>
      <c r="P6226" t="str" cm="1">
        <f t="array" ref="P6226">_xlfn.IFS(C6226&lt;25,"18-24", C6226&lt;=35,"25-35", C6226&lt;=50,"36-50",TRUE,"50+")</f>
        <v>36-50</v>
      </c>
      <c r="Q6226" t="str">
        <f t="shared" si="679"/>
        <v>new</v>
      </c>
      <c r="R6226" t="str">
        <f t="shared" si="680"/>
        <v>medium</v>
      </c>
      <c r="S6226" t="str">
        <f t="shared" si="681"/>
        <v>Low</v>
      </c>
      <c r="T6226" t="str">
        <f t="shared" si="682"/>
        <v>May</v>
      </c>
      <c r="U6226">
        <f t="shared" si="683"/>
        <v>2023</v>
      </c>
      <c r="V6226" t="str">
        <f t="shared" si="684"/>
        <v>10-15</v>
      </c>
      <c r="W6226" t="str">
        <f t="shared" si="685"/>
        <v>Slow</v>
      </c>
    </row>
    <row r="6227" spans="1:23" x14ac:dyDescent="0.3">
      <c r="A6227">
        <v>606226</v>
      </c>
      <c r="B6227">
        <v>96863</v>
      </c>
      <c r="C6227">
        <v>52</v>
      </c>
      <c r="D6227" t="s">
        <v>4</v>
      </c>
      <c r="E6227" t="s">
        <v>15</v>
      </c>
      <c r="F6227" t="s">
        <v>22</v>
      </c>
      <c r="G6227" t="s">
        <v>27</v>
      </c>
      <c r="H6227" s="1">
        <v>44583</v>
      </c>
      <c r="I6227" t="s">
        <v>34</v>
      </c>
      <c r="J6227">
        <v>21</v>
      </c>
      <c r="K6227">
        <v>11.2</v>
      </c>
      <c r="L6227">
        <v>1387.4</v>
      </c>
      <c r="M6227">
        <v>95.7</v>
      </c>
      <c r="N6227" t="s">
        <v>48</v>
      </c>
      <c r="O6227">
        <v>1</v>
      </c>
      <c r="P6227" t="str" cm="1">
        <f t="array" ref="P6227">_xlfn.IFS(C6227&lt;25,"18-24", C6227&lt;=35,"25-35", C6227&lt;=50,"36-50",TRUE,"50+")</f>
        <v>50+</v>
      </c>
      <c r="Q6227" t="str">
        <f t="shared" si="679"/>
        <v>new</v>
      </c>
      <c r="R6227" t="str">
        <f t="shared" si="680"/>
        <v>high value</v>
      </c>
      <c r="S6227" t="str">
        <f t="shared" si="681"/>
        <v>Low</v>
      </c>
      <c r="T6227" t="str">
        <f t="shared" si="682"/>
        <v>Jan</v>
      </c>
      <c r="U6227">
        <f t="shared" si="683"/>
        <v>2022</v>
      </c>
      <c r="V6227" t="str">
        <f t="shared" si="684"/>
        <v>10-15</v>
      </c>
      <c r="W6227" t="str">
        <f t="shared" si="685"/>
        <v>Fast</v>
      </c>
    </row>
    <row r="6228" spans="1:23" x14ac:dyDescent="0.3">
      <c r="A6228">
        <v>606227</v>
      </c>
      <c r="B6228">
        <v>49699</v>
      </c>
      <c r="C6228">
        <v>38</v>
      </c>
      <c r="D6228" t="s">
        <v>4</v>
      </c>
      <c r="E6228" t="s">
        <v>8</v>
      </c>
      <c r="F6228" t="s">
        <v>32</v>
      </c>
      <c r="G6228" t="s">
        <v>27</v>
      </c>
      <c r="H6228" s="1">
        <v>45363</v>
      </c>
      <c r="I6228" t="s">
        <v>34</v>
      </c>
      <c r="J6228">
        <v>80</v>
      </c>
      <c r="K6228">
        <v>8.6</v>
      </c>
      <c r="L6228">
        <v>180.24</v>
      </c>
      <c r="M6228">
        <v>99.51</v>
      </c>
      <c r="N6228" t="s">
        <v>50</v>
      </c>
      <c r="O6228">
        <v>3</v>
      </c>
      <c r="P6228" t="str" cm="1">
        <f t="array" ref="P6228">_xlfn.IFS(C6228&lt;25,"18-24", C6228&lt;=35,"25-35", C6228&lt;=50,"36-50",TRUE,"50+")</f>
        <v>36-50</v>
      </c>
      <c r="Q6228" t="str">
        <f t="shared" si="679"/>
        <v>new</v>
      </c>
      <c r="R6228" t="str">
        <f t="shared" si="680"/>
        <v>low</v>
      </c>
      <c r="S6228" t="str">
        <f t="shared" si="681"/>
        <v>medium</v>
      </c>
      <c r="T6228" t="str">
        <f t="shared" si="682"/>
        <v>Mar</v>
      </c>
      <c r="U6228">
        <f t="shared" si="683"/>
        <v>2024</v>
      </c>
      <c r="V6228" t="str">
        <f t="shared" si="684"/>
        <v>5-10</v>
      </c>
      <c r="W6228" t="str">
        <f t="shared" si="685"/>
        <v>Slow</v>
      </c>
    </row>
    <row r="6229" spans="1:23" x14ac:dyDescent="0.3">
      <c r="A6229">
        <v>606228</v>
      </c>
      <c r="B6229">
        <v>85775</v>
      </c>
      <c r="C6229">
        <v>40</v>
      </c>
      <c r="D6229" t="s">
        <v>4</v>
      </c>
      <c r="E6229" t="s">
        <v>5</v>
      </c>
      <c r="F6229" t="s">
        <v>32</v>
      </c>
      <c r="G6229" t="s">
        <v>25</v>
      </c>
      <c r="H6229" s="1">
        <v>45220</v>
      </c>
      <c r="I6229" t="s">
        <v>33</v>
      </c>
      <c r="J6229">
        <v>27</v>
      </c>
      <c r="K6229">
        <v>9.3000000000000007</v>
      </c>
      <c r="L6229">
        <v>972.74</v>
      </c>
      <c r="M6229">
        <v>39.630000000000003</v>
      </c>
      <c r="N6229" t="s">
        <v>48</v>
      </c>
      <c r="O6229">
        <v>2</v>
      </c>
      <c r="P6229" t="str" cm="1">
        <f t="array" ref="P6229">_xlfn.IFS(C6229&lt;25,"18-24", C6229&lt;=35,"25-35", C6229&lt;=50,"36-50",TRUE,"50+")</f>
        <v>36-50</v>
      </c>
      <c r="Q6229" t="str">
        <f t="shared" si="679"/>
        <v>new</v>
      </c>
      <c r="R6229" t="str">
        <f t="shared" si="680"/>
        <v>high value</v>
      </c>
      <c r="S6229" t="str">
        <f t="shared" si="681"/>
        <v>Low</v>
      </c>
      <c r="T6229" t="str">
        <f t="shared" si="682"/>
        <v>Oct</v>
      </c>
      <c r="U6229">
        <f t="shared" si="683"/>
        <v>2023</v>
      </c>
      <c r="V6229" t="str">
        <f t="shared" si="684"/>
        <v>5-10</v>
      </c>
      <c r="W6229" t="str">
        <f t="shared" si="685"/>
        <v>Fast</v>
      </c>
    </row>
    <row r="6230" spans="1:23" x14ac:dyDescent="0.3">
      <c r="A6230">
        <v>606229</v>
      </c>
      <c r="B6230">
        <v>84540</v>
      </c>
      <c r="C6230">
        <v>43</v>
      </c>
      <c r="D6230" t="s">
        <v>7</v>
      </c>
      <c r="E6230" t="s">
        <v>16</v>
      </c>
      <c r="F6230" t="s">
        <v>18</v>
      </c>
      <c r="G6230" t="s">
        <v>25</v>
      </c>
      <c r="H6230" s="1">
        <v>45593</v>
      </c>
      <c r="I6230" t="s">
        <v>34</v>
      </c>
      <c r="J6230">
        <v>72</v>
      </c>
      <c r="K6230">
        <v>13.1</v>
      </c>
      <c r="L6230">
        <v>285.99</v>
      </c>
      <c r="M6230">
        <v>20.98</v>
      </c>
      <c r="N6230" t="s">
        <v>49</v>
      </c>
      <c r="O6230">
        <v>5</v>
      </c>
      <c r="P6230" t="str" cm="1">
        <f t="array" ref="P6230">_xlfn.IFS(C6230&lt;25,"18-24", C6230&lt;=35,"25-35", C6230&lt;=50,"36-50",TRUE,"50+")</f>
        <v>36-50</v>
      </c>
      <c r="Q6230" t="str">
        <f t="shared" si="679"/>
        <v>new</v>
      </c>
      <c r="R6230" t="str">
        <f t="shared" si="680"/>
        <v>medium</v>
      </c>
      <c r="S6230" t="str">
        <f t="shared" si="681"/>
        <v>High</v>
      </c>
      <c r="T6230" t="str">
        <f t="shared" si="682"/>
        <v>Oct</v>
      </c>
      <c r="U6230">
        <f t="shared" si="683"/>
        <v>2024</v>
      </c>
      <c r="V6230" t="str">
        <f t="shared" si="684"/>
        <v>10-15</v>
      </c>
      <c r="W6230" t="str">
        <f t="shared" si="685"/>
        <v>Slow</v>
      </c>
    </row>
    <row r="6231" spans="1:23" x14ac:dyDescent="0.3">
      <c r="A6231">
        <v>606230</v>
      </c>
      <c r="B6231">
        <v>20459</v>
      </c>
      <c r="C6231">
        <v>48</v>
      </c>
      <c r="D6231" t="s">
        <v>4</v>
      </c>
      <c r="E6231" t="s">
        <v>11</v>
      </c>
      <c r="F6231" t="s">
        <v>24</v>
      </c>
      <c r="G6231" t="s">
        <v>21</v>
      </c>
      <c r="H6231" s="1">
        <v>44984</v>
      </c>
      <c r="I6231" t="s">
        <v>34</v>
      </c>
      <c r="J6231">
        <v>84</v>
      </c>
      <c r="K6231">
        <v>10.6</v>
      </c>
      <c r="L6231">
        <v>501.68</v>
      </c>
      <c r="M6231">
        <v>43.83</v>
      </c>
      <c r="N6231" t="s">
        <v>50</v>
      </c>
      <c r="O6231">
        <v>1</v>
      </c>
      <c r="P6231" t="str" cm="1">
        <f t="array" ref="P6231">_xlfn.IFS(C6231&lt;25,"18-24", C6231&lt;=35,"25-35", C6231&lt;=50,"36-50",TRUE,"50+")</f>
        <v>36-50</v>
      </c>
      <c r="Q6231" t="str">
        <f t="shared" si="679"/>
        <v>new</v>
      </c>
      <c r="R6231" t="str">
        <f t="shared" si="680"/>
        <v>high value</v>
      </c>
      <c r="S6231" t="str">
        <f t="shared" si="681"/>
        <v>Low</v>
      </c>
      <c r="T6231" t="str">
        <f t="shared" si="682"/>
        <v>Feb</v>
      </c>
      <c r="U6231">
        <f t="shared" si="683"/>
        <v>2023</v>
      </c>
      <c r="V6231" t="str">
        <f t="shared" si="684"/>
        <v>10-15</v>
      </c>
      <c r="W6231" t="str">
        <f t="shared" si="685"/>
        <v>Slow</v>
      </c>
    </row>
    <row r="6232" spans="1:23" x14ac:dyDescent="0.3">
      <c r="A6232">
        <v>606231</v>
      </c>
      <c r="B6232">
        <v>91078</v>
      </c>
      <c r="C6232">
        <v>46</v>
      </c>
      <c r="D6232" t="s">
        <v>4</v>
      </c>
      <c r="E6232" t="s">
        <v>5</v>
      </c>
      <c r="F6232" t="s">
        <v>19</v>
      </c>
      <c r="G6232" t="s">
        <v>25</v>
      </c>
      <c r="H6232" s="1">
        <v>44584</v>
      </c>
      <c r="I6232" t="s">
        <v>33</v>
      </c>
      <c r="J6232">
        <v>65</v>
      </c>
      <c r="K6232">
        <v>5</v>
      </c>
      <c r="L6232">
        <v>1066.32</v>
      </c>
      <c r="M6232">
        <v>109.9</v>
      </c>
      <c r="N6232" t="s">
        <v>47</v>
      </c>
      <c r="O6232">
        <v>2</v>
      </c>
      <c r="P6232" t="str" cm="1">
        <f t="array" ref="P6232">_xlfn.IFS(C6232&lt;25,"18-24", C6232&lt;=35,"25-35", C6232&lt;=50,"36-50",TRUE,"50+")</f>
        <v>36-50</v>
      </c>
      <c r="Q6232" t="str">
        <f t="shared" si="679"/>
        <v>new</v>
      </c>
      <c r="R6232" t="str">
        <f t="shared" si="680"/>
        <v>high value</v>
      </c>
      <c r="S6232" t="str">
        <f t="shared" si="681"/>
        <v>Low</v>
      </c>
      <c r="T6232" t="str">
        <f t="shared" si="682"/>
        <v>Jan</v>
      </c>
      <c r="U6232">
        <f t="shared" si="683"/>
        <v>2022</v>
      </c>
      <c r="V6232" t="str">
        <f t="shared" si="684"/>
        <v>0-5</v>
      </c>
      <c r="W6232" t="str">
        <f t="shared" si="685"/>
        <v>Slow</v>
      </c>
    </row>
    <row r="6233" spans="1:23" x14ac:dyDescent="0.3">
      <c r="A6233">
        <v>606232</v>
      </c>
      <c r="B6233">
        <v>47276</v>
      </c>
      <c r="C6233">
        <v>39</v>
      </c>
      <c r="D6233" t="s">
        <v>4</v>
      </c>
      <c r="E6233" t="s">
        <v>15</v>
      </c>
      <c r="F6233" t="s">
        <v>28</v>
      </c>
      <c r="G6233" t="s">
        <v>25</v>
      </c>
      <c r="H6233" s="1">
        <v>45117</v>
      </c>
      <c r="I6233" t="s">
        <v>34</v>
      </c>
      <c r="J6233">
        <v>49</v>
      </c>
      <c r="K6233">
        <v>6.6</v>
      </c>
      <c r="L6233">
        <v>186.7</v>
      </c>
      <c r="M6233">
        <v>60.83</v>
      </c>
      <c r="N6233" t="s">
        <v>48</v>
      </c>
      <c r="O6233">
        <v>3</v>
      </c>
      <c r="P6233" t="str" cm="1">
        <f t="array" ref="P6233">_xlfn.IFS(C6233&lt;25,"18-24", C6233&lt;=35,"25-35", C6233&lt;=50,"36-50",TRUE,"50+")</f>
        <v>36-50</v>
      </c>
      <c r="Q6233" t="str">
        <f t="shared" si="679"/>
        <v>new</v>
      </c>
      <c r="R6233" t="str">
        <f t="shared" si="680"/>
        <v>low</v>
      </c>
      <c r="S6233" t="str">
        <f t="shared" si="681"/>
        <v>medium</v>
      </c>
      <c r="T6233" t="str">
        <f t="shared" si="682"/>
        <v>Jul</v>
      </c>
      <c r="U6233">
        <f t="shared" si="683"/>
        <v>2023</v>
      </c>
      <c r="V6233" t="str">
        <f t="shared" si="684"/>
        <v>5-10</v>
      </c>
      <c r="W6233" t="str">
        <f t="shared" si="685"/>
        <v>Slow</v>
      </c>
    </row>
    <row r="6234" spans="1:23" x14ac:dyDescent="0.3">
      <c r="A6234">
        <v>606233</v>
      </c>
      <c r="B6234">
        <v>57786</v>
      </c>
      <c r="C6234">
        <v>35</v>
      </c>
      <c r="D6234" t="s">
        <v>7</v>
      </c>
      <c r="E6234" t="s">
        <v>5</v>
      </c>
      <c r="F6234" t="s">
        <v>28</v>
      </c>
      <c r="G6234" t="s">
        <v>31</v>
      </c>
      <c r="H6234" s="1">
        <v>45639</v>
      </c>
      <c r="I6234" t="s">
        <v>33</v>
      </c>
      <c r="J6234">
        <v>38</v>
      </c>
      <c r="K6234">
        <v>8.6999999999999993</v>
      </c>
      <c r="L6234">
        <v>1299.98</v>
      </c>
      <c r="M6234">
        <v>39.89</v>
      </c>
      <c r="N6234" t="s">
        <v>47</v>
      </c>
      <c r="O6234">
        <v>2</v>
      </c>
      <c r="P6234" t="str" cm="1">
        <f t="array" ref="P6234">_xlfn.IFS(C6234&lt;25,"18-24", C6234&lt;=35,"25-35", C6234&lt;=50,"36-50",TRUE,"50+")</f>
        <v>25-35</v>
      </c>
      <c r="Q6234" t="str">
        <f t="shared" si="679"/>
        <v>new</v>
      </c>
      <c r="R6234" t="str">
        <f t="shared" si="680"/>
        <v>high value</v>
      </c>
      <c r="S6234" t="str">
        <f t="shared" si="681"/>
        <v>Low</v>
      </c>
      <c r="T6234" t="str">
        <f t="shared" si="682"/>
        <v>Dec</v>
      </c>
      <c r="U6234">
        <f t="shared" si="683"/>
        <v>2024</v>
      </c>
      <c r="V6234" t="str">
        <f t="shared" si="684"/>
        <v>5-10</v>
      </c>
      <c r="W6234" t="str">
        <f t="shared" si="685"/>
        <v>Medium</v>
      </c>
    </row>
    <row r="6235" spans="1:23" x14ac:dyDescent="0.3">
      <c r="A6235">
        <v>606234</v>
      </c>
      <c r="B6235">
        <v>63768</v>
      </c>
      <c r="C6235">
        <v>27</v>
      </c>
      <c r="D6235" t="s">
        <v>7</v>
      </c>
      <c r="E6235" t="s">
        <v>11</v>
      </c>
      <c r="F6235" t="s">
        <v>32</v>
      </c>
      <c r="G6235" t="s">
        <v>25</v>
      </c>
      <c r="H6235" s="1">
        <v>45424</v>
      </c>
      <c r="I6235" t="s">
        <v>34</v>
      </c>
      <c r="J6235">
        <v>47</v>
      </c>
      <c r="K6235">
        <v>11.7</v>
      </c>
      <c r="L6235">
        <v>1490.82</v>
      </c>
      <c r="M6235">
        <v>69.23</v>
      </c>
      <c r="N6235" t="s">
        <v>50</v>
      </c>
      <c r="O6235">
        <v>4</v>
      </c>
      <c r="P6235" t="str" cm="1">
        <f t="array" ref="P6235">_xlfn.IFS(C6235&lt;25,"18-24", C6235&lt;=35,"25-35", C6235&lt;=50,"36-50",TRUE,"50+")</f>
        <v>25-35</v>
      </c>
      <c r="Q6235" t="str">
        <f t="shared" si="679"/>
        <v>new</v>
      </c>
      <c r="R6235" t="str">
        <f t="shared" si="680"/>
        <v>high value</v>
      </c>
      <c r="S6235" t="str">
        <f t="shared" si="681"/>
        <v>medium</v>
      </c>
      <c r="T6235" t="str">
        <f t="shared" si="682"/>
        <v>May</v>
      </c>
      <c r="U6235">
        <f t="shared" si="683"/>
        <v>2024</v>
      </c>
      <c r="V6235" t="str">
        <f t="shared" si="684"/>
        <v>10-15</v>
      </c>
      <c r="W6235" t="str">
        <f t="shared" si="685"/>
        <v>Slow</v>
      </c>
    </row>
    <row r="6236" spans="1:23" x14ac:dyDescent="0.3">
      <c r="A6236">
        <v>606235</v>
      </c>
      <c r="B6236">
        <v>85002</v>
      </c>
      <c r="C6236">
        <v>29</v>
      </c>
      <c r="D6236" t="s">
        <v>7</v>
      </c>
      <c r="E6236" t="s">
        <v>5</v>
      </c>
      <c r="F6236" t="s">
        <v>18</v>
      </c>
      <c r="G6236" t="s">
        <v>31</v>
      </c>
      <c r="H6236" s="1">
        <v>45309</v>
      </c>
      <c r="I6236" t="s">
        <v>34</v>
      </c>
      <c r="J6236">
        <v>75</v>
      </c>
      <c r="K6236">
        <v>13.8</v>
      </c>
      <c r="L6236">
        <v>1289.78</v>
      </c>
      <c r="M6236">
        <v>82.99</v>
      </c>
      <c r="N6236" t="s">
        <v>48</v>
      </c>
      <c r="O6236">
        <v>3</v>
      </c>
      <c r="P6236" t="str" cm="1">
        <f t="array" ref="P6236">_xlfn.IFS(C6236&lt;25,"18-24", C6236&lt;=35,"25-35", C6236&lt;=50,"36-50",TRUE,"50+")</f>
        <v>25-35</v>
      </c>
      <c r="Q6236" t="str">
        <f t="shared" si="679"/>
        <v>new</v>
      </c>
      <c r="R6236" t="str">
        <f t="shared" si="680"/>
        <v>high value</v>
      </c>
      <c r="S6236" t="str">
        <f t="shared" si="681"/>
        <v>medium</v>
      </c>
      <c r="T6236" t="str">
        <f t="shared" si="682"/>
        <v>Jan</v>
      </c>
      <c r="U6236">
        <f t="shared" si="683"/>
        <v>2024</v>
      </c>
      <c r="V6236" t="str">
        <f t="shared" si="684"/>
        <v>10-15</v>
      </c>
      <c r="W6236" t="str">
        <f t="shared" si="685"/>
        <v>Slow</v>
      </c>
    </row>
    <row r="6237" spans="1:23" x14ac:dyDescent="0.3">
      <c r="A6237">
        <v>606236</v>
      </c>
      <c r="B6237">
        <v>30830</v>
      </c>
      <c r="C6237">
        <v>40</v>
      </c>
      <c r="D6237" t="s">
        <v>4</v>
      </c>
      <c r="E6237" t="s">
        <v>11</v>
      </c>
      <c r="F6237" t="s">
        <v>19</v>
      </c>
      <c r="G6237" t="s">
        <v>25</v>
      </c>
      <c r="H6237" s="1">
        <v>45047</v>
      </c>
      <c r="I6237" t="s">
        <v>34</v>
      </c>
      <c r="J6237">
        <v>30</v>
      </c>
      <c r="K6237">
        <v>3.5</v>
      </c>
      <c r="L6237">
        <v>343.16</v>
      </c>
      <c r="M6237">
        <v>21.27</v>
      </c>
      <c r="N6237" t="s">
        <v>47</v>
      </c>
      <c r="O6237">
        <v>5</v>
      </c>
      <c r="P6237" t="str" cm="1">
        <f t="array" ref="P6237">_xlfn.IFS(C6237&lt;25,"18-24", C6237&lt;=35,"25-35", C6237&lt;=50,"36-50",TRUE,"50+")</f>
        <v>36-50</v>
      </c>
      <c r="Q6237" t="str">
        <f t="shared" si="679"/>
        <v>new</v>
      </c>
      <c r="R6237" t="str">
        <f t="shared" si="680"/>
        <v>medium</v>
      </c>
      <c r="S6237" t="str">
        <f t="shared" si="681"/>
        <v>High</v>
      </c>
      <c r="T6237" t="str">
        <f t="shared" si="682"/>
        <v>May</v>
      </c>
      <c r="U6237">
        <f t="shared" si="683"/>
        <v>2023</v>
      </c>
      <c r="V6237" t="str">
        <f t="shared" si="684"/>
        <v>0-5</v>
      </c>
      <c r="W6237" t="str">
        <f t="shared" si="685"/>
        <v>Fast</v>
      </c>
    </row>
    <row r="6238" spans="1:23" x14ac:dyDescent="0.3">
      <c r="A6238">
        <v>606237</v>
      </c>
      <c r="B6238">
        <v>40402</v>
      </c>
      <c r="C6238">
        <v>59</v>
      </c>
      <c r="D6238" t="s">
        <v>4</v>
      </c>
      <c r="E6238" t="s">
        <v>16</v>
      </c>
      <c r="F6238" t="s">
        <v>30</v>
      </c>
      <c r="G6238" t="s">
        <v>23</v>
      </c>
      <c r="H6238" s="1">
        <v>45151</v>
      </c>
      <c r="I6238" t="s">
        <v>33</v>
      </c>
      <c r="J6238">
        <v>64</v>
      </c>
      <c r="K6238">
        <v>12.6</v>
      </c>
      <c r="L6238">
        <v>443.04</v>
      </c>
      <c r="M6238">
        <v>33.03</v>
      </c>
      <c r="N6238" t="s">
        <v>47</v>
      </c>
      <c r="O6238">
        <v>4</v>
      </c>
      <c r="P6238" t="str" cm="1">
        <f t="array" ref="P6238">_xlfn.IFS(C6238&lt;25,"18-24", C6238&lt;=35,"25-35", C6238&lt;=50,"36-50",TRUE,"50+")</f>
        <v>50+</v>
      </c>
      <c r="Q6238" t="str">
        <f t="shared" si="679"/>
        <v>new</v>
      </c>
      <c r="R6238" t="str">
        <f t="shared" si="680"/>
        <v>medium</v>
      </c>
      <c r="S6238" t="str">
        <f t="shared" si="681"/>
        <v>medium</v>
      </c>
      <c r="T6238" t="str">
        <f t="shared" si="682"/>
        <v>Aug</v>
      </c>
      <c r="U6238">
        <f t="shared" si="683"/>
        <v>2023</v>
      </c>
      <c r="V6238" t="str">
        <f t="shared" si="684"/>
        <v>10-15</v>
      </c>
      <c r="W6238" t="str">
        <f t="shared" si="685"/>
        <v>Slow</v>
      </c>
    </row>
    <row r="6239" spans="1:23" x14ac:dyDescent="0.3">
      <c r="A6239">
        <v>606238</v>
      </c>
      <c r="B6239">
        <v>53458</v>
      </c>
      <c r="C6239">
        <v>21</v>
      </c>
      <c r="D6239" t="s">
        <v>4</v>
      </c>
      <c r="E6239" t="s">
        <v>5</v>
      </c>
      <c r="F6239" t="s">
        <v>19</v>
      </c>
      <c r="G6239" t="s">
        <v>29</v>
      </c>
      <c r="H6239" s="1">
        <v>45057</v>
      </c>
      <c r="I6239" t="s">
        <v>34</v>
      </c>
      <c r="J6239">
        <v>41</v>
      </c>
      <c r="K6239">
        <v>6.2</v>
      </c>
      <c r="L6239">
        <v>1297.1400000000001</v>
      </c>
      <c r="M6239">
        <v>85.68</v>
      </c>
      <c r="N6239" t="s">
        <v>49</v>
      </c>
      <c r="O6239">
        <v>2</v>
      </c>
      <c r="P6239" t="str" cm="1">
        <f t="array" ref="P6239">_xlfn.IFS(C6239&lt;25,"18-24", C6239&lt;=35,"25-35", C6239&lt;=50,"36-50",TRUE,"50+")</f>
        <v>18-24</v>
      </c>
      <c r="Q6239" t="str">
        <f t="shared" si="679"/>
        <v>new</v>
      </c>
      <c r="R6239" t="str">
        <f t="shared" si="680"/>
        <v>high value</v>
      </c>
      <c r="S6239" t="str">
        <f t="shared" si="681"/>
        <v>Low</v>
      </c>
      <c r="T6239" t="str">
        <f t="shared" si="682"/>
        <v>May</v>
      </c>
      <c r="U6239">
        <f t="shared" si="683"/>
        <v>2023</v>
      </c>
      <c r="V6239" t="str">
        <f t="shared" si="684"/>
        <v>5-10</v>
      </c>
      <c r="W6239" t="str">
        <f t="shared" si="685"/>
        <v>Medium</v>
      </c>
    </row>
    <row r="6240" spans="1:23" x14ac:dyDescent="0.3">
      <c r="A6240">
        <v>606239</v>
      </c>
      <c r="B6240">
        <v>81713</v>
      </c>
      <c r="C6240">
        <v>47</v>
      </c>
      <c r="D6240" t="s">
        <v>7</v>
      </c>
      <c r="E6240" t="s">
        <v>5</v>
      </c>
      <c r="F6240" t="s">
        <v>26</v>
      </c>
      <c r="G6240" t="s">
        <v>29</v>
      </c>
      <c r="H6240" s="1">
        <v>45582</v>
      </c>
      <c r="I6240" t="s">
        <v>33</v>
      </c>
      <c r="J6240">
        <v>87</v>
      </c>
      <c r="K6240">
        <v>7.5</v>
      </c>
      <c r="L6240">
        <v>329.99</v>
      </c>
      <c r="M6240">
        <v>91.1</v>
      </c>
      <c r="N6240" t="s">
        <v>49</v>
      </c>
      <c r="O6240">
        <v>3</v>
      </c>
      <c r="P6240" t="str" cm="1">
        <f t="array" ref="P6240">_xlfn.IFS(C6240&lt;25,"18-24", C6240&lt;=35,"25-35", C6240&lt;=50,"36-50",TRUE,"50+")</f>
        <v>36-50</v>
      </c>
      <c r="Q6240" t="str">
        <f t="shared" si="679"/>
        <v>repeat</v>
      </c>
      <c r="R6240" t="str">
        <f t="shared" si="680"/>
        <v>medium</v>
      </c>
      <c r="S6240" t="str">
        <f t="shared" si="681"/>
        <v>medium</v>
      </c>
      <c r="T6240" t="str">
        <f t="shared" si="682"/>
        <v>Oct</v>
      </c>
      <c r="U6240">
        <f t="shared" si="683"/>
        <v>2024</v>
      </c>
      <c r="V6240" t="str">
        <f t="shared" si="684"/>
        <v>5-10</v>
      </c>
      <c r="W6240" t="str">
        <f t="shared" si="685"/>
        <v>Slow</v>
      </c>
    </row>
    <row r="6241" spans="1:23" x14ac:dyDescent="0.3">
      <c r="A6241">
        <v>606240</v>
      </c>
      <c r="B6241">
        <v>24509</v>
      </c>
      <c r="C6241">
        <v>26</v>
      </c>
      <c r="D6241" t="s">
        <v>4</v>
      </c>
      <c r="E6241" t="s">
        <v>15</v>
      </c>
      <c r="F6241" t="s">
        <v>30</v>
      </c>
      <c r="G6241" t="s">
        <v>23</v>
      </c>
      <c r="H6241" s="1">
        <v>45262</v>
      </c>
      <c r="I6241" t="s">
        <v>34</v>
      </c>
      <c r="J6241">
        <v>64</v>
      </c>
      <c r="K6241">
        <v>4.7</v>
      </c>
      <c r="L6241">
        <v>1176.5</v>
      </c>
      <c r="M6241">
        <v>100.52</v>
      </c>
      <c r="N6241" t="s">
        <v>47</v>
      </c>
      <c r="O6241">
        <v>5</v>
      </c>
      <c r="P6241" t="str" cm="1">
        <f t="array" ref="P6241">_xlfn.IFS(C6241&lt;25,"18-24", C6241&lt;=35,"25-35", C6241&lt;=50,"36-50",TRUE,"50+")</f>
        <v>25-35</v>
      </c>
      <c r="Q6241" t="str">
        <f t="shared" si="679"/>
        <v>new</v>
      </c>
      <c r="R6241" t="str">
        <f t="shared" si="680"/>
        <v>high value</v>
      </c>
      <c r="S6241" t="str">
        <f t="shared" si="681"/>
        <v>High</v>
      </c>
      <c r="T6241" t="str">
        <f t="shared" si="682"/>
        <v>Dec</v>
      </c>
      <c r="U6241">
        <f t="shared" si="683"/>
        <v>2023</v>
      </c>
      <c r="V6241" t="str">
        <f t="shared" si="684"/>
        <v>0-5</v>
      </c>
      <c r="W6241" t="str">
        <f t="shared" si="685"/>
        <v>Slow</v>
      </c>
    </row>
    <row r="6242" spans="1:23" x14ac:dyDescent="0.3">
      <c r="A6242">
        <v>606241</v>
      </c>
      <c r="B6242">
        <v>32976</v>
      </c>
      <c r="C6242">
        <v>50</v>
      </c>
      <c r="D6242" t="s">
        <v>7</v>
      </c>
      <c r="E6242" t="s">
        <v>15</v>
      </c>
      <c r="F6242" t="s">
        <v>19</v>
      </c>
      <c r="G6242" t="s">
        <v>31</v>
      </c>
      <c r="H6242" s="1">
        <v>45385</v>
      </c>
      <c r="I6242" t="s">
        <v>33</v>
      </c>
      <c r="J6242">
        <v>47</v>
      </c>
      <c r="K6242">
        <v>11.7</v>
      </c>
      <c r="L6242">
        <v>781.54</v>
      </c>
      <c r="M6242">
        <v>64.77</v>
      </c>
      <c r="N6242" t="s">
        <v>49</v>
      </c>
      <c r="O6242">
        <v>2</v>
      </c>
      <c r="P6242" t="str" cm="1">
        <f t="array" ref="P6242">_xlfn.IFS(C6242&lt;25,"18-24", C6242&lt;=35,"25-35", C6242&lt;=50,"36-50",TRUE,"50+")</f>
        <v>36-50</v>
      </c>
      <c r="Q6242" t="str">
        <f t="shared" si="679"/>
        <v>new</v>
      </c>
      <c r="R6242" t="str">
        <f t="shared" si="680"/>
        <v>high value</v>
      </c>
      <c r="S6242" t="str">
        <f t="shared" si="681"/>
        <v>Low</v>
      </c>
      <c r="T6242" t="str">
        <f t="shared" si="682"/>
        <v>Apr</v>
      </c>
      <c r="U6242">
        <f t="shared" si="683"/>
        <v>2024</v>
      </c>
      <c r="V6242" t="str">
        <f t="shared" si="684"/>
        <v>10-15</v>
      </c>
      <c r="W6242" t="str">
        <f t="shared" si="685"/>
        <v>Slow</v>
      </c>
    </row>
    <row r="6243" spans="1:23" x14ac:dyDescent="0.3">
      <c r="A6243">
        <v>606242</v>
      </c>
      <c r="B6243">
        <v>94731</v>
      </c>
      <c r="C6243">
        <v>59</v>
      </c>
      <c r="D6243" t="s">
        <v>7</v>
      </c>
      <c r="E6243" t="s">
        <v>15</v>
      </c>
      <c r="F6243" t="s">
        <v>18</v>
      </c>
      <c r="G6243" t="s">
        <v>23</v>
      </c>
      <c r="H6243" s="1">
        <v>45386</v>
      </c>
      <c r="I6243" t="s">
        <v>34</v>
      </c>
      <c r="J6243">
        <v>30</v>
      </c>
      <c r="K6243">
        <v>14.3</v>
      </c>
      <c r="L6243">
        <v>1293.0999999999999</v>
      </c>
      <c r="M6243">
        <v>73.06</v>
      </c>
      <c r="N6243" t="s">
        <v>47</v>
      </c>
      <c r="O6243">
        <v>3</v>
      </c>
      <c r="P6243" t="str" cm="1">
        <f t="array" ref="P6243">_xlfn.IFS(C6243&lt;25,"18-24", C6243&lt;=35,"25-35", C6243&lt;=50,"36-50",TRUE,"50+")</f>
        <v>50+</v>
      </c>
      <c r="Q6243" t="str">
        <f t="shared" si="679"/>
        <v>new</v>
      </c>
      <c r="R6243" t="str">
        <f t="shared" si="680"/>
        <v>high value</v>
      </c>
      <c r="S6243" t="str">
        <f t="shared" si="681"/>
        <v>medium</v>
      </c>
      <c r="T6243" t="str">
        <f t="shared" si="682"/>
        <v>Apr</v>
      </c>
      <c r="U6243">
        <f t="shared" si="683"/>
        <v>2024</v>
      </c>
      <c r="V6243" t="str">
        <f t="shared" si="684"/>
        <v>10-15</v>
      </c>
      <c r="W6243" t="str">
        <f t="shared" si="685"/>
        <v>Fast</v>
      </c>
    </row>
    <row r="6244" spans="1:23" x14ac:dyDescent="0.3">
      <c r="A6244">
        <v>606243</v>
      </c>
      <c r="B6244">
        <v>20448</v>
      </c>
      <c r="C6244">
        <v>37</v>
      </c>
      <c r="D6244" t="s">
        <v>7</v>
      </c>
      <c r="E6244" t="s">
        <v>13</v>
      </c>
      <c r="F6244" t="s">
        <v>18</v>
      </c>
      <c r="G6244" t="s">
        <v>31</v>
      </c>
      <c r="H6244" s="1">
        <v>44785</v>
      </c>
      <c r="I6244" t="s">
        <v>34</v>
      </c>
      <c r="J6244">
        <v>53</v>
      </c>
      <c r="K6244">
        <v>14.9</v>
      </c>
      <c r="L6244">
        <v>1148.48</v>
      </c>
      <c r="M6244">
        <v>97.28</v>
      </c>
      <c r="N6244" t="s">
        <v>48</v>
      </c>
      <c r="O6244">
        <v>5</v>
      </c>
      <c r="P6244" t="str" cm="1">
        <f t="array" ref="P6244">_xlfn.IFS(C6244&lt;25,"18-24", C6244&lt;=35,"25-35", C6244&lt;=50,"36-50",TRUE,"50+")</f>
        <v>36-50</v>
      </c>
      <c r="Q6244" t="str">
        <f t="shared" si="679"/>
        <v>new</v>
      </c>
      <c r="R6244" t="str">
        <f t="shared" si="680"/>
        <v>high value</v>
      </c>
      <c r="S6244" t="str">
        <f t="shared" si="681"/>
        <v>High</v>
      </c>
      <c r="T6244" t="str">
        <f t="shared" si="682"/>
        <v>Aug</v>
      </c>
      <c r="U6244">
        <f t="shared" si="683"/>
        <v>2022</v>
      </c>
      <c r="V6244" t="str">
        <f t="shared" si="684"/>
        <v>10-15</v>
      </c>
      <c r="W6244" t="str">
        <f t="shared" si="685"/>
        <v>Slow</v>
      </c>
    </row>
    <row r="6245" spans="1:23" x14ac:dyDescent="0.3">
      <c r="A6245">
        <v>606244</v>
      </c>
      <c r="B6245">
        <v>17498</v>
      </c>
      <c r="C6245">
        <v>41</v>
      </c>
      <c r="D6245" t="s">
        <v>4</v>
      </c>
      <c r="E6245" t="s">
        <v>11</v>
      </c>
      <c r="F6245" t="s">
        <v>32</v>
      </c>
      <c r="G6245" t="s">
        <v>21</v>
      </c>
      <c r="H6245" s="1">
        <v>45157</v>
      </c>
      <c r="I6245" t="s">
        <v>34</v>
      </c>
      <c r="J6245">
        <v>77</v>
      </c>
      <c r="K6245">
        <v>4.0999999999999996</v>
      </c>
      <c r="L6245">
        <v>917.13</v>
      </c>
      <c r="M6245">
        <v>75.959999999999994</v>
      </c>
      <c r="N6245" t="s">
        <v>49</v>
      </c>
      <c r="O6245">
        <v>1</v>
      </c>
      <c r="P6245" t="str" cm="1">
        <f t="array" ref="P6245">_xlfn.IFS(C6245&lt;25,"18-24", C6245&lt;=35,"25-35", C6245&lt;=50,"36-50",TRUE,"50+")</f>
        <v>36-50</v>
      </c>
      <c r="Q6245" t="str">
        <f t="shared" si="679"/>
        <v>new</v>
      </c>
      <c r="R6245" t="str">
        <f t="shared" si="680"/>
        <v>high value</v>
      </c>
      <c r="S6245" t="str">
        <f t="shared" si="681"/>
        <v>Low</v>
      </c>
      <c r="T6245" t="str">
        <f t="shared" si="682"/>
        <v>Aug</v>
      </c>
      <c r="U6245">
        <f t="shared" si="683"/>
        <v>2023</v>
      </c>
      <c r="V6245" t="str">
        <f t="shared" si="684"/>
        <v>0-5</v>
      </c>
      <c r="W6245" t="str">
        <f t="shared" si="685"/>
        <v>Slow</v>
      </c>
    </row>
    <row r="6246" spans="1:23" x14ac:dyDescent="0.3">
      <c r="A6246">
        <v>606245</v>
      </c>
      <c r="B6246">
        <v>85958</v>
      </c>
      <c r="C6246">
        <v>57</v>
      </c>
      <c r="D6246" t="s">
        <v>4</v>
      </c>
      <c r="E6246" t="s">
        <v>16</v>
      </c>
      <c r="F6246" t="s">
        <v>22</v>
      </c>
      <c r="G6246" t="s">
        <v>31</v>
      </c>
      <c r="H6246" s="1">
        <v>45361</v>
      </c>
      <c r="I6246" t="s">
        <v>33</v>
      </c>
      <c r="J6246">
        <v>87</v>
      </c>
      <c r="K6246">
        <v>14.6</v>
      </c>
      <c r="L6246">
        <v>867.28</v>
      </c>
      <c r="M6246">
        <v>117.96</v>
      </c>
      <c r="N6246" t="s">
        <v>50</v>
      </c>
      <c r="O6246">
        <v>5</v>
      </c>
      <c r="P6246" t="str" cm="1">
        <f t="array" ref="P6246">_xlfn.IFS(C6246&lt;25,"18-24", C6246&lt;=35,"25-35", C6246&lt;=50,"36-50",TRUE,"50+")</f>
        <v>50+</v>
      </c>
      <c r="Q6246" t="str">
        <f t="shared" si="679"/>
        <v>new</v>
      </c>
      <c r="R6246" t="str">
        <f t="shared" si="680"/>
        <v>high value</v>
      </c>
      <c r="S6246" t="str">
        <f t="shared" si="681"/>
        <v>High</v>
      </c>
      <c r="T6246" t="str">
        <f t="shared" si="682"/>
        <v>Mar</v>
      </c>
      <c r="U6246">
        <f t="shared" si="683"/>
        <v>2024</v>
      </c>
      <c r="V6246" t="str">
        <f t="shared" si="684"/>
        <v>10-15</v>
      </c>
      <c r="W6246" t="str">
        <f t="shared" si="685"/>
        <v>Slow</v>
      </c>
    </row>
    <row r="6247" spans="1:23" x14ac:dyDescent="0.3">
      <c r="A6247">
        <v>606246</v>
      </c>
      <c r="B6247">
        <v>79536</v>
      </c>
      <c r="C6247">
        <v>53</v>
      </c>
      <c r="D6247" t="s">
        <v>7</v>
      </c>
      <c r="E6247" t="s">
        <v>13</v>
      </c>
      <c r="F6247" t="s">
        <v>19</v>
      </c>
      <c r="G6247" t="s">
        <v>31</v>
      </c>
      <c r="H6247" s="1">
        <v>44671</v>
      </c>
      <c r="I6247" t="s">
        <v>33</v>
      </c>
      <c r="J6247">
        <v>46</v>
      </c>
      <c r="K6247">
        <v>5.4</v>
      </c>
      <c r="L6247">
        <v>1296.06</v>
      </c>
      <c r="M6247">
        <v>81.94</v>
      </c>
      <c r="N6247" t="s">
        <v>50</v>
      </c>
      <c r="O6247">
        <v>5</v>
      </c>
      <c r="P6247" t="str" cm="1">
        <f t="array" ref="P6247">_xlfn.IFS(C6247&lt;25,"18-24", C6247&lt;=35,"25-35", C6247&lt;=50,"36-50",TRUE,"50+")</f>
        <v>50+</v>
      </c>
      <c r="Q6247" t="str">
        <f t="shared" si="679"/>
        <v>new</v>
      </c>
      <c r="R6247" t="str">
        <f t="shared" si="680"/>
        <v>high value</v>
      </c>
      <c r="S6247" t="str">
        <f t="shared" si="681"/>
        <v>High</v>
      </c>
      <c r="T6247" t="str">
        <f t="shared" si="682"/>
        <v>Apr</v>
      </c>
      <c r="U6247">
        <f t="shared" si="683"/>
        <v>2022</v>
      </c>
      <c r="V6247" t="str">
        <f t="shared" si="684"/>
        <v>5-10</v>
      </c>
      <c r="W6247" t="str">
        <f t="shared" si="685"/>
        <v>Slow</v>
      </c>
    </row>
    <row r="6248" spans="1:23" x14ac:dyDescent="0.3">
      <c r="A6248">
        <v>606247</v>
      </c>
      <c r="B6248">
        <v>48606</v>
      </c>
      <c r="C6248">
        <v>26</v>
      </c>
      <c r="D6248" t="s">
        <v>4</v>
      </c>
      <c r="E6248" t="s">
        <v>15</v>
      </c>
      <c r="F6248" t="s">
        <v>18</v>
      </c>
      <c r="G6248" t="s">
        <v>31</v>
      </c>
      <c r="H6248" s="1">
        <v>45041</v>
      </c>
      <c r="I6248" t="s">
        <v>33</v>
      </c>
      <c r="J6248">
        <v>52</v>
      </c>
      <c r="K6248">
        <v>3.8</v>
      </c>
      <c r="L6248">
        <v>1030.81</v>
      </c>
      <c r="M6248">
        <v>91.18</v>
      </c>
      <c r="N6248" t="s">
        <v>47</v>
      </c>
      <c r="O6248">
        <v>5</v>
      </c>
      <c r="P6248" t="str" cm="1">
        <f t="array" ref="P6248">_xlfn.IFS(C6248&lt;25,"18-24", C6248&lt;=35,"25-35", C6248&lt;=50,"36-50",TRUE,"50+")</f>
        <v>25-35</v>
      </c>
      <c r="Q6248" t="str">
        <f t="shared" si="679"/>
        <v>repeat</v>
      </c>
      <c r="R6248" t="str">
        <f t="shared" si="680"/>
        <v>high value</v>
      </c>
      <c r="S6248" t="str">
        <f t="shared" si="681"/>
        <v>High</v>
      </c>
      <c r="T6248" t="str">
        <f t="shared" si="682"/>
        <v>Apr</v>
      </c>
      <c r="U6248">
        <f t="shared" si="683"/>
        <v>2023</v>
      </c>
      <c r="V6248" t="str">
        <f t="shared" si="684"/>
        <v>0-5</v>
      </c>
      <c r="W6248" t="str">
        <f t="shared" si="685"/>
        <v>Slow</v>
      </c>
    </row>
    <row r="6249" spans="1:23" x14ac:dyDescent="0.3">
      <c r="A6249">
        <v>606248</v>
      </c>
      <c r="B6249">
        <v>30165</v>
      </c>
      <c r="C6249">
        <v>35</v>
      </c>
      <c r="D6249" t="s">
        <v>7</v>
      </c>
      <c r="E6249" t="s">
        <v>5</v>
      </c>
      <c r="F6249" t="s">
        <v>22</v>
      </c>
      <c r="G6249" t="s">
        <v>23</v>
      </c>
      <c r="H6249" s="1">
        <v>44985</v>
      </c>
      <c r="I6249" t="s">
        <v>34</v>
      </c>
      <c r="J6249">
        <v>42</v>
      </c>
      <c r="K6249">
        <v>6.1</v>
      </c>
      <c r="L6249">
        <v>470.48</v>
      </c>
      <c r="M6249">
        <v>53.34</v>
      </c>
      <c r="N6249" t="s">
        <v>49</v>
      </c>
      <c r="O6249">
        <v>5</v>
      </c>
      <c r="P6249" t="str" cm="1">
        <f t="array" ref="P6249">_xlfn.IFS(C6249&lt;25,"18-24", C6249&lt;=35,"25-35", C6249&lt;=50,"36-50",TRUE,"50+")</f>
        <v>25-35</v>
      </c>
      <c r="Q6249" t="str">
        <f t="shared" si="679"/>
        <v>new</v>
      </c>
      <c r="R6249" t="str">
        <f t="shared" si="680"/>
        <v>medium</v>
      </c>
      <c r="S6249" t="str">
        <f t="shared" si="681"/>
        <v>High</v>
      </c>
      <c r="T6249" t="str">
        <f t="shared" si="682"/>
        <v>Feb</v>
      </c>
      <c r="U6249">
        <f t="shared" si="683"/>
        <v>2023</v>
      </c>
      <c r="V6249" t="str">
        <f t="shared" si="684"/>
        <v>5-10</v>
      </c>
      <c r="W6249" t="str">
        <f t="shared" si="685"/>
        <v>Medium</v>
      </c>
    </row>
    <row r="6250" spans="1:23" x14ac:dyDescent="0.3">
      <c r="A6250">
        <v>606249</v>
      </c>
      <c r="B6250">
        <v>10067</v>
      </c>
      <c r="C6250">
        <v>27</v>
      </c>
      <c r="D6250" t="s">
        <v>4</v>
      </c>
      <c r="E6250" t="s">
        <v>8</v>
      </c>
      <c r="F6250" t="s">
        <v>30</v>
      </c>
      <c r="G6250" t="s">
        <v>25</v>
      </c>
      <c r="H6250" s="1">
        <v>45420</v>
      </c>
      <c r="I6250" t="s">
        <v>34</v>
      </c>
      <c r="J6250">
        <v>49</v>
      </c>
      <c r="K6250">
        <v>9.5</v>
      </c>
      <c r="L6250">
        <v>429.21</v>
      </c>
      <c r="M6250">
        <v>107.31</v>
      </c>
      <c r="N6250" t="s">
        <v>47</v>
      </c>
      <c r="O6250">
        <v>2</v>
      </c>
      <c r="P6250" t="str" cm="1">
        <f t="array" ref="P6250">_xlfn.IFS(C6250&lt;25,"18-24", C6250&lt;=35,"25-35", C6250&lt;=50,"36-50",TRUE,"50+")</f>
        <v>25-35</v>
      </c>
      <c r="Q6250" t="str">
        <f t="shared" si="679"/>
        <v>new</v>
      </c>
      <c r="R6250" t="str">
        <f t="shared" si="680"/>
        <v>medium</v>
      </c>
      <c r="S6250" t="str">
        <f t="shared" si="681"/>
        <v>Low</v>
      </c>
      <c r="T6250" t="str">
        <f t="shared" si="682"/>
        <v>May</v>
      </c>
      <c r="U6250">
        <f t="shared" si="683"/>
        <v>2024</v>
      </c>
      <c r="V6250" t="str">
        <f t="shared" si="684"/>
        <v>5-10</v>
      </c>
      <c r="W6250" t="str">
        <f t="shared" si="685"/>
        <v>Slow</v>
      </c>
    </row>
    <row r="6251" spans="1:23" x14ac:dyDescent="0.3">
      <c r="A6251">
        <v>606250</v>
      </c>
      <c r="B6251">
        <v>30448</v>
      </c>
      <c r="C6251">
        <v>47</v>
      </c>
      <c r="D6251" t="s">
        <v>7</v>
      </c>
      <c r="E6251" t="s">
        <v>8</v>
      </c>
      <c r="F6251" t="s">
        <v>19</v>
      </c>
      <c r="G6251" t="s">
        <v>23</v>
      </c>
      <c r="H6251" s="1">
        <v>45386</v>
      </c>
      <c r="I6251" t="s">
        <v>33</v>
      </c>
      <c r="J6251">
        <v>31</v>
      </c>
      <c r="K6251">
        <v>6.7</v>
      </c>
      <c r="L6251">
        <v>763.89</v>
      </c>
      <c r="M6251">
        <v>90.38</v>
      </c>
      <c r="N6251" t="s">
        <v>49</v>
      </c>
      <c r="O6251">
        <v>4</v>
      </c>
      <c r="P6251" t="str" cm="1">
        <f t="array" ref="P6251">_xlfn.IFS(C6251&lt;25,"18-24", C6251&lt;=35,"25-35", C6251&lt;=50,"36-50",TRUE,"50+")</f>
        <v>36-50</v>
      </c>
      <c r="Q6251" t="str">
        <f t="shared" si="679"/>
        <v>new</v>
      </c>
      <c r="R6251" t="str">
        <f t="shared" si="680"/>
        <v>high value</v>
      </c>
      <c r="S6251" t="str">
        <f t="shared" si="681"/>
        <v>medium</v>
      </c>
      <c r="T6251" t="str">
        <f t="shared" si="682"/>
        <v>Apr</v>
      </c>
      <c r="U6251">
        <f t="shared" si="683"/>
        <v>2024</v>
      </c>
      <c r="V6251" t="str">
        <f t="shared" si="684"/>
        <v>5-10</v>
      </c>
      <c r="W6251" t="str">
        <f t="shared" si="685"/>
        <v>Medium</v>
      </c>
    </row>
    <row r="6252" spans="1:23" x14ac:dyDescent="0.3">
      <c r="A6252">
        <v>606251</v>
      </c>
      <c r="B6252">
        <v>83048</v>
      </c>
      <c r="C6252">
        <v>37</v>
      </c>
      <c r="D6252" t="s">
        <v>4</v>
      </c>
      <c r="E6252" t="s">
        <v>13</v>
      </c>
      <c r="F6252" t="s">
        <v>26</v>
      </c>
      <c r="G6252" t="s">
        <v>25</v>
      </c>
      <c r="H6252" s="1">
        <v>45174</v>
      </c>
      <c r="I6252" t="s">
        <v>33</v>
      </c>
      <c r="J6252">
        <v>60</v>
      </c>
      <c r="K6252">
        <v>7.8</v>
      </c>
      <c r="L6252">
        <v>1101.08</v>
      </c>
      <c r="M6252">
        <v>109.76</v>
      </c>
      <c r="N6252" t="s">
        <v>48</v>
      </c>
      <c r="O6252">
        <v>3</v>
      </c>
      <c r="P6252" t="str" cm="1">
        <f t="array" ref="P6252">_xlfn.IFS(C6252&lt;25,"18-24", C6252&lt;=35,"25-35", C6252&lt;=50,"36-50",TRUE,"50+")</f>
        <v>36-50</v>
      </c>
      <c r="Q6252" t="str">
        <f t="shared" si="679"/>
        <v>new</v>
      </c>
      <c r="R6252" t="str">
        <f t="shared" si="680"/>
        <v>high value</v>
      </c>
      <c r="S6252" t="str">
        <f t="shared" si="681"/>
        <v>medium</v>
      </c>
      <c r="T6252" t="str">
        <f t="shared" si="682"/>
        <v>Sep</v>
      </c>
      <c r="U6252">
        <f t="shared" si="683"/>
        <v>2023</v>
      </c>
      <c r="V6252" t="str">
        <f t="shared" si="684"/>
        <v>5-10</v>
      </c>
      <c r="W6252" t="str">
        <f t="shared" si="685"/>
        <v>Slow</v>
      </c>
    </row>
    <row r="6253" spans="1:23" x14ac:dyDescent="0.3">
      <c r="A6253">
        <v>606252</v>
      </c>
      <c r="B6253">
        <v>93297</v>
      </c>
      <c r="C6253">
        <v>59</v>
      </c>
      <c r="D6253" t="s">
        <v>4</v>
      </c>
      <c r="E6253" t="s">
        <v>13</v>
      </c>
      <c r="F6253" t="s">
        <v>30</v>
      </c>
      <c r="G6253" t="s">
        <v>25</v>
      </c>
      <c r="H6253" s="1">
        <v>44835</v>
      </c>
      <c r="I6253" t="s">
        <v>34</v>
      </c>
      <c r="J6253">
        <v>24</v>
      </c>
      <c r="K6253">
        <v>13.9</v>
      </c>
      <c r="L6253">
        <v>738.03</v>
      </c>
      <c r="M6253">
        <v>108.39</v>
      </c>
      <c r="N6253" t="s">
        <v>50</v>
      </c>
      <c r="O6253">
        <v>4</v>
      </c>
      <c r="P6253" t="str" cm="1">
        <f t="array" ref="P6253">_xlfn.IFS(C6253&lt;25,"18-24", C6253&lt;=35,"25-35", C6253&lt;=50,"36-50",TRUE,"50+")</f>
        <v>50+</v>
      </c>
      <c r="Q6253" t="str">
        <f t="shared" si="679"/>
        <v>new</v>
      </c>
      <c r="R6253" t="str">
        <f t="shared" si="680"/>
        <v>high value</v>
      </c>
      <c r="S6253" t="str">
        <f t="shared" si="681"/>
        <v>medium</v>
      </c>
      <c r="T6253" t="str">
        <f t="shared" si="682"/>
        <v>Oct</v>
      </c>
      <c r="U6253">
        <f t="shared" si="683"/>
        <v>2022</v>
      </c>
      <c r="V6253" t="str">
        <f t="shared" si="684"/>
        <v>10-15</v>
      </c>
      <c r="W6253" t="str">
        <f t="shared" si="685"/>
        <v>Fast</v>
      </c>
    </row>
    <row r="6254" spans="1:23" x14ac:dyDescent="0.3">
      <c r="A6254">
        <v>606253</v>
      </c>
      <c r="B6254">
        <v>57645</v>
      </c>
      <c r="C6254">
        <v>35</v>
      </c>
      <c r="D6254" t="s">
        <v>4</v>
      </c>
      <c r="E6254" t="s">
        <v>8</v>
      </c>
      <c r="F6254" t="s">
        <v>30</v>
      </c>
      <c r="G6254" t="s">
        <v>27</v>
      </c>
      <c r="H6254" s="1">
        <v>44670</v>
      </c>
      <c r="I6254" t="s">
        <v>34</v>
      </c>
      <c r="J6254">
        <v>29</v>
      </c>
      <c r="K6254">
        <v>3.2</v>
      </c>
      <c r="L6254">
        <v>1407.7</v>
      </c>
      <c r="M6254">
        <v>67.430000000000007</v>
      </c>
      <c r="N6254" t="s">
        <v>47</v>
      </c>
      <c r="O6254">
        <v>4</v>
      </c>
      <c r="P6254" t="str" cm="1">
        <f t="array" ref="P6254">_xlfn.IFS(C6254&lt;25,"18-24", C6254&lt;=35,"25-35", C6254&lt;=50,"36-50",TRUE,"50+")</f>
        <v>25-35</v>
      </c>
      <c r="Q6254" t="str">
        <f t="shared" si="679"/>
        <v>new</v>
      </c>
      <c r="R6254" t="str">
        <f t="shared" si="680"/>
        <v>high value</v>
      </c>
      <c r="S6254" t="str">
        <f t="shared" si="681"/>
        <v>medium</v>
      </c>
      <c r="T6254" t="str">
        <f t="shared" si="682"/>
        <v>Apr</v>
      </c>
      <c r="U6254">
        <f t="shared" si="683"/>
        <v>2022</v>
      </c>
      <c r="V6254" t="str">
        <f t="shared" si="684"/>
        <v>0-5</v>
      </c>
      <c r="W6254" t="str">
        <f t="shared" si="685"/>
        <v>Fast</v>
      </c>
    </row>
    <row r="6255" spans="1:23" x14ac:dyDescent="0.3">
      <c r="A6255">
        <v>606254</v>
      </c>
      <c r="B6255">
        <v>40555</v>
      </c>
      <c r="C6255">
        <v>50</v>
      </c>
      <c r="D6255" t="s">
        <v>4</v>
      </c>
      <c r="E6255" t="s">
        <v>8</v>
      </c>
      <c r="F6255" t="s">
        <v>30</v>
      </c>
      <c r="G6255" t="s">
        <v>21</v>
      </c>
      <c r="H6255" s="1">
        <v>45507</v>
      </c>
      <c r="I6255" t="s">
        <v>34</v>
      </c>
      <c r="J6255">
        <v>50</v>
      </c>
      <c r="K6255">
        <v>11.6</v>
      </c>
      <c r="L6255">
        <v>1303.1199999999999</v>
      </c>
      <c r="M6255">
        <v>30.55</v>
      </c>
      <c r="N6255" t="s">
        <v>47</v>
      </c>
      <c r="O6255">
        <v>1</v>
      </c>
      <c r="P6255" t="str" cm="1">
        <f t="array" ref="P6255">_xlfn.IFS(C6255&lt;25,"18-24", C6255&lt;=35,"25-35", C6255&lt;=50,"36-50",TRUE,"50+")</f>
        <v>36-50</v>
      </c>
      <c r="Q6255" t="str">
        <f t="shared" si="679"/>
        <v>new</v>
      </c>
      <c r="R6255" t="str">
        <f t="shared" si="680"/>
        <v>high value</v>
      </c>
      <c r="S6255" t="str">
        <f t="shared" si="681"/>
        <v>Low</v>
      </c>
      <c r="T6255" t="str">
        <f t="shared" si="682"/>
        <v>Aug</v>
      </c>
      <c r="U6255">
        <f t="shared" si="683"/>
        <v>2024</v>
      </c>
      <c r="V6255" t="str">
        <f t="shared" si="684"/>
        <v>10-15</v>
      </c>
      <c r="W6255" t="str">
        <f t="shared" si="685"/>
        <v>Slow</v>
      </c>
    </row>
    <row r="6256" spans="1:23" x14ac:dyDescent="0.3">
      <c r="A6256">
        <v>606255</v>
      </c>
      <c r="B6256">
        <v>70798</v>
      </c>
      <c r="C6256">
        <v>63</v>
      </c>
      <c r="D6256" t="s">
        <v>4</v>
      </c>
      <c r="E6256" t="s">
        <v>15</v>
      </c>
      <c r="F6256" t="s">
        <v>26</v>
      </c>
      <c r="G6256" t="s">
        <v>23</v>
      </c>
      <c r="H6256" s="1">
        <v>44927</v>
      </c>
      <c r="I6256" t="s">
        <v>33</v>
      </c>
      <c r="J6256">
        <v>65</v>
      </c>
      <c r="K6256">
        <v>5.7</v>
      </c>
      <c r="L6256">
        <v>1069.21</v>
      </c>
      <c r="M6256">
        <v>37.6</v>
      </c>
      <c r="N6256" t="s">
        <v>50</v>
      </c>
      <c r="O6256">
        <v>2</v>
      </c>
      <c r="P6256" t="str" cm="1">
        <f t="array" ref="P6256">_xlfn.IFS(C6256&lt;25,"18-24", C6256&lt;=35,"25-35", C6256&lt;=50,"36-50",TRUE,"50+")</f>
        <v>50+</v>
      </c>
      <c r="Q6256" t="str">
        <f t="shared" si="679"/>
        <v>new</v>
      </c>
      <c r="R6256" t="str">
        <f t="shared" si="680"/>
        <v>high value</v>
      </c>
      <c r="S6256" t="str">
        <f t="shared" si="681"/>
        <v>Low</v>
      </c>
      <c r="T6256" t="str">
        <f t="shared" si="682"/>
        <v>Jan</v>
      </c>
      <c r="U6256">
        <f t="shared" si="683"/>
        <v>2023</v>
      </c>
      <c r="V6256" t="str">
        <f t="shared" si="684"/>
        <v>5-10</v>
      </c>
      <c r="W6256" t="str">
        <f t="shared" si="685"/>
        <v>Slow</v>
      </c>
    </row>
    <row r="6257" spans="1:23" x14ac:dyDescent="0.3">
      <c r="A6257">
        <v>606256</v>
      </c>
      <c r="B6257">
        <v>35932</v>
      </c>
      <c r="C6257">
        <v>44</v>
      </c>
      <c r="D6257" t="s">
        <v>7</v>
      </c>
      <c r="E6257" t="s">
        <v>13</v>
      </c>
      <c r="F6257" t="s">
        <v>28</v>
      </c>
      <c r="G6257" t="s">
        <v>27</v>
      </c>
      <c r="H6257" s="1">
        <v>44801</v>
      </c>
      <c r="I6257" t="s">
        <v>33</v>
      </c>
      <c r="J6257">
        <v>76</v>
      </c>
      <c r="K6257">
        <v>10.8</v>
      </c>
      <c r="L6257">
        <v>973.76</v>
      </c>
      <c r="M6257">
        <v>56.14</v>
      </c>
      <c r="N6257" t="s">
        <v>50</v>
      </c>
      <c r="O6257">
        <v>3</v>
      </c>
      <c r="P6257" t="str" cm="1">
        <f t="array" ref="P6257">_xlfn.IFS(C6257&lt;25,"18-24", C6257&lt;=35,"25-35", C6257&lt;=50,"36-50",TRUE,"50+")</f>
        <v>36-50</v>
      </c>
      <c r="Q6257" t="str">
        <f t="shared" si="679"/>
        <v>new</v>
      </c>
      <c r="R6257" t="str">
        <f t="shared" si="680"/>
        <v>high value</v>
      </c>
      <c r="S6257" t="str">
        <f t="shared" si="681"/>
        <v>medium</v>
      </c>
      <c r="T6257" t="str">
        <f t="shared" si="682"/>
        <v>Aug</v>
      </c>
      <c r="U6257">
        <f t="shared" si="683"/>
        <v>2022</v>
      </c>
      <c r="V6257" t="str">
        <f t="shared" si="684"/>
        <v>10-15</v>
      </c>
      <c r="W6257" t="str">
        <f t="shared" si="685"/>
        <v>Slow</v>
      </c>
    </row>
    <row r="6258" spans="1:23" x14ac:dyDescent="0.3">
      <c r="A6258">
        <v>606257</v>
      </c>
      <c r="B6258">
        <v>64500</v>
      </c>
      <c r="C6258">
        <v>51</v>
      </c>
      <c r="D6258" t="s">
        <v>4</v>
      </c>
      <c r="E6258" t="s">
        <v>8</v>
      </c>
      <c r="F6258" t="s">
        <v>24</v>
      </c>
      <c r="G6258" t="s">
        <v>21</v>
      </c>
      <c r="H6258" s="1">
        <v>45056</v>
      </c>
      <c r="I6258" t="s">
        <v>33</v>
      </c>
      <c r="J6258">
        <v>87</v>
      </c>
      <c r="K6258">
        <v>12</v>
      </c>
      <c r="L6258">
        <v>735.05</v>
      </c>
      <c r="M6258">
        <v>69.36</v>
      </c>
      <c r="N6258" t="s">
        <v>49</v>
      </c>
      <c r="O6258">
        <v>3</v>
      </c>
      <c r="P6258" t="str" cm="1">
        <f t="array" ref="P6258">_xlfn.IFS(C6258&lt;25,"18-24", C6258&lt;=35,"25-35", C6258&lt;=50,"36-50",TRUE,"50+")</f>
        <v>50+</v>
      </c>
      <c r="Q6258" t="str">
        <f t="shared" si="679"/>
        <v>new</v>
      </c>
      <c r="R6258" t="str">
        <f t="shared" si="680"/>
        <v>high value</v>
      </c>
      <c r="S6258" t="str">
        <f t="shared" si="681"/>
        <v>medium</v>
      </c>
      <c r="T6258" t="str">
        <f t="shared" si="682"/>
        <v>May</v>
      </c>
      <c r="U6258">
        <f t="shared" si="683"/>
        <v>2023</v>
      </c>
      <c r="V6258" t="str">
        <f t="shared" si="684"/>
        <v>10-15</v>
      </c>
      <c r="W6258" t="str">
        <f t="shared" si="685"/>
        <v>Slow</v>
      </c>
    </row>
    <row r="6259" spans="1:23" x14ac:dyDescent="0.3">
      <c r="A6259">
        <v>606258</v>
      </c>
      <c r="B6259">
        <v>46138</v>
      </c>
      <c r="C6259">
        <v>55</v>
      </c>
      <c r="D6259" t="s">
        <v>4</v>
      </c>
      <c r="E6259" t="s">
        <v>16</v>
      </c>
      <c r="F6259" t="s">
        <v>19</v>
      </c>
      <c r="G6259" t="s">
        <v>27</v>
      </c>
      <c r="H6259" s="1">
        <v>44954</v>
      </c>
      <c r="I6259" t="s">
        <v>33</v>
      </c>
      <c r="J6259">
        <v>37</v>
      </c>
      <c r="K6259">
        <v>10.199999999999999</v>
      </c>
      <c r="L6259">
        <v>1482</v>
      </c>
      <c r="M6259">
        <v>40.67</v>
      </c>
      <c r="N6259" t="s">
        <v>49</v>
      </c>
      <c r="O6259">
        <v>2</v>
      </c>
      <c r="P6259" t="str" cm="1">
        <f t="array" ref="P6259">_xlfn.IFS(C6259&lt;25,"18-24", C6259&lt;=35,"25-35", C6259&lt;=50,"36-50",TRUE,"50+")</f>
        <v>50+</v>
      </c>
      <c r="Q6259" t="str">
        <f t="shared" si="679"/>
        <v>new</v>
      </c>
      <c r="R6259" t="str">
        <f t="shared" si="680"/>
        <v>high value</v>
      </c>
      <c r="S6259" t="str">
        <f t="shared" si="681"/>
        <v>Low</v>
      </c>
      <c r="T6259" t="str">
        <f t="shared" si="682"/>
        <v>Jan</v>
      </c>
      <c r="U6259">
        <f t="shared" si="683"/>
        <v>2023</v>
      </c>
      <c r="V6259" t="str">
        <f t="shared" si="684"/>
        <v>10-15</v>
      </c>
      <c r="W6259" t="str">
        <f t="shared" si="685"/>
        <v>Medium</v>
      </c>
    </row>
    <row r="6260" spans="1:23" x14ac:dyDescent="0.3">
      <c r="A6260">
        <v>606259</v>
      </c>
      <c r="B6260">
        <v>58323</v>
      </c>
      <c r="C6260">
        <v>50</v>
      </c>
      <c r="D6260" t="s">
        <v>4</v>
      </c>
      <c r="E6260" t="s">
        <v>5</v>
      </c>
      <c r="F6260" t="s">
        <v>18</v>
      </c>
      <c r="G6260" t="s">
        <v>31</v>
      </c>
      <c r="H6260" s="1">
        <v>45442</v>
      </c>
      <c r="I6260" t="s">
        <v>33</v>
      </c>
      <c r="J6260">
        <v>58</v>
      </c>
      <c r="K6260">
        <v>6.4</v>
      </c>
      <c r="L6260">
        <v>780.86</v>
      </c>
      <c r="M6260">
        <v>68.08</v>
      </c>
      <c r="N6260" t="s">
        <v>50</v>
      </c>
      <c r="O6260">
        <v>3</v>
      </c>
      <c r="P6260" t="str" cm="1">
        <f t="array" ref="P6260">_xlfn.IFS(C6260&lt;25,"18-24", C6260&lt;=35,"25-35", C6260&lt;=50,"36-50",TRUE,"50+")</f>
        <v>36-50</v>
      </c>
      <c r="Q6260" t="str">
        <f t="shared" si="679"/>
        <v>new</v>
      </c>
      <c r="R6260" t="str">
        <f t="shared" si="680"/>
        <v>high value</v>
      </c>
      <c r="S6260" t="str">
        <f t="shared" si="681"/>
        <v>medium</v>
      </c>
      <c r="T6260" t="str">
        <f t="shared" si="682"/>
        <v>May</v>
      </c>
      <c r="U6260">
        <f t="shared" si="683"/>
        <v>2024</v>
      </c>
      <c r="V6260" t="str">
        <f t="shared" si="684"/>
        <v>5-10</v>
      </c>
      <c r="W6260" t="str">
        <f t="shared" si="685"/>
        <v>Slow</v>
      </c>
    </row>
    <row r="6261" spans="1:23" x14ac:dyDescent="0.3">
      <c r="A6261">
        <v>606260</v>
      </c>
      <c r="B6261">
        <v>72053</v>
      </c>
      <c r="C6261">
        <v>24</v>
      </c>
      <c r="D6261" t="s">
        <v>7</v>
      </c>
      <c r="E6261" t="s">
        <v>16</v>
      </c>
      <c r="F6261" t="s">
        <v>18</v>
      </c>
      <c r="G6261" t="s">
        <v>27</v>
      </c>
      <c r="H6261" s="1">
        <v>45428</v>
      </c>
      <c r="I6261" t="s">
        <v>34</v>
      </c>
      <c r="J6261">
        <v>56</v>
      </c>
      <c r="K6261">
        <v>3.8</v>
      </c>
      <c r="L6261">
        <v>170.93</v>
      </c>
      <c r="M6261">
        <v>41.66</v>
      </c>
      <c r="N6261" t="s">
        <v>48</v>
      </c>
      <c r="O6261">
        <v>3</v>
      </c>
      <c r="P6261" t="str" cm="1">
        <f t="array" ref="P6261">_xlfn.IFS(C6261&lt;25,"18-24", C6261&lt;=35,"25-35", C6261&lt;=50,"36-50",TRUE,"50+")</f>
        <v>18-24</v>
      </c>
      <c r="Q6261" t="str">
        <f t="shared" si="679"/>
        <v>new</v>
      </c>
      <c r="R6261" t="str">
        <f t="shared" si="680"/>
        <v>low</v>
      </c>
      <c r="S6261" t="str">
        <f t="shared" si="681"/>
        <v>medium</v>
      </c>
      <c r="T6261" t="str">
        <f t="shared" si="682"/>
        <v>May</v>
      </c>
      <c r="U6261">
        <f t="shared" si="683"/>
        <v>2024</v>
      </c>
      <c r="V6261" t="str">
        <f t="shared" si="684"/>
        <v>0-5</v>
      </c>
      <c r="W6261" t="str">
        <f t="shared" si="685"/>
        <v>Slow</v>
      </c>
    </row>
    <row r="6262" spans="1:23" x14ac:dyDescent="0.3">
      <c r="A6262">
        <v>606261</v>
      </c>
      <c r="B6262">
        <v>36757</v>
      </c>
      <c r="C6262">
        <v>64</v>
      </c>
      <c r="D6262" t="s">
        <v>7</v>
      </c>
      <c r="E6262" t="s">
        <v>16</v>
      </c>
      <c r="F6262" t="s">
        <v>19</v>
      </c>
      <c r="G6262" t="s">
        <v>29</v>
      </c>
      <c r="H6262" s="1">
        <v>45240</v>
      </c>
      <c r="I6262" t="s">
        <v>33</v>
      </c>
      <c r="J6262">
        <v>46</v>
      </c>
      <c r="K6262">
        <v>14.8</v>
      </c>
      <c r="L6262">
        <v>1023.32</v>
      </c>
      <c r="M6262">
        <v>66.349999999999994</v>
      </c>
      <c r="N6262" t="s">
        <v>50</v>
      </c>
      <c r="O6262">
        <v>2</v>
      </c>
      <c r="P6262" t="str" cm="1">
        <f t="array" ref="P6262">_xlfn.IFS(C6262&lt;25,"18-24", C6262&lt;=35,"25-35", C6262&lt;=50,"36-50",TRUE,"50+")</f>
        <v>50+</v>
      </c>
      <c r="Q6262" t="str">
        <f t="shared" si="679"/>
        <v>new</v>
      </c>
      <c r="R6262" t="str">
        <f t="shared" si="680"/>
        <v>high value</v>
      </c>
      <c r="S6262" t="str">
        <f t="shared" si="681"/>
        <v>Low</v>
      </c>
      <c r="T6262" t="str">
        <f t="shared" si="682"/>
        <v>Nov</v>
      </c>
      <c r="U6262">
        <f t="shared" si="683"/>
        <v>2023</v>
      </c>
      <c r="V6262" t="str">
        <f t="shared" si="684"/>
        <v>10-15</v>
      </c>
      <c r="W6262" t="str">
        <f t="shared" si="685"/>
        <v>Slow</v>
      </c>
    </row>
    <row r="6263" spans="1:23" x14ac:dyDescent="0.3">
      <c r="A6263">
        <v>606262</v>
      </c>
      <c r="B6263">
        <v>38775</v>
      </c>
      <c r="C6263">
        <v>39</v>
      </c>
      <c r="D6263" t="s">
        <v>7</v>
      </c>
      <c r="E6263" t="s">
        <v>16</v>
      </c>
      <c r="F6263" t="s">
        <v>28</v>
      </c>
      <c r="G6263" t="s">
        <v>25</v>
      </c>
      <c r="H6263" s="1">
        <v>45168</v>
      </c>
      <c r="I6263" t="s">
        <v>34</v>
      </c>
      <c r="J6263">
        <v>74</v>
      </c>
      <c r="K6263">
        <v>7.4</v>
      </c>
      <c r="L6263">
        <v>347.38</v>
      </c>
      <c r="M6263">
        <v>118.41</v>
      </c>
      <c r="N6263" t="s">
        <v>50</v>
      </c>
      <c r="O6263">
        <v>3</v>
      </c>
      <c r="P6263" t="str" cm="1">
        <f t="array" ref="P6263">_xlfn.IFS(C6263&lt;25,"18-24", C6263&lt;=35,"25-35", C6263&lt;=50,"36-50",TRUE,"50+")</f>
        <v>36-50</v>
      </c>
      <c r="Q6263" t="str">
        <f t="shared" si="679"/>
        <v>repeat</v>
      </c>
      <c r="R6263" t="str">
        <f t="shared" si="680"/>
        <v>medium</v>
      </c>
      <c r="S6263" t="str">
        <f t="shared" si="681"/>
        <v>medium</v>
      </c>
      <c r="T6263" t="str">
        <f t="shared" si="682"/>
        <v>Aug</v>
      </c>
      <c r="U6263">
        <f t="shared" si="683"/>
        <v>2023</v>
      </c>
      <c r="V6263" t="str">
        <f t="shared" si="684"/>
        <v>5-10</v>
      </c>
      <c r="W6263" t="str">
        <f t="shared" si="685"/>
        <v>Slow</v>
      </c>
    </row>
    <row r="6264" spans="1:23" x14ac:dyDescent="0.3">
      <c r="A6264">
        <v>606263</v>
      </c>
      <c r="B6264">
        <v>59715</v>
      </c>
      <c r="C6264">
        <v>26</v>
      </c>
      <c r="D6264" t="s">
        <v>7</v>
      </c>
      <c r="E6264" t="s">
        <v>8</v>
      </c>
      <c r="F6264" t="s">
        <v>19</v>
      </c>
      <c r="G6264" t="s">
        <v>23</v>
      </c>
      <c r="H6264" s="1">
        <v>44666</v>
      </c>
      <c r="I6264" t="s">
        <v>34</v>
      </c>
      <c r="J6264">
        <v>24</v>
      </c>
      <c r="K6264">
        <v>2.1</v>
      </c>
      <c r="L6264">
        <v>768.53</v>
      </c>
      <c r="M6264">
        <v>64.28</v>
      </c>
      <c r="N6264" t="s">
        <v>47</v>
      </c>
      <c r="O6264">
        <v>1</v>
      </c>
      <c r="P6264" t="str" cm="1">
        <f t="array" ref="P6264">_xlfn.IFS(C6264&lt;25,"18-24", C6264&lt;=35,"25-35", C6264&lt;=50,"36-50",TRUE,"50+")</f>
        <v>25-35</v>
      </c>
      <c r="Q6264" t="str">
        <f t="shared" si="679"/>
        <v>new</v>
      </c>
      <c r="R6264" t="str">
        <f t="shared" si="680"/>
        <v>high value</v>
      </c>
      <c r="S6264" t="str">
        <f t="shared" si="681"/>
        <v>Low</v>
      </c>
      <c r="T6264" t="str">
        <f t="shared" si="682"/>
        <v>Apr</v>
      </c>
      <c r="U6264">
        <f t="shared" si="683"/>
        <v>2022</v>
      </c>
      <c r="V6264" t="str">
        <f t="shared" si="684"/>
        <v>0-5</v>
      </c>
      <c r="W6264" t="str">
        <f t="shared" si="685"/>
        <v>Fast</v>
      </c>
    </row>
    <row r="6265" spans="1:23" x14ac:dyDescent="0.3">
      <c r="A6265">
        <v>606264</v>
      </c>
      <c r="B6265">
        <v>40331</v>
      </c>
      <c r="C6265">
        <v>30</v>
      </c>
      <c r="D6265" t="s">
        <v>7</v>
      </c>
      <c r="E6265" t="s">
        <v>11</v>
      </c>
      <c r="F6265" t="s">
        <v>26</v>
      </c>
      <c r="G6265" t="s">
        <v>21</v>
      </c>
      <c r="H6265" s="1">
        <v>45565</v>
      </c>
      <c r="I6265" t="s">
        <v>34</v>
      </c>
      <c r="J6265">
        <v>82</v>
      </c>
      <c r="K6265">
        <v>14.5</v>
      </c>
      <c r="L6265">
        <v>535.69000000000005</v>
      </c>
      <c r="M6265">
        <v>65.75</v>
      </c>
      <c r="N6265" t="s">
        <v>50</v>
      </c>
      <c r="O6265">
        <v>4</v>
      </c>
      <c r="P6265" t="str" cm="1">
        <f t="array" ref="P6265">_xlfn.IFS(C6265&lt;25,"18-24", C6265&lt;=35,"25-35", C6265&lt;=50,"36-50",TRUE,"50+")</f>
        <v>25-35</v>
      </c>
      <c r="Q6265" t="str">
        <f t="shared" si="679"/>
        <v>new</v>
      </c>
      <c r="R6265" t="str">
        <f t="shared" si="680"/>
        <v>high value</v>
      </c>
      <c r="S6265" t="str">
        <f t="shared" si="681"/>
        <v>medium</v>
      </c>
      <c r="T6265" t="str">
        <f t="shared" si="682"/>
        <v>Sep</v>
      </c>
      <c r="U6265">
        <f t="shared" si="683"/>
        <v>2024</v>
      </c>
      <c r="V6265" t="str">
        <f t="shared" si="684"/>
        <v>10-15</v>
      </c>
      <c r="W6265" t="str">
        <f t="shared" si="685"/>
        <v>Slow</v>
      </c>
    </row>
    <row r="6266" spans="1:23" x14ac:dyDescent="0.3">
      <c r="A6266">
        <v>606265</v>
      </c>
      <c r="B6266">
        <v>44081</v>
      </c>
      <c r="C6266">
        <v>30</v>
      </c>
      <c r="D6266" t="s">
        <v>7</v>
      </c>
      <c r="E6266" t="s">
        <v>8</v>
      </c>
      <c r="F6266" t="s">
        <v>22</v>
      </c>
      <c r="G6266" t="s">
        <v>27</v>
      </c>
      <c r="H6266" s="1">
        <v>45239</v>
      </c>
      <c r="I6266" t="s">
        <v>33</v>
      </c>
      <c r="J6266">
        <v>29</v>
      </c>
      <c r="K6266">
        <v>1.7</v>
      </c>
      <c r="L6266">
        <v>1115.02</v>
      </c>
      <c r="M6266">
        <v>30.08</v>
      </c>
      <c r="N6266" t="s">
        <v>49</v>
      </c>
      <c r="O6266">
        <v>2</v>
      </c>
      <c r="P6266" t="str" cm="1">
        <f t="array" ref="P6266">_xlfn.IFS(C6266&lt;25,"18-24", C6266&lt;=35,"25-35", C6266&lt;=50,"36-50",TRUE,"50+")</f>
        <v>25-35</v>
      </c>
      <c r="Q6266" t="str">
        <f t="shared" si="679"/>
        <v>new</v>
      </c>
      <c r="R6266" t="str">
        <f t="shared" si="680"/>
        <v>high value</v>
      </c>
      <c r="S6266" t="str">
        <f t="shared" si="681"/>
        <v>Low</v>
      </c>
      <c r="T6266" t="str">
        <f t="shared" si="682"/>
        <v>Nov</v>
      </c>
      <c r="U6266">
        <f t="shared" si="683"/>
        <v>2023</v>
      </c>
      <c r="V6266" t="str">
        <f t="shared" si="684"/>
        <v>0-5</v>
      </c>
      <c r="W6266" t="str">
        <f t="shared" si="685"/>
        <v>Fast</v>
      </c>
    </row>
    <row r="6267" spans="1:23" x14ac:dyDescent="0.3">
      <c r="A6267">
        <v>606266</v>
      </c>
      <c r="B6267">
        <v>70011</v>
      </c>
      <c r="C6267">
        <v>36</v>
      </c>
      <c r="D6267" t="s">
        <v>7</v>
      </c>
      <c r="E6267" t="s">
        <v>13</v>
      </c>
      <c r="F6267" t="s">
        <v>28</v>
      </c>
      <c r="G6267" t="s">
        <v>25</v>
      </c>
      <c r="H6267" s="1">
        <v>45058</v>
      </c>
      <c r="I6267" t="s">
        <v>34</v>
      </c>
      <c r="J6267">
        <v>57</v>
      </c>
      <c r="K6267">
        <v>6.5</v>
      </c>
      <c r="L6267">
        <v>849.85</v>
      </c>
      <c r="M6267">
        <v>69.260000000000005</v>
      </c>
      <c r="N6267" t="s">
        <v>49</v>
      </c>
      <c r="O6267">
        <v>2</v>
      </c>
      <c r="P6267" t="str" cm="1">
        <f t="array" ref="P6267">_xlfn.IFS(C6267&lt;25,"18-24", C6267&lt;=35,"25-35", C6267&lt;=50,"36-50",TRUE,"50+")</f>
        <v>36-50</v>
      </c>
      <c r="Q6267" t="str">
        <f t="shared" si="679"/>
        <v>new</v>
      </c>
      <c r="R6267" t="str">
        <f t="shared" si="680"/>
        <v>high value</v>
      </c>
      <c r="S6267" t="str">
        <f t="shared" si="681"/>
        <v>Low</v>
      </c>
      <c r="T6267" t="str">
        <f t="shared" si="682"/>
        <v>May</v>
      </c>
      <c r="U6267">
        <f t="shared" si="683"/>
        <v>2023</v>
      </c>
      <c r="V6267" t="str">
        <f t="shared" si="684"/>
        <v>5-10</v>
      </c>
      <c r="W6267" t="str">
        <f t="shared" si="685"/>
        <v>Slow</v>
      </c>
    </row>
    <row r="6268" spans="1:23" x14ac:dyDescent="0.3">
      <c r="A6268">
        <v>606267</v>
      </c>
      <c r="B6268">
        <v>34863</v>
      </c>
      <c r="C6268">
        <v>24</v>
      </c>
      <c r="D6268" t="s">
        <v>4</v>
      </c>
      <c r="E6268" t="s">
        <v>11</v>
      </c>
      <c r="F6268" t="s">
        <v>32</v>
      </c>
      <c r="G6268" t="s">
        <v>23</v>
      </c>
      <c r="H6268" s="1">
        <v>45623</v>
      </c>
      <c r="I6268" t="s">
        <v>33</v>
      </c>
      <c r="J6268">
        <v>58</v>
      </c>
      <c r="K6268">
        <v>7.6</v>
      </c>
      <c r="L6268">
        <v>1135.53</v>
      </c>
      <c r="M6268">
        <v>93.83</v>
      </c>
      <c r="N6268" t="s">
        <v>50</v>
      </c>
      <c r="O6268">
        <v>1</v>
      </c>
      <c r="P6268" t="str" cm="1">
        <f t="array" ref="P6268">_xlfn.IFS(C6268&lt;25,"18-24", C6268&lt;=35,"25-35", C6268&lt;=50,"36-50",TRUE,"50+")</f>
        <v>18-24</v>
      </c>
      <c r="Q6268" t="str">
        <f t="shared" si="679"/>
        <v>repeat</v>
      </c>
      <c r="R6268" t="str">
        <f t="shared" si="680"/>
        <v>high value</v>
      </c>
      <c r="S6268" t="str">
        <f t="shared" si="681"/>
        <v>Low</v>
      </c>
      <c r="T6268" t="str">
        <f t="shared" si="682"/>
        <v>Nov</v>
      </c>
      <c r="U6268">
        <f t="shared" si="683"/>
        <v>2024</v>
      </c>
      <c r="V6268" t="str">
        <f t="shared" si="684"/>
        <v>5-10</v>
      </c>
      <c r="W6268" t="str">
        <f t="shared" si="685"/>
        <v>Slow</v>
      </c>
    </row>
    <row r="6269" spans="1:23" x14ac:dyDescent="0.3">
      <c r="A6269">
        <v>606268</v>
      </c>
      <c r="B6269">
        <v>71234</v>
      </c>
      <c r="C6269">
        <v>58</v>
      </c>
      <c r="D6269" t="s">
        <v>7</v>
      </c>
      <c r="E6269" t="s">
        <v>13</v>
      </c>
      <c r="F6269" t="s">
        <v>26</v>
      </c>
      <c r="G6269" t="s">
        <v>29</v>
      </c>
      <c r="H6269" s="1">
        <v>45330</v>
      </c>
      <c r="I6269" t="s">
        <v>33</v>
      </c>
      <c r="J6269">
        <v>54</v>
      </c>
      <c r="K6269">
        <v>2.5</v>
      </c>
      <c r="L6269">
        <v>875.88</v>
      </c>
      <c r="M6269">
        <v>101.38</v>
      </c>
      <c r="N6269" t="s">
        <v>48</v>
      </c>
      <c r="O6269">
        <v>5</v>
      </c>
      <c r="P6269" t="str" cm="1">
        <f t="array" ref="P6269">_xlfn.IFS(C6269&lt;25,"18-24", C6269&lt;=35,"25-35", C6269&lt;=50,"36-50",TRUE,"50+")</f>
        <v>50+</v>
      </c>
      <c r="Q6269" t="str">
        <f t="shared" si="679"/>
        <v>new</v>
      </c>
      <c r="R6269" t="str">
        <f t="shared" si="680"/>
        <v>high value</v>
      </c>
      <c r="S6269" t="str">
        <f t="shared" si="681"/>
        <v>High</v>
      </c>
      <c r="T6269" t="str">
        <f t="shared" si="682"/>
        <v>Feb</v>
      </c>
      <c r="U6269">
        <f t="shared" si="683"/>
        <v>2024</v>
      </c>
      <c r="V6269" t="str">
        <f t="shared" si="684"/>
        <v>0-5</v>
      </c>
      <c r="W6269" t="str">
        <f t="shared" si="685"/>
        <v>Slow</v>
      </c>
    </row>
    <row r="6270" spans="1:23" x14ac:dyDescent="0.3">
      <c r="A6270">
        <v>606269</v>
      </c>
      <c r="B6270">
        <v>17896</v>
      </c>
      <c r="C6270">
        <v>52</v>
      </c>
      <c r="D6270" t="s">
        <v>7</v>
      </c>
      <c r="E6270" t="s">
        <v>8</v>
      </c>
      <c r="F6270" t="s">
        <v>28</v>
      </c>
      <c r="G6270" t="s">
        <v>23</v>
      </c>
      <c r="H6270" s="1">
        <v>45489</v>
      </c>
      <c r="I6270" t="s">
        <v>33</v>
      </c>
      <c r="J6270">
        <v>51</v>
      </c>
      <c r="K6270">
        <v>4.7</v>
      </c>
      <c r="L6270">
        <v>1202.3399999999999</v>
      </c>
      <c r="M6270">
        <v>83.03</v>
      </c>
      <c r="N6270" t="s">
        <v>47</v>
      </c>
      <c r="O6270">
        <v>5</v>
      </c>
      <c r="P6270" t="str" cm="1">
        <f t="array" ref="P6270">_xlfn.IFS(C6270&lt;25,"18-24", C6270&lt;=35,"25-35", C6270&lt;=50,"36-50",TRUE,"50+")</f>
        <v>50+</v>
      </c>
      <c r="Q6270" t="str">
        <f t="shared" si="679"/>
        <v>new</v>
      </c>
      <c r="R6270" t="str">
        <f t="shared" si="680"/>
        <v>high value</v>
      </c>
      <c r="S6270" t="str">
        <f t="shared" si="681"/>
        <v>High</v>
      </c>
      <c r="T6270" t="str">
        <f t="shared" si="682"/>
        <v>Jul</v>
      </c>
      <c r="U6270">
        <f t="shared" si="683"/>
        <v>2024</v>
      </c>
      <c r="V6270" t="str">
        <f t="shared" si="684"/>
        <v>0-5</v>
      </c>
      <c r="W6270" t="str">
        <f t="shared" si="685"/>
        <v>Slow</v>
      </c>
    </row>
    <row r="6271" spans="1:23" x14ac:dyDescent="0.3">
      <c r="A6271">
        <v>606270</v>
      </c>
      <c r="B6271">
        <v>23325</v>
      </c>
      <c r="C6271">
        <v>19</v>
      </c>
      <c r="D6271" t="s">
        <v>4</v>
      </c>
      <c r="E6271" t="s">
        <v>11</v>
      </c>
      <c r="F6271" t="s">
        <v>18</v>
      </c>
      <c r="G6271" t="s">
        <v>27</v>
      </c>
      <c r="H6271" s="1">
        <v>45389</v>
      </c>
      <c r="I6271" t="s">
        <v>34</v>
      </c>
      <c r="J6271">
        <v>60</v>
      </c>
      <c r="K6271">
        <v>2.8</v>
      </c>
      <c r="L6271">
        <v>639.69000000000005</v>
      </c>
      <c r="M6271">
        <v>39.11</v>
      </c>
      <c r="N6271" t="s">
        <v>47</v>
      </c>
      <c r="O6271">
        <v>1</v>
      </c>
      <c r="P6271" t="str" cm="1">
        <f t="array" ref="P6271">_xlfn.IFS(C6271&lt;25,"18-24", C6271&lt;=35,"25-35", C6271&lt;=50,"36-50",TRUE,"50+")</f>
        <v>18-24</v>
      </c>
      <c r="Q6271" t="str">
        <f t="shared" si="679"/>
        <v>new</v>
      </c>
      <c r="R6271" t="str">
        <f t="shared" si="680"/>
        <v>high value</v>
      </c>
      <c r="S6271" t="str">
        <f t="shared" si="681"/>
        <v>Low</v>
      </c>
      <c r="T6271" t="str">
        <f t="shared" si="682"/>
        <v>Apr</v>
      </c>
      <c r="U6271">
        <f t="shared" si="683"/>
        <v>2024</v>
      </c>
      <c r="V6271" t="str">
        <f t="shared" si="684"/>
        <v>0-5</v>
      </c>
      <c r="W6271" t="str">
        <f t="shared" si="685"/>
        <v>Slow</v>
      </c>
    </row>
    <row r="6272" spans="1:23" x14ac:dyDescent="0.3">
      <c r="A6272">
        <v>606271</v>
      </c>
      <c r="B6272">
        <v>82378</v>
      </c>
      <c r="C6272">
        <v>22</v>
      </c>
      <c r="D6272" t="s">
        <v>4</v>
      </c>
      <c r="E6272" t="s">
        <v>15</v>
      </c>
      <c r="F6272" t="s">
        <v>28</v>
      </c>
      <c r="G6272" t="s">
        <v>29</v>
      </c>
      <c r="H6272" s="1">
        <v>45381</v>
      </c>
      <c r="I6272" t="s">
        <v>33</v>
      </c>
      <c r="J6272">
        <v>50</v>
      </c>
      <c r="K6272">
        <v>11.6</v>
      </c>
      <c r="L6272">
        <v>643.30999999999995</v>
      </c>
      <c r="M6272">
        <v>111.06</v>
      </c>
      <c r="N6272" t="s">
        <v>50</v>
      </c>
      <c r="O6272">
        <v>2</v>
      </c>
      <c r="P6272" t="str" cm="1">
        <f t="array" ref="P6272">_xlfn.IFS(C6272&lt;25,"18-24", C6272&lt;=35,"25-35", C6272&lt;=50,"36-50",TRUE,"50+")</f>
        <v>18-24</v>
      </c>
      <c r="Q6272" t="str">
        <f t="shared" si="679"/>
        <v>new</v>
      </c>
      <c r="R6272" t="str">
        <f t="shared" si="680"/>
        <v>high value</v>
      </c>
      <c r="S6272" t="str">
        <f t="shared" si="681"/>
        <v>Low</v>
      </c>
      <c r="T6272" t="str">
        <f t="shared" si="682"/>
        <v>Mar</v>
      </c>
      <c r="U6272">
        <f t="shared" si="683"/>
        <v>2024</v>
      </c>
      <c r="V6272" t="str">
        <f t="shared" si="684"/>
        <v>10-15</v>
      </c>
      <c r="W6272" t="str">
        <f t="shared" si="685"/>
        <v>Slow</v>
      </c>
    </row>
    <row r="6273" spans="1:23" x14ac:dyDescent="0.3">
      <c r="A6273">
        <v>606272</v>
      </c>
      <c r="B6273">
        <v>42971</v>
      </c>
      <c r="C6273">
        <v>27</v>
      </c>
      <c r="D6273" t="s">
        <v>7</v>
      </c>
      <c r="E6273" t="s">
        <v>15</v>
      </c>
      <c r="F6273" t="s">
        <v>30</v>
      </c>
      <c r="G6273" t="s">
        <v>21</v>
      </c>
      <c r="H6273" s="1">
        <v>44887</v>
      </c>
      <c r="I6273" t="s">
        <v>33</v>
      </c>
      <c r="J6273">
        <v>77</v>
      </c>
      <c r="K6273">
        <v>12.6</v>
      </c>
      <c r="L6273">
        <v>627.25</v>
      </c>
      <c r="M6273">
        <v>43.51</v>
      </c>
      <c r="N6273" t="s">
        <v>47</v>
      </c>
      <c r="O6273">
        <v>2</v>
      </c>
      <c r="P6273" t="str" cm="1">
        <f t="array" ref="P6273">_xlfn.IFS(C6273&lt;25,"18-24", C6273&lt;=35,"25-35", C6273&lt;=50,"36-50",TRUE,"50+")</f>
        <v>25-35</v>
      </c>
      <c r="Q6273" t="str">
        <f t="shared" si="679"/>
        <v>new</v>
      </c>
      <c r="R6273" t="str">
        <f t="shared" si="680"/>
        <v>high value</v>
      </c>
      <c r="S6273" t="str">
        <f t="shared" si="681"/>
        <v>Low</v>
      </c>
      <c r="T6273" t="str">
        <f t="shared" si="682"/>
        <v>Nov</v>
      </c>
      <c r="U6273">
        <f t="shared" si="683"/>
        <v>2022</v>
      </c>
      <c r="V6273" t="str">
        <f t="shared" si="684"/>
        <v>10-15</v>
      </c>
      <c r="W6273" t="str">
        <f t="shared" si="685"/>
        <v>Slow</v>
      </c>
    </row>
    <row r="6274" spans="1:23" x14ac:dyDescent="0.3">
      <c r="A6274">
        <v>606273</v>
      </c>
      <c r="B6274">
        <v>36947</v>
      </c>
      <c r="C6274">
        <v>48</v>
      </c>
      <c r="D6274" t="s">
        <v>4</v>
      </c>
      <c r="E6274" t="s">
        <v>13</v>
      </c>
      <c r="F6274" t="s">
        <v>19</v>
      </c>
      <c r="G6274" t="s">
        <v>25</v>
      </c>
      <c r="H6274" s="1">
        <v>45129</v>
      </c>
      <c r="I6274" t="s">
        <v>33</v>
      </c>
      <c r="J6274">
        <v>68</v>
      </c>
      <c r="K6274">
        <v>8.8000000000000007</v>
      </c>
      <c r="L6274">
        <v>1279.21</v>
      </c>
      <c r="M6274">
        <v>72.91</v>
      </c>
      <c r="N6274" t="s">
        <v>49</v>
      </c>
      <c r="O6274">
        <v>5</v>
      </c>
      <c r="P6274" t="str" cm="1">
        <f t="array" ref="P6274">_xlfn.IFS(C6274&lt;25,"18-24", C6274&lt;=35,"25-35", C6274&lt;=50,"36-50",TRUE,"50+")</f>
        <v>36-50</v>
      </c>
      <c r="Q6274" t="str">
        <f t="shared" si="679"/>
        <v>new</v>
      </c>
      <c r="R6274" t="str">
        <f t="shared" si="680"/>
        <v>high value</v>
      </c>
      <c r="S6274" t="str">
        <f t="shared" si="681"/>
        <v>High</v>
      </c>
      <c r="T6274" t="str">
        <f t="shared" si="682"/>
        <v>Jul</v>
      </c>
      <c r="U6274">
        <f t="shared" si="683"/>
        <v>2023</v>
      </c>
      <c r="V6274" t="str">
        <f t="shared" si="684"/>
        <v>5-10</v>
      </c>
      <c r="W6274" t="str">
        <f t="shared" si="685"/>
        <v>Slow</v>
      </c>
    </row>
    <row r="6275" spans="1:23" x14ac:dyDescent="0.3">
      <c r="A6275">
        <v>606274</v>
      </c>
      <c r="B6275">
        <v>67367</v>
      </c>
      <c r="C6275">
        <v>47</v>
      </c>
      <c r="D6275" t="s">
        <v>7</v>
      </c>
      <c r="E6275" t="s">
        <v>13</v>
      </c>
      <c r="F6275" t="s">
        <v>30</v>
      </c>
      <c r="G6275" t="s">
        <v>23</v>
      </c>
      <c r="H6275" s="1">
        <v>44935</v>
      </c>
      <c r="I6275" t="s">
        <v>34</v>
      </c>
      <c r="J6275">
        <v>73</v>
      </c>
      <c r="K6275">
        <v>1.2</v>
      </c>
      <c r="L6275">
        <v>1317.39</v>
      </c>
      <c r="M6275">
        <v>42.99</v>
      </c>
      <c r="N6275" t="s">
        <v>48</v>
      </c>
      <c r="O6275">
        <v>3</v>
      </c>
      <c r="P6275" t="str" cm="1">
        <f t="array" ref="P6275">_xlfn.IFS(C6275&lt;25,"18-24", C6275&lt;=35,"25-35", C6275&lt;=50,"36-50",TRUE,"50+")</f>
        <v>36-50</v>
      </c>
      <c r="Q6275" t="str">
        <f t="shared" ref="Q6275:Q6338" si="686">IF(COUNTIF($B:$B,B6275)&gt;1,"repeat","new")</f>
        <v>new</v>
      </c>
      <c r="R6275" t="str">
        <f t="shared" ref="R6275:R6338" si="687">IF(L6275&gt;500,"high value",IF( L6275&gt;250,"medium","low"))</f>
        <v>high value</v>
      </c>
      <c r="S6275" t="str">
        <f t="shared" ref="S6275:S6338" si="688">IF(O6275&lt;=2,"Low",IF(O6275&lt;=4,"medium","High"))</f>
        <v>medium</v>
      </c>
      <c r="T6275" t="str">
        <f t="shared" ref="T6275:T6338" si="689">TEXT(H6275,"MMM")</f>
        <v>Jan</v>
      </c>
      <c r="U6275">
        <f t="shared" ref="U6275:U6338" si="690">YEAR(H6275)</f>
        <v>2023</v>
      </c>
      <c r="V6275" t="str">
        <f t="shared" ref="V6275:V6338" si="691">IF(K6275&lt;=5,"0-5",IF(K6275&lt;=10,"5-10",IF(K6275&lt;=15,"10-15","15+")))</f>
        <v>0-5</v>
      </c>
      <c r="W6275" t="str">
        <f t="shared" ref="W6275:W6338" si="692">IF(J6275&lt;=30,"Fast",IF(J6275&lt;=45,"Medium","Slow"))</f>
        <v>Slow</v>
      </c>
    </row>
    <row r="6276" spans="1:23" x14ac:dyDescent="0.3">
      <c r="A6276">
        <v>606275</v>
      </c>
      <c r="B6276">
        <v>11629</v>
      </c>
      <c r="C6276">
        <v>36</v>
      </c>
      <c r="D6276" t="s">
        <v>4</v>
      </c>
      <c r="E6276" t="s">
        <v>13</v>
      </c>
      <c r="F6276" t="s">
        <v>19</v>
      </c>
      <c r="G6276" t="s">
        <v>25</v>
      </c>
      <c r="H6276" s="1">
        <v>45432</v>
      </c>
      <c r="I6276" t="s">
        <v>33</v>
      </c>
      <c r="J6276">
        <v>34</v>
      </c>
      <c r="K6276">
        <v>9.8000000000000007</v>
      </c>
      <c r="L6276">
        <v>663.01</v>
      </c>
      <c r="M6276">
        <v>97.86</v>
      </c>
      <c r="N6276" t="s">
        <v>50</v>
      </c>
      <c r="O6276">
        <v>4</v>
      </c>
      <c r="P6276" t="str" cm="1">
        <f t="array" ref="P6276">_xlfn.IFS(C6276&lt;25,"18-24", C6276&lt;=35,"25-35", C6276&lt;=50,"36-50",TRUE,"50+")</f>
        <v>36-50</v>
      </c>
      <c r="Q6276" t="str">
        <f t="shared" si="686"/>
        <v>new</v>
      </c>
      <c r="R6276" t="str">
        <f t="shared" si="687"/>
        <v>high value</v>
      </c>
      <c r="S6276" t="str">
        <f t="shared" si="688"/>
        <v>medium</v>
      </c>
      <c r="T6276" t="str">
        <f t="shared" si="689"/>
        <v>May</v>
      </c>
      <c r="U6276">
        <f t="shared" si="690"/>
        <v>2024</v>
      </c>
      <c r="V6276" t="str">
        <f t="shared" si="691"/>
        <v>5-10</v>
      </c>
      <c r="W6276" t="str">
        <f t="shared" si="692"/>
        <v>Medium</v>
      </c>
    </row>
    <row r="6277" spans="1:23" x14ac:dyDescent="0.3">
      <c r="A6277">
        <v>606276</v>
      </c>
      <c r="B6277">
        <v>62157</v>
      </c>
      <c r="C6277">
        <v>37</v>
      </c>
      <c r="D6277" t="s">
        <v>4</v>
      </c>
      <c r="E6277" t="s">
        <v>13</v>
      </c>
      <c r="F6277" t="s">
        <v>28</v>
      </c>
      <c r="G6277" t="s">
        <v>31</v>
      </c>
      <c r="H6277" s="1">
        <v>45270</v>
      </c>
      <c r="I6277" t="s">
        <v>34</v>
      </c>
      <c r="J6277">
        <v>68</v>
      </c>
      <c r="K6277">
        <v>8.8000000000000007</v>
      </c>
      <c r="L6277">
        <v>849.26</v>
      </c>
      <c r="M6277">
        <v>114.52</v>
      </c>
      <c r="N6277" t="s">
        <v>47</v>
      </c>
      <c r="O6277">
        <v>1</v>
      </c>
      <c r="P6277" t="str" cm="1">
        <f t="array" ref="P6277">_xlfn.IFS(C6277&lt;25,"18-24", C6277&lt;=35,"25-35", C6277&lt;=50,"36-50",TRUE,"50+")</f>
        <v>36-50</v>
      </c>
      <c r="Q6277" t="str">
        <f t="shared" si="686"/>
        <v>new</v>
      </c>
      <c r="R6277" t="str">
        <f t="shared" si="687"/>
        <v>high value</v>
      </c>
      <c r="S6277" t="str">
        <f t="shared" si="688"/>
        <v>Low</v>
      </c>
      <c r="T6277" t="str">
        <f t="shared" si="689"/>
        <v>Dec</v>
      </c>
      <c r="U6277">
        <f t="shared" si="690"/>
        <v>2023</v>
      </c>
      <c r="V6277" t="str">
        <f t="shared" si="691"/>
        <v>5-10</v>
      </c>
      <c r="W6277" t="str">
        <f t="shared" si="692"/>
        <v>Slow</v>
      </c>
    </row>
    <row r="6278" spans="1:23" x14ac:dyDescent="0.3">
      <c r="A6278">
        <v>606277</v>
      </c>
      <c r="B6278">
        <v>75560</v>
      </c>
      <c r="C6278">
        <v>36</v>
      </c>
      <c r="D6278" t="s">
        <v>7</v>
      </c>
      <c r="E6278" t="s">
        <v>16</v>
      </c>
      <c r="F6278" t="s">
        <v>24</v>
      </c>
      <c r="G6278" t="s">
        <v>23</v>
      </c>
      <c r="H6278" s="1">
        <v>45566</v>
      </c>
      <c r="I6278" t="s">
        <v>34</v>
      </c>
      <c r="J6278">
        <v>30</v>
      </c>
      <c r="K6278">
        <v>4.4000000000000004</v>
      </c>
      <c r="L6278">
        <v>368.28</v>
      </c>
      <c r="M6278">
        <v>108.55</v>
      </c>
      <c r="N6278" t="s">
        <v>50</v>
      </c>
      <c r="O6278">
        <v>4</v>
      </c>
      <c r="P6278" t="str" cm="1">
        <f t="array" ref="P6278">_xlfn.IFS(C6278&lt;25,"18-24", C6278&lt;=35,"25-35", C6278&lt;=50,"36-50",TRUE,"50+")</f>
        <v>36-50</v>
      </c>
      <c r="Q6278" t="str">
        <f t="shared" si="686"/>
        <v>new</v>
      </c>
      <c r="R6278" t="str">
        <f t="shared" si="687"/>
        <v>medium</v>
      </c>
      <c r="S6278" t="str">
        <f t="shared" si="688"/>
        <v>medium</v>
      </c>
      <c r="T6278" t="str">
        <f t="shared" si="689"/>
        <v>Oct</v>
      </c>
      <c r="U6278">
        <f t="shared" si="690"/>
        <v>2024</v>
      </c>
      <c r="V6278" t="str">
        <f t="shared" si="691"/>
        <v>0-5</v>
      </c>
      <c r="W6278" t="str">
        <f t="shared" si="692"/>
        <v>Fast</v>
      </c>
    </row>
    <row r="6279" spans="1:23" x14ac:dyDescent="0.3">
      <c r="A6279">
        <v>606278</v>
      </c>
      <c r="B6279">
        <v>97200</v>
      </c>
      <c r="C6279">
        <v>62</v>
      </c>
      <c r="D6279" t="s">
        <v>7</v>
      </c>
      <c r="E6279" t="s">
        <v>16</v>
      </c>
      <c r="F6279" t="s">
        <v>28</v>
      </c>
      <c r="G6279" t="s">
        <v>31</v>
      </c>
      <c r="H6279" s="1">
        <v>45079</v>
      </c>
      <c r="I6279" t="s">
        <v>33</v>
      </c>
      <c r="J6279">
        <v>83</v>
      </c>
      <c r="K6279">
        <v>4</v>
      </c>
      <c r="L6279">
        <v>898.61</v>
      </c>
      <c r="M6279">
        <v>108.06</v>
      </c>
      <c r="N6279" t="s">
        <v>48</v>
      </c>
      <c r="O6279">
        <v>4</v>
      </c>
      <c r="P6279" t="str" cm="1">
        <f t="array" ref="P6279">_xlfn.IFS(C6279&lt;25,"18-24", C6279&lt;=35,"25-35", C6279&lt;=50,"36-50",TRUE,"50+")</f>
        <v>50+</v>
      </c>
      <c r="Q6279" t="str">
        <f t="shared" si="686"/>
        <v>new</v>
      </c>
      <c r="R6279" t="str">
        <f t="shared" si="687"/>
        <v>high value</v>
      </c>
      <c r="S6279" t="str">
        <f t="shared" si="688"/>
        <v>medium</v>
      </c>
      <c r="T6279" t="str">
        <f t="shared" si="689"/>
        <v>Jun</v>
      </c>
      <c r="U6279">
        <f t="shared" si="690"/>
        <v>2023</v>
      </c>
      <c r="V6279" t="str">
        <f t="shared" si="691"/>
        <v>0-5</v>
      </c>
      <c r="W6279" t="str">
        <f t="shared" si="692"/>
        <v>Slow</v>
      </c>
    </row>
    <row r="6280" spans="1:23" x14ac:dyDescent="0.3">
      <c r="A6280">
        <v>606279</v>
      </c>
      <c r="B6280">
        <v>91031</v>
      </c>
      <c r="C6280">
        <v>62</v>
      </c>
      <c r="D6280" t="s">
        <v>7</v>
      </c>
      <c r="E6280" t="s">
        <v>11</v>
      </c>
      <c r="F6280" t="s">
        <v>30</v>
      </c>
      <c r="G6280" t="s">
        <v>31</v>
      </c>
      <c r="H6280" s="1">
        <v>44908</v>
      </c>
      <c r="I6280" t="s">
        <v>33</v>
      </c>
      <c r="J6280">
        <v>55</v>
      </c>
      <c r="K6280">
        <v>5.3</v>
      </c>
      <c r="L6280">
        <v>305.95</v>
      </c>
      <c r="M6280">
        <v>28.42</v>
      </c>
      <c r="N6280" t="s">
        <v>47</v>
      </c>
      <c r="O6280">
        <v>3</v>
      </c>
      <c r="P6280" t="str" cm="1">
        <f t="array" ref="P6280">_xlfn.IFS(C6280&lt;25,"18-24", C6280&lt;=35,"25-35", C6280&lt;=50,"36-50",TRUE,"50+")</f>
        <v>50+</v>
      </c>
      <c r="Q6280" t="str">
        <f t="shared" si="686"/>
        <v>new</v>
      </c>
      <c r="R6280" t="str">
        <f t="shared" si="687"/>
        <v>medium</v>
      </c>
      <c r="S6280" t="str">
        <f t="shared" si="688"/>
        <v>medium</v>
      </c>
      <c r="T6280" t="str">
        <f t="shared" si="689"/>
        <v>Dec</v>
      </c>
      <c r="U6280">
        <f t="shared" si="690"/>
        <v>2022</v>
      </c>
      <c r="V6280" t="str">
        <f t="shared" si="691"/>
        <v>5-10</v>
      </c>
      <c r="W6280" t="str">
        <f t="shared" si="692"/>
        <v>Slow</v>
      </c>
    </row>
    <row r="6281" spans="1:23" x14ac:dyDescent="0.3">
      <c r="A6281">
        <v>606280</v>
      </c>
      <c r="B6281">
        <v>55723</v>
      </c>
      <c r="C6281">
        <v>58</v>
      </c>
      <c r="D6281" t="s">
        <v>7</v>
      </c>
      <c r="E6281" t="s">
        <v>13</v>
      </c>
      <c r="F6281" t="s">
        <v>19</v>
      </c>
      <c r="G6281" t="s">
        <v>23</v>
      </c>
      <c r="H6281" s="1">
        <v>45349</v>
      </c>
      <c r="I6281" t="s">
        <v>34</v>
      </c>
      <c r="J6281">
        <v>33</v>
      </c>
      <c r="K6281">
        <v>2.2000000000000002</v>
      </c>
      <c r="L6281">
        <v>791.41</v>
      </c>
      <c r="M6281">
        <v>41.53</v>
      </c>
      <c r="N6281" t="s">
        <v>48</v>
      </c>
      <c r="O6281">
        <v>1</v>
      </c>
      <c r="P6281" t="str" cm="1">
        <f t="array" ref="P6281">_xlfn.IFS(C6281&lt;25,"18-24", C6281&lt;=35,"25-35", C6281&lt;=50,"36-50",TRUE,"50+")</f>
        <v>50+</v>
      </c>
      <c r="Q6281" t="str">
        <f t="shared" si="686"/>
        <v>new</v>
      </c>
      <c r="R6281" t="str">
        <f t="shared" si="687"/>
        <v>high value</v>
      </c>
      <c r="S6281" t="str">
        <f t="shared" si="688"/>
        <v>Low</v>
      </c>
      <c r="T6281" t="str">
        <f t="shared" si="689"/>
        <v>Feb</v>
      </c>
      <c r="U6281">
        <f t="shared" si="690"/>
        <v>2024</v>
      </c>
      <c r="V6281" t="str">
        <f t="shared" si="691"/>
        <v>0-5</v>
      </c>
      <c r="W6281" t="str">
        <f t="shared" si="692"/>
        <v>Medium</v>
      </c>
    </row>
    <row r="6282" spans="1:23" x14ac:dyDescent="0.3">
      <c r="A6282">
        <v>606281</v>
      </c>
      <c r="B6282">
        <v>75769</v>
      </c>
      <c r="C6282">
        <v>59</v>
      </c>
      <c r="D6282" t="s">
        <v>7</v>
      </c>
      <c r="E6282" t="s">
        <v>15</v>
      </c>
      <c r="F6282" t="s">
        <v>24</v>
      </c>
      <c r="G6282" t="s">
        <v>21</v>
      </c>
      <c r="H6282" s="1">
        <v>45054</v>
      </c>
      <c r="I6282" t="s">
        <v>34</v>
      </c>
      <c r="J6282">
        <v>71</v>
      </c>
      <c r="K6282">
        <v>5</v>
      </c>
      <c r="L6282">
        <v>151.88999999999999</v>
      </c>
      <c r="M6282">
        <v>117.47</v>
      </c>
      <c r="N6282" t="s">
        <v>48</v>
      </c>
      <c r="O6282">
        <v>3</v>
      </c>
      <c r="P6282" t="str" cm="1">
        <f t="array" ref="P6282">_xlfn.IFS(C6282&lt;25,"18-24", C6282&lt;=35,"25-35", C6282&lt;=50,"36-50",TRUE,"50+")</f>
        <v>50+</v>
      </c>
      <c r="Q6282" t="str">
        <f t="shared" si="686"/>
        <v>new</v>
      </c>
      <c r="R6282" t="str">
        <f t="shared" si="687"/>
        <v>low</v>
      </c>
      <c r="S6282" t="str">
        <f t="shared" si="688"/>
        <v>medium</v>
      </c>
      <c r="T6282" t="str">
        <f t="shared" si="689"/>
        <v>May</v>
      </c>
      <c r="U6282">
        <f t="shared" si="690"/>
        <v>2023</v>
      </c>
      <c r="V6282" t="str">
        <f t="shared" si="691"/>
        <v>0-5</v>
      </c>
      <c r="W6282" t="str">
        <f t="shared" si="692"/>
        <v>Slow</v>
      </c>
    </row>
    <row r="6283" spans="1:23" x14ac:dyDescent="0.3">
      <c r="A6283">
        <v>606282</v>
      </c>
      <c r="B6283">
        <v>98295</v>
      </c>
      <c r="C6283">
        <v>41</v>
      </c>
      <c r="D6283" t="s">
        <v>4</v>
      </c>
      <c r="E6283" t="s">
        <v>5</v>
      </c>
      <c r="F6283" t="s">
        <v>24</v>
      </c>
      <c r="G6283" t="s">
        <v>27</v>
      </c>
      <c r="H6283" s="1">
        <v>44798</v>
      </c>
      <c r="I6283" t="s">
        <v>34</v>
      </c>
      <c r="J6283">
        <v>44</v>
      </c>
      <c r="K6283">
        <v>11.8</v>
      </c>
      <c r="L6283">
        <v>894.59</v>
      </c>
      <c r="M6283">
        <v>36.93</v>
      </c>
      <c r="N6283" t="s">
        <v>47</v>
      </c>
      <c r="O6283">
        <v>5</v>
      </c>
      <c r="P6283" t="str" cm="1">
        <f t="array" ref="P6283">_xlfn.IFS(C6283&lt;25,"18-24", C6283&lt;=35,"25-35", C6283&lt;=50,"36-50",TRUE,"50+")</f>
        <v>36-50</v>
      </c>
      <c r="Q6283" t="str">
        <f t="shared" si="686"/>
        <v>new</v>
      </c>
      <c r="R6283" t="str">
        <f t="shared" si="687"/>
        <v>high value</v>
      </c>
      <c r="S6283" t="str">
        <f t="shared" si="688"/>
        <v>High</v>
      </c>
      <c r="T6283" t="str">
        <f t="shared" si="689"/>
        <v>Aug</v>
      </c>
      <c r="U6283">
        <f t="shared" si="690"/>
        <v>2022</v>
      </c>
      <c r="V6283" t="str">
        <f t="shared" si="691"/>
        <v>10-15</v>
      </c>
      <c r="W6283" t="str">
        <f t="shared" si="692"/>
        <v>Medium</v>
      </c>
    </row>
    <row r="6284" spans="1:23" x14ac:dyDescent="0.3">
      <c r="A6284">
        <v>606283</v>
      </c>
      <c r="B6284">
        <v>79951</v>
      </c>
      <c r="C6284">
        <v>63</v>
      </c>
      <c r="D6284" t="s">
        <v>7</v>
      </c>
      <c r="E6284" t="s">
        <v>16</v>
      </c>
      <c r="F6284" t="s">
        <v>24</v>
      </c>
      <c r="G6284" t="s">
        <v>21</v>
      </c>
      <c r="H6284" s="1">
        <v>45651</v>
      </c>
      <c r="I6284" t="s">
        <v>34</v>
      </c>
      <c r="J6284">
        <v>85</v>
      </c>
      <c r="K6284">
        <v>11.6</v>
      </c>
      <c r="L6284">
        <v>803.55</v>
      </c>
      <c r="M6284">
        <v>97.37</v>
      </c>
      <c r="N6284" t="s">
        <v>50</v>
      </c>
      <c r="O6284">
        <v>4</v>
      </c>
      <c r="P6284" t="str" cm="1">
        <f t="array" ref="P6284">_xlfn.IFS(C6284&lt;25,"18-24", C6284&lt;=35,"25-35", C6284&lt;=50,"36-50",TRUE,"50+")</f>
        <v>50+</v>
      </c>
      <c r="Q6284" t="str">
        <f t="shared" si="686"/>
        <v>new</v>
      </c>
      <c r="R6284" t="str">
        <f t="shared" si="687"/>
        <v>high value</v>
      </c>
      <c r="S6284" t="str">
        <f t="shared" si="688"/>
        <v>medium</v>
      </c>
      <c r="T6284" t="str">
        <f t="shared" si="689"/>
        <v>Dec</v>
      </c>
      <c r="U6284">
        <f t="shared" si="690"/>
        <v>2024</v>
      </c>
      <c r="V6284" t="str">
        <f t="shared" si="691"/>
        <v>10-15</v>
      </c>
      <c r="W6284" t="str">
        <f t="shared" si="692"/>
        <v>Slow</v>
      </c>
    </row>
    <row r="6285" spans="1:23" x14ac:dyDescent="0.3">
      <c r="A6285">
        <v>606284</v>
      </c>
      <c r="B6285">
        <v>83395</v>
      </c>
      <c r="C6285">
        <v>63</v>
      </c>
      <c r="D6285" t="s">
        <v>7</v>
      </c>
      <c r="E6285" t="s">
        <v>11</v>
      </c>
      <c r="F6285" t="s">
        <v>26</v>
      </c>
      <c r="G6285" t="s">
        <v>31</v>
      </c>
      <c r="H6285" s="1">
        <v>45423</v>
      </c>
      <c r="I6285" t="s">
        <v>34</v>
      </c>
      <c r="J6285">
        <v>29</v>
      </c>
      <c r="K6285">
        <v>5.4</v>
      </c>
      <c r="L6285">
        <v>195.46</v>
      </c>
      <c r="M6285">
        <v>83.96</v>
      </c>
      <c r="N6285" t="s">
        <v>49</v>
      </c>
      <c r="O6285">
        <v>2</v>
      </c>
      <c r="P6285" t="str" cm="1">
        <f t="array" ref="P6285">_xlfn.IFS(C6285&lt;25,"18-24", C6285&lt;=35,"25-35", C6285&lt;=50,"36-50",TRUE,"50+")</f>
        <v>50+</v>
      </c>
      <c r="Q6285" t="str">
        <f t="shared" si="686"/>
        <v>new</v>
      </c>
      <c r="R6285" t="str">
        <f t="shared" si="687"/>
        <v>low</v>
      </c>
      <c r="S6285" t="str">
        <f t="shared" si="688"/>
        <v>Low</v>
      </c>
      <c r="T6285" t="str">
        <f t="shared" si="689"/>
        <v>May</v>
      </c>
      <c r="U6285">
        <f t="shared" si="690"/>
        <v>2024</v>
      </c>
      <c r="V6285" t="str">
        <f t="shared" si="691"/>
        <v>5-10</v>
      </c>
      <c r="W6285" t="str">
        <f t="shared" si="692"/>
        <v>Fast</v>
      </c>
    </row>
    <row r="6286" spans="1:23" x14ac:dyDescent="0.3">
      <c r="A6286">
        <v>606285</v>
      </c>
      <c r="B6286">
        <v>41905</v>
      </c>
      <c r="C6286">
        <v>20</v>
      </c>
      <c r="D6286" t="s">
        <v>4</v>
      </c>
      <c r="E6286" t="s">
        <v>16</v>
      </c>
      <c r="F6286" t="s">
        <v>32</v>
      </c>
      <c r="G6286" t="s">
        <v>29</v>
      </c>
      <c r="H6286" s="1">
        <v>44902</v>
      </c>
      <c r="I6286" t="s">
        <v>34</v>
      </c>
      <c r="J6286">
        <v>25</v>
      </c>
      <c r="K6286">
        <v>11</v>
      </c>
      <c r="L6286">
        <v>445.2</v>
      </c>
      <c r="M6286">
        <v>90.02</v>
      </c>
      <c r="N6286" t="s">
        <v>48</v>
      </c>
      <c r="O6286">
        <v>5</v>
      </c>
      <c r="P6286" t="str" cm="1">
        <f t="array" ref="P6286">_xlfn.IFS(C6286&lt;25,"18-24", C6286&lt;=35,"25-35", C6286&lt;=50,"36-50",TRUE,"50+")</f>
        <v>18-24</v>
      </c>
      <c r="Q6286" t="str">
        <f t="shared" si="686"/>
        <v>new</v>
      </c>
      <c r="R6286" t="str">
        <f t="shared" si="687"/>
        <v>medium</v>
      </c>
      <c r="S6286" t="str">
        <f t="shared" si="688"/>
        <v>High</v>
      </c>
      <c r="T6286" t="str">
        <f t="shared" si="689"/>
        <v>Dec</v>
      </c>
      <c r="U6286">
        <f t="shared" si="690"/>
        <v>2022</v>
      </c>
      <c r="V6286" t="str">
        <f t="shared" si="691"/>
        <v>10-15</v>
      </c>
      <c r="W6286" t="str">
        <f t="shared" si="692"/>
        <v>Fast</v>
      </c>
    </row>
    <row r="6287" spans="1:23" x14ac:dyDescent="0.3">
      <c r="A6287">
        <v>606286</v>
      </c>
      <c r="B6287">
        <v>93878</v>
      </c>
      <c r="C6287">
        <v>26</v>
      </c>
      <c r="D6287" t="s">
        <v>4</v>
      </c>
      <c r="E6287" t="s">
        <v>13</v>
      </c>
      <c r="F6287" t="s">
        <v>24</v>
      </c>
      <c r="G6287" t="s">
        <v>27</v>
      </c>
      <c r="H6287" s="1">
        <v>45319</v>
      </c>
      <c r="I6287" t="s">
        <v>33</v>
      </c>
      <c r="J6287">
        <v>27</v>
      </c>
      <c r="K6287">
        <v>12.1</v>
      </c>
      <c r="L6287">
        <v>986.69</v>
      </c>
      <c r="M6287">
        <v>23.46</v>
      </c>
      <c r="N6287" t="s">
        <v>49</v>
      </c>
      <c r="O6287">
        <v>1</v>
      </c>
      <c r="P6287" t="str" cm="1">
        <f t="array" ref="P6287">_xlfn.IFS(C6287&lt;25,"18-24", C6287&lt;=35,"25-35", C6287&lt;=50,"36-50",TRUE,"50+")</f>
        <v>25-35</v>
      </c>
      <c r="Q6287" t="str">
        <f t="shared" si="686"/>
        <v>new</v>
      </c>
      <c r="R6287" t="str">
        <f t="shared" si="687"/>
        <v>high value</v>
      </c>
      <c r="S6287" t="str">
        <f t="shared" si="688"/>
        <v>Low</v>
      </c>
      <c r="T6287" t="str">
        <f t="shared" si="689"/>
        <v>Jan</v>
      </c>
      <c r="U6287">
        <f t="shared" si="690"/>
        <v>2024</v>
      </c>
      <c r="V6287" t="str">
        <f t="shared" si="691"/>
        <v>10-15</v>
      </c>
      <c r="W6287" t="str">
        <f t="shared" si="692"/>
        <v>Fast</v>
      </c>
    </row>
    <row r="6288" spans="1:23" x14ac:dyDescent="0.3">
      <c r="A6288">
        <v>606287</v>
      </c>
      <c r="B6288">
        <v>69030</v>
      </c>
      <c r="C6288">
        <v>51</v>
      </c>
      <c r="D6288" t="s">
        <v>7</v>
      </c>
      <c r="E6288" t="s">
        <v>8</v>
      </c>
      <c r="F6288" t="s">
        <v>28</v>
      </c>
      <c r="G6288" t="s">
        <v>23</v>
      </c>
      <c r="H6288" s="1">
        <v>44944</v>
      </c>
      <c r="I6288" t="s">
        <v>33</v>
      </c>
      <c r="J6288">
        <v>61</v>
      </c>
      <c r="K6288">
        <v>8.3000000000000007</v>
      </c>
      <c r="L6288">
        <v>391.8</v>
      </c>
      <c r="M6288">
        <v>99.16</v>
      </c>
      <c r="N6288" t="s">
        <v>50</v>
      </c>
      <c r="O6288">
        <v>5</v>
      </c>
      <c r="P6288" t="str" cm="1">
        <f t="array" ref="P6288">_xlfn.IFS(C6288&lt;25,"18-24", C6288&lt;=35,"25-35", C6288&lt;=50,"36-50",TRUE,"50+")</f>
        <v>50+</v>
      </c>
      <c r="Q6288" t="str">
        <f t="shared" si="686"/>
        <v>new</v>
      </c>
      <c r="R6288" t="str">
        <f t="shared" si="687"/>
        <v>medium</v>
      </c>
      <c r="S6288" t="str">
        <f t="shared" si="688"/>
        <v>High</v>
      </c>
      <c r="T6288" t="str">
        <f t="shared" si="689"/>
        <v>Jan</v>
      </c>
      <c r="U6288">
        <f t="shared" si="690"/>
        <v>2023</v>
      </c>
      <c r="V6288" t="str">
        <f t="shared" si="691"/>
        <v>5-10</v>
      </c>
      <c r="W6288" t="str">
        <f t="shared" si="692"/>
        <v>Slow</v>
      </c>
    </row>
    <row r="6289" spans="1:23" x14ac:dyDescent="0.3">
      <c r="A6289">
        <v>606288</v>
      </c>
      <c r="B6289">
        <v>55175</v>
      </c>
      <c r="C6289">
        <v>21</v>
      </c>
      <c r="D6289" t="s">
        <v>7</v>
      </c>
      <c r="E6289" t="s">
        <v>13</v>
      </c>
      <c r="F6289" t="s">
        <v>26</v>
      </c>
      <c r="G6289" t="s">
        <v>25</v>
      </c>
      <c r="H6289" s="1">
        <v>45178</v>
      </c>
      <c r="I6289" t="s">
        <v>33</v>
      </c>
      <c r="J6289">
        <v>65</v>
      </c>
      <c r="K6289">
        <v>12.5</v>
      </c>
      <c r="L6289">
        <v>485.56</v>
      </c>
      <c r="M6289">
        <v>43.07</v>
      </c>
      <c r="N6289" t="s">
        <v>48</v>
      </c>
      <c r="O6289">
        <v>5</v>
      </c>
      <c r="P6289" t="str" cm="1">
        <f t="array" ref="P6289">_xlfn.IFS(C6289&lt;25,"18-24", C6289&lt;=35,"25-35", C6289&lt;=50,"36-50",TRUE,"50+")</f>
        <v>18-24</v>
      </c>
      <c r="Q6289" t="str">
        <f t="shared" si="686"/>
        <v>new</v>
      </c>
      <c r="R6289" t="str">
        <f t="shared" si="687"/>
        <v>medium</v>
      </c>
      <c r="S6289" t="str">
        <f t="shared" si="688"/>
        <v>High</v>
      </c>
      <c r="T6289" t="str">
        <f t="shared" si="689"/>
        <v>Sep</v>
      </c>
      <c r="U6289">
        <f t="shared" si="690"/>
        <v>2023</v>
      </c>
      <c r="V6289" t="str">
        <f t="shared" si="691"/>
        <v>10-15</v>
      </c>
      <c r="W6289" t="str">
        <f t="shared" si="692"/>
        <v>Slow</v>
      </c>
    </row>
    <row r="6290" spans="1:23" x14ac:dyDescent="0.3">
      <c r="A6290">
        <v>606289</v>
      </c>
      <c r="B6290">
        <v>98066</v>
      </c>
      <c r="C6290">
        <v>43</v>
      </c>
      <c r="D6290" t="s">
        <v>4</v>
      </c>
      <c r="E6290" t="s">
        <v>5</v>
      </c>
      <c r="F6290" t="s">
        <v>32</v>
      </c>
      <c r="G6290" t="s">
        <v>27</v>
      </c>
      <c r="H6290" s="1">
        <v>44928</v>
      </c>
      <c r="I6290" t="s">
        <v>34</v>
      </c>
      <c r="J6290">
        <v>43</v>
      </c>
      <c r="K6290">
        <v>9.3000000000000007</v>
      </c>
      <c r="L6290">
        <v>744.41</v>
      </c>
      <c r="M6290">
        <v>87.75</v>
      </c>
      <c r="N6290" t="s">
        <v>47</v>
      </c>
      <c r="O6290">
        <v>3</v>
      </c>
      <c r="P6290" t="str" cm="1">
        <f t="array" ref="P6290">_xlfn.IFS(C6290&lt;25,"18-24", C6290&lt;=35,"25-35", C6290&lt;=50,"36-50",TRUE,"50+")</f>
        <v>36-50</v>
      </c>
      <c r="Q6290" t="str">
        <f t="shared" si="686"/>
        <v>new</v>
      </c>
      <c r="R6290" t="str">
        <f t="shared" si="687"/>
        <v>high value</v>
      </c>
      <c r="S6290" t="str">
        <f t="shared" si="688"/>
        <v>medium</v>
      </c>
      <c r="T6290" t="str">
        <f t="shared" si="689"/>
        <v>Jan</v>
      </c>
      <c r="U6290">
        <f t="shared" si="690"/>
        <v>2023</v>
      </c>
      <c r="V6290" t="str">
        <f t="shared" si="691"/>
        <v>5-10</v>
      </c>
      <c r="W6290" t="str">
        <f t="shared" si="692"/>
        <v>Medium</v>
      </c>
    </row>
    <row r="6291" spans="1:23" x14ac:dyDescent="0.3">
      <c r="A6291">
        <v>606290</v>
      </c>
      <c r="B6291">
        <v>76098</v>
      </c>
      <c r="C6291">
        <v>58</v>
      </c>
      <c r="D6291" t="s">
        <v>4</v>
      </c>
      <c r="E6291" t="s">
        <v>13</v>
      </c>
      <c r="F6291" t="s">
        <v>28</v>
      </c>
      <c r="G6291" t="s">
        <v>29</v>
      </c>
      <c r="H6291" s="1">
        <v>45091</v>
      </c>
      <c r="I6291" t="s">
        <v>33</v>
      </c>
      <c r="J6291">
        <v>89</v>
      </c>
      <c r="K6291">
        <v>12.7</v>
      </c>
      <c r="L6291">
        <v>379.69</v>
      </c>
      <c r="M6291">
        <v>55.61</v>
      </c>
      <c r="N6291" t="s">
        <v>47</v>
      </c>
      <c r="O6291">
        <v>1</v>
      </c>
      <c r="P6291" t="str" cm="1">
        <f t="array" ref="P6291">_xlfn.IFS(C6291&lt;25,"18-24", C6291&lt;=35,"25-35", C6291&lt;=50,"36-50",TRUE,"50+")</f>
        <v>50+</v>
      </c>
      <c r="Q6291" t="str">
        <f t="shared" si="686"/>
        <v>new</v>
      </c>
      <c r="R6291" t="str">
        <f t="shared" si="687"/>
        <v>medium</v>
      </c>
      <c r="S6291" t="str">
        <f t="shared" si="688"/>
        <v>Low</v>
      </c>
      <c r="T6291" t="str">
        <f t="shared" si="689"/>
        <v>Jun</v>
      </c>
      <c r="U6291">
        <f t="shared" si="690"/>
        <v>2023</v>
      </c>
      <c r="V6291" t="str">
        <f t="shared" si="691"/>
        <v>10-15</v>
      </c>
      <c r="W6291" t="str">
        <f t="shared" si="692"/>
        <v>Slow</v>
      </c>
    </row>
    <row r="6292" spans="1:23" x14ac:dyDescent="0.3">
      <c r="A6292">
        <v>606291</v>
      </c>
      <c r="B6292">
        <v>87585</v>
      </c>
      <c r="C6292">
        <v>42</v>
      </c>
      <c r="D6292" t="s">
        <v>4</v>
      </c>
      <c r="E6292" t="s">
        <v>11</v>
      </c>
      <c r="F6292" t="s">
        <v>22</v>
      </c>
      <c r="G6292" t="s">
        <v>23</v>
      </c>
      <c r="H6292" s="1">
        <v>45280</v>
      </c>
      <c r="I6292" t="s">
        <v>33</v>
      </c>
      <c r="J6292">
        <v>35</v>
      </c>
      <c r="K6292">
        <v>1.6</v>
      </c>
      <c r="L6292">
        <v>1138.6600000000001</v>
      </c>
      <c r="M6292">
        <v>108.46</v>
      </c>
      <c r="N6292" t="s">
        <v>47</v>
      </c>
      <c r="O6292">
        <v>4</v>
      </c>
      <c r="P6292" t="str" cm="1">
        <f t="array" ref="P6292">_xlfn.IFS(C6292&lt;25,"18-24", C6292&lt;=35,"25-35", C6292&lt;=50,"36-50",TRUE,"50+")</f>
        <v>36-50</v>
      </c>
      <c r="Q6292" t="str">
        <f t="shared" si="686"/>
        <v>new</v>
      </c>
      <c r="R6292" t="str">
        <f t="shared" si="687"/>
        <v>high value</v>
      </c>
      <c r="S6292" t="str">
        <f t="shared" si="688"/>
        <v>medium</v>
      </c>
      <c r="T6292" t="str">
        <f t="shared" si="689"/>
        <v>Dec</v>
      </c>
      <c r="U6292">
        <f t="shared" si="690"/>
        <v>2023</v>
      </c>
      <c r="V6292" t="str">
        <f t="shared" si="691"/>
        <v>0-5</v>
      </c>
      <c r="W6292" t="str">
        <f t="shared" si="692"/>
        <v>Medium</v>
      </c>
    </row>
    <row r="6293" spans="1:23" x14ac:dyDescent="0.3">
      <c r="A6293">
        <v>606292</v>
      </c>
      <c r="B6293">
        <v>10151</v>
      </c>
      <c r="C6293">
        <v>57</v>
      </c>
      <c r="D6293" t="s">
        <v>7</v>
      </c>
      <c r="E6293" t="s">
        <v>8</v>
      </c>
      <c r="F6293" t="s">
        <v>22</v>
      </c>
      <c r="G6293" t="s">
        <v>23</v>
      </c>
      <c r="H6293" s="1">
        <v>45504</v>
      </c>
      <c r="I6293" t="s">
        <v>33</v>
      </c>
      <c r="J6293">
        <v>51</v>
      </c>
      <c r="K6293">
        <v>2.4</v>
      </c>
      <c r="L6293">
        <v>262.5</v>
      </c>
      <c r="M6293">
        <v>46.48</v>
      </c>
      <c r="N6293" t="s">
        <v>47</v>
      </c>
      <c r="O6293">
        <v>1</v>
      </c>
      <c r="P6293" t="str" cm="1">
        <f t="array" ref="P6293">_xlfn.IFS(C6293&lt;25,"18-24", C6293&lt;=35,"25-35", C6293&lt;=50,"36-50",TRUE,"50+")</f>
        <v>50+</v>
      </c>
      <c r="Q6293" t="str">
        <f t="shared" si="686"/>
        <v>new</v>
      </c>
      <c r="R6293" t="str">
        <f t="shared" si="687"/>
        <v>medium</v>
      </c>
      <c r="S6293" t="str">
        <f t="shared" si="688"/>
        <v>Low</v>
      </c>
      <c r="T6293" t="str">
        <f t="shared" si="689"/>
        <v>Jul</v>
      </c>
      <c r="U6293">
        <f t="shared" si="690"/>
        <v>2024</v>
      </c>
      <c r="V6293" t="str">
        <f t="shared" si="691"/>
        <v>0-5</v>
      </c>
      <c r="W6293" t="str">
        <f t="shared" si="692"/>
        <v>Slow</v>
      </c>
    </row>
    <row r="6294" spans="1:23" x14ac:dyDescent="0.3">
      <c r="A6294">
        <v>606293</v>
      </c>
      <c r="B6294">
        <v>66667</v>
      </c>
      <c r="C6294">
        <v>55</v>
      </c>
      <c r="D6294" t="s">
        <v>4</v>
      </c>
      <c r="E6294" t="s">
        <v>13</v>
      </c>
      <c r="F6294" t="s">
        <v>22</v>
      </c>
      <c r="G6294" t="s">
        <v>31</v>
      </c>
      <c r="H6294" s="1">
        <v>44982</v>
      </c>
      <c r="I6294" t="s">
        <v>34</v>
      </c>
      <c r="J6294">
        <v>61</v>
      </c>
      <c r="K6294">
        <v>6.8</v>
      </c>
      <c r="L6294">
        <v>1011.99</v>
      </c>
      <c r="M6294">
        <v>89.53</v>
      </c>
      <c r="N6294" t="s">
        <v>50</v>
      </c>
      <c r="O6294">
        <v>3</v>
      </c>
      <c r="P6294" t="str" cm="1">
        <f t="array" ref="P6294">_xlfn.IFS(C6294&lt;25,"18-24", C6294&lt;=35,"25-35", C6294&lt;=50,"36-50",TRUE,"50+")</f>
        <v>50+</v>
      </c>
      <c r="Q6294" t="str">
        <f t="shared" si="686"/>
        <v>new</v>
      </c>
      <c r="R6294" t="str">
        <f t="shared" si="687"/>
        <v>high value</v>
      </c>
      <c r="S6294" t="str">
        <f t="shared" si="688"/>
        <v>medium</v>
      </c>
      <c r="T6294" t="str">
        <f t="shared" si="689"/>
        <v>Feb</v>
      </c>
      <c r="U6294">
        <f t="shared" si="690"/>
        <v>2023</v>
      </c>
      <c r="V6294" t="str">
        <f t="shared" si="691"/>
        <v>5-10</v>
      </c>
      <c r="W6294" t="str">
        <f t="shared" si="692"/>
        <v>Slow</v>
      </c>
    </row>
    <row r="6295" spans="1:23" x14ac:dyDescent="0.3">
      <c r="A6295">
        <v>606294</v>
      </c>
      <c r="B6295">
        <v>51199</v>
      </c>
      <c r="C6295">
        <v>31</v>
      </c>
      <c r="D6295" t="s">
        <v>7</v>
      </c>
      <c r="E6295" t="s">
        <v>13</v>
      </c>
      <c r="F6295" t="s">
        <v>18</v>
      </c>
      <c r="G6295" t="s">
        <v>29</v>
      </c>
      <c r="H6295" s="1">
        <v>44686</v>
      </c>
      <c r="I6295" t="s">
        <v>34</v>
      </c>
      <c r="J6295">
        <v>22</v>
      </c>
      <c r="K6295">
        <v>8.4</v>
      </c>
      <c r="L6295">
        <v>973.34</v>
      </c>
      <c r="M6295">
        <v>89.36</v>
      </c>
      <c r="N6295" t="s">
        <v>50</v>
      </c>
      <c r="O6295">
        <v>1</v>
      </c>
      <c r="P6295" t="str" cm="1">
        <f t="array" ref="P6295">_xlfn.IFS(C6295&lt;25,"18-24", C6295&lt;=35,"25-35", C6295&lt;=50,"36-50",TRUE,"50+")</f>
        <v>25-35</v>
      </c>
      <c r="Q6295" t="str">
        <f t="shared" si="686"/>
        <v>new</v>
      </c>
      <c r="R6295" t="str">
        <f t="shared" si="687"/>
        <v>high value</v>
      </c>
      <c r="S6295" t="str">
        <f t="shared" si="688"/>
        <v>Low</v>
      </c>
      <c r="T6295" t="str">
        <f t="shared" si="689"/>
        <v>May</v>
      </c>
      <c r="U6295">
        <f t="shared" si="690"/>
        <v>2022</v>
      </c>
      <c r="V6295" t="str">
        <f t="shared" si="691"/>
        <v>5-10</v>
      </c>
      <c r="W6295" t="str">
        <f t="shared" si="692"/>
        <v>Fast</v>
      </c>
    </row>
    <row r="6296" spans="1:23" x14ac:dyDescent="0.3">
      <c r="A6296">
        <v>606295</v>
      </c>
      <c r="B6296">
        <v>60335</v>
      </c>
      <c r="C6296">
        <v>29</v>
      </c>
      <c r="D6296" t="s">
        <v>7</v>
      </c>
      <c r="E6296" t="s">
        <v>13</v>
      </c>
      <c r="F6296" t="s">
        <v>22</v>
      </c>
      <c r="G6296" t="s">
        <v>31</v>
      </c>
      <c r="H6296" s="1">
        <v>45553</v>
      </c>
      <c r="I6296" t="s">
        <v>33</v>
      </c>
      <c r="J6296">
        <v>38</v>
      </c>
      <c r="K6296">
        <v>14.1</v>
      </c>
      <c r="L6296">
        <v>1273.44</v>
      </c>
      <c r="M6296">
        <v>64.06</v>
      </c>
      <c r="N6296" t="s">
        <v>50</v>
      </c>
      <c r="O6296">
        <v>1</v>
      </c>
      <c r="P6296" t="str" cm="1">
        <f t="array" ref="P6296">_xlfn.IFS(C6296&lt;25,"18-24", C6296&lt;=35,"25-35", C6296&lt;=50,"36-50",TRUE,"50+")</f>
        <v>25-35</v>
      </c>
      <c r="Q6296" t="str">
        <f t="shared" si="686"/>
        <v>new</v>
      </c>
      <c r="R6296" t="str">
        <f t="shared" si="687"/>
        <v>high value</v>
      </c>
      <c r="S6296" t="str">
        <f t="shared" si="688"/>
        <v>Low</v>
      </c>
      <c r="T6296" t="str">
        <f t="shared" si="689"/>
        <v>Sep</v>
      </c>
      <c r="U6296">
        <f t="shared" si="690"/>
        <v>2024</v>
      </c>
      <c r="V6296" t="str">
        <f t="shared" si="691"/>
        <v>10-15</v>
      </c>
      <c r="W6296" t="str">
        <f t="shared" si="692"/>
        <v>Medium</v>
      </c>
    </row>
    <row r="6297" spans="1:23" x14ac:dyDescent="0.3">
      <c r="A6297">
        <v>606296</v>
      </c>
      <c r="B6297">
        <v>44367</v>
      </c>
      <c r="C6297">
        <v>61</v>
      </c>
      <c r="D6297" t="s">
        <v>4</v>
      </c>
      <c r="E6297" t="s">
        <v>5</v>
      </c>
      <c r="F6297" t="s">
        <v>24</v>
      </c>
      <c r="G6297" t="s">
        <v>27</v>
      </c>
      <c r="H6297" s="1">
        <v>45622</v>
      </c>
      <c r="I6297" t="s">
        <v>33</v>
      </c>
      <c r="J6297">
        <v>80</v>
      </c>
      <c r="K6297">
        <v>4.2</v>
      </c>
      <c r="L6297">
        <v>1134.9000000000001</v>
      </c>
      <c r="M6297">
        <v>31.37</v>
      </c>
      <c r="N6297" t="s">
        <v>48</v>
      </c>
      <c r="O6297">
        <v>2</v>
      </c>
      <c r="P6297" t="str" cm="1">
        <f t="array" ref="P6297">_xlfn.IFS(C6297&lt;25,"18-24", C6297&lt;=35,"25-35", C6297&lt;=50,"36-50",TRUE,"50+")</f>
        <v>50+</v>
      </c>
      <c r="Q6297" t="str">
        <f t="shared" si="686"/>
        <v>new</v>
      </c>
      <c r="R6297" t="str">
        <f t="shared" si="687"/>
        <v>high value</v>
      </c>
      <c r="S6297" t="str">
        <f t="shared" si="688"/>
        <v>Low</v>
      </c>
      <c r="T6297" t="str">
        <f t="shared" si="689"/>
        <v>Nov</v>
      </c>
      <c r="U6297">
        <f t="shared" si="690"/>
        <v>2024</v>
      </c>
      <c r="V6297" t="str">
        <f t="shared" si="691"/>
        <v>0-5</v>
      </c>
      <c r="W6297" t="str">
        <f t="shared" si="692"/>
        <v>Slow</v>
      </c>
    </row>
    <row r="6298" spans="1:23" x14ac:dyDescent="0.3">
      <c r="A6298">
        <v>606297</v>
      </c>
      <c r="B6298">
        <v>94319</v>
      </c>
      <c r="C6298">
        <v>36</v>
      </c>
      <c r="D6298" t="s">
        <v>7</v>
      </c>
      <c r="E6298" t="s">
        <v>8</v>
      </c>
      <c r="F6298" t="s">
        <v>18</v>
      </c>
      <c r="G6298" t="s">
        <v>31</v>
      </c>
      <c r="H6298" s="1">
        <v>44882</v>
      </c>
      <c r="I6298" t="s">
        <v>34</v>
      </c>
      <c r="J6298">
        <v>31</v>
      </c>
      <c r="K6298">
        <v>2.2999999999999998</v>
      </c>
      <c r="L6298">
        <v>867.1</v>
      </c>
      <c r="M6298">
        <v>89.21</v>
      </c>
      <c r="N6298" t="s">
        <v>50</v>
      </c>
      <c r="O6298">
        <v>1</v>
      </c>
      <c r="P6298" t="str" cm="1">
        <f t="array" ref="P6298">_xlfn.IFS(C6298&lt;25,"18-24", C6298&lt;=35,"25-35", C6298&lt;=50,"36-50",TRUE,"50+")</f>
        <v>36-50</v>
      </c>
      <c r="Q6298" t="str">
        <f t="shared" si="686"/>
        <v>new</v>
      </c>
      <c r="R6298" t="str">
        <f t="shared" si="687"/>
        <v>high value</v>
      </c>
      <c r="S6298" t="str">
        <f t="shared" si="688"/>
        <v>Low</v>
      </c>
      <c r="T6298" t="str">
        <f t="shared" si="689"/>
        <v>Nov</v>
      </c>
      <c r="U6298">
        <f t="shared" si="690"/>
        <v>2022</v>
      </c>
      <c r="V6298" t="str">
        <f t="shared" si="691"/>
        <v>0-5</v>
      </c>
      <c r="W6298" t="str">
        <f t="shared" si="692"/>
        <v>Medium</v>
      </c>
    </row>
    <row r="6299" spans="1:23" x14ac:dyDescent="0.3">
      <c r="A6299">
        <v>606298</v>
      </c>
      <c r="B6299">
        <v>55119</v>
      </c>
      <c r="C6299">
        <v>18</v>
      </c>
      <c r="D6299" t="s">
        <v>7</v>
      </c>
      <c r="E6299" t="s">
        <v>11</v>
      </c>
      <c r="F6299" t="s">
        <v>26</v>
      </c>
      <c r="G6299" t="s">
        <v>27</v>
      </c>
      <c r="H6299" s="1">
        <v>44754</v>
      </c>
      <c r="I6299" t="s">
        <v>33</v>
      </c>
      <c r="J6299">
        <v>41</v>
      </c>
      <c r="K6299">
        <v>12</v>
      </c>
      <c r="L6299">
        <v>1248.03</v>
      </c>
      <c r="M6299">
        <v>78.72</v>
      </c>
      <c r="N6299" t="s">
        <v>49</v>
      </c>
      <c r="O6299">
        <v>5</v>
      </c>
      <c r="P6299" t="str" cm="1">
        <f t="array" ref="P6299">_xlfn.IFS(C6299&lt;25,"18-24", C6299&lt;=35,"25-35", C6299&lt;=50,"36-50",TRUE,"50+")</f>
        <v>18-24</v>
      </c>
      <c r="Q6299" t="str">
        <f t="shared" si="686"/>
        <v>new</v>
      </c>
      <c r="R6299" t="str">
        <f t="shared" si="687"/>
        <v>high value</v>
      </c>
      <c r="S6299" t="str">
        <f t="shared" si="688"/>
        <v>High</v>
      </c>
      <c r="T6299" t="str">
        <f t="shared" si="689"/>
        <v>Jul</v>
      </c>
      <c r="U6299">
        <f t="shared" si="690"/>
        <v>2022</v>
      </c>
      <c r="V6299" t="str">
        <f t="shared" si="691"/>
        <v>10-15</v>
      </c>
      <c r="W6299" t="str">
        <f t="shared" si="692"/>
        <v>Medium</v>
      </c>
    </row>
    <row r="6300" spans="1:23" x14ac:dyDescent="0.3">
      <c r="A6300">
        <v>606299</v>
      </c>
      <c r="B6300">
        <v>58677</v>
      </c>
      <c r="C6300">
        <v>41</v>
      </c>
      <c r="D6300" t="s">
        <v>4</v>
      </c>
      <c r="E6300" t="s">
        <v>11</v>
      </c>
      <c r="F6300" t="s">
        <v>22</v>
      </c>
      <c r="G6300" t="s">
        <v>25</v>
      </c>
      <c r="H6300" s="1">
        <v>45055</v>
      </c>
      <c r="I6300" t="s">
        <v>33</v>
      </c>
      <c r="J6300">
        <v>55</v>
      </c>
      <c r="K6300">
        <v>7.2</v>
      </c>
      <c r="L6300">
        <v>1164.8900000000001</v>
      </c>
      <c r="M6300">
        <v>112.96</v>
      </c>
      <c r="N6300" t="s">
        <v>49</v>
      </c>
      <c r="O6300">
        <v>3</v>
      </c>
      <c r="P6300" t="str" cm="1">
        <f t="array" ref="P6300">_xlfn.IFS(C6300&lt;25,"18-24", C6300&lt;=35,"25-35", C6300&lt;=50,"36-50",TRUE,"50+")</f>
        <v>36-50</v>
      </c>
      <c r="Q6300" t="str">
        <f t="shared" si="686"/>
        <v>new</v>
      </c>
      <c r="R6300" t="str">
        <f t="shared" si="687"/>
        <v>high value</v>
      </c>
      <c r="S6300" t="str">
        <f t="shared" si="688"/>
        <v>medium</v>
      </c>
      <c r="T6300" t="str">
        <f t="shared" si="689"/>
        <v>May</v>
      </c>
      <c r="U6300">
        <f t="shared" si="690"/>
        <v>2023</v>
      </c>
      <c r="V6300" t="str">
        <f t="shared" si="691"/>
        <v>5-10</v>
      </c>
      <c r="W6300" t="str">
        <f t="shared" si="692"/>
        <v>Slow</v>
      </c>
    </row>
    <row r="6301" spans="1:23" x14ac:dyDescent="0.3">
      <c r="A6301">
        <v>606300</v>
      </c>
      <c r="B6301">
        <v>66420</v>
      </c>
      <c r="C6301">
        <v>31</v>
      </c>
      <c r="D6301" t="s">
        <v>4</v>
      </c>
      <c r="E6301" t="s">
        <v>16</v>
      </c>
      <c r="F6301" t="s">
        <v>28</v>
      </c>
      <c r="G6301" t="s">
        <v>21</v>
      </c>
      <c r="H6301" s="1">
        <v>45599</v>
      </c>
      <c r="I6301" t="s">
        <v>33</v>
      </c>
      <c r="J6301">
        <v>81</v>
      </c>
      <c r="K6301">
        <v>6.1</v>
      </c>
      <c r="L6301">
        <v>182.85</v>
      </c>
      <c r="M6301">
        <v>94.3</v>
      </c>
      <c r="N6301" t="s">
        <v>49</v>
      </c>
      <c r="O6301">
        <v>2</v>
      </c>
      <c r="P6301" t="str" cm="1">
        <f t="array" ref="P6301">_xlfn.IFS(C6301&lt;25,"18-24", C6301&lt;=35,"25-35", C6301&lt;=50,"36-50",TRUE,"50+")</f>
        <v>25-35</v>
      </c>
      <c r="Q6301" t="str">
        <f t="shared" si="686"/>
        <v>new</v>
      </c>
      <c r="R6301" t="str">
        <f t="shared" si="687"/>
        <v>low</v>
      </c>
      <c r="S6301" t="str">
        <f t="shared" si="688"/>
        <v>Low</v>
      </c>
      <c r="T6301" t="str">
        <f t="shared" si="689"/>
        <v>Nov</v>
      </c>
      <c r="U6301">
        <f t="shared" si="690"/>
        <v>2024</v>
      </c>
      <c r="V6301" t="str">
        <f t="shared" si="691"/>
        <v>5-10</v>
      </c>
      <c r="W6301" t="str">
        <f t="shared" si="692"/>
        <v>Slow</v>
      </c>
    </row>
    <row r="6302" spans="1:23" x14ac:dyDescent="0.3">
      <c r="A6302">
        <v>606301</v>
      </c>
      <c r="B6302">
        <v>52683</v>
      </c>
      <c r="C6302">
        <v>40</v>
      </c>
      <c r="D6302" t="s">
        <v>7</v>
      </c>
      <c r="E6302" t="s">
        <v>15</v>
      </c>
      <c r="F6302" t="s">
        <v>28</v>
      </c>
      <c r="G6302" t="s">
        <v>23</v>
      </c>
      <c r="H6302" s="1">
        <v>44956</v>
      </c>
      <c r="I6302" t="s">
        <v>34</v>
      </c>
      <c r="J6302">
        <v>50</v>
      </c>
      <c r="K6302">
        <v>1.6</v>
      </c>
      <c r="L6302">
        <v>539.54999999999995</v>
      </c>
      <c r="M6302">
        <v>78.33</v>
      </c>
      <c r="N6302" t="s">
        <v>50</v>
      </c>
      <c r="O6302">
        <v>5</v>
      </c>
      <c r="P6302" t="str" cm="1">
        <f t="array" ref="P6302">_xlfn.IFS(C6302&lt;25,"18-24", C6302&lt;=35,"25-35", C6302&lt;=50,"36-50",TRUE,"50+")</f>
        <v>36-50</v>
      </c>
      <c r="Q6302" t="str">
        <f t="shared" si="686"/>
        <v>new</v>
      </c>
      <c r="R6302" t="str">
        <f t="shared" si="687"/>
        <v>high value</v>
      </c>
      <c r="S6302" t="str">
        <f t="shared" si="688"/>
        <v>High</v>
      </c>
      <c r="T6302" t="str">
        <f t="shared" si="689"/>
        <v>Jan</v>
      </c>
      <c r="U6302">
        <f t="shared" si="690"/>
        <v>2023</v>
      </c>
      <c r="V6302" t="str">
        <f t="shared" si="691"/>
        <v>0-5</v>
      </c>
      <c r="W6302" t="str">
        <f t="shared" si="692"/>
        <v>Slow</v>
      </c>
    </row>
    <row r="6303" spans="1:23" x14ac:dyDescent="0.3">
      <c r="A6303">
        <v>606302</v>
      </c>
      <c r="B6303">
        <v>27934</v>
      </c>
      <c r="C6303">
        <v>54</v>
      </c>
      <c r="D6303" t="s">
        <v>7</v>
      </c>
      <c r="E6303" t="s">
        <v>11</v>
      </c>
      <c r="F6303" t="s">
        <v>22</v>
      </c>
      <c r="G6303" t="s">
        <v>29</v>
      </c>
      <c r="H6303" s="1">
        <v>45089</v>
      </c>
      <c r="I6303" t="s">
        <v>33</v>
      </c>
      <c r="J6303">
        <v>52</v>
      </c>
      <c r="K6303">
        <v>1.7</v>
      </c>
      <c r="L6303">
        <v>290.92</v>
      </c>
      <c r="M6303">
        <v>113.91</v>
      </c>
      <c r="N6303" t="s">
        <v>48</v>
      </c>
      <c r="O6303">
        <v>4</v>
      </c>
      <c r="P6303" t="str" cm="1">
        <f t="array" ref="P6303">_xlfn.IFS(C6303&lt;25,"18-24", C6303&lt;=35,"25-35", C6303&lt;=50,"36-50",TRUE,"50+")</f>
        <v>50+</v>
      </c>
      <c r="Q6303" t="str">
        <f t="shared" si="686"/>
        <v>new</v>
      </c>
      <c r="R6303" t="str">
        <f t="shared" si="687"/>
        <v>medium</v>
      </c>
      <c r="S6303" t="str">
        <f t="shared" si="688"/>
        <v>medium</v>
      </c>
      <c r="T6303" t="str">
        <f t="shared" si="689"/>
        <v>Jun</v>
      </c>
      <c r="U6303">
        <f t="shared" si="690"/>
        <v>2023</v>
      </c>
      <c r="V6303" t="str">
        <f t="shared" si="691"/>
        <v>0-5</v>
      </c>
      <c r="W6303" t="str">
        <f t="shared" si="692"/>
        <v>Slow</v>
      </c>
    </row>
    <row r="6304" spans="1:23" x14ac:dyDescent="0.3">
      <c r="A6304">
        <v>606303</v>
      </c>
      <c r="B6304">
        <v>32399</v>
      </c>
      <c r="C6304">
        <v>18</v>
      </c>
      <c r="D6304" t="s">
        <v>4</v>
      </c>
      <c r="E6304" t="s">
        <v>13</v>
      </c>
      <c r="F6304" t="s">
        <v>32</v>
      </c>
      <c r="G6304" t="s">
        <v>27</v>
      </c>
      <c r="H6304" s="1">
        <v>44791</v>
      </c>
      <c r="I6304" t="s">
        <v>34</v>
      </c>
      <c r="J6304">
        <v>44</v>
      </c>
      <c r="K6304">
        <v>6.5</v>
      </c>
      <c r="L6304">
        <v>240.67</v>
      </c>
      <c r="M6304">
        <v>39.64</v>
      </c>
      <c r="N6304" t="s">
        <v>49</v>
      </c>
      <c r="O6304">
        <v>5</v>
      </c>
      <c r="P6304" t="str" cm="1">
        <f t="array" ref="P6304">_xlfn.IFS(C6304&lt;25,"18-24", C6304&lt;=35,"25-35", C6304&lt;=50,"36-50",TRUE,"50+")</f>
        <v>18-24</v>
      </c>
      <c r="Q6304" t="str">
        <f t="shared" si="686"/>
        <v>new</v>
      </c>
      <c r="R6304" t="str">
        <f t="shared" si="687"/>
        <v>low</v>
      </c>
      <c r="S6304" t="str">
        <f t="shared" si="688"/>
        <v>High</v>
      </c>
      <c r="T6304" t="str">
        <f t="shared" si="689"/>
        <v>Aug</v>
      </c>
      <c r="U6304">
        <f t="shared" si="690"/>
        <v>2022</v>
      </c>
      <c r="V6304" t="str">
        <f t="shared" si="691"/>
        <v>5-10</v>
      </c>
      <c r="W6304" t="str">
        <f t="shared" si="692"/>
        <v>Medium</v>
      </c>
    </row>
    <row r="6305" spans="1:23" x14ac:dyDescent="0.3">
      <c r="A6305">
        <v>606304</v>
      </c>
      <c r="B6305">
        <v>45297</v>
      </c>
      <c r="C6305">
        <v>31</v>
      </c>
      <c r="D6305" t="s">
        <v>7</v>
      </c>
      <c r="E6305" t="s">
        <v>11</v>
      </c>
      <c r="F6305" t="s">
        <v>18</v>
      </c>
      <c r="G6305" t="s">
        <v>23</v>
      </c>
      <c r="H6305" s="1">
        <v>44603</v>
      </c>
      <c r="I6305" t="s">
        <v>33</v>
      </c>
      <c r="J6305">
        <v>29</v>
      </c>
      <c r="K6305">
        <v>4</v>
      </c>
      <c r="L6305">
        <v>720.2</v>
      </c>
      <c r="M6305">
        <v>80.34</v>
      </c>
      <c r="N6305" t="s">
        <v>49</v>
      </c>
      <c r="O6305">
        <v>2</v>
      </c>
      <c r="P6305" t="str" cm="1">
        <f t="array" ref="P6305">_xlfn.IFS(C6305&lt;25,"18-24", C6305&lt;=35,"25-35", C6305&lt;=50,"36-50",TRUE,"50+")</f>
        <v>25-35</v>
      </c>
      <c r="Q6305" t="str">
        <f t="shared" si="686"/>
        <v>repeat</v>
      </c>
      <c r="R6305" t="str">
        <f t="shared" si="687"/>
        <v>high value</v>
      </c>
      <c r="S6305" t="str">
        <f t="shared" si="688"/>
        <v>Low</v>
      </c>
      <c r="T6305" t="str">
        <f t="shared" si="689"/>
        <v>Feb</v>
      </c>
      <c r="U6305">
        <f t="shared" si="690"/>
        <v>2022</v>
      </c>
      <c r="V6305" t="str">
        <f t="shared" si="691"/>
        <v>0-5</v>
      </c>
      <c r="W6305" t="str">
        <f t="shared" si="692"/>
        <v>Fast</v>
      </c>
    </row>
    <row r="6306" spans="1:23" x14ac:dyDescent="0.3">
      <c r="A6306">
        <v>606305</v>
      </c>
      <c r="B6306">
        <v>34269</v>
      </c>
      <c r="C6306">
        <v>45</v>
      </c>
      <c r="D6306" t="s">
        <v>4</v>
      </c>
      <c r="E6306" t="s">
        <v>8</v>
      </c>
      <c r="F6306" t="s">
        <v>19</v>
      </c>
      <c r="G6306" t="s">
        <v>27</v>
      </c>
      <c r="H6306" s="1">
        <v>44596</v>
      </c>
      <c r="I6306" t="s">
        <v>34</v>
      </c>
      <c r="J6306">
        <v>54</v>
      </c>
      <c r="K6306">
        <v>2.9</v>
      </c>
      <c r="L6306">
        <v>219.72</v>
      </c>
      <c r="M6306">
        <v>40.200000000000003</v>
      </c>
      <c r="N6306" t="s">
        <v>47</v>
      </c>
      <c r="O6306">
        <v>3</v>
      </c>
      <c r="P6306" t="str" cm="1">
        <f t="array" ref="P6306">_xlfn.IFS(C6306&lt;25,"18-24", C6306&lt;=35,"25-35", C6306&lt;=50,"36-50",TRUE,"50+")</f>
        <v>36-50</v>
      </c>
      <c r="Q6306" t="str">
        <f t="shared" si="686"/>
        <v>new</v>
      </c>
      <c r="R6306" t="str">
        <f t="shared" si="687"/>
        <v>low</v>
      </c>
      <c r="S6306" t="str">
        <f t="shared" si="688"/>
        <v>medium</v>
      </c>
      <c r="T6306" t="str">
        <f t="shared" si="689"/>
        <v>Feb</v>
      </c>
      <c r="U6306">
        <f t="shared" si="690"/>
        <v>2022</v>
      </c>
      <c r="V6306" t="str">
        <f t="shared" si="691"/>
        <v>0-5</v>
      </c>
      <c r="W6306" t="str">
        <f t="shared" si="692"/>
        <v>Slow</v>
      </c>
    </row>
    <row r="6307" spans="1:23" x14ac:dyDescent="0.3">
      <c r="A6307">
        <v>606306</v>
      </c>
      <c r="B6307">
        <v>80860</v>
      </c>
      <c r="C6307">
        <v>42</v>
      </c>
      <c r="D6307" t="s">
        <v>4</v>
      </c>
      <c r="E6307" t="s">
        <v>16</v>
      </c>
      <c r="F6307" t="s">
        <v>24</v>
      </c>
      <c r="G6307" t="s">
        <v>23</v>
      </c>
      <c r="H6307" s="1">
        <v>45586</v>
      </c>
      <c r="I6307" t="s">
        <v>34</v>
      </c>
      <c r="J6307">
        <v>54</v>
      </c>
      <c r="K6307">
        <v>10.7</v>
      </c>
      <c r="L6307">
        <v>873.14</v>
      </c>
      <c r="M6307">
        <v>52.48</v>
      </c>
      <c r="N6307" t="s">
        <v>50</v>
      </c>
      <c r="O6307">
        <v>5</v>
      </c>
      <c r="P6307" t="str" cm="1">
        <f t="array" ref="P6307">_xlfn.IFS(C6307&lt;25,"18-24", C6307&lt;=35,"25-35", C6307&lt;=50,"36-50",TRUE,"50+")</f>
        <v>36-50</v>
      </c>
      <c r="Q6307" t="str">
        <f t="shared" si="686"/>
        <v>new</v>
      </c>
      <c r="R6307" t="str">
        <f t="shared" si="687"/>
        <v>high value</v>
      </c>
      <c r="S6307" t="str">
        <f t="shared" si="688"/>
        <v>High</v>
      </c>
      <c r="T6307" t="str">
        <f t="shared" si="689"/>
        <v>Oct</v>
      </c>
      <c r="U6307">
        <f t="shared" si="690"/>
        <v>2024</v>
      </c>
      <c r="V6307" t="str">
        <f t="shared" si="691"/>
        <v>10-15</v>
      </c>
      <c r="W6307" t="str">
        <f t="shared" si="692"/>
        <v>Slow</v>
      </c>
    </row>
    <row r="6308" spans="1:23" x14ac:dyDescent="0.3">
      <c r="A6308">
        <v>606307</v>
      </c>
      <c r="B6308">
        <v>52264</v>
      </c>
      <c r="C6308">
        <v>48</v>
      </c>
      <c r="D6308" t="s">
        <v>7</v>
      </c>
      <c r="E6308" t="s">
        <v>15</v>
      </c>
      <c r="F6308" t="s">
        <v>18</v>
      </c>
      <c r="G6308" t="s">
        <v>21</v>
      </c>
      <c r="H6308" s="1">
        <v>44950</v>
      </c>
      <c r="I6308" t="s">
        <v>33</v>
      </c>
      <c r="J6308">
        <v>86</v>
      </c>
      <c r="K6308">
        <v>14.6</v>
      </c>
      <c r="L6308">
        <v>900.74</v>
      </c>
      <c r="M6308">
        <v>20.96</v>
      </c>
      <c r="N6308" t="s">
        <v>49</v>
      </c>
      <c r="O6308">
        <v>2</v>
      </c>
      <c r="P6308" t="str" cm="1">
        <f t="array" ref="P6308">_xlfn.IFS(C6308&lt;25,"18-24", C6308&lt;=35,"25-35", C6308&lt;=50,"36-50",TRUE,"50+")</f>
        <v>36-50</v>
      </c>
      <c r="Q6308" t="str">
        <f t="shared" si="686"/>
        <v>new</v>
      </c>
      <c r="R6308" t="str">
        <f t="shared" si="687"/>
        <v>high value</v>
      </c>
      <c r="S6308" t="str">
        <f t="shared" si="688"/>
        <v>Low</v>
      </c>
      <c r="T6308" t="str">
        <f t="shared" si="689"/>
        <v>Jan</v>
      </c>
      <c r="U6308">
        <f t="shared" si="690"/>
        <v>2023</v>
      </c>
      <c r="V6308" t="str">
        <f t="shared" si="691"/>
        <v>10-15</v>
      </c>
      <c r="W6308" t="str">
        <f t="shared" si="692"/>
        <v>Slow</v>
      </c>
    </row>
    <row r="6309" spans="1:23" x14ac:dyDescent="0.3">
      <c r="A6309">
        <v>606308</v>
      </c>
      <c r="B6309">
        <v>93728</v>
      </c>
      <c r="C6309">
        <v>23</v>
      </c>
      <c r="D6309" t="s">
        <v>7</v>
      </c>
      <c r="E6309" t="s">
        <v>5</v>
      </c>
      <c r="F6309" t="s">
        <v>18</v>
      </c>
      <c r="G6309" t="s">
        <v>25</v>
      </c>
      <c r="H6309" s="1">
        <v>45440</v>
      </c>
      <c r="I6309" t="s">
        <v>34</v>
      </c>
      <c r="J6309">
        <v>67</v>
      </c>
      <c r="K6309">
        <v>10.199999999999999</v>
      </c>
      <c r="L6309">
        <v>198.85</v>
      </c>
      <c r="M6309">
        <v>88</v>
      </c>
      <c r="N6309" t="s">
        <v>48</v>
      </c>
      <c r="O6309">
        <v>3</v>
      </c>
      <c r="P6309" t="str" cm="1">
        <f t="array" ref="P6309">_xlfn.IFS(C6309&lt;25,"18-24", C6309&lt;=35,"25-35", C6309&lt;=50,"36-50",TRUE,"50+")</f>
        <v>18-24</v>
      </c>
      <c r="Q6309" t="str">
        <f t="shared" si="686"/>
        <v>new</v>
      </c>
      <c r="R6309" t="str">
        <f t="shared" si="687"/>
        <v>low</v>
      </c>
      <c r="S6309" t="str">
        <f t="shared" si="688"/>
        <v>medium</v>
      </c>
      <c r="T6309" t="str">
        <f t="shared" si="689"/>
        <v>May</v>
      </c>
      <c r="U6309">
        <f t="shared" si="690"/>
        <v>2024</v>
      </c>
      <c r="V6309" t="str">
        <f t="shared" si="691"/>
        <v>10-15</v>
      </c>
      <c r="W6309" t="str">
        <f t="shared" si="692"/>
        <v>Slow</v>
      </c>
    </row>
    <row r="6310" spans="1:23" x14ac:dyDescent="0.3">
      <c r="A6310">
        <v>606309</v>
      </c>
      <c r="B6310">
        <v>33014</v>
      </c>
      <c r="C6310">
        <v>43</v>
      </c>
      <c r="D6310" t="s">
        <v>4</v>
      </c>
      <c r="E6310" t="s">
        <v>16</v>
      </c>
      <c r="F6310" t="s">
        <v>22</v>
      </c>
      <c r="G6310" t="s">
        <v>21</v>
      </c>
      <c r="H6310" s="1">
        <v>45351</v>
      </c>
      <c r="I6310" t="s">
        <v>33</v>
      </c>
      <c r="J6310">
        <v>75</v>
      </c>
      <c r="K6310">
        <v>9.3000000000000007</v>
      </c>
      <c r="L6310">
        <v>1361.82</v>
      </c>
      <c r="M6310">
        <v>69</v>
      </c>
      <c r="N6310" t="s">
        <v>50</v>
      </c>
      <c r="O6310">
        <v>4</v>
      </c>
      <c r="P6310" t="str" cm="1">
        <f t="array" ref="P6310">_xlfn.IFS(C6310&lt;25,"18-24", C6310&lt;=35,"25-35", C6310&lt;=50,"36-50",TRUE,"50+")</f>
        <v>36-50</v>
      </c>
      <c r="Q6310" t="str">
        <f t="shared" si="686"/>
        <v>new</v>
      </c>
      <c r="R6310" t="str">
        <f t="shared" si="687"/>
        <v>high value</v>
      </c>
      <c r="S6310" t="str">
        <f t="shared" si="688"/>
        <v>medium</v>
      </c>
      <c r="T6310" t="str">
        <f t="shared" si="689"/>
        <v>Feb</v>
      </c>
      <c r="U6310">
        <f t="shared" si="690"/>
        <v>2024</v>
      </c>
      <c r="V6310" t="str">
        <f t="shared" si="691"/>
        <v>5-10</v>
      </c>
      <c r="W6310" t="str">
        <f t="shared" si="692"/>
        <v>Slow</v>
      </c>
    </row>
    <row r="6311" spans="1:23" x14ac:dyDescent="0.3">
      <c r="A6311">
        <v>606310</v>
      </c>
      <c r="B6311">
        <v>14263</v>
      </c>
      <c r="C6311">
        <v>19</v>
      </c>
      <c r="D6311" t="s">
        <v>7</v>
      </c>
      <c r="E6311" t="s">
        <v>16</v>
      </c>
      <c r="F6311" t="s">
        <v>28</v>
      </c>
      <c r="G6311" t="s">
        <v>23</v>
      </c>
      <c r="H6311" s="1">
        <v>45134</v>
      </c>
      <c r="I6311" t="s">
        <v>34</v>
      </c>
      <c r="J6311">
        <v>50</v>
      </c>
      <c r="K6311">
        <v>6.2</v>
      </c>
      <c r="L6311">
        <v>351.48</v>
      </c>
      <c r="M6311">
        <v>34.43</v>
      </c>
      <c r="N6311" t="s">
        <v>48</v>
      </c>
      <c r="O6311">
        <v>3</v>
      </c>
      <c r="P6311" t="str" cm="1">
        <f t="array" ref="P6311">_xlfn.IFS(C6311&lt;25,"18-24", C6311&lt;=35,"25-35", C6311&lt;=50,"36-50",TRUE,"50+")</f>
        <v>18-24</v>
      </c>
      <c r="Q6311" t="str">
        <f t="shared" si="686"/>
        <v>new</v>
      </c>
      <c r="R6311" t="str">
        <f t="shared" si="687"/>
        <v>medium</v>
      </c>
      <c r="S6311" t="str">
        <f t="shared" si="688"/>
        <v>medium</v>
      </c>
      <c r="T6311" t="str">
        <f t="shared" si="689"/>
        <v>Jul</v>
      </c>
      <c r="U6311">
        <f t="shared" si="690"/>
        <v>2023</v>
      </c>
      <c r="V6311" t="str">
        <f t="shared" si="691"/>
        <v>5-10</v>
      </c>
      <c r="W6311" t="str">
        <f t="shared" si="692"/>
        <v>Slow</v>
      </c>
    </row>
    <row r="6312" spans="1:23" x14ac:dyDescent="0.3">
      <c r="A6312">
        <v>606311</v>
      </c>
      <c r="B6312">
        <v>41667</v>
      </c>
      <c r="C6312">
        <v>27</v>
      </c>
      <c r="D6312" t="s">
        <v>7</v>
      </c>
      <c r="E6312" t="s">
        <v>5</v>
      </c>
      <c r="F6312" t="s">
        <v>22</v>
      </c>
      <c r="G6312" t="s">
        <v>27</v>
      </c>
      <c r="H6312" s="1">
        <v>45222</v>
      </c>
      <c r="I6312" t="s">
        <v>34</v>
      </c>
      <c r="J6312">
        <v>89</v>
      </c>
      <c r="K6312">
        <v>6.4</v>
      </c>
      <c r="L6312">
        <v>547.55999999999995</v>
      </c>
      <c r="M6312">
        <v>24.98</v>
      </c>
      <c r="N6312" t="s">
        <v>50</v>
      </c>
      <c r="O6312">
        <v>1</v>
      </c>
      <c r="P6312" t="str" cm="1">
        <f t="array" ref="P6312">_xlfn.IFS(C6312&lt;25,"18-24", C6312&lt;=35,"25-35", C6312&lt;=50,"36-50",TRUE,"50+")</f>
        <v>25-35</v>
      </c>
      <c r="Q6312" t="str">
        <f t="shared" si="686"/>
        <v>new</v>
      </c>
      <c r="R6312" t="str">
        <f t="shared" si="687"/>
        <v>high value</v>
      </c>
      <c r="S6312" t="str">
        <f t="shared" si="688"/>
        <v>Low</v>
      </c>
      <c r="T6312" t="str">
        <f t="shared" si="689"/>
        <v>Oct</v>
      </c>
      <c r="U6312">
        <f t="shared" si="690"/>
        <v>2023</v>
      </c>
      <c r="V6312" t="str">
        <f t="shared" si="691"/>
        <v>5-10</v>
      </c>
      <c r="W6312" t="str">
        <f t="shared" si="692"/>
        <v>Slow</v>
      </c>
    </row>
    <row r="6313" spans="1:23" x14ac:dyDescent="0.3">
      <c r="A6313">
        <v>606312</v>
      </c>
      <c r="B6313">
        <v>90517</v>
      </c>
      <c r="C6313">
        <v>41</v>
      </c>
      <c r="D6313" t="s">
        <v>7</v>
      </c>
      <c r="E6313" t="s">
        <v>13</v>
      </c>
      <c r="F6313" t="s">
        <v>32</v>
      </c>
      <c r="G6313" t="s">
        <v>29</v>
      </c>
      <c r="H6313" s="1">
        <v>45007</v>
      </c>
      <c r="I6313" t="s">
        <v>34</v>
      </c>
      <c r="J6313">
        <v>21</v>
      </c>
      <c r="K6313">
        <v>12.6</v>
      </c>
      <c r="L6313">
        <v>681.27</v>
      </c>
      <c r="M6313">
        <v>72.569999999999993</v>
      </c>
      <c r="N6313" t="s">
        <v>47</v>
      </c>
      <c r="O6313">
        <v>3</v>
      </c>
      <c r="P6313" t="str" cm="1">
        <f t="array" ref="P6313">_xlfn.IFS(C6313&lt;25,"18-24", C6313&lt;=35,"25-35", C6313&lt;=50,"36-50",TRUE,"50+")</f>
        <v>36-50</v>
      </c>
      <c r="Q6313" t="str">
        <f t="shared" si="686"/>
        <v>new</v>
      </c>
      <c r="R6313" t="str">
        <f t="shared" si="687"/>
        <v>high value</v>
      </c>
      <c r="S6313" t="str">
        <f t="shared" si="688"/>
        <v>medium</v>
      </c>
      <c r="T6313" t="str">
        <f t="shared" si="689"/>
        <v>Mar</v>
      </c>
      <c r="U6313">
        <f t="shared" si="690"/>
        <v>2023</v>
      </c>
      <c r="V6313" t="str">
        <f t="shared" si="691"/>
        <v>10-15</v>
      </c>
      <c r="W6313" t="str">
        <f t="shared" si="692"/>
        <v>Fast</v>
      </c>
    </row>
    <row r="6314" spans="1:23" x14ac:dyDescent="0.3">
      <c r="A6314">
        <v>606313</v>
      </c>
      <c r="B6314">
        <v>84013</v>
      </c>
      <c r="C6314">
        <v>64</v>
      </c>
      <c r="D6314" t="s">
        <v>7</v>
      </c>
      <c r="E6314" t="s">
        <v>11</v>
      </c>
      <c r="F6314" t="s">
        <v>18</v>
      </c>
      <c r="G6314" t="s">
        <v>27</v>
      </c>
      <c r="H6314" s="1">
        <v>44978</v>
      </c>
      <c r="I6314" t="s">
        <v>33</v>
      </c>
      <c r="J6314">
        <v>88</v>
      </c>
      <c r="K6314">
        <v>10.7</v>
      </c>
      <c r="L6314">
        <v>930.65</v>
      </c>
      <c r="M6314">
        <v>64.81</v>
      </c>
      <c r="N6314" t="s">
        <v>48</v>
      </c>
      <c r="O6314">
        <v>1</v>
      </c>
      <c r="P6314" t="str" cm="1">
        <f t="array" ref="P6314">_xlfn.IFS(C6314&lt;25,"18-24", C6314&lt;=35,"25-35", C6314&lt;=50,"36-50",TRUE,"50+")</f>
        <v>50+</v>
      </c>
      <c r="Q6314" t="str">
        <f t="shared" si="686"/>
        <v>new</v>
      </c>
      <c r="R6314" t="str">
        <f t="shared" si="687"/>
        <v>high value</v>
      </c>
      <c r="S6314" t="str">
        <f t="shared" si="688"/>
        <v>Low</v>
      </c>
      <c r="T6314" t="str">
        <f t="shared" si="689"/>
        <v>Feb</v>
      </c>
      <c r="U6314">
        <f t="shared" si="690"/>
        <v>2023</v>
      </c>
      <c r="V6314" t="str">
        <f t="shared" si="691"/>
        <v>10-15</v>
      </c>
      <c r="W6314" t="str">
        <f t="shared" si="692"/>
        <v>Slow</v>
      </c>
    </row>
    <row r="6315" spans="1:23" x14ac:dyDescent="0.3">
      <c r="A6315">
        <v>606314</v>
      </c>
      <c r="B6315">
        <v>54041</v>
      </c>
      <c r="C6315">
        <v>52</v>
      </c>
      <c r="D6315" t="s">
        <v>7</v>
      </c>
      <c r="E6315" t="s">
        <v>13</v>
      </c>
      <c r="F6315" t="s">
        <v>26</v>
      </c>
      <c r="G6315" t="s">
        <v>29</v>
      </c>
      <c r="H6315" s="1">
        <v>45592</v>
      </c>
      <c r="I6315" t="s">
        <v>34</v>
      </c>
      <c r="J6315">
        <v>52</v>
      </c>
      <c r="K6315">
        <v>2.2999999999999998</v>
      </c>
      <c r="L6315">
        <v>276.43</v>
      </c>
      <c r="M6315">
        <v>68.930000000000007</v>
      </c>
      <c r="N6315" t="s">
        <v>48</v>
      </c>
      <c r="O6315">
        <v>3</v>
      </c>
      <c r="P6315" t="str" cm="1">
        <f t="array" ref="P6315">_xlfn.IFS(C6315&lt;25,"18-24", C6315&lt;=35,"25-35", C6315&lt;=50,"36-50",TRUE,"50+")</f>
        <v>50+</v>
      </c>
      <c r="Q6315" t="str">
        <f t="shared" si="686"/>
        <v>new</v>
      </c>
      <c r="R6315" t="str">
        <f t="shared" si="687"/>
        <v>medium</v>
      </c>
      <c r="S6315" t="str">
        <f t="shared" si="688"/>
        <v>medium</v>
      </c>
      <c r="T6315" t="str">
        <f t="shared" si="689"/>
        <v>Oct</v>
      </c>
      <c r="U6315">
        <f t="shared" si="690"/>
        <v>2024</v>
      </c>
      <c r="V6315" t="str">
        <f t="shared" si="691"/>
        <v>0-5</v>
      </c>
      <c r="W6315" t="str">
        <f t="shared" si="692"/>
        <v>Slow</v>
      </c>
    </row>
    <row r="6316" spans="1:23" x14ac:dyDescent="0.3">
      <c r="A6316">
        <v>606315</v>
      </c>
      <c r="B6316">
        <v>67703</v>
      </c>
      <c r="C6316">
        <v>19</v>
      </c>
      <c r="D6316" t="s">
        <v>4</v>
      </c>
      <c r="E6316" t="s">
        <v>5</v>
      </c>
      <c r="F6316" t="s">
        <v>22</v>
      </c>
      <c r="G6316" t="s">
        <v>25</v>
      </c>
      <c r="H6316" s="1">
        <v>45360</v>
      </c>
      <c r="I6316" t="s">
        <v>33</v>
      </c>
      <c r="J6316">
        <v>65</v>
      </c>
      <c r="K6316">
        <v>4.3</v>
      </c>
      <c r="L6316">
        <v>640.48</v>
      </c>
      <c r="M6316">
        <v>99.74</v>
      </c>
      <c r="N6316" t="s">
        <v>50</v>
      </c>
      <c r="O6316">
        <v>2</v>
      </c>
      <c r="P6316" t="str" cm="1">
        <f t="array" ref="P6316">_xlfn.IFS(C6316&lt;25,"18-24", C6316&lt;=35,"25-35", C6316&lt;=50,"36-50",TRUE,"50+")</f>
        <v>18-24</v>
      </c>
      <c r="Q6316" t="str">
        <f t="shared" si="686"/>
        <v>new</v>
      </c>
      <c r="R6316" t="str">
        <f t="shared" si="687"/>
        <v>high value</v>
      </c>
      <c r="S6316" t="str">
        <f t="shared" si="688"/>
        <v>Low</v>
      </c>
      <c r="T6316" t="str">
        <f t="shared" si="689"/>
        <v>Mar</v>
      </c>
      <c r="U6316">
        <f t="shared" si="690"/>
        <v>2024</v>
      </c>
      <c r="V6316" t="str">
        <f t="shared" si="691"/>
        <v>0-5</v>
      </c>
      <c r="W6316" t="str">
        <f t="shared" si="692"/>
        <v>Slow</v>
      </c>
    </row>
    <row r="6317" spans="1:23" x14ac:dyDescent="0.3">
      <c r="A6317">
        <v>606316</v>
      </c>
      <c r="B6317">
        <v>14941</v>
      </c>
      <c r="C6317">
        <v>22</v>
      </c>
      <c r="D6317" t="s">
        <v>7</v>
      </c>
      <c r="E6317" t="s">
        <v>15</v>
      </c>
      <c r="F6317" t="s">
        <v>24</v>
      </c>
      <c r="G6317" t="s">
        <v>25</v>
      </c>
      <c r="H6317" s="1">
        <v>44728</v>
      </c>
      <c r="I6317" t="s">
        <v>34</v>
      </c>
      <c r="J6317">
        <v>86</v>
      </c>
      <c r="K6317">
        <v>2.5</v>
      </c>
      <c r="L6317">
        <v>1383.42</v>
      </c>
      <c r="M6317">
        <v>65.91</v>
      </c>
      <c r="N6317" t="s">
        <v>48</v>
      </c>
      <c r="O6317">
        <v>5</v>
      </c>
      <c r="P6317" t="str" cm="1">
        <f t="array" ref="P6317">_xlfn.IFS(C6317&lt;25,"18-24", C6317&lt;=35,"25-35", C6317&lt;=50,"36-50",TRUE,"50+")</f>
        <v>18-24</v>
      </c>
      <c r="Q6317" t="str">
        <f t="shared" si="686"/>
        <v>new</v>
      </c>
      <c r="R6317" t="str">
        <f t="shared" si="687"/>
        <v>high value</v>
      </c>
      <c r="S6317" t="str">
        <f t="shared" si="688"/>
        <v>High</v>
      </c>
      <c r="T6317" t="str">
        <f t="shared" si="689"/>
        <v>Jun</v>
      </c>
      <c r="U6317">
        <f t="shared" si="690"/>
        <v>2022</v>
      </c>
      <c r="V6317" t="str">
        <f t="shared" si="691"/>
        <v>0-5</v>
      </c>
      <c r="W6317" t="str">
        <f t="shared" si="692"/>
        <v>Slow</v>
      </c>
    </row>
    <row r="6318" spans="1:23" x14ac:dyDescent="0.3">
      <c r="A6318">
        <v>606317</v>
      </c>
      <c r="B6318">
        <v>90587</v>
      </c>
      <c r="C6318">
        <v>27</v>
      </c>
      <c r="D6318" t="s">
        <v>4</v>
      </c>
      <c r="E6318" t="s">
        <v>13</v>
      </c>
      <c r="F6318" t="s">
        <v>28</v>
      </c>
      <c r="G6318" t="s">
        <v>29</v>
      </c>
      <c r="H6318" s="1">
        <v>44645</v>
      </c>
      <c r="I6318" t="s">
        <v>33</v>
      </c>
      <c r="J6318">
        <v>87</v>
      </c>
      <c r="K6318">
        <v>7.9</v>
      </c>
      <c r="L6318">
        <v>1140.6099999999999</v>
      </c>
      <c r="M6318">
        <v>117.25</v>
      </c>
      <c r="N6318" t="s">
        <v>49</v>
      </c>
      <c r="O6318">
        <v>5</v>
      </c>
      <c r="P6318" t="str" cm="1">
        <f t="array" ref="P6318">_xlfn.IFS(C6318&lt;25,"18-24", C6318&lt;=35,"25-35", C6318&lt;=50,"36-50",TRUE,"50+")</f>
        <v>25-35</v>
      </c>
      <c r="Q6318" t="str">
        <f t="shared" si="686"/>
        <v>new</v>
      </c>
      <c r="R6318" t="str">
        <f t="shared" si="687"/>
        <v>high value</v>
      </c>
      <c r="S6318" t="str">
        <f t="shared" si="688"/>
        <v>High</v>
      </c>
      <c r="T6318" t="str">
        <f t="shared" si="689"/>
        <v>Mar</v>
      </c>
      <c r="U6318">
        <f t="shared" si="690"/>
        <v>2022</v>
      </c>
      <c r="V6318" t="str">
        <f t="shared" si="691"/>
        <v>5-10</v>
      </c>
      <c r="W6318" t="str">
        <f t="shared" si="692"/>
        <v>Slow</v>
      </c>
    </row>
    <row r="6319" spans="1:23" x14ac:dyDescent="0.3">
      <c r="A6319">
        <v>606318</v>
      </c>
      <c r="B6319">
        <v>90386</v>
      </c>
      <c r="C6319">
        <v>61</v>
      </c>
      <c r="D6319" t="s">
        <v>7</v>
      </c>
      <c r="E6319" t="s">
        <v>13</v>
      </c>
      <c r="F6319" t="s">
        <v>24</v>
      </c>
      <c r="G6319" t="s">
        <v>31</v>
      </c>
      <c r="H6319" s="1">
        <v>45218</v>
      </c>
      <c r="I6319" t="s">
        <v>34</v>
      </c>
      <c r="J6319">
        <v>55</v>
      </c>
      <c r="K6319">
        <v>11.3</v>
      </c>
      <c r="L6319">
        <v>991.88</v>
      </c>
      <c r="M6319">
        <v>101.55</v>
      </c>
      <c r="N6319" t="s">
        <v>48</v>
      </c>
      <c r="O6319">
        <v>5</v>
      </c>
      <c r="P6319" t="str" cm="1">
        <f t="array" ref="P6319">_xlfn.IFS(C6319&lt;25,"18-24", C6319&lt;=35,"25-35", C6319&lt;=50,"36-50",TRUE,"50+")</f>
        <v>50+</v>
      </c>
      <c r="Q6319" t="str">
        <f t="shared" si="686"/>
        <v>new</v>
      </c>
      <c r="R6319" t="str">
        <f t="shared" si="687"/>
        <v>high value</v>
      </c>
      <c r="S6319" t="str">
        <f t="shared" si="688"/>
        <v>High</v>
      </c>
      <c r="T6319" t="str">
        <f t="shared" si="689"/>
        <v>Oct</v>
      </c>
      <c r="U6319">
        <f t="shared" si="690"/>
        <v>2023</v>
      </c>
      <c r="V6319" t="str">
        <f t="shared" si="691"/>
        <v>10-15</v>
      </c>
      <c r="W6319" t="str">
        <f t="shared" si="692"/>
        <v>Slow</v>
      </c>
    </row>
    <row r="6320" spans="1:23" x14ac:dyDescent="0.3">
      <c r="A6320">
        <v>606319</v>
      </c>
      <c r="B6320">
        <v>92582</v>
      </c>
      <c r="C6320">
        <v>52</v>
      </c>
      <c r="D6320" t="s">
        <v>7</v>
      </c>
      <c r="E6320" t="s">
        <v>8</v>
      </c>
      <c r="F6320" t="s">
        <v>18</v>
      </c>
      <c r="G6320" t="s">
        <v>31</v>
      </c>
      <c r="H6320" s="1">
        <v>44917</v>
      </c>
      <c r="I6320" t="s">
        <v>33</v>
      </c>
      <c r="J6320">
        <v>70</v>
      </c>
      <c r="K6320">
        <v>2.1</v>
      </c>
      <c r="L6320">
        <v>1389.81</v>
      </c>
      <c r="M6320">
        <v>115.97</v>
      </c>
      <c r="N6320" t="s">
        <v>49</v>
      </c>
      <c r="O6320">
        <v>1</v>
      </c>
      <c r="P6320" t="str" cm="1">
        <f t="array" ref="P6320">_xlfn.IFS(C6320&lt;25,"18-24", C6320&lt;=35,"25-35", C6320&lt;=50,"36-50",TRUE,"50+")</f>
        <v>50+</v>
      </c>
      <c r="Q6320" t="str">
        <f t="shared" si="686"/>
        <v>new</v>
      </c>
      <c r="R6320" t="str">
        <f t="shared" si="687"/>
        <v>high value</v>
      </c>
      <c r="S6320" t="str">
        <f t="shared" si="688"/>
        <v>Low</v>
      </c>
      <c r="T6320" t="str">
        <f t="shared" si="689"/>
        <v>Dec</v>
      </c>
      <c r="U6320">
        <f t="shared" si="690"/>
        <v>2022</v>
      </c>
      <c r="V6320" t="str">
        <f t="shared" si="691"/>
        <v>0-5</v>
      </c>
      <c r="W6320" t="str">
        <f t="shared" si="692"/>
        <v>Slow</v>
      </c>
    </row>
    <row r="6321" spans="1:23" x14ac:dyDescent="0.3">
      <c r="A6321">
        <v>606320</v>
      </c>
      <c r="B6321">
        <v>77693</v>
      </c>
      <c r="C6321">
        <v>40</v>
      </c>
      <c r="D6321" t="s">
        <v>7</v>
      </c>
      <c r="E6321" t="s">
        <v>13</v>
      </c>
      <c r="F6321" t="s">
        <v>32</v>
      </c>
      <c r="G6321" t="s">
        <v>29</v>
      </c>
      <c r="H6321" s="1">
        <v>45263</v>
      </c>
      <c r="I6321" t="s">
        <v>33</v>
      </c>
      <c r="J6321">
        <v>42</v>
      </c>
      <c r="K6321">
        <v>6</v>
      </c>
      <c r="L6321">
        <v>291.45999999999998</v>
      </c>
      <c r="M6321">
        <v>60.72</v>
      </c>
      <c r="N6321" t="s">
        <v>47</v>
      </c>
      <c r="O6321">
        <v>1</v>
      </c>
      <c r="P6321" t="str" cm="1">
        <f t="array" ref="P6321">_xlfn.IFS(C6321&lt;25,"18-24", C6321&lt;=35,"25-35", C6321&lt;=50,"36-50",TRUE,"50+")</f>
        <v>36-50</v>
      </c>
      <c r="Q6321" t="str">
        <f t="shared" si="686"/>
        <v>new</v>
      </c>
      <c r="R6321" t="str">
        <f t="shared" si="687"/>
        <v>medium</v>
      </c>
      <c r="S6321" t="str">
        <f t="shared" si="688"/>
        <v>Low</v>
      </c>
      <c r="T6321" t="str">
        <f t="shared" si="689"/>
        <v>Dec</v>
      </c>
      <c r="U6321">
        <f t="shared" si="690"/>
        <v>2023</v>
      </c>
      <c r="V6321" t="str">
        <f t="shared" si="691"/>
        <v>5-10</v>
      </c>
      <c r="W6321" t="str">
        <f t="shared" si="692"/>
        <v>Medium</v>
      </c>
    </row>
    <row r="6322" spans="1:23" x14ac:dyDescent="0.3">
      <c r="A6322">
        <v>606321</v>
      </c>
      <c r="B6322">
        <v>14986</v>
      </c>
      <c r="C6322">
        <v>35</v>
      </c>
      <c r="D6322" t="s">
        <v>7</v>
      </c>
      <c r="E6322" t="s">
        <v>15</v>
      </c>
      <c r="F6322" t="s">
        <v>30</v>
      </c>
      <c r="G6322" t="s">
        <v>25</v>
      </c>
      <c r="H6322" s="1">
        <v>44848</v>
      </c>
      <c r="I6322" t="s">
        <v>33</v>
      </c>
      <c r="J6322">
        <v>52</v>
      </c>
      <c r="K6322">
        <v>5.3</v>
      </c>
      <c r="L6322">
        <v>662.31</v>
      </c>
      <c r="M6322">
        <v>65.38</v>
      </c>
      <c r="N6322" t="s">
        <v>47</v>
      </c>
      <c r="O6322">
        <v>4</v>
      </c>
      <c r="P6322" t="str" cm="1">
        <f t="array" ref="P6322">_xlfn.IFS(C6322&lt;25,"18-24", C6322&lt;=35,"25-35", C6322&lt;=50,"36-50",TRUE,"50+")</f>
        <v>25-35</v>
      </c>
      <c r="Q6322" t="str">
        <f t="shared" si="686"/>
        <v>new</v>
      </c>
      <c r="R6322" t="str">
        <f t="shared" si="687"/>
        <v>high value</v>
      </c>
      <c r="S6322" t="str">
        <f t="shared" si="688"/>
        <v>medium</v>
      </c>
      <c r="T6322" t="str">
        <f t="shared" si="689"/>
        <v>Oct</v>
      </c>
      <c r="U6322">
        <f t="shared" si="690"/>
        <v>2022</v>
      </c>
      <c r="V6322" t="str">
        <f t="shared" si="691"/>
        <v>5-10</v>
      </c>
      <c r="W6322" t="str">
        <f t="shared" si="692"/>
        <v>Slow</v>
      </c>
    </row>
    <row r="6323" spans="1:23" x14ac:dyDescent="0.3">
      <c r="A6323">
        <v>606322</v>
      </c>
      <c r="B6323">
        <v>58491</v>
      </c>
      <c r="C6323">
        <v>28</v>
      </c>
      <c r="D6323" t="s">
        <v>7</v>
      </c>
      <c r="E6323" t="s">
        <v>13</v>
      </c>
      <c r="F6323" t="s">
        <v>24</v>
      </c>
      <c r="G6323" t="s">
        <v>27</v>
      </c>
      <c r="H6323" s="1">
        <v>44762</v>
      </c>
      <c r="I6323" t="s">
        <v>33</v>
      </c>
      <c r="J6323">
        <v>74</v>
      </c>
      <c r="K6323">
        <v>12.7</v>
      </c>
      <c r="L6323">
        <v>405.54</v>
      </c>
      <c r="M6323">
        <v>28.67</v>
      </c>
      <c r="N6323" t="s">
        <v>48</v>
      </c>
      <c r="O6323">
        <v>2</v>
      </c>
      <c r="P6323" t="str" cm="1">
        <f t="array" ref="P6323">_xlfn.IFS(C6323&lt;25,"18-24", C6323&lt;=35,"25-35", C6323&lt;=50,"36-50",TRUE,"50+")</f>
        <v>25-35</v>
      </c>
      <c r="Q6323" t="str">
        <f t="shared" si="686"/>
        <v>new</v>
      </c>
      <c r="R6323" t="str">
        <f t="shared" si="687"/>
        <v>medium</v>
      </c>
      <c r="S6323" t="str">
        <f t="shared" si="688"/>
        <v>Low</v>
      </c>
      <c r="T6323" t="str">
        <f t="shared" si="689"/>
        <v>Jul</v>
      </c>
      <c r="U6323">
        <f t="shared" si="690"/>
        <v>2022</v>
      </c>
      <c r="V6323" t="str">
        <f t="shared" si="691"/>
        <v>10-15</v>
      </c>
      <c r="W6323" t="str">
        <f t="shared" si="692"/>
        <v>Slow</v>
      </c>
    </row>
    <row r="6324" spans="1:23" x14ac:dyDescent="0.3">
      <c r="A6324">
        <v>606323</v>
      </c>
      <c r="B6324">
        <v>29055</v>
      </c>
      <c r="C6324">
        <v>55</v>
      </c>
      <c r="D6324" t="s">
        <v>4</v>
      </c>
      <c r="E6324" t="s">
        <v>16</v>
      </c>
      <c r="F6324" t="s">
        <v>28</v>
      </c>
      <c r="G6324" t="s">
        <v>25</v>
      </c>
      <c r="H6324" s="1">
        <v>44915</v>
      </c>
      <c r="I6324" t="s">
        <v>34</v>
      </c>
      <c r="J6324">
        <v>46</v>
      </c>
      <c r="K6324">
        <v>8.4</v>
      </c>
      <c r="L6324">
        <v>617.41999999999996</v>
      </c>
      <c r="M6324">
        <v>104.25</v>
      </c>
      <c r="N6324" t="s">
        <v>49</v>
      </c>
      <c r="O6324">
        <v>3</v>
      </c>
      <c r="P6324" t="str" cm="1">
        <f t="array" ref="P6324">_xlfn.IFS(C6324&lt;25,"18-24", C6324&lt;=35,"25-35", C6324&lt;=50,"36-50",TRUE,"50+")</f>
        <v>50+</v>
      </c>
      <c r="Q6324" t="str">
        <f t="shared" si="686"/>
        <v>new</v>
      </c>
      <c r="R6324" t="str">
        <f t="shared" si="687"/>
        <v>high value</v>
      </c>
      <c r="S6324" t="str">
        <f t="shared" si="688"/>
        <v>medium</v>
      </c>
      <c r="T6324" t="str">
        <f t="shared" si="689"/>
        <v>Dec</v>
      </c>
      <c r="U6324">
        <f t="shared" si="690"/>
        <v>2022</v>
      </c>
      <c r="V6324" t="str">
        <f t="shared" si="691"/>
        <v>5-10</v>
      </c>
      <c r="W6324" t="str">
        <f t="shared" si="692"/>
        <v>Slow</v>
      </c>
    </row>
    <row r="6325" spans="1:23" x14ac:dyDescent="0.3">
      <c r="A6325">
        <v>606324</v>
      </c>
      <c r="B6325">
        <v>98468</v>
      </c>
      <c r="C6325">
        <v>20</v>
      </c>
      <c r="D6325" t="s">
        <v>7</v>
      </c>
      <c r="E6325" t="s">
        <v>15</v>
      </c>
      <c r="F6325" t="s">
        <v>32</v>
      </c>
      <c r="G6325" t="s">
        <v>31</v>
      </c>
      <c r="H6325" s="1">
        <v>45150</v>
      </c>
      <c r="I6325" t="s">
        <v>33</v>
      </c>
      <c r="J6325">
        <v>70</v>
      </c>
      <c r="K6325">
        <v>8.3000000000000007</v>
      </c>
      <c r="L6325">
        <v>749.86</v>
      </c>
      <c r="M6325">
        <v>67.12</v>
      </c>
      <c r="N6325" t="s">
        <v>49</v>
      </c>
      <c r="O6325">
        <v>3</v>
      </c>
      <c r="P6325" t="str" cm="1">
        <f t="array" ref="P6325">_xlfn.IFS(C6325&lt;25,"18-24", C6325&lt;=35,"25-35", C6325&lt;=50,"36-50",TRUE,"50+")</f>
        <v>18-24</v>
      </c>
      <c r="Q6325" t="str">
        <f t="shared" si="686"/>
        <v>repeat</v>
      </c>
      <c r="R6325" t="str">
        <f t="shared" si="687"/>
        <v>high value</v>
      </c>
      <c r="S6325" t="str">
        <f t="shared" si="688"/>
        <v>medium</v>
      </c>
      <c r="T6325" t="str">
        <f t="shared" si="689"/>
        <v>Aug</v>
      </c>
      <c r="U6325">
        <f t="shared" si="690"/>
        <v>2023</v>
      </c>
      <c r="V6325" t="str">
        <f t="shared" si="691"/>
        <v>5-10</v>
      </c>
      <c r="W6325" t="str">
        <f t="shared" si="692"/>
        <v>Slow</v>
      </c>
    </row>
    <row r="6326" spans="1:23" x14ac:dyDescent="0.3">
      <c r="A6326">
        <v>606325</v>
      </c>
      <c r="B6326">
        <v>39374</v>
      </c>
      <c r="C6326">
        <v>61</v>
      </c>
      <c r="D6326" t="s">
        <v>4</v>
      </c>
      <c r="E6326" t="s">
        <v>16</v>
      </c>
      <c r="F6326" t="s">
        <v>18</v>
      </c>
      <c r="G6326" t="s">
        <v>29</v>
      </c>
      <c r="H6326" s="1">
        <v>45264</v>
      </c>
      <c r="I6326" t="s">
        <v>34</v>
      </c>
      <c r="J6326">
        <v>49</v>
      </c>
      <c r="K6326">
        <v>4.9000000000000004</v>
      </c>
      <c r="L6326">
        <v>644.85</v>
      </c>
      <c r="M6326">
        <v>32.74</v>
      </c>
      <c r="N6326" t="s">
        <v>48</v>
      </c>
      <c r="O6326">
        <v>5</v>
      </c>
      <c r="P6326" t="str" cm="1">
        <f t="array" ref="P6326">_xlfn.IFS(C6326&lt;25,"18-24", C6326&lt;=35,"25-35", C6326&lt;=50,"36-50",TRUE,"50+")</f>
        <v>50+</v>
      </c>
      <c r="Q6326" t="str">
        <f t="shared" si="686"/>
        <v>new</v>
      </c>
      <c r="R6326" t="str">
        <f t="shared" si="687"/>
        <v>high value</v>
      </c>
      <c r="S6326" t="str">
        <f t="shared" si="688"/>
        <v>High</v>
      </c>
      <c r="T6326" t="str">
        <f t="shared" si="689"/>
        <v>Dec</v>
      </c>
      <c r="U6326">
        <f t="shared" si="690"/>
        <v>2023</v>
      </c>
      <c r="V6326" t="str">
        <f t="shared" si="691"/>
        <v>0-5</v>
      </c>
      <c r="W6326" t="str">
        <f t="shared" si="692"/>
        <v>Slow</v>
      </c>
    </row>
    <row r="6327" spans="1:23" x14ac:dyDescent="0.3">
      <c r="A6327">
        <v>606326</v>
      </c>
      <c r="B6327">
        <v>69555</v>
      </c>
      <c r="C6327">
        <v>61</v>
      </c>
      <c r="D6327" t="s">
        <v>7</v>
      </c>
      <c r="E6327" t="s">
        <v>15</v>
      </c>
      <c r="F6327" t="s">
        <v>22</v>
      </c>
      <c r="G6327" t="s">
        <v>23</v>
      </c>
      <c r="H6327" s="1">
        <v>45481</v>
      </c>
      <c r="I6327" t="s">
        <v>34</v>
      </c>
      <c r="J6327">
        <v>20</v>
      </c>
      <c r="K6327">
        <v>12.3</v>
      </c>
      <c r="L6327">
        <v>779.25</v>
      </c>
      <c r="M6327">
        <v>23.71</v>
      </c>
      <c r="N6327" t="s">
        <v>49</v>
      </c>
      <c r="O6327">
        <v>5</v>
      </c>
      <c r="P6327" t="str" cm="1">
        <f t="array" ref="P6327">_xlfn.IFS(C6327&lt;25,"18-24", C6327&lt;=35,"25-35", C6327&lt;=50,"36-50",TRUE,"50+")</f>
        <v>50+</v>
      </c>
      <c r="Q6327" t="str">
        <f t="shared" si="686"/>
        <v>repeat</v>
      </c>
      <c r="R6327" t="str">
        <f t="shared" si="687"/>
        <v>high value</v>
      </c>
      <c r="S6327" t="str">
        <f t="shared" si="688"/>
        <v>High</v>
      </c>
      <c r="T6327" t="str">
        <f t="shared" si="689"/>
        <v>Jul</v>
      </c>
      <c r="U6327">
        <f t="shared" si="690"/>
        <v>2024</v>
      </c>
      <c r="V6327" t="str">
        <f t="shared" si="691"/>
        <v>10-15</v>
      </c>
      <c r="W6327" t="str">
        <f t="shared" si="692"/>
        <v>Fast</v>
      </c>
    </row>
    <row r="6328" spans="1:23" x14ac:dyDescent="0.3">
      <c r="A6328">
        <v>606327</v>
      </c>
      <c r="B6328">
        <v>18534</v>
      </c>
      <c r="C6328">
        <v>44</v>
      </c>
      <c r="D6328" t="s">
        <v>4</v>
      </c>
      <c r="E6328" t="s">
        <v>16</v>
      </c>
      <c r="F6328" t="s">
        <v>18</v>
      </c>
      <c r="G6328" t="s">
        <v>23</v>
      </c>
      <c r="H6328" s="1">
        <v>45257</v>
      </c>
      <c r="I6328" t="s">
        <v>33</v>
      </c>
      <c r="J6328">
        <v>53</v>
      </c>
      <c r="K6328">
        <v>14.3</v>
      </c>
      <c r="L6328">
        <v>794.96</v>
      </c>
      <c r="M6328">
        <v>40.54</v>
      </c>
      <c r="N6328" t="s">
        <v>48</v>
      </c>
      <c r="O6328">
        <v>3</v>
      </c>
      <c r="P6328" t="str" cm="1">
        <f t="array" ref="P6328">_xlfn.IFS(C6328&lt;25,"18-24", C6328&lt;=35,"25-35", C6328&lt;=50,"36-50",TRUE,"50+")</f>
        <v>36-50</v>
      </c>
      <c r="Q6328" t="str">
        <f t="shared" si="686"/>
        <v>new</v>
      </c>
      <c r="R6328" t="str">
        <f t="shared" si="687"/>
        <v>high value</v>
      </c>
      <c r="S6328" t="str">
        <f t="shared" si="688"/>
        <v>medium</v>
      </c>
      <c r="T6328" t="str">
        <f t="shared" si="689"/>
        <v>Nov</v>
      </c>
      <c r="U6328">
        <f t="shared" si="690"/>
        <v>2023</v>
      </c>
      <c r="V6328" t="str">
        <f t="shared" si="691"/>
        <v>10-15</v>
      </c>
      <c r="W6328" t="str">
        <f t="shared" si="692"/>
        <v>Slow</v>
      </c>
    </row>
    <row r="6329" spans="1:23" x14ac:dyDescent="0.3">
      <c r="A6329">
        <v>606328</v>
      </c>
      <c r="B6329">
        <v>27721</v>
      </c>
      <c r="C6329">
        <v>32</v>
      </c>
      <c r="D6329" t="s">
        <v>4</v>
      </c>
      <c r="E6329" t="s">
        <v>13</v>
      </c>
      <c r="F6329" t="s">
        <v>24</v>
      </c>
      <c r="G6329" t="s">
        <v>31</v>
      </c>
      <c r="H6329" s="1">
        <v>45635</v>
      </c>
      <c r="I6329" t="s">
        <v>33</v>
      </c>
      <c r="J6329">
        <v>48</v>
      </c>
      <c r="K6329">
        <v>2.2999999999999998</v>
      </c>
      <c r="L6329">
        <v>1271.55</v>
      </c>
      <c r="M6329">
        <v>31.26</v>
      </c>
      <c r="N6329" t="s">
        <v>47</v>
      </c>
      <c r="O6329">
        <v>2</v>
      </c>
      <c r="P6329" t="str" cm="1">
        <f t="array" ref="P6329">_xlfn.IFS(C6329&lt;25,"18-24", C6329&lt;=35,"25-35", C6329&lt;=50,"36-50",TRUE,"50+")</f>
        <v>25-35</v>
      </c>
      <c r="Q6329" t="str">
        <f t="shared" si="686"/>
        <v>new</v>
      </c>
      <c r="R6329" t="str">
        <f t="shared" si="687"/>
        <v>high value</v>
      </c>
      <c r="S6329" t="str">
        <f t="shared" si="688"/>
        <v>Low</v>
      </c>
      <c r="T6329" t="str">
        <f t="shared" si="689"/>
        <v>Dec</v>
      </c>
      <c r="U6329">
        <f t="shared" si="690"/>
        <v>2024</v>
      </c>
      <c r="V6329" t="str">
        <f t="shared" si="691"/>
        <v>0-5</v>
      </c>
      <c r="W6329" t="str">
        <f t="shared" si="692"/>
        <v>Slow</v>
      </c>
    </row>
    <row r="6330" spans="1:23" x14ac:dyDescent="0.3">
      <c r="A6330">
        <v>606329</v>
      </c>
      <c r="B6330">
        <v>36040</v>
      </c>
      <c r="C6330">
        <v>39</v>
      </c>
      <c r="D6330" t="s">
        <v>7</v>
      </c>
      <c r="E6330" t="s">
        <v>13</v>
      </c>
      <c r="F6330" t="s">
        <v>19</v>
      </c>
      <c r="G6330" t="s">
        <v>31</v>
      </c>
      <c r="H6330" s="1">
        <v>44707</v>
      </c>
      <c r="I6330" t="s">
        <v>33</v>
      </c>
      <c r="J6330">
        <v>54</v>
      </c>
      <c r="K6330">
        <v>2.2000000000000002</v>
      </c>
      <c r="L6330">
        <v>523.42999999999995</v>
      </c>
      <c r="M6330">
        <v>53.49</v>
      </c>
      <c r="N6330" t="s">
        <v>47</v>
      </c>
      <c r="O6330">
        <v>5</v>
      </c>
      <c r="P6330" t="str" cm="1">
        <f t="array" ref="P6330">_xlfn.IFS(C6330&lt;25,"18-24", C6330&lt;=35,"25-35", C6330&lt;=50,"36-50",TRUE,"50+")</f>
        <v>36-50</v>
      </c>
      <c r="Q6330" t="str">
        <f t="shared" si="686"/>
        <v>new</v>
      </c>
      <c r="R6330" t="str">
        <f t="shared" si="687"/>
        <v>high value</v>
      </c>
      <c r="S6330" t="str">
        <f t="shared" si="688"/>
        <v>High</v>
      </c>
      <c r="T6330" t="str">
        <f t="shared" si="689"/>
        <v>May</v>
      </c>
      <c r="U6330">
        <f t="shared" si="690"/>
        <v>2022</v>
      </c>
      <c r="V6330" t="str">
        <f t="shared" si="691"/>
        <v>0-5</v>
      </c>
      <c r="W6330" t="str">
        <f t="shared" si="692"/>
        <v>Slow</v>
      </c>
    </row>
    <row r="6331" spans="1:23" x14ac:dyDescent="0.3">
      <c r="A6331">
        <v>606330</v>
      </c>
      <c r="B6331">
        <v>61611</v>
      </c>
      <c r="C6331">
        <v>47</v>
      </c>
      <c r="D6331" t="s">
        <v>7</v>
      </c>
      <c r="E6331" t="s">
        <v>15</v>
      </c>
      <c r="F6331" t="s">
        <v>24</v>
      </c>
      <c r="G6331" t="s">
        <v>25</v>
      </c>
      <c r="H6331" s="1">
        <v>44788</v>
      </c>
      <c r="I6331" t="s">
        <v>33</v>
      </c>
      <c r="J6331">
        <v>44</v>
      </c>
      <c r="K6331">
        <v>12</v>
      </c>
      <c r="L6331">
        <v>262.12</v>
      </c>
      <c r="M6331">
        <v>79.55</v>
      </c>
      <c r="N6331" t="s">
        <v>48</v>
      </c>
      <c r="O6331">
        <v>1</v>
      </c>
      <c r="P6331" t="str" cm="1">
        <f t="array" ref="P6331">_xlfn.IFS(C6331&lt;25,"18-24", C6331&lt;=35,"25-35", C6331&lt;=50,"36-50",TRUE,"50+")</f>
        <v>36-50</v>
      </c>
      <c r="Q6331" t="str">
        <f t="shared" si="686"/>
        <v>new</v>
      </c>
      <c r="R6331" t="str">
        <f t="shared" si="687"/>
        <v>medium</v>
      </c>
      <c r="S6331" t="str">
        <f t="shared" si="688"/>
        <v>Low</v>
      </c>
      <c r="T6331" t="str">
        <f t="shared" si="689"/>
        <v>Aug</v>
      </c>
      <c r="U6331">
        <f t="shared" si="690"/>
        <v>2022</v>
      </c>
      <c r="V6331" t="str">
        <f t="shared" si="691"/>
        <v>10-15</v>
      </c>
      <c r="W6331" t="str">
        <f t="shared" si="692"/>
        <v>Medium</v>
      </c>
    </row>
    <row r="6332" spans="1:23" x14ac:dyDescent="0.3">
      <c r="A6332">
        <v>606331</v>
      </c>
      <c r="B6332">
        <v>58512</v>
      </c>
      <c r="C6332">
        <v>36</v>
      </c>
      <c r="D6332" t="s">
        <v>4</v>
      </c>
      <c r="E6332" t="s">
        <v>16</v>
      </c>
      <c r="F6332" t="s">
        <v>18</v>
      </c>
      <c r="G6332" t="s">
        <v>31</v>
      </c>
      <c r="H6332" s="1">
        <v>45084</v>
      </c>
      <c r="I6332" t="s">
        <v>33</v>
      </c>
      <c r="J6332">
        <v>52</v>
      </c>
      <c r="K6332">
        <v>11.5</v>
      </c>
      <c r="L6332">
        <v>582.79</v>
      </c>
      <c r="M6332">
        <v>85.63</v>
      </c>
      <c r="N6332" t="s">
        <v>49</v>
      </c>
      <c r="O6332">
        <v>2</v>
      </c>
      <c r="P6332" t="str" cm="1">
        <f t="array" ref="P6332">_xlfn.IFS(C6332&lt;25,"18-24", C6332&lt;=35,"25-35", C6332&lt;=50,"36-50",TRUE,"50+")</f>
        <v>36-50</v>
      </c>
      <c r="Q6332" t="str">
        <f t="shared" si="686"/>
        <v>new</v>
      </c>
      <c r="R6332" t="str">
        <f t="shared" si="687"/>
        <v>high value</v>
      </c>
      <c r="S6332" t="str">
        <f t="shared" si="688"/>
        <v>Low</v>
      </c>
      <c r="T6332" t="str">
        <f t="shared" si="689"/>
        <v>Jun</v>
      </c>
      <c r="U6332">
        <f t="shared" si="690"/>
        <v>2023</v>
      </c>
      <c r="V6332" t="str">
        <f t="shared" si="691"/>
        <v>10-15</v>
      </c>
      <c r="W6332" t="str">
        <f t="shared" si="692"/>
        <v>Slow</v>
      </c>
    </row>
    <row r="6333" spans="1:23" x14ac:dyDescent="0.3">
      <c r="A6333">
        <v>606332</v>
      </c>
      <c r="B6333">
        <v>12286</v>
      </c>
      <c r="C6333">
        <v>50</v>
      </c>
      <c r="D6333" t="s">
        <v>4</v>
      </c>
      <c r="E6333" t="s">
        <v>13</v>
      </c>
      <c r="F6333" t="s">
        <v>22</v>
      </c>
      <c r="G6333" t="s">
        <v>27</v>
      </c>
      <c r="H6333" s="1">
        <v>45254</v>
      </c>
      <c r="I6333" t="s">
        <v>34</v>
      </c>
      <c r="J6333">
        <v>85</v>
      </c>
      <c r="K6333">
        <v>8.6999999999999993</v>
      </c>
      <c r="L6333">
        <v>1222.04</v>
      </c>
      <c r="M6333">
        <v>69.48</v>
      </c>
      <c r="N6333" t="s">
        <v>48</v>
      </c>
      <c r="O6333">
        <v>4</v>
      </c>
      <c r="P6333" t="str" cm="1">
        <f t="array" ref="P6333">_xlfn.IFS(C6333&lt;25,"18-24", C6333&lt;=35,"25-35", C6333&lt;=50,"36-50",TRUE,"50+")</f>
        <v>36-50</v>
      </c>
      <c r="Q6333" t="str">
        <f t="shared" si="686"/>
        <v>repeat</v>
      </c>
      <c r="R6333" t="str">
        <f t="shared" si="687"/>
        <v>high value</v>
      </c>
      <c r="S6333" t="str">
        <f t="shared" si="688"/>
        <v>medium</v>
      </c>
      <c r="T6333" t="str">
        <f t="shared" si="689"/>
        <v>Nov</v>
      </c>
      <c r="U6333">
        <f t="shared" si="690"/>
        <v>2023</v>
      </c>
      <c r="V6333" t="str">
        <f t="shared" si="691"/>
        <v>5-10</v>
      </c>
      <c r="W6333" t="str">
        <f t="shared" si="692"/>
        <v>Slow</v>
      </c>
    </row>
    <row r="6334" spans="1:23" x14ac:dyDescent="0.3">
      <c r="A6334">
        <v>606333</v>
      </c>
      <c r="B6334">
        <v>11980</v>
      </c>
      <c r="C6334">
        <v>52</v>
      </c>
      <c r="D6334" t="s">
        <v>7</v>
      </c>
      <c r="E6334" t="s">
        <v>11</v>
      </c>
      <c r="F6334" t="s">
        <v>18</v>
      </c>
      <c r="G6334" t="s">
        <v>29</v>
      </c>
      <c r="H6334" s="1">
        <v>44834</v>
      </c>
      <c r="I6334" t="s">
        <v>34</v>
      </c>
      <c r="J6334">
        <v>33</v>
      </c>
      <c r="K6334">
        <v>1.7</v>
      </c>
      <c r="L6334">
        <v>1089.81</v>
      </c>
      <c r="M6334">
        <v>45.1</v>
      </c>
      <c r="N6334" t="s">
        <v>47</v>
      </c>
      <c r="O6334">
        <v>5</v>
      </c>
      <c r="P6334" t="str" cm="1">
        <f t="array" ref="P6334">_xlfn.IFS(C6334&lt;25,"18-24", C6334&lt;=35,"25-35", C6334&lt;=50,"36-50",TRUE,"50+")</f>
        <v>50+</v>
      </c>
      <c r="Q6334" t="str">
        <f t="shared" si="686"/>
        <v>new</v>
      </c>
      <c r="R6334" t="str">
        <f t="shared" si="687"/>
        <v>high value</v>
      </c>
      <c r="S6334" t="str">
        <f t="shared" si="688"/>
        <v>High</v>
      </c>
      <c r="T6334" t="str">
        <f t="shared" si="689"/>
        <v>Sep</v>
      </c>
      <c r="U6334">
        <f t="shared" si="690"/>
        <v>2022</v>
      </c>
      <c r="V6334" t="str">
        <f t="shared" si="691"/>
        <v>0-5</v>
      </c>
      <c r="W6334" t="str">
        <f t="shared" si="692"/>
        <v>Medium</v>
      </c>
    </row>
    <row r="6335" spans="1:23" x14ac:dyDescent="0.3">
      <c r="A6335">
        <v>606334</v>
      </c>
      <c r="B6335">
        <v>89251</v>
      </c>
      <c r="C6335">
        <v>25</v>
      </c>
      <c r="D6335" t="s">
        <v>7</v>
      </c>
      <c r="E6335" t="s">
        <v>11</v>
      </c>
      <c r="F6335" t="s">
        <v>32</v>
      </c>
      <c r="G6335" t="s">
        <v>23</v>
      </c>
      <c r="H6335" s="1">
        <v>44876</v>
      </c>
      <c r="I6335" t="s">
        <v>33</v>
      </c>
      <c r="J6335">
        <v>47</v>
      </c>
      <c r="K6335">
        <v>7.1</v>
      </c>
      <c r="L6335">
        <v>710.33</v>
      </c>
      <c r="M6335">
        <v>59.01</v>
      </c>
      <c r="N6335" t="s">
        <v>47</v>
      </c>
      <c r="O6335">
        <v>3</v>
      </c>
      <c r="P6335" t="str" cm="1">
        <f t="array" ref="P6335">_xlfn.IFS(C6335&lt;25,"18-24", C6335&lt;=35,"25-35", C6335&lt;=50,"36-50",TRUE,"50+")</f>
        <v>25-35</v>
      </c>
      <c r="Q6335" t="str">
        <f t="shared" si="686"/>
        <v>new</v>
      </c>
      <c r="R6335" t="str">
        <f t="shared" si="687"/>
        <v>high value</v>
      </c>
      <c r="S6335" t="str">
        <f t="shared" si="688"/>
        <v>medium</v>
      </c>
      <c r="T6335" t="str">
        <f t="shared" si="689"/>
        <v>Nov</v>
      </c>
      <c r="U6335">
        <f t="shared" si="690"/>
        <v>2022</v>
      </c>
      <c r="V6335" t="str">
        <f t="shared" si="691"/>
        <v>5-10</v>
      </c>
      <c r="W6335" t="str">
        <f t="shared" si="692"/>
        <v>Slow</v>
      </c>
    </row>
    <row r="6336" spans="1:23" x14ac:dyDescent="0.3">
      <c r="A6336">
        <v>606335</v>
      </c>
      <c r="B6336">
        <v>88133</v>
      </c>
      <c r="C6336">
        <v>44</v>
      </c>
      <c r="D6336" t="s">
        <v>4</v>
      </c>
      <c r="E6336" t="s">
        <v>11</v>
      </c>
      <c r="F6336" t="s">
        <v>24</v>
      </c>
      <c r="G6336" t="s">
        <v>25</v>
      </c>
      <c r="H6336" s="1">
        <v>45135</v>
      </c>
      <c r="I6336" t="s">
        <v>33</v>
      </c>
      <c r="J6336">
        <v>58</v>
      </c>
      <c r="K6336">
        <v>2.6</v>
      </c>
      <c r="L6336">
        <v>946.6</v>
      </c>
      <c r="M6336">
        <v>72.33</v>
      </c>
      <c r="N6336" t="s">
        <v>50</v>
      </c>
      <c r="O6336">
        <v>1</v>
      </c>
      <c r="P6336" t="str" cm="1">
        <f t="array" ref="P6336">_xlfn.IFS(C6336&lt;25,"18-24", C6336&lt;=35,"25-35", C6336&lt;=50,"36-50",TRUE,"50+")</f>
        <v>36-50</v>
      </c>
      <c r="Q6336" t="str">
        <f t="shared" si="686"/>
        <v>new</v>
      </c>
      <c r="R6336" t="str">
        <f t="shared" si="687"/>
        <v>high value</v>
      </c>
      <c r="S6336" t="str">
        <f t="shared" si="688"/>
        <v>Low</v>
      </c>
      <c r="T6336" t="str">
        <f t="shared" si="689"/>
        <v>Jul</v>
      </c>
      <c r="U6336">
        <f t="shared" si="690"/>
        <v>2023</v>
      </c>
      <c r="V6336" t="str">
        <f t="shared" si="691"/>
        <v>0-5</v>
      </c>
      <c r="W6336" t="str">
        <f t="shared" si="692"/>
        <v>Slow</v>
      </c>
    </row>
    <row r="6337" spans="1:23" x14ac:dyDescent="0.3">
      <c r="A6337">
        <v>606336</v>
      </c>
      <c r="B6337">
        <v>82480</v>
      </c>
      <c r="C6337">
        <v>63</v>
      </c>
      <c r="D6337" t="s">
        <v>4</v>
      </c>
      <c r="E6337" t="s">
        <v>16</v>
      </c>
      <c r="F6337" t="s">
        <v>18</v>
      </c>
      <c r="G6337" t="s">
        <v>23</v>
      </c>
      <c r="H6337" s="1">
        <v>45118</v>
      </c>
      <c r="I6337" t="s">
        <v>34</v>
      </c>
      <c r="J6337">
        <v>59</v>
      </c>
      <c r="K6337">
        <v>1.9</v>
      </c>
      <c r="L6337">
        <v>934.84</v>
      </c>
      <c r="M6337">
        <v>54.77</v>
      </c>
      <c r="N6337" t="s">
        <v>47</v>
      </c>
      <c r="O6337">
        <v>1</v>
      </c>
      <c r="P6337" t="str" cm="1">
        <f t="array" ref="P6337">_xlfn.IFS(C6337&lt;25,"18-24", C6337&lt;=35,"25-35", C6337&lt;=50,"36-50",TRUE,"50+")</f>
        <v>50+</v>
      </c>
      <c r="Q6337" t="str">
        <f t="shared" si="686"/>
        <v>repeat</v>
      </c>
      <c r="R6337" t="str">
        <f t="shared" si="687"/>
        <v>high value</v>
      </c>
      <c r="S6337" t="str">
        <f t="shared" si="688"/>
        <v>Low</v>
      </c>
      <c r="T6337" t="str">
        <f t="shared" si="689"/>
        <v>Jul</v>
      </c>
      <c r="U6337">
        <f t="shared" si="690"/>
        <v>2023</v>
      </c>
      <c r="V6337" t="str">
        <f t="shared" si="691"/>
        <v>0-5</v>
      </c>
      <c r="W6337" t="str">
        <f t="shared" si="692"/>
        <v>Slow</v>
      </c>
    </row>
    <row r="6338" spans="1:23" x14ac:dyDescent="0.3">
      <c r="A6338">
        <v>606337</v>
      </c>
      <c r="B6338">
        <v>21631</v>
      </c>
      <c r="C6338">
        <v>30</v>
      </c>
      <c r="D6338" t="s">
        <v>7</v>
      </c>
      <c r="E6338" t="s">
        <v>15</v>
      </c>
      <c r="F6338" t="s">
        <v>24</v>
      </c>
      <c r="G6338" t="s">
        <v>31</v>
      </c>
      <c r="H6338" s="1">
        <v>45583</v>
      </c>
      <c r="I6338" t="s">
        <v>33</v>
      </c>
      <c r="J6338">
        <v>31</v>
      </c>
      <c r="K6338">
        <v>6.1</v>
      </c>
      <c r="L6338">
        <v>528.29999999999995</v>
      </c>
      <c r="M6338">
        <v>70.989999999999995</v>
      </c>
      <c r="N6338" t="s">
        <v>49</v>
      </c>
      <c r="O6338">
        <v>1</v>
      </c>
      <c r="P6338" t="str" cm="1">
        <f t="array" ref="P6338">_xlfn.IFS(C6338&lt;25,"18-24", C6338&lt;=35,"25-35", C6338&lt;=50,"36-50",TRUE,"50+")</f>
        <v>25-35</v>
      </c>
      <c r="Q6338" t="str">
        <f t="shared" si="686"/>
        <v>new</v>
      </c>
      <c r="R6338" t="str">
        <f t="shared" si="687"/>
        <v>high value</v>
      </c>
      <c r="S6338" t="str">
        <f t="shared" si="688"/>
        <v>Low</v>
      </c>
      <c r="T6338" t="str">
        <f t="shared" si="689"/>
        <v>Oct</v>
      </c>
      <c r="U6338">
        <f t="shared" si="690"/>
        <v>2024</v>
      </c>
      <c r="V6338" t="str">
        <f t="shared" si="691"/>
        <v>5-10</v>
      </c>
      <c r="W6338" t="str">
        <f t="shared" si="692"/>
        <v>Medium</v>
      </c>
    </row>
    <row r="6339" spans="1:23" x14ac:dyDescent="0.3">
      <c r="A6339">
        <v>606338</v>
      </c>
      <c r="B6339">
        <v>20040</v>
      </c>
      <c r="C6339">
        <v>35</v>
      </c>
      <c r="D6339" t="s">
        <v>7</v>
      </c>
      <c r="E6339" t="s">
        <v>11</v>
      </c>
      <c r="F6339" t="s">
        <v>32</v>
      </c>
      <c r="G6339" t="s">
        <v>21</v>
      </c>
      <c r="H6339" s="1">
        <v>44591</v>
      </c>
      <c r="I6339" t="s">
        <v>33</v>
      </c>
      <c r="J6339">
        <v>32</v>
      </c>
      <c r="K6339">
        <v>13.3</v>
      </c>
      <c r="L6339">
        <v>760.04</v>
      </c>
      <c r="M6339">
        <v>25.93</v>
      </c>
      <c r="N6339" t="s">
        <v>49</v>
      </c>
      <c r="O6339">
        <v>4</v>
      </c>
      <c r="P6339" t="str" cm="1">
        <f t="array" ref="P6339">_xlfn.IFS(C6339&lt;25,"18-24", C6339&lt;=35,"25-35", C6339&lt;=50,"36-50",TRUE,"50+")</f>
        <v>25-35</v>
      </c>
      <c r="Q6339" t="str">
        <f t="shared" ref="Q6339:Q6402" si="693">IF(COUNTIF($B:$B,B6339)&gt;1,"repeat","new")</f>
        <v>new</v>
      </c>
      <c r="R6339" t="str">
        <f t="shared" ref="R6339:R6402" si="694">IF(L6339&gt;500,"high value",IF( L6339&gt;250,"medium","low"))</f>
        <v>high value</v>
      </c>
      <c r="S6339" t="str">
        <f t="shared" ref="S6339:S6402" si="695">IF(O6339&lt;=2,"Low",IF(O6339&lt;=4,"medium","High"))</f>
        <v>medium</v>
      </c>
      <c r="T6339" t="str">
        <f t="shared" ref="T6339:T6402" si="696">TEXT(H6339,"MMM")</f>
        <v>Jan</v>
      </c>
      <c r="U6339">
        <f t="shared" ref="U6339:U6402" si="697">YEAR(H6339)</f>
        <v>2022</v>
      </c>
      <c r="V6339" t="str">
        <f t="shared" ref="V6339:V6402" si="698">IF(K6339&lt;=5,"0-5",IF(K6339&lt;=10,"5-10",IF(K6339&lt;=15,"10-15","15+")))</f>
        <v>10-15</v>
      </c>
      <c r="W6339" t="str">
        <f t="shared" ref="W6339:W6402" si="699">IF(J6339&lt;=30,"Fast",IF(J6339&lt;=45,"Medium","Slow"))</f>
        <v>Medium</v>
      </c>
    </row>
    <row r="6340" spans="1:23" x14ac:dyDescent="0.3">
      <c r="A6340">
        <v>606339</v>
      </c>
      <c r="B6340">
        <v>95066</v>
      </c>
      <c r="C6340">
        <v>46</v>
      </c>
      <c r="D6340" t="s">
        <v>4</v>
      </c>
      <c r="E6340" t="s">
        <v>16</v>
      </c>
      <c r="F6340" t="s">
        <v>32</v>
      </c>
      <c r="G6340" t="s">
        <v>23</v>
      </c>
      <c r="H6340" s="1">
        <v>45624</v>
      </c>
      <c r="I6340" t="s">
        <v>33</v>
      </c>
      <c r="J6340">
        <v>71</v>
      </c>
      <c r="K6340">
        <v>1.9</v>
      </c>
      <c r="L6340">
        <v>581.09</v>
      </c>
      <c r="M6340">
        <v>109.12</v>
      </c>
      <c r="N6340" t="s">
        <v>49</v>
      </c>
      <c r="O6340">
        <v>4</v>
      </c>
      <c r="P6340" t="str" cm="1">
        <f t="array" ref="P6340">_xlfn.IFS(C6340&lt;25,"18-24", C6340&lt;=35,"25-35", C6340&lt;=50,"36-50",TRUE,"50+")</f>
        <v>36-50</v>
      </c>
      <c r="Q6340" t="str">
        <f t="shared" si="693"/>
        <v>new</v>
      </c>
      <c r="R6340" t="str">
        <f t="shared" si="694"/>
        <v>high value</v>
      </c>
      <c r="S6340" t="str">
        <f t="shared" si="695"/>
        <v>medium</v>
      </c>
      <c r="T6340" t="str">
        <f t="shared" si="696"/>
        <v>Nov</v>
      </c>
      <c r="U6340">
        <f t="shared" si="697"/>
        <v>2024</v>
      </c>
      <c r="V6340" t="str">
        <f t="shared" si="698"/>
        <v>0-5</v>
      </c>
      <c r="W6340" t="str">
        <f t="shared" si="699"/>
        <v>Slow</v>
      </c>
    </row>
    <row r="6341" spans="1:23" x14ac:dyDescent="0.3">
      <c r="A6341">
        <v>606340</v>
      </c>
      <c r="B6341">
        <v>38761</v>
      </c>
      <c r="C6341">
        <v>21</v>
      </c>
      <c r="D6341" t="s">
        <v>7</v>
      </c>
      <c r="E6341" t="s">
        <v>15</v>
      </c>
      <c r="F6341" t="s">
        <v>18</v>
      </c>
      <c r="G6341" t="s">
        <v>31</v>
      </c>
      <c r="H6341" s="1">
        <v>45145</v>
      </c>
      <c r="I6341" t="s">
        <v>33</v>
      </c>
      <c r="J6341">
        <v>39</v>
      </c>
      <c r="K6341">
        <v>5.4</v>
      </c>
      <c r="L6341">
        <v>1273.0899999999999</v>
      </c>
      <c r="M6341">
        <v>66.25</v>
      </c>
      <c r="N6341" t="s">
        <v>50</v>
      </c>
      <c r="O6341">
        <v>2</v>
      </c>
      <c r="P6341" t="str" cm="1">
        <f t="array" ref="P6341">_xlfn.IFS(C6341&lt;25,"18-24", C6341&lt;=35,"25-35", C6341&lt;=50,"36-50",TRUE,"50+")</f>
        <v>18-24</v>
      </c>
      <c r="Q6341" t="str">
        <f t="shared" si="693"/>
        <v>new</v>
      </c>
      <c r="R6341" t="str">
        <f t="shared" si="694"/>
        <v>high value</v>
      </c>
      <c r="S6341" t="str">
        <f t="shared" si="695"/>
        <v>Low</v>
      </c>
      <c r="T6341" t="str">
        <f t="shared" si="696"/>
        <v>Aug</v>
      </c>
      <c r="U6341">
        <f t="shared" si="697"/>
        <v>2023</v>
      </c>
      <c r="V6341" t="str">
        <f t="shared" si="698"/>
        <v>5-10</v>
      </c>
      <c r="W6341" t="str">
        <f t="shared" si="699"/>
        <v>Medium</v>
      </c>
    </row>
    <row r="6342" spans="1:23" x14ac:dyDescent="0.3">
      <c r="A6342">
        <v>606341</v>
      </c>
      <c r="B6342">
        <v>31785</v>
      </c>
      <c r="C6342">
        <v>48</v>
      </c>
      <c r="D6342" t="s">
        <v>4</v>
      </c>
      <c r="E6342" t="s">
        <v>16</v>
      </c>
      <c r="F6342" t="s">
        <v>22</v>
      </c>
      <c r="G6342" t="s">
        <v>21</v>
      </c>
      <c r="H6342" s="1">
        <v>44605</v>
      </c>
      <c r="I6342" t="s">
        <v>34</v>
      </c>
      <c r="J6342">
        <v>54</v>
      </c>
      <c r="K6342">
        <v>3.2</v>
      </c>
      <c r="L6342">
        <v>1361.7</v>
      </c>
      <c r="M6342">
        <v>117.5</v>
      </c>
      <c r="N6342" t="s">
        <v>47</v>
      </c>
      <c r="O6342">
        <v>3</v>
      </c>
      <c r="P6342" t="str" cm="1">
        <f t="array" ref="P6342">_xlfn.IFS(C6342&lt;25,"18-24", C6342&lt;=35,"25-35", C6342&lt;=50,"36-50",TRUE,"50+")</f>
        <v>36-50</v>
      </c>
      <c r="Q6342" t="str">
        <f t="shared" si="693"/>
        <v>new</v>
      </c>
      <c r="R6342" t="str">
        <f t="shared" si="694"/>
        <v>high value</v>
      </c>
      <c r="S6342" t="str">
        <f t="shared" si="695"/>
        <v>medium</v>
      </c>
      <c r="T6342" t="str">
        <f t="shared" si="696"/>
        <v>Feb</v>
      </c>
      <c r="U6342">
        <f t="shared" si="697"/>
        <v>2022</v>
      </c>
      <c r="V6342" t="str">
        <f t="shared" si="698"/>
        <v>0-5</v>
      </c>
      <c r="W6342" t="str">
        <f t="shared" si="699"/>
        <v>Slow</v>
      </c>
    </row>
    <row r="6343" spans="1:23" x14ac:dyDescent="0.3">
      <c r="A6343">
        <v>606342</v>
      </c>
      <c r="B6343">
        <v>85245</v>
      </c>
      <c r="C6343">
        <v>52</v>
      </c>
      <c r="D6343" t="s">
        <v>7</v>
      </c>
      <c r="E6343" t="s">
        <v>5</v>
      </c>
      <c r="F6343" t="s">
        <v>32</v>
      </c>
      <c r="G6343" t="s">
        <v>29</v>
      </c>
      <c r="H6343" s="1">
        <v>45612</v>
      </c>
      <c r="I6343" t="s">
        <v>33</v>
      </c>
      <c r="J6343">
        <v>85</v>
      </c>
      <c r="K6343">
        <v>3.9</v>
      </c>
      <c r="L6343">
        <v>656.81</v>
      </c>
      <c r="M6343">
        <v>32.659999999999997</v>
      </c>
      <c r="N6343" t="s">
        <v>49</v>
      </c>
      <c r="O6343">
        <v>4</v>
      </c>
      <c r="P6343" t="str" cm="1">
        <f t="array" ref="P6343">_xlfn.IFS(C6343&lt;25,"18-24", C6343&lt;=35,"25-35", C6343&lt;=50,"36-50",TRUE,"50+")</f>
        <v>50+</v>
      </c>
      <c r="Q6343" t="str">
        <f t="shared" si="693"/>
        <v>new</v>
      </c>
      <c r="R6343" t="str">
        <f t="shared" si="694"/>
        <v>high value</v>
      </c>
      <c r="S6343" t="str">
        <f t="shared" si="695"/>
        <v>medium</v>
      </c>
      <c r="T6343" t="str">
        <f t="shared" si="696"/>
        <v>Nov</v>
      </c>
      <c r="U6343">
        <f t="shared" si="697"/>
        <v>2024</v>
      </c>
      <c r="V6343" t="str">
        <f t="shared" si="698"/>
        <v>0-5</v>
      </c>
      <c r="W6343" t="str">
        <f t="shared" si="699"/>
        <v>Slow</v>
      </c>
    </row>
    <row r="6344" spans="1:23" x14ac:dyDescent="0.3">
      <c r="A6344">
        <v>606343</v>
      </c>
      <c r="B6344">
        <v>95209</v>
      </c>
      <c r="C6344">
        <v>19</v>
      </c>
      <c r="D6344" t="s">
        <v>7</v>
      </c>
      <c r="E6344" t="s">
        <v>8</v>
      </c>
      <c r="F6344" t="s">
        <v>19</v>
      </c>
      <c r="G6344" t="s">
        <v>27</v>
      </c>
      <c r="H6344" s="1">
        <v>44585</v>
      </c>
      <c r="I6344" t="s">
        <v>33</v>
      </c>
      <c r="J6344">
        <v>47</v>
      </c>
      <c r="K6344">
        <v>9</v>
      </c>
      <c r="L6344">
        <v>671.33</v>
      </c>
      <c r="M6344">
        <v>47.65</v>
      </c>
      <c r="N6344" t="s">
        <v>50</v>
      </c>
      <c r="O6344">
        <v>2</v>
      </c>
      <c r="P6344" t="str" cm="1">
        <f t="array" ref="P6344">_xlfn.IFS(C6344&lt;25,"18-24", C6344&lt;=35,"25-35", C6344&lt;=50,"36-50",TRUE,"50+")</f>
        <v>18-24</v>
      </c>
      <c r="Q6344" t="str">
        <f t="shared" si="693"/>
        <v>repeat</v>
      </c>
      <c r="R6344" t="str">
        <f t="shared" si="694"/>
        <v>high value</v>
      </c>
      <c r="S6344" t="str">
        <f t="shared" si="695"/>
        <v>Low</v>
      </c>
      <c r="T6344" t="str">
        <f t="shared" si="696"/>
        <v>Jan</v>
      </c>
      <c r="U6344">
        <f t="shared" si="697"/>
        <v>2022</v>
      </c>
      <c r="V6344" t="str">
        <f t="shared" si="698"/>
        <v>5-10</v>
      </c>
      <c r="W6344" t="str">
        <f t="shared" si="699"/>
        <v>Slow</v>
      </c>
    </row>
    <row r="6345" spans="1:23" x14ac:dyDescent="0.3">
      <c r="A6345">
        <v>606344</v>
      </c>
      <c r="B6345">
        <v>35583</v>
      </c>
      <c r="C6345">
        <v>25</v>
      </c>
      <c r="D6345" t="s">
        <v>4</v>
      </c>
      <c r="E6345" t="s">
        <v>11</v>
      </c>
      <c r="F6345" t="s">
        <v>32</v>
      </c>
      <c r="G6345" t="s">
        <v>23</v>
      </c>
      <c r="H6345" s="1">
        <v>44990</v>
      </c>
      <c r="I6345" t="s">
        <v>34</v>
      </c>
      <c r="J6345">
        <v>35</v>
      </c>
      <c r="K6345">
        <v>2.2000000000000002</v>
      </c>
      <c r="L6345">
        <v>1093.3800000000001</v>
      </c>
      <c r="M6345">
        <v>84.92</v>
      </c>
      <c r="N6345" t="s">
        <v>48</v>
      </c>
      <c r="O6345">
        <v>5</v>
      </c>
      <c r="P6345" t="str" cm="1">
        <f t="array" ref="P6345">_xlfn.IFS(C6345&lt;25,"18-24", C6345&lt;=35,"25-35", C6345&lt;=50,"36-50",TRUE,"50+")</f>
        <v>25-35</v>
      </c>
      <c r="Q6345" t="str">
        <f t="shared" si="693"/>
        <v>new</v>
      </c>
      <c r="R6345" t="str">
        <f t="shared" si="694"/>
        <v>high value</v>
      </c>
      <c r="S6345" t="str">
        <f t="shared" si="695"/>
        <v>High</v>
      </c>
      <c r="T6345" t="str">
        <f t="shared" si="696"/>
        <v>Mar</v>
      </c>
      <c r="U6345">
        <f t="shared" si="697"/>
        <v>2023</v>
      </c>
      <c r="V6345" t="str">
        <f t="shared" si="698"/>
        <v>0-5</v>
      </c>
      <c r="W6345" t="str">
        <f t="shared" si="699"/>
        <v>Medium</v>
      </c>
    </row>
    <row r="6346" spans="1:23" x14ac:dyDescent="0.3">
      <c r="A6346">
        <v>606345</v>
      </c>
      <c r="B6346">
        <v>94236</v>
      </c>
      <c r="C6346">
        <v>36</v>
      </c>
      <c r="D6346" t="s">
        <v>4</v>
      </c>
      <c r="E6346" t="s">
        <v>15</v>
      </c>
      <c r="F6346" t="s">
        <v>28</v>
      </c>
      <c r="G6346" t="s">
        <v>21</v>
      </c>
      <c r="H6346" s="1">
        <v>44760</v>
      </c>
      <c r="I6346" t="s">
        <v>33</v>
      </c>
      <c r="J6346">
        <v>87</v>
      </c>
      <c r="K6346">
        <v>6.5</v>
      </c>
      <c r="L6346">
        <v>1178.79</v>
      </c>
      <c r="M6346">
        <v>72.900000000000006</v>
      </c>
      <c r="N6346" t="s">
        <v>47</v>
      </c>
      <c r="O6346">
        <v>2</v>
      </c>
      <c r="P6346" t="str" cm="1">
        <f t="array" ref="P6346">_xlfn.IFS(C6346&lt;25,"18-24", C6346&lt;=35,"25-35", C6346&lt;=50,"36-50",TRUE,"50+")</f>
        <v>36-50</v>
      </c>
      <c r="Q6346" t="str">
        <f t="shared" si="693"/>
        <v>new</v>
      </c>
      <c r="R6346" t="str">
        <f t="shared" si="694"/>
        <v>high value</v>
      </c>
      <c r="S6346" t="str">
        <f t="shared" si="695"/>
        <v>Low</v>
      </c>
      <c r="T6346" t="str">
        <f t="shared" si="696"/>
        <v>Jul</v>
      </c>
      <c r="U6346">
        <f t="shared" si="697"/>
        <v>2022</v>
      </c>
      <c r="V6346" t="str">
        <f t="shared" si="698"/>
        <v>5-10</v>
      </c>
      <c r="W6346" t="str">
        <f t="shared" si="699"/>
        <v>Slow</v>
      </c>
    </row>
    <row r="6347" spans="1:23" x14ac:dyDescent="0.3">
      <c r="A6347">
        <v>606346</v>
      </c>
      <c r="B6347">
        <v>60787</v>
      </c>
      <c r="C6347">
        <v>37</v>
      </c>
      <c r="D6347" t="s">
        <v>7</v>
      </c>
      <c r="E6347" t="s">
        <v>11</v>
      </c>
      <c r="F6347" t="s">
        <v>28</v>
      </c>
      <c r="G6347" t="s">
        <v>29</v>
      </c>
      <c r="H6347" s="1">
        <v>45178</v>
      </c>
      <c r="I6347" t="s">
        <v>34</v>
      </c>
      <c r="J6347">
        <v>40</v>
      </c>
      <c r="K6347">
        <v>5.3</v>
      </c>
      <c r="L6347">
        <v>408.78</v>
      </c>
      <c r="M6347">
        <v>50.01</v>
      </c>
      <c r="N6347" t="s">
        <v>47</v>
      </c>
      <c r="O6347">
        <v>3</v>
      </c>
      <c r="P6347" t="str" cm="1">
        <f t="array" ref="P6347">_xlfn.IFS(C6347&lt;25,"18-24", C6347&lt;=35,"25-35", C6347&lt;=50,"36-50",TRUE,"50+")</f>
        <v>36-50</v>
      </c>
      <c r="Q6347" t="str">
        <f t="shared" si="693"/>
        <v>new</v>
      </c>
      <c r="R6347" t="str">
        <f t="shared" si="694"/>
        <v>medium</v>
      </c>
      <c r="S6347" t="str">
        <f t="shared" si="695"/>
        <v>medium</v>
      </c>
      <c r="T6347" t="str">
        <f t="shared" si="696"/>
        <v>Sep</v>
      </c>
      <c r="U6347">
        <f t="shared" si="697"/>
        <v>2023</v>
      </c>
      <c r="V6347" t="str">
        <f t="shared" si="698"/>
        <v>5-10</v>
      </c>
      <c r="W6347" t="str">
        <f t="shared" si="699"/>
        <v>Medium</v>
      </c>
    </row>
    <row r="6348" spans="1:23" x14ac:dyDescent="0.3">
      <c r="A6348">
        <v>606347</v>
      </c>
      <c r="B6348">
        <v>89740</v>
      </c>
      <c r="C6348">
        <v>60</v>
      </c>
      <c r="D6348" t="s">
        <v>7</v>
      </c>
      <c r="E6348" t="s">
        <v>5</v>
      </c>
      <c r="F6348" t="s">
        <v>24</v>
      </c>
      <c r="G6348" t="s">
        <v>27</v>
      </c>
      <c r="H6348" s="1">
        <v>45515</v>
      </c>
      <c r="I6348" t="s">
        <v>34</v>
      </c>
      <c r="J6348">
        <v>27</v>
      </c>
      <c r="K6348">
        <v>5.8</v>
      </c>
      <c r="L6348">
        <v>184.81</v>
      </c>
      <c r="M6348">
        <v>57.16</v>
      </c>
      <c r="N6348" t="s">
        <v>50</v>
      </c>
      <c r="O6348">
        <v>2</v>
      </c>
      <c r="P6348" t="str" cm="1">
        <f t="array" ref="P6348">_xlfn.IFS(C6348&lt;25,"18-24", C6348&lt;=35,"25-35", C6348&lt;=50,"36-50",TRUE,"50+")</f>
        <v>50+</v>
      </c>
      <c r="Q6348" t="str">
        <f t="shared" si="693"/>
        <v>new</v>
      </c>
      <c r="R6348" t="str">
        <f t="shared" si="694"/>
        <v>low</v>
      </c>
      <c r="S6348" t="str">
        <f t="shared" si="695"/>
        <v>Low</v>
      </c>
      <c r="T6348" t="str">
        <f t="shared" si="696"/>
        <v>Aug</v>
      </c>
      <c r="U6348">
        <f t="shared" si="697"/>
        <v>2024</v>
      </c>
      <c r="V6348" t="str">
        <f t="shared" si="698"/>
        <v>5-10</v>
      </c>
      <c r="W6348" t="str">
        <f t="shared" si="699"/>
        <v>Fast</v>
      </c>
    </row>
    <row r="6349" spans="1:23" x14ac:dyDescent="0.3">
      <c r="A6349">
        <v>606348</v>
      </c>
      <c r="B6349">
        <v>99418</v>
      </c>
      <c r="C6349">
        <v>58</v>
      </c>
      <c r="D6349" t="s">
        <v>7</v>
      </c>
      <c r="E6349" t="s">
        <v>13</v>
      </c>
      <c r="F6349" t="s">
        <v>32</v>
      </c>
      <c r="G6349" t="s">
        <v>21</v>
      </c>
      <c r="H6349" s="1">
        <v>45335</v>
      </c>
      <c r="I6349" t="s">
        <v>34</v>
      </c>
      <c r="J6349">
        <v>88</v>
      </c>
      <c r="K6349">
        <v>5.4</v>
      </c>
      <c r="L6349">
        <v>858.37</v>
      </c>
      <c r="M6349">
        <v>84.03</v>
      </c>
      <c r="N6349" t="s">
        <v>47</v>
      </c>
      <c r="O6349">
        <v>1</v>
      </c>
      <c r="P6349" t="str" cm="1">
        <f t="array" ref="P6349">_xlfn.IFS(C6349&lt;25,"18-24", C6349&lt;=35,"25-35", C6349&lt;=50,"36-50",TRUE,"50+")</f>
        <v>50+</v>
      </c>
      <c r="Q6349" t="str">
        <f t="shared" si="693"/>
        <v>new</v>
      </c>
      <c r="R6349" t="str">
        <f t="shared" si="694"/>
        <v>high value</v>
      </c>
      <c r="S6349" t="str">
        <f t="shared" si="695"/>
        <v>Low</v>
      </c>
      <c r="T6349" t="str">
        <f t="shared" si="696"/>
        <v>Feb</v>
      </c>
      <c r="U6349">
        <f t="shared" si="697"/>
        <v>2024</v>
      </c>
      <c r="V6349" t="str">
        <f t="shared" si="698"/>
        <v>5-10</v>
      </c>
      <c r="W6349" t="str">
        <f t="shared" si="699"/>
        <v>Slow</v>
      </c>
    </row>
    <row r="6350" spans="1:23" x14ac:dyDescent="0.3">
      <c r="A6350">
        <v>606349</v>
      </c>
      <c r="B6350">
        <v>12434</v>
      </c>
      <c r="C6350">
        <v>34</v>
      </c>
      <c r="D6350" t="s">
        <v>7</v>
      </c>
      <c r="E6350" t="s">
        <v>15</v>
      </c>
      <c r="F6350" t="s">
        <v>19</v>
      </c>
      <c r="G6350" t="s">
        <v>23</v>
      </c>
      <c r="H6350" s="1">
        <v>45428</v>
      </c>
      <c r="I6350" t="s">
        <v>34</v>
      </c>
      <c r="J6350">
        <v>62</v>
      </c>
      <c r="K6350">
        <v>5.5</v>
      </c>
      <c r="L6350">
        <v>264.74</v>
      </c>
      <c r="M6350">
        <v>55.46</v>
      </c>
      <c r="N6350" t="s">
        <v>50</v>
      </c>
      <c r="O6350">
        <v>3</v>
      </c>
      <c r="P6350" t="str" cm="1">
        <f t="array" ref="P6350">_xlfn.IFS(C6350&lt;25,"18-24", C6350&lt;=35,"25-35", C6350&lt;=50,"36-50",TRUE,"50+")</f>
        <v>25-35</v>
      </c>
      <c r="Q6350" t="str">
        <f t="shared" si="693"/>
        <v>new</v>
      </c>
      <c r="R6350" t="str">
        <f t="shared" si="694"/>
        <v>medium</v>
      </c>
      <c r="S6350" t="str">
        <f t="shared" si="695"/>
        <v>medium</v>
      </c>
      <c r="T6350" t="str">
        <f t="shared" si="696"/>
        <v>May</v>
      </c>
      <c r="U6350">
        <f t="shared" si="697"/>
        <v>2024</v>
      </c>
      <c r="V6350" t="str">
        <f t="shared" si="698"/>
        <v>5-10</v>
      </c>
      <c r="W6350" t="str">
        <f t="shared" si="699"/>
        <v>Slow</v>
      </c>
    </row>
    <row r="6351" spans="1:23" x14ac:dyDescent="0.3">
      <c r="A6351">
        <v>606350</v>
      </c>
      <c r="B6351">
        <v>36393</v>
      </c>
      <c r="C6351">
        <v>44</v>
      </c>
      <c r="D6351" t="s">
        <v>7</v>
      </c>
      <c r="E6351" t="s">
        <v>13</v>
      </c>
      <c r="F6351" t="s">
        <v>30</v>
      </c>
      <c r="G6351" t="s">
        <v>27</v>
      </c>
      <c r="H6351" s="1">
        <v>44732</v>
      </c>
      <c r="I6351" t="s">
        <v>34</v>
      </c>
      <c r="J6351">
        <v>29</v>
      </c>
      <c r="K6351">
        <v>4.8</v>
      </c>
      <c r="L6351">
        <v>1054.99</v>
      </c>
      <c r="M6351">
        <v>33.47</v>
      </c>
      <c r="N6351" t="s">
        <v>47</v>
      </c>
      <c r="O6351">
        <v>5</v>
      </c>
      <c r="P6351" t="str" cm="1">
        <f t="array" ref="P6351">_xlfn.IFS(C6351&lt;25,"18-24", C6351&lt;=35,"25-35", C6351&lt;=50,"36-50",TRUE,"50+")</f>
        <v>36-50</v>
      </c>
      <c r="Q6351" t="str">
        <f t="shared" si="693"/>
        <v>new</v>
      </c>
      <c r="R6351" t="str">
        <f t="shared" si="694"/>
        <v>high value</v>
      </c>
      <c r="S6351" t="str">
        <f t="shared" si="695"/>
        <v>High</v>
      </c>
      <c r="T6351" t="str">
        <f t="shared" si="696"/>
        <v>Jun</v>
      </c>
      <c r="U6351">
        <f t="shared" si="697"/>
        <v>2022</v>
      </c>
      <c r="V6351" t="str">
        <f t="shared" si="698"/>
        <v>0-5</v>
      </c>
      <c r="W6351" t="str">
        <f t="shared" si="699"/>
        <v>Fast</v>
      </c>
    </row>
    <row r="6352" spans="1:23" x14ac:dyDescent="0.3">
      <c r="A6352">
        <v>606351</v>
      </c>
      <c r="B6352">
        <v>18649</v>
      </c>
      <c r="C6352">
        <v>38</v>
      </c>
      <c r="D6352" t="s">
        <v>7</v>
      </c>
      <c r="E6352" t="s">
        <v>8</v>
      </c>
      <c r="F6352" t="s">
        <v>24</v>
      </c>
      <c r="G6352" t="s">
        <v>31</v>
      </c>
      <c r="H6352" s="1">
        <v>45032</v>
      </c>
      <c r="I6352" t="s">
        <v>34</v>
      </c>
      <c r="J6352">
        <v>26</v>
      </c>
      <c r="K6352">
        <v>5</v>
      </c>
      <c r="L6352">
        <v>791.94</v>
      </c>
      <c r="M6352">
        <v>45.93</v>
      </c>
      <c r="N6352" t="s">
        <v>48</v>
      </c>
      <c r="O6352">
        <v>3</v>
      </c>
      <c r="P6352" t="str" cm="1">
        <f t="array" ref="P6352">_xlfn.IFS(C6352&lt;25,"18-24", C6352&lt;=35,"25-35", C6352&lt;=50,"36-50",TRUE,"50+")</f>
        <v>36-50</v>
      </c>
      <c r="Q6352" t="str">
        <f t="shared" si="693"/>
        <v>new</v>
      </c>
      <c r="R6352" t="str">
        <f t="shared" si="694"/>
        <v>high value</v>
      </c>
      <c r="S6352" t="str">
        <f t="shared" si="695"/>
        <v>medium</v>
      </c>
      <c r="T6352" t="str">
        <f t="shared" si="696"/>
        <v>Apr</v>
      </c>
      <c r="U6352">
        <f t="shared" si="697"/>
        <v>2023</v>
      </c>
      <c r="V6352" t="str">
        <f t="shared" si="698"/>
        <v>0-5</v>
      </c>
      <c r="W6352" t="str">
        <f t="shared" si="699"/>
        <v>Fast</v>
      </c>
    </row>
    <row r="6353" spans="1:23" x14ac:dyDescent="0.3">
      <c r="A6353">
        <v>606352</v>
      </c>
      <c r="B6353">
        <v>97000</v>
      </c>
      <c r="C6353">
        <v>33</v>
      </c>
      <c r="D6353" t="s">
        <v>4</v>
      </c>
      <c r="E6353" t="s">
        <v>16</v>
      </c>
      <c r="F6353" t="s">
        <v>22</v>
      </c>
      <c r="G6353" t="s">
        <v>31</v>
      </c>
      <c r="H6353" s="1">
        <v>45057</v>
      </c>
      <c r="I6353" t="s">
        <v>33</v>
      </c>
      <c r="J6353">
        <v>22</v>
      </c>
      <c r="K6353">
        <v>14.3</v>
      </c>
      <c r="L6353">
        <v>745.52</v>
      </c>
      <c r="M6353">
        <v>75.97</v>
      </c>
      <c r="N6353" t="s">
        <v>49</v>
      </c>
      <c r="O6353">
        <v>2</v>
      </c>
      <c r="P6353" t="str" cm="1">
        <f t="array" ref="P6353">_xlfn.IFS(C6353&lt;25,"18-24", C6353&lt;=35,"25-35", C6353&lt;=50,"36-50",TRUE,"50+")</f>
        <v>25-35</v>
      </c>
      <c r="Q6353" t="str">
        <f t="shared" si="693"/>
        <v>new</v>
      </c>
      <c r="R6353" t="str">
        <f t="shared" si="694"/>
        <v>high value</v>
      </c>
      <c r="S6353" t="str">
        <f t="shared" si="695"/>
        <v>Low</v>
      </c>
      <c r="T6353" t="str">
        <f t="shared" si="696"/>
        <v>May</v>
      </c>
      <c r="U6353">
        <f t="shared" si="697"/>
        <v>2023</v>
      </c>
      <c r="V6353" t="str">
        <f t="shared" si="698"/>
        <v>10-15</v>
      </c>
      <c r="W6353" t="str">
        <f t="shared" si="699"/>
        <v>Fast</v>
      </c>
    </row>
    <row r="6354" spans="1:23" x14ac:dyDescent="0.3">
      <c r="A6354">
        <v>606353</v>
      </c>
      <c r="B6354">
        <v>20508</v>
      </c>
      <c r="C6354">
        <v>22</v>
      </c>
      <c r="D6354" t="s">
        <v>7</v>
      </c>
      <c r="E6354" t="s">
        <v>16</v>
      </c>
      <c r="F6354" t="s">
        <v>22</v>
      </c>
      <c r="G6354" t="s">
        <v>27</v>
      </c>
      <c r="H6354" s="1">
        <v>44581</v>
      </c>
      <c r="I6354" t="s">
        <v>34</v>
      </c>
      <c r="J6354">
        <v>36</v>
      </c>
      <c r="K6354">
        <v>7.5</v>
      </c>
      <c r="L6354">
        <v>1101.3499999999999</v>
      </c>
      <c r="M6354">
        <v>23.85</v>
      </c>
      <c r="N6354" t="s">
        <v>50</v>
      </c>
      <c r="O6354">
        <v>3</v>
      </c>
      <c r="P6354" t="str" cm="1">
        <f t="array" ref="P6354">_xlfn.IFS(C6354&lt;25,"18-24", C6354&lt;=35,"25-35", C6354&lt;=50,"36-50",TRUE,"50+")</f>
        <v>18-24</v>
      </c>
      <c r="Q6354" t="str">
        <f t="shared" si="693"/>
        <v>new</v>
      </c>
      <c r="R6354" t="str">
        <f t="shared" si="694"/>
        <v>high value</v>
      </c>
      <c r="S6354" t="str">
        <f t="shared" si="695"/>
        <v>medium</v>
      </c>
      <c r="T6354" t="str">
        <f t="shared" si="696"/>
        <v>Jan</v>
      </c>
      <c r="U6354">
        <f t="shared" si="697"/>
        <v>2022</v>
      </c>
      <c r="V6354" t="str">
        <f t="shared" si="698"/>
        <v>5-10</v>
      </c>
      <c r="W6354" t="str">
        <f t="shared" si="699"/>
        <v>Medium</v>
      </c>
    </row>
    <row r="6355" spans="1:23" x14ac:dyDescent="0.3">
      <c r="A6355">
        <v>606354</v>
      </c>
      <c r="B6355">
        <v>36433</v>
      </c>
      <c r="C6355">
        <v>56</v>
      </c>
      <c r="D6355" t="s">
        <v>7</v>
      </c>
      <c r="E6355" t="s">
        <v>8</v>
      </c>
      <c r="F6355" t="s">
        <v>28</v>
      </c>
      <c r="G6355" t="s">
        <v>27</v>
      </c>
      <c r="H6355" s="1">
        <v>45075</v>
      </c>
      <c r="I6355" t="s">
        <v>33</v>
      </c>
      <c r="J6355">
        <v>63</v>
      </c>
      <c r="K6355">
        <v>12.3</v>
      </c>
      <c r="L6355">
        <v>1210.51</v>
      </c>
      <c r="M6355">
        <v>111.25</v>
      </c>
      <c r="N6355" t="s">
        <v>50</v>
      </c>
      <c r="O6355">
        <v>1</v>
      </c>
      <c r="P6355" t="str" cm="1">
        <f t="array" ref="P6355">_xlfn.IFS(C6355&lt;25,"18-24", C6355&lt;=35,"25-35", C6355&lt;=50,"36-50",TRUE,"50+")</f>
        <v>50+</v>
      </c>
      <c r="Q6355" t="str">
        <f t="shared" si="693"/>
        <v>new</v>
      </c>
      <c r="R6355" t="str">
        <f t="shared" si="694"/>
        <v>high value</v>
      </c>
      <c r="S6355" t="str">
        <f t="shared" si="695"/>
        <v>Low</v>
      </c>
      <c r="T6355" t="str">
        <f t="shared" si="696"/>
        <v>May</v>
      </c>
      <c r="U6355">
        <f t="shared" si="697"/>
        <v>2023</v>
      </c>
      <c r="V6355" t="str">
        <f t="shared" si="698"/>
        <v>10-15</v>
      </c>
      <c r="W6355" t="str">
        <f t="shared" si="699"/>
        <v>Slow</v>
      </c>
    </row>
    <row r="6356" spans="1:23" x14ac:dyDescent="0.3">
      <c r="A6356">
        <v>606355</v>
      </c>
      <c r="B6356">
        <v>30638</v>
      </c>
      <c r="C6356">
        <v>19</v>
      </c>
      <c r="D6356" t="s">
        <v>7</v>
      </c>
      <c r="E6356" t="s">
        <v>5</v>
      </c>
      <c r="F6356" t="s">
        <v>30</v>
      </c>
      <c r="G6356" t="s">
        <v>31</v>
      </c>
      <c r="H6356" s="1">
        <v>44734</v>
      </c>
      <c r="I6356" t="s">
        <v>33</v>
      </c>
      <c r="J6356">
        <v>43</v>
      </c>
      <c r="K6356">
        <v>8.6999999999999993</v>
      </c>
      <c r="L6356">
        <v>454.59</v>
      </c>
      <c r="M6356">
        <v>95.2</v>
      </c>
      <c r="N6356" t="s">
        <v>47</v>
      </c>
      <c r="O6356">
        <v>1</v>
      </c>
      <c r="P6356" t="str" cm="1">
        <f t="array" ref="P6356">_xlfn.IFS(C6356&lt;25,"18-24", C6356&lt;=35,"25-35", C6356&lt;=50,"36-50",TRUE,"50+")</f>
        <v>18-24</v>
      </c>
      <c r="Q6356" t="str">
        <f t="shared" si="693"/>
        <v>new</v>
      </c>
      <c r="R6356" t="str">
        <f t="shared" si="694"/>
        <v>medium</v>
      </c>
      <c r="S6356" t="str">
        <f t="shared" si="695"/>
        <v>Low</v>
      </c>
      <c r="T6356" t="str">
        <f t="shared" si="696"/>
        <v>Jun</v>
      </c>
      <c r="U6356">
        <f t="shared" si="697"/>
        <v>2022</v>
      </c>
      <c r="V6356" t="str">
        <f t="shared" si="698"/>
        <v>5-10</v>
      </c>
      <c r="W6356" t="str">
        <f t="shared" si="699"/>
        <v>Medium</v>
      </c>
    </row>
    <row r="6357" spans="1:23" x14ac:dyDescent="0.3">
      <c r="A6357">
        <v>606356</v>
      </c>
      <c r="B6357">
        <v>16792</v>
      </c>
      <c r="C6357">
        <v>41</v>
      </c>
      <c r="D6357" t="s">
        <v>7</v>
      </c>
      <c r="E6357" t="s">
        <v>16</v>
      </c>
      <c r="F6357" t="s">
        <v>19</v>
      </c>
      <c r="G6357" t="s">
        <v>25</v>
      </c>
      <c r="H6357" s="1">
        <v>45478</v>
      </c>
      <c r="I6357" t="s">
        <v>34</v>
      </c>
      <c r="J6357">
        <v>28</v>
      </c>
      <c r="K6357">
        <v>12.2</v>
      </c>
      <c r="L6357">
        <v>240.85</v>
      </c>
      <c r="M6357">
        <v>74.38</v>
      </c>
      <c r="N6357" t="s">
        <v>47</v>
      </c>
      <c r="O6357">
        <v>4</v>
      </c>
      <c r="P6357" t="str" cm="1">
        <f t="array" ref="P6357">_xlfn.IFS(C6357&lt;25,"18-24", C6357&lt;=35,"25-35", C6357&lt;=50,"36-50",TRUE,"50+")</f>
        <v>36-50</v>
      </c>
      <c r="Q6357" t="str">
        <f t="shared" si="693"/>
        <v>new</v>
      </c>
      <c r="R6357" t="str">
        <f t="shared" si="694"/>
        <v>low</v>
      </c>
      <c r="S6357" t="str">
        <f t="shared" si="695"/>
        <v>medium</v>
      </c>
      <c r="T6357" t="str">
        <f t="shared" si="696"/>
        <v>Jul</v>
      </c>
      <c r="U6357">
        <f t="shared" si="697"/>
        <v>2024</v>
      </c>
      <c r="V6357" t="str">
        <f t="shared" si="698"/>
        <v>10-15</v>
      </c>
      <c r="W6357" t="str">
        <f t="shared" si="699"/>
        <v>Fast</v>
      </c>
    </row>
    <row r="6358" spans="1:23" x14ac:dyDescent="0.3">
      <c r="A6358">
        <v>606357</v>
      </c>
      <c r="B6358">
        <v>92223</v>
      </c>
      <c r="C6358">
        <v>24</v>
      </c>
      <c r="D6358" t="s">
        <v>4</v>
      </c>
      <c r="E6358" t="s">
        <v>13</v>
      </c>
      <c r="F6358" t="s">
        <v>22</v>
      </c>
      <c r="G6358" t="s">
        <v>29</v>
      </c>
      <c r="H6358" s="1">
        <v>44724</v>
      </c>
      <c r="I6358" t="s">
        <v>34</v>
      </c>
      <c r="J6358">
        <v>38</v>
      </c>
      <c r="K6358">
        <v>10</v>
      </c>
      <c r="L6358">
        <v>575.62</v>
      </c>
      <c r="M6358">
        <v>32.479999999999997</v>
      </c>
      <c r="N6358" t="s">
        <v>49</v>
      </c>
      <c r="O6358">
        <v>4</v>
      </c>
      <c r="P6358" t="str" cm="1">
        <f t="array" ref="P6358">_xlfn.IFS(C6358&lt;25,"18-24", C6358&lt;=35,"25-35", C6358&lt;=50,"36-50",TRUE,"50+")</f>
        <v>18-24</v>
      </c>
      <c r="Q6358" t="str">
        <f t="shared" si="693"/>
        <v>new</v>
      </c>
      <c r="R6358" t="str">
        <f t="shared" si="694"/>
        <v>high value</v>
      </c>
      <c r="S6358" t="str">
        <f t="shared" si="695"/>
        <v>medium</v>
      </c>
      <c r="T6358" t="str">
        <f t="shared" si="696"/>
        <v>Jun</v>
      </c>
      <c r="U6358">
        <f t="shared" si="697"/>
        <v>2022</v>
      </c>
      <c r="V6358" t="str">
        <f t="shared" si="698"/>
        <v>5-10</v>
      </c>
      <c r="W6358" t="str">
        <f t="shared" si="699"/>
        <v>Medium</v>
      </c>
    </row>
    <row r="6359" spans="1:23" x14ac:dyDescent="0.3">
      <c r="A6359">
        <v>606358</v>
      </c>
      <c r="B6359">
        <v>23238</v>
      </c>
      <c r="C6359">
        <v>48</v>
      </c>
      <c r="D6359" t="s">
        <v>7</v>
      </c>
      <c r="E6359" t="s">
        <v>5</v>
      </c>
      <c r="F6359" t="s">
        <v>26</v>
      </c>
      <c r="G6359" t="s">
        <v>23</v>
      </c>
      <c r="H6359" s="1">
        <v>45399</v>
      </c>
      <c r="I6359" t="s">
        <v>34</v>
      </c>
      <c r="J6359">
        <v>43</v>
      </c>
      <c r="K6359">
        <v>14.1</v>
      </c>
      <c r="L6359">
        <v>1311.69</v>
      </c>
      <c r="M6359">
        <v>90.69</v>
      </c>
      <c r="N6359" t="s">
        <v>47</v>
      </c>
      <c r="O6359">
        <v>5</v>
      </c>
      <c r="P6359" t="str" cm="1">
        <f t="array" ref="P6359">_xlfn.IFS(C6359&lt;25,"18-24", C6359&lt;=35,"25-35", C6359&lt;=50,"36-50",TRUE,"50+")</f>
        <v>36-50</v>
      </c>
      <c r="Q6359" t="str">
        <f t="shared" si="693"/>
        <v>new</v>
      </c>
      <c r="R6359" t="str">
        <f t="shared" si="694"/>
        <v>high value</v>
      </c>
      <c r="S6359" t="str">
        <f t="shared" si="695"/>
        <v>High</v>
      </c>
      <c r="T6359" t="str">
        <f t="shared" si="696"/>
        <v>Apr</v>
      </c>
      <c r="U6359">
        <f t="shared" si="697"/>
        <v>2024</v>
      </c>
      <c r="V6359" t="str">
        <f t="shared" si="698"/>
        <v>10-15</v>
      </c>
      <c r="W6359" t="str">
        <f t="shared" si="699"/>
        <v>Medium</v>
      </c>
    </row>
    <row r="6360" spans="1:23" x14ac:dyDescent="0.3">
      <c r="A6360">
        <v>606359</v>
      </c>
      <c r="B6360">
        <v>44830</v>
      </c>
      <c r="C6360">
        <v>59</v>
      </c>
      <c r="D6360" t="s">
        <v>4</v>
      </c>
      <c r="E6360" t="s">
        <v>11</v>
      </c>
      <c r="F6360" t="s">
        <v>30</v>
      </c>
      <c r="G6360" t="s">
        <v>21</v>
      </c>
      <c r="H6360" s="1">
        <v>45611</v>
      </c>
      <c r="I6360" t="s">
        <v>34</v>
      </c>
      <c r="J6360">
        <v>44</v>
      </c>
      <c r="K6360">
        <v>11.6</v>
      </c>
      <c r="L6360">
        <v>1427.75</v>
      </c>
      <c r="M6360">
        <v>80.81</v>
      </c>
      <c r="N6360" t="s">
        <v>48</v>
      </c>
      <c r="O6360">
        <v>2</v>
      </c>
      <c r="P6360" t="str" cm="1">
        <f t="array" ref="P6360">_xlfn.IFS(C6360&lt;25,"18-24", C6360&lt;=35,"25-35", C6360&lt;=50,"36-50",TRUE,"50+")</f>
        <v>50+</v>
      </c>
      <c r="Q6360" t="str">
        <f t="shared" si="693"/>
        <v>new</v>
      </c>
      <c r="R6360" t="str">
        <f t="shared" si="694"/>
        <v>high value</v>
      </c>
      <c r="S6360" t="str">
        <f t="shared" si="695"/>
        <v>Low</v>
      </c>
      <c r="T6360" t="str">
        <f t="shared" si="696"/>
        <v>Nov</v>
      </c>
      <c r="U6360">
        <f t="shared" si="697"/>
        <v>2024</v>
      </c>
      <c r="V6360" t="str">
        <f t="shared" si="698"/>
        <v>10-15</v>
      </c>
      <c r="W6360" t="str">
        <f t="shared" si="699"/>
        <v>Medium</v>
      </c>
    </row>
    <row r="6361" spans="1:23" x14ac:dyDescent="0.3">
      <c r="A6361">
        <v>606360</v>
      </c>
      <c r="B6361">
        <v>25859</v>
      </c>
      <c r="C6361">
        <v>50</v>
      </c>
      <c r="D6361" t="s">
        <v>7</v>
      </c>
      <c r="E6361" t="s">
        <v>8</v>
      </c>
      <c r="F6361" t="s">
        <v>28</v>
      </c>
      <c r="G6361" t="s">
        <v>23</v>
      </c>
      <c r="H6361" s="1">
        <v>45467</v>
      </c>
      <c r="I6361" t="s">
        <v>34</v>
      </c>
      <c r="J6361">
        <v>78</v>
      </c>
      <c r="K6361">
        <v>9</v>
      </c>
      <c r="L6361">
        <v>293.52</v>
      </c>
      <c r="M6361">
        <v>41.11</v>
      </c>
      <c r="N6361" t="s">
        <v>47</v>
      </c>
      <c r="O6361">
        <v>2</v>
      </c>
      <c r="P6361" t="str" cm="1">
        <f t="array" ref="P6361">_xlfn.IFS(C6361&lt;25,"18-24", C6361&lt;=35,"25-35", C6361&lt;=50,"36-50",TRUE,"50+")</f>
        <v>36-50</v>
      </c>
      <c r="Q6361" t="str">
        <f t="shared" si="693"/>
        <v>new</v>
      </c>
      <c r="R6361" t="str">
        <f t="shared" si="694"/>
        <v>medium</v>
      </c>
      <c r="S6361" t="str">
        <f t="shared" si="695"/>
        <v>Low</v>
      </c>
      <c r="T6361" t="str">
        <f t="shared" si="696"/>
        <v>Jun</v>
      </c>
      <c r="U6361">
        <f t="shared" si="697"/>
        <v>2024</v>
      </c>
      <c r="V6361" t="str">
        <f t="shared" si="698"/>
        <v>5-10</v>
      </c>
      <c r="W6361" t="str">
        <f t="shared" si="699"/>
        <v>Slow</v>
      </c>
    </row>
    <row r="6362" spans="1:23" x14ac:dyDescent="0.3">
      <c r="A6362">
        <v>606361</v>
      </c>
      <c r="B6362">
        <v>60216</v>
      </c>
      <c r="C6362">
        <v>18</v>
      </c>
      <c r="D6362" t="s">
        <v>4</v>
      </c>
      <c r="E6362" t="s">
        <v>15</v>
      </c>
      <c r="F6362" t="s">
        <v>32</v>
      </c>
      <c r="G6362" t="s">
        <v>21</v>
      </c>
      <c r="H6362" s="1">
        <v>45039</v>
      </c>
      <c r="I6362" t="s">
        <v>33</v>
      </c>
      <c r="J6362">
        <v>26</v>
      </c>
      <c r="K6362">
        <v>13.9</v>
      </c>
      <c r="L6362">
        <v>1453.17</v>
      </c>
      <c r="M6362">
        <v>58.19</v>
      </c>
      <c r="N6362" t="s">
        <v>47</v>
      </c>
      <c r="O6362">
        <v>4</v>
      </c>
      <c r="P6362" t="str" cm="1">
        <f t="array" ref="P6362">_xlfn.IFS(C6362&lt;25,"18-24", C6362&lt;=35,"25-35", C6362&lt;=50,"36-50",TRUE,"50+")</f>
        <v>18-24</v>
      </c>
      <c r="Q6362" t="str">
        <f t="shared" si="693"/>
        <v>new</v>
      </c>
      <c r="R6362" t="str">
        <f t="shared" si="694"/>
        <v>high value</v>
      </c>
      <c r="S6362" t="str">
        <f t="shared" si="695"/>
        <v>medium</v>
      </c>
      <c r="T6362" t="str">
        <f t="shared" si="696"/>
        <v>Apr</v>
      </c>
      <c r="U6362">
        <f t="shared" si="697"/>
        <v>2023</v>
      </c>
      <c r="V6362" t="str">
        <f t="shared" si="698"/>
        <v>10-15</v>
      </c>
      <c r="W6362" t="str">
        <f t="shared" si="699"/>
        <v>Fast</v>
      </c>
    </row>
    <row r="6363" spans="1:23" x14ac:dyDescent="0.3">
      <c r="A6363">
        <v>606362</v>
      </c>
      <c r="B6363">
        <v>41840</v>
      </c>
      <c r="C6363">
        <v>30</v>
      </c>
      <c r="D6363" t="s">
        <v>4</v>
      </c>
      <c r="E6363" t="s">
        <v>11</v>
      </c>
      <c r="F6363" t="s">
        <v>19</v>
      </c>
      <c r="G6363" t="s">
        <v>31</v>
      </c>
      <c r="H6363" s="1">
        <v>45134</v>
      </c>
      <c r="I6363" t="s">
        <v>34</v>
      </c>
      <c r="J6363">
        <v>22</v>
      </c>
      <c r="K6363">
        <v>6.9</v>
      </c>
      <c r="L6363">
        <v>727.9</v>
      </c>
      <c r="M6363">
        <v>104.25</v>
      </c>
      <c r="N6363" t="s">
        <v>50</v>
      </c>
      <c r="O6363">
        <v>4</v>
      </c>
      <c r="P6363" t="str" cm="1">
        <f t="array" ref="P6363">_xlfn.IFS(C6363&lt;25,"18-24", C6363&lt;=35,"25-35", C6363&lt;=50,"36-50",TRUE,"50+")</f>
        <v>25-35</v>
      </c>
      <c r="Q6363" t="str">
        <f t="shared" si="693"/>
        <v>new</v>
      </c>
      <c r="R6363" t="str">
        <f t="shared" si="694"/>
        <v>high value</v>
      </c>
      <c r="S6363" t="str">
        <f t="shared" si="695"/>
        <v>medium</v>
      </c>
      <c r="T6363" t="str">
        <f t="shared" si="696"/>
        <v>Jul</v>
      </c>
      <c r="U6363">
        <f t="shared" si="697"/>
        <v>2023</v>
      </c>
      <c r="V6363" t="str">
        <f t="shared" si="698"/>
        <v>5-10</v>
      </c>
      <c r="W6363" t="str">
        <f t="shared" si="699"/>
        <v>Fast</v>
      </c>
    </row>
    <row r="6364" spans="1:23" x14ac:dyDescent="0.3">
      <c r="A6364">
        <v>606363</v>
      </c>
      <c r="B6364">
        <v>50297</v>
      </c>
      <c r="C6364">
        <v>60</v>
      </c>
      <c r="D6364" t="s">
        <v>7</v>
      </c>
      <c r="E6364" t="s">
        <v>5</v>
      </c>
      <c r="F6364" t="s">
        <v>18</v>
      </c>
      <c r="G6364" t="s">
        <v>25</v>
      </c>
      <c r="H6364" s="1">
        <v>44632</v>
      </c>
      <c r="I6364" t="s">
        <v>33</v>
      </c>
      <c r="J6364">
        <v>79</v>
      </c>
      <c r="K6364">
        <v>14.2</v>
      </c>
      <c r="L6364">
        <v>1136.52</v>
      </c>
      <c r="M6364">
        <v>30.76</v>
      </c>
      <c r="N6364" t="s">
        <v>48</v>
      </c>
      <c r="O6364">
        <v>2</v>
      </c>
      <c r="P6364" t="str" cm="1">
        <f t="array" ref="P6364">_xlfn.IFS(C6364&lt;25,"18-24", C6364&lt;=35,"25-35", C6364&lt;=50,"36-50",TRUE,"50+")</f>
        <v>50+</v>
      </c>
      <c r="Q6364" t="str">
        <f t="shared" si="693"/>
        <v>new</v>
      </c>
      <c r="R6364" t="str">
        <f t="shared" si="694"/>
        <v>high value</v>
      </c>
      <c r="S6364" t="str">
        <f t="shared" si="695"/>
        <v>Low</v>
      </c>
      <c r="T6364" t="str">
        <f t="shared" si="696"/>
        <v>Mar</v>
      </c>
      <c r="U6364">
        <f t="shared" si="697"/>
        <v>2022</v>
      </c>
      <c r="V6364" t="str">
        <f t="shared" si="698"/>
        <v>10-15</v>
      </c>
      <c r="W6364" t="str">
        <f t="shared" si="699"/>
        <v>Slow</v>
      </c>
    </row>
    <row r="6365" spans="1:23" x14ac:dyDescent="0.3">
      <c r="A6365">
        <v>606364</v>
      </c>
      <c r="B6365">
        <v>34108</v>
      </c>
      <c r="C6365">
        <v>20</v>
      </c>
      <c r="D6365" t="s">
        <v>4</v>
      </c>
      <c r="E6365" t="s">
        <v>13</v>
      </c>
      <c r="F6365" t="s">
        <v>26</v>
      </c>
      <c r="G6365" t="s">
        <v>29</v>
      </c>
      <c r="H6365" s="1">
        <v>45287</v>
      </c>
      <c r="I6365" t="s">
        <v>34</v>
      </c>
      <c r="J6365">
        <v>73</v>
      </c>
      <c r="K6365">
        <v>12.6</v>
      </c>
      <c r="L6365">
        <v>1117.74</v>
      </c>
      <c r="M6365">
        <v>72.72</v>
      </c>
      <c r="N6365" t="s">
        <v>49</v>
      </c>
      <c r="O6365">
        <v>5</v>
      </c>
      <c r="P6365" t="str" cm="1">
        <f t="array" ref="P6365">_xlfn.IFS(C6365&lt;25,"18-24", C6365&lt;=35,"25-35", C6365&lt;=50,"36-50",TRUE,"50+")</f>
        <v>18-24</v>
      </c>
      <c r="Q6365" t="str">
        <f t="shared" si="693"/>
        <v>new</v>
      </c>
      <c r="R6365" t="str">
        <f t="shared" si="694"/>
        <v>high value</v>
      </c>
      <c r="S6365" t="str">
        <f t="shared" si="695"/>
        <v>High</v>
      </c>
      <c r="T6365" t="str">
        <f t="shared" si="696"/>
        <v>Dec</v>
      </c>
      <c r="U6365">
        <f t="shared" si="697"/>
        <v>2023</v>
      </c>
      <c r="V6365" t="str">
        <f t="shared" si="698"/>
        <v>10-15</v>
      </c>
      <c r="W6365" t="str">
        <f t="shared" si="699"/>
        <v>Slow</v>
      </c>
    </row>
    <row r="6366" spans="1:23" x14ac:dyDescent="0.3">
      <c r="A6366">
        <v>606365</v>
      </c>
      <c r="B6366">
        <v>39018</v>
      </c>
      <c r="C6366">
        <v>58</v>
      </c>
      <c r="D6366" t="s">
        <v>7</v>
      </c>
      <c r="E6366" t="s">
        <v>11</v>
      </c>
      <c r="F6366" t="s">
        <v>28</v>
      </c>
      <c r="G6366" t="s">
        <v>23</v>
      </c>
      <c r="H6366" s="1">
        <v>45065</v>
      </c>
      <c r="I6366" t="s">
        <v>34</v>
      </c>
      <c r="J6366">
        <v>27</v>
      </c>
      <c r="K6366">
        <v>1.1000000000000001</v>
      </c>
      <c r="L6366">
        <v>1084.92</v>
      </c>
      <c r="M6366">
        <v>52.63</v>
      </c>
      <c r="N6366" t="s">
        <v>49</v>
      </c>
      <c r="O6366">
        <v>1</v>
      </c>
      <c r="P6366" t="str" cm="1">
        <f t="array" ref="P6366">_xlfn.IFS(C6366&lt;25,"18-24", C6366&lt;=35,"25-35", C6366&lt;=50,"36-50",TRUE,"50+")</f>
        <v>50+</v>
      </c>
      <c r="Q6366" t="str">
        <f t="shared" si="693"/>
        <v>new</v>
      </c>
      <c r="R6366" t="str">
        <f t="shared" si="694"/>
        <v>high value</v>
      </c>
      <c r="S6366" t="str">
        <f t="shared" si="695"/>
        <v>Low</v>
      </c>
      <c r="T6366" t="str">
        <f t="shared" si="696"/>
        <v>May</v>
      </c>
      <c r="U6366">
        <f t="shared" si="697"/>
        <v>2023</v>
      </c>
      <c r="V6366" t="str">
        <f t="shared" si="698"/>
        <v>0-5</v>
      </c>
      <c r="W6366" t="str">
        <f t="shared" si="699"/>
        <v>Fast</v>
      </c>
    </row>
    <row r="6367" spans="1:23" x14ac:dyDescent="0.3">
      <c r="A6367">
        <v>606366</v>
      </c>
      <c r="B6367">
        <v>23245</v>
      </c>
      <c r="C6367">
        <v>60</v>
      </c>
      <c r="D6367" t="s">
        <v>7</v>
      </c>
      <c r="E6367" t="s">
        <v>5</v>
      </c>
      <c r="F6367" t="s">
        <v>19</v>
      </c>
      <c r="G6367" t="s">
        <v>21</v>
      </c>
      <c r="H6367" s="1">
        <v>44980</v>
      </c>
      <c r="I6367" t="s">
        <v>33</v>
      </c>
      <c r="J6367">
        <v>54</v>
      </c>
      <c r="K6367">
        <v>1.8</v>
      </c>
      <c r="L6367">
        <v>209.77</v>
      </c>
      <c r="M6367">
        <v>117.64</v>
      </c>
      <c r="N6367" t="s">
        <v>47</v>
      </c>
      <c r="O6367">
        <v>2</v>
      </c>
      <c r="P6367" t="str" cm="1">
        <f t="array" ref="P6367">_xlfn.IFS(C6367&lt;25,"18-24", C6367&lt;=35,"25-35", C6367&lt;=50,"36-50",TRUE,"50+")</f>
        <v>50+</v>
      </c>
      <c r="Q6367" t="str">
        <f t="shared" si="693"/>
        <v>repeat</v>
      </c>
      <c r="R6367" t="str">
        <f t="shared" si="694"/>
        <v>low</v>
      </c>
      <c r="S6367" t="str">
        <f t="shared" si="695"/>
        <v>Low</v>
      </c>
      <c r="T6367" t="str">
        <f t="shared" si="696"/>
        <v>Feb</v>
      </c>
      <c r="U6367">
        <f t="shared" si="697"/>
        <v>2023</v>
      </c>
      <c r="V6367" t="str">
        <f t="shared" si="698"/>
        <v>0-5</v>
      </c>
      <c r="W6367" t="str">
        <f t="shared" si="699"/>
        <v>Slow</v>
      </c>
    </row>
    <row r="6368" spans="1:23" x14ac:dyDescent="0.3">
      <c r="A6368">
        <v>606367</v>
      </c>
      <c r="B6368">
        <v>57352</v>
      </c>
      <c r="C6368">
        <v>30</v>
      </c>
      <c r="D6368" t="s">
        <v>7</v>
      </c>
      <c r="E6368" t="s">
        <v>15</v>
      </c>
      <c r="F6368" t="s">
        <v>19</v>
      </c>
      <c r="G6368" t="s">
        <v>21</v>
      </c>
      <c r="H6368" s="1">
        <v>44663</v>
      </c>
      <c r="I6368" t="s">
        <v>33</v>
      </c>
      <c r="J6368">
        <v>30</v>
      </c>
      <c r="K6368">
        <v>8.9</v>
      </c>
      <c r="L6368">
        <v>218.92</v>
      </c>
      <c r="M6368">
        <v>101.54</v>
      </c>
      <c r="N6368" t="s">
        <v>49</v>
      </c>
      <c r="O6368">
        <v>1</v>
      </c>
      <c r="P6368" t="str" cm="1">
        <f t="array" ref="P6368">_xlfn.IFS(C6368&lt;25,"18-24", C6368&lt;=35,"25-35", C6368&lt;=50,"36-50",TRUE,"50+")</f>
        <v>25-35</v>
      </c>
      <c r="Q6368" t="str">
        <f t="shared" si="693"/>
        <v>new</v>
      </c>
      <c r="R6368" t="str">
        <f t="shared" si="694"/>
        <v>low</v>
      </c>
      <c r="S6368" t="str">
        <f t="shared" si="695"/>
        <v>Low</v>
      </c>
      <c r="T6368" t="str">
        <f t="shared" si="696"/>
        <v>Apr</v>
      </c>
      <c r="U6368">
        <f t="shared" si="697"/>
        <v>2022</v>
      </c>
      <c r="V6368" t="str">
        <f t="shared" si="698"/>
        <v>5-10</v>
      </c>
      <c r="W6368" t="str">
        <f t="shared" si="699"/>
        <v>Fast</v>
      </c>
    </row>
    <row r="6369" spans="1:23" x14ac:dyDescent="0.3">
      <c r="A6369">
        <v>606368</v>
      </c>
      <c r="B6369">
        <v>83763</v>
      </c>
      <c r="C6369">
        <v>31</v>
      </c>
      <c r="D6369" t="s">
        <v>7</v>
      </c>
      <c r="E6369" t="s">
        <v>13</v>
      </c>
      <c r="F6369" t="s">
        <v>28</v>
      </c>
      <c r="G6369" t="s">
        <v>25</v>
      </c>
      <c r="H6369" s="1">
        <v>44682</v>
      </c>
      <c r="I6369" t="s">
        <v>34</v>
      </c>
      <c r="J6369">
        <v>82</v>
      </c>
      <c r="K6369">
        <v>1</v>
      </c>
      <c r="L6369">
        <v>1318.48</v>
      </c>
      <c r="M6369">
        <v>26.09</v>
      </c>
      <c r="N6369" t="s">
        <v>48</v>
      </c>
      <c r="O6369">
        <v>4</v>
      </c>
      <c r="P6369" t="str" cm="1">
        <f t="array" ref="P6369">_xlfn.IFS(C6369&lt;25,"18-24", C6369&lt;=35,"25-35", C6369&lt;=50,"36-50",TRUE,"50+")</f>
        <v>25-35</v>
      </c>
      <c r="Q6369" t="str">
        <f t="shared" si="693"/>
        <v>new</v>
      </c>
      <c r="R6369" t="str">
        <f t="shared" si="694"/>
        <v>high value</v>
      </c>
      <c r="S6369" t="str">
        <f t="shared" si="695"/>
        <v>medium</v>
      </c>
      <c r="T6369" t="str">
        <f t="shared" si="696"/>
        <v>May</v>
      </c>
      <c r="U6369">
        <f t="shared" si="697"/>
        <v>2022</v>
      </c>
      <c r="V6369" t="str">
        <f t="shared" si="698"/>
        <v>0-5</v>
      </c>
      <c r="W6369" t="str">
        <f t="shared" si="699"/>
        <v>Slow</v>
      </c>
    </row>
    <row r="6370" spans="1:23" x14ac:dyDescent="0.3">
      <c r="A6370">
        <v>606369</v>
      </c>
      <c r="B6370">
        <v>79644</v>
      </c>
      <c r="C6370">
        <v>18</v>
      </c>
      <c r="D6370" t="s">
        <v>4</v>
      </c>
      <c r="E6370" t="s">
        <v>5</v>
      </c>
      <c r="F6370" t="s">
        <v>26</v>
      </c>
      <c r="G6370" t="s">
        <v>29</v>
      </c>
      <c r="H6370" s="1">
        <v>45370</v>
      </c>
      <c r="I6370" t="s">
        <v>34</v>
      </c>
      <c r="J6370">
        <v>42</v>
      </c>
      <c r="K6370">
        <v>6.7</v>
      </c>
      <c r="L6370">
        <v>317.98</v>
      </c>
      <c r="M6370">
        <v>91.24</v>
      </c>
      <c r="N6370" t="s">
        <v>47</v>
      </c>
      <c r="O6370">
        <v>3</v>
      </c>
      <c r="P6370" t="str" cm="1">
        <f t="array" ref="P6370">_xlfn.IFS(C6370&lt;25,"18-24", C6370&lt;=35,"25-35", C6370&lt;=50,"36-50",TRUE,"50+")</f>
        <v>18-24</v>
      </c>
      <c r="Q6370" t="str">
        <f t="shared" si="693"/>
        <v>new</v>
      </c>
      <c r="R6370" t="str">
        <f t="shared" si="694"/>
        <v>medium</v>
      </c>
      <c r="S6370" t="str">
        <f t="shared" si="695"/>
        <v>medium</v>
      </c>
      <c r="T6370" t="str">
        <f t="shared" si="696"/>
        <v>Mar</v>
      </c>
      <c r="U6370">
        <f t="shared" si="697"/>
        <v>2024</v>
      </c>
      <c r="V6370" t="str">
        <f t="shared" si="698"/>
        <v>5-10</v>
      </c>
      <c r="W6370" t="str">
        <f t="shared" si="699"/>
        <v>Medium</v>
      </c>
    </row>
    <row r="6371" spans="1:23" x14ac:dyDescent="0.3">
      <c r="A6371">
        <v>606370</v>
      </c>
      <c r="B6371">
        <v>46858</v>
      </c>
      <c r="C6371">
        <v>40</v>
      </c>
      <c r="D6371" t="s">
        <v>7</v>
      </c>
      <c r="E6371" t="s">
        <v>5</v>
      </c>
      <c r="F6371" t="s">
        <v>32</v>
      </c>
      <c r="G6371" t="s">
        <v>21</v>
      </c>
      <c r="H6371" s="1">
        <v>45385</v>
      </c>
      <c r="I6371" t="s">
        <v>34</v>
      </c>
      <c r="J6371">
        <v>67</v>
      </c>
      <c r="K6371">
        <v>3</v>
      </c>
      <c r="L6371">
        <v>721.63</v>
      </c>
      <c r="M6371">
        <v>57.29</v>
      </c>
      <c r="N6371" t="s">
        <v>50</v>
      </c>
      <c r="O6371">
        <v>1</v>
      </c>
      <c r="P6371" t="str" cm="1">
        <f t="array" ref="P6371">_xlfn.IFS(C6371&lt;25,"18-24", C6371&lt;=35,"25-35", C6371&lt;=50,"36-50",TRUE,"50+")</f>
        <v>36-50</v>
      </c>
      <c r="Q6371" t="str">
        <f t="shared" si="693"/>
        <v>new</v>
      </c>
      <c r="R6371" t="str">
        <f t="shared" si="694"/>
        <v>high value</v>
      </c>
      <c r="S6371" t="str">
        <f t="shared" si="695"/>
        <v>Low</v>
      </c>
      <c r="T6371" t="str">
        <f t="shared" si="696"/>
        <v>Apr</v>
      </c>
      <c r="U6371">
        <f t="shared" si="697"/>
        <v>2024</v>
      </c>
      <c r="V6371" t="str">
        <f t="shared" si="698"/>
        <v>0-5</v>
      </c>
      <c r="W6371" t="str">
        <f t="shared" si="699"/>
        <v>Slow</v>
      </c>
    </row>
    <row r="6372" spans="1:23" x14ac:dyDescent="0.3">
      <c r="A6372">
        <v>606371</v>
      </c>
      <c r="B6372">
        <v>30660</v>
      </c>
      <c r="C6372">
        <v>36</v>
      </c>
      <c r="D6372" t="s">
        <v>4</v>
      </c>
      <c r="E6372" t="s">
        <v>5</v>
      </c>
      <c r="F6372" t="s">
        <v>22</v>
      </c>
      <c r="G6372" t="s">
        <v>21</v>
      </c>
      <c r="H6372" s="1">
        <v>44768</v>
      </c>
      <c r="I6372" t="s">
        <v>34</v>
      </c>
      <c r="J6372">
        <v>82</v>
      </c>
      <c r="K6372">
        <v>14.2</v>
      </c>
      <c r="L6372">
        <v>408.6</v>
      </c>
      <c r="M6372">
        <v>71.239999999999995</v>
      </c>
      <c r="N6372" t="s">
        <v>47</v>
      </c>
      <c r="O6372">
        <v>2</v>
      </c>
      <c r="P6372" t="str" cm="1">
        <f t="array" ref="P6372">_xlfn.IFS(C6372&lt;25,"18-24", C6372&lt;=35,"25-35", C6372&lt;=50,"36-50",TRUE,"50+")</f>
        <v>36-50</v>
      </c>
      <c r="Q6372" t="str">
        <f t="shared" si="693"/>
        <v>new</v>
      </c>
      <c r="R6372" t="str">
        <f t="shared" si="694"/>
        <v>medium</v>
      </c>
      <c r="S6372" t="str">
        <f t="shared" si="695"/>
        <v>Low</v>
      </c>
      <c r="T6372" t="str">
        <f t="shared" si="696"/>
        <v>Jul</v>
      </c>
      <c r="U6372">
        <f t="shared" si="697"/>
        <v>2022</v>
      </c>
      <c r="V6372" t="str">
        <f t="shared" si="698"/>
        <v>10-15</v>
      </c>
      <c r="W6372" t="str">
        <f t="shared" si="699"/>
        <v>Slow</v>
      </c>
    </row>
    <row r="6373" spans="1:23" x14ac:dyDescent="0.3">
      <c r="A6373">
        <v>606372</v>
      </c>
      <c r="B6373">
        <v>10937</v>
      </c>
      <c r="C6373">
        <v>48</v>
      </c>
      <c r="D6373" t="s">
        <v>7</v>
      </c>
      <c r="E6373" t="s">
        <v>8</v>
      </c>
      <c r="F6373" t="s">
        <v>18</v>
      </c>
      <c r="G6373" t="s">
        <v>27</v>
      </c>
      <c r="H6373" s="1">
        <v>44851</v>
      </c>
      <c r="I6373" t="s">
        <v>34</v>
      </c>
      <c r="J6373">
        <v>82</v>
      </c>
      <c r="K6373">
        <v>3.5</v>
      </c>
      <c r="L6373">
        <v>1192.8499999999999</v>
      </c>
      <c r="M6373">
        <v>81.16</v>
      </c>
      <c r="N6373" t="s">
        <v>48</v>
      </c>
      <c r="O6373">
        <v>1</v>
      </c>
      <c r="P6373" t="str" cm="1">
        <f t="array" ref="P6373">_xlfn.IFS(C6373&lt;25,"18-24", C6373&lt;=35,"25-35", C6373&lt;=50,"36-50",TRUE,"50+")</f>
        <v>36-50</v>
      </c>
      <c r="Q6373" t="str">
        <f t="shared" si="693"/>
        <v>new</v>
      </c>
      <c r="R6373" t="str">
        <f t="shared" si="694"/>
        <v>high value</v>
      </c>
      <c r="S6373" t="str">
        <f t="shared" si="695"/>
        <v>Low</v>
      </c>
      <c r="T6373" t="str">
        <f t="shared" si="696"/>
        <v>Oct</v>
      </c>
      <c r="U6373">
        <f t="shared" si="697"/>
        <v>2022</v>
      </c>
      <c r="V6373" t="str">
        <f t="shared" si="698"/>
        <v>0-5</v>
      </c>
      <c r="W6373" t="str">
        <f t="shared" si="699"/>
        <v>Slow</v>
      </c>
    </row>
    <row r="6374" spans="1:23" x14ac:dyDescent="0.3">
      <c r="A6374">
        <v>606373</v>
      </c>
      <c r="B6374">
        <v>50711</v>
      </c>
      <c r="C6374">
        <v>29</v>
      </c>
      <c r="D6374" t="s">
        <v>4</v>
      </c>
      <c r="E6374" t="s">
        <v>11</v>
      </c>
      <c r="F6374" t="s">
        <v>26</v>
      </c>
      <c r="G6374" t="s">
        <v>27</v>
      </c>
      <c r="H6374" s="1">
        <v>45256</v>
      </c>
      <c r="I6374" t="s">
        <v>33</v>
      </c>
      <c r="J6374">
        <v>52</v>
      </c>
      <c r="K6374">
        <v>11.6</v>
      </c>
      <c r="L6374">
        <v>995.96</v>
      </c>
      <c r="M6374">
        <v>62.48</v>
      </c>
      <c r="N6374" t="s">
        <v>47</v>
      </c>
      <c r="O6374">
        <v>2</v>
      </c>
      <c r="P6374" t="str" cm="1">
        <f t="array" ref="P6374">_xlfn.IFS(C6374&lt;25,"18-24", C6374&lt;=35,"25-35", C6374&lt;=50,"36-50",TRUE,"50+")</f>
        <v>25-35</v>
      </c>
      <c r="Q6374" t="str">
        <f t="shared" si="693"/>
        <v>new</v>
      </c>
      <c r="R6374" t="str">
        <f t="shared" si="694"/>
        <v>high value</v>
      </c>
      <c r="S6374" t="str">
        <f t="shared" si="695"/>
        <v>Low</v>
      </c>
      <c r="T6374" t="str">
        <f t="shared" si="696"/>
        <v>Nov</v>
      </c>
      <c r="U6374">
        <f t="shared" si="697"/>
        <v>2023</v>
      </c>
      <c r="V6374" t="str">
        <f t="shared" si="698"/>
        <v>10-15</v>
      </c>
      <c r="W6374" t="str">
        <f t="shared" si="699"/>
        <v>Slow</v>
      </c>
    </row>
    <row r="6375" spans="1:23" x14ac:dyDescent="0.3">
      <c r="A6375">
        <v>606374</v>
      </c>
      <c r="B6375">
        <v>61055</v>
      </c>
      <c r="C6375">
        <v>22</v>
      </c>
      <c r="D6375" t="s">
        <v>7</v>
      </c>
      <c r="E6375" t="s">
        <v>16</v>
      </c>
      <c r="F6375" t="s">
        <v>32</v>
      </c>
      <c r="G6375" t="s">
        <v>31</v>
      </c>
      <c r="H6375" s="1">
        <v>45093</v>
      </c>
      <c r="I6375" t="s">
        <v>33</v>
      </c>
      <c r="J6375">
        <v>70</v>
      </c>
      <c r="K6375">
        <v>4.3</v>
      </c>
      <c r="L6375">
        <v>1213.1199999999999</v>
      </c>
      <c r="M6375">
        <v>104.31</v>
      </c>
      <c r="N6375" t="s">
        <v>47</v>
      </c>
      <c r="O6375">
        <v>4</v>
      </c>
      <c r="P6375" t="str" cm="1">
        <f t="array" ref="P6375">_xlfn.IFS(C6375&lt;25,"18-24", C6375&lt;=35,"25-35", C6375&lt;=50,"36-50",TRUE,"50+")</f>
        <v>18-24</v>
      </c>
      <c r="Q6375" t="str">
        <f t="shared" si="693"/>
        <v>new</v>
      </c>
      <c r="R6375" t="str">
        <f t="shared" si="694"/>
        <v>high value</v>
      </c>
      <c r="S6375" t="str">
        <f t="shared" si="695"/>
        <v>medium</v>
      </c>
      <c r="T6375" t="str">
        <f t="shared" si="696"/>
        <v>Jun</v>
      </c>
      <c r="U6375">
        <f t="shared" si="697"/>
        <v>2023</v>
      </c>
      <c r="V6375" t="str">
        <f t="shared" si="698"/>
        <v>0-5</v>
      </c>
      <c r="W6375" t="str">
        <f t="shared" si="699"/>
        <v>Slow</v>
      </c>
    </row>
    <row r="6376" spans="1:23" x14ac:dyDescent="0.3">
      <c r="A6376">
        <v>606375</v>
      </c>
      <c r="B6376">
        <v>91673</v>
      </c>
      <c r="C6376">
        <v>58</v>
      </c>
      <c r="D6376" t="s">
        <v>7</v>
      </c>
      <c r="E6376" t="s">
        <v>16</v>
      </c>
      <c r="F6376" t="s">
        <v>18</v>
      </c>
      <c r="G6376" t="s">
        <v>25</v>
      </c>
      <c r="H6376" s="1">
        <v>45532</v>
      </c>
      <c r="I6376" t="s">
        <v>33</v>
      </c>
      <c r="J6376">
        <v>53</v>
      </c>
      <c r="K6376">
        <v>1.5</v>
      </c>
      <c r="L6376">
        <v>1223.19</v>
      </c>
      <c r="M6376">
        <v>33.29</v>
      </c>
      <c r="N6376" t="s">
        <v>50</v>
      </c>
      <c r="O6376">
        <v>3</v>
      </c>
      <c r="P6376" t="str" cm="1">
        <f t="array" ref="P6376">_xlfn.IFS(C6376&lt;25,"18-24", C6376&lt;=35,"25-35", C6376&lt;=50,"36-50",TRUE,"50+")</f>
        <v>50+</v>
      </c>
      <c r="Q6376" t="str">
        <f t="shared" si="693"/>
        <v>new</v>
      </c>
      <c r="R6376" t="str">
        <f t="shared" si="694"/>
        <v>high value</v>
      </c>
      <c r="S6376" t="str">
        <f t="shared" si="695"/>
        <v>medium</v>
      </c>
      <c r="T6376" t="str">
        <f t="shared" si="696"/>
        <v>Aug</v>
      </c>
      <c r="U6376">
        <f t="shared" si="697"/>
        <v>2024</v>
      </c>
      <c r="V6376" t="str">
        <f t="shared" si="698"/>
        <v>0-5</v>
      </c>
      <c r="W6376" t="str">
        <f t="shared" si="699"/>
        <v>Slow</v>
      </c>
    </row>
    <row r="6377" spans="1:23" x14ac:dyDescent="0.3">
      <c r="A6377">
        <v>606376</v>
      </c>
      <c r="B6377">
        <v>99955</v>
      </c>
      <c r="C6377">
        <v>25</v>
      </c>
      <c r="D6377" t="s">
        <v>7</v>
      </c>
      <c r="E6377" t="s">
        <v>15</v>
      </c>
      <c r="F6377" t="s">
        <v>26</v>
      </c>
      <c r="G6377" t="s">
        <v>23</v>
      </c>
      <c r="H6377" s="1">
        <v>45560</v>
      </c>
      <c r="I6377" t="s">
        <v>34</v>
      </c>
      <c r="J6377">
        <v>79</v>
      </c>
      <c r="K6377">
        <v>14.2</v>
      </c>
      <c r="L6377">
        <v>844.59</v>
      </c>
      <c r="M6377">
        <v>77.44</v>
      </c>
      <c r="N6377" t="s">
        <v>48</v>
      </c>
      <c r="O6377">
        <v>5</v>
      </c>
      <c r="P6377" t="str" cm="1">
        <f t="array" ref="P6377">_xlfn.IFS(C6377&lt;25,"18-24", C6377&lt;=35,"25-35", C6377&lt;=50,"36-50",TRUE,"50+")</f>
        <v>25-35</v>
      </c>
      <c r="Q6377" t="str">
        <f t="shared" si="693"/>
        <v>new</v>
      </c>
      <c r="R6377" t="str">
        <f t="shared" si="694"/>
        <v>high value</v>
      </c>
      <c r="S6377" t="str">
        <f t="shared" si="695"/>
        <v>High</v>
      </c>
      <c r="T6377" t="str">
        <f t="shared" si="696"/>
        <v>Sep</v>
      </c>
      <c r="U6377">
        <f t="shared" si="697"/>
        <v>2024</v>
      </c>
      <c r="V6377" t="str">
        <f t="shared" si="698"/>
        <v>10-15</v>
      </c>
      <c r="W6377" t="str">
        <f t="shared" si="699"/>
        <v>Slow</v>
      </c>
    </row>
    <row r="6378" spans="1:23" x14ac:dyDescent="0.3">
      <c r="A6378">
        <v>606377</v>
      </c>
      <c r="B6378">
        <v>81473</v>
      </c>
      <c r="C6378">
        <v>62</v>
      </c>
      <c r="D6378" t="s">
        <v>7</v>
      </c>
      <c r="E6378" t="s">
        <v>16</v>
      </c>
      <c r="F6378" t="s">
        <v>22</v>
      </c>
      <c r="G6378" t="s">
        <v>27</v>
      </c>
      <c r="H6378" s="1">
        <v>44670</v>
      </c>
      <c r="I6378" t="s">
        <v>34</v>
      </c>
      <c r="J6378">
        <v>42</v>
      </c>
      <c r="K6378">
        <v>11.5</v>
      </c>
      <c r="L6378">
        <v>435.74</v>
      </c>
      <c r="M6378">
        <v>43.8</v>
      </c>
      <c r="N6378" t="s">
        <v>48</v>
      </c>
      <c r="O6378">
        <v>4</v>
      </c>
      <c r="P6378" t="str" cm="1">
        <f t="array" ref="P6378">_xlfn.IFS(C6378&lt;25,"18-24", C6378&lt;=35,"25-35", C6378&lt;=50,"36-50",TRUE,"50+")</f>
        <v>50+</v>
      </c>
      <c r="Q6378" t="str">
        <f t="shared" si="693"/>
        <v>new</v>
      </c>
      <c r="R6378" t="str">
        <f t="shared" si="694"/>
        <v>medium</v>
      </c>
      <c r="S6378" t="str">
        <f t="shared" si="695"/>
        <v>medium</v>
      </c>
      <c r="T6378" t="str">
        <f t="shared" si="696"/>
        <v>Apr</v>
      </c>
      <c r="U6378">
        <f t="shared" si="697"/>
        <v>2022</v>
      </c>
      <c r="V6378" t="str">
        <f t="shared" si="698"/>
        <v>10-15</v>
      </c>
      <c r="W6378" t="str">
        <f t="shared" si="699"/>
        <v>Medium</v>
      </c>
    </row>
    <row r="6379" spans="1:23" x14ac:dyDescent="0.3">
      <c r="A6379">
        <v>606378</v>
      </c>
      <c r="B6379">
        <v>10983</v>
      </c>
      <c r="C6379">
        <v>58</v>
      </c>
      <c r="D6379" t="s">
        <v>4</v>
      </c>
      <c r="E6379" t="s">
        <v>16</v>
      </c>
      <c r="F6379" t="s">
        <v>19</v>
      </c>
      <c r="G6379" t="s">
        <v>25</v>
      </c>
      <c r="H6379" s="1">
        <v>45578</v>
      </c>
      <c r="I6379" t="s">
        <v>34</v>
      </c>
      <c r="J6379">
        <v>40</v>
      </c>
      <c r="K6379">
        <v>4.0999999999999996</v>
      </c>
      <c r="L6379">
        <v>157.81</v>
      </c>
      <c r="M6379">
        <v>82</v>
      </c>
      <c r="N6379" t="s">
        <v>50</v>
      </c>
      <c r="O6379">
        <v>5</v>
      </c>
      <c r="P6379" t="str" cm="1">
        <f t="array" ref="P6379">_xlfn.IFS(C6379&lt;25,"18-24", C6379&lt;=35,"25-35", C6379&lt;=50,"36-50",TRUE,"50+")</f>
        <v>50+</v>
      </c>
      <c r="Q6379" t="str">
        <f t="shared" si="693"/>
        <v>new</v>
      </c>
      <c r="R6379" t="str">
        <f t="shared" si="694"/>
        <v>low</v>
      </c>
      <c r="S6379" t="str">
        <f t="shared" si="695"/>
        <v>High</v>
      </c>
      <c r="T6379" t="str">
        <f t="shared" si="696"/>
        <v>Oct</v>
      </c>
      <c r="U6379">
        <f t="shared" si="697"/>
        <v>2024</v>
      </c>
      <c r="V6379" t="str">
        <f t="shared" si="698"/>
        <v>0-5</v>
      </c>
      <c r="W6379" t="str">
        <f t="shared" si="699"/>
        <v>Medium</v>
      </c>
    </row>
    <row r="6380" spans="1:23" x14ac:dyDescent="0.3">
      <c r="A6380">
        <v>606379</v>
      </c>
      <c r="B6380">
        <v>83197</v>
      </c>
      <c r="C6380">
        <v>34</v>
      </c>
      <c r="D6380" t="s">
        <v>7</v>
      </c>
      <c r="E6380" t="s">
        <v>5</v>
      </c>
      <c r="F6380" t="s">
        <v>22</v>
      </c>
      <c r="G6380" t="s">
        <v>27</v>
      </c>
      <c r="H6380" s="1">
        <v>44811</v>
      </c>
      <c r="I6380" t="s">
        <v>33</v>
      </c>
      <c r="J6380">
        <v>69</v>
      </c>
      <c r="K6380">
        <v>5.8</v>
      </c>
      <c r="L6380">
        <v>818.38</v>
      </c>
      <c r="M6380">
        <v>47.93</v>
      </c>
      <c r="N6380" t="s">
        <v>47</v>
      </c>
      <c r="O6380">
        <v>5</v>
      </c>
      <c r="P6380" t="str" cm="1">
        <f t="array" ref="P6380">_xlfn.IFS(C6380&lt;25,"18-24", C6380&lt;=35,"25-35", C6380&lt;=50,"36-50",TRUE,"50+")</f>
        <v>25-35</v>
      </c>
      <c r="Q6380" t="str">
        <f t="shared" si="693"/>
        <v>new</v>
      </c>
      <c r="R6380" t="str">
        <f t="shared" si="694"/>
        <v>high value</v>
      </c>
      <c r="S6380" t="str">
        <f t="shared" si="695"/>
        <v>High</v>
      </c>
      <c r="T6380" t="str">
        <f t="shared" si="696"/>
        <v>Sep</v>
      </c>
      <c r="U6380">
        <f t="shared" si="697"/>
        <v>2022</v>
      </c>
      <c r="V6380" t="str">
        <f t="shared" si="698"/>
        <v>5-10</v>
      </c>
      <c r="W6380" t="str">
        <f t="shared" si="699"/>
        <v>Slow</v>
      </c>
    </row>
    <row r="6381" spans="1:23" x14ac:dyDescent="0.3">
      <c r="A6381">
        <v>606380</v>
      </c>
      <c r="B6381">
        <v>19431</v>
      </c>
      <c r="C6381">
        <v>19</v>
      </c>
      <c r="D6381" t="s">
        <v>4</v>
      </c>
      <c r="E6381" t="s">
        <v>16</v>
      </c>
      <c r="F6381" t="s">
        <v>24</v>
      </c>
      <c r="G6381" t="s">
        <v>29</v>
      </c>
      <c r="H6381" s="1">
        <v>45478</v>
      </c>
      <c r="I6381" t="s">
        <v>33</v>
      </c>
      <c r="J6381">
        <v>86</v>
      </c>
      <c r="K6381">
        <v>8.3000000000000007</v>
      </c>
      <c r="L6381">
        <v>1460.32</v>
      </c>
      <c r="M6381">
        <v>49.19</v>
      </c>
      <c r="N6381" t="s">
        <v>49</v>
      </c>
      <c r="O6381">
        <v>5</v>
      </c>
      <c r="P6381" t="str" cm="1">
        <f t="array" ref="P6381">_xlfn.IFS(C6381&lt;25,"18-24", C6381&lt;=35,"25-35", C6381&lt;=50,"36-50",TRUE,"50+")</f>
        <v>18-24</v>
      </c>
      <c r="Q6381" t="str">
        <f t="shared" si="693"/>
        <v>new</v>
      </c>
      <c r="R6381" t="str">
        <f t="shared" si="694"/>
        <v>high value</v>
      </c>
      <c r="S6381" t="str">
        <f t="shared" si="695"/>
        <v>High</v>
      </c>
      <c r="T6381" t="str">
        <f t="shared" si="696"/>
        <v>Jul</v>
      </c>
      <c r="U6381">
        <f t="shared" si="697"/>
        <v>2024</v>
      </c>
      <c r="V6381" t="str">
        <f t="shared" si="698"/>
        <v>5-10</v>
      </c>
      <c r="W6381" t="str">
        <f t="shared" si="699"/>
        <v>Slow</v>
      </c>
    </row>
    <row r="6382" spans="1:23" x14ac:dyDescent="0.3">
      <c r="A6382">
        <v>606381</v>
      </c>
      <c r="B6382">
        <v>98997</v>
      </c>
      <c r="C6382">
        <v>20</v>
      </c>
      <c r="D6382" t="s">
        <v>7</v>
      </c>
      <c r="E6382" t="s">
        <v>8</v>
      </c>
      <c r="F6382" t="s">
        <v>18</v>
      </c>
      <c r="G6382" t="s">
        <v>31</v>
      </c>
      <c r="H6382" s="1">
        <v>45030</v>
      </c>
      <c r="I6382" t="s">
        <v>33</v>
      </c>
      <c r="J6382">
        <v>34</v>
      </c>
      <c r="K6382">
        <v>2.5</v>
      </c>
      <c r="L6382">
        <v>563.92999999999995</v>
      </c>
      <c r="M6382">
        <v>22.72</v>
      </c>
      <c r="N6382" t="s">
        <v>50</v>
      </c>
      <c r="O6382">
        <v>3</v>
      </c>
      <c r="P6382" t="str" cm="1">
        <f t="array" ref="P6382">_xlfn.IFS(C6382&lt;25,"18-24", C6382&lt;=35,"25-35", C6382&lt;=50,"36-50",TRUE,"50+")</f>
        <v>18-24</v>
      </c>
      <c r="Q6382" t="str">
        <f t="shared" si="693"/>
        <v>new</v>
      </c>
      <c r="R6382" t="str">
        <f t="shared" si="694"/>
        <v>high value</v>
      </c>
      <c r="S6382" t="str">
        <f t="shared" si="695"/>
        <v>medium</v>
      </c>
      <c r="T6382" t="str">
        <f t="shared" si="696"/>
        <v>Apr</v>
      </c>
      <c r="U6382">
        <f t="shared" si="697"/>
        <v>2023</v>
      </c>
      <c r="V6382" t="str">
        <f t="shared" si="698"/>
        <v>0-5</v>
      </c>
      <c r="W6382" t="str">
        <f t="shared" si="699"/>
        <v>Medium</v>
      </c>
    </row>
    <row r="6383" spans="1:23" x14ac:dyDescent="0.3">
      <c r="A6383">
        <v>606382</v>
      </c>
      <c r="B6383">
        <v>29584</v>
      </c>
      <c r="C6383">
        <v>49</v>
      </c>
      <c r="D6383" t="s">
        <v>4</v>
      </c>
      <c r="E6383" t="s">
        <v>16</v>
      </c>
      <c r="F6383" t="s">
        <v>19</v>
      </c>
      <c r="G6383" t="s">
        <v>27</v>
      </c>
      <c r="H6383" s="1">
        <v>45044</v>
      </c>
      <c r="I6383" t="s">
        <v>33</v>
      </c>
      <c r="J6383">
        <v>86</v>
      </c>
      <c r="K6383">
        <v>1.3</v>
      </c>
      <c r="L6383">
        <v>1007.51</v>
      </c>
      <c r="M6383">
        <v>51.6</v>
      </c>
      <c r="N6383" t="s">
        <v>47</v>
      </c>
      <c r="O6383">
        <v>4</v>
      </c>
      <c r="P6383" t="str" cm="1">
        <f t="array" ref="P6383">_xlfn.IFS(C6383&lt;25,"18-24", C6383&lt;=35,"25-35", C6383&lt;=50,"36-50",TRUE,"50+")</f>
        <v>36-50</v>
      </c>
      <c r="Q6383" t="str">
        <f t="shared" si="693"/>
        <v>repeat</v>
      </c>
      <c r="R6383" t="str">
        <f t="shared" si="694"/>
        <v>high value</v>
      </c>
      <c r="S6383" t="str">
        <f t="shared" si="695"/>
        <v>medium</v>
      </c>
      <c r="T6383" t="str">
        <f t="shared" si="696"/>
        <v>Apr</v>
      </c>
      <c r="U6383">
        <f t="shared" si="697"/>
        <v>2023</v>
      </c>
      <c r="V6383" t="str">
        <f t="shared" si="698"/>
        <v>0-5</v>
      </c>
      <c r="W6383" t="str">
        <f t="shared" si="699"/>
        <v>Slow</v>
      </c>
    </row>
    <row r="6384" spans="1:23" x14ac:dyDescent="0.3">
      <c r="A6384">
        <v>606383</v>
      </c>
      <c r="B6384">
        <v>12221</v>
      </c>
      <c r="C6384">
        <v>62</v>
      </c>
      <c r="D6384" t="s">
        <v>4</v>
      </c>
      <c r="E6384" t="s">
        <v>15</v>
      </c>
      <c r="F6384" t="s">
        <v>30</v>
      </c>
      <c r="G6384" t="s">
        <v>29</v>
      </c>
      <c r="H6384" s="1">
        <v>45188</v>
      </c>
      <c r="I6384" t="s">
        <v>34</v>
      </c>
      <c r="J6384">
        <v>28</v>
      </c>
      <c r="K6384">
        <v>13.2</v>
      </c>
      <c r="L6384">
        <v>834.37</v>
      </c>
      <c r="M6384">
        <v>69.849999999999994</v>
      </c>
      <c r="N6384" t="s">
        <v>48</v>
      </c>
      <c r="O6384">
        <v>3</v>
      </c>
      <c r="P6384" t="str" cm="1">
        <f t="array" ref="P6384">_xlfn.IFS(C6384&lt;25,"18-24", C6384&lt;=35,"25-35", C6384&lt;=50,"36-50",TRUE,"50+")</f>
        <v>50+</v>
      </c>
      <c r="Q6384" t="str">
        <f t="shared" si="693"/>
        <v>repeat</v>
      </c>
      <c r="R6384" t="str">
        <f t="shared" si="694"/>
        <v>high value</v>
      </c>
      <c r="S6384" t="str">
        <f t="shared" si="695"/>
        <v>medium</v>
      </c>
      <c r="T6384" t="str">
        <f t="shared" si="696"/>
        <v>Sep</v>
      </c>
      <c r="U6384">
        <f t="shared" si="697"/>
        <v>2023</v>
      </c>
      <c r="V6384" t="str">
        <f t="shared" si="698"/>
        <v>10-15</v>
      </c>
      <c r="W6384" t="str">
        <f t="shared" si="699"/>
        <v>Fast</v>
      </c>
    </row>
    <row r="6385" spans="1:23" x14ac:dyDescent="0.3">
      <c r="A6385">
        <v>606384</v>
      </c>
      <c r="B6385">
        <v>34249</v>
      </c>
      <c r="C6385">
        <v>50</v>
      </c>
      <c r="D6385" t="s">
        <v>7</v>
      </c>
      <c r="E6385" t="s">
        <v>15</v>
      </c>
      <c r="F6385" t="s">
        <v>19</v>
      </c>
      <c r="G6385" t="s">
        <v>21</v>
      </c>
      <c r="H6385" s="1">
        <v>45514</v>
      </c>
      <c r="I6385" t="s">
        <v>34</v>
      </c>
      <c r="J6385">
        <v>67</v>
      </c>
      <c r="K6385">
        <v>4.9000000000000004</v>
      </c>
      <c r="L6385">
        <v>877.14</v>
      </c>
      <c r="M6385">
        <v>112.57</v>
      </c>
      <c r="N6385" t="s">
        <v>49</v>
      </c>
      <c r="O6385">
        <v>4</v>
      </c>
      <c r="P6385" t="str" cm="1">
        <f t="array" ref="P6385">_xlfn.IFS(C6385&lt;25,"18-24", C6385&lt;=35,"25-35", C6385&lt;=50,"36-50",TRUE,"50+")</f>
        <v>36-50</v>
      </c>
      <c r="Q6385" t="str">
        <f t="shared" si="693"/>
        <v>new</v>
      </c>
      <c r="R6385" t="str">
        <f t="shared" si="694"/>
        <v>high value</v>
      </c>
      <c r="S6385" t="str">
        <f t="shared" si="695"/>
        <v>medium</v>
      </c>
      <c r="T6385" t="str">
        <f t="shared" si="696"/>
        <v>Aug</v>
      </c>
      <c r="U6385">
        <f t="shared" si="697"/>
        <v>2024</v>
      </c>
      <c r="V6385" t="str">
        <f t="shared" si="698"/>
        <v>0-5</v>
      </c>
      <c r="W6385" t="str">
        <f t="shared" si="699"/>
        <v>Slow</v>
      </c>
    </row>
    <row r="6386" spans="1:23" x14ac:dyDescent="0.3">
      <c r="A6386">
        <v>606385</v>
      </c>
      <c r="B6386">
        <v>83562</v>
      </c>
      <c r="C6386">
        <v>64</v>
      </c>
      <c r="D6386" t="s">
        <v>4</v>
      </c>
      <c r="E6386" t="s">
        <v>11</v>
      </c>
      <c r="F6386" t="s">
        <v>30</v>
      </c>
      <c r="G6386" t="s">
        <v>23</v>
      </c>
      <c r="H6386" s="1">
        <v>44797</v>
      </c>
      <c r="I6386" t="s">
        <v>33</v>
      </c>
      <c r="J6386">
        <v>30</v>
      </c>
      <c r="K6386">
        <v>14.1</v>
      </c>
      <c r="L6386">
        <v>666.05</v>
      </c>
      <c r="M6386">
        <v>56.85</v>
      </c>
      <c r="N6386" t="s">
        <v>49</v>
      </c>
      <c r="O6386">
        <v>3</v>
      </c>
      <c r="P6386" t="str" cm="1">
        <f t="array" ref="P6386">_xlfn.IFS(C6386&lt;25,"18-24", C6386&lt;=35,"25-35", C6386&lt;=50,"36-50",TRUE,"50+")</f>
        <v>50+</v>
      </c>
      <c r="Q6386" t="str">
        <f t="shared" si="693"/>
        <v>new</v>
      </c>
      <c r="R6386" t="str">
        <f t="shared" si="694"/>
        <v>high value</v>
      </c>
      <c r="S6386" t="str">
        <f t="shared" si="695"/>
        <v>medium</v>
      </c>
      <c r="T6386" t="str">
        <f t="shared" si="696"/>
        <v>Aug</v>
      </c>
      <c r="U6386">
        <f t="shared" si="697"/>
        <v>2022</v>
      </c>
      <c r="V6386" t="str">
        <f t="shared" si="698"/>
        <v>10-15</v>
      </c>
      <c r="W6386" t="str">
        <f t="shared" si="699"/>
        <v>Fast</v>
      </c>
    </row>
    <row r="6387" spans="1:23" x14ac:dyDescent="0.3">
      <c r="A6387">
        <v>606386</v>
      </c>
      <c r="B6387">
        <v>75679</v>
      </c>
      <c r="C6387">
        <v>55</v>
      </c>
      <c r="D6387" t="s">
        <v>7</v>
      </c>
      <c r="E6387" t="s">
        <v>13</v>
      </c>
      <c r="F6387" t="s">
        <v>32</v>
      </c>
      <c r="G6387" t="s">
        <v>27</v>
      </c>
      <c r="H6387" s="1">
        <v>45647</v>
      </c>
      <c r="I6387" t="s">
        <v>34</v>
      </c>
      <c r="J6387">
        <v>75</v>
      </c>
      <c r="K6387">
        <v>13.4</v>
      </c>
      <c r="L6387">
        <v>626.29999999999995</v>
      </c>
      <c r="M6387">
        <v>46.08</v>
      </c>
      <c r="N6387" t="s">
        <v>48</v>
      </c>
      <c r="O6387">
        <v>1</v>
      </c>
      <c r="P6387" t="str" cm="1">
        <f t="array" ref="P6387">_xlfn.IFS(C6387&lt;25,"18-24", C6387&lt;=35,"25-35", C6387&lt;=50,"36-50",TRUE,"50+")</f>
        <v>50+</v>
      </c>
      <c r="Q6387" t="str">
        <f t="shared" si="693"/>
        <v>new</v>
      </c>
      <c r="R6387" t="str">
        <f t="shared" si="694"/>
        <v>high value</v>
      </c>
      <c r="S6387" t="str">
        <f t="shared" si="695"/>
        <v>Low</v>
      </c>
      <c r="T6387" t="str">
        <f t="shared" si="696"/>
        <v>Dec</v>
      </c>
      <c r="U6387">
        <f t="shared" si="697"/>
        <v>2024</v>
      </c>
      <c r="V6387" t="str">
        <f t="shared" si="698"/>
        <v>10-15</v>
      </c>
      <c r="W6387" t="str">
        <f t="shared" si="699"/>
        <v>Slow</v>
      </c>
    </row>
    <row r="6388" spans="1:23" x14ac:dyDescent="0.3">
      <c r="A6388">
        <v>606387</v>
      </c>
      <c r="B6388">
        <v>16039</v>
      </c>
      <c r="C6388">
        <v>52</v>
      </c>
      <c r="D6388" t="s">
        <v>4</v>
      </c>
      <c r="E6388" t="s">
        <v>5</v>
      </c>
      <c r="F6388" t="s">
        <v>26</v>
      </c>
      <c r="G6388" t="s">
        <v>29</v>
      </c>
      <c r="H6388" s="1">
        <v>44989</v>
      </c>
      <c r="I6388" t="s">
        <v>34</v>
      </c>
      <c r="J6388">
        <v>40</v>
      </c>
      <c r="K6388">
        <v>13.8</v>
      </c>
      <c r="L6388">
        <v>648.98</v>
      </c>
      <c r="M6388">
        <v>98.27</v>
      </c>
      <c r="N6388" t="s">
        <v>48</v>
      </c>
      <c r="O6388">
        <v>4</v>
      </c>
      <c r="P6388" t="str" cm="1">
        <f t="array" ref="P6388">_xlfn.IFS(C6388&lt;25,"18-24", C6388&lt;=35,"25-35", C6388&lt;=50,"36-50",TRUE,"50+")</f>
        <v>50+</v>
      </c>
      <c r="Q6388" t="str">
        <f t="shared" si="693"/>
        <v>new</v>
      </c>
      <c r="R6388" t="str">
        <f t="shared" si="694"/>
        <v>high value</v>
      </c>
      <c r="S6388" t="str">
        <f t="shared" si="695"/>
        <v>medium</v>
      </c>
      <c r="T6388" t="str">
        <f t="shared" si="696"/>
        <v>Mar</v>
      </c>
      <c r="U6388">
        <f t="shared" si="697"/>
        <v>2023</v>
      </c>
      <c r="V6388" t="str">
        <f t="shared" si="698"/>
        <v>10-15</v>
      </c>
      <c r="W6388" t="str">
        <f t="shared" si="699"/>
        <v>Medium</v>
      </c>
    </row>
    <row r="6389" spans="1:23" x14ac:dyDescent="0.3">
      <c r="A6389">
        <v>606388</v>
      </c>
      <c r="B6389">
        <v>65458</v>
      </c>
      <c r="C6389">
        <v>26</v>
      </c>
      <c r="D6389" t="s">
        <v>7</v>
      </c>
      <c r="E6389" t="s">
        <v>11</v>
      </c>
      <c r="F6389" t="s">
        <v>30</v>
      </c>
      <c r="G6389" t="s">
        <v>29</v>
      </c>
      <c r="H6389" s="1">
        <v>44826</v>
      </c>
      <c r="I6389" t="s">
        <v>33</v>
      </c>
      <c r="J6389">
        <v>37</v>
      </c>
      <c r="K6389">
        <v>12.7</v>
      </c>
      <c r="L6389">
        <v>995.71</v>
      </c>
      <c r="M6389">
        <v>84.74</v>
      </c>
      <c r="N6389" t="s">
        <v>49</v>
      </c>
      <c r="O6389">
        <v>3</v>
      </c>
      <c r="P6389" t="str" cm="1">
        <f t="array" ref="P6389">_xlfn.IFS(C6389&lt;25,"18-24", C6389&lt;=35,"25-35", C6389&lt;=50,"36-50",TRUE,"50+")</f>
        <v>25-35</v>
      </c>
      <c r="Q6389" t="str">
        <f t="shared" si="693"/>
        <v>new</v>
      </c>
      <c r="R6389" t="str">
        <f t="shared" si="694"/>
        <v>high value</v>
      </c>
      <c r="S6389" t="str">
        <f t="shared" si="695"/>
        <v>medium</v>
      </c>
      <c r="T6389" t="str">
        <f t="shared" si="696"/>
        <v>Sep</v>
      </c>
      <c r="U6389">
        <f t="shared" si="697"/>
        <v>2022</v>
      </c>
      <c r="V6389" t="str">
        <f t="shared" si="698"/>
        <v>10-15</v>
      </c>
      <c r="W6389" t="str">
        <f t="shared" si="699"/>
        <v>Medium</v>
      </c>
    </row>
    <row r="6390" spans="1:23" x14ac:dyDescent="0.3">
      <c r="A6390">
        <v>606389</v>
      </c>
      <c r="B6390">
        <v>19778</v>
      </c>
      <c r="C6390">
        <v>20</v>
      </c>
      <c r="D6390" t="s">
        <v>7</v>
      </c>
      <c r="E6390" t="s">
        <v>15</v>
      </c>
      <c r="F6390" t="s">
        <v>22</v>
      </c>
      <c r="G6390" t="s">
        <v>25</v>
      </c>
      <c r="H6390" s="1">
        <v>45195</v>
      </c>
      <c r="I6390" t="s">
        <v>34</v>
      </c>
      <c r="J6390">
        <v>27</v>
      </c>
      <c r="K6390">
        <v>3.8</v>
      </c>
      <c r="L6390">
        <v>989.27</v>
      </c>
      <c r="M6390">
        <v>88.77</v>
      </c>
      <c r="N6390" t="s">
        <v>50</v>
      </c>
      <c r="O6390">
        <v>2</v>
      </c>
      <c r="P6390" t="str" cm="1">
        <f t="array" ref="P6390">_xlfn.IFS(C6390&lt;25,"18-24", C6390&lt;=35,"25-35", C6390&lt;=50,"36-50",TRUE,"50+")</f>
        <v>18-24</v>
      </c>
      <c r="Q6390" t="str">
        <f t="shared" si="693"/>
        <v>repeat</v>
      </c>
      <c r="R6390" t="str">
        <f t="shared" si="694"/>
        <v>high value</v>
      </c>
      <c r="S6390" t="str">
        <f t="shared" si="695"/>
        <v>Low</v>
      </c>
      <c r="T6390" t="str">
        <f t="shared" si="696"/>
        <v>Sep</v>
      </c>
      <c r="U6390">
        <f t="shared" si="697"/>
        <v>2023</v>
      </c>
      <c r="V6390" t="str">
        <f t="shared" si="698"/>
        <v>0-5</v>
      </c>
      <c r="W6390" t="str">
        <f t="shared" si="699"/>
        <v>Fast</v>
      </c>
    </row>
    <row r="6391" spans="1:23" x14ac:dyDescent="0.3">
      <c r="A6391">
        <v>606390</v>
      </c>
      <c r="B6391">
        <v>77442</v>
      </c>
      <c r="C6391">
        <v>56</v>
      </c>
      <c r="D6391" t="s">
        <v>4</v>
      </c>
      <c r="E6391" t="s">
        <v>13</v>
      </c>
      <c r="F6391" t="s">
        <v>26</v>
      </c>
      <c r="G6391" t="s">
        <v>25</v>
      </c>
      <c r="H6391" s="1">
        <v>44675</v>
      </c>
      <c r="I6391" t="s">
        <v>33</v>
      </c>
      <c r="J6391">
        <v>40</v>
      </c>
      <c r="K6391">
        <v>12.4</v>
      </c>
      <c r="L6391">
        <v>1209.82</v>
      </c>
      <c r="M6391">
        <v>85.79</v>
      </c>
      <c r="N6391" t="s">
        <v>49</v>
      </c>
      <c r="O6391">
        <v>5</v>
      </c>
      <c r="P6391" t="str" cm="1">
        <f t="array" ref="P6391">_xlfn.IFS(C6391&lt;25,"18-24", C6391&lt;=35,"25-35", C6391&lt;=50,"36-50",TRUE,"50+")</f>
        <v>50+</v>
      </c>
      <c r="Q6391" t="str">
        <f t="shared" si="693"/>
        <v>new</v>
      </c>
      <c r="R6391" t="str">
        <f t="shared" si="694"/>
        <v>high value</v>
      </c>
      <c r="S6391" t="str">
        <f t="shared" si="695"/>
        <v>High</v>
      </c>
      <c r="T6391" t="str">
        <f t="shared" si="696"/>
        <v>Apr</v>
      </c>
      <c r="U6391">
        <f t="shared" si="697"/>
        <v>2022</v>
      </c>
      <c r="V6391" t="str">
        <f t="shared" si="698"/>
        <v>10-15</v>
      </c>
      <c r="W6391" t="str">
        <f t="shared" si="699"/>
        <v>Medium</v>
      </c>
    </row>
    <row r="6392" spans="1:23" x14ac:dyDescent="0.3">
      <c r="A6392">
        <v>606391</v>
      </c>
      <c r="B6392">
        <v>61192</v>
      </c>
      <c r="C6392">
        <v>39</v>
      </c>
      <c r="D6392" t="s">
        <v>4</v>
      </c>
      <c r="E6392" t="s">
        <v>8</v>
      </c>
      <c r="F6392" t="s">
        <v>22</v>
      </c>
      <c r="G6392" t="s">
        <v>31</v>
      </c>
      <c r="H6392" s="1">
        <v>44793</v>
      </c>
      <c r="I6392" t="s">
        <v>34</v>
      </c>
      <c r="J6392">
        <v>57</v>
      </c>
      <c r="K6392">
        <v>7.2</v>
      </c>
      <c r="L6392">
        <v>384.07</v>
      </c>
      <c r="M6392">
        <v>51.33</v>
      </c>
      <c r="N6392" t="s">
        <v>50</v>
      </c>
      <c r="O6392">
        <v>1</v>
      </c>
      <c r="P6392" t="str" cm="1">
        <f t="array" ref="P6392">_xlfn.IFS(C6392&lt;25,"18-24", C6392&lt;=35,"25-35", C6392&lt;=50,"36-50",TRUE,"50+")</f>
        <v>36-50</v>
      </c>
      <c r="Q6392" t="str">
        <f t="shared" si="693"/>
        <v>new</v>
      </c>
      <c r="R6392" t="str">
        <f t="shared" si="694"/>
        <v>medium</v>
      </c>
      <c r="S6392" t="str">
        <f t="shared" si="695"/>
        <v>Low</v>
      </c>
      <c r="T6392" t="str">
        <f t="shared" si="696"/>
        <v>Aug</v>
      </c>
      <c r="U6392">
        <f t="shared" si="697"/>
        <v>2022</v>
      </c>
      <c r="V6392" t="str">
        <f t="shared" si="698"/>
        <v>5-10</v>
      </c>
      <c r="W6392" t="str">
        <f t="shared" si="699"/>
        <v>Slow</v>
      </c>
    </row>
    <row r="6393" spans="1:23" x14ac:dyDescent="0.3">
      <c r="A6393">
        <v>606392</v>
      </c>
      <c r="B6393">
        <v>85147</v>
      </c>
      <c r="C6393">
        <v>30</v>
      </c>
      <c r="D6393" t="s">
        <v>4</v>
      </c>
      <c r="E6393" t="s">
        <v>16</v>
      </c>
      <c r="F6393" t="s">
        <v>19</v>
      </c>
      <c r="G6393" t="s">
        <v>27</v>
      </c>
      <c r="H6393" s="1">
        <v>45356</v>
      </c>
      <c r="I6393" t="s">
        <v>33</v>
      </c>
      <c r="J6393">
        <v>64</v>
      </c>
      <c r="K6393">
        <v>1.8</v>
      </c>
      <c r="L6393">
        <v>647.79</v>
      </c>
      <c r="M6393">
        <v>20.63</v>
      </c>
      <c r="N6393" t="s">
        <v>49</v>
      </c>
      <c r="O6393">
        <v>1</v>
      </c>
      <c r="P6393" t="str" cm="1">
        <f t="array" ref="P6393">_xlfn.IFS(C6393&lt;25,"18-24", C6393&lt;=35,"25-35", C6393&lt;=50,"36-50",TRUE,"50+")</f>
        <v>25-35</v>
      </c>
      <c r="Q6393" t="str">
        <f t="shared" si="693"/>
        <v>new</v>
      </c>
      <c r="R6393" t="str">
        <f t="shared" si="694"/>
        <v>high value</v>
      </c>
      <c r="S6393" t="str">
        <f t="shared" si="695"/>
        <v>Low</v>
      </c>
      <c r="T6393" t="str">
        <f t="shared" si="696"/>
        <v>Mar</v>
      </c>
      <c r="U6393">
        <f t="shared" si="697"/>
        <v>2024</v>
      </c>
      <c r="V6393" t="str">
        <f t="shared" si="698"/>
        <v>0-5</v>
      </c>
      <c r="W6393" t="str">
        <f t="shared" si="699"/>
        <v>Slow</v>
      </c>
    </row>
    <row r="6394" spans="1:23" x14ac:dyDescent="0.3">
      <c r="A6394">
        <v>606393</v>
      </c>
      <c r="B6394">
        <v>83632</v>
      </c>
      <c r="C6394">
        <v>53</v>
      </c>
      <c r="D6394" t="s">
        <v>4</v>
      </c>
      <c r="E6394" t="s">
        <v>16</v>
      </c>
      <c r="F6394" t="s">
        <v>30</v>
      </c>
      <c r="G6394" t="s">
        <v>29</v>
      </c>
      <c r="H6394" s="1">
        <v>44570</v>
      </c>
      <c r="I6394" t="s">
        <v>34</v>
      </c>
      <c r="J6394">
        <v>35</v>
      </c>
      <c r="K6394">
        <v>2.5</v>
      </c>
      <c r="L6394">
        <v>1169.51</v>
      </c>
      <c r="M6394">
        <v>118.91</v>
      </c>
      <c r="N6394" t="s">
        <v>48</v>
      </c>
      <c r="O6394">
        <v>4</v>
      </c>
      <c r="P6394" t="str" cm="1">
        <f t="array" ref="P6394">_xlfn.IFS(C6394&lt;25,"18-24", C6394&lt;=35,"25-35", C6394&lt;=50,"36-50",TRUE,"50+")</f>
        <v>50+</v>
      </c>
      <c r="Q6394" t="str">
        <f t="shared" si="693"/>
        <v>new</v>
      </c>
      <c r="R6394" t="str">
        <f t="shared" si="694"/>
        <v>high value</v>
      </c>
      <c r="S6394" t="str">
        <f t="shared" si="695"/>
        <v>medium</v>
      </c>
      <c r="T6394" t="str">
        <f t="shared" si="696"/>
        <v>Jan</v>
      </c>
      <c r="U6394">
        <f t="shared" si="697"/>
        <v>2022</v>
      </c>
      <c r="V6394" t="str">
        <f t="shared" si="698"/>
        <v>0-5</v>
      </c>
      <c r="W6394" t="str">
        <f t="shared" si="699"/>
        <v>Medium</v>
      </c>
    </row>
    <row r="6395" spans="1:23" x14ac:dyDescent="0.3">
      <c r="A6395">
        <v>606394</v>
      </c>
      <c r="B6395">
        <v>18950</v>
      </c>
      <c r="C6395">
        <v>48</v>
      </c>
      <c r="D6395" t="s">
        <v>7</v>
      </c>
      <c r="E6395" t="s">
        <v>5</v>
      </c>
      <c r="F6395" t="s">
        <v>26</v>
      </c>
      <c r="G6395" t="s">
        <v>31</v>
      </c>
      <c r="H6395" s="1">
        <v>45520</v>
      </c>
      <c r="I6395" t="s">
        <v>33</v>
      </c>
      <c r="J6395">
        <v>68</v>
      </c>
      <c r="K6395">
        <v>8.4</v>
      </c>
      <c r="L6395">
        <v>1315.51</v>
      </c>
      <c r="M6395">
        <v>54.02</v>
      </c>
      <c r="N6395" t="s">
        <v>48</v>
      </c>
      <c r="O6395">
        <v>2</v>
      </c>
      <c r="P6395" t="str" cm="1">
        <f t="array" ref="P6395">_xlfn.IFS(C6395&lt;25,"18-24", C6395&lt;=35,"25-35", C6395&lt;=50,"36-50",TRUE,"50+")</f>
        <v>36-50</v>
      </c>
      <c r="Q6395" t="str">
        <f t="shared" si="693"/>
        <v>new</v>
      </c>
      <c r="R6395" t="str">
        <f t="shared" si="694"/>
        <v>high value</v>
      </c>
      <c r="S6395" t="str">
        <f t="shared" si="695"/>
        <v>Low</v>
      </c>
      <c r="T6395" t="str">
        <f t="shared" si="696"/>
        <v>Aug</v>
      </c>
      <c r="U6395">
        <f t="shared" si="697"/>
        <v>2024</v>
      </c>
      <c r="V6395" t="str">
        <f t="shared" si="698"/>
        <v>5-10</v>
      </c>
      <c r="W6395" t="str">
        <f t="shared" si="699"/>
        <v>Slow</v>
      </c>
    </row>
    <row r="6396" spans="1:23" x14ac:dyDescent="0.3">
      <c r="A6396">
        <v>606395</v>
      </c>
      <c r="B6396">
        <v>57434</v>
      </c>
      <c r="C6396">
        <v>46</v>
      </c>
      <c r="D6396" t="s">
        <v>7</v>
      </c>
      <c r="E6396" t="s">
        <v>11</v>
      </c>
      <c r="F6396" t="s">
        <v>32</v>
      </c>
      <c r="G6396" t="s">
        <v>27</v>
      </c>
      <c r="H6396" s="1">
        <v>45121</v>
      </c>
      <c r="I6396" t="s">
        <v>34</v>
      </c>
      <c r="J6396">
        <v>66</v>
      </c>
      <c r="K6396">
        <v>4.8</v>
      </c>
      <c r="L6396">
        <v>557.87</v>
      </c>
      <c r="M6396">
        <v>104.13</v>
      </c>
      <c r="N6396" t="s">
        <v>50</v>
      </c>
      <c r="O6396">
        <v>1</v>
      </c>
      <c r="P6396" t="str" cm="1">
        <f t="array" ref="P6396">_xlfn.IFS(C6396&lt;25,"18-24", C6396&lt;=35,"25-35", C6396&lt;=50,"36-50",TRUE,"50+")</f>
        <v>36-50</v>
      </c>
      <c r="Q6396" t="str">
        <f t="shared" si="693"/>
        <v>new</v>
      </c>
      <c r="R6396" t="str">
        <f t="shared" si="694"/>
        <v>high value</v>
      </c>
      <c r="S6396" t="str">
        <f t="shared" si="695"/>
        <v>Low</v>
      </c>
      <c r="T6396" t="str">
        <f t="shared" si="696"/>
        <v>Jul</v>
      </c>
      <c r="U6396">
        <f t="shared" si="697"/>
        <v>2023</v>
      </c>
      <c r="V6396" t="str">
        <f t="shared" si="698"/>
        <v>0-5</v>
      </c>
      <c r="W6396" t="str">
        <f t="shared" si="699"/>
        <v>Slow</v>
      </c>
    </row>
    <row r="6397" spans="1:23" x14ac:dyDescent="0.3">
      <c r="A6397">
        <v>606396</v>
      </c>
      <c r="B6397">
        <v>80733</v>
      </c>
      <c r="C6397">
        <v>62</v>
      </c>
      <c r="D6397" t="s">
        <v>4</v>
      </c>
      <c r="E6397" t="s">
        <v>11</v>
      </c>
      <c r="F6397" t="s">
        <v>28</v>
      </c>
      <c r="G6397" t="s">
        <v>27</v>
      </c>
      <c r="H6397" s="1">
        <v>44691</v>
      </c>
      <c r="I6397" t="s">
        <v>33</v>
      </c>
      <c r="J6397">
        <v>85</v>
      </c>
      <c r="K6397">
        <v>13.4</v>
      </c>
      <c r="L6397">
        <v>414.46</v>
      </c>
      <c r="M6397">
        <v>109.91</v>
      </c>
      <c r="N6397" t="s">
        <v>47</v>
      </c>
      <c r="O6397">
        <v>3</v>
      </c>
      <c r="P6397" t="str" cm="1">
        <f t="array" ref="P6397">_xlfn.IFS(C6397&lt;25,"18-24", C6397&lt;=35,"25-35", C6397&lt;=50,"36-50",TRUE,"50+")</f>
        <v>50+</v>
      </c>
      <c r="Q6397" t="str">
        <f t="shared" si="693"/>
        <v>new</v>
      </c>
      <c r="R6397" t="str">
        <f t="shared" si="694"/>
        <v>medium</v>
      </c>
      <c r="S6397" t="str">
        <f t="shared" si="695"/>
        <v>medium</v>
      </c>
      <c r="T6397" t="str">
        <f t="shared" si="696"/>
        <v>May</v>
      </c>
      <c r="U6397">
        <f t="shared" si="697"/>
        <v>2022</v>
      </c>
      <c r="V6397" t="str">
        <f t="shared" si="698"/>
        <v>10-15</v>
      </c>
      <c r="W6397" t="str">
        <f t="shared" si="699"/>
        <v>Slow</v>
      </c>
    </row>
    <row r="6398" spans="1:23" x14ac:dyDescent="0.3">
      <c r="A6398">
        <v>606397</v>
      </c>
      <c r="B6398">
        <v>61204</v>
      </c>
      <c r="C6398">
        <v>32</v>
      </c>
      <c r="D6398" t="s">
        <v>7</v>
      </c>
      <c r="E6398" t="s">
        <v>13</v>
      </c>
      <c r="F6398" t="s">
        <v>30</v>
      </c>
      <c r="G6398" t="s">
        <v>29</v>
      </c>
      <c r="H6398" s="1">
        <v>44756</v>
      </c>
      <c r="I6398" t="s">
        <v>34</v>
      </c>
      <c r="J6398">
        <v>34</v>
      </c>
      <c r="K6398">
        <v>6.2</v>
      </c>
      <c r="L6398">
        <v>1041.18</v>
      </c>
      <c r="M6398">
        <v>90.25</v>
      </c>
      <c r="N6398" t="s">
        <v>49</v>
      </c>
      <c r="O6398">
        <v>4</v>
      </c>
      <c r="P6398" t="str" cm="1">
        <f t="array" ref="P6398">_xlfn.IFS(C6398&lt;25,"18-24", C6398&lt;=35,"25-35", C6398&lt;=50,"36-50",TRUE,"50+")</f>
        <v>25-35</v>
      </c>
      <c r="Q6398" t="str">
        <f t="shared" si="693"/>
        <v>new</v>
      </c>
      <c r="R6398" t="str">
        <f t="shared" si="694"/>
        <v>high value</v>
      </c>
      <c r="S6398" t="str">
        <f t="shared" si="695"/>
        <v>medium</v>
      </c>
      <c r="T6398" t="str">
        <f t="shared" si="696"/>
        <v>Jul</v>
      </c>
      <c r="U6398">
        <f t="shared" si="697"/>
        <v>2022</v>
      </c>
      <c r="V6398" t="str">
        <f t="shared" si="698"/>
        <v>5-10</v>
      </c>
      <c r="W6398" t="str">
        <f t="shared" si="699"/>
        <v>Medium</v>
      </c>
    </row>
    <row r="6399" spans="1:23" x14ac:dyDescent="0.3">
      <c r="A6399">
        <v>606398</v>
      </c>
      <c r="B6399">
        <v>83262</v>
      </c>
      <c r="C6399">
        <v>64</v>
      </c>
      <c r="D6399" t="s">
        <v>7</v>
      </c>
      <c r="E6399" t="s">
        <v>8</v>
      </c>
      <c r="F6399" t="s">
        <v>30</v>
      </c>
      <c r="G6399" t="s">
        <v>23</v>
      </c>
      <c r="H6399" s="1">
        <v>45642</v>
      </c>
      <c r="I6399" t="s">
        <v>34</v>
      </c>
      <c r="J6399">
        <v>86</v>
      </c>
      <c r="K6399">
        <v>6</v>
      </c>
      <c r="L6399">
        <v>390.29</v>
      </c>
      <c r="M6399">
        <v>97.28</v>
      </c>
      <c r="N6399" t="s">
        <v>48</v>
      </c>
      <c r="O6399">
        <v>1</v>
      </c>
      <c r="P6399" t="str" cm="1">
        <f t="array" ref="P6399">_xlfn.IFS(C6399&lt;25,"18-24", C6399&lt;=35,"25-35", C6399&lt;=50,"36-50",TRUE,"50+")</f>
        <v>50+</v>
      </c>
      <c r="Q6399" t="str">
        <f t="shared" si="693"/>
        <v>new</v>
      </c>
      <c r="R6399" t="str">
        <f t="shared" si="694"/>
        <v>medium</v>
      </c>
      <c r="S6399" t="str">
        <f t="shared" si="695"/>
        <v>Low</v>
      </c>
      <c r="T6399" t="str">
        <f t="shared" si="696"/>
        <v>Dec</v>
      </c>
      <c r="U6399">
        <f t="shared" si="697"/>
        <v>2024</v>
      </c>
      <c r="V6399" t="str">
        <f t="shared" si="698"/>
        <v>5-10</v>
      </c>
      <c r="W6399" t="str">
        <f t="shared" si="699"/>
        <v>Slow</v>
      </c>
    </row>
    <row r="6400" spans="1:23" x14ac:dyDescent="0.3">
      <c r="A6400">
        <v>606399</v>
      </c>
      <c r="B6400">
        <v>29073</v>
      </c>
      <c r="C6400">
        <v>51</v>
      </c>
      <c r="D6400" t="s">
        <v>4</v>
      </c>
      <c r="E6400" t="s">
        <v>16</v>
      </c>
      <c r="F6400" t="s">
        <v>24</v>
      </c>
      <c r="G6400" t="s">
        <v>31</v>
      </c>
      <c r="H6400" s="1">
        <v>45119</v>
      </c>
      <c r="I6400" t="s">
        <v>34</v>
      </c>
      <c r="J6400">
        <v>22</v>
      </c>
      <c r="K6400">
        <v>11.4</v>
      </c>
      <c r="L6400">
        <v>500.55</v>
      </c>
      <c r="M6400">
        <v>47.11</v>
      </c>
      <c r="N6400" t="s">
        <v>49</v>
      </c>
      <c r="O6400">
        <v>2</v>
      </c>
      <c r="P6400" t="str" cm="1">
        <f t="array" ref="P6400">_xlfn.IFS(C6400&lt;25,"18-24", C6400&lt;=35,"25-35", C6400&lt;=50,"36-50",TRUE,"50+")</f>
        <v>50+</v>
      </c>
      <c r="Q6400" t="str">
        <f t="shared" si="693"/>
        <v>new</v>
      </c>
      <c r="R6400" t="str">
        <f t="shared" si="694"/>
        <v>high value</v>
      </c>
      <c r="S6400" t="str">
        <f t="shared" si="695"/>
        <v>Low</v>
      </c>
      <c r="T6400" t="str">
        <f t="shared" si="696"/>
        <v>Jul</v>
      </c>
      <c r="U6400">
        <f t="shared" si="697"/>
        <v>2023</v>
      </c>
      <c r="V6400" t="str">
        <f t="shared" si="698"/>
        <v>10-15</v>
      </c>
      <c r="W6400" t="str">
        <f t="shared" si="699"/>
        <v>Fast</v>
      </c>
    </row>
    <row r="6401" spans="1:23" x14ac:dyDescent="0.3">
      <c r="A6401">
        <v>606400</v>
      </c>
      <c r="B6401">
        <v>68746</v>
      </c>
      <c r="C6401">
        <v>30</v>
      </c>
      <c r="D6401" t="s">
        <v>7</v>
      </c>
      <c r="E6401" t="s">
        <v>15</v>
      </c>
      <c r="F6401" t="s">
        <v>28</v>
      </c>
      <c r="G6401" t="s">
        <v>23</v>
      </c>
      <c r="H6401" s="1">
        <v>45518</v>
      </c>
      <c r="I6401" t="s">
        <v>34</v>
      </c>
      <c r="J6401">
        <v>23</v>
      </c>
      <c r="K6401">
        <v>1.3</v>
      </c>
      <c r="L6401">
        <v>1121.06</v>
      </c>
      <c r="M6401">
        <v>110.81</v>
      </c>
      <c r="N6401" t="s">
        <v>48</v>
      </c>
      <c r="O6401">
        <v>5</v>
      </c>
      <c r="P6401" t="str" cm="1">
        <f t="array" ref="P6401">_xlfn.IFS(C6401&lt;25,"18-24", C6401&lt;=35,"25-35", C6401&lt;=50,"36-50",TRUE,"50+")</f>
        <v>25-35</v>
      </c>
      <c r="Q6401" t="str">
        <f t="shared" si="693"/>
        <v>new</v>
      </c>
      <c r="R6401" t="str">
        <f t="shared" si="694"/>
        <v>high value</v>
      </c>
      <c r="S6401" t="str">
        <f t="shared" si="695"/>
        <v>High</v>
      </c>
      <c r="T6401" t="str">
        <f t="shared" si="696"/>
        <v>Aug</v>
      </c>
      <c r="U6401">
        <f t="shared" si="697"/>
        <v>2024</v>
      </c>
      <c r="V6401" t="str">
        <f t="shared" si="698"/>
        <v>0-5</v>
      </c>
      <c r="W6401" t="str">
        <f t="shared" si="699"/>
        <v>Fast</v>
      </c>
    </row>
    <row r="6402" spans="1:23" x14ac:dyDescent="0.3">
      <c r="A6402">
        <v>606401</v>
      </c>
      <c r="B6402">
        <v>95452</v>
      </c>
      <c r="C6402">
        <v>20</v>
      </c>
      <c r="D6402" t="s">
        <v>4</v>
      </c>
      <c r="E6402" t="s">
        <v>16</v>
      </c>
      <c r="F6402" t="s">
        <v>28</v>
      </c>
      <c r="G6402" t="s">
        <v>27</v>
      </c>
      <c r="H6402" s="1">
        <v>45443</v>
      </c>
      <c r="I6402" t="s">
        <v>33</v>
      </c>
      <c r="J6402">
        <v>71</v>
      </c>
      <c r="K6402">
        <v>3.9</v>
      </c>
      <c r="L6402">
        <v>1224.78</v>
      </c>
      <c r="M6402">
        <v>23.05</v>
      </c>
      <c r="N6402" t="s">
        <v>48</v>
      </c>
      <c r="O6402">
        <v>2</v>
      </c>
      <c r="P6402" t="str" cm="1">
        <f t="array" ref="P6402">_xlfn.IFS(C6402&lt;25,"18-24", C6402&lt;=35,"25-35", C6402&lt;=50,"36-50",TRUE,"50+")</f>
        <v>18-24</v>
      </c>
      <c r="Q6402" t="str">
        <f t="shared" si="693"/>
        <v>new</v>
      </c>
      <c r="R6402" t="str">
        <f t="shared" si="694"/>
        <v>high value</v>
      </c>
      <c r="S6402" t="str">
        <f t="shared" si="695"/>
        <v>Low</v>
      </c>
      <c r="T6402" t="str">
        <f t="shared" si="696"/>
        <v>May</v>
      </c>
      <c r="U6402">
        <f t="shared" si="697"/>
        <v>2024</v>
      </c>
      <c r="V6402" t="str">
        <f t="shared" si="698"/>
        <v>0-5</v>
      </c>
      <c r="W6402" t="str">
        <f t="shared" si="699"/>
        <v>Slow</v>
      </c>
    </row>
    <row r="6403" spans="1:23" x14ac:dyDescent="0.3">
      <c r="A6403">
        <v>606402</v>
      </c>
      <c r="B6403">
        <v>96584</v>
      </c>
      <c r="C6403">
        <v>34</v>
      </c>
      <c r="D6403" t="s">
        <v>7</v>
      </c>
      <c r="E6403" t="s">
        <v>16</v>
      </c>
      <c r="F6403" t="s">
        <v>22</v>
      </c>
      <c r="G6403" t="s">
        <v>29</v>
      </c>
      <c r="H6403" s="1">
        <v>45453</v>
      </c>
      <c r="I6403" t="s">
        <v>34</v>
      </c>
      <c r="J6403">
        <v>64</v>
      </c>
      <c r="K6403">
        <v>13.2</v>
      </c>
      <c r="L6403">
        <v>437.22</v>
      </c>
      <c r="M6403">
        <v>84.57</v>
      </c>
      <c r="N6403" t="s">
        <v>48</v>
      </c>
      <c r="O6403">
        <v>5</v>
      </c>
      <c r="P6403" t="str" cm="1">
        <f t="array" ref="P6403">_xlfn.IFS(C6403&lt;25,"18-24", C6403&lt;=35,"25-35", C6403&lt;=50,"36-50",TRUE,"50+")</f>
        <v>25-35</v>
      </c>
      <c r="Q6403" t="str">
        <f t="shared" ref="Q6403:Q6466" si="700">IF(COUNTIF($B:$B,B6403)&gt;1,"repeat","new")</f>
        <v>repeat</v>
      </c>
      <c r="R6403" t="str">
        <f t="shared" ref="R6403:R6466" si="701">IF(L6403&gt;500,"high value",IF( L6403&gt;250,"medium","low"))</f>
        <v>medium</v>
      </c>
      <c r="S6403" t="str">
        <f t="shared" ref="S6403:S6466" si="702">IF(O6403&lt;=2,"Low",IF(O6403&lt;=4,"medium","High"))</f>
        <v>High</v>
      </c>
      <c r="T6403" t="str">
        <f t="shared" ref="T6403:T6466" si="703">TEXT(H6403,"MMM")</f>
        <v>Jun</v>
      </c>
      <c r="U6403">
        <f t="shared" ref="U6403:U6466" si="704">YEAR(H6403)</f>
        <v>2024</v>
      </c>
      <c r="V6403" t="str">
        <f t="shared" ref="V6403:V6466" si="705">IF(K6403&lt;=5,"0-5",IF(K6403&lt;=10,"5-10",IF(K6403&lt;=15,"10-15","15+")))</f>
        <v>10-15</v>
      </c>
      <c r="W6403" t="str">
        <f t="shared" ref="W6403:W6466" si="706">IF(J6403&lt;=30,"Fast",IF(J6403&lt;=45,"Medium","Slow"))</f>
        <v>Slow</v>
      </c>
    </row>
    <row r="6404" spans="1:23" x14ac:dyDescent="0.3">
      <c r="A6404">
        <v>606403</v>
      </c>
      <c r="B6404">
        <v>48830</v>
      </c>
      <c r="C6404">
        <v>37</v>
      </c>
      <c r="D6404" t="s">
        <v>4</v>
      </c>
      <c r="E6404" t="s">
        <v>15</v>
      </c>
      <c r="F6404" t="s">
        <v>28</v>
      </c>
      <c r="G6404" t="s">
        <v>23</v>
      </c>
      <c r="H6404" s="1">
        <v>45471</v>
      </c>
      <c r="I6404" t="s">
        <v>34</v>
      </c>
      <c r="J6404">
        <v>27</v>
      </c>
      <c r="K6404">
        <v>3.4</v>
      </c>
      <c r="L6404">
        <v>446.66</v>
      </c>
      <c r="M6404">
        <v>52.48</v>
      </c>
      <c r="N6404" t="s">
        <v>50</v>
      </c>
      <c r="O6404">
        <v>5</v>
      </c>
      <c r="P6404" t="str" cm="1">
        <f t="array" ref="P6404">_xlfn.IFS(C6404&lt;25,"18-24", C6404&lt;=35,"25-35", C6404&lt;=50,"36-50",TRUE,"50+")</f>
        <v>36-50</v>
      </c>
      <c r="Q6404" t="str">
        <f t="shared" si="700"/>
        <v>new</v>
      </c>
      <c r="R6404" t="str">
        <f t="shared" si="701"/>
        <v>medium</v>
      </c>
      <c r="S6404" t="str">
        <f t="shared" si="702"/>
        <v>High</v>
      </c>
      <c r="T6404" t="str">
        <f t="shared" si="703"/>
        <v>Jun</v>
      </c>
      <c r="U6404">
        <f t="shared" si="704"/>
        <v>2024</v>
      </c>
      <c r="V6404" t="str">
        <f t="shared" si="705"/>
        <v>0-5</v>
      </c>
      <c r="W6404" t="str">
        <f t="shared" si="706"/>
        <v>Fast</v>
      </c>
    </row>
    <row r="6405" spans="1:23" x14ac:dyDescent="0.3">
      <c r="A6405">
        <v>606404</v>
      </c>
      <c r="B6405">
        <v>41325</v>
      </c>
      <c r="C6405">
        <v>43</v>
      </c>
      <c r="D6405" t="s">
        <v>7</v>
      </c>
      <c r="E6405" t="s">
        <v>13</v>
      </c>
      <c r="F6405" t="s">
        <v>22</v>
      </c>
      <c r="G6405" t="s">
        <v>29</v>
      </c>
      <c r="H6405" s="1">
        <v>44631</v>
      </c>
      <c r="I6405" t="s">
        <v>34</v>
      </c>
      <c r="J6405">
        <v>36</v>
      </c>
      <c r="K6405">
        <v>14.4</v>
      </c>
      <c r="L6405">
        <v>1073.68</v>
      </c>
      <c r="M6405">
        <v>48.47</v>
      </c>
      <c r="N6405" t="s">
        <v>47</v>
      </c>
      <c r="O6405">
        <v>4</v>
      </c>
      <c r="P6405" t="str" cm="1">
        <f t="array" ref="P6405">_xlfn.IFS(C6405&lt;25,"18-24", C6405&lt;=35,"25-35", C6405&lt;=50,"36-50",TRUE,"50+")</f>
        <v>36-50</v>
      </c>
      <c r="Q6405" t="str">
        <f t="shared" si="700"/>
        <v>repeat</v>
      </c>
      <c r="R6405" t="str">
        <f t="shared" si="701"/>
        <v>high value</v>
      </c>
      <c r="S6405" t="str">
        <f t="shared" si="702"/>
        <v>medium</v>
      </c>
      <c r="T6405" t="str">
        <f t="shared" si="703"/>
        <v>Mar</v>
      </c>
      <c r="U6405">
        <f t="shared" si="704"/>
        <v>2022</v>
      </c>
      <c r="V6405" t="str">
        <f t="shared" si="705"/>
        <v>10-15</v>
      </c>
      <c r="W6405" t="str">
        <f t="shared" si="706"/>
        <v>Medium</v>
      </c>
    </row>
    <row r="6406" spans="1:23" x14ac:dyDescent="0.3">
      <c r="A6406">
        <v>606405</v>
      </c>
      <c r="B6406">
        <v>42923</v>
      </c>
      <c r="C6406">
        <v>30</v>
      </c>
      <c r="D6406" t="s">
        <v>4</v>
      </c>
      <c r="E6406" t="s">
        <v>16</v>
      </c>
      <c r="F6406" t="s">
        <v>19</v>
      </c>
      <c r="G6406" t="s">
        <v>25</v>
      </c>
      <c r="H6406" s="1">
        <v>44596</v>
      </c>
      <c r="I6406" t="s">
        <v>34</v>
      </c>
      <c r="J6406">
        <v>89</v>
      </c>
      <c r="K6406">
        <v>7.3</v>
      </c>
      <c r="L6406">
        <v>1023.03</v>
      </c>
      <c r="M6406">
        <v>61.74</v>
      </c>
      <c r="N6406" t="s">
        <v>47</v>
      </c>
      <c r="O6406">
        <v>1</v>
      </c>
      <c r="P6406" t="str" cm="1">
        <f t="array" ref="P6406">_xlfn.IFS(C6406&lt;25,"18-24", C6406&lt;=35,"25-35", C6406&lt;=50,"36-50",TRUE,"50+")</f>
        <v>25-35</v>
      </c>
      <c r="Q6406" t="str">
        <f t="shared" si="700"/>
        <v>new</v>
      </c>
      <c r="R6406" t="str">
        <f t="shared" si="701"/>
        <v>high value</v>
      </c>
      <c r="S6406" t="str">
        <f t="shared" si="702"/>
        <v>Low</v>
      </c>
      <c r="T6406" t="str">
        <f t="shared" si="703"/>
        <v>Feb</v>
      </c>
      <c r="U6406">
        <f t="shared" si="704"/>
        <v>2022</v>
      </c>
      <c r="V6406" t="str">
        <f t="shared" si="705"/>
        <v>5-10</v>
      </c>
      <c r="W6406" t="str">
        <f t="shared" si="706"/>
        <v>Slow</v>
      </c>
    </row>
    <row r="6407" spans="1:23" x14ac:dyDescent="0.3">
      <c r="A6407">
        <v>606406</v>
      </c>
      <c r="B6407">
        <v>49282</v>
      </c>
      <c r="C6407">
        <v>42</v>
      </c>
      <c r="D6407" t="s">
        <v>4</v>
      </c>
      <c r="E6407" t="s">
        <v>11</v>
      </c>
      <c r="F6407" t="s">
        <v>18</v>
      </c>
      <c r="G6407" t="s">
        <v>27</v>
      </c>
      <c r="H6407" s="1">
        <v>45156</v>
      </c>
      <c r="I6407" t="s">
        <v>34</v>
      </c>
      <c r="J6407">
        <v>65</v>
      </c>
      <c r="K6407">
        <v>11.4</v>
      </c>
      <c r="L6407">
        <v>694.63</v>
      </c>
      <c r="M6407">
        <v>64.31</v>
      </c>
      <c r="N6407" t="s">
        <v>47</v>
      </c>
      <c r="O6407">
        <v>1</v>
      </c>
      <c r="P6407" t="str" cm="1">
        <f t="array" ref="P6407">_xlfn.IFS(C6407&lt;25,"18-24", C6407&lt;=35,"25-35", C6407&lt;=50,"36-50",TRUE,"50+")</f>
        <v>36-50</v>
      </c>
      <c r="Q6407" t="str">
        <f t="shared" si="700"/>
        <v>new</v>
      </c>
      <c r="R6407" t="str">
        <f t="shared" si="701"/>
        <v>high value</v>
      </c>
      <c r="S6407" t="str">
        <f t="shared" si="702"/>
        <v>Low</v>
      </c>
      <c r="T6407" t="str">
        <f t="shared" si="703"/>
        <v>Aug</v>
      </c>
      <c r="U6407">
        <f t="shared" si="704"/>
        <v>2023</v>
      </c>
      <c r="V6407" t="str">
        <f t="shared" si="705"/>
        <v>10-15</v>
      </c>
      <c r="W6407" t="str">
        <f t="shared" si="706"/>
        <v>Slow</v>
      </c>
    </row>
    <row r="6408" spans="1:23" x14ac:dyDescent="0.3">
      <c r="A6408">
        <v>606407</v>
      </c>
      <c r="B6408">
        <v>94812</v>
      </c>
      <c r="C6408">
        <v>62</v>
      </c>
      <c r="D6408" t="s">
        <v>4</v>
      </c>
      <c r="E6408" t="s">
        <v>13</v>
      </c>
      <c r="F6408" t="s">
        <v>28</v>
      </c>
      <c r="G6408" t="s">
        <v>23</v>
      </c>
      <c r="H6408" s="1">
        <v>45322</v>
      </c>
      <c r="I6408" t="s">
        <v>34</v>
      </c>
      <c r="J6408">
        <v>26</v>
      </c>
      <c r="K6408">
        <v>13.6</v>
      </c>
      <c r="L6408">
        <v>1446.76</v>
      </c>
      <c r="M6408">
        <v>84.36</v>
      </c>
      <c r="N6408" t="s">
        <v>49</v>
      </c>
      <c r="O6408">
        <v>5</v>
      </c>
      <c r="P6408" t="str" cm="1">
        <f t="array" ref="P6408">_xlfn.IFS(C6408&lt;25,"18-24", C6408&lt;=35,"25-35", C6408&lt;=50,"36-50",TRUE,"50+")</f>
        <v>50+</v>
      </c>
      <c r="Q6408" t="str">
        <f t="shared" si="700"/>
        <v>new</v>
      </c>
      <c r="R6408" t="str">
        <f t="shared" si="701"/>
        <v>high value</v>
      </c>
      <c r="S6408" t="str">
        <f t="shared" si="702"/>
        <v>High</v>
      </c>
      <c r="T6408" t="str">
        <f t="shared" si="703"/>
        <v>Jan</v>
      </c>
      <c r="U6408">
        <f t="shared" si="704"/>
        <v>2024</v>
      </c>
      <c r="V6408" t="str">
        <f t="shared" si="705"/>
        <v>10-15</v>
      </c>
      <c r="W6408" t="str">
        <f t="shared" si="706"/>
        <v>Fast</v>
      </c>
    </row>
    <row r="6409" spans="1:23" x14ac:dyDescent="0.3">
      <c r="A6409">
        <v>606408</v>
      </c>
      <c r="B6409">
        <v>79955</v>
      </c>
      <c r="C6409">
        <v>56</v>
      </c>
      <c r="D6409" t="s">
        <v>4</v>
      </c>
      <c r="E6409" t="s">
        <v>15</v>
      </c>
      <c r="F6409" t="s">
        <v>19</v>
      </c>
      <c r="G6409" t="s">
        <v>25</v>
      </c>
      <c r="H6409" s="1">
        <v>44593</v>
      </c>
      <c r="I6409" t="s">
        <v>33</v>
      </c>
      <c r="J6409">
        <v>27</v>
      </c>
      <c r="K6409">
        <v>1.5</v>
      </c>
      <c r="L6409">
        <v>942</v>
      </c>
      <c r="M6409">
        <v>101.4</v>
      </c>
      <c r="N6409" t="s">
        <v>48</v>
      </c>
      <c r="O6409">
        <v>3</v>
      </c>
      <c r="P6409" t="str" cm="1">
        <f t="array" ref="P6409">_xlfn.IFS(C6409&lt;25,"18-24", C6409&lt;=35,"25-35", C6409&lt;=50,"36-50",TRUE,"50+")</f>
        <v>50+</v>
      </c>
      <c r="Q6409" t="str">
        <f t="shared" si="700"/>
        <v>new</v>
      </c>
      <c r="R6409" t="str">
        <f t="shared" si="701"/>
        <v>high value</v>
      </c>
      <c r="S6409" t="str">
        <f t="shared" si="702"/>
        <v>medium</v>
      </c>
      <c r="T6409" t="str">
        <f t="shared" si="703"/>
        <v>Feb</v>
      </c>
      <c r="U6409">
        <f t="shared" si="704"/>
        <v>2022</v>
      </c>
      <c r="V6409" t="str">
        <f t="shared" si="705"/>
        <v>0-5</v>
      </c>
      <c r="W6409" t="str">
        <f t="shared" si="706"/>
        <v>Fast</v>
      </c>
    </row>
    <row r="6410" spans="1:23" x14ac:dyDescent="0.3">
      <c r="A6410">
        <v>606409</v>
      </c>
      <c r="B6410">
        <v>83469</v>
      </c>
      <c r="C6410">
        <v>39</v>
      </c>
      <c r="D6410" t="s">
        <v>4</v>
      </c>
      <c r="E6410" t="s">
        <v>13</v>
      </c>
      <c r="F6410" t="s">
        <v>22</v>
      </c>
      <c r="G6410" t="s">
        <v>31</v>
      </c>
      <c r="H6410" s="1">
        <v>44646</v>
      </c>
      <c r="I6410" t="s">
        <v>33</v>
      </c>
      <c r="J6410">
        <v>34</v>
      </c>
      <c r="K6410">
        <v>12.2</v>
      </c>
      <c r="L6410">
        <v>1363.58</v>
      </c>
      <c r="M6410">
        <v>116.44</v>
      </c>
      <c r="N6410" t="s">
        <v>47</v>
      </c>
      <c r="O6410">
        <v>5</v>
      </c>
      <c r="P6410" t="str" cm="1">
        <f t="array" ref="P6410">_xlfn.IFS(C6410&lt;25,"18-24", C6410&lt;=35,"25-35", C6410&lt;=50,"36-50",TRUE,"50+")</f>
        <v>36-50</v>
      </c>
      <c r="Q6410" t="str">
        <f t="shared" si="700"/>
        <v>new</v>
      </c>
      <c r="R6410" t="str">
        <f t="shared" si="701"/>
        <v>high value</v>
      </c>
      <c r="S6410" t="str">
        <f t="shared" si="702"/>
        <v>High</v>
      </c>
      <c r="T6410" t="str">
        <f t="shared" si="703"/>
        <v>Mar</v>
      </c>
      <c r="U6410">
        <f t="shared" si="704"/>
        <v>2022</v>
      </c>
      <c r="V6410" t="str">
        <f t="shared" si="705"/>
        <v>10-15</v>
      </c>
      <c r="W6410" t="str">
        <f t="shared" si="706"/>
        <v>Medium</v>
      </c>
    </row>
    <row r="6411" spans="1:23" x14ac:dyDescent="0.3">
      <c r="A6411">
        <v>606410</v>
      </c>
      <c r="B6411">
        <v>91335</v>
      </c>
      <c r="C6411">
        <v>47</v>
      </c>
      <c r="D6411" t="s">
        <v>4</v>
      </c>
      <c r="E6411" t="s">
        <v>15</v>
      </c>
      <c r="F6411" t="s">
        <v>30</v>
      </c>
      <c r="G6411" t="s">
        <v>29</v>
      </c>
      <c r="H6411" s="1">
        <v>45581</v>
      </c>
      <c r="I6411" t="s">
        <v>34</v>
      </c>
      <c r="J6411">
        <v>65</v>
      </c>
      <c r="K6411">
        <v>11.9</v>
      </c>
      <c r="L6411">
        <v>671.43</v>
      </c>
      <c r="M6411">
        <v>56.01</v>
      </c>
      <c r="N6411" t="s">
        <v>48</v>
      </c>
      <c r="O6411">
        <v>5</v>
      </c>
      <c r="P6411" t="str" cm="1">
        <f t="array" ref="P6411">_xlfn.IFS(C6411&lt;25,"18-24", C6411&lt;=35,"25-35", C6411&lt;=50,"36-50",TRUE,"50+")</f>
        <v>36-50</v>
      </c>
      <c r="Q6411" t="str">
        <f t="shared" si="700"/>
        <v>new</v>
      </c>
      <c r="R6411" t="str">
        <f t="shared" si="701"/>
        <v>high value</v>
      </c>
      <c r="S6411" t="str">
        <f t="shared" si="702"/>
        <v>High</v>
      </c>
      <c r="T6411" t="str">
        <f t="shared" si="703"/>
        <v>Oct</v>
      </c>
      <c r="U6411">
        <f t="shared" si="704"/>
        <v>2024</v>
      </c>
      <c r="V6411" t="str">
        <f t="shared" si="705"/>
        <v>10-15</v>
      </c>
      <c r="W6411" t="str">
        <f t="shared" si="706"/>
        <v>Slow</v>
      </c>
    </row>
    <row r="6412" spans="1:23" x14ac:dyDescent="0.3">
      <c r="A6412">
        <v>606411</v>
      </c>
      <c r="B6412">
        <v>43226</v>
      </c>
      <c r="C6412">
        <v>50</v>
      </c>
      <c r="D6412" t="s">
        <v>4</v>
      </c>
      <c r="E6412" t="s">
        <v>16</v>
      </c>
      <c r="F6412" t="s">
        <v>19</v>
      </c>
      <c r="G6412" t="s">
        <v>25</v>
      </c>
      <c r="H6412" s="1">
        <v>45261</v>
      </c>
      <c r="I6412" t="s">
        <v>33</v>
      </c>
      <c r="J6412">
        <v>87</v>
      </c>
      <c r="K6412">
        <v>13.8</v>
      </c>
      <c r="L6412">
        <v>852.97</v>
      </c>
      <c r="M6412">
        <v>22.27</v>
      </c>
      <c r="N6412" t="s">
        <v>49</v>
      </c>
      <c r="O6412">
        <v>2</v>
      </c>
      <c r="P6412" t="str" cm="1">
        <f t="array" ref="P6412">_xlfn.IFS(C6412&lt;25,"18-24", C6412&lt;=35,"25-35", C6412&lt;=50,"36-50",TRUE,"50+")</f>
        <v>36-50</v>
      </c>
      <c r="Q6412" t="str">
        <f t="shared" si="700"/>
        <v>new</v>
      </c>
      <c r="R6412" t="str">
        <f t="shared" si="701"/>
        <v>high value</v>
      </c>
      <c r="S6412" t="str">
        <f t="shared" si="702"/>
        <v>Low</v>
      </c>
      <c r="T6412" t="str">
        <f t="shared" si="703"/>
        <v>Dec</v>
      </c>
      <c r="U6412">
        <f t="shared" si="704"/>
        <v>2023</v>
      </c>
      <c r="V6412" t="str">
        <f t="shared" si="705"/>
        <v>10-15</v>
      </c>
      <c r="W6412" t="str">
        <f t="shared" si="706"/>
        <v>Slow</v>
      </c>
    </row>
    <row r="6413" spans="1:23" x14ac:dyDescent="0.3">
      <c r="A6413">
        <v>606412</v>
      </c>
      <c r="B6413">
        <v>11196</v>
      </c>
      <c r="C6413">
        <v>53</v>
      </c>
      <c r="D6413" t="s">
        <v>4</v>
      </c>
      <c r="E6413" t="s">
        <v>11</v>
      </c>
      <c r="F6413" t="s">
        <v>26</v>
      </c>
      <c r="G6413" t="s">
        <v>27</v>
      </c>
      <c r="H6413" s="1">
        <v>44717</v>
      </c>
      <c r="I6413" t="s">
        <v>33</v>
      </c>
      <c r="J6413">
        <v>83</v>
      </c>
      <c r="K6413">
        <v>6.6</v>
      </c>
      <c r="L6413">
        <v>400.72</v>
      </c>
      <c r="M6413">
        <v>89.48</v>
      </c>
      <c r="N6413" t="s">
        <v>47</v>
      </c>
      <c r="O6413">
        <v>2</v>
      </c>
      <c r="P6413" t="str" cm="1">
        <f t="array" ref="P6413">_xlfn.IFS(C6413&lt;25,"18-24", C6413&lt;=35,"25-35", C6413&lt;=50,"36-50",TRUE,"50+")</f>
        <v>50+</v>
      </c>
      <c r="Q6413" t="str">
        <f t="shared" si="700"/>
        <v>new</v>
      </c>
      <c r="R6413" t="str">
        <f t="shared" si="701"/>
        <v>medium</v>
      </c>
      <c r="S6413" t="str">
        <f t="shared" si="702"/>
        <v>Low</v>
      </c>
      <c r="T6413" t="str">
        <f t="shared" si="703"/>
        <v>Jun</v>
      </c>
      <c r="U6413">
        <f t="shared" si="704"/>
        <v>2022</v>
      </c>
      <c r="V6413" t="str">
        <f t="shared" si="705"/>
        <v>5-10</v>
      </c>
      <c r="W6413" t="str">
        <f t="shared" si="706"/>
        <v>Slow</v>
      </c>
    </row>
    <row r="6414" spans="1:23" x14ac:dyDescent="0.3">
      <c r="A6414">
        <v>606413</v>
      </c>
      <c r="B6414">
        <v>32932</v>
      </c>
      <c r="C6414">
        <v>34</v>
      </c>
      <c r="D6414" t="s">
        <v>7</v>
      </c>
      <c r="E6414" t="s">
        <v>16</v>
      </c>
      <c r="F6414" t="s">
        <v>26</v>
      </c>
      <c r="G6414" t="s">
        <v>27</v>
      </c>
      <c r="H6414" s="1">
        <v>45632</v>
      </c>
      <c r="I6414" t="s">
        <v>34</v>
      </c>
      <c r="J6414">
        <v>74</v>
      </c>
      <c r="K6414">
        <v>5.8</v>
      </c>
      <c r="L6414">
        <v>1032.3900000000001</v>
      </c>
      <c r="M6414">
        <v>99.97</v>
      </c>
      <c r="N6414" t="s">
        <v>47</v>
      </c>
      <c r="O6414">
        <v>3</v>
      </c>
      <c r="P6414" t="str" cm="1">
        <f t="array" ref="P6414">_xlfn.IFS(C6414&lt;25,"18-24", C6414&lt;=35,"25-35", C6414&lt;=50,"36-50",TRUE,"50+")</f>
        <v>25-35</v>
      </c>
      <c r="Q6414" t="str">
        <f t="shared" si="700"/>
        <v>new</v>
      </c>
      <c r="R6414" t="str">
        <f t="shared" si="701"/>
        <v>high value</v>
      </c>
      <c r="S6414" t="str">
        <f t="shared" si="702"/>
        <v>medium</v>
      </c>
      <c r="T6414" t="str">
        <f t="shared" si="703"/>
        <v>Dec</v>
      </c>
      <c r="U6414">
        <f t="shared" si="704"/>
        <v>2024</v>
      </c>
      <c r="V6414" t="str">
        <f t="shared" si="705"/>
        <v>5-10</v>
      </c>
      <c r="W6414" t="str">
        <f t="shared" si="706"/>
        <v>Slow</v>
      </c>
    </row>
    <row r="6415" spans="1:23" x14ac:dyDescent="0.3">
      <c r="A6415">
        <v>606414</v>
      </c>
      <c r="B6415">
        <v>40146</v>
      </c>
      <c r="C6415">
        <v>24</v>
      </c>
      <c r="D6415" t="s">
        <v>4</v>
      </c>
      <c r="E6415" t="s">
        <v>16</v>
      </c>
      <c r="F6415" t="s">
        <v>32</v>
      </c>
      <c r="G6415" t="s">
        <v>27</v>
      </c>
      <c r="H6415" s="1">
        <v>45354</v>
      </c>
      <c r="I6415" t="s">
        <v>33</v>
      </c>
      <c r="J6415">
        <v>65</v>
      </c>
      <c r="K6415">
        <v>5.4</v>
      </c>
      <c r="L6415">
        <v>1346.4</v>
      </c>
      <c r="M6415">
        <v>71.47</v>
      </c>
      <c r="N6415" t="s">
        <v>47</v>
      </c>
      <c r="O6415">
        <v>5</v>
      </c>
      <c r="P6415" t="str" cm="1">
        <f t="array" ref="P6415">_xlfn.IFS(C6415&lt;25,"18-24", C6415&lt;=35,"25-35", C6415&lt;=50,"36-50",TRUE,"50+")</f>
        <v>18-24</v>
      </c>
      <c r="Q6415" t="str">
        <f t="shared" si="700"/>
        <v>new</v>
      </c>
      <c r="R6415" t="str">
        <f t="shared" si="701"/>
        <v>high value</v>
      </c>
      <c r="S6415" t="str">
        <f t="shared" si="702"/>
        <v>High</v>
      </c>
      <c r="T6415" t="str">
        <f t="shared" si="703"/>
        <v>Mar</v>
      </c>
      <c r="U6415">
        <f t="shared" si="704"/>
        <v>2024</v>
      </c>
      <c r="V6415" t="str">
        <f t="shared" si="705"/>
        <v>5-10</v>
      </c>
      <c r="W6415" t="str">
        <f t="shared" si="706"/>
        <v>Slow</v>
      </c>
    </row>
    <row r="6416" spans="1:23" x14ac:dyDescent="0.3">
      <c r="A6416">
        <v>606415</v>
      </c>
      <c r="B6416">
        <v>88142</v>
      </c>
      <c r="C6416">
        <v>23</v>
      </c>
      <c r="D6416" t="s">
        <v>4</v>
      </c>
      <c r="E6416" t="s">
        <v>15</v>
      </c>
      <c r="F6416" t="s">
        <v>22</v>
      </c>
      <c r="G6416" t="s">
        <v>25</v>
      </c>
      <c r="H6416" s="1">
        <v>45394</v>
      </c>
      <c r="I6416" t="s">
        <v>34</v>
      </c>
      <c r="J6416">
        <v>69</v>
      </c>
      <c r="K6416">
        <v>5.6</v>
      </c>
      <c r="L6416">
        <v>954.14</v>
      </c>
      <c r="M6416">
        <v>109.16</v>
      </c>
      <c r="N6416" t="s">
        <v>50</v>
      </c>
      <c r="O6416">
        <v>1</v>
      </c>
      <c r="P6416" t="str" cm="1">
        <f t="array" ref="P6416">_xlfn.IFS(C6416&lt;25,"18-24", C6416&lt;=35,"25-35", C6416&lt;=50,"36-50",TRUE,"50+")</f>
        <v>18-24</v>
      </c>
      <c r="Q6416" t="str">
        <f t="shared" si="700"/>
        <v>new</v>
      </c>
      <c r="R6416" t="str">
        <f t="shared" si="701"/>
        <v>high value</v>
      </c>
      <c r="S6416" t="str">
        <f t="shared" si="702"/>
        <v>Low</v>
      </c>
      <c r="T6416" t="str">
        <f t="shared" si="703"/>
        <v>Apr</v>
      </c>
      <c r="U6416">
        <f t="shared" si="704"/>
        <v>2024</v>
      </c>
      <c r="V6416" t="str">
        <f t="shared" si="705"/>
        <v>5-10</v>
      </c>
      <c r="W6416" t="str">
        <f t="shared" si="706"/>
        <v>Slow</v>
      </c>
    </row>
    <row r="6417" spans="1:23" x14ac:dyDescent="0.3">
      <c r="A6417">
        <v>606416</v>
      </c>
      <c r="B6417">
        <v>88111</v>
      </c>
      <c r="C6417">
        <v>42</v>
      </c>
      <c r="D6417" t="s">
        <v>7</v>
      </c>
      <c r="E6417" t="s">
        <v>15</v>
      </c>
      <c r="F6417" t="s">
        <v>26</v>
      </c>
      <c r="G6417" t="s">
        <v>21</v>
      </c>
      <c r="H6417" s="1">
        <v>44735</v>
      </c>
      <c r="I6417" t="s">
        <v>33</v>
      </c>
      <c r="J6417">
        <v>70</v>
      </c>
      <c r="K6417">
        <v>13.7</v>
      </c>
      <c r="L6417">
        <v>483.93</v>
      </c>
      <c r="M6417">
        <v>99.8</v>
      </c>
      <c r="N6417" t="s">
        <v>48</v>
      </c>
      <c r="O6417">
        <v>3</v>
      </c>
      <c r="P6417" t="str" cm="1">
        <f t="array" ref="P6417">_xlfn.IFS(C6417&lt;25,"18-24", C6417&lt;=35,"25-35", C6417&lt;=50,"36-50",TRUE,"50+")</f>
        <v>36-50</v>
      </c>
      <c r="Q6417" t="str">
        <f t="shared" si="700"/>
        <v>new</v>
      </c>
      <c r="R6417" t="str">
        <f t="shared" si="701"/>
        <v>medium</v>
      </c>
      <c r="S6417" t="str">
        <f t="shared" si="702"/>
        <v>medium</v>
      </c>
      <c r="T6417" t="str">
        <f t="shared" si="703"/>
        <v>Jun</v>
      </c>
      <c r="U6417">
        <f t="shared" si="704"/>
        <v>2022</v>
      </c>
      <c r="V6417" t="str">
        <f t="shared" si="705"/>
        <v>10-15</v>
      </c>
      <c r="W6417" t="str">
        <f t="shared" si="706"/>
        <v>Slow</v>
      </c>
    </row>
    <row r="6418" spans="1:23" x14ac:dyDescent="0.3">
      <c r="A6418">
        <v>606417</v>
      </c>
      <c r="B6418">
        <v>36950</v>
      </c>
      <c r="C6418">
        <v>45</v>
      </c>
      <c r="D6418" t="s">
        <v>7</v>
      </c>
      <c r="E6418" t="s">
        <v>5</v>
      </c>
      <c r="F6418" t="s">
        <v>28</v>
      </c>
      <c r="G6418" t="s">
        <v>29</v>
      </c>
      <c r="H6418" s="1">
        <v>45328</v>
      </c>
      <c r="I6418" t="s">
        <v>33</v>
      </c>
      <c r="J6418">
        <v>61</v>
      </c>
      <c r="K6418">
        <v>7.2</v>
      </c>
      <c r="L6418">
        <v>1473.75</v>
      </c>
      <c r="M6418">
        <v>65.38</v>
      </c>
      <c r="N6418" t="s">
        <v>49</v>
      </c>
      <c r="O6418">
        <v>2</v>
      </c>
      <c r="P6418" t="str" cm="1">
        <f t="array" ref="P6418">_xlfn.IFS(C6418&lt;25,"18-24", C6418&lt;=35,"25-35", C6418&lt;=50,"36-50",TRUE,"50+")</f>
        <v>36-50</v>
      </c>
      <c r="Q6418" t="str">
        <f t="shared" si="700"/>
        <v>new</v>
      </c>
      <c r="R6418" t="str">
        <f t="shared" si="701"/>
        <v>high value</v>
      </c>
      <c r="S6418" t="str">
        <f t="shared" si="702"/>
        <v>Low</v>
      </c>
      <c r="T6418" t="str">
        <f t="shared" si="703"/>
        <v>Feb</v>
      </c>
      <c r="U6418">
        <f t="shared" si="704"/>
        <v>2024</v>
      </c>
      <c r="V6418" t="str">
        <f t="shared" si="705"/>
        <v>5-10</v>
      </c>
      <c r="W6418" t="str">
        <f t="shared" si="706"/>
        <v>Slow</v>
      </c>
    </row>
    <row r="6419" spans="1:23" x14ac:dyDescent="0.3">
      <c r="A6419">
        <v>606418</v>
      </c>
      <c r="B6419">
        <v>84334</v>
      </c>
      <c r="C6419">
        <v>50</v>
      </c>
      <c r="D6419" t="s">
        <v>4</v>
      </c>
      <c r="E6419" t="s">
        <v>8</v>
      </c>
      <c r="F6419" t="s">
        <v>24</v>
      </c>
      <c r="G6419" t="s">
        <v>27</v>
      </c>
      <c r="H6419" s="1">
        <v>45159</v>
      </c>
      <c r="I6419" t="s">
        <v>34</v>
      </c>
      <c r="J6419">
        <v>69</v>
      </c>
      <c r="K6419">
        <v>2.8</v>
      </c>
      <c r="L6419">
        <v>1133.5</v>
      </c>
      <c r="M6419">
        <v>65</v>
      </c>
      <c r="N6419" t="s">
        <v>50</v>
      </c>
      <c r="O6419">
        <v>1</v>
      </c>
      <c r="P6419" t="str" cm="1">
        <f t="array" ref="P6419">_xlfn.IFS(C6419&lt;25,"18-24", C6419&lt;=35,"25-35", C6419&lt;=50,"36-50",TRUE,"50+")</f>
        <v>36-50</v>
      </c>
      <c r="Q6419" t="str">
        <f t="shared" si="700"/>
        <v>new</v>
      </c>
      <c r="R6419" t="str">
        <f t="shared" si="701"/>
        <v>high value</v>
      </c>
      <c r="S6419" t="str">
        <f t="shared" si="702"/>
        <v>Low</v>
      </c>
      <c r="T6419" t="str">
        <f t="shared" si="703"/>
        <v>Aug</v>
      </c>
      <c r="U6419">
        <f t="shared" si="704"/>
        <v>2023</v>
      </c>
      <c r="V6419" t="str">
        <f t="shared" si="705"/>
        <v>0-5</v>
      </c>
      <c r="W6419" t="str">
        <f t="shared" si="706"/>
        <v>Slow</v>
      </c>
    </row>
    <row r="6420" spans="1:23" x14ac:dyDescent="0.3">
      <c r="A6420">
        <v>606419</v>
      </c>
      <c r="B6420">
        <v>39654</v>
      </c>
      <c r="C6420">
        <v>26</v>
      </c>
      <c r="D6420" t="s">
        <v>4</v>
      </c>
      <c r="E6420" t="s">
        <v>8</v>
      </c>
      <c r="F6420" t="s">
        <v>24</v>
      </c>
      <c r="G6420" t="s">
        <v>25</v>
      </c>
      <c r="H6420" s="1">
        <v>45483</v>
      </c>
      <c r="I6420" t="s">
        <v>33</v>
      </c>
      <c r="J6420">
        <v>42</v>
      </c>
      <c r="K6420">
        <v>7.1</v>
      </c>
      <c r="L6420">
        <v>185.44</v>
      </c>
      <c r="M6420">
        <v>101.79</v>
      </c>
      <c r="N6420" t="s">
        <v>49</v>
      </c>
      <c r="O6420">
        <v>3</v>
      </c>
      <c r="P6420" t="str" cm="1">
        <f t="array" ref="P6420">_xlfn.IFS(C6420&lt;25,"18-24", C6420&lt;=35,"25-35", C6420&lt;=50,"36-50",TRUE,"50+")</f>
        <v>25-35</v>
      </c>
      <c r="Q6420" t="str">
        <f t="shared" si="700"/>
        <v>new</v>
      </c>
      <c r="R6420" t="str">
        <f t="shared" si="701"/>
        <v>low</v>
      </c>
      <c r="S6420" t="str">
        <f t="shared" si="702"/>
        <v>medium</v>
      </c>
      <c r="T6420" t="str">
        <f t="shared" si="703"/>
        <v>Jul</v>
      </c>
      <c r="U6420">
        <f t="shared" si="704"/>
        <v>2024</v>
      </c>
      <c r="V6420" t="str">
        <f t="shared" si="705"/>
        <v>5-10</v>
      </c>
      <c r="W6420" t="str">
        <f t="shared" si="706"/>
        <v>Medium</v>
      </c>
    </row>
    <row r="6421" spans="1:23" x14ac:dyDescent="0.3">
      <c r="A6421">
        <v>606420</v>
      </c>
      <c r="B6421">
        <v>56746</v>
      </c>
      <c r="C6421">
        <v>50</v>
      </c>
      <c r="D6421" t="s">
        <v>7</v>
      </c>
      <c r="E6421" t="s">
        <v>16</v>
      </c>
      <c r="F6421" t="s">
        <v>32</v>
      </c>
      <c r="G6421" t="s">
        <v>21</v>
      </c>
      <c r="H6421" s="1">
        <v>44669</v>
      </c>
      <c r="I6421" t="s">
        <v>33</v>
      </c>
      <c r="J6421">
        <v>86</v>
      </c>
      <c r="K6421">
        <v>11.4</v>
      </c>
      <c r="L6421">
        <v>1348.66</v>
      </c>
      <c r="M6421">
        <v>45.58</v>
      </c>
      <c r="N6421" t="s">
        <v>48</v>
      </c>
      <c r="O6421">
        <v>4</v>
      </c>
      <c r="P6421" t="str" cm="1">
        <f t="array" ref="P6421">_xlfn.IFS(C6421&lt;25,"18-24", C6421&lt;=35,"25-35", C6421&lt;=50,"36-50",TRUE,"50+")</f>
        <v>36-50</v>
      </c>
      <c r="Q6421" t="str">
        <f t="shared" si="700"/>
        <v>new</v>
      </c>
      <c r="R6421" t="str">
        <f t="shared" si="701"/>
        <v>high value</v>
      </c>
      <c r="S6421" t="str">
        <f t="shared" si="702"/>
        <v>medium</v>
      </c>
      <c r="T6421" t="str">
        <f t="shared" si="703"/>
        <v>Apr</v>
      </c>
      <c r="U6421">
        <f t="shared" si="704"/>
        <v>2022</v>
      </c>
      <c r="V6421" t="str">
        <f t="shared" si="705"/>
        <v>10-15</v>
      </c>
      <c r="W6421" t="str">
        <f t="shared" si="706"/>
        <v>Slow</v>
      </c>
    </row>
    <row r="6422" spans="1:23" x14ac:dyDescent="0.3">
      <c r="A6422">
        <v>606421</v>
      </c>
      <c r="B6422">
        <v>48396</v>
      </c>
      <c r="C6422">
        <v>53</v>
      </c>
      <c r="D6422" t="s">
        <v>7</v>
      </c>
      <c r="E6422" t="s">
        <v>8</v>
      </c>
      <c r="F6422" t="s">
        <v>28</v>
      </c>
      <c r="G6422" t="s">
        <v>23</v>
      </c>
      <c r="H6422" s="1">
        <v>45446</v>
      </c>
      <c r="I6422" t="s">
        <v>34</v>
      </c>
      <c r="J6422">
        <v>52</v>
      </c>
      <c r="K6422">
        <v>11.3</v>
      </c>
      <c r="L6422">
        <v>728.55</v>
      </c>
      <c r="M6422">
        <v>22.19</v>
      </c>
      <c r="N6422" t="s">
        <v>50</v>
      </c>
      <c r="O6422">
        <v>2</v>
      </c>
      <c r="P6422" t="str" cm="1">
        <f t="array" ref="P6422">_xlfn.IFS(C6422&lt;25,"18-24", C6422&lt;=35,"25-35", C6422&lt;=50,"36-50",TRUE,"50+")</f>
        <v>50+</v>
      </c>
      <c r="Q6422" t="str">
        <f t="shared" si="700"/>
        <v>new</v>
      </c>
      <c r="R6422" t="str">
        <f t="shared" si="701"/>
        <v>high value</v>
      </c>
      <c r="S6422" t="str">
        <f t="shared" si="702"/>
        <v>Low</v>
      </c>
      <c r="T6422" t="str">
        <f t="shared" si="703"/>
        <v>Jun</v>
      </c>
      <c r="U6422">
        <f t="shared" si="704"/>
        <v>2024</v>
      </c>
      <c r="V6422" t="str">
        <f t="shared" si="705"/>
        <v>10-15</v>
      </c>
      <c r="W6422" t="str">
        <f t="shared" si="706"/>
        <v>Slow</v>
      </c>
    </row>
    <row r="6423" spans="1:23" x14ac:dyDescent="0.3">
      <c r="A6423">
        <v>606422</v>
      </c>
      <c r="B6423">
        <v>16220</v>
      </c>
      <c r="C6423">
        <v>26</v>
      </c>
      <c r="D6423" t="s">
        <v>7</v>
      </c>
      <c r="E6423" t="s">
        <v>13</v>
      </c>
      <c r="F6423" t="s">
        <v>22</v>
      </c>
      <c r="G6423" t="s">
        <v>21</v>
      </c>
      <c r="H6423" s="1">
        <v>45316</v>
      </c>
      <c r="I6423" t="s">
        <v>34</v>
      </c>
      <c r="J6423">
        <v>58</v>
      </c>
      <c r="K6423">
        <v>6.7</v>
      </c>
      <c r="L6423">
        <v>1216.03</v>
      </c>
      <c r="M6423">
        <v>60.51</v>
      </c>
      <c r="N6423" t="s">
        <v>47</v>
      </c>
      <c r="O6423">
        <v>1</v>
      </c>
      <c r="P6423" t="str" cm="1">
        <f t="array" ref="P6423">_xlfn.IFS(C6423&lt;25,"18-24", C6423&lt;=35,"25-35", C6423&lt;=50,"36-50",TRUE,"50+")</f>
        <v>25-35</v>
      </c>
      <c r="Q6423" t="str">
        <f t="shared" si="700"/>
        <v>new</v>
      </c>
      <c r="R6423" t="str">
        <f t="shared" si="701"/>
        <v>high value</v>
      </c>
      <c r="S6423" t="str">
        <f t="shared" si="702"/>
        <v>Low</v>
      </c>
      <c r="T6423" t="str">
        <f t="shared" si="703"/>
        <v>Jan</v>
      </c>
      <c r="U6423">
        <f t="shared" si="704"/>
        <v>2024</v>
      </c>
      <c r="V6423" t="str">
        <f t="shared" si="705"/>
        <v>5-10</v>
      </c>
      <c r="W6423" t="str">
        <f t="shared" si="706"/>
        <v>Slow</v>
      </c>
    </row>
    <row r="6424" spans="1:23" x14ac:dyDescent="0.3">
      <c r="A6424">
        <v>606423</v>
      </c>
      <c r="B6424">
        <v>28519</v>
      </c>
      <c r="C6424">
        <v>40</v>
      </c>
      <c r="D6424" t="s">
        <v>4</v>
      </c>
      <c r="E6424" t="s">
        <v>15</v>
      </c>
      <c r="F6424" t="s">
        <v>19</v>
      </c>
      <c r="G6424" t="s">
        <v>27</v>
      </c>
      <c r="H6424" s="1">
        <v>45093</v>
      </c>
      <c r="I6424" t="s">
        <v>34</v>
      </c>
      <c r="J6424">
        <v>45</v>
      </c>
      <c r="K6424">
        <v>13</v>
      </c>
      <c r="L6424">
        <v>602.94000000000005</v>
      </c>
      <c r="M6424">
        <v>58.54</v>
      </c>
      <c r="N6424" t="s">
        <v>50</v>
      </c>
      <c r="O6424">
        <v>4</v>
      </c>
      <c r="P6424" t="str" cm="1">
        <f t="array" ref="P6424">_xlfn.IFS(C6424&lt;25,"18-24", C6424&lt;=35,"25-35", C6424&lt;=50,"36-50",TRUE,"50+")</f>
        <v>36-50</v>
      </c>
      <c r="Q6424" t="str">
        <f t="shared" si="700"/>
        <v>new</v>
      </c>
      <c r="R6424" t="str">
        <f t="shared" si="701"/>
        <v>high value</v>
      </c>
      <c r="S6424" t="str">
        <f t="shared" si="702"/>
        <v>medium</v>
      </c>
      <c r="T6424" t="str">
        <f t="shared" si="703"/>
        <v>Jun</v>
      </c>
      <c r="U6424">
        <f t="shared" si="704"/>
        <v>2023</v>
      </c>
      <c r="V6424" t="str">
        <f t="shared" si="705"/>
        <v>10-15</v>
      </c>
      <c r="W6424" t="str">
        <f t="shared" si="706"/>
        <v>Medium</v>
      </c>
    </row>
    <row r="6425" spans="1:23" x14ac:dyDescent="0.3">
      <c r="A6425">
        <v>606424</v>
      </c>
      <c r="B6425">
        <v>57515</v>
      </c>
      <c r="C6425">
        <v>40</v>
      </c>
      <c r="D6425" t="s">
        <v>4</v>
      </c>
      <c r="E6425" t="s">
        <v>11</v>
      </c>
      <c r="F6425" t="s">
        <v>22</v>
      </c>
      <c r="G6425" t="s">
        <v>31</v>
      </c>
      <c r="H6425" s="1">
        <v>45112</v>
      </c>
      <c r="I6425" t="s">
        <v>33</v>
      </c>
      <c r="J6425">
        <v>29</v>
      </c>
      <c r="K6425">
        <v>8.6</v>
      </c>
      <c r="L6425">
        <v>1378.44</v>
      </c>
      <c r="M6425">
        <v>102.94</v>
      </c>
      <c r="N6425" t="s">
        <v>49</v>
      </c>
      <c r="O6425">
        <v>5</v>
      </c>
      <c r="P6425" t="str" cm="1">
        <f t="array" ref="P6425">_xlfn.IFS(C6425&lt;25,"18-24", C6425&lt;=35,"25-35", C6425&lt;=50,"36-50",TRUE,"50+")</f>
        <v>36-50</v>
      </c>
      <c r="Q6425" t="str">
        <f t="shared" si="700"/>
        <v>repeat</v>
      </c>
      <c r="R6425" t="str">
        <f t="shared" si="701"/>
        <v>high value</v>
      </c>
      <c r="S6425" t="str">
        <f t="shared" si="702"/>
        <v>High</v>
      </c>
      <c r="T6425" t="str">
        <f t="shared" si="703"/>
        <v>Jul</v>
      </c>
      <c r="U6425">
        <f t="shared" si="704"/>
        <v>2023</v>
      </c>
      <c r="V6425" t="str">
        <f t="shared" si="705"/>
        <v>5-10</v>
      </c>
      <c r="W6425" t="str">
        <f t="shared" si="706"/>
        <v>Fast</v>
      </c>
    </row>
    <row r="6426" spans="1:23" x14ac:dyDescent="0.3">
      <c r="A6426">
        <v>606425</v>
      </c>
      <c r="B6426">
        <v>65051</v>
      </c>
      <c r="C6426">
        <v>21</v>
      </c>
      <c r="D6426" t="s">
        <v>7</v>
      </c>
      <c r="E6426" t="s">
        <v>5</v>
      </c>
      <c r="F6426" t="s">
        <v>18</v>
      </c>
      <c r="G6426" t="s">
        <v>29</v>
      </c>
      <c r="H6426" s="1">
        <v>44993</v>
      </c>
      <c r="I6426" t="s">
        <v>33</v>
      </c>
      <c r="J6426">
        <v>71</v>
      </c>
      <c r="K6426">
        <v>1.2</v>
      </c>
      <c r="L6426">
        <v>1305.5899999999999</v>
      </c>
      <c r="M6426">
        <v>74.98</v>
      </c>
      <c r="N6426" t="s">
        <v>47</v>
      </c>
      <c r="O6426">
        <v>4</v>
      </c>
      <c r="P6426" t="str" cm="1">
        <f t="array" ref="P6426">_xlfn.IFS(C6426&lt;25,"18-24", C6426&lt;=35,"25-35", C6426&lt;=50,"36-50",TRUE,"50+")</f>
        <v>18-24</v>
      </c>
      <c r="Q6426" t="str">
        <f t="shared" si="700"/>
        <v>new</v>
      </c>
      <c r="R6426" t="str">
        <f t="shared" si="701"/>
        <v>high value</v>
      </c>
      <c r="S6426" t="str">
        <f t="shared" si="702"/>
        <v>medium</v>
      </c>
      <c r="T6426" t="str">
        <f t="shared" si="703"/>
        <v>Mar</v>
      </c>
      <c r="U6426">
        <f t="shared" si="704"/>
        <v>2023</v>
      </c>
      <c r="V6426" t="str">
        <f t="shared" si="705"/>
        <v>0-5</v>
      </c>
      <c r="W6426" t="str">
        <f t="shared" si="706"/>
        <v>Slow</v>
      </c>
    </row>
    <row r="6427" spans="1:23" x14ac:dyDescent="0.3">
      <c r="A6427">
        <v>606426</v>
      </c>
      <c r="B6427">
        <v>76722</v>
      </c>
      <c r="C6427">
        <v>18</v>
      </c>
      <c r="D6427" t="s">
        <v>7</v>
      </c>
      <c r="E6427" t="s">
        <v>16</v>
      </c>
      <c r="F6427" t="s">
        <v>22</v>
      </c>
      <c r="G6427" t="s">
        <v>27</v>
      </c>
      <c r="H6427" s="1">
        <v>44997</v>
      </c>
      <c r="I6427" t="s">
        <v>34</v>
      </c>
      <c r="J6427">
        <v>78</v>
      </c>
      <c r="K6427">
        <v>9</v>
      </c>
      <c r="L6427">
        <v>437.44</v>
      </c>
      <c r="M6427">
        <v>20.68</v>
      </c>
      <c r="N6427" t="s">
        <v>47</v>
      </c>
      <c r="O6427">
        <v>5</v>
      </c>
      <c r="P6427" t="str" cm="1">
        <f t="array" ref="P6427">_xlfn.IFS(C6427&lt;25,"18-24", C6427&lt;=35,"25-35", C6427&lt;=50,"36-50",TRUE,"50+")</f>
        <v>18-24</v>
      </c>
      <c r="Q6427" t="str">
        <f t="shared" si="700"/>
        <v>new</v>
      </c>
      <c r="R6427" t="str">
        <f t="shared" si="701"/>
        <v>medium</v>
      </c>
      <c r="S6427" t="str">
        <f t="shared" si="702"/>
        <v>High</v>
      </c>
      <c r="T6427" t="str">
        <f t="shared" si="703"/>
        <v>Mar</v>
      </c>
      <c r="U6427">
        <f t="shared" si="704"/>
        <v>2023</v>
      </c>
      <c r="V6427" t="str">
        <f t="shared" si="705"/>
        <v>5-10</v>
      </c>
      <c r="W6427" t="str">
        <f t="shared" si="706"/>
        <v>Slow</v>
      </c>
    </row>
    <row r="6428" spans="1:23" x14ac:dyDescent="0.3">
      <c r="A6428">
        <v>606427</v>
      </c>
      <c r="B6428">
        <v>69011</v>
      </c>
      <c r="C6428">
        <v>28</v>
      </c>
      <c r="D6428" t="s">
        <v>4</v>
      </c>
      <c r="E6428" t="s">
        <v>15</v>
      </c>
      <c r="F6428" t="s">
        <v>28</v>
      </c>
      <c r="G6428" t="s">
        <v>23</v>
      </c>
      <c r="H6428" s="1">
        <v>44853</v>
      </c>
      <c r="I6428" t="s">
        <v>34</v>
      </c>
      <c r="J6428">
        <v>58</v>
      </c>
      <c r="K6428">
        <v>4.0999999999999996</v>
      </c>
      <c r="L6428">
        <v>548.23</v>
      </c>
      <c r="M6428">
        <v>113.94</v>
      </c>
      <c r="N6428" t="s">
        <v>47</v>
      </c>
      <c r="O6428">
        <v>5</v>
      </c>
      <c r="P6428" t="str" cm="1">
        <f t="array" ref="P6428">_xlfn.IFS(C6428&lt;25,"18-24", C6428&lt;=35,"25-35", C6428&lt;=50,"36-50",TRUE,"50+")</f>
        <v>25-35</v>
      </c>
      <c r="Q6428" t="str">
        <f t="shared" si="700"/>
        <v>new</v>
      </c>
      <c r="R6428" t="str">
        <f t="shared" si="701"/>
        <v>high value</v>
      </c>
      <c r="S6428" t="str">
        <f t="shared" si="702"/>
        <v>High</v>
      </c>
      <c r="T6428" t="str">
        <f t="shared" si="703"/>
        <v>Oct</v>
      </c>
      <c r="U6428">
        <f t="shared" si="704"/>
        <v>2022</v>
      </c>
      <c r="V6428" t="str">
        <f t="shared" si="705"/>
        <v>0-5</v>
      </c>
      <c r="W6428" t="str">
        <f t="shared" si="706"/>
        <v>Slow</v>
      </c>
    </row>
    <row r="6429" spans="1:23" x14ac:dyDescent="0.3">
      <c r="A6429">
        <v>606428</v>
      </c>
      <c r="B6429">
        <v>67866</v>
      </c>
      <c r="C6429">
        <v>26</v>
      </c>
      <c r="D6429" t="s">
        <v>7</v>
      </c>
      <c r="E6429" t="s">
        <v>5</v>
      </c>
      <c r="F6429" t="s">
        <v>18</v>
      </c>
      <c r="G6429" t="s">
        <v>23</v>
      </c>
      <c r="H6429" s="1">
        <v>44682</v>
      </c>
      <c r="I6429" t="s">
        <v>34</v>
      </c>
      <c r="J6429">
        <v>49</v>
      </c>
      <c r="K6429">
        <v>11.1</v>
      </c>
      <c r="L6429">
        <v>907.31</v>
      </c>
      <c r="M6429">
        <v>59.41</v>
      </c>
      <c r="N6429" t="s">
        <v>48</v>
      </c>
      <c r="O6429">
        <v>4</v>
      </c>
      <c r="P6429" t="str" cm="1">
        <f t="array" ref="P6429">_xlfn.IFS(C6429&lt;25,"18-24", C6429&lt;=35,"25-35", C6429&lt;=50,"36-50",TRUE,"50+")</f>
        <v>25-35</v>
      </c>
      <c r="Q6429" t="str">
        <f t="shared" si="700"/>
        <v>new</v>
      </c>
      <c r="R6429" t="str">
        <f t="shared" si="701"/>
        <v>high value</v>
      </c>
      <c r="S6429" t="str">
        <f t="shared" si="702"/>
        <v>medium</v>
      </c>
      <c r="T6429" t="str">
        <f t="shared" si="703"/>
        <v>May</v>
      </c>
      <c r="U6429">
        <f t="shared" si="704"/>
        <v>2022</v>
      </c>
      <c r="V6429" t="str">
        <f t="shared" si="705"/>
        <v>10-15</v>
      </c>
      <c r="W6429" t="str">
        <f t="shared" si="706"/>
        <v>Slow</v>
      </c>
    </row>
    <row r="6430" spans="1:23" x14ac:dyDescent="0.3">
      <c r="A6430">
        <v>606429</v>
      </c>
      <c r="B6430">
        <v>94450</v>
      </c>
      <c r="C6430">
        <v>28</v>
      </c>
      <c r="D6430" t="s">
        <v>4</v>
      </c>
      <c r="E6430" t="s">
        <v>5</v>
      </c>
      <c r="F6430" t="s">
        <v>28</v>
      </c>
      <c r="G6430" t="s">
        <v>31</v>
      </c>
      <c r="H6430" s="1">
        <v>44925</v>
      </c>
      <c r="I6430" t="s">
        <v>33</v>
      </c>
      <c r="J6430">
        <v>56</v>
      </c>
      <c r="K6430">
        <v>3.2</v>
      </c>
      <c r="L6430">
        <v>263.82</v>
      </c>
      <c r="M6430">
        <v>48.99</v>
      </c>
      <c r="N6430" t="s">
        <v>50</v>
      </c>
      <c r="O6430">
        <v>3</v>
      </c>
      <c r="P6430" t="str" cm="1">
        <f t="array" ref="P6430">_xlfn.IFS(C6430&lt;25,"18-24", C6430&lt;=35,"25-35", C6430&lt;=50,"36-50",TRUE,"50+")</f>
        <v>25-35</v>
      </c>
      <c r="Q6430" t="str">
        <f t="shared" si="700"/>
        <v>new</v>
      </c>
      <c r="R6430" t="str">
        <f t="shared" si="701"/>
        <v>medium</v>
      </c>
      <c r="S6430" t="str">
        <f t="shared" si="702"/>
        <v>medium</v>
      </c>
      <c r="T6430" t="str">
        <f t="shared" si="703"/>
        <v>Dec</v>
      </c>
      <c r="U6430">
        <f t="shared" si="704"/>
        <v>2022</v>
      </c>
      <c r="V6430" t="str">
        <f t="shared" si="705"/>
        <v>0-5</v>
      </c>
      <c r="W6430" t="str">
        <f t="shared" si="706"/>
        <v>Slow</v>
      </c>
    </row>
    <row r="6431" spans="1:23" x14ac:dyDescent="0.3">
      <c r="A6431">
        <v>606430</v>
      </c>
      <c r="B6431">
        <v>20120</v>
      </c>
      <c r="C6431">
        <v>36</v>
      </c>
      <c r="D6431" t="s">
        <v>4</v>
      </c>
      <c r="E6431" t="s">
        <v>13</v>
      </c>
      <c r="F6431" t="s">
        <v>22</v>
      </c>
      <c r="G6431" t="s">
        <v>29</v>
      </c>
      <c r="H6431" s="1">
        <v>45158</v>
      </c>
      <c r="I6431" t="s">
        <v>33</v>
      </c>
      <c r="J6431">
        <v>77</v>
      </c>
      <c r="K6431">
        <v>14.7</v>
      </c>
      <c r="L6431">
        <v>567.48</v>
      </c>
      <c r="M6431">
        <v>44.97</v>
      </c>
      <c r="N6431" t="s">
        <v>48</v>
      </c>
      <c r="O6431">
        <v>5</v>
      </c>
      <c r="P6431" t="str" cm="1">
        <f t="array" ref="P6431">_xlfn.IFS(C6431&lt;25,"18-24", C6431&lt;=35,"25-35", C6431&lt;=50,"36-50",TRUE,"50+")</f>
        <v>36-50</v>
      </c>
      <c r="Q6431" t="str">
        <f t="shared" si="700"/>
        <v>new</v>
      </c>
      <c r="R6431" t="str">
        <f t="shared" si="701"/>
        <v>high value</v>
      </c>
      <c r="S6431" t="str">
        <f t="shared" si="702"/>
        <v>High</v>
      </c>
      <c r="T6431" t="str">
        <f t="shared" si="703"/>
        <v>Aug</v>
      </c>
      <c r="U6431">
        <f t="shared" si="704"/>
        <v>2023</v>
      </c>
      <c r="V6431" t="str">
        <f t="shared" si="705"/>
        <v>10-15</v>
      </c>
      <c r="W6431" t="str">
        <f t="shared" si="706"/>
        <v>Slow</v>
      </c>
    </row>
    <row r="6432" spans="1:23" x14ac:dyDescent="0.3">
      <c r="A6432">
        <v>606431</v>
      </c>
      <c r="B6432">
        <v>45383</v>
      </c>
      <c r="C6432">
        <v>28</v>
      </c>
      <c r="D6432" t="s">
        <v>4</v>
      </c>
      <c r="E6432" t="s">
        <v>15</v>
      </c>
      <c r="F6432" t="s">
        <v>22</v>
      </c>
      <c r="G6432" t="s">
        <v>25</v>
      </c>
      <c r="H6432" s="1">
        <v>44849</v>
      </c>
      <c r="I6432" t="s">
        <v>34</v>
      </c>
      <c r="J6432">
        <v>75</v>
      </c>
      <c r="K6432">
        <v>2.7</v>
      </c>
      <c r="L6432">
        <v>870.7</v>
      </c>
      <c r="M6432">
        <v>79</v>
      </c>
      <c r="N6432" t="s">
        <v>48</v>
      </c>
      <c r="O6432">
        <v>5</v>
      </c>
      <c r="P6432" t="str" cm="1">
        <f t="array" ref="P6432">_xlfn.IFS(C6432&lt;25,"18-24", C6432&lt;=35,"25-35", C6432&lt;=50,"36-50",TRUE,"50+")</f>
        <v>25-35</v>
      </c>
      <c r="Q6432" t="str">
        <f t="shared" si="700"/>
        <v>new</v>
      </c>
      <c r="R6432" t="str">
        <f t="shared" si="701"/>
        <v>high value</v>
      </c>
      <c r="S6432" t="str">
        <f t="shared" si="702"/>
        <v>High</v>
      </c>
      <c r="T6432" t="str">
        <f t="shared" si="703"/>
        <v>Oct</v>
      </c>
      <c r="U6432">
        <f t="shared" si="704"/>
        <v>2022</v>
      </c>
      <c r="V6432" t="str">
        <f t="shared" si="705"/>
        <v>0-5</v>
      </c>
      <c r="W6432" t="str">
        <f t="shared" si="706"/>
        <v>Slow</v>
      </c>
    </row>
    <row r="6433" spans="1:23" x14ac:dyDescent="0.3">
      <c r="A6433">
        <v>606432</v>
      </c>
      <c r="B6433">
        <v>51326</v>
      </c>
      <c r="C6433">
        <v>38</v>
      </c>
      <c r="D6433" t="s">
        <v>4</v>
      </c>
      <c r="E6433" t="s">
        <v>5</v>
      </c>
      <c r="F6433" t="s">
        <v>22</v>
      </c>
      <c r="G6433" t="s">
        <v>25</v>
      </c>
      <c r="H6433" s="1">
        <v>45634</v>
      </c>
      <c r="I6433" t="s">
        <v>34</v>
      </c>
      <c r="J6433">
        <v>77</v>
      </c>
      <c r="K6433">
        <v>3.2</v>
      </c>
      <c r="L6433">
        <v>255.93</v>
      </c>
      <c r="M6433">
        <v>50.76</v>
      </c>
      <c r="N6433" t="s">
        <v>49</v>
      </c>
      <c r="O6433">
        <v>1</v>
      </c>
      <c r="P6433" t="str" cm="1">
        <f t="array" ref="P6433">_xlfn.IFS(C6433&lt;25,"18-24", C6433&lt;=35,"25-35", C6433&lt;=50,"36-50",TRUE,"50+")</f>
        <v>36-50</v>
      </c>
      <c r="Q6433" t="str">
        <f t="shared" si="700"/>
        <v>new</v>
      </c>
      <c r="R6433" t="str">
        <f t="shared" si="701"/>
        <v>medium</v>
      </c>
      <c r="S6433" t="str">
        <f t="shared" si="702"/>
        <v>Low</v>
      </c>
      <c r="T6433" t="str">
        <f t="shared" si="703"/>
        <v>Dec</v>
      </c>
      <c r="U6433">
        <f t="shared" si="704"/>
        <v>2024</v>
      </c>
      <c r="V6433" t="str">
        <f t="shared" si="705"/>
        <v>0-5</v>
      </c>
      <c r="W6433" t="str">
        <f t="shared" si="706"/>
        <v>Slow</v>
      </c>
    </row>
    <row r="6434" spans="1:23" x14ac:dyDescent="0.3">
      <c r="A6434">
        <v>606433</v>
      </c>
      <c r="B6434">
        <v>30472</v>
      </c>
      <c r="C6434">
        <v>50</v>
      </c>
      <c r="D6434" t="s">
        <v>4</v>
      </c>
      <c r="E6434" t="s">
        <v>16</v>
      </c>
      <c r="F6434" t="s">
        <v>26</v>
      </c>
      <c r="G6434" t="s">
        <v>29</v>
      </c>
      <c r="H6434" s="1">
        <v>44867</v>
      </c>
      <c r="I6434" t="s">
        <v>33</v>
      </c>
      <c r="J6434">
        <v>44</v>
      </c>
      <c r="K6434">
        <v>11.2</v>
      </c>
      <c r="L6434">
        <v>478.43</v>
      </c>
      <c r="M6434">
        <v>100.21</v>
      </c>
      <c r="N6434" t="s">
        <v>47</v>
      </c>
      <c r="O6434">
        <v>1</v>
      </c>
      <c r="P6434" t="str" cm="1">
        <f t="array" ref="P6434">_xlfn.IFS(C6434&lt;25,"18-24", C6434&lt;=35,"25-35", C6434&lt;=50,"36-50",TRUE,"50+")</f>
        <v>36-50</v>
      </c>
      <c r="Q6434" t="str">
        <f t="shared" si="700"/>
        <v>new</v>
      </c>
      <c r="R6434" t="str">
        <f t="shared" si="701"/>
        <v>medium</v>
      </c>
      <c r="S6434" t="str">
        <f t="shared" si="702"/>
        <v>Low</v>
      </c>
      <c r="T6434" t="str">
        <f t="shared" si="703"/>
        <v>Nov</v>
      </c>
      <c r="U6434">
        <f t="shared" si="704"/>
        <v>2022</v>
      </c>
      <c r="V6434" t="str">
        <f t="shared" si="705"/>
        <v>10-15</v>
      </c>
      <c r="W6434" t="str">
        <f t="shared" si="706"/>
        <v>Medium</v>
      </c>
    </row>
    <row r="6435" spans="1:23" x14ac:dyDescent="0.3">
      <c r="A6435">
        <v>606434</v>
      </c>
      <c r="B6435">
        <v>76281</v>
      </c>
      <c r="C6435">
        <v>56</v>
      </c>
      <c r="D6435" t="s">
        <v>7</v>
      </c>
      <c r="E6435" t="s">
        <v>11</v>
      </c>
      <c r="F6435" t="s">
        <v>30</v>
      </c>
      <c r="G6435" t="s">
        <v>23</v>
      </c>
      <c r="H6435" s="1">
        <v>45576</v>
      </c>
      <c r="I6435" t="s">
        <v>34</v>
      </c>
      <c r="J6435">
        <v>85</v>
      </c>
      <c r="K6435">
        <v>13.1</v>
      </c>
      <c r="L6435">
        <v>714.67</v>
      </c>
      <c r="M6435">
        <v>32.450000000000003</v>
      </c>
      <c r="N6435" t="s">
        <v>50</v>
      </c>
      <c r="O6435">
        <v>5</v>
      </c>
      <c r="P6435" t="str" cm="1">
        <f t="array" ref="P6435">_xlfn.IFS(C6435&lt;25,"18-24", C6435&lt;=35,"25-35", C6435&lt;=50,"36-50",TRUE,"50+")</f>
        <v>50+</v>
      </c>
      <c r="Q6435" t="str">
        <f t="shared" si="700"/>
        <v>new</v>
      </c>
      <c r="R6435" t="str">
        <f t="shared" si="701"/>
        <v>high value</v>
      </c>
      <c r="S6435" t="str">
        <f t="shared" si="702"/>
        <v>High</v>
      </c>
      <c r="T6435" t="str">
        <f t="shared" si="703"/>
        <v>Oct</v>
      </c>
      <c r="U6435">
        <f t="shared" si="704"/>
        <v>2024</v>
      </c>
      <c r="V6435" t="str">
        <f t="shared" si="705"/>
        <v>10-15</v>
      </c>
      <c r="W6435" t="str">
        <f t="shared" si="706"/>
        <v>Slow</v>
      </c>
    </row>
    <row r="6436" spans="1:23" x14ac:dyDescent="0.3">
      <c r="A6436">
        <v>606435</v>
      </c>
      <c r="B6436">
        <v>38787</v>
      </c>
      <c r="C6436">
        <v>56</v>
      </c>
      <c r="D6436" t="s">
        <v>7</v>
      </c>
      <c r="E6436" t="s">
        <v>15</v>
      </c>
      <c r="F6436" t="s">
        <v>22</v>
      </c>
      <c r="G6436" t="s">
        <v>23</v>
      </c>
      <c r="H6436" s="1">
        <v>45438</v>
      </c>
      <c r="I6436" t="s">
        <v>33</v>
      </c>
      <c r="J6436">
        <v>77</v>
      </c>
      <c r="K6436">
        <v>13.3</v>
      </c>
      <c r="L6436">
        <v>1250.73</v>
      </c>
      <c r="M6436">
        <v>25.93</v>
      </c>
      <c r="N6436" t="s">
        <v>50</v>
      </c>
      <c r="O6436">
        <v>2</v>
      </c>
      <c r="P6436" t="str" cm="1">
        <f t="array" ref="P6436">_xlfn.IFS(C6436&lt;25,"18-24", C6436&lt;=35,"25-35", C6436&lt;=50,"36-50",TRUE,"50+")</f>
        <v>50+</v>
      </c>
      <c r="Q6436" t="str">
        <f t="shared" si="700"/>
        <v>new</v>
      </c>
      <c r="R6436" t="str">
        <f t="shared" si="701"/>
        <v>high value</v>
      </c>
      <c r="S6436" t="str">
        <f t="shared" si="702"/>
        <v>Low</v>
      </c>
      <c r="T6436" t="str">
        <f t="shared" si="703"/>
        <v>May</v>
      </c>
      <c r="U6436">
        <f t="shared" si="704"/>
        <v>2024</v>
      </c>
      <c r="V6436" t="str">
        <f t="shared" si="705"/>
        <v>10-15</v>
      </c>
      <c r="W6436" t="str">
        <f t="shared" si="706"/>
        <v>Slow</v>
      </c>
    </row>
    <row r="6437" spans="1:23" x14ac:dyDescent="0.3">
      <c r="A6437">
        <v>606436</v>
      </c>
      <c r="B6437">
        <v>35815</v>
      </c>
      <c r="C6437">
        <v>58</v>
      </c>
      <c r="D6437" t="s">
        <v>4</v>
      </c>
      <c r="E6437" t="s">
        <v>15</v>
      </c>
      <c r="F6437" t="s">
        <v>28</v>
      </c>
      <c r="G6437" t="s">
        <v>23</v>
      </c>
      <c r="H6437" s="1">
        <v>45041</v>
      </c>
      <c r="I6437" t="s">
        <v>34</v>
      </c>
      <c r="J6437">
        <v>62</v>
      </c>
      <c r="K6437">
        <v>4.2</v>
      </c>
      <c r="L6437">
        <v>1474.39</v>
      </c>
      <c r="M6437">
        <v>47.5</v>
      </c>
      <c r="N6437" t="s">
        <v>49</v>
      </c>
      <c r="O6437">
        <v>2</v>
      </c>
      <c r="P6437" t="str" cm="1">
        <f t="array" ref="P6437">_xlfn.IFS(C6437&lt;25,"18-24", C6437&lt;=35,"25-35", C6437&lt;=50,"36-50",TRUE,"50+")</f>
        <v>50+</v>
      </c>
      <c r="Q6437" t="str">
        <f t="shared" si="700"/>
        <v>new</v>
      </c>
      <c r="R6437" t="str">
        <f t="shared" si="701"/>
        <v>high value</v>
      </c>
      <c r="S6437" t="str">
        <f t="shared" si="702"/>
        <v>Low</v>
      </c>
      <c r="T6437" t="str">
        <f t="shared" si="703"/>
        <v>Apr</v>
      </c>
      <c r="U6437">
        <f t="shared" si="704"/>
        <v>2023</v>
      </c>
      <c r="V6437" t="str">
        <f t="shared" si="705"/>
        <v>0-5</v>
      </c>
      <c r="W6437" t="str">
        <f t="shared" si="706"/>
        <v>Slow</v>
      </c>
    </row>
    <row r="6438" spans="1:23" x14ac:dyDescent="0.3">
      <c r="A6438">
        <v>606437</v>
      </c>
      <c r="B6438">
        <v>75669</v>
      </c>
      <c r="C6438">
        <v>30</v>
      </c>
      <c r="D6438" t="s">
        <v>4</v>
      </c>
      <c r="E6438" t="s">
        <v>13</v>
      </c>
      <c r="F6438" t="s">
        <v>26</v>
      </c>
      <c r="G6438" t="s">
        <v>31</v>
      </c>
      <c r="H6438" s="1">
        <v>45598</v>
      </c>
      <c r="I6438" t="s">
        <v>34</v>
      </c>
      <c r="J6438">
        <v>50</v>
      </c>
      <c r="K6438">
        <v>10.9</v>
      </c>
      <c r="L6438">
        <v>537.73</v>
      </c>
      <c r="M6438">
        <v>22.84</v>
      </c>
      <c r="N6438" t="s">
        <v>48</v>
      </c>
      <c r="O6438">
        <v>3</v>
      </c>
      <c r="P6438" t="str" cm="1">
        <f t="array" ref="P6438">_xlfn.IFS(C6438&lt;25,"18-24", C6438&lt;=35,"25-35", C6438&lt;=50,"36-50",TRUE,"50+")</f>
        <v>25-35</v>
      </c>
      <c r="Q6438" t="str">
        <f t="shared" si="700"/>
        <v>new</v>
      </c>
      <c r="R6438" t="str">
        <f t="shared" si="701"/>
        <v>high value</v>
      </c>
      <c r="S6438" t="str">
        <f t="shared" si="702"/>
        <v>medium</v>
      </c>
      <c r="T6438" t="str">
        <f t="shared" si="703"/>
        <v>Nov</v>
      </c>
      <c r="U6438">
        <f t="shared" si="704"/>
        <v>2024</v>
      </c>
      <c r="V6438" t="str">
        <f t="shared" si="705"/>
        <v>10-15</v>
      </c>
      <c r="W6438" t="str">
        <f t="shared" si="706"/>
        <v>Slow</v>
      </c>
    </row>
    <row r="6439" spans="1:23" x14ac:dyDescent="0.3">
      <c r="A6439">
        <v>606438</v>
      </c>
      <c r="B6439">
        <v>77405</v>
      </c>
      <c r="C6439">
        <v>37</v>
      </c>
      <c r="D6439" t="s">
        <v>4</v>
      </c>
      <c r="E6439" t="s">
        <v>5</v>
      </c>
      <c r="F6439" t="s">
        <v>24</v>
      </c>
      <c r="G6439" t="s">
        <v>27</v>
      </c>
      <c r="H6439" s="1">
        <v>44908</v>
      </c>
      <c r="I6439" t="s">
        <v>34</v>
      </c>
      <c r="J6439">
        <v>84</v>
      </c>
      <c r="K6439">
        <v>10.7</v>
      </c>
      <c r="L6439">
        <v>277.95</v>
      </c>
      <c r="M6439">
        <v>35.39</v>
      </c>
      <c r="N6439" t="s">
        <v>49</v>
      </c>
      <c r="O6439">
        <v>3</v>
      </c>
      <c r="P6439" t="str" cm="1">
        <f t="array" ref="P6439">_xlfn.IFS(C6439&lt;25,"18-24", C6439&lt;=35,"25-35", C6439&lt;=50,"36-50",TRUE,"50+")</f>
        <v>36-50</v>
      </c>
      <c r="Q6439" t="str">
        <f t="shared" si="700"/>
        <v>repeat</v>
      </c>
      <c r="R6439" t="str">
        <f t="shared" si="701"/>
        <v>medium</v>
      </c>
      <c r="S6439" t="str">
        <f t="shared" si="702"/>
        <v>medium</v>
      </c>
      <c r="T6439" t="str">
        <f t="shared" si="703"/>
        <v>Dec</v>
      </c>
      <c r="U6439">
        <f t="shared" si="704"/>
        <v>2022</v>
      </c>
      <c r="V6439" t="str">
        <f t="shared" si="705"/>
        <v>10-15</v>
      </c>
      <c r="W6439" t="str">
        <f t="shared" si="706"/>
        <v>Slow</v>
      </c>
    </row>
    <row r="6440" spans="1:23" x14ac:dyDescent="0.3">
      <c r="A6440">
        <v>606439</v>
      </c>
      <c r="B6440">
        <v>15054</v>
      </c>
      <c r="C6440">
        <v>57</v>
      </c>
      <c r="D6440" t="s">
        <v>4</v>
      </c>
      <c r="E6440" t="s">
        <v>5</v>
      </c>
      <c r="F6440" t="s">
        <v>26</v>
      </c>
      <c r="G6440" t="s">
        <v>29</v>
      </c>
      <c r="H6440" s="1">
        <v>45011</v>
      </c>
      <c r="I6440" t="s">
        <v>34</v>
      </c>
      <c r="J6440">
        <v>60</v>
      </c>
      <c r="K6440">
        <v>14.9</v>
      </c>
      <c r="L6440">
        <v>211.53</v>
      </c>
      <c r="M6440">
        <v>32.71</v>
      </c>
      <c r="N6440" t="s">
        <v>47</v>
      </c>
      <c r="O6440">
        <v>1</v>
      </c>
      <c r="P6440" t="str" cm="1">
        <f t="array" ref="P6440">_xlfn.IFS(C6440&lt;25,"18-24", C6440&lt;=35,"25-35", C6440&lt;=50,"36-50",TRUE,"50+")</f>
        <v>50+</v>
      </c>
      <c r="Q6440" t="str">
        <f t="shared" si="700"/>
        <v>new</v>
      </c>
      <c r="R6440" t="str">
        <f t="shared" si="701"/>
        <v>low</v>
      </c>
      <c r="S6440" t="str">
        <f t="shared" si="702"/>
        <v>Low</v>
      </c>
      <c r="T6440" t="str">
        <f t="shared" si="703"/>
        <v>Mar</v>
      </c>
      <c r="U6440">
        <f t="shared" si="704"/>
        <v>2023</v>
      </c>
      <c r="V6440" t="str">
        <f t="shared" si="705"/>
        <v>10-15</v>
      </c>
      <c r="W6440" t="str">
        <f t="shared" si="706"/>
        <v>Slow</v>
      </c>
    </row>
    <row r="6441" spans="1:23" x14ac:dyDescent="0.3">
      <c r="A6441">
        <v>606440</v>
      </c>
      <c r="B6441">
        <v>97125</v>
      </c>
      <c r="C6441">
        <v>22</v>
      </c>
      <c r="D6441" t="s">
        <v>4</v>
      </c>
      <c r="E6441" t="s">
        <v>11</v>
      </c>
      <c r="F6441" t="s">
        <v>32</v>
      </c>
      <c r="G6441" t="s">
        <v>27</v>
      </c>
      <c r="H6441" s="1">
        <v>44753</v>
      </c>
      <c r="I6441" t="s">
        <v>34</v>
      </c>
      <c r="J6441">
        <v>65</v>
      </c>
      <c r="K6441">
        <v>14.6</v>
      </c>
      <c r="L6441">
        <v>536.44000000000005</v>
      </c>
      <c r="M6441">
        <v>85.5</v>
      </c>
      <c r="N6441" t="s">
        <v>48</v>
      </c>
      <c r="O6441">
        <v>2</v>
      </c>
      <c r="P6441" t="str" cm="1">
        <f t="array" ref="P6441">_xlfn.IFS(C6441&lt;25,"18-24", C6441&lt;=35,"25-35", C6441&lt;=50,"36-50",TRUE,"50+")</f>
        <v>18-24</v>
      </c>
      <c r="Q6441" t="str">
        <f t="shared" si="700"/>
        <v>new</v>
      </c>
      <c r="R6441" t="str">
        <f t="shared" si="701"/>
        <v>high value</v>
      </c>
      <c r="S6441" t="str">
        <f t="shared" si="702"/>
        <v>Low</v>
      </c>
      <c r="T6441" t="str">
        <f t="shared" si="703"/>
        <v>Jul</v>
      </c>
      <c r="U6441">
        <f t="shared" si="704"/>
        <v>2022</v>
      </c>
      <c r="V6441" t="str">
        <f t="shared" si="705"/>
        <v>10-15</v>
      </c>
      <c r="W6441" t="str">
        <f t="shared" si="706"/>
        <v>Slow</v>
      </c>
    </row>
    <row r="6442" spans="1:23" x14ac:dyDescent="0.3">
      <c r="A6442">
        <v>606441</v>
      </c>
      <c r="B6442">
        <v>46319</v>
      </c>
      <c r="C6442">
        <v>27</v>
      </c>
      <c r="D6442" t="s">
        <v>7</v>
      </c>
      <c r="E6442" t="s">
        <v>16</v>
      </c>
      <c r="F6442" t="s">
        <v>22</v>
      </c>
      <c r="G6442" t="s">
        <v>27</v>
      </c>
      <c r="H6442" s="1">
        <v>45384</v>
      </c>
      <c r="I6442" t="s">
        <v>33</v>
      </c>
      <c r="J6442">
        <v>31</v>
      </c>
      <c r="K6442">
        <v>7.3</v>
      </c>
      <c r="L6442">
        <v>697.4</v>
      </c>
      <c r="M6442">
        <v>92.13</v>
      </c>
      <c r="N6442" t="s">
        <v>49</v>
      </c>
      <c r="O6442">
        <v>1</v>
      </c>
      <c r="P6442" t="str" cm="1">
        <f t="array" ref="P6442">_xlfn.IFS(C6442&lt;25,"18-24", C6442&lt;=35,"25-35", C6442&lt;=50,"36-50",TRUE,"50+")</f>
        <v>25-35</v>
      </c>
      <c r="Q6442" t="str">
        <f t="shared" si="700"/>
        <v>new</v>
      </c>
      <c r="R6442" t="str">
        <f t="shared" si="701"/>
        <v>high value</v>
      </c>
      <c r="S6442" t="str">
        <f t="shared" si="702"/>
        <v>Low</v>
      </c>
      <c r="T6442" t="str">
        <f t="shared" si="703"/>
        <v>Apr</v>
      </c>
      <c r="U6442">
        <f t="shared" si="704"/>
        <v>2024</v>
      </c>
      <c r="V6442" t="str">
        <f t="shared" si="705"/>
        <v>5-10</v>
      </c>
      <c r="W6442" t="str">
        <f t="shared" si="706"/>
        <v>Medium</v>
      </c>
    </row>
    <row r="6443" spans="1:23" x14ac:dyDescent="0.3">
      <c r="A6443">
        <v>606442</v>
      </c>
      <c r="B6443">
        <v>93055</v>
      </c>
      <c r="C6443">
        <v>56</v>
      </c>
      <c r="D6443" t="s">
        <v>7</v>
      </c>
      <c r="E6443" t="s">
        <v>16</v>
      </c>
      <c r="F6443" t="s">
        <v>26</v>
      </c>
      <c r="G6443" t="s">
        <v>27</v>
      </c>
      <c r="H6443" s="1">
        <v>44714</v>
      </c>
      <c r="I6443" t="s">
        <v>33</v>
      </c>
      <c r="J6443">
        <v>50</v>
      </c>
      <c r="K6443">
        <v>13.2</v>
      </c>
      <c r="L6443">
        <v>1137.17</v>
      </c>
      <c r="M6443">
        <v>63.22</v>
      </c>
      <c r="N6443" t="s">
        <v>47</v>
      </c>
      <c r="O6443">
        <v>3</v>
      </c>
      <c r="P6443" t="str" cm="1">
        <f t="array" ref="P6443">_xlfn.IFS(C6443&lt;25,"18-24", C6443&lt;=35,"25-35", C6443&lt;=50,"36-50",TRUE,"50+")</f>
        <v>50+</v>
      </c>
      <c r="Q6443" t="str">
        <f t="shared" si="700"/>
        <v>repeat</v>
      </c>
      <c r="R6443" t="str">
        <f t="shared" si="701"/>
        <v>high value</v>
      </c>
      <c r="S6443" t="str">
        <f t="shared" si="702"/>
        <v>medium</v>
      </c>
      <c r="T6443" t="str">
        <f t="shared" si="703"/>
        <v>Jun</v>
      </c>
      <c r="U6443">
        <f t="shared" si="704"/>
        <v>2022</v>
      </c>
      <c r="V6443" t="str">
        <f t="shared" si="705"/>
        <v>10-15</v>
      </c>
      <c r="W6443" t="str">
        <f t="shared" si="706"/>
        <v>Slow</v>
      </c>
    </row>
    <row r="6444" spans="1:23" x14ac:dyDescent="0.3">
      <c r="A6444">
        <v>606443</v>
      </c>
      <c r="B6444">
        <v>48220</v>
      </c>
      <c r="C6444">
        <v>44</v>
      </c>
      <c r="D6444" t="s">
        <v>4</v>
      </c>
      <c r="E6444" t="s">
        <v>15</v>
      </c>
      <c r="F6444" t="s">
        <v>30</v>
      </c>
      <c r="G6444" t="s">
        <v>25</v>
      </c>
      <c r="H6444" s="1">
        <v>45590</v>
      </c>
      <c r="I6444" t="s">
        <v>33</v>
      </c>
      <c r="J6444">
        <v>83</v>
      </c>
      <c r="K6444">
        <v>9.5</v>
      </c>
      <c r="L6444">
        <v>791.3</v>
      </c>
      <c r="M6444">
        <v>44.65</v>
      </c>
      <c r="N6444" t="s">
        <v>49</v>
      </c>
      <c r="O6444">
        <v>4</v>
      </c>
      <c r="P6444" t="str" cm="1">
        <f t="array" ref="P6444">_xlfn.IFS(C6444&lt;25,"18-24", C6444&lt;=35,"25-35", C6444&lt;=50,"36-50",TRUE,"50+")</f>
        <v>36-50</v>
      </c>
      <c r="Q6444" t="str">
        <f t="shared" si="700"/>
        <v>new</v>
      </c>
      <c r="R6444" t="str">
        <f t="shared" si="701"/>
        <v>high value</v>
      </c>
      <c r="S6444" t="str">
        <f t="shared" si="702"/>
        <v>medium</v>
      </c>
      <c r="T6444" t="str">
        <f t="shared" si="703"/>
        <v>Oct</v>
      </c>
      <c r="U6444">
        <f t="shared" si="704"/>
        <v>2024</v>
      </c>
      <c r="V6444" t="str">
        <f t="shared" si="705"/>
        <v>5-10</v>
      </c>
      <c r="W6444" t="str">
        <f t="shared" si="706"/>
        <v>Slow</v>
      </c>
    </row>
    <row r="6445" spans="1:23" x14ac:dyDescent="0.3">
      <c r="A6445">
        <v>606444</v>
      </c>
      <c r="B6445">
        <v>36461</v>
      </c>
      <c r="C6445">
        <v>61</v>
      </c>
      <c r="D6445" t="s">
        <v>4</v>
      </c>
      <c r="E6445" t="s">
        <v>13</v>
      </c>
      <c r="F6445" t="s">
        <v>18</v>
      </c>
      <c r="G6445" t="s">
        <v>31</v>
      </c>
      <c r="H6445" s="1">
        <v>45066</v>
      </c>
      <c r="I6445" t="s">
        <v>34</v>
      </c>
      <c r="J6445">
        <v>44</v>
      </c>
      <c r="K6445">
        <v>14.4</v>
      </c>
      <c r="L6445">
        <v>1190.56</v>
      </c>
      <c r="M6445">
        <v>56.54</v>
      </c>
      <c r="N6445" t="s">
        <v>48</v>
      </c>
      <c r="O6445">
        <v>5</v>
      </c>
      <c r="P6445" t="str" cm="1">
        <f t="array" ref="P6445">_xlfn.IFS(C6445&lt;25,"18-24", C6445&lt;=35,"25-35", C6445&lt;=50,"36-50",TRUE,"50+")</f>
        <v>50+</v>
      </c>
      <c r="Q6445" t="str">
        <f t="shared" si="700"/>
        <v>new</v>
      </c>
      <c r="R6445" t="str">
        <f t="shared" si="701"/>
        <v>high value</v>
      </c>
      <c r="S6445" t="str">
        <f t="shared" si="702"/>
        <v>High</v>
      </c>
      <c r="T6445" t="str">
        <f t="shared" si="703"/>
        <v>May</v>
      </c>
      <c r="U6445">
        <f t="shared" si="704"/>
        <v>2023</v>
      </c>
      <c r="V6445" t="str">
        <f t="shared" si="705"/>
        <v>10-15</v>
      </c>
      <c r="W6445" t="str">
        <f t="shared" si="706"/>
        <v>Medium</v>
      </c>
    </row>
    <row r="6446" spans="1:23" x14ac:dyDescent="0.3">
      <c r="A6446">
        <v>606445</v>
      </c>
      <c r="B6446">
        <v>28017</v>
      </c>
      <c r="C6446">
        <v>56</v>
      </c>
      <c r="D6446" t="s">
        <v>4</v>
      </c>
      <c r="E6446" t="s">
        <v>13</v>
      </c>
      <c r="F6446" t="s">
        <v>30</v>
      </c>
      <c r="G6446" t="s">
        <v>31</v>
      </c>
      <c r="H6446" s="1">
        <v>45210</v>
      </c>
      <c r="I6446" t="s">
        <v>33</v>
      </c>
      <c r="J6446">
        <v>20</v>
      </c>
      <c r="K6446">
        <v>12.9</v>
      </c>
      <c r="L6446">
        <v>362.96</v>
      </c>
      <c r="M6446">
        <v>110.53</v>
      </c>
      <c r="N6446" t="s">
        <v>50</v>
      </c>
      <c r="O6446">
        <v>5</v>
      </c>
      <c r="P6446" t="str" cm="1">
        <f t="array" ref="P6446">_xlfn.IFS(C6446&lt;25,"18-24", C6446&lt;=35,"25-35", C6446&lt;=50,"36-50",TRUE,"50+")</f>
        <v>50+</v>
      </c>
      <c r="Q6446" t="str">
        <f t="shared" si="700"/>
        <v>new</v>
      </c>
      <c r="R6446" t="str">
        <f t="shared" si="701"/>
        <v>medium</v>
      </c>
      <c r="S6446" t="str">
        <f t="shared" si="702"/>
        <v>High</v>
      </c>
      <c r="T6446" t="str">
        <f t="shared" si="703"/>
        <v>Oct</v>
      </c>
      <c r="U6446">
        <f t="shared" si="704"/>
        <v>2023</v>
      </c>
      <c r="V6446" t="str">
        <f t="shared" si="705"/>
        <v>10-15</v>
      </c>
      <c r="W6446" t="str">
        <f t="shared" si="706"/>
        <v>Fast</v>
      </c>
    </row>
    <row r="6447" spans="1:23" x14ac:dyDescent="0.3">
      <c r="A6447">
        <v>606446</v>
      </c>
      <c r="B6447">
        <v>98573</v>
      </c>
      <c r="C6447">
        <v>32</v>
      </c>
      <c r="D6447" t="s">
        <v>4</v>
      </c>
      <c r="E6447" t="s">
        <v>13</v>
      </c>
      <c r="F6447" t="s">
        <v>22</v>
      </c>
      <c r="G6447" t="s">
        <v>29</v>
      </c>
      <c r="H6447" s="1">
        <v>44624</v>
      </c>
      <c r="I6447" t="s">
        <v>33</v>
      </c>
      <c r="J6447">
        <v>72</v>
      </c>
      <c r="K6447">
        <v>9.1</v>
      </c>
      <c r="L6447">
        <v>448.95</v>
      </c>
      <c r="M6447">
        <v>114.01</v>
      </c>
      <c r="N6447" t="s">
        <v>50</v>
      </c>
      <c r="O6447">
        <v>1</v>
      </c>
      <c r="P6447" t="str" cm="1">
        <f t="array" ref="P6447">_xlfn.IFS(C6447&lt;25,"18-24", C6447&lt;=35,"25-35", C6447&lt;=50,"36-50",TRUE,"50+")</f>
        <v>25-35</v>
      </c>
      <c r="Q6447" t="str">
        <f t="shared" si="700"/>
        <v>new</v>
      </c>
      <c r="R6447" t="str">
        <f t="shared" si="701"/>
        <v>medium</v>
      </c>
      <c r="S6447" t="str">
        <f t="shared" si="702"/>
        <v>Low</v>
      </c>
      <c r="T6447" t="str">
        <f t="shared" si="703"/>
        <v>Mar</v>
      </c>
      <c r="U6447">
        <f t="shared" si="704"/>
        <v>2022</v>
      </c>
      <c r="V6447" t="str">
        <f t="shared" si="705"/>
        <v>5-10</v>
      </c>
      <c r="W6447" t="str">
        <f t="shared" si="706"/>
        <v>Slow</v>
      </c>
    </row>
    <row r="6448" spans="1:23" x14ac:dyDescent="0.3">
      <c r="A6448">
        <v>606447</v>
      </c>
      <c r="B6448">
        <v>17685</v>
      </c>
      <c r="C6448">
        <v>29</v>
      </c>
      <c r="D6448" t="s">
        <v>4</v>
      </c>
      <c r="E6448" t="s">
        <v>15</v>
      </c>
      <c r="F6448" t="s">
        <v>28</v>
      </c>
      <c r="G6448" t="s">
        <v>27</v>
      </c>
      <c r="H6448" s="1">
        <v>45633</v>
      </c>
      <c r="I6448" t="s">
        <v>34</v>
      </c>
      <c r="J6448">
        <v>79</v>
      </c>
      <c r="K6448">
        <v>8.4</v>
      </c>
      <c r="L6448">
        <v>1082.67</v>
      </c>
      <c r="M6448">
        <v>91.25</v>
      </c>
      <c r="N6448" t="s">
        <v>49</v>
      </c>
      <c r="O6448">
        <v>2</v>
      </c>
      <c r="P6448" t="str" cm="1">
        <f t="array" ref="P6448">_xlfn.IFS(C6448&lt;25,"18-24", C6448&lt;=35,"25-35", C6448&lt;=50,"36-50",TRUE,"50+")</f>
        <v>25-35</v>
      </c>
      <c r="Q6448" t="str">
        <f t="shared" si="700"/>
        <v>new</v>
      </c>
      <c r="R6448" t="str">
        <f t="shared" si="701"/>
        <v>high value</v>
      </c>
      <c r="S6448" t="str">
        <f t="shared" si="702"/>
        <v>Low</v>
      </c>
      <c r="T6448" t="str">
        <f t="shared" si="703"/>
        <v>Dec</v>
      </c>
      <c r="U6448">
        <f t="shared" si="704"/>
        <v>2024</v>
      </c>
      <c r="V6448" t="str">
        <f t="shared" si="705"/>
        <v>5-10</v>
      </c>
      <c r="W6448" t="str">
        <f t="shared" si="706"/>
        <v>Slow</v>
      </c>
    </row>
    <row r="6449" spans="1:23" x14ac:dyDescent="0.3">
      <c r="A6449">
        <v>606448</v>
      </c>
      <c r="B6449">
        <v>46090</v>
      </c>
      <c r="C6449">
        <v>50</v>
      </c>
      <c r="D6449" t="s">
        <v>7</v>
      </c>
      <c r="E6449" t="s">
        <v>16</v>
      </c>
      <c r="F6449" t="s">
        <v>26</v>
      </c>
      <c r="G6449" t="s">
        <v>25</v>
      </c>
      <c r="H6449" s="1">
        <v>45434</v>
      </c>
      <c r="I6449" t="s">
        <v>33</v>
      </c>
      <c r="J6449">
        <v>76</v>
      </c>
      <c r="K6449">
        <v>5.8</v>
      </c>
      <c r="L6449">
        <v>544.66</v>
      </c>
      <c r="M6449">
        <v>111.36</v>
      </c>
      <c r="N6449" t="s">
        <v>48</v>
      </c>
      <c r="O6449">
        <v>4</v>
      </c>
      <c r="P6449" t="str" cm="1">
        <f t="array" ref="P6449">_xlfn.IFS(C6449&lt;25,"18-24", C6449&lt;=35,"25-35", C6449&lt;=50,"36-50",TRUE,"50+")</f>
        <v>36-50</v>
      </c>
      <c r="Q6449" t="str">
        <f t="shared" si="700"/>
        <v>new</v>
      </c>
      <c r="R6449" t="str">
        <f t="shared" si="701"/>
        <v>high value</v>
      </c>
      <c r="S6449" t="str">
        <f t="shared" si="702"/>
        <v>medium</v>
      </c>
      <c r="T6449" t="str">
        <f t="shared" si="703"/>
        <v>May</v>
      </c>
      <c r="U6449">
        <f t="shared" si="704"/>
        <v>2024</v>
      </c>
      <c r="V6449" t="str">
        <f t="shared" si="705"/>
        <v>5-10</v>
      </c>
      <c r="W6449" t="str">
        <f t="shared" si="706"/>
        <v>Slow</v>
      </c>
    </row>
    <row r="6450" spans="1:23" x14ac:dyDescent="0.3">
      <c r="A6450">
        <v>606449</v>
      </c>
      <c r="B6450">
        <v>96959</v>
      </c>
      <c r="C6450">
        <v>33</v>
      </c>
      <c r="D6450" t="s">
        <v>7</v>
      </c>
      <c r="E6450" t="s">
        <v>16</v>
      </c>
      <c r="F6450" t="s">
        <v>30</v>
      </c>
      <c r="G6450" t="s">
        <v>31</v>
      </c>
      <c r="H6450" s="1">
        <v>45201</v>
      </c>
      <c r="I6450" t="s">
        <v>34</v>
      </c>
      <c r="J6450">
        <v>74</v>
      </c>
      <c r="K6450">
        <v>5.2</v>
      </c>
      <c r="L6450">
        <v>505.88</v>
      </c>
      <c r="M6450">
        <v>94.47</v>
      </c>
      <c r="N6450" t="s">
        <v>50</v>
      </c>
      <c r="O6450">
        <v>5</v>
      </c>
      <c r="P6450" t="str" cm="1">
        <f t="array" ref="P6450">_xlfn.IFS(C6450&lt;25,"18-24", C6450&lt;=35,"25-35", C6450&lt;=50,"36-50",TRUE,"50+")</f>
        <v>25-35</v>
      </c>
      <c r="Q6450" t="str">
        <f t="shared" si="700"/>
        <v>new</v>
      </c>
      <c r="R6450" t="str">
        <f t="shared" si="701"/>
        <v>high value</v>
      </c>
      <c r="S6450" t="str">
        <f t="shared" si="702"/>
        <v>High</v>
      </c>
      <c r="T6450" t="str">
        <f t="shared" si="703"/>
        <v>Oct</v>
      </c>
      <c r="U6450">
        <f t="shared" si="704"/>
        <v>2023</v>
      </c>
      <c r="V6450" t="str">
        <f t="shared" si="705"/>
        <v>5-10</v>
      </c>
      <c r="W6450" t="str">
        <f t="shared" si="706"/>
        <v>Slow</v>
      </c>
    </row>
    <row r="6451" spans="1:23" x14ac:dyDescent="0.3">
      <c r="A6451">
        <v>606450</v>
      </c>
      <c r="B6451">
        <v>70781</v>
      </c>
      <c r="C6451">
        <v>61</v>
      </c>
      <c r="D6451" t="s">
        <v>7</v>
      </c>
      <c r="E6451" t="s">
        <v>13</v>
      </c>
      <c r="F6451" t="s">
        <v>22</v>
      </c>
      <c r="G6451" t="s">
        <v>27</v>
      </c>
      <c r="H6451" s="1">
        <v>45058</v>
      </c>
      <c r="I6451" t="s">
        <v>34</v>
      </c>
      <c r="J6451">
        <v>21</v>
      </c>
      <c r="K6451">
        <v>1.5</v>
      </c>
      <c r="L6451">
        <v>751.58</v>
      </c>
      <c r="M6451">
        <v>58.81</v>
      </c>
      <c r="N6451" t="s">
        <v>49</v>
      </c>
      <c r="O6451">
        <v>4</v>
      </c>
      <c r="P6451" t="str" cm="1">
        <f t="array" ref="P6451">_xlfn.IFS(C6451&lt;25,"18-24", C6451&lt;=35,"25-35", C6451&lt;=50,"36-50",TRUE,"50+")</f>
        <v>50+</v>
      </c>
      <c r="Q6451" t="str">
        <f t="shared" si="700"/>
        <v>new</v>
      </c>
      <c r="R6451" t="str">
        <f t="shared" si="701"/>
        <v>high value</v>
      </c>
      <c r="S6451" t="str">
        <f t="shared" si="702"/>
        <v>medium</v>
      </c>
      <c r="T6451" t="str">
        <f t="shared" si="703"/>
        <v>May</v>
      </c>
      <c r="U6451">
        <f t="shared" si="704"/>
        <v>2023</v>
      </c>
      <c r="V6451" t="str">
        <f t="shared" si="705"/>
        <v>0-5</v>
      </c>
      <c r="W6451" t="str">
        <f t="shared" si="706"/>
        <v>Fast</v>
      </c>
    </row>
    <row r="6452" spans="1:23" x14ac:dyDescent="0.3">
      <c r="A6452">
        <v>606451</v>
      </c>
      <c r="B6452">
        <v>42462</v>
      </c>
      <c r="C6452">
        <v>55</v>
      </c>
      <c r="D6452" t="s">
        <v>7</v>
      </c>
      <c r="E6452" t="s">
        <v>11</v>
      </c>
      <c r="F6452" t="s">
        <v>18</v>
      </c>
      <c r="G6452" t="s">
        <v>23</v>
      </c>
      <c r="H6452" s="1">
        <v>45045</v>
      </c>
      <c r="I6452" t="s">
        <v>34</v>
      </c>
      <c r="J6452">
        <v>63</v>
      </c>
      <c r="K6452">
        <v>2.7</v>
      </c>
      <c r="L6452">
        <v>692.22</v>
      </c>
      <c r="M6452">
        <v>30.71</v>
      </c>
      <c r="N6452" t="s">
        <v>48</v>
      </c>
      <c r="O6452">
        <v>5</v>
      </c>
      <c r="P6452" t="str" cm="1">
        <f t="array" ref="P6452">_xlfn.IFS(C6452&lt;25,"18-24", C6452&lt;=35,"25-35", C6452&lt;=50,"36-50",TRUE,"50+")</f>
        <v>50+</v>
      </c>
      <c r="Q6452" t="str">
        <f t="shared" si="700"/>
        <v>new</v>
      </c>
      <c r="R6452" t="str">
        <f t="shared" si="701"/>
        <v>high value</v>
      </c>
      <c r="S6452" t="str">
        <f t="shared" si="702"/>
        <v>High</v>
      </c>
      <c r="T6452" t="str">
        <f t="shared" si="703"/>
        <v>Apr</v>
      </c>
      <c r="U6452">
        <f t="shared" si="704"/>
        <v>2023</v>
      </c>
      <c r="V6452" t="str">
        <f t="shared" si="705"/>
        <v>0-5</v>
      </c>
      <c r="W6452" t="str">
        <f t="shared" si="706"/>
        <v>Slow</v>
      </c>
    </row>
    <row r="6453" spans="1:23" x14ac:dyDescent="0.3">
      <c r="A6453">
        <v>606452</v>
      </c>
      <c r="B6453">
        <v>42292</v>
      </c>
      <c r="C6453">
        <v>32</v>
      </c>
      <c r="D6453" t="s">
        <v>4</v>
      </c>
      <c r="E6453" t="s">
        <v>5</v>
      </c>
      <c r="F6453" t="s">
        <v>24</v>
      </c>
      <c r="G6453" t="s">
        <v>27</v>
      </c>
      <c r="H6453" s="1">
        <v>45133</v>
      </c>
      <c r="I6453" t="s">
        <v>34</v>
      </c>
      <c r="J6453">
        <v>54</v>
      </c>
      <c r="K6453">
        <v>7.1</v>
      </c>
      <c r="L6453">
        <v>455.47</v>
      </c>
      <c r="M6453">
        <v>29.87</v>
      </c>
      <c r="N6453" t="s">
        <v>49</v>
      </c>
      <c r="O6453">
        <v>4</v>
      </c>
      <c r="P6453" t="str" cm="1">
        <f t="array" ref="P6453">_xlfn.IFS(C6453&lt;25,"18-24", C6453&lt;=35,"25-35", C6453&lt;=50,"36-50",TRUE,"50+")</f>
        <v>25-35</v>
      </c>
      <c r="Q6453" t="str">
        <f t="shared" si="700"/>
        <v>new</v>
      </c>
      <c r="R6453" t="str">
        <f t="shared" si="701"/>
        <v>medium</v>
      </c>
      <c r="S6453" t="str">
        <f t="shared" si="702"/>
        <v>medium</v>
      </c>
      <c r="T6453" t="str">
        <f t="shared" si="703"/>
        <v>Jul</v>
      </c>
      <c r="U6453">
        <f t="shared" si="704"/>
        <v>2023</v>
      </c>
      <c r="V6453" t="str">
        <f t="shared" si="705"/>
        <v>5-10</v>
      </c>
      <c r="W6453" t="str">
        <f t="shared" si="706"/>
        <v>Slow</v>
      </c>
    </row>
    <row r="6454" spans="1:23" x14ac:dyDescent="0.3">
      <c r="A6454">
        <v>606453</v>
      </c>
      <c r="B6454">
        <v>10179</v>
      </c>
      <c r="C6454">
        <v>31</v>
      </c>
      <c r="D6454" t="s">
        <v>4</v>
      </c>
      <c r="E6454" t="s">
        <v>13</v>
      </c>
      <c r="F6454" t="s">
        <v>19</v>
      </c>
      <c r="G6454" t="s">
        <v>31</v>
      </c>
      <c r="H6454" s="1">
        <v>45599</v>
      </c>
      <c r="I6454" t="s">
        <v>34</v>
      </c>
      <c r="J6454">
        <v>80</v>
      </c>
      <c r="K6454">
        <v>8.6</v>
      </c>
      <c r="L6454">
        <v>1072.7</v>
      </c>
      <c r="M6454">
        <v>79.09</v>
      </c>
      <c r="N6454" t="s">
        <v>48</v>
      </c>
      <c r="O6454">
        <v>1</v>
      </c>
      <c r="P6454" t="str" cm="1">
        <f t="array" ref="P6454">_xlfn.IFS(C6454&lt;25,"18-24", C6454&lt;=35,"25-35", C6454&lt;=50,"36-50",TRUE,"50+")</f>
        <v>25-35</v>
      </c>
      <c r="Q6454" t="str">
        <f t="shared" si="700"/>
        <v>new</v>
      </c>
      <c r="R6454" t="str">
        <f t="shared" si="701"/>
        <v>high value</v>
      </c>
      <c r="S6454" t="str">
        <f t="shared" si="702"/>
        <v>Low</v>
      </c>
      <c r="T6454" t="str">
        <f t="shared" si="703"/>
        <v>Nov</v>
      </c>
      <c r="U6454">
        <f t="shared" si="704"/>
        <v>2024</v>
      </c>
      <c r="V6454" t="str">
        <f t="shared" si="705"/>
        <v>5-10</v>
      </c>
      <c r="W6454" t="str">
        <f t="shared" si="706"/>
        <v>Slow</v>
      </c>
    </row>
    <row r="6455" spans="1:23" x14ac:dyDescent="0.3">
      <c r="A6455">
        <v>606454</v>
      </c>
      <c r="B6455">
        <v>39158</v>
      </c>
      <c r="C6455">
        <v>50</v>
      </c>
      <c r="D6455" t="s">
        <v>4</v>
      </c>
      <c r="E6455" t="s">
        <v>11</v>
      </c>
      <c r="F6455" t="s">
        <v>26</v>
      </c>
      <c r="G6455" t="s">
        <v>21</v>
      </c>
      <c r="H6455" s="1">
        <v>45096</v>
      </c>
      <c r="I6455" t="s">
        <v>34</v>
      </c>
      <c r="J6455">
        <v>80</v>
      </c>
      <c r="K6455">
        <v>7.9</v>
      </c>
      <c r="L6455">
        <v>1349.15</v>
      </c>
      <c r="M6455">
        <v>37.01</v>
      </c>
      <c r="N6455" t="s">
        <v>48</v>
      </c>
      <c r="O6455">
        <v>1</v>
      </c>
      <c r="P6455" t="str" cm="1">
        <f t="array" ref="P6455">_xlfn.IFS(C6455&lt;25,"18-24", C6455&lt;=35,"25-35", C6455&lt;=50,"36-50",TRUE,"50+")</f>
        <v>36-50</v>
      </c>
      <c r="Q6455" t="str">
        <f t="shared" si="700"/>
        <v>repeat</v>
      </c>
      <c r="R6455" t="str">
        <f t="shared" si="701"/>
        <v>high value</v>
      </c>
      <c r="S6455" t="str">
        <f t="shared" si="702"/>
        <v>Low</v>
      </c>
      <c r="T6455" t="str">
        <f t="shared" si="703"/>
        <v>Jun</v>
      </c>
      <c r="U6455">
        <f t="shared" si="704"/>
        <v>2023</v>
      </c>
      <c r="V6455" t="str">
        <f t="shared" si="705"/>
        <v>5-10</v>
      </c>
      <c r="W6455" t="str">
        <f t="shared" si="706"/>
        <v>Slow</v>
      </c>
    </row>
    <row r="6456" spans="1:23" x14ac:dyDescent="0.3">
      <c r="A6456">
        <v>606455</v>
      </c>
      <c r="B6456">
        <v>30287</v>
      </c>
      <c r="C6456">
        <v>32</v>
      </c>
      <c r="D6456" t="s">
        <v>4</v>
      </c>
      <c r="E6456" t="s">
        <v>13</v>
      </c>
      <c r="F6456" t="s">
        <v>28</v>
      </c>
      <c r="G6456" t="s">
        <v>31</v>
      </c>
      <c r="H6456" s="1">
        <v>45116</v>
      </c>
      <c r="I6456" t="s">
        <v>33</v>
      </c>
      <c r="J6456">
        <v>56</v>
      </c>
      <c r="K6456">
        <v>6.9</v>
      </c>
      <c r="L6456">
        <v>1084.02</v>
      </c>
      <c r="M6456">
        <v>91.84</v>
      </c>
      <c r="N6456" t="s">
        <v>49</v>
      </c>
      <c r="O6456">
        <v>3</v>
      </c>
      <c r="P6456" t="str" cm="1">
        <f t="array" ref="P6456">_xlfn.IFS(C6456&lt;25,"18-24", C6456&lt;=35,"25-35", C6456&lt;=50,"36-50",TRUE,"50+")</f>
        <v>25-35</v>
      </c>
      <c r="Q6456" t="str">
        <f t="shared" si="700"/>
        <v>repeat</v>
      </c>
      <c r="R6456" t="str">
        <f t="shared" si="701"/>
        <v>high value</v>
      </c>
      <c r="S6456" t="str">
        <f t="shared" si="702"/>
        <v>medium</v>
      </c>
      <c r="T6456" t="str">
        <f t="shared" si="703"/>
        <v>Jul</v>
      </c>
      <c r="U6456">
        <f t="shared" si="704"/>
        <v>2023</v>
      </c>
      <c r="V6456" t="str">
        <f t="shared" si="705"/>
        <v>5-10</v>
      </c>
      <c r="W6456" t="str">
        <f t="shared" si="706"/>
        <v>Slow</v>
      </c>
    </row>
    <row r="6457" spans="1:23" x14ac:dyDescent="0.3">
      <c r="A6457">
        <v>606456</v>
      </c>
      <c r="B6457">
        <v>22521</v>
      </c>
      <c r="C6457">
        <v>49</v>
      </c>
      <c r="D6457" t="s">
        <v>4</v>
      </c>
      <c r="E6457" t="s">
        <v>11</v>
      </c>
      <c r="F6457" t="s">
        <v>22</v>
      </c>
      <c r="G6457" t="s">
        <v>31</v>
      </c>
      <c r="H6457" s="1">
        <v>45462</v>
      </c>
      <c r="I6457" t="s">
        <v>33</v>
      </c>
      <c r="J6457">
        <v>25</v>
      </c>
      <c r="K6457">
        <v>2.4</v>
      </c>
      <c r="L6457">
        <v>1141.73</v>
      </c>
      <c r="M6457">
        <v>45.89</v>
      </c>
      <c r="N6457" t="s">
        <v>47</v>
      </c>
      <c r="O6457">
        <v>4</v>
      </c>
      <c r="P6457" t="str" cm="1">
        <f t="array" ref="P6457">_xlfn.IFS(C6457&lt;25,"18-24", C6457&lt;=35,"25-35", C6457&lt;=50,"36-50",TRUE,"50+")</f>
        <v>36-50</v>
      </c>
      <c r="Q6457" t="str">
        <f t="shared" si="700"/>
        <v>new</v>
      </c>
      <c r="R6457" t="str">
        <f t="shared" si="701"/>
        <v>high value</v>
      </c>
      <c r="S6457" t="str">
        <f t="shared" si="702"/>
        <v>medium</v>
      </c>
      <c r="T6457" t="str">
        <f t="shared" si="703"/>
        <v>Jun</v>
      </c>
      <c r="U6457">
        <f t="shared" si="704"/>
        <v>2024</v>
      </c>
      <c r="V6457" t="str">
        <f t="shared" si="705"/>
        <v>0-5</v>
      </c>
      <c r="W6457" t="str">
        <f t="shared" si="706"/>
        <v>Fast</v>
      </c>
    </row>
    <row r="6458" spans="1:23" x14ac:dyDescent="0.3">
      <c r="A6458">
        <v>606457</v>
      </c>
      <c r="B6458">
        <v>32085</v>
      </c>
      <c r="C6458">
        <v>45</v>
      </c>
      <c r="D6458" t="s">
        <v>7</v>
      </c>
      <c r="E6458" t="s">
        <v>15</v>
      </c>
      <c r="F6458" t="s">
        <v>22</v>
      </c>
      <c r="G6458" t="s">
        <v>23</v>
      </c>
      <c r="H6458" s="1">
        <v>45293</v>
      </c>
      <c r="I6458" t="s">
        <v>34</v>
      </c>
      <c r="J6458">
        <v>75</v>
      </c>
      <c r="K6458">
        <v>9.6999999999999993</v>
      </c>
      <c r="L6458">
        <v>631.15</v>
      </c>
      <c r="M6458">
        <v>70.67</v>
      </c>
      <c r="N6458" t="s">
        <v>49</v>
      </c>
      <c r="O6458">
        <v>4</v>
      </c>
      <c r="P6458" t="str" cm="1">
        <f t="array" ref="P6458">_xlfn.IFS(C6458&lt;25,"18-24", C6458&lt;=35,"25-35", C6458&lt;=50,"36-50",TRUE,"50+")</f>
        <v>36-50</v>
      </c>
      <c r="Q6458" t="str">
        <f t="shared" si="700"/>
        <v>new</v>
      </c>
      <c r="R6458" t="str">
        <f t="shared" si="701"/>
        <v>high value</v>
      </c>
      <c r="S6458" t="str">
        <f t="shared" si="702"/>
        <v>medium</v>
      </c>
      <c r="T6458" t="str">
        <f t="shared" si="703"/>
        <v>Jan</v>
      </c>
      <c r="U6458">
        <f t="shared" si="704"/>
        <v>2024</v>
      </c>
      <c r="V6458" t="str">
        <f t="shared" si="705"/>
        <v>5-10</v>
      </c>
      <c r="W6458" t="str">
        <f t="shared" si="706"/>
        <v>Slow</v>
      </c>
    </row>
    <row r="6459" spans="1:23" x14ac:dyDescent="0.3">
      <c r="A6459">
        <v>606458</v>
      </c>
      <c r="B6459">
        <v>45920</v>
      </c>
      <c r="C6459">
        <v>32</v>
      </c>
      <c r="D6459" t="s">
        <v>7</v>
      </c>
      <c r="E6459" t="s">
        <v>15</v>
      </c>
      <c r="F6459" t="s">
        <v>32</v>
      </c>
      <c r="G6459" t="s">
        <v>21</v>
      </c>
      <c r="H6459" s="1">
        <v>45324</v>
      </c>
      <c r="I6459" t="s">
        <v>33</v>
      </c>
      <c r="J6459">
        <v>74</v>
      </c>
      <c r="K6459">
        <v>2.4</v>
      </c>
      <c r="L6459">
        <v>926.86</v>
      </c>
      <c r="M6459">
        <v>23.36</v>
      </c>
      <c r="N6459" t="s">
        <v>47</v>
      </c>
      <c r="O6459">
        <v>1</v>
      </c>
      <c r="P6459" t="str" cm="1">
        <f t="array" ref="P6459">_xlfn.IFS(C6459&lt;25,"18-24", C6459&lt;=35,"25-35", C6459&lt;=50,"36-50",TRUE,"50+")</f>
        <v>25-35</v>
      </c>
      <c r="Q6459" t="str">
        <f t="shared" si="700"/>
        <v>new</v>
      </c>
      <c r="R6459" t="str">
        <f t="shared" si="701"/>
        <v>high value</v>
      </c>
      <c r="S6459" t="str">
        <f t="shared" si="702"/>
        <v>Low</v>
      </c>
      <c r="T6459" t="str">
        <f t="shared" si="703"/>
        <v>Feb</v>
      </c>
      <c r="U6459">
        <f t="shared" si="704"/>
        <v>2024</v>
      </c>
      <c r="V6459" t="str">
        <f t="shared" si="705"/>
        <v>0-5</v>
      </c>
      <c r="W6459" t="str">
        <f t="shared" si="706"/>
        <v>Slow</v>
      </c>
    </row>
    <row r="6460" spans="1:23" x14ac:dyDescent="0.3">
      <c r="A6460">
        <v>606459</v>
      </c>
      <c r="B6460">
        <v>91565</v>
      </c>
      <c r="C6460">
        <v>38</v>
      </c>
      <c r="D6460" t="s">
        <v>7</v>
      </c>
      <c r="E6460" t="s">
        <v>13</v>
      </c>
      <c r="F6460" t="s">
        <v>32</v>
      </c>
      <c r="G6460" t="s">
        <v>23</v>
      </c>
      <c r="H6460" s="1">
        <v>45632</v>
      </c>
      <c r="I6460" t="s">
        <v>34</v>
      </c>
      <c r="J6460">
        <v>46</v>
      </c>
      <c r="K6460">
        <v>13.7</v>
      </c>
      <c r="L6460">
        <v>230.67</v>
      </c>
      <c r="M6460">
        <v>60.9</v>
      </c>
      <c r="N6460" t="s">
        <v>49</v>
      </c>
      <c r="O6460">
        <v>5</v>
      </c>
      <c r="P6460" t="str" cm="1">
        <f t="array" ref="P6460">_xlfn.IFS(C6460&lt;25,"18-24", C6460&lt;=35,"25-35", C6460&lt;=50,"36-50",TRUE,"50+")</f>
        <v>36-50</v>
      </c>
      <c r="Q6460" t="str">
        <f t="shared" si="700"/>
        <v>new</v>
      </c>
      <c r="R6460" t="str">
        <f t="shared" si="701"/>
        <v>low</v>
      </c>
      <c r="S6460" t="str">
        <f t="shared" si="702"/>
        <v>High</v>
      </c>
      <c r="T6460" t="str">
        <f t="shared" si="703"/>
        <v>Dec</v>
      </c>
      <c r="U6460">
        <f t="shared" si="704"/>
        <v>2024</v>
      </c>
      <c r="V6460" t="str">
        <f t="shared" si="705"/>
        <v>10-15</v>
      </c>
      <c r="W6460" t="str">
        <f t="shared" si="706"/>
        <v>Slow</v>
      </c>
    </row>
    <row r="6461" spans="1:23" x14ac:dyDescent="0.3">
      <c r="A6461">
        <v>606460</v>
      </c>
      <c r="B6461">
        <v>69611</v>
      </c>
      <c r="C6461">
        <v>25</v>
      </c>
      <c r="D6461" t="s">
        <v>7</v>
      </c>
      <c r="E6461" t="s">
        <v>11</v>
      </c>
      <c r="F6461" t="s">
        <v>19</v>
      </c>
      <c r="G6461" t="s">
        <v>29</v>
      </c>
      <c r="H6461" s="1">
        <v>44585</v>
      </c>
      <c r="I6461" t="s">
        <v>34</v>
      </c>
      <c r="J6461">
        <v>77</v>
      </c>
      <c r="K6461">
        <v>6.5</v>
      </c>
      <c r="L6461">
        <v>916.85</v>
      </c>
      <c r="M6461">
        <v>23.48</v>
      </c>
      <c r="N6461" t="s">
        <v>47</v>
      </c>
      <c r="O6461">
        <v>2</v>
      </c>
      <c r="P6461" t="str" cm="1">
        <f t="array" ref="P6461">_xlfn.IFS(C6461&lt;25,"18-24", C6461&lt;=35,"25-35", C6461&lt;=50,"36-50",TRUE,"50+")</f>
        <v>25-35</v>
      </c>
      <c r="Q6461" t="str">
        <f t="shared" si="700"/>
        <v>new</v>
      </c>
      <c r="R6461" t="str">
        <f t="shared" si="701"/>
        <v>high value</v>
      </c>
      <c r="S6461" t="str">
        <f t="shared" si="702"/>
        <v>Low</v>
      </c>
      <c r="T6461" t="str">
        <f t="shared" si="703"/>
        <v>Jan</v>
      </c>
      <c r="U6461">
        <f t="shared" si="704"/>
        <v>2022</v>
      </c>
      <c r="V6461" t="str">
        <f t="shared" si="705"/>
        <v>5-10</v>
      </c>
      <c r="W6461" t="str">
        <f t="shared" si="706"/>
        <v>Slow</v>
      </c>
    </row>
    <row r="6462" spans="1:23" x14ac:dyDescent="0.3">
      <c r="A6462">
        <v>606461</v>
      </c>
      <c r="B6462">
        <v>70397</v>
      </c>
      <c r="C6462">
        <v>36</v>
      </c>
      <c r="D6462" t="s">
        <v>7</v>
      </c>
      <c r="E6462" t="s">
        <v>15</v>
      </c>
      <c r="F6462" t="s">
        <v>18</v>
      </c>
      <c r="G6462" t="s">
        <v>31</v>
      </c>
      <c r="H6462" s="1">
        <v>44995</v>
      </c>
      <c r="I6462" t="s">
        <v>34</v>
      </c>
      <c r="J6462">
        <v>20</v>
      </c>
      <c r="K6462">
        <v>4.3</v>
      </c>
      <c r="L6462">
        <v>303.14</v>
      </c>
      <c r="M6462">
        <v>41.79</v>
      </c>
      <c r="N6462" t="s">
        <v>47</v>
      </c>
      <c r="O6462">
        <v>1</v>
      </c>
      <c r="P6462" t="str" cm="1">
        <f t="array" ref="P6462">_xlfn.IFS(C6462&lt;25,"18-24", C6462&lt;=35,"25-35", C6462&lt;=50,"36-50",TRUE,"50+")</f>
        <v>36-50</v>
      </c>
      <c r="Q6462" t="str">
        <f t="shared" si="700"/>
        <v>new</v>
      </c>
      <c r="R6462" t="str">
        <f t="shared" si="701"/>
        <v>medium</v>
      </c>
      <c r="S6462" t="str">
        <f t="shared" si="702"/>
        <v>Low</v>
      </c>
      <c r="T6462" t="str">
        <f t="shared" si="703"/>
        <v>Mar</v>
      </c>
      <c r="U6462">
        <f t="shared" si="704"/>
        <v>2023</v>
      </c>
      <c r="V6462" t="str">
        <f t="shared" si="705"/>
        <v>0-5</v>
      </c>
      <c r="W6462" t="str">
        <f t="shared" si="706"/>
        <v>Fast</v>
      </c>
    </row>
    <row r="6463" spans="1:23" x14ac:dyDescent="0.3">
      <c r="A6463">
        <v>606462</v>
      </c>
      <c r="B6463">
        <v>87310</v>
      </c>
      <c r="C6463">
        <v>59</v>
      </c>
      <c r="D6463" t="s">
        <v>7</v>
      </c>
      <c r="E6463" t="s">
        <v>13</v>
      </c>
      <c r="F6463" t="s">
        <v>30</v>
      </c>
      <c r="G6463" t="s">
        <v>23</v>
      </c>
      <c r="H6463" s="1">
        <v>44818</v>
      </c>
      <c r="I6463" t="s">
        <v>33</v>
      </c>
      <c r="J6463">
        <v>67</v>
      </c>
      <c r="K6463">
        <v>1.8</v>
      </c>
      <c r="L6463">
        <v>1260.67</v>
      </c>
      <c r="M6463">
        <v>44.4</v>
      </c>
      <c r="N6463" t="s">
        <v>50</v>
      </c>
      <c r="O6463">
        <v>3</v>
      </c>
      <c r="P6463" t="str" cm="1">
        <f t="array" ref="P6463">_xlfn.IFS(C6463&lt;25,"18-24", C6463&lt;=35,"25-35", C6463&lt;=50,"36-50",TRUE,"50+")</f>
        <v>50+</v>
      </c>
      <c r="Q6463" t="str">
        <f t="shared" si="700"/>
        <v>new</v>
      </c>
      <c r="R6463" t="str">
        <f t="shared" si="701"/>
        <v>high value</v>
      </c>
      <c r="S6463" t="str">
        <f t="shared" si="702"/>
        <v>medium</v>
      </c>
      <c r="T6463" t="str">
        <f t="shared" si="703"/>
        <v>Sep</v>
      </c>
      <c r="U6463">
        <f t="shared" si="704"/>
        <v>2022</v>
      </c>
      <c r="V6463" t="str">
        <f t="shared" si="705"/>
        <v>0-5</v>
      </c>
      <c r="W6463" t="str">
        <f t="shared" si="706"/>
        <v>Slow</v>
      </c>
    </row>
    <row r="6464" spans="1:23" x14ac:dyDescent="0.3">
      <c r="A6464">
        <v>606463</v>
      </c>
      <c r="B6464">
        <v>61883</v>
      </c>
      <c r="C6464">
        <v>19</v>
      </c>
      <c r="D6464" t="s">
        <v>7</v>
      </c>
      <c r="E6464" t="s">
        <v>15</v>
      </c>
      <c r="F6464" t="s">
        <v>32</v>
      </c>
      <c r="G6464" t="s">
        <v>21</v>
      </c>
      <c r="H6464" s="1">
        <v>45377</v>
      </c>
      <c r="I6464" t="s">
        <v>33</v>
      </c>
      <c r="J6464">
        <v>51</v>
      </c>
      <c r="K6464">
        <v>3.5</v>
      </c>
      <c r="L6464">
        <v>1047.6400000000001</v>
      </c>
      <c r="M6464">
        <v>110.54</v>
      </c>
      <c r="N6464" t="s">
        <v>49</v>
      </c>
      <c r="O6464">
        <v>2</v>
      </c>
      <c r="P6464" t="str" cm="1">
        <f t="array" ref="P6464">_xlfn.IFS(C6464&lt;25,"18-24", C6464&lt;=35,"25-35", C6464&lt;=50,"36-50",TRUE,"50+")</f>
        <v>18-24</v>
      </c>
      <c r="Q6464" t="str">
        <f t="shared" si="700"/>
        <v>new</v>
      </c>
      <c r="R6464" t="str">
        <f t="shared" si="701"/>
        <v>high value</v>
      </c>
      <c r="S6464" t="str">
        <f t="shared" si="702"/>
        <v>Low</v>
      </c>
      <c r="T6464" t="str">
        <f t="shared" si="703"/>
        <v>Mar</v>
      </c>
      <c r="U6464">
        <f t="shared" si="704"/>
        <v>2024</v>
      </c>
      <c r="V6464" t="str">
        <f t="shared" si="705"/>
        <v>0-5</v>
      </c>
      <c r="W6464" t="str">
        <f t="shared" si="706"/>
        <v>Slow</v>
      </c>
    </row>
    <row r="6465" spans="1:23" x14ac:dyDescent="0.3">
      <c r="A6465">
        <v>606464</v>
      </c>
      <c r="B6465">
        <v>90780</v>
      </c>
      <c r="C6465">
        <v>47</v>
      </c>
      <c r="D6465" t="s">
        <v>4</v>
      </c>
      <c r="E6465" t="s">
        <v>16</v>
      </c>
      <c r="F6465" t="s">
        <v>24</v>
      </c>
      <c r="G6465" t="s">
        <v>27</v>
      </c>
      <c r="H6465" s="1">
        <v>44893</v>
      </c>
      <c r="I6465" t="s">
        <v>34</v>
      </c>
      <c r="J6465">
        <v>22</v>
      </c>
      <c r="K6465">
        <v>11.6</v>
      </c>
      <c r="L6465">
        <v>171.57</v>
      </c>
      <c r="M6465">
        <v>109.15</v>
      </c>
      <c r="N6465" t="s">
        <v>50</v>
      </c>
      <c r="O6465">
        <v>3</v>
      </c>
      <c r="P6465" t="str" cm="1">
        <f t="array" ref="P6465">_xlfn.IFS(C6465&lt;25,"18-24", C6465&lt;=35,"25-35", C6465&lt;=50,"36-50",TRUE,"50+")</f>
        <v>36-50</v>
      </c>
      <c r="Q6465" t="str">
        <f t="shared" si="700"/>
        <v>new</v>
      </c>
      <c r="R6465" t="str">
        <f t="shared" si="701"/>
        <v>low</v>
      </c>
      <c r="S6465" t="str">
        <f t="shared" si="702"/>
        <v>medium</v>
      </c>
      <c r="T6465" t="str">
        <f t="shared" si="703"/>
        <v>Nov</v>
      </c>
      <c r="U6465">
        <f t="shared" si="704"/>
        <v>2022</v>
      </c>
      <c r="V6465" t="str">
        <f t="shared" si="705"/>
        <v>10-15</v>
      </c>
      <c r="W6465" t="str">
        <f t="shared" si="706"/>
        <v>Fast</v>
      </c>
    </row>
    <row r="6466" spans="1:23" x14ac:dyDescent="0.3">
      <c r="A6466">
        <v>606465</v>
      </c>
      <c r="B6466">
        <v>63807</v>
      </c>
      <c r="C6466">
        <v>55</v>
      </c>
      <c r="D6466" t="s">
        <v>7</v>
      </c>
      <c r="E6466" t="s">
        <v>8</v>
      </c>
      <c r="F6466" t="s">
        <v>19</v>
      </c>
      <c r="G6466" t="s">
        <v>29</v>
      </c>
      <c r="H6466" s="1">
        <v>45290</v>
      </c>
      <c r="I6466" t="s">
        <v>34</v>
      </c>
      <c r="J6466">
        <v>55</v>
      </c>
      <c r="K6466">
        <v>4.8</v>
      </c>
      <c r="L6466">
        <v>563.72</v>
      </c>
      <c r="M6466">
        <v>52.34</v>
      </c>
      <c r="N6466" t="s">
        <v>47</v>
      </c>
      <c r="O6466">
        <v>4</v>
      </c>
      <c r="P6466" t="str" cm="1">
        <f t="array" ref="P6466">_xlfn.IFS(C6466&lt;25,"18-24", C6466&lt;=35,"25-35", C6466&lt;=50,"36-50",TRUE,"50+")</f>
        <v>50+</v>
      </c>
      <c r="Q6466" t="str">
        <f t="shared" si="700"/>
        <v>new</v>
      </c>
      <c r="R6466" t="str">
        <f t="shared" si="701"/>
        <v>high value</v>
      </c>
      <c r="S6466" t="str">
        <f t="shared" si="702"/>
        <v>medium</v>
      </c>
      <c r="T6466" t="str">
        <f t="shared" si="703"/>
        <v>Dec</v>
      </c>
      <c r="U6466">
        <f t="shared" si="704"/>
        <v>2023</v>
      </c>
      <c r="V6466" t="str">
        <f t="shared" si="705"/>
        <v>0-5</v>
      </c>
      <c r="W6466" t="str">
        <f t="shared" si="706"/>
        <v>Slow</v>
      </c>
    </row>
    <row r="6467" spans="1:23" x14ac:dyDescent="0.3">
      <c r="A6467">
        <v>606466</v>
      </c>
      <c r="B6467">
        <v>16141</v>
      </c>
      <c r="C6467">
        <v>60</v>
      </c>
      <c r="D6467" t="s">
        <v>4</v>
      </c>
      <c r="E6467" t="s">
        <v>8</v>
      </c>
      <c r="F6467" t="s">
        <v>19</v>
      </c>
      <c r="G6467" t="s">
        <v>27</v>
      </c>
      <c r="H6467" s="1">
        <v>45498</v>
      </c>
      <c r="I6467" t="s">
        <v>33</v>
      </c>
      <c r="J6467">
        <v>56</v>
      </c>
      <c r="K6467">
        <v>11.3</v>
      </c>
      <c r="L6467">
        <v>485.03</v>
      </c>
      <c r="M6467">
        <v>94.49</v>
      </c>
      <c r="N6467" t="s">
        <v>50</v>
      </c>
      <c r="O6467">
        <v>5</v>
      </c>
      <c r="P6467" t="str" cm="1">
        <f t="array" ref="P6467">_xlfn.IFS(C6467&lt;25,"18-24", C6467&lt;=35,"25-35", C6467&lt;=50,"36-50",TRUE,"50+")</f>
        <v>50+</v>
      </c>
      <c r="Q6467" t="str">
        <f t="shared" ref="Q6467:Q6530" si="707">IF(COUNTIF($B:$B,B6467)&gt;1,"repeat","new")</f>
        <v>new</v>
      </c>
      <c r="R6467" t="str">
        <f t="shared" ref="R6467:R6530" si="708">IF(L6467&gt;500,"high value",IF( L6467&gt;250,"medium","low"))</f>
        <v>medium</v>
      </c>
      <c r="S6467" t="str">
        <f t="shared" ref="S6467:S6530" si="709">IF(O6467&lt;=2,"Low",IF(O6467&lt;=4,"medium","High"))</f>
        <v>High</v>
      </c>
      <c r="T6467" t="str">
        <f t="shared" ref="T6467:T6530" si="710">TEXT(H6467,"MMM")</f>
        <v>Jul</v>
      </c>
      <c r="U6467">
        <f t="shared" ref="U6467:U6530" si="711">YEAR(H6467)</f>
        <v>2024</v>
      </c>
      <c r="V6467" t="str">
        <f t="shared" ref="V6467:V6530" si="712">IF(K6467&lt;=5,"0-5",IF(K6467&lt;=10,"5-10",IF(K6467&lt;=15,"10-15","15+")))</f>
        <v>10-15</v>
      </c>
      <c r="W6467" t="str">
        <f t="shared" ref="W6467:W6530" si="713">IF(J6467&lt;=30,"Fast",IF(J6467&lt;=45,"Medium","Slow"))</f>
        <v>Slow</v>
      </c>
    </row>
    <row r="6468" spans="1:23" x14ac:dyDescent="0.3">
      <c r="A6468">
        <v>606467</v>
      </c>
      <c r="B6468">
        <v>90598</v>
      </c>
      <c r="C6468">
        <v>19</v>
      </c>
      <c r="D6468" t="s">
        <v>4</v>
      </c>
      <c r="E6468" t="s">
        <v>11</v>
      </c>
      <c r="F6468" t="s">
        <v>32</v>
      </c>
      <c r="G6468" t="s">
        <v>27</v>
      </c>
      <c r="H6468" s="1">
        <v>45236</v>
      </c>
      <c r="I6468" t="s">
        <v>33</v>
      </c>
      <c r="J6468">
        <v>51</v>
      </c>
      <c r="K6468">
        <v>10</v>
      </c>
      <c r="L6468">
        <v>1482.04</v>
      </c>
      <c r="M6468">
        <v>94.3</v>
      </c>
      <c r="N6468" t="s">
        <v>47</v>
      </c>
      <c r="O6468">
        <v>5</v>
      </c>
      <c r="P6468" t="str" cm="1">
        <f t="array" ref="P6468">_xlfn.IFS(C6468&lt;25,"18-24", C6468&lt;=35,"25-35", C6468&lt;=50,"36-50",TRUE,"50+")</f>
        <v>18-24</v>
      </c>
      <c r="Q6468" t="str">
        <f t="shared" si="707"/>
        <v>new</v>
      </c>
      <c r="R6468" t="str">
        <f t="shared" si="708"/>
        <v>high value</v>
      </c>
      <c r="S6468" t="str">
        <f t="shared" si="709"/>
        <v>High</v>
      </c>
      <c r="T6468" t="str">
        <f t="shared" si="710"/>
        <v>Nov</v>
      </c>
      <c r="U6468">
        <f t="shared" si="711"/>
        <v>2023</v>
      </c>
      <c r="V6468" t="str">
        <f t="shared" si="712"/>
        <v>5-10</v>
      </c>
      <c r="W6468" t="str">
        <f t="shared" si="713"/>
        <v>Slow</v>
      </c>
    </row>
    <row r="6469" spans="1:23" x14ac:dyDescent="0.3">
      <c r="A6469">
        <v>606468</v>
      </c>
      <c r="B6469">
        <v>90634</v>
      </c>
      <c r="C6469">
        <v>59</v>
      </c>
      <c r="D6469" t="s">
        <v>7</v>
      </c>
      <c r="E6469" t="s">
        <v>11</v>
      </c>
      <c r="F6469" t="s">
        <v>22</v>
      </c>
      <c r="G6469" t="s">
        <v>25</v>
      </c>
      <c r="H6469" s="1">
        <v>45252</v>
      </c>
      <c r="I6469" t="s">
        <v>34</v>
      </c>
      <c r="J6469">
        <v>87</v>
      </c>
      <c r="K6469">
        <v>7.9</v>
      </c>
      <c r="L6469">
        <v>1133.53</v>
      </c>
      <c r="M6469">
        <v>28.05</v>
      </c>
      <c r="N6469" t="s">
        <v>48</v>
      </c>
      <c r="O6469">
        <v>1</v>
      </c>
      <c r="P6469" t="str" cm="1">
        <f t="array" ref="P6469">_xlfn.IFS(C6469&lt;25,"18-24", C6469&lt;=35,"25-35", C6469&lt;=50,"36-50",TRUE,"50+")</f>
        <v>50+</v>
      </c>
      <c r="Q6469" t="str">
        <f t="shared" si="707"/>
        <v>new</v>
      </c>
      <c r="R6469" t="str">
        <f t="shared" si="708"/>
        <v>high value</v>
      </c>
      <c r="S6469" t="str">
        <f t="shared" si="709"/>
        <v>Low</v>
      </c>
      <c r="T6469" t="str">
        <f t="shared" si="710"/>
        <v>Nov</v>
      </c>
      <c r="U6469">
        <f t="shared" si="711"/>
        <v>2023</v>
      </c>
      <c r="V6469" t="str">
        <f t="shared" si="712"/>
        <v>5-10</v>
      </c>
      <c r="W6469" t="str">
        <f t="shared" si="713"/>
        <v>Slow</v>
      </c>
    </row>
    <row r="6470" spans="1:23" x14ac:dyDescent="0.3">
      <c r="A6470">
        <v>606469</v>
      </c>
      <c r="B6470">
        <v>47989</v>
      </c>
      <c r="C6470">
        <v>39</v>
      </c>
      <c r="D6470" t="s">
        <v>7</v>
      </c>
      <c r="E6470" t="s">
        <v>15</v>
      </c>
      <c r="F6470" t="s">
        <v>19</v>
      </c>
      <c r="G6470" t="s">
        <v>31</v>
      </c>
      <c r="H6470" s="1">
        <v>44874</v>
      </c>
      <c r="I6470" t="s">
        <v>33</v>
      </c>
      <c r="J6470">
        <v>83</v>
      </c>
      <c r="K6470">
        <v>2.6</v>
      </c>
      <c r="L6470">
        <v>945.48</v>
      </c>
      <c r="M6470">
        <v>103.06</v>
      </c>
      <c r="N6470" t="s">
        <v>50</v>
      </c>
      <c r="O6470">
        <v>3</v>
      </c>
      <c r="P6470" t="str" cm="1">
        <f t="array" ref="P6470">_xlfn.IFS(C6470&lt;25,"18-24", C6470&lt;=35,"25-35", C6470&lt;=50,"36-50",TRUE,"50+")</f>
        <v>36-50</v>
      </c>
      <c r="Q6470" t="str">
        <f t="shared" si="707"/>
        <v>new</v>
      </c>
      <c r="R6470" t="str">
        <f t="shared" si="708"/>
        <v>high value</v>
      </c>
      <c r="S6470" t="str">
        <f t="shared" si="709"/>
        <v>medium</v>
      </c>
      <c r="T6470" t="str">
        <f t="shared" si="710"/>
        <v>Nov</v>
      </c>
      <c r="U6470">
        <f t="shared" si="711"/>
        <v>2022</v>
      </c>
      <c r="V6470" t="str">
        <f t="shared" si="712"/>
        <v>0-5</v>
      </c>
      <c r="W6470" t="str">
        <f t="shared" si="713"/>
        <v>Slow</v>
      </c>
    </row>
    <row r="6471" spans="1:23" x14ac:dyDescent="0.3">
      <c r="A6471">
        <v>606470</v>
      </c>
      <c r="B6471">
        <v>89093</v>
      </c>
      <c r="C6471">
        <v>27</v>
      </c>
      <c r="D6471" t="s">
        <v>7</v>
      </c>
      <c r="E6471" t="s">
        <v>8</v>
      </c>
      <c r="F6471" t="s">
        <v>18</v>
      </c>
      <c r="G6471" t="s">
        <v>23</v>
      </c>
      <c r="H6471" s="1">
        <v>45011</v>
      </c>
      <c r="I6471" t="s">
        <v>33</v>
      </c>
      <c r="J6471">
        <v>75</v>
      </c>
      <c r="K6471">
        <v>13.1</v>
      </c>
      <c r="L6471">
        <v>579.09</v>
      </c>
      <c r="M6471">
        <v>118.32</v>
      </c>
      <c r="N6471" t="s">
        <v>49</v>
      </c>
      <c r="O6471">
        <v>2</v>
      </c>
      <c r="P6471" t="str" cm="1">
        <f t="array" ref="P6471">_xlfn.IFS(C6471&lt;25,"18-24", C6471&lt;=35,"25-35", C6471&lt;=50,"36-50",TRUE,"50+")</f>
        <v>25-35</v>
      </c>
      <c r="Q6471" t="str">
        <f t="shared" si="707"/>
        <v>new</v>
      </c>
      <c r="R6471" t="str">
        <f t="shared" si="708"/>
        <v>high value</v>
      </c>
      <c r="S6471" t="str">
        <f t="shared" si="709"/>
        <v>Low</v>
      </c>
      <c r="T6471" t="str">
        <f t="shared" si="710"/>
        <v>Mar</v>
      </c>
      <c r="U6471">
        <f t="shared" si="711"/>
        <v>2023</v>
      </c>
      <c r="V6471" t="str">
        <f t="shared" si="712"/>
        <v>10-15</v>
      </c>
      <c r="W6471" t="str">
        <f t="shared" si="713"/>
        <v>Slow</v>
      </c>
    </row>
    <row r="6472" spans="1:23" x14ac:dyDescent="0.3">
      <c r="A6472">
        <v>606471</v>
      </c>
      <c r="B6472">
        <v>24330</v>
      </c>
      <c r="C6472">
        <v>23</v>
      </c>
      <c r="D6472" t="s">
        <v>7</v>
      </c>
      <c r="E6472" t="s">
        <v>16</v>
      </c>
      <c r="F6472" t="s">
        <v>24</v>
      </c>
      <c r="G6472" t="s">
        <v>25</v>
      </c>
      <c r="H6472" s="1">
        <v>44585</v>
      </c>
      <c r="I6472" t="s">
        <v>34</v>
      </c>
      <c r="J6472">
        <v>28</v>
      </c>
      <c r="K6472">
        <v>9.1</v>
      </c>
      <c r="L6472">
        <v>938.91</v>
      </c>
      <c r="M6472">
        <v>119.28</v>
      </c>
      <c r="N6472" t="s">
        <v>49</v>
      </c>
      <c r="O6472">
        <v>2</v>
      </c>
      <c r="P6472" t="str" cm="1">
        <f t="array" ref="P6472">_xlfn.IFS(C6472&lt;25,"18-24", C6472&lt;=35,"25-35", C6472&lt;=50,"36-50",TRUE,"50+")</f>
        <v>18-24</v>
      </c>
      <c r="Q6472" t="str">
        <f t="shared" si="707"/>
        <v>new</v>
      </c>
      <c r="R6472" t="str">
        <f t="shared" si="708"/>
        <v>high value</v>
      </c>
      <c r="S6472" t="str">
        <f t="shared" si="709"/>
        <v>Low</v>
      </c>
      <c r="T6472" t="str">
        <f t="shared" si="710"/>
        <v>Jan</v>
      </c>
      <c r="U6472">
        <f t="shared" si="711"/>
        <v>2022</v>
      </c>
      <c r="V6472" t="str">
        <f t="shared" si="712"/>
        <v>5-10</v>
      </c>
      <c r="W6472" t="str">
        <f t="shared" si="713"/>
        <v>Fast</v>
      </c>
    </row>
    <row r="6473" spans="1:23" x14ac:dyDescent="0.3">
      <c r="A6473">
        <v>606472</v>
      </c>
      <c r="B6473">
        <v>95974</v>
      </c>
      <c r="C6473">
        <v>45</v>
      </c>
      <c r="D6473" t="s">
        <v>4</v>
      </c>
      <c r="E6473" t="s">
        <v>5</v>
      </c>
      <c r="F6473" t="s">
        <v>19</v>
      </c>
      <c r="G6473" t="s">
        <v>27</v>
      </c>
      <c r="H6473" s="1">
        <v>45605</v>
      </c>
      <c r="I6473" t="s">
        <v>33</v>
      </c>
      <c r="J6473">
        <v>69</v>
      </c>
      <c r="K6473">
        <v>5.3</v>
      </c>
      <c r="L6473">
        <v>362.24</v>
      </c>
      <c r="M6473">
        <v>48.89</v>
      </c>
      <c r="N6473" t="s">
        <v>50</v>
      </c>
      <c r="O6473">
        <v>3</v>
      </c>
      <c r="P6473" t="str" cm="1">
        <f t="array" ref="P6473">_xlfn.IFS(C6473&lt;25,"18-24", C6473&lt;=35,"25-35", C6473&lt;=50,"36-50",TRUE,"50+")</f>
        <v>36-50</v>
      </c>
      <c r="Q6473" t="str">
        <f t="shared" si="707"/>
        <v>new</v>
      </c>
      <c r="R6473" t="str">
        <f t="shared" si="708"/>
        <v>medium</v>
      </c>
      <c r="S6473" t="str">
        <f t="shared" si="709"/>
        <v>medium</v>
      </c>
      <c r="T6473" t="str">
        <f t="shared" si="710"/>
        <v>Nov</v>
      </c>
      <c r="U6473">
        <f t="shared" si="711"/>
        <v>2024</v>
      </c>
      <c r="V6473" t="str">
        <f t="shared" si="712"/>
        <v>5-10</v>
      </c>
      <c r="W6473" t="str">
        <f t="shared" si="713"/>
        <v>Slow</v>
      </c>
    </row>
    <row r="6474" spans="1:23" x14ac:dyDescent="0.3">
      <c r="A6474">
        <v>606473</v>
      </c>
      <c r="B6474">
        <v>11383</v>
      </c>
      <c r="C6474">
        <v>38</v>
      </c>
      <c r="D6474" t="s">
        <v>4</v>
      </c>
      <c r="E6474" t="s">
        <v>13</v>
      </c>
      <c r="F6474" t="s">
        <v>30</v>
      </c>
      <c r="G6474" t="s">
        <v>29</v>
      </c>
      <c r="H6474" s="1">
        <v>44719</v>
      </c>
      <c r="I6474" t="s">
        <v>33</v>
      </c>
      <c r="J6474">
        <v>62</v>
      </c>
      <c r="K6474">
        <v>6.5</v>
      </c>
      <c r="L6474">
        <v>971.74</v>
      </c>
      <c r="M6474">
        <v>43.2</v>
      </c>
      <c r="N6474" t="s">
        <v>50</v>
      </c>
      <c r="O6474">
        <v>4</v>
      </c>
      <c r="P6474" t="str" cm="1">
        <f t="array" ref="P6474">_xlfn.IFS(C6474&lt;25,"18-24", C6474&lt;=35,"25-35", C6474&lt;=50,"36-50",TRUE,"50+")</f>
        <v>36-50</v>
      </c>
      <c r="Q6474" t="str">
        <f t="shared" si="707"/>
        <v>new</v>
      </c>
      <c r="R6474" t="str">
        <f t="shared" si="708"/>
        <v>high value</v>
      </c>
      <c r="S6474" t="str">
        <f t="shared" si="709"/>
        <v>medium</v>
      </c>
      <c r="T6474" t="str">
        <f t="shared" si="710"/>
        <v>Jun</v>
      </c>
      <c r="U6474">
        <f t="shared" si="711"/>
        <v>2022</v>
      </c>
      <c r="V6474" t="str">
        <f t="shared" si="712"/>
        <v>5-10</v>
      </c>
      <c r="W6474" t="str">
        <f t="shared" si="713"/>
        <v>Slow</v>
      </c>
    </row>
    <row r="6475" spans="1:23" x14ac:dyDescent="0.3">
      <c r="A6475">
        <v>606474</v>
      </c>
      <c r="B6475">
        <v>21377</v>
      </c>
      <c r="C6475">
        <v>19</v>
      </c>
      <c r="D6475" t="s">
        <v>7</v>
      </c>
      <c r="E6475" t="s">
        <v>8</v>
      </c>
      <c r="F6475" t="s">
        <v>28</v>
      </c>
      <c r="G6475" t="s">
        <v>23</v>
      </c>
      <c r="H6475" s="1">
        <v>45347</v>
      </c>
      <c r="I6475" t="s">
        <v>34</v>
      </c>
      <c r="J6475">
        <v>41</v>
      </c>
      <c r="K6475">
        <v>10.4</v>
      </c>
      <c r="L6475">
        <v>1399.02</v>
      </c>
      <c r="M6475">
        <v>33.049999999999997</v>
      </c>
      <c r="N6475" t="s">
        <v>48</v>
      </c>
      <c r="O6475">
        <v>2</v>
      </c>
      <c r="P6475" t="str" cm="1">
        <f t="array" ref="P6475">_xlfn.IFS(C6475&lt;25,"18-24", C6475&lt;=35,"25-35", C6475&lt;=50,"36-50",TRUE,"50+")</f>
        <v>18-24</v>
      </c>
      <c r="Q6475" t="str">
        <f t="shared" si="707"/>
        <v>new</v>
      </c>
      <c r="R6475" t="str">
        <f t="shared" si="708"/>
        <v>high value</v>
      </c>
      <c r="S6475" t="str">
        <f t="shared" si="709"/>
        <v>Low</v>
      </c>
      <c r="T6475" t="str">
        <f t="shared" si="710"/>
        <v>Feb</v>
      </c>
      <c r="U6475">
        <f t="shared" si="711"/>
        <v>2024</v>
      </c>
      <c r="V6475" t="str">
        <f t="shared" si="712"/>
        <v>10-15</v>
      </c>
      <c r="W6475" t="str">
        <f t="shared" si="713"/>
        <v>Medium</v>
      </c>
    </row>
    <row r="6476" spans="1:23" x14ac:dyDescent="0.3">
      <c r="A6476">
        <v>606475</v>
      </c>
      <c r="B6476">
        <v>69213</v>
      </c>
      <c r="C6476">
        <v>22</v>
      </c>
      <c r="D6476" t="s">
        <v>7</v>
      </c>
      <c r="E6476" t="s">
        <v>16</v>
      </c>
      <c r="F6476" t="s">
        <v>32</v>
      </c>
      <c r="G6476" t="s">
        <v>29</v>
      </c>
      <c r="H6476" s="1">
        <v>44982</v>
      </c>
      <c r="I6476" t="s">
        <v>33</v>
      </c>
      <c r="J6476">
        <v>75</v>
      </c>
      <c r="K6476">
        <v>12.6</v>
      </c>
      <c r="L6476">
        <v>994.57</v>
      </c>
      <c r="M6476">
        <v>81</v>
      </c>
      <c r="N6476" t="s">
        <v>50</v>
      </c>
      <c r="O6476">
        <v>4</v>
      </c>
      <c r="P6476" t="str" cm="1">
        <f t="array" ref="P6476">_xlfn.IFS(C6476&lt;25,"18-24", C6476&lt;=35,"25-35", C6476&lt;=50,"36-50",TRUE,"50+")</f>
        <v>18-24</v>
      </c>
      <c r="Q6476" t="str">
        <f t="shared" si="707"/>
        <v>new</v>
      </c>
      <c r="R6476" t="str">
        <f t="shared" si="708"/>
        <v>high value</v>
      </c>
      <c r="S6476" t="str">
        <f t="shared" si="709"/>
        <v>medium</v>
      </c>
      <c r="T6476" t="str">
        <f t="shared" si="710"/>
        <v>Feb</v>
      </c>
      <c r="U6476">
        <f t="shared" si="711"/>
        <v>2023</v>
      </c>
      <c r="V6476" t="str">
        <f t="shared" si="712"/>
        <v>10-15</v>
      </c>
      <c r="W6476" t="str">
        <f t="shared" si="713"/>
        <v>Slow</v>
      </c>
    </row>
    <row r="6477" spans="1:23" x14ac:dyDescent="0.3">
      <c r="A6477">
        <v>606476</v>
      </c>
      <c r="B6477">
        <v>87805</v>
      </c>
      <c r="C6477">
        <v>62</v>
      </c>
      <c r="D6477" t="s">
        <v>7</v>
      </c>
      <c r="E6477" t="s">
        <v>13</v>
      </c>
      <c r="F6477" t="s">
        <v>19</v>
      </c>
      <c r="G6477" t="s">
        <v>21</v>
      </c>
      <c r="H6477" s="1">
        <v>44680</v>
      </c>
      <c r="I6477" t="s">
        <v>33</v>
      </c>
      <c r="J6477">
        <v>43</v>
      </c>
      <c r="K6477">
        <v>4.3</v>
      </c>
      <c r="L6477">
        <v>1340.64</v>
      </c>
      <c r="M6477">
        <v>111.36</v>
      </c>
      <c r="N6477" t="s">
        <v>50</v>
      </c>
      <c r="O6477">
        <v>2</v>
      </c>
      <c r="P6477" t="str" cm="1">
        <f t="array" ref="P6477">_xlfn.IFS(C6477&lt;25,"18-24", C6477&lt;=35,"25-35", C6477&lt;=50,"36-50",TRUE,"50+")</f>
        <v>50+</v>
      </c>
      <c r="Q6477" t="str">
        <f t="shared" si="707"/>
        <v>new</v>
      </c>
      <c r="R6477" t="str">
        <f t="shared" si="708"/>
        <v>high value</v>
      </c>
      <c r="S6477" t="str">
        <f t="shared" si="709"/>
        <v>Low</v>
      </c>
      <c r="T6477" t="str">
        <f t="shared" si="710"/>
        <v>Apr</v>
      </c>
      <c r="U6477">
        <f t="shared" si="711"/>
        <v>2022</v>
      </c>
      <c r="V6477" t="str">
        <f t="shared" si="712"/>
        <v>0-5</v>
      </c>
      <c r="W6477" t="str">
        <f t="shared" si="713"/>
        <v>Medium</v>
      </c>
    </row>
    <row r="6478" spans="1:23" x14ac:dyDescent="0.3">
      <c r="A6478">
        <v>606477</v>
      </c>
      <c r="B6478">
        <v>61441</v>
      </c>
      <c r="C6478">
        <v>19</v>
      </c>
      <c r="D6478" t="s">
        <v>4</v>
      </c>
      <c r="E6478" t="s">
        <v>16</v>
      </c>
      <c r="F6478" t="s">
        <v>28</v>
      </c>
      <c r="G6478" t="s">
        <v>27</v>
      </c>
      <c r="H6478" s="1">
        <v>44587</v>
      </c>
      <c r="I6478" t="s">
        <v>33</v>
      </c>
      <c r="J6478">
        <v>25</v>
      </c>
      <c r="K6478">
        <v>12.3</v>
      </c>
      <c r="L6478">
        <v>1320.67</v>
      </c>
      <c r="M6478">
        <v>26.32</v>
      </c>
      <c r="N6478" t="s">
        <v>49</v>
      </c>
      <c r="O6478">
        <v>1</v>
      </c>
      <c r="P6478" t="str" cm="1">
        <f t="array" ref="P6478">_xlfn.IFS(C6478&lt;25,"18-24", C6478&lt;=35,"25-35", C6478&lt;=50,"36-50",TRUE,"50+")</f>
        <v>18-24</v>
      </c>
      <c r="Q6478" t="str">
        <f t="shared" si="707"/>
        <v>new</v>
      </c>
      <c r="R6478" t="str">
        <f t="shared" si="708"/>
        <v>high value</v>
      </c>
      <c r="S6478" t="str">
        <f t="shared" si="709"/>
        <v>Low</v>
      </c>
      <c r="T6478" t="str">
        <f t="shared" si="710"/>
        <v>Jan</v>
      </c>
      <c r="U6478">
        <f t="shared" si="711"/>
        <v>2022</v>
      </c>
      <c r="V6478" t="str">
        <f t="shared" si="712"/>
        <v>10-15</v>
      </c>
      <c r="W6478" t="str">
        <f t="shared" si="713"/>
        <v>Fast</v>
      </c>
    </row>
    <row r="6479" spans="1:23" x14ac:dyDescent="0.3">
      <c r="A6479">
        <v>606478</v>
      </c>
      <c r="B6479">
        <v>58287</v>
      </c>
      <c r="C6479">
        <v>53</v>
      </c>
      <c r="D6479" t="s">
        <v>7</v>
      </c>
      <c r="E6479" t="s">
        <v>15</v>
      </c>
      <c r="F6479" t="s">
        <v>24</v>
      </c>
      <c r="G6479" t="s">
        <v>31</v>
      </c>
      <c r="H6479" s="1">
        <v>45331</v>
      </c>
      <c r="I6479" t="s">
        <v>34</v>
      </c>
      <c r="J6479">
        <v>24</v>
      </c>
      <c r="K6479">
        <v>11.2</v>
      </c>
      <c r="L6479">
        <v>894.42</v>
      </c>
      <c r="M6479">
        <v>45.5</v>
      </c>
      <c r="N6479" t="s">
        <v>50</v>
      </c>
      <c r="O6479">
        <v>2</v>
      </c>
      <c r="P6479" t="str" cm="1">
        <f t="array" ref="P6479">_xlfn.IFS(C6479&lt;25,"18-24", C6479&lt;=35,"25-35", C6479&lt;=50,"36-50",TRUE,"50+")</f>
        <v>50+</v>
      </c>
      <c r="Q6479" t="str">
        <f t="shared" si="707"/>
        <v>new</v>
      </c>
      <c r="R6479" t="str">
        <f t="shared" si="708"/>
        <v>high value</v>
      </c>
      <c r="S6479" t="str">
        <f t="shared" si="709"/>
        <v>Low</v>
      </c>
      <c r="T6479" t="str">
        <f t="shared" si="710"/>
        <v>Feb</v>
      </c>
      <c r="U6479">
        <f t="shared" si="711"/>
        <v>2024</v>
      </c>
      <c r="V6479" t="str">
        <f t="shared" si="712"/>
        <v>10-15</v>
      </c>
      <c r="W6479" t="str">
        <f t="shared" si="713"/>
        <v>Fast</v>
      </c>
    </row>
    <row r="6480" spans="1:23" x14ac:dyDescent="0.3">
      <c r="A6480">
        <v>606479</v>
      </c>
      <c r="B6480">
        <v>41909</v>
      </c>
      <c r="C6480">
        <v>22</v>
      </c>
      <c r="D6480" t="s">
        <v>4</v>
      </c>
      <c r="E6480" t="s">
        <v>11</v>
      </c>
      <c r="F6480" t="s">
        <v>30</v>
      </c>
      <c r="G6480" t="s">
        <v>21</v>
      </c>
      <c r="H6480" s="1">
        <v>45077</v>
      </c>
      <c r="I6480" t="s">
        <v>33</v>
      </c>
      <c r="J6480">
        <v>77</v>
      </c>
      <c r="K6480">
        <v>12.4</v>
      </c>
      <c r="L6480">
        <v>206.66</v>
      </c>
      <c r="M6480">
        <v>102.5</v>
      </c>
      <c r="N6480" t="s">
        <v>47</v>
      </c>
      <c r="O6480">
        <v>3</v>
      </c>
      <c r="P6480" t="str" cm="1">
        <f t="array" ref="P6480">_xlfn.IFS(C6480&lt;25,"18-24", C6480&lt;=35,"25-35", C6480&lt;=50,"36-50",TRUE,"50+")</f>
        <v>18-24</v>
      </c>
      <c r="Q6480" t="str">
        <f t="shared" si="707"/>
        <v>new</v>
      </c>
      <c r="R6480" t="str">
        <f t="shared" si="708"/>
        <v>low</v>
      </c>
      <c r="S6480" t="str">
        <f t="shared" si="709"/>
        <v>medium</v>
      </c>
      <c r="T6480" t="str">
        <f t="shared" si="710"/>
        <v>May</v>
      </c>
      <c r="U6480">
        <f t="shared" si="711"/>
        <v>2023</v>
      </c>
      <c r="V6480" t="str">
        <f t="shared" si="712"/>
        <v>10-15</v>
      </c>
      <c r="W6480" t="str">
        <f t="shared" si="713"/>
        <v>Slow</v>
      </c>
    </row>
    <row r="6481" spans="1:23" x14ac:dyDescent="0.3">
      <c r="A6481">
        <v>606480</v>
      </c>
      <c r="B6481">
        <v>44729</v>
      </c>
      <c r="C6481">
        <v>61</v>
      </c>
      <c r="D6481" t="s">
        <v>4</v>
      </c>
      <c r="E6481" t="s">
        <v>13</v>
      </c>
      <c r="F6481" t="s">
        <v>18</v>
      </c>
      <c r="G6481" t="s">
        <v>31</v>
      </c>
      <c r="H6481" s="1">
        <v>45306</v>
      </c>
      <c r="I6481" t="s">
        <v>33</v>
      </c>
      <c r="J6481">
        <v>31</v>
      </c>
      <c r="K6481">
        <v>2.6</v>
      </c>
      <c r="L6481">
        <v>1352.11</v>
      </c>
      <c r="M6481">
        <v>69.430000000000007</v>
      </c>
      <c r="N6481" t="s">
        <v>47</v>
      </c>
      <c r="O6481">
        <v>2</v>
      </c>
      <c r="P6481" t="str" cm="1">
        <f t="array" ref="P6481">_xlfn.IFS(C6481&lt;25,"18-24", C6481&lt;=35,"25-35", C6481&lt;=50,"36-50",TRUE,"50+")</f>
        <v>50+</v>
      </c>
      <c r="Q6481" t="str">
        <f t="shared" si="707"/>
        <v>new</v>
      </c>
      <c r="R6481" t="str">
        <f t="shared" si="708"/>
        <v>high value</v>
      </c>
      <c r="S6481" t="str">
        <f t="shared" si="709"/>
        <v>Low</v>
      </c>
      <c r="T6481" t="str">
        <f t="shared" si="710"/>
        <v>Jan</v>
      </c>
      <c r="U6481">
        <f t="shared" si="711"/>
        <v>2024</v>
      </c>
      <c r="V6481" t="str">
        <f t="shared" si="712"/>
        <v>0-5</v>
      </c>
      <c r="W6481" t="str">
        <f t="shared" si="713"/>
        <v>Medium</v>
      </c>
    </row>
    <row r="6482" spans="1:23" x14ac:dyDescent="0.3">
      <c r="A6482">
        <v>606481</v>
      </c>
      <c r="B6482">
        <v>93104</v>
      </c>
      <c r="C6482">
        <v>60</v>
      </c>
      <c r="D6482" t="s">
        <v>4</v>
      </c>
      <c r="E6482" t="s">
        <v>8</v>
      </c>
      <c r="F6482" t="s">
        <v>28</v>
      </c>
      <c r="G6482" t="s">
        <v>25</v>
      </c>
      <c r="H6482" s="1">
        <v>45556</v>
      </c>
      <c r="I6482" t="s">
        <v>33</v>
      </c>
      <c r="J6482">
        <v>54</v>
      </c>
      <c r="K6482">
        <v>2.7</v>
      </c>
      <c r="L6482">
        <v>533.77</v>
      </c>
      <c r="M6482">
        <v>89.59</v>
      </c>
      <c r="N6482" t="s">
        <v>50</v>
      </c>
      <c r="O6482">
        <v>3</v>
      </c>
      <c r="P6482" t="str" cm="1">
        <f t="array" ref="P6482">_xlfn.IFS(C6482&lt;25,"18-24", C6482&lt;=35,"25-35", C6482&lt;=50,"36-50",TRUE,"50+")</f>
        <v>50+</v>
      </c>
      <c r="Q6482" t="str">
        <f t="shared" si="707"/>
        <v>new</v>
      </c>
      <c r="R6482" t="str">
        <f t="shared" si="708"/>
        <v>high value</v>
      </c>
      <c r="S6482" t="str">
        <f t="shared" si="709"/>
        <v>medium</v>
      </c>
      <c r="T6482" t="str">
        <f t="shared" si="710"/>
        <v>Sep</v>
      </c>
      <c r="U6482">
        <f t="shared" si="711"/>
        <v>2024</v>
      </c>
      <c r="V6482" t="str">
        <f t="shared" si="712"/>
        <v>0-5</v>
      </c>
      <c r="W6482" t="str">
        <f t="shared" si="713"/>
        <v>Slow</v>
      </c>
    </row>
    <row r="6483" spans="1:23" x14ac:dyDescent="0.3">
      <c r="A6483">
        <v>606482</v>
      </c>
      <c r="B6483">
        <v>25223</v>
      </c>
      <c r="C6483">
        <v>41</v>
      </c>
      <c r="D6483" t="s">
        <v>7</v>
      </c>
      <c r="E6483" t="s">
        <v>11</v>
      </c>
      <c r="F6483" t="s">
        <v>32</v>
      </c>
      <c r="G6483" t="s">
        <v>31</v>
      </c>
      <c r="H6483" s="1">
        <v>45448</v>
      </c>
      <c r="I6483" t="s">
        <v>33</v>
      </c>
      <c r="J6483">
        <v>68</v>
      </c>
      <c r="K6483">
        <v>14.4</v>
      </c>
      <c r="L6483">
        <v>859.59</v>
      </c>
      <c r="M6483">
        <v>90.75</v>
      </c>
      <c r="N6483" t="s">
        <v>49</v>
      </c>
      <c r="O6483">
        <v>2</v>
      </c>
      <c r="P6483" t="str" cm="1">
        <f t="array" ref="P6483">_xlfn.IFS(C6483&lt;25,"18-24", C6483&lt;=35,"25-35", C6483&lt;=50,"36-50",TRUE,"50+")</f>
        <v>36-50</v>
      </c>
      <c r="Q6483" t="str">
        <f t="shared" si="707"/>
        <v>new</v>
      </c>
      <c r="R6483" t="str">
        <f t="shared" si="708"/>
        <v>high value</v>
      </c>
      <c r="S6483" t="str">
        <f t="shared" si="709"/>
        <v>Low</v>
      </c>
      <c r="T6483" t="str">
        <f t="shared" si="710"/>
        <v>Jun</v>
      </c>
      <c r="U6483">
        <f t="shared" si="711"/>
        <v>2024</v>
      </c>
      <c r="V6483" t="str">
        <f t="shared" si="712"/>
        <v>10-15</v>
      </c>
      <c r="W6483" t="str">
        <f t="shared" si="713"/>
        <v>Slow</v>
      </c>
    </row>
    <row r="6484" spans="1:23" x14ac:dyDescent="0.3">
      <c r="A6484">
        <v>606483</v>
      </c>
      <c r="B6484">
        <v>67117</v>
      </c>
      <c r="C6484">
        <v>47</v>
      </c>
      <c r="D6484" t="s">
        <v>7</v>
      </c>
      <c r="E6484" t="s">
        <v>16</v>
      </c>
      <c r="F6484" t="s">
        <v>18</v>
      </c>
      <c r="G6484" t="s">
        <v>23</v>
      </c>
      <c r="H6484" s="1">
        <v>44728</v>
      </c>
      <c r="I6484" t="s">
        <v>34</v>
      </c>
      <c r="J6484">
        <v>32</v>
      </c>
      <c r="K6484">
        <v>6.7</v>
      </c>
      <c r="L6484">
        <v>490.27</v>
      </c>
      <c r="M6484">
        <v>41.38</v>
      </c>
      <c r="N6484" t="s">
        <v>48</v>
      </c>
      <c r="O6484">
        <v>2</v>
      </c>
      <c r="P6484" t="str" cm="1">
        <f t="array" ref="P6484">_xlfn.IFS(C6484&lt;25,"18-24", C6484&lt;=35,"25-35", C6484&lt;=50,"36-50",TRUE,"50+")</f>
        <v>36-50</v>
      </c>
      <c r="Q6484" t="str">
        <f t="shared" si="707"/>
        <v>new</v>
      </c>
      <c r="R6484" t="str">
        <f t="shared" si="708"/>
        <v>medium</v>
      </c>
      <c r="S6484" t="str">
        <f t="shared" si="709"/>
        <v>Low</v>
      </c>
      <c r="T6484" t="str">
        <f t="shared" si="710"/>
        <v>Jun</v>
      </c>
      <c r="U6484">
        <f t="shared" si="711"/>
        <v>2022</v>
      </c>
      <c r="V6484" t="str">
        <f t="shared" si="712"/>
        <v>5-10</v>
      </c>
      <c r="W6484" t="str">
        <f t="shared" si="713"/>
        <v>Medium</v>
      </c>
    </row>
    <row r="6485" spans="1:23" x14ac:dyDescent="0.3">
      <c r="A6485">
        <v>606484</v>
      </c>
      <c r="B6485">
        <v>61037</v>
      </c>
      <c r="C6485">
        <v>35</v>
      </c>
      <c r="D6485" t="s">
        <v>4</v>
      </c>
      <c r="E6485" t="s">
        <v>16</v>
      </c>
      <c r="F6485" t="s">
        <v>28</v>
      </c>
      <c r="G6485" t="s">
        <v>21</v>
      </c>
      <c r="H6485" s="1">
        <v>45039</v>
      </c>
      <c r="I6485" t="s">
        <v>34</v>
      </c>
      <c r="J6485">
        <v>53</v>
      </c>
      <c r="K6485">
        <v>5.2</v>
      </c>
      <c r="L6485">
        <v>623.91999999999996</v>
      </c>
      <c r="M6485">
        <v>43.2</v>
      </c>
      <c r="N6485" t="s">
        <v>50</v>
      </c>
      <c r="O6485">
        <v>3</v>
      </c>
      <c r="P6485" t="str" cm="1">
        <f t="array" ref="P6485">_xlfn.IFS(C6485&lt;25,"18-24", C6485&lt;=35,"25-35", C6485&lt;=50,"36-50",TRUE,"50+")</f>
        <v>25-35</v>
      </c>
      <c r="Q6485" t="str">
        <f t="shared" si="707"/>
        <v>new</v>
      </c>
      <c r="R6485" t="str">
        <f t="shared" si="708"/>
        <v>high value</v>
      </c>
      <c r="S6485" t="str">
        <f t="shared" si="709"/>
        <v>medium</v>
      </c>
      <c r="T6485" t="str">
        <f t="shared" si="710"/>
        <v>Apr</v>
      </c>
      <c r="U6485">
        <f t="shared" si="711"/>
        <v>2023</v>
      </c>
      <c r="V6485" t="str">
        <f t="shared" si="712"/>
        <v>5-10</v>
      </c>
      <c r="W6485" t="str">
        <f t="shared" si="713"/>
        <v>Slow</v>
      </c>
    </row>
    <row r="6486" spans="1:23" x14ac:dyDescent="0.3">
      <c r="A6486">
        <v>606485</v>
      </c>
      <c r="B6486">
        <v>73640</v>
      </c>
      <c r="C6486">
        <v>21</v>
      </c>
      <c r="D6486" t="s">
        <v>4</v>
      </c>
      <c r="E6486" t="s">
        <v>16</v>
      </c>
      <c r="F6486" t="s">
        <v>32</v>
      </c>
      <c r="G6486" t="s">
        <v>27</v>
      </c>
      <c r="H6486" s="1">
        <v>44588</v>
      </c>
      <c r="I6486" t="s">
        <v>34</v>
      </c>
      <c r="J6486">
        <v>22</v>
      </c>
      <c r="K6486">
        <v>13.3</v>
      </c>
      <c r="L6486">
        <v>389.33</v>
      </c>
      <c r="M6486">
        <v>26.25</v>
      </c>
      <c r="N6486" t="s">
        <v>49</v>
      </c>
      <c r="O6486">
        <v>2</v>
      </c>
      <c r="P6486" t="str" cm="1">
        <f t="array" ref="P6486">_xlfn.IFS(C6486&lt;25,"18-24", C6486&lt;=35,"25-35", C6486&lt;=50,"36-50",TRUE,"50+")</f>
        <v>18-24</v>
      </c>
      <c r="Q6486" t="str">
        <f t="shared" si="707"/>
        <v>new</v>
      </c>
      <c r="R6486" t="str">
        <f t="shared" si="708"/>
        <v>medium</v>
      </c>
      <c r="S6486" t="str">
        <f t="shared" si="709"/>
        <v>Low</v>
      </c>
      <c r="T6486" t="str">
        <f t="shared" si="710"/>
        <v>Jan</v>
      </c>
      <c r="U6486">
        <f t="shared" si="711"/>
        <v>2022</v>
      </c>
      <c r="V6486" t="str">
        <f t="shared" si="712"/>
        <v>10-15</v>
      </c>
      <c r="W6486" t="str">
        <f t="shared" si="713"/>
        <v>Fast</v>
      </c>
    </row>
    <row r="6487" spans="1:23" x14ac:dyDescent="0.3">
      <c r="A6487">
        <v>606486</v>
      </c>
      <c r="B6487">
        <v>89016</v>
      </c>
      <c r="C6487">
        <v>43</v>
      </c>
      <c r="D6487" t="s">
        <v>4</v>
      </c>
      <c r="E6487" t="s">
        <v>13</v>
      </c>
      <c r="F6487" t="s">
        <v>28</v>
      </c>
      <c r="G6487" t="s">
        <v>27</v>
      </c>
      <c r="H6487" s="1">
        <v>45104</v>
      </c>
      <c r="I6487" t="s">
        <v>34</v>
      </c>
      <c r="J6487">
        <v>40</v>
      </c>
      <c r="K6487">
        <v>14.5</v>
      </c>
      <c r="L6487">
        <v>456.95</v>
      </c>
      <c r="M6487">
        <v>114.69</v>
      </c>
      <c r="N6487" t="s">
        <v>48</v>
      </c>
      <c r="O6487">
        <v>2</v>
      </c>
      <c r="P6487" t="str" cm="1">
        <f t="array" ref="P6487">_xlfn.IFS(C6487&lt;25,"18-24", C6487&lt;=35,"25-35", C6487&lt;=50,"36-50",TRUE,"50+")</f>
        <v>36-50</v>
      </c>
      <c r="Q6487" t="str">
        <f t="shared" si="707"/>
        <v>new</v>
      </c>
      <c r="R6487" t="str">
        <f t="shared" si="708"/>
        <v>medium</v>
      </c>
      <c r="S6487" t="str">
        <f t="shared" si="709"/>
        <v>Low</v>
      </c>
      <c r="T6487" t="str">
        <f t="shared" si="710"/>
        <v>Jun</v>
      </c>
      <c r="U6487">
        <f t="shared" si="711"/>
        <v>2023</v>
      </c>
      <c r="V6487" t="str">
        <f t="shared" si="712"/>
        <v>10-15</v>
      </c>
      <c r="W6487" t="str">
        <f t="shared" si="713"/>
        <v>Medium</v>
      </c>
    </row>
    <row r="6488" spans="1:23" x14ac:dyDescent="0.3">
      <c r="A6488">
        <v>606487</v>
      </c>
      <c r="B6488">
        <v>59092</v>
      </c>
      <c r="C6488">
        <v>58</v>
      </c>
      <c r="D6488" t="s">
        <v>7</v>
      </c>
      <c r="E6488" t="s">
        <v>13</v>
      </c>
      <c r="F6488" t="s">
        <v>26</v>
      </c>
      <c r="G6488" t="s">
        <v>23</v>
      </c>
      <c r="H6488" s="1">
        <v>45607</v>
      </c>
      <c r="I6488" t="s">
        <v>33</v>
      </c>
      <c r="J6488">
        <v>29</v>
      </c>
      <c r="K6488">
        <v>9.5</v>
      </c>
      <c r="L6488">
        <v>708.62</v>
      </c>
      <c r="M6488">
        <v>114.56</v>
      </c>
      <c r="N6488" t="s">
        <v>49</v>
      </c>
      <c r="O6488">
        <v>3</v>
      </c>
      <c r="P6488" t="str" cm="1">
        <f t="array" ref="P6488">_xlfn.IFS(C6488&lt;25,"18-24", C6488&lt;=35,"25-35", C6488&lt;=50,"36-50",TRUE,"50+")</f>
        <v>50+</v>
      </c>
      <c r="Q6488" t="str">
        <f t="shared" si="707"/>
        <v>new</v>
      </c>
      <c r="R6488" t="str">
        <f t="shared" si="708"/>
        <v>high value</v>
      </c>
      <c r="S6488" t="str">
        <f t="shared" si="709"/>
        <v>medium</v>
      </c>
      <c r="T6488" t="str">
        <f t="shared" si="710"/>
        <v>Nov</v>
      </c>
      <c r="U6488">
        <f t="shared" si="711"/>
        <v>2024</v>
      </c>
      <c r="V6488" t="str">
        <f t="shared" si="712"/>
        <v>5-10</v>
      </c>
      <c r="W6488" t="str">
        <f t="shared" si="713"/>
        <v>Fast</v>
      </c>
    </row>
    <row r="6489" spans="1:23" x14ac:dyDescent="0.3">
      <c r="A6489">
        <v>606488</v>
      </c>
      <c r="B6489">
        <v>11916</v>
      </c>
      <c r="C6489">
        <v>47</v>
      </c>
      <c r="D6489" t="s">
        <v>7</v>
      </c>
      <c r="E6489" t="s">
        <v>16</v>
      </c>
      <c r="F6489" t="s">
        <v>26</v>
      </c>
      <c r="G6489" t="s">
        <v>21</v>
      </c>
      <c r="H6489" s="1">
        <v>45543</v>
      </c>
      <c r="I6489" t="s">
        <v>34</v>
      </c>
      <c r="J6489">
        <v>43</v>
      </c>
      <c r="K6489">
        <v>2.9</v>
      </c>
      <c r="L6489">
        <v>602.89</v>
      </c>
      <c r="M6489">
        <v>34.75</v>
      </c>
      <c r="N6489" t="s">
        <v>48</v>
      </c>
      <c r="O6489">
        <v>2</v>
      </c>
      <c r="P6489" t="str" cm="1">
        <f t="array" ref="P6489">_xlfn.IFS(C6489&lt;25,"18-24", C6489&lt;=35,"25-35", C6489&lt;=50,"36-50",TRUE,"50+")</f>
        <v>36-50</v>
      </c>
      <c r="Q6489" t="str">
        <f t="shared" si="707"/>
        <v>new</v>
      </c>
      <c r="R6489" t="str">
        <f t="shared" si="708"/>
        <v>high value</v>
      </c>
      <c r="S6489" t="str">
        <f t="shared" si="709"/>
        <v>Low</v>
      </c>
      <c r="T6489" t="str">
        <f t="shared" si="710"/>
        <v>Sep</v>
      </c>
      <c r="U6489">
        <f t="shared" si="711"/>
        <v>2024</v>
      </c>
      <c r="V6489" t="str">
        <f t="shared" si="712"/>
        <v>0-5</v>
      </c>
      <c r="W6489" t="str">
        <f t="shared" si="713"/>
        <v>Medium</v>
      </c>
    </row>
    <row r="6490" spans="1:23" x14ac:dyDescent="0.3">
      <c r="A6490">
        <v>606489</v>
      </c>
      <c r="B6490">
        <v>19331</v>
      </c>
      <c r="C6490">
        <v>20</v>
      </c>
      <c r="D6490" t="s">
        <v>7</v>
      </c>
      <c r="E6490" t="s">
        <v>8</v>
      </c>
      <c r="F6490" t="s">
        <v>30</v>
      </c>
      <c r="G6490" t="s">
        <v>29</v>
      </c>
      <c r="H6490" s="1">
        <v>45565</v>
      </c>
      <c r="I6490" t="s">
        <v>33</v>
      </c>
      <c r="J6490">
        <v>27</v>
      </c>
      <c r="K6490">
        <v>11.6</v>
      </c>
      <c r="L6490">
        <v>839.76</v>
      </c>
      <c r="M6490">
        <v>92.21</v>
      </c>
      <c r="N6490" t="s">
        <v>49</v>
      </c>
      <c r="O6490">
        <v>2</v>
      </c>
      <c r="P6490" t="str" cm="1">
        <f t="array" ref="P6490">_xlfn.IFS(C6490&lt;25,"18-24", C6490&lt;=35,"25-35", C6490&lt;=50,"36-50",TRUE,"50+")</f>
        <v>18-24</v>
      </c>
      <c r="Q6490" t="str">
        <f t="shared" si="707"/>
        <v>new</v>
      </c>
      <c r="R6490" t="str">
        <f t="shared" si="708"/>
        <v>high value</v>
      </c>
      <c r="S6490" t="str">
        <f t="shared" si="709"/>
        <v>Low</v>
      </c>
      <c r="T6490" t="str">
        <f t="shared" si="710"/>
        <v>Sep</v>
      </c>
      <c r="U6490">
        <f t="shared" si="711"/>
        <v>2024</v>
      </c>
      <c r="V6490" t="str">
        <f t="shared" si="712"/>
        <v>10-15</v>
      </c>
      <c r="W6490" t="str">
        <f t="shared" si="713"/>
        <v>Fast</v>
      </c>
    </row>
    <row r="6491" spans="1:23" x14ac:dyDescent="0.3">
      <c r="A6491">
        <v>606490</v>
      </c>
      <c r="B6491">
        <v>30970</v>
      </c>
      <c r="C6491">
        <v>29</v>
      </c>
      <c r="D6491" t="s">
        <v>7</v>
      </c>
      <c r="E6491" t="s">
        <v>11</v>
      </c>
      <c r="F6491" t="s">
        <v>26</v>
      </c>
      <c r="G6491" t="s">
        <v>23</v>
      </c>
      <c r="H6491" s="1">
        <v>44914</v>
      </c>
      <c r="I6491" t="s">
        <v>33</v>
      </c>
      <c r="J6491">
        <v>39</v>
      </c>
      <c r="K6491">
        <v>1.4</v>
      </c>
      <c r="L6491">
        <v>1181.8900000000001</v>
      </c>
      <c r="M6491">
        <v>73.3</v>
      </c>
      <c r="N6491" t="s">
        <v>49</v>
      </c>
      <c r="O6491">
        <v>5</v>
      </c>
      <c r="P6491" t="str" cm="1">
        <f t="array" ref="P6491">_xlfn.IFS(C6491&lt;25,"18-24", C6491&lt;=35,"25-35", C6491&lt;=50,"36-50",TRUE,"50+")</f>
        <v>25-35</v>
      </c>
      <c r="Q6491" t="str">
        <f t="shared" si="707"/>
        <v>new</v>
      </c>
      <c r="R6491" t="str">
        <f t="shared" si="708"/>
        <v>high value</v>
      </c>
      <c r="S6491" t="str">
        <f t="shared" si="709"/>
        <v>High</v>
      </c>
      <c r="T6491" t="str">
        <f t="shared" si="710"/>
        <v>Dec</v>
      </c>
      <c r="U6491">
        <f t="shared" si="711"/>
        <v>2022</v>
      </c>
      <c r="V6491" t="str">
        <f t="shared" si="712"/>
        <v>0-5</v>
      </c>
      <c r="W6491" t="str">
        <f t="shared" si="713"/>
        <v>Medium</v>
      </c>
    </row>
    <row r="6492" spans="1:23" x14ac:dyDescent="0.3">
      <c r="A6492">
        <v>606491</v>
      </c>
      <c r="B6492">
        <v>90982</v>
      </c>
      <c r="C6492">
        <v>61</v>
      </c>
      <c r="D6492" t="s">
        <v>4</v>
      </c>
      <c r="E6492" t="s">
        <v>11</v>
      </c>
      <c r="F6492" t="s">
        <v>30</v>
      </c>
      <c r="G6492" t="s">
        <v>29</v>
      </c>
      <c r="H6492" s="1">
        <v>45072</v>
      </c>
      <c r="I6492" t="s">
        <v>33</v>
      </c>
      <c r="J6492">
        <v>83</v>
      </c>
      <c r="K6492">
        <v>5.7</v>
      </c>
      <c r="L6492">
        <v>346.02</v>
      </c>
      <c r="M6492">
        <v>67.34</v>
      </c>
      <c r="N6492" t="s">
        <v>50</v>
      </c>
      <c r="O6492">
        <v>5</v>
      </c>
      <c r="P6492" t="str" cm="1">
        <f t="array" ref="P6492">_xlfn.IFS(C6492&lt;25,"18-24", C6492&lt;=35,"25-35", C6492&lt;=50,"36-50",TRUE,"50+")</f>
        <v>50+</v>
      </c>
      <c r="Q6492" t="str">
        <f t="shared" si="707"/>
        <v>new</v>
      </c>
      <c r="R6492" t="str">
        <f t="shared" si="708"/>
        <v>medium</v>
      </c>
      <c r="S6492" t="str">
        <f t="shared" si="709"/>
        <v>High</v>
      </c>
      <c r="T6492" t="str">
        <f t="shared" si="710"/>
        <v>May</v>
      </c>
      <c r="U6492">
        <f t="shared" si="711"/>
        <v>2023</v>
      </c>
      <c r="V6492" t="str">
        <f t="shared" si="712"/>
        <v>5-10</v>
      </c>
      <c r="W6492" t="str">
        <f t="shared" si="713"/>
        <v>Slow</v>
      </c>
    </row>
    <row r="6493" spans="1:23" x14ac:dyDescent="0.3">
      <c r="A6493">
        <v>606492</v>
      </c>
      <c r="B6493">
        <v>80245</v>
      </c>
      <c r="C6493">
        <v>27</v>
      </c>
      <c r="D6493" t="s">
        <v>7</v>
      </c>
      <c r="E6493" t="s">
        <v>5</v>
      </c>
      <c r="F6493" t="s">
        <v>18</v>
      </c>
      <c r="G6493" t="s">
        <v>27</v>
      </c>
      <c r="H6493" s="1">
        <v>44980</v>
      </c>
      <c r="I6493" t="s">
        <v>34</v>
      </c>
      <c r="J6493">
        <v>20</v>
      </c>
      <c r="K6493">
        <v>5</v>
      </c>
      <c r="L6493">
        <v>998.9</v>
      </c>
      <c r="M6493">
        <v>40.090000000000003</v>
      </c>
      <c r="N6493" t="s">
        <v>47</v>
      </c>
      <c r="O6493">
        <v>3</v>
      </c>
      <c r="P6493" t="str" cm="1">
        <f t="array" ref="P6493">_xlfn.IFS(C6493&lt;25,"18-24", C6493&lt;=35,"25-35", C6493&lt;=50,"36-50",TRUE,"50+")</f>
        <v>25-35</v>
      </c>
      <c r="Q6493" t="str">
        <f t="shared" si="707"/>
        <v>new</v>
      </c>
      <c r="R6493" t="str">
        <f t="shared" si="708"/>
        <v>high value</v>
      </c>
      <c r="S6493" t="str">
        <f t="shared" si="709"/>
        <v>medium</v>
      </c>
      <c r="T6493" t="str">
        <f t="shared" si="710"/>
        <v>Feb</v>
      </c>
      <c r="U6493">
        <f t="shared" si="711"/>
        <v>2023</v>
      </c>
      <c r="V6493" t="str">
        <f t="shared" si="712"/>
        <v>0-5</v>
      </c>
      <c r="W6493" t="str">
        <f t="shared" si="713"/>
        <v>Fast</v>
      </c>
    </row>
    <row r="6494" spans="1:23" x14ac:dyDescent="0.3">
      <c r="A6494">
        <v>606493</v>
      </c>
      <c r="B6494">
        <v>65961</v>
      </c>
      <c r="C6494">
        <v>33</v>
      </c>
      <c r="D6494" t="s">
        <v>7</v>
      </c>
      <c r="E6494" t="s">
        <v>15</v>
      </c>
      <c r="F6494" t="s">
        <v>28</v>
      </c>
      <c r="G6494" t="s">
        <v>27</v>
      </c>
      <c r="H6494" s="1">
        <v>45265</v>
      </c>
      <c r="I6494" t="s">
        <v>34</v>
      </c>
      <c r="J6494">
        <v>37</v>
      </c>
      <c r="K6494">
        <v>11.9</v>
      </c>
      <c r="L6494">
        <v>1050.93</v>
      </c>
      <c r="M6494">
        <v>89.73</v>
      </c>
      <c r="N6494" t="s">
        <v>48</v>
      </c>
      <c r="O6494">
        <v>1</v>
      </c>
      <c r="P6494" t="str" cm="1">
        <f t="array" ref="P6494">_xlfn.IFS(C6494&lt;25,"18-24", C6494&lt;=35,"25-35", C6494&lt;=50,"36-50",TRUE,"50+")</f>
        <v>25-35</v>
      </c>
      <c r="Q6494" t="str">
        <f t="shared" si="707"/>
        <v>new</v>
      </c>
      <c r="R6494" t="str">
        <f t="shared" si="708"/>
        <v>high value</v>
      </c>
      <c r="S6494" t="str">
        <f t="shared" si="709"/>
        <v>Low</v>
      </c>
      <c r="T6494" t="str">
        <f t="shared" si="710"/>
        <v>Dec</v>
      </c>
      <c r="U6494">
        <f t="shared" si="711"/>
        <v>2023</v>
      </c>
      <c r="V6494" t="str">
        <f t="shared" si="712"/>
        <v>10-15</v>
      </c>
      <c r="W6494" t="str">
        <f t="shared" si="713"/>
        <v>Medium</v>
      </c>
    </row>
    <row r="6495" spans="1:23" x14ac:dyDescent="0.3">
      <c r="A6495">
        <v>606494</v>
      </c>
      <c r="B6495">
        <v>26684</v>
      </c>
      <c r="C6495">
        <v>27</v>
      </c>
      <c r="D6495" t="s">
        <v>7</v>
      </c>
      <c r="E6495" t="s">
        <v>5</v>
      </c>
      <c r="F6495" t="s">
        <v>18</v>
      </c>
      <c r="G6495" t="s">
        <v>21</v>
      </c>
      <c r="H6495" s="1">
        <v>45098</v>
      </c>
      <c r="I6495" t="s">
        <v>33</v>
      </c>
      <c r="J6495">
        <v>48</v>
      </c>
      <c r="K6495">
        <v>5.9</v>
      </c>
      <c r="L6495">
        <v>173.53</v>
      </c>
      <c r="M6495">
        <v>111.95</v>
      </c>
      <c r="N6495" t="s">
        <v>50</v>
      </c>
      <c r="O6495">
        <v>2</v>
      </c>
      <c r="P6495" t="str" cm="1">
        <f t="array" ref="P6495">_xlfn.IFS(C6495&lt;25,"18-24", C6495&lt;=35,"25-35", C6495&lt;=50,"36-50",TRUE,"50+")</f>
        <v>25-35</v>
      </c>
      <c r="Q6495" t="str">
        <f t="shared" si="707"/>
        <v>new</v>
      </c>
      <c r="R6495" t="str">
        <f t="shared" si="708"/>
        <v>low</v>
      </c>
      <c r="S6495" t="str">
        <f t="shared" si="709"/>
        <v>Low</v>
      </c>
      <c r="T6495" t="str">
        <f t="shared" si="710"/>
        <v>Jun</v>
      </c>
      <c r="U6495">
        <f t="shared" si="711"/>
        <v>2023</v>
      </c>
      <c r="V6495" t="str">
        <f t="shared" si="712"/>
        <v>5-10</v>
      </c>
      <c r="W6495" t="str">
        <f t="shared" si="713"/>
        <v>Slow</v>
      </c>
    </row>
    <row r="6496" spans="1:23" x14ac:dyDescent="0.3">
      <c r="A6496">
        <v>606495</v>
      </c>
      <c r="B6496">
        <v>90222</v>
      </c>
      <c r="C6496">
        <v>20</v>
      </c>
      <c r="D6496" t="s">
        <v>4</v>
      </c>
      <c r="E6496" t="s">
        <v>16</v>
      </c>
      <c r="F6496" t="s">
        <v>22</v>
      </c>
      <c r="G6496" t="s">
        <v>27</v>
      </c>
      <c r="H6496" s="1">
        <v>45090</v>
      </c>
      <c r="I6496" t="s">
        <v>34</v>
      </c>
      <c r="J6496">
        <v>38</v>
      </c>
      <c r="K6496">
        <v>14.6</v>
      </c>
      <c r="L6496">
        <v>1426.86</v>
      </c>
      <c r="M6496">
        <v>57.59</v>
      </c>
      <c r="N6496" t="s">
        <v>50</v>
      </c>
      <c r="O6496">
        <v>3</v>
      </c>
      <c r="P6496" t="str" cm="1">
        <f t="array" ref="P6496">_xlfn.IFS(C6496&lt;25,"18-24", C6496&lt;=35,"25-35", C6496&lt;=50,"36-50",TRUE,"50+")</f>
        <v>18-24</v>
      </c>
      <c r="Q6496" t="str">
        <f t="shared" si="707"/>
        <v>new</v>
      </c>
      <c r="R6496" t="str">
        <f t="shared" si="708"/>
        <v>high value</v>
      </c>
      <c r="S6496" t="str">
        <f t="shared" si="709"/>
        <v>medium</v>
      </c>
      <c r="T6496" t="str">
        <f t="shared" si="710"/>
        <v>Jun</v>
      </c>
      <c r="U6496">
        <f t="shared" si="711"/>
        <v>2023</v>
      </c>
      <c r="V6496" t="str">
        <f t="shared" si="712"/>
        <v>10-15</v>
      </c>
      <c r="W6496" t="str">
        <f t="shared" si="713"/>
        <v>Medium</v>
      </c>
    </row>
    <row r="6497" spans="1:23" x14ac:dyDescent="0.3">
      <c r="A6497">
        <v>606496</v>
      </c>
      <c r="B6497">
        <v>62425</v>
      </c>
      <c r="C6497">
        <v>37</v>
      </c>
      <c r="D6497" t="s">
        <v>7</v>
      </c>
      <c r="E6497" t="s">
        <v>15</v>
      </c>
      <c r="F6497" t="s">
        <v>24</v>
      </c>
      <c r="G6497" t="s">
        <v>29</v>
      </c>
      <c r="H6497" s="1">
        <v>45600</v>
      </c>
      <c r="I6497" t="s">
        <v>34</v>
      </c>
      <c r="J6497">
        <v>66</v>
      </c>
      <c r="K6497">
        <v>10.9</v>
      </c>
      <c r="L6497">
        <v>454.43</v>
      </c>
      <c r="M6497">
        <v>101.05</v>
      </c>
      <c r="N6497" t="s">
        <v>50</v>
      </c>
      <c r="O6497">
        <v>3</v>
      </c>
      <c r="P6497" t="str" cm="1">
        <f t="array" ref="P6497">_xlfn.IFS(C6497&lt;25,"18-24", C6497&lt;=35,"25-35", C6497&lt;=50,"36-50",TRUE,"50+")</f>
        <v>36-50</v>
      </c>
      <c r="Q6497" t="str">
        <f t="shared" si="707"/>
        <v>new</v>
      </c>
      <c r="R6497" t="str">
        <f t="shared" si="708"/>
        <v>medium</v>
      </c>
      <c r="S6497" t="str">
        <f t="shared" si="709"/>
        <v>medium</v>
      </c>
      <c r="T6497" t="str">
        <f t="shared" si="710"/>
        <v>Nov</v>
      </c>
      <c r="U6497">
        <f t="shared" si="711"/>
        <v>2024</v>
      </c>
      <c r="V6497" t="str">
        <f t="shared" si="712"/>
        <v>10-15</v>
      </c>
      <c r="W6497" t="str">
        <f t="shared" si="713"/>
        <v>Slow</v>
      </c>
    </row>
    <row r="6498" spans="1:23" x14ac:dyDescent="0.3">
      <c r="A6498">
        <v>606497</v>
      </c>
      <c r="B6498">
        <v>77597</v>
      </c>
      <c r="C6498">
        <v>44</v>
      </c>
      <c r="D6498" t="s">
        <v>4</v>
      </c>
      <c r="E6498" t="s">
        <v>5</v>
      </c>
      <c r="F6498" t="s">
        <v>26</v>
      </c>
      <c r="G6498" t="s">
        <v>29</v>
      </c>
      <c r="H6498" s="1">
        <v>44966</v>
      </c>
      <c r="I6498" t="s">
        <v>33</v>
      </c>
      <c r="J6498">
        <v>71</v>
      </c>
      <c r="K6498">
        <v>4</v>
      </c>
      <c r="L6498">
        <v>161.57</v>
      </c>
      <c r="M6498">
        <v>42.86</v>
      </c>
      <c r="N6498" t="s">
        <v>48</v>
      </c>
      <c r="O6498">
        <v>3</v>
      </c>
      <c r="P6498" t="str" cm="1">
        <f t="array" ref="P6498">_xlfn.IFS(C6498&lt;25,"18-24", C6498&lt;=35,"25-35", C6498&lt;=50,"36-50",TRUE,"50+")</f>
        <v>36-50</v>
      </c>
      <c r="Q6498" t="str">
        <f t="shared" si="707"/>
        <v>new</v>
      </c>
      <c r="R6498" t="str">
        <f t="shared" si="708"/>
        <v>low</v>
      </c>
      <c r="S6498" t="str">
        <f t="shared" si="709"/>
        <v>medium</v>
      </c>
      <c r="T6498" t="str">
        <f t="shared" si="710"/>
        <v>Feb</v>
      </c>
      <c r="U6498">
        <f t="shared" si="711"/>
        <v>2023</v>
      </c>
      <c r="V6498" t="str">
        <f t="shared" si="712"/>
        <v>0-5</v>
      </c>
      <c r="W6498" t="str">
        <f t="shared" si="713"/>
        <v>Slow</v>
      </c>
    </row>
    <row r="6499" spans="1:23" x14ac:dyDescent="0.3">
      <c r="A6499">
        <v>606498</v>
      </c>
      <c r="B6499">
        <v>46140</v>
      </c>
      <c r="C6499">
        <v>19</v>
      </c>
      <c r="D6499" t="s">
        <v>7</v>
      </c>
      <c r="E6499" t="s">
        <v>11</v>
      </c>
      <c r="F6499" t="s">
        <v>22</v>
      </c>
      <c r="G6499" t="s">
        <v>21</v>
      </c>
      <c r="H6499" s="1">
        <v>45095</v>
      </c>
      <c r="I6499" t="s">
        <v>34</v>
      </c>
      <c r="J6499">
        <v>25</v>
      </c>
      <c r="K6499">
        <v>9.8000000000000007</v>
      </c>
      <c r="L6499">
        <v>1328.75</v>
      </c>
      <c r="M6499">
        <v>63.9</v>
      </c>
      <c r="N6499" t="s">
        <v>50</v>
      </c>
      <c r="O6499">
        <v>5</v>
      </c>
      <c r="P6499" t="str" cm="1">
        <f t="array" ref="P6499">_xlfn.IFS(C6499&lt;25,"18-24", C6499&lt;=35,"25-35", C6499&lt;=50,"36-50",TRUE,"50+")</f>
        <v>18-24</v>
      </c>
      <c r="Q6499" t="str">
        <f t="shared" si="707"/>
        <v>repeat</v>
      </c>
      <c r="R6499" t="str">
        <f t="shared" si="708"/>
        <v>high value</v>
      </c>
      <c r="S6499" t="str">
        <f t="shared" si="709"/>
        <v>High</v>
      </c>
      <c r="T6499" t="str">
        <f t="shared" si="710"/>
        <v>Jun</v>
      </c>
      <c r="U6499">
        <f t="shared" si="711"/>
        <v>2023</v>
      </c>
      <c r="V6499" t="str">
        <f t="shared" si="712"/>
        <v>5-10</v>
      </c>
      <c r="W6499" t="str">
        <f t="shared" si="713"/>
        <v>Fast</v>
      </c>
    </row>
    <row r="6500" spans="1:23" x14ac:dyDescent="0.3">
      <c r="A6500">
        <v>606499</v>
      </c>
      <c r="B6500">
        <v>10506</v>
      </c>
      <c r="C6500">
        <v>41</v>
      </c>
      <c r="D6500" t="s">
        <v>7</v>
      </c>
      <c r="E6500" t="s">
        <v>11</v>
      </c>
      <c r="F6500" t="s">
        <v>18</v>
      </c>
      <c r="G6500" t="s">
        <v>23</v>
      </c>
      <c r="H6500" s="1">
        <v>45278</v>
      </c>
      <c r="I6500" t="s">
        <v>33</v>
      </c>
      <c r="J6500">
        <v>69</v>
      </c>
      <c r="K6500">
        <v>8.6</v>
      </c>
      <c r="L6500">
        <v>707.4</v>
      </c>
      <c r="M6500">
        <v>37.159999999999997</v>
      </c>
      <c r="N6500" t="s">
        <v>48</v>
      </c>
      <c r="O6500">
        <v>2</v>
      </c>
      <c r="P6500" t="str" cm="1">
        <f t="array" ref="P6500">_xlfn.IFS(C6500&lt;25,"18-24", C6500&lt;=35,"25-35", C6500&lt;=50,"36-50",TRUE,"50+")</f>
        <v>36-50</v>
      </c>
      <c r="Q6500" t="str">
        <f t="shared" si="707"/>
        <v>new</v>
      </c>
      <c r="R6500" t="str">
        <f t="shared" si="708"/>
        <v>high value</v>
      </c>
      <c r="S6500" t="str">
        <f t="shared" si="709"/>
        <v>Low</v>
      </c>
      <c r="T6500" t="str">
        <f t="shared" si="710"/>
        <v>Dec</v>
      </c>
      <c r="U6500">
        <f t="shared" si="711"/>
        <v>2023</v>
      </c>
      <c r="V6500" t="str">
        <f t="shared" si="712"/>
        <v>5-10</v>
      </c>
      <c r="W6500" t="str">
        <f t="shared" si="713"/>
        <v>Slow</v>
      </c>
    </row>
    <row r="6501" spans="1:23" x14ac:dyDescent="0.3">
      <c r="A6501">
        <v>606500</v>
      </c>
      <c r="B6501">
        <v>95744</v>
      </c>
      <c r="C6501">
        <v>26</v>
      </c>
      <c r="D6501" t="s">
        <v>4</v>
      </c>
      <c r="E6501" t="s">
        <v>15</v>
      </c>
      <c r="F6501" t="s">
        <v>19</v>
      </c>
      <c r="G6501" t="s">
        <v>31</v>
      </c>
      <c r="H6501" s="1">
        <v>45115</v>
      </c>
      <c r="I6501" t="s">
        <v>33</v>
      </c>
      <c r="J6501">
        <v>75</v>
      </c>
      <c r="K6501">
        <v>2.5</v>
      </c>
      <c r="L6501">
        <v>474.77</v>
      </c>
      <c r="M6501">
        <v>119.09</v>
      </c>
      <c r="N6501" t="s">
        <v>47</v>
      </c>
      <c r="O6501">
        <v>2</v>
      </c>
      <c r="P6501" t="str" cm="1">
        <f t="array" ref="P6501">_xlfn.IFS(C6501&lt;25,"18-24", C6501&lt;=35,"25-35", C6501&lt;=50,"36-50",TRUE,"50+")</f>
        <v>25-35</v>
      </c>
      <c r="Q6501" t="str">
        <f t="shared" si="707"/>
        <v>new</v>
      </c>
      <c r="R6501" t="str">
        <f t="shared" si="708"/>
        <v>medium</v>
      </c>
      <c r="S6501" t="str">
        <f t="shared" si="709"/>
        <v>Low</v>
      </c>
      <c r="T6501" t="str">
        <f t="shared" si="710"/>
        <v>Jul</v>
      </c>
      <c r="U6501">
        <f t="shared" si="711"/>
        <v>2023</v>
      </c>
      <c r="V6501" t="str">
        <f t="shared" si="712"/>
        <v>0-5</v>
      </c>
      <c r="W6501" t="str">
        <f t="shared" si="713"/>
        <v>Slow</v>
      </c>
    </row>
    <row r="6502" spans="1:23" x14ac:dyDescent="0.3">
      <c r="A6502">
        <v>606501</v>
      </c>
      <c r="B6502">
        <v>78715</v>
      </c>
      <c r="C6502">
        <v>40</v>
      </c>
      <c r="D6502" t="s">
        <v>7</v>
      </c>
      <c r="E6502" t="s">
        <v>11</v>
      </c>
      <c r="F6502" t="s">
        <v>24</v>
      </c>
      <c r="G6502" t="s">
        <v>29</v>
      </c>
      <c r="H6502" s="1">
        <v>44616</v>
      </c>
      <c r="I6502" t="s">
        <v>34</v>
      </c>
      <c r="J6502">
        <v>28</v>
      </c>
      <c r="K6502">
        <v>1.8</v>
      </c>
      <c r="L6502">
        <v>930.25</v>
      </c>
      <c r="M6502">
        <v>37.520000000000003</v>
      </c>
      <c r="N6502" t="s">
        <v>50</v>
      </c>
      <c r="O6502">
        <v>5</v>
      </c>
      <c r="P6502" t="str" cm="1">
        <f t="array" ref="P6502">_xlfn.IFS(C6502&lt;25,"18-24", C6502&lt;=35,"25-35", C6502&lt;=50,"36-50",TRUE,"50+")</f>
        <v>36-50</v>
      </c>
      <c r="Q6502" t="str">
        <f t="shared" si="707"/>
        <v>new</v>
      </c>
      <c r="R6502" t="str">
        <f t="shared" si="708"/>
        <v>high value</v>
      </c>
      <c r="S6502" t="str">
        <f t="shared" si="709"/>
        <v>High</v>
      </c>
      <c r="T6502" t="str">
        <f t="shared" si="710"/>
        <v>Feb</v>
      </c>
      <c r="U6502">
        <f t="shared" si="711"/>
        <v>2022</v>
      </c>
      <c r="V6502" t="str">
        <f t="shared" si="712"/>
        <v>0-5</v>
      </c>
      <c r="W6502" t="str">
        <f t="shared" si="713"/>
        <v>Fast</v>
      </c>
    </row>
    <row r="6503" spans="1:23" x14ac:dyDescent="0.3">
      <c r="A6503">
        <v>606502</v>
      </c>
      <c r="B6503">
        <v>75891</v>
      </c>
      <c r="C6503">
        <v>51</v>
      </c>
      <c r="D6503" t="s">
        <v>4</v>
      </c>
      <c r="E6503" t="s">
        <v>15</v>
      </c>
      <c r="F6503" t="s">
        <v>32</v>
      </c>
      <c r="G6503" t="s">
        <v>31</v>
      </c>
      <c r="H6503" s="1">
        <v>44997</v>
      </c>
      <c r="I6503" t="s">
        <v>34</v>
      </c>
      <c r="J6503">
        <v>72</v>
      </c>
      <c r="K6503">
        <v>1.7</v>
      </c>
      <c r="L6503">
        <v>330.49</v>
      </c>
      <c r="M6503">
        <v>106.7</v>
      </c>
      <c r="N6503" t="s">
        <v>49</v>
      </c>
      <c r="O6503">
        <v>1</v>
      </c>
      <c r="P6503" t="str" cm="1">
        <f t="array" ref="P6503">_xlfn.IFS(C6503&lt;25,"18-24", C6503&lt;=35,"25-35", C6503&lt;=50,"36-50",TRUE,"50+")</f>
        <v>50+</v>
      </c>
      <c r="Q6503" t="str">
        <f t="shared" si="707"/>
        <v>new</v>
      </c>
      <c r="R6503" t="str">
        <f t="shared" si="708"/>
        <v>medium</v>
      </c>
      <c r="S6503" t="str">
        <f t="shared" si="709"/>
        <v>Low</v>
      </c>
      <c r="T6503" t="str">
        <f t="shared" si="710"/>
        <v>Mar</v>
      </c>
      <c r="U6503">
        <f t="shared" si="711"/>
        <v>2023</v>
      </c>
      <c r="V6503" t="str">
        <f t="shared" si="712"/>
        <v>0-5</v>
      </c>
      <c r="W6503" t="str">
        <f t="shared" si="713"/>
        <v>Slow</v>
      </c>
    </row>
    <row r="6504" spans="1:23" x14ac:dyDescent="0.3">
      <c r="A6504">
        <v>606503</v>
      </c>
      <c r="B6504">
        <v>67288</v>
      </c>
      <c r="C6504">
        <v>57</v>
      </c>
      <c r="D6504" t="s">
        <v>4</v>
      </c>
      <c r="E6504" t="s">
        <v>11</v>
      </c>
      <c r="F6504" t="s">
        <v>18</v>
      </c>
      <c r="G6504" t="s">
        <v>21</v>
      </c>
      <c r="H6504" s="1">
        <v>44913</v>
      </c>
      <c r="I6504" t="s">
        <v>34</v>
      </c>
      <c r="J6504">
        <v>78</v>
      </c>
      <c r="K6504">
        <v>10.7</v>
      </c>
      <c r="L6504">
        <v>947.55</v>
      </c>
      <c r="M6504">
        <v>98.97</v>
      </c>
      <c r="N6504" t="s">
        <v>48</v>
      </c>
      <c r="O6504">
        <v>4</v>
      </c>
      <c r="P6504" t="str" cm="1">
        <f t="array" ref="P6504">_xlfn.IFS(C6504&lt;25,"18-24", C6504&lt;=35,"25-35", C6504&lt;=50,"36-50",TRUE,"50+")</f>
        <v>50+</v>
      </c>
      <c r="Q6504" t="str">
        <f t="shared" si="707"/>
        <v>new</v>
      </c>
      <c r="R6504" t="str">
        <f t="shared" si="708"/>
        <v>high value</v>
      </c>
      <c r="S6504" t="str">
        <f t="shared" si="709"/>
        <v>medium</v>
      </c>
      <c r="T6504" t="str">
        <f t="shared" si="710"/>
        <v>Dec</v>
      </c>
      <c r="U6504">
        <f t="shared" si="711"/>
        <v>2022</v>
      </c>
      <c r="V6504" t="str">
        <f t="shared" si="712"/>
        <v>10-15</v>
      </c>
      <c r="W6504" t="str">
        <f t="shared" si="713"/>
        <v>Slow</v>
      </c>
    </row>
    <row r="6505" spans="1:23" x14ac:dyDescent="0.3">
      <c r="A6505">
        <v>606504</v>
      </c>
      <c r="B6505">
        <v>98608</v>
      </c>
      <c r="C6505">
        <v>44</v>
      </c>
      <c r="D6505" t="s">
        <v>4</v>
      </c>
      <c r="E6505" t="s">
        <v>13</v>
      </c>
      <c r="F6505" t="s">
        <v>30</v>
      </c>
      <c r="G6505" t="s">
        <v>21</v>
      </c>
      <c r="H6505" s="1">
        <v>44734</v>
      </c>
      <c r="I6505" t="s">
        <v>33</v>
      </c>
      <c r="J6505">
        <v>62</v>
      </c>
      <c r="K6505">
        <v>7.2</v>
      </c>
      <c r="L6505">
        <v>851.17</v>
      </c>
      <c r="M6505">
        <v>60.46</v>
      </c>
      <c r="N6505" t="s">
        <v>47</v>
      </c>
      <c r="O6505">
        <v>2</v>
      </c>
      <c r="P6505" t="str" cm="1">
        <f t="array" ref="P6505">_xlfn.IFS(C6505&lt;25,"18-24", C6505&lt;=35,"25-35", C6505&lt;=50,"36-50",TRUE,"50+")</f>
        <v>36-50</v>
      </c>
      <c r="Q6505" t="str">
        <f t="shared" si="707"/>
        <v>new</v>
      </c>
      <c r="R6505" t="str">
        <f t="shared" si="708"/>
        <v>high value</v>
      </c>
      <c r="S6505" t="str">
        <f t="shared" si="709"/>
        <v>Low</v>
      </c>
      <c r="T6505" t="str">
        <f t="shared" si="710"/>
        <v>Jun</v>
      </c>
      <c r="U6505">
        <f t="shared" si="711"/>
        <v>2022</v>
      </c>
      <c r="V6505" t="str">
        <f t="shared" si="712"/>
        <v>5-10</v>
      </c>
      <c r="W6505" t="str">
        <f t="shared" si="713"/>
        <v>Slow</v>
      </c>
    </row>
    <row r="6506" spans="1:23" x14ac:dyDescent="0.3">
      <c r="A6506">
        <v>606505</v>
      </c>
      <c r="B6506">
        <v>88231</v>
      </c>
      <c r="C6506">
        <v>37</v>
      </c>
      <c r="D6506" t="s">
        <v>4</v>
      </c>
      <c r="E6506" t="s">
        <v>5</v>
      </c>
      <c r="F6506" t="s">
        <v>19</v>
      </c>
      <c r="G6506" t="s">
        <v>21</v>
      </c>
      <c r="H6506" s="1">
        <v>45565</v>
      </c>
      <c r="I6506" t="s">
        <v>33</v>
      </c>
      <c r="J6506">
        <v>51</v>
      </c>
      <c r="K6506">
        <v>11.6</v>
      </c>
      <c r="L6506">
        <v>1000.73</v>
      </c>
      <c r="M6506">
        <v>23.22</v>
      </c>
      <c r="N6506" t="s">
        <v>48</v>
      </c>
      <c r="O6506">
        <v>2</v>
      </c>
      <c r="P6506" t="str" cm="1">
        <f t="array" ref="P6506">_xlfn.IFS(C6506&lt;25,"18-24", C6506&lt;=35,"25-35", C6506&lt;=50,"36-50",TRUE,"50+")</f>
        <v>36-50</v>
      </c>
      <c r="Q6506" t="str">
        <f t="shared" si="707"/>
        <v>new</v>
      </c>
      <c r="R6506" t="str">
        <f t="shared" si="708"/>
        <v>high value</v>
      </c>
      <c r="S6506" t="str">
        <f t="shared" si="709"/>
        <v>Low</v>
      </c>
      <c r="T6506" t="str">
        <f t="shared" si="710"/>
        <v>Sep</v>
      </c>
      <c r="U6506">
        <f t="shared" si="711"/>
        <v>2024</v>
      </c>
      <c r="V6506" t="str">
        <f t="shared" si="712"/>
        <v>10-15</v>
      </c>
      <c r="W6506" t="str">
        <f t="shared" si="713"/>
        <v>Slow</v>
      </c>
    </row>
    <row r="6507" spans="1:23" x14ac:dyDescent="0.3">
      <c r="A6507">
        <v>606506</v>
      </c>
      <c r="B6507">
        <v>39396</v>
      </c>
      <c r="C6507">
        <v>57</v>
      </c>
      <c r="D6507" t="s">
        <v>7</v>
      </c>
      <c r="E6507" t="s">
        <v>5</v>
      </c>
      <c r="F6507" t="s">
        <v>30</v>
      </c>
      <c r="G6507" t="s">
        <v>21</v>
      </c>
      <c r="H6507" s="1">
        <v>45185</v>
      </c>
      <c r="I6507" t="s">
        <v>34</v>
      </c>
      <c r="J6507">
        <v>69</v>
      </c>
      <c r="K6507">
        <v>2.4</v>
      </c>
      <c r="L6507">
        <v>833.26</v>
      </c>
      <c r="M6507">
        <v>80.680000000000007</v>
      </c>
      <c r="N6507" t="s">
        <v>50</v>
      </c>
      <c r="O6507">
        <v>4</v>
      </c>
      <c r="P6507" t="str" cm="1">
        <f t="array" ref="P6507">_xlfn.IFS(C6507&lt;25,"18-24", C6507&lt;=35,"25-35", C6507&lt;=50,"36-50",TRUE,"50+")</f>
        <v>50+</v>
      </c>
      <c r="Q6507" t="str">
        <f t="shared" si="707"/>
        <v>new</v>
      </c>
      <c r="R6507" t="str">
        <f t="shared" si="708"/>
        <v>high value</v>
      </c>
      <c r="S6507" t="str">
        <f t="shared" si="709"/>
        <v>medium</v>
      </c>
      <c r="T6507" t="str">
        <f t="shared" si="710"/>
        <v>Sep</v>
      </c>
      <c r="U6507">
        <f t="shared" si="711"/>
        <v>2023</v>
      </c>
      <c r="V6507" t="str">
        <f t="shared" si="712"/>
        <v>0-5</v>
      </c>
      <c r="W6507" t="str">
        <f t="shared" si="713"/>
        <v>Slow</v>
      </c>
    </row>
    <row r="6508" spans="1:23" x14ac:dyDescent="0.3">
      <c r="A6508">
        <v>606507</v>
      </c>
      <c r="B6508">
        <v>61596</v>
      </c>
      <c r="C6508">
        <v>56</v>
      </c>
      <c r="D6508" t="s">
        <v>4</v>
      </c>
      <c r="E6508" t="s">
        <v>15</v>
      </c>
      <c r="F6508" t="s">
        <v>22</v>
      </c>
      <c r="G6508" t="s">
        <v>31</v>
      </c>
      <c r="H6508" s="1">
        <v>44658</v>
      </c>
      <c r="I6508" t="s">
        <v>33</v>
      </c>
      <c r="J6508">
        <v>39</v>
      </c>
      <c r="K6508">
        <v>8.9</v>
      </c>
      <c r="L6508">
        <v>910.06</v>
      </c>
      <c r="M6508">
        <v>62.22</v>
      </c>
      <c r="N6508" t="s">
        <v>50</v>
      </c>
      <c r="O6508">
        <v>5</v>
      </c>
      <c r="P6508" t="str" cm="1">
        <f t="array" ref="P6508">_xlfn.IFS(C6508&lt;25,"18-24", C6508&lt;=35,"25-35", C6508&lt;=50,"36-50",TRUE,"50+")</f>
        <v>50+</v>
      </c>
      <c r="Q6508" t="str">
        <f t="shared" si="707"/>
        <v>new</v>
      </c>
      <c r="R6508" t="str">
        <f t="shared" si="708"/>
        <v>high value</v>
      </c>
      <c r="S6508" t="str">
        <f t="shared" si="709"/>
        <v>High</v>
      </c>
      <c r="T6508" t="str">
        <f t="shared" si="710"/>
        <v>Apr</v>
      </c>
      <c r="U6508">
        <f t="shared" si="711"/>
        <v>2022</v>
      </c>
      <c r="V6508" t="str">
        <f t="shared" si="712"/>
        <v>5-10</v>
      </c>
      <c r="W6508" t="str">
        <f t="shared" si="713"/>
        <v>Medium</v>
      </c>
    </row>
    <row r="6509" spans="1:23" x14ac:dyDescent="0.3">
      <c r="A6509">
        <v>606508</v>
      </c>
      <c r="B6509">
        <v>29190</v>
      </c>
      <c r="C6509">
        <v>41</v>
      </c>
      <c r="D6509" t="s">
        <v>7</v>
      </c>
      <c r="E6509" t="s">
        <v>15</v>
      </c>
      <c r="F6509" t="s">
        <v>22</v>
      </c>
      <c r="G6509" t="s">
        <v>29</v>
      </c>
      <c r="H6509" s="1">
        <v>45450</v>
      </c>
      <c r="I6509" t="s">
        <v>33</v>
      </c>
      <c r="J6509">
        <v>34</v>
      </c>
      <c r="K6509">
        <v>4.3</v>
      </c>
      <c r="L6509">
        <v>813.1</v>
      </c>
      <c r="M6509">
        <v>42.78</v>
      </c>
      <c r="N6509" t="s">
        <v>49</v>
      </c>
      <c r="O6509">
        <v>3</v>
      </c>
      <c r="P6509" t="str" cm="1">
        <f t="array" ref="P6509">_xlfn.IFS(C6509&lt;25,"18-24", C6509&lt;=35,"25-35", C6509&lt;=50,"36-50",TRUE,"50+")</f>
        <v>36-50</v>
      </c>
      <c r="Q6509" t="str">
        <f t="shared" si="707"/>
        <v>new</v>
      </c>
      <c r="R6509" t="str">
        <f t="shared" si="708"/>
        <v>high value</v>
      </c>
      <c r="S6509" t="str">
        <f t="shared" si="709"/>
        <v>medium</v>
      </c>
      <c r="T6509" t="str">
        <f t="shared" si="710"/>
        <v>Jun</v>
      </c>
      <c r="U6509">
        <f t="shared" si="711"/>
        <v>2024</v>
      </c>
      <c r="V6509" t="str">
        <f t="shared" si="712"/>
        <v>0-5</v>
      </c>
      <c r="W6509" t="str">
        <f t="shared" si="713"/>
        <v>Medium</v>
      </c>
    </row>
    <row r="6510" spans="1:23" x14ac:dyDescent="0.3">
      <c r="A6510">
        <v>606509</v>
      </c>
      <c r="B6510">
        <v>46889</v>
      </c>
      <c r="C6510">
        <v>31</v>
      </c>
      <c r="D6510" t="s">
        <v>7</v>
      </c>
      <c r="E6510" t="s">
        <v>13</v>
      </c>
      <c r="F6510" t="s">
        <v>32</v>
      </c>
      <c r="G6510" t="s">
        <v>25</v>
      </c>
      <c r="H6510" s="1">
        <v>44756</v>
      </c>
      <c r="I6510" t="s">
        <v>33</v>
      </c>
      <c r="J6510">
        <v>76</v>
      </c>
      <c r="K6510">
        <v>1.3</v>
      </c>
      <c r="L6510">
        <v>828.07</v>
      </c>
      <c r="M6510">
        <v>81.98</v>
      </c>
      <c r="N6510" t="s">
        <v>47</v>
      </c>
      <c r="O6510">
        <v>4</v>
      </c>
      <c r="P6510" t="str" cm="1">
        <f t="array" ref="P6510">_xlfn.IFS(C6510&lt;25,"18-24", C6510&lt;=35,"25-35", C6510&lt;=50,"36-50",TRUE,"50+")</f>
        <v>25-35</v>
      </c>
      <c r="Q6510" t="str">
        <f t="shared" si="707"/>
        <v>new</v>
      </c>
      <c r="R6510" t="str">
        <f t="shared" si="708"/>
        <v>high value</v>
      </c>
      <c r="S6510" t="str">
        <f t="shared" si="709"/>
        <v>medium</v>
      </c>
      <c r="T6510" t="str">
        <f t="shared" si="710"/>
        <v>Jul</v>
      </c>
      <c r="U6510">
        <f t="shared" si="711"/>
        <v>2022</v>
      </c>
      <c r="V6510" t="str">
        <f t="shared" si="712"/>
        <v>0-5</v>
      </c>
      <c r="W6510" t="str">
        <f t="shared" si="713"/>
        <v>Slow</v>
      </c>
    </row>
    <row r="6511" spans="1:23" x14ac:dyDescent="0.3">
      <c r="A6511">
        <v>606510</v>
      </c>
      <c r="B6511">
        <v>83552</v>
      </c>
      <c r="C6511">
        <v>51</v>
      </c>
      <c r="D6511" t="s">
        <v>4</v>
      </c>
      <c r="E6511" t="s">
        <v>15</v>
      </c>
      <c r="F6511" t="s">
        <v>30</v>
      </c>
      <c r="G6511" t="s">
        <v>23</v>
      </c>
      <c r="H6511" s="1">
        <v>45106</v>
      </c>
      <c r="I6511" t="s">
        <v>33</v>
      </c>
      <c r="J6511">
        <v>70</v>
      </c>
      <c r="K6511">
        <v>2.4</v>
      </c>
      <c r="L6511">
        <v>1336.58</v>
      </c>
      <c r="M6511">
        <v>101.86</v>
      </c>
      <c r="N6511" t="s">
        <v>48</v>
      </c>
      <c r="O6511">
        <v>2</v>
      </c>
      <c r="P6511" t="str" cm="1">
        <f t="array" ref="P6511">_xlfn.IFS(C6511&lt;25,"18-24", C6511&lt;=35,"25-35", C6511&lt;=50,"36-50",TRUE,"50+")</f>
        <v>50+</v>
      </c>
      <c r="Q6511" t="str">
        <f t="shared" si="707"/>
        <v>new</v>
      </c>
      <c r="R6511" t="str">
        <f t="shared" si="708"/>
        <v>high value</v>
      </c>
      <c r="S6511" t="str">
        <f t="shared" si="709"/>
        <v>Low</v>
      </c>
      <c r="T6511" t="str">
        <f t="shared" si="710"/>
        <v>Jun</v>
      </c>
      <c r="U6511">
        <f t="shared" si="711"/>
        <v>2023</v>
      </c>
      <c r="V6511" t="str">
        <f t="shared" si="712"/>
        <v>0-5</v>
      </c>
      <c r="W6511" t="str">
        <f t="shared" si="713"/>
        <v>Slow</v>
      </c>
    </row>
    <row r="6512" spans="1:23" x14ac:dyDescent="0.3">
      <c r="A6512">
        <v>606511</v>
      </c>
      <c r="B6512">
        <v>68219</v>
      </c>
      <c r="C6512">
        <v>48</v>
      </c>
      <c r="D6512" t="s">
        <v>7</v>
      </c>
      <c r="E6512" t="s">
        <v>13</v>
      </c>
      <c r="F6512" t="s">
        <v>19</v>
      </c>
      <c r="G6512" t="s">
        <v>29</v>
      </c>
      <c r="H6512" s="1">
        <v>45330</v>
      </c>
      <c r="I6512" t="s">
        <v>34</v>
      </c>
      <c r="J6512">
        <v>21</v>
      </c>
      <c r="K6512">
        <v>8.1</v>
      </c>
      <c r="L6512">
        <v>970.87</v>
      </c>
      <c r="M6512">
        <v>110.63</v>
      </c>
      <c r="N6512" t="s">
        <v>49</v>
      </c>
      <c r="O6512">
        <v>5</v>
      </c>
      <c r="P6512" t="str" cm="1">
        <f t="array" ref="P6512">_xlfn.IFS(C6512&lt;25,"18-24", C6512&lt;=35,"25-35", C6512&lt;=50,"36-50",TRUE,"50+")</f>
        <v>36-50</v>
      </c>
      <c r="Q6512" t="str">
        <f t="shared" si="707"/>
        <v>new</v>
      </c>
      <c r="R6512" t="str">
        <f t="shared" si="708"/>
        <v>high value</v>
      </c>
      <c r="S6512" t="str">
        <f t="shared" si="709"/>
        <v>High</v>
      </c>
      <c r="T6512" t="str">
        <f t="shared" si="710"/>
        <v>Feb</v>
      </c>
      <c r="U6512">
        <f t="shared" si="711"/>
        <v>2024</v>
      </c>
      <c r="V6512" t="str">
        <f t="shared" si="712"/>
        <v>5-10</v>
      </c>
      <c r="W6512" t="str">
        <f t="shared" si="713"/>
        <v>Fast</v>
      </c>
    </row>
    <row r="6513" spans="1:23" x14ac:dyDescent="0.3">
      <c r="A6513">
        <v>606512</v>
      </c>
      <c r="B6513">
        <v>30719</v>
      </c>
      <c r="C6513">
        <v>31</v>
      </c>
      <c r="D6513" t="s">
        <v>7</v>
      </c>
      <c r="E6513" t="s">
        <v>15</v>
      </c>
      <c r="F6513" t="s">
        <v>28</v>
      </c>
      <c r="G6513" t="s">
        <v>25</v>
      </c>
      <c r="H6513" s="1">
        <v>44663</v>
      </c>
      <c r="I6513" t="s">
        <v>34</v>
      </c>
      <c r="J6513">
        <v>43</v>
      </c>
      <c r="K6513">
        <v>13</v>
      </c>
      <c r="L6513">
        <v>327.89</v>
      </c>
      <c r="M6513">
        <v>109.77</v>
      </c>
      <c r="N6513" t="s">
        <v>49</v>
      </c>
      <c r="O6513">
        <v>3</v>
      </c>
      <c r="P6513" t="str" cm="1">
        <f t="array" ref="P6513">_xlfn.IFS(C6513&lt;25,"18-24", C6513&lt;=35,"25-35", C6513&lt;=50,"36-50",TRUE,"50+")</f>
        <v>25-35</v>
      </c>
      <c r="Q6513" t="str">
        <f t="shared" si="707"/>
        <v>new</v>
      </c>
      <c r="R6513" t="str">
        <f t="shared" si="708"/>
        <v>medium</v>
      </c>
      <c r="S6513" t="str">
        <f t="shared" si="709"/>
        <v>medium</v>
      </c>
      <c r="T6513" t="str">
        <f t="shared" si="710"/>
        <v>Apr</v>
      </c>
      <c r="U6513">
        <f t="shared" si="711"/>
        <v>2022</v>
      </c>
      <c r="V6513" t="str">
        <f t="shared" si="712"/>
        <v>10-15</v>
      </c>
      <c r="W6513" t="str">
        <f t="shared" si="713"/>
        <v>Medium</v>
      </c>
    </row>
    <row r="6514" spans="1:23" x14ac:dyDescent="0.3">
      <c r="A6514">
        <v>606513</v>
      </c>
      <c r="B6514">
        <v>38216</v>
      </c>
      <c r="C6514">
        <v>57</v>
      </c>
      <c r="D6514" t="s">
        <v>7</v>
      </c>
      <c r="E6514" t="s">
        <v>8</v>
      </c>
      <c r="F6514" t="s">
        <v>22</v>
      </c>
      <c r="G6514" t="s">
        <v>31</v>
      </c>
      <c r="H6514" s="1">
        <v>45566</v>
      </c>
      <c r="I6514" t="s">
        <v>34</v>
      </c>
      <c r="J6514">
        <v>86</v>
      </c>
      <c r="K6514">
        <v>4.0999999999999996</v>
      </c>
      <c r="L6514">
        <v>448.4</v>
      </c>
      <c r="M6514">
        <v>81.28</v>
      </c>
      <c r="N6514" t="s">
        <v>50</v>
      </c>
      <c r="O6514">
        <v>4</v>
      </c>
      <c r="P6514" t="str" cm="1">
        <f t="array" ref="P6514">_xlfn.IFS(C6514&lt;25,"18-24", C6514&lt;=35,"25-35", C6514&lt;=50,"36-50",TRUE,"50+")</f>
        <v>50+</v>
      </c>
      <c r="Q6514" t="str">
        <f t="shared" si="707"/>
        <v>new</v>
      </c>
      <c r="R6514" t="str">
        <f t="shared" si="708"/>
        <v>medium</v>
      </c>
      <c r="S6514" t="str">
        <f t="shared" si="709"/>
        <v>medium</v>
      </c>
      <c r="T6514" t="str">
        <f t="shared" si="710"/>
        <v>Oct</v>
      </c>
      <c r="U6514">
        <f t="shared" si="711"/>
        <v>2024</v>
      </c>
      <c r="V6514" t="str">
        <f t="shared" si="712"/>
        <v>0-5</v>
      </c>
      <c r="W6514" t="str">
        <f t="shared" si="713"/>
        <v>Slow</v>
      </c>
    </row>
    <row r="6515" spans="1:23" x14ac:dyDescent="0.3">
      <c r="A6515">
        <v>606514</v>
      </c>
      <c r="B6515">
        <v>80180</v>
      </c>
      <c r="C6515">
        <v>59</v>
      </c>
      <c r="D6515" t="s">
        <v>7</v>
      </c>
      <c r="E6515" t="s">
        <v>13</v>
      </c>
      <c r="F6515" t="s">
        <v>22</v>
      </c>
      <c r="G6515" t="s">
        <v>21</v>
      </c>
      <c r="H6515" s="1">
        <v>45029</v>
      </c>
      <c r="I6515" t="s">
        <v>34</v>
      </c>
      <c r="J6515">
        <v>33</v>
      </c>
      <c r="K6515">
        <v>3.6</v>
      </c>
      <c r="L6515">
        <v>1304.29</v>
      </c>
      <c r="M6515">
        <v>54.32</v>
      </c>
      <c r="N6515" t="s">
        <v>50</v>
      </c>
      <c r="O6515">
        <v>3</v>
      </c>
      <c r="P6515" t="str" cm="1">
        <f t="array" ref="P6515">_xlfn.IFS(C6515&lt;25,"18-24", C6515&lt;=35,"25-35", C6515&lt;=50,"36-50",TRUE,"50+")</f>
        <v>50+</v>
      </c>
      <c r="Q6515" t="str">
        <f t="shared" si="707"/>
        <v>new</v>
      </c>
      <c r="R6515" t="str">
        <f t="shared" si="708"/>
        <v>high value</v>
      </c>
      <c r="S6515" t="str">
        <f t="shared" si="709"/>
        <v>medium</v>
      </c>
      <c r="T6515" t="str">
        <f t="shared" si="710"/>
        <v>Apr</v>
      </c>
      <c r="U6515">
        <f t="shared" si="711"/>
        <v>2023</v>
      </c>
      <c r="V6515" t="str">
        <f t="shared" si="712"/>
        <v>0-5</v>
      </c>
      <c r="W6515" t="str">
        <f t="shared" si="713"/>
        <v>Medium</v>
      </c>
    </row>
    <row r="6516" spans="1:23" x14ac:dyDescent="0.3">
      <c r="A6516">
        <v>606515</v>
      </c>
      <c r="B6516">
        <v>54506</v>
      </c>
      <c r="C6516">
        <v>33</v>
      </c>
      <c r="D6516" t="s">
        <v>4</v>
      </c>
      <c r="E6516" t="s">
        <v>15</v>
      </c>
      <c r="F6516" t="s">
        <v>19</v>
      </c>
      <c r="G6516" t="s">
        <v>31</v>
      </c>
      <c r="H6516" s="1">
        <v>44616</v>
      </c>
      <c r="I6516" t="s">
        <v>33</v>
      </c>
      <c r="J6516">
        <v>50</v>
      </c>
      <c r="K6516">
        <v>9.6999999999999993</v>
      </c>
      <c r="L6516">
        <v>189.39</v>
      </c>
      <c r="M6516">
        <v>116.76</v>
      </c>
      <c r="N6516" t="s">
        <v>49</v>
      </c>
      <c r="O6516">
        <v>4</v>
      </c>
      <c r="P6516" t="str" cm="1">
        <f t="array" ref="P6516">_xlfn.IFS(C6516&lt;25,"18-24", C6516&lt;=35,"25-35", C6516&lt;=50,"36-50",TRUE,"50+")</f>
        <v>25-35</v>
      </c>
      <c r="Q6516" t="str">
        <f t="shared" si="707"/>
        <v>new</v>
      </c>
      <c r="R6516" t="str">
        <f t="shared" si="708"/>
        <v>low</v>
      </c>
      <c r="S6516" t="str">
        <f t="shared" si="709"/>
        <v>medium</v>
      </c>
      <c r="T6516" t="str">
        <f t="shared" si="710"/>
        <v>Feb</v>
      </c>
      <c r="U6516">
        <f t="shared" si="711"/>
        <v>2022</v>
      </c>
      <c r="V6516" t="str">
        <f t="shared" si="712"/>
        <v>5-10</v>
      </c>
      <c r="W6516" t="str">
        <f t="shared" si="713"/>
        <v>Slow</v>
      </c>
    </row>
    <row r="6517" spans="1:23" x14ac:dyDescent="0.3">
      <c r="A6517">
        <v>606516</v>
      </c>
      <c r="B6517">
        <v>53233</v>
      </c>
      <c r="C6517">
        <v>55</v>
      </c>
      <c r="D6517" t="s">
        <v>4</v>
      </c>
      <c r="E6517" t="s">
        <v>5</v>
      </c>
      <c r="F6517" t="s">
        <v>30</v>
      </c>
      <c r="G6517" t="s">
        <v>31</v>
      </c>
      <c r="H6517" s="1">
        <v>44890</v>
      </c>
      <c r="I6517" t="s">
        <v>33</v>
      </c>
      <c r="J6517">
        <v>87</v>
      </c>
      <c r="K6517">
        <v>2.9</v>
      </c>
      <c r="L6517">
        <v>1008.82</v>
      </c>
      <c r="M6517">
        <v>119.93</v>
      </c>
      <c r="N6517" t="s">
        <v>50</v>
      </c>
      <c r="O6517">
        <v>1</v>
      </c>
      <c r="P6517" t="str" cm="1">
        <f t="array" ref="P6517">_xlfn.IFS(C6517&lt;25,"18-24", C6517&lt;=35,"25-35", C6517&lt;=50,"36-50",TRUE,"50+")</f>
        <v>50+</v>
      </c>
      <c r="Q6517" t="str">
        <f t="shared" si="707"/>
        <v>new</v>
      </c>
      <c r="R6517" t="str">
        <f t="shared" si="708"/>
        <v>high value</v>
      </c>
      <c r="S6517" t="str">
        <f t="shared" si="709"/>
        <v>Low</v>
      </c>
      <c r="T6517" t="str">
        <f t="shared" si="710"/>
        <v>Nov</v>
      </c>
      <c r="U6517">
        <f t="shared" si="711"/>
        <v>2022</v>
      </c>
      <c r="V6517" t="str">
        <f t="shared" si="712"/>
        <v>0-5</v>
      </c>
      <c r="W6517" t="str">
        <f t="shared" si="713"/>
        <v>Slow</v>
      </c>
    </row>
    <row r="6518" spans="1:23" x14ac:dyDescent="0.3">
      <c r="A6518">
        <v>606517</v>
      </c>
      <c r="B6518">
        <v>98897</v>
      </c>
      <c r="C6518">
        <v>26</v>
      </c>
      <c r="D6518" t="s">
        <v>4</v>
      </c>
      <c r="E6518" t="s">
        <v>5</v>
      </c>
      <c r="F6518" t="s">
        <v>18</v>
      </c>
      <c r="G6518" t="s">
        <v>29</v>
      </c>
      <c r="H6518" s="1">
        <v>44744</v>
      </c>
      <c r="I6518" t="s">
        <v>34</v>
      </c>
      <c r="J6518">
        <v>71</v>
      </c>
      <c r="K6518">
        <v>7.3</v>
      </c>
      <c r="L6518">
        <v>1168.69</v>
      </c>
      <c r="M6518">
        <v>58.36</v>
      </c>
      <c r="N6518" t="s">
        <v>49</v>
      </c>
      <c r="O6518">
        <v>5</v>
      </c>
      <c r="P6518" t="str" cm="1">
        <f t="array" ref="P6518">_xlfn.IFS(C6518&lt;25,"18-24", C6518&lt;=35,"25-35", C6518&lt;=50,"36-50",TRUE,"50+")</f>
        <v>25-35</v>
      </c>
      <c r="Q6518" t="str">
        <f t="shared" si="707"/>
        <v>repeat</v>
      </c>
      <c r="R6518" t="str">
        <f t="shared" si="708"/>
        <v>high value</v>
      </c>
      <c r="S6518" t="str">
        <f t="shared" si="709"/>
        <v>High</v>
      </c>
      <c r="T6518" t="str">
        <f t="shared" si="710"/>
        <v>Jul</v>
      </c>
      <c r="U6518">
        <f t="shared" si="711"/>
        <v>2022</v>
      </c>
      <c r="V6518" t="str">
        <f t="shared" si="712"/>
        <v>5-10</v>
      </c>
      <c r="W6518" t="str">
        <f t="shared" si="713"/>
        <v>Slow</v>
      </c>
    </row>
    <row r="6519" spans="1:23" x14ac:dyDescent="0.3">
      <c r="A6519">
        <v>606518</v>
      </c>
      <c r="B6519">
        <v>39557</v>
      </c>
      <c r="C6519">
        <v>33</v>
      </c>
      <c r="D6519" t="s">
        <v>7</v>
      </c>
      <c r="E6519" t="s">
        <v>15</v>
      </c>
      <c r="F6519" t="s">
        <v>26</v>
      </c>
      <c r="G6519" t="s">
        <v>27</v>
      </c>
      <c r="H6519" s="1">
        <v>45036</v>
      </c>
      <c r="I6519" t="s">
        <v>33</v>
      </c>
      <c r="J6519">
        <v>81</v>
      </c>
      <c r="K6519">
        <v>10.3</v>
      </c>
      <c r="L6519">
        <v>209</v>
      </c>
      <c r="M6519">
        <v>93.37</v>
      </c>
      <c r="N6519" t="s">
        <v>47</v>
      </c>
      <c r="O6519">
        <v>5</v>
      </c>
      <c r="P6519" t="str" cm="1">
        <f t="array" ref="P6519">_xlfn.IFS(C6519&lt;25,"18-24", C6519&lt;=35,"25-35", C6519&lt;=50,"36-50",TRUE,"50+")</f>
        <v>25-35</v>
      </c>
      <c r="Q6519" t="str">
        <f t="shared" si="707"/>
        <v>new</v>
      </c>
      <c r="R6519" t="str">
        <f t="shared" si="708"/>
        <v>low</v>
      </c>
      <c r="S6519" t="str">
        <f t="shared" si="709"/>
        <v>High</v>
      </c>
      <c r="T6519" t="str">
        <f t="shared" si="710"/>
        <v>Apr</v>
      </c>
      <c r="U6519">
        <f t="shared" si="711"/>
        <v>2023</v>
      </c>
      <c r="V6519" t="str">
        <f t="shared" si="712"/>
        <v>10-15</v>
      </c>
      <c r="W6519" t="str">
        <f t="shared" si="713"/>
        <v>Slow</v>
      </c>
    </row>
    <row r="6520" spans="1:23" x14ac:dyDescent="0.3">
      <c r="A6520">
        <v>606519</v>
      </c>
      <c r="B6520">
        <v>75858</v>
      </c>
      <c r="C6520">
        <v>50</v>
      </c>
      <c r="D6520" t="s">
        <v>4</v>
      </c>
      <c r="E6520" t="s">
        <v>15</v>
      </c>
      <c r="F6520" t="s">
        <v>30</v>
      </c>
      <c r="G6520" t="s">
        <v>27</v>
      </c>
      <c r="H6520" s="1">
        <v>44829</v>
      </c>
      <c r="I6520" t="s">
        <v>33</v>
      </c>
      <c r="J6520">
        <v>27</v>
      </c>
      <c r="K6520">
        <v>5.9</v>
      </c>
      <c r="L6520">
        <v>861.73</v>
      </c>
      <c r="M6520">
        <v>58.69</v>
      </c>
      <c r="N6520" t="s">
        <v>49</v>
      </c>
      <c r="O6520">
        <v>1</v>
      </c>
      <c r="P6520" t="str" cm="1">
        <f t="array" ref="P6520">_xlfn.IFS(C6520&lt;25,"18-24", C6520&lt;=35,"25-35", C6520&lt;=50,"36-50",TRUE,"50+")</f>
        <v>36-50</v>
      </c>
      <c r="Q6520" t="str">
        <f t="shared" si="707"/>
        <v>new</v>
      </c>
      <c r="R6520" t="str">
        <f t="shared" si="708"/>
        <v>high value</v>
      </c>
      <c r="S6520" t="str">
        <f t="shared" si="709"/>
        <v>Low</v>
      </c>
      <c r="T6520" t="str">
        <f t="shared" si="710"/>
        <v>Sep</v>
      </c>
      <c r="U6520">
        <f t="shared" si="711"/>
        <v>2022</v>
      </c>
      <c r="V6520" t="str">
        <f t="shared" si="712"/>
        <v>5-10</v>
      </c>
      <c r="W6520" t="str">
        <f t="shared" si="713"/>
        <v>Fast</v>
      </c>
    </row>
    <row r="6521" spans="1:23" x14ac:dyDescent="0.3">
      <c r="A6521">
        <v>606520</v>
      </c>
      <c r="B6521">
        <v>43753</v>
      </c>
      <c r="C6521">
        <v>18</v>
      </c>
      <c r="D6521" t="s">
        <v>7</v>
      </c>
      <c r="E6521" t="s">
        <v>8</v>
      </c>
      <c r="F6521" t="s">
        <v>32</v>
      </c>
      <c r="G6521" t="s">
        <v>27</v>
      </c>
      <c r="H6521" s="1">
        <v>45551</v>
      </c>
      <c r="I6521" t="s">
        <v>34</v>
      </c>
      <c r="J6521">
        <v>28</v>
      </c>
      <c r="K6521">
        <v>3.2</v>
      </c>
      <c r="L6521">
        <v>1454.64</v>
      </c>
      <c r="M6521">
        <v>55.64</v>
      </c>
      <c r="N6521" t="s">
        <v>48</v>
      </c>
      <c r="O6521">
        <v>4</v>
      </c>
      <c r="P6521" t="str" cm="1">
        <f t="array" ref="P6521">_xlfn.IFS(C6521&lt;25,"18-24", C6521&lt;=35,"25-35", C6521&lt;=50,"36-50",TRUE,"50+")</f>
        <v>18-24</v>
      </c>
      <c r="Q6521" t="str">
        <f t="shared" si="707"/>
        <v>new</v>
      </c>
      <c r="R6521" t="str">
        <f t="shared" si="708"/>
        <v>high value</v>
      </c>
      <c r="S6521" t="str">
        <f t="shared" si="709"/>
        <v>medium</v>
      </c>
      <c r="T6521" t="str">
        <f t="shared" si="710"/>
        <v>Sep</v>
      </c>
      <c r="U6521">
        <f t="shared" si="711"/>
        <v>2024</v>
      </c>
      <c r="V6521" t="str">
        <f t="shared" si="712"/>
        <v>0-5</v>
      </c>
      <c r="W6521" t="str">
        <f t="shared" si="713"/>
        <v>Fast</v>
      </c>
    </row>
    <row r="6522" spans="1:23" x14ac:dyDescent="0.3">
      <c r="A6522">
        <v>606521</v>
      </c>
      <c r="B6522">
        <v>17743</v>
      </c>
      <c r="C6522">
        <v>26</v>
      </c>
      <c r="D6522" t="s">
        <v>7</v>
      </c>
      <c r="E6522" t="s">
        <v>15</v>
      </c>
      <c r="F6522" t="s">
        <v>18</v>
      </c>
      <c r="G6522" t="s">
        <v>29</v>
      </c>
      <c r="H6522" s="1">
        <v>45626</v>
      </c>
      <c r="I6522" t="s">
        <v>33</v>
      </c>
      <c r="J6522">
        <v>55</v>
      </c>
      <c r="K6522">
        <v>13</v>
      </c>
      <c r="L6522">
        <v>1337.85</v>
      </c>
      <c r="M6522">
        <v>59.16</v>
      </c>
      <c r="N6522" t="s">
        <v>47</v>
      </c>
      <c r="O6522">
        <v>3</v>
      </c>
      <c r="P6522" t="str" cm="1">
        <f t="array" ref="P6522">_xlfn.IFS(C6522&lt;25,"18-24", C6522&lt;=35,"25-35", C6522&lt;=50,"36-50",TRUE,"50+")</f>
        <v>25-35</v>
      </c>
      <c r="Q6522" t="str">
        <f t="shared" si="707"/>
        <v>new</v>
      </c>
      <c r="R6522" t="str">
        <f t="shared" si="708"/>
        <v>high value</v>
      </c>
      <c r="S6522" t="str">
        <f t="shared" si="709"/>
        <v>medium</v>
      </c>
      <c r="T6522" t="str">
        <f t="shared" si="710"/>
        <v>Nov</v>
      </c>
      <c r="U6522">
        <f t="shared" si="711"/>
        <v>2024</v>
      </c>
      <c r="V6522" t="str">
        <f t="shared" si="712"/>
        <v>10-15</v>
      </c>
      <c r="W6522" t="str">
        <f t="shared" si="713"/>
        <v>Slow</v>
      </c>
    </row>
    <row r="6523" spans="1:23" x14ac:dyDescent="0.3">
      <c r="A6523">
        <v>606522</v>
      </c>
      <c r="B6523">
        <v>43503</v>
      </c>
      <c r="C6523">
        <v>54</v>
      </c>
      <c r="D6523" t="s">
        <v>4</v>
      </c>
      <c r="E6523" t="s">
        <v>16</v>
      </c>
      <c r="F6523" t="s">
        <v>24</v>
      </c>
      <c r="G6523" t="s">
        <v>21</v>
      </c>
      <c r="H6523" s="1">
        <v>45081</v>
      </c>
      <c r="I6523" t="s">
        <v>34</v>
      </c>
      <c r="J6523">
        <v>29</v>
      </c>
      <c r="K6523">
        <v>12.6</v>
      </c>
      <c r="L6523">
        <v>699.45</v>
      </c>
      <c r="M6523">
        <v>99.77</v>
      </c>
      <c r="N6523" t="s">
        <v>47</v>
      </c>
      <c r="O6523">
        <v>5</v>
      </c>
      <c r="P6523" t="str" cm="1">
        <f t="array" ref="P6523">_xlfn.IFS(C6523&lt;25,"18-24", C6523&lt;=35,"25-35", C6523&lt;=50,"36-50",TRUE,"50+")</f>
        <v>50+</v>
      </c>
      <c r="Q6523" t="str">
        <f t="shared" si="707"/>
        <v>new</v>
      </c>
      <c r="R6523" t="str">
        <f t="shared" si="708"/>
        <v>high value</v>
      </c>
      <c r="S6523" t="str">
        <f t="shared" si="709"/>
        <v>High</v>
      </c>
      <c r="T6523" t="str">
        <f t="shared" si="710"/>
        <v>Jun</v>
      </c>
      <c r="U6523">
        <f t="shared" si="711"/>
        <v>2023</v>
      </c>
      <c r="V6523" t="str">
        <f t="shared" si="712"/>
        <v>10-15</v>
      </c>
      <c r="W6523" t="str">
        <f t="shared" si="713"/>
        <v>Fast</v>
      </c>
    </row>
    <row r="6524" spans="1:23" x14ac:dyDescent="0.3">
      <c r="A6524">
        <v>606523</v>
      </c>
      <c r="B6524">
        <v>25517</v>
      </c>
      <c r="C6524">
        <v>30</v>
      </c>
      <c r="D6524" t="s">
        <v>7</v>
      </c>
      <c r="E6524" t="s">
        <v>8</v>
      </c>
      <c r="F6524" t="s">
        <v>26</v>
      </c>
      <c r="G6524" t="s">
        <v>29</v>
      </c>
      <c r="H6524" s="1">
        <v>44837</v>
      </c>
      <c r="I6524" t="s">
        <v>34</v>
      </c>
      <c r="J6524">
        <v>81</v>
      </c>
      <c r="K6524">
        <v>1.7</v>
      </c>
      <c r="L6524">
        <v>315.67</v>
      </c>
      <c r="M6524">
        <v>49.35</v>
      </c>
      <c r="N6524" t="s">
        <v>47</v>
      </c>
      <c r="O6524">
        <v>3</v>
      </c>
      <c r="P6524" t="str" cm="1">
        <f t="array" ref="P6524">_xlfn.IFS(C6524&lt;25,"18-24", C6524&lt;=35,"25-35", C6524&lt;=50,"36-50",TRUE,"50+")</f>
        <v>25-35</v>
      </c>
      <c r="Q6524" t="str">
        <f t="shared" si="707"/>
        <v>new</v>
      </c>
      <c r="R6524" t="str">
        <f t="shared" si="708"/>
        <v>medium</v>
      </c>
      <c r="S6524" t="str">
        <f t="shared" si="709"/>
        <v>medium</v>
      </c>
      <c r="T6524" t="str">
        <f t="shared" si="710"/>
        <v>Oct</v>
      </c>
      <c r="U6524">
        <f t="shared" si="711"/>
        <v>2022</v>
      </c>
      <c r="V6524" t="str">
        <f t="shared" si="712"/>
        <v>0-5</v>
      </c>
      <c r="W6524" t="str">
        <f t="shared" si="713"/>
        <v>Slow</v>
      </c>
    </row>
    <row r="6525" spans="1:23" x14ac:dyDescent="0.3">
      <c r="A6525">
        <v>606524</v>
      </c>
      <c r="B6525">
        <v>22815</v>
      </c>
      <c r="C6525">
        <v>52</v>
      </c>
      <c r="D6525" t="s">
        <v>4</v>
      </c>
      <c r="E6525" t="s">
        <v>8</v>
      </c>
      <c r="F6525" t="s">
        <v>30</v>
      </c>
      <c r="G6525" t="s">
        <v>29</v>
      </c>
      <c r="H6525" s="1">
        <v>44970</v>
      </c>
      <c r="I6525" t="s">
        <v>33</v>
      </c>
      <c r="J6525">
        <v>69</v>
      </c>
      <c r="K6525">
        <v>9.9</v>
      </c>
      <c r="L6525">
        <v>851.43</v>
      </c>
      <c r="M6525">
        <v>76.56</v>
      </c>
      <c r="N6525" t="s">
        <v>49</v>
      </c>
      <c r="O6525">
        <v>2</v>
      </c>
      <c r="P6525" t="str" cm="1">
        <f t="array" ref="P6525">_xlfn.IFS(C6525&lt;25,"18-24", C6525&lt;=35,"25-35", C6525&lt;=50,"36-50",TRUE,"50+")</f>
        <v>50+</v>
      </c>
      <c r="Q6525" t="str">
        <f t="shared" si="707"/>
        <v>new</v>
      </c>
      <c r="R6525" t="str">
        <f t="shared" si="708"/>
        <v>high value</v>
      </c>
      <c r="S6525" t="str">
        <f t="shared" si="709"/>
        <v>Low</v>
      </c>
      <c r="T6525" t="str">
        <f t="shared" si="710"/>
        <v>Feb</v>
      </c>
      <c r="U6525">
        <f t="shared" si="711"/>
        <v>2023</v>
      </c>
      <c r="V6525" t="str">
        <f t="shared" si="712"/>
        <v>5-10</v>
      </c>
      <c r="W6525" t="str">
        <f t="shared" si="713"/>
        <v>Slow</v>
      </c>
    </row>
    <row r="6526" spans="1:23" x14ac:dyDescent="0.3">
      <c r="A6526">
        <v>606525</v>
      </c>
      <c r="B6526">
        <v>10574</v>
      </c>
      <c r="C6526">
        <v>18</v>
      </c>
      <c r="D6526" t="s">
        <v>7</v>
      </c>
      <c r="E6526" t="s">
        <v>5</v>
      </c>
      <c r="F6526" t="s">
        <v>32</v>
      </c>
      <c r="G6526" t="s">
        <v>31</v>
      </c>
      <c r="H6526" s="1">
        <v>44980</v>
      </c>
      <c r="I6526" t="s">
        <v>34</v>
      </c>
      <c r="J6526">
        <v>50</v>
      </c>
      <c r="K6526">
        <v>12.6</v>
      </c>
      <c r="L6526">
        <v>1270.18</v>
      </c>
      <c r="M6526">
        <v>115.05</v>
      </c>
      <c r="N6526" t="s">
        <v>49</v>
      </c>
      <c r="O6526">
        <v>3</v>
      </c>
      <c r="P6526" t="str" cm="1">
        <f t="array" ref="P6526">_xlfn.IFS(C6526&lt;25,"18-24", C6526&lt;=35,"25-35", C6526&lt;=50,"36-50",TRUE,"50+")</f>
        <v>18-24</v>
      </c>
      <c r="Q6526" t="str">
        <f t="shared" si="707"/>
        <v>new</v>
      </c>
      <c r="R6526" t="str">
        <f t="shared" si="708"/>
        <v>high value</v>
      </c>
      <c r="S6526" t="str">
        <f t="shared" si="709"/>
        <v>medium</v>
      </c>
      <c r="T6526" t="str">
        <f t="shared" si="710"/>
        <v>Feb</v>
      </c>
      <c r="U6526">
        <f t="shared" si="711"/>
        <v>2023</v>
      </c>
      <c r="V6526" t="str">
        <f t="shared" si="712"/>
        <v>10-15</v>
      </c>
      <c r="W6526" t="str">
        <f t="shared" si="713"/>
        <v>Slow</v>
      </c>
    </row>
    <row r="6527" spans="1:23" x14ac:dyDescent="0.3">
      <c r="A6527">
        <v>606526</v>
      </c>
      <c r="B6527">
        <v>53871</v>
      </c>
      <c r="C6527">
        <v>24</v>
      </c>
      <c r="D6527" t="s">
        <v>4</v>
      </c>
      <c r="E6527" t="s">
        <v>5</v>
      </c>
      <c r="F6527" t="s">
        <v>28</v>
      </c>
      <c r="G6527" t="s">
        <v>27</v>
      </c>
      <c r="H6527" s="1">
        <v>44867</v>
      </c>
      <c r="I6527" t="s">
        <v>34</v>
      </c>
      <c r="J6527">
        <v>87</v>
      </c>
      <c r="K6527">
        <v>15</v>
      </c>
      <c r="L6527">
        <v>267.2</v>
      </c>
      <c r="M6527">
        <v>83.28</v>
      </c>
      <c r="N6527" t="s">
        <v>47</v>
      </c>
      <c r="O6527">
        <v>1</v>
      </c>
      <c r="P6527" t="str" cm="1">
        <f t="array" ref="P6527">_xlfn.IFS(C6527&lt;25,"18-24", C6527&lt;=35,"25-35", C6527&lt;=50,"36-50",TRUE,"50+")</f>
        <v>18-24</v>
      </c>
      <c r="Q6527" t="str">
        <f t="shared" si="707"/>
        <v>new</v>
      </c>
      <c r="R6527" t="str">
        <f t="shared" si="708"/>
        <v>medium</v>
      </c>
      <c r="S6527" t="str">
        <f t="shared" si="709"/>
        <v>Low</v>
      </c>
      <c r="T6527" t="str">
        <f t="shared" si="710"/>
        <v>Nov</v>
      </c>
      <c r="U6527">
        <f t="shared" si="711"/>
        <v>2022</v>
      </c>
      <c r="V6527" t="str">
        <f t="shared" si="712"/>
        <v>10-15</v>
      </c>
      <c r="W6527" t="str">
        <f t="shared" si="713"/>
        <v>Slow</v>
      </c>
    </row>
    <row r="6528" spans="1:23" x14ac:dyDescent="0.3">
      <c r="A6528">
        <v>606527</v>
      </c>
      <c r="B6528">
        <v>92818</v>
      </c>
      <c r="C6528">
        <v>50</v>
      </c>
      <c r="D6528" t="s">
        <v>4</v>
      </c>
      <c r="E6528" t="s">
        <v>5</v>
      </c>
      <c r="F6528" t="s">
        <v>24</v>
      </c>
      <c r="G6528" t="s">
        <v>21</v>
      </c>
      <c r="H6528" s="1">
        <v>44639</v>
      </c>
      <c r="I6528" t="s">
        <v>33</v>
      </c>
      <c r="J6528">
        <v>62</v>
      </c>
      <c r="K6528">
        <v>14.7</v>
      </c>
      <c r="L6528">
        <v>1241.3599999999999</v>
      </c>
      <c r="M6528">
        <v>95.1</v>
      </c>
      <c r="N6528" t="s">
        <v>50</v>
      </c>
      <c r="O6528">
        <v>1</v>
      </c>
      <c r="P6528" t="str" cm="1">
        <f t="array" ref="P6528">_xlfn.IFS(C6528&lt;25,"18-24", C6528&lt;=35,"25-35", C6528&lt;=50,"36-50",TRUE,"50+")</f>
        <v>36-50</v>
      </c>
      <c r="Q6528" t="str">
        <f t="shared" si="707"/>
        <v>new</v>
      </c>
      <c r="R6528" t="str">
        <f t="shared" si="708"/>
        <v>high value</v>
      </c>
      <c r="S6528" t="str">
        <f t="shared" si="709"/>
        <v>Low</v>
      </c>
      <c r="T6528" t="str">
        <f t="shared" si="710"/>
        <v>Mar</v>
      </c>
      <c r="U6528">
        <f t="shared" si="711"/>
        <v>2022</v>
      </c>
      <c r="V6528" t="str">
        <f t="shared" si="712"/>
        <v>10-15</v>
      </c>
      <c r="W6528" t="str">
        <f t="shared" si="713"/>
        <v>Slow</v>
      </c>
    </row>
    <row r="6529" spans="1:23" x14ac:dyDescent="0.3">
      <c r="A6529">
        <v>606528</v>
      </c>
      <c r="B6529">
        <v>34888</v>
      </c>
      <c r="C6529">
        <v>53</v>
      </c>
      <c r="D6529" t="s">
        <v>7</v>
      </c>
      <c r="E6529" t="s">
        <v>15</v>
      </c>
      <c r="F6529" t="s">
        <v>32</v>
      </c>
      <c r="G6529" t="s">
        <v>25</v>
      </c>
      <c r="H6529" s="1">
        <v>44680</v>
      </c>
      <c r="I6529" t="s">
        <v>34</v>
      </c>
      <c r="J6529">
        <v>70</v>
      </c>
      <c r="K6529">
        <v>6.9</v>
      </c>
      <c r="L6529">
        <v>1120.8599999999999</v>
      </c>
      <c r="M6529">
        <v>118.48</v>
      </c>
      <c r="N6529" t="s">
        <v>47</v>
      </c>
      <c r="O6529">
        <v>1</v>
      </c>
      <c r="P6529" t="str" cm="1">
        <f t="array" ref="P6529">_xlfn.IFS(C6529&lt;25,"18-24", C6529&lt;=35,"25-35", C6529&lt;=50,"36-50",TRUE,"50+")</f>
        <v>50+</v>
      </c>
      <c r="Q6529" t="str">
        <f t="shared" si="707"/>
        <v>new</v>
      </c>
      <c r="R6529" t="str">
        <f t="shared" si="708"/>
        <v>high value</v>
      </c>
      <c r="S6529" t="str">
        <f t="shared" si="709"/>
        <v>Low</v>
      </c>
      <c r="T6529" t="str">
        <f t="shared" si="710"/>
        <v>Apr</v>
      </c>
      <c r="U6529">
        <f t="shared" si="711"/>
        <v>2022</v>
      </c>
      <c r="V6529" t="str">
        <f t="shared" si="712"/>
        <v>5-10</v>
      </c>
      <c r="W6529" t="str">
        <f t="shared" si="713"/>
        <v>Slow</v>
      </c>
    </row>
    <row r="6530" spans="1:23" x14ac:dyDescent="0.3">
      <c r="A6530">
        <v>606529</v>
      </c>
      <c r="B6530">
        <v>17496</v>
      </c>
      <c r="C6530">
        <v>44</v>
      </c>
      <c r="D6530" t="s">
        <v>4</v>
      </c>
      <c r="E6530" t="s">
        <v>16</v>
      </c>
      <c r="F6530" t="s">
        <v>19</v>
      </c>
      <c r="G6530" t="s">
        <v>23</v>
      </c>
      <c r="H6530" s="1">
        <v>44981</v>
      </c>
      <c r="I6530" t="s">
        <v>33</v>
      </c>
      <c r="J6530">
        <v>62</v>
      </c>
      <c r="K6530">
        <v>6.1</v>
      </c>
      <c r="L6530">
        <v>1099.79</v>
      </c>
      <c r="M6530">
        <v>47.1</v>
      </c>
      <c r="N6530" t="s">
        <v>49</v>
      </c>
      <c r="O6530">
        <v>2</v>
      </c>
      <c r="P6530" t="str" cm="1">
        <f t="array" ref="P6530">_xlfn.IFS(C6530&lt;25,"18-24", C6530&lt;=35,"25-35", C6530&lt;=50,"36-50",TRUE,"50+")</f>
        <v>36-50</v>
      </c>
      <c r="Q6530" t="str">
        <f t="shared" si="707"/>
        <v>new</v>
      </c>
      <c r="R6530" t="str">
        <f t="shared" si="708"/>
        <v>high value</v>
      </c>
      <c r="S6530" t="str">
        <f t="shared" si="709"/>
        <v>Low</v>
      </c>
      <c r="T6530" t="str">
        <f t="shared" si="710"/>
        <v>Feb</v>
      </c>
      <c r="U6530">
        <f t="shared" si="711"/>
        <v>2023</v>
      </c>
      <c r="V6530" t="str">
        <f t="shared" si="712"/>
        <v>5-10</v>
      </c>
      <c r="W6530" t="str">
        <f t="shared" si="713"/>
        <v>Slow</v>
      </c>
    </row>
    <row r="6531" spans="1:23" x14ac:dyDescent="0.3">
      <c r="A6531">
        <v>606530</v>
      </c>
      <c r="B6531">
        <v>47078</v>
      </c>
      <c r="C6531">
        <v>54</v>
      </c>
      <c r="D6531" t="s">
        <v>7</v>
      </c>
      <c r="E6531" t="s">
        <v>5</v>
      </c>
      <c r="F6531" t="s">
        <v>30</v>
      </c>
      <c r="G6531" t="s">
        <v>31</v>
      </c>
      <c r="H6531" s="1">
        <v>44807</v>
      </c>
      <c r="I6531" t="s">
        <v>34</v>
      </c>
      <c r="J6531">
        <v>31</v>
      </c>
      <c r="K6531">
        <v>12.9</v>
      </c>
      <c r="L6531">
        <v>778.08</v>
      </c>
      <c r="M6531">
        <v>73.31</v>
      </c>
      <c r="N6531" t="s">
        <v>49</v>
      </c>
      <c r="O6531">
        <v>1</v>
      </c>
      <c r="P6531" t="str" cm="1">
        <f t="array" ref="P6531">_xlfn.IFS(C6531&lt;25,"18-24", C6531&lt;=35,"25-35", C6531&lt;=50,"36-50",TRUE,"50+")</f>
        <v>50+</v>
      </c>
      <c r="Q6531" t="str">
        <f t="shared" ref="Q6531:Q6594" si="714">IF(COUNTIF($B:$B,B6531)&gt;1,"repeat","new")</f>
        <v>new</v>
      </c>
      <c r="R6531" t="str">
        <f t="shared" ref="R6531:R6594" si="715">IF(L6531&gt;500,"high value",IF( L6531&gt;250,"medium","low"))</f>
        <v>high value</v>
      </c>
      <c r="S6531" t="str">
        <f t="shared" ref="S6531:S6594" si="716">IF(O6531&lt;=2,"Low",IF(O6531&lt;=4,"medium","High"))</f>
        <v>Low</v>
      </c>
      <c r="T6531" t="str">
        <f t="shared" ref="T6531:T6594" si="717">TEXT(H6531,"MMM")</f>
        <v>Sep</v>
      </c>
      <c r="U6531">
        <f t="shared" ref="U6531:U6594" si="718">YEAR(H6531)</f>
        <v>2022</v>
      </c>
      <c r="V6531" t="str">
        <f t="shared" ref="V6531:V6594" si="719">IF(K6531&lt;=5,"0-5",IF(K6531&lt;=10,"5-10",IF(K6531&lt;=15,"10-15","15+")))</f>
        <v>10-15</v>
      </c>
      <c r="W6531" t="str">
        <f t="shared" ref="W6531:W6594" si="720">IF(J6531&lt;=30,"Fast",IF(J6531&lt;=45,"Medium","Slow"))</f>
        <v>Medium</v>
      </c>
    </row>
    <row r="6532" spans="1:23" x14ac:dyDescent="0.3">
      <c r="A6532">
        <v>606531</v>
      </c>
      <c r="B6532">
        <v>15862</v>
      </c>
      <c r="C6532">
        <v>38</v>
      </c>
      <c r="D6532" t="s">
        <v>7</v>
      </c>
      <c r="E6532" t="s">
        <v>15</v>
      </c>
      <c r="F6532" t="s">
        <v>19</v>
      </c>
      <c r="G6532" t="s">
        <v>21</v>
      </c>
      <c r="H6532" s="1">
        <v>45073</v>
      </c>
      <c r="I6532" t="s">
        <v>33</v>
      </c>
      <c r="J6532">
        <v>59</v>
      </c>
      <c r="K6532">
        <v>14.1</v>
      </c>
      <c r="L6532">
        <v>1290.8399999999999</v>
      </c>
      <c r="M6532">
        <v>113.82</v>
      </c>
      <c r="N6532" t="s">
        <v>47</v>
      </c>
      <c r="O6532">
        <v>5</v>
      </c>
      <c r="P6532" t="str" cm="1">
        <f t="array" ref="P6532">_xlfn.IFS(C6532&lt;25,"18-24", C6532&lt;=35,"25-35", C6532&lt;=50,"36-50",TRUE,"50+")</f>
        <v>36-50</v>
      </c>
      <c r="Q6532" t="str">
        <f t="shared" si="714"/>
        <v>new</v>
      </c>
      <c r="R6532" t="str">
        <f t="shared" si="715"/>
        <v>high value</v>
      </c>
      <c r="S6532" t="str">
        <f t="shared" si="716"/>
        <v>High</v>
      </c>
      <c r="T6532" t="str">
        <f t="shared" si="717"/>
        <v>May</v>
      </c>
      <c r="U6532">
        <f t="shared" si="718"/>
        <v>2023</v>
      </c>
      <c r="V6532" t="str">
        <f t="shared" si="719"/>
        <v>10-15</v>
      </c>
      <c r="W6532" t="str">
        <f t="shared" si="720"/>
        <v>Slow</v>
      </c>
    </row>
    <row r="6533" spans="1:23" x14ac:dyDescent="0.3">
      <c r="A6533">
        <v>606532</v>
      </c>
      <c r="B6533">
        <v>46386</v>
      </c>
      <c r="C6533">
        <v>34</v>
      </c>
      <c r="D6533" t="s">
        <v>7</v>
      </c>
      <c r="E6533" t="s">
        <v>13</v>
      </c>
      <c r="F6533" t="s">
        <v>28</v>
      </c>
      <c r="G6533" t="s">
        <v>31</v>
      </c>
      <c r="H6533" s="1">
        <v>45507</v>
      </c>
      <c r="I6533" t="s">
        <v>33</v>
      </c>
      <c r="J6533">
        <v>85</v>
      </c>
      <c r="K6533">
        <v>9.3000000000000007</v>
      </c>
      <c r="L6533">
        <v>616.41999999999996</v>
      </c>
      <c r="M6533">
        <v>115.08</v>
      </c>
      <c r="N6533" t="s">
        <v>50</v>
      </c>
      <c r="O6533">
        <v>5</v>
      </c>
      <c r="P6533" t="str" cm="1">
        <f t="array" ref="P6533">_xlfn.IFS(C6533&lt;25,"18-24", C6533&lt;=35,"25-35", C6533&lt;=50,"36-50",TRUE,"50+")</f>
        <v>25-35</v>
      </c>
      <c r="Q6533" t="str">
        <f t="shared" si="714"/>
        <v>repeat</v>
      </c>
      <c r="R6533" t="str">
        <f t="shared" si="715"/>
        <v>high value</v>
      </c>
      <c r="S6533" t="str">
        <f t="shared" si="716"/>
        <v>High</v>
      </c>
      <c r="T6533" t="str">
        <f t="shared" si="717"/>
        <v>Aug</v>
      </c>
      <c r="U6533">
        <f t="shared" si="718"/>
        <v>2024</v>
      </c>
      <c r="V6533" t="str">
        <f t="shared" si="719"/>
        <v>5-10</v>
      </c>
      <c r="W6533" t="str">
        <f t="shared" si="720"/>
        <v>Slow</v>
      </c>
    </row>
    <row r="6534" spans="1:23" x14ac:dyDescent="0.3">
      <c r="A6534">
        <v>606533</v>
      </c>
      <c r="B6534">
        <v>98049</v>
      </c>
      <c r="C6534">
        <v>34</v>
      </c>
      <c r="D6534" t="s">
        <v>4</v>
      </c>
      <c r="E6534" t="s">
        <v>11</v>
      </c>
      <c r="F6534" t="s">
        <v>24</v>
      </c>
      <c r="G6534" t="s">
        <v>31</v>
      </c>
      <c r="H6534" s="1">
        <v>45419</v>
      </c>
      <c r="I6534" t="s">
        <v>34</v>
      </c>
      <c r="J6534">
        <v>20</v>
      </c>
      <c r="K6534">
        <v>10.1</v>
      </c>
      <c r="L6534">
        <v>1467.73</v>
      </c>
      <c r="M6534">
        <v>20.3</v>
      </c>
      <c r="N6534" t="s">
        <v>47</v>
      </c>
      <c r="O6534">
        <v>1</v>
      </c>
      <c r="P6534" t="str" cm="1">
        <f t="array" ref="P6534">_xlfn.IFS(C6534&lt;25,"18-24", C6534&lt;=35,"25-35", C6534&lt;=50,"36-50",TRUE,"50+")</f>
        <v>25-35</v>
      </c>
      <c r="Q6534" t="str">
        <f t="shared" si="714"/>
        <v>new</v>
      </c>
      <c r="R6534" t="str">
        <f t="shared" si="715"/>
        <v>high value</v>
      </c>
      <c r="S6534" t="str">
        <f t="shared" si="716"/>
        <v>Low</v>
      </c>
      <c r="T6534" t="str">
        <f t="shared" si="717"/>
        <v>May</v>
      </c>
      <c r="U6534">
        <f t="shared" si="718"/>
        <v>2024</v>
      </c>
      <c r="V6534" t="str">
        <f t="shared" si="719"/>
        <v>10-15</v>
      </c>
      <c r="W6534" t="str">
        <f t="shared" si="720"/>
        <v>Fast</v>
      </c>
    </row>
    <row r="6535" spans="1:23" x14ac:dyDescent="0.3">
      <c r="A6535">
        <v>606534</v>
      </c>
      <c r="B6535">
        <v>23202</v>
      </c>
      <c r="C6535">
        <v>61</v>
      </c>
      <c r="D6535" t="s">
        <v>4</v>
      </c>
      <c r="E6535" t="s">
        <v>11</v>
      </c>
      <c r="F6535" t="s">
        <v>28</v>
      </c>
      <c r="G6535" t="s">
        <v>25</v>
      </c>
      <c r="H6535" s="1">
        <v>45004</v>
      </c>
      <c r="I6535" t="s">
        <v>34</v>
      </c>
      <c r="J6535">
        <v>21</v>
      </c>
      <c r="K6535">
        <v>1.8</v>
      </c>
      <c r="L6535">
        <v>644.35</v>
      </c>
      <c r="M6535">
        <v>49.84</v>
      </c>
      <c r="N6535" t="s">
        <v>50</v>
      </c>
      <c r="O6535">
        <v>3</v>
      </c>
      <c r="P6535" t="str" cm="1">
        <f t="array" ref="P6535">_xlfn.IFS(C6535&lt;25,"18-24", C6535&lt;=35,"25-35", C6535&lt;=50,"36-50",TRUE,"50+")</f>
        <v>50+</v>
      </c>
      <c r="Q6535" t="str">
        <f t="shared" si="714"/>
        <v>new</v>
      </c>
      <c r="R6535" t="str">
        <f t="shared" si="715"/>
        <v>high value</v>
      </c>
      <c r="S6535" t="str">
        <f t="shared" si="716"/>
        <v>medium</v>
      </c>
      <c r="T6535" t="str">
        <f t="shared" si="717"/>
        <v>Mar</v>
      </c>
      <c r="U6535">
        <f t="shared" si="718"/>
        <v>2023</v>
      </c>
      <c r="V6535" t="str">
        <f t="shared" si="719"/>
        <v>0-5</v>
      </c>
      <c r="W6535" t="str">
        <f t="shared" si="720"/>
        <v>Fast</v>
      </c>
    </row>
    <row r="6536" spans="1:23" x14ac:dyDescent="0.3">
      <c r="A6536">
        <v>606535</v>
      </c>
      <c r="B6536">
        <v>83766</v>
      </c>
      <c r="C6536">
        <v>50</v>
      </c>
      <c r="D6536" t="s">
        <v>7</v>
      </c>
      <c r="E6536" t="s">
        <v>15</v>
      </c>
      <c r="F6536" t="s">
        <v>18</v>
      </c>
      <c r="G6536" t="s">
        <v>31</v>
      </c>
      <c r="H6536" s="1">
        <v>45167</v>
      </c>
      <c r="I6536" t="s">
        <v>33</v>
      </c>
      <c r="J6536">
        <v>47</v>
      </c>
      <c r="K6536">
        <v>9</v>
      </c>
      <c r="L6536">
        <v>1474.24</v>
      </c>
      <c r="M6536">
        <v>97.75</v>
      </c>
      <c r="N6536" t="s">
        <v>49</v>
      </c>
      <c r="O6536">
        <v>4</v>
      </c>
      <c r="P6536" t="str" cm="1">
        <f t="array" ref="P6536">_xlfn.IFS(C6536&lt;25,"18-24", C6536&lt;=35,"25-35", C6536&lt;=50,"36-50",TRUE,"50+")</f>
        <v>36-50</v>
      </c>
      <c r="Q6536" t="str">
        <f t="shared" si="714"/>
        <v>new</v>
      </c>
      <c r="R6536" t="str">
        <f t="shared" si="715"/>
        <v>high value</v>
      </c>
      <c r="S6536" t="str">
        <f t="shared" si="716"/>
        <v>medium</v>
      </c>
      <c r="T6536" t="str">
        <f t="shared" si="717"/>
        <v>Aug</v>
      </c>
      <c r="U6536">
        <f t="shared" si="718"/>
        <v>2023</v>
      </c>
      <c r="V6536" t="str">
        <f t="shared" si="719"/>
        <v>5-10</v>
      </c>
      <c r="W6536" t="str">
        <f t="shared" si="720"/>
        <v>Slow</v>
      </c>
    </row>
    <row r="6537" spans="1:23" x14ac:dyDescent="0.3">
      <c r="A6537">
        <v>606536</v>
      </c>
      <c r="B6537">
        <v>12213</v>
      </c>
      <c r="C6537">
        <v>56</v>
      </c>
      <c r="D6537" t="s">
        <v>4</v>
      </c>
      <c r="E6537" t="s">
        <v>11</v>
      </c>
      <c r="F6537" t="s">
        <v>32</v>
      </c>
      <c r="G6537" t="s">
        <v>31</v>
      </c>
      <c r="H6537" s="1">
        <v>45031</v>
      </c>
      <c r="I6537" t="s">
        <v>34</v>
      </c>
      <c r="J6537">
        <v>65</v>
      </c>
      <c r="K6537">
        <v>10.9</v>
      </c>
      <c r="L6537">
        <v>636.92999999999995</v>
      </c>
      <c r="M6537">
        <v>84.72</v>
      </c>
      <c r="N6537" t="s">
        <v>50</v>
      </c>
      <c r="O6537">
        <v>5</v>
      </c>
      <c r="P6537" t="str" cm="1">
        <f t="array" ref="P6537">_xlfn.IFS(C6537&lt;25,"18-24", C6537&lt;=35,"25-35", C6537&lt;=50,"36-50",TRUE,"50+")</f>
        <v>50+</v>
      </c>
      <c r="Q6537" t="str">
        <f t="shared" si="714"/>
        <v>new</v>
      </c>
      <c r="R6537" t="str">
        <f t="shared" si="715"/>
        <v>high value</v>
      </c>
      <c r="S6537" t="str">
        <f t="shared" si="716"/>
        <v>High</v>
      </c>
      <c r="T6537" t="str">
        <f t="shared" si="717"/>
        <v>Apr</v>
      </c>
      <c r="U6537">
        <f t="shared" si="718"/>
        <v>2023</v>
      </c>
      <c r="V6537" t="str">
        <f t="shared" si="719"/>
        <v>10-15</v>
      </c>
      <c r="W6537" t="str">
        <f t="shared" si="720"/>
        <v>Slow</v>
      </c>
    </row>
    <row r="6538" spans="1:23" x14ac:dyDescent="0.3">
      <c r="A6538">
        <v>606537</v>
      </c>
      <c r="B6538">
        <v>43977</v>
      </c>
      <c r="C6538">
        <v>53</v>
      </c>
      <c r="D6538" t="s">
        <v>7</v>
      </c>
      <c r="E6538" t="s">
        <v>5</v>
      </c>
      <c r="F6538" t="s">
        <v>26</v>
      </c>
      <c r="G6538" t="s">
        <v>23</v>
      </c>
      <c r="H6538" s="1">
        <v>45236</v>
      </c>
      <c r="I6538" t="s">
        <v>33</v>
      </c>
      <c r="J6538">
        <v>35</v>
      </c>
      <c r="K6538">
        <v>10.1</v>
      </c>
      <c r="L6538">
        <v>1358.03</v>
      </c>
      <c r="M6538">
        <v>101.16</v>
      </c>
      <c r="N6538" t="s">
        <v>49</v>
      </c>
      <c r="O6538">
        <v>3</v>
      </c>
      <c r="P6538" t="str" cm="1">
        <f t="array" ref="P6538">_xlfn.IFS(C6538&lt;25,"18-24", C6538&lt;=35,"25-35", C6538&lt;=50,"36-50",TRUE,"50+")</f>
        <v>50+</v>
      </c>
      <c r="Q6538" t="str">
        <f t="shared" si="714"/>
        <v>repeat</v>
      </c>
      <c r="R6538" t="str">
        <f t="shared" si="715"/>
        <v>high value</v>
      </c>
      <c r="S6538" t="str">
        <f t="shared" si="716"/>
        <v>medium</v>
      </c>
      <c r="T6538" t="str">
        <f t="shared" si="717"/>
        <v>Nov</v>
      </c>
      <c r="U6538">
        <f t="shared" si="718"/>
        <v>2023</v>
      </c>
      <c r="V6538" t="str">
        <f t="shared" si="719"/>
        <v>10-15</v>
      </c>
      <c r="W6538" t="str">
        <f t="shared" si="720"/>
        <v>Medium</v>
      </c>
    </row>
    <row r="6539" spans="1:23" x14ac:dyDescent="0.3">
      <c r="A6539">
        <v>606538</v>
      </c>
      <c r="B6539">
        <v>37097</v>
      </c>
      <c r="C6539">
        <v>62</v>
      </c>
      <c r="D6539" t="s">
        <v>7</v>
      </c>
      <c r="E6539" t="s">
        <v>16</v>
      </c>
      <c r="F6539" t="s">
        <v>30</v>
      </c>
      <c r="G6539" t="s">
        <v>25</v>
      </c>
      <c r="H6539" s="1">
        <v>45174</v>
      </c>
      <c r="I6539" t="s">
        <v>33</v>
      </c>
      <c r="J6539">
        <v>77</v>
      </c>
      <c r="K6539">
        <v>4.5999999999999996</v>
      </c>
      <c r="L6539">
        <v>410.93</v>
      </c>
      <c r="M6539">
        <v>57.25</v>
      </c>
      <c r="N6539" t="s">
        <v>48</v>
      </c>
      <c r="O6539">
        <v>2</v>
      </c>
      <c r="P6539" t="str" cm="1">
        <f t="array" ref="P6539">_xlfn.IFS(C6539&lt;25,"18-24", C6539&lt;=35,"25-35", C6539&lt;=50,"36-50",TRUE,"50+")</f>
        <v>50+</v>
      </c>
      <c r="Q6539" t="str">
        <f t="shared" si="714"/>
        <v>new</v>
      </c>
      <c r="R6539" t="str">
        <f t="shared" si="715"/>
        <v>medium</v>
      </c>
      <c r="S6539" t="str">
        <f t="shared" si="716"/>
        <v>Low</v>
      </c>
      <c r="T6539" t="str">
        <f t="shared" si="717"/>
        <v>Sep</v>
      </c>
      <c r="U6539">
        <f t="shared" si="718"/>
        <v>2023</v>
      </c>
      <c r="V6539" t="str">
        <f t="shared" si="719"/>
        <v>0-5</v>
      </c>
      <c r="W6539" t="str">
        <f t="shared" si="720"/>
        <v>Slow</v>
      </c>
    </row>
    <row r="6540" spans="1:23" x14ac:dyDescent="0.3">
      <c r="A6540">
        <v>606539</v>
      </c>
      <c r="B6540">
        <v>50723</v>
      </c>
      <c r="C6540">
        <v>39</v>
      </c>
      <c r="D6540" t="s">
        <v>7</v>
      </c>
      <c r="E6540" t="s">
        <v>11</v>
      </c>
      <c r="F6540" t="s">
        <v>28</v>
      </c>
      <c r="G6540" t="s">
        <v>27</v>
      </c>
      <c r="H6540" s="1">
        <v>44616</v>
      </c>
      <c r="I6540" t="s">
        <v>33</v>
      </c>
      <c r="J6540">
        <v>38</v>
      </c>
      <c r="K6540">
        <v>4.7</v>
      </c>
      <c r="L6540">
        <v>312.23</v>
      </c>
      <c r="M6540">
        <v>72.38</v>
      </c>
      <c r="N6540" t="s">
        <v>48</v>
      </c>
      <c r="O6540">
        <v>3</v>
      </c>
      <c r="P6540" t="str" cm="1">
        <f t="array" ref="P6540">_xlfn.IFS(C6540&lt;25,"18-24", C6540&lt;=35,"25-35", C6540&lt;=50,"36-50",TRUE,"50+")</f>
        <v>36-50</v>
      </c>
      <c r="Q6540" t="str">
        <f t="shared" si="714"/>
        <v>new</v>
      </c>
      <c r="R6540" t="str">
        <f t="shared" si="715"/>
        <v>medium</v>
      </c>
      <c r="S6540" t="str">
        <f t="shared" si="716"/>
        <v>medium</v>
      </c>
      <c r="T6540" t="str">
        <f t="shared" si="717"/>
        <v>Feb</v>
      </c>
      <c r="U6540">
        <f t="shared" si="718"/>
        <v>2022</v>
      </c>
      <c r="V6540" t="str">
        <f t="shared" si="719"/>
        <v>0-5</v>
      </c>
      <c r="W6540" t="str">
        <f t="shared" si="720"/>
        <v>Medium</v>
      </c>
    </row>
    <row r="6541" spans="1:23" x14ac:dyDescent="0.3">
      <c r="A6541">
        <v>606540</v>
      </c>
      <c r="B6541">
        <v>35505</v>
      </c>
      <c r="C6541">
        <v>36</v>
      </c>
      <c r="D6541" t="s">
        <v>4</v>
      </c>
      <c r="E6541" t="s">
        <v>16</v>
      </c>
      <c r="F6541" t="s">
        <v>28</v>
      </c>
      <c r="G6541" t="s">
        <v>27</v>
      </c>
      <c r="H6541" s="1">
        <v>45322</v>
      </c>
      <c r="I6541" t="s">
        <v>33</v>
      </c>
      <c r="J6541">
        <v>29</v>
      </c>
      <c r="K6541">
        <v>13</v>
      </c>
      <c r="L6541">
        <v>359.64</v>
      </c>
      <c r="M6541">
        <v>41.83</v>
      </c>
      <c r="N6541" t="s">
        <v>47</v>
      </c>
      <c r="O6541">
        <v>1</v>
      </c>
      <c r="P6541" t="str" cm="1">
        <f t="array" ref="P6541">_xlfn.IFS(C6541&lt;25,"18-24", C6541&lt;=35,"25-35", C6541&lt;=50,"36-50",TRUE,"50+")</f>
        <v>36-50</v>
      </c>
      <c r="Q6541" t="str">
        <f t="shared" si="714"/>
        <v>new</v>
      </c>
      <c r="R6541" t="str">
        <f t="shared" si="715"/>
        <v>medium</v>
      </c>
      <c r="S6541" t="str">
        <f t="shared" si="716"/>
        <v>Low</v>
      </c>
      <c r="T6541" t="str">
        <f t="shared" si="717"/>
        <v>Jan</v>
      </c>
      <c r="U6541">
        <f t="shared" si="718"/>
        <v>2024</v>
      </c>
      <c r="V6541" t="str">
        <f t="shared" si="719"/>
        <v>10-15</v>
      </c>
      <c r="W6541" t="str">
        <f t="shared" si="720"/>
        <v>Fast</v>
      </c>
    </row>
    <row r="6542" spans="1:23" x14ac:dyDescent="0.3">
      <c r="A6542">
        <v>606541</v>
      </c>
      <c r="B6542">
        <v>18221</v>
      </c>
      <c r="C6542">
        <v>61</v>
      </c>
      <c r="D6542" t="s">
        <v>4</v>
      </c>
      <c r="E6542" t="s">
        <v>13</v>
      </c>
      <c r="F6542" t="s">
        <v>22</v>
      </c>
      <c r="G6542" t="s">
        <v>29</v>
      </c>
      <c r="H6542" s="1">
        <v>44878</v>
      </c>
      <c r="I6542" t="s">
        <v>33</v>
      </c>
      <c r="J6542">
        <v>24</v>
      </c>
      <c r="K6542">
        <v>12.7</v>
      </c>
      <c r="L6542">
        <v>177.54</v>
      </c>
      <c r="M6542">
        <v>49.71</v>
      </c>
      <c r="N6542" t="s">
        <v>48</v>
      </c>
      <c r="O6542">
        <v>3</v>
      </c>
      <c r="P6542" t="str" cm="1">
        <f t="array" ref="P6542">_xlfn.IFS(C6542&lt;25,"18-24", C6542&lt;=35,"25-35", C6542&lt;=50,"36-50",TRUE,"50+")</f>
        <v>50+</v>
      </c>
      <c r="Q6542" t="str">
        <f t="shared" si="714"/>
        <v>new</v>
      </c>
      <c r="R6542" t="str">
        <f t="shared" si="715"/>
        <v>low</v>
      </c>
      <c r="S6542" t="str">
        <f t="shared" si="716"/>
        <v>medium</v>
      </c>
      <c r="T6542" t="str">
        <f t="shared" si="717"/>
        <v>Nov</v>
      </c>
      <c r="U6542">
        <f t="shared" si="718"/>
        <v>2022</v>
      </c>
      <c r="V6542" t="str">
        <f t="shared" si="719"/>
        <v>10-15</v>
      </c>
      <c r="W6542" t="str">
        <f t="shared" si="720"/>
        <v>Fast</v>
      </c>
    </row>
    <row r="6543" spans="1:23" x14ac:dyDescent="0.3">
      <c r="A6543">
        <v>606542</v>
      </c>
      <c r="B6543">
        <v>58735</v>
      </c>
      <c r="C6543">
        <v>22</v>
      </c>
      <c r="D6543" t="s">
        <v>4</v>
      </c>
      <c r="E6543" t="s">
        <v>15</v>
      </c>
      <c r="F6543" t="s">
        <v>28</v>
      </c>
      <c r="G6543" t="s">
        <v>27</v>
      </c>
      <c r="H6543" s="1">
        <v>44851</v>
      </c>
      <c r="I6543" t="s">
        <v>34</v>
      </c>
      <c r="J6543">
        <v>84</v>
      </c>
      <c r="K6543">
        <v>10.5</v>
      </c>
      <c r="L6543">
        <v>1452.7</v>
      </c>
      <c r="M6543">
        <v>24.01</v>
      </c>
      <c r="N6543" t="s">
        <v>47</v>
      </c>
      <c r="O6543">
        <v>4</v>
      </c>
      <c r="P6543" t="str" cm="1">
        <f t="array" ref="P6543">_xlfn.IFS(C6543&lt;25,"18-24", C6543&lt;=35,"25-35", C6543&lt;=50,"36-50",TRUE,"50+")</f>
        <v>18-24</v>
      </c>
      <c r="Q6543" t="str">
        <f t="shared" si="714"/>
        <v>new</v>
      </c>
      <c r="R6543" t="str">
        <f t="shared" si="715"/>
        <v>high value</v>
      </c>
      <c r="S6543" t="str">
        <f t="shared" si="716"/>
        <v>medium</v>
      </c>
      <c r="T6543" t="str">
        <f t="shared" si="717"/>
        <v>Oct</v>
      </c>
      <c r="U6543">
        <f t="shared" si="718"/>
        <v>2022</v>
      </c>
      <c r="V6543" t="str">
        <f t="shared" si="719"/>
        <v>10-15</v>
      </c>
      <c r="W6543" t="str">
        <f t="shared" si="720"/>
        <v>Slow</v>
      </c>
    </row>
    <row r="6544" spans="1:23" x14ac:dyDescent="0.3">
      <c r="A6544">
        <v>606543</v>
      </c>
      <c r="B6544">
        <v>76476</v>
      </c>
      <c r="C6544">
        <v>27</v>
      </c>
      <c r="D6544" t="s">
        <v>7</v>
      </c>
      <c r="E6544" t="s">
        <v>13</v>
      </c>
      <c r="F6544" t="s">
        <v>26</v>
      </c>
      <c r="G6544" t="s">
        <v>31</v>
      </c>
      <c r="H6544" s="1">
        <v>45469</v>
      </c>
      <c r="I6544" t="s">
        <v>33</v>
      </c>
      <c r="J6544">
        <v>63</v>
      </c>
      <c r="K6544">
        <v>13.7</v>
      </c>
      <c r="L6544">
        <v>1372.48</v>
      </c>
      <c r="M6544">
        <v>95.97</v>
      </c>
      <c r="N6544" t="s">
        <v>48</v>
      </c>
      <c r="O6544">
        <v>1</v>
      </c>
      <c r="P6544" t="str" cm="1">
        <f t="array" ref="P6544">_xlfn.IFS(C6544&lt;25,"18-24", C6544&lt;=35,"25-35", C6544&lt;=50,"36-50",TRUE,"50+")</f>
        <v>25-35</v>
      </c>
      <c r="Q6544" t="str">
        <f t="shared" si="714"/>
        <v>new</v>
      </c>
      <c r="R6544" t="str">
        <f t="shared" si="715"/>
        <v>high value</v>
      </c>
      <c r="S6544" t="str">
        <f t="shared" si="716"/>
        <v>Low</v>
      </c>
      <c r="T6544" t="str">
        <f t="shared" si="717"/>
        <v>Jun</v>
      </c>
      <c r="U6544">
        <f t="shared" si="718"/>
        <v>2024</v>
      </c>
      <c r="V6544" t="str">
        <f t="shared" si="719"/>
        <v>10-15</v>
      </c>
      <c r="W6544" t="str">
        <f t="shared" si="720"/>
        <v>Slow</v>
      </c>
    </row>
    <row r="6545" spans="1:23" x14ac:dyDescent="0.3">
      <c r="A6545">
        <v>606544</v>
      </c>
      <c r="B6545">
        <v>13165</v>
      </c>
      <c r="C6545">
        <v>30</v>
      </c>
      <c r="D6545" t="s">
        <v>7</v>
      </c>
      <c r="E6545" t="s">
        <v>8</v>
      </c>
      <c r="F6545" t="s">
        <v>26</v>
      </c>
      <c r="G6545" t="s">
        <v>21</v>
      </c>
      <c r="H6545" s="1">
        <v>45298</v>
      </c>
      <c r="I6545" t="s">
        <v>33</v>
      </c>
      <c r="J6545">
        <v>76</v>
      </c>
      <c r="K6545">
        <v>5.2</v>
      </c>
      <c r="L6545">
        <v>649.96</v>
      </c>
      <c r="M6545">
        <v>65.5</v>
      </c>
      <c r="N6545" t="s">
        <v>50</v>
      </c>
      <c r="O6545">
        <v>2</v>
      </c>
      <c r="P6545" t="str" cm="1">
        <f t="array" ref="P6545">_xlfn.IFS(C6545&lt;25,"18-24", C6545&lt;=35,"25-35", C6545&lt;=50,"36-50",TRUE,"50+")</f>
        <v>25-35</v>
      </c>
      <c r="Q6545" t="str">
        <f t="shared" si="714"/>
        <v>new</v>
      </c>
      <c r="R6545" t="str">
        <f t="shared" si="715"/>
        <v>high value</v>
      </c>
      <c r="S6545" t="str">
        <f t="shared" si="716"/>
        <v>Low</v>
      </c>
      <c r="T6545" t="str">
        <f t="shared" si="717"/>
        <v>Jan</v>
      </c>
      <c r="U6545">
        <f t="shared" si="718"/>
        <v>2024</v>
      </c>
      <c r="V6545" t="str">
        <f t="shared" si="719"/>
        <v>5-10</v>
      </c>
      <c r="W6545" t="str">
        <f t="shared" si="720"/>
        <v>Slow</v>
      </c>
    </row>
    <row r="6546" spans="1:23" x14ac:dyDescent="0.3">
      <c r="A6546">
        <v>606545</v>
      </c>
      <c r="B6546">
        <v>67364</v>
      </c>
      <c r="C6546">
        <v>30</v>
      </c>
      <c r="D6546" t="s">
        <v>7</v>
      </c>
      <c r="E6546" t="s">
        <v>16</v>
      </c>
      <c r="F6546" t="s">
        <v>32</v>
      </c>
      <c r="G6546" t="s">
        <v>29</v>
      </c>
      <c r="H6546" s="1">
        <v>44708</v>
      </c>
      <c r="I6546" t="s">
        <v>34</v>
      </c>
      <c r="J6546">
        <v>27</v>
      </c>
      <c r="K6546">
        <v>3.7</v>
      </c>
      <c r="L6546">
        <v>202.58</v>
      </c>
      <c r="M6546">
        <v>62.91</v>
      </c>
      <c r="N6546" t="s">
        <v>48</v>
      </c>
      <c r="O6546">
        <v>3</v>
      </c>
      <c r="P6546" t="str" cm="1">
        <f t="array" ref="P6546">_xlfn.IFS(C6546&lt;25,"18-24", C6546&lt;=35,"25-35", C6546&lt;=50,"36-50",TRUE,"50+")</f>
        <v>25-35</v>
      </c>
      <c r="Q6546" t="str">
        <f t="shared" si="714"/>
        <v>new</v>
      </c>
      <c r="R6546" t="str">
        <f t="shared" si="715"/>
        <v>low</v>
      </c>
      <c r="S6546" t="str">
        <f t="shared" si="716"/>
        <v>medium</v>
      </c>
      <c r="T6546" t="str">
        <f t="shared" si="717"/>
        <v>May</v>
      </c>
      <c r="U6546">
        <f t="shared" si="718"/>
        <v>2022</v>
      </c>
      <c r="V6546" t="str">
        <f t="shared" si="719"/>
        <v>0-5</v>
      </c>
      <c r="W6546" t="str">
        <f t="shared" si="720"/>
        <v>Fast</v>
      </c>
    </row>
    <row r="6547" spans="1:23" x14ac:dyDescent="0.3">
      <c r="A6547">
        <v>606546</v>
      </c>
      <c r="B6547">
        <v>18915</v>
      </c>
      <c r="C6547">
        <v>45</v>
      </c>
      <c r="D6547" t="s">
        <v>7</v>
      </c>
      <c r="E6547" t="s">
        <v>11</v>
      </c>
      <c r="F6547" t="s">
        <v>32</v>
      </c>
      <c r="G6547" t="s">
        <v>21</v>
      </c>
      <c r="H6547" s="1">
        <v>45185</v>
      </c>
      <c r="I6547" t="s">
        <v>34</v>
      </c>
      <c r="J6547">
        <v>48</v>
      </c>
      <c r="K6547">
        <v>7.7</v>
      </c>
      <c r="L6547">
        <v>1099.3499999999999</v>
      </c>
      <c r="M6547">
        <v>58.57</v>
      </c>
      <c r="N6547" t="s">
        <v>49</v>
      </c>
      <c r="O6547">
        <v>3</v>
      </c>
      <c r="P6547" t="str" cm="1">
        <f t="array" ref="P6547">_xlfn.IFS(C6547&lt;25,"18-24", C6547&lt;=35,"25-35", C6547&lt;=50,"36-50",TRUE,"50+")</f>
        <v>36-50</v>
      </c>
      <c r="Q6547" t="str">
        <f t="shared" si="714"/>
        <v>new</v>
      </c>
      <c r="R6547" t="str">
        <f t="shared" si="715"/>
        <v>high value</v>
      </c>
      <c r="S6547" t="str">
        <f t="shared" si="716"/>
        <v>medium</v>
      </c>
      <c r="T6547" t="str">
        <f t="shared" si="717"/>
        <v>Sep</v>
      </c>
      <c r="U6547">
        <f t="shared" si="718"/>
        <v>2023</v>
      </c>
      <c r="V6547" t="str">
        <f t="shared" si="719"/>
        <v>5-10</v>
      </c>
      <c r="W6547" t="str">
        <f t="shared" si="720"/>
        <v>Slow</v>
      </c>
    </row>
    <row r="6548" spans="1:23" x14ac:dyDescent="0.3">
      <c r="A6548">
        <v>606547</v>
      </c>
      <c r="B6548">
        <v>21302</v>
      </c>
      <c r="C6548">
        <v>27</v>
      </c>
      <c r="D6548" t="s">
        <v>4</v>
      </c>
      <c r="E6548" t="s">
        <v>5</v>
      </c>
      <c r="F6548" t="s">
        <v>26</v>
      </c>
      <c r="G6548" t="s">
        <v>25</v>
      </c>
      <c r="H6548" s="1">
        <v>45126</v>
      </c>
      <c r="I6548" t="s">
        <v>34</v>
      </c>
      <c r="J6548">
        <v>60</v>
      </c>
      <c r="K6548">
        <v>8.3000000000000007</v>
      </c>
      <c r="L6548">
        <v>180.96</v>
      </c>
      <c r="M6548">
        <v>96.39</v>
      </c>
      <c r="N6548" t="s">
        <v>48</v>
      </c>
      <c r="O6548">
        <v>5</v>
      </c>
      <c r="P6548" t="str" cm="1">
        <f t="array" ref="P6548">_xlfn.IFS(C6548&lt;25,"18-24", C6548&lt;=35,"25-35", C6548&lt;=50,"36-50",TRUE,"50+")</f>
        <v>25-35</v>
      </c>
      <c r="Q6548" t="str">
        <f t="shared" si="714"/>
        <v>new</v>
      </c>
      <c r="R6548" t="str">
        <f t="shared" si="715"/>
        <v>low</v>
      </c>
      <c r="S6548" t="str">
        <f t="shared" si="716"/>
        <v>High</v>
      </c>
      <c r="T6548" t="str">
        <f t="shared" si="717"/>
        <v>Jul</v>
      </c>
      <c r="U6548">
        <f t="shared" si="718"/>
        <v>2023</v>
      </c>
      <c r="V6548" t="str">
        <f t="shared" si="719"/>
        <v>5-10</v>
      </c>
      <c r="W6548" t="str">
        <f t="shared" si="720"/>
        <v>Slow</v>
      </c>
    </row>
    <row r="6549" spans="1:23" x14ac:dyDescent="0.3">
      <c r="A6549">
        <v>606548</v>
      </c>
      <c r="B6549">
        <v>33756</v>
      </c>
      <c r="C6549">
        <v>18</v>
      </c>
      <c r="D6549" t="s">
        <v>4</v>
      </c>
      <c r="E6549" t="s">
        <v>16</v>
      </c>
      <c r="F6549" t="s">
        <v>22</v>
      </c>
      <c r="G6549" t="s">
        <v>31</v>
      </c>
      <c r="H6549" s="1">
        <v>44685</v>
      </c>
      <c r="I6549" t="s">
        <v>33</v>
      </c>
      <c r="J6549">
        <v>48</v>
      </c>
      <c r="K6549">
        <v>2.9</v>
      </c>
      <c r="L6549">
        <v>956.81</v>
      </c>
      <c r="M6549">
        <v>39.81</v>
      </c>
      <c r="N6549" t="s">
        <v>48</v>
      </c>
      <c r="O6549">
        <v>1</v>
      </c>
      <c r="P6549" t="str" cm="1">
        <f t="array" ref="P6549">_xlfn.IFS(C6549&lt;25,"18-24", C6549&lt;=35,"25-35", C6549&lt;=50,"36-50",TRUE,"50+")</f>
        <v>18-24</v>
      </c>
      <c r="Q6549" t="str">
        <f t="shared" si="714"/>
        <v>new</v>
      </c>
      <c r="R6549" t="str">
        <f t="shared" si="715"/>
        <v>high value</v>
      </c>
      <c r="S6549" t="str">
        <f t="shared" si="716"/>
        <v>Low</v>
      </c>
      <c r="T6549" t="str">
        <f t="shared" si="717"/>
        <v>May</v>
      </c>
      <c r="U6549">
        <f t="shared" si="718"/>
        <v>2022</v>
      </c>
      <c r="V6549" t="str">
        <f t="shared" si="719"/>
        <v>0-5</v>
      </c>
      <c r="W6549" t="str">
        <f t="shared" si="720"/>
        <v>Slow</v>
      </c>
    </row>
    <row r="6550" spans="1:23" x14ac:dyDescent="0.3">
      <c r="A6550">
        <v>606549</v>
      </c>
      <c r="B6550">
        <v>99692</v>
      </c>
      <c r="C6550">
        <v>41</v>
      </c>
      <c r="D6550" t="s">
        <v>7</v>
      </c>
      <c r="E6550" t="s">
        <v>5</v>
      </c>
      <c r="F6550" t="s">
        <v>24</v>
      </c>
      <c r="G6550" t="s">
        <v>23</v>
      </c>
      <c r="H6550" s="1">
        <v>45172</v>
      </c>
      <c r="I6550" t="s">
        <v>33</v>
      </c>
      <c r="J6550">
        <v>25</v>
      </c>
      <c r="K6550">
        <v>13.3</v>
      </c>
      <c r="L6550">
        <v>1126.48</v>
      </c>
      <c r="M6550">
        <v>23.37</v>
      </c>
      <c r="N6550" t="s">
        <v>47</v>
      </c>
      <c r="O6550">
        <v>5</v>
      </c>
      <c r="P6550" t="str" cm="1">
        <f t="array" ref="P6550">_xlfn.IFS(C6550&lt;25,"18-24", C6550&lt;=35,"25-35", C6550&lt;=50,"36-50",TRUE,"50+")</f>
        <v>36-50</v>
      </c>
      <c r="Q6550" t="str">
        <f t="shared" si="714"/>
        <v>new</v>
      </c>
      <c r="R6550" t="str">
        <f t="shared" si="715"/>
        <v>high value</v>
      </c>
      <c r="S6550" t="str">
        <f t="shared" si="716"/>
        <v>High</v>
      </c>
      <c r="T6550" t="str">
        <f t="shared" si="717"/>
        <v>Sep</v>
      </c>
      <c r="U6550">
        <f t="shared" si="718"/>
        <v>2023</v>
      </c>
      <c r="V6550" t="str">
        <f t="shared" si="719"/>
        <v>10-15</v>
      </c>
      <c r="W6550" t="str">
        <f t="shared" si="720"/>
        <v>Fast</v>
      </c>
    </row>
    <row r="6551" spans="1:23" x14ac:dyDescent="0.3">
      <c r="A6551">
        <v>606550</v>
      </c>
      <c r="B6551">
        <v>16650</v>
      </c>
      <c r="C6551">
        <v>43</v>
      </c>
      <c r="D6551" t="s">
        <v>4</v>
      </c>
      <c r="E6551" t="s">
        <v>5</v>
      </c>
      <c r="F6551" t="s">
        <v>18</v>
      </c>
      <c r="G6551" t="s">
        <v>23</v>
      </c>
      <c r="H6551" s="1">
        <v>44828</v>
      </c>
      <c r="I6551" t="s">
        <v>34</v>
      </c>
      <c r="J6551">
        <v>35</v>
      </c>
      <c r="K6551">
        <v>2.2000000000000002</v>
      </c>
      <c r="L6551">
        <v>619.72</v>
      </c>
      <c r="M6551">
        <v>116.05</v>
      </c>
      <c r="N6551" t="s">
        <v>50</v>
      </c>
      <c r="O6551">
        <v>3</v>
      </c>
      <c r="P6551" t="str" cm="1">
        <f t="array" ref="P6551">_xlfn.IFS(C6551&lt;25,"18-24", C6551&lt;=35,"25-35", C6551&lt;=50,"36-50",TRUE,"50+")</f>
        <v>36-50</v>
      </c>
      <c r="Q6551" t="str">
        <f t="shared" si="714"/>
        <v>new</v>
      </c>
      <c r="R6551" t="str">
        <f t="shared" si="715"/>
        <v>high value</v>
      </c>
      <c r="S6551" t="str">
        <f t="shared" si="716"/>
        <v>medium</v>
      </c>
      <c r="T6551" t="str">
        <f t="shared" si="717"/>
        <v>Sep</v>
      </c>
      <c r="U6551">
        <f t="shared" si="718"/>
        <v>2022</v>
      </c>
      <c r="V6551" t="str">
        <f t="shared" si="719"/>
        <v>0-5</v>
      </c>
      <c r="W6551" t="str">
        <f t="shared" si="720"/>
        <v>Medium</v>
      </c>
    </row>
    <row r="6552" spans="1:23" x14ac:dyDescent="0.3">
      <c r="A6552">
        <v>606551</v>
      </c>
      <c r="B6552">
        <v>85413</v>
      </c>
      <c r="C6552">
        <v>64</v>
      </c>
      <c r="D6552" t="s">
        <v>7</v>
      </c>
      <c r="E6552" t="s">
        <v>5</v>
      </c>
      <c r="F6552" t="s">
        <v>19</v>
      </c>
      <c r="G6552" t="s">
        <v>23</v>
      </c>
      <c r="H6552" s="1">
        <v>45032</v>
      </c>
      <c r="I6552" t="s">
        <v>34</v>
      </c>
      <c r="J6552">
        <v>56</v>
      </c>
      <c r="K6552">
        <v>8.9</v>
      </c>
      <c r="L6552">
        <v>161.88999999999999</v>
      </c>
      <c r="M6552">
        <v>46.34</v>
      </c>
      <c r="N6552" t="s">
        <v>50</v>
      </c>
      <c r="O6552">
        <v>5</v>
      </c>
      <c r="P6552" t="str" cm="1">
        <f t="array" ref="P6552">_xlfn.IFS(C6552&lt;25,"18-24", C6552&lt;=35,"25-35", C6552&lt;=50,"36-50",TRUE,"50+")</f>
        <v>50+</v>
      </c>
      <c r="Q6552" t="str">
        <f t="shared" si="714"/>
        <v>new</v>
      </c>
      <c r="R6552" t="str">
        <f t="shared" si="715"/>
        <v>low</v>
      </c>
      <c r="S6552" t="str">
        <f t="shared" si="716"/>
        <v>High</v>
      </c>
      <c r="T6552" t="str">
        <f t="shared" si="717"/>
        <v>Apr</v>
      </c>
      <c r="U6552">
        <f t="shared" si="718"/>
        <v>2023</v>
      </c>
      <c r="V6552" t="str">
        <f t="shared" si="719"/>
        <v>5-10</v>
      </c>
      <c r="W6552" t="str">
        <f t="shared" si="720"/>
        <v>Slow</v>
      </c>
    </row>
    <row r="6553" spans="1:23" x14ac:dyDescent="0.3">
      <c r="A6553">
        <v>606552</v>
      </c>
      <c r="B6553">
        <v>95533</v>
      </c>
      <c r="C6553">
        <v>52</v>
      </c>
      <c r="D6553" t="s">
        <v>4</v>
      </c>
      <c r="E6553" t="s">
        <v>11</v>
      </c>
      <c r="F6553" t="s">
        <v>18</v>
      </c>
      <c r="G6553" t="s">
        <v>27</v>
      </c>
      <c r="H6553" s="1">
        <v>45098</v>
      </c>
      <c r="I6553" t="s">
        <v>34</v>
      </c>
      <c r="J6553">
        <v>33</v>
      </c>
      <c r="K6553">
        <v>13.2</v>
      </c>
      <c r="L6553">
        <v>286.22000000000003</v>
      </c>
      <c r="M6553">
        <v>81.7</v>
      </c>
      <c r="N6553" t="s">
        <v>50</v>
      </c>
      <c r="O6553">
        <v>4</v>
      </c>
      <c r="P6553" t="str" cm="1">
        <f t="array" ref="P6553">_xlfn.IFS(C6553&lt;25,"18-24", C6553&lt;=35,"25-35", C6553&lt;=50,"36-50",TRUE,"50+")</f>
        <v>50+</v>
      </c>
      <c r="Q6553" t="str">
        <f t="shared" si="714"/>
        <v>repeat</v>
      </c>
      <c r="R6553" t="str">
        <f t="shared" si="715"/>
        <v>medium</v>
      </c>
      <c r="S6553" t="str">
        <f t="shared" si="716"/>
        <v>medium</v>
      </c>
      <c r="T6553" t="str">
        <f t="shared" si="717"/>
        <v>Jun</v>
      </c>
      <c r="U6553">
        <f t="shared" si="718"/>
        <v>2023</v>
      </c>
      <c r="V6553" t="str">
        <f t="shared" si="719"/>
        <v>10-15</v>
      </c>
      <c r="W6553" t="str">
        <f t="shared" si="720"/>
        <v>Medium</v>
      </c>
    </row>
    <row r="6554" spans="1:23" x14ac:dyDescent="0.3">
      <c r="A6554">
        <v>606553</v>
      </c>
      <c r="B6554">
        <v>32991</v>
      </c>
      <c r="C6554">
        <v>64</v>
      </c>
      <c r="D6554" t="s">
        <v>4</v>
      </c>
      <c r="E6554" t="s">
        <v>5</v>
      </c>
      <c r="F6554" t="s">
        <v>28</v>
      </c>
      <c r="G6554" t="s">
        <v>21</v>
      </c>
      <c r="H6554" s="1">
        <v>44675</v>
      </c>
      <c r="I6554" t="s">
        <v>33</v>
      </c>
      <c r="J6554">
        <v>72</v>
      </c>
      <c r="K6554">
        <v>9.3000000000000007</v>
      </c>
      <c r="L6554">
        <v>763.84</v>
      </c>
      <c r="M6554">
        <v>60.64</v>
      </c>
      <c r="N6554" t="s">
        <v>49</v>
      </c>
      <c r="O6554">
        <v>1</v>
      </c>
      <c r="P6554" t="str" cm="1">
        <f t="array" ref="P6554">_xlfn.IFS(C6554&lt;25,"18-24", C6554&lt;=35,"25-35", C6554&lt;=50,"36-50",TRUE,"50+")</f>
        <v>50+</v>
      </c>
      <c r="Q6554" t="str">
        <f t="shared" si="714"/>
        <v>new</v>
      </c>
      <c r="R6554" t="str">
        <f t="shared" si="715"/>
        <v>high value</v>
      </c>
      <c r="S6554" t="str">
        <f t="shared" si="716"/>
        <v>Low</v>
      </c>
      <c r="T6554" t="str">
        <f t="shared" si="717"/>
        <v>Apr</v>
      </c>
      <c r="U6554">
        <f t="shared" si="718"/>
        <v>2022</v>
      </c>
      <c r="V6554" t="str">
        <f t="shared" si="719"/>
        <v>5-10</v>
      </c>
      <c r="W6554" t="str">
        <f t="shared" si="720"/>
        <v>Slow</v>
      </c>
    </row>
    <row r="6555" spans="1:23" x14ac:dyDescent="0.3">
      <c r="A6555">
        <v>606554</v>
      </c>
      <c r="B6555">
        <v>57604</v>
      </c>
      <c r="C6555">
        <v>49</v>
      </c>
      <c r="D6555" t="s">
        <v>7</v>
      </c>
      <c r="E6555" t="s">
        <v>13</v>
      </c>
      <c r="F6555" t="s">
        <v>18</v>
      </c>
      <c r="G6555" t="s">
        <v>21</v>
      </c>
      <c r="H6555" s="1">
        <v>44845</v>
      </c>
      <c r="I6555" t="s">
        <v>33</v>
      </c>
      <c r="J6555">
        <v>54</v>
      </c>
      <c r="K6555">
        <v>2.8</v>
      </c>
      <c r="L6555">
        <v>826.88</v>
      </c>
      <c r="M6555">
        <v>51.61</v>
      </c>
      <c r="N6555" t="s">
        <v>49</v>
      </c>
      <c r="O6555">
        <v>5</v>
      </c>
      <c r="P6555" t="str" cm="1">
        <f t="array" ref="P6555">_xlfn.IFS(C6555&lt;25,"18-24", C6555&lt;=35,"25-35", C6555&lt;=50,"36-50",TRUE,"50+")</f>
        <v>36-50</v>
      </c>
      <c r="Q6555" t="str">
        <f t="shared" si="714"/>
        <v>new</v>
      </c>
      <c r="R6555" t="str">
        <f t="shared" si="715"/>
        <v>high value</v>
      </c>
      <c r="S6555" t="str">
        <f t="shared" si="716"/>
        <v>High</v>
      </c>
      <c r="T6555" t="str">
        <f t="shared" si="717"/>
        <v>Oct</v>
      </c>
      <c r="U6555">
        <f t="shared" si="718"/>
        <v>2022</v>
      </c>
      <c r="V6555" t="str">
        <f t="shared" si="719"/>
        <v>0-5</v>
      </c>
      <c r="W6555" t="str">
        <f t="shared" si="720"/>
        <v>Slow</v>
      </c>
    </row>
    <row r="6556" spans="1:23" x14ac:dyDescent="0.3">
      <c r="A6556">
        <v>606555</v>
      </c>
      <c r="B6556">
        <v>18812</v>
      </c>
      <c r="C6556">
        <v>48</v>
      </c>
      <c r="D6556" t="s">
        <v>4</v>
      </c>
      <c r="E6556" t="s">
        <v>5</v>
      </c>
      <c r="F6556" t="s">
        <v>19</v>
      </c>
      <c r="G6556" t="s">
        <v>27</v>
      </c>
      <c r="H6556" s="1">
        <v>44789</v>
      </c>
      <c r="I6556" t="s">
        <v>34</v>
      </c>
      <c r="J6556">
        <v>83</v>
      </c>
      <c r="K6556">
        <v>3.3</v>
      </c>
      <c r="L6556">
        <v>724.89</v>
      </c>
      <c r="M6556">
        <v>27.65</v>
      </c>
      <c r="N6556" t="s">
        <v>49</v>
      </c>
      <c r="O6556">
        <v>1</v>
      </c>
      <c r="P6556" t="str" cm="1">
        <f t="array" ref="P6556">_xlfn.IFS(C6556&lt;25,"18-24", C6556&lt;=35,"25-35", C6556&lt;=50,"36-50",TRUE,"50+")</f>
        <v>36-50</v>
      </c>
      <c r="Q6556" t="str">
        <f t="shared" si="714"/>
        <v>new</v>
      </c>
      <c r="R6556" t="str">
        <f t="shared" si="715"/>
        <v>high value</v>
      </c>
      <c r="S6556" t="str">
        <f t="shared" si="716"/>
        <v>Low</v>
      </c>
      <c r="T6556" t="str">
        <f t="shared" si="717"/>
        <v>Aug</v>
      </c>
      <c r="U6556">
        <f t="shared" si="718"/>
        <v>2022</v>
      </c>
      <c r="V6556" t="str">
        <f t="shared" si="719"/>
        <v>0-5</v>
      </c>
      <c r="W6556" t="str">
        <f t="shared" si="720"/>
        <v>Slow</v>
      </c>
    </row>
    <row r="6557" spans="1:23" x14ac:dyDescent="0.3">
      <c r="A6557">
        <v>606556</v>
      </c>
      <c r="B6557">
        <v>60316</v>
      </c>
      <c r="C6557">
        <v>41</v>
      </c>
      <c r="D6557" t="s">
        <v>4</v>
      </c>
      <c r="E6557" t="s">
        <v>13</v>
      </c>
      <c r="F6557" t="s">
        <v>26</v>
      </c>
      <c r="G6557" t="s">
        <v>25</v>
      </c>
      <c r="H6557" s="1">
        <v>45525</v>
      </c>
      <c r="I6557" t="s">
        <v>33</v>
      </c>
      <c r="J6557">
        <v>66</v>
      </c>
      <c r="K6557">
        <v>5.6</v>
      </c>
      <c r="L6557">
        <v>699.38</v>
      </c>
      <c r="M6557">
        <v>95.57</v>
      </c>
      <c r="N6557" t="s">
        <v>50</v>
      </c>
      <c r="O6557">
        <v>3</v>
      </c>
      <c r="P6557" t="str" cm="1">
        <f t="array" ref="P6557">_xlfn.IFS(C6557&lt;25,"18-24", C6557&lt;=35,"25-35", C6557&lt;=50,"36-50",TRUE,"50+")</f>
        <v>36-50</v>
      </c>
      <c r="Q6557" t="str">
        <f t="shared" si="714"/>
        <v>new</v>
      </c>
      <c r="R6557" t="str">
        <f t="shared" si="715"/>
        <v>high value</v>
      </c>
      <c r="S6557" t="str">
        <f t="shared" si="716"/>
        <v>medium</v>
      </c>
      <c r="T6557" t="str">
        <f t="shared" si="717"/>
        <v>Aug</v>
      </c>
      <c r="U6557">
        <f t="shared" si="718"/>
        <v>2024</v>
      </c>
      <c r="V6557" t="str">
        <f t="shared" si="719"/>
        <v>5-10</v>
      </c>
      <c r="W6557" t="str">
        <f t="shared" si="720"/>
        <v>Slow</v>
      </c>
    </row>
    <row r="6558" spans="1:23" x14ac:dyDescent="0.3">
      <c r="A6558">
        <v>606557</v>
      </c>
      <c r="B6558">
        <v>80078</v>
      </c>
      <c r="C6558">
        <v>33</v>
      </c>
      <c r="D6558" t="s">
        <v>7</v>
      </c>
      <c r="E6558" t="s">
        <v>13</v>
      </c>
      <c r="F6558" t="s">
        <v>26</v>
      </c>
      <c r="G6558" t="s">
        <v>27</v>
      </c>
      <c r="H6558" s="1">
        <v>45424</v>
      </c>
      <c r="I6558" t="s">
        <v>33</v>
      </c>
      <c r="J6558">
        <v>25</v>
      </c>
      <c r="K6558">
        <v>10.1</v>
      </c>
      <c r="L6558">
        <v>700.07</v>
      </c>
      <c r="M6558">
        <v>96.91</v>
      </c>
      <c r="N6558" t="s">
        <v>47</v>
      </c>
      <c r="O6558">
        <v>3</v>
      </c>
      <c r="P6558" t="str" cm="1">
        <f t="array" ref="P6558">_xlfn.IFS(C6558&lt;25,"18-24", C6558&lt;=35,"25-35", C6558&lt;=50,"36-50",TRUE,"50+")</f>
        <v>25-35</v>
      </c>
      <c r="Q6558" t="str">
        <f t="shared" si="714"/>
        <v>repeat</v>
      </c>
      <c r="R6558" t="str">
        <f t="shared" si="715"/>
        <v>high value</v>
      </c>
      <c r="S6558" t="str">
        <f t="shared" si="716"/>
        <v>medium</v>
      </c>
      <c r="T6558" t="str">
        <f t="shared" si="717"/>
        <v>May</v>
      </c>
      <c r="U6558">
        <f t="shared" si="718"/>
        <v>2024</v>
      </c>
      <c r="V6558" t="str">
        <f t="shared" si="719"/>
        <v>10-15</v>
      </c>
      <c r="W6558" t="str">
        <f t="shared" si="720"/>
        <v>Fast</v>
      </c>
    </row>
    <row r="6559" spans="1:23" x14ac:dyDescent="0.3">
      <c r="A6559">
        <v>606558</v>
      </c>
      <c r="B6559">
        <v>86764</v>
      </c>
      <c r="C6559">
        <v>49</v>
      </c>
      <c r="D6559" t="s">
        <v>4</v>
      </c>
      <c r="E6559" t="s">
        <v>5</v>
      </c>
      <c r="F6559" t="s">
        <v>24</v>
      </c>
      <c r="G6559" t="s">
        <v>23</v>
      </c>
      <c r="H6559" s="1">
        <v>45129</v>
      </c>
      <c r="I6559" t="s">
        <v>33</v>
      </c>
      <c r="J6559">
        <v>47</v>
      </c>
      <c r="K6559">
        <v>5.3</v>
      </c>
      <c r="L6559">
        <v>793.42</v>
      </c>
      <c r="M6559">
        <v>115.19</v>
      </c>
      <c r="N6559" t="s">
        <v>47</v>
      </c>
      <c r="O6559">
        <v>3</v>
      </c>
      <c r="P6559" t="str" cm="1">
        <f t="array" ref="P6559">_xlfn.IFS(C6559&lt;25,"18-24", C6559&lt;=35,"25-35", C6559&lt;=50,"36-50",TRUE,"50+")</f>
        <v>36-50</v>
      </c>
      <c r="Q6559" t="str">
        <f t="shared" si="714"/>
        <v>new</v>
      </c>
      <c r="R6559" t="str">
        <f t="shared" si="715"/>
        <v>high value</v>
      </c>
      <c r="S6559" t="str">
        <f t="shared" si="716"/>
        <v>medium</v>
      </c>
      <c r="T6559" t="str">
        <f t="shared" si="717"/>
        <v>Jul</v>
      </c>
      <c r="U6559">
        <f t="shared" si="718"/>
        <v>2023</v>
      </c>
      <c r="V6559" t="str">
        <f t="shared" si="719"/>
        <v>5-10</v>
      </c>
      <c r="W6559" t="str">
        <f t="shared" si="720"/>
        <v>Slow</v>
      </c>
    </row>
    <row r="6560" spans="1:23" x14ac:dyDescent="0.3">
      <c r="A6560">
        <v>606559</v>
      </c>
      <c r="B6560">
        <v>40836</v>
      </c>
      <c r="C6560">
        <v>60</v>
      </c>
      <c r="D6560" t="s">
        <v>4</v>
      </c>
      <c r="E6560" t="s">
        <v>11</v>
      </c>
      <c r="F6560" t="s">
        <v>26</v>
      </c>
      <c r="G6560" t="s">
        <v>31</v>
      </c>
      <c r="H6560" s="1">
        <v>45128</v>
      </c>
      <c r="I6560" t="s">
        <v>34</v>
      </c>
      <c r="J6560">
        <v>59</v>
      </c>
      <c r="K6560">
        <v>2.9</v>
      </c>
      <c r="L6560">
        <v>669.81</v>
      </c>
      <c r="M6560">
        <v>73</v>
      </c>
      <c r="N6560" t="s">
        <v>47</v>
      </c>
      <c r="O6560">
        <v>2</v>
      </c>
      <c r="P6560" t="str" cm="1">
        <f t="array" ref="P6560">_xlfn.IFS(C6560&lt;25,"18-24", C6560&lt;=35,"25-35", C6560&lt;=50,"36-50",TRUE,"50+")</f>
        <v>50+</v>
      </c>
      <c r="Q6560" t="str">
        <f t="shared" si="714"/>
        <v>new</v>
      </c>
      <c r="R6560" t="str">
        <f t="shared" si="715"/>
        <v>high value</v>
      </c>
      <c r="S6560" t="str">
        <f t="shared" si="716"/>
        <v>Low</v>
      </c>
      <c r="T6560" t="str">
        <f t="shared" si="717"/>
        <v>Jul</v>
      </c>
      <c r="U6560">
        <f t="shared" si="718"/>
        <v>2023</v>
      </c>
      <c r="V6560" t="str">
        <f t="shared" si="719"/>
        <v>0-5</v>
      </c>
      <c r="W6560" t="str">
        <f t="shared" si="720"/>
        <v>Slow</v>
      </c>
    </row>
    <row r="6561" spans="1:23" x14ac:dyDescent="0.3">
      <c r="A6561">
        <v>606560</v>
      </c>
      <c r="B6561">
        <v>64408</v>
      </c>
      <c r="C6561">
        <v>33</v>
      </c>
      <c r="D6561" t="s">
        <v>7</v>
      </c>
      <c r="E6561" t="s">
        <v>15</v>
      </c>
      <c r="F6561" t="s">
        <v>22</v>
      </c>
      <c r="G6561" t="s">
        <v>31</v>
      </c>
      <c r="H6561" s="1">
        <v>44939</v>
      </c>
      <c r="I6561" t="s">
        <v>34</v>
      </c>
      <c r="J6561">
        <v>57</v>
      </c>
      <c r="K6561">
        <v>7</v>
      </c>
      <c r="L6561">
        <v>619.48</v>
      </c>
      <c r="M6561">
        <v>94.48</v>
      </c>
      <c r="N6561" t="s">
        <v>47</v>
      </c>
      <c r="O6561">
        <v>5</v>
      </c>
      <c r="P6561" t="str" cm="1">
        <f t="array" ref="P6561">_xlfn.IFS(C6561&lt;25,"18-24", C6561&lt;=35,"25-35", C6561&lt;=50,"36-50",TRUE,"50+")</f>
        <v>25-35</v>
      </c>
      <c r="Q6561" t="str">
        <f t="shared" si="714"/>
        <v>new</v>
      </c>
      <c r="R6561" t="str">
        <f t="shared" si="715"/>
        <v>high value</v>
      </c>
      <c r="S6561" t="str">
        <f t="shared" si="716"/>
        <v>High</v>
      </c>
      <c r="T6561" t="str">
        <f t="shared" si="717"/>
        <v>Jan</v>
      </c>
      <c r="U6561">
        <f t="shared" si="718"/>
        <v>2023</v>
      </c>
      <c r="V6561" t="str">
        <f t="shared" si="719"/>
        <v>5-10</v>
      </c>
      <c r="W6561" t="str">
        <f t="shared" si="720"/>
        <v>Slow</v>
      </c>
    </row>
    <row r="6562" spans="1:23" x14ac:dyDescent="0.3">
      <c r="A6562">
        <v>606561</v>
      </c>
      <c r="B6562">
        <v>71256</v>
      </c>
      <c r="C6562">
        <v>27</v>
      </c>
      <c r="D6562" t="s">
        <v>7</v>
      </c>
      <c r="E6562" t="s">
        <v>5</v>
      </c>
      <c r="F6562" t="s">
        <v>28</v>
      </c>
      <c r="G6562" t="s">
        <v>25</v>
      </c>
      <c r="H6562" s="1">
        <v>45196</v>
      </c>
      <c r="I6562" t="s">
        <v>34</v>
      </c>
      <c r="J6562">
        <v>65</v>
      </c>
      <c r="K6562">
        <v>4.7</v>
      </c>
      <c r="L6562">
        <v>667.57</v>
      </c>
      <c r="M6562">
        <v>101.52</v>
      </c>
      <c r="N6562" t="s">
        <v>49</v>
      </c>
      <c r="O6562">
        <v>3</v>
      </c>
      <c r="P6562" t="str" cm="1">
        <f t="array" ref="P6562">_xlfn.IFS(C6562&lt;25,"18-24", C6562&lt;=35,"25-35", C6562&lt;=50,"36-50",TRUE,"50+")</f>
        <v>25-35</v>
      </c>
      <c r="Q6562" t="str">
        <f t="shared" si="714"/>
        <v>new</v>
      </c>
      <c r="R6562" t="str">
        <f t="shared" si="715"/>
        <v>high value</v>
      </c>
      <c r="S6562" t="str">
        <f t="shared" si="716"/>
        <v>medium</v>
      </c>
      <c r="T6562" t="str">
        <f t="shared" si="717"/>
        <v>Sep</v>
      </c>
      <c r="U6562">
        <f t="shared" si="718"/>
        <v>2023</v>
      </c>
      <c r="V6562" t="str">
        <f t="shared" si="719"/>
        <v>0-5</v>
      </c>
      <c r="W6562" t="str">
        <f t="shared" si="720"/>
        <v>Slow</v>
      </c>
    </row>
    <row r="6563" spans="1:23" x14ac:dyDescent="0.3">
      <c r="A6563">
        <v>606562</v>
      </c>
      <c r="B6563">
        <v>53129</v>
      </c>
      <c r="C6563">
        <v>49</v>
      </c>
      <c r="D6563" t="s">
        <v>7</v>
      </c>
      <c r="E6563" t="s">
        <v>13</v>
      </c>
      <c r="F6563" t="s">
        <v>28</v>
      </c>
      <c r="G6563" t="s">
        <v>29</v>
      </c>
      <c r="H6563" s="1">
        <v>44564</v>
      </c>
      <c r="I6563" t="s">
        <v>34</v>
      </c>
      <c r="J6563">
        <v>78</v>
      </c>
      <c r="K6563">
        <v>14.8</v>
      </c>
      <c r="L6563">
        <v>355.68</v>
      </c>
      <c r="M6563">
        <v>74.680000000000007</v>
      </c>
      <c r="N6563" t="s">
        <v>50</v>
      </c>
      <c r="O6563">
        <v>5</v>
      </c>
      <c r="P6563" t="str" cm="1">
        <f t="array" ref="P6563">_xlfn.IFS(C6563&lt;25,"18-24", C6563&lt;=35,"25-35", C6563&lt;=50,"36-50",TRUE,"50+")</f>
        <v>36-50</v>
      </c>
      <c r="Q6563" t="str">
        <f t="shared" si="714"/>
        <v>repeat</v>
      </c>
      <c r="R6563" t="str">
        <f t="shared" si="715"/>
        <v>medium</v>
      </c>
      <c r="S6563" t="str">
        <f t="shared" si="716"/>
        <v>High</v>
      </c>
      <c r="T6563" t="str">
        <f t="shared" si="717"/>
        <v>Jan</v>
      </c>
      <c r="U6563">
        <f t="shared" si="718"/>
        <v>2022</v>
      </c>
      <c r="V6563" t="str">
        <f t="shared" si="719"/>
        <v>10-15</v>
      </c>
      <c r="W6563" t="str">
        <f t="shared" si="720"/>
        <v>Slow</v>
      </c>
    </row>
    <row r="6564" spans="1:23" x14ac:dyDescent="0.3">
      <c r="A6564">
        <v>606563</v>
      </c>
      <c r="B6564">
        <v>91329</v>
      </c>
      <c r="C6564">
        <v>28</v>
      </c>
      <c r="D6564" t="s">
        <v>4</v>
      </c>
      <c r="E6564" t="s">
        <v>8</v>
      </c>
      <c r="F6564" t="s">
        <v>22</v>
      </c>
      <c r="G6564" t="s">
        <v>25</v>
      </c>
      <c r="H6564" s="1">
        <v>44653</v>
      </c>
      <c r="I6564" t="s">
        <v>34</v>
      </c>
      <c r="J6564">
        <v>45</v>
      </c>
      <c r="K6564">
        <v>13.4</v>
      </c>
      <c r="L6564">
        <v>1408.91</v>
      </c>
      <c r="M6564">
        <v>34.1</v>
      </c>
      <c r="N6564" t="s">
        <v>49</v>
      </c>
      <c r="O6564">
        <v>3</v>
      </c>
      <c r="P6564" t="str" cm="1">
        <f t="array" ref="P6564">_xlfn.IFS(C6564&lt;25,"18-24", C6564&lt;=35,"25-35", C6564&lt;=50,"36-50",TRUE,"50+")</f>
        <v>25-35</v>
      </c>
      <c r="Q6564" t="str">
        <f t="shared" si="714"/>
        <v>repeat</v>
      </c>
      <c r="R6564" t="str">
        <f t="shared" si="715"/>
        <v>high value</v>
      </c>
      <c r="S6564" t="str">
        <f t="shared" si="716"/>
        <v>medium</v>
      </c>
      <c r="T6564" t="str">
        <f t="shared" si="717"/>
        <v>Apr</v>
      </c>
      <c r="U6564">
        <f t="shared" si="718"/>
        <v>2022</v>
      </c>
      <c r="V6564" t="str">
        <f t="shared" si="719"/>
        <v>10-15</v>
      </c>
      <c r="W6564" t="str">
        <f t="shared" si="720"/>
        <v>Medium</v>
      </c>
    </row>
    <row r="6565" spans="1:23" x14ac:dyDescent="0.3">
      <c r="A6565">
        <v>606564</v>
      </c>
      <c r="B6565">
        <v>20336</v>
      </c>
      <c r="C6565">
        <v>57</v>
      </c>
      <c r="D6565" t="s">
        <v>7</v>
      </c>
      <c r="E6565" t="s">
        <v>11</v>
      </c>
      <c r="F6565" t="s">
        <v>28</v>
      </c>
      <c r="G6565" t="s">
        <v>31</v>
      </c>
      <c r="H6565" s="1">
        <v>44774</v>
      </c>
      <c r="I6565" t="s">
        <v>34</v>
      </c>
      <c r="J6565">
        <v>54</v>
      </c>
      <c r="K6565">
        <v>11.3</v>
      </c>
      <c r="L6565">
        <v>378.99</v>
      </c>
      <c r="M6565">
        <v>65.56</v>
      </c>
      <c r="N6565" t="s">
        <v>50</v>
      </c>
      <c r="O6565">
        <v>4</v>
      </c>
      <c r="P6565" t="str" cm="1">
        <f t="array" ref="P6565">_xlfn.IFS(C6565&lt;25,"18-24", C6565&lt;=35,"25-35", C6565&lt;=50,"36-50",TRUE,"50+")</f>
        <v>50+</v>
      </c>
      <c r="Q6565" t="str">
        <f t="shared" si="714"/>
        <v>new</v>
      </c>
      <c r="R6565" t="str">
        <f t="shared" si="715"/>
        <v>medium</v>
      </c>
      <c r="S6565" t="str">
        <f t="shared" si="716"/>
        <v>medium</v>
      </c>
      <c r="T6565" t="str">
        <f t="shared" si="717"/>
        <v>Aug</v>
      </c>
      <c r="U6565">
        <f t="shared" si="718"/>
        <v>2022</v>
      </c>
      <c r="V6565" t="str">
        <f t="shared" si="719"/>
        <v>10-15</v>
      </c>
      <c r="W6565" t="str">
        <f t="shared" si="720"/>
        <v>Slow</v>
      </c>
    </row>
    <row r="6566" spans="1:23" x14ac:dyDescent="0.3">
      <c r="A6566">
        <v>606565</v>
      </c>
      <c r="B6566">
        <v>85580</v>
      </c>
      <c r="C6566">
        <v>47</v>
      </c>
      <c r="D6566" t="s">
        <v>4</v>
      </c>
      <c r="E6566" t="s">
        <v>11</v>
      </c>
      <c r="F6566" t="s">
        <v>22</v>
      </c>
      <c r="G6566" t="s">
        <v>29</v>
      </c>
      <c r="H6566" s="1">
        <v>44768</v>
      </c>
      <c r="I6566" t="s">
        <v>33</v>
      </c>
      <c r="J6566">
        <v>28</v>
      </c>
      <c r="K6566">
        <v>2.8</v>
      </c>
      <c r="L6566">
        <v>1152.95</v>
      </c>
      <c r="M6566">
        <v>35.42</v>
      </c>
      <c r="N6566" t="s">
        <v>49</v>
      </c>
      <c r="O6566">
        <v>4</v>
      </c>
      <c r="P6566" t="str" cm="1">
        <f t="array" ref="P6566">_xlfn.IFS(C6566&lt;25,"18-24", C6566&lt;=35,"25-35", C6566&lt;=50,"36-50",TRUE,"50+")</f>
        <v>36-50</v>
      </c>
      <c r="Q6566" t="str">
        <f t="shared" si="714"/>
        <v>new</v>
      </c>
      <c r="R6566" t="str">
        <f t="shared" si="715"/>
        <v>high value</v>
      </c>
      <c r="S6566" t="str">
        <f t="shared" si="716"/>
        <v>medium</v>
      </c>
      <c r="T6566" t="str">
        <f t="shared" si="717"/>
        <v>Jul</v>
      </c>
      <c r="U6566">
        <f t="shared" si="718"/>
        <v>2022</v>
      </c>
      <c r="V6566" t="str">
        <f t="shared" si="719"/>
        <v>0-5</v>
      </c>
      <c r="W6566" t="str">
        <f t="shared" si="720"/>
        <v>Fast</v>
      </c>
    </row>
    <row r="6567" spans="1:23" x14ac:dyDescent="0.3">
      <c r="A6567">
        <v>606566</v>
      </c>
      <c r="B6567">
        <v>29247</v>
      </c>
      <c r="C6567">
        <v>36</v>
      </c>
      <c r="D6567" t="s">
        <v>7</v>
      </c>
      <c r="E6567" t="s">
        <v>13</v>
      </c>
      <c r="F6567" t="s">
        <v>19</v>
      </c>
      <c r="G6567" t="s">
        <v>29</v>
      </c>
      <c r="H6567" s="1">
        <v>45490</v>
      </c>
      <c r="I6567" t="s">
        <v>33</v>
      </c>
      <c r="J6567">
        <v>27</v>
      </c>
      <c r="K6567">
        <v>6.6</v>
      </c>
      <c r="L6567">
        <v>1167.3699999999999</v>
      </c>
      <c r="M6567">
        <v>29.25</v>
      </c>
      <c r="N6567" t="s">
        <v>47</v>
      </c>
      <c r="O6567">
        <v>1</v>
      </c>
      <c r="P6567" t="str" cm="1">
        <f t="array" ref="P6567">_xlfn.IFS(C6567&lt;25,"18-24", C6567&lt;=35,"25-35", C6567&lt;=50,"36-50",TRUE,"50+")</f>
        <v>36-50</v>
      </c>
      <c r="Q6567" t="str">
        <f t="shared" si="714"/>
        <v>repeat</v>
      </c>
      <c r="R6567" t="str">
        <f t="shared" si="715"/>
        <v>high value</v>
      </c>
      <c r="S6567" t="str">
        <f t="shared" si="716"/>
        <v>Low</v>
      </c>
      <c r="T6567" t="str">
        <f t="shared" si="717"/>
        <v>Jul</v>
      </c>
      <c r="U6567">
        <f t="shared" si="718"/>
        <v>2024</v>
      </c>
      <c r="V6567" t="str">
        <f t="shared" si="719"/>
        <v>5-10</v>
      </c>
      <c r="W6567" t="str">
        <f t="shared" si="720"/>
        <v>Fast</v>
      </c>
    </row>
    <row r="6568" spans="1:23" x14ac:dyDescent="0.3">
      <c r="A6568">
        <v>606567</v>
      </c>
      <c r="B6568">
        <v>83186</v>
      </c>
      <c r="C6568">
        <v>59</v>
      </c>
      <c r="D6568" t="s">
        <v>7</v>
      </c>
      <c r="E6568" t="s">
        <v>11</v>
      </c>
      <c r="F6568" t="s">
        <v>24</v>
      </c>
      <c r="G6568" t="s">
        <v>23</v>
      </c>
      <c r="H6568" s="1">
        <v>45025</v>
      </c>
      <c r="I6568" t="s">
        <v>33</v>
      </c>
      <c r="J6568">
        <v>65</v>
      </c>
      <c r="K6568">
        <v>15</v>
      </c>
      <c r="L6568">
        <v>510.08</v>
      </c>
      <c r="M6568">
        <v>91.52</v>
      </c>
      <c r="N6568" t="s">
        <v>48</v>
      </c>
      <c r="O6568">
        <v>1</v>
      </c>
      <c r="P6568" t="str" cm="1">
        <f t="array" ref="P6568">_xlfn.IFS(C6568&lt;25,"18-24", C6568&lt;=35,"25-35", C6568&lt;=50,"36-50",TRUE,"50+")</f>
        <v>50+</v>
      </c>
      <c r="Q6568" t="str">
        <f t="shared" si="714"/>
        <v>new</v>
      </c>
      <c r="R6568" t="str">
        <f t="shared" si="715"/>
        <v>high value</v>
      </c>
      <c r="S6568" t="str">
        <f t="shared" si="716"/>
        <v>Low</v>
      </c>
      <c r="T6568" t="str">
        <f t="shared" si="717"/>
        <v>Apr</v>
      </c>
      <c r="U6568">
        <f t="shared" si="718"/>
        <v>2023</v>
      </c>
      <c r="V6568" t="str">
        <f t="shared" si="719"/>
        <v>10-15</v>
      </c>
      <c r="W6568" t="str">
        <f t="shared" si="720"/>
        <v>Slow</v>
      </c>
    </row>
    <row r="6569" spans="1:23" x14ac:dyDescent="0.3">
      <c r="A6569">
        <v>606568</v>
      </c>
      <c r="B6569">
        <v>89959</v>
      </c>
      <c r="C6569">
        <v>38</v>
      </c>
      <c r="D6569" t="s">
        <v>7</v>
      </c>
      <c r="E6569" t="s">
        <v>15</v>
      </c>
      <c r="F6569" t="s">
        <v>24</v>
      </c>
      <c r="G6569" t="s">
        <v>27</v>
      </c>
      <c r="H6569" s="1">
        <v>45336</v>
      </c>
      <c r="I6569" t="s">
        <v>33</v>
      </c>
      <c r="J6569">
        <v>64</v>
      </c>
      <c r="K6569">
        <v>5.4</v>
      </c>
      <c r="L6569">
        <v>824.27</v>
      </c>
      <c r="M6569">
        <v>73.28</v>
      </c>
      <c r="N6569" t="s">
        <v>48</v>
      </c>
      <c r="O6569">
        <v>3</v>
      </c>
      <c r="P6569" t="str" cm="1">
        <f t="array" ref="P6569">_xlfn.IFS(C6569&lt;25,"18-24", C6569&lt;=35,"25-35", C6569&lt;=50,"36-50",TRUE,"50+")</f>
        <v>36-50</v>
      </c>
      <c r="Q6569" t="str">
        <f t="shared" si="714"/>
        <v>new</v>
      </c>
      <c r="R6569" t="str">
        <f t="shared" si="715"/>
        <v>high value</v>
      </c>
      <c r="S6569" t="str">
        <f t="shared" si="716"/>
        <v>medium</v>
      </c>
      <c r="T6569" t="str">
        <f t="shared" si="717"/>
        <v>Feb</v>
      </c>
      <c r="U6569">
        <f t="shared" si="718"/>
        <v>2024</v>
      </c>
      <c r="V6569" t="str">
        <f t="shared" si="719"/>
        <v>5-10</v>
      </c>
      <c r="W6569" t="str">
        <f t="shared" si="720"/>
        <v>Slow</v>
      </c>
    </row>
    <row r="6570" spans="1:23" x14ac:dyDescent="0.3">
      <c r="A6570">
        <v>606569</v>
      </c>
      <c r="B6570">
        <v>71101</v>
      </c>
      <c r="C6570">
        <v>39</v>
      </c>
      <c r="D6570" t="s">
        <v>4</v>
      </c>
      <c r="E6570" t="s">
        <v>13</v>
      </c>
      <c r="F6570" t="s">
        <v>19</v>
      </c>
      <c r="G6570" t="s">
        <v>23</v>
      </c>
      <c r="H6570" s="1">
        <v>44921</v>
      </c>
      <c r="I6570" t="s">
        <v>33</v>
      </c>
      <c r="J6570">
        <v>50</v>
      </c>
      <c r="K6570">
        <v>14.6</v>
      </c>
      <c r="L6570">
        <v>908.82</v>
      </c>
      <c r="M6570">
        <v>43.73</v>
      </c>
      <c r="N6570" t="s">
        <v>49</v>
      </c>
      <c r="O6570">
        <v>3</v>
      </c>
      <c r="P6570" t="str" cm="1">
        <f t="array" ref="P6570">_xlfn.IFS(C6570&lt;25,"18-24", C6570&lt;=35,"25-35", C6570&lt;=50,"36-50",TRUE,"50+")</f>
        <v>36-50</v>
      </c>
      <c r="Q6570" t="str">
        <f t="shared" si="714"/>
        <v>new</v>
      </c>
      <c r="R6570" t="str">
        <f t="shared" si="715"/>
        <v>high value</v>
      </c>
      <c r="S6570" t="str">
        <f t="shared" si="716"/>
        <v>medium</v>
      </c>
      <c r="T6570" t="str">
        <f t="shared" si="717"/>
        <v>Dec</v>
      </c>
      <c r="U6570">
        <f t="shared" si="718"/>
        <v>2022</v>
      </c>
      <c r="V6570" t="str">
        <f t="shared" si="719"/>
        <v>10-15</v>
      </c>
      <c r="W6570" t="str">
        <f t="shared" si="720"/>
        <v>Slow</v>
      </c>
    </row>
    <row r="6571" spans="1:23" x14ac:dyDescent="0.3">
      <c r="A6571">
        <v>606570</v>
      </c>
      <c r="B6571">
        <v>80183</v>
      </c>
      <c r="C6571">
        <v>30</v>
      </c>
      <c r="D6571" t="s">
        <v>7</v>
      </c>
      <c r="E6571" t="s">
        <v>13</v>
      </c>
      <c r="F6571" t="s">
        <v>22</v>
      </c>
      <c r="G6571" t="s">
        <v>31</v>
      </c>
      <c r="H6571" s="1">
        <v>44832</v>
      </c>
      <c r="I6571" t="s">
        <v>34</v>
      </c>
      <c r="J6571">
        <v>31</v>
      </c>
      <c r="K6571">
        <v>11.2</v>
      </c>
      <c r="L6571">
        <v>1345.18</v>
      </c>
      <c r="M6571">
        <v>27.3</v>
      </c>
      <c r="N6571" t="s">
        <v>47</v>
      </c>
      <c r="O6571">
        <v>2</v>
      </c>
      <c r="P6571" t="str" cm="1">
        <f t="array" ref="P6571">_xlfn.IFS(C6571&lt;25,"18-24", C6571&lt;=35,"25-35", C6571&lt;=50,"36-50",TRUE,"50+")</f>
        <v>25-35</v>
      </c>
      <c r="Q6571" t="str">
        <f t="shared" si="714"/>
        <v>new</v>
      </c>
      <c r="R6571" t="str">
        <f t="shared" si="715"/>
        <v>high value</v>
      </c>
      <c r="S6571" t="str">
        <f t="shared" si="716"/>
        <v>Low</v>
      </c>
      <c r="T6571" t="str">
        <f t="shared" si="717"/>
        <v>Sep</v>
      </c>
      <c r="U6571">
        <f t="shared" si="718"/>
        <v>2022</v>
      </c>
      <c r="V6571" t="str">
        <f t="shared" si="719"/>
        <v>10-15</v>
      </c>
      <c r="W6571" t="str">
        <f t="shared" si="720"/>
        <v>Medium</v>
      </c>
    </row>
    <row r="6572" spans="1:23" x14ac:dyDescent="0.3">
      <c r="A6572">
        <v>606571</v>
      </c>
      <c r="B6572">
        <v>73977</v>
      </c>
      <c r="C6572">
        <v>41</v>
      </c>
      <c r="D6572" t="s">
        <v>7</v>
      </c>
      <c r="E6572" t="s">
        <v>8</v>
      </c>
      <c r="F6572" t="s">
        <v>18</v>
      </c>
      <c r="G6572" t="s">
        <v>21</v>
      </c>
      <c r="H6572" s="1">
        <v>44827</v>
      </c>
      <c r="I6572" t="s">
        <v>33</v>
      </c>
      <c r="J6572">
        <v>56</v>
      </c>
      <c r="K6572">
        <v>10</v>
      </c>
      <c r="L6572">
        <v>618.9</v>
      </c>
      <c r="M6572">
        <v>25.45</v>
      </c>
      <c r="N6572" t="s">
        <v>47</v>
      </c>
      <c r="O6572">
        <v>5</v>
      </c>
      <c r="P6572" t="str" cm="1">
        <f t="array" ref="P6572">_xlfn.IFS(C6572&lt;25,"18-24", C6572&lt;=35,"25-35", C6572&lt;=50,"36-50",TRUE,"50+")</f>
        <v>36-50</v>
      </c>
      <c r="Q6572" t="str">
        <f t="shared" si="714"/>
        <v>new</v>
      </c>
      <c r="R6572" t="str">
        <f t="shared" si="715"/>
        <v>high value</v>
      </c>
      <c r="S6572" t="str">
        <f t="shared" si="716"/>
        <v>High</v>
      </c>
      <c r="T6572" t="str">
        <f t="shared" si="717"/>
        <v>Sep</v>
      </c>
      <c r="U6572">
        <f t="shared" si="718"/>
        <v>2022</v>
      </c>
      <c r="V6572" t="str">
        <f t="shared" si="719"/>
        <v>5-10</v>
      </c>
      <c r="W6572" t="str">
        <f t="shared" si="720"/>
        <v>Slow</v>
      </c>
    </row>
    <row r="6573" spans="1:23" x14ac:dyDescent="0.3">
      <c r="A6573">
        <v>606572</v>
      </c>
      <c r="B6573">
        <v>90123</v>
      </c>
      <c r="C6573">
        <v>53</v>
      </c>
      <c r="D6573" t="s">
        <v>4</v>
      </c>
      <c r="E6573" t="s">
        <v>8</v>
      </c>
      <c r="F6573" t="s">
        <v>26</v>
      </c>
      <c r="G6573" t="s">
        <v>27</v>
      </c>
      <c r="H6573" s="1">
        <v>44950</v>
      </c>
      <c r="I6573" t="s">
        <v>33</v>
      </c>
      <c r="J6573">
        <v>60</v>
      </c>
      <c r="K6573">
        <v>1.1000000000000001</v>
      </c>
      <c r="L6573">
        <v>707.1</v>
      </c>
      <c r="M6573">
        <v>104.58</v>
      </c>
      <c r="N6573" t="s">
        <v>50</v>
      </c>
      <c r="O6573">
        <v>2</v>
      </c>
      <c r="P6573" t="str" cm="1">
        <f t="array" ref="P6573">_xlfn.IFS(C6573&lt;25,"18-24", C6573&lt;=35,"25-35", C6573&lt;=50,"36-50",TRUE,"50+")</f>
        <v>50+</v>
      </c>
      <c r="Q6573" t="str">
        <f t="shared" si="714"/>
        <v>new</v>
      </c>
      <c r="R6573" t="str">
        <f t="shared" si="715"/>
        <v>high value</v>
      </c>
      <c r="S6573" t="str">
        <f t="shared" si="716"/>
        <v>Low</v>
      </c>
      <c r="T6573" t="str">
        <f t="shared" si="717"/>
        <v>Jan</v>
      </c>
      <c r="U6573">
        <f t="shared" si="718"/>
        <v>2023</v>
      </c>
      <c r="V6573" t="str">
        <f t="shared" si="719"/>
        <v>0-5</v>
      </c>
      <c r="W6573" t="str">
        <f t="shared" si="720"/>
        <v>Slow</v>
      </c>
    </row>
    <row r="6574" spans="1:23" x14ac:dyDescent="0.3">
      <c r="A6574">
        <v>606573</v>
      </c>
      <c r="B6574">
        <v>32547</v>
      </c>
      <c r="C6574">
        <v>47</v>
      </c>
      <c r="D6574" t="s">
        <v>7</v>
      </c>
      <c r="E6574" t="s">
        <v>11</v>
      </c>
      <c r="F6574" t="s">
        <v>18</v>
      </c>
      <c r="G6574" t="s">
        <v>25</v>
      </c>
      <c r="H6574" s="1">
        <v>45400</v>
      </c>
      <c r="I6574" t="s">
        <v>34</v>
      </c>
      <c r="J6574">
        <v>73</v>
      </c>
      <c r="K6574">
        <v>7.7</v>
      </c>
      <c r="L6574">
        <v>271.73</v>
      </c>
      <c r="M6574">
        <v>28.54</v>
      </c>
      <c r="N6574" t="s">
        <v>47</v>
      </c>
      <c r="O6574">
        <v>3</v>
      </c>
      <c r="P6574" t="str" cm="1">
        <f t="array" ref="P6574">_xlfn.IFS(C6574&lt;25,"18-24", C6574&lt;=35,"25-35", C6574&lt;=50,"36-50",TRUE,"50+")</f>
        <v>36-50</v>
      </c>
      <c r="Q6574" t="str">
        <f t="shared" si="714"/>
        <v>new</v>
      </c>
      <c r="R6574" t="str">
        <f t="shared" si="715"/>
        <v>medium</v>
      </c>
      <c r="S6574" t="str">
        <f t="shared" si="716"/>
        <v>medium</v>
      </c>
      <c r="T6574" t="str">
        <f t="shared" si="717"/>
        <v>Apr</v>
      </c>
      <c r="U6574">
        <f t="shared" si="718"/>
        <v>2024</v>
      </c>
      <c r="V6574" t="str">
        <f t="shared" si="719"/>
        <v>5-10</v>
      </c>
      <c r="W6574" t="str">
        <f t="shared" si="720"/>
        <v>Slow</v>
      </c>
    </row>
    <row r="6575" spans="1:23" x14ac:dyDescent="0.3">
      <c r="A6575">
        <v>606574</v>
      </c>
      <c r="B6575">
        <v>50376</v>
      </c>
      <c r="C6575">
        <v>19</v>
      </c>
      <c r="D6575" t="s">
        <v>7</v>
      </c>
      <c r="E6575" t="s">
        <v>13</v>
      </c>
      <c r="F6575" t="s">
        <v>32</v>
      </c>
      <c r="G6575" t="s">
        <v>27</v>
      </c>
      <c r="H6575" s="1">
        <v>44744</v>
      </c>
      <c r="I6575" t="s">
        <v>33</v>
      </c>
      <c r="J6575">
        <v>84</v>
      </c>
      <c r="K6575">
        <v>1.8</v>
      </c>
      <c r="L6575">
        <v>579.32000000000005</v>
      </c>
      <c r="M6575">
        <v>35.4</v>
      </c>
      <c r="N6575" t="s">
        <v>47</v>
      </c>
      <c r="O6575">
        <v>4</v>
      </c>
      <c r="P6575" t="str" cm="1">
        <f t="array" ref="P6575">_xlfn.IFS(C6575&lt;25,"18-24", C6575&lt;=35,"25-35", C6575&lt;=50,"36-50",TRUE,"50+")</f>
        <v>18-24</v>
      </c>
      <c r="Q6575" t="str">
        <f t="shared" si="714"/>
        <v>repeat</v>
      </c>
      <c r="R6575" t="str">
        <f t="shared" si="715"/>
        <v>high value</v>
      </c>
      <c r="S6575" t="str">
        <f t="shared" si="716"/>
        <v>medium</v>
      </c>
      <c r="T6575" t="str">
        <f t="shared" si="717"/>
        <v>Jul</v>
      </c>
      <c r="U6575">
        <f t="shared" si="718"/>
        <v>2022</v>
      </c>
      <c r="V6575" t="str">
        <f t="shared" si="719"/>
        <v>0-5</v>
      </c>
      <c r="W6575" t="str">
        <f t="shared" si="720"/>
        <v>Slow</v>
      </c>
    </row>
    <row r="6576" spans="1:23" x14ac:dyDescent="0.3">
      <c r="A6576">
        <v>606575</v>
      </c>
      <c r="B6576">
        <v>29454</v>
      </c>
      <c r="C6576">
        <v>32</v>
      </c>
      <c r="D6576" t="s">
        <v>4</v>
      </c>
      <c r="E6576" t="s">
        <v>11</v>
      </c>
      <c r="F6576" t="s">
        <v>22</v>
      </c>
      <c r="G6576" t="s">
        <v>25</v>
      </c>
      <c r="H6576" s="1">
        <v>45603</v>
      </c>
      <c r="I6576" t="s">
        <v>34</v>
      </c>
      <c r="J6576">
        <v>67</v>
      </c>
      <c r="K6576">
        <v>6.4</v>
      </c>
      <c r="L6576">
        <v>470.21</v>
      </c>
      <c r="M6576">
        <v>58.52</v>
      </c>
      <c r="N6576" t="s">
        <v>48</v>
      </c>
      <c r="O6576">
        <v>5</v>
      </c>
      <c r="P6576" t="str" cm="1">
        <f t="array" ref="P6576">_xlfn.IFS(C6576&lt;25,"18-24", C6576&lt;=35,"25-35", C6576&lt;=50,"36-50",TRUE,"50+")</f>
        <v>25-35</v>
      </c>
      <c r="Q6576" t="str">
        <f t="shared" si="714"/>
        <v>new</v>
      </c>
      <c r="R6576" t="str">
        <f t="shared" si="715"/>
        <v>medium</v>
      </c>
      <c r="S6576" t="str">
        <f t="shared" si="716"/>
        <v>High</v>
      </c>
      <c r="T6576" t="str">
        <f t="shared" si="717"/>
        <v>Nov</v>
      </c>
      <c r="U6576">
        <f t="shared" si="718"/>
        <v>2024</v>
      </c>
      <c r="V6576" t="str">
        <f t="shared" si="719"/>
        <v>5-10</v>
      </c>
      <c r="W6576" t="str">
        <f t="shared" si="720"/>
        <v>Slow</v>
      </c>
    </row>
    <row r="6577" spans="1:23" x14ac:dyDescent="0.3">
      <c r="A6577">
        <v>606576</v>
      </c>
      <c r="B6577">
        <v>52585</v>
      </c>
      <c r="C6577">
        <v>20</v>
      </c>
      <c r="D6577" t="s">
        <v>7</v>
      </c>
      <c r="E6577" t="s">
        <v>8</v>
      </c>
      <c r="F6577" t="s">
        <v>19</v>
      </c>
      <c r="G6577" t="s">
        <v>31</v>
      </c>
      <c r="H6577" s="1">
        <v>45089</v>
      </c>
      <c r="I6577" t="s">
        <v>33</v>
      </c>
      <c r="J6577">
        <v>59</v>
      </c>
      <c r="K6577">
        <v>4.5</v>
      </c>
      <c r="L6577">
        <v>1382.04</v>
      </c>
      <c r="M6577">
        <v>114.52</v>
      </c>
      <c r="N6577" t="s">
        <v>50</v>
      </c>
      <c r="O6577">
        <v>4</v>
      </c>
      <c r="P6577" t="str" cm="1">
        <f t="array" ref="P6577">_xlfn.IFS(C6577&lt;25,"18-24", C6577&lt;=35,"25-35", C6577&lt;=50,"36-50",TRUE,"50+")</f>
        <v>18-24</v>
      </c>
      <c r="Q6577" t="str">
        <f t="shared" si="714"/>
        <v>new</v>
      </c>
      <c r="R6577" t="str">
        <f t="shared" si="715"/>
        <v>high value</v>
      </c>
      <c r="S6577" t="str">
        <f t="shared" si="716"/>
        <v>medium</v>
      </c>
      <c r="T6577" t="str">
        <f t="shared" si="717"/>
        <v>Jun</v>
      </c>
      <c r="U6577">
        <f t="shared" si="718"/>
        <v>2023</v>
      </c>
      <c r="V6577" t="str">
        <f t="shared" si="719"/>
        <v>0-5</v>
      </c>
      <c r="W6577" t="str">
        <f t="shared" si="720"/>
        <v>Slow</v>
      </c>
    </row>
    <row r="6578" spans="1:23" x14ac:dyDescent="0.3">
      <c r="A6578">
        <v>606577</v>
      </c>
      <c r="B6578">
        <v>64315</v>
      </c>
      <c r="C6578">
        <v>26</v>
      </c>
      <c r="D6578" t="s">
        <v>4</v>
      </c>
      <c r="E6578" t="s">
        <v>8</v>
      </c>
      <c r="F6578" t="s">
        <v>24</v>
      </c>
      <c r="G6578" t="s">
        <v>23</v>
      </c>
      <c r="H6578" s="1">
        <v>44723</v>
      </c>
      <c r="I6578" t="s">
        <v>33</v>
      </c>
      <c r="J6578">
        <v>54</v>
      </c>
      <c r="K6578">
        <v>2.5</v>
      </c>
      <c r="L6578">
        <v>1152.75</v>
      </c>
      <c r="M6578">
        <v>89.53</v>
      </c>
      <c r="N6578" t="s">
        <v>47</v>
      </c>
      <c r="O6578">
        <v>1</v>
      </c>
      <c r="P6578" t="str" cm="1">
        <f t="array" ref="P6578">_xlfn.IFS(C6578&lt;25,"18-24", C6578&lt;=35,"25-35", C6578&lt;=50,"36-50",TRUE,"50+")</f>
        <v>25-35</v>
      </c>
      <c r="Q6578" t="str">
        <f t="shared" si="714"/>
        <v>new</v>
      </c>
      <c r="R6578" t="str">
        <f t="shared" si="715"/>
        <v>high value</v>
      </c>
      <c r="S6578" t="str">
        <f t="shared" si="716"/>
        <v>Low</v>
      </c>
      <c r="T6578" t="str">
        <f t="shared" si="717"/>
        <v>Jun</v>
      </c>
      <c r="U6578">
        <f t="shared" si="718"/>
        <v>2022</v>
      </c>
      <c r="V6578" t="str">
        <f t="shared" si="719"/>
        <v>0-5</v>
      </c>
      <c r="W6578" t="str">
        <f t="shared" si="720"/>
        <v>Slow</v>
      </c>
    </row>
    <row r="6579" spans="1:23" x14ac:dyDescent="0.3">
      <c r="A6579">
        <v>606578</v>
      </c>
      <c r="B6579">
        <v>51043</v>
      </c>
      <c r="C6579">
        <v>57</v>
      </c>
      <c r="D6579" t="s">
        <v>4</v>
      </c>
      <c r="E6579" t="s">
        <v>11</v>
      </c>
      <c r="F6579" t="s">
        <v>24</v>
      </c>
      <c r="G6579" t="s">
        <v>25</v>
      </c>
      <c r="H6579" s="1">
        <v>44953</v>
      </c>
      <c r="I6579" t="s">
        <v>33</v>
      </c>
      <c r="J6579">
        <v>56</v>
      </c>
      <c r="K6579">
        <v>9.6</v>
      </c>
      <c r="L6579">
        <v>1410.63</v>
      </c>
      <c r="M6579">
        <v>110.95</v>
      </c>
      <c r="N6579" t="s">
        <v>48</v>
      </c>
      <c r="O6579">
        <v>3</v>
      </c>
      <c r="P6579" t="str" cm="1">
        <f t="array" ref="P6579">_xlfn.IFS(C6579&lt;25,"18-24", C6579&lt;=35,"25-35", C6579&lt;=50,"36-50",TRUE,"50+")</f>
        <v>50+</v>
      </c>
      <c r="Q6579" t="str">
        <f t="shared" si="714"/>
        <v>new</v>
      </c>
      <c r="R6579" t="str">
        <f t="shared" si="715"/>
        <v>high value</v>
      </c>
      <c r="S6579" t="str">
        <f t="shared" si="716"/>
        <v>medium</v>
      </c>
      <c r="T6579" t="str">
        <f t="shared" si="717"/>
        <v>Jan</v>
      </c>
      <c r="U6579">
        <f t="shared" si="718"/>
        <v>2023</v>
      </c>
      <c r="V6579" t="str">
        <f t="shared" si="719"/>
        <v>5-10</v>
      </c>
      <c r="W6579" t="str">
        <f t="shared" si="720"/>
        <v>Slow</v>
      </c>
    </row>
    <row r="6580" spans="1:23" x14ac:dyDescent="0.3">
      <c r="A6580">
        <v>606579</v>
      </c>
      <c r="B6580">
        <v>60183</v>
      </c>
      <c r="C6580">
        <v>55</v>
      </c>
      <c r="D6580" t="s">
        <v>7</v>
      </c>
      <c r="E6580" t="s">
        <v>16</v>
      </c>
      <c r="F6580" t="s">
        <v>19</v>
      </c>
      <c r="G6580" t="s">
        <v>29</v>
      </c>
      <c r="H6580" s="1">
        <v>45530</v>
      </c>
      <c r="I6580" t="s">
        <v>34</v>
      </c>
      <c r="J6580">
        <v>47</v>
      </c>
      <c r="K6580">
        <v>5.5</v>
      </c>
      <c r="L6580">
        <v>946.76</v>
      </c>
      <c r="M6580">
        <v>102.49</v>
      </c>
      <c r="N6580" t="s">
        <v>48</v>
      </c>
      <c r="O6580">
        <v>1</v>
      </c>
      <c r="P6580" t="str" cm="1">
        <f t="array" ref="P6580">_xlfn.IFS(C6580&lt;25,"18-24", C6580&lt;=35,"25-35", C6580&lt;=50,"36-50",TRUE,"50+")</f>
        <v>50+</v>
      </c>
      <c r="Q6580" t="str">
        <f t="shared" si="714"/>
        <v>new</v>
      </c>
      <c r="R6580" t="str">
        <f t="shared" si="715"/>
        <v>high value</v>
      </c>
      <c r="S6580" t="str">
        <f t="shared" si="716"/>
        <v>Low</v>
      </c>
      <c r="T6580" t="str">
        <f t="shared" si="717"/>
        <v>Aug</v>
      </c>
      <c r="U6580">
        <f t="shared" si="718"/>
        <v>2024</v>
      </c>
      <c r="V6580" t="str">
        <f t="shared" si="719"/>
        <v>5-10</v>
      </c>
      <c r="W6580" t="str">
        <f t="shared" si="720"/>
        <v>Slow</v>
      </c>
    </row>
    <row r="6581" spans="1:23" x14ac:dyDescent="0.3">
      <c r="A6581">
        <v>606580</v>
      </c>
      <c r="B6581">
        <v>27610</v>
      </c>
      <c r="C6581">
        <v>47</v>
      </c>
      <c r="D6581" t="s">
        <v>4</v>
      </c>
      <c r="E6581" t="s">
        <v>16</v>
      </c>
      <c r="F6581" t="s">
        <v>26</v>
      </c>
      <c r="G6581" t="s">
        <v>25</v>
      </c>
      <c r="H6581" s="1">
        <v>44894</v>
      </c>
      <c r="I6581" t="s">
        <v>34</v>
      </c>
      <c r="J6581">
        <v>74</v>
      </c>
      <c r="K6581">
        <v>11.8</v>
      </c>
      <c r="L6581">
        <v>1429.72</v>
      </c>
      <c r="M6581">
        <v>28.94</v>
      </c>
      <c r="N6581" t="s">
        <v>47</v>
      </c>
      <c r="O6581">
        <v>5</v>
      </c>
      <c r="P6581" t="str" cm="1">
        <f t="array" ref="P6581">_xlfn.IFS(C6581&lt;25,"18-24", C6581&lt;=35,"25-35", C6581&lt;=50,"36-50",TRUE,"50+")</f>
        <v>36-50</v>
      </c>
      <c r="Q6581" t="str">
        <f t="shared" si="714"/>
        <v>new</v>
      </c>
      <c r="R6581" t="str">
        <f t="shared" si="715"/>
        <v>high value</v>
      </c>
      <c r="S6581" t="str">
        <f t="shared" si="716"/>
        <v>High</v>
      </c>
      <c r="T6581" t="str">
        <f t="shared" si="717"/>
        <v>Nov</v>
      </c>
      <c r="U6581">
        <f t="shared" si="718"/>
        <v>2022</v>
      </c>
      <c r="V6581" t="str">
        <f t="shared" si="719"/>
        <v>10-15</v>
      </c>
      <c r="W6581" t="str">
        <f t="shared" si="720"/>
        <v>Slow</v>
      </c>
    </row>
    <row r="6582" spans="1:23" x14ac:dyDescent="0.3">
      <c r="A6582">
        <v>606581</v>
      </c>
      <c r="B6582">
        <v>40785</v>
      </c>
      <c r="C6582">
        <v>62</v>
      </c>
      <c r="D6582" t="s">
        <v>4</v>
      </c>
      <c r="E6582" t="s">
        <v>5</v>
      </c>
      <c r="F6582" t="s">
        <v>19</v>
      </c>
      <c r="G6582" t="s">
        <v>27</v>
      </c>
      <c r="H6582" s="1">
        <v>45300</v>
      </c>
      <c r="I6582" t="s">
        <v>33</v>
      </c>
      <c r="J6582">
        <v>68</v>
      </c>
      <c r="K6582">
        <v>6.5</v>
      </c>
      <c r="L6582">
        <v>578.75</v>
      </c>
      <c r="M6582">
        <v>79.08</v>
      </c>
      <c r="N6582" t="s">
        <v>47</v>
      </c>
      <c r="O6582">
        <v>1</v>
      </c>
      <c r="P6582" t="str" cm="1">
        <f t="array" ref="P6582">_xlfn.IFS(C6582&lt;25,"18-24", C6582&lt;=35,"25-35", C6582&lt;=50,"36-50",TRUE,"50+")</f>
        <v>50+</v>
      </c>
      <c r="Q6582" t="str">
        <f t="shared" si="714"/>
        <v>repeat</v>
      </c>
      <c r="R6582" t="str">
        <f t="shared" si="715"/>
        <v>high value</v>
      </c>
      <c r="S6582" t="str">
        <f t="shared" si="716"/>
        <v>Low</v>
      </c>
      <c r="T6582" t="str">
        <f t="shared" si="717"/>
        <v>Jan</v>
      </c>
      <c r="U6582">
        <f t="shared" si="718"/>
        <v>2024</v>
      </c>
      <c r="V6582" t="str">
        <f t="shared" si="719"/>
        <v>5-10</v>
      </c>
      <c r="W6582" t="str">
        <f t="shared" si="720"/>
        <v>Slow</v>
      </c>
    </row>
    <row r="6583" spans="1:23" x14ac:dyDescent="0.3">
      <c r="A6583">
        <v>606582</v>
      </c>
      <c r="B6583">
        <v>31336</v>
      </c>
      <c r="C6583">
        <v>56</v>
      </c>
      <c r="D6583" t="s">
        <v>4</v>
      </c>
      <c r="E6583" t="s">
        <v>8</v>
      </c>
      <c r="F6583" t="s">
        <v>32</v>
      </c>
      <c r="G6583" t="s">
        <v>31</v>
      </c>
      <c r="H6583" s="1">
        <v>44777</v>
      </c>
      <c r="I6583" t="s">
        <v>33</v>
      </c>
      <c r="J6583">
        <v>74</v>
      </c>
      <c r="K6583">
        <v>10.3</v>
      </c>
      <c r="L6583">
        <v>603.29999999999995</v>
      </c>
      <c r="M6583">
        <v>106.95</v>
      </c>
      <c r="N6583" t="s">
        <v>50</v>
      </c>
      <c r="O6583">
        <v>3</v>
      </c>
      <c r="P6583" t="str" cm="1">
        <f t="array" ref="P6583">_xlfn.IFS(C6583&lt;25,"18-24", C6583&lt;=35,"25-35", C6583&lt;=50,"36-50",TRUE,"50+")</f>
        <v>50+</v>
      </c>
      <c r="Q6583" t="str">
        <f t="shared" si="714"/>
        <v>new</v>
      </c>
      <c r="R6583" t="str">
        <f t="shared" si="715"/>
        <v>high value</v>
      </c>
      <c r="S6583" t="str">
        <f t="shared" si="716"/>
        <v>medium</v>
      </c>
      <c r="T6583" t="str">
        <f t="shared" si="717"/>
        <v>Aug</v>
      </c>
      <c r="U6583">
        <f t="shared" si="718"/>
        <v>2022</v>
      </c>
      <c r="V6583" t="str">
        <f t="shared" si="719"/>
        <v>10-15</v>
      </c>
      <c r="W6583" t="str">
        <f t="shared" si="720"/>
        <v>Slow</v>
      </c>
    </row>
    <row r="6584" spans="1:23" x14ac:dyDescent="0.3">
      <c r="A6584">
        <v>606583</v>
      </c>
      <c r="B6584">
        <v>97669</v>
      </c>
      <c r="C6584">
        <v>18</v>
      </c>
      <c r="D6584" t="s">
        <v>7</v>
      </c>
      <c r="E6584" t="s">
        <v>5</v>
      </c>
      <c r="F6584" t="s">
        <v>32</v>
      </c>
      <c r="G6584" t="s">
        <v>27</v>
      </c>
      <c r="H6584" s="1">
        <v>44658</v>
      </c>
      <c r="I6584" t="s">
        <v>33</v>
      </c>
      <c r="J6584">
        <v>47</v>
      </c>
      <c r="K6584">
        <v>8.4</v>
      </c>
      <c r="L6584">
        <v>799.99</v>
      </c>
      <c r="M6584">
        <v>54.24</v>
      </c>
      <c r="N6584" t="s">
        <v>50</v>
      </c>
      <c r="O6584">
        <v>5</v>
      </c>
      <c r="P6584" t="str" cm="1">
        <f t="array" ref="P6584">_xlfn.IFS(C6584&lt;25,"18-24", C6584&lt;=35,"25-35", C6584&lt;=50,"36-50",TRUE,"50+")</f>
        <v>18-24</v>
      </c>
      <c r="Q6584" t="str">
        <f t="shared" si="714"/>
        <v>new</v>
      </c>
      <c r="R6584" t="str">
        <f t="shared" si="715"/>
        <v>high value</v>
      </c>
      <c r="S6584" t="str">
        <f t="shared" si="716"/>
        <v>High</v>
      </c>
      <c r="T6584" t="str">
        <f t="shared" si="717"/>
        <v>Apr</v>
      </c>
      <c r="U6584">
        <f t="shared" si="718"/>
        <v>2022</v>
      </c>
      <c r="V6584" t="str">
        <f t="shared" si="719"/>
        <v>5-10</v>
      </c>
      <c r="W6584" t="str">
        <f t="shared" si="720"/>
        <v>Slow</v>
      </c>
    </row>
    <row r="6585" spans="1:23" x14ac:dyDescent="0.3">
      <c r="A6585">
        <v>606584</v>
      </c>
      <c r="B6585">
        <v>25340</v>
      </c>
      <c r="C6585">
        <v>58</v>
      </c>
      <c r="D6585" t="s">
        <v>7</v>
      </c>
      <c r="E6585" t="s">
        <v>11</v>
      </c>
      <c r="F6585" t="s">
        <v>26</v>
      </c>
      <c r="G6585" t="s">
        <v>25</v>
      </c>
      <c r="H6585" s="1">
        <v>44652</v>
      </c>
      <c r="I6585" t="s">
        <v>33</v>
      </c>
      <c r="J6585">
        <v>42</v>
      </c>
      <c r="K6585">
        <v>6.8</v>
      </c>
      <c r="L6585">
        <v>540.29999999999995</v>
      </c>
      <c r="M6585">
        <v>102.12</v>
      </c>
      <c r="N6585" t="s">
        <v>48</v>
      </c>
      <c r="O6585">
        <v>1</v>
      </c>
      <c r="P6585" t="str" cm="1">
        <f t="array" ref="P6585">_xlfn.IFS(C6585&lt;25,"18-24", C6585&lt;=35,"25-35", C6585&lt;=50,"36-50",TRUE,"50+")</f>
        <v>50+</v>
      </c>
      <c r="Q6585" t="str">
        <f t="shared" si="714"/>
        <v>new</v>
      </c>
      <c r="R6585" t="str">
        <f t="shared" si="715"/>
        <v>high value</v>
      </c>
      <c r="S6585" t="str">
        <f t="shared" si="716"/>
        <v>Low</v>
      </c>
      <c r="T6585" t="str">
        <f t="shared" si="717"/>
        <v>Apr</v>
      </c>
      <c r="U6585">
        <f t="shared" si="718"/>
        <v>2022</v>
      </c>
      <c r="V6585" t="str">
        <f t="shared" si="719"/>
        <v>5-10</v>
      </c>
      <c r="W6585" t="str">
        <f t="shared" si="720"/>
        <v>Medium</v>
      </c>
    </row>
    <row r="6586" spans="1:23" x14ac:dyDescent="0.3">
      <c r="A6586">
        <v>606585</v>
      </c>
      <c r="B6586">
        <v>94993</v>
      </c>
      <c r="C6586">
        <v>21</v>
      </c>
      <c r="D6586" t="s">
        <v>4</v>
      </c>
      <c r="E6586" t="s">
        <v>11</v>
      </c>
      <c r="F6586" t="s">
        <v>30</v>
      </c>
      <c r="G6586" t="s">
        <v>23</v>
      </c>
      <c r="H6586" s="1">
        <v>44914</v>
      </c>
      <c r="I6586" t="s">
        <v>33</v>
      </c>
      <c r="J6586">
        <v>38</v>
      </c>
      <c r="K6586">
        <v>11.8</v>
      </c>
      <c r="L6586">
        <v>482.82</v>
      </c>
      <c r="M6586">
        <v>22.36</v>
      </c>
      <c r="N6586" t="s">
        <v>50</v>
      </c>
      <c r="O6586">
        <v>4</v>
      </c>
      <c r="P6586" t="str" cm="1">
        <f t="array" ref="P6586">_xlfn.IFS(C6586&lt;25,"18-24", C6586&lt;=35,"25-35", C6586&lt;=50,"36-50",TRUE,"50+")</f>
        <v>18-24</v>
      </c>
      <c r="Q6586" t="str">
        <f t="shared" si="714"/>
        <v>new</v>
      </c>
      <c r="R6586" t="str">
        <f t="shared" si="715"/>
        <v>medium</v>
      </c>
      <c r="S6586" t="str">
        <f t="shared" si="716"/>
        <v>medium</v>
      </c>
      <c r="T6586" t="str">
        <f t="shared" si="717"/>
        <v>Dec</v>
      </c>
      <c r="U6586">
        <f t="shared" si="718"/>
        <v>2022</v>
      </c>
      <c r="V6586" t="str">
        <f t="shared" si="719"/>
        <v>10-15</v>
      </c>
      <c r="W6586" t="str">
        <f t="shared" si="720"/>
        <v>Medium</v>
      </c>
    </row>
    <row r="6587" spans="1:23" x14ac:dyDescent="0.3">
      <c r="A6587">
        <v>606586</v>
      </c>
      <c r="B6587">
        <v>89695</v>
      </c>
      <c r="C6587">
        <v>34</v>
      </c>
      <c r="D6587" t="s">
        <v>7</v>
      </c>
      <c r="E6587" t="s">
        <v>16</v>
      </c>
      <c r="F6587" t="s">
        <v>28</v>
      </c>
      <c r="G6587" t="s">
        <v>27</v>
      </c>
      <c r="H6587" s="1">
        <v>45455</v>
      </c>
      <c r="I6587" t="s">
        <v>34</v>
      </c>
      <c r="J6587">
        <v>51</v>
      </c>
      <c r="K6587">
        <v>9.1999999999999993</v>
      </c>
      <c r="L6587">
        <v>1440.34</v>
      </c>
      <c r="M6587">
        <v>31.73</v>
      </c>
      <c r="N6587" t="s">
        <v>49</v>
      </c>
      <c r="O6587">
        <v>3</v>
      </c>
      <c r="P6587" t="str" cm="1">
        <f t="array" ref="P6587">_xlfn.IFS(C6587&lt;25,"18-24", C6587&lt;=35,"25-35", C6587&lt;=50,"36-50",TRUE,"50+")</f>
        <v>25-35</v>
      </c>
      <c r="Q6587" t="str">
        <f t="shared" si="714"/>
        <v>new</v>
      </c>
      <c r="R6587" t="str">
        <f t="shared" si="715"/>
        <v>high value</v>
      </c>
      <c r="S6587" t="str">
        <f t="shared" si="716"/>
        <v>medium</v>
      </c>
      <c r="T6587" t="str">
        <f t="shared" si="717"/>
        <v>Jun</v>
      </c>
      <c r="U6587">
        <f t="shared" si="718"/>
        <v>2024</v>
      </c>
      <c r="V6587" t="str">
        <f t="shared" si="719"/>
        <v>5-10</v>
      </c>
      <c r="W6587" t="str">
        <f t="shared" si="720"/>
        <v>Slow</v>
      </c>
    </row>
    <row r="6588" spans="1:23" x14ac:dyDescent="0.3">
      <c r="A6588">
        <v>606587</v>
      </c>
      <c r="B6588">
        <v>39738</v>
      </c>
      <c r="C6588">
        <v>45</v>
      </c>
      <c r="D6588" t="s">
        <v>4</v>
      </c>
      <c r="E6588" t="s">
        <v>5</v>
      </c>
      <c r="F6588" t="s">
        <v>32</v>
      </c>
      <c r="G6588" t="s">
        <v>25</v>
      </c>
      <c r="H6588" s="1">
        <v>45185</v>
      </c>
      <c r="I6588" t="s">
        <v>34</v>
      </c>
      <c r="J6588">
        <v>22</v>
      </c>
      <c r="K6588">
        <v>2.6</v>
      </c>
      <c r="L6588">
        <v>872.17</v>
      </c>
      <c r="M6588">
        <v>102.53</v>
      </c>
      <c r="N6588" t="s">
        <v>48</v>
      </c>
      <c r="O6588">
        <v>1</v>
      </c>
      <c r="P6588" t="str" cm="1">
        <f t="array" ref="P6588">_xlfn.IFS(C6588&lt;25,"18-24", C6588&lt;=35,"25-35", C6588&lt;=50,"36-50",TRUE,"50+")</f>
        <v>36-50</v>
      </c>
      <c r="Q6588" t="str">
        <f t="shared" si="714"/>
        <v>new</v>
      </c>
      <c r="R6588" t="str">
        <f t="shared" si="715"/>
        <v>high value</v>
      </c>
      <c r="S6588" t="str">
        <f t="shared" si="716"/>
        <v>Low</v>
      </c>
      <c r="T6588" t="str">
        <f t="shared" si="717"/>
        <v>Sep</v>
      </c>
      <c r="U6588">
        <f t="shared" si="718"/>
        <v>2023</v>
      </c>
      <c r="V6588" t="str">
        <f t="shared" si="719"/>
        <v>0-5</v>
      </c>
      <c r="W6588" t="str">
        <f t="shared" si="720"/>
        <v>Fast</v>
      </c>
    </row>
    <row r="6589" spans="1:23" x14ac:dyDescent="0.3">
      <c r="A6589">
        <v>606588</v>
      </c>
      <c r="B6589">
        <v>61677</v>
      </c>
      <c r="C6589">
        <v>63</v>
      </c>
      <c r="D6589" t="s">
        <v>4</v>
      </c>
      <c r="E6589" t="s">
        <v>16</v>
      </c>
      <c r="F6589" t="s">
        <v>24</v>
      </c>
      <c r="G6589" t="s">
        <v>27</v>
      </c>
      <c r="H6589" s="1">
        <v>44933</v>
      </c>
      <c r="I6589" t="s">
        <v>33</v>
      </c>
      <c r="J6589">
        <v>41</v>
      </c>
      <c r="K6589">
        <v>5.9</v>
      </c>
      <c r="L6589">
        <v>524.51</v>
      </c>
      <c r="M6589">
        <v>51.09</v>
      </c>
      <c r="N6589" t="s">
        <v>47</v>
      </c>
      <c r="O6589">
        <v>3</v>
      </c>
      <c r="P6589" t="str" cm="1">
        <f t="array" ref="P6589">_xlfn.IFS(C6589&lt;25,"18-24", C6589&lt;=35,"25-35", C6589&lt;=50,"36-50",TRUE,"50+")</f>
        <v>50+</v>
      </c>
      <c r="Q6589" t="str">
        <f t="shared" si="714"/>
        <v>new</v>
      </c>
      <c r="R6589" t="str">
        <f t="shared" si="715"/>
        <v>high value</v>
      </c>
      <c r="S6589" t="str">
        <f t="shared" si="716"/>
        <v>medium</v>
      </c>
      <c r="T6589" t="str">
        <f t="shared" si="717"/>
        <v>Jan</v>
      </c>
      <c r="U6589">
        <f t="shared" si="718"/>
        <v>2023</v>
      </c>
      <c r="V6589" t="str">
        <f t="shared" si="719"/>
        <v>5-10</v>
      </c>
      <c r="W6589" t="str">
        <f t="shared" si="720"/>
        <v>Medium</v>
      </c>
    </row>
    <row r="6590" spans="1:23" x14ac:dyDescent="0.3">
      <c r="A6590">
        <v>606589</v>
      </c>
      <c r="B6590">
        <v>20519</v>
      </c>
      <c r="C6590">
        <v>58</v>
      </c>
      <c r="D6590" t="s">
        <v>7</v>
      </c>
      <c r="E6590" t="s">
        <v>8</v>
      </c>
      <c r="F6590" t="s">
        <v>30</v>
      </c>
      <c r="G6590" t="s">
        <v>23</v>
      </c>
      <c r="H6590" s="1">
        <v>45205</v>
      </c>
      <c r="I6590" t="s">
        <v>34</v>
      </c>
      <c r="J6590">
        <v>33</v>
      </c>
      <c r="K6590">
        <v>7.5</v>
      </c>
      <c r="L6590">
        <v>995.79</v>
      </c>
      <c r="M6590">
        <v>99.26</v>
      </c>
      <c r="N6590" t="s">
        <v>48</v>
      </c>
      <c r="O6590">
        <v>5</v>
      </c>
      <c r="P6590" t="str" cm="1">
        <f t="array" ref="P6590">_xlfn.IFS(C6590&lt;25,"18-24", C6590&lt;=35,"25-35", C6590&lt;=50,"36-50",TRUE,"50+")</f>
        <v>50+</v>
      </c>
      <c r="Q6590" t="str">
        <f t="shared" si="714"/>
        <v>new</v>
      </c>
      <c r="R6590" t="str">
        <f t="shared" si="715"/>
        <v>high value</v>
      </c>
      <c r="S6590" t="str">
        <f t="shared" si="716"/>
        <v>High</v>
      </c>
      <c r="T6590" t="str">
        <f t="shared" si="717"/>
        <v>Oct</v>
      </c>
      <c r="U6590">
        <f t="shared" si="718"/>
        <v>2023</v>
      </c>
      <c r="V6590" t="str">
        <f t="shared" si="719"/>
        <v>5-10</v>
      </c>
      <c r="W6590" t="str">
        <f t="shared" si="720"/>
        <v>Medium</v>
      </c>
    </row>
    <row r="6591" spans="1:23" x14ac:dyDescent="0.3">
      <c r="A6591">
        <v>606590</v>
      </c>
      <c r="B6591">
        <v>93178</v>
      </c>
      <c r="C6591">
        <v>24</v>
      </c>
      <c r="D6591" t="s">
        <v>4</v>
      </c>
      <c r="E6591" t="s">
        <v>8</v>
      </c>
      <c r="F6591" t="s">
        <v>26</v>
      </c>
      <c r="G6591" t="s">
        <v>23</v>
      </c>
      <c r="H6591" s="1">
        <v>44677</v>
      </c>
      <c r="I6591" t="s">
        <v>34</v>
      </c>
      <c r="J6591">
        <v>73</v>
      </c>
      <c r="K6591">
        <v>11</v>
      </c>
      <c r="L6591">
        <v>1159.52</v>
      </c>
      <c r="M6591">
        <v>73.61</v>
      </c>
      <c r="N6591" t="s">
        <v>47</v>
      </c>
      <c r="O6591">
        <v>5</v>
      </c>
      <c r="P6591" t="str" cm="1">
        <f t="array" ref="P6591">_xlfn.IFS(C6591&lt;25,"18-24", C6591&lt;=35,"25-35", C6591&lt;=50,"36-50",TRUE,"50+")</f>
        <v>18-24</v>
      </c>
      <c r="Q6591" t="str">
        <f t="shared" si="714"/>
        <v>new</v>
      </c>
      <c r="R6591" t="str">
        <f t="shared" si="715"/>
        <v>high value</v>
      </c>
      <c r="S6591" t="str">
        <f t="shared" si="716"/>
        <v>High</v>
      </c>
      <c r="T6591" t="str">
        <f t="shared" si="717"/>
        <v>Apr</v>
      </c>
      <c r="U6591">
        <f t="shared" si="718"/>
        <v>2022</v>
      </c>
      <c r="V6591" t="str">
        <f t="shared" si="719"/>
        <v>10-15</v>
      </c>
      <c r="W6591" t="str">
        <f t="shared" si="720"/>
        <v>Slow</v>
      </c>
    </row>
    <row r="6592" spans="1:23" x14ac:dyDescent="0.3">
      <c r="A6592">
        <v>606591</v>
      </c>
      <c r="B6592">
        <v>51463</v>
      </c>
      <c r="C6592">
        <v>41</v>
      </c>
      <c r="D6592" t="s">
        <v>4</v>
      </c>
      <c r="E6592" t="s">
        <v>5</v>
      </c>
      <c r="F6592" t="s">
        <v>22</v>
      </c>
      <c r="G6592" t="s">
        <v>25</v>
      </c>
      <c r="H6592" s="1">
        <v>44958</v>
      </c>
      <c r="I6592" t="s">
        <v>33</v>
      </c>
      <c r="J6592">
        <v>82</v>
      </c>
      <c r="K6592">
        <v>3.2</v>
      </c>
      <c r="L6592">
        <v>1056.1099999999999</v>
      </c>
      <c r="M6592">
        <v>71.680000000000007</v>
      </c>
      <c r="N6592" t="s">
        <v>50</v>
      </c>
      <c r="O6592">
        <v>4</v>
      </c>
      <c r="P6592" t="str" cm="1">
        <f t="array" ref="P6592">_xlfn.IFS(C6592&lt;25,"18-24", C6592&lt;=35,"25-35", C6592&lt;=50,"36-50",TRUE,"50+")</f>
        <v>36-50</v>
      </c>
      <c r="Q6592" t="str">
        <f t="shared" si="714"/>
        <v>new</v>
      </c>
      <c r="R6592" t="str">
        <f t="shared" si="715"/>
        <v>high value</v>
      </c>
      <c r="S6592" t="str">
        <f t="shared" si="716"/>
        <v>medium</v>
      </c>
      <c r="T6592" t="str">
        <f t="shared" si="717"/>
        <v>Feb</v>
      </c>
      <c r="U6592">
        <f t="shared" si="718"/>
        <v>2023</v>
      </c>
      <c r="V6592" t="str">
        <f t="shared" si="719"/>
        <v>0-5</v>
      </c>
      <c r="W6592" t="str">
        <f t="shared" si="720"/>
        <v>Slow</v>
      </c>
    </row>
    <row r="6593" spans="1:23" x14ac:dyDescent="0.3">
      <c r="A6593">
        <v>606592</v>
      </c>
      <c r="B6593">
        <v>19719</v>
      </c>
      <c r="C6593">
        <v>42</v>
      </c>
      <c r="D6593" t="s">
        <v>4</v>
      </c>
      <c r="E6593" t="s">
        <v>16</v>
      </c>
      <c r="F6593" t="s">
        <v>24</v>
      </c>
      <c r="G6593" t="s">
        <v>21</v>
      </c>
      <c r="H6593" s="1">
        <v>44962</v>
      </c>
      <c r="I6593" t="s">
        <v>33</v>
      </c>
      <c r="J6593">
        <v>78</v>
      </c>
      <c r="K6593">
        <v>13.1</v>
      </c>
      <c r="L6593">
        <v>408.8</v>
      </c>
      <c r="M6593">
        <v>64.47</v>
      </c>
      <c r="N6593" t="s">
        <v>50</v>
      </c>
      <c r="O6593">
        <v>1</v>
      </c>
      <c r="P6593" t="str" cm="1">
        <f t="array" ref="P6593">_xlfn.IFS(C6593&lt;25,"18-24", C6593&lt;=35,"25-35", C6593&lt;=50,"36-50",TRUE,"50+")</f>
        <v>36-50</v>
      </c>
      <c r="Q6593" t="str">
        <f t="shared" si="714"/>
        <v>new</v>
      </c>
      <c r="R6593" t="str">
        <f t="shared" si="715"/>
        <v>medium</v>
      </c>
      <c r="S6593" t="str">
        <f t="shared" si="716"/>
        <v>Low</v>
      </c>
      <c r="T6593" t="str">
        <f t="shared" si="717"/>
        <v>Feb</v>
      </c>
      <c r="U6593">
        <f t="shared" si="718"/>
        <v>2023</v>
      </c>
      <c r="V6593" t="str">
        <f t="shared" si="719"/>
        <v>10-15</v>
      </c>
      <c r="W6593" t="str">
        <f t="shared" si="720"/>
        <v>Slow</v>
      </c>
    </row>
    <row r="6594" spans="1:23" x14ac:dyDescent="0.3">
      <c r="A6594">
        <v>606593</v>
      </c>
      <c r="B6594">
        <v>55047</v>
      </c>
      <c r="C6594">
        <v>31</v>
      </c>
      <c r="D6594" t="s">
        <v>7</v>
      </c>
      <c r="E6594" t="s">
        <v>11</v>
      </c>
      <c r="F6594" t="s">
        <v>28</v>
      </c>
      <c r="G6594" t="s">
        <v>21</v>
      </c>
      <c r="H6594" s="1">
        <v>44942</v>
      </c>
      <c r="I6594" t="s">
        <v>33</v>
      </c>
      <c r="J6594">
        <v>37</v>
      </c>
      <c r="K6594">
        <v>5.5</v>
      </c>
      <c r="L6594">
        <v>1097.6099999999999</v>
      </c>
      <c r="M6594">
        <v>86.16</v>
      </c>
      <c r="N6594" t="s">
        <v>47</v>
      </c>
      <c r="O6594">
        <v>1</v>
      </c>
      <c r="P6594" t="str" cm="1">
        <f t="array" ref="P6594">_xlfn.IFS(C6594&lt;25,"18-24", C6594&lt;=35,"25-35", C6594&lt;=50,"36-50",TRUE,"50+")</f>
        <v>25-35</v>
      </c>
      <c r="Q6594" t="str">
        <f t="shared" si="714"/>
        <v>new</v>
      </c>
      <c r="R6594" t="str">
        <f t="shared" si="715"/>
        <v>high value</v>
      </c>
      <c r="S6594" t="str">
        <f t="shared" si="716"/>
        <v>Low</v>
      </c>
      <c r="T6594" t="str">
        <f t="shared" si="717"/>
        <v>Jan</v>
      </c>
      <c r="U6594">
        <f t="shared" si="718"/>
        <v>2023</v>
      </c>
      <c r="V6594" t="str">
        <f t="shared" si="719"/>
        <v>5-10</v>
      </c>
      <c r="W6594" t="str">
        <f t="shared" si="720"/>
        <v>Medium</v>
      </c>
    </row>
    <row r="6595" spans="1:23" x14ac:dyDescent="0.3">
      <c r="A6595">
        <v>606594</v>
      </c>
      <c r="B6595">
        <v>31628</v>
      </c>
      <c r="C6595">
        <v>54</v>
      </c>
      <c r="D6595" t="s">
        <v>4</v>
      </c>
      <c r="E6595" t="s">
        <v>11</v>
      </c>
      <c r="F6595" t="s">
        <v>32</v>
      </c>
      <c r="G6595" t="s">
        <v>31</v>
      </c>
      <c r="H6595" s="1">
        <v>44814</v>
      </c>
      <c r="I6595" t="s">
        <v>33</v>
      </c>
      <c r="J6595">
        <v>44</v>
      </c>
      <c r="K6595">
        <v>1.3</v>
      </c>
      <c r="L6595">
        <v>273.57</v>
      </c>
      <c r="M6595">
        <v>104.6</v>
      </c>
      <c r="N6595" t="s">
        <v>50</v>
      </c>
      <c r="O6595">
        <v>5</v>
      </c>
      <c r="P6595" t="str" cm="1">
        <f t="array" ref="P6595">_xlfn.IFS(C6595&lt;25,"18-24", C6595&lt;=35,"25-35", C6595&lt;=50,"36-50",TRUE,"50+")</f>
        <v>50+</v>
      </c>
      <c r="Q6595" t="str">
        <f t="shared" ref="Q6595:Q6658" si="721">IF(COUNTIF($B:$B,B6595)&gt;1,"repeat","new")</f>
        <v>new</v>
      </c>
      <c r="R6595" t="str">
        <f t="shared" ref="R6595:R6658" si="722">IF(L6595&gt;500,"high value",IF( L6595&gt;250,"medium","low"))</f>
        <v>medium</v>
      </c>
      <c r="S6595" t="str">
        <f t="shared" ref="S6595:S6658" si="723">IF(O6595&lt;=2,"Low",IF(O6595&lt;=4,"medium","High"))</f>
        <v>High</v>
      </c>
      <c r="T6595" t="str">
        <f t="shared" ref="T6595:T6658" si="724">TEXT(H6595,"MMM")</f>
        <v>Sep</v>
      </c>
      <c r="U6595">
        <f t="shared" ref="U6595:U6658" si="725">YEAR(H6595)</f>
        <v>2022</v>
      </c>
      <c r="V6595" t="str">
        <f t="shared" ref="V6595:V6658" si="726">IF(K6595&lt;=5,"0-5",IF(K6595&lt;=10,"5-10",IF(K6595&lt;=15,"10-15","15+")))</f>
        <v>0-5</v>
      </c>
      <c r="W6595" t="str">
        <f t="shared" ref="W6595:W6658" si="727">IF(J6595&lt;=30,"Fast",IF(J6595&lt;=45,"Medium","Slow"))</f>
        <v>Medium</v>
      </c>
    </row>
    <row r="6596" spans="1:23" x14ac:dyDescent="0.3">
      <c r="A6596">
        <v>606595</v>
      </c>
      <c r="B6596">
        <v>89725</v>
      </c>
      <c r="C6596">
        <v>50</v>
      </c>
      <c r="D6596" t="s">
        <v>7</v>
      </c>
      <c r="E6596" t="s">
        <v>16</v>
      </c>
      <c r="F6596" t="s">
        <v>18</v>
      </c>
      <c r="G6596" t="s">
        <v>31</v>
      </c>
      <c r="H6596" s="1">
        <v>45142</v>
      </c>
      <c r="I6596" t="s">
        <v>33</v>
      </c>
      <c r="J6596">
        <v>34</v>
      </c>
      <c r="K6596">
        <v>3.8</v>
      </c>
      <c r="L6596">
        <v>868.71</v>
      </c>
      <c r="M6596">
        <v>74.52</v>
      </c>
      <c r="N6596" t="s">
        <v>50</v>
      </c>
      <c r="O6596">
        <v>5</v>
      </c>
      <c r="P6596" t="str" cm="1">
        <f t="array" ref="P6596">_xlfn.IFS(C6596&lt;25,"18-24", C6596&lt;=35,"25-35", C6596&lt;=50,"36-50",TRUE,"50+")</f>
        <v>36-50</v>
      </c>
      <c r="Q6596" t="str">
        <f t="shared" si="721"/>
        <v>new</v>
      </c>
      <c r="R6596" t="str">
        <f t="shared" si="722"/>
        <v>high value</v>
      </c>
      <c r="S6596" t="str">
        <f t="shared" si="723"/>
        <v>High</v>
      </c>
      <c r="T6596" t="str">
        <f t="shared" si="724"/>
        <v>Aug</v>
      </c>
      <c r="U6596">
        <f t="shared" si="725"/>
        <v>2023</v>
      </c>
      <c r="V6596" t="str">
        <f t="shared" si="726"/>
        <v>0-5</v>
      </c>
      <c r="W6596" t="str">
        <f t="shared" si="727"/>
        <v>Medium</v>
      </c>
    </row>
    <row r="6597" spans="1:23" x14ac:dyDescent="0.3">
      <c r="A6597">
        <v>606596</v>
      </c>
      <c r="B6597">
        <v>69479</v>
      </c>
      <c r="C6597">
        <v>46</v>
      </c>
      <c r="D6597" t="s">
        <v>4</v>
      </c>
      <c r="E6597" t="s">
        <v>15</v>
      </c>
      <c r="F6597" t="s">
        <v>30</v>
      </c>
      <c r="G6597" t="s">
        <v>21</v>
      </c>
      <c r="H6597" s="1">
        <v>45313</v>
      </c>
      <c r="I6597" t="s">
        <v>33</v>
      </c>
      <c r="J6597">
        <v>83</v>
      </c>
      <c r="K6597">
        <v>3.4</v>
      </c>
      <c r="L6597">
        <v>457.63</v>
      </c>
      <c r="M6597">
        <v>112.46</v>
      </c>
      <c r="N6597" t="s">
        <v>50</v>
      </c>
      <c r="O6597">
        <v>1</v>
      </c>
      <c r="P6597" t="str" cm="1">
        <f t="array" ref="P6597">_xlfn.IFS(C6597&lt;25,"18-24", C6597&lt;=35,"25-35", C6597&lt;=50,"36-50",TRUE,"50+")</f>
        <v>36-50</v>
      </c>
      <c r="Q6597" t="str">
        <f t="shared" si="721"/>
        <v>new</v>
      </c>
      <c r="R6597" t="str">
        <f t="shared" si="722"/>
        <v>medium</v>
      </c>
      <c r="S6597" t="str">
        <f t="shared" si="723"/>
        <v>Low</v>
      </c>
      <c r="T6597" t="str">
        <f t="shared" si="724"/>
        <v>Jan</v>
      </c>
      <c r="U6597">
        <f t="shared" si="725"/>
        <v>2024</v>
      </c>
      <c r="V6597" t="str">
        <f t="shared" si="726"/>
        <v>0-5</v>
      </c>
      <c r="W6597" t="str">
        <f t="shared" si="727"/>
        <v>Slow</v>
      </c>
    </row>
    <row r="6598" spans="1:23" x14ac:dyDescent="0.3">
      <c r="A6598">
        <v>606597</v>
      </c>
      <c r="B6598">
        <v>84008</v>
      </c>
      <c r="C6598">
        <v>45</v>
      </c>
      <c r="D6598" t="s">
        <v>7</v>
      </c>
      <c r="E6598" t="s">
        <v>11</v>
      </c>
      <c r="F6598" t="s">
        <v>28</v>
      </c>
      <c r="G6598" t="s">
        <v>29</v>
      </c>
      <c r="H6598" s="1">
        <v>44945</v>
      </c>
      <c r="I6598" t="s">
        <v>34</v>
      </c>
      <c r="J6598">
        <v>26</v>
      </c>
      <c r="K6598">
        <v>12.2</v>
      </c>
      <c r="L6598">
        <v>641.07000000000005</v>
      </c>
      <c r="M6598">
        <v>51.06</v>
      </c>
      <c r="N6598" t="s">
        <v>48</v>
      </c>
      <c r="O6598">
        <v>1</v>
      </c>
      <c r="P6598" t="str" cm="1">
        <f t="array" ref="P6598">_xlfn.IFS(C6598&lt;25,"18-24", C6598&lt;=35,"25-35", C6598&lt;=50,"36-50",TRUE,"50+")</f>
        <v>36-50</v>
      </c>
      <c r="Q6598" t="str">
        <f t="shared" si="721"/>
        <v>new</v>
      </c>
      <c r="R6598" t="str">
        <f t="shared" si="722"/>
        <v>high value</v>
      </c>
      <c r="S6598" t="str">
        <f t="shared" si="723"/>
        <v>Low</v>
      </c>
      <c r="T6598" t="str">
        <f t="shared" si="724"/>
        <v>Jan</v>
      </c>
      <c r="U6598">
        <f t="shared" si="725"/>
        <v>2023</v>
      </c>
      <c r="V6598" t="str">
        <f t="shared" si="726"/>
        <v>10-15</v>
      </c>
      <c r="W6598" t="str">
        <f t="shared" si="727"/>
        <v>Fast</v>
      </c>
    </row>
    <row r="6599" spans="1:23" x14ac:dyDescent="0.3">
      <c r="A6599">
        <v>606598</v>
      </c>
      <c r="B6599">
        <v>37352</v>
      </c>
      <c r="C6599">
        <v>45</v>
      </c>
      <c r="D6599" t="s">
        <v>4</v>
      </c>
      <c r="E6599" t="s">
        <v>15</v>
      </c>
      <c r="F6599" t="s">
        <v>28</v>
      </c>
      <c r="G6599" t="s">
        <v>29</v>
      </c>
      <c r="H6599" s="1">
        <v>45006</v>
      </c>
      <c r="I6599" t="s">
        <v>33</v>
      </c>
      <c r="J6599">
        <v>68</v>
      </c>
      <c r="K6599">
        <v>3.6</v>
      </c>
      <c r="L6599">
        <v>1391.47</v>
      </c>
      <c r="M6599">
        <v>61.83</v>
      </c>
      <c r="N6599" t="s">
        <v>48</v>
      </c>
      <c r="O6599">
        <v>5</v>
      </c>
      <c r="P6599" t="str" cm="1">
        <f t="array" ref="P6599">_xlfn.IFS(C6599&lt;25,"18-24", C6599&lt;=35,"25-35", C6599&lt;=50,"36-50",TRUE,"50+")</f>
        <v>36-50</v>
      </c>
      <c r="Q6599" t="str">
        <f t="shared" si="721"/>
        <v>new</v>
      </c>
      <c r="R6599" t="str">
        <f t="shared" si="722"/>
        <v>high value</v>
      </c>
      <c r="S6599" t="str">
        <f t="shared" si="723"/>
        <v>High</v>
      </c>
      <c r="T6599" t="str">
        <f t="shared" si="724"/>
        <v>Mar</v>
      </c>
      <c r="U6599">
        <f t="shared" si="725"/>
        <v>2023</v>
      </c>
      <c r="V6599" t="str">
        <f t="shared" si="726"/>
        <v>0-5</v>
      </c>
      <c r="W6599" t="str">
        <f t="shared" si="727"/>
        <v>Slow</v>
      </c>
    </row>
    <row r="6600" spans="1:23" x14ac:dyDescent="0.3">
      <c r="A6600">
        <v>606599</v>
      </c>
      <c r="B6600">
        <v>77311</v>
      </c>
      <c r="C6600">
        <v>18</v>
      </c>
      <c r="D6600" t="s">
        <v>4</v>
      </c>
      <c r="E6600" t="s">
        <v>15</v>
      </c>
      <c r="F6600" t="s">
        <v>18</v>
      </c>
      <c r="G6600" t="s">
        <v>31</v>
      </c>
      <c r="H6600" s="1">
        <v>44941</v>
      </c>
      <c r="I6600" t="s">
        <v>34</v>
      </c>
      <c r="J6600">
        <v>23</v>
      </c>
      <c r="K6600">
        <v>8</v>
      </c>
      <c r="L6600">
        <v>464.53</v>
      </c>
      <c r="M6600">
        <v>32.89</v>
      </c>
      <c r="N6600" t="s">
        <v>47</v>
      </c>
      <c r="O6600">
        <v>3</v>
      </c>
      <c r="P6600" t="str" cm="1">
        <f t="array" ref="P6600">_xlfn.IFS(C6600&lt;25,"18-24", C6600&lt;=35,"25-35", C6600&lt;=50,"36-50",TRUE,"50+")</f>
        <v>18-24</v>
      </c>
      <c r="Q6600" t="str">
        <f t="shared" si="721"/>
        <v>new</v>
      </c>
      <c r="R6600" t="str">
        <f t="shared" si="722"/>
        <v>medium</v>
      </c>
      <c r="S6600" t="str">
        <f t="shared" si="723"/>
        <v>medium</v>
      </c>
      <c r="T6600" t="str">
        <f t="shared" si="724"/>
        <v>Jan</v>
      </c>
      <c r="U6600">
        <f t="shared" si="725"/>
        <v>2023</v>
      </c>
      <c r="V6600" t="str">
        <f t="shared" si="726"/>
        <v>5-10</v>
      </c>
      <c r="W6600" t="str">
        <f t="shared" si="727"/>
        <v>Fast</v>
      </c>
    </row>
    <row r="6601" spans="1:23" x14ac:dyDescent="0.3">
      <c r="A6601">
        <v>606600</v>
      </c>
      <c r="B6601">
        <v>46081</v>
      </c>
      <c r="C6601">
        <v>20</v>
      </c>
      <c r="D6601" t="s">
        <v>7</v>
      </c>
      <c r="E6601" t="s">
        <v>15</v>
      </c>
      <c r="F6601" t="s">
        <v>26</v>
      </c>
      <c r="G6601" t="s">
        <v>23</v>
      </c>
      <c r="H6601" s="1">
        <v>45206</v>
      </c>
      <c r="I6601" t="s">
        <v>34</v>
      </c>
      <c r="J6601">
        <v>60</v>
      </c>
      <c r="K6601">
        <v>2.6</v>
      </c>
      <c r="L6601">
        <v>977.16</v>
      </c>
      <c r="M6601">
        <v>32.01</v>
      </c>
      <c r="N6601" t="s">
        <v>49</v>
      </c>
      <c r="O6601">
        <v>4</v>
      </c>
      <c r="P6601" t="str" cm="1">
        <f t="array" ref="P6601">_xlfn.IFS(C6601&lt;25,"18-24", C6601&lt;=35,"25-35", C6601&lt;=50,"36-50",TRUE,"50+")</f>
        <v>18-24</v>
      </c>
      <c r="Q6601" t="str">
        <f t="shared" si="721"/>
        <v>new</v>
      </c>
      <c r="R6601" t="str">
        <f t="shared" si="722"/>
        <v>high value</v>
      </c>
      <c r="S6601" t="str">
        <f t="shared" si="723"/>
        <v>medium</v>
      </c>
      <c r="T6601" t="str">
        <f t="shared" si="724"/>
        <v>Oct</v>
      </c>
      <c r="U6601">
        <f t="shared" si="725"/>
        <v>2023</v>
      </c>
      <c r="V6601" t="str">
        <f t="shared" si="726"/>
        <v>0-5</v>
      </c>
      <c r="W6601" t="str">
        <f t="shared" si="727"/>
        <v>Slow</v>
      </c>
    </row>
    <row r="6602" spans="1:23" x14ac:dyDescent="0.3">
      <c r="A6602">
        <v>606601</v>
      </c>
      <c r="B6602">
        <v>88690</v>
      </c>
      <c r="C6602">
        <v>19</v>
      </c>
      <c r="D6602" t="s">
        <v>7</v>
      </c>
      <c r="E6602" t="s">
        <v>15</v>
      </c>
      <c r="F6602" t="s">
        <v>26</v>
      </c>
      <c r="G6602" t="s">
        <v>25</v>
      </c>
      <c r="H6602" s="1">
        <v>45259</v>
      </c>
      <c r="I6602" t="s">
        <v>33</v>
      </c>
      <c r="J6602">
        <v>60</v>
      </c>
      <c r="K6602">
        <v>6.8</v>
      </c>
      <c r="L6602">
        <v>1195.6500000000001</v>
      </c>
      <c r="M6602">
        <v>28.01</v>
      </c>
      <c r="N6602" t="s">
        <v>49</v>
      </c>
      <c r="O6602">
        <v>3</v>
      </c>
      <c r="P6602" t="str" cm="1">
        <f t="array" ref="P6602">_xlfn.IFS(C6602&lt;25,"18-24", C6602&lt;=35,"25-35", C6602&lt;=50,"36-50",TRUE,"50+")</f>
        <v>18-24</v>
      </c>
      <c r="Q6602" t="str">
        <f t="shared" si="721"/>
        <v>new</v>
      </c>
      <c r="R6602" t="str">
        <f t="shared" si="722"/>
        <v>high value</v>
      </c>
      <c r="S6602" t="str">
        <f t="shared" si="723"/>
        <v>medium</v>
      </c>
      <c r="T6602" t="str">
        <f t="shared" si="724"/>
        <v>Nov</v>
      </c>
      <c r="U6602">
        <f t="shared" si="725"/>
        <v>2023</v>
      </c>
      <c r="V6602" t="str">
        <f t="shared" si="726"/>
        <v>5-10</v>
      </c>
      <c r="W6602" t="str">
        <f t="shared" si="727"/>
        <v>Slow</v>
      </c>
    </row>
    <row r="6603" spans="1:23" x14ac:dyDescent="0.3">
      <c r="A6603">
        <v>606602</v>
      </c>
      <c r="B6603">
        <v>79095</v>
      </c>
      <c r="C6603">
        <v>29</v>
      </c>
      <c r="D6603" t="s">
        <v>4</v>
      </c>
      <c r="E6603" t="s">
        <v>5</v>
      </c>
      <c r="F6603" t="s">
        <v>26</v>
      </c>
      <c r="G6603" t="s">
        <v>21</v>
      </c>
      <c r="H6603" s="1">
        <v>44635</v>
      </c>
      <c r="I6603" t="s">
        <v>34</v>
      </c>
      <c r="J6603">
        <v>32</v>
      </c>
      <c r="K6603">
        <v>3.5</v>
      </c>
      <c r="L6603">
        <v>479.49</v>
      </c>
      <c r="M6603">
        <v>102.72</v>
      </c>
      <c r="N6603" t="s">
        <v>47</v>
      </c>
      <c r="O6603">
        <v>4</v>
      </c>
      <c r="P6603" t="str" cm="1">
        <f t="array" ref="P6603">_xlfn.IFS(C6603&lt;25,"18-24", C6603&lt;=35,"25-35", C6603&lt;=50,"36-50",TRUE,"50+")</f>
        <v>25-35</v>
      </c>
      <c r="Q6603" t="str">
        <f t="shared" si="721"/>
        <v>new</v>
      </c>
      <c r="R6603" t="str">
        <f t="shared" si="722"/>
        <v>medium</v>
      </c>
      <c r="S6603" t="str">
        <f t="shared" si="723"/>
        <v>medium</v>
      </c>
      <c r="T6603" t="str">
        <f t="shared" si="724"/>
        <v>Mar</v>
      </c>
      <c r="U6603">
        <f t="shared" si="725"/>
        <v>2022</v>
      </c>
      <c r="V6603" t="str">
        <f t="shared" si="726"/>
        <v>0-5</v>
      </c>
      <c r="W6603" t="str">
        <f t="shared" si="727"/>
        <v>Medium</v>
      </c>
    </row>
    <row r="6604" spans="1:23" x14ac:dyDescent="0.3">
      <c r="A6604">
        <v>606603</v>
      </c>
      <c r="B6604">
        <v>67869</v>
      </c>
      <c r="C6604">
        <v>39</v>
      </c>
      <c r="D6604" t="s">
        <v>4</v>
      </c>
      <c r="E6604" t="s">
        <v>15</v>
      </c>
      <c r="F6604" t="s">
        <v>22</v>
      </c>
      <c r="G6604" t="s">
        <v>21</v>
      </c>
      <c r="H6604" s="1">
        <v>44798</v>
      </c>
      <c r="I6604" t="s">
        <v>33</v>
      </c>
      <c r="J6604">
        <v>77</v>
      </c>
      <c r="K6604">
        <v>1.3</v>
      </c>
      <c r="L6604">
        <v>1329.02</v>
      </c>
      <c r="M6604">
        <v>98.78</v>
      </c>
      <c r="N6604" t="s">
        <v>47</v>
      </c>
      <c r="O6604">
        <v>3</v>
      </c>
      <c r="P6604" t="str" cm="1">
        <f t="array" ref="P6604">_xlfn.IFS(C6604&lt;25,"18-24", C6604&lt;=35,"25-35", C6604&lt;=50,"36-50",TRUE,"50+")</f>
        <v>36-50</v>
      </c>
      <c r="Q6604" t="str">
        <f t="shared" si="721"/>
        <v>new</v>
      </c>
      <c r="R6604" t="str">
        <f t="shared" si="722"/>
        <v>high value</v>
      </c>
      <c r="S6604" t="str">
        <f t="shared" si="723"/>
        <v>medium</v>
      </c>
      <c r="T6604" t="str">
        <f t="shared" si="724"/>
        <v>Aug</v>
      </c>
      <c r="U6604">
        <f t="shared" si="725"/>
        <v>2022</v>
      </c>
      <c r="V6604" t="str">
        <f t="shared" si="726"/>
        <v>0-5</v>
      </c>
      <c r="W6604" t="str">
        <f t="shared" si="727"/>
        <v>Slow</v>
      </c>
    </row>
    <row r="6605" spans="1:23" x14ac:dyDescent="0.3">
      <c r="A6605">
        <v>606604</v>
      </c>
      <c r="B6605">
        <v>77348</v>
      </c>
      <c r="C6605">
        <v>56</v>
      </c>
      <c r="D6605" t="s">
        <v>4</v>
      </c>
      <c r="E6605" t="s">
        <v>11</v>
      </c>
      <c r="F6605" t="s">
        <v>30</v>
      </c>
      <c r="G6605" t="s">
        <v>25</v>
      </c>
      <c r="H6605" s="1">
        <v>44763</v>
      </c>
      <c r="I6605" t="s">
        <v>33</v>
      </c>
      <c r="J6605">
        <v>63</v>
      </c>
      <c r="K6605">
        <v>5.0999999999999996</v>
      </c>
      <c r="L6605">
        <v>1280.3499999999999</v>
      </c>
      <c r="M6605">
        <v>33.26</v>
      </c>
      <c r="N6605" t="s">
        <v>48</v>
      </c>
      <c r="O6605">
        <v>1</v>
      </c>
      <c r="P6605" t="str" cm="1">
        <f t="array" ref="P6605">_xlfn.IFS(C6605&lt;25,"18-24", C6605&lt;=35,"25-35", C6605&lt;=50,"36-50",TRUE,"50+")</f>
        <v>50+</v>
      </c>
      <c r="Q6605" t="str">
        <f t="shared" si="721"/>
        <v>new</v>
      </c>
      <c r="R6605" t="str">
        <f t="shared" si="722"/>
        <v>high value</v>
      </c>
      <c r="S6605" t="str">
        <f t="shared" si="723"/>
        <v>Low</v>
      </c>
      <c r="T6605" t="str">
        <f t="shared" si="724"/>
        <v>Jul</v>
      </c>
      <c r="U6605">
        <f t="shared" si="725"/>
        <v>2022</v>
      </c>
      <c r="V6605" t="str">
        <f t="shared" si="726"/>
        <v>5-10</v>
      </c>
      <c r="W6605" t="str">
        <f t="shared" si="727"/>
        <v>Slow</v>
      </c>
    </row>
    <row r="6606" spans="1:23" x14ac:dyDescent="0.3">
      <c r="A6606">
        <v>606605</v>
      </c>
      <c r="B6606">
        <v>10112</v>
      </c>
      <c r="C6606">
        <v>46</v>
      </c>
      <c r="D6606" t="s">
        <v>7</v>
      </c>
      <c r="E6606" t="s">
        <v>8</v>
      </c>
      <c r="F6606" t="s">
        <v>26</v>
      </c>
      <c r="G6606" t="s">
        <v>21</v>
      </c>
      <c r="H6606" s="1">
        <v>44993</v>
      </c>
      <c r="I6606" t="s">
        <v>34</v>
      </c>
      <c r="J6606">
        <v>37</v>
      </c>
      <c r="K6606">
        <v>6.4</v>
      </c>
      <c r="L6606">
        <v>1116.97</v>
      </c>
      <c r="M6606">
        <v>79.45</v>
      </c>
      <c r="N6606" t="s">
        <v>49</v>
      </c>
      <c r="O6606">
        <v>2</v>
      </c>
      <c r="P6606" t="str" cm="1">
        <f t="array" ref="P6606">_xlfn.IFS(C6606&lt;25,"18-24", C6606&lt;=35,"25-35", C6606&lt;=50,"36-50",TRUE,"50+")</f>
        <v>36-50</v>
      </c>
      <c r="Q6606" t="str">
        <f t="shared" si="721"/>
        <v>new</v>
      </c>
      <c r="R6606" t="str">
        <f t="shared" si="722"/>
        <v>high value</v>
      </c>
      <c r="S6606" t="str">
        <f t="shared" si="723"/>
        <v>Low</v>
      </c>
      <c r="T6606" t="str">
        <f t="shared" si="724"/>
        <v>Mar</v>
      </c>
      <c r="U6606">
        <f t="shared" si="725"/>
        <v>2023</v>
      </c>
      <c r="V6606" t="str">
        <f t="shared" si="726"/>
        <v>5-10</v>
      </c>
      <c r="W6606" t="str">
        <f t="shared" si="727"/>
        <v>Medium</v>
      </c>
    </row>
    <row r="6607" spans="1:23" x14ac:dyDescent="0.3">
      <c r="A6607">
        <v>606606</v>
      </c>
      <c r="B6607">
        <v>66953</v>
      </c>
      <c r="C6607">
        <v>20</v>
      </c>
      <c r="D6607" t="s">
        <v>4</v>
      </c>
      <c r="E6607" t="s">
        <v>11</v>
      </c>
      <c r="F6607" t="s">
        <v>24</v>
      </c>
      <c r="G6607" t="s">
        <v>31</v>
      </c>
      <c r="H6607" s="1">
        <v>45068</v>
      </c>
      <c r="I6607" t="s">
        <v>33</v>
      </c>
      <c r="J6607">
        <v>48</v>
      </c>
      <c r="K6607">
        <v>13.2</v>
      </c>
      <c r="L6607">
        <v>1275.6199999999999</v>
      </c>
      <c r="M6607">
        <v>30.08</v>
      </c>
      <c r="N6607" t="s">
        <v>47</v>
      </c>
      <c r="O6607">
        <v>2</v>
      </c>
      <c r="P6607" t="str" cm="1">
        <f t="array" ref="P6607">_xlfn.IFS(C6607&lt;25,"18-24", C6607&lt;=35,"25-35", C6607&lt;=50,"36-50",TRUE,"50+")</f>
        <v>18-24</v>
      </c>
      <c r="Q6607" t="str">
        <f t="shared" si="721"/>
        <v>new</v>
      </c>
      <c r="R6607" t="str">
        <f t="shared" si="722"/>
        <v>high value</v>
      </c>
      <c r="S6607" t="str">
        <f t="shared" si="723"/>
        <v>Low</v>
      </c>
      <c r="T6607" t="str">
        <f t="shared" si="724"/>
        <v>May</v>
      </c>
      <c r="U6607">
        <f t="shared" si="725"/>
        <v>2023</v>
      </c>
      <c r="V6607" t="str">
        <f t="shared" si="726"/>
        <v>10-15</v>
      </c>
      <c r="W6607" t="str">
        <f t="shared" si="727"/>
        <v>Slow</v>
      </c>
    </row>
    <row r="6608" spans="1:23" x14ac:dyDescent="0.3">
      <c r="A6608">
        <v>606607</v>
      </c>
      <c r="B6608">
        <v>12812</v>
      </c>
      <c r="C6608">
        <v>46</v>
      </c>
      <c r="D6608" t="s">
        <v>7</v>
      </c>
      <c r="E6608" t="s">
        <v>5</v>
      </c>
      <c r="F6608" t="s">
        <v>19</v>
      </c>
      <c r="G6608" t="s">
        <v>29</v>
      </c>
      <c r="H6608" s="1">
        <v>45405</v>
      </c>
      <c r="I6608" t="s">
        <v>34</v>
      </c>
      <c r="J6608">
        <v>89</v>
      </c>
      <c r="K6608">
        <v>4.5</v>
      </c>
      <c r="L6608">
        <v>1285.24</v>
      </c>
      <c r="M6608">
        <v>112.97</v>
      </c>
      <c r="N6608" t="s">
        <v>47</v>
      </c>
      <c r="O6608">
        <v>5</v>
      </c>
      <c r="P6608" t="str" cm="1">
        <f t="array" ref="P6608">_xlfn.IFS(C6608&lt;25,"18-24", C6608&lt;=35,"25-35", C6608&lt;=50,"36-50",TRUE,"50+")</f>
        <v>36-50</v>
      </c>
      <c r="Q6608" t="str">
        <f t="shared" si="721"/>
        <v>new</v>
      </c>
      <c r="R6608" t="str">
        <f t="shared" si="722"/>
        <v>high value</v>
      </c>
      <c r="S6608" t="str">
        <f t="shared" si="723"/>
        <v>High</v>
      </c>
      <c r="T6608" t="str">
        <f t="shared" si="724"/>
        <v>Apr</v>
      </c>
      <c r="U6608">
        <f t="shared" si="725"/>
        <v>2024</v>
      </c>
      <c r="V6608" t="str">
        <f t="shared" si="726"/>
        <v>0-5</v>
      </c>
      <c r="W6608" t="str">
        <f t="shared" si="727"/>
        <v>Slow</v>
      </c>
    </row>
    <row r="6609" spans="1:23" x14ac:dyDescent="0.3">
      <c r="A6609">
        <v>606608</v>
      </c>
      <c r="B6609">
        <v>40925</v>
      </c>
      <c r="C6609">
        <v>60</v>
      </c>
      <c r="D6609" t="s">
        <v>4</v>
      </c>
      <c r="E6609" t="s">
        <v>8</v>
      </c>
      <c r="F6609" t="s">
        <v>18</v>
      </c>
      <c r="G6609" t="s">
        <v>25</v>
      </c>
      <c r="H6609" s="1">
        <v>45226</v>
      </c>
      <c r="I6609" t="s">
        <v>34</v>
      </c>
      <c r="J6609">
        <v>28</v>
      </c>
      <c r="K6609">
        <v>1.4</v>
      </c>
      <c r="L6609">
        <v>857.41</v>
      </c>
      <c r="M6609">
        <v>95.26</v>
      </c>
      <c r="N6609" t="s">
        <v>49</v>
      </c>
      <c r="O6609">
        <v>2</v>
      </c>
      <c r="P6609" t="str" cm="1">
        <f t="array" ref="P6609">_xlfn.IFS(C6609&lt;25,"18-24", C6609&lt;=35,"25-35", C6609&lt;=50,"36-50",TRUE,"50+")</f>
        <v>50+</v>
      </c>
      <c r="Q6609" t="str">
        <f t="shared" si="721"/>
        <v>new</v>
      </c>
      <c r="R6609" t="str">
        <f t="shared" si="722"/>
        <v>high value</v>
      </c>
      <c r="S6609" t="str">
        <f t="shared" si="723"/>
        <v>Low</v>
      </c>
      <c r="T6609" t="str">
        <f t="shared" si="724"/>
        <v>Oct</v>
      </c>
      <c r="U6609">
        <f t="shared" si="725"/>
        <v>2023</v>
      </c>
      <c r="V6609" t="str">
        <f t="shared" si="726"/>
        <v>0-5</v>
      </c>
      <c r="W6609" t="str">
        <f t="shared" si="727"/>
        <v>Fast</v>
      </c>
    </row>
    <row r="6610" spans="1:23" x14ac:dyDescent="0.3">
      <c r="A6610">
        <v>606609</v>
      </c>
      <c r="B6610">
        <v>44340</v>
      </c>
      <c r="C6610">
        <v>39</v>
      </c>
      <c r="D6610" t="s">
        <v>4</v>
      </c>
      <c r="E6610" t="s">
        <v>16</v>
      </c>
      <c r="F6610" t="s">
        <v>28</v>
      </c>
      <c r="G6610" t="s">
        <v>29</v>
      </c>
      <c r="H6610" s="1">
        <v>44630</v>
      </c>
      <c r="I6610" t="s">
        <v>33</v>
      </c>
      <c r="J6610">
        <v>74</v>
      </c>
      <c r="K6610">
        <v>6.6</v>
      </c>
      <c r="L6610">
        <v>1013.72</v>
      </c>
      <c r="M6610">
        <v>62.61</v>
      </c>
      <c r="N6610" t="s">
        <v>47</v>
      </c>
      <c r="O6610">
        <v>3</v>
      </c>
      <c r="P6610" t="str" cm="1">
        <f t="array" ref="P6610">_xlfn.IFS(C6610&lt;25,"18-24", C6610&lt;=35,"25-35", C6610&lt;=50,"36-50",TRUE,"50+")</f>
        <v>36-50</v>
      </c>
      <c r="Q6610" t="str">
        <f t="shared" si="721"/>
        <v>repeat</v>
      </c>
      <c r="R6610" t="str">
        <f t="shared" si="722"/>
        <v>high value</v>
      </c>
      <c r="S6610" t="str">
        <f t="shared" si="723"/>
        <v>medium</v>
      </c>
      <c r="T6610" t="str">
        <f t="shared" si="724"/>
        <v>Mar</v>
      </c>
      <c r="U6610">
        <f t="shared" si="725"/>
        <v>2022</v>
      </c>
      <c r="V6610" t="str">
        <f t="shared" si="726"/>
        <v>5-10</v>
      </c>
      <c r="W6610" t="str">
        <f t="shared" si="727"/>
        <v>Slow</v>
      </c>
    </row>
    <row r="6611" spans="1:23" x14ac:dyDescent="0.3">
      <c r="A6611">
        <v>606610</v>
      </c>
      <c r="B6611">
        <v>33091</v>
      </c>
      <c r="C6611">
        <v>53</v>
      </c>
      <c r="D6611" t="s">
        <v>4</v>
      </c>
      <c r="E6611" t="s">
        <v>16</v>
      </c>
      <c r="F6611" t="s">
        <v>28</v>
      </c>
      <c r="G6611" t="s">
        <v>25</v>
      </c>
      <c r="H6611" s="1">
        <v>45317</v>
      </c>
      <c r="I6611" t="s">
        <v>33</v>
      </c>
      <c r="J6611">
        <v>85</v>
      </c>
      <c r="K6611">
        <v>4.9000000000000004</v>
      </c>
      <c r="L6611">
        <v>1212.44</v>
      </c>
      <c r="M6611">
        <v>50.37</v>
      </c>
      <c r="N6611" t="s">
        <v>48</v>
      </c>
      <c r="O6611">
        <v>1</v>
      </c>
      <c r="P6611" t="str" cm="1">
        <f t="array" ref="P6611">_xlfn.IFS(C6611&lt;25,"18-24", C6611&lt;=35,"25-35", C6611&lt;=50,"36-50",TRUE,"50+")</f>
        <v>50+</v>
      </c>
      <c r="Q6611" t="str">
        <f t="shared" si="721"/>
        <v>new</v>
      </c>
      <c r="R6611" t="str">
        <f t="shared" si="722"/>
        <v>high value</v>
      </c>
      <c r="S6611" t="str">
        <f t="shared" si="723"/>
        <v>Low</v>
      </c>
      <c r="T6611" t="str">
        <f t="shared" si="724"/>
        <v>Jan</v>
      </c>
      <c r="U6611">
        <f t="shared" si="725"/>
        <v>2024</v>
      </c>
      <c r="V6611" t="str">
        <f t="shared" si="726"/>
        <v>0-5</v>
      </c>
      <c r="W6611" t="str">
        <f t="shared" si="727"/>
        <v>Slow</v>
      </c>
    </row>
    <row r="6612" spans="1:23" x14ac:dyDescent="0.3">
      <c r="A6612">
        <v>606611</v>
      </c>
      <c r="B6612">
        <v>45930</v>
      </c>
      <c r="C6612">
        <v>20</v>
      </c>
      <c r="D6612" t="s">
        <v>7</v>
      </c>
      <c r="E6612" t="s">
        <v>16</v>
      </c>
      <c r="F6612" t="s">
        <v>18</v>
      </c>
      <c r="G6612" t="s">
        <v>23</v>
      </c>
      <c r="H6612" s="1">
        <v>44883</v>
      </c>
      <c r="I6612" t="s">
        <v>34</v>
      </c>
      <c r="J6612">
        <v>46</v>
      </c>
      <c r="K6612">
        <v>2.4</v>
      </c>
      <c r="L6612">
        <v>643.79999999999995</v>
      </c>
      <c r="M6612">
        <v>76.72</v>
      </c>
      <c r="N6612" t="s">
        <v>49</v>
      </c>
      <c r="O6612">
        <v>3</v>
      </c>
      <c r="P6612" t="str" cm="1">
        <f t="array" ref="P6612">_xlfn.IFS(C6612&lt;25,"18-24", C6612&lt;=35,"25-35", C6612&lt;=50,"36-50",TRUE,"50+")</f>
        <v>18-24</v>
      </c>
      <c r="Q6612" t="str">
        <f t="shared" si="721"/>
        <v>new</v>
      </c>
      <c r="R6612" t="str">
        <f t="shared" si="722"/>
        <v>high value</v>
      </c>
      <c r="S6612" t="str">
        <f t="shared" si="723"/>
        <v>medium</v>
      </c>
      <c r="T6612" t="str">
        <f t="shared" si="724"/>
        <v>Nov</v>
      </c>
      <c r="U6612">
        <f t="shared" si="725"/>
        <v>2022</v>
      </c>
      <c r="V6612" t="str">
        <f t="shared" si="726"/>
        <v>0-5</v>
      </c>
      <c r="W6612" t="str">
        <f t="shared" si="727"/>
        <v>Slow</v>
      </c>
    </row>
    <row r="6613" spans="1:23" x14ac:dyDescent="0.3">
      <c r="A6613">
        <v>606612</v>
      </c>
      <c r="B6613">
        <v>82933</v>
      </c>
      <c r="C6613">
        <v>55</v>
      </c>
      <c r="D6613" t="s">
        <v>4</v>
      </c>
      <c r="E6613" t="s">
        <v>5</v>
      </c>
      <c r="F6613" t="s">
        <v>26</v>
      </c>
      <c r="G6613" t="s">
        <v>31</v>
      </c>
      <c r="H6613" s="1">
        <v>44645</v>
      </c>
      <c r="I6613" t="s">
        <v>34</v>
      </c>
      <c r="J6613">
        <v>86</v>
      </c>
      <c r="K6613">
        <v>12.8</v>
      </c>
      <c r="L6613">
        <v>225.51</v>
      </c>
      <c r="M6613">
        <v>66.66</v>
      </c>
      <c r="N6613" t="s">
        <v>50</v>
      </c>
      <c r="O6613">
        <v>2</v>
      </c>
      <c r="P6613" t="str" cm="1">
        <f t="array" ref="P6613">_xlfn.IFS(C6613&lt;25,"18-24", C6613&lt;=35,"25-35", C6613&lt;=50,"36-50",TRUE,"50+")</f>
        <v>50+</v>
      </c>
      <c r="Q6613" t="str">
        <f t="shared" si="721"/>
        <v>new</v>
      </c>
      <c r="R6613" t="str">
        <f t="shared" si="722"/>
        <v>low</v>
      </c>
      <c r="S6613" t="str">
        <f t="shared" si="723"/>
        <v>Low</v>
      </c>
      <c r="T6613" t="str">
        <f t="shared" si="724"/>
        <v>Mar</v>
      </c>
      <c r="U6613">
        <f t="shared" si="725"/>
        <v>2022</v>
      </c>
      <c r="V6613" t="str">
        <f t="shared" si="726"/>
        <v>10-15</v>
      </c>
      <c r="W6613" t="str">
        <f t="shared" si="727"/>
        <v>Slow</v>
      </c>
    </row>
    <row r="6614" spans="1:23" x14ac:dyDescent="0.3">
      <c r="A6614">
        <v>606613</v>
      </c>
      <c r="B6614">
        <v>13418</v>
      </c>
      <c r="C6614">
        <v>48</v>
      </c>
      <c r="D6614" t="s">
        <v>7</v>
      </c>
      <c r="E6614" t="s">
        <v>11</v>
      </c>
      <c r="F6614" t="s">
        <v>24</v>
      </c>
      <c r="G6614" t="s">
        <v>29</v>
      </c>
      <c r="H6614" s="1">
        <v>44853</v>
      </c>
      <c r="I6614" t="s">
        <v>33</v>
      </c>
      <c r="J6614">
        <v>76</v>
      </c>
      <c r="K6614">
        <v>5.2</v>
      </c>
      <c r="L6614">
        <v>1395.75</v>
      </c>
      <c r="M6614">
        <v>37.450000000000003</v>
      </c>
      <c r="N6614" t="s">
        <v>50</v>
      </c>
      <c r="O6614">
        <v>1</v>
      </c>
      <c r="P6614" t="str" cm="1">
        <f t="array" ref="P6614">_xlfn.IFS(C6614&lt;25,"18-24", C6614&lt;=35,"25-35", C6614&lt;=50,"36-50",TRUE,"50+")</f>
        <v>36-50</v>
      </c>
      <c r="Q6614" t="str">
        <f t="shared" si="721"/>
        <v>repeat</v>
      </c>
      <c r="R6614" t="str">
        <f t="shared" si="722"/>
        <v>high value</v>
      </c>
      <c r="S6614" t="str">
        <f t="shared" si="723"/>
        <v>Low</v>
      </c>
      <c r="T6614" t="str">
        <f t="shared" si="724"/>
        <v>Oct</v>
      </c>
      <c r="U6614">
        <f t="shared" si="725"/>
        <v>2022</v>
      </c>
      <c r="V6614" t="str">
        <f t="shared" si="726"/>
        <v>5-10</v>
      </c>
      <c r="W6614" t="str">
        <f t="shared" si="727"/>
        <v>Slow</v>
      </c>
    </row>
    <row r="6615" spans="1:23" x14ac:dyDescent="0.3">
      <c r="A6615">
        <v>606614</v>
      </c>
      <c r="B6615">
        <v>49162</v>
      </c>
      <c r="C6615">
        <v>31</v>
      </c>
      <c r="D6615" t="s">
        <v>4</v>
      </c>
      <c r="E6615" t="s">
        <v>11</v>
      </c>
      <c r="F6615" t="s">
        <v>22</v>
      </c>
      <c r="G6615" t="s">
        <v>29</v>
      </c>
      <c r="H6615" s="1">
        <v>45276</v>
      </c>
      <c r="I6615" t="s">
        <v>34</v>
      </c>
      <c r="J6615">
        <v>43</v>
      </c>
      <c r="K6615">
        <v>14</v>
      </c>
      <c r="L6615">
        <v>971.05</v>
      </c>
      <c r="M6615">
        <v>57.45</v>
      </c>
      <c r="N6615" t="s">
        <v>48</v>
      </c>
      <c r="O6615">
        <v>4</v>
      </c>
      <c r="P6615" t="str" cm="1">
        <f t="array" ref="P6615">_xlfn.IFS(C6615&lt;25,"18-24", C6615&lt;=35,"25-35", C6615&lt;=50,"36-50",TRUE,"50+")</f>
        <v>25-35</v>
      </c>
      <c r="Q6615" t="str">
        <f t="shared" si="721"/>
        <v>new</v>
      </c>
      <c r="R6615" t="str">
        <f t="shared" si="722"/>
        <v>high value</v>
      </c>
      <c r="S6615" t="str">
        <f t="shared" si="723"/>
        <v>medium</v>
      </c>
      <c r="T6615" t="str">
        <f t="shared" si="724"/>
        <v>Dec</v>
      </c>
      <c r="U6615">
        <f t="shared" si="725"/>
        <v>2023</v>
      </c>
      <c r="V6615" t="str">
        <f t="shared" si="726"/>
        <v>10-15</v>
      </c>
      <c r="W6615" t="str">
        <f t="shared" si="727"/>
        <v>Medium</v>
      </c>
    </row>
    <row r="6616" spans="1:23" x14ac:dyDescent="0.3">
      <c r="A6616">
        <v>606615</v>
      </c>
      <c r="B6616">
        <v>72142</v>
      </c>
      <c r="C6616">
        <v>28</v>
      </c>
      <c r="D6616" t="s">
        <v>4</v>
      </c>
      <c r="E6616" t="s">
        <v>5</v>
      </c>
      <c r="F6616" t="s">
        <v>19</v>
      </c>
      <c r="G6616" t="s">
        <v>25</v>
      </c>
      <c r="H6616" s="1">
        <v>44941</v>
      </c>
      <c r="I6616" t="s">
        <v>33</v>
      </c>
      <c r="J6616">
        <v>67</v>
      </c>
      <c r="K6616">
        <v>2.9</v>
      </c>
      <c r="L6616">
        <v>577.55999999999995</v>
      </c>
      <c r="M6616">
        <v>45.2</v>
      </c>
      <c r="N6616" t="s">
        <v>48</v>
      </c>
      <c r="O6616">
        <v>5</v>
      </c>
      <c r="P6616" t="str" cm="1">
        <f t="array" ref="P6616">_xlfn.IFS(C6616&lt;25,"18-24", C6616&lt;=35,"25-35", C6616&lt;=50,"36-50",TRUE,"50+")</f>
        <v>25-35</v>
      </c>
      <c r="Q6616" t="str">
        <f t="shared" si="721"/>
        <v>new</v>
      </c>
      <c r="R6616" t="str">
        <f t="shared" si="722"/>
        <v>high value</v>
      </c>
      <c r="S6616" t="str">
        <f t="shared" si="723"/>
        <v>High</v>
      </c>
      <c r="T6616" t="str">
        <f t="shared" si="724"/>
        <v>Jan</v>
      </c>
      <c r="U6616">
        <f t="shared" si="725"/>
        <v>2023</v>
      </c>
      <c r="V6616" t="str">
        <f t="shared" si="726"/>
        <v>0-5</v>
      </c>
      <c r="W6616" t="str">
        <f t="shared" si="727"/>
        <v>Slow</v>
      </c>
    </row>
    <row r="6617" spans="1:23" x14ac:dyDescent="0.3">
      <c r="A6617">
        <v>606616</v>
      </c>
      <c r="B6617">
        <v>13308</v>
      </c>
      <c r="C6617">
        <v>28</v>
      </c>
      <c r="D6617" t="s">
        <v>4</v>
      </c>
      <c r="E6617" t="s">
        <v>15</v>
      </c>
      <c r="F6617" t="s">
        <v>30</v>
      </c>
      <c r="G6617" t="s">
        <v>25</v>
      </c>
      <c r="H6617" s="1">
        <v>45331</v>
      </c>
      <c r="I6617" t="s">
        <v>33</v>
      </c>
      <c r="J6617">
        <v>40</v>
      </c>
      <c r="K6617">
        <v>7</v>
      </c>
      <c r="L6617">
        <v>986.46</v>
      </c>
      <c r="M6617">
        <v>90.89</v>
      </c>
      <c r="N6617" t="s">
        <v>49</v>
      </c>
      <c r="O6617">
        <v>1</v>
      </c>
      <c r="P6617" t="str" cm="1">
        <f t="array" ref="P6617">_xlfn.IFS(C6617&lt;25,"18-24", C6617&lt;=35,"25-35", C6617&lt;=50,"36-50",TRUE,"50+")</f>
        <v>25-35</v>
      </c>
      <c r="Q6617" t="str">
        <f t="shared" si="721"/>
        <v>repeat</v>
      </c>
      <c r="R6617" t="str">
        <f t="shared" si="722"/>
        <v>high value</v>
      </c>
      <c r="S6617" t="str">
        <f t="shared" si="723"/>
        <v>Low</v>
      </c>
      <c r="T6617" t="str">
        <f t="shared" si="724"/>
        <v>Feb</v>
      </c>
      <c r="U6617">
        <f t="shared" si="725"/>
        <v>2024</v>
      </c>
      <c r="V6617" t="str">
        <f t="shared" si="726"/>
        <v>5-10</v>
      </c>
      <c r="W6617" t="str">
        <f t="shared" si="727"/>
        <v>Medium</v>
      </c>
    </row>
    <row r="6618" spans="1:23" x14ac:dyDescent="0.3">
      <c r="A6618">
        <v>606617</v>
      </c>
      <c r="B6618">
        <v>37189</v>
      </c>
      <c r="C6618">
        <v>43</v>
      </c>
      <c r="D6618" t="s">
        <v>7</v>
      </c>
      <c r="E6618" t="s">
        <v>15</v>
      </c>
      <c r="F6618" t="s">
        <v>30</v>
      </c>
      <c r="G6618" t="s">
        <v>31</v>
      </c>
      <c r="H6618" s="1">
        <v>44938</v>
      </c>
      <c r="I6618" t="s">
        <v>34</v>
      </c>
      <c r="J6618">
        <v>81</v>
      </c>
      <c r="K6618">
        <v>4</v>
      </c>
      <c r="L6618">
        <v>1108.6500000000001</v>
      </c>
      <c r="M6618">
        <v>69.34</v>
      </c>
      <c r="N6618" t="s">
        <v>47</v>
      </c>
      <c r="O6618">
        <v>5</v>
      </c>
      <c r="P6618" t="str" cm="1">
        <f t="array" ref="P6618">_xlfn.IFS(C6618&lt;25,"18-24", C6618&lt;=35,"25-35", C6618&lt;=50,"36-50",TRUE,"50+")</f>
        <v>36-50</v>
      </c>
      <c r="Q6618" t="str">
        <f t="shared" si="721"/>
        <v>new</v>
      </c>
      <c r="R6618" t="str">
        <f t="shared" si="722"/>
        <v>high value</v>
      </c>
      <c r="S6618" t="str">
        <f t="shared" si="723"/>
        <v>High</v>
      </c>
      <c r="T6618" t="str">
        <f t="shared" si="724"/>
        <v>Jan</v>
      </c>
      <c r="U6618">
        <f t="shared" si="725"/>
        <v>2023</v>
      </c>
      <c r="V6618" t="str">
        <f t="shared" si="726"/>
        <v>0-5</v>
      </c>
      <c r="W6618" t="str">
        <f t="shared" si="727"/>
        <v>Slow</v>
      </c>
    </row>
    <row r="6619" spans="1:23" x14ac:dyDescent="0.3">
      <c r="A6619">
        <v>606618</v>
      </c>
      <c r="B6619">
        <v>44899</v>
      </c>
      <c r="C6619">
        <v>55</v>
      </c>
      <c r="D6619" t="s">
        <v>4</v>
      </c>
      <c r="E6619" t="s">
        <v>5</v>
      </c>
      <c r="F6619" t="s">
        <v>30</v>
      </c>
      <c r="G6619" t="s">
        <v>23</v>
      </c>
      <c r="H6619" s="1">
        <v>44840</v>
      </c>
      <c r="I6619" t="s">
        <v>34</v>
      </c>
      <c r="J6619">
        <v>77</v>
      </c>
      <c r="K6619">
        <v>13.3</v>
      </c>
      <c r="L6619">
        <v>1472.25</v>
      </c>
      <c r="M6619">
        <v>25.58</v>
      </c>
      <c r="N6619" t="s">
        <v>49</v>
      </c>
      <c r="O6619">
        <v>2</v>
      </c>
      <c r="P6619" t="str" cm="1">
        <f t="array" ref="P6619">_xlfn.IFS(C6619&lt;25,"18-24", C6619&lt;=35,"25-35", C6619&lt;=50,"36-50",TRUE,"50+")</f>
        <v>50+</v>
      </c>
      <c r="Q6619" t="str">
        <f t="shared" si="721"/>
        <v>repeat</v>
      </c>
      <c r="R6619" t="str">
        <f t="shared" si="722"/>
        <v>high value</v>
      </c>
      <c r="S6619" t="str">
        <f t="shared" si="723"/>
        <v>Low</v>
      </c>
      <c r="T6619" t="str">
        <f t="shared" si="724"/>
        <v>Oct</v>
      </c>
      <c r="U6619">
        <f t="shared" si="725"/>
        <v>2022</v>
      </c>
      <c r="V6619" t="str">
        <f t="shared" si="726"/>
        <v>10-15</v>
      </c>
      <c r="W6619" t="str">
        <f t="shared" si="727"/>
        <v>Slow</v>
      </c>
    </row>
    <row r="6620" spans="1:23" x14ac:dyDescent="0.3">
      <c r="A6620">
        <v>606619</v>
      </c>
      <c r="B6620">
        <v>45811</v>
      </c>
      <c r="C6620">
        <v>34</v>
      </c>
      <c r="D6620" t="s">
        <v>7</v>
      </c>
      <c r="E6620" t="s">
        <v>16</v>
      </c>
      <c r="F6620" t="s">
        <v>22</v>
      </c>
      <c r="G6620" t="s">
        <v>23</v>
      </c>
      <c r="H6620" s="1">
        <v>45039</v>
      </c>
      <c r="I6620" t="s">
        <v>33</v>
      </c>
      <c r="J6620">
        <v>49</v>
      </c>
      <c r="K6620">
        <v>9.1999999999999993</v>
      </c>
      <c r="L6620">
        <v>1472.59</v>
      </c>
      <c r="M6620">
        <v>49.22</v>
      </c>
      <c r="N6620" t="s">
        <v>50</v>
      </c>
      <c r="O6620">
        <v>5</v>
      </c>
      <c r="P6620" t="str" cm="1">
        <f t="array" ref="P6620">_xlfn.IFS(C6620&lt;25,"18-24", C6620&lt;=35,"25-35", C6620&lt;=50,"36-50",TRUE,"50+")</f>
        <v>25-35</v>
      </c>
      <c r="Q6620" t="str">
        <f t="shared" si="721"/>
        <v>new</v>
      </c>
      <c r="R6620" t="str">
        <f t="shared" si="722"/>
        <v>high value</v>
      </c>
      <c r="S6620" t="str">
        <f t="shared" si="723"/>
        <v>High</v>
      </c>
      <c r="T6620" t="str">
        <f t="shared" si="724"/>
        <v>Apr</v>
      </c>
      <c r="U6620">
        <f t="shared" si="725"/>
        <v>2023</v>
      </c>
      <c r="V6620" t="str">
        <f t="shared" si="726"/>
        <v>5-10</v>
      </c>
      <c r="W6620" t="str">
        <f t="shared" si="727"/>
        <v>Slow</v>
      </c>
    </row>
    <row r="6621" spans="1:23" x14ac:dyDescent="0.3">
      <c r="A6621">
        <v>606620</v>
      </c>
      <c r="B6621">
        <v>46199</v>
      </c>
      <c r="C6621">
        <v>38</v>
      </c>
      <c r="D6621" t="s">
        <v>4</v>
      </c>
      <c r="E6621" t="s">
        <v>15</v>
      </c>
      <c r="F6621" t="s">
        <v>19</v>
      </c>
      <c r="G6621" t="s">
        <v>25</v>
      </c>
      <c r="H6621" s="1">
        <v>44819</v>
      </c>
      <c r="I6621" t="s">
        <v>34</v>
      </c>
      <c r="J6621">
        <v>75</v>
      </c>
      <c r="K6621">
        <v>14.1</v>
      </c>
      <c r="L6621">
        <v>887.68</v>
      </c>
      <c r="M6621">
        <v>83.94</v>
      </c>
      <c r="N6621" t="s">
        <v>47</v>
      </c>
      <c r="O6621">
        <v>1</v>
      </c>
      <c r="P6621" t="str" cm="1">
        <f t="array" ref="P6621">_xlfn.IFS(C6621&lt;25,"18-24", C6621&lt;=35,"25-35", C6621&lt;=50,"36-50",TRUE,"50+")</f>
        <v>36-50</v>
      </c>
      <c r="Q6621" t="str">
        <f t="shared" si="721"/>
        <v>new</v>
      </c>
      <c r="R6621" t="str">
        <f t="shared" si="722"/>
        <v>high value</v>
      </c>
      <c r="S6621" t="str">
        <f t="shared" si="723"/>
        <v>Low</v>
      </c>
      <c r="T6621" t="str">
        <f t="shared" si="724"/>
        <v>Sep</v>
      </c>
      <c r="U6621">
        <f t="shared" si="725"/>
        <v>2022</v>
      </c>
      <c r="V6621" t="str">
        <f t="shared" si="726"/>
        <v>10-15</v>
      </c>
      <c r="W6621" t="str">
        <f t="shared" si="727"/>
        <v>Slow</v>
      </c>
    </row>
    <row r="6622" spans="1:23" x14ac:dyDescent="0.3">
      <c r="A6622">
        <v>606621</v>
      </c>
      <c r="B6622">
        <v>81640</v>
      </c>
      <c r="C6622">
        <v>52</v>
      </c>
      <c r="D6622" t="s">
        <v>7</v>
      </c>
      <c r="E6622" t="s">
        <v>16</v>
      </c>
      <c r="F6622" t="s">
        <v>30</v>
      </c>
      <c r="G6622" t="s">
        <v>31</v>
      </c>
      <c r="H6622" s="1">
        <v>44731</v>
      </c>
      <c r="I6622" t="s">
        <v>34</v>
      </c>
      <c r="J6622">
        <v>71</v>
      </c>
      <c r="K6622">
        <v>5.0999999999999996</v>
      </c>
      <c r="L6622">
        <v>397.64</v>
      </c>
      <c r="M6622">
        <v>86.53</v>
      </c>
      <c r="N6622" t="s">
        <v>50</v>
      </c>
      <c r="O6622">
        <v>3</v>
      </c>
      <c r="P6622" t="str" cm="1">
        <f t="array" ref="P6622">_xlfn.IFS(C6622&lt;25,"18-24", C6622&lt;=35,"25-35", C6622&lt;=50,"36-50",TRUE,"50+")</f>
        <v>50+</v>
      </c>
      <c r="Q6622" t="str">
        <f t="shared" si="721"/>
        <v>new</v>
      </c>
      <c r="R6622" t="str">
        <f t="shared" si="722"/>
        <v>medium</v>
      </c>
      <c r="S6622" t="str">
        <f t="shared" si="723"/>
        <v>medium</v>
      </c>
      <c r="T6622" t="str">
        <f t="shared" si="724"/>
        <v>Jun</v>
      </c>
      <c r="U6622">
        <f t="shared" si="725"/>
        <v>2022</v>
      </c>
      <c r="V6622" t="str">
        <f t="shared" si="726"/>
        <v>5-10</v>
      </c>
      <c r="W6622" t="str">
        <f t="shared" si="727"/>
        <v>Slow</v>
      </c>
    </row>
    <row r="6623" spans="1:23" x14ac:dyDescent="0.3">
      <c r="A6623">
        <v>606622</v>
      </c>
      <c r="B6623">
        <v>22509</v>
      </c>
      <c r="C6623">
        <v>29</v>
      </c>
      <c r="D6623" t="s">
        <v>7</v>
      </c>
      <c r="E6623" t="s">
        <v>5</v>
      </c>
      <c r="F6623" t="s">
        <v>19</v>
      </c>
      <c r="G6623" t="s">
        <v>27</v>
      </c>
      <c r="H6623" s="1">
        <v>45271</v>
      </c>
      <c r="I6623" t="s">
        <v>33</v>
      </c>
      <c r="J6623">
        <v>74</v>
      </c>
      <c r="K6623">
        <v>3.8</v>
      </c>
      <c r="L6623">
        <v>594.84</v>
      </c>
      <c r="M6623">
        <v>39.75</v>
      </c>
      <c r="N6623" t="s">
        <v>48</v>
      </c>
      <c r="O6623">
        <v>2</v>
      </c>
      <c r="P6623" t="str" cm="1">
        <f t="array" ref="P6623">_xlfn.IFS(C6623&lt;25,"18-24", C6623&lt;=35,"25-35", C6623&lt;=50,"36-50",TRUE,"50+")</f>
        <v>25-35</v>
      </c>
      <c r="Q6623" t="str">
        <f t="shared" si="721"/>
        <v>new</v>
      </c>
      <c r="R6623" t="str">
        <f t="shared" si="722"/>
        <v>high value</v>
      </c>
      <c r="S6623" t="str">
        <f t="shared" si="723"/>
        <v>Low</v>
      </c>
      <c r="T6623" t="str">
        <f t="shared" si="724"/>
        <v>Dec</v>
      </c>
      <c r="U6623">
        <f t="shared" si="725"/>
        <v>2023</v>
      </c>
      <c r="V6623" t="str">
        <f t="shared" si="726"/>
        <v>0-5</v>
      </c>
      <c r="W6623" t="str">
        <f t="shared" si="727"/>
        <v>Slow</v>
      </c>
    </row>
    <row r="6624" spans="1:23" x14ac:dyDescent="0.3">
      <c r="A6624">
        <v>606623</v>
      </c>
      <c r="B6624">
        <v>35255</v>
      </c>
      <c r="C6624">
        <v>39</v>
      </c>
      <c r="D6624" t="s">
        <v>7</v>
      </c>
      <c r="E6624" t="s">
        <v>5</v>
      </c>
      <c r="F6624" t="s">
        <v>18</v>
      </c>
      <c r="G6624" t="s">
        <v>31</v>
      </c>
      <c r="H6624" s="1">
        <v>45463</v>
      </c>
      <c r="I6624" t="s">
        <v>34</v>
      </c>
      <c r="J6624">
        <v>53</v>
      </c>
      <c r="K6624">
        <v>12.4</v>
      </c>
      <c r="L6624">
        <v>679.76</v>
      </c>
      <c r="M6624">
        <v>34.24</v>
      </c>
      <c r="N6624" t="s">
        <v>50</v>
      </c>
      <c r="O6624">
        <v>5</v>
      </c>
      <c r="P6624" t="str" cm="1">
        <f t="array" ref="P6624">_xlfn.IFS(C6624&lt;25,"18-24", C6624&lt;=35,"25-35", C6624&lt;=50,"36-50",TRUE,"50+")</f>
        <v>36-50</v>
      </c>
      <c r="Q6624" t="str">
        <f t="shared" si="721"/>
        <v>repeat</v>
      </c>
      <c r="R6624" t="str">
        <f t="shared" si="722"/>
        <v>high value</v>
      </c>
      <c r="S6624" t="str">
        <f t="shared" si="723"/>
        <v>High</v>
      </c>
      <c r="T6624" t="str">
        <f t="shared" si="724"/>
        <v>Jun</v>
      </c>
      <c r="U6624">
        <f t="shared" si="725"/>
        <v>2024</v>
      </c>
      <c r="V6624" t="str">
        <f t="shared" si="726"/>
        <v>10-15</v>
      </c>
      <c r="W6624" t="str">
        <f t="shared" si="727"/>
        <v>Slow</v>
      </c>
    </row>
    <row r="6625" spans="1:23" x14ac:dyDescent="0.3">
      <c r="A6625">
        <v>606624</v>
      </c>
      <c r="B6625">
        <v>23367</v>
      </c>
      <c r="C6625">
        <v>41</v>
      </c>
      <c r="D6625" t="s">
        <v>4</v>
      </c>
      <c r="E6625" t="s">
        <v>8</v>
      </c>
      <c r="F6625" t="s">
        <v>18</v>
      </c>
      <c r="G6625" t="s">
        <v>31</v>
      </c>
      <c r="H6625" s="1">
        <v>45207</v>
      </c>
      <c r="I6625" t="s">
        <v>34</v>
      </c>
      <c r="J6625">
        <v>43</v>
      </c>
      <c r="K6625">
        <v>11.8</v>
      </c>
      <c r="L6625">
        <v>498.08</v>
      </c>
      <c r="M6625">
        <v>91.02</v>
      </c>
      <c r="N6625" t="s">
        <v>50</v>
      </c>
      <c r="O6625">
        <v>4</v>
      </c>
      <c r="P6625" t="str" cm="1">
        <f t="array" ref="P6625">_xlfn.IFS(C6625&lt;25,"18-24", C6625&lt;=35,"25-35", C6625&lt;=50,"36-50",TRUE,"50+")</f>
        <v>36-50</v>
      </c>
      <c r="Q6625" t="str">
        <f t="shared" si="721"/>
        <v>new</v>
      </c>
      <c r="R6625" t="str">
        <f t="shared" si="722"/>
        <v>medium</v>
      </c>
      <c r="S6625" t="str">
        <f t="shared" si="723"/>
        <v>medium</v>
      </c>
      <c r="T6625" t="str">
        <f t="shared" si="724"/>
        <v>Oct</v>
      </c>
      <c r="U6625">
        <f t="shared" si="725"/>
        <v>2023</v>
      </c>
      <c r="V6625" t="str">
        <f t="shared" si="726"/>
        <v>10-15</v>
      </c>
      <c r="W6625" t="str">
        <f t="shared" si="727"/>
        <v>Medium</v>
      </c>
    </row>
    <row r="6626" spans="1:23" x14ac:dyDescent="0.3">
      <c r="A6626">
        <v>606625</v>
      </c>
      <c r="B6626">
        <v>49868</v>
      </c>
      <c r="C6626">
        <v>47</v>
      </c>
      <c r="D6626" t="s">
        <v>4</v>
      </c>
      <c r="E6626" t="s">
        <v>13</v>
      </c>
      <c r="F6626" t="s">
        <v>22</v>
      </c>
      <c r="G6626" t="s">
        <v>25</v>
      </c>
      <c r="H6626" s="1">
        <v>44942</v>
      </c>
      <c r="I6626" t="s">
        <v>33</v>
      </c>
      <c r="J6626">
        <v>81</v>
      </c>
      <c r="K6626">
        <v>13.1</v>
      </c>
      <c r="L6626">
        <v>1421.72</v>
      </c>
      <c r="M6626">
        <v>100.15</v>
      </c>
      <c r="N6626" t="s">
        <v>47</v>
      </c>
      <c r="O6626">
        <v>5</v>
      </c>
      <c r="P6626" t="str" cm="1">
        <f t="array" ref="P6626">_xlfn.IFS(C6626&lt;25,"18-24", C6626&lt;=35,"25-35", C6626&lt;=50,"36-50",TRUE,"50+")</f>
        <v>36-50</v>
      </c>
      <c r="Q6626" t="str">
        <f t="shared" si="721"/>
        <v>new</v>
      </c>
      <c r="R6626" t="str">
        <f t="shared" si="722"/>
        <v>high value</v>
      </c>
      <c r="S6626" t="str">
        <f t="shared" si="723"/>
        <v>High</v>
      </c>
      <c r="T6626" t="str">
        <f t="shared" si="724"/>
        <v>Jan</v>
      </c>
      <c r="U6626">
        <f t="shared" si="725"/>
        <v>2023</v>
      </c>
      <c r="V6626" t="str">
        <f t="shared" si="726"/>
        <v>10-15</v>
      </c>
      <c r="W6626" t="str">
        <f t="shared" si="727"/>
        <v>Slow</v>
      </c>
    </row>
    <row r="6627" spans="1:23" x14ac:dyDescent="0.3">
      <c r="A6627">
        <v>606626</v>
      </c>
      <c r="B6627">
        <v>53196</v>
      </c>
      <c r="C6627">
        <v>34</v>
      </c>
      <c r="D6627" t="s">
        <v>4</v>
      </c>
      <c r="E6627" t="s">
        <v>13</v>
      </c>
      <c r="F6627" t="s">
        <v>19</v>
      </c>
      <c r="G6627" t="s">
        <v>31</v>
      </c>
      <c r="H6627" s="1">
        <v>45485</v>
      </c>
      <c r="I6627" t="s">
        <v>33</v>
      </c>
      <c r="J6627">
        <v>31</v>
      </c>
      <c r="K6627">
        <v>7.2</v>
      </c>
      <c r="L6627">
        <v>655.56</v>
      </c>
      <c r="M6627">
        <v>106.18</v>
      </c>
      <c r="N6627" t="s">
        <v>49</v>
      </c>
      <c r="O6627">
        <v>4</v>
      </c>
      <c r="P6627" t="str" cm="1">
        <f t="array" ref="P6627">_xlfn.IFS(C6627&lt;25,"18-24", C6627&lt;=35,"25-35", C6627&lt;=50,"36-50",TRUE,"50+")</f>
        <v>25-35</v>
      </c>
      <c r="Q6627" t="str">
        <f t="shared" si="721"/>
        <v>new</v>
      </c>
      <c r="R6627" t="str">
        <f t="shared" si="722"/>
        <v>high value</v>
      </c>
      <c r="S6627" t="str">
        <f t="shared" si="723"/>
        <v>medium</v>
      </c>
      <c r="T6627" t="str">
        <f t="shared" si="724"/>
        <v>Jul</v>
      </c>
      <c r="U6627">
        <f t="shared" si="725"/>
        <v>2024</v>
      </c>
      <c r="V6627" t="str">
        <f t="shared" si="726"/>
        <v>5-10</v>
      </c>
      <c r="W6627" t="str">
        <f t="shared" si="727"/>
        <v>Medium</v>
      </c>
    </row>
    <row r="6628" spans="1:23" x14ac:dyDescent="0.3">
      <c r="A6628">
        <v>606627</v>
      </c>
      <c r="B6628">
        <v>68588</v>
      </c>
      <c r="C6628">
        <v>29</v>
      </c>
      <c r="D6628" t="s">
        <v>4</v>
      </c>
      <c r="E6628" t="s">
        <v>15</v>
      </c>
      <c r="F6628" t="s">
        <v>30</v>
      </c>
      <c r="G6628" t="s">
        <v>23</v>
      </c>
      <c r="H6628" s="1">
        <v>44629</v>
      </c>
      <c r="I6628" t="s">
        <v>33</v>
      </c>
      <c r="J6628">
        <v>74</v>
      </c>
      <c r="K6628">
        <v>5.5</v>
      </c>
      <c r="L6628">
        <v>1352.99</v>
      </c>
      <c r="M6628">
        <v>84.61</v>
      </c>
      <c r="N6628" t="s">
        <v>48</v>
      </c>
      <c r="O6628">
        <v>4</v>
      </c>
      <c r="P6628" t="str" cm="1">
        <f t="array" ref="P6628">_xlfn.IFS(C6628&lt;25,"18-24", C6628&lt;=35,"25-35", C6628&lt;=50,"36-50",TRUE,"50+")</f>
        <v>25-35</v>
      </c>
      <c r="Q6628" t="str">
        <f t="shared" si="721"/>
        <v>new</v>
      </c>
      <c r="R6628" t="str">
        <f t="shared" si="722"/>
        <v>high value</v>
      </c>
      <c r="S6628" t="str">
        <f t="shared" si="723"/>
        <v>medium</v>
      </c>
      <c r="T6628" t="str">
        <f t="shared" si="724"/>
        <v>Mar</v>
      </c>
      <c r="U6628">
        <f t="shared" si="725"/>
        <v>2022</v>
      </c>
      <c r="V6628" t="str">
        <f t="shared" si="726"/>
        <v>5-10</v>
      </c>
      <c r="W6628" t="str">
        <f t="shared" si="727"/>
        <v>Slow</v>
      </c>
    </row>
    <row r="6629" spans="1:23" x14ac:dyDescent="0.3">
      <c r="A6629">
        <v>606628</v>
      </c>
      <c r="B6629">
        <v>90165</v>
      </c>
      <c r="C6629">
        <v>23</v>
      </c>
      <c r="D6629" t="s">
        <v>7</v>
      </c>
      <c r="E6629" t="s">
        <v>11</v>
      </c>
      <c r="F6629" t="s">
        <v>24</v>
      </c>
      <c r="G6629" t="s">
        <v>27</v>
      </c>
      <c r="H6629" s="1">
        <v>45458</v>
      </c>
      <c r="I6629" t="s">
        <v>33</v>
      </c>
      <c r="J6629">
        <v>73</v>
      </c>
      <c r="K6629">
        <v>11.3</v>
      </c>
      <c r="L6629">
        <v>524.53</v>
      </c>
      <c r="M6629">
        <v>41.65</v>
      </c>
      <c r="N6629" t="s">
        <v>48</v>
      </c>
      <c r="O6629">
        <v>1</v>
      </c>
      <c r="P6629" t="str" cm="1">
        <f t="array" ref="P6629">_xlfn.IFS(C6629&lt;25,"18-24", C6629&lt;=35,"25-35", C6629&lt;=50,"36-50",TRUE,"50+")</f>
        <v>18-24</v>
      </c>
      <c r="Q6629" t="str">
        <f t="shared" si="721"/>
        <v>new</v>
      </c>
      <c r="R6629" t="str">
        <f t="shared" si="722"/>
        <v>high value</v>
      </c>
      <c r="S6629" t="str">
        <f t="shared" si="723"/>
        <v>Low</v>
      </c>
      <c r="T6629" t="str">
        <f t="shared" si="724"/>
        <v>Jun</v>
      </c>
      <c r="U6629">
        <f t="shared" si="725"/>
        <v>2024</v>
      </c>
      <c r="V6629" t="str">
        <f t="shared" si="726"/>
        <v>10-15</v>
      </c>
      <c r="W6629" t="str">
        <f t="shared" si="727"/>
        <v>Slow</v>
      </c>
    </row>
    <row r="6630" spans="1:23" x14ac:dyDescent="0.3">
      <c r="A6630">
        <v>606629</v>
      </c>
      <c r="B6630">
        <v>10881</v>
      </c>
      <c r="C6630">
        <v>34</v>
      </c>
      <c r="D6630" t="s">
        <v>4</v>
      </c>
      <c r="E6630" t="s">
        <v>11</v>
      </c>
      <c r="F6630" t="s">
        <v>32</v>
      </c>
      <c r="G6630" t="s">
        <v>29</v>
      </c>
      <c r="H6630" s="1">
        <v>45219</v>
      </c>
      <c r="I6630" t="s">
        <v>34</v>
      </c>
      <c r="J6630">
        <v>53</v>
      </c>
      <c r="K6630">
        <v>3.5</v>
      </c>
      <c r="L6630">
        <v>980.26</v>
      </c>
      <c r="M6630">
        <v>58.28</v>
      </c>
      <c r="N6630" t="s">
        <v>47</v>
      </c>
      <c r="O6630">
        <v>3</v>
      </c>
      <c r="P6630" t="str" cm="1">
        <f t="array" ref="P6630">_xlfn.IFS(C6630&lt;25,"18-24", C6630&lt;=35,"25-35", C6630&lt;=50,"36-50",TRUE,"50+")</f>
        <v>25-35</v>
      </c>
      <c r="Q6630" t="str">
        <f t="shared" si="721"/>
        <v>new</v>
      </c>
      <c r="R6630" t="str">
        <f t="shared" si="722"/>
        <v>high value</v>
      </c>
      <c r="S6630" t="str">
        <f t="shared" si="723"/>
        <v>medium</v>
      </c>
      <c r="T6630" t="str">
        <f t="shared" si="724"/>
        <v>Oct</v>
      </c>
      <c r="U6630">
        <f t="shared" si="725"/>
        <v>2023</v>
      </c>
      <c r="V6630" t="str">
        <f t="shared" si="726"/>
        <v>0-5</v>
      </c>
      <c r="W6630" t="str">
        <f t="shared" si="727"/>
        <v>Slow</v>
      </c>
    </row>
    <row r="6631" spans="1:23" x14ac:dyDescent="0.3">
      <c r="A6631">
        <v>606630</v>
      </c>
      <c r="B6631">
        <v>88928</v>
      </c>
      <c r="C6631">
        <v>45</v>
      </c>
      <c r="D6631" t="s">
        <v>7</v>
      </c>
      <c r="E6631" t="s">
        <v>11</v>
      </c>
      <c r="F6631" t="s">
        <v>24</v>
      </c>
      <c r="G6631" t="s">
        <v>31</v>
      </c>
      <c r="H6631" s="1">
        <v>45033</v>
      </c>
      <c r="I6631" t="s">
        <v>33</v>
      </c>
      <c r="J6631">
        <v>38</v>
      </c>
      <c r="K6631">
        <v>5.0999999999999996</v>
      </c>
      <c r="L6631">
        <v>1388.84</v>
      </c>
      <c r="M6631">
        <v>39.83</v>
      </c>
      <c r="N6631" t="s">
        <v>47</v>
      </c>
      <c r="O6631">
        <v>3</v>
      </c>
      <c r="P6631" t="str" cm="1">
        <f t="array" ref="P6631">_xlfn.IFS(C6631&lt;25,"18-24", C6631&lt;=35,"25-35", C6631&lt;=50,"36-50",TRUE,"50+")</f>
        <v>36-50</v>
      </c>
      <c r="Q6631" t="str">
        <f t="shared" si="721"/>
        <v>new</v>
      </c>
      <c r="R6631" t="str">
        <f t="shared" si="722"/>
        <v>high value</v>
      </c>
      <c r="S6631" t="str">
        <f t="shared" si="723"/>
        <v>medium</v>
      </c>
      <c r="T6631" t="str">
        <f t="shared" si="724"/>
        <v>Apr</v>
      </c>
      <c r="U6631">
        <f t="shared" si="725"/>
        <v>2023</v>
      </c>
      <c r="V6631" t="str">
        <f t="shared" si="726"/>
        <v>5-10</v>
      </c>
      <c r="W6631" t="str">
        <f t="shared" si="727"/>
        <v>Medium</v>
      </c>
    </row>
    <row r="6632" spans="1:23" x14ac:dyDescent="0.3">
      <c r="A6632">
        <v>606631</v>
      </c>
      <c r="B6632">
        <v>78548</v>
      </c>
      <c r="C6632">
        <v>38</v>
      </c>
      <c r="D6632" t="s">
        <v>4</v>
      </c>
      <c r="E6632" t="s">
        <v>8</v>
      </c>
      <c r="F6632" t="s">
        <v>28</v>
      </c>
      <c r="G6632" t="s">
        <v>25</v>
      </c>
      <c r="H6632" s="1">
        <v>45636</v>
      </c>
      <c r="I6632" t="s">
        <v>33</v>
      </c>
      <c r="J6632">
        <v>36</v>
      </c>
      <c r="K6632">
        <v>11.7</v>
      </c>
      <c r="L6632">
        <v>756</v>
      </c>
      <c r="M6632">
        <v>41.18</v>
      </c>
      <c r="N6632" t="s">
        <v>50</v>
      </c>
      <c r="O6632">
        <v>3</v>
      </c>
      <c r="P6632" t="str" cm="1">
        <f t="array" ref="P6632">_xlfn.IFS(C6632&lt;25,"18-24", C6632&lt;=35,"25-35", C6632&lt;=50,"36-50",TRUE,"50+")</f>
        <v>36-50</v>
      </c>
      <c r="Q6632" t="str">
        <f t="shared" si="721"/>
        <v>new</v>
      </c>
      <c r="R6632" t="str">
        <f t="shared" si="722"/>
        <v>high value</v>
      </c>
      <c r="S6632" t="str">
        <f t="shared" si="723"/>
        <v>medium</v>
      </c>
      <c r="T6632" t="str">
        <f t="shared" si="724"/>
        <v>Dec</v>
      </c>
      <c r="U6632">
        <f t="shared" si="725"/>
        <v>2024</v>
      </c>
      <c r="V6632" t="str">
        <f t="shared" si="726"/>
        <v>10-15</v>
      </c>
      <c r="W6632" t="str">
        <f t="shared" si="727"/>
        <v>Medium</v>
      </c>
    </row>
    <row r="6633" spans="1:23" x14ac:dyDescent="0.3">
      <c r="A6633">
        <v>606632</v>
      </c>
      <c r="B6633">
        <v>76238</v>
      </c>
      <c r="C6633">
        <v>19</v>
      </c>
      <c r="D6633" t="s">
        <v>4</v>
      </c>
      <c r="E6633" t="s">
        <v>11</v>
      </c>
      <c r="F6633" t="s">
        <v>30</v>
      </c>
      <c r="G6633" t="s">
        <v>23</v>
      </c>
      <c r="H6633" s="1">
        <v>44678</v>
      </c>
      <c r="I6633" t="s">
        <v>33</v>
      </c>
      <c r="J6633">
        <v>37</v>
      </c>
      <c r="K6633">
        <v>12.5</v>
      </c>
      <c r="L6633">
        <v>1068.4100000000001</v>
      </c>
      <c r="M6633">
        <v>108.53</v>
      </c>
      <c r="N6633" t="s">
        <v>50</v>
      </c>
      <c r="O6633">
        <v>2</v>
      </c>
      <c r="P6633" t="str" cm="1">
        <f t="array" ref="P6633">_xlfn.IFS(C6633&lt;25,"18-24", C6633&lt;=35,"25-35", C6633&lt;=50,"36-50",TRUE,"50+")</f>
        <v>18-24</v>
      </c>
      <c r="Q6633" t="str">
        <f t="shared" si="721"/>
        <v>new</v>
      </c>
      <c r="R6633" t="str">
        <f t="shared" si="722"/>
        <v>high value</v>
      </c>
      <c r="S6633" t="str">
        <f t="shared" si="723"/>
        <v>Low</v>
      </c>
      <c r="T6633" t="str">
        <f t="shared" si="724"/>
        <v>Apr</v>
      </c>
      <c r="U6633">
        <f t="shared" si="725"/>
        <v>2022</v>
      </c>
      <c r="V6633" t="str">
        <f t="shared" si="726"/>
        <v>10-15</v>
      </c>
      <c r="W6633" t="str">
        <f t="shared" si="727"/>
        <v>Medium</v>
      </c>
    </row>
    <row r="6634" spans="1:23" x14ac:dyDescent="0.3">
      <c r="A6634">
        <v>606633</v>
      </c>
      <c r="B6634">
        <v>86774</v>
      </c>
      <c r="C6634">
        <v>53</v>
      </c>
      <c r="D6634" t="s">
        <v>7</v>
      </c>
      <c r="E6634" t="s">
        <v>15</v>
      </c>
      <c r="F6634" t="s">
        <v>18</v>
      </c>
      <c r="G6634" t="s">
        <v>23</v>
      </c>
      <c r="H6634" s="1">
        <v>44600</v>
      </c>
      <c r="I6634" t="s">
        <v>34</v>
      </c>
      <c r="J6634">
        <v>48</v>
      </c>
      <c r="K6634">
        <v>7.8</v>
      </c>
      <c r="L6634">
        <v>1214.17</v>
      </c>
      <c r="M6634">
        <v>108</v>
      </c>
      <c r="N6634" t="s">
        <v>47</v>
      </c>
      <c r="O6634">
        <v>3</v>
      </c>
      <c r="P6634" t="str" cm="1">
        <f t="array" ref="P6634">_xlfn.IFS(C6634&lt;25,"18-24", C6634&lt;=35,"25-35", C6634&lt;=50,"36-50",TRUE,"50+")</f>
        <v>50+</v>
      </c>
      <c r="Q6634" t="str">
        <f t="shared" si="721"/>
        <v>new</v>
      </c>
      <c r="R6634" t="str">
        <f t="shared" si="722"/>
        <v>high value</v>
      </c>
      <c r="S6634" t="str">
        <f t="shared" si="723"/>
        <v>medium</v>
      </c>
      <c r="T6634" t="str">
        <f t="shared" si="724"/>
        <v>Feb</v>
      </c>
      <c r="U6634">
        <f t="shared" si="725"/>
        <v>2022</v>
      </c>
      <c r="V6634" t="str">
        <f t="shared" si="726"/>
        <v>5-10</v>
      </c>
      <c r="W6634" t="str">
        <f t="shared" si="727"/>
        <v>Slow</v>
      </c>
    </row>
    <row r="6635" spans="1:23" x14ac:dyDescent="0.3">
      <c r="A6635">
        <v>606634</v>
      </c>
      <c r="B6635">
        <v>63434</v>
      </c>
      <c r="C6635">
        <v>26</v>
      </c>
      <c r="D6635" t="s">
        <v>7</v>
      </c>
      <c r="E6635" t="s">
        <v>13</v>
      </c>
      <c r="F6635" t="s">
        <v>24</v>
      </c>
      <c r="G6635" t="s">
        <v>27</v>
      </c>
      <c r="H6635" s="1">
        <v>45613</v>
      </c>
      <c r="I6635" t="s">
        <v>34</v>
      </c>
      <c r="J6635">
        <v>33</v>
      </c>
      <c r="K6635">
        <v>2.1</v>
      </c>
      <c r="L6635">
        <v>387.76</v>
      </c>
      <c r="M6635">
        <v>106.47</v>
      </c>
      <c r="N6635" t="s">
        <v>48</v>
      </c>
      <c r="O6635">
        <v>3</v>
      </c>
      <c r="P6635" t="str" cm="1">
        <f t="array" ref="P6635">_xlfn.IFS(C6635&lt;25,"18-24", C6635&lt;=35,"25-35", C6635&lt;=50,"36-50",TRUE,"50+")</f>
        <v>25-35</v>
      </c>
      <c r="Q6635" t="str">
        <f t="shared" si="721"/>
        <v>new</v>
      </c>
      <c r="R6635" t="str">
        <f t="shared" si="722"/>
        <v>medium</v>
      </c>
      <c r="S6635" t="str">
        <f t="shared" si="723"/>
        <v>medium</v>
      </c>
      <c r="T6635" t="str">
        <f t="shared" si="724"/>
        <v>Nov</v>
      </c>
      <c r="U6635">
        <f t="shared" si="725"/>
        <v>2024</v>
      </c>
      <c r="V6635" t="str">
        <f t="shared" si="726"/>
        <v>0-5</v>
      </c>
      <c r="W6635" t="str">
        <f t="shared" si="727"/>
        <v>Medium</v>
      </c>
    </row>
    <row r="6636" spans="1:23" x14ac:dyDescent="0.3">
      <c r="A6636">
        <v>606635</v>
      </c>
      <c r="B6636">
        <v>41553</v>
      </c>
      <c r="C6636">
        <v>56</v>
      </c>
      <c r="D6636" t="s">
        <v>4</v>
      </c>
      <c r="E6636" t="s">
        <v>8</v>
      </c>
      <c r="F6636" t="s">
        <v>19</v>
      </c>
      <c r="G6636" t="s">
        <v>25</v>
      </c>
      <c r="H6636" s="1">
        <v>45341</v>
      </c>
      <c r="I6636" t="s">
        <v>34</v>
      </c>
      <c r="J6636">
        <v>88</v>
      </c>
      <c r="K6636">
        <v>4.0999999999999996</v>
      </c>
      <c r="L6636">
        <v>788.86</v>
      </c>
      <c r="M6636">
        <v>62.86</v>
      </c>
      <c r="N6636" t="s">
        <v>50</v>
      </c>
      <c r="O6636">
        <v>2</v>
      </c>
      <c r="P6636" t="str" cm="1">
        <f t="array" ref="P6636">_xlfn.IFS(C6636&lt;25,"18-24", C6636&lt;=35,"25-35", C6636&lt;=50,"36-50",TRUE,"50+")</f>
        <v>50+</v>
      </c>
      <c r="Q6636" t="str">
        <f t="shared" si="721"/>
        <v>new</v>
      </c>
      <c r="R6636" t="str">
        <f t="shared" si="722"/>
        <v>high value</v>
      </c>
      <c r="S6636" t="str">
        <f t="shared" si="723"/>
        <v>Low</v>
      </c>
      <c r="T6636" t="str">
        <f t="shared" si="724"/>
        <v>Feb</v>
      </c>
      <c r="U6636">
        <f t="shared" si="725"/>
        <v>2024</v>
      </c>
      <c r="V6636" t="str">
        <f t="shared" si="726"/>
        <v>0-5</v>
      </c>
      <c r="W6636" t="str">
        <f t="shared" si="727"/>
        <v>Slow</v>
      </c>
    </row>
    <row r="6637" spans="1:23" x14ac:dyDescent="0.3">
      <c r="A6637">
        <v>606636</v>
      </c>
      <c r="B6637">
        <v>12081</v>
      </c>
      <c r="C6637">
        <v>31</v>
      </c>
      <c r="D6637" t="s">
        <v>4</v>
      </c>
      <c r="E6637" t="s">
        <v>13</v>
      </c>
      <c r="F6637" t="s">
        <v>19</v>
      </c>
      <c r="G6637" t="s">
        <v>25</v>
      </c>
      <c r="H6637" s="1">
        <v>45515</v>
      </c>
      <c r="I6637" t="s">
        <v>34</v>
      </c>
      <c r="J6637">
        <v>31</v>
      </c>
      <c r="K6637">
        <v>12.1</v>
      </c>
      <c r="L6637">
        <v>178.51</v>
      </c>
      <c r="M6637">
        <v>51.63</v>
      </c>
      <c r="N6637" t="s">
        <v>48</v>
      </c>
      <c r="O6637">
        <v>2</v>
      </c>
      <c r="P6637" t="str" cm="1">
        <f t="array" ref="P6637">_xlfn.IFS(C6637&lt;25,"18-24", C6637&lt;=35,"25-35", C6637&lt;=50,"36-50",TRUE,"50+")</f>
        <v>25-35</v>
      </c>
      <c r="Q6637" t="str">
        <f t="shared" si="721"/>
        <v>new</v>
      </c>
      <c r="R6637" t="str">
        <f t="shared" si="722"/>
        <v>low</v>
      </c>
      <c r="S6637" t="str">
        <f t="shared" si="723"/>
        <v>Low</v>
      </c>
      <c r="T6637" t="str">
        <f t="shared" si="724"/>
        <v>Aug</v>
      </c>
      <c r="U6637">
        <f t="shared" si="725"/>
        <v>2024</v>
      </c>
      <c r="V6637" t="str">
        <f t="shared" si="726"/>
        <v>10-15</v>
      </c>
      <c r="W6637" t="str">
        <f t="shared" si="727"/>
        <v>Medium</v>
      </c>
    </row>
    <row r="6638" spans="1:23" x14ac:dyDescent="0.3">
      <c r="A6638">
        <v>606637</v>
      </c>
      <c r="B6638">
        <v>33557</v>
      </c>
      <c r="C6638">
        <v>45</v>
      </c>
      <c r="D6638" t="s">
        <v>7</v>
      </c>
      <c r="E6638" t="s">
        <v>8</v>
      </c>
      <c r="F6638" t="s">
        <v>22</v>
      </c>
      <c r="G6638" t="s">
        <v>23</v>
      </c>
      <c r="H6638" s="1">
        <v>45367</v>
      </c>
      <c r="I6638" t="s">
        <v>34</v>
      </c>
      <c r="J6638">
        <v>44</v>
      </c>
      <c r="K6638">
        <v>14</v>
      </c>
      <c r="L6638">
        <v>1006.54</v>
      </c>
      <c r="M6638">
        <v>51.91</v>
      </c>
      <c r="N6638" t="s">
        <v>47</v>
      </c>
      <c r="O6638">
        <v>3</v>
      </c>
      <c r="P6638" t="str" cm="1">
        <f t="array" ref="P6638">_xlfn.IFS(C6638&lt;25,"18-24", C6638&lt;=35,"25-35", C6638&lt;=50,"36-50",TRUE,"50+")</f>
        <v>36-50</v>
      </c>
      <c r="Q6638" t="str">
        <f t="shared" si="721"/>
        <v>new</v>
      </c>
      <c r="R6638" t="str">
        <f t="shared" si="722"/>
        <v>high value</v>
      </c>
      <c r="S6638" t="str">
        <f t="shared" si="723"/>
        <v>medium</v>
      </c>
      <c r="T6638" t="str">
        <f t="shared" si="724"/>
        <v>Mar</v>
      </c>
      <c r="U6638">
        <f t="shared" si="725"/>
        <v>2024</v>
      </c>
      <c r="V6638" t="str">
        <f t="shared" si="726"/>
        <v>10-15</v>
      </c>
      <c r="W6638" t="str">
        <f t="shared" si="727"/>
        <v>Medium</v>
      </c>
    </row>
    <row r="6639" spans="1:23" x14ac:dyDescent="0.3">
      <c r="A6639">
        <v>606638</v>
      </c>
      <c r="B6639">
        <v>55129</v>
      </c>
      <c r="C6639">
        <v>32</v>
      </c>
      <c r="D6639" t="s">
        <v>7</v>
      </c>
      <c r="E6639" t="s">
        <v>5</v>
      </c>
      <c r="F6639" t="s">
        <v>30</v>
      </c>
      <c r="G6639" t="s">
        <v>27</v>
      </c>
      <c r="H6639" s="1">
        <v>44899</v>
      </c>
      <c r="I6639" t="s">
        <v>34</v>
      </c>
      <c r="J6639">
        <v>43</v>
      </c>
      <c r="K6639">
        <v>12.8</v>
      </c>
      <c r="L6639">
        <v>519.6</v>
      </c>
      <c r="M6639">
        <v>59.62</v>
      </c>
      <c r="N6639" t="s">
        <v>48</v>
      </c>
      <c r="O6639">
        <v>1</v>
      </c>
      <c r="P6639" t="str" cm="1">
        <f t="array" ref="P6639">_xlfn.IFS(C6639&lt;25,"18-24", C6639&lt;=35,"25-35", C6639&lt;=50,"36-50",TRUE,"50+")</f>
        <v>25-35</v>
      </c>
      <c r="Q6639" t="str">
        <f t="shared" si="721"/>
        <v>new</v>
      </c>
      <c r="R6639" t="str">
        <f t="shared" si="722"/>
        <v>high value</v>
      </c>
      <c r="S6639" t="str">
        <f t="shared" si="723"/>
        <v>Low</v>
      </c>
      <c r="T6639" t="str">
        <f t="shared" si="724"/>
        <v>Dec</v>
      </c>
      <c r="U6639">
        <f t="shared" si="725"/>
        <v>2022</v>
      </c>
      <c r="V6639" t="str">
        <f t="shared" si="726"/>
        <v>10-15</v>
      </c>
      <c r="W6639" t="str">
        <f t="shared" si="727"/>
        <v>Medium</v>
      </c>
    </row>
    <row r="6640" spans="1:23" x14ac:dyDescent="0.3">
      <c r="A6640">
        <v>606639</v>
      </c>
      <c r="B6640">
        <v>50867</v>
      </c>
      <c r="C6640">
        <v>32</v>
      </c>
      <c r="D6640" t="s">
        <v>4</v>
      </c>
      <c r="E6640" t="s">
        <v>15</v>
      </c>
      <c r="F6640" t="s">
        <v>22</v>
      </c>
      <c r="G6640" t="s">
        <v>21</v>
      </c>
      <c r="H6640" s="1">
        <v>45299</v>
      </c>
      <c r="I6640" t="s">
        <v>34</v>
      </c>
      <c r="J6640">
        <v>32</v>
      </c>
      <c r="K6640">
        <v>12.5</v>
      </c>
      <c r="L6640">
        <v>229.47</v>
      </c>
      <c r="M6640">
        <v>102.18</v>
      </c>
      <c r="N6640" t="s">
        <v>48</v>
      </c>
      <c r="O6640">
        <v>1</v>
      </c>
      <c r="P6640" t="str" cm="1">
        <f t="array" ref="P6640">_xlfn.IFS(C6640&lt;25,"18-24", C6640&lt;=35,"25-35", C6640&lt;=50,"36-50",TRUE,"50+")</f>
        <v>25-35</v>
      </c>
      <c r="Q6640" t="str">
        <f t="shared" si="721"/>
        <v>new</v>
      </c>
      <c r="R6640" t="str">
        <f t="shared" si="722"/>
        <v>low</v>
      </c>
      <c r="S6640" t="str">
        <f t="shared" si="723"/>
        <v>Low</v>
      </c>
      <c r="T6640" t="str">
        <f t="shared" si="724"/>
        <v>Jan</v>
      </c>
      <c r="U6640">
        <f t="shared" si="725"/>
        <v>2024</v>
      </c>
      <c r="V6640" t="str">
        <f t="shared" si="726"/>
        <v>10-15</v>
      </c>
      <c r="W6640" t="str">
        <f t="shared" si="727"/>
        <v>Medium</v>
      </c>
    </row>
    <row r="6641" spans="1:23" x14ac:dyDescent="0.3">
      <c r="A6641">
        <v>606640</v>
      </c>
      <c r="B6641">
        <v>24383</v>
      </c>
      <c r="C6641">
        <v>57</v>
      </c>
      <c r="D6641" t="s">
        <v>4</v>
      </c>
      <c r="E6641" t="s">
        <v>11</v>
      </c>
      <c r="F6641" t="s">
        <v>22</v>
      </c>
      <c r="G6641" t="s">
        <v>31</v>
      </c>
      <c r="H6641" s="1">
        <v>45306</v>
      </c>
      <c r="I6641" t="s">
        <v>33</v>
      </c>
      <c r="J6641">
        <v>22</v>
      </c>
      <c r="K6641">
        <v>13.5</v>
      </c>
      <c r="L6641">
        <v>620.41</v>
      </c>
      <c r="M6641">
        <v>68.989999999999995</v>
      </c>
      <c r="N6641" t="s">
        <v>49</v>
      </c>
      <c r="O6641">
        <v>2</v>
      </c>
      <c r="P6641" t="str" cm="1">
        <f t="array" ref="P6641">_xlfn.IFS(C6641&lt;25,"18-24", C6641&lt;=35,"25-35", C6641&lt;=50,"36-50",TRUE,"50+")</f>
        <v>50+</v>
      </c>
      <c r="Q6641" t="str">
        <f t="shared" si="721"/>
        <v>new</v>
      </c>
      <c r="R6641" t="str">
        <f t="shared" si="722"/>
        <v>high value</v>
      </c>
      <c r="S6641" t="str">
        <f t="shared" si="723"/>
        <v>Low</v>
      </c>
      <c r="T6641" t="str">
        <f t="shared" si="724"/>
        <v>Jan</v>
      </c>
      <c r="U6641">
        <f t="shared" si="725"/>
        <v>2024</v>
      </c>
      <c r="V6641" t="str">
        <f t="shared" si="726"/>
        <v>10-15</v>
      </c>
      <c r="W6641" t="str">
        <f t="shared" si="727"/>
        <v>Fast</v>
      </c>
    </row>
    <row r="6642" spans="1:23" x14ac:dyDescent="0.3">
      <c r="A6642">
        <v>606641</v>
      </c>
      <c r="B6642">
        <v>18297</v>
      </c>
      <c r="C6642">
        <v>44</v>
      </c>
      <c r="D6642" t="s">
        <v>4</v>
      </c>
      <c r="E6642" t="s">
        <v>8</v>
      </c>
      <c r="F6642" t="s">
        <v>24</v>
      </c>
      <c r="G6642" t="s">
        <v>29</v>
      </c>
      <c r="H6642" s="1">
        <v>45543</v>
      </c>
      <c r="I6642" t="s">
        <v>34</v>
      </c>
      <c r="J6642">
        <v>52</v>
      </c>
      <c r="K6642">
        <v>4.3</v>
      </c>
      <c r="L6642">
        <v>763.01</v>
      </c>
      <c r="M6642">
        <v>110.94</v>
      </c>
      <c r="N6642" t="s">
        <v>50</v>
      </c>
      <c r="O6642">
        <v>5</v>
      </c>
      <c r="P6642" t="str" cm="1">
        <f t="array" ref="P6642">_xlfn.IFS(C6642&lt;25,"18-24", C6642&lt;=35,"25-35", C6642&lt;=50,"36-50",TRUE,"50+")</f>
        <v>36-50</v>
      </c>
      <c r="Q6642" t="str">
        <f t="shared" si="721"/>
        <v>new</v>
      </c>
      <c r="R6642" t="str">
        <f t="shared" si="722"/>
        <v>high value</v>
      </c>
      <c r="S6642" t="str">
        <f t="shared" si="723"/>
        <v>High</v>
      </c>
      <c r="T6642" t="str">
        <f t="shared" si="724"/>
        <v>Sep</v>
      </c>
      <c r="U6642">
        <f t="shared" si="725"/>
        <v>2024</v>
      </c>
      <c r="V6642" t="str">
        <f t="shared" si="726"/>
        <v>0-5</v>
      </c>
      <c r="W6642" t="str">
        <f t="shared" si="727"/>
        <v>Slow</v>
      </c>
    </row>
    <row r="6643" spans="1:23" x14ac:dyDescent="0.3">
      <c r="A6643">
        <v>606642</v>
      </c>
      <c r="B6643">
        <v>58090</v>
      </c>
      <c r="C6643">
        <v>24</v>
      </c>
      <c r="D6643" t="s">
        <v>4</v>
      </c>
      <c r="E6643" t="s">
        <v>11</v>
      </c>
      <c r="F6643" t="s">
        <v>26</v>
      </c>
      <c r="G6643" t="s">
        <v>25</v>
      </c>
      <c r="H6643" s="1">
        <v>44917</v>
      </c>
      <c r="I6643" t="s">
        <v>34</v>
      </c>
      <c r="J6643">
        <v>85</v>
      </c>
      <c r="K6643">
        <v>8.4</v>
      </c>
      <c r="L6643">
        <v>328.78</v>
      </c>
      <c r="M6643">
        <v>70.959999999999994</v>
      </c>
      <c r="N6643" t="s">
        <v>49</v>
      </c>
      <c r="O6643">
        <v>4</v>
      </c>
      <c r="P6643" t="str" cm="1">
        <f t="array" ref="P6643">_xlfn.IFS(C6643&lt;25,"18-24", C6643&lt;=35,"25-35", C6643&lt;=50,"36-50",TRUE,"50+")</f>
        <v>18-24</v>
      </c>
      <c r="Q6643" t="str">
        <f t="shared" si="721"/>
        <v>new</v>
      </c>
      <c r="R6643" t="str">
        <f t="shared" si="722"/>
        <v>medium</v>
      </c>
      <c r="S6643" t="str">
        <f t="shared" si="723"/>
        <v>medium</v>
      </c>
      <c r="T6643" t="str">
        <f t="shared" si="724"/>
        <v>Dec</v>
      </c>
      <c r="U6643">
        <f t="shared" si="725"/>
        <v>2022</v>
      </c>
      <c r="V6643" t="str">
        <f t="shared" si="726"/>
        <v>5-10</v>
      </c>
      <c r="W6643" t="str">
        <f t="shared" si="727"/>
        <v>Slow</v>
      </c>
    </row>
    <row r="6644" spans="1:23" x14ac:dyDescent="0.3">
      <c r="A6644">
        <v>606643</v>
      </c>
      <c r="B6644">
        <v>16717</v>
      </c>
      <c r="C6644">
        <v>59</v>
      </c>
      <c r="D6644" t="s">
        <v>4</v>
      </c>
      <c r="E6644" t="s">
        <v>11</v>
      </c>
      <c r="F6644" t="s">
        <v>32</v>
      </c>
      <c r="G6644" t="s">
        <v>21</v>
      </c>
      <c r="H6644" s="1">
        <v>44953</v>
      </c>
      <c r="I6644" t="s">
        <v>33</v>
      </c>
      <c r="J6644">
        <v>54</v>
      </c>
      <c r="K6644">
        <v>10.5</v>
      </c>
      <c r="L6644">
        <v>624.15</v>
      </c>
      <c r="M6644">
        <v>78.8</v>
      </c>
      <c r="N6644" t="s">
        <v>47</v>
      </c>
      <c r="O6644">
        <v>4</v>
      </c>
      <c r="P6644" t="str" cm="1">
        <f t="array" ref="P6644">_xlfn.IFS(C6644&lt;25,"18-24", C6644&lt;=35,"25-35", C6644&lt;=50,"36-50",TRUE,"50+")</f>
        <v>50+</v>
      </c>
      <c r="Q6644" t="str">
        <f t="shared" si="721"/>
        <v>new</v>
      </c>
      <c r="R6644" t="str">
        <f t="shared" si="722"/>
        <v>high value</v>
      </c>
      <c r="S6644" t="str">
        <f t="shared" si="723"/>
        <v>medium</v>
      </c>
      <c r="T6644" t="str">
        <f t="shared" si="724"/>
        <v>Jan</v>
      </c>
      <c r="U6644">
        <f t="shared" si="725"/>
        <v>2023</v>
      </c>
      <c r="V6644" t="str">
        <f t="shared" si="726"/>
        <v>10-15</v>
      </c>
      <c r="W6644" t="str">
        <f t="shared" si="727"/>
        <v>Slow</v>
      </c>
    </row>
    <row r="6645" spans="1:23" x14ac:dyDescent="0.3">
      <c r="A6645">
        <v>606644</v>
      </c>
      <c r="B6645">
        <v>45113</v>
      </c>
      <c r="C6645">
        <v>59</v>
      </c>
      <c r="D6645" t="s">
        <v>4</v>
      </c>
      <c r="E6645" t="s">
        <v>5</v>
      </c>
      <c r="F6645" t="s">
        <v>19</v>
      </c>
      <c r="G6645" t="s">
        <v>23</v>
      </c>
      <c r="H6645" s="1">
        <v>44606</v>
      </c>
      <c r="I6645" t="s">
        <v>33</v>
      </c>
      <c r="J6645">
        <v>33</v>
      </c>
      <c r="K6645">
        <v>9.6</v>
      </c>
      <c r="L6645">
        <v>654.94000000000005</v>
      </c>
      <c r="M6645">
        <v>59.42</v>
      </c>
      <c r="N6645" t="s">
        <v>50</v>
      </c>
      <c r="O6645">
        <v>4</v>
      </c>
      <c r="P6645" t="str" cm="1">
        <f t="array" ref="P6645">_xlfn.IFS(C6645&lt;25,"18-24", C6645&lt;=35,"25-35", C6645&lt;=50,"36-50",TRUE,"50+")</f>
        <v>50+</v>
      </c>
      <c r="Q6645" t="str">
        <f t="shared" si="721"/>
        <v>new</v>
      </c>
      <c r="R6645" t="str">
        <f t="shared" si="722"/>
        <v>high value</v>
      </c>
      <c r="S6645" t="str">
        <f t="shared" si="723"/>
        <v>medium</v>
      </c>
      <c r="T6645" t="str">
        <f t="shared" si="724"/>
        <v>Feb</v>
      </c>
      <c r="U6645">
        <f t="shared" si="725"/>
        <v>2022</v>
      </c>
      <c r="V6645" t="str">
        <f t="shared" si="726"/>
        <v>5-10</v>
      </c>
      <c r="W6645" t="str">
        <f t="shared" si="727"/>
        <v>Medium</v>
      </c>
    </row>
    <row r="6646" spans="1:23" x14ac:dyDescent="0.3">
      <c r="A6646">
        <v>606645</v>
      </c>
      <c r="B6646">
        <v>19742</v>
      </c>
      <c r="C6646">
        <v>49</v>
      </c>
      <c r="D6646" t="s">
        <v>4</v>
      </c>
      <c r="E6646" t="s">
        <v>5</v>
      </c>
      <c r="F6646" t="s">
        <v>30</v>
      </c>
      <c r="G6646" t="s">
        <v>31</v>
      </c>
      <c r="H6646" s="1">
        <v>44638</v>
      </c>
      <c r="I6646" t="s">
        <v>34</v>
      </c>
      <c r="J6646">
        <v>48</v>
      </c>
      <c r="K6646">
        <v>12.5</v>
      </c>
      <c r="L6646">
        <v>1114.73</v>
      </c>
      <c r="M6646">
        <v>80.42</v>
      </c>
      <c r="N6646" t="s">
        <v>49</v>
      </c>
      <c r="O6646">
        <v>5</v>
      </c>
      <c r="P6646" t="str" cm="1">
        <f t="array" ref="P6646">_xlfn.IFS(C6646&lt;25,"18-24", C6646&lt;=35,"25-35", C6646&lt;=50,"36-50",TRUE,"50+")</f>
        <v>36-50</v>
      </c>
      <c r="Q6646" t="str">
        <f t="shared" si="721"/>
        <v>new</v>
      </c>
      <c r="R6646" t="str">
        <f t="shared" si="722"/>
        <v>high value</v>
      </c>
      <c r="S6646" t="str">
        <f t="shared" si="723"/>
        <v>High</v>
      </c>
      <c r="T6646" t="str">
        <f t="shared" si="724"/>
        <v>Mar</v>
      </c>
      <c r="U6646">
        <f t="shared" si="725"/>
        <v>2022</v>
      </c>
      <c r="V6646" t="str">
        <f t="shared" si="726"/>
        <v>10-15</v>
      </c>
      <c r="W6646" t="str">
        <f t="shared" si="727"/>
        <v>Slow</v>
      </c>
    </row>
    <row r="6647" spans="1:23" x14ac:dyDescent="0.3">
      <c r="A6647">
        <v>606646</v>
      </c>
      <c r="B6647">
        <v>42758</v>
      </c>
      <c r="C6647">
        <v>26</v>
      </c>
      <c r="D6647" t="s">
        <v>7</v>
      </c>
      <c r="E6647" t="s">
        <v>8</v>
      </c>
      <c r="F6647" t="s">
        <v>32</v>
      </c>
      <c r="G6647" t="s">
        <v>25</v>
      </c>
      <c r="H6647" s="1">
        <v>44878</v>
      </c>
      <c r="I6647" t="s">
        <v>33</v>
      </c>
      <c r="J6647">
        <v>54</v>
      </c>
      <c r="K6647">
        <v>9</v>
      </c>
      <c r="L6647">
        <v>165.01</v>
      </c>
      <c r="M6647">
        <v>76.849999999999994</v>
      </c>
      <c r="N6647" t="s">
        <v>50</v>
      </c>
      <c r="O6647">
        <v>1</v>
      </c>
      <c r="P6647" t="str" cm="1">
        <f t="array" ref="P6647">_xlfn.IFS(C6647&lt;25,"18-24", C6647&lt;=35,"25-35", C6647&lt;=50,"36-50",TRUE,"50+")</f>
        <v>25-35</v>
      </c>
      <c r="Q6647" t="str">
        <f t="shared" si="721"/>
        <v>repeat</v>
      </c>
      <c r="R6647" t="str">
        <f t="shared" si="722"/>
        <v>low</v>
      </c>
      <c r="S6647" t="str">
        <f t="shared" si="723"/>
        <v>Low</v>
      </c>
      <c r="T6647" t="str">
        <f t="shared" si="724"/>
        <v>Nov</v>
      </c>
      <c r="U6647">
        <f t="shared" si="725"/>
        <v>2022</v>
      </c>
      <c r="V6647" t="str">
        <f t="shared" si="726"/>
        <v>5-10</v>
      </c>
      <c r="W6647" t="str">
        <f t="shared" si="727"/>
        <v>Slow</v>
      </c>
    </row>
    <row r="6648" spans="1:23" x14ac:dyDescent="0.3">
      <c r="A6648">
        <v>606647</v>
      </c>
      <c r="B6648">
        <v>79427</v>
      </c>
      <c r="C6648">
        <v>29</v>
      </c>
      <c r="D6648" t="s">
        <v>4</v>
      </c>
      <c r="E6648" t="s">
        <v>8</v>
      </c>
      <c r="F6648" t="s">
        <v>28</v>
      </c>
      <c r="G6648" t="s">
        <v>27</v>
      </c>
      <c r="H6648" s="1">
        <v>45151</v>
      </c>
      <c r="I6648" t="s">
        <v>34</v>
      </c>
      <c r="J6648">
        <v>72</v>
      </c>
      <c r="K6648">
        <v>13.6</v>
      </c>
      <c r="L6648">
        <v>1374.06</v>
      </c>
      <c r="M6648">
        <v>22.62</v>
      </c>
      <c r="N6648" t="s">
        <v>50</v>
      </c>
      <c r="O6648">
        <v>3</v>
      </c>
      <c r="P6648" t="str" cm="1">
        <f t="array" ref="P6648">_xlfn.IFS(C6648&lt;25,"18-24", C6648&lt;=35,"25-35", C6648&lt;=50,"36-50",TRUE,"50+")</f>
        <v>25-35</v>
      </c>
      <c r="Q6648" t="str">
        <f t="shared" si="721"/>
        <v>new</v>
      </c>
      <c r="R6648" t="str">
        <f t="shared" si="722"/>
        <v>high value</v>
      </c>
      <c r="S6648" t="str">
        <f t="shared" si="723"/>
        <v>medium</v>
      </c>
      <c r="T6648" t="str">
        <f t="shared" si="724"/>
        <v>Aug</v>
      </c>
      <c r="U6648">
        <f t="shared" si="725"/>
        <v>2023</v>
      </c>
      <c r="V6648" t="str">
        <f t="shared" si="726"/>
        <v>10-15</v>
      </c>
      <c r="W6648" t="str">
        <f t="shared" si="727"/>
        <v>Slow</v>
      </c>
    </row>
    <row r="6649" spans="1:23" x14ac:dyDescent="0.3">
      <c r="A6649">
        <v>606648</v>
      </c>
      <c r="B6649">
        <v>28324</v>
      </c>
      <c r="C6649">
        <v>22</v>
      </c>
      <c r="D6649" t="s">
        <v>4</v>
      </c>
      <c r="E6649" t="s">
        <v>15</v>
      </c>
      <c r="F6649" t="s">
        <v>26</v>
      </c>
      <c r="G6649" t="s">
        <v>29</v>
      </c>
      <c r="H6649" s="1">
        <v>45540</v>
      </c>
      <c r="I6649" t="s">
        <v>34</v>
      </c>
      <c r="J6649">
        <v>79</v>
      </c>
      <c r="K6649">
        <v>3</v>
      </c>
      <c r="L6649">
        <v>772.87</v>
      </c>
      <c r="M6649">
        <v>34.78</v>
      </c>
      <c r="N6649" t="s">
        <v>47</v>
      </c>
      <c r="O6649">
        <v>5</v>
      </c>
      <c r="P6649" t="str" cm="1">
        <f t="array" ref="P6649">_xlfn.IFS(C6649&lt;25,"18-24", C6649&lt;=35,"25-35", C6649&lt;=50,"36-50",TRUE,"50+")</f>
        <v>18-24</v>
      </c>
      <c r="Q6649" t="str">
        <f t="shared" si="721"/>
        <v>new</v>
      </c>
      <c r="R6649" t="str">
        <f t="shared" si="722"/>
        <v>high value</v>
      </c>
      <c r="S6649" t="str">
        <f t="shared" si="723"/>
        <v>High</v>
      </c>
      <c r="T6649" t="str">
        <f t="shared" si="724"/>
        <v>Sep</v>
      </c>
      <c r="U6649">
        <f t="shared" si="725"/>
        <v>2024</v>
      </c>
      <c r="V6649" t="str">
        <f t="shared" si="726"/>
        <v>0-5</v>
      </c>
      <c r="W6649" t="str">
        <f t="shared" si="727"/>
        <v>Slow</v>
      </c>
    </row>
    <row r="6650" spans="1:23" x14ac:dyDescent="0.3">
      <c r="A6650">
        <v>606649</v>
      </c>
      <c r="B6650">
        <v>77560</v>
      </c>
      <c r="C6650">
        <v>35</v>
      </c>
      <c r="D6650" t="s">
        <v>7</v>
      </c>
      <c r="E6650" t="s">
        <v>15</v>
      </c>
      <c r="F6650" t="s">
        <v>30</v>
      </c>
      <c r="G6650" t="s">
        <v>21</v>
      </c>
      <c r="H6650" s="1">
        <v>44663</v>
      </c>
      <c r="I6650" t="s">
        <v>33</v>
      </c>
      <c r="J6650">
        <v>60</v>
      </c>
      <c r="K6650">
        <v>6.4</v>
      </c>
      <c r="L6650">
        <v>1481.41</v>
      </c>
      <c r="M6650">
        <v>60.93</v>
      </c>
      <c r="N6650" t="s">
        <v>49</v>
      </c>
      <c r="O6650">
        <v>4</v>
      </c>
      <c r="P6650" t="str" cm="1">
        <f t="array" ref="P6650">_xlfn.IFS(C6650&lt;25,"18-24", C6650&lt;=35,"25-35", C6650&lt;=50,"36-50",TRUE,"50+")</f>
        <v>25-35</v>
      </c>
      <c r="Q6650" t="str">
        <f t="shared" si="721"/>
        <v>new</v>
      </c>
      <c r="R6650" t="str">
        <f t="shared" si="722"/>
        <v>high value</v>
      </c>
      <c r="S6650" t="str">
        <f t="shared" si="723"/>
        <v>medium</v>
      </c>
      <c r="T6650" t="str">
        <f t="shared" si="724"/>
        <v>Apr</v>
      </c>
      <c r="U6650">
        <f t="shared" si="725"/>
        <v>2022</v>
      </c>
      <c r="V6650" t="str">
        <f t="shared" si="726"/>
        <v>5-10</v>
      </c>
      <c r="W6650" t="str">
        <f t="shared" si="727"/>
        <v>Slow</v>
      </c>
    </row>
    <row r="6651" spans="1:23" x14ac:dyDescent="0.3">
      <c r="A6651">
        <v>606650</v>
      </c>
      <c r="B6651">
        <v>68969</v>
      </c>
      <c r="C6651">
        <v>25</v>
      </c>
      <c r="D6651" t="s">
        <v>7</v>
      </c>
      <c r="E6651" t="s">
        <v>16</v>
      </c>
      <c r="F6651" t="s">
        <v>24</v>
      </c>
      <c r="G6651" t="s">
        <v>23</v>
      </c>
      <c r="H6651" s="1">
        <v>44854</v>
      </c>
      <c r="I6651" t="s">
        <v>33</v>
      </c>
      <c r="J6651">
        <v>60</v>
      </c>
      <c r="K6651">
        <v>5.4</v>
      </c>
      <c r="L6651">
        <v>177.23</v>
      </c>
      <c r="M6651">
        <v>87.34</v>
      </c>
      <c r="N6651" t="s">
        <v>50</v>
      </c>
      <c r="O6651">
        <v>3</v>
      </c>
      <c r="P6651" t="str" cm="1">
        <f t="array" ref="P6651">_xlfn.IFS(C6651&lt;25,"18-24", C6651&lt;=35,"25-35", C6651&lt;=50,"36-50",TRUE,"50+")</f>
        <v>25-35</v>
      </c>
      <c r="Q6651" t="str">
        <f t="shared" si="721"/>
        <v>new</v>
      </c>
      <c r="R6651" t="str">
        <f t="shared" si="722"/>
        <v>low</v>
      </c>
      <c r="S6651" t="str">
        <f t="shared" si="723"/>
        <v>medium</v>
      </c>
      <c r="T6651" t="str">
        <f t="shared" si="724"/>
        <v>Oct</v>
      </c>
      <c r="U6651">
        <f t="shared" si="725"/>
        <v>2022</v>
      </c>
      <c r="V6651" t="str">
        <f t="shared" si="726"/>
        <v>5-10</v>
      </c>
      <c r="W6651" t="str">
        <f t="shared" si="727"/>
        <v>Slow</v>
      </c>
    </row>
    <row r="6652" spans="1:23" x14ac:dyDescent="0.3">
      <c r="A6652">
        <v>606651</v>
      </c>
      <c r="B6652">
        <v>70886</v>
      </c>
      <c r="C6652">
        <v>30</v>
      </c>
      <c r="D6652" t="s">
        <v>7</v>
      </c>
      <c r="E6652" t="s">
        <v>15</v>
      </c>
      <c r="F6652" t="s">
        <v>18</v>
      </c>
      <c r="G6652" t="s">
        <v>31</v>
      </c>
      <c r="H6652" s="1">
        <v>45550</v>
      </c>
      <c r="I6652" t="s">
        <v>34</v>
      </c>
      <c r="J6652">
        <v>82</v>
      </c>
      <c r="K6652">
        <v>3.9</v>
      </c>
      <c r="L6652">
        <v>785.95</v>
      </c>
      <c r="M6652">
        <v>98.93</v>
      </c>
      <c r="N6652" t="s">
        <v>49</v>
      </c>
      <c r="O6652">
        <v>2</v>
      </c>
      <c r="P6652" t="str" cm="1">
        <f t="array" ref="P6652">_xlfn.IFS(C6652&lt;25,"18-24", C6652&lt;=35,"25-35", C6652&lt;=50,"36-50",TRUE,"50+")</f>
        <v>25-35</v>
      </c>
      <c r="Q6652" t="str">
        <f t="shared" si="721"/>
        <v>new</v>
      </c>
      <c r="R6652" t="str">
        <f t="shared" si="722"/>
        <v>high value</v>
      </c>
      <c r="S6652" t="str">
        <f t="shared" si="723"/>
        <v>Low</v>
      </c>
      <c r="T6652" t="str">
        <f t="shared" si="724"/>
        <v>Sep</v>
      </c>
      <c r="U6652">
        <f t="shared" si="725"/>
        <v>2024</v>
      </c>
      <c r="V6652" t="str">
        <f t="shared" si="726"/>
        <v>0-5</v>
      </c>
      <c r="W6652" t="str">
        <f t="shared" si="727"/>
        <v>Slow</v>
      </c>
    </row>
    <row r="6653" spans="1:23" x14ac:dyDescent="0.3">
      <c r="A6653">
        <v>606652</v>
      </c>
      <c r="B6653">
        <v>71083</v>
      </c>
      <c r="C6653">
        <v>57</v>
      </c>
      <c r="D6653" t="s">
        <v>4</v>
      </c>
      <c r="E6653" t="s">
        <v>11</v>
      </c>
      <c r="F6653" t="s">
        <v>18</v>
      </c>
      <c r="G6653" t="s">
        <v>27</v>
      </c>
      <c r="H6653" s="1">
        <v>44699</v>
      </c>
      <c r="I6653" t="s">
        <v>33</v>
      </c>
      <c r="J6653">
        <v>63</v>
      </c>
      <c r="K6653">
        <v>11</v>
      </c>
      <c r="L6653">
        <v>917.14</v>
      </c>
      <c r="M6653">
        <v>80.98</v>
      </c>
      <c r="N6653" t="s">
        <v>48</v>
      </c>
      <c r="O6653">
        <v>5</v>
      </c>
      <c r="P6653" t="str" cm="1">
        <f t="array" ref="P6653">_xlfn.IFS(C6653&lt;25,"18-24", C6653&lt;=35,"25-35", C6653&lt;=50,"36-50",TRUE,"50+")</f>
        <v>50+</v>
      </c>
      <c r="Q6653" t="str">
        <f t="shared" si="721"/>
        <v>new</v>
      </c>
      <c r="R6653" t="str">
        <f t="shared" si="722"/>
        <v>high value</v>
      </c>
      <c r="S6653" t="str">
        <f t="shared" si="723"/>
        <v>High</v>
      </c>
      <c r="T6653" t="str">
        <f t="shared" si="724"/>
        <v>May</v>
      </c>
      <c r="U6653">
        <f t="shared" si="725"/>
        <v>2022</v>
      </c>
      <c r="V6653" t="str">
        <f t="shared" si="726"/>
        <v>10-15</v>
      </c>
      <c r="W6653" t="str">
        <f t="shared" si="727"/>
        <v>Slow</v>
      </c>
    </row>
    <row r="6654" spans="1:23" x14ac:dyDescent="0.3">
      <c r="A6654">
        <v>606653</v>
      </c>
      <c r="B6654">
        <v>26255</v>
      </c>
      <c r="C6654">
        <v>54</v>
      </c>
      <c r="D6654" t="s">
        <v>7</v>
      </c>
      <c r="E6654" t="s">
        <v>8</v>
      </c>
      <c r="F6654" t="s">
        <v>28</v>
      </c>
      <c r="G6654" t="s">
        <v>21</v>
      </c>
      <c r="H6654" s="1">
        <v>45267</v>
      </c>
      <c r="I6654" t="s">
        <v>33</v>
      </c>
      <c r="J6654">
        <v>86</v>
      </c>
      <c r="K6654">
        <v>9.5</v>
      </c>
      <c r="L6654">
        <v>1261.97</v>
      </c>
      <c r="M6654">
        <v>88.44</v>
      </c>
      <c r="N6654" t="s">
        <v>50</v>
      </c>
      <c r="O6654">
        <v>3</v>
      </c>
      <c r="P6654" t="str" cm="1">
        <f t="array" ref="P6654">_xlfn.IFS(C6654&lt;25,"18-24", C6654&lt;=35,"25-35", C6654&lt;=50,"36-50",TRUE,"50+")</f>
        <v>50+</v>
      </c>
      <c r="Q6654" t="str">
        <f t="shared" si="721"/>
        <v>new</v>
      </c>
      <c r="R6654" t="str">
        <f t="shared" si="722"/>
        <v>high value</v>
      </c>
      <c r="S6654" t="str">
        <f t="shared" si="723"/>
        <v>medium</v>
      </c>
      <c r="T6654" t="str">
        <f t="shared" si="724"/>
        <v>Dec</v>
      </c>
      <c r="U6654">
        <f t="shared" si="725"/>
        <v>2023</v>
      </c>
      <c r="V6654" t="str">
        <f t="shared" si="726"/>
        <v>5-10</v>
      </c>
      <c r="W6654" t="str">
        <f t="shared" si="727"/>
        <v>Slow</v>
      </c>
    </row>
    <row r="6655" spans="1:23" x14ac:dyDescent="0.3">
      <c r="A6655">
        <v>606654</v>
      </c>
      <c r="B6655">
        <v>72400</v>
      </c>
      <c r="C6655">
        <v>52</v>
      </c>
      <c r="D6655" t="s">
        <v>4</v>
      </c>
      <c r="E6655" t="s">
        <v>16</v>
      </c>
      <c r="F6655" t="s">
        <v>22</v>
      </c>
      <c r="G6655" t="s">
        <v>25</v>
      </c>
      <c r="H6655" s="1">
        <v>44839</v>
      </c>
      <c r="I6655" t="s">
        <v>33</v>
      </c>
      <c r="J6655">
        <v>53</v>
      </c>
      <c r="K6655">
        <v>8.9</v>
      </c>
      <c r="L6655">
        <v>240.43</v>
      </c>
      <c r="M6655">
        <v>48.89</v>
      </c>
      <c r="N6655" t="s">
        <v>47</v>
      </c>
      <c r="O6655">
        <v>3</v>
      </c>
      <c r="P6655" t="str" cm="1">
        <f t="array" ref="P6655">_xlfn.IFS(C6655&lt;25,"18-24", C6655&lt;=35,"25-35", C6655&lt;=50,"36-50",TRUE,"50+")</f>
        <v>50+</v>
      </c>
      <c r="Q6655" t="str">
        <f t="shared" si="721"/>
        <v>new</v>
      </c>
      <c r="R6655" t="str">
        <f t="shared" si="722"/>
        <v>low</v>
      </c>
      <c r="S6655" t="str">
        <f t="shared" si="723"/>
        <v>medium</v>
      </c>
      <c r="T6655" t="str">
        <f t="shared" si="724"/>
        <v>Oct</v>
      </c>
      <c r="U6655">
        <f t="shared" si="725"/>
        <v>2022</v>
      </c>
      <c r="V6655" t="str">
        <f t="shared" si="726"/>
        <v>5-10</v>
      </c>
      <c r="W6655" t="str">
        <f t="shared" si="727"/>
        <v>Slow</v>
      </c>
    </row>
    <row r="6656" spans="1:23" x14ac:dyDescent="0.3">
      <c r="A6656">
        <v>606655</v>
      </c>
      <c r="B6656">
        <v>99922</v>
      </c>
      <c r="C6656">
        <v>29</v>
      </c>
      <c r="D6656" t="s">
        <v>4</v>
      </c>
      <c r="E6656" t="s">
        <v>16</v>
      </c>
      <c r="F6656" t="s">
        <v>26</v>
      </c>
      <c r="G6656" t="s">
        <v>31</v>
      </c>
      <c r="H6656" s="1">
        <v>44572</v>
      </c>
      <c r="I6656" t="s">
        <v>33</v>
      </c>
      <c r="J6656">
        <v>62</v>
      </c>
      <c r="K6656">
        <v>11.1</v>
      </c>
      <c r="L6656">
        <v>667.98</v>
      </c>
      <c r="M6656">
        <v>21.99</v>
      </c>
      <c r="N6656" t="s">
        <v>48</v>
      </c>
      <c r="O6656">
        <v>5</v>
      </c>
      <c r="P6656" t="str" cm="1">
        <f t="array" ref="P6656">_xlfn.IFS(C6656&lt;25,"18-24", C6656&lt;=35,"25-35", C6656&lt;=50,"36-50",TRUE,"50+")</f>
        <v>25-35</v>
      </c>
      <c r="Q6656" t="str">
        <f t="shared" si="721"/>
        <v>new</v>
      </c>
      <c r="R6656" t="str">
        <f t="shared" si="722"/>
        <v>high value</v>
      </c>
      <c r="S6656" t="str">
        <f t="shared" si="723"/>
        <v>High</v>
      </c>
      <c r="T6656" t="str">
        <f t="shared" si="724"/>
        <v>Jan</v>
      </c>
      <c r="U6656">
        <f t="shared" si="725"/>
        <v>2022</v>
      </c>
      <c r="V6656" t="str">
        <f t="shared" si="726"/>
        <v>10-15</v>
      </c>
      <c r="W6656" t="str">
        <f t="shared" si="727"/>
        <v>Slow</v>
      </c>
    </row>
    <row r="6657" spans="1:23" x14ac:dyDescent="0.3">
      <c r="A6657">
        <v>606656</v>
      </c>
      <c r="B6657">
        <v>68173</v>
      </c>
      <c r="C6657">
        <v>41</v>
      </c>
      <c r="D6657" t="s">
        <v>4</v>
      </c>
      <c r="E6657" t="s">
        <v>16</v>
      </c>
      <c r="F6657" t="s">
        <v>18</v>
      </c>
      <c r="G6657" t="s">
        <v>21</v>
      </c>
      <c r="H6657" s="1">
        <v>45495</v>
      </c>
      <c r="I6657" t="s">
        <v>34</v>
      </c>
      <c r="J6657">
        <v>60</v>
      </c>
      <c r="K6657">
        <v>10.4</v>
      </c>
      <c r="L6657">
        <v>491.07</v>
      </c>
      <c r="M6657">
        <v>79.06</v>
      </c>
      <c r="N6657" t="s">
        <v>48</v>
      </c>
      <c r="O6657">
        <v>3</v>
      </c>
      <c r="P6657" t="str" cm="1">
        <f t="array" ref="P6657">_xlfn.IFS(C6657&lt;25,"18-24", C6657&lt;=35,"25-35", C6657&lt;=50,"36-50",TRUE,"50+")</f>
        <v>36-50</v>
      </c>
      <c r="Q6657" t="str">
        <f t="shared" si="721"/>
        <v>new</v>
      </c>
      <c r="R6657" t="str">
        <f t="shared" si="722"/>
        <v>medium</v>
      </c>
      <c r="S6657" t="str">
        <f t="shared" si="723"/>
        <v>medium</v>
      </c>
      <c r="T6657" t="str">
        <f t="shared" si="724"/>
        <v>Jul</v>
      </c>
      <c r="U6657">
        <f t="shared" si="725"/>
        <v>2024</v>
      </c>
      <c r="V6657" t="str">
        <f t="shared" si="726"/>
        <v>10-15</v>
      </c>
      <c r="W6657" t="str">
        <f t="shared" si="727"/>
        <v>Slow</v>
      </c>
    </row>
    <row r="6658" spans="1:23" x14ac:dyDescent="0.3">
      <c r="A6658">
        <v>606657</v>
      </c>
      <c r="B6658">
        <v>69371</v>
      </c>
      <c r="C6658">
        <v>49</v>
      </c>
      <c r="D6658" t="s">
        <v>7</v>
      </c>
      <c r="E6658" t="s">
        <v>16</v>
      </c>
      <c r="F6658" t="s">
        <v>19</v>
      </c>
      <c r="G6658" t="s">
        <v>23</v>
      </c>
      <c r="H6658" s="1">
        <v>45536</v>
      </c>
      <c r="I6658" t="s">
        <v>33</v>
      </c>
      <c r="J6658">
        <v>37</v>
      </c>
      <c r="K6658">
        <v>3.3</v>
      </c>
      <c r="L6658">
        <v>1092.71</v>
      </c>
      <c r="M6658">
        <v>87.9</v>
      </c>
      <c r="N6658" t="s">
        <v>50</v>
      </c>
      <c r="O6658">
        <v>5</v>
      </c>
      <c r="P6658" t="str" cm="1">
        <f t="array" ref="P6658">_xlfn.IFS(C6658&lt;25,"18-24", C6658&lt;=35,"25-35", C6658&lt;=50,"36-50",TRUE,"50+")</f>
        <v>36-50</v>
      </c>
      <c r="Q6658" t="str">
        <f t="shared" si="721"/>
        <v>new</v>
      </c>
      <c r="R6658" t="str">
        <f t="shared" si="722"/>
        <v>high value</v>
      </c>
      <c r="S6658" t="str">
        <f t="shared" si="723"/>
        <v>High</v>
      </c>
      <c r="T6658" t="str">
        <f t="shared" si="724"/>
        <v>Sep</v>
      </c>
      <c r="U6658">
        <f t="shared" si="725"/>
        <v>2024</v>
      </c>
      <c r="V6658" t="str">
        <f t="shared" si="726"/>
        <v>0-5</v>
      </c>
      <c r="W6658" t="str">
        <f t="shared" si="727"/>
        <v>Medium</v>
      </c>
    </row>
    <row r="6659" spans="1:23" x14ac:dyDescent="0.3">
      <c r="A6659">
        <v>606658</v>
      </c>
      <c r="B6659">
        <v>60910</v>
      </c>
      <c r="C6659">
        <v>44</v>
      </c>
      <c r="D6659" t="s">
        <v>7</v>
      </c>
      <c r="E6659" t="s">
        <v>5</v>
      </c>
      <c r="F6659" t="s">
        <v>19</v>
      </c>
      <c r="G6659" t="s">
        <v>23</v>
      </c>
      <c r="H6659" s="1">
        <v>45438</v>
      </c>
      <c r="I6659" t="s">
        <v>34</v>
      </c>
      <c r="J6659">
        <v>75</v>
      </c>
      <c r="K6659">
        <v>9</v>
      </c>
      <c r="L6659">
        <v>1472.15</v>
      </c>
      <c r="M6659">
        <v>26.35</v>
      </c>
      <c r="N6659" t="s">
        <v>50</v>
      </c>
      <c r="O6659">
        <v>1</v>
      </c>
      <c r="P6659" t="str" cm="1">
        <f t="array" ref="P6659">_xlfn.IFS(C6659&lt;25,"18-24", C6659&lt;=35,"25-35", C6659&lt;=50,"36-50",TRUE,"50+")</f>
        <v>36-50</v>
      </c>
      <c r="Q6659" t="str">
        <f t="shared" ref="Q6659:Q6722" si="728">IF(COUNTIF($B:$B,B6659)&gt;1,"repeat","new")</f>
        <v>repeat</v>
      </c>
      <c r="R6659" t="str">
        <f t="shared" ref="R6659:R6722" si="729">IF(L6659&gt;500,"high value",IF( L6659&gt;250,"medium","low"))</f>
        <v>high value</v>
      </c>
      <c r="S6659" t="str">
        <f t="shared" ref="S6659:S6722" si="730">IF(O6659&lt;=2,"Low",IF(O6659&lt;=4,"medium","High"))</f>
        <v>Low</v>
      </c>
      <c r="T6659" t="str">
        <f t="shared" ref="T6659:T6722" si="731">TEXT(H6659,"MMM")</f>
        <v>May</v>
      </c>
      <c r="U6659">
        <f t="shared" ref="U6659:U6722" si="732">YEAR(H6659)</f>
        <v>2024</v>
      </c>
      <c r="V6659" t="str">
        <f t="shared" ref="V6659:V6722" si="733">IF(K6659&lt;=5,"0-5",IF(K6659&lt;=10,"5-10",IF(K6659&lt;=15,"10-15","15+")))</f>
        <v>5-10</v>
      </c>
      <c r="W6659" t="str">
        <f t="shared" ref="W6659:W6722" si="734">IF(J6659&lt;=30,"Fast",IF(J6659&lt;=45,"Medium","Slow"))</f>
        <v>Slow</v>
      </c>
    </row>
    <row r="6660" spans="1:23" x14ac:dyDescent="0.3">
      <c r="A6660">
        <v>606659</v>
      </c>
      <c r="B6660">
        <v>53477</v>
      </c>
      <c r="C6660">
        <v>38</v>
      </c>
      <c r="D6660" t="s">
        <v>7</v>
      </c>
      <c r="E6660" t="s">
        <v>8</v>
      </c>
      <c r="F6660" t="s">
        <v>32</v>
      </c>
      <c r="G6660" t="s">
        <v>31</v>
      </c>
      <c r="H6660" s="1">
        <v>45027</v>
      </c>
      <c r="I6660" t="s">
        <v>34</v>
      </c>
      <c r="J6660">
        <v>36</v>
      </c>
      <c r="K6660">
        <v>3.2</v>
      </c>
      <c r="L6660">
        <v>1247.8499999999999</v>
      </c>
      <c r="M6660">
        <v>68.260000000000005</v>
      </c>
      <c r="N6660" t="s">
        <v>50</v>
      </c>
      <c r="O6660">
        <v>1</v>
      </c>
      <c r="P6660" t="str" cm="1">
        <f t="array" ref="P6660">_xlfn.IFS(C6660&lt;25,"18-24", C6660&lt;=35,"25-35", C6660&lt;=50,"36-50",TRUE,"50+")</f>
        <v>36-50</v>
      </c>
      <c r="Q6660" t="str">
        <f t="shared" si="728"/>
        <v>new</v>
      </c>
      <c r="R6660" t="str">
        <f t="shared" si="729"/>
        <v>high value</v>
      </c>
      <c r="S6660" t="str">
        <f t="shared" si="730"/>
        <v>Low</v>
      </c>
      <c r="T6660" t="str">
        <f t="shared" si="731"/>
        <v>Apr</v>
      </c>
      <c r="U6660">
        <f t="shared" si="732"/>
        <v>2023</v>
      </c>
      <c r="V6660" t="str">
        <f t="shared" si="733"/>
        <v>0-5</v>
      </c>
      <c r="W6660" t="str">
        <f t="shared" si="734"/>
        <v>Medium</v>
      </c>
    </row>
    <row r="6661" spans="1:23" x14ac:dyDescent="0.3">
      <c r="A6661">
        <v>606660</v>
      </c>
      <c r="B6661">
        <v>50493</v>
      </c>
      <c r="C6661">
        <v>64</v>
      </c>
      <c r="D6661" t="s">
        <v>4</v>
      </c>
      <c r="E6661" t="s">
        <v>5</v>
      </c>
      <c r="F6661" t="s">
        <v>30</v>
      </c>
      <c r="G6661" t="s">
        <v>27</v>
      </c>
      <c r="H6661" s="1">
        <v>45233</v>
      </c>
      <c r="I6661" t="s">
        <v>34</v>
      </c>
      <c r="J6661">
        <v>44</v>
      </c>
      <c r="K6661">
        <v>8</v>
      </c>
      <c r="L6661">
        <v>1140.45</v>
      </c>
      <c r="M6661">
        <v>55.71</v>
      </c>
      <c r="N6661" t="s">
        <v>47</v>
      </c>
      <c r="O6661">
        <v>5</v>
      </c>
      <c r="P6661" t="str" cm="1">
        <f t="array" ref="P6661">_xlfn.IFS(C6661&lt;25,"18-24", C6661&lt;=35,"25-35", C6661&lt;=50,"36-50",TRUE,"50+")</f>
        <v>50+</v>
      </c>
      <c r="Q6661" t="str">
        <f t="shared" si="728"/>
        <v>new</v>
      </c>
      <c r="R6661" t="str">
        <f t="shared" si="729"/>
        <v>high value</v>
      </c>
      <c r="S6661" t="str">
        <f t="shared" si="730"/>
        <v>High</v>
      </c>
      <c r="T6661" t="str">
        <f t="shared" si="731"/>
        <v>Nov</v>
      </c>
      <c r="U6661">
        <f t="shared" si="732"/>
        <v>2023</v>
      </c>
      <c r="V6661" t="str">
        <f t="shared" si="733"/>
        <v>5-10</v>
      </c>
      <c r="W6661" t="str">
        <f t="shared" si="734"/>
        <v>Medium</v>
      </c>
    </row>
    <row r="6662" spans="1:23" x14ac:dyDescent="0.3">
      <c r="A6662">
        <v>606661</v>
      </c>
      <c r="B6662">
        <v>55777</v>
      </c>
      <c r="C6662">
        <v>45</v>
      </c>
      <c r="D6662" t="s">
        <v>4</v>
      </c>
      <c r="E6662" t="s">
        <v>11</v>
      </c>
      <c r="F6662" t="s">
        <v>30</v>
      </c>
      <c r="G6662" t="s">
        <v>27</v>
      </c>
      <c r="H6662" s="1">
        <v>44859</v>
      </c>
      <c r="I6662" t="s">
        <v>33</v>
      </c>
      <c r="J6662">
        <v>58</v>
      </c>
      <c r="K6662">
        <v>9.8000000000000007</v>
      </c>
      <c r="L6662">
        <v>786.12</v>
      </c>
      <c r="M6662">
        <v>117.9</v>
      </c>
      <c r="N6662" t="s">
        <v>47</v>
      </c>
      <c r="O6662">
        <v>4</v>
      </c>
      <c r="P6662" t="str" cm="1">
        <f t="array" ref="P6662">_xlfn.IFS(C6662&lt;25,"18-24", C6662&lt;=35,"25-35", C6662&lt;=50,"36-50",TRUE,"50+")</f>
        <v>36-50</v>
      </c>
      <c r="Q6662" t="str">
        <f t="shared" si="728"/>
        <v>new</v>
      </c>
      <c r="R6662" t="str">
        <f t="shared" si="729"/>
        <v>high value</v>
      </c>
      <c r="S6662" t="str">
        <f t="shared" si="730"/>
        <v>medium</v>
      </c>
      <c r="T6662" t="str">
        <f t="shared" si="731"/>
        <v>Oct</v>
      </c>
      <c r="U6662">
        <f t="shared" si="732"/>
        <v>2022</v>
      </c>
      <c r="V6662" t="str">
        <f t="shared" si="733"/>
        <v>5-10</v>
      </c>
      <c r="W6662" t="str">
        <f t="shared" si="734"/>
        <v>Slow</v>
      </c>
    </row>
    <row r="6663" spans="1:23" x14ac:dyDescent="0.3">
      <c r="A6663">
        <v>606662</v>
      </c>
      <c r="B6663">
        <v>78146</v>
      </c>
      <c r="C6663">
        <v>42</v>
      </c>
      <c r="D6663" t="s">
        <v>7</v>
      </c>
      <c r="E6663" t="s">
        <v>16</v>
      </c>
      <c r="F6663" t="s">
        <v>18</v>
      </c>
      <c r="G6663" t="s">
        <v>27</v>
      </c>
      <c r="H6663" s="1">
        <v>45373</v>
      </c>
      <c r="I6663" t="s">
        <v>34</v>
      </c>
      <c r="J6663">
        <v>62</v>
      </c>
      <c r="K6663">
        <v>13.9</v>
      </c>
      <c r="L6663">
        <v>505.39</v>
      </c>
      <c r="M6663">
        <v>25.15</v>
      </c>
      <c r="N6663" t="s">
        <v>48</v>
      </c>
      <c r="O6663">
        <v>2</v>
      </c>
      <c r="P6663" t="str" cm="1">
        <f t="array" ref="P6663">_xlfn.IFS(C6663&lt;25,"18-24", C6663&lt;=35,"25-35", C6663&lt;=50,"36-50",TRUE,"50+")</f>
        <v>36-50</v>
      </c>
      <c r="Q6663" t="str">
        <f t="shared" si="728"/>
        <v>new</v>
      </c>
      <c r="R6663" t="str">
        <f t="shared" si="729"/>
        <v>high value</v>
      </c>
      <c r="S6663" t="str">
        <f t="shared" si="730"/>
        <v>Low</v>
      </c>
      <c r="T6663" t="str">
        <f t="shared" si="731"/>
        <v>Mar</v>
      </c>
      <c r="U6663">
        <f t="shared" si="732"/>
        <v>2024</v>
      </c>
      <c r="V6663" t="str">
        <f t="shared" si="733"/>
        <v>10-15</v>
      </c>
      <c r="W6663" t="str">
        <f t="shared" si="734"/>
        <v>Slow</v>
      </c>
    </row>
    <row r="6664" spans="1:23" x14ac:dyDescent="0.3">
      <c r="A6664">
        <v>606663</v>
      </c>
      <c r="B6664">
        <v>72871</v>
      </c>
      <c r="C6664">
        <v>54</v>
      </c>
      <c r="D6664" t="s">
        <v>7</v>
      </c>
      <c r="E6664" t="s">
        <v>13</v>
      </c>
      <c r="F6664" t="s">
        <v>19</v>
      </c>
      <c r="G6664" t="s">
        <v>21</v>
      </c>
      <c r="H6664" s="1">
        <v>44758</v>
      </c>
      <c r="I6664" t="s">
        <v>34</v>
      </c>
      <c r="J6664">
        <v>83</v>
      </c>
      <c r="K6664">
        <v>1.3</v>
      </c>
      <c r="L6664">
        <v>676.3</v>
      </c>
      <c r="M6664">
        <v>87.69</v>
      </c>
      <c r="N6664" t="s">
        <v>47</v>
      </c>
      <c r="O6664">
        <v>2</v>
      </c>
      <c r="P6664" t="str" cm="1">
        <f t="array" ref="P6664">_xlfn.IFS(C6664&lt;25,"18-24", C6664&lt;=35,"25-35", C6664&lt;=50,"36-50",TRUE,"50+")</f>
        <v>50+</v>
      </c>
      <c r="Q6664" t="str">
        <f t="shared" si="728"/>
        <v>new</v>
      </c>
      <c r="R6664" t="str">
        <f t="shared" si="729"/>
        <v>high value</v>
      </c>
      <c r="S6664" t="str">
        <f t="shared" si="730"/>
        <v>Low</v>
      </c>
      <c r="T6664" t="str">
        <f t="shared" si="731"/>
        <v>Jul</v>
      </c>
      <c r="U6664">
        <f t="shared" si="732"/>
        <v>2022</v>
      </c>
      <c r="V6664" t="str">
        <f t="shared" si="733"/>
        <v>0-5</v>
      </c>
      <c r="W6664" t="str">
        <f t="shared" si="734"/>
        <v>Slow</v>
      </c>
    </row>
    <row r="6665" spans="1:23" x14ac:dyDescent="0.3">
      <c r="A6665">
        <v>606664</v>
      </c>
      <c r="B6665">
        <v>28741</v>
      </c>
      <c r="C6665">
        <v>41</v>
      </c>
      <c r="D6665" t="s">
        <v>7</v>
      </c>
      <c r="E6665" t="s">
        <v>11</v>
      </c>
      <c r="F6665" t="s">
        <v>26</v>
      </c>
      <c r="G6665" t="s">
        <v>25</v>
      </c>
      <c r="H6665" s="1">
        <v>44739</v>
      </c>
      <c r="I6665" t="s">
        <v>34</v>
      </c>
      <c r="J6665">
        <v>74</v>
      </c>
      <c r="K6665">
        <v>4.0999999999999996</v>
      </c>
      <c r="L6665">
        <v>521.65</v>
      </c>
      <c r="M6665">
        <v>28.86</v>
      </c>
      <c r="N6665" t="s">
        <v>50</v>
      </c>
      <c r="O6665">
        <v>4</v>
      </c>
      <c r="P6665" t="str" cm="1">
        <f t="array" ref="P6665">_xlfn.IFS(C6665&lt;25,"18-24", C6665&lt;=35,"25-35", C6665&lt;=50,"36-50",TRUE,"50+")</f>
        <v>36-50</v>
      </c>
      <c r="Q6665" t="str">
        <f t="shared" si="728"/>
        <v>new</v>
      </c>
      <c r="R6665" t="str">
        <f t="shared" si="729"/>
        <v>high value</v>
      </c>
      <c r="S6665" t="str">
        <f t="shared" si="730"/>
        <v>medium</v>
      </c>
      <c r="T6665" t="str">
        <f t="shared" si="731"/>
        <v>Jun</v>
      </c>
      <c r="U6665">
        <f t="shared" si="732"/>
        <v>2022</v>
      </c>
      <c r="V6665" t="str">
        <f t="shared" si="733"/>
        <v>0-5</v>
      </c>
      <c r="W6665" t="str">
        <f t="shared" si="734"/>
        <v>Slow</v>
      </c>
    </row>
    <row r="6666" spans="1:23" x14ac:dyDescent="0.3">
      <c r="A6666">
        <v>606665</v>
      </c>
      <c r="B6666">
        <v>80448</v>
      </c>
      <c r="C6666">
        <v>24</v>
      </c>
      <c r="D6666" t="s">
        <v>7</v>
      </c>
      <c r="E6666" t="s">
        <v>15</v>
      </c>
      <c r="F6666" t="s">
        <v>22</v>
      </c>
      <c r="G6666" t="s">
        <v>27</v>
      </c>
      <c r="H6666" s="1">
        <v>44754</v>
      </c>
      <c r="I6666" t="s">
        <v>33</v>
      </c>
      <c r="J6666">
        <v>78</v>
      </c>
      <c r="K6666">
        <v>14</v>
      </c>
      <c r="L6666">
        <v>1425.89</v>
      </c>
      <c r="M6666">
        <v>27.82</v>
      </c>
      <c r="N6666" t="s">
        <v>48</v>
      </c>
      <c r="O6666">
        <v>1</v>
      </c>
      <c r="P6666" t="str" cm="1">
        <f t="array" ref="P6666">_xlfn.IFS(C6666&lt;25,"18-24", C6666&lt;=35,"25-35", C6666&lt;=50,"36-50",TRUE,"50+")</f>
        <v>18-24</v>
      </c>
      <c r="Q6666" t="str">
        <f t="shared" si="728"/>
        <v>new</v>
      </c>
      <c r="R6666" t="str">
        <f t="shared" si="729"/>
        <v>high value</v>
      </c>
      <c r="S6666" t="str">
        <f t="shared" si="730"/>
        <v>Low</v>
      </c>
      <c r="T6666" t="str">
        <f t="shared" si="731"/>
        <v>Jul</v>
      </c>
      <c r="U6666">
        <f t="shared" si="732"/>
        <v>2022</v>
      </c>
      <c r="V6666" t="str">
        <f t="shared" si="733"/>
        <v>10-15</v>
      </c>
      <c r="W6666" t="str">
        <f t="shared" si="734"/>
        <v>Slow</v>
      </c>
    </row>
    <row r="6667" spans="1:23" x14ac:dyDescent="0.3">
      <c r="A6667">
        <v>606666</v>
      </c>
      <c r="B6667">
        <v>58559</v>
      </c>
      <c r="C6667">
        <v>61</v>
      </c>
      <c r="D6667" t="s">
        <v>7</v>
      </c>
      <c r="E6667" t="s">
        <v>5</v>
      </c>
      <c r="F6667" t="s">
        <v>18</v>
      </c>
      <c r="G6667" t="s">
        <v>25</v>
      </c>
      <c r="H6667" s="1">
        <v>45380</v>
      </c>
      <c r="I6667" t="s">
        <v>33</v>
      </c>
      <c r="J6667">
        <v>56</v>
      </c>
      <c r="K6667">
        <v>14.1</v>
      </c>
      <c r="L6667">
        <v>565.41999999999996</v>
      </c>
      <c r="M6667">
        <v>28.36</v>
      </c>
      <c r="N6667" t="s">
        <v>47</v>
      </c>
      <c r="O6667">
        <v>4</v>
      </c>
      <c r="P6667" t="str" cm="1">
        <f t="array" ref="P6667">_xlfn.IFS(C6667&lt;25,"18-24", C6667&lt;=35,"25-35", C6667&lt;=50,"36-50",TRUE,"50+")</f>
        <v>50+</v>
      </c>
      <c r="Q6667" t="str">
        <f t="shared" si="728"/>
        <v>new</v>
      </c>
      <c r="R6667" t="str">
        <f t="shared" si="729"/>
        <v>high value</v>
      </c>
      <c r="S6667" t="str">
        <f t="shared" si="730"/>
        <v>medium</v>
      </c>
      <c r="T6667" t="str">
        <f t="shared" si="731"/>
        <v>Mar</v>
      </c>
      <c r="U6667">
        <f t="shared" si="732"/>
        <v>2024</v>
      </c>
      <c r="V6667" t="str">
        <f t="shared" si="733"/>
        <v>10-15</v>
      </c>
      <c r="W6667" t="str">
        <f t="shared" si="734"/>
        <v>Slow</v>
      </c>
    </row>
    <row r="6668" spans="1:23" x14ac:dyDescent="0.3">
      <c r="A6668">
        <v>606667</v>
      </c>
      <c r="B6668">
        <v>49414</v>
      </c>
      <c r="C6668">
        <v>40</v>
      </c>
      <c r="D6668" t="s">
        <v>4</v>
      </c>
      <c r="E6668" t="s">
        <v>5</v>
      </c>
      <c r="F6668" t="s">
        <v>19</v>
      </c>
      <c r="G6668" t="s">
        <v>31</v>
      </c>
      <c r="H6668" s="1">
        <v>44809</v>
      </c>
      <c r="I6668" t="s">
        <v>34</v>
      </c>
      <c r="J6668">
        <v>39</v>
      </c>
      <c r="K6668">
        <v>3.2</v>
      </c>
      <c r="L6668">
        <v>618.71</v>
      </c>
      <c r="M6668">
        <v>102.62</v>
      </c>
      <c r="N6668" t="s">
        <v>48</v>
      </c>
      <c r="O6668">
        <v>2</v>
      </c>
      <c r="P6668" t="str" cm="1">
        <f t="array" ref="P6668">_xlfn.IFS(C6668&lt;25,"18-24", C6668&lt;=35,"25-35", C6668&lt;=50,"36-50",TRUE,"50+")</f>
        <v>36-50</v>
      </c>
      <c r="Q6668" t="str">
        <f t="shared" si="728"/>
        <v>new</v>
      </c>
      <c r="R6668" t="str">
        <f t="shared" si="729"/>
        <v>high value</v>
      </c>
      <c r="S6668" t="str">
        <f t="shared" si="730"/>
        <v>Low</v>
      </c>
      <c r="T6668" t="str">
        <f t="shared" si="731"/>
        <v>Sep</v>
      </c>
      <c r="U6668">
        <f t="shared" si="732"/>
        <v>2022</v>
      </c>
      <c r="V6668" t="str">
        <f t="shared" si="733"/>
        <v>0-5</v>
      </c>
      <c r="W6668" t="str">
        <f t="shared" si="734"/>
        <v>Medium</v>
      </c>
    </row>
    <row r="6669" spans="1:23" x14ac:dyDescent="0.3">
      <c r="A6669">
        <v>606668</v>
      </c>
      <c r="B6669">
        <v>87474</v>
      </c>
      <c r="C6669">
        <v>34</v>
      </c>
      <c r="D6669" t="s">
        <v>7</v>
      </c>
      <c r="E6669" t="s">
        <v>11</v>
      </c>
      <c r="F6669" t="s">
        <v>22</v>
      </c>
      <c r="G6669" t="s">
        <v>23</v>
      </c>
      <c r="H6669" s="1">
        <v>45509</v>
      </c>
      <c r="I6669" t="s">
        <v>33</v>
      </c>
      <c r="J6669">
        <v>36</v>
      </c>
      <c r="K6669">
        <v>5.9</v>
      </c>
      <c r="L6669">
        <v>607.79999999999995</v>
      </c>
      <c r="M6669">
        <v>70.78</v>
      </c>
      <c r="N6669" t="s">
        <v>49</v>
      </c>
      <c r="O6669">
        <v>3</v>
      </c>
      <c r="P6669" t="str" cm="1">
        <f t="array" ref="P6669">_xlfn.IFS(C6669&lt;25,"18-24", C6669&lt;=35,"25-35", C6669&lt;=50,"36-50",TRUE,"50+")</f>
        <v>25-35</v>
      </c>
      <c r="Q6669" t="str">
        <f t="shared" si="728"/>
        <v>new</v>
      </c>
      <c r="R6669" t="str">
        <f t="shared" si="729"/>
        <v>high value</v>
      </c>
      <c r="S6669" t="str">
        <f t="shared" si="730"/>
        <v>medium</v>
      </c>
      <c r="T6669" t="str">
        <f t="shared" si="731"/>
        <v>Aug</v>
      </c>
      <c r="U6669">
        <f t="shared" si="732"/>
        <v>2024</v>
      </c>
      <c r="V6669" t="str">
        <f t="shared" si="733"/>
        <v>5-10</v>
      </c>
      <c r="W6669" t="str">
        <f t="shared" si="734"/>
        <v>Medium</v>
      </c>
    </row>
    <row r="6670" spans="1:23" x14ac:dyDescent="0.3">
      <c r="A6670">
        <v>606669</v>
      </c>
      <c r="B6670">
        <v>90766</v>
      </c>
      <c r="C6670">
        <v>33</v>
      </c>
      <c r="D6670" t="s">
        <v>4</v>
      </c>
      <c r="E6670" t="s">
        <v>8</v>
      </c>
      <c r="F6670" t="s">
        <v>18</v>
      </c>
      <c r="G6670" t="s">
        <v>31</v>
      </c>
      <c r="H6670" s="1">
        <v>45109</v>
      </c>
      <c r="I6670" t="s">
        <v>33</v>
      </c>
      <c r="J6670">
        <v>88</v>
      </c>
      <c r="K6670">
        <v>6.6</v>
      </c>
      <c r="L6670">
        <v>1449.01</v>
      </c>
      <c r="M6670">
        <v>44.11</v>
      </c>
      <c r="N6670" t="s">
        <v>49</v>
      </c>
      <c r="O6670">
        <v>4</v>
      </c>
      <c r="P6670" t="str" cm="1">
        <f t="array" ref="P6670">_xlfn.IFS(C6670&lt;25,"18-24", C6670&lt;=35,"25-35", C6670&lt;=50,"36-50",TRUE,"50+")</f>
        <v>25-35</v>
      </c>
      <c r="Q6670" t="str">
        <f t="shared" si="728"/>
        <v>new</v>
      </c>
      <c r="R6670" t="str">
        <f t="shared" si="729"/>
        <v>high value</v>
      </c>
      <c r="S6670" t="str">
        <f t="shared" si="730"/>
        <v>medium</v>
      </c>
      <c r="T6670" t="str">
        <f t="shared" si="731"/>
        <v>Jul</v>
      </c>
      <c r="U6670">
        <f t="shared" si="732"/>
        <v>2023</v>
      </c>
      <c r="V6670" t="str">
        <f t="shared" si="733"/>
        <v>5-10</v>
      </c>
      <c r="W6670" t="str">
        <f t="shared" si="734"/>
        <v>Slow</v>
      </c>
    </row>
    <row r="6671" spans="1:23" x14ac:dyDescent="0.3">
      <c r="A6671">
        <v>606670</v>
      </c>
      <c r="B6671">
        <v>49107</v>
      </c>
      <c r="C6671">
        <v>52</v>
      </c>
      <c r="D6671" t="s">
        <v>7</v>
      </c>
      <c r="E6671" t="s">
        <v>13</v>
      </c>
      <c r="F6671" t="s">
        <v>32</v>
      </c>
      <c r="G6671" t="s">
        <v>25</v>
      </c>
      <c r="H6671" s="1">
        <v>44903</v>
      </c>
      <c r="I6671" t="s">
        <v>34</v>
      </c>
      <c r="J6671">
        <v>38</v>
      </c>
      <c r="K6671">
        <v>2.8</v>
      </c>
      <c r="L6671">
        <v>152.13</v>
      </c>
      <c r="M6671">
        <v>43.52</v>
      </c>
      <c r="N6671" t="s">
        <v>50</v>
      </c>
      <c r="O6671">
        <v>4</v>
      </c>
      <c r="P6671" t="str" cm="1">
        <f t="array" ref="P6671">_xlfn.IFS(C6671&lt;25,"18-24", C6671&lt;=35,"25-35", C6671&lt;=50,"36-50",TRUE,"50+")</f>
        <v>50+</v>
      </c>
      <c r="Q6671" t="str">
        <f t="shared" si="728"/>
        <v>new</v>
      </c>
      <c r="R6671" t="str">
        <f t="shared" si="729"/>
        <v>low</v>
      </c>
      <c r="S6671" t="str">
        <f t="shared" si="730"/>
        <v>medium</v>
      </c>
      <c r="T6671" t="str">
        <f t="shared" si="731"/>
        <v>Dec</v>
      </c>
      <c r="U6671">
        <f t="shared" si="732"/>
        <v>2022</v>
      </c>
      <c r="V6671" t="str">
        <f t="shared" si="733"/>
        <v>0-5</v>
      </c>
      <c r="W6671" t="str">
        <f t="shared" si="734"/>
        <v>Medium</v>
      </c>
    </row>
    <row r="6672" spans="1:23" x14ac:dyDescent="0.3">
      <c r="A6672">
        <v>606671</v>
      </c>
      <c r="B6672">
        <v>22347</v>
      </c>
      <c r="C6672">
        <v>29</v>
      </c>
      <c r="D6672" t="s">
        <v>4</v>
      </c>
      <c r="E6672" t="s">
        <v>8</v>
      </c>
      <c r="F6672" t="s">
        <v>24</v>
      </c>
      <c r="G6672" t="s">
        <v>25</v>
      </c>
      <c r="H6672" s="1">
        <v>45355</v>
      </c>
      <c r="I6672" t="s">
        <v>33</v>
      </c>
      <c r="J6672">
        <v>52</v>
      </c>
      <c r="K6672">
        <v>8.9</v>
      </c>
      <c r="L6672">
        <v>592.20000000000005</v>
      </c>
      <c r="M6672">
        <v>97.91</v>
      </c>
      <c r="N6672" t="s">
        <v>49</v>
      </c>
      <c r="O6672">
        <v>5</v>
      </c>
      <c r="P6672" t="str" cm="1">
        <f t="array" ref="P6672">_xlfn.IFS(C6672&lt;25,"18-24", C6672&lt;=35,"25-35", C6672&lt;=50,"36-50",TRUE,"50+")</f>
        <v>25-35</v>
      </c>
      <c r="Q6672" t="str">
        <f t="shared" si="728"/>
        <v>new</v>
      </c>
      <c r="R6672" t="str">
        <f t="shared" si="729"/>
        <v>high value</v>
      </c>
      <c r="S6672" t="str">
        <f t="shared" si="730"/>
        <v>High</v>
      </c>
      <c r="T6672" t="str">
        <f t="shared" si="731"/>
        <v>Mar</v>
      </c>
      <c r="U6672">
        <f t="shared" si="732"/>
        <v>2024</v>
      </c>
      <c r="V6672" t="str">
        <f t="shared" si="733"/>
        <v>5-10</v>
      </c>
      <c r="W6672" t="str">
        <f t="shared" si="734"/>
        <v>Slow</v>
      </c>
    </row>
    <row r="6673" spans="1:23" x14ac:dyDescent="0.3">
      <c r="A6673">
        <v>606672</v>
      </c>
      <c r="B6673">
        <v>85882</v>
      </c>
      <c r="C6673">
        <v>37</v>
      </c>
      <c r="D6673" t="s">
        <v>4</v>
      </c>
      <c r="E6673" t="s">
        <v>16</v>
      </c>
      <c r="F6673" t="s">
        <v>19</v>
      </c>
      <c r="G6673" t="s">
        <v>25</v>
      </c>
      <c r="H6673" s="1">
        <v>45400</v>
      </c>
      <c r="I6673" t="s">
        <v>34</v>
      </c>
      <c r="J6673">
        <v>50</v>
      </c>
      <c r="K6673">
        <v>12.1</v>
      </c>
      <c r="L6673">
        <v>432.39</v>
      </c>
      <c r="M6673">
        <v>46.47</v>
      </c>
      <c r="N6673" t="s">
        <v>47</v>
      </c>
      <c r="O6673">
        <v>1</v>
      </c>
      <c r="P6673" t="str" cm="1">
        <f t="array" ref="P6673">_xlfn.IFS(C6673&lt;25,"18-24", C6673&lt;=35,"25-35", C6673&lt;=50,"36-50",TRUE,"50+")</f>
        <v>36-50</v>
      </c>
      <c r="Q6673" t="str">
        <f t="shared" si="728"/>
        <v>repeat</v>
      </c>
      <c r="R6673" t="str">
        <f t="shared" si="729"/>
        <v>medium</v>
      </c>
      <c r="S6673" t="str">
        <f t="shared" si="730"/>
        <v>Low</v>
      </c>
      <c r="T6673" t="str">
        <f t="shared" si="731"/>
        <v>Apr</v>
      </c>
      <c r="U6673">
        <f t="shared" si="732"/>
        <v>2024</v>
      </c>
      <c r="V6673" t="str">
        <f t="shared" si="733"/>
        <v>10-15</v>
      </c>
      <c r="W6673" t="str">
        <f t="shared" si="734"/>
        <v>Slow</v>
      </c>
    </row>
    <row r="6674" spans="1:23" x14ac:dyDescent="0.3">
      <c r="A6674">
        <v>606673</v>
      </c>
      <c r="B6674">
        <v>30768</v>
      </c>
      <c r="C6674">
        <v>33</v>
      </c>
      <c r="D6674" t="s">
        <v>7</v>
      </c>
      <c r="E6674" t="s">
        <v>15</v>
      </c>
      <c r="F6674" t="s">
        <v>28</v>
      </c>
      <c r="G6674" t="s">
        <v>25</v>
      </c>
      <c r="H6674" s="1">
        <v>44836</v>
      </c>
      <c r="I6674" t="s">
        <v>33</v>
      </c>
      <c r="J6674">
        <v>63</v>
      </c>
      <c r="K6674">
        <v>14.1</v>
      </c>
      <c r="L6674">
        <v>1326.21</v>
      </c>
      <c r="M6674">
        <v>110.86</v>
      </c>
      <c r="N6674" t="s">
        <v>49</v>
      </c>
      <c r="O6674">
        <v>2</v>
      </c>
      <c r="P6674" t="str" cm="1">
        <f t="array" ref="P6674">_xlfn.IFS(C6674&lt;25,"18-24", C6674&lt;=35,"25-35", C6674&lt;=50,"36-50",TRUE,"50+")</f>
        <v>25-35</v>
      </c>
      <c r="Q6674" t="str">
        <f t="shared" si="728"/>
        <v>new</v>
      </c>
      <c r="R6674" t="str">
        <f t="shared" si="729"/>
        <v>high value</v>
      </c>
      <c r="S6674" t="str">
        <f t="shared" si="730"/>
        <v>Low</v>
      </c>
      <c r="T6674" t="str">
        <f t="shared" si="731"/>
        <v>Oct</v>
      </c>
      <c r="U6674">
        <f t="shared" si="732"/>
        <v>2022</v>
      </c>
      <c r="V6674" t="str">
        <f t="shared" si="733"/>
        <v>10-15</v>
      </c>
      <c r="W6674" t="str">
        <f t="shared" si="734"/>
        <v>Slow</v>
      </c>
    </row>
    <row r="6675" spans="1:23" x14ac:dyDescent="0.3">
      <c r="A6675">
        <v>606674</v>
      </c>
      <c r="B6675">
        <v>82758</v>
      </c>
      <c r="C6675">
        <v>57</v>
      </c>
      <c r="D6675" t="s">
        <v>7</v>
      </c>
      <c r="E6675" t="s">
        <v>8</v>
      </c>
      <c r="F6675" t="s">
        <v>18</v>
      </c>
      <c r="G6675" t="s">
        <v>27</v>
      </c>
      <c r="H6675" s="1">
        <v>45618</v>
      </c>
      <c r="I6675" t="s">
        <v>33</v>
      </c>
      <c r="J6675">
        <v>33</v>
      </c>
      <c r="K6675">
        <v>14.1</v>
      </c>
      <c r="L6675">
        <v>769.54</v>
      </c>
      <c r="M6675">
        <v>115.25</v>
      </c>
      <c r="N6675" t="s">
        <v>48</v>
      </c>
      <c r="O6675">
        <v>2</v>
      </c>
      <c r="P6675" t="str" cm="1">
        <f t="array" ref="P6675">_xlfn.IFS(C6675&lt;25,"18-24", C6675&lt;=35,"25-35", C6675&lt;=50,"36-50",TRUE,"50+")</f>
        <v>50+</v>
      </c>
      <c r="Q6675" t="str">
        <f t="shared" si="728"/>
        <v>new</v>
      </c>
      <c r="R6675" t="str">
        <f t="shared" si="729"/>
        <v>high value</v>
      </c>
      <c r="S6675" t="str">
        <f t="shared" si="730"/>
        <v>Low</v>
      </c>
      <c r="T6675" t="str">
        <f t="shared" si="731"/>
        <v>Nov</v>
      </c>
      <c r="U6675">
        <f t="shared" si="732"/>
        <v>2024</v>
      </c>
      <c r="V6675" t="str">
        <f t="shared" si="733"/>
        <v>10-15</v>
      </c>
      <c r="W6675" t="str">
        <f t="shared" si="734"/>
        <v>Medium</v>
      </c>
    </row>
    <row r="6676" spans="1:23" x14ac:dyDescent="0.3">
      <c r="A6676">
        <v>606675</v>
      </c>
      <c r="B6676">
        <v>71690</v>
      </c>
      <c r="C6676">
        <v>50</v>
      </c>
      <c r="D6676" t="s">
        <v>7</v>
      </c>
      <c r="E6676" t="s">
        <v>8</v>
      </c>
      <c r="F6676" t="s">
        <v>32</v>
      </c>
      <c r="G6676" t="s">
        <v>21</v>
      </c>
      <c r="H6676" s="1">
        <v>45448</v>
      </c>
      <c r="I6676" t="s">
        <v>33</v>
      </c>
      <c r="J6676">
        <v>76</v>
      </c>
      <c r="K6676">
        <v>14.8</v>
      </c>
      <c r="L6676">
        <v>430.55</v>
      </c>
      <c r="M6676">
        <v>37.450000000000003</v>
      </c>
      <c r="N6676" t="s">
        <v>50</v>
      </c>
      <c r="O6676">
        <v>1</v>
      </c>
      <c r="P6676" t="str" cm="1">
        <f t="array" ref="P6676">_xlfn.IFS(C6676&lt;25,"18-24", C6676&lt;=35,"25-35", C6676&lt;=50,"36-50",TRUE,"50+")</f>
        <v>36-50</v>
      </c>
      <c r="Q6676" t="str">
        <f t="shared" si="728"/>
        <v>new</v>
      </c>
      <c r="R6676" t="str">
        <f t="shared" si="729"/>
        <v>medium</v>
      </c>
      <c r="S6676" t="str">
        <f t="shared" si="730"/>
        <v>Low</v>
      </c>
      <c r="T6676" t="str">
        <f t="shared" si="731"/>
        <v>Jun</v>
      </c>
      <c r="U6676">
        <f t="shared" si="732"/>
        <v>2024</v>
      </c>
      <c r="V6676" t="str">
        <f t="shared" si="733"/>
        <v>10-15</v>
      </c>
      <c r="W6676" t="str">
        <f t="shared" si="734"/>
        <v>Slow</v>
      </c>
    </row>
    <row r="6677" spans="1:23" x14ac:dyDescent="0.3">
      <c r="A6677">
        <v>606676</v>
      </c>
      <c r="B6677">
        <v>88958</v>
      </c>
      <c r="C6677">
        <v>31</v>
      </c>
      <c r="D6677" t="s">
        <v>4</v>
      </c>
      <c r="E6677" t="s">
        <v>11</v>
      </c>
      <c r="F6677" t="s">
        <v>32</v>
      </c>
      <c r="G6677" t="s">
        <v>25</v>
      </c>
      <c r="H6677" s="1">
        <v>45361</v>
      </c>
      <c r="I6677" t="s">
        <v>33</v>
      </c>
      <c r="J6677">
        <v>62</v>
      </c>
      <c r="K6677">
        <v>7</v>
      </c>
      <c r="L6677">
        <v>963.08</v>
      </c>
      <c r="M6677">
        <v>81.510000000000005</v>
      </c>
      <c r="N6677" t="s">
        <v>47</v>
      </c>
      <c r="O6677">
        <v>4</v>
      </c>
      <c r="P6677" t="str" cm="1">
        <f t="array" ref="P6677">_xlfn.IFS(C6677&lt;25,"18-24", C6677&lt;=35,"25-35", C6677&lt;=50,"36-50",TRUE,"50+")</f>
        <v>25-35</v>
      </c>
      <c r="Q6677" t="str">
        <f t="shared" si="728"/>
        <v>new</v>
      </c>
      <c r="R6677" t="str">
        <f t="shared" si="729"/>
        <v>high value</v>
      </c>
      <c r="S6677" t="str">
        <f t="shared" si="730"/>
        <v>medium</v>
      </c>
      <c r="T6677" t="str">
        <f t="shared" si="731"/>
        <v>Mar</v>
      </c>
      <c r="U6677">
        <f t="shared" si="732"/>
        <v>2024</v>
      </c>
      <c r="V6677" t="str">
        <f t="shared" si="733"/>
        <v>5-10</v>
      </c>
      <c r="W6677" t="str">
        <f t="shared" si="734"/>
        <v>Slow</v>
      </c>
    </row>
    <row r="6678" spans="1:23" x14ac:dyDescent="0.3">
      <c r="A6678">
        <v>606677</v>
      </c>
      <c r="B6678">
        <v>24206</v>
      </c>
      <c r="C6678">
        <v>35</v>
      </c>
      <c r="D6678" t="s">
        <v>7</v>
      </c>
      <c r="E6678" t="s">
        <v>15</v>
      </c>
      <c r="F6678" t="s">
        <v>22</v>
      </c>
      <c r="G6678" t="s">
        <v>23</v>
      </c>
      <c r="H6678" s="1">
        <v>45467</v>
      </c>
      <c r="I6678" t="s">
        <v>33</v>
      </c>
      <c r="J6678">
        <v>87</v>
      </c>
      <c r="K6678">
        <v>1.3</v>
      </c>
      <c r="L6678">
        <v>707.43</v>
      </c>
      <c r="M6678">
        <v>48.11</v>
      </c>
      <c r="N6678" t="s">
        <v>48</v>
      </c>
      <c r="O6678">
        <v>5</v>
      </c>
      <c r="P6678" t="str" cm="1">
        <f t="array" ref="P6678">_xlfn.IFS(C6678&lt;25,"18-24", C6678&lt;=35,"25-35", C6678&lt;=50,"36-50",TRUE,"50+")</f>
        <v>25-35</v>
      </c>
      <c r="Q6678" t="str">
        <f t="shared" si="728"/>
        <v>new</v>
      </c>
      <c r="R6678" t="str">
        <f t="shared" si="729"/>
        <v>high value</v>
      </c>
      <c r="S6678" t="str">
        <f t="shared" si="730"/>
        <v>High</v>
      </c>
      <c r="T6678" t="str">
        <f t="shared" si="731"/>
        <v>Jun</v>
      </c>
      <c r="U6678">
        <f t="shared" si="732"/>
        <v>2024</v>
      </c>
      <c r="V6678" t="str">
        <f t="shared" si="733"/>
        <v>0-5</v>
      </c>
      <c r="W6678" t="str">
        <f t="shared" si="734"/>
        <v>Slow</v>
      </c>
    </row>
    <row r="6679" spans="1:23" x14ac:dyDescent="0.3">
      <c r="A6679">
        <v>606678</v>
      </c>
      <c r="B6679">
        <v>51867</v>
      </c>
      <c r="C6679">
        <v>34</v>
      </c>
      <c r="D6679" t="s">
        <v>7</v>
      </c>
      <c r="E6679" t="s">
        <v>15</v>
      </c>
      <c r="F6679" t="s">
        <v>30</v>
      </c>
      <c r="G6679" t="s">
        <v>27</v>
      </c>
      <c r="H6679" s="1">
        <v>45091</v>
      </c>
      <c r="I6679" t="s">
        <v>33</v>
      </c>
      <c r="J6679">
        <v>29</v>
      </c>
      <c r="K6679">
        <v>12.5</v>
      </c>
      <c r="L6679">
        <v>185.13</v>
      </c>
      <c r="M6679">
        <v>83.95</v>
      </c>
      <c r="N6679" t="s">
        <v>50</v>
      </c>
      <c r="O6679">
        <v>2</v>
      </c>
      <c r="P6679" t="str" cm="1">
        <f t="array" ref="P6679">_xlfn.IFS(C6679&lt;25,"18-24", C6679&lt;=35,"25-35", C6679&lt;=50,"36-50",TRUE,"50+")</f>
        <v>25-35</v>
      </c>
      <c r="Q6679" t="str">
        <f t="shared" si="728"/>
        <v>new</v>
      </c>
      <c r="R6679" t="str">
        <f t="shared" si="729"/>
        <v>low</v>
      </c>
      <c r="S6679" t="str">
        <f t="shared" si="730"/>
        <v>Low</v>
      </c>
      <c r="T6679" t="str">
        <f t="shared" si="731"/>
        <v>Jun</v>
      </c>
      <c r="U6679">
        <f t="shared" si="732"/>
        <v>2023</v>
      </c>
      <c r="V6679" t="str">
        <f t="shared" si="733"/>
        <v>10-15</v>
      </c>
      <c r="W6679" t="str">
        <f t="shared" si="734"/>
        <v>Fast</v>
      </c>
    </row>
    <row r="6680" spans="1:23" x14ac:dyDescent="0.3">
      <c r="A6680">
        <v>606679</v>
      </c>
      <c r="B6680">
        <v>40851</v>
      </c>
      <c r="C6680">
        <v>44</v>
      </c>
      <c r="D6680" t="s">
        <v>4</v>
      </c>
      <c r="E6680" t="s">
        <v>16</v>
      </c>
      <c r="F6680" t="s">
        <v>19</v>
      </c>
      <c r="G6680" t="s">
        <v>27</v>
      </c>
      <c r="H6680" s="1">
        <v>45073</v>
      </c>
      <c r="I6680" t="s">
        <v>34</v>
      </c>
      <c r="J6680">
        <v>59</v>
      </c>
      <c r="K6680">
        <v>5.5</v>
      </c>
      <c r="L6680">
        <v>1006.16</v>
      </c>
      <c r="M6680">
        <v>94.96</v>
      </c>
      <c r="N6680" t="s">
        <v>47</v>
      </c>
      <c r="O6680">
        <v>2</v>
      </c>
      <c r="P6680" t="str" cm="1">
        <f t="array" ref="P6680">_xlfn.IFS(C6680&lt;25,"18-24", C6680&lt;=35,"25-35", C6680&lt;=50,"36-50",TRUE,"50+")</f>
        <v>36-50</v>
      </c>
      <c r="Q6680" t="str">
        <f t="shared" si="728"/>
        <v>repeat</v>
      </c>
      <c r="R6680" t="str">
        <f t="shared" si="729"/>
        <v>high value</v>
      </c>
      <c r="S6680" t="str">
        <f t="shared" si="730"/>
        <v>Low</v>
      </c>
      <c r="T6680" t="str">
        <f t="shared" si="731"/>
        <v>May</v>
      </c>
      <c r="U6680">
        <f t="shared" si="732"/>
        <v>2023</v>
      </c>
      <c r="V6680" t="str">
        <f t="shared" si="733"/>
        <v>5-10</v>
      </c>
      <c r="W6680" t="str">
        <f t="shared" si="734"/>
        <v>Slow</v>
      </c>
    </row>
    <row r="6681" spans="1:23" x14ac:dyDescent="0.3">
      <c r="A6681">
        <v>606680</v>
      </c>
      <c r="B6681">
        <v>28654</v>
      </c>
      <c r="C6681">
        <v>30</v>
      </c>
      <c r="D6681" t="s">
        <v>7</v>
      </c>
      <c r="E6681" t="s">
        <v>15</v>
      </c>
      <c r="F6681" t="s">
        <v>24</v>
      </c>
      <c r="G6681" t="s">
        <v>21</v>
      </c>
      <c r="H6681" s="1">
        <v>45069</v>
      </c>
      <c r="I6681" t="s">
        <v>33</v>
      </c>
      <c r="J6681">
        <v>68</v>
      </c>
      <c r="K6681">
        <v>2.2000000000000002</v>
      </c>
      <c r="L6681">
        <v>420.1</v>
      </c>
      <c r="M6681">
        <v>92.63</v>
      </c>
      <c r="N6681" t="s">
        <v>47</v>
      </c>
      <c r="O6681">
        <v>2</v>
      </c>
      <c r="P6681" t="str" cm="1">
        <f t="array" ref="P6681">_xlfn.IFS(C6681&lt;25,"18-24", C6681&lt;=35,"25-35", C6681&lt;=50,"36-50",TRUE,"50+")</f>
        <v>25-35</v>
      </c>
      <c r="Q6681" t="str">
        <f t="shared" si="728"/>
        <v>new</v>
      </c>
      <c r="R6681" t="str">
        <f t="shared" si="729"/>
        <v>medium</v>
      </c>
      <c r="S6681" t="str">
        <f t="shared" si="730"/>
        <v>Low</v>
      </c>
      <c r="T6681" t="str">
        <f t="shared" si="731"/>
        <v>May</v>
      </c>
      <c r="U6681">
        <f t="shared" si="732"/>
        <v>2023</v>
      </c>
      <c r="V6681" t="str">
        <f t="shared" si="733"/>
        <v>0-5</v>
      </c>
      <c r="W6681" t="str">
        <f t="shared" si="734"/>
        <v>Slow</v>
      </c>
    </row>
    <row r="6682" spans="1:23" x14ac:dyDescent="0.3">
      <c r="A6682">
        <v>606681</v>
      </c>
      <c r="B6682">
        <v>47568</v>
      </c>
      <c r="C6682">
        <v>51</v>
      </c>
      <c r="D6682" t="s">
        <v>4</v>
      </c>
      <c r="E6682" t="s">
        <v>11</v>
      </c>
      <c r="F6682" t="s">
        <v>22</v>
      </c>
      <c r="G6682" t="s">
        <v>23</v>
      </c>
      <c r="H6682" s="1">
        <v>45456</v>
      </c>
      <c r="I6682" t="s">
        <v>33</v>
      </c>
      <c r="J6682">
        <v>76</v>
      </c>
      <c r="K6682">
        <v>12.1</v>
      </c>
      <c r="L6682">
        <v>277.87</v>
      </c>
      <c r="M6682">
        <v>69.959999999999994</v>
      </c>
      <c r="N6682" t="s">
        <v>49</v>
      </c>
      <c r="O6682">
        <v>2</v>
      </c>
      <c r="P6682" t="str" cm="1">
        <f t="array" ref="P6682">_xlfn.IFS(C6682&lt;25,"18-24", C6682&lt;=35,"25-35", C6682&lt;=50,"36-50",TRUE,"50+")</f>
        <v>50+</v>
      </c>
      <c r="Q6682" t="str">
        <f t="shared" si="728"/>
        <v>repeat</v>
      </c>
      <c r="R6682" t="str">
        <f t="shared" si="729"/>
        <v>medium</v>
      </c>
      <c r="S6682" t="str">
        <f t="shared" si="730"/>
        <v>Low</v>
      </c>
      <c r="T6682" t="str">
        <f t="shared" si="731"/>
        <v>Jun</v>
      </c>
      <c r="U6682">
        <f t="shared" si="732"/>
        <v>2024</v>
      </c>
      <c r="V6682" t="str">
        <f t="shared" si="733"/>
        <v>10-15</v>
      </c>
      <c r="W6682" t="str">
        <f t="shared" si="734"/>
        <v>Slow</v>
      </c>
    </row>
    <row r="6683" spans="1:23" x14ac:dyDescent="0.3">
      <c r="A6683">
        <v>606682</v>
      </c>
      <c r="B6683">
        <v>23688</v>
      </c>
      <c r="C6683">
        <v>20</v>
      </c>
      <c r="D6683" t="s">
        <v>4</v>
      </c>
      <c r="E6683" t="s">
        <v>5</v>
      </c>
      <c r="F6683" t="s">
        <v>24</v>
      </c>
      <c r="G6683" t="s">
        <v>29</v>
      </c>
      <c r="H6683" s="1">
        <v>45217</v>
      </c>
      <c r="I6683" t="s">
        <v>33</v>
      </c>
      <c r="J6683">
        <v>77</v>
      </c>
      <c r="K6683">
        <v>12.5</v>
      </c>
      <c r="L6683">
        <v>784</v>
      </c>
      <c r="M6683">
        <v>23.43</v>
      </c>
      <c r="N6683" t="s">
        <v>47</v>
      </c>
      <c r="O6683">
        <v>4</v>
      </c>
      <c r="P6683" t="str" cm="1">
        <f t="array" ref="P6683">_xlfn.IFS(C6683&lt;25,"18-24", C6683&lt;=35,"25-35", C6683&lt;=50,"36-50",TRUE,"50+")</f>
        <v>18-24</v>
      </c>
      <c r="Q6683" t="str">
        <f t="shared" si="728"/>
        <v>new</v>
      </c>
      <c r="R6683" t="str">
        <f t="shared" si="729"/>
        <v>high value</v>
      </c>
      <c r="S6683" t="str">
        <f t="shared" si="730"/>
        <v>medium</v>
      </c>
      <c r="T6683" t="str">
        <f t="shared" si="731"/>
        <v>Oct</v>
      </c>
      <c r="U6683">
        <f t="shared" si="732"/>
        <v>2023</v>
      </c>
      <c r="V6683" t="str">
        <f t="shared" si="733"/>
        <v>10-15</v>
      </c>
      <c r="W6683" t="str">
        <f t="shared" si="734"/>
        <v>Slow</v>
      </c>
    </row>
    <row r="6684" spans="1:23" x14ac:dyDescent="0.3">
      <c r="A6684">
        <v>606683</v>
      </c>
      <c r="B6684">
        <v>30664</v>
      </c>
      <c r="C6684">
        <v>43</v>
      </c>
      <c r="D6684" t="s">
        <v>7</v>
      </c>
      <c r="E6684" t="s">
        <v>8</v>
      </c>
      <c r="F6684" t="s">
        <v>19</v>
      </c>
      <c r="G6684" t="s">
        <v>23</v>
      </c>
      <c r="H6684" s="1">
        <v>45133</v>
      </c>
      <c r="I6684" t="s">
        <v>33</v>
      </c>
      <c r="J6684">
        <v>43</v>
      </c>
      <c r="K6684">
        <v>9.5</v>
      </c>
      <c r="L6684">
        <v>678.2</v>
      </c>
      <c r="M6684">
        <v>83.92</v>
      </c>
      <c r="N6684" t="s">
        <v>48</v>
      </c>
      <c r="O6684">
        <v>1</v>
      </c>
      <c r="P6684" t="str" cm="1">
        <f t="array" ref="P6684">_xlfn.IFS(C6684&lt;25,"18-24", C6684&lt;=35,"25-35", C6684&lt;=50,"36-50",TRUE,"50+")</f>
        <v>36-50</v>
      </c>
      <c r="Q6684" t="str">
        <f t="shared" si="728"/>
        <v>repeat</v>
      </c>
      <c r="R6684" t="str">
        <f t="shared" si="729"/>
        <v>high value</v>
      </c>
      <c r="S6684" t="str">
        <f t="shared" si="730"/>
        <v>Low</v>
      </c>
      <c r="T6684" t="str">
        <f t="shared" si="731"/>
        <v>Jul</v>
      </c>
      <c r="U6684">
        <f t="shared" si="732"/>
        <v>2023</v>
      </c>
      <c r="V6684" t="str">
        <f t="shared" si="733"/>
        <v>5-10</v>
      </c>
      <c r="W6684" t="str">
        <f t="shared" si="734"/>
        <v>Medium</v>
      </c>
    </row>
    <row r="6685" spans="1:23" x14ac:dyDescent="0.3">
      <c r="A6685">
        <v>606684</v>
      </c>
      <c r="B6685">
        <v>83391</v>
      </c>
      <c r="C6685">
        <v>32</v>
      </c>
      <c r="D6685" t="s">
        <v>4</v>
      </c>
      <c r="E6685" t="s">
        <v>13</v>
      </c>
      <c r="F6685" t="s">
        <v>18</v>
      </c>
      <c r="G6685" t="s">
        <v>23</v>
      </c>
      <c r="H6685" s="1">
        <v>44780</v>
      </c>
      <c r="I6685" t="s">
        <v>33</v>
      </c>
      <c r="J6685">
        <v>38</v>
      </c>
      <c r="K6685">
        <v>14.3</v>
      </c>
      <c r="L6685">
        <v>269.14999999999998</v>
      </c>
      <c r="M6685">
        <v>93.55</v>
      </c>
      <c r="N6685" t="s">
        <v>49</v>
      </c>
      <c r="O6685">
        <v>3</v>
      </c>
      <c r="P6685" t="str" cm="1">
        <f t="array" ref="P6685">_xlfn.IFS(C6685&lt;25,"18-24", C6685&lt;=35,"25-35", C6685&lt;=50,"36-50",TRUE,"50+")</f>
        <v>25-35</v>
      </c>
      <c r="Q6685" t="str">
        <f t="shared" si="728"/>
        <v>repeat</v>
      </c>
      <c r="R6685" t="str">
        <f t="shared" si="729"/>
        <v>medium</v>
      </c>
      <c r="S6685" t="str">
        <f t="shared" si="730"/>
        <v>medium</v>
      </c>
      <c r="T6685" t="str">
        <f t="shared" si="731"/>
        <v>Aug</v>
      </c>
      <c r="U6685">
        <f t="shared" si="732"/>
        <v>2022</v>
      </c>
      <c r="V6685" t="str">
        <f t="shared" si="733"/>
        <v>10-15</v>
      </c>
      <c r="W6685" t="str">
        <f t="shared" si="734"/>
        <v>Medium</v>
      </c>
    </row>
    <row r="6686" spans="1:23" x14ac:dyDescent="0.3">
      <c r="A6686">
        <v>606685</v>
      </c>
      <c r="B6686">
        <v>21638</v>
      </c>
      <c r="C6686">
        <v>24</v>
      </c>
      <c r="D6686" t="s">
        <v>4</v>
      </c>
      <c r="E6686" t="s">
        <v>13</v>
      </c>
      <c r="F6686" t="s">
        <v>26</v>
      </c>
      <c r="G6686" t="s">
        <v>21</v>
      </c>
      <c r="H6686" s="1">
        <v>45646</v>
      </c>
      <c r="I6686" t="s">
        <v>34</v>
      </c>
      <c r="J6686">
        <v>77</v>
      </c>
      <c r="K6686">
        <v>1.8</v>
      </c>
      <c r="L6686">
        <v>884.18</v>
      </c>
      <c r="M6686">
        <v>20.94</v>
      </c>
      <c r="N6686" t="s">
        <v>47</v>
      </c>
      <c r="O6686">
        <v>4</v>
      </c>
      <c r="P6686" t="str" cm="1">
        <f t="array" ref="P6686">_xlfn.IFS(C6686&lt;25,"18-24", C6686&lt;=35,"25-35", C6686&lt;=50,"36-50",TRUE,"50+")</f>
        <v>18-24</v>
      </c>
      <c r="Q6686" t="str">
        <f t="shared" si="728"/>
        <v>new</v>
      </c>
      <c r="R6686" t="str">
        <f t="shared" si="729"/>
        <v>high value</v>
      </c>
      <c r="S6686" t="str">
        <f t="shared" si="730"/>
        <v>medium</v>
      </c>
      <c r="T6686" t="str">
        <f t="shared" si="731"/>
        <v>Dec</v>
      </c>
      <c r="U6686">
        <f t="shared" si="732"/>
        <v>2024</v>
      </c>
      <c r="V6686" t="str">
        <f t="shared" si="733"/>
        <v>0-5</v>
      </c>
      <c r="W6686" t="str">
        <f t="shared" si="734"/>
        <v>Slow</v>
      </c>
    </row>
    <row r="6687" spans="1:23" x14ac:dyDescent="0.3">
      <c r="A6687">
        <v>606686</v>
      </c>
      <c r="B6687">
        <v>56597</v>
      </c>
      <c r="C6687">
        <v>30</v>
      </c>
      <c r="D6687" t="s">
        <v>7</v>
      </c>
      <c r="E6687" t="s">
        <v>15</v>
      </c>
      <c r="F6687" t="s">
        <v>26</v>
      </c>
      <c r="G6687" t="s">
        <v>27</v>
      </c>
      <c r="H6687" s="1">
        <v>45243</v>
      </c>
      <c r="I6687" t="s">
        <v>34</v>
      </c>
      <c r="J6687">
        <v>21</v>
      </c>
      <c r="K6687">
        <v>14.9</v>
      </c>
      <c r="L6687">
        <v>310.7</v>
      </c>
      <c r="M6687">
        <v>72.97</v>
      </c>
      <c r="N6687" t="s">
        <v>48</v>
      </c>
      <c r="O6687">
        <v>5</v>
      </c>
      <c r="P6687" t="str" cm="1">
        <f t="array" ref="P6687">_xlfn.IFS(C6687&lt;25,"18-24", C6687&lt;=35,"25-35", C6687&lt;=50,"36-50",TRUE,"50+")</f>
        <v>25-35</v>
      </c>
      <c r="Q6687" t="str">
        <f t="shared" si="728"/>
        <v>new</v>
      </c>
      <c r="R6687" t="str">
        <f t="shared" si="729"/>
        <v>medium</v>
      </c>
      <c r="S6687" t="str">
        <f t="shared" si="730"/>
        <v>High</v>
      </c>
      <c r="T6687" t="str">
        <f t="shared" si="731"/>
        <v>Nov</v>
      </c>
      <c r="U6687">
        <f t="shared" si="732"/>
        <v>2023</v>
      </c>
      <c r="V6687" t="str">
        <f t="shared" si="733"/>
        <v>10-15</v>
      </c>
      <c r="W6687" t="str">
        <f t="shared" si="734"/>
        <v>Fast</v>
      </c>
    </row>
    <row r="6688" spans="1:23" x14ac:dyDescent="0.3">
      <c r="A6688">
        <v>606687</v>
      </c>
      <c r="B6688">
        <v>24441</v>
      </c>
      <c r="C6688">
        <v>52</v>
      </c>
      <c r="D6688" t="s">
        <v>4</v>
      </c>
      <c r="E6688" t="s">
        <v>8</v>
      </c>
      <c r="F6688" t="s">
        <v>24</v>
      </c>
      <c r="G6688" t="s">
        <v>27</v>
      </c>
      <c r="H6688" s="1">
        <v>45454</v>
      </c>
      <c r="I6688" t="s">
        <v>33</v>
      </c>
      <c r="J6688">
        <v>21</v>
      </c>
      <c r="K6688">
        <v>6.3</v>
      </c>
      <c r="L6688">
        <v>927.36</v>
      </c>
      <c r="M6688">
        <v>63.05</v>
      </c>
      <c r="N6688" t="s">
        <v>49</v>
      </c>
      <c r="O6688">
        <v>2</v>
      </c>
      <c r="P6688" t="str" cm="1">
        <f t="array" ref="P6688">_xlfn.IFS(C6688&lt;25,"18-24", C6688&lt;=35,"25-35", C6688&lt;=50,"36-50",TRUE,"50+")</f>
        <v>50+</v>
      </c>
      <c r="Q6688" t="str">
        <f t="shared" si="728"/>
        <v>new</v>
      </c>
      <c r="R6688" t="str">
        <f t="shared" si="729"/>
        <v>high value</v>
      </c>
      <c r="S6688" t="str">
        <f t="shared" si="730"/>
        <v>Low</v>
      </c>
      <c r="T6688" t="str">
        <f t="shared" si="731"/>
        <v>Jun</v>
      </c>
      <c r="U6688">
        <f t="shared" si="732"/>
        <v>2024</v>
      </c>
      <c r="V6688" t="str">
        <f t="shared" si="733"/>
        <v>5-10</v>
      </c>
      <c r="W6688" t="str">
        <f t="shared" si="734"/>
        <v>Fast</v>
      </c>
    </row>
    <row r="6689" spans="1:23" x14ac:dyDescent="0.3">
      <c r="A6689">
        <v>606688</v>
      </c>
      <c r="B6689">
        <v>36123</v>
      </c>
      <c r="C6689">
        <v>23</v>
      </c>
      <c r="D6689" t="s">
        <v>4</v>
      </c>
      <c r="E6689" t="s">
        <v>16</v>
      </c>
      <c r="F6689" t="s">
        <v>28</v>
      </c>
      <c r="G6689" t="s">
        <v>31</v>
      </c>
      <c r="H6689" s="1">
        <v>44643</v>
      </c>
      <c r="I6689" t="s">
        <v>34</v>
      </c>
      <c r="J6689">
        <v>44</v>
      </c>
      <c r="K6689">
        <v>6.2</v>
      </c>
      <c r="L6689">
        <v>751.03</v>
      </c>
      <c r="M6689">
        <v>97.84</v>
      </c>
      <c r="N6689" t="s">
        <v>50</v>
      </c>
      <c r="O6689">
        <v>4</v>
      </c>
      <c r="P6689" t="str" cm="1">
        <f t="array" ref="P6689">_xlfn.IFS(C6689&lt;25,"18-24", C6689&lt;=35,"25-35", C6689&lt;=50,"36-50",TRUE,"50+")</f>
        <v>18-24</v>
      </c>
      <c r="Q6689" t="str">
        <f t="shared" si="728"/>
        <v>new</v>
      </c>
      <c r="R6689" t="str">
        <f t="shared" si="729"/>
        <v>high value</v>
      </c>
      <c r="S6689" t="str">
        <f t="shared" si="730"/>
        <v>medium</v>
      </c>
      <c r="T6689" t="str">
        <f t="shared" si="731"/>
        <v>Mar</v>
      </c>
      <c r="U6689">
        <f t="shared" si="732"/>
        <v>2022</v>
      </c>
      <c r="V6689" t="str">
        <f t="shared" si="733"/>
        <v>5-10</v>
      </c>
      <c r="W6689" t="str">
        <f t="shared" si="734"/>
        <v>Medium</v>
      </c>
    </row>
    <row r="6690" spans="1:23" x14ac:dyDescent="0.3">
      <c r="A6690">
        <v>606689</v>
      </c>
      <c r="B6690">
        <v>52164</v>
      </c>
      <c r="C6690">
        <v>62</v>
      </c>
      <c r="D6690" t="s">
        <v>7</v>
      </c>
      <c r="E6690" t="s">
        <v>16</v>
      </c>
      <c r="F6690" t="s">
        <v>24</v>
      </c>
      <c r="G6690" t="s">
        <v>27</v>
      </c>
      <c r="H6690" s="1">
        <v>45379</v>
      </c>
      <c r="I6690" t="s">
        <v>34</v>
      </c>
      <c r="J6690">
        <v>54</v>
      </c>
      <c r="K6690">
        <v>5.8</v>
      </c>
      <c r="L6690">
        <v>1371.02</v>
      </c>
      <c r="M6690">
        <v>93.49</v>
      </c>
      <c r="N6690" t="s">
        <v>50</v>
      </c>
      <c r="O6690">
        <v>4</v>
      </c>
      <c r="P6690" t="str" cm="1">
        <f t="array" ref="P6690">_xlfn.IFS(C6690&lt;25,"18-24", C6690&lt;=35,"25-35", C6690&lt;=50,"36-50",TRUE,"50+")</f>
        <v>50+</v>
      </c>
      <c r="Q6690" t="str">
        <f t="shared" si="728"/>
        <v>new</v>
      </c>
      <c r="R6690" t="str">
        <f t="shared" si="729"/>
        <v>high value</v>
      </c>
      <c r="S6690" t="str">
        <f t="shared" si="730"/>
        <v>medium</v>
      </c>
      <c r="T6690" t="str">
        <f t="shared" si="731"/>
        <v>Mar</v>
      </c>
      <c r="U6690">
        <f t="shared" si="732"/>
        <v>2024</v>
      </c>
      <c r="V6690" t="str">
        <f t="shared" si="733"/>
        <v>5-10</v>
      </c>
      <c r="W6690" t="str">
        <f t="shared" si="734"/>
        <v>Slow</v>
      </c>
    </row>
    <row r="6691" spans="1:23" x14ac:dyDescent="0.3">
      <c r="A6691">
        <v>606690</v>
      </c>
      <c r="B6691">
        <v>83045</v>
      </c>
      <c r="C6691">
        <v>49</v>
      </c>
      <c r="D6691" t="s">
        <v>4</v>
      </c>
      <c r="E6691" t="s">
        <v>15</v>
      </c>
      <c r="F6691" t="s">
        <v>19</v>
      </c>
      <c r="G6691" t="s">
        <v>29</v>
      </c>
      <c r="H6691" s="1">
        <v>45401</v>
      </c>
      <c r="I6691" t="s">
        <v>34</v>
      </c>
      <c r="J6691">
        <v>71</v>
      </c>
      <c r="K6691">
        <v>2.2999999999999998</v>
      </c>
      <c r="L6691">
        <v>364.07</v>
      </c>
      <c r="M6691">
        <v>79.150000000000006</v>
      </c>
      <c r="N6691" t="s">
        <v>50</v>
      </c>
      <c r="O6691">
        <v>2</v>
      </c>
      <c r="P6691" t="str" cm="1">
        <f t="array" ref="P6691">_xlfn.IFS(C6691&lt;25,"18-24", C6691&lt;=35,"25-35", C6691&lt;=50,"36-50",TRUE,"50+")</f>
        <v>36-50</v>
      </c>
      <c r="Q6691" t="str">
        <f t="shared" si="728"/>
        <v>new</v>
      </c>
      <c r="R6691" t="str">
        <f t="shared" si="729"/>
        <v>medium</v>
      </c>
      <c r="S6691" t="str">
        <f t="shared" si="730"/>
        <v>Low</v>
      </c>
      <c r="T6691" t="str">
        <f t="shared" si="731"/>
        <v>Apr</v>
      </c>
      <c r="U6691">
        <f t="shared" si="732"/>
        <v>2024</v>
      </c>
      <c r="V6691" t="str">
        <f t="shared" si="733"/>
        <v>0-5</v>
      </c>
      <c r="W6691" t="str">
        <f t="shared" si="734"/>
        <v>Slow</v>
      </c>
    </row>
    <row r="6692" spans="1:23" x14ac:dyDescent="0.3">
      <c r="A6692">
        <v>606691</v>
      </c>
      <c r="B6692">
        <v>95781</v>
      </c>
      <c r="C6692">
        <v>43</v>
      </c>
      <c r="D6692" t="s">
        <v>4</v>
      </c>
      <c r="E6692" t="s">
        <v>11</v>
      </c>
      <c r="F6692" t="s">
        <v>22</v>
      </c>
      <c r="G6692" t="s">
        <v>23</v>
      </c>
      <c r="H6692" s="1">
        <v>45438</v>
      </c>
      <c r="I6692" t="s">
        <v>33</v>
      </c>
      <c r="J6692">
        <v>61</v>
      </c>
      <c r="K6692">
        <v>1.9</v>
      </c>
      <c r="L6692">
        <v>1125.42</v>
      </c>
      <c r="M6692">
        <v>74.709999999999994</v>
      </c>
      <c r="N6692" t="s">
        <v>50</v>
      </c>
      <c r="O6692">
        <v>1</v>
      </c>
      <c r="P6692" t="str" cm="1">
        <f t="array" ref="P6692">_xlfn.IFS(C6692&lt;25,"18-24", C6692&lt;=35,"25-35", C6692&lt;=50,"36-50",TRUE,"50+")</f>
        <v>36-50</v>
      </c>
      <c r="Q6692" t="str">
        <f t="shared" si="728"/>
        <v>new</v>
      </c>
      <c r="R6692" t="str">
        <f t="shared" si="729"/>
        <v>high value</v>
      </c>
      <c r="S6692" t="str">
        <f t="shared" si="730"/>
        <v>Low</v>
      </c>
      <c r="T6692" t="str">
        <f t="shared" si="731"/>
        <v>May</v>
      </c>
      <c r="U6692">
        <f t="shared" si="732"/>
        <v>2024</v>
      </c>
      <c r="V6692" t="str">
        <f t="shared" si="733"/>
        <v>0-5</v>
      </c>
      <c r="W6692" t="str">
        <f t="shared" si="734"/>
        <v>Slow</v>
      </c>
    </row>
    <row r="6693" spans="1:23" x14ac:dyDescent="0.3">
      <c r="A6693">
        <v>606692</v>
      </c>
      <c r="B6693">
        <v>81440</v>
      </c>
      <c r="C6693">
        <v>24</v>
      </c>
      <c r="D6693" t="s">
        <v>7</v>
      </c>
      <c r="E6693" t="s">
        <v>15</v>
      </c>
      <c r="F6693" t="s">
        <v>18</v>
      </c>
      <c r="G6693" t="s">
        <v>27</v>
      </c>
      <c r="H6693" s="1">
        <v>44849</v>
      </c>
      <c r="I6693" t="s">
        <v>34</v>
      </c>
      <c r="J6693">
        <v>42</v>
      </c>
      <c r="K6693">
        <v>4.7</v>
      </c>
      <c r="L6693">
        <v>1294.92</v>
      </c>
      <c r="M6693">
        <v>84.3</v>
      </c>
      <c r="N6693" t="s">
        <v>48</v>
      </c>
      <c r="O6693">
        <v>3</v>
      </c>
      <c r="P6693" t="str" cm="1">
        <f t="array" ref="P6693">_xlfn.IFS(C6693&lt;25,"18-24", C6693&lt;=35,"25-35", C6693&lt;=50,"36-50",TRUE,"50+")</f>
        <v>18-24</v>
      </c>
      <c r="Q6693" t="str">
        <f t="shared" si="728"/>
        <v>new</v>
      </c>
      <c r="R6693" t="str">
        <f t="shared" si="729"/>
        <v>high value</v>
      </c>
      <c r="S6693" t="str">
        <f t="shared" si="730"/>
        <v>medium</v>
      </c>
      <c r="T6693" t="str">
        <f t="shared" si="731"/>
        <v>Oct</v>
      </c>
      <c r="U6693">
        <f t="shared" si="732"/>
        <v>2022</v>
      </c>
      <c r="V6693" t="str">
        <f t="shared" si="733"/>
        <v>0-5</v>
      </c>
      <c r="W6693" t="str">
        <f t="shared" si="734"/>
        <v>Medium</v>
      </c>
    </row>
    <row r="6694" spans="1:23" x14ac:dyDescent="0.3">
      <c r="A6694">
        <v>606693</v>
      </c>
      <c r="B6694">
        <v>36759</v>
      </c>
      <c r="C6694">
        <v>37</v>
      </c>
      <c r="D6694" t="s">
        <v>7</v>
      </c>
      <c r="E6694" t="s">
        <v>15</v>
      </c>
      <c r="F6694" t="s">
        <v>26</v>
      </c>
      <c r="G6694" t="s">
        <v>23</v>
      </c>
      <c r="H6694" s="1">
        <v>45140</v>
      </c>
      <c r="I6694" t="s">
        <v>33</v>
      </c>
      <c r="J6694">
        <v>21</v>
      </c>
      <c r="K6694">
        <v>5</v>
      </c>
      <c r="L6694">
        <v>684.74</v>
      </c>
      <c r="M6694">
        <v>81.88</v>
      </c>
      <c r="N6694" t="s">
        <v>47</v>
      </c>
      <c r="O6694">
        <v>4</v>
      </c>
      <c r="P6694" t="str" cm="1">
        <f t="array" ref="P6694">_xlfn.IFS(C6694&lt;25,"18-24", C6694&lt;=35,"25-35", C6694&lt;=50,"36-50",TRUE,"50+")</f>
        <v>36-50</v>
      </c>
      <c r="Q6694" t="str">
        <f t="shared" si="728"/>
        <v>new</v>
      </c>
      <c r="R6694" t="str">
        <f t="shared" si="729"/>
        <v>high value</v>
      </c>
      <c r="S6694" t="str">
        <f t="shared" si="730"/>
        <v>medium</v>
      </c>
      <c r="T6694" t="str">
        <f t="shared" si="731"/>
        <v>Aug</v>
      </c>
      <c r="U6694">
        <f t="shared" si="732"/>
        <v>2023</v>
      </c>
      <c r="V6694" t="str">
        <f t="shared" si="733"/>
        <v>0-5</v>
      </c>
      <c r="W6694" t="str">
        <f t="shared" si="734"/>
        <v>Fast</v>
      </c>
    </row>
    <row r="6695" spans="1:23" x14ac:dyDescent="0.3">
      <c r="A6695">
        <v>606694</v>
      </c>
      <c r="B6695">
        <v>75141</v>
      </c>
      <c r="C6695">
        <v>42</v>
      </c>
      <c r="D6695" t="s">
        <v>4</v>
      </c>
      <c r="E6695" t="s">
        <v>5</v>
      </c>
      <c r="F6695" t="s">
        <v>32</v>
      </c>
      <c r="G6695" t="s">
        <v>31</v>
      </c>
      <c r="H6695" s="1">
        <v>44908</v>
      </c>
      <c r="I6695" t="s">
        <v>34</v>
      </c>
      <c r="J6695">
        <v>25</v>
      </c>
      <c r="K6695">
        <v>12.3</v>
      </c>
      <c r="L6695">
        <v>370.94</v>
      </c>
      <c r="M6695">
        <v>52.38</v>
      </c>
      <c r="N6695" t="s">
        <v>47</v>
      </c>
      <c r="O6695">
        <v>4</v>
      </c>
      <c r="P6695" t="str" cm="1">
        <f t="array" ref="P6695">_xlfn.IFS(C6695&lt;25,"18-24", C6695&lt;=35,"25-35", C6695&lt;=50,"36-50",TRUE,"50+")</f>
        <v>36-50</v>
      </c>
      <c r="Q6695" t="str">
        <f t="shared" si="728"/>
        <v>new</v>
      </c>
      <c r="R6695" t="str">
        <f t="shared" si="729"/>
        <v>medium</v>
      </c>
      <c r="S6695" t="str">
        <f t="shared" si="730"/>
        <v>medium</v>
      </c>
      <c r="T6695" t="str">
        <f t="shared" si="731"/>
        <v>Dec</v>
      </c>
      <c r="U6695">
        <f t="shared" si="732"/>
        <v>2022</v>
      </c>
      <c r="V6695" t="str">
        <f t="shared" si="733"/>
        <v>10-15</v>
      </c>
      <c r="W6695" t="str">
        <f t="shared" si="734"/>
        <v>Fast</v>
      </c>
    </row>
    <row r="6696" spans="1:23" x14ac:dyDescent="0.3">
      <c r="A6696">
        <v>606695</v>
      </c>
      <c r="B6696">
        <v>16878</v>
      </c>
      <c r="C6696">
        <v>37</v>
      </c>
      <c r="D6696" t="s">
        <v>7</v>
      </c>
      <c r="E6696" t="s">
        <v>15</v>
      </c>
      <c r="F6696" t="s">
        <v>24</v>
      </c>
      <c r="G6696" t="s">
        <v>21</v>
      </c>
      <c r="H6696" s="1">
        <v>45376</v>
      </c>
      <c r="I6696" t="s">
        <v>33</v>
      </c>
      <c r="J6696">
        <v>74</v>
      </c>
      <c r="K6696">
        <v>11.4</v>
      </c>
      <c r="L6696">
        <v>1464.05</v>
      </c>
      <c r="M6696">
        <v>58.27</v>
      </c>
      <c r="N6696" t="s">
        <v>48</v>
      </c>
      <c r="O6696">
        <v>1</v>
      </c>
      <c r="P6696" t="str" cm="1">
        <f t="array" ref="P6696">_xlfn.IFS(C6696&lt;25,"18-24", C6696&lt;=35,"25-35", C6696&lt;=50,"36-50",TRUE,"50+")</f>
        <v>36-50</v>
      </c>
      <c r="Q6696" t="str">
        <f t="shared" si="728"/>
        <v>new</v>
      </c>
      <c r="R6696" t="str">
        <f t="shared" si="729"/>
        <v>high value</v>
      </c>
      <c r="S6696" t="str">
        <f t="shared" si="730"/>
        <v>Low</v>
      </c>
      <c r="T6696" t="str">
        <f t="shared" si="731"/>
        <v>Mar</v>
      </c>
      <c r="U6696">
        <f t="shared" si="732"/>
        <v>2024</v>
      </c>
      <c r="V6696" t="str">
        <f t="shared" si="733"/>
        <v>10-15</v>
      </c>
      <c r="W6696" t="str">
        <f t="shared" si="734"/>
        <v>Slow</v>
      </c>
    </row>
    <row r="6697" spans="1:23" x14ac:dyDescent="0.3">
      <c r="A6697">
        <v>606696</v>
      </c>
      <c r="B6697">
        <v>10512</v>
      </c>
      <c r="C6697">
        <v>30</v>
      </c>
      <c r="D6697" t="s">
        <v>7</v>
      </c>
      <c r="E6697" t="s">
        <v>8</v>
      </c>
      <c r="F6697" t="s">
        <v>19</v>
      </c>
      <c r="G6697" t="s">
        <v>25</v>
      </c>
      <c r="H6697" s="1">
        <v>45626</v>
      </c>
      <c r="I6697" t="s">
        <v>33</v>
      </c>
      <c r="J6697">
        <v>81</v>
      </c>
      <c r="K6697">
        <v>7.8</v>
      </c>
      <c r="L6697">
        <v>338.07</v>
      </c>
      <c r="M6697">
        <v>73.319999999999993</v>
      </c>
      <c r="N6697" t="s">
        <v>50</v>
      </c>
      <c r="O6697">
        <v>2</v>
      </c>
      <c r="P6697" t="str" cm="1">
        <f t="array" ref="P6697">_xlfn.IFS(C6697&lt;25,"18-24", C6697&lt;=35,"25-35", C6697&lt;=50,"36-50",TRUE,"50+")</f>
        <v>25-35</v>
      </c>
      <c r="Q6697" t="str">
        <f t="shared" si="728"/>
        <v>repeat</v>
      </c>
      <c r="R6697" t="str">
        <f t="shared" si="729"/>
        <v>medium</v>
      </c>
      <c r="S6697" t="str">
        <f t="shared" si="730"/>
        <v>Low</v>
      </c>
      <c r="T6697" t="str">
        <f t="shared" si="731"/>
        <v>Nov</v>
      </c>
      <c r="U6697">
        <f t="shared" si="732"/>
        <v>2024</v>
      </c>
      <c r="V6697" t="str">
        <f t="shared" si="733"/>
        <v>5-10</v>
      </c>
      <c r="W6697" t="str">
        <f t="shared" si="734"/>
        <v>Slow</v>
      </c>
    </row>
    <row r="6698" spans="1:23" x14ac:dyDescent="0.3">
      <c r="A6698">
        <v>606697</v>
      </c>
      <c r="B6698">
        <v>60766</v>
      </c>
      <c r="C6698">
        <v>55</v>
      </c>
      <c r="D6698" t="s">
        <v>7</v>
      </c>
      <c r="E6698" t="s">
        <v>8</v>
      </c>
      <c r="F6698" t="s">
        <v>30</v>
      </c>
      <c r="G6698" t="s">
        <v>21</v>
      </c>
      <c r="H6698" s="1">
        <v>45504</v>
      </c>
      <c r="I6698" t="s">
        <v>34</v>
      </c>
      <c r="J6698">
        <v>22</v>
      </c>
      <c r="K6698">
        <v>7</v>
      </c>
      <c r="L6698">
        <v>1077.8399999999999</v>
      </c>
      <c r="M6698">
        <v>62.47</v>
      </c>
      <c r="N6698" t="s">
        <v>49</v>
      </c>
      <c r="O6698">
        <v>5</v>
      </c>
      <c r="P6698" t="str" cm="1">
        <f t="array" ref="P6698">_xlfn.IFS(C6698&lt;25,"18-24", C6698&lt;=35,"25-35", C6698&lt;=50,"36-50",TRUE,"50+")</f>
        <v>50+</v>
      </c>
      <c r="Q6698" t="str">
        <f t="shared" si="728"/>
        <v>repeat</v>
      </c>
      <c r="R6698" t="str">
        <f t="shared" si="729"/>
        <v>high value</v>
      </c>
      <c r="S6698" t="str">
        <f t="shared" si="730"/>
        <v>High</v>
      </c>
      <c r="T6698" t="str">
        <f t="shared" si="731"/>
        <v>Jul</v>
      </c>
      <c r="U6698">
        <f t="shared" si="732"/>
        <v>2024</v>
      </c>
      <c r="V6698" t="str">
        <f t="shared" si="733"/>
        <v>5-10</v>
      </c>
      <c r="W6698" t="str">
        <f t="shared" si="734"/>
        <v>Fast</v>
      </c>
    </row>
    <row r="6699" spans="1:23" x14ac:dyDescent="0.3">
      <c r="A6699">
        <v>606698</v>
      </c>
      <c r="B6699">
        <v>66882</v>
      </c>
      <c r="C6699">
        <v>24</v>
      </c>
      <c r="D6699" t="s">
        <v>4</v>
      </c>
      <c r="E6699" t="s">
        <v>11</v>
      </c>
      <c r="F6699" t="s">
        <v>18</v>
      </c>
      <c r="G6699" t="s">
        <v>23</v>
      </c>
      <c r="H6699" s="1">
        <v>44686</v>
      </c>
      <c r="I6699" t="s">
        <v>33</v>
      </c>
      <c r="J6699">
        <v>44</v>
      </c>
      <c r="K6699">
        <v>1.1000000000000001</v>
      </c>
      <c r="L6699">
        <v>1385.2</v>
      </c>
      <c r="M6699">
        <v>61.77</v>
      </c>
      <c r="N6699" t="s">
        <v>47</v>
      </c>
      <c r="O6699">
        <v>2</v>
      </c>
      <c r="P6699" t="str" cm="1">
        <f t="array" ref="P6699">_xlfn.IFS(C6699&lt;25,"18-24", C6699&lt;=35,"25-35", C6699&lt;=50,"36-50",TRUE,"50+")</f>
        <v>18-24</v>
      </c>
      <c r="Q6699" t="str">
        <f t="shared" si="728"/>
        <v>new</v>
      </c>
      <c r="R6699" t="str">
        <f t="shared" si="729"/>
        <v>high value</v>
      </c>
      <c r="S6699" t="str">
        <f t="shared" si="730"/>
        <v>Low</v>
      </c>
      <c r="T6699" t="str">
        <f t="shared" si="731"/>
        <v>May</v>
      </c>
      <c r="U6699">
        <f t="shared" si="732"/>
        <v>2022</v>
      </c>
      <c r="V6699" t="str">
        <f t="shared" si="733"/>
        <v>0-5</v>
      </c>
      <c r="W6699" t="str">
        <f t="shared" si="734"/>
        <v>Medium</v>
      </c>
    </row>
    <row r="6700" spans="1:23" x14ac:dyDescent="0.3">
      <c r="A6700">
        <v>606699</v>
      </c>
      <c r="B6700">
        <v>94449</v>
      </c>
      <c r="C6700">
        <v>32</v>
      </c>
      <c r="D6700" t="s">
        <v>4</v>
      </c>
      <c r="E6700" t="s">
        <v>15</v>
      </c>
      <c r="F6700" t="s">
        <v>24</v>
      </c>
      <c r="G6700" t="s">
        <v>31</v>
      </c>
      <c r="H6700" s="1">
        <v>45151</v>
      </c>
      <c r="I6700" t="s">
        <v>33</v>
      </c>
      <c r="J6700">
        <v>77</v>
      </c>
      <c r="K6700">
        <v>12.4</v>
      </c>
      <c r="L6700">
        <v>870.89</v>
      </c>
      <c r="M6700">
        <v>23.13</v>
      </c>
      <c r="N6700" t="s">
        <v>50</v>
      </c>
      <c r="O6700">
        <v>5</v>
      </c>
      <c r="P6700" t="str" cm="1">
        <f t="array" ref="P6700">_xlfn.IFS(C6700&lt;25,"18-24", C6700&lt;=35,"25-35", C6700&lt;=50,"36-50",TRUE,"50+")</f>
        <v>25-35</v>
      </c>
      <c r="Q6700" t="str">
        <f t="shared" si="728"/>
        <v>repeat</v>
      </c>
      <c r="R6700" t="str">
        <f t="shared" si="729"/>
        <v>high value</v>
      </c>
      <c r="S6700" t="str">
        <f t="shared" si="730"/>
        <v>High</v>
      </c>
      <c r="T6700" t="str">
        <f t="shared" si="731"/>
        <v>Aug</v>
      </c>
      <c r="U6700">
        <f t="shared" si="732"/>
        <v>2023</v>
      </c>
      <c r="V6700" t="str">
        <f t="shared" si="733"/>
        <v>10-15</v>
      </c>
      <c r="W6700" t="str">
        <f t="shared" si="734"/>
        <v>Slow</v>
      </c>
    </row>
    <row r="6701" spans="1:23" x14ac:dyDescent="0.3">
      <c r="A6701">
        <v>606700</v>
      </c>
      <c r="B6701">
        <v>57772</v>
      </c>
      <c r="C6701">
        <v>53</v>
      </c>
      <c r="D6701" t="s">
        <v>7</v>
      </c>
      <c r="E6701" t="s">
        <v>11</v>
      </c>
      <c r="F6701" t="s">
        <v>24</v>
      </c>
      <c r="G6701" t="s">
        <v>27</v>
      </c>
      <c r="H6701" s="1">
        <v>45463</v>
      </c>
      <c r="I6701" t="s">
        <v>33</v>
      </c>
      <c r="J6701">
        <v>82</v>
      </c>
      <c r="K6701">
        <v>1.9</v>
      </c>
      <c r="L6701">
        <v>249.81</v>
      </c>
      <c r="M6701">
        <v>107.27</v>
      </c>
      <c r="N6701" t="s">
        <v>49</v>
      </c>
      <c r="O6701">
        <v>4</v>
      </c>
      <c r="P6701" t="str" cm="1">
        <f t="array" ref="P6701">_xlfn.IFS(C6701&lt;25,"18-24", C6701&lt;=35,"25-35", C6701&lt;=50,"36-50",TRUE,"50+")</f>
        <v>50+</v>
      </c>
      <c r="Q6701" t="str">
        <f t="shared" si="728"/>
        <v>new</v>
      </c>
      <c r="R6701" t="str">
        <f t="shared" si="729"/>
        <v>low</v>
      </c>
      <c r="S6701" t="str">
        <f t="shared" si="730"/>
        <v>medium</v>
      </c>
      <c r="T6701" t="str">
        <f t="shared" si="731"/>
        <v>Jun</v>
      </c>
      <c r="U6701">
        <f t="shared" si="732"/>
        <v>2024</v>
      </c>
      <c r="V6701" t="str">
        <f t="shared" si="733"/>
        <v>0-5</v>
      </c>
      <c r="W6701" t="str">
        <f t="shared" si="734"/>
        <v>Slow</v>
      </c>
    </row>
    <row r="6702" spans="1:23" x14ac:dyDescent="0.3">
      <c r="A6702">
        <v>606701</v>
      </c>
      <c r="B6702">
        <v>61475</v>
      </c>
      <c r="C6702">
        <v>37</v>
      </c>
      <c r="D6702" t="s">
        <v>7</v>
      </c>
      <c r="E6702" t="s">
        <v>8</v>
      </c>
      <c r="F6702" t="s">
        <v>22</v>
      </c>
      <c r="G6702" t="s">
        <v>23</v>
      </c>
      <c r="H6702" s="1">
        <v>45123</v>
      </c>
      <c r="I6702" t="s">
        <v>34</v>
      </c>
      <c r="J6702">
        <v>43</v>
      </c>
      <c r="K6702">
        <v>7</v>
      </c>
      <c r="L6702">
        <v>871.55</v>
      </c>
      <c r="M6702">
        <v>25.29</v>
      </c>
      <c r="N6702" t="s">
        <v>48</v>
      </c>
      <c r="O6702">
        <v>5</v>
      </c>
      <c r="P6702" t="str" cm="1">
        <f t="array" ref="P6702">_xlfn.IFS(C6702&lt;25,"18-24", C6702&lt;=35,"25-35", C6702&lt;=50,"36-50",TRUE,"50+")</f>
        <v>36-50</v>
      </c>
      <c r="Q6702" t="str">
        <f t="shared" si="728"/>
        <v>new</v>
      </c>
      <c r="R6702" t="str">
        <f t="shared" si="729"/>
        <v>high value</v>
      </c>
      <c r="S6702" t="str">
        <f t="shared" si="730"/>
        <v>High</v>
      </c>
      <c r="T6702" t="str">
        <f t="shared" si="731"/>
        <v>Jul</v>
      </c>
      <c r="U6702">
        <f t="shared" si="732"/>
        <v>2023</v>
      </c>
      <c r="V6702" t="str">
        <f t="shared" si="733"/>
        <v>5-10</v>
      </c>
      <c r="W6702" t="str">
        <f t="shared" si="734"/>
        <v>Medium</v>
      </c>
    </row>
    <row r="6703" spans="1:23" x14ac:dyDescent="0.3">
      <c r="A6703">
        <v>606702</v>
      </c>
      <c r="B6703">
        <v>14551</v>
      </c>
      <c r="C6703">
        <v>26</v>
      </c>
      <c r="D6703" t="s">
        <v>4</v>
      </c>
      <c r="E6703" t="s">
        <v>13</v>
      </c>
      <c r="F6703" t="s">
        <v>30</v>
      </c>
      <c r="G6703" t="s">
        <v>27</v>
      </c>
      <c r="H6703" s="1">
        <v>44884</v>
      </c>
      <c r="I6703" t="s">
        <v>33</v>
      </c>
      <c r="J6703">
        <v>49</v>
      </c>
      <c r="K6703">
        <v>13</v>
      </c>
      <c r="L6703">
        <v>630.09</v>
      </c>
      <c r="M6703">
        <v>25.16</v>
      </c>
      <c r="N6703" t="s">
        <v>50</v>
      </c>
      <c r="O6703">
        <v>4</v>
      </c>
      <c r="P6703" t="str" cm="1">
        <f t="array" ref="P6703">_xlfn.IFS(C6703&lt;25,"18-24", C6703&lt;=35,"25-35", C6703&lt;=50,"36-50",TRUE,"50+")</f>
        <v>25-35</v>
      </c>
      <c r="Q6703" t="str">
        <f t="shared" si="728"/>
        <v>new</v>
      </c>
      <c r="R6703" t="str">
        <f t="shared" si="729"/>
        <v>high value</v>
      </c>
      <c r="S6703" t="str">
        <f t="shared" si="730"/>
        <v>medium</v>
      </c>
      <c r="T6703" t="str">
        <f t="shared" si="731"/>
        <v>Nov</v>
      </c>
      <c r="U6703">
        <f t="shared" si="732"/>
        <v>2022</v>
      </c>
      <c r="V6703" t="str">
        <f t="shared" si="733"/>
        <v>10-15</v>
      </c>
      <c r="W6703" t="str">
        <f t="shared" si="734"/>
        <v>Slow</v>
      </c>
    </row>
    <row r="6704" spans="1:23" x14ac:dyDescent="0.3">
      <c r="A6704">
        <v>606703</v>
      </c>
      <c r="B6704">
        <v>80302</v>
      </c>
      <c r="C6704">
        <v>64</v>
      </c>
      <c r="D6704" t="s">
        <v>7</v>
      </c>
      <c r="E6704" t="s">
        <v>8</v>
      </c>
      <c r="F6704" t="s">
        <v>26</v>
      </c>
      <c r="G6704" t="s">
        <v>31</v>
      </c>
      <c r="H6704" s="1">
        <v>45059</v>
      </c>
      <c r="I6704" t="s">
        <v>33</v>
      </c>
      <c r="J6704">
        <v>82</v>
      </c>
      <c r="K6704">
        <v>1.4</v>
      </c>
      <c r="L6704">
        <v>1016.17</v>
      </c>
      <c r="M6704">
        <v>69.08</v>
      </c>
      <c r="N6704" t="s">
        <v>48</v>
      </c>
      <c r="O6704">
        <v>3</v>
      </c>
      <c r="P6704" t="str" cm="1">
        <f t="array" ref="P6704">_xlfn.IFS(C6704&lt;25,"18-24", C6704&lt;=35,"25-35", C6704&lt;=50,"36-50",TRUE,"50+")</f>
        <v>50+</v>
      </c>
      <c r="Q6704" t="str">
        <f t="shared" si="728"/>
        <v>new</v>
      </c>
      <c r="R6704" t="str">
        <f t="shared" si="729"/>
        <v>high value</v>
      </c>
      <c r="S6704" t="str">
        <f t="shared" si="730"/>
        <v>medium</v>
      </c>
      <c r="T6704" t="str">
        <f t="shared" si="731"/>
        <v>May</v>
      </c>
      <c r="U6704">
        <f t="shared" si="732"/>
        <v>2023</v>
      </c>
      <c r="V6704" t="str">
        <f t="shared" si="733"/>
        <v>0-5</v>
      </c>
      <c r="W6704" t="str">
        <f t="shared" si="734"/>
        <v>Slow</v>
      </c>
    </row>
    <row r="6705" spans="1:23" x14ac:dyDescent="0.3">
      <c r="A6705">
        <v>606704</v>
      </c>
      <c r="B6705">
        <v>30210</v>
      </c>
      <c r="C6705">
        <v>22</v>
      </c>
      <c r="D6705" t="s">
        <v>7</v>
      </c>
      <c r="E6705" t="s">
        <v>11</v>
      </c>
      <c r="F6705" t="s">
        <v>18</v>
      </c>
      <c r="G6705" t="s">
        <v>27</v>
      </c>
      <c r="H6705" s="1">
        <v>45632</v>
      </c>
      <c r="I6705" t="s">
        <v>34</v>
      </c>
      <c r="J6705">
        <v>48</v>
      </c>
      <c r="K6705">
        <v>2.2999999999999998</v>
      </c>
      <c r="L6705">
        <v>397.5</v>
      </c>
      <c r="M6705">
        <v>86.73</v>
      </c>
      <c r="N6705" t="s">
        <v>47</v>
      </c>
      <c r="O6705">
        <v>1</v>
      </c>
      <c r="P6705" t="str" cm="1">
        <f t="array" ref="P6705">_xlfn.IFS(C6705&lt;25,"18-24", C6705&lt;=35,"25-35", C6705&lt;=50,"36-50",TRUE,"50+")</f>
        <v>18-24</v>
      </c>
      <c r="Q6705" t="str">
        <f t="shared" si="728"/>
        <v>new</v>
      </c>
      <c r="R6705" t="str">
        <f t="shared" si="729"/>
        <v>medium</v>
      </c>
      <c r="S6705" t="str">
        <f t="shared" si="730"/>
        <v>Low</v>
      </c>
      <c r="T6705" t="str">
        <f t="shared" si="731"/>
        <v>Dec</v>
      </c>
      <c r="U6705">
        <f t="shared" si="732"/>
        <v>2024</v>
      </c>
      <c r="V6705" t="str">
        <f t="shared" si="733"/>
        <v>0-5</v>
      </c>
      <c r="W6705" t="str">
        <f t="shared" si="734"/>
        <v>Slow</v>
      </c>
    </row>
    <row r="6706" spans="1:23" x14ac:dyDescent="0.3">
      <c r="A6706">
        <v>606705</v>
      </c>
      <c r="B6706">
        <v>64162</v>
      </c>
      <c r="C6706">
        <v>62</v>
      </c>
      <c r="D6706" t="s">
        <v>7</v>
      </c>
      <c r="E6706" t="s">
        <v>5</v>
      </c>
      <c r="F6706" t="s">
        <v>24</v>
      </c>
      <c r="G6706" t="s">
        <v>27</v>
      </c>
      <c r="H6706" s="1">
        <v>45220</v>
      </c>
      <c r="I6706" t="s">
        <v>33</v>
      </c>
      <c r="J6706">
        <v>62</v>
      </c>
      <c r="K6706">
        <v>11.6</v>
      </c>
      <c r="L6706">
        <v>819.31</v>
      </c>
      <c r="M6706">
        <v>83.04</v>
      </c>
      <c r="N6706" t="s">
        <v>47</v>
      </c>
      <c r="O6706">
        <v>4</v>
      </c>
      <c r="P6706" t="str" cm="1">
        <f t="array" ref="P6706">_xlfn.IFS(C6706&lt;25,"18-24", C6706&lt;=35,"25-35", C6706&lt;=50,"36-50",TRUE,"50+")</f>
        <v>50+</v>
      </c>
      <c r="Q6706" t="str">
        <f t="shared" si="728"/>
        <v>new</v>
      </c>
      <c r="R6706" t="str">
        <f t="shared" si="729"/>
        <v>high value</v>
      </c>
      <c r="S6706" t="str">
        <f t="shared" si="730"/>
        <v>medium</v>
      </c>
      <c r="T6706" t="str">
        <f t="shared" si="731"/>
        <v>Oct</v>
      </c>
      <c r="U6706">
        <f t="shared" si="732"/>
        <v>2023</v>
      </c>
      <c r="V6706" t="str">
        <f t="shared" si="733"/>
        <v>10-15</v>
      </c>
      <c r="W6706" t="str">
        <f t="shared" si="734"/>
        <v>Slow</v>
      </c>
    </row>
    <row r="6707" spans="1:23" x14ac:dyDescent="0.3">
      <c r="A6707">
        <v>606706</v>
      </c>
      <c r="B6707">
        <v>31786</v>
      </c>
      <c r="C6707">
        <v>31</v>
      </c>
      <c r="D6707" t="s">
        <v>4</v>
      </c>
      <c r="E6707" t="s">
        <v>5</v>
      </c>
      <c r="F6707" t="s">
        <v>26</v>
      </c>
      <c r="G6707" t="s">
        <v>29</v>
      </c>
      <c r="H6707" s="1">
        <v>45126</v>
      </c>
      <c r="I6707" t="s">
        <v>34</v>
      </c>
      <c r="J6707">
        <v>57</v>
      </c>
      <c r="K6707">
        <v>7.7</v>
      </c>
      <c r="L6707">
        <v>586.19000000000005</v>
      </c>
      <c r="M6707">
        <v>115.59</v>
      </c>
      <c r="N6707" t="s">
        <v>47</v>
      </c>
      <c r="O6707">
        <v>3</v>
      </c>
      <c r="P6707" t="str" cm="1">
        <f t="array" ref="P6707">_xlfn.IFS(C6707&lt;25,"18-24", C6707&lt;=35,"25-35", C6707&lt;=50,"36-50",TRUE,"50+")</f>
        <v>25-35</v>
      </c>
      <c r="Q6707" t="str">
        <f t="shared" si="728"/>
        <v>repeat</v>
      </c>
      <c r="R6707" t="str">
        <f t="shared" si="729"/>
        <v>high value</v>
      </c>
      <c r="S6707" t="str">
        <f t="shared" si="730"/>
        <v>medium</v>
      </c>
      <c r="T6707" t="str">
        <f t="shared" si="731"/>
        <v>Jul</v>
      </c>
      <c r="U6707">
        <f t="shared" si="732"/>
        <v>2023</v>
      </c>
      <c r="V6707" t="str">
        <f t="shared" si="733"/>
        <v>5-10</v>
      </c>
      <c r="W6707" t="str">
        <f t="shared" si="734"/>
        <v>Slow</v>
      </c>
    </row>
    <row r="6708" spans="1:23" x14ac:dyDescent="0.3">
      <c r="A6708">
        <v>606707</v>
      </c>
      <c r="B6708">
        <v>11357</v>
      </c>
      <c r="C6708">
        <v>40</v>
      </c>
      <c r="D6708" t="s">
        <v>7</v>
      </c>
      <c r="E6708" t="s">
        <v>16</v>
      </c>
      <c r="F6708" t="s">
        <v>32</v>
      </c>
      <c r="G6708" t="s">
        <v>31</v>
      </c>
      <c r="H6708" s="1">
        <v>45519</v>
      </c>
      <c r="I6708" t="s">
        <v>34</v>
      </c>
      <c r="J6708">
        <v>81</v>
      </c>
      <c r="K6708">
        <v>14.1</v>
      </c>
      <c r="L6708">
        <v>786.34</v>
      </c>
      <c r="M6708">
        <v>106.68</v>
      </c>
      <c r="N6708" t="s">
        <v>47</v>
      </c>
      <c r="O6708">
        <v>4</v>
      </c>
      <c r="P6708" t="str" cm="1">
        <f t="array" ref="P6708">_xlfn.IFS(C6708&lt;25,"18-24", C6708&lt;=35,"25-35", C6708&lt;=50,"36-50",TRUE,"50+")</f>
        <v>36-50</v>
      </c>
      <c r="Q6708" t="str">
        <f t="shared" si="728"/>
        <v>new</v>
      </c>
      <c r="R6708" t="str">
        <f t="shared" si="729"/>
        <v>high value</v>
      </c>
      <c r="S6708" t="str">
        <f t="shared" si="730"/>
        <v>medium</v>
      </c>
      <c r="T6708" t="str">
        <f t="shared" si="731"/>
        <v>Aug</v>
      </c>
      <c r="U6708">
        <f t="shared" si="732"/>
        <v>2024</v>
      </c>
      <c r="V6708" t="str">
        <f t="shared" si="733"/>
        <v>10-15</v>
      </c>
      <c r="W6708" t="str">
        <f t="shared" si="734"/>
        <v>Slow</v>
      </c>
    </row>
    <row r="6709" spans="1:23" x14ac:dyDescent="0.3">
      <c r="A6709">
        <v>606708</v>
      </c>
      <c r="B6709">
        <v>80970</v>
      </c>
      <c r="C6709">
        <v>34</v>
      </c>
      <c r="D6709" t="s">
        <v>7</v>
      </c>
      <c r="E6709" t="s">
        <v>16</v>
      </c>
      <c r="F6709" t="s">
        <v>26</v>
      </c>
      <c r="G6709" t="s">
        <v>25</v>
      </c>
      <c r="H6709" s="1">
        <v>44676</v>
      </c>
      <c r="I6709" t="s">
        <v>33</v>
      </c>
      <c r="J6709">
        <v>52</v>
      </c>
      <c r="K6709">
        <v>1.3</v>
      </c>
      <c r="L6709">
        <v>266.12</v>
      </c>
      <c r="M6709">
        <v>83.17</v>
      </c>
      <c r="N6709" t="s">
        <v>49</v>
      </c>
      <c r="O6709">
        <v>1</v>
      </c>
      <c r="P6709" t="str" cm="1">
        <f t="array" ref="P6709">_xlfn.IFS(C6709&lt;25,"18-24", C6709&lt;=35,"25-35", C6709&lt;=50,"36-50",TRUE,"50+")</f>
        <v>25-35</v>
      </c>
      <c r="Q6709" t="str">
        <f t="shared" si="728"/>
        <v>new</v>
      </c>
      <c r="R6709" t="str">
        <f t="shared" si="729"/>
        <v>medium</v>
      </c>
      <c r="S6709" t="str">
        <f t="shared" si="730"/>
        <v>Low</v>
      </c>
      <c r="T6709" t="str">
        <f t="shared" si="731"/>
        <v>Apr</v>
      </c>
      <c r="U6709">
        <f t="shared" si="732"/>
        <v>2022</v>
      </c>
      <c r="V6709" t="str">
        <f t="shared" si="733"/>
        <v>0-5</v>
      </c>
      <c r="W6709" t="str">
        <f t="shared" si="734"/>
        <v>Slow</v>
      </c>
    </row>
    <row r="6710" spans="1:23" x14ac:dyDescent="0.3">
      <c r="A6710">
        <v>606709</v>
      </c>
      <c r="B6710">
        <v>31542</v>
      </c>
      <c r="C6710">
        <v>42</v>
      </c>
      <c r="D6710" t="s">
        <v>7</v>
      </c>
      <c r="E6710" t="s">
        <v>16</v>
      </c>
      <c r="F6710" t="s">
        <v>24</v>
      </c>
      <c r="G6710" t="s">
        <v>25</v>
      </c>
      <c r="H6710" s="1">
        <v>45549</v>
      </c>
      <c r="I6710" t="s">
        <v>34</v>
      </c>
      <c r="J6710">
        <v>76</v>
      </c>
      <c r="K6710">
        <v>1.4</v>
      </c>
      <c r="L6710">
        <v>1456.09</v>
      </c>
      <c r="M6710">
        <v>63.64</v>
      </c>
      <c r="N6710" t="s">
        <v>47</v>
      </c>
      <c r="O6710">
        <v>1</v>
      </c>
      <c r="P6710" t="str" cm="1">
        <f t="array" ref="P6710">_xlfn.IFS(C6710&lt;25,"18-24", C6710&lt;=35,"25-35", C6710&lt;=50,"36-50",TRUE,"50+")</f>
        <v>36-50</v>
      </c>
      <c r="Q6710" t="str">
        <f t="shared" si="728"/>
        <v>new</v>
      </c>
      <c r="R6710" t="str">
        <f t="shared" si="729"/>
        <v>high value</v>
      </c>
      <c r="S6710" t="str">
        <f t="shared" si="730"/>
        <v>Low</v>
      </c>
      <c r="T6710" t="str">
        <f t="shared" si="731"/>
        <v>Sep</v>
      </c>
      <c r="U6710">
        <f t="shared" si="732"/>
        <v>2024</v>
      </c>
      <c r="V6710" t="str">
        <f t="shared" si="733"/>
        <v>0-5</v>
      </c>
      <c r="W6710" t="str">
        <f t="shared" si="734"/>
        <v>Slow</v>
      </c>
    </row>
    <row r="6711" spans="1:23" x14ac:dyDescent="0.3">
      <c r="A6711">
        <v>606710</v>
      </c>
      <c r="B6711">
        <v>19290</v>
      </c>
      <c r="C6711">
        <v>29</v>
      </c>
      <c r="D6711" t="s">
        <v>4</v>
      </c>
      <c r="E6711" t="s">
        <v>13</v>
      </c>
      <c r="F6711" t="s">
        <v>24</v>
      </c>
      <c r="G6711" t="s">
        <v>27</v>
      </c>
      <c r="H6711" s="1">
        <v>45390</v>
      </c>
      <c r="I6711" t="s">
        <v>33</v>
      </c>
      <c r="J6711">
        <v>75</v>
      </c>
      <c r="K6711">
        <v>2.7</v>
      </c>
      <c r="L6711">
        <v>519.37</v>
      </c>
      <c r="M6711">
        <v>91.83</v>
      </c>
      <c r="N6711" t="s">
        <v>48</v>
      </c>
      <c r="O6711">
        <v>5</v>
      </c>
      <c r="P6711" t="str" cm="1">
        <f t="array" ref="P6711">_xlfn.IFS(C6711&lt;25,"18-24", C6711&lt;=35,"25-35", C6711&lt;=50,"36-50",TRUE,"50+")</f>
        <v>25-35</v>
      </c>
      <c r="Q6711" t="str">
        <f t="shared" si="728"/>
        <v>new</v>
      </c>
      <c r="R6711" t="str">
        <f t="shared" si="729"/>
        <v>high value</v>
      </c>
      <c r="S6711" t="str">
        <f t="shared" si="730"/>
        <v>High</v>
      </c>
      <c r="T6711" t="str">
        <f t="shared" si="731"/>
        <v>Apr</v>
      </c>
      <c r="U6711">
        <f t="shared" si="732"/>
        <v>2024</v>
      </c>
      <c r="V6711" t="str">
        <f t="shared" si="733"/>
        <v>0-5</v>
      </c>
      <c r="W6711" t="str">
        <f t="shared" si="734"/>
        <v>Slow</v>
      </c>
    </row>
    <row r="6712" spans="1:23" x14ac:dyDescent="0.3">
      <c r="A6712">
        <v>606711</v>
      </c>
      <c r="B6712">
        <v>23235</v>
      </c>
      <c r="C6712">
        <v>24</v>
      </c>
      <c r="D6712" t="s">
        <v>7</v>
      </c>
      <c r="E6712" t="s">
        <v>15</v>
      </c>
      <c r="F6712" t="s">
        <v>18</v>
      </c>
      <c r="G6712" t="s">
        <v>31</v>
      </c>
      <c r="H6712" s="1">
        <v>44579</v>
      </c>
      <c r="I6712" t="s">
        <v>33</v>
      </c>
      <c r="J6712">
        <v>89</v>
      </c>
      <c r="K6712">
        <v>8.1999999999999993</v>
      </c>
      <c r="L6712">
        <v>1354.61</v>
      </c>
      <c r="M6712">
        <v>95.9</v>
      </c>
      <c r="N6712" t="s">
        <v>47</v>
      </c>
      <c r="O6712">
        <v>5</v>
      </c>
      <c r="P6712" t="str" cm="1">
        <f t="array" ref="P6712">_xlfn.IFS(C6712&lt;25,"18-24", C6712&lt;=35,"25-35", C6712&lt;=50,"36-50",TRUE,"50+")</f>
        <v>18-24</v>
      </c>
      <c r="Q6712" t="str">
        <f t="shared" si="728"/>
        <v>new</v>
      </c>
      <c r="R6712" t="str">
        <f t="shared" si="729"/>
        <v>high value</v>
      </c>
      <c r="S6712" t="str">
        <f t="shared" si="730"/>
        <v>High</v>
      </c>
      <c r="T6712" t="str">
        <f t="shared" si="731"/>
        <v>Jan</v>
      </c>
      <c r="U6712">
        <f t="shared" si="732"/>
        <v>2022</v>
      </c>
      <c r="V6712" t="str">
        <f t="shared" si="733"/>
        <v>5-10</v>
      </c>
      <c r="W6712" t="str">
        <f t="shared" si="734"/>
        <v>Slow</v>
      </c>
    </row>
    <row r="6713" spans="1:23" x14ac:dyDescent="0.3">
      <c r="A6713">
        <v>606712</v>
      </c>
      <c r="B6713">
        <v>22306</v>
      </c>
      <c r="C6713">
        <v>49</v>
      </c>
      <c r="D6713" t="s">
        <v>4</v>
      </c>
      <c r="E6713" t="s">
        <v>11</v>
      </c>
      <c r="F6713" t="s">
        <v>22</v>
      </c>
      <c r="G6713" t="s">
        <v>27</v>
      </c>
      <c r="H6713" s="1">
        <v>45523</v>
      </c>
      <c r="I6713" t="s">
        <v>33</v>
      </c>
      <c r="J6713">
        <v>87</v>
      </c>
      <c r="K6713">
        <v>8.8000000000000007</v>
      </c>
      <c r="L6713">
        <v>363.19</v>
      </c>
      <c r="M6713">
        <v>101.86</v>
      </c>
      <c r="N6713" t="s">
        <v>48</v>
      </c>
      <c r="O6713">
        <v>1</v>
      </c>
      <c r="P6713" t="str" cm="1">
        <f t="array" ref="P6713">_xlfn.IFS(C6713&lt;25,"18-24", C6713&lt;=35,"25-35", C6713&lt;=50,"36-50",TRUE,"50+")</f>
        <v>36-50</v>
      </c>
      <c r="Q6713" t="str">
        <f t="shared" si="728"/>
        <v>new</v>
      </c>
      <c r="R6713" t="str">
        <f t="shared" si="729"/>
        <v>medium</v>
      </c>
      <c r="S6713" t="str">
        <f t="shared" si="730"/>
        <v>Low</v>
      </c>
      <c r="T6713" t="str">
        <f t="shared" si="731"/>
        <v>Aug</v>
      </c>
      <c r="U6713">
        <f t="shared" si="732"/>
        <v>2024</v>
      </c>
      <c r="V6713" t="str">
        <f t="shared" si="733"/>
        <v>5-10</v>
      </c>
      <c r="W6713" t="str">
        <f t="shared" si="734"/>
        <v>Slow</v>
      </c>
    </row>
    <row r="6714" spans="1:23" x14ac:dyDescent="0.3">
      <c r="A6714">
        <v>606713</v>
      </c>
      <c r="B6714">
        <v>33943</v>
      </c>
      <c r="C6714">
        <v>61</v>
      </c>
      <c r="D6714" t="s">
        <v>4</v>
      </c>
      <c r="E6714" t="s">
        <v>15</v>
      </c>
      <c r="F6714" t="s">
        <v>32</v>
      </c>
      <c r="G6714" t="s">
        <v>31</v>
      </c>
      <c r="H6714" s="1">
        <v>45336</v>
      </c>
      <c r="I6714" t="s">
        <v>33</v>
      </c>
      <c r="J6714">
        <v>34</v>
      </c>
      <c r="K6714">
        <v>5.5</v>
      </c>
      <c r="L6714">
        <v>1271</v>
      </c>
      <c r="M6714">
        <v>107.73</v>
      </c>
      <c r="N6714" t="s">
        <v>50</v>
      </c>
      <c r="O6714">
        <v>5</v>
      </c>
      <c r="P6714" t="str" cm="1">
        <f t="array" ref="P6714">_xlfn.IFS(C6714&lt;25,"18-24", C6714&lt;=35,"25-35", C6714&lt;=50,"36-50",TRUE,"50+")</f>
        <v>50+</v>
      </c>
      <c r="Q6714" t="str">
        <f t="shared" si="728"/>
        <v>new</v>
      </c>
      <c r="R6714" t="str">
        <f t="shared" si="729"/>
        <v>high value</v>
      </c>
      <c r="S6714" t="str">
        <f t="shared" si="730"/>
        <v>High</v>
      </c>
      <c r="T6714" t="str">
        <f t="shared" si="731"/>
        <v>Feb</v>
      </c>
      <c r="U6714">
        <f t="shared" si="732"/>
        <v>2024</v>
      </c>
      <c r="V6714" t="str">
        <f t="shared" si="733"/>
        <v>5-10</v>
      </c>
      <c r="W6714" t="str">
        <f t="shared" si="734"/>
        <v>Medium</v>
      </c>
    </row>
    <row r="6715" spans="1:23" x14ac:dyDescent="0.3">
      <c r="A6715">
        <v>606714</v>
      </c>
      <c r="B6715">
        <v>14229</v>
      </c>
      <c r="C6715">
        <v>50</v>
      </c>
      <c r="D6715" t="s">
        <v>7</v>
      </c>
      <c r="E6715" t="s">
        <v>8</v>
      </c>
      <c r="F6715" t="s">
        <v>30</v>
      </c>
      <c r="G6715" t="s">
        <v>27</v>
      </c>
      <c r="H6715" s="1">
        <v>45481</v>
      </c>
      <c r="I6715" t="s">
        <v>34</v>
      </c>
      <c r="J6715">
        <v>84</v>
      </c>
      <c r="K6715">
        <v>11.6</v>
      </c>
      <c r="L6715">
        <v>179.94</v>
      </c>
      <c r="M6715">
        <v>117.88</v>
      </c>
      <c r="N6715" t="s">
        <v>50</v>
      </c>
      <c r="O6715">
        <v>3</v>
      </c>
      <c r="P6715" t="str" cm="1">
        <f t="array" ref="P6715">_xlfn.IFS(C6715&lt;25,"18-24", C6715&lt;=35,"25-35", C6715&lt;=50,"36-50",TRUE,"50+")</f>
        <v>36-50</v>
      </c>
      <c r="Q6715" t="str">
        <f t="shared" si="728"/>
        <v>new</v>
      </c>
      <c r="R6715" t="str">
        <f t="shared" si="729"/>
        <v>low</v>
      </c>
      <c r="S6715" t="str">
        <f t="shared" si="730"/>
        <v>medium</v>
      </c>
      <c r="T6715" t="str">
        <f t="shared" si="731"/>
        <v>Jul</v>
      </c>
      <c r="U6715">
        <f t="shared" si="732"/>
        <v>2024</v>
      </c>
      <c r="V6715" t="str">
        <f t="shared" si="733"/>
        <v>10-15</v>
      </c>
      <c r="W6715" t="str">
        <f t="shared" si="734"/>
        <v>Slow</v>
      </c>
    </row>
    <row r="6716" spans="1:23" x14ac:dyDescent="0.3">
      <c r="A6716">
        <v>606715</v>
      </c>
      <c r="B6716">
        <v>97599</v>
      </c>
      <c r="C6716">
        <v>28</v>
      </c>
      <c r="D6716" t="s">
        <v>7</v>
      </c>
      <c r="E6716" t="s">
        <v>11</v>
      </c>
      <c r="F6716" t="s">
        <v>30</v>
      </c>
      <c r="G6716" t="s">
        <v>25</v>
      </c>
      <c r="H6716" s="1">
        <v>45193</v>
      </c>
      <c r="I6716" t="s">
        <v>34</v>
      </c>
      <c r="J6716">
        <v>29</v>
      </c>
      <c r="K6716">
        <v>7.8</v>
      </c>
      <c r="L6716">
        <v>497.04</v>
      </c>
      <c r="M6716">
        <v>81.77</v>
      </c>
      <c r="N6716" t="s">
        <v>48</v>
      </c>
      <c r="O6716">
        <v>4</v>
      </c>
      <c r="P6716" t="str" cm="1">
        <f t="array" ref="P6716">_xlfn.IFS(C6716&lt;25,"18-24", C6716&lt;=35,"25-35", C6716&lt;=50,"36-50",TRUE,"50+")</f>
        <v>25-35</v>
      </c>
      <c r="Q6716" t="str">
        <f t="shared" si="728"/>
        <v>repeat</v>
      </c>
      <c r="R6716" t="str">
        <f t="shared" si="729"/>
        <v>medium</v>
      </c>
      <c r="S6716" t="str">
        <f t="shared" si="730"/>
        <v>medium</v>
      </c>
      <c r="T6716" t="str">
        <f t="shared" si="731"/>
        <v>Sep</v>
      </c>
      <c r="U6716">
        <f t="shared" si="732"/>
        <v>2023</v>
      </c>
      <c r="V6716" t="str">
        <f t="shared" si="733"/>
        <v>5-10</v>
      </c>
      <c r="W6716" t="str">
        <f t="shared" si="734"/>
        <v>Fast</v>
      </c>
    </row>
    <row r="6717" spans="1:23" x14ac:dyDescent="0.3">
      <c r="A6717">
        <v>606716</v>
      </c>
      <c r="B6717">
        <v>95155</v>
      </c>
      <c r="C6717">
        <v>22</v>
      </c>
      <c r="D6717" t="s">
        <v>4</v>
      </c>
      <c r="E6717" t="s">
        <v>15</v>
      </c>
      <c r="F6717" t="s">
        <v>19</v>
      </c>
      <c r="G6717" t="s">
        <v>25</v>
      </c>
      <c r="H6717" s="1">
        <v>44862</v>
      </c>
      <c r="I6717" t="s">
        <v>33</v>
      </c>
      <c r="J6717">
        <v>55</v>
      </c>
      <c r="K6717">
        <v>11.9</v>
      </c>
      <c r="L6717">
        <v>1425.61</v>
      </c>
      <c r="M6717">
        <v>22.88</v>
      </c>
      <c r="N6717" t="s">
        <v>48</v>
      </c>
      <c r="O6717">
        <v>1</v>
      </c>
      <c r="P6717" t="str" cm="1">
        <f t="array" ref="P6717">_xlfn.IFS(C6717&lt;25,"18-24", C6717&lt;=35,"25-35", C6717&lt;=50,"36-50",TRUE,"50+")</f>
        <v>18-24</v>
      </c>
      <c r="Q6717" t="str">
        <f t="shared" si="728"/>
        <v>new</v>
      </c>
      <c r="R6717" t="str">
        <f t="shared" si="729"/>
        <v>high value</v>
      </c>
      <c r="S6717" t="str">
        <f t="shared" si="730"/>
        <v>Low</v>
      </c>
      <c r="T6717" t="str">
        <f t="shared" si="731"/>
        <v>Oct</v>
      </c>
      <c r="U6717">
        <f t="shared" si="732"/>
        <v>2022</v>
      </c>
      <c r="V6717" t="str">
        <f t="shared" si="733"/>
        <v>10-15</v>
      </c>
      <c r="W6717" t="str">
        <f t="shared" si="734"/>
        <v>Slow</v>
      </c>
    </row>
    <row r="6718" spans="1:23" x14ac:dyDescent="0.3">
      <c r="A6718">
        <v>606717</v>
      </c>
      <c r="B6718">
        <v>29230</v>
      </c>
      <c r="C6718">
        <v>58</v>
      </c>
      <c r="D6718" t="s">
        <v>4</v>
      </c>
      <c r="E6718" t="s">
        <v>16</v>
      </c>
      <c r="F6718" t="s">
        <v>26</v>
      </c>
      <c r="G6718" t="s">
        <v>25</v>
      </c>
      <c r="H6718" s="1">
        <v>45084</v>
      </c>
      <c r="I6718" t="s">
        <v>33</v>
      </c>
      <c r="J6718">
        <v>38</v>
      </c>
      <c r="K6718">
        <v>1.5</v>
      </c>
      <c r="L6718">
        <v>708.73</v>
      </c>
      <c r="M6718">
        <v>47.59</v>
      </c>
      <c r="N6718" t="s">
        <v>48</v>
      </c>
      <c r="O6718">
        <v>1</v>
      </c>
      <c r="P6718" t="str" cm="1">
        <f t="array" ref="P6718">_xlfn.IFS(C6718&lt;25,"18-24", C6718&lt;=35,"25-35", C6718&lt;=50,"36-50",TRUE,"50+")</f>
        <v>50+</v>
      </c>
      <c r="Q6718" t="str">
        <f t="shared" si="728"/>
        <v>new</v>
      </c>
      <c r="R6718" t="str">
        <f t="shared" si="729"/>
        <v>high value</v>
      </c>
      <c r="S6718" t="str">
        <f t="shared" si="730"/>
        <v>Low</v>
      </c>
      <c r="T6718" t="str">
        <f t="shared" si="731"/>
        <v>Jun</v>
      </c>
      <c r="U6718">
        <f t="shared" si="732"/>
        <v>2023</v>
      </c>
      <c r="V6718" t="str">
        <f t="shared" si="733"/>
        <v>0-5</v>
      </c>
      <c r="W6718" t="str">
        <f t="shared" si="734"/>
        <v>Medium</v>
      </c>
    </row>
    <row r="6719" spans="1:23" x14ac:dyDescent="0.3">
      <c r="A6719">
        <v>606718</v>
      </c>
      <c r="B6719">
        <v>21195</v>
      </c>
      <c r="C6719">
        <v>52</v>
      </c>
      <c r="D6719" t="s">
        <v>4</v>
      </c>
      <c r="E6719" t="s">
        <v>5</v>
      </c>
      <c r="F6719" t="s">
        <v>32</v>
      </c>
      <c r="G6719" t="s">
        <v>29</v>
      </c>
      <c r="H6719" s="1">
        <v>45381</v>
      </c>
      <c r="I6719" t="s">
        <v>33</v>
      </c>
      <c r="J6719">
        <v>37</v>
      </c>
      <c r="K6719">
        <v>4.4000000000000004</v>
      </c>
      <c r="L6719">
        <v>1334.56</v>
      </c>
      <c r="M6719">
        <v>78.3</v>
      </c>
      <c r="N6719" t="s">
        <v>47</v>
      </c>
      <c r="O6719">
        <v>4</v>
      </c>
      <c r="P6719" t="str" cm="1">
        <f t="array" ref="P6719">_xlfn.IFS(C6719&lt;25,"18-24", C6719&lt;=35,"25-35", C6719&lt;=50,"36-50",TRUE,"50+")</f>
        <v>50+</v>
      </c>
      <c r="Q6719" t="str">
        <f t="shared" si="728"/>
        <v>new</v>
      </c>
      <c r="R6719" t="str">
        <f t="shared" si="729"/>
        <v>high value</v>
      </c>
      <c r="S6719" t="str">
        <f t="shared" si="730"/>
        <v>medium</v>
      </c>
      <c r="T6719" t="str">
        <f t="shared" si="731"/>
        <v>Mar</v>
      </c>
      <c r="U6719">
        <f t="shared" si="732"/>
        <v>2024</v>
      </c>
      <c r="V6719" t="str">
        <f t="shared" si="733"/>
        <v>0-5</v>
      </c>
      <c r="W6719" t="str">
        <f t="shared" si="734"/>
        <v>Medium</v>
      </c>
    </row>
    <row r="6720" spans="1:23" x14ac:dyDescent="0.3">
      <c r="A6720">
        <v>606719</v>
      </c>
      <c r="B6720">
        <v>35788</v>
      </c>
      <c r="C6720">
        <v>61</v>
      </c>
      <c r="D6720" t="s">
        <v>4</v>
      </c>
      <c r="E6720" t="s">
        <v>15</v>
      </c>
      <c r="F6720" t="s">
        <v>26</v>
      </c>
      <c r="G6720" t="s">
        <v>21</v>
      </c>
      <c r="H6720" s="1">
        <v>45299</v>
      </c>
      <c r="I6720" t="s">
        <v>34</v>
      </c>
      <c r="J6720">
        <v>47</v>
      </c>
      <c r="K6720">
        <v>5.8</v>
      </c>
      <c r="L6720">
        <v>977.89</v>
      </c>
      <c r="M6720">
        <v>79.06</v>
      </c>
      <c r="N6720" t="s">
        <v>49</v>
      </c>
      <c r="O6720">
        <v>4</v>
      </c>
      <c r="P6720" t="str" cm="1">
        <f t="array" ref="P6720">_xlfn.IFS(C6720&lt;25,"18-24", C6720&lt;=35,"25-35", C6720&lt;=50,"36-50",TRUE,"50+")</f>
        <v>50+</v>
      </c>
      <c r="Q6720" t="str">
        <f t="shared" si="728"/>
        <v>new</v>
      </c>
      <c r="R6720" t="str">
        <f t="shared" si="729"/>
        <v>high value</v>
      </c>
      <c r="S6720" t="str">
        <f t="shared" si="730"/>
        <v>medium</v>
      </c>
      <c r="T6720" t="str">
        <f t="shared" si="731"/>
        <v>Jan</v>
      </c>
      <c r="U6720">
        <f t="shared" si="732"/>
        <v>2024</v>
      </c>
      <c r="V6720" t="str">
        <f t="shared" si="733"/>
        <v>5-10</v>
      </c>
      <c r="W6720" t="str">
        <f t="shared" si="734"/>
        <v>Slow</v>
      </c>
    </row>
    <row r="6721" spans="1:23" x14ac:dyDescent="0.3">
      <c r="A6721">
        <v>606720</v>
      </c>
      <c r="B6721">
        <v>86299</v>
      </c>
      <c r="C6721">
        <v>58</v>
      </c>
      <c r="D6721" t="s">
        <v>4</v>
      </c>
      <c r="E6721" t="s">
        <v>11</v>
      </c>
      <c r="F6721" t="s">
        <v>32</v>
      </c>
      <c r="G6721" t="s">
        <v>21</v>
      </c>
      <c r="H6721" s="1">
        <v>44942</v>
      </c>
      <c r="I6721" t="s">
        <v>34</v>
      </c>
      <c r="J6721">
        <v>35</v>
      </c>
      <c r="K6721">
        <v>4.0999999999999996</v>
      </c>
      <c r="L6721">
        <v>664.46</v>
      </c>
      <c r="M6721">
        <v>100.43</v>
      </c>
      <c r="N6721" t="s">
        <v>50</v>
      </c>
      <c r="O6721">
        <v>1</v>
      </c>
      <c r="P6721" t="str" cm="1">
        <f t="array" ref="P6721">_xlfn.IFS(C6721&lt;25,"18-24", C6721&lt;=35,"25-35", C6721&lt;=50,"36-50",TRUE,"50+")</f>
        <v>50+</v>
      </c>
      <c r="Q6721" t="str">
        <f t="shared" si="728"/>
        <v>repeat</v>
      </c>
      <c r="R6721" t="str">
        <f t="shared" si="729"/>
        <v>high value</v>
      </c>
      <c r="S6721" t="str">
        <f t="shared" si="730"/>
        <v>Low</v>
      </c>
      <c r="T6721" t="str">
        <f t="shared" si="731"/>
        <v>Jan</v>
      </c>
      <c r="U6721">
        <f t="shared" si="732"/>
        <v>2023</v>
      </c>
      <c r="V6721" t="str">
        <f t="shared" si="733"/>
        <v>0-5</v>
      </c>
      <c r="W6721" t="str">
        <f t="shared" si="734"/>
        <v>Medium</v>
      </c>
    </row>
    <row r="6722" spans="1:23" x14ac:dyDescent="0.3">
      <c r="A6722">
        <v>606721</v>
      </c>
      <c r="B6722">
        <v>58954</v>
      </c>
      <c r="C6722">
        <v>31</v>
      </c>
      <c r="D6722" t="s">
        <v>4</v>
      </c>
      <c r="E6722" t="s">
        <v>16</v>
      </c>
      <c r="F6722" t="s">
        <v>30</v>
      </c>
      <c r="G6722" t="s">
        <v>21</v>
      </c>
      <c r="H6722" s="1">
        <v>45153</v>
      </c>
      <c r="I6722" t="s">
        <v>34</v>
      </c>
      <c r="J6722">
        <v>68</v>
      </c>
      <c r="K6722">
        <v>4.0999999999999996</v>
      </c>
      <c r="L6722">
        <v>975.3</v>
      </c>
      <c r="M6722">
        <v>47.84</v>
      </c>
      <c r="N6722" t="s">
        <v>49</v>
      </c>
      <c r="O6722">
        <v>2</v>
      </c>
      <c r="P6722" t="str" cm="1">
        <f t="array" ref="P6722">_xlfn.IFS(C6722&lt;25,"18-24", C6722&lt;=35,"25-35", C6722&lt;=50,"36-50",TRUE,"50+")</f>
        <v>25-35</v>
      </c>
      <c r="Q6722" t="str">
        <f t="shared" si="728"/>
        <v>new</v>
      </c>
      <c r="R6722" t="str">
        <f t="shared" si="729"/>
        <v>high value</v>
      </c>
      <c r="S6722" t="str">
        <f t="shared" si="730"/>
        <v>Low</v>
      </c>
      <c r="T6722" t="str">
        <f t="shared" si="731"/>
        <v>Aug</v>
      </c>
      <c r="U6722">
        <f t="shared" si="732"/>
        <v>2023</v>
      </c>
      <c r="V6722" t="str">
        <f t="shared" si="733"/>
        <v>0-5</v>
      </c>
      <c r="W6722" t="str">
        <f t="shared" si="734"/>
        <v>Slow</v>
      </c>
    </row>
    <row r="6723" spans="1:23" x14ac:dyDescent="0.3">
      <c r="A6723">
        <v>606722</v>
      </c>
      <c r="B6723">
        <v>75070</v>
      </c>
      <c r="C6723">
        <v>63</v>
      </c>
      <c r="D6723" t="s">
        <v>4</v>
      </c>
      <c r="E6723" t="s">
        <v>16</v>
      </c>
      <c r="F6723" t="s">
        <v>24</v>
      </c>
      <c r="G6723" t="s">
        <v>21</v>
      </c>
      <c r="H6723" s="1">
        <v>44578</v>
      </c>
      <c r="I6723" t="s">
        <v>33</v>
      </c>
      <c r="J6723">
        <v>26</v>
      </c>
      <c r="K6723">
        <v>14.1</v>
      </c>
      <c r="L6723">
        <v>771.57</v>
      </c>
      <c r="M6723">
        <v>71.069999999999993</v>
      </c>
      <c r="N6723" t="s">
        <v>48</v>
      </c>
      <c r="O6723">
        <v>5</v>
      </c>
      <c r="P6723" t="str" cm="1">
        <f t="array" ref="P6723">_xlfn.IFS(C6723&lt;25,"18-24", C6723&lt;=35,"25-35", C6723&lt;=50,"36-50",TRUE,"50+")</f>
        <v>50+</v>
      </c>
      <c r="Q6723" t="str">
        <f t="shared" ref="Q6723:Q6786" si="735">IF(COUNTIF($B:$B,B6723)&gt;1,"repeat","new")</f>
        <v>repeat</v>
      </c>
      <c r="R6723" t="str">
        <f t="shared" ref="R6723:R6786" si="736">IF(L6723&gt;500,"high value",IF( L6723&gt;250,"medium","low"))</f>
        <v>high value</v>
      </c>
      <c r="S6723" t="str">
        <f t="shared" ref="S6723:S6786" si="737">IF(O6723&lt;=2,"Low",IF(O6723&lt;=4,"medium","High"))</f>
        <v>High</v>
      </c>
      <c r="T6723" t="str">
        <f t="shared" ref="T6723:T6786" si="738">TEXT(H6723,"MMM")</f>
        <v>Jan</v>
      </c>
      <c r="U6723">
        <f t="shared" ref="U6723:U6786" si="739">YEAR(H6723)</f>
        <v>2022</v>
      </c>
      <c r="V6723" t="str">
        <f t="shared" ref="V6723:V6786" si="740">IF(K6723&lt;=5,"0-5",IF(K6723&lt;=10,"5-10",IF(K6723&lt;=15,"10-15","15+")))</f>
        <v>10-15</v>
      </c>
      <c r="W6723" t="str">
        <f t="shared" ref="W6723:W6786" si="741">IF(J6723&lt;=30,"Fast",IF(J6723&lt;=45,"Medium","Slow"))</f>
        <v>Fast</v>
      </c>
    </row>
    <row r="6724" spans="1:23" x14ac:dyDescent="0.3">
      <c r="A6724">
        <v>606723</v>
      </c>
      <c r="B6724">
        <v>40026</v>
      </c>
      <c r="C6724">
        <v>36</v>
      </c>
      <c r="D6724" t="s">
        <v>7</v>
      </c>
      <c r="E6724" t="s">
        <v>8</v>
      </c>
      <c r="F6724" t="s">
        <v>32</v>
      </c>
      <c r="G6724" t="s">
        <v>21</v>
      </c>
      <c r="H6724" s="1">
        <v>44647</v>
      </c>
      <c r="I6724" t="s">
        <v>33</v>
      </c>
      <c r="J6724">
        <v>75</v>
      </c>
      <c r="K6724">
        <v>13</v>
      </c>
      <c r="L6724">
        <v>773.8</v>
      </c>
      <c r="M6724">
        <v>50.88</v>
      </c>
      <c r="N6724" t="s">
        <v>48</v>
      </c>
      <c r="O6724">
        <v>2</v>
      </c>
      <c r="P6724" t="str" cm="1">
        <f t="array" ref="P6724">_xlfn.IFS(C6724&lt;25,"18-24", C6724&lt;=35,"25-35", C6724&lt;=50,"36-50",TRUE,"50+")</f>
        <v>36-50</v>
      </c>
      <c r="Q6724" t="str">
        <f t="shared" si="735"/>
        <v>new</v>
      </c>
      <c r="R6724" t="str">
        <f t="shared" si="736"/>
        <v>high value</v>
      </c>
      <c r="S6724" t="str">
        <f t="shared" si="737"/>
        <v>Low</v>
      </c>
      <c r="T6724" t="str">
        <f t="shared" si="738"/>
        <v>Mar</v>
      </c>
      <c r="U6724">
        <f t="shared" si="739"/>
        <v>2022</v>
      </c>
      <c r="V6724" t="str">
        <f t="shared" si="740"/>
        <v>10-15</v>
      </c>
      <c r="W6724" t="str">
        <f t="shared" si="741"/>
        <v>Slow</v>
      </c>
    </row>
    <row r="6725" spans="1:23" x14ac:dyDescent="0.3">
      <c r="A6725">
        <v>606724</v>
      </c>
      <c r="B6725">
        <v>82261</v>
      </c>
      <c r="C6725">
        <v>38</v>
      </c>
      <c r="D6725" t="s">
        <v>7</v>
      </c>
      <c r="E6725" t="s">
        <v>15</v>
      </c>
      <c r="F6725" t="s">
        <v>19</v>
      </c>
      <c r="G6725" t="s">
        <v>27</v>
      </c>
      <c r="H6725" s="1">
        <v>45182</v>
      </c>
      <c r="I6725" t="s">
        <v>33</v>
      </c>
      <c r="J6725">
        <v>32</v>
      </c>
      <c r="K6725">
        <v>8.1999999999999993</v>
      </c>
      <c r="L6725">
        <v>733.21</v>
      </c>
      <c r="M6725">
        <v>84.95</v>
      </c>
      <c r="N6725" t="s">
        <v>49</v>
      </c>
      <c r="O6725">
        <v>1</v>
      </c>
      <c r="P6725" t="str" cm="1">
        <f t="array" ref="P6725">_xlfn.IFS(C6725&lt;25,"18-24", C6725&lt;=35,"25-35", C6725&lt;=50,"36-50",TRUE,"50+")</f>
        <v>36-50</v>
      </c>
      <c r="Q6725" t="str">
        <f t="shared" si="735"/>
        <v>new</v>
      </c>
      <c r="R6725" t="str">
        <f t="shared" si="736"/>
        <v>high value</v>
      </c>
      <c r="S6725" t="str">
        <f t="shared" si="737"/>
        <v>Low</v>
      </c>
      <c r="T6725" t="str">
        <f t="shared" si="738"/>
        <v>Sep</v>
      </c>
      <c r="U6725">
        <f t="shared" si="739"/>
        <v>2023</v>
      </c>
      <c r="V6725" t="str">
        <f t="shared" si="740"/>
        <v>5-10</v>
      </c>
      <c r="W6725" t="str">
        <f t="shared" si="741"/>
        <v>Medium</v>
      </c>
    </row>
    <row r="6726" spans="1:23" x14ac:dyDescent="0.3">
      <c r="A6726">
        <v>606725</v>
      </c>
      <c r="B6726">
        <v>59441</v>
      </c>
      <c r="C6726">
        <v>23</v>
      </c>
      <c r="D6726" t="s">
        <v>4</v>
      </c>
      <c r="E6726" t="s">
        <v>13</v>
      </c>
      <c r="F6726" t="s">
        <v>24</v>
      </c>
      <c r="G6726" t="s">
        <v>31</v>
      </c>
      <c r="H6726" s="1">
        <v>45074</v>
      </c>
      <c r="I6726" t="s">
        <v>33</v>
      </c>
      <c r="J6726">
        <v>43</v>
      </c>
      <c r="K6726">
        <v>14</v>
      </c>
      <c r="L6726">
        <v>1476.58</v>
      </c>
      <c r="M6726">
        <v>38.24</v>
      </c>
      <c r="N6726" t="s">
        <v>50</v>
      </c>
      <c r="O6726">
        <v>2</v>
      </c>
      <c r="P6726" t="str" cm="1">
        <f t="array" ref="P6726">_xlfn.IFS(C6726&lt;25,"18-24", C6726&lt;=35,"25-35", C6726&lt;=50,"36-50",TRUE,"50+")</f>
        <v>18-24</v>
      </c>
      <c r="Q6726" t="str">
        <f t="shared" si="735"/>
        <v>new</v>
      </c>
      <c r="R6726" t="str">
        <f t="shared" si="736"/>
        <v>high value</v>
      </c>
      <c r="S6726" t="str">
        <f t="shared" si="737"/>
        <v>Low</v>
      </c>
      <c r="T6726" t="str">
        <f t="shared" si="738"/>
        <v>May</v>
      </c>
      <c r="U6726">
        <f t="shared" si="739"/>
        <v>2023</v>
      </c>
      <c r="V6726" t="str">
        <f t="shared" si="740"/>
        <v>10-15</v>
      </c>
      <c r="W6726" t="str">
        <f t="shared" si="741"/>
        <v>Medium</v>
      </c>
    </row>
    <row r="6727" spans="1:23" x14ac:dyDescent="0.3">
      <c r="A6727">
        <v>606726</v>
      </c>
      <c r="B6727">
        <v>74655</v>
      </c>
      <c r="C6727">
        <v>29</v>
      </c>
      <c r="D6727" t="s">
        <v>7</v>
      </c>
      <c r="E6727" t="s">
        <v>16</v>
      </c>
      <c r="F6727" t="s">
        <v>30</v>
      </c>
      <c r="G6727" t="s">
        <v>27</v>
      </c>
      <c r="H6727" s="1">
        <v>45312</v>
      </c>
      <c r="I6727" t="s">
        <v>34</v>
      </c>
      <c r="J6727">
        <v>49</v>
      </c>
      <c r="K6727">
        <v>14.2</v>
      </c>
      <c r="L6727">
        <v>870.42</v>
      </c>
      <c r="M6727">
        <v>23.97</v>
      </c>
      <c r="N6727" t="s">
        <v>47</v>
      </c>
      <c r="O6727">
        <v>2</v>
      </c>
      <c r="P6727" t="str" cm="1">
        <f t="array" ref="P6727">_xlfn.IFS(C6727&lt;25,"18-24", C6727&lt;=35,"25-35", C6727&lt;=50,"36-50",TRUE,"50+")</f>
        <v>25-35</v>
      </c>
      <c r="Q6727" t="str">
        <f t="shared" si="735"/>
        <v>repeat</v>
      </c>
      <c r="R6727" t="str">
        <f t="shared" si="736"/>
        <v>high value</v>
      </c>
      <c r="S6727" t="str">
        <f t="shared" si="737"/>
        <v>Low</v>
      </c>
      <c r="T6727" t="str">
        <f t="shared" si="738"/>
        <v>Jan</v>
      </c>
      <c r="U6727">
        <f t="shared" si="739"/>
        <v>2024</v>
      </c>
      <c r="V6727" t="str">
        <f t="shared" si="740"/>
        <v>10-15</v>
      </c>
      <c r="W6727" t="str">
        <f t="shared" si="741"/>
        <v>Slow</v>
      </c>
    </row>
    <row r="6728" spans="1:23" x14ac:dyDescent="0.3">
      <c r="A6728">
        <v>606727</v>
      </c>
      <c r="B6728">
        <v>88656</v>
      </c>
      <c r="C6728">
        <v>64</v>
      </c>
      <c r="D6728" t="s">
        <v>7</v>
      </c>
      <c r="E6728" t="s">
        <v>16</v>
      </c>
      <c r="F6728" t="s">
        <v>24</v>
      </c>
      <c r="G6728" t="s">
        <v>23</v>
      </c>
      <c r="H6728" s="1">
        <v>44954</v>
      </c>
      <c r="I6728" t="s">
        <v>34</v>
      </c>
      <c r="J6728">
        <v>32</v>
      </c>
      <c r="K6728">
        <v>4.7</v>
      </c>
      <c r="L6728">
        <v>1171.72</v>
      </c>
      <c r="M6728">
        <v>46.45</v>
      </c>
      <c r="N6728" t="s">
        <v>50</v>
      </c>
      <c r="O6728">
        <v>3</v>
      </c>
      <c r="P6728" t="str" cm="1">
        <f t="array" ref="P6728">_xlfn.IFS(C6728&lt;25,"18-24", C6728&lt;=35,"25-35", C6728&lt;=50,"36-50",TRUE,"50+")</f>
        <v>50+</v>
      </c>
      <c r="Q6728" t="str">
        <f t="shared" si="735"/>
        <v>new</v>
      </c>
      <c r="R6728" t="str">
        <f t="shared" si="736"/>
        <v>high value</v>
      </c>
      <c r="S6728" t="str">
        <f t="shared" si="737"/>
        <v>medium</v>
      </c>
      <c r="T6728" t="str">
        <f t="shared" si="738"/>
        <v>Jan</v>
      </c>
      <c r="U6728">
        <f t="shared" si="739"/>
        <v>2023</v>
      </c>
      <c r="V6728" t="str">
        <f t="shared" si="740"/>
        <v>0-5</v>
      </c>
      <c r="W6728" t="str">
        <f t="shared" si="741"/>
        <v>Medium</v>
      </c>
    </row>
    <row r="6729" spans="1:23" x14ac:dyDescent="0.3">
      <c r="A6729">
        <v>606728</v>
      </c>
      <c r="B6729">
        <v>44177</v>
      </c>
      <c r="C6729">
        <v>62</v>
      </c>
      <c r="D6729" t="s">
        <v>4</v>
      </c>
      <c r="E6729" t="s">
        <v>5</v>
      </c>
      <c r="F6729" t="s">
        <v>24</v>
      </c>
      <c r="G6729" t="s">
        <v>31</v>
      </c>
      <c r="H6729" s="1">
        <v>45218</v>
      </c>
      <c r="I6729" t="s">
        <v>34</v>
      </c>
      <c r="J6729">
        <v>27</v>
      </c>
      <c r="K6729">
        <v>13.7</v>
      </c>
      <c r="L6729">
        <v>521.08000000000004</v>
      </c>
      <c r="M6729">
        <v>66.930000000000007</v>
      </c>
      <c r="N6729" t="s">
        <v>47</v>
      </c>
      <c r="O6729">
        <v>4</v>
      </c>
      <c r="P6729" t="str" cm="1">
        <f t="array" ref="P6729">_xlfn.IFS(C6729&lt;25,"18-24", C6729&lt;=35,"25-35", C6729&lt;=50,"36-50",TRUE,"50+")</f>
        <v>50+</v>
      </c>
      <c r="Q6729" t="str">
        <f t="shared" si="735"/>
        <v>repeat</v>
      </c>
      <c r="R6729" t="str">
        <f t="shared" si="736"/>
        <v>high value</v>
      </c>
      <c r="S6729" t="str">
        <f t="shared" si="737"/>
        <v>medium</v>
      </c>
      <c r="T6729" t="str">
        <f t="shared" si="738"/>
        <v>Oct</v>
      </c>
      <c r="U6729">
        <f t="shared" si="739"/>
        <v>2023</v>
      </c>
      <c r="V6729" t="str">
        <f t="shared" si="740"/>
        <v>10-15</v>
      </c>
      <c r="W6729" t="str">
        <f t="shared" si="741"/>
        <v>Fast</v>
      </c>
    </row>
    <row r="6730" spans="1:23" x14ac:dyDescent="0.3">
      <c r="A6730">
        <v>606729</v>
      </c>
      <c r="B6730">
        <v>99819</v>
      </c>
      <c r="C6730">
        <v>63</v>
      </c>
      <c r="D6730" t="s">
        <v>4</v>
      </c>
      <c r="E6730" t="s">
        <v>11</v>
      </c>
      <c r="F6730" t="s">
        <v>18</v>
      </c>
      <c r="G6730" t="s">
        <v>25</v>
      </c>
      <c r="H6730" s="1">
        <v>45472</v>
      </c>
      <c r="I6730" t="s">
        <v>33</v>
      </c>
      <c r="J6730">
        <v>72</v>
      </c>
      <c r="K6730">
        <v>8</v>
      </c>
      <c r="L6730">
        <v>1291.56</v>
      </c>
      <c r="M6730">
        <v>29.61</v>
      </c>
      <c r="N6730" t="s">
        <v>50</v>
      </c>
      <c r="O6730">
        <v>5</v>
      </c>
      <c r="P6730" t="str" cm="1">
        <f t="array" ref="P6730">_xlfn.IFS(C6730&lt;25,"18-24", C6730&lt;=35,"25-35", C6730&lt;=50,"36-50",TRUE,"50+")</f>
        <v>50+</v>
      </c>
      <c r="Q6730" t="str">
        <f t="shared" si="735"/>
        <v>new</v>
      </c>
      <c r="R6730" t="str">
        <f t="shared" si="736"/>
        <v>high value</v>
      </c>
      <c r="S6730" t="str">
        <f t="shared" si="737"/>
        <v>High</v>
      </c>
      <c r="T6730" t="str">
        <f t="shared" si="738"/>
        <v>Jun</v>
      </c>
      <c r="U6730">
        <f t="shared" si="739"/>
        <v>2024</v>
      </c>
      <c r="V6730" t="str">
        <f t="shared" si="740"/>
        <v>5-10</v>
      </c>
      <c r="W6730" t="str">
        <f t="shared" si="741"/>
        <v>Slow</v>
      </c>
    </row>
    <row r="6731" spans="1:23" x14ac:dyDescent="0.3">
      <c r="A6731">
        <v>606730</v>
      </c>
      <c r="B6731">
        <v>48473</v>
      </c>
      <c r="C6731">
        <v>43</v>
      </c>
      <c r="D6731" t="s">
        <v>4</v>
      </c>
      <c r="E6731" t="s">
        <v>15</v>
      </c>
      <c r="F6731" t="s">
        <v>32</v>
      </c>
      <c r="G6731" t="s">
        <v>25</v>
      </c>
      <c r="H6731" s="1">
        <v>45193</v>
      </c>
      <c r="I6731" t="s">
        <v>33</v>
      </c>
      <c r="J6731">
        <v>48</v>
      </c>
      <c r="K6731">
        <v>4.8</v>
      </c>
      <c r="L6731">
        <v>447.02</v>
      </c>
      <c r="M6731">
        <v>93.86</v>
      </c>
      <c r="N6731" t="s">
        <v>47</v>
      </c>
      <c r="O6731">
        <v>4</v>
      </c>
      <c r="P6731" t="str" cm="1">
        <f t="array" ref="P6731">_xlfn.IFS(C6731&lt;25,"18-24", C6731&lt;=35,"25-35", C6731&lt;=50,"36-50",TRUE,"50+")</f>
        <v>36-50</v>
      </c>
      <c r="Q6731" t="str">
        <f t="shared" si="735"/>
        <v>repeat</v>
      </c>
      <c r="R6731" t="str">
        <f t="shared" si="736"/>
        <v>medium</v>
      </c>
      <c r="S6731" t="str">
        <f t="shared" si="737"/>
        <v>medium</v>
      </c>
      <c r="T6731" t="str">
        <f t="shared" si="738"/>
        <v>Sep</v>
      </c>
      <c r="U6731">
        <f t="shared" si="739"/>
        <v>2023</v>
      </c>
      <c r="V6731" t="str">
        <f t="shared" si="740"/>
        <v>0-5</v>
      </c>
      <c r="W6731" t="str">
        <f t="shared" si="741"/>
        <v>Slow</v>
      </c>
    </row>
    <row r="6732" spans="1:23" x14ac:dyDescent="0.3">
      <c r="A6732">
        <v>606731</v>
      </c>
      <c r="B6732">
        <v>14242</v>
      </c>
      <c r="C6732">
        <v>34</v>
      </c>
      <c r="D6732" t="s">
        <v>7</v>
      </c>
      <c r="E6732" t="s">
        <v>16</v>
      </c>
      <c r="F6732" t="s">
        <v>22</v>
      </c>
      <c r="G6732" t="s">
        <v>27</v>
      </c>
      <c r="H6732" s="1">
        <v>44604</v>
      </c>
      <c r="I6732" t="s">
        <v>33</v>
      </c>
      <c r="J6732">
        <v>76</v>
      </c>
      <c r="K6732">
        <v>6.7</v>
      </c>
      <c r="L6732">
        <v>419.17</v>
      </c>
      <c r="M6732">
        <v>46.36</v>
      </c>
      <c r="N6732" t="s">
        <v>47</v>
      </c>
      <c r="O6732">
        <v>3</v>
      </c>
      <c r="P6732" t="str" cm="1">
        <f t="array" ref="P6732">_xlfn.IFS(C6732&lt;25,"18-24", C6732&lt;=35,"25-35", C6732&lt;=50,"36-50",TRUE,"50+")</f>
        <v>25-35</v>
      </c>
      <c r="Q6732" t="str">
        <f t="shared" si="735"/>
        <v>new</v>
      </c>
      <c r="R6732" t="str">
        <f t="shared" si="736"/>
        <v>medium</v>
      </c>
      <c r="S6732" t="str">
        <f t="shared" si="737"/>
        <v>medium</v>
      </c>
      <c r="T6732" t="str">
        <f t="shared" si="738"/>
        <v>Feb</v>
      </c>
      <c r="U6732">
        <f t="shared" si="739"/>
        <v>2022</v>
      </c>
      <c r="V6732" t="str">
        <f t="shared" si="740"/>
        <v>5-10</v>
      </c>
      <c r="W6732" t="str">
        <f t="shared" si="741"/>
        <v>Slow</v>
      </c>
    </row>
    <row r="6733" spans="1:23" x14ac:dyDescent="0.3">
      <c r="A6733">
        <v>606732</v>
      </c>
      <c r="B6733">
        <v>42788</v>
      </c>
      <c r="C6733">
        <v>23</v>
      </c>
      <c r="D6733" t="s">
        <v>4</v>
      </c>
      <c r="E6733" t="s">
        <v>11</v>
      </c>
      <c r="F6733" t="s">
        <v>26</v>
      </c>
      <c r="G6733" t="s">
        <v>23</v>
      </c>
      <c r="H6733" s="1">
        <v>44989</v>
      </c>
      <c r="I6733" t="s">
        <v>33</v>
      </c>
      <c r="J6733">
        <v>76</v>
      </c>
      <c r="K6733">
        <v>12.8</v>
      </c>
      <c r="L6733">
        <v>715.52</v>
      </c>
      <c r="M6733">
        <v>65.61</v>
      </c>
      <c r="N6733" t="s">
        <v>48</v>
      </c>
      <c r="O6733">
        <v>2</v>
      </c>
      <c r="P6733" t="str" cm="1">
        <f t="array" ref="P6733">_xlfn.IFS(C6733&lt;25,"18-24", C6733&lt;=35,"25-35", C6733&lt;=50,"36-50",TRUE,"50+")</f>
        <v>18-24</v>
      </c>
      <c r="Q6733" t="str">
        <f t="shared" si="735"/>
        <v>new</v>
      </c>
      <c r="R6733" t="str">
        <f t="shared" si="736"/>
        <v>high value</v>
      </c>
      <c r="S6733" t="str">
        <f t="shared" si="737"/>
        <v>Low</v>
      </c>
      <c r="T6733" t="str">
        <f t="shared" si="738"/>
        <v>Mar</v>
      </c>
      <c r="U6733">
        <f t="shared" si="739"/>
        <v>2023</v>
      </c>
      <c r="V6733" t="str">
        <f t="shared" si="740"/>
        <v>10-15</v>
      </c>
      <c r="W6733" t="str">
        <f t="shared" si="741"/>
        <v>Slow</v>
      </c>
    </row>
    <row r="6734" spans="1:23" x14ac:dyDescent="0.3">
      <c r="A6734">
        <v>606733</v>
      </c>
      <c r="B6734">
        <v>33033</v>
      </c>
      <c r="C6734">
        <v>63</v>
      </c>
      <c r="D6734" t="s">
        <v>4</v>
      </c>
      <c r="E6734" t="s">
        <v>13</v>
      </c>
      <c r="F6734" t="s">
        <v>28</v>
      </c>
      <c r="G6734" t="s">
        <v>31</v>
      </c>
      <c r="H6734" s="1">
        <v>44575</v>
      </c>
      <c r="I6734" t="s">
        <v>34</v>
      </c>
      <c r="J6734">
        <v>58</v>
      </c>
      <c r="K6734">
        <v>12.3</v>
      </c>
      <c r="L6734">
        <v>1238.4100000000001</v>
      </c>
      <c r="M6734">
        <v>45.61</v>
      </c>
      <c r="N6734" t="s">
        <v>47</v>
      </c>
      <c r="O6734">
        <v>4</v>
      </c>
      <c r="P6734" t="str" cm="1">
        <f t="array" ref="P6734">_xlfn.IFS(C6734&lt;25,"18-24", C6734&lt;=35,"25-35", C6734&lt;=50,"36-50",TRUE,"50+")</f>
        <v>50+</v>
      </c>
      <c r="Q6734" t="str">
        <f t="shared" si="735"/>
        <v>new</v>
      </c>
      <c r="R6734" t="str">
        <f t="shared" si="736"/>
        <v>high value</v>
      </c>
      <c r="S6734" t="str">
        <f t="shared" si="737"/>
        <v>medium</v>
      </c>
      <c r="T6734" t="str">
        <f t="shared" si="738"/>
        <v>Jan</v>
      </c>
      <c r="U6734">
        <f t="shared" si="739"/>
        <v>2022</v>
      </c>
      <c r="V6734" t="str">
        <f t="shared" si="740"/>
        <v>10-15</v>
      </c>
      <c r="W6734" t="str">
        <f t="shared" si="741"/>
        <v>Slow</v>
      </c>
    </row>
    <row r="6735" spans="1:23" x14ac:dyDescent="0.3">
      <c r="A6735">
        <v>606734</v>
      </c>
      <c r="B6735">
        <v>71952</v>
      </c>
      <c r="C6735">
        <v>21</v>
      </c>
      <c r="D6735" t="s">
        <v>7</v>
      </c>
      <c r="E6735" t="s">
        <v>5</v>
      </c>
      <c r="F6735" t="s">
        <v>28</v>
      </c>
      <c r="G6735" t="s">
        <v>27</v>
      </c>
      <c r="H6735" s="1">
        <v>44736</v>
      </c>
      <c r="I6735" t="s">
        <v>33</v>
      </c>
      <c r="J6735">
        <v>63</v>
      </c>
      <c r="K6735">
        <v>4.7</v>
      </c>
      <c r="L6735">
        <v>905.3</v>
      </c>
      <c r="M6735">
        <v>117.36</v>
      </c>
      <c r="N6735" t="s">
        <v>48</v>
      </c>
      <c r="O6735">
        <v>1</v>
      </c>
      <c r="P6735" t="str" cm="1">
        <f t="array" ref="P6735">_xlfn.IFS(C6735&lt;25,"18-24", C6735&lt;=35,"25-35", C6735&lt;=50,"36-50",TRUE,"50+")</f>
        <v>18-24</v>
      </c>
      <c r="Q6735" t="str">
        <f t="shared" si="735"/>
        <v>new</v>
      </c>
      <c r="R6735" t="str">
        <f t="shared" si="736"/>
        <v>high value</v>
      </c>
      <c r="S6735" t="str">
        <f t="shared" si="737"/>
        <v>Low</v>
      </c>
      <c r="T6735" t="str">
        <f t="shared" si="738"/>
        <v>Jun</v>
      </c>
      <c r="U6735">
        <f t="shared" si="739"/>
        <v>2022</v>
      </c>
      <c r="V6735" t="str">
        <f t="shared" si="740"/>
        <v>0-5</v>
      </c>
      <c r="W6735" t="str">
        <f t="shared" si="741"/>
        <v>Slow</v>
      </c>
    </row>
    <row r="6736" spans="1:23" x14ac:dyDescent="0.3">
      <c r="A6736">
        <v>606735</v>
      </c>
      <c r="B6736">
        <v>71713</v>
      </c>
      <c r="C6736">
        <v>28</v>
      </c>
      <c r="D6736" t="s">
        <v>4</v>
      </c>
      <c r="E6736" t="s">
        <v>16</v>
      </c>
      <c r="F6736" t="s">
        <v>19</v>
      </c>
      <c r="G6736" t="s">
        <v>27</v>
      </c>
      <c r="H6736" s="1">
        <v>45221</v>
      </c>
      <c r="I6736" t="s">
        <v>33</v>
      </c>
      <c r="J6736">
        <v>23</v>
      </c>
      <c r="K6736">
        <v>9.6999999999999993</v>
      </c>
      <c r="L6736">
        <v>1262.73</v>
      </c>
      <c r="M6736">
        <v>102.53</v>
      </c>
      <c r="N6736" t="s">
        <v>49</v>
      </c>
      <c r="O6736">
        <v>5</v>
      </c>
      <c r="P6736" t="str" cm="1">
        <f t="array" ref="P6736">_xlfn.IFS(C6736&lt;25,"18-24", C6736&lt;=35,"25-35", C6736&lt;=50,"36-50",TRUE,"50+")</f>
        <v>25-35</v>
      </c>
      <c r="Q6736" t="str">
        <f t="shared" si="735"/>
        <v>new</v>
      </c>
      <c r="R6736" t="str">
        <f t="shared" si="736"/>
        <v>high value</v>
      </c>
      <c r="S6736" t="str">
        <f t="shared" si="737"/>
        <v>High</v>
      </c>
      <c r="T6736" t="str">
        <f t="shared" si="738"/>
        <v>Oct</v>
      </c>
      <c r="U6736">
        <f t="shared" si="739"/>
        <v>2023</v>
      </c>
      <c r="V6736" t="str">
        <f t="shared" si="740"/>
        <v>5-10</v>
      </c>
      <c r="W6736" t="str">
        <f t="shared" si="741"/>
        <v>Fast</v>
      </c>
    </row>
    <row r="6737" spans="1:23" x14ac:dyDescent="0.3">
      <c r="A6737">
        <v>606736</v>
      </c>
      <c r="B6737">
        <v>87740</v>
      </c>
      <c r="C6737">
        <v>27</v>
      </c>
      <c r="D6737" t="s">
        <v>4</v>
      </c>
      <c r="E6737" t="s">
        <v>15</v>
      </c>
      <c r="F6737" t="s">
        <v>19</v>
      </c>
      <c r="G6737" t="s">
        <v>31</v>
      </c>
      <c r="H6737" s="1">
        <v>44673</v>
      </c>
      <c r="I6737" t="s">
        <v>33</v>
      </c>
      <c r="J6737">
        <v>89</v>
      </c>
      <c r="K6737">
        <v>13.8</v>
      </c>
      <c r="L6737">
        <v>930.28</v>
      </c>
      <c r="M6737">
        <v>49.9</v>
      </c>
      <c r="N6737" t="s">
        <v>49</v>
      </c>
      <c r="O6737">
        <v>5</v>
      </c>
      <c r="P6737" t="str" cm="1">
        <f t="array" ref="P6737">_xlfn.IFS(C6737&lt;25,"18-24", C6737&lt;=35,"25-35", C6737&lt;=50,"36-50",TRUE,"50+")</f>
        <v>25-35</v>
      </c>
      <c r="Q6737" t="str">
        <f t="shared" si="735"/>
        <v>new</v>
      </c>
      <c r="R6737" t="str">
        <f t="shared" si="736"/>
        <v>high value</v>
      </c>
      <c r="S6737" t="str">
        <f t="shared" si="737"/>
        <v>High</v>
      </c>
      <c r="T6737" t="str">
        <f t="shared" si="738"/>
        <v>Apr</v>
      </c>
      <c r="U6737">
        <f t="shared" si="739"/>
        <v>2022</v>
      </c>
      <c r="V6737" t="str">
        <f t="shared" si="740"/>
        <v>10-15</v>
      </c>
      <c r="W6737" t="str">
        <f t="shared" si="741"/>
        <v>Slow</v>
      </c>
    </row>
    <row r="6738" spans="1:23" x14ac:dyDescent="0.3">
      <c r="A6738">
        <v>606737</v>
      </c>
      <c r="B6738">
        <v>74461</v>
      </c>
      <c r="C6738">
        <v>18</v>
      </c>
      <c r="D6738" t="s">
        <v>7</v>
      </c>
      <c r="E6738" t="s">
        <v>13</v>
      </c>
      <c r="F6738" t="s">
        <v>32</v>
      </c>
      <c r="G6738" t="s">
        <v>23</v>
      </c>
      <c r="H6738" s="1">
        <v>44900</v>
      </c>
      <c r="I6738" t="s">
        <v>34</v>
      </c>
      <c r="J6738">
        <v>26</v>
      </c>
      <c r="K6738">
        <v>9.6</v>
      </c>
      <c r="L6738">
        <v>757.01</v>
      </c>
      <c r="M6738">
        <v>87.89</v>
      </c>
      <c r="N6738" t="s">
        <v>50</v>
      </c>
      <c r="O6738">
        <v>4</v>
      </c>
      <c r="P6738" t="str" cm="1">
        <f t="array" ref="P6738">_xlfn.IFS(C6738&lt;25,"18-24", C6738&lt;=35,"25-35", C6738&lt;=50,"36-50",TRUE,"50+")</f>
        <v>18-24</v>
      </c>
      <c r="Q6738" t="str">
        <f t="shared" si="735"/>
        <v>new</v>
      </c>
      <c r="R6738" t="str">
        <f t="shared" si="736"/>
        <v>high value</v>
      </c>
      <c r="S6738" t="str">
        <f t="shared" si="737"/>
        <v>medium</v>
      </c>
      <c r="T6738" t="str">
        <f t="shared" si="738"/>
        <v>Dec</v>
      </c>
      <c r="U6738">
        <f t="shared" si="739"/>
        <v>2022</v>
      </c>
      <c r="V6738" t="str">
        <f t="shared" si="740"/>
        <v>5-10</v>
      </c>
      <c r="W6738" t="str">
        <f t="shared" si="741"/>
        <v>Fast</v>
      </c>
    </row>
    <row r="6739" spans="1:23" x14ac:dyDescent="0.3">
      <c r="A6739">
        <v>606738</v>
      </c>
      <c r="B6739">
        <v>57253</v>
      </c>
      <c r="C6739">
        <v>19</v>
      </c>
      <c r="D6739" t="s">
        <v>4</v>
      </c>
      <c r="E6739" t="s">
        <v>8</v>
      </c>
      <c r="F6739" t="s">
        <v>26</v>
      </c>
      <c r="G6739" t="s">
        <v>29</v>
      </c>
      <c r="H6739" s="1">
        <v>45260</v>
      </c>
      <c r="I6739" t="s">
        <v>34</v>
      </c>
      <c r="J6739">
        <v>21</v>
      </c>
      <c r="K6739">
        <v>6.3</v>
      </c>
      <c r="L6739">
        <v>315.17</v>
      </c>
      <c r="M6739">
        <v>27.67</v>
      </c>
      <c r="N6739" t="s">
        <v>47</v>
      </c>
      <c r="O6739">
        <v>2</v>
      </c>
      <c r="P6739" t="str" cm="1">
        <f t="array" ref="P6739">_xlfn.IFS(C6739&lt;25,"18-24", C6739&lt;=35,"25-35", C6739&lt;=50,"36-50",TRUE,"50+")</f>
        <v>18-24</v>
      </c>
      <c r="Q6739" t="str">
        <f t="shared" si="735"/>
        <v>new</v>
      </c>
      <c r="R6739" t="str">
        <f t="shared" si="736"/>
        <v>medium</v>
      </c>
      <c r="S6739" t="str">
        <f t="shared" si="737"/>
        <v>Low</v>
      </c>
      <c r="T6739" t="str">
        <f t="shared" si="738"/>
        <v>Nov</v>
      </c>
      <c r="U6739">
        <f t="shared" si="739"/>
        <v>2023</v>
      </c>
      <c r="V6739" t="str">
        <f t="shared" si="740"/>
        <v>5-10</v>
      </c>
      <c r="W6739" t="str">
        <f t="shared" si="741"/>
        <v>Fast</v>
      </c>
    </row>
    <row r="6740" spans="1:23" x14ac:dyDescent="0.3">
      <c r="A6740">
        <v>606739</v>
      </c>
      <c r="B6740">
        <v>80651</v>
      </c>
      <c r="C6740">
        <v>58</v>
      </c>
      <c r="D6740" t="s">
        <v>4</v>
      </c>
      <c r="E6740" t="s">
        <v>11</v>
      </c>
      <c r="F6740" t="s">
        <v>32</v>
      </c>
      <c r="G6740" t="s">
        <v>23</v>
      </c>
      <c r="H6740" s="1">
        <v>45080</v>
      </c>
      <c r="I6740" t="s">
        <v>34</v>
      </c>
      <c r="J6740">
        <v>83</v>
      </c>
      <c r="K6740">
        <v>13.8</v>
      </c>
      <c r="L6740">
        <v>734.63</v>
      </c>
      <c r="M6740">
        <v>23.52</v>
      </c>
      <c r="N6740" t="s">
        <v>47</v>
      </c>
      <c r="O6740">
        <v>3</v>
      </c>
      <c r="P6740" t="str" cm="1">
        <f t="array" ref="P6740">_xlfn.IFS(C6740&lt;25,"18-24", C6740&lt;=35,"25-35", C6740&lt;=50,"36-50",TRUE,"50+")</f>
        <v>50+</v>
      </c>
      <c r="Q6740" t="str">
        <f t="shared" si="735"/>
        <v>new</v>
      </c>
      <c r="R6740" t="str">
        <f t="shared" si="736"/>
        <v>high value</v>
      </c>
      <c r="S6740" t="str">
        <f t="shared" si="737"/>
        <v>medium</v>
      </c>
      <c r="T6740" t="str">
        <f t="shared" si="738"/>
        <v>Jun</v>
      </c>
      <c r="U6740">
        <f t="shared" si="739"/>
        <v>2023</v>
      </c>
      <c r="V6740" t="str">
        <f t="shared" si="740"/>
        <v>10-15</v>
      </c>
      <c r="W6740" t="str">
        <f t="shared" si="741"/>
        <v>Slow</v>
      </c>
    </row>
    <row r="6741" spans="1:23" x14ac:dyDescent="0.3">
      <c r="A6741">
        <v>606740</v>
      </c>
      <c r="B6741">
        <v>93071</v>
      </c>
      <c r="C6741">
        <v>36</v>
      </c>
      <c r="D6741" t="s">
        <v>4</v>
      </c>
      <c r="E6741" t="s">
        <v>5</v>
      </c>
      <c r="F6741" t="s">
        <v>30</v>
      </c>
      <c r="G6741" t="s">
        <v>27</v>
      </c>
      <c r="H6741" s="1">
        <v>44645</v>
      </c>
      <c r="I6741" t="s">
        <v>33</v>
      </c>
      <c r="J6741">
        <v>57</v>
      </c>
      <c r="K6741">
        <v>7.2</v>
      </c>
      <c r="L6741">
        <v>886.3</v>
      </c>
      <c r="M6741">
        <v>27.63</v>
      </c>
      <c r="N6741" t="s">
        <v>50</v>
      </c>
      <c r="O6741">
        <v>3</v>
      </c>
      <c r="P6741" t="str" cm="1">
        <f t="array" ref="P6741">_xlfn.IFS(C6741&lt;25,"18-24", C6741&lt;=35,"25-35", C6741&lt;=50,"36-50",TRUE,"50+")</f>
        <v>36-50</v>
      </c>
      <c r="Q6741" t="str">
        <f t="shared" si="735"/>
        <v>new</v>
      </c>
      <c r="R6741" t="str">
        <f t="shared" si="736"/>
        <v>high value</v>
      </c>
      <c r="S6741" t="str">
        <f t="shared" si="737"/>
        <v>medium</v>
      </c>
      <c r="T6741" t="str">
        <f t="shared" si="738"/>
        <v>Mar</v>
      </c>
      <c r="U6741">
        <f t="shared" si="739"/>
        <v>2022</v>
      </c>
      <c r="V6741" t="str">
        <f t="shared" si="740"/>
        <v>5-10</v>
      </c>
      <c r="W6741" t="str">
        <f t="shared" si="741"/>
        <v>Slow</v>
      </c>
    </row>
    <row r="6742" spans="1:23" x14ac:dyDescent="0.3">
      <c r="A6742">
        <v>606741</v>
      </c>
      <c r="B6742">
        <v>79240</v>
      </c>
      <c r="C6742">
        <v>63</v>
      </c>
      <c r="D6742" t="s">
        <v>4</v>
      </c>
      <c r="E6742" t="s">
        <v>8</v>
      </c>
      <c r="F6742" t="s">
        <v>26</v>
      </c>
      <c r="G6742" t="s">
        <v>23</v>
      </c>
      <c r="H6742" s="1">
        <v>45088</v>
      </c>
      <c r="I6742" t="s">
        <v>34</v>
      </c>
      <c r="J6742">
        <v>58</v>
      </c>
      <c r="K6742">
        <v>10.8</v>
      </c>
      <c r="L6742">
        <v>1099.8599999999999</v>
      </c>
      <c r="M6742">
        <v>119.17</v>
      </c>
      <c r="N6742" t="s">
        <v>49</v>
      </c>
      <c r="O6742">
        <v>5</v>
      </c>
      <c r="P6742" t="str" cm="1">
        <f t="array" ref="P6742">_xlfn.IFS(C6742&lt;25,"18-24", C6742&lt;=35,"25-35", C6742&lt;=50,"36-50",TRUE,"50+")</f>
        <v>50+</v>
      </c>
      <c r="Q6742" t="str">
        <f t="shared" si="735"/>
        <v>new</v>
      </c>
      <c r="R6742" t="str">
        <f t="shared" si="736"/>
        <v>high value</v>
      </c>
      <c r="S6742" t="str">
        <f t="shared" si="737"/>
        <v>High</v>
      </c>
      <c r="T6742" t="str">
        <f t="shared" si="738"/>
        <v>Jun</v>
      </c>
      <c r="U6742">
        <f t="shared" si="739"/>
        <v>2023</v>
      </c>
      <c r="V6742" t="str">
        <f t="shared" si="740"/>
        <v>10-15</v>
      </c>
      <c r="W6742" t="str">
        <f t="shared" si="741"/>
        <v>Slow</v>
      </c>
    </row>
    <row r="6743" spans="1:23" x14ac:dyDescent="0.3">
      <c r="A6743">
        <v>606742</v>
      </c>
      <c r="B6743">
        <v>82199</v>
      </c>
      <c r="C6743">
        <v>54</v>
      </c>
      <c r="D6743" t="s">
        <v>7</v>
      </c>
      <c r="E6743" t="s">
        <v>13</v>
      </c>
      <c r="F6743" t="s">
        <v>26</v>
      </c>
      <c r="G6743" t="s">
        <v>27</v>
      </c>
      <c r="H6743" s="1">
        <v>45126</v>
      </c>
      <c r="I6743" t="s">
        <v>33</v>
      </c>
      <c r="J6743">
        <v>66</v>
      </c>
      <c r="K6743">
        <v>12.7</v>
      </c>
      <c r="L6743">
        <v>508.5</v>
      </c>
      <c r="M6743">
        <v>55.55</v>
      </c>
      <c r="N6743" t="s">
        <v>48</v>
      </c>
      <c r="O6743">
        <v>4</v>
      </c>
      <c r="P6743" t="str" cm="1">
        <f t="array" ref="P6743">_xlfn.IFS(C6743&lt;25,"18-24", C6743&lt;=35,"25-35", C6743&lt;=50,"36-50",TRUE,"50+")</f>
        <v>50+</v>
      </c>
      <c r="Q6743" t="str">
        <f t="shared" si="735"/>
        <v>new</v>
      </c>
      <c r="R6743" t="str">
        <f t="shared" si="736"/>
        <v>high value</v>
      </c>
      <c r="S6743" t="str">
        <f t="shared" si="737"/>
        <v>medium</v>
      </c>
      <c r="T6743" t="str">
        <f t="shared" si="738"/>
        <v>Jul</v>
      </c>
      <c r="U6743">
        <f t="shared" si="739"/>
        <v>2023</v>
      </c>
      <c r="V6743" t="str">
        <f t="shared" si="740"/>
        <v>10-15</v>
      </c>
      <c r="W6743" t="str">
        <f t="shared" si="741"/>
        <v>Slow</v>
      </c>
    </row>
    <row r="6744" spans="1:23" x14ac:dyDescent="0.3">
      <c r="A6744">
        <v>606743</v>
      </c>
      <c r="B6744">
        <v>68642</v>
      </c>
      <c r="C6744">
        <v>41</v>
      </c>
      <c r="D6744" t="s">
        <v>7</v>
      </c>
      <c r="E6744" t="s">
        <v>15</v>
      </c>
      <c r="F6744" t="s">
        <v>28</v>
      </c>
      <c r="G6744" t="s">
        <v>31</v>
      </c>
      <c r="H6744" s="1">
        <v>45360</v>
      </c>
      <c r="I6744" t="s">
        <v>33</v>
      </c>
      <c r="J6744">
        <v>57</v>
      </c>
      <c r="K6744">
        <v>11.1</v>
      </c>
      <c r="L6744">
        <v>838.01</v>
      </c>
      <c r="M6744">
        <v>35.93</v>
      </c>
      <c r="N6744" t="s">
        <v>49</v>
      </c>
      <c r="O6744">
        <v>5</v>
      </c>
      <c r="P6744" t="str" cm="1">
        <f t="array" ref="P6744">_xlfn.IFS(C6744&lt;25,"18-24", C6744&lt;=35,"25-35", C6744&lt;=50,"36-50",TRUE,"50+")</f>
        <v>36-50</v>
      </c>
      <c r="Q6744" t="str">
        <f t="shared" si="735"/>
        <v>repeat</v>
      </c>
      <c r="R6744" t="str">
        <f t="shared" si="736"/>
        <v>high value</v>
      </c>
      <c r="S6744" t="str">
        <f t="shared" si="737"/>
        <v>High</v>
      </c>
      <c r="T6744" t="str">
        <f t="shared" si="738"/>
        <v>Mar</v>
      </c>
      <c r="U6744">
        <f t="shared" si="739"/>
        <v>2024</v>
      </c>
      <c r="V6744" t="str">
        <f t="shared" si="740"/>
        <v>10-15</v>
      </c>
      <c r="W6744" t="str">
        <f t="shared" si="741"/>
        <v>Slow</v>
      </c>
    </row>
    <row r="6745" spans="1:23" x14ac:dyDescent="0.3">
      <c r="A6745">
        <v>606744</v>
      </c>
      <c r="B6745">
        <v>88728</v>
      </c>
      <c r="C6745">
        <v>22</v>
      </c>
      <c r="D6745" t="s">
        <v>7</v>
      </c>
      <c r="E6745" t="s">
        <v>13</v>
      </c>
      <c r="F6745" t="s">
        <v>30</v>
      </c>
      <c r="G6745" t="s">
        <v>21</v>
      </c>
      <c r="H6745" s="1">
        <v>44999</v>
      </c>
      <c r="I6745" t="s">
        <v>34</v>
      </c>
      <c r="J6745">
        <v>59</v>
      </c>
      <c r="K6745">
        <v>1.2</v>
      </c>
      <c r="L6745">
        <v>225.61</v>
      </c>
      <c r="M6745">
        <v>37.799999999999997</v>
      </c>
      <c r="N6745" t="s">
        <v>48</v>
      </c>
      <c r="O6745">
        <v>4</v>
      </c>
      <c r="P6745" t="str" cm="1">
        <f t="array" ref="P6745">_xlfn.IFS(C6745&lt;25,"18-24", C6745&lt;=35,"25-35", C6745&lt;=50,"36-50",TRUE,"50+")</f>
        <v>18-24</v>
      </c>
      <c r="Q6745" t="str">
        <f t="shared" si="735"/>
        <v>new</v>
      </c>
      <c r="R6745" t="str">
        <f t="shared" si="736"/>
        <v>low</v>
      </c>
      <c r="S6745" t="str">
        <f t="shared" si="737"/>
        <v>medium</v>
      </c>
      <c r="T6745" t="str">
        <f t="shared" si="738"/>
        <v>Mar</v>
      </c>
      <c r="U6745">
        <f t="shared" si="739"/>
        <v>2023</v>
      </c>
      <c r="V6745" t="str">
        <f t="shared" si="740"/>
        <v>0-5</v>
      </c>
      <c r="W6745" t="str">
        <f t="shared" si="741"/>
        <v>Slow</v>
      </c>
    </row>
    <row r="6746" spans="1:23" x14ac:dyDescent="0.3">
      <c r="A6746">
        <v>606745</v>
      </c>
      <c r="B6746">
        <v>29861</v>
      </c>
      <c r="C6746">
        <v>48</v>
      </c>
      <c r="D6746" t="s">
        <v>4</v>
      </c>
      <c r="E6746" t="s">
        <v>15</v>
      </c>
      <c r="F6746" t="s">
        <v>26</v>
      </c>
      <c r="G6746" t="s">
        <v>21</v>
      </c>
      <c r="H6746" s="1">
        <v>45498</v>
      </c>
      <c r="I6746" t="s">
        <v>34</v>
      </c>
      <c r="J6746">
        <v>31</v>
      </c>
      <c r="K6746">
        <v>8.6999999999999993</v>
      </c>
      <c r="L6746">
        <v>862.59</v>
      </c>
      <c r="M6746">
        <v>42.8</v>
      </c>
      <c r="N6746" t="s">
        <v>50</v>
      </c>
      <c r="O6746">
        <v>5</v>
      </c>
      <c r="P6746" t="str" cm="1">
        <f t="array" ref="P6746">_xlfn.IFS(C6746&lt;25,"18-24", C6746&lt;=35,"25-35", C6746&lt;=50,"36-50",TRUE,"50+")</f>
        <v>36-50</v>
      </c>
      <c r="Q6746" t="str">
        <f t="shared" si="735"/>
        <v>new</v>
      </c>
      <c r="R6746" t="str">
        <f t="shared" si="736"/>
        <v>high value</v>
      </c>
      <c r="S6746" t="str">
        <f t="shared" si="737"/>
        <v>High</v>
      </c>
      <c r="T6746" t="str">
        <f t="shared" si="738"/>
        <v>Jul</v>
      </c>
      <c r="U6746">
        <f t="shared" si="739"/>
        <v>2024</v>
      </c>
      <c r="V6746" t="str">
        <f t="shared" si="740"/>
        <v>5-10</v>
      </c>
      <c r="W6746" t="str">
        <f t="shared" si="741"/>
        <v>Medium</v>
      </c>
    </row>
    <row r="6747" spans="1:23" x14ac:dyDescent="0.3">
      <c r="A6747">
        <v>606746</v>
      </c>
      <c r="B6747">
        <v>93521</v>
      </c>
      <c r="C6747">
        <v>46</v>
      </c>
      <c r="D6747" t="s">
        <v>7</v>
      </c>
      <c r="E6747" t="s">
        <v>5</v>
      </c>
      <c r="F6747" t="s">
        <v>32</v>
      </c>
      <c r="G6747" t="s">
        <v>21</v>
      </c>
      <c r="H6747" s="1">
        <v>44745</v>
      </c>
      <c r="I6747" t="s">
        <v>33</v>
      </c>
      <c r="J6747">
        <v>55</v>
      </c>
      <c r="K6747">
        <v>11.9</v>
      </c>
      <c r="L6747">
        <v>980.4</v>
      </c>
      <c r="M6747">
        <v>45.7</v>
      </c>
      <c r="N6747" t="s">
        <v>49</v>
      </c>
      <c r="O6747">
        <v>5</v>
      </c>
      <c r="P6747" t="str" cm="1">
        <f t="array" ref="P6747">_xlfn.IFS(C6747&lt;25,"18-24", C6747&lt;=35,"25-35", C6747&lt;=50,"36-50",TRUE,"50+")</f>
        <v>36-50</v>
      </c>
      <c r="Q6747" t="str">
        <f t="shared" si="735"/>
        <v>new</v>
      </c>
      <c r="R6747" t="str">
        <f t="shared" si="736"/>
        <v>high value</v>
      </c>
      <c r="S6747" t="str">
        <f t="shared" si="737"/>
        <v>High</v>
      </c>
      <c r="T6747" t="str">
        <f t="shared" si="738"/>
        <v>Jul</v>
      </c>
      <c r="U6747">
        <f t="shared" si="739"/>
        <v>2022</v>
      </c>
      <c r="V6747" t="str">
        <f t="shared" si="740"/>
        <v>10-15</v>
      </c>
      <c r="W6747" t="str">
        <f t="shared" si="741"/>
        <v>Slow</v>
      </c>
    </row>
    <row r="6748" spans="1:23" x14ac:dyDescent="0.3">
      <c r="A6748">
        <v>606747</v>
      </c>
      <c r="B6748">
        <v>97857</v>
      </c>
      <c r="C6748">
        <v>59</v>
      </c>
      <c r="D6748" t="s">
        <v>4</v>
      </c>
      <c r="E6748" t="s">
        <v>15</v>
      </c>
      <c r="F6748" t="s">
        <v>24</v>
      </c>
      <c r="G6748" t="s">
        <v>25</v>
      </c>
      <c r="H6748" s="1">
        <v>45390</v>
      </c>
      <c r="I6748" t="s">
        <v>34</v>
      </c>
      <c r="J6748">
        <v>25</v>
      </c>
      <c r="K6748">
        <v>2.9</v>
      </c>
      <c r="L6748">
        <v>633.48</v>
      </c>
      <c r="M6748">
        <v>115.71</v>
      </c>
      <c r="N6748" t="s">
        <v>47</v>
      </c>
      <c r="O6748">
        <v>1</v>
      </c>
      <c r="P6748" t="str" cm="1">
        <f t="array" ref="P6748">_xlfn.IFS(C6748&lt;25,"18-24", C6748&lt;=35,"25-35", C6748&lt;=50,"36-50",TRUE,"50+")</f>
        <v>50+</v>
      </c>
      <c r="Q6748" t="str">
        <f t="shared" si="735"/>
        <v>new</v>
      </c>
      <c r="R6748" t="str">
        <f t="shared" si="736"/>
        <v>high value</v>
      </c>
      <c r="S6748" t="str">
        <f t="shared" si="737"/>
        <v>Low</v>
      </c>
      <c r="T6748" t="str">
        <f t="shared" si="738"/>
        <v>Apr</v>
      </c>
      <c r="U6748">
        <f t="shared" si="739"/>
        <v>2024</v>
      </c>
      <c r="V6748" t="str">
        <f t="shared" si="740"/>
        <v>0-5</v>
      </c>
      <c r="W6748" t="str">
        <f t="shared" si="741"/>
        <v>Fast</v>
      </c>
    </row>
    <row r="6749" spans="1:23" x14ac:dyDescent="0.3">
      <c r="A6749">
        <v>606748</v>
      </c>
      <c r="B6749">
        <v>27500</v>
      </c>
      <c r="C6749">
        <v>33</v>
      </c>
      <c r="D6749" t="s">
        <v>4</v>
      </c>
      <c r="E6749" t="s">
        <v>13</v>
      </c>
      <c r="F6749" t="s">
        <v>19</v>
      </c>
      <c r="G6749" t="s">
        <v>21</v>
      </c>
      <c r="H6749" s="1">
        <v>44741</v>
      </c>
      <c r="I6749" t="s">
        <v>33</v>
      </c>
      <c r="J6749">
        <v>23</v>
      </c>
      <c r="K6749">
        <v>13.2</v>
      </c>
      <c r="L6749">
        <v>435.39</v>
      </c>
      <c r="M6749">
        <v>27.9</v>
      </c>
      <c r="N6749" t="s">
        <v>47</v>
      </c>
      <c r="O6749">
        <v>2</v>
      </c>
      <c r="P6749" t="str" cm="1">
        <f t="array" ref="P6749">_xlfn.IFS(C6749&lt;25,"18-24", C6749&lt;=35,"25-35", C6749&lt;=50,"36-50",TRUE,"50+")</f>
        <v>25-35</v>
      </c>
      <c r="Q6749" t="str">
        <f t="shared" si="735"/>
        <v>new</v>
      </c>
      <c r="R6749" t="str">
        <f t="shared" si="736"/>
        <v>medium</v>
      </c>
      <c r="S6749" t="str">
        <f t="shared" si="737"/>
        <v>Low</v>
      </c>
      <c r="T6749" t="str">
        <f t="shared" si="738"/>
        <v>Jun</v>
      </c>
      <c r="U6749">
        <f t="shared" si="739"/>
        <v>2022</v>
      </c>
      <c r="V6749" t="str">
        <f t="shared" si="740"/>
        <v>10-15</v>
      </c>
      <c r="W6749" t="str">
        <f t="shared" si="741"/>
        <v>Fast</v>
      </c>
    </row>
    <row r="6750" spans="1:23" x14ac:dyDescent="0.3">
      <c r="A6750">
        <v>606749</v>
      </c>
      <c r="B6750">
        <v>99567</v>
      </c>
      <c r="C6750">
        <v>47</v>
      </c>
      <c r="D6750" t="s">
        <v>7</v>
      </c>
      <c r="E6750" t="s">
        <v>5</v>
      </c>
      <c r="F6750" t="s">
        <v>28</v>
      </c>
      <c r="G6750" t="s">
        <v>31</v>
      </c>
      <c r="H6750" s="1">
        <v>45201</v>
      </c>
      <c r="I6750" t="s">
        <v>34</v>
      </c>
      <c r="J6750">
        <v>21</v>
      </c>
      <c r="K6750">
        <v>11.8</v>
      </c>
      <c r="L6750">
        <v>942.84</v>
      </c>
      <c r="M6750">
        <v>117.11</v>
      </c>
      <c r="N6750" t="s">
        <v>47</v>
      </c>
      <c r="O6750">
        <v>3</v>
      </c>
      <c r="P6750" t="str" cm="1">
        <f t="array" ref="P6750">_xlfn.IFS(C6750&lt;25,"18-24", C6750&lt;=35,"25-35", C6750&lt;=50,"36-50",TRUE,"50+")</f>
        <v>36-50</v>
      </c>
      <c r="Q6750" t="str">
        <f t="shared" si="735"/>
        <v>repeat</v>
      </c>
      <c r="R6750" t="str">
        <f t="shared" si="736"/>
        <v>high value</v>
      </c>
      <c r="S6750" t="str">
        <f t="shared" si="737"/>
        <v>medium</v>
      </c>
      <c r="T6750" t="str">
        <f t="shared" si="738"/>
        <v>Oct</v>
      </c>
      <c r="U6750">
        <f t="shared" si="739"/>
        <v>2023</v>
      </c>
      <c r="V6750" t="str">
        <f t="shared" si="740"/>
        <v>10-15</v>
      </c>
      <c r="W6750" t="str">
        <f t="shared" si="741"/>
        <v>Fast</v>
      </c>
    </row>
    <row r="6751" spans="1:23" x14ac:dyDescent="0.3">
      <c r="A6751">
        <v>606750</v>
      </c>
      <c r="B6751">
        <v>15350</v>
      </c>
      <c r="C6751">
        <v>46</v>
      </c>
      <c r="D6751" t="s">
        <v>7</v>
      </c>
      <c r="E6751" t="s">
        <v>16</v>
      </c>
      <c r="F6751" t="s">
        <v>26</v>
      </c>
      <c r="G6751" t="s">
        <v>29</v>
      </c>
      <c r="H6751" s="1">
        <v>44682</v>
      </c>
      <c r="I6751" t="s">
        <v>34</v>
      </c>
      <c r="J6751">
        <v>80</v>
      </c>
      <c r="K6751">
        <v>4.4000000000000004</v>
      </c>
      <c r="L6751">
        <v>161.35</v>
      </c>
      <c r="M6751">
        <v>62.64</v>
      </c>
      <c r="N6751" t="s">
        <v>50</v>
      </c>
      <c r="O6751">
        <v>1</v>
      </c>
      <c r="P6751" t="str" cm="1">
        <f t="array" ref="P6751">_xlfn.IFS(C6751&lt;25,"18-24", C6751&lt;=35,"25-35", C6751&lt;=50,"36-50",TRUE,"50+")</f>
        <v>36-50</v>
      </c>
      <c r="Q6751" t="str">
        <f t="shared" si="735"/>
        <v>new</v>
      </c>
      <c r="R6751" t="str">
        <f t="shared" si="736"/>
        <v>low</v>
      </c>
      <c r="S6751" t="str">
        <f t="shared" si="737"/>
        <v>Low</v>
      </c>
      <c r="T6751" t="str">
        <f t="shared" si="738"/>
        <v>May</v>
      </c>
      <c r="U6751">
        <f t="shared" si="739"/>
        <v>2022</v>
      </c>
      <c r="V6751" t="str">
        <f t="shared" si="740"/>
        <v>0-5</v>
      </c>
      <c r="W6751" t="str">
        <f t="shared" si="741"/>
        <v>Slow</v>
      </c>
    </row>
    <row r="6752" spans="1:23" x14ac:dyDescent="0.3">
      <c r="A6752">
        <v>606751</v>
      </c>
      <c r="B6752">
        <v>43802</v>
      </c>
      <c r="C6752">
        <v>26</v>
      </c>
      <c r="D6752" t="s">
        <v>4</v>
      </c>
      <c r="E6752" t="s">
        <v>5</v>
      </c>
      <c r="F6752" t="s">
        <v>19</v>
      </c>
      <c r="G6752" t="s">
        <v>23</v>
      </c>
      <c r="H6752" s="1">
        <v>45259</v>
      </c>
      <c r="I6752" t="s">
        <v>33</v>
      </c>
      <c r="J6752">
        <v>88</v>
      </c>
      <c r="K6752">
        <v>9.5</v>
      </c>
      <c r="L6752">
        <v>1399.35</v>
      </c>
      <c r="M6752">
        <v>62.58</v>
      </c>
      <c r="N6752" t="s">
        <v>47</v>
      </c>
      <c r="O6752">
        <v>1</v>
      </c>
      <c r="P6752" t="str" cm="1">
        <f t="array" ref="P6752">_xlfn.IFS(C6752&lt;25,"18-24", C6752&lt;=35,"25-35", C6752&lt;=50,"36-50",TRUE,"50+")</f>
        <v>25-35</v>
      </c>
      <c r="Q6752" t="str">
        <f t="shared" si="735"/>
        <v>new</v>
      </c>
      <c r="R6752" t="str">
        <f t="shared" si="736"/>
        <v>high value</v>
      </c>
      <c r="S6752" t="str">
        <f t="shared" si="737"/>
        <v>Low</v>
      </c>
      <c r="T6752" t="str">
        <f t="shared" si="738"/>
        <v>Nov</v>
      </c>
      <c r="U6752">
        <f t="shared" si="739"/>
        <v>2023</v>
      </c>
      <c r="V6752" t="str">
        <f t="shared" si="740"/>
        <v>5-10</v>
      </c>
      <c r="W6752" t="str">
        <f t="shared" si="741"/>
        <v>Slow</v>
      </c>
    </row>
    <row r="6753" spans="1:23" x14ac:dyDescent="0.3">
      <c r="A6753">
        <v>606752</v>
      </c>
      <c r="B6753">
        <v>69872</v>
      </c>
      <c r="C6753">
        <v>23</v>
      </c>
      <c r="D6753" t="s">
        <v>4</v>
      </c>
      <c r="E6753" t="s">
        <v>8</v>
      </c>
      <c r="F6753" t="s">
        <v>19</v>
      </c>
      <c r="G6753" t="s">
        <v>25</v>
      </c>
      <c r="H6753" s="1">
        <v>44770</v>
      </c>
      <c r="I6753" t="s">
        <v>33</v>
      </c>
      <c r="J6753">
        <v>45</v>
      </c>
      <c r="K6753">
        <v>6.1</v>
      </c>
      <c r="L6753">
        <v>749.94</v>
      </c>
      <c r="M6753">
        <v>59.87</v>
      </c>
      <c r="N6753" t="s">
        <v>50</v>
      </c>
      <c r="O6753">
        <v>5</v>
      </c>
      <c r="P6753" t="str" cm="1">
        <f t="array" ref="P6753">_xlfn.IFS(C6753&lt;25,"18-24", C6753&lt;=35,"25-35", C6753&lt;=50,"36-50",TRUE,"50+")</f>
        <v>18-24</v>
      </c>
      <c r="Q6753" t="str">
        <f t="shared" si="735"/>
        <v>new</v>
      </c>
      <c r="R6753" t="str">
        <f t="shared" si="736"/>
        <v>high value</v>
      </c>
      <c r="S6753" t="str">
        <f t="shared" si="737"/>
        <v>High</v>
      </c>
      <c r="T6753" t="str">
        <f t="shared" si="738"/>
        <v>Jul</v>
      </c>
      <c r="U6753">
        <f t="shared" si="739"/>
        <v>2022</v>
      </c>
      <c r="V6753" t="str">
        <f t="shared" si="740"/>
        <v>5-10</v>
      </c>
      <c r="W6753" t="str">
        <f t="shared" si="741"/>
        <v>Medium</v>
      </c>
    </row>
    <row r="6754" spans="1:23" x14ac:dyDescent="0.3">
      <c r="A6754">
        <v>606753</v>
      </c>
      <c r="B6754">
        <v>36035</v>
      </c>
      <c r="C6754">
        <v>30</v>
      </c>
      <c r="D6754" t="s">
        <v>4</v>
      </c>
      <c r="E6754" t="s">
        <v>11</v>
      </c>
      <c r="F6754" t="s">
        <v>18</v>
      </c>
      <c r="G6754" t="s">
        <v>25</v>
      </c>
      <c r="H6754" s="1">
        <v>45640</v>
      </c>
      <c r="I6754" t="s">
        <v>34</v>
      </c>
      <c r="J6754">
        <v>38</v>
      </c>
      <c r="K6754">
        <v>10.7</v>
      </c>
      <c r="L6754">
        <v>617.96</v>
      </c>
      <c r="M6754">
        <v>57.33</v>
      </c>
      <c r="N6754" t="s">
        <v>49</v>
      </c>
      <c r="O6754">
        <v>4</v>
      </c>
      <c r="P6754" t="str" cm="1">
        <f t="array" ref="P6754">_xlfn.IFS(C6754&lt;25,"18-24", C6754&lt;=35,"25-35", C6754&lt;=50,"36-50",TRUE,"50+")</f>
        <v>25-35</v>
      </c>
      <c r="Q6754" t="str">
        <f t="shared" si="735"/>
        <v>new</v>
      </c>
      <c r="R6754" t="str">
        <f t="shared" si="736"/>
        <v>high value</v>
      </c>
      <c r="S6754" t="str">
        <f t="shared" si="737"/>
        <v>medium</v>
      </c>
      <c r="T6754" t="str">
        <f t="shared" si="738"/>
        <v>Dec</v>
      </c>
      <c r="U6754">
        <f t="shared" si="739"/>
        <v>2024</v>
      </c>
      <c r="V6754" t="str">
        <f t="shared" si="740"/>
        <v>10-15</v>
      </c>
      <c r="W6754" t="str">
        <f t="shared" si="741"/>
        <v>Medium</v>
      </c>
    </row>
    <row r="6755" spans="1:23" x14ac:dyDescent="0.3">
      <c r="A6755">
        <v>606754</v>
      </c>
      <c r="B6755">
        <v>80403</v>
      </c>
      <c r="C6755">
        <v>56</v>
      </c>
      <c r="D6755" t="s">
        <v>7</v>
      </c>
      <c r="E6755" t="s">
        <v>11</v>
      </c>
      <c r="F6755" t="s">
        <v>32</v>
      </c>
      <c r="G6755" t="s">
        <v>23</v>
      </c>
      <c r="H6755" s="1">
        <v>45548</v>
      </c>
      <c r="I6755" t="s">
        <v>34</v>
      </c>
      <c r="J6755">
        <v>50</v>
      </c>
      <c r="K6755">
        <v>5.9</v>
      </c>
      <c r="L6755">
        <v>1497.9</v>
      </c>
      <c r="M6755">
        <v>105.27</v>
      </c>
      <c r="N6755" t="s">
        <v>47</v>
      </c>
      <c r="O6755">
        <v>2</v>
      </c>
      <c r="P6755" t="str" cm="1">
        <f t="array" ref="P6755">_xlfn.IFS(C6755&lt;25,"18-24", C6755&lt;=35,"25-35", C6755&lt;=50,"36-50",TRUE,"50+")</f>
        <v>50+</v>
      </c>
      <c r="Q6755" t="str">
        <f t="shared" si="735"/>
        <v>new</v>
      </c>
      <c r="R6755" t="str">
        <f t="shared" si="736"/>
        <v>high value</v>
      </c>
      <c r="S6755" t="str">
        <f t="shared" si="737"/>
        <v>Low</v>
      </c>
      <c r="T6755" t="str">
        <f t="shared" si="738"/>
        <v>Sep</v>
      </c>
      <c r="U6755">
        <f t="shared" si="739"/>
        <v>2024</v>
      </c>
      <c r="V6755" t="str">
        <f t="shared" si="740"/>
        <v>5-10</v>
      </c>
      <c r="W6755" t="str">
        <f t="shared" si="741"/>
        <v>Slow</v>
      </c>
    </row>
    <row r="6756" spans="1:23" x14ac:dyDescent="0.3">
      <c r="A6756">
        <v>606755</v>
      </c>
      <c r="B6756">
        <v>14472</v>
      </c>
      <c r="C6756">
        <v>60</v>
      </c>
      <c r="D6756" t="s">
        <v>4</v>
      </c>
      <c r="E6756" t="s">
        <v>16</v>
      </c>
      <c r="F6756" t="s">
        <v>32</v>
      </c>
      <c r="G6756" t="s">
        <v>27</v>
      </c>
      <c r="H6756" s="1">
        <v>45500</v>
      </c>
      <c r="I6756" t="s">
        <v>34</v>
      </c>
      <c r="J6756">
        <v>84</v>
      </c>
      <c r="K6756">
        <v>7.9</v>
      </c>
      <c r="L6756">
        <v>1446.81</v>
      </c>
      <c r="M6756">
        <v>61.67</v>
      </c>
      <c r="N6756" t="s">
        <v>47</v>
      </c>
      <c r="O6756">
        <v>3</v>
      </c>
      <c r="P6756" t="str" cm="1">
        <f t="array" ref="P6756">_xlfn.IFS(C6756&lt;25,"18-24", C6756&lt;=35,"25-35", C6756&lt;=50,"36-50",TRUE,"50+")</f>
        <v>50+</v>
      </c>
      <c r="Q6756" t="str">
        <f t="shared" si="735"/>
        <v>new</v>
      </c>
      <c r="R6756" t="str">
        <f t="shared" si="736"/>
        <v>high value</v>
      </c>
      <c r="S6756" t="str">
        <f t="shared" si="737"/>
        <v>medium</v>
      </c>
      <c r="T6756" t="str">
        <f t="shared" si="738"/>
        <v>Jul</v>
      </c>
      <c r="U6756">
        <f t="shared" si="739"/>
        <v>2024</v>
      </c>
      <c r="V6756" t="str">
        <f t="shared" si="740"/>
        <v>5-10</v>
      </c>
      <c r="W6756" t="str">
        <f t="shared" si="741"/>
        <v>Slow</v>
      </c>
    </row>
    <row r="6757" spans="1:23" x14ac:dyDescent="0.3">
      <c r="A6757">
        <v>606756</v>
      </c>
      <c r="B6757">
        <v>72019</v>
      </c>
      <c r="C6757">
        <v>27</v>
      </c>
      <c r="D6757" t="s">
        <v>4</v>
      </c>
      <c r="E6757" t="s">
        <v>5</v>
      </c>
      <c r="F6757" t="s">
        <v>19</v>
      </c>
      <c r="G6757" t="s">
        <v>27</v>
      </c>
      <c r="H6757" s="1">
        <v>44667</v>
      </c>
      <c r="I6757" t="s">
        <v>33</v>
      </c>
      <c r="J6757">
        <v>67</v>
      </c>
      <c r="K6757">
        <v>5.6</v>
      </c>
      <c r="L6757">
        <v>751.15</v>
      </c>
      <c r="M6757">
        <v>106.55</v>
      </c>
      <c r="N6757" t="s">
        <v>47</v>
      </c>
      <c r="O6757">
        <v>3</v>
      </c>
      <c r="P6757" t="str" cm="1">
        <f t="array" ref="P6757">_xlfn.IFS(C6757&lt;25,"18-24", C6757&lt;=35,"25-35", C6757&lt;=50,"36-50",TRUE,"50+")</f>
        <v>25-35</v>
      </c>
      <c r="Q6757" t="str">
        <f t="shared" si="735"/>
        <v>new</v>
      </c>
      <c r="R6757" t="str">
        <f t="shared" si="736"/>
        <v>high value</v>
      </c>
      <c r="S6757" t="str">
        <f t="shared" si="737"/>
        <v>medium</v>
      </c>
      <c r="T6757" t="str">
        <f t="shared" si="738"/>
        <v>Apr</v>
      </c>
      <c r="U6757">
        <f t="shared" si="739"/>
        <v>2022</v>
      </c>
      <c r="V6757" t="str">
        <f t="shared" si="740"/>
        <v>5-10</v>
      </c>
      <c r="W6757" t="str">
        <f t="shared" si="741"/>
        <v>Slow</v>
      </c>
    </row>
    <row r="6758" spans="1:23" x14ac:dyDescent="0.3">
      <c r="A6758">
        <v>606757</v>
      </c>
      <c r="B6758">
        <v>30577</v>
      </c>
      <c r="C6758">
        <v>61</v>
      </c>
      <c r="D6758" t="s">
        <v>4</v>
      </c>
      <c r="E6758" t="s">
        <v>5</v>
      </c>
      <c r="F6758" t="s">
        <v>22</v>
      </c>
      <c r="G6758" t="s">
        <v>27</v>
      </c>
      <c r="H6758" s="1">
        <v>45473</v>
      </c>
      <c r="I6758" t="s">
        <v>34</v>
      </c>
      <c r="J6758">
        <v>37</v>
      </c>
      <c r="K6758">
        <v>7.8</v>
      </c>
      <c r="L6758">
        <v>1354.97</v>
      </c>
      <c r="M6758">
        <v>86.86</v>
      </c>
      <c r="N6758" t="s">
        <v>49</v>
      </c>
      <c r="O6758">
        <v>1</v>
      </c>
      <c r="P6758" t="str" cm="1">
        <f t="array" ref="P6758">_xlfn.IFS(C6758&lt;25,"18-24", C6758&lt;=35,"25-35", C6758&lt;=50,"36-50",TRUE,"50+")</f>
        <v>50+</v>
      </c>
      <c r="Q6758" t="str">
        <f t="shared" si="735"/>
        <v>new</v>
      </c>
      <c r="R6758" t="str">
        <f t="shared" si="736"/>
        <v>high value</v>
      </c>
      <c r="S6758" t="str">
        <f t="shared" si="737"/>
        <v>Low</v>
      </c>
      <c r="T6758" t="str">
        <f t="shared" si="738"/>
        <v>Jun</v>
      </c>
      <c r="U6758">
        <f t="shared" si="739"/>
        <v>2024</v>
      </c>
      <c r="V6758" t="str">
        <f t="shared" si="740"/>
        <v>5-10</v>
      </c>
      <c r="W6758" t="str">
        <f t="shared" si="741"/>
        <v>Medium</v>
      </c>
    </row>
    <row r="6759" spans="1:23" x14ac:dyDescent="0.3">
      <c r="A6759">
        <v>606758</v>
      </c>
      <c r="B6759">
        <v>53120</v>
      </c>
      <c r="C6759">
        <v>18</v>
      </c>
      <c r="D6759" t="s">
        <v>4</v>
      </c>
      <c r="E6759" t="s">
        <v>16</v>
      </c>
      <c r="F6759" t="s">
        <v>32</v>
      </c>
      <c r="G6759" t="s">
        <v>29</v>
      </c>
      <c r="H6759" s="1">
        <v>45398</v>
      </c>
      <c r="I6759" t="s">
        <v>34</v>
      </c>
      <c r="J6759">
        <v>60</v>
      </c>
      <c r="K6759">
        <v>4.4000000000000004</v>
      </c>
      <c r="L6759">
        <v>817.5</v>
      </c>
      <c r="M6759">
        <v>68.28</v>
      </c>
      <c r="N6759" t="s">
        <v>50</v>
      </c>
      <c r="O6759">
        <v>3</v>
      </c>
      <c r="P6759" t="str" cm="1">
        <f t="array" ref="P6759">_xlfn.IFS(C6759&lt;25,"18-24", C6759&lt;=35,"25-35", C6759&lt;=50,"36-50",TRUE,"50+")</f>
        <v>18-24</v>
      </c>
      <c r="Q6759" t="str">
        <f t="shared" si="735"/>
        <v>new</v>
      </c>
      <c r="R6759" t="str">
        <f t="shared" si="736"/>
        <v>high value</v>
      </c>
      <c r="S6759" t="str">
        <f t="shared" si="737"/>
        <v>medium</v>
      </c>
      <c r="T6759" t="str">
        <f t="shared" si="738"/>
        <v>Apr</v>
      </c>
      <c r="U6759">
        <f t="shared" si="739"/>
        <v>2024</v>
      </c>
      <c r="V6759" t="str">
        <f t="shared" si="740"/>
        <v>0-5</v>
      </c>
      <c r="W6759" t="str">
        <f t="shared" si="741"/>
        <v>Slow</v>
      </c>
    </row>
    <row r="6760" spans="1:23" x14ac:dyDescent="0.3">
      <c r="A6760">
        <v>606759</v>
      </c>
      <c r="B6760">
        <v>62702</v>
      </c>
      <c r="C6760">
        <v>42</v>
      </c>
      <c r="D6760" t="s">
        <v>4</v>
      </c>
      <c r="E6760" t="s">
        <v>16</v>
      </c>
      <c r="F6760" t="s">
        <v>26</v>
      </c>
      <c r="G6760" t="s">
        <v>27</v>
      </c>
      <c r="H6760" s="1">
        <v>44696</v>
      </c>
      <c r="I6760" t="s">
        <v>34</v>
      </c>
      <c r="J6760">
        <v>22</v>
      </c>
      <c r="K6760">
        <v>14.8</v>
      </c>
      <c r="L6760">
        <v>346.77</v>
      </c>
      <c r="M6760">
        <v>36.340000000000003</v>
      </c>
      <c r="N6760" t="s">
        <v>50</v>
      </c>
      <c r="O6760">
        <v>2</v>
      </c>
      <c r="P6760" t="str" cm="1">
        <f t="array" ref="P6760">_xlfn.IFS(C6760&lt;25,"18-24", C6760&lt;=35,"25-35", C6760&lt;=50,"36-50",TRUE,"50+")</f>
        <v>36-50</v>
      </c>
      <c r="Q6760" t="str">
        <f t="shared" si="735"/>
        <v>new</v>
      </c>
      <c r="R6760" t="str">
        <f t="shared" si="736"/>
        <v>medium</v>
      </c>
      <c r="S6760" t="str">
        <f t="shared" si="737"/>
        <v>Low</v>
      </c>
      <c r="T6760" t="str">
        <f t="shared" si="738"/>
        <v>May</v>
      </c>
      <c r="U6760">
        <f t="shared" si="739"/>
        <v>2022</v>
      </c>
      <c r="V6760" t="str">
        <f t="shared" si="740"/>
        <v>10-15</v>
      </c>
      <c r="W6760" t="str">
        <f t="shared" si="741"/>
        <v>Fast</v>
      </c>
    </row>
    <row r="6761" spans="1:23" x14ac:dyDescent="0.3">
      <c r="A6761">
        <v>606760</v>
      </c>
      <c r="B6761">
        <v>87335</v>
      </c>
      <c r="C6761">
        <v>42</v>
      </c>
      <c r="D6761" t="s">
        <v>4</v>
      </c>
      <c r="E6761" t="s">
        <v>5</v>
      </c>
      <c r="F6761" t="s">
        <v>32</v>
      </c>
      <c r="G6761" t="s">
        <v>21</v>
      </c>
      <c r="H6761" s="1">
        <v>45458</v>
      </c>
      <c r="I6761" t="s">
        <v>33</v>
      </c>
      <c r="J6761">
        <v>64</v>
      </c>
      <c r="K6761">
        <v>7.2</v>
      </c>
      <c r="L6761">
        <v>624.95000000000005</v>
      </c>
      <c r="M6761">
        <v>74.5</v>
      </c>
      <c r="N6761" t="s">
        <v>50</v>
      </c>
      <c r="O6761">
        <v>3</v>
      </c>
      <c r="P6761" t="str" cm="1">
        <f t="array" ref="P6761">_xlfn.IFS(C6761&lt;25,"18-24", C6761&lt;=35,"25-35", C6761&lt;=50,"36-50",TRUE,"50+")</f>
        <v>36-50</v>
      </c>
      <c r="Q6761" t="str">
        <f t="shared" si="735"/>
        <v>new</v>
      </c>
      <c r="R6761" t="str">
        <f t="shared" si="736"/>
        <v>high value</v>
      </c>
      <c r="S6761" t="str">
        <f t="shared" si="737"/>
        <v>medium</v>
      </c>
      <c r="T6761" t="str">
        <f t="shared" si="738"/>
        <v>Jun</v>
      </c>
      <c r="U6761">
        <f t="shared" si="739"/>
        <v>2024</v>
      </c>
      <c r="V6761" t="str">
        <f t="shared" si="740"/>
        <v>5-10</v>
      </c>
      <c r="W6761" t="str">
        <f t="shared" si="741"/>
        <v>Slow</v>
      </c>
    </row>
    <row r="6762" spans="1:23" x14ac:dyDescent="0.3">
      <c r="A6762">
        <v>606761</v>
      </c>
      <c r="B6762">
        <v>97806</v>
      </c>
      <c r="C6762">
        <v>32</v>
      </c>
      <c r="D6762" t="s">
        <v>7</v>
      </c>
      <c r="E6762" t="s">
        <v>13</v>
      </c>
      <c r="F6762" t="s">
        <v>24</v>
      </c>
      <c r="G6762" t="s">
        <v>25</v>
      </c>
      <c r="H6762" s="1">
        <v>45214</v>
      </c>
      <c r="I6762" t="s">
        <v>34</v>
      </c>
      <c r="J6762">
        <v>85</v>
      </c>
      <c r="K6762">
        <v>9.9</v>
      </c>
      <c r="L6762">
        <v>1055.95</v>
      </c>
      <c r="M6762">
        <v>56.7</v>
      </c>
      <c r="N6762" t="s">
        <v>48</v>
      </c>
      <c r="O6762">
        <v>4</v>
      </c>
      <c r="P6762" t="str" cm="1">
        <f t="array" ref="P6762">_xlfn.IFS(C6762&lt;25,"18-24", C6762&lt;=35,"25-35", C6762&lt;=50,"36-50",TRUE,"50+")</f>
        <v>25-35</v>
      </c>
      <c r="Q6762" t="str">
        <f t="shared" si="735"/>
        <v>new</v>
      </c>
      <c r="R6762" t="str">
        <f t="shared" si="736"/>
        <v>high value</v>
      </c>
      <c r="S6762" t="str">
        <f t="shared" si="737"/>
        <v>medium</v>
      </c>
      <c r="T6762" t="str">
        <f t="shared" si="738"/>
        <v>Oct</v>
      </c>
      <c r="U6762">
        <f t="shared" si="739"/>
        <v>2023</v>
      </c>
      <c r="V6762" t="str">
        <f t="shared" si="740"/>
        <v>5-10</v>
      </c>
      <c r="W6762" t="str">
        <f t="shared" si="741"/>
        <v>Slow</v>
      </c>
    </row>
    <row r="6763" spans="1:23" x14ac:dyDescent="0.3">
      <c r="A6763">
        <v>606762</v>
      </c>
      <c r="B6763">
        <v>20660</v>
      </c>
      <c r="C6763">
        <v>28</v>
      </c>
      <c r="D6763" t="s">
        <v>4</v>
      </c>
      <c r="E6763" t="s">
        <v>8</v>
      </c>
      <c r="F6763" t="s">
        <v>22</v>
      </c>
      <c r="G6763" t="s">
        <v>27</v>
      </c>
      <c r="H6763" s="1">
        <v>45025</v>
      </c>
      <c r="I6763" t="s">
        <v>34</v>
      </c>
      <c r="J6763">
        <v>79</v>
      </c>
      <c r="K6763">
        <v>6.8</v>
      </c>
      <c r="L6763">
        <v>654.76</v>
      </c>
      <c r="M6763">
        <v>66.569999999999993</v>
      </c>
      <c r="N6763" t="s">
        <v>49</v>
      </c>
      <c r="O6763">
        <v>2</v>
      </c>
      <c r="P6763" t="str" cm="1">
        <f t="array" ref="P6763">_xlfn.IFS(C6763&lt;25,"18-24", C6763&lt;=35,"25-35", C6763&lt;=50,"36-50",TRUE,"50+")</f>
        <v>25-35</v>
      </c>
      <c r="Q6763" t="str">
        <f t="shared" si="735"/>
        <v>new</v>
      </c>
      <c r="R6763" t="str">
        <f t="shared" si="736"/>
        <v>high value</v>
      </c>
      <c r="S6763" t="str">
        <f t="shared" si="737"/>
        <v>Low</v>
      </c>
      <c r="T6763" t="str">
        <f t="shared" si="738"/>
        <v>Apr</v>
      </c>
      <c r="U6763">
        <f t="shared" si="739"/>
        <v>2023</v>
      </c>
      <c r="V6763" t="str">
        <f t="shared" si="740"/>
        <v>5-10</v>
      </c>
      <c r="W6763" t="str">
        <f t="shared" si="741"/>
        <v>Slow</v>
      </c>
    </row>
    <row r="6764" spans="1:23" x14ac:dyDescent="0.3">
      <c r="A6764">
        <v>606763</v>
      </c>
      <c r="B6764">
        <v>88507</v>
      </c>
      <c r="C6764">
        <v>20</v>
      </c>
      <c r="D6764" t="s">
        <v>4</v>
      </c>
      <c r="E6764" t="s">
        <v>15</v>
      </c>
      <c r="F6764" t="s">
        <v>28</v>
      </c>
      <c r="G6764" t="s">
        <v>27</v>
      </c>
      <c r="H6764" s="1">
        <v>44938</v>
      </c>
      <c r="I6764" t="s">
        <v>34</v>
      </c>
      <c r="J6764">
        <v>38</v>
      </c>
      <c r="K6764">
        <v>5.4</v>
      </c>
      <c r="L6764">
        <v>1129.3800000000001</v>
      </c>
      <c r="M6764">
        <v>42.54</v>
      </c>
      <c r="N6764" t="s">
        <v>50</v>
      </c>
      <c r="O6764">
        <v>2</v>
      </c>
      <c r="P6764" t="str" cm="1">
        <f t="array" ref="P6764">_xlfn.IFS(C6764&lt;25,"18-24", C6764&lt;=35,"25-35", C6764&lt;=50,"36-50",TRUE,"50+")</f>
        <v>18-24</v>
      </c>
      <c r="Q6764" t="str">
        <f t="shared" si="735"/>
        <v>new</v>
      </c>
      <c r="R6764" t="str">
        <f t="shared" si="736"/>
        <v>high value</v>
      </c>
      <c r="S6764" t="str">
        <f t="shared" si="737"/>
        <v>Low</v>
      </c>
      <c r="T6764" t="str">
        <f t="shared" si="738"/>
        <v>Jan</v>
      </c>
      <c r="U6764">
        <f t="shared" si="739"/>
        <v>2023</v>
      </c>
      <c r="V6764" t="str">
        <f t="shared" si="740"/>
        <v>5-10</v>
      </c>
      <c r="W6764" t="str">
        <f t="shared" si="741"/>
        <v>Medium</v>
      </c>
    </row>
    <row r="6765" spans="1:23" x14ac:dyDescent="0.3">
      <c r="A6765">
        <v>606764</v>
      </c>
      <c r="B6765">
        <v>75378</v>
      </c>
      <c r="C6765">
        <v>53</v>
      </c>
      <c r="D6765" t="s">
        <v>7</v>
      </c>
      <c r="E6765" t="s">
        <v>16</v>
      </c>
      <c r="F6765" t="s">
        <v>32</v>
      </c>
      <c r="G6765" t="s">
        <v>23</v>
      </c>
      <c r="H6765" s="1">
        <v>44760</v>
      </c>
      <c r="I6765" t="s">
        <v>34</v>
      </c>
      <c r="J6765">
        <v>32</v>
      </c>
      <c r="K6765">
        <v>13.2</v>
      </c>
      <c r="L6765">
        <v>1282.01</v>
      </c>
      <c r="M6765">
        <v>50.37</v>
      </c>
      <c r="N6765" t="s">
        <v>49</v>
      </c>
      <c r="O6765">
        <v>4</v>
      </c>
      <c r="P6765" t="str" cm="1">
        <f t="array" ref="P6765">_xlfn.IFS(C6765&lt;25,"18-24", C6765&lt;=35,"25-35", C6765&lt;=50,"36-50",TRUE,"50+")</f>
        <v>50+</v>
      </c>
      <c r="Q6765" t="str">
        <f t="shared" si="735"/>
        <v>new</v>
      </c>
      <c r="R6765" t="str">
        <f t="shared" si="736"/>
        <v>high value</v>
      </c>
      <c r="S6765" t="str">
        <f t="shared" si="737"/>
        <v>medium</v>
      </c>
      <c r="T6765" t="str">
        <f t="shared" si="738"/>
        <v>Jul</v>
      </c>
      <c r="U6765">
        <f t="shared" si="739"/>
        <v>2022</v>
      </c>
      <c r="V6765" t="str">
        <f t="shared" si="740"/>
        <v>10-15</v>
      </c>
      <c r="W6765" t="str">
        <f t="shared" si="741"/>
        <v>Medium</v>
      </c>
    </row>
    <row r="6766" spans="1:23" x14ac:dyDescent="0.3">
      <c r="A6766">
        <v>606765</v>
      </c>
      <c r="B6766">
        <v>75054</v>
      </c>
      <c r="C6766">
        <v>52</v>
      </c>
      <c r="D6766" t="s">
        <v>4</v>
      </c>
      <c r="E6766" t="s">
        <v>16</v>
      </c>
      <c r="F6766" t="s">
        <v>32</v>
      </c>
      <c r="G6766" t="s">
        <v>25</v>
      </c>
      <c r="H6766" s="1">
        <v>44706</v>
      </c>
      <c r="I6766" t="s">
        <v>34</v>
      </c>
      <c r="J6766">
        <v>55</v>
      </c>
      <c r="K6766">
        <v>4.0999999999999996</v>
      </c>
      <c r="L6766">
        <v>843.43</v>
      </c>
      <c r="M6766">
        <v>54.02</v>
      </c>
      <c r="N6766" t="s">
        <v>48</v>
      </c>
      <c r="O6766">
        <v>3</v>
      </c>
      <c r="P6766" t="str" cm="1">
        <f t="array" ref="P6766">_xlfn.IFS(C6766&lt;25,"18-24", C6766&lt;=35,"25-35", C6766&lt;=50,"36-50",TRUE,"50+")</f>
        <v>50+</v>
      </c>
      <c r="Q6766" t="str">
        <f t="shared" si="735"/>
        <v>new</v>
      </c>
      <c r="R6766" t="str">
        <f t="shared" si="736"/>
        <v>high value</v>
      </c>
      <c r="S6766" t="str">
        <f t="shared" si="737"/>
        <v>medium</v>
      </c>
      <c r="T6766" t="str">
        <f t="shared" si="738"/>
        <v>May</v>
      </c>
      <c r="U6766">
        <f t="shared" si="739"/>
        <v>2022</v>
      </c>
      <c r="V6766" t="str">
        <f t="shared" si="740"/>
        <v>0-5</v>
      </c>
      <c r="W6766" t="str">
        <f t="shared" si="741"/>
        <v>Slow</v>
      </c>
    </row>
    <row r="6767" spans="1:23" x14ac:dyDescent="0.3">
      <c r="A6767">
        <v>606766</v>
      </c>
      <c r="B6767">
        <v>56191</v>
      </c>
      <c r="C6767">
        <v>48</v>
      </c>
      <c r="D6767" t="s">
        <v>7</v>
      </c>
      <c r="E6767" t="s">
        <v>15</v>
      </c>
      <c r="F6767" t="s">
        <v>28</v>
      </c>
      <c r="G6767" t="s">
        <v>29</v>
      </c>
      <c r="H6767" s="1">
        <v>44727</v>
      </c>
      <c r="I6767" t="s">
        <v>33</v>
      </c>
      <c r="J6767">
        <v>61</v>
      </c>
      <c r="K6767">
        <v>2.6</v>
      </c>
      <c r="L6767">
        <v>652.61</v>
      </c>
      <c r="M6767">
        <v>42.45</v>
      </c>
      <c r="N6767" t="s">
        <v>50</v>
      </c>
      <c r="O6767">
        <v>3</v>
      </c>
      <c r="P6767" t="str" cm="1">
        <f t="array" ref="P6767">_xlfn.IFS(C6767&lt;25,"18-24", C6767&lt;=35,"25-35", C6767&lt;=50,"36-50",TRUE,"50+")</f>
        <v>36-50</v>
      </c>
      <c r="Q6767" t="str">
        <f t="shared" si="735"/>
        <v>new</v>
      </c>
      <c r="R6767" t="str">
        <f t="shared" si="736"/>
        <v>high value</v>
      </c>
      <c r="S6767" t="str">
        <f t="shared" si="737"/>
        <v>medium</v>
      </c>
      <c r="T6767" t="str">
        <f t="shared" si="738"/>
        <v>Jun</v>
      </c>
      <c r="U6767">
        <f t="shared" si="739"/>
        <v>2022</v>
      </c>
      <c r="V6767" t="str">
        <f t="shared" si="740"/>
        <v>0-5</v>
      </c>
      <c r="W6767" t="str">
        <f t="shared" si="741"/>
        <v>Slow</v>
      </c>
    </row>
    <row r="6768" spans="1:23" x14ac:dyDescent="0.3">
      <c r="A6768">
        <v>606767</v>
      </c>
      <c r="B6768">
        <v>16102</v>
      </c>
      <c r="C6768">
        <v>21</v>
      </c>
      <c r="D6768" t="s">
        <v>4</v>
      </c>
      <c r="E6768" t="s">
        <v>11</v>
      </c>
      <c r="F6768" t="s">
        <v>30</v>
      </c>
      <c r="G6768" t="s">
        <v>25</v>
      </c>
      <c r="H6768" s="1">
        <v>45598</v>
      </c>
      <c r="I6768" t="s">
        <v>34</v>
      </c>
      <c r="J6768">
        <v>49</v>
      </c>
      <c r="K6768">
        <v>10</v>
      </c>
      <c r="L6768">
        <v>1126.97</v>
      </c>
      <c r="M6768">
        <v>118.87</v>
      </c>
      <c r="N6768" t="s">
        <v>50</v>
      </c>
      <c r="O6768">
        <v>4</v>
      </c>
      <c r="P6768" t="str" cm="1">
        <f t="array" ref="P6768">_xlfn.IFS(C6768&lt;25,"18-24", C6768&lt;=35,"25-35", C6768&lt;=50,"36-50",TRUE,"50+")</f>
        <v>18-24</v>
      </c>
      <c r="Q6768" t="str">
        <f t="shared" si="735"/>
        <v>new</v>
      </c>
      <c r="R6768" t="str">
        <f t="shared" si="736"/>
        <v>high value</v>
      </c>
      <c r="S6768" t="str">
        <f t="shared" si="737"/>
        <v>medium</v>
      </c>
      <c r="T6768" t="str">
        <f t="shared" si="738"/>
        <v>Nov</v>
      </c>
      <c r="U6768">
        <f t="shared" si="739"/>
        <v>2024</v>
      </c>
      <c r="V6768" t="str">
        <f t="shared" si="740"/>
        <v>5-10</v>
      </c>
      <c r="W6768" t="str">
        <f t="shared" si="741"/>
        <v>Slow</v>
      </c>
    </row>
    <row r="6769" spans="1:23" x14ac:dyDescent="0.3">
      <c r="A6769">
        <v>606768</v>
      </c>
      <c r="B6769">
        <v>97600</v>
      </c>
      <c r="C6769">
        <v>43</v>
      </c>
      <c r="D6769" t="s">
        <v>4</v>
      </c>
      <c r="E6769" t="s">
        <v>11</v>
      </c>
      <c r="F6769" t="s">
        <v>28</v>
      </c>
      <c r="G6769" t="s">
        <v>23</v>
      </c>
      <c r="H6769" s="1">
        <v>45354</v>
      </c>
      <c r="I6769" t="s">
        <v>34</v>
      </c>
      <c r="J6769">
        <v>72</v>
      </c>
      <c r="K6769">
        <v>8</v>
      </c>
      <c r="L6769">
        <v>768.99</v>
      </c>
      <c r="M6769">
        <v>59.43</v>
      </c>
      <c r="N6769" t="s">
        <v>50</v>
      </c>
      <c r="O6769">
        <v>1</v>
      </c>
      <c r="P6769" t="str" cm="1">
        <f t="array" ref="P6769">_xlfn.IFS(C6769&lt;25,"18-24", C6769&lt;=35,"25-35", C6769&lt;=50,"36-50",TRUE,"50+")</f>
        <v>36-50</v>
      </c>
      <c r="Q6769" t="str">
        <f t="shared" si="735"/>
        <v>new</v>
      </c>
      <c r="R6769" t="str">
        <f t="shared" si="736"/>
        <v>high value</v>
      </c>
      <c r="S6769" t="str">
        <f t="shared" si="737"/>
        <v>Low</v>
      </c>
      <c r="T6769" t="str">
        <f t="shared" si="738"/>
        <v>Mar</v>
      </c>
      <c r="U6769">
        <f t="shared" si="739"/>
        <v>2024</v>
      </c>
      <c r="V6769" t="str">
        <f t="shared" si="740"/>
        <v>5-10</v>
      </c>
      <c r="W6769" t="str">
        <f t="shared" si="741"/>
        <v>Slow</v>
      </c>
    </row>
    <row r="6770" spans="1:23" x14ac:dyDescent="0.3">
      <c r="A6770">
        <v>606769</v>
      </c>
      <c r="B6770">
        <v>43767</v>
      </c>
      <c r="C6770">
        <v>27</v>
      </c>
      <c r="D6770" t="s">
        <v>4</v>
      </c>
      <c r="E6770" t="s">
        <v>15</v>
      </c>
      <c r="F6770" t="s">
        <v>19</v>
      </c>
      <c r="G6770" t="s">
        <v>21</v>
      </c>
      <c r="H6770" s="1">
        <v>44622</v>
      </c>
      <c r="I6770" t="s">
        <v>33</v>
      </c>
      <c r="J6770">
        <v>31</v>
      </c>
      <c r="K6770">
        <v>9.6</v>
      </c>
      <c r="L6770">
        <v>1253.22</v>
      </c>
      <c r="M6770">
        <v>117.57</v>
      </c>
      <c r="N6770" t="s">
        <v>47</v>
      </c>
      <c r="O6770">
        <v>4</v>
      </c>
      <c r="P6770" t="str" cm="1">
        <f t="array" ref="P6770">_xlfn.IFS(C6770&lt;25,"18-24", C6770&lt;=35,"25-35", C6770&lt;=50,"36-50",TRUE,"50+")</f>
        <v>25-35</v>
      </c>
      <c r="Q6770" t="str">
        <f t="shared" si="735"/>
        <v>new</v>
      </c>
      <c r="R6770" t="str">
        <f t="shared" si="736"/>
        <v>high value</v>
      </c>
      <c r="S6770" t="str">
        <f t="shared" si="737"/>
        <v>medium</v>
      </c>
      <c r="T6770" t="str">
        <f t="shared" si="738"/>
        <v>Mar</v>
      </c>
      <c r="U6770">
        <f t="shared" si="739"/>
        <v>2022</v>
      </c>
      <c r="V6770" t="str">
        <f t="shared" si="740"/>
        <v>5-10</v>
      </c>
      <c r="W6770" t="str">
        <f t="shared" si="741"/>
        <v>Medium</v>
      </c>
    </row>
    <row r="6771" spans="1:23" x14ac:dyDescent="0.3">
      <c r="A6771">
        <v>606770</v>
      </c>
      <c r="B6771">
        <v>57943</v>
      </c>
      <c r="C6771">
        <v>48</v>
      </c>
      <c r="D6771" t="s">
        <v>4</v>
      </c>
      <c r="E6771" t="s">
        <v>8</v>
      </c>
      <c r="F6771" t="s">
        <v>19</v>
      </c>
      <c r="G6771" t="s">
        <v>23</v>
      </c>
      <c r="H6771" s="1">
        <v>45193</v>
      </c>
      <c r="I6771" t="s">
        <v>34</v>
      </c>
      <c r="J6771">
        <v>36</v>
      </c>
      <c r="K6771">
        <v>10</v>
      </c>
      <c r="L6771">
        <v>339.55</v>
      </c>
      <c r="M6771">
        <v>113.6</v>
      </c>
      <c r="N6771" t="s">
        <v>48</v>
      </c>
      <c r="O6771">
        <v>4</v>
      </c>
      <c r="P6771" t="str" cm="1">
        <f t="array" ref="P6771">_xlfn.IFS(C6771&lt;25,"18-24", C6771&lt;=35,"25-35", C6771&lt;=50,"36-50",TRUE,"50+")</f>
        <v>36-50</v>
      </c>
      <c r="Q6771" t="str">
        <f t="shared" si="735"/>
        <v>repeat</v>
      </c>
      <c r="R6771" t="str">
        <f t="shared" si="736"/>
        <v>medium</v>
      </c>
      <c r="S6771" t="str">
        <f t="shared" si="737"/>
        <v>medium</v>
      </c>
      <c r="T6771" t="str">
        <f t="shared" si="738"/>
        <v>Sep</v>
      </c>
      <c r="U6771">
        <f t="shared" si="739"/>
        <v>2023</v>
      </c>
      <c r="V6771" t="str">
        <f t="shared" si="740"/>
        <v>5-10</v>
      </c>
      <c r="W6771" t="str">
        <f t="shared" si="741"/>
        <v>Medium</v>
      </c>
    </row>
    <row r="6772" spans="1:23" x14ac:dyDescent="0.3">
      <c r="A6772">
        <v>606771</v>
      </c>
      <c r="B6772">
        <v>52285</v>
      </c>
      <c r="C6772">
        <v>45</v>
      </c>
      <c r="D6772" t="s">
        <v>7</v>
      </c>
      <c r="E6772" t="s">
        <v>16</v>
      </c>
      <c r="F6772" t="s">
        <v>19</v>
      </c>
      <c r="G6772" t="s">
        <v>29</v>
      </c>
      <c r="H6772" s="1">
        <v>45461</v>
      </c>
      <c r="I6772" t="s">
        <v>34</v>
      </c>
      <c r="J6772">
        <v>87</v>
      </c>
      <c r="K6772">
        <v>9</v>
      </c>
      <c r="L6772">
        <v>1155.31</v>
      </c>
      <c r="M6772">
        <v>119.78</v>
      </c>
      <c r="N6772" t="s">
        <v>47</v>
      </c>
      <c r="O6772">
        <v>4</v>
      </c>
      <c r="P6772" t="str" cm="1">
        <f t="array" ref="P6772">_xlfn.IFS(C6772&lt;25,"18-24", C6772&lt;=35,"25-35", C6772&lt;=50,"36-50",TRUE,"50+")</f>
        <v>36-50</v>
      </c>
      <c r="Q6772" t="str">
        <f t="shared" si="735"/>
        <v>new</v>
      </c>
      <c r="R6772" t="str">
        <f t="shared" si="736"/>
        <v>high value</v>
      </c>
      <c r="S6772" t="str">
        <f t="shared" si="737"/>
        <v>medium</v>
      </c>
      <c r="T6772" t="str">
        <f t="shared" si="738"/>
        <v>Jun</v>
      </c>
      <c r="U6772">
        <f t="shared" si="739"/>
        <v>2024</v>
      </c>
      <c r="V6772" t="str">
        <f t="shared" si="740"/>
        <v>5-10</v>
      </c>
      <c r="W6772" t="str">
        <f t="shared" si="741"/>
        <v>Slow</v>
      </c>
    </row>
    <row r="6773" spans="1:23" x14ac:dyDescent="0.3">
      <c r="A6773">
        <v>606772</v>
      </c>
      <c r="B6773">
        <v>43136</v>
      </c>
      <c r="C6773">
        <v>55</v>
      </c>
      <c r="D6773" t="s">
        <v>4</v>
      </c>
      <c r="E6773" t="s">
        <v>16</v>
      </c>
      <c r="F6773" t="s">
        <v>32</v>
      </c>
      <c r="G6773" t="s">
        <v>23</v>
      </c>
      <c r="H6773" s="1">
        <v>45616</v>
      </c>
      <c r="I6773" t="s">
        <v>33</v>
      </c>
      <c r="J6773">
        <v>42</v>
      </c>
      <c r="K6773">
        <v>6</v>
      </c>
      <c r="L6773">
        <v>1134.3399999999999</v>
      </c>
      <c r="M6773">
        <v>109.49</v>
      </c>
      <c r="N6773" t="s">
        <v>48</v>
      </c>
      <c r="O6773">
        <v>1</v>
      </c>
      <c r="P6773" t="str" cm="1">
        <f t="array" ref="P6773">_xlfn.IFS(C6773&lt;25,"18-24", C6773&lt;=35,"25-35", C6773&lt;=50,"36-50",TRUE,"50+")</f>
        <v>50+</v>
      </c>
      <c r="Q6773" t="str">
        <f t="shared" si="735"/>
        <v>new</v>
      </c>
      <c r="R6773" t="str">
        <f t="shared" si="736"/>
        <v>high value</v>
      </c>
      <c r="S6773" t="str">
        <f t="shared" si="737"/>
        <v>Low</v>
      </c>
      <c r="T6773" t="str">
        <f t="shared" si="738"/>
        <v>Nov</v>
      </c>
      <c r="U6773">
        <f t="shared" si="739"/>
        <v>2024</v>
      </c>
      <c r="V6773" t="str">
        <f t="shared" si="740"/>
        <v>5-10</v>
      </c>
      <c r="W6773" t="str">
        <f t="shared" si="741"/>
        <v>Medium</v>
      </c>
    </row>
    <row r="6774" spans="1:23" x14ac:dyDescent="0.3">
      <c r="A6774">
        <v>606773</v>
      </c>
      <c r="B6774">
        <v>99901</v>
      </c>
      <c r="C6774">
        <v>28</v>
      </c>
      <c r="D6774" t="s">
        <v>4</v>
      </c>
      <c r="E6774" t="s">
        <v>16</v>
      </c>
      <c r="F6774" t="s">
        <v>18</v>
      </c>
      <c r="G6774" t="s">
        <v>29</v>
      </c>
      <c r="H6774" s="1">
        <v>45162</v>
      </c>
      <c r="I6774" t="s">
        <v>33</v>
      </c>
      <c r="J6774">
        <v>84</v>
      </c>
      <c r="K6774">
        <v>5.7</v>
      </c>
      <c r="L6774">
        <v>866.55</v>
      </c>
      <c r="M6774">
        <v>100.28</v>
      </c>
      <c r="N6774" t="s">
        <v>50</v>
      </c>
      <c r="O6774">
        <v>5</v>
      </c>
      <c r="P6774" t="str" cm="1">
        <f t="array" ref="P6774">_xlfn.IFS(C6774&lt;25,"18-24", C6774&lt;=35,"25-35", C6774&lt;=50,"36-50",TRUE,"50+")</f>
        <v>25-35</v>
      </c>
      <c r="Q6774" t="str">
        <f t="shared" si="735"/>
        <v>repeat</v>
      </c>
      <c r="R6774" t="str">
        <f t="shared" si="736"/>
        <v>high value</v>
      </c>
      <c r="S6774" t="str">
        <f t="shared" si="737"/>
        <v>High</v>
      </c>
      <c r="T6774" t="str">
        <f t="shared" si="738"/>
        <v>Aug</v>
      </c>
      <c r="U6774">
        <f t="shared" si="739"/>
        <v>2023</v>
      </c>
      <c r="V6774" t="str">
        <f t="shared" si="740"/>
        <v>5-10</v>
      </c>
      <c r="W6774" t="str">
        <f t="shared" si="741"/>
        <v>Slow</v>
      </c>
    </row>
    <row r="6775" spans="1:23" x14ac:dyDescent="0.3">
      <c r="A6775">
        <v>606774</v>
      </c>
      <c r="B6775">
        <v>74366</v>
      </c>
      <c r="C6775">
        <v>41</v>
      </c>
      <c r="D6775" t="s">
        <v>4</v>
      </c>
      <c r="E6775" t="s">
        <v>11</v>
      </c>
      <c r="F6775" t="s">
        <v>26</v>
      </c>
      <c r="G6775" t="s">
        <v>31</v>
      </c>
      <c r="H6775" s="1">
        <v>45029</v>
      </c>
      <c r="I6775" t="s">
        <v>33</v>
      </c>
      <c r="J6775">
        <v>37</v>
      </c>
      <c r="K6775">
        <v>4.4000000000000004</v>
      </c>
      <c r="L6775">
        <v>1153.82</v>
      </c>
      <c r="M6775">
        <v>100.24</v>
      </c>
      <c r="N6775" t="s">
        <v>50</v>
      </c>
      <c r="O6775">
        <v>1</v>
      </c>
      <c r="P6775" t="str" cm="1">
        <f t="array" ref="P6775">_xlfn.IFS(C6775&lt;25,"18-24", C6775&lt;=35,"25-35", C6775&lt;=50,"36-50",TRUE,"50+")</f>
        <v>36-50</v>
      </c>
      <c r="Q6775" t="str">
        <f t="shared" si="735"/>
        <v>new</v>
      </c>
      <c r="R6775" t="str">
        <f t="shared" si="736"/>
        <v>high value</v>
      </c>
      <c r="S6775" t="str">
        <f t="shared" si="737"/>
        <v>Low</v>
      </c>
      <c r="T6775" t="str">
        <f t="shared" si="738"/>
        <v>Apr</v>
      </c>
      <c r="U6775">
        <f t="shared" si="739"/>
        <v>2023</v>
      </c>
      <c r="V6775" t="str">
        <f t="shared" si="740"/>
        <v>0-5</v>
      </c>
      <c r="W6775" t="str">
        <f t="shared" si="741"/>
        <v>Medium</v>
      </c>
    </row>
    <row r="6776" spans="1:23" x14ac:dyDescent="0.3">
      <c r="A6776">
        <v>606775</v>
      </c>
      <c r="B6776">
        <v>87294</v>
      </c>
      <c r="C6776">
        <v>39</v>
      </c>
      <c r="D6776" t="s">
        <v>4</v>
      </c>
      <c r="E6776" t="s">
        <v>5</v>
      </c>
      <c r="F6776" t="s">
        <v>18</v>
      </c>
      <c r="G6776" t="s">
        <v>21</v>
      </c>
      <c r="H6776" s="1">
        <v>44795</v>
      </c>
      <c r="I6776" t="s">
        <v>33</v>
      </c>
      <c r="J6776">
        <v>35</v>
      </c>
      <c r="K6776">
        <v>7</v>
      </c>
      <c r="L6776">
        <v>504.17</v>
      </c>
      <c r="M6776">
        <v>82.97</v>
      </c>
      <c r="N6776" t="s">
        <v>47</v>
      </c>
      <c r="O6776">
        <v>4</v>
      </c>
      <c r="P6776" t="str" cm="1">
        <f t="array" ref="P6776">_xlfn.IFS(C6776&lt;25,"18-24", C6776&lt;=35,"25-35", C6776&lt;=50,"36-50",TRUE,"50+")</f>
        <v>36-50</v>
      </c>
      <c r="Q6776" t="str">
        <f t="shared" si="735"/>
        <v>new</v>
      </c>
      <c r="R6776" t="str">
        <f t="shared" si="736"/>
        <v>high value</v>
      </c>
      <c r="S6776" t="str">
        <f t="shared" si="737"/>
        <v>medium</v>
      </c>
      <c r="T6776" t="str">
        <f t="shared" si="738"/>
        <v>Aug</v>
      </c>
      <c r="U6776">
        <f t="shared" si="739"/>
        <v>2022</v>
      </c>
      <c r="V6776" t="str">
        <f t="shared" si="740"/>
        <v>5-10</v>
      </c>
      <c r="W6776" t="str">
        <f t="shared" si="741"/>
        <v>Medium</v>
      </c>
    </row>
    <row r="6777" spans="1:23" x14ac:dyDescent="0.3">
      <c r="A6777">
        <v>606776</v>
      </c>
      <c r="B6777">
        <v>66800</v>
      </c>
      <c r="C6777">
        <v>32</v>
      </c>
      <c r="D6777" t="s">
        <v>4</v>
      </c>
      <c r="E6777" t="s">
        <v>16</v>
      </c>
      <c r="F6777" t="s">
        <v>30</v>
      </c>
      <c r="G6777" t="s">
        <v>21</v>
      </c>
      <c r="H6777" s="1">
        <v>45370</v>
      </c>
      <c r="I6777" t="s">
        <v>34</v>
      </c>
      <c r="J6777">
        <v>83</v>
      </c>
      <c r="K6777">
        <v>8.3000000000000007</v>
      </c>
      <c r="L6777">
        <v>229.88</v>
      </c>
      <c r="M6777">
        <v>118.52</v>
      </c>
      <c r="N6777" t="s">
        <v>49</v>
      </c>
      <c r="O6777">
        <v>1</v>
      </c>
      <c r="P6777" t="str" cm="1">
        <f t="array" ref="P6777">_xlfn.IFS(C6777&lt;25,"18-24", C6777&lt;=35,"25-35", C6777&lt;=50,"36-50",TRUE,"50+")</f>
        <v>25-35</v>
      </c>
      <c r="Q6777" t="str">
        <f t="shared" si="735"/>
        <v>repeat</v>
      </c>
      <c r="R6777" t="str">
        <f t="shared" si="736"/>
        <v>low</v>
      </c>
      <c r="S6777" t="str">
        <f t="shared" si="737"/>
        <v>Low</v>
      </c>
      <c r="T6777" t="str">
        <f t="shared" si="738"/>
        <v>Mar</v>
      </c>
      <c r="U6777">
        <f t="shared" si="739"/>
        <v>2024</v>
      </c>
      <c r="V6777" t="str">
        <f t="shared" si="740"/>
        <v>5-10</v>
      </c>
      <c r="W6777" t="str">
        <f t="shared" si="741"/>
        <v>Slow</v>
      </c>
    </row>
    <row r="6778" spans="1:23" x14ac:dyDescent="0.3">
      <c r="A6778">
        <v>606777</v>
      </c>
      <c r="B6778">
        <v>58708</v>
      </c>
      <c r="C6778">
        <v>24</v>
      </c>
      <c r="D6778" t="s">
        <v>7</v>
      </c>
      <c r="E6778" t="s">
        <v>15</v>
      </c>
      <c r="F6778" t="s">
        <v>22</v>
      </c>
      <c r="G6778" t="s">
        <v>31</v>
      </c>
      <c r="H6778" s="1">
        <v>45051</v>
      </c>
      <c r="I6778" t="s">
        <v>33</v>
      </c>
      <c r="J6778">
        <v>86</v>
      </c>
      <c r="K6778">
        <v>11.4</v>
      </c>
      <c r="L6778">
        <v>795.62</v>
      </c>
      <c r="M6778">
        <v>115.94</v>
      </c>
      <c r="N6778" t="s">
        <v>50</v>
      </c>
      <c r="O6778">
        <v>1</v>
      </c>
      <c r="P6778" t="str" cm="1">
        <f t="array" ref="P6778">_xlfn.IFS(C6778&lt;25,"18-24", C6778&lt;=35,"25-35", C6778&lt;=50,"36-50",TRUE,"50+")</f>
        <v>18-24</v>
      </c>
      <c r="Q6778" t="str">
        <f t="shared" si="735"/>
        <v>repeat</v>
      </c>
      <c r="R6778" t="str">
        <f t="shared" si="736"/>
        <v>high value</v>
      </c>
      <c r="S6778" t="str">
        <f t="shared" si="737"/>
        <v>Low</v>
      </c>
      <c r="T6778" t="str">
        <f t="shared" si="738"/>
        <v>May</v>
      </c>
      <c r="U6778">
        <f t="shared" si="739"/>
        <v>2023</v>
      </c>
      <c r="V6778" t="str">
        <f t="shared" si="740"/>
        <v>10-15</v>
      </c>
      <c r="W6778" t="str">
        <f t="shared" si="741"/>
        <v>Slow</v>
      </c>
    </row>
    <row r="6779" spans="1:23" x14ac:dyDescent="0.3">
      <c r="A6779">
        <v>606778</v>
      </c>
      <c r="B6779">
        <v>37590</v>
      </c>
      <c r="C6779">
        <v>47</v>
      </c>
      <c r="D6779" t="s">
        <v>4</v>
      </c>
      <c r="E6779" t="s">
        <v>16</v>
      </c>
      <c r="F6779" t="s">
        <v>22</v>
      </c>
      <c r="G6779" t="s">
        <v>29</v>
      </c>
      <c r="H6779" s="1">
        <v>44747</v>
      </c>
      <c r="I6779" t="s">
        <v>34</v>
      </c>
      <c r="J6779">
        <v>65</v>
      </c>
      <c r="K6779">
        <v>7.6</v>
      </c>
      <c r="L6779">
        <v>1233.99</v>
      </c>
      <c r="M6779">
        <v>75.38</v>
      </c>
      <c r="N6779" t="s">
        <v>48</v>
      </c>
      <c r="O6779">
        <v>5</v>
      </c>
      <c r="P6779" t="str" cm="1">
        <f t="array" ref="P6779">_xlfn.IFS(C6779&lt;25,"18-24", C6779&lt;=35,"25-35", C6779&lt;=50,"36-50",TRUE,"50+")</f>
        <v>36-50</v>
      </c>
      <c r="Q6779" t="str">
        <f t="shared" si="735"/>
        <v>new</v>
      </c>
      <c r="R6779" t="str">
        <f t="shared" si="736"/>
        <v>high value</v>
      </c>
      <c r="S6779" t="str">
        <f t="shared" si="737"/>
        <v>High</v>
      </c>
      <c r="T6779" t="str">
        <f t="shared" si="738"/>
        <v>Jul</v>
      </c>
      <c r="U6779">
        <f t="shared" si="739"/>
        <v>2022</v>
      </c>
      <c r="V6779" t="str">
        <f t="shared" si="740"/>
        <v>5-10</v>
      </c>
      <c r="W6779" t="str">
        <f t="shared" si="741"/>
        <v>Slow</v>
      </c>
    </row>
    <row r="6780" spans="1:23" x14ac:dyDescent="0.3">
      <c r="A6780">
        <v>606779</v>
      </c>
      <c r="B6780">
        <v>69272</v>
      </c>
      <c r="C6780">
        <v>51</v>
      </c>
      <c r="D6780" t="s">
        <v>4</v>
      </c>
      <c r="E6780" t="s">
        <v>15</v>
      </c>
      <c r="F6780" t="s">
        <v>19</v>
      </c>
      <c r="G6780" t="s">
        <v>27</v>
      </c>
      <c r="H6780" s="1">
        <v>45362</v>
      </c>
      <c r="I6780" t="s">
        <v>33</v>
      </c>
      <c r="J6780">
        <v>59</v>
      </c>
      <c r="K6780">
        <v>13.8</v>
      </c>
      <c r="L6780">
        <v>764.71</v>
      </c>
      <c r="M6780">
        <v>80.36</v>
      </c>
      <c r="N6780" t="s">
        <v>49</v>
      </c>
      <c r="O6780">
        <v>1</v>
      </c>
      <c r="P6780" t="str" cm="1">
        <f t="array" ref="P6780">_xlfn.IFS(C6780&lt;25,"18-24", C6780&lt;=35,"25-35", C6780&lt;=50,"36-50",TRUE,"50+")</f>
        <v>50+</v>
      </c>
      <c r="Q6780" t="str">
        <f t="shared" si="735"/>
        <v>new</v>
      </c>
      <c r="R6780" t="str">
        <f t="shared" si="736"/>
        <v>high value</v>
      </c>
      <c r="S6780" t="str">
        <f t="shared" si="737"/>
        <v>Low</v>
      </c>
      <c r="T6780" t="str">
        <f t="shared" si="738"/>
        <v>Mar</v>
      </c>
      <c r="U6780">
        <f t="shared" si="739"/>
        <v>2024</v>
      </c>
      <c r="V6780" t="str">
        <f t="shared" si="740"/>
        <v>10-15</v>
      </c>
      <c r="W6780" t="str">
        <f t="shared" si="741"/>
        <v>Slow</v>
      </c>
    </row>
    <row r="6781" spans="1:23" x14ac:dyDescent="0.3">
      <c r="A6781">
        <v>606780</v>
      </c>
      <c r="B6781">
        <v>37538</v>
      </c>
      <c r="C6781">
        <v>50</v>
      </c>
      <c r="D6781" t="s">
        <v>7</v>
      </c>
      <c r="E6781" t="s">
        <v>11</v>
      </c>
      <c r="F6781" t="s">
        <v>26</v>
      </c>
      <c r="G6781" t="s">
        <v>21</v>
      </c>
      <c r="H6781" s="1">
        <v>45047</v>
      </c>
      <c r="I6781" t="s">
        <v>33</v>
      </c>
      <c r="J6781">
        <v>23</v>
      </c>
      <c r="K6781">
        <v>10</v>
      </c>
      <c r="L6781">
        <v>1428.49</v>
      </c>
      <c r="M6781">
        <v>85.97</v>
      </c>
      <c r="N6781" t="s">
        <v>49</v>
      </c>
      <c r="O6781">
        <v>3</v>
      </c>
      <c r="P6781" t="str" cm="1">
        <f t="array" ref="P6781">_xlfn.IFS(C6781&lt;25,"18-24", C6781&lt;=35,"25-35", C6781&lt;=50,"36-50",TRUE,"50+")</f>
        <v>36-50</v>
      </c>
      <c r="Q6781" t="str">
        <f t="shared" si="735"/>
        <v>new</v>
      </c>
      <c r="R6781" t="str">
        <f t="shared" si="736"/>
        <v>high value</v>
      </c>
      <c r="S6781" t="str">
        <f t="shared" si="737"/>
        <v>medium</v>
      </c>
      <c r="T6781" t="str">
        <f t="shared" si="738"/>
        <v>May</v>
      </c>
      <c r="U6781">
        <f t="shared" si="739"/>
        <v>2023</v>
      </c>
      <c r="V6781" t="str">
        <f t="shared" si="740"/>
        <v>5-10</v>
      </c>
      <c r="W6781" t="str">
        <f t="shared" si="741"/>
        <v>Fast</v>
      </c>
    </row>
    <row r="6782" spans="1:23" x14ac:dyDescent="0.3">
      <c r="A6782">
        <v>606781</v>
      </c>
      <c r="B6782">
        <v>71336</v>
      </c>
      <c r="C6782">
        <v>51</v>
      </c>
      <c r="D6782" t="s">
        <v>4</v>
      </c>
      <c r="E6782" t="s">
        <v>11</v>
      </c>
      <c r="F6782" t="s">
        <v>22</v>
      </c>
      <c r="G6782" t="s">
        <v>27</v>
      </c>
      <c r="H6782" s="1">
        <v>45390</v>
      </c>
      <c r="I6782" t="s">
        <v>33</v>
      </c>
      <c r="J6782">
        <v>63</v>
      </c>
      <c r="K6782">
        <v>1.5</v>
      </c>
      <c r="L6782">
        <v>544.30999999999995</v>
      </c>
      <c r="M6782">
        <v>104.78</v>
      </c>
      <c r="N6782" t="s">
        <v>49</v>
      </c>
      <c r="O6782">
        <v>3</v>
      </c>
      <c r="P6782" t="str" cm="1">
        <f t="array" ref="P6782">_xlfn.IFS(C6782&lt;25,"18-24", C6782&lt;=35,"25-35", C6782&lt;=50,"36-50",TRUE,"50+")</f>
        <v>50+</v>
      </c>
      <c r="Q6782" t="str">
        <f t="shared" si="735"/>
        <v>new</v>
      </c>
      <c r="R6782" t="str">
        <f t="shared" si="736"/>
        <v>high value</v>
      </c>
      <c r="S6782" t="str">
        <f t="shared" si="737"/>
        <v>medium</v>
      </c>
      <c r="T6782" t="str">
        <f t="shared" si="738"/>
        <v>Apr</v>
      </c>
      <c r="U6782">
        <f t="shared" si="739"/>
        <v>2024</v>
      </c>
      <c r="V6782" t="str">
        <f t="shared" si="740"/>
        <v>0-5</v>
      </c>
      <c r="W6782" t="str">
        <f t="shared" si="741"/>
        <v>Slow</v>
      </c>
    </row>
    <row r="6783" spans="1:23" x14ac:dyDescent="0.3">
      <c r="A6783">
        <v>606782</v>
      </c>
      <c r="B6783">
        <v>17509</v>
      </c>
      <c r="C6783">
        <v>42</v>
      </c>
      <c r="D6783" t="s">
        <v>4</v>
      </c>
      <c r="E6783" t="s">
        <v>5</v>
      </c>
      <c r="F6783" t="s">
        <v>26</v>
      </c>
      <c r="G6783" t="s">
        <v>23</v>
      </c>
      <c r="H6783" s="1">
        <v>44723</v>
      </c>
      <c r="I6783" t="s">
        <v>33</v>
      </c>
      <c r="J6783">
        <v>33</v>
      </c>
      <c r="K6783">
        <v>14.8</v>
      </c>
      <c r="L6783">
        <v>585.21</v>
      </c>
      <c r="M6783">
        <v>106.57</v>
      </c>
      <c r="N6783" t="s">
        <v>49</v>
      </c>
      <c r="O6783">
        <v>5</v>
      </c>
      <c r="P6783" t="str" cm="1">
        <f t="array" ref="P6783">_xlfn.IFS(C6783&lt;25,"18-24", C6783&lt;=35,"25-35", C6783&lt;=50,"36-50",TRUE,"50+")</f>
        <v>36-50</v>
      </c>
      <c r="Q6783" t="str">
        <f t="shared" si="735"/>
        <v>new</v>
      </c>
      <c r="R6783" t="str">
        <f t="shared" si="736"/>
        <v>high value</v>
      </c>
      <c r="S6783" t="str">
        <f t="shared" si="737"/>
        <v>High</v>
      </c>
      <c r="T6783" t="str">
        <f t="shared" si="738"/>
        <v>Jun</v>
      </c>
      <c r="U6783">
        <f t="shared" si="739"/>
        <v>2022</v>
      </c>
      <c r="V6783" t="str">
        <f t="shared" si="740"/>
        <v>10-15</v>
      </c>
      <c r="W6783" t="str">
        <f t="shared" si="741"/>
        <v>Medium</v>
      </c>
    </row>
    <row r="6784" spans="1:23" x14ac:dyDescent="0.3">
      <c r="A6784">
        <v>606783</v>
      </c>
      <c r="B6784">
        <v>97390</v>
      </c>
      <c r="C6784">
        <v>36</v>
      </c>
      <c r="D6784" t="s">
        <v>4</v>
      </c>
      <c r="E6784" t="s">
        <v>5</v>
      </c>
      <c r="F6784" t="s">
        <v>18</v>
      </c>
      <c r="G6784" t="s">
        <v>25</v>
      </c>
      <c r="H6784" s="1">
        <v>45586</v>
      </c>
      <c r="I6784" t="s">
        <v>33</v>
      </c>
      <c r="J6784">
        <v>25</v>
      </c>
      <c r="K6784">
        <v>1.5</v>
      </c>
      <c r="L6784">
        <v>1213.93</v>
      </c>
      <c r="M6784">
        <v>101.04</v>
      </c>
      <c r="N6784" t="s">
        <v>49</v>
      </c>
      <c r="O6784">
        <v>1</v>
      </c>
      <c r="P6784" t="str" cm="1">
        <f t="array" ref="P6784">_xlfn.IFS(C6784&lt;25,"18-24", C6784&lt;=35,"25-35", C6784&lt;=50,"36-50",TRUE,"50+")</f>
        <v>36-50</v>
      </c>
      <c r="Q6784" t="str">
        <f t="shared" si="735"/>
        <v>new</v>
      </c>
      <c r="R6784" t="str">
        <f t="shared" si="736"/>
        <v>high value</v>
      </c>
      <c r="S6784" t="str">
        <f t="shared" si="737"/>
        <v>Low</v>
      </c>
      <c r="T6784" t="str">
        <f t="shared" si="738"/>
        <v>Oct</v>
      </c>
      <c r="U6784">
        <f t="shared" si="739"/>
        <v>2024</v>
      </c>
      <c r="V6784" t="str">
        <f t="shared" si="740"/>
        <v>0-5</v>
      </c>
      <c r="W6784" t="str">
        <f t="shared" si="741"/>
        <v>Fast</v>
      </c>
    </row>
    <row r="6785" spans="1:23" x14ac:dyDescent="0.3">
      <c r="A6785">
        <v>606784</v>
      </c>
      <c r="B6785">
        <v>33301</v>
      </c>
      <c r="C6785">
        <v>56</v>
      </c>
      <c r="D6785" t="s">
        <v>7</v>
      </c>
      <c r="E6785" t="s">
        <v>13</v>
      </c>
      <c r="F6785" t="s">
        <v>18</v>
      </c>
      <c r="G6785" t="s">
        <v>27</v>
      </c>
      <c r="H6785" s="1">
        <v>45248</v>
      </c>
      <c r="I6785" t="s">
        <v>34</v>
      </c>
      <c r="J6785">
        <v>57</v>
      </c>
      <c r="K6785">
        <v>11.8</v>
      </c>
      <c r="L6785">
        <v>555.02</v>
      </c>
      <c r="M6785">
        <v>24.55</v>
      </c>
      <c r="N6785" t="s">
        <v>49</v>
      </c>
      <c r="O6785">
        <v>4</v>
      </c>
      <c r="P6785" t="str" cm="1">
        <f t="array" ref="P6785">_xlfn.IFS(C6785&lt;25,"18-24", C6785&lt;=35,"25-35", C6785&lt;=50,"36-50",TRUE,"50+")</f>
        <v>50+</v>
      </c>
      <c r="Q6785" t="str">
        <f t="shared" si="735"/>
        <v>new</v>
      </c>
      <c r="R6785" t="str">
        <f t="shared" si="736"/>
        <v>high value</v>
      </c>
      <c r="S6785" t="str">
        <f t="shared" si="737"/>
        <v>medium</v>
      </c>
      <c r="T6785" t="str">
        <f t="shared" si="738"/>
        <v>Nov</v>
      </c>
      <c r="U6785">
        <f t="shared" si="739"/>
        <v>2023</v>
      </c>
      <c r="V6785" t="str">
        <f t="shared" si="740"/>
        <v>10-15</v>
      </c>
      <c r="W6785" t="str">
        <f t="shared" si="741"/>
        <v>Slow</v>
      </c>
    </row>
    <row r="6786" spans="1:23" x14ac:dyDescent="0.3">
      <c r="A6786">
        <v>606785</v>
      </c>
      <c r="B6786">
        <v>39892</v>
      </c>
      <c r="C6786">
        <v>39</v>
      </c>
      <c r="D6786" t="s">
        <v>7</v>
      </c>
      <c r="E6786" t="s">
        <v>13</v>
      </c>
      <c r="F6786" t="s">
        <v>24</v>
      </c>
      <c r="G6786" t="s">
        <v>23</v>
      </c>
      <c r="H6786" s="1">
        <v>45233</v>
      </c>
      <c r="I6786" t="s">
        <v>34</v>
      </c>
      <c r="J6786">
        <v>75</v>
      </c>
      <c r="K6786">
        <v>6</v>
      </c>
      <c r="L6786">
        <v>1005.9</v>
      </c>
      <c r="M6786">
        <v>90.15</v>
      </c>
      <c r="N6786" t="s">
        <v>47</v>
      </c>
      <c r="O6786">
        <v>5</v>
      </c>
      <c r="P6786" t="str" cm="1">
        <f t="array" ref="P6786">_xlfn.IFS(C6786&lt;25,"18-24", C6786&lt;=35,"25-35", C6786&lt;=50,"36-50",TRUE,"50+")</f>
        <v>36-50</v>
      </c>
      <c r="Q6786" t="str">
        <f t="shared" si="735"/>
        <v>new</v>
      </c>
      <c r="R6786" t="str">
        <f t="shared" si="736"/>
        <v>high value</v>
      </c>
      <c r="S6786" t="str">
        <f t="shared" si="737"/>
        <v>High</v>
      </c>
      <c r="T6786" t="str">
        <f t="shared" si="738"/>
        <v>Nov</v>
      </c>
      <c r="U6786">
        <f t="shared" si="739"/>
        <v>2023</v>
      </c>
      <c r="V6786" t="str">
        <f t="shared" si="740"/>
        <v>5-10</v>
      </c>
      <c r="W6786" t="str">
        <f t="shared" si="741"/>
        <v>Slow</v>
      </c>
    </row>
    <row r="6787" spans="1:23" x14ac:dyDescent="0.3">
      <c r="A6787">
        <v>606786</v>
      </c>
      <c r="B6787">
        <v>23102</v>
      </c>
      <c r="C6787">
        <v>36</v>
      </c>
      <c r="D6787" t="s">
        <v>4</v>
      </c>
      <c r="E6787" t="s">
        <v>8</v>
      </c>
      <c r="F6787" t="s">
        <v>30</v>
      </c>
      <c r="G6787" t="s">
        <v>27</v>
      </c>
      <c r="H6787" s="1">
        <v>45112</v>
      </c>
      <c r="I6787" t="s">
        <v>34</v>
      </c>
      <c r="J6787">
        <v>52</v>
      </c>
      <c r="K6787">
        <v>9.3000000000000007</v>
      </c>
      <c r="L6787">
        <v>289.72000000000003</v>
      </c>
      <c r="M6787">
        <v>59.53</v>
      </c>
      <c r="N6787" t="s">
        <v>50</v>
      </c>
      <c r="O6787">
        <v>5</v>
      </c>
      <c r="P6787" t="str" cm="1">
        <f t="array" ref="P6787">_xlfn.IFS(C6787&lt;25,"18-24", C6787&lt;=35,"25-35", C6787&lt;=50,"36-50",TRUE,"50+")</f>
        <v>36-50</v>
      </c>
      <c r="Q6787" t="str">
        <f t="shared" ref="Q6787:Q6850" si="742">IF(COUNTIF($B:$B,B6787)&gt;1,"repeat","new")</f>
        <v>repeat</v>
      </c>
      <c r="R6787" t="str">
        <f t="shared" ref="R6787:R6850" si="743">IF(L6787&gt;500,"high value",IF( L6787&gt;250,"medium","low"))</f>
        <v>medium</v>
      </c>
      <c r="S6787" t="str">
        <f t="shared" ref="S6787:S6850" si="744">IF(O6787&lt;=2,"Low",IF(O6787&lt;=4,"medium","High"))</f>
        <v>High</v>
      </c>
      <c r="T6787" t="str">
        <f t="shared" ref="T6787:T6850" si="745">TEXT(H6787,"MMM")</f>
        <v>Jul</v>
      </c>
      <c r="U6787">
        <f t="shared" ref="U6787:U6850" si="746">YEAR(H6787)</f>
        <v>2023</v>
      </c>
      <c r="V6787" t="str">
        <f t="shared" ref="V6787:V6850" si="747">IF(K6787&lt;=5,"0-5",IF(K6787&lt;=10,"5-10",IF(K6787&lt;=15,"10-15","15+")))</f>
        <v>5-10</v>
      </c>
      <c r="W6787" t="str">
        <f t="shared" ref="W6787:W6850" si="748">IF(J6787&lt;=30,"Fast",IF(J6787&lt;=45,"Medium","Slow"))</f>
        <v>Slow</v>
      </c>
    </row>
    <row r="6788" spans="1:23" x14ac:dyDescent="0.3">
      <c r="A6788">
        <v>606787</v>
      </c>
      <c r="B6788">
        <v>53008</v>
      </c>
      <c r="C6788">
        <v>48</v>
      </c>
      <c r="D6788" t="s">
        <v>7</v>
      </c>
      <c r="E6788" t="s">
        <v>15</v>
      </c>
      <c r="F6788" t="s">
        <v>32</v>
      </c>
      <c r="G6788" t="s">
        <v>23</v>
      </c>
      <c r="H6788" s="1">
        <v>45366</v>
      </c>
      <c r="I6788" t="s">
        <v>34</v>
      </c>
      <c r="J6788">
        <v>28</v>
      </c>
      <c r="K6788">
        <v>14.4</v>
      </c>
      <c r="L6788">
        <v>652.80999999999995</v>
      </c>
      <c r="M6788">
        <v>84.43</v>
      </c>
      <c r="N6788" t="s">
        <v>48</v>
      </c>
      <c r="O6788">
        <v>4</v>
      </c>
      <c r="P6788" t="str" cm="1">
        <f t="array" ref="P6788">_xlfn.IFS(C6788&lt;25,"18-24", C6788&lt;=35,"25-35", C6788&lt;=50,"36-50",TRUE,"50+")</f>
        <v>36-50</v>
      </c>
      <c r="Q6788" t="str">
        <f t="shared" si="742"/>
        <v>new</v>
      </c>
      <c r="R6788" t="str">
        <f t="shared" si="743"/>
        <v>high value</v>
      </c>
      <c r="S6788" t="str">
        <f t="shared" si="744"/>
        <v>medium</v>
      </c>
      <c r="T6788" t="str">
        <f t="shared" si="745"/>
        <v>Mar</v>
      </c>
      <c r="U6788">
        <f t="shared" si="746"/>
        <v>2024</v>
      </c>
      <c r="V6788" t="str">
        <f t="shared" si="747"/>
        <v>10-15</v>
      </c>
      <c r="W6788" t="str">
        <f t="shared" si="748"/>
        <v>Fast</v>
      </c>
    </row>
    <row r="6789" spans="1:23" x14ac:dyDescent="0.3">
      <c r="A6789">
        <v>606788</v>
      </c>
      <c r="B6789">
        <v>52396</v>
      </c>
      <c r="C6789">
        <v>27</v>
      </c>
      <c r="D6789" t="s">
        <v>4</v>
      </c>
      <c r="E6789" t="s">
        <v>8</v>
      </c>
      <c r="F6789" t="s">
        <v>22</v>
      </c>
      <c r="G6789" t="s">
        <v>31</v>
      </c>
      <c r="H6789" s="1">
        <v>45564</v>
      </c>
      <c r="I6789" t="s">
        <v>34</v>
      </c>
      <c r="J6789">
        <v>32</v>
      </c>
      <c r="K6789">
        <v>6.3</v>
      </c>
      <c r="L6789">
        <v>1021.8</v>
      </c>
      <c r="M6789">
        <v>103.76</v>
      </c>
      <c r="N6789" t="s">
        <v>48</v>
      </c>
      <c r="O6789">
        <v>2</v>
      </c>
      <c r="P6789" t="str" cm="1">
        <f t="array" ref="P6789">_xlfn.IFS(C6789&lt;25,"18-24", C6789&lt;=35,"25-35", C6789&lt;=50,"36-50",TRUE,"50+")</f>
        <v>25-35</v>
      </c>
      <c r="Q6789" t="str">
        <f t="shared" si="742"/>
        <v>new</v>
      </c>
      <c r="R6789" t="str">
        <f t="shared" si="743"/>
        <v>high value</v>
      </c>
      <c r="S6789" t="str">
        <f t="shared" si="744"/>
        <v>Low</v>
      </c>
      <c r="T6789" t="str">
        <f t="shared" si="745"/>
        <v>Sep</v>
      </c>
      <c r="U6789">
        <f t="shared" si="746"/>
        <v>2024</v>
      </c>
      <c r="V6789" t="str">
        <f t="shared" si="747"/>
        <v>5-10</v>
      </c>
      <c r="W6789" t="str">
        <f t="shared" si="748"/>
        <v>Medium</v>
      </c>
    </row>
    <row r="6790" spans="1:23" x14ac:dyDescent="0.3">
      <c r="A6790">
        <v>606789</v>
      </c>
      <c r="B6790">
        <v>55645</v>
      </c>
      <c r="C6790">
        <v>36</v>
      </c>
      <c r="D6790" t="s">
        <v>7</v>
      </c>
      <c r="E6790" t="s">
        <v>8</v>
      </c>
      <c r="F6790" t="s">
        <v>28</v>
      </c>
      <c r="G6790" t="s">
        <v>23</v>
      </c>
      <c r="H6790" s="1">
        <v>44918</v>
      </c>
      <c r="I6790" t="s">
        <v>33</v>
      </c>
      <c r="J6790">
        <v>80</v>
      </c>
      <c r="K6790">
        <v>3.3</v>
      </c>
      <c r="L6790">
        <v>1070.6600000000001</v>
      </c>
      <c r="M6790">
        <v>32.68</v>
      </c>
      <c r="N6790" t="s">
        <v>49</v>
      </c>
      <c r="O6790">
        <v>3</v>
      </c>
      <c r="P6790" t="str" cm="1">
        <f t="array" ref="P6790">_xlfn.IFS(C6790&lt;25,"18-24", C6790&lt;=35,"25-35", C6790&lt;=50,"36-50",TRUE,"50+")</f>
        <v>36-50</v>
      </c>
      <c r="Q6790" t="str">
        <f t="shared" si="742"/>
        <v>new</v>
      </c>
      <c r="R6790" t="str">
        <f t="shared" si="743"/>
        <v>high value</v>
      </c>
      <c r="S6790" t="str">
        <f t="shared" si="744"/>
        <v>medium</v>
      </c>
      <c r="T6790" t="str">
        <f t="shared" si="745"/>
        <v>Dec</v>
      </c>
      <c r="U6790">
        <f t="shared" si="746"/>
        <v>2022</v>
      </c>
      <c r="V6790" t="str">
        <f t="shared" si="747"/>
        <v>0-5</v>
      </c>
      <c r="W6790" t="str">
        <f t="shared" si="748"/>
        <v>Slow</v>
      </c>
    </row>
    <row r="6791" spans="1:23" x14ac:dyDescent="0.3">
      <c r="A6791">
        <v>606790</v>
      </c>
      <c r="B6791">
        <v>51503</v>
      </c>
      <c r="C6791">
        <v>18</v>
      </c>
      <c r="D6791" t="s">
        <v>7</v>
      </c>
      <c r="E6791" t="s">
        <v>5</v>
      </c>
      <c r="F6791" t="s">
        <v>18</v>
      </c>
      <c r="G6791" t="s">
        <v>25</v>
      </c>
      <c r="H6791" s="1">
        <v>45101</v>
      </c>
      <c r="I6791" t="s">
        <v>33</v>
      </c>
      <c r="J6791">
        <v>31</v>
      </c>
      <c r="K6791">
        <v>13</v>
      </c>
      <c r="L6791">
        <v>1041</v>
      </c>
      <c r="M6791">
        <v>74.349999999999994</v>
      </c>
      <c r="N6791" t="s">
        <v>47</v>
      </c>
      <c r="O6791">
        <v>5</v>
      </c>
      <c r="P6791" t="str" cm="1">
        <f t="array" ref="P6791">_xlfn.IFS(C6791&lt;25,"18-24", C6791&lt;=35,"25-35", C6791&lt;=50,"36-50",TRUE,"50+")</f>
        <v>18-24</v>
      </c>
      <c r="Q6791" t="str">
        <f t="shared" si="742"/>
        <v>new</v>
      </c>
      <c r="R6791" t="str">
        <f t="shared" si="743"/>
        <v>high value</v>
      </c>
      <c r="S6791" t="str">
        <f t="shared" si="744"/>
        <v>High</v>
      </c>
      <c r="T6791" t="str">
        <f t="shared" si="745"/>
        <v>Jun</v>
      </c>
      <c r="U6791">
        <f t="shared" si="746"/>
        <v>2023</v>
      </c>
      <c r="V6791" t="str">
        <f t="shared" si="747"/>
        <v>10-15</v>
      </c>
      <c r="W6791" t="str">
        <f t="shared" si="748"/>
        <v>Medium</v>
      </c>
    </row>
    <row r="6792" spans="1:23" x14ac:dyDescent="0.3">
      <c r="A6792">
        <v>606791</v>
      </c>
      <c r="B6792">
        <v>42958</v>
      </c>
      <c r="C6792">
        <v>29</v>
      </c>
      <c r="D6792" t="s">
        <v>7</v>
      </c>
      <c r="E6792" t="s">
        <v>16</v>
      </c>
      <c r="F6792" t="s">
        <v>28</v>
      </c>
      <c r="G6792" t="s">
        <v>29</v>
      </c>
      <c r="H6792" s="1">
        <v>44672</v>
      </c>
      <c r="I6792" t="s">
        <v>34</v>
      </c>
      <c r="J6792">
        <v>61</v>
      </c>
      <c r="K6792">
        <v>1.7</v>
      </c>
      <c r="L6792">
        <v>999.32</v>
      </c>
      <c r="M6792">
        <v>81.349999999999994</v>
      </c>
      <c r="N6792" t="s">
        <v>47</v>
      </c>
      <c r="O6792">
        <v>4</v>
      </c>
      <c r="P6792" t="str" cm="1">
        <f t="array" ref="P6792">_xlfn.IFS(C6792&lt;25,"18-24", C6792&lt;=35,"25-35", C6792&lt;=50,"36-50",TRUE,"50+")</f>
        <v>25-35</v>
      </c>
      <c r="Q6792" t="str">
        <f t="shared" si="742"/>
        <v>new</v>
      </c>
      <c r="R6792" t="str">
        <f t="shared" si="743"/>
        <v>high value</v>
      </c>
      <c r="S6792" t="str">
        <f t="shared" si="744"/>
        <v>medium</v>
      </c>
      <c r="T6792" t="str">
        <f t="shared" si="745"/>
        <v>Apr</v>
      </c>
      <c r="U6792">
        <f t="shared" si="746"/>
        <v>2022</v>
      </c>
      <c r="V6792" t="str">
        <f t="shared" si="747"/>
        <v>0-5</v>
      </c>
      <c r="W6792" t="str">
        <f t="shared" si="748"/>
        <v>Slow</v>
      </c>
    </row>
    <row r="6793" spans="1:23" x14ac:dyDescent="0.3">
      <c r="A6793">
        <v>606792</v>
      </c>
      <c r="B6793">
        <v>50399</v>
      </c>
      <c r="C6793">
        <v>60</v>
      </c>
      <c r="D6793" t="s">
        <v>7</v>
      </c>
      <c r="E6793" t="s">
        <v>16</v>
      </c>
      <c r="F6793" t="s">
        <v>24</v>
      </c>
      <c r="G6793" t="s">
        <v>25</v>
      </c>
      <c r="H6793" s="1">
        <v>45234</v>
      </c>
      <c r="I6793" t="s">
        <v>34</v>
      </c>
      <c r="J6793">
        <v>40</v>
      </c>
      <c r="K6793">
        <v>5.9</v>
      </c>
      <c r="L6793">
        <v>169.85</v>
      </c>
      <c r="M6793">
        <v>97.91</v>
      </c>
      <c r="N6793" t="s">
        <v>50</v>
      </c>
      <c r="O6793">
        <v>3</v>
      </c>
      <c r="P6793" t="str" cm="1">
        <f t="array" ref="P6793">_xlfn.IFS(C6793&lt;25,"18-24", C6793&lt;=35,"25-35", C6793&lt;=50,"36-50",TRUE,"50+")</f>
        <v>50+</v>
      </c>
      <c r="Q6793" t="str">
        <f t="shared" si="742"/>
        <v>new</v>
      </c>
      <c r="R6793" t="str">
        <f t="shared" si="743"/>
        <v>low</v>
      </c>
      <c r="S6793" t="str">
        <f t="shared" si="744"/>
        <v>medium</v>
      </c>
      <c r="T6793" t="str">
        <f t="shared" si="745"/>
        <v>Nov</v>
      </c>
      <c r="U6793">
        <f t="shared" si="746"/>
        <v>2023</v>
      </c>
      <c r="V6793" t="str">
        <f t="shared" si="747"/>
        <v>5-10</v>
      </c>
      <c r="W6793" t="str">
        <f t="shared" si="748"/>
        <v>Medium</v>
      </c>
    </row>
    <row r="6794" spans="1:23" x14ac:dyDescent="0.3">
      <c r="A6794">
        <v>606793</v>
      </c>
      <c r="B6794">
        <v>33977</v>
      </c>
      <c r="C6794">
        <v>24</v>
      </c>
      <c r="D6794" t="s">
        <v>4</v>
      </c>
      <c r="E6794" t="s">
        <v>16</v>
      </c>
      <c r="F6794" t="s">
        <v>24</v>
      </c>
      <c r="G6794" t="s">
        <v>31</v>
      </c>
      <c r="H6794" s="1">
        <v>45101</v>
      </c>
      <c r="I6794" t="s">
        <v>34</v>
      </c>
      <c r="J6794">
        <v>76</v>
      </c>
      <c r="K6794">
        <v>12.5</v>
      </c>
      <c r="L6794">
        <v>1443.21</v>
      </c>
      <c r="M6794">
        <v>85.49</v>
      </c>
      <c r="N6794" t="s">
        <v>50</v>
      </c>
      <c r="O6794">
        <v>2</v>
      </c>
      <c r="P6794" t="str" cm="1">
        <f t="array" ref="P6794">_xlfn.IFS(C6794&lt;25,"18-24", C6794&lt;=35,"25-35", C6794&lt;=50,"36-50",TRUE,"50+")</f>
        <v>18-24</v>
      </c>
      <c r="Q6794" t="str">
        <f t="shared" si="742"/>
        <v>new</v>
      </c>
      <c r="R6794" t="str">
        <f t="shared" si="743"/>
        <v>high value</v>
      </c>
      <c r="S6794" t="str">
        <f t="shared" si="744"/>
        <v>Low</v>
      </c>
      <c r="T6794" t="str">
        <f t="shared" si="745"/>
        <v>Jun</v>
      </c>
      <c r="U6794">
        <f t="shared" si="746"/>
        <v>2023</v>
      </c>
      <c r="V6794" t="str">
        <f t="shared" si="747"/>
        <v>10-15</v>
      </c>
      <c r="W6794" t="str">
        <f t="shared" si="748"/>
        <v>Slow</v>
      </c>
    </row>
    <row r="6795" spans="1:23" x14ac:dyDescent="0.3">
      <c r="A6795">
        <v>606794</v>
      </c>
      <c r="B6795">
        <v>25311</v>
      </c>
      <c r="C6795">
        <v>24</v>
      </c>
      <c r="D6795" t="s">
        <v>4</v>
      </c>
      <c r="E6795" t="s">
        <v>11</v>
      </c>
      <c r="F6795" t="s">
        <v>32</v>
      </c>
      <c r="G6795" t="s">
        <v>29</v>
      </c>
      <c r="H6795" s="1">
        <v>44834</v>
      </c>
      <c r="I6795" t="s">
        <v>34</v>
      </c>
      <c r="J6795">
        <v>80</v>
      </c>
      <c r="K6795">
        <v>10.4</v>
      </c>
      <c r="L6795">
        <v>1146.49</v>
      </c>
      <c r="M6795">
        <v>119.39</v>
      </c>
      <c r="N6795" t="s">
        <v>48</v>
      </c>
      <c r="O6795">
        <v>1</v>
      </c>
      <c r="P6795" t="str" cm="1">
        <f t="array" ref="P6795">_xlfn.IFS(C6795&lt;25,"18-24", C6795&lt;=35,"25-35", C6795&lt;=50,"36-50",TRUE,"50+")</f>
        <v>18-24</v>
      </c>
      <c r="Q6795" t="str">
        <f t="shared" si="742"/>
        <v>new</v>
      </c>
      <c r="R6795" t="str">
        <f t="shared" si="743"/>
        <v>high value</v>
      </c>
      <c r="S6795" t="str">
        <f t="shared" si="744"/>
        <v>Low</v>
      </c>
      <c r="T6795" t="str">
        <f t="shared" si="745"/>
        <v>Sep</v>
      </c>
      <c r="U6795">
        <f t="shared" si="746"/>
        <v>2022</v>
      </c>
      <c r="V6795" t="str">
        <f t="shared" si="747"/>
        <v>10-15</v>
      </c>
      <c r="W6795" t="str">
        <f t="shared" si="748"/>
        <v>Slow</v>
      </c>
    </row>
    <row r="6796" spans="1:23" x14ac:dyDescent="0.3">
      <c r="A6796">
        <v>606795</v>
      </c>
      <c r="B6796">
        <v>63243</v>
      </c>
      <c r="C6796">
        <v>63</v>
      </c>
      <c r="D6796" t="s">
        <v>7</v>
      </c>
      <c r="E6796" t="s">
        <v>16</v>
      </c>
      <c r="F6796" t="s">
        <v>30</v>
      </c>
      <c r="G6796" t="s">
        <v>31</v>
      </c>
      <c r="H6796" s="1">
        <v>44676</v>
      </c>
      <c r="I6796" t="s">
        <v>33</v>
      </c>
      <c r="J6796">
        <v>69</v>
      </c>
      <c r="K6796">
        <v>11.2</v>
      </c>
      <c r="L6796">
        <v>762.53</v>
      </c>
      <c r="M6796">
        <v>37.92</v>
      </c>
      <c r="N6796" t="s">
        <v>48</v>
      </c>
      <c r="O6796">
        <v>5</v>
      </c>
      <c r="P6796" t="str" cm="1">
        <f t="array" ref="P6796">_xlfn.IFS(C6796&lt;25,"18-24", C6796&lt;=35,"25-35", C6796&lt;=50,"36-50",TRUE,"50+")</f>
        <v>50+</v>
      </c>
      <c r="Q6796" t="str">
        <f t="shared" si="742"/>
        <v>new</v>
      </c>
      <c r="R6796" t="str">
        <f t="shared" si="743"/>
        <v>high value</v>
      </c>
      <c r="S6796" t="str">
        <f t="shared" si="744"/>
        <v>High</v>
      </c>
      <c r="T6796" t="str">
        <f t="shared" si="745"/>
        <v>Apr</v>
      </c>
      <c r="U6796">
        <f t="shared" si="746"/>
        <v>2022</v>
      </c>
      <c r="V6796" t="str">
        <f t="shared" si="747"/>
        <v>10-15</v>
      </c>
      <c r="W6796" t="str">
        <f t="shared" si="748"/>
        <v>Slow</v>
      </c>
    </row>
    <row r="6797" spans="1:23" x14ac:dyDescent="0.3">
      <c r="A6797">
        <v>606796</v>
      </c>
      <c r="B6797">
        <v>34597</v>
      </c>
      <c r="C6797">
        <v>41</v>
      </c>
      <c r="D6797" t="s">
        <v>7</v>
      </c>
      <c r="E6797" t="s">
        <v>13</v>
      </c>
      <c r="F6797" t="s">
        <v>18</v>
      </c>
      <c r="G6797" t="s">
        <v>25</v>
      </c>
      <c r="H6797" s="1">
        <v>45213</v>
      </c>
      <c r="I6797" t="s">
        <v>34</v>
      </c>
      <c r="J6797">
        <v>81</v>
      </c>
      <c r="K6797">
        <v>5.0999999999999996</v>
      </c>
      <c r="L6797">
        <v>176.27</v>
      </c>
      <c r="M6797">
        <v>35.47</v>
      </c>
      <c r="N6797" t="s">
        <v>50</v>
      </c>
      <c r="O6797">
        <v>1</v>
      </c>
      <c r="P6797" t="str" cm="1">
        <f t="array" ref="P6797">_xlfn.IFS(C6797&lt;25,"18-24", C6797&lt;=35,"25-35", C6797&lt;=50,"36-50",TRUE,"50+")</f>
        <v>36-50</v>
      </c>
      <c r="Q6797" t="str">
        <f t="shared" si="742"/>
        <v>new</v>
      </c>
      <c r="R6797" t="str">
        <f t="shared" si="743"/>
        <v>low</v>
      </c>
      <c r="S6797" t="str">
        <f t="shared" si="744"/>
        <v>Low</v>
      </c>
      <c r="T6797" t="str">
        <f t="shared" si="745"/>
        <v>Oct</v>
      </c>
      <c r="U6797">
        <f t="shared" si="746"/>
        <v>2023</v>
      </c>
      <c r="V6797" t="str">
        <f t="shared" si="747"/>
        <v>5-10</v>
      </c>
      <c r="W6797" t="str">
        <f t="shared" si="748"/>
        <v>Slow</v>
      </c>
    </row>
    <row r="6798" spans="1:23" x14ac:dyDescent="0.3">
      <c r="A6798">
        <v>606797</v>
      </c>
      <c r="B6798">
        <v>60714</v>
      </c>
      <c r="C6798">
        <v>24</v>
      </c>
      <c r="D6798" t="s">
        <v>7</v>
      </c>
      <c r="E6798" t="s">
        <v>8</v>
      </c>
      <c r="F6798" t="s">
        <v>30</v>
      </c>
      <c r="G6798" t="s">
        <v>23</v>
      </c>
      <c r="H6798" s="1">
        <v>44777</v>
      </c>
      <c r="I6798" t="s">
        <v>34</v>
      </c>
      <c r="J6798">
        <v>23</v>
      </c>
      <c r="K6798">
        <v>2</v>
      </c>
      <c r="L6798">
        <v>1397.75</v>
      </c>
      <c r="M6798">
        <v>97.6</v>
      </c>
      <c r="N6798" t="s">
        <v>47</v>
      </c>
      <c r="O6798">
        <v>3</v>
      </c>
      <c r="P6798" t="str" cm="1">
        <f t="array" ref="P6798">_xlfn.IFS(C6798&lt;25,"18-24", C6798&lt;=35,"25-35", C6798&lt;=50,"36-50",TRUE,"50+")</f>
        <v>18-24</v>
      </c>
      <c r="Q6798" t="str">
        <f t="shared" si="742"/>
        <v>new</v>
      </c>
      <c r="R6798" t="str">
        <f t="shared" si="743"/>
        <v>high value</v>
      </c>
      <c r="S6798" t="str">
        <f t="shared" si="744"/>
        <v>medium</v>
      </c>
      <c r="T6798" t="str">
        <f t="shared" si="745"/>
        <v>Aug</v>
      </c>
      <c r="U6798">
        <f t="shared" si="746"/>
        <v>2022</v>
      </c>
      <c r="V6798" t="str">
        <f t="shared" si="747"/>
        <v>0-5</v>
      </c>
      <c r="W6798" t="str">
        <f t="shared" si="748"/>
        <v>Fast</v>
      </c>
    </row>
    <row r="6799" spans="1:23" x14ac:dyDescent="0.3">
      <c r="A6799">
        <v>606798</v>
      </c>
      <c r="B6799">
        <v>48334</v>
      </c>
      <c r="C6799">
        <v>42</v>
      </c>
      <c r="D6799" t="s">
        <v>4</v>
      </c>
      <c r="E6799" t="s">
        <v>11</v>
      </c>
      <c r="F6799" t="s">
        <v>22</v>
      </c>
      <c r="G6799" t="s">
        <v>25</v>
      </c>
      <c r="H6799" s="1">
        <v>45048</v>
      </c>
      <c r="I6799" t="s">
        <v>34</v>
      </c>
      <c r="J6799">
        <v>74</v>
      </c>
      <c r="K6799">
        <v>6.2</v>
      </c>
      <c r="L6799">
        <v>1381.15</v>
      </c>
      <c r="M6799">
        <v>37.19</v>
      </c>
      <c r="N6799" t="s">
        <v>47</v>
      </c>
      <c r="O6799">
        <v>2</v>
      </c>
      <c r="P6799" t="str" cm="1">
        <f t="array" ref="P6799">_xlfn.IFS(C6799&lt;25,"18-24", C6799&lt;=35,"25-35", C6799&lt;=50,"36-50",TRUE,"50+")</f>
        <v>36-50</v>
      </c>
      <c r="Q6799" t="str">
        <f t="shared" si="742"/>
        <v>new</v>
      </c>
      <c r="R6799" t="str">
        <f t="shared" si="743"/>
        <v>high value</v>
      </c>
      <c r="S6799" t="str">
        <f t="shared" si="744"/>
        <v>Low</v>
      </c>
      <c r="T6799" t="str">
        <f t="shared" si="745"/>
        <v>May</v>
      </c>
      <c r="U6799">
        <f t="shared" si="746"/>
        <v>2023</v>
      </c>
      <c r="V6799" t="str">
        <f t="shared" si="747"/>
        <v>5-10</v>
      </c>
      <c r="W6799" t="str">
        <f t="shared" si="748"/>
        <v>Slow</v>
      </c>
    </row>
    <row r="6800" spans="1:23" x14ac:dyDescent="0.3">
      <c r="A6800">
        <v>606799</v>
      </c>
      <c r="B6800">
        <v>21143</v>
      </c>
      <c r="C6800">
        <v>53</v>
      </c>
      <c r="D6800" t="s">
        <v>4</v>
      </c>
      <c r="E6800" t="s">
        <v>11</v>
      </c>
      <c r="F6800" t="s">
        <v>28</v>
      </c>
      <c r="G6800" t="s">
        <v>25</v>
      </c>
      <c r="H6800" s="1">
        <v>45036</v>
      </c>
      <c r="I6800" t="s">
        <v>33</v>
      </c>
      <c r="J6800">
        <v>42</v>
      </c>
      <c r="K6800">
        <v>3.5</v>
      </c>
      <c r="L6800">
        <v>1172.4000000000001</v>
      </c>
      <c r="M6800">
        <v>67.23</v>
      </c>
      <c r="N6800" t="s">
        <v>48</v>
      </c>
      <c r="O6800">
        <v>5</v>
      </c>
      <c r="P6800" t="str" cm="1">
        <f t="array" ref="P6800">_xlfn.IFS(C6800&lt;25,"18-24", C6800&lt;=35,"25-35", C6800&lt;=50,"36-50",TRUE,"50+")</f>
        <v>50+</v>
      </c>
      <c r="Q6800" t="str">
        <f t="shared" si="742"/>
        <v>new</v>
      </c>
      <c r="R6800" t="str">
        <f t="shared" si="743"/>
        <v>high value</v>
      </c>
      <c r="S6800" t="str">
        <f t="shared" si="744"/>
        <v>High</v>
      </c>
      <c r="T6800" t="str">
        <f t="shared" si="745"/>
        <v>Apr</v>
      </c>
      <c r="U6800">
        <f t="shared" si="746"/>
        <v>2023</v>
      </c>
      <c r="V6800" t="str">
        <f t="shared" si="747"/>
        <v>0-5</v>
      </c>
      <c r="W6800" t="str">
        <f t="shared" si="748"/>
        <v>Medium</v>
      </c>
    </row>
    <row r="6801" spans="1:23" x14ac:dyDescent="0.3">
      <c r="A6801">
        <v>606800</v>
      </c>
      <c r="B6801">
        <v>23016</v>
      </c>
      <c r="C6801">
        <v>50</v>
      </c>
      <c r="D6801" t="s">
        <v>4</v>
      </c>
      <c r="E6801" t="s">
        <v>13</v>
      </c>
      <c r="F6801" t="s">
        <v>22</v>
      </c>
      <c r="G6801" t="s">
        <v>23</v>
      </c>
      <c r="H6801" s="1">
        <v>45555</v>
      </c>
      <c r="I6801" t="s">
        <v>33</v>
      </c>
      <c r="J6801">
        <v>21</v>
      </c>
      <c r="K6801">
        <v>6.7</v>
      </c>
      <c r="L6801">
        <v>693.32</v>
      </c>
      <c r="M6801">
        <v>107.28</v>
      </c>
      <c r="N6801" t="s">
        <v>50</v>
      </c>
      <c r="O6801">
        <v>4</v>
      </c>
      <c r="P6801" t="str" cm="1">
        <f t="array" ref="P6801">_xlfn.IFS(C6801&lt;25,"18-24", C6801&lt;=35,"25-35", C6801&lt;=50,"36-50",TRUE,"50+")</f>
        <v>36-50</v>
      </c>
      <c r="Q6801" t="str">
        <f t="shared" si="742"/>
        <v>new</v>
      </c>
      <c r="R6801" t="str">
        <f t="shared" si="743"/>
        <v>high value</v>
      </c>
      <c r="S6801" t="str">
        <f t="shared" si="744"/>
        <v>medium</v>
      </c>
      <c r="T6801" t="str">
        <f t="shared" si="745"/>
        <v>Sep</v>
      </c>
      <c r="U6801">
        <f t="shared" si="746"/>
        <v>2024</v>
      </c>
      <c r="V6801" t="str">
        <f t="shared" si="747"/>
        <v>5-10</v>
      </c>
      <c r="W6801" t="str">
        <f t="shared" si="748"/>
        <v>Fast</v>
      </c>
    </row>
    <row r="6802" spans="1:23" x14ac:dyDescent="0.3">
      <c r="A6802">
        <v>606801</v>
      </c>
      <c r="B6802">
        <v>66473</v>
      </c>
      <c r="C6802">
        <v>26</v>
      </c>
      <c r="D6802" t="s">
        <v>7</v>
      </c>
      <c r="E6802" t="s">
        <v>11</v>
      </c>
      <c r="F6802" t="s">
        <v>30</v>
      </c>
      <c r="G6802" t="s">
        <v>23</v>
      </c>
      <c r="H6802" s="1">
        <v>44628</v>
      </c>
      <c r="I6802" t="s">
        <v>34</v>
      </c>
      <c r="J6802">
        <v>45</v>
      </c>
      <c r="K6802">
        <v>13.3</v>
      </c>
      <c r="L6802">
        <v>1122.77</v>
      </c>
      <c r="M6802">
        <v>55.49</v>
      </c>
      <c r="N6802" t="s">
        <v>50</v>
      </c>
      <c r="O6802">
        <v>2</v>
      </c>
      <c r="P6802" t="str" cm="1">
        <f t="array" ref="P6802">_xlfn.IFS(C6802&lt;25,"18-24", C6802&lt;=35,"25-35", C6802&lt;=50,"36-50",TRUE,"50+")</f>
        <v>25-35</v>
      </c>
      <c r="Q6802" t="str">
        <f t="shared" si="742"/>
        <v>new</v>
      </c>
      <c r="R6802" t="str">
        <f t="shared" si="743"/>
        <v>high value</v>
      </c>
      <c r="S6802" t="str">
        <f t="shared" si="744"/>
        <v>Low</v>
      </c>
      <c r="T6802" t="str">
        <f t="shared" si="745"/>
        <v>Mar</v>
      </c>
      <c r="U6802">
        <f t="shared" si="746"/>
        <v>2022</v>
      </c>
      <c r="V6802" t="str">
        <f t="shared" si="747"/>
        <v>10-15</v>
      </c>
      <c r="W6802" t="str">
        <f t="shared" si="748"/>
        <v>Medium</v>
      </c>
    </row>
    <row r="6803" spans="1:23" x14ac:dyDescent="0.3">
      <c r="A6803">
        <v>606802</v>
      </c>
      <c r="B6803">
        <v>69309</v>
      </c>
      <c r="C6803">
        <v>25</v>
      </c>
      <c r="D6803" t="s">
        <v>7</v>
      </c>
      <c r="E6803" t="s">
        <v>5</v>
      </c>
      <c r="F6803" t="s">
        <v>18</v>
      </c>
      <c r="G6803" t="s">
        <v>25</v>
      </c>
      <c r="H6803" s="1">
        <v>44919</v>
      </c>
      <c r="I6803" t="s">
        <v>34</v>
      </c>
      <c r="J6803">
        <v>23</v>
      </c>
      <c r="K6803">
        <v>7.6</v>
      </c>
      <c r="L6803">
        <v>1030</v>
      </c>
      <c r="M6803">
        <v>109.21</v>
      </c>
      <c r="N6803" t="s">
        <v>50</v>
      </c>
      <c r="O6803">
        <v>3</v>
      </c>
      <c r="P6803" t="str" cm="1">
        <f t="array" ref="P6803">_xlfn.IFS(C6803&lt;25,"18-24", C6803&lt;=35,"25-35", C6803&lt;=50,"36-50",TRUE,"50+")</f>
        <v>25-35</v>
      </c>
      <c r="Q6803" t="str">
        <f t="shared" si="742"/>
        <v>new</v>
      </c>
      <c r="R6803" t="str">
        <f t="shared" si="743"/>
        <v>high value</v>
      </c>
      <c r="S6803" t="str">
        <f t="shared" si="744"/>
        <v>medium</v>
      </c>
      <c r="T6803" t="str">
        <f t="shared" si="745"/>
        <v>Dec</v>
      </c>
      <c r="U6803">
        <f t="shared" si="746"/>
        <v>2022</v>
      </c>
      <c r="V6803" t="str">
        <f t="shared" si="747"/>
        <v>5-10</v>
      </c>
      <c r="W6803" t="str">
        <f t="shared" si="748"/>
        <v>Fast</v>
      </c>
    </row>
    <row r="6804" spans="1:23" x14ac:dyDescent="0.3">
      <c r="A6804">
        <v>606803</v>
      </c>
      <c r="B6804">
        <v>54101</v>
      </c>
      <c r="C6804">
        <v>18</v>
      </c>
      <c r="D6804" t="s">
        <v>7</v>
      </c>
      <c r="E6804" t="s">
        <v>15</v>
      </c>
      <c r="F6804" t="s">
        <v>32</v>
      </c>
      <c r="G6804" t="s">
        <v>27</v>
      </c>
      <c r="H6804" s="1">
        <v>45629</v>
      </c>
      <c r="I6804" t="s">
        <v>34</v>
      </c>
      <c r="J6804">
        <v>56</v>
      </c>
      <c r="K6804">
        <v>4.5999999999999996</v>
      </c>
      <c r="L6804">
        <v>1086.67</v>
      </c>
      <c r="M6804">
        <v>21.9</v>
      </c>
      <c r="N6804" t="s">
        <v>48</v>
      </c>
      <c r="O6804">
        <v>3</v>
      </c>
      <c r="P6804" t="str" cm="1">
        <f t="array" ref="P6804">_xlfn.IFS(C6804&lt;25,"18-24", C6804&lt;=35,"25-35", C6804&lt;=50,"36-50",TRUE,"50+")</f>
        <v>18-24</v>
      </c>
      <c r="Q6804" t="str">
        <f t="shared" si="742"/>
        <v>new</v>
      </c>
      <c r="R6804" t="str">
        <f t="shared" si="743"/>
        <v>high value</v>
      </c>
      <c r="S6804" t="str">
        <f t="shared" si="744"/>
        <v>medium</v>
      </c>
      <c r="T6804" t="str">
        <f t="shared" si="745"/>
        <v>Dec</v>
      </c>
      <c r="U6804">
        <f t="shared" si="746"/>
        <v>2024</v>
      </c>
      <c r="V6804" t="str">
        <f t="shared" si="747"/>
        <v>0-5</v>
      </c>
      <c r="W6804" t="str">
        <f t="shared" si="748"/>
        <v>Slow</v>
      </c>
    </row>
    <row r="6805" spans="1:23" x14ac:dyDescent="0.3">
      <c r="A6805">
        <v>606804</v>
      </c>
      <c r="B6805">
        <v>50339</v>
      </c>
      <c r="C6805">
        <v>36</v>
      </c>
      <c r="D6805" t="s">
        <v>7</v>
      </c>
      <c r="E6805" t="s">
        <v>15</v>
      </c>
      <c r="F6805" t="s">
        <v>24</v>
      </c>
      <c r="G6805" t="s">
        <v>23</v>
      </c>
      <c r="H6805" s="1">
        <v>44661</v>
      </c>
      <c r="I6805" t="s">
        <v>33</v>
      </c>
      <c r="J6805">
        <v>28</v>
      </c>
      <c r="K6805">
        <v>11.9</v>
      </c>
      <c r="L6805">
        <v>1280.46</v>
      </c>
      <c r="M6805">
        <v>32.020000000000003</v>
      </c>
      <c r="N6805" t="s">
        <v>47</v>
      </c>
      <c r="O6805">
        <v>3</v>
      </c>
      <c r="P6805" t="str" cm="1">
        <f t="array" ref="P6805">_xlfn.IFS(C6805&lt;25,"18-24", C6805&lt;=35,"25-35", C6805&lt;=50,"36-50",TRUE,"50+")</f>
        <v>36-50</v>
      </c>
      <c r="Q6805" t="str">
        <f t="shared" si="742"/>
        <v>new</v>
      </c>
      <c r="R6805" t="str">
        <f t="shared" si="743"/>
        <v>high value</v>
      </c>
      <c r="S6805" t="str">
        <f t="shared" si="744"/>
        <v>medium</v>
      </c>
      <c r="T6805" t="str">
        <f t="shared" si="745"/>
        <v>Apr</v>
      </c>
      <c r="U6805">
        <f t="shared" si="746"/>
        <v>2022</v>
      </c>
      <c r="V6805" t="str">
        <f t="shared" si="747"/>
        <v>10-15</v>
      </c>
      <c r="W6805" t="str">
        <f t="shared" si="748"/>
        <v>Fast</v>
      </c>
    </row>
    <row r="6806" spans="1:23" x14ac:dyDescent="0.3">
      <c r="A6806">
        <v>606805</v>
      </c>
      <c r="B6806">
        <v>17462</v>
      </c>
      <c r="C6806">
        <v>34</v>
      </c>
      <c r="D6806" t="s">
        <v>7</v>
      </c>
      <c r="E6806" t="s">
        <v>11</v>
      </c>
      <c r="F6806" t="s">
        <v>19</v>
      </c>
      <c r="G6806" t="s">
        <v>25</v>
      </c>
      <c r="H6806" s="1">
        <v>44887</v>
      </c>
      <c r="I6806" t="s">
        <v>33</v>
      </c>
      <c r="J6806">
        <v>25</v>
      </c>
      <c r="K6806">
        <v>3.2</v>
      </c>
      <c r="L6806">
        <v>690.42</v>
      </c>
      <c r="M6806">
        <v>23.51</v>
      </c>
      <c r="N6806" t="s">
        <v>47</v>
      </c>
      <c r="O6806">
        <v>5</v>
      </c>
      <c r="P6806" t="str" cm="1">
        <f t="array" ref="P6806">_xlfn.IFS(C6806&lt;25,"18-24", C6806&lt;=35,"25-35", C6806&lt;=50,"36-50",TRUE,"50+")</f>
        <v>25-35</v>
      </c>
      <c r="Q6806" t="str">
        <f t="shared" si="742"/>
        <v>new</v>
      </c>
      <c r="R6806" t="str">
        <f t="shared" si="743"/>
        <v>high value</v>
      </c>
      <c r="S6806" t="str">
        <f t="shared" si="744"/>
        <v>High</v>
      </c>
      <c r="T6806" t="str">
        <f t="shared" si="745"/>
        <v>Nov</v>
      </c>
      <c r="U6806">
        <f t="shared" si="746"/>
        <v>2022</v>
      </c>
      <c r="V6806" t="str">
        <f t="shared" si="747"/>
        <v>0-5</v>
      </c>
      <c r="W6806" t="str">
        <f t="shared" si="748"/>
        <v>Fast</v>
      </c>
    </row>
    <row r="6807" spans="1:23" x14ac:dyDescent="0.3">
      <c r="A6807">
        <v>606806</v>
      </c>
      <c r="B6807">
        <v>12366</v>
      </c>
      <c r="C6807">
        <v>45</v>
      </c>
      <c r="D6807" t="s">
        <v>4</v>
      </c>
      <c r="E6807" t="s">
        <v>5</v>
      </c>
      <c r="F6807" t="s">
        <v>32</v>
      </c>
      <c r="G6807" t="s">
        <v>23</v>
      </c>
      <c r="H6807" s="1">
        <v>45580</v>
      </c>
      <c r="I6807" t="s">
        <v>33</v>
      </c>
      <c r="J6807">
        <v>42</v>
      </c>
      <c r="K6807">
        <v>10.4</v>
      </c>
      <c r="L6807">
        <v>210.17</v>
      </c>
      <c r="M6807">
        <v>100.68</v>
      </c>
      <c r="N6807" t="s">
        <v>50</v>
      </c>
      <c r="O6807">
        <v>3</v>
      </c>
      <c r="P6807" t="str" cm="1">
        <f t="array" ref="P6807">_xlfn.IFS(C6807&lt;25,"18-24", C6807&lt;=35,"25-35", C6807&lt;=50,"36-50",TRUE,"50+")</f>
        <v>36-50</v>
      </c>
      <c r="Q6807" t="str">
        <f t="shared" si="742"/>
        <v>new</v>
      </c>
      <c r="R6807" t="str">
        <f t="shared" si="743"/>
        <v>low</v>
      </c>
      <c r="S6807" t="str">
        <f t="shared" si="744"/>
        <v>medium</v>
      </c>
      <c r="T6807" t="str">
        <f t="shared" si="745"/>
        <v>Oct</v>
      </c>
      <c r="U6807">
        <f t="shared" si="746"/>
        <v>2024</v>
      </c>
      <c r="V6807" t="str">
        <f t="shared" si="747"/>
        <v>10-15</v>
      </c>
      <c r="W6807" t="str">
        <f t="shared" si="748"/>
        <v>Medium</v>
      </c>
    </row>
    <row r="6808" spans="1:23" x14ac:dyDescent="0.3">
      <c r="A6808">
        <v>606807</v>
      </c>
      <c r="B6808">
        <v>59603</v>
      </c>
      <c r="C6808">
        <v>19</v>
      </c>
      <c r="D6808" t="s">
        <v>4</v>
      </c>
      <c r="E6808" t="s">
        <v>5</v>
      </c>
      <c r="F6808" t="s">
        <v>26</v>
      </c>
      <c r="G6808" t="s">
        <v>31</v>
      </c>
      <c r="H6808" s="1">
        <v>45597</v>
      </c>
      <c r="I6808" t="s">
        <v>34</v>
      </c>
      <c r="J6808">
        <v>58</v>
      </c>
      <c r="K6808">
        <v>4.5999999999999996</v>
      </c>
      <c r="L6808">
        <v>1079.6600000000001</v>
      </c>
      <c r="M6808">
        <v>100.46</v>
      </c>
      <c r="N6808" t="s">
        <v>50</v>
      </c>
      <c r="O6808">
        <v>2</v>
      </c>
      <c r="P6808" t="str" cm="1">
        <f t="array" ref="P6808">_xlfn.IFS(C6808&lt;25,"18-24", C6808&lt;=35,"25-35", C6808&lt;=50,"36-50",TRUE,"50+")</f>
        <v>18-24</v>
      </c>
      <c r="Q6808" t="str">
        <f t="shared" si="742"/>
        <v>new</v>
      </c>
      <c r="R6808" t="str">
        <f t="shared" si="743"/>
        <v>high value</v>
      </c>
      <c r="S6808" t="str">
        <f t="shared" si="744"/>
        <v>Low</v>
      </c>
      <c r="T6808" t="str">
        <f t="shared" si="745"/>
        <v>Nov</v>
      </c>
      <c r="U6808">
        <f t="shared" si="746"/>
        <v>2024</v>
      </c>
      <c r="V6808" t="str">
        <f t="shared" si="747"/>
        <v>0-5</v>
      </c>
      <c r="W6808" t="str">
        <f t="shared" si="748"/>
        <v>Slow</v>
      </c>
    </row>
    <row r="6809" spans="1:23" x14ac:dyDescent="0.3">
      <c r="A6809">
        <v>606808</v>
      </c>
      <c r="B6809">
        <v>91127</v>
      </c>
      <c r="C6809">
        <v>30</v>
      </c>
      <c r="D6809" t="s">
        <v>4</v>
      </c>
      <c r="E6809" t="s">
        <v>8</v>
      </c>
      <c r="F6809" t="s">
        <v>32</v>
      </c>
      <c r="G6809" t="s">
        <v>27</v>
      </c>
      <c r="H6809" s="1">
        <v>44740</v>
      </c>
      <c r="I6809" t="s">
        <v>34</v>
      </c>
      <c r="J6809">
        <v>80</v>
      </c>
      <c r="K6809">
        <v>1.8</v>
      </c>
      <c r="L6809">
        <v>1008.66</v>
      </c>
      <c r="M6809">
        <v>46.43</v>
      </c>
      <c r="N6809" t="s">
        <v>48</v>
      </c>
      <c r="O6809">
        <v>3</v>
      </c>
      <c r="P6809" t="str" cm="1">
        <f t="array" ref="P6809">_xlfn.IFS(C6809&lt;25,"18-24", C6809&lt;=35,"25-35", C6809&lt;=50,"36-50",TRUE,"50+")</f>
        <v>25-35</v>
      </c>
      <c r="Q6809" t="str">
        <f t="shared" si="742"/>
        <v>new</v>
      </c>
      <c r="R6809" t="str">
        <f t="shared" si="743"/>
        <v>high value</v>
      </c>
      <c r="S6809" t="str">
        <f t="shared" si="744"/>
        <v>medium</v>
      </c>
      <c r="T6809" t="str">
        <f t="shared" si="745"/>
        <v>Jun</v>
      </c>
      <c r="U6809">
        <f t="shared" si="746"/>
        <v>2022</v>
      </c>
      <c r="V6809" t="str">
        <f t="shared" si="747"/>
        <v>0-5</v>
      </c>
      <c r="W6809" t="str">
        <f t="shared" si="748"/>
        <v>Slow</v>
      </c>
    </row>
    <row r="6810" spans="1:23" x14ac:dyDescent="0.3">
      <c r="A6810">
        <v>606809</v>
      </c>
      <c r="B6810">
        <v>47115</v>
      </c>
      <c r="C6810">
        <v>60</v>
      </c>
      <c r="D6810" t="s">
        <v>4</v>
      </c>
      <c r="E6810" t="s">
        <v>16</v>
      </c>
      <c r="F6810" t="s">
        <v>26</v>
      </c>
      <c r="G6810" t="s">
        <v>25</v>
      </c>
      <c r="H6810" s="1">
        <v>44735</v>
      </c>
      <c r="I6810" t="s">
        <v>34</v>
      </c>
      <c r="J6810">
        <v>21</v>
      </c>
      <c r="K6810">
        <v>14.9</v>
      </c>
      <c r="L6810">
        <v>773.55</v>
      </c>
      <c r="M6810">
        <v>97.25</v>
      </c>
      <c r="N6810" t="s">
        <v>48</v>
      </c>
      <c r="O6810">
        <v>2</v>
      </c>
      <c r="P6810" t="str" cm="1">
        <f t="array" ref="P6810">_xlfn.IFS(C6810&lt;25,"18-24", C6810&lt;=35,"25-35", C6810&lt;=50,"36-50",TRUE,"50+")</f>
        <v>50+</v>
      </c>
      <c r="Q6810" t="str">
        <f t="shared" si="742"/>
        <v>new</v>
      </c>
      <c r="R6810" t="str">
        <f t="shared" si="743"/>
        <v>high value</v>
      </c>
      <c r="S6810" t="str">
        <f t="shared" si="744"/>
        <v>Low</v>
      </c>
      <c r="T6810" t="str">
        <f t="shared" si="745"/>
        <v>Jun</v>
      </c>
      <c r="U6810">
        <f t="shared" si="746"/>
        <v>2022</v>
      </c>
      <c r="V6810" t="str">
        <f t="shared" si="747"/>
        <v>10-15</v>
      </c>
      <c r="W6810" t="str">
        <f t="shared" si="748"/>
        <v>Fast</v>
      </c>
    </row>
    <row r="6811" spans="1:23" x14ac:dyDescent="0.3">
      <c r="A6811">
        <v>606810</v>
      </c>
      <c r="B6811">
        <v>46408</v>
      </c>
      <c r="C6811">
        <v>52</v>
      </c>
      <c r="D6811" t="s">
        <v>4</v>
      </c>
      <c r="E6811" t="s">
        <v>5</v>
      </c>
      <c r="F6811" t="s">
        <v>19</v>
      </c>
      <c r="G6811" t="s">
        <v>21</v>
      </c>
      <c r="H6811" s="1">
        <v>44790</v>
      </c>
      <c r="I6811" t="s">
        <v>33</v>
      </c>
      <c r="J6811">
        <v>54</v>
      </c>
      <c r="K6811">
        <v>13.7</v>
      </c>
      <c r="L6811">
        <v>392.77</v>
      </c>
      <c r="M6811">
        <v>54.33</v>
      </c>
      <c r="N6811" t="s">
        <v>50</v>
      </c>
      <c r="O6811">
        <v>2</v>
      </c>
      <c r="P6811" t="str" cm="1">
        <f t="array" ref="P6811">_xlfn.IFS(C6811&lt;25,"18-24", C6811&lt;=35,"25-35", C6811&lt;=50,"36-50",TRUE,"50+")</f>
        <v>50+</v>
      </c>
      <c r="Q6811" t="str">
        <f t="shared" si="742"/>
        <v>new</v>
      </c>
      <c r="R6811" t="str">
        <f t="shared" si="743"/>
        <v>medium</v>
      </c>
      <c r="S6811" t="str">
        <f t="shared" si="744"/>
        <v>Low</v>
      </c>
      <c r="T6811" t="str">
        <f t="shared" si="745"/>
        <v>Aug</v>
      </c>
      <c r="U6811">
        <f t="shared" si="746"/>
        <v>2022</v>
      </c>
      <c r="V6811" t="str">
        <f t="shared" si="747"/>
        <v>10-15</v>
      </c>
      <c r="W6811" t="str">
        <f t="shared" si="748"/>
        <v>Slow</v>
      </c>
    </row>
    <row r="6812" spans="1:23" x14ac:dyDescent="0.3">
      <c r="A6812">
        <v>606811</v>
      </c>
      <c r="B6812">
        <v>58549</v>
      </c>
      <c r="C6812">
        <v>43</v>
      </c>
      <c r="D6812" t="s">
        <v>7</v>
      </c>
      <c r="E6812" t="s">
        <v>5</v>
      </c>
      <c r="F6812" t="s">
        <v>22</v>
      </c>
      <c r="G6812" t="s">
        <v>25</v>
      </c>
      <c r="H6812" s="1">
        <v>44836</v>
      </c>
      <c r="I6812" t="s">
        <v>34</v>
      </c>
      <c r="J6812">
        <v>62</v>
      </c>
      <c r="K6812">
        <v>12.5</v>
      </c>
      <c r="L6812">
        <v>528.91999999999996</v>
      </c>
      <c r="M6812">
        <v>59.64</v>
      </c>
      <c r="N6812" t="s">
        <v>47</v>
      </c>
      <c r="O6812">
        <v>3</v>
      </c>
      <c r="P6812" t="str" cm="1">
        <f t="array" ref="P6812">_xlfn.IFS(C6812&lt;25,"18-24", C6812&lt;=35,"25-35", C6812&lt;=50,"36-50",TRUE,"50+")</f>
        <v>36-50</v>
      </c>
      <c r="Q6812" t="str">
        <f t="shared" si="742"/>
        <v>new</v>
      </c>
      <c r="R6812" t="str">
        <f t="shared" si="743"/>
        <v>high value</v>
      </c>
      <c r="S6812" t="str">
        <f t="shared" si="744"/>
        <v>medium</v>
      </c>
      <c r="T6812" t="str">
        <f t="shared" si="745"/>
        <v>Oct</v>
      </c>
      <c r="U6812">
        <f t="shared" si="746"/>
        <v>2022</v>
      </c>
      <c r="V6812" t="str">
        <f t="shared" si="747"/>
        <v>10-15</v>
      </c>
      <c r="W6812" t="str">
        <f t="shared" si="748"/>
        <v>Slow</v>
      </c>
    </row>
    <row r="6813" spans="1:23" x14ac:dyDescent="0.3">
      <c r="A6813">
        <v>606812</v>
      </c>
      <c r="B6813">
        <v>85328</v>
      </c>
      <c r="C6813">
        <v>58</v>
      </c>
      <c r="D6813" t="s">
        <v>4</v>
      </c>
      <c r="E6813" t="s">
        <v>15</v>
      </c>
      <c r="F6813" t="s">
        <v>32</v>
      </c>
      <c r="G6813" t="s">
        <v>21</v>
      </c>
      <c r="H6813" s="1">
        <v>44890</v>
      </c>
      <c r="I6813" t="s">
        <v>33</v>
      </c>
      <c r="J6813">
        <v>53</v>
      </c>
      <c r="K6813">
        <v>9.1</v>
      </c>
      <c r="L6813">
        <v>518.25</v>
      </c>
      <c r="M6813">
        <v>42.8</v>
      </c>
      <c r="N6813" t="s">
        <v>49</v>
      </c>
      <c r="O6813">
        <v>5</v>
      </c>
      <c r="P6813" t="str" cm="1">
        <f t="array" ref="P6813">_xlfn.IFS(C6813&lt;25,"18-24", C6813&lt;=35,"25-35", C6813&lt;=50,"36-50",TRUE,"50+")</f>
        <v>50+</v>
      </c>
      <c r="Q6813" t="str">
        <f t="shared" si="742"/>
        <v>new</v>
      </c>
      <c r="R6813" t="str">
        <f t="shared" si="743"/>
        <v>high value</v>
      </c>
      <c r="S6813" t="str">
        <f t="shared" si="744"/>
        <v>High</v>
      </c>
      <c r="T6813" t="str">
        <f t="shared" si="745"/>
        <v>Nov</v>
      </c>
      <c r="U6813">
        <f t="shared" si="746"/>
        <v>2022</v>
      </c>
      <c r="V6813" t="str">
        <f t="shared" si="747"/>
        <v>5-10</v>
      </c>
      <c r="W6813" t="str">
        <f t="shared" si="748"/>
        <v>Slow</v>
      </c>
    </row>
    <row r="6814" spans="1:23" x14ac:dyDescent="0.3">
      <c r="A6814">
        <v>606813</v>
      </c>
      <c r="B6814">
        <v>30247</v>
      </c>
      <c r="C6814">
        <v>36</v>
      </c>
      <c r="D6814" t="s">
        <v>4</v>
      </c>
      <c r="E6814" t="s">
        <v>15</v>
      </c>
      <c r="F6814" t="s">
        <v>24</v>
      </c>
      <c r="G6814" t="s">
        <v>27</v>
      </c>
      <c r="H6814" s="1">
        <v>45049</v>
      </c>
      <c r="I6814" t="s">
        <v>34</v>
      </c>
      <c r="J6814">
        <v>52</v>
      </c>
      <c r="K6814">
        <v>4.2</v>
      </c>
      <c r="L6814">
        <v>179.58</v>
      </c>
      <c r="M6814">
        <v>41.89</v>
      </c>
      <c r="N6814" t="s">
        <v>47</v>
      </c>
      <c r="O6814">
        <v>5</v>
      </c>
      <c r="P6814" t="str" cm="1">
        <f t="array" ref="P6814">_xlfn.IFS(C6814&lt;25,"18-24", C6814&lt;=35,"25-35", C6814&lt;=50,"36-50",TRUE,"50+")</f>
        <v>36-50</v>
      </c>
      <c r="Q6814" t="str">
        <f t="shared" si="742"/>
        <v>new</v>
      </c>
      <c r="R6814" t="str">
        <f t="shared" si="743"/>
        <v>low</v>
      </c>
      <c r="S6814" t="str">
        <f t="shared" si="744"/>
        <v>High</v>
      </c>
      <c r="T6814" t="str">
        <f t="shared" si="745"/>
        <v>May</v>
      </c>
      <c r="U6814">
        <f t="shared" si="746"/>
        <v>2023</v>
      </c>
      <c r="V6814" t="str">
        <f t="shared" si="747"/>
        <v>0-5</v>
      </c>
      <c r="W6814" t="str">
        <f t="shared" si="748"/>
        <v>Slow</v>
      </c>
    </row>
    <row r="6815" spans="1:23" x14ac:dyDescent="0.3">
      <c r="A6815">
        <v>606814</v>
      </c>
      <c r="B6815">
        <v>77851</v>
      </c>
      <c r="C6815">
        <v>40</v>
      </c>
      <c r="D6815" t="s">
        <v>7</v>
      </c>
      <c r="E6815" t="s">
        <v>11</v>
      </c>
      <c r="F6815" t="s">
        <v>32</v>
      </c>
      <c r="G6815" t="s">
        <v>21</v>
      </c>
      <c r="H6815" s="1">
        <v>45302</v>
      </c>
      <c r="I6815" t="s">
        <v>33</v>
      </c>
      <c r="J6815">
        <v>41</v>
      </c>
      <c r="K6815">
        <v>7.4</v>
      </c>
      <c r="L6815">
        <v>224.57</v>
      </c>
      <c r="M6815">
        <v>78.11</v>
      </c>
      <c r="N6815" t="s">
        <v>49</v>
      </c>
      <c r="O6815">
        <v>2</v>
      </c>
      <c r="P6815" t="str" cm="1">
        <f t="array" ref="P6815">_xlfn.IFS(C6815&lt;25,"18-24", C6815&lt;=35,"25-35", C6815&lt;=50,"36-50",TRUE,"50+")</f>
        <v>36-50</v>
      </c>
      <c r="Q6815" t="str">
        <f t="shared" si="742"/>
        <v>new</v>
      </c>
      <c r="R6815" t="str">
        <f t="shared" si="743"/>
        <v>low</v>
      </c>
      <c r="S6815" t="str">
        <f t="shared" si="744"/>
        <v>Low</v>
      </c>
      <c r="T6815" t="str">
        <f t="shared" si="745"/>
        <v>Jan</v>
      </c>
      <c r="U6815">
        <f t="shared" si="746"/>
        <v>2024</v>
      </c>
      <c r="V6815" t="str">
        <f t="shared" si="747"/>
        <v>5-10</v>
      </c>
      <c r="W6815" t="str">
        <f t="shared" si="748"/>
        <v>Medium</v>
      </c>
    </row>
    <row r="6816" spans="1:23" x14ac:dyDescent="0.3">
      <c r="A6816">
        <v>606815</v>
      </c>
      <c r="B6816">
        <v>15075</v>
      </c>
      <c r="C6816">
        <v>39</v>
      </c>
      <c r="D6816" t="s">
        <v>7</v>
      </c>
      <c r="E6816" t="s">
        <v>8</v>
      </c>
      <c r="F6816" t="s">
        <v>28</v>
      </c>
      <c r="G6816" t="s">
        <v>25</v>
      </c>
      <c r="H6816" s="1">
        <v>44721</v>
      </c>
      <c r="I6816" t="s">
        <v>34</v>
      </c>
      <c r="J6816">
        <v>39</v>
      </c>
      <c r="K6816">
        <v>10.199999999999999</v>
      </c>
      <c r="L6816">
        <v>1261.97</v>
      </c>
      <c r="M6816">
        <v>42.04</v>
      </c>
      <c r="N6816" t="s">
        <v>47</v>
      </c>
      <c r="O6816">
        <v>2</v>
      </c>
      <c r="P6816" t="str" cm="1">
        <f t="array" ref="P6816">_xlfn.IFS(C6816&lt;25,"18-24", C6816&lt;=35,"25-35", C6816&lt;=50,"36-50",TRUE,"50+")</f>
        <v>36-50</v>
      </c>
      <c r="Q6816" t="str">
        <f t="shared" si="742"/>
        <v>new</v>
      </c>
      <c r="R6816" t="str">
        <f t="shared" si="743"/>
        <v>high value</v>
      </c>
      <c r="S6816" t="str">
        <f t="shared" si="744"/>
        <v>Low</v>
      </c>
      <c r="T6816" t="str">
        <f t="shared" si="745"/>
        <v>Jun</v>
      </c>
      <c r="U6816">
        <f t="shared" si="746"/>
        <v>2022</v>
      </c>
      <c r="V6816" t="str">
        <f t="shared" si="747"/>
        <v>10-15</v>
      </c>
      <c r="W6816" t="str">
        <f t="shared" si="748"/>
        <v>Medium</v>
      </c>
    </row>
    <row r="6817" spans="1:23" x14ac:dyDescent="0.3">
      <c r="A6817">
        <v>606816</v>
      </c>
      <c r="B6817">
        <v>97622</v>
      </c>
      <c r="C6817">
        <v>49</v>
      </c>
      <c r="D6817" t="s">
        <v>7</v>
      </c>
      <c r="E6817" t="s">
        <v>8</v>
      </c>
      <c r="F6817" t="s">
        <v>22</v>
      </c>
      <c r="G6817" t="s">
        <v>31</v>
      </c>
      <c r="H6817" s="1">
        <v>45425</v>
      </c>
      <c r="I6817" t="s">
        <v>34</v>
      </c>
      <c r="J6817">
        <v>42</v>
      </c>
      <c r="K6817">
        <v>8.1</v>
      </c>
      <c r="L6817">
        <v>1023.54</v>
      </c>
      <c r="M6817">
        <v>39.11</v>
      </c>
      <c r="N6817" t="s">
        <v>49</v>
      </c>
      <c r="O6817">
        <v>5</v>
      </c>
      <c r="P6817" t="str" cm="1">
        <f t="array" ref="P6817">_xlfn.IFS(C6817&lt;25,"18-24", C6817&lt;=35,"25-35", C6817&lt;=50,"36-50",TRUE,"50+")</f>
        <v>36-50</v>
      </c>
      <c r="Q6817" t="str">
        <f t="shared" si="742"/>
        <v>new</v>
      </c>
      <c r="R6817" t="str">
        <f t="shared" si="743"/>
        <v>high value</v>
      </c>
      <c r="S6817" t="str">
        <f t="shared" si="744"/>
        <v>High</v>
      </c>
      <c r="T6817" t="str">
        <f t="shared" si="745"/>
        <v>May</v>
      </c>
      <c r="U6817">
        <f t="shared" si="746"/>
        <v>2024</v>
      </c>
      <c r="V6817" t="str">
        <f t="shared" si="747"/>
        <v>5-10</v>
      </c>
      <c r="W6817" t="str">
        <f t="shared" si="748"/>
        <v>Medium</v>
      </c>
    </row>
    <row r="6818" spans="1:23" x14ac:dyDescent="0.3">
      <c r="A6818">
        <v>606817</v>
      </c>
      <c r="B6818">
        <v>21630</v>
      </c>
      <c r="C6818">
        <v>56</v>
      </c>
      <c r="D6818" t="s">
        <v>7</v>
      </c>
      <c r="E6818" t="s">
        <v>11</v>
      </c>
      <c r="F6818" t="s">
        <v>19</v>
      </c>
      <c r="G6818" t="s">
        <v>29</v>
      </c>
      <c r="H6818" s="1">
        <v>44690</v>
      </c>
      <c r="I6818" t="s">
        <v>34</v>
      </c>
      <c r="J6818">
        <v>58</v>
      </c>
      <c r="K6818">
        <v>10.1</v>
      </c>
      <c r="L6818">
        <v>1254.48</v>
      </c>
      <c r="M6818">
        <v>29.29</v>
      </c>
      <c r="N6818" t="s">
        <v>49</v>
      </c>
      <c r="O6818">
        <v>5</v>
      </c>
      <c r="P6818" t="str" cm="1">
        <f t="array" ref="P6818">_xlfn.IFS(C6818&lt;25,"18-24", C6818&lt;=35,"25-35", C6818&lt;=50,"36-50",TRUE,"50+")</f>
        <v>50+</v>
      </c>
      <c r="Q6818" t="str">
        <f t="shared" si="742"/>
        <v>new</v>
      </c>
      <c r="R6818" t="str">
        <f t="shared" si="743"/>
        <v>high value</v>
      </c>
      <c r="S6818" t="str">
        <f t="shared" si="744"/>
        <v>High</v>
      </c>
      <c r="T6818" t="str">
        <f t="shared" si="745"/>
        <v>May</v>
      </c>
      <c r="U6818">
        <f t="shared" si="746"/>
        <v>2022</v>
      </c>
      <c r="V6818" t="str">
        <f t="shared" si="747"/>
        <v>10-15</v>
      </c>
      <c r="W6818" t="str">
        <f t="shared" si="748"/>
        <v>Slow</v>
      </c>
    </row>
    <row r="6819" spans="1:23" x14ac:dyDescent="0.3">
      <c r="A6819">
        <v>606818</v>
      </c>
      <c r="B6819">
        <v>48992</v>
      </c>
      <c r="C6819">
        <v>41</v>
      </c>
      <c r="D6819" t="s">
        <v>7</v>
      </c>
      <c r="E6819" t="s">
        <v>13</v>
      </c>
      <c r="F6819" t="s">
        <v>26</v>
      </c>
      <c r="G6819" t="s">
        <v>29</v>
      </c>
      <c r="H6819" s="1">
        <v>44602</v>
      </c>
      <c r="I6819" t="s">
        <v>34</v>
      </c>
      <c r="J6819">
        <v>80</v>
      </c>
      <c r="K6819">
        <v>4.0999999999999996</v>
      </c>
      <c r="L6819">
        <v>1205.8699999999999</v>
      </c>
      <c r="M6819">
        <v>38.49</v>
      </c>
      <c r="N6819" t="s">
        <v>50</v>
      </c>
      <c r="O6819">
        <v>5</v>
      </c>
      <c r="P6819" t="str" cm="1">
        <f t="array" ref="P6819">_xlfn.IFS(C6819&lt;25,"18-24", C6819&lt;=35,"25-35", C6819&lt;=50,"36-50",TRUE,"50+")</f>
        <v>36-50</v>
      </c>
      <c r="Q6819" t="str">
        <f t="shared" si="742"/>
        <v>new</v>
      </c>
      <c r="R6819" t="str">
        <f t="shared" si="743"/>
        <v>high value</v>
      </c>
      <c r="S6819" t="str">
        <f t="shared" si="744"/>
        <v>High</v>
      </c>
      <c r="T6819" t="str">
        <f t="shared" si="745"/>
        <v>Feb</v>
      </c>
      <c r="U6819">
        <f t="shared" si="746"/>
        <v>2022</v>
      </c>
      <c r="V6819" t="str">
        <f t="shared" si="747"/>
        <v>0-5</v>
      </c>
      <c r="W6819" t="str">
        <f t="shared" si="748"/>
        <v>Slow</v>
      </c>
    </row>
    <row r="6820" spans="1:23" x14ac:dyDescent="0.3">
      <c r="A6820">
        <v>606819</v>
      </c>
      <c r="B6820">
        <v>68602</v>
      </c>
      <c r="C6820">
        <v>36</v>
      </c>
      <c r="D6820" t="s">
        <v>7</v>
      </c>
      <c r="E6820" t="s">
        <v>15</v>
      </c>
      <c r="F6820" t="s">
        <v>24</v>
      </c>
      <c r="G6820" t="s">
        <v>29</v>
      </c>
      <c r="H6820" s="1">
        <v>44910</v>
      </c>
      <c r="I6820" t="s">
        <v>33</v>
      </c>
      <c r="J6820">
        <v>65</v>
      </c>
      <c r="K6820">
        <v>8.5</v>
      </c>
      <c r="L6820">
        <v>1218.92</v>
      </c>
      <c r="M6820">
        <v>48.23</v>
      </c>
      <c r="N6820" t="s">
        <v>49</v>
      </c>
      <c r="O6820">
        <v>5</v>
      </c>
      <c r="P6820" t="str" cm="1">
        <f t="array" ref="P6820">_xlfn.IFS(C6820&lt;25,"18-24", C6820&lt;=35,"25-35", C6820&lt;=50,"36-50",TRUE,"50+")</f>
        <v>36-50</v>
      </c>
      <c r="Q6820" t="str">
        <f t="shared" si="742"/>
        <v>new</v>
      </c>
      <c r="R6820" t="str">
        <f t="shared" si="743"/>
        <v>high value</v>
      </c>
      <c r="S6820" t="str">
        <f t="shared" si="744"/>
        <v>High</v>
      </c>
      <c r="T6820" t="str">
        <f t="shared" si="745"/>
        <v>Dec</v>
      </c>
      <c r="U6820">
        <f t="shared" si="746"/>
        <v>2022</v>
      </c>
      <c r="V6820" t="str">
        <f t="shared" si="747"/>
        <v>5-10</v>
      </c>
      <c r="W6820" t="str">
        <f t="shared" si="748"/>
        <v>Slow</v>
      </c>
    </row>
    <row r="6821" spans="1:23" x14ac:dyDescent="0.3">
      <c r="A6821">
        <v>606820</v>
      </c>
      <c r="B6821">
        <v>60828</v>
      </c>
      <c r="C6821">
        <v>20</v>
      </c>
      <c r="D6821" t="s">
        <v>4</v>
      </c>
      <c r="E6821" t="s">
        <v>13</v>
      </c>
      <c r="F6821" t="s">
        <v>30</v>
      </c>
      <c r="G6821" t="s">
        <v>23</v>
      </c>
      <c r="H6821" s="1">
        <v>45591</v>
      </c>
      <c r="I6821" t="s">
        <v>33</v>
      </c>
      <c r="J6821">
        <v>68</v>
      </c>
      <c r="K6821">
        <v>7.9</v>
      </c>
      <c r="L6821">
        <v>319</v>
      </c>
      <c r="M6821">
        <v>74.58</v>
      </c>
      <c r="N6821" t="s">
        <v>50</v>
      </c>
      <c r="O6821">
        <v>2</v>
      </c>
      <c r="P6821" t="str" cm="1">
        <f t="array" ref="P6821">_xlfn.IFS(C6821&lt;25,"18-24", C6821&lt;=35,"25-35", C6821&lt;=50,"36-50",TRUE,"50+")</f>
        <v>18-24</v>
      </c>
      <c r="Q6821" t="str">
        <f t="shared" si="742"/>
        <v>new</v>
      </c>
      <c r="R6821" t="str">
        <f t="shared" si="743"/>
        <v>medium</v>
      </c>
      <c r="S6821" t="str">
        <f t="shared" si="744"/>
        <v>Low</v>
      </c>
      <c r="T6821" t="str">
        <f t="shared" si="745"/>
        <v>Oct</v>
      </c>
      <c r="U6821">
        <f t="shared" si="746"/>
        <v>2024</v>
      </c>
      <c r="V6821" t="str">
        <f t="shared" si="747"/>
        <v>5-10</v>
      </c>
      <c r="W6821" t="str">
        <f t="shared" si="748"/>
        <v>Slow</v>
      </c>
    </row>
    <row r="6822" spans="1:23" x14ac:dyDescent="0.3">
      <c r="A6822">
        <v>606821</v>
      </c>
      <c r="B6822">
        <v>41962</v>
      </c>
      <c r="C6822">
        <v>38</v>
      </c>
      <c r="D6822" t="s">
        <v>7</v>
      </c>
      <c r="E6822" t="s">
        <v>16</v>
      </c>
      <c r="F6822" t="s">
        <v>32</v>
      </c>
      <c r="G6822" t="s">
        <v>29</v>
      </c>
      <c r="H6822" s="1">
        <v>45025</v>
      </c>
      <c r="I6822" t="s">
        <v>34</v>
      </c>
      <c r="J6822">
        <v>72</v>
      </c>
      <c r="K6822">
        <v>12.2</v>
      </c>
      <c r="L6822">
        <v>1107.2</v>
      </c>
      <c r="M6822">
        <v>39.6</v>
      </c>
      <c r="N6822" t="s">
        <v>47</v>
      </c>
      <c r="O6822">
        <v>5</v>
      </c>
      <c r="P6822" t="str" cm="1">
        <f t="array" ref="P6822">_xlfn.IFS(C6822&lt;25,"18-24", C6822&lt;=35,"25-35", C6822&lt;=50,"36-50",TRUE,"50+")</f>
        <v>36-50</v>
      </c>
      <c r="Q6822" t="str">
        <f t="shared" si="742"/>
        <v>new</v>
      </c>
      <c r="R6822" t="str">
        <f t="shared" si="743"/>
        <v>high value</v>
      </c>
      <c r="S6822" t="str">
        <f t="shared" si="744"/>
        <v>High</v>
      </c>
      <c r="T6822" t="str">
        <f t="shared" si="745"/>
        <v>Apr</v>
      </c>
      <c r="U6822">
        <f t="shared" si="746"/>
        <v>2023</v>
      </c>
      <c r="V6822" t="str">
        <f t="shared" si="747"/>
        <v>10-15</v>
      </c>
      <c r="W6822" t="str">
        <f t="shared" si="748"/>
        <v>Slow</v>
      </c>
    </row>
    <row r="6823" spans="1:23" x14ac:dyDescent="0.3">
      <c r="A6823">
        <v>606822</v>
      </c>
      <c r="B6823">
        <v>59416</v>
      </c>
      <c r="C6823">
        <v>45</v>
      </c>
      <c r="D6823" t="s">
        <v>7</v>
      </c>
      <c r="E6823" t="s">
        <v>5</v>
      </c>
      <c r="F6823" t="s">
        <v>26</v>
      </c>
      <c r="G6823" t="s">
        <v>21</v>
      </c>
      <c r="H6823" s="1">
        <v>45569</v>
      </c>
      <c r="I6823" t="s">
        <v>34</v>
      </c>
      <c r="J6823">
        <v>34</v>
      </c>
      <c r="K6823">
        <v>6.9</v>
      </c>
      <c r="L6823">
        <v>1100.05</v>
      </c>
      <c r="M6823">
        <v>71.849999999999994</v>
      </c>
      <c r="N6823" t="s">
        <v>48</v>
      </c>
      <c r="O6823">
        <v>2</v>
      </c>
      <c r="P6823" t="str" cm="1">
        <f t="array" ref="P6823">_xlfn.IFS(C6823&lt;25,"18-24", C6823&lt;=35,"25-35", C6823&lt;=50,"36-50",TRUE,"50+")</f>
        <v>36-50</v>
      </c>
      <c r="Q6823" t="str">
        <f t="shared" si="742"/>
        <v>new</v>
      </c>
      <c r="R6823" t="str">
        <f t="shared" si="743"/>
        <v>high value</v>
      </c>
      <c r="S6823" t="str">
        <f t="shared" si="744"/>
        <v>Low</v>
      </c>
      <c r="T6823" t="str">
        <f t="shared" si="745"/>
        <v>Oct</v>
      </c>
      <c r="U6823">
        <f t="shared" si="746"/>
        <v>2024</v>
      </c>
      <c r="V6823" t="str">
        <f t="shared" si="747"/>
        <v>5-10</v>
      </c>
      <c r="W6823" t="str">
        <f t="shared" si="748"/>
        <v>Medium</v>
      </c>
    </row>
    <row r="6824" spans="1:23" x14ac:dyDescent="0.3">
      <c r="A6824">
        <v>606823</v>
      </c>
      <c r="B6824">
        <v>72285</v>
      </c>
      <c r="C6824">
        <v>59</v>
      </c>
      <c r="D6824" t="s">
        <v>7</v>
      </c>
      <c r="E6824" t="s">
        <v>16</v>
      </c>
      <c r="F6824" t="s">
        <v>18</v>
      </c>
      <c r="G6824" t="s">
        <v>27</v>
      </c>
      <c r="H6824" s="1">
        <v>44731</v>
      </c>
      <c r="I6824" t="s">
        <v>33</v>
      </c>
      <c r="J6824">
        <v>65</v>
      </c>
      <c r="K6824">
        <v>5.7</v>
      </c>
      <c r="L6824">
        <v>509.05</v>
      </c>
      <c r="M6824">
        <v>74.849999999999994</v>
      </c>
      <c r="N6824" t="s">
        <v>47</v>
      </c>
      <c r="O6824">
        <v>2</v>
      </c>
      <c r="P6824" t="str" cm="1">
        <f t="array" ref="P6824">_xlfn.IFS(C6824&lt;25,"18-24", C6824&lt;=35,"25-35", C6824&lt;=50,"36-50",TRUE,"50+")</f>
        <v>50+</v>
      </c>
      <c r="Q6824" t="str">
        <f t="shared" si="742"/>
        <v>new</v>
      </c>
      <c r="R6824" t="str">
        <f t="shared" si="743"/>
        <v>high value</v>
      </c>
      <c r="S6824" t="str">
        <f t="shared" si="744"/>
        <v>Low</v>
      </c>
      <c r="T6824" t="str">
        <f t="shared" si="745"/>
        <v>Jun</v>
      </c>
      <c r="U6824">
        <f t="shared" si="746"/>
        <v>2022</v>
      </c>
      <c r="V6824" t="str">
        <f t="shared" si="747"/>
        <v>5-10</v>
      </c>
      <c r="W6824" t="str">
        <f t="shared" si="748"/>
        <v>Slow</v>
      </c>
    </row>
    <row r="6825" spans="1:23" x14ac:dyDescent="0.3">
      <c r="A6825">
        <v>606824</v>
      </c>
      <c r="B6825">
        <v>87651</v>
      </c>
      <c r="C6825">
        <v>33</v>
      </c>
      <c r="D6825" t="s">
        <v>7</v>
      </c>
      <c r="E6825" t="s">
        <v>16</v>
      </c>
      <c r="F6825" t="s">
        <v>19</v>
      </c>
      <c r="G6825" t="s">
        <v>31</v>
      </c>
      <c r="H6825" s="1">
        <v>44833</v>
      </c>
      <c r="I6825" t="s">
        <v>33</v>
      </c>
      <c r="J6825">
        <v>85</v>
      </c>
      <c r="K6825">
        <v>5.3</v>
      </c>
      <c r="L6825">
        <v>1183.3900000000001</v>
      </c>
      <c r="M6825">
        <v>51.44</v>
      </c>
      <c r="N6825" t="s">
        <v>48</v>
      </c>
      <c r="O6825">
        <v>3</v>
      </c>
      <c r="P6825" t="str" cm="1">
        <f t="array" ref="P6825">_xlfn.IFS(C6825&lt;25,"18-24", C6825&lt;=35,"25-35", C6825&lt;=50,"36-50",TRUE,"50+")</f>
        <v>25-35</v>
      </c>
      <c r="Q6825" t="str">
        <f t="shared" si="742"/>
        <v>new</v>
      </c>
      <c r="R6825" t="str">
        <f t="shared" si="743"/>
        <v>high value</v>
      </c>
      <c r="S6825" t="str">
        <f t="shared" si="744"/>
        <v>medium</v>
      </c>
      <c r="T6825" t="str">
        <f t="shared" si="745"/>
        <v>Sep</v>
      </c>
      <c r="U6825">
        <f t="shared" si="746"/>
        <v>2022</v>
      </c>
      <c r="V6825" t="str">
        <f t="shared" si="747"/>
        <v>5-10</v>
      </c>
      <c r="W6825" t="str">
        <f t="shared" si="748"/>
        <v>Slow</v>
      </c>
    </row>
    <row r="6826" spans="1:23" x14ac:dyDescent="0.3">
      <c r="A6826">
        <v>606825</v>
      </c>
      <c r="B6826">
        <v>87046</v>
      </c>
      <c r="C6826">
        <v>40</v>
      </c>
      <c r="D6826" t="s">
        <v>4</v>
      </c>
      <c r="E6826" t="s">
        <v>13</v>
      </c>
      <c r="F6826" t="s">
        <v>18</v>
      </c>
      <c r="G6826" t="s">
        <v>29</v>
      </c>
      <c r="H6826" s="1">
        <v>45453</v>
      </c>
      <c r="I6826" t="s">
        <v>33</v>
      </c>
      <c r="J6826">
        <v>52</v>
      </c>
      <c r="K6826">
        <v>15</v>
      </c>
      <c r="L6826">
        <v>415.41</v>
      </c>
      <c r="M6826">
        <v>33.880000000000003</v>
      </c>
      <c r="N6826" t="s">
        <v>49</v>
      </c>
      <c r="O6826">
        <v>4</v>
      </c>
      <c r="P6826" t="str" cm="1">
        <f t="array" ref="P6826">_xlfn.IFS(C6826&lt;25,"18-24", C6826&lt;=35,"25-35", C6826&lt;=50,"36-50",TRUE,"50+")</f>
        <v>36-50</v>
      </c>
      <c r="Q6826" t="str">
        <f t="shared" si="742"/>
        <v>new</v>
      </c>
      <c r="R6826" t="str">
        <f t="shared" si="743"/>
        <v>medium</v>
      </c>
      <c r="S6826" t="str">
        <f t="shared" si="744"/>
        <v>medium</v>
      </c>
      <c r="T6826" t="str">
        <f t="shared" si="745"/>
        <v>Jun</v>
      </c>
      <c r="U6826">
        <f t="shared" si="746"/>
        <v>2024</v>
      </c>
      <c r="V6826" t="str">
        <f t="shared" si="747"/>
        <v>10-15</v>
      </c>
      <c r="W6826" t="str">
        <f t="shared" si="748"/>
        <v>Slow</v>
      </c>
    </row>
    <row r="6827" spans="1:23" x14ac:dyDescent="0.3">
      <c r="A6827">
        <v>606826</v>
      </c>
      <c r="B6827">
        <v>99451</v>
      </c>
      <c r="C6827">
        <v>40</v>
      </c>
      <c r="D6827" t="s">
        <v>4</v>
      </c>
      <c r="E6827" t="s">
        <v>15</v>
      </c>
      <c r="F6827" t="s">
        <v>24</v>
      </c>
      <c r="G6827" t="s">
        <v>23</v>
      </c>
      <c r="H6827" s="1">
        <v>45270</v>
      </c>
      <c r="I6827" t="s">
        <v>33</v>
      </c>
      <c r="J6827">
        <v>56</v>
      </c>
      <c r="K6827">
        <v>1.3</v>
      </c>
      <c r="L6827">
        <v>246.59</v>
      </c>
      <c r="M6827">
        <v>93.39</v>
      </c>
      <c r="N6827" t="s">
        <v>48</v>
      </c>
      <c r="O6827">
        <v>3</v>
      </c>
      <c r="P6827" t="str" cm="1">
        <f t="array" ref="P6827">_xlfn.IFS(C6827&lt;25,"18-24", C6827&lt;=35,"25-35", C6827&lt;=50,"36-50",TRUE,"50+")</f>
        <v>36-50</v>
      </c>
      <c r="Q6827" t="str">
        <f t="shared" si="742"/>
        <v>new</v>
      </c>
      <c r="R6827" t="str">
        <f t="shared" si="743"/>
        <v>low</v>
      </c>
      <c r="S6827" t="str">
        <f t="shared" si="744"/>
        <v>medium</v>
      </c>
      <c r="T6827" t="str">
        <f t="shared" si="745"/>
        <v>Dec</v>
      </c>
      <c r="U6827">
        <f t="shared" si="746"/>
        <v>2023</v>
      </c>
      <c r="V6827" t="str">
        <f t="shared" si="747"/>
        <v>0-5</v>
      </c>
      <c r="W6827" t="str">
        <f t="shared" si="748"/>
        <v>Slow</v>
      </c>
    </row>
    <row r="6828" spans="1:23" x14ac:dyDescent="0.3">
      <c r="A6828">
        <v>606827</v>
      </c>
      <c r="B6828">
        <v>70203</v>
      </c>
      <c r="C6828">
        <v>26</v>
      </c>
      <c r="D6828" t="s">
        <v>7</v>
      </c>
      <c r="E6828" t="s">
        <v>8</v>
      </c>
      <c r="F6828" t="s">
        <v>18</v>
      </c>
      <c r="G6828" t="s">
        <v>29</v>
      </c>
      <c r="H6828" s="1">
        <v>45055</v>
      </c>
      <c r="I6828" t="s">
        <v>33</v>
      </c>
      <c r="J6828">
        <v>51</v>
      </c>
      <c r="K6828">
        <v>5.6</v>
      </c>
      <c r="L6828">
        <v>412.64</v>
      </c>
      <c r="M6828">
        <v>87.75</v>
      </c>
      <c r="N6828" t="s">
        <v>49</v>
      </c>
      <c r="O6828">
        <v>4</v>
      </c>
      <c r="P6828" t="str" cm="1">
        <f t="array" ref="P6828">_xlfn.IFS(C6828&lt;25,"18-24", C6828&lt;=35,"25-35", C6828&lt;=50,"36-50",TRUE,"50+")</f>
        <v>25-35</v>
      </c>
      <c r="Q6828" t="str">
        <f t="shared" si="742"/>
        <v>new</v>
      </c>
      <c r="R6828" t="str">
        <f t="shared" si="743"/>
        <v>medium</v>
      </c>
      <c r="S6828" t="str">
        <f t="shared" si="744"/>
        <v>medium</v>
      </c>
      <c r="T6828" t="str">
        <f t="shared" si="745"/>
        <v>May</v>
      </c>
      <c r="U6828">
        <f t="shared" si="746"/>
        <v>2023</v>
      </c>
      <c r="V6828" t="str">
        <f t="shared" si="747"/>
        <v>5-10</v>
      </c>
      <c r="W6828" t="str">
        <f t="shared" si="748"/>
        <v>Slow</v>
      </c>
    </row>
    <row r="6829" spans="1:23" x14ac:dyDescent="0.3">
      <c r="A6829">
        <v>606828</v>
      </c>
      <c r="B6829">
        <v>26566</v>
      </c>
      <c r="C6829">
        <v>53</v>
      </c>
      <c r="D6829" t="s">
        <v>4</v>
      </c>
      <c r="E6829" t="s">
        <v>5</v>
      </c>
      <c r="F6829" t="s">
        <v>26</v>
      </c>
      <c r="G6829" t="s">
        <v>27</v>
      </c>
      <c r="H6829" s="1">
        <v>45638</v>
      </c>
      <c r="I6829" t="s">
        <v>34</v>
      </c>
      <c r="J6829">
        <v>84</v>
      </c>
      <c r="K6829">
        <v>2.2000000000000002</v>
      </c>
      <c r="L6829">
        <v>415.11</v>
      </c>
      <c r="M6829">
        <v>84.35</v>
      </c>
      <c r="N6829" t="s">
        <v>48</v>
      </c>
      <c r="O6829">
        <v>3</v>
      </c>
      <c r="P6829" t="str" cm="1">
        <f t="array" ref="P6829">_xlfn.IFS(C6829&lt;25,"18-24", C6829&lt;=35,"25-35", C6829&lt;=50,"36-50",TRUE,"50+")</f>
        <v>50+</v>
      </c>
      <c r="Q6829" t="str">
        <f t="shared" si="742"/>
        <v>new</v>
      </c>
      <c r="R6829" t="str">
        <f t="shared" si="743"/>
        <v>medium</v>
      </c>
      <c r="S6829" t="str">
        <f t="shared" si="744"/>
        <v>medium</v>
      </c>
      <c r="T6829" t="str">
        <f t="shared" si="745"/>
        <v>Dec</v>
      </c>
      <c r="U6829">
        <f t="shared" si="746"/>
        <v>2024</v>
      </c>
      <c r="V6829" t="str">
        <f t="shared" si="747"/>
        <v>0-5</v>
      </c>
      <c r="W6829" t="str">
        <f t="shared" si="748"/>
        <v>Slow</v>
      </c>
    </row>
    <row r="6830" spans="1:23" x14ac:dyDescent="0.3">
      <c r="A6830">
        <v>606829</v>
      </c>
      <c r="B6830">
        <v>96732</v>
      </c>
      <c r="C6830">
        <v>62</v>
      </c>
      <c r="D6830" t="s">
        <v>4</v>
      </c>
      <c r="E6830" t="s">
        <v>13</v>
      </c>
      <c r="F6830" t="s">
        <v>32</v>
      </c>
      <c r="G6830" t="s">
        <v>27</v>
      </c>
      <c r="H6830" s="1">
        <v>45089</v>
      </c>
      <c r="I6830" t="s">
        <v>34</v>
      </c>
      <c r="J6830">
        <v>54</v>
      </c>
      <c r="K6830">
        <v>4.5999999999999996</v>
      </c>
      <c r="L6830">
        <v>479.48</v>
      </c>
      <c r="M6830">
        <v>85.39</v>
      </c>
      <c r="N6830" t="s">
        <v>48</v>
      </c>
      <c r="O6830">
        <v>1</v>
      </c>
      <c r="P6830" t="str" cm="1">
        <f t="array" ref="P6830">_xlfn.IFS(C6830&lt;25,"18-24", C6830&lt;=35,"25-35", C6830&lt;=50,"36-50",TRUE,"50+")</f>
        <v>50+</v>
      </c>
      <c r="Q6830" t="str">
        <f t="shared" si="742"/>
        <v>repeat</v>
      </c>
      <c r="R6830" t="str">
        <f t="shared" si="743"/>
        <v>medium</v>
      </c>
      <c r="S6830" t="str">
        <f t="shared" si="744"/>
        <v>Low</v>
      </c>
      <c r="T6830" t="str">
        <f t="shared" si="745"/>
        <v>Jun</v>
      </c>
      <c r="U6830">
        <f t="shared" si="746"/>
        <v>2023</v>
      </c>
      <c r="V6830" t="str">
        <f t="shared" si="747"/>
        <v>0-5</v>
      </c>
      <c r="W6830" t="str">
        <f t="shared" si="748"/>
        <v>Slow</v>
      </c>
    </row>
    <row r="6831" spans="1:23" x14ac:dyDescent="0.3">
      <c r="A6831">
        <v>606830</v>
      </c>
      <c r="B6831">
        <v>64478</v>
      </c>
      <c r="C6831">
        <v>60</v>
      </c>
      <c r="D6831" t="s">
        <v>4</v>
      </c>
      <c r="E6831" t="s">
        <v>16</v>
      </c>
      <c r="F6831" t="s">
        <v>19</v>
      </c>
      <c r="G6831" t="s">
        <v>29</v>
      </c>
      <c r="H6831" s="1">
        <v>44841</v>
      </c>
      <c r="I6831" t="s">
        <v>33</v>
      </c>
      <c r="J6831">
        <v>60</v>
      </c>
      <c r="K6831">
        <v>4.2</v>
      </c>
      <c r="L6831">
        <v>707.35</v>
      </c>
      <c r="M6831">
        <v>57.47</v>
      </c>
      <c r="N6831" t="s">
        <v>48</v>
      </c>
      <c r="O6831">
        <v>5</v>
      </c>
      <c r="P6831" t="str" cm="1">
        <f t="array" ref="P6831">_xlfn.IFS(C6831&lt;25,"18-24", C6831&lt;=35,"25-35", C6831&lt;=50,"36-50",TRUE,"50+")</f>
        <v>50+</v>
      </c>
      <c r="Q6831" t="str">
        <f t="shared" si="742"/>
        <v>new</v>
      </c>
      <c r="R6831" t="str">
        <f t="shared" si="743"/>
        <v>high value</v>
      </c>
      <c r="S6831" t="str">
        <f t="shared" si="744"/>
        <v>High</v>
      </c>
      <c r="T6831" t="str">
        <f t="shared" si="745"/>
        <v>Oct</v>
      </c>
      <c r="U6831">
        <f t="shared" si="746"/>
        <v>2022</v>
      </c>
      <c r="V6831" t="str">
        <f t="shared" si="747"/>
        <v>0-5</v>
      </c>
      <c r="W6831" t="str">
        <f t="shared" si="748"/>
        <v>Slow</v>
      </c>
    </row>
    <row r="6832" spans="1:23" x14ac:dyDescent="0.3">
      <c r="A6832">
        <v>606831</v>
      </c>
      <c r="B6832">
        <v>79340</v>
      </c>
      <c r="C6832">
        <v>57</v>
      </c>
      <c r="D6832" t="s">
        <v>7</v>
      </c>
      <c r="E6832" t="s">
        <v>16</v>
      </c>
      <c r="F6832" t="s">
        <v>32</v>
      </c>
      <c r="G6832" t="s">
        <v>27</v>
      </c>
      <c r="H6832" s="1">
        <v>45182</v>
      </c>
      <c r="I6832" t="s">
        <v>33</v>
      </c>
      <c r="J6832">
        <v>31</v>
      </c>
      <c r="K6832">
        <v>13.9</v>
      </c>
      <c r="L6832">
        <v>656.75</v>
      </c>
      <c r="M6832">
        <v>102.19</v>
      </c>
      <c r="N6832" t="s">
        <v>50</v>
      </c>
      <c r="O6832">
        <v>4</v>
      </c>
      <c r="P6832" t="str" cm="1">
        <f t="array" ref="P6832">_xlfn.IFS(C6832&lt;25,"18-24", C6832&lt;=35,"25-35", C6832&lt;=50,"36-50",TRUE,"50+")</f>
        <v>50+</v>
      </c>
      <c r="Q6832" t="str">
        <f t="shared" si="742"/>
        <v>new</v>
      </c>
      <c r="R6832" t="str">
        <f t="shared" si="743"/>
        <v>high value</v>
      </c>
      <c r="S6832" t="str">
        <f t="shared" si="744"/>
        <v>medium</v>
      </c>
      <c r="T6832" t="str">
        <f t="shared" si="745"/>
        <v>Sep</v>
      </c>
      <c r="U6832">
        <f t="shared" si="746"/>
        <v>2023</v>
      </c>
      <c r="V6832" t="str">
        <f t="shared" si="747"/>
        <v>10-15</v>
      </c>
      <c r="W6832" t="str">
        <f t="shared" si="748"/>
        <v>Medium</v>
      </c>
    </row>
    <row r="6833" spans="1:23" x14ac:dyDescent="0.3">
      <c r="A6833">
        <v>606832</v>
      </c>
      <c r="B6833">
        <v>17085</v>
      </c>
      <c r="C6833">
        <v>49</v>
      </c>
      <c r="D6833" t="s">
        <v>4</v>
      </c>
      <c r="E6833" t="s">
        <v>8</v>
      </c>
      <c r="F6833" t="s">
        <v>22</v>
      </c>
      <c r="G6833" t="s">
        <v>23</v>
      </c>
      <c r="H6833" s="1">
        <v>44804</v>
      </c>
      <c r="I6833" t="s">
        <v>33</v>
      </c>
      <c r="J6833">
        <v>30</v>
      </c>
      <c r="K6833">
        <v>7.6</v>
      </c>
      <c r="L6833">
        <v>304.97000000000003</v>
      </c>
      <c r="M6833">
        <v>83.34</v>
      </c>
      <c r="N6833" t="s">
        <v>50</v>
      </c>
      <c r="O6833">
        <v>3</v>
      </c>
      <c r="P6833" t="str" cm="1">
        <f t="array" ref="P6833">_xlfn.IFS(C6833&lt;25,"18-24", C6833&lt;=35,"25-35", C6833&lt;=50,"36-50",TRUE,"50+")</f>
        <v>36-50</v>
      </c>
      <c r="Q6833" t="str">
        <f t="shared" si="742"/>
        <v>new</v>
      </c>
      <c r="R6833" t="str">
        <f t="shared" si="743"/>
        <v>medium</v>
      </c>
      <c r="S6833" t="str">
        <f t="shared" si="744"/>
        <v>medium</v>
      </c>
      <c r="T6833" t="str">
        <f t="shared" si="745"/>
        <v>Aug</v>
      </c>
      <c r="U6833">
        <f t="shared" si="746"/>
        <v>2022</v>
      </c>
      <c r="V6833" t="str">
        <f t="shared" si="747"/>
        <v>5-10</v>
      </c>
      <c r="W6833" t="str">
        <f t="shared" si="748"/>
        <v>Fast</v>
      </c>
    </row>
    <row r="6834" spans="1:23" x14ac:dyDescent="0.3">
      <c r="A6834">
        <v>606833</v>
      </c>
      <c r="B6834">
        <v>84772</v>
      </c>
      <c r="C6834">
        <v>56</v>
      </c>
      <c r="D6834" t="s">
        <v>4</v>
      </c>
      <c r="E6834" t="s">
        <v>11</v>
      </c>
      <c r="F6834" t="s">
        <v>30</v>
      </c>
      <c r="G6834" t="s">
        <v>29</v>
      </c>
      <c r="H6834" s="1">
        <v>44834</v>
      </c>
      <c r="I6834" t="s">
        <v>33</v>
      </c>
      <c r="J6834">
        <v>35</v>
      </c>
      <c r="K6834">
        <v>10.7</v>
      </c>
      <c r="L6834">
        <v>1409.68</v>
      </c>
      <c r="M6834">
        <v>91.05</v>
      </c>
      <c r="N6834" t="s">
        <v>50</v>
      </c>
      <c r="O6834">
        <v>3</v>
      </c>
      <c r="P6834" t="str" cm="1">
        <f t="array" ref="P6834">_xlfn.IFS(C6834&lt;25,"18-24", C6834&lt;=35,"25-35", C6834&lt;=50,"36-50",TRUE,"50+")</f>
        <v>50+</v>
      </c>
      <c r="Q6834" t="str">
        <f t="shared" si="742"/>
        <v>new</v>
      </c>
      <c r="R6834" t="str">
        <f t="shared" si="743"/>
        <v>high value</v>
      </c>
      <c r="S6834" t="str">
        <f t="shared" si="744"/>
        <v>medium</v>
      </c>
      <c r="T6834" t="str">
        <f t="shared" si="745"/>
        <v>Sep</v>
      </c>
      <c r="U6834">
        <f t="shared" si="746"/>
        <v>2022</v>
      </c>
      <c r="V6834" t="str">
        <f t="shared" si="747"/>
        <v>10-15</v>
      </c>
      <c r="W6834" t="str">
        <f t="shared" si="748"/>
        <v>Medium</v>
      </c>
    </row>
    <row r="6835" spans="1:23" x14ac:dyDescent="0.3">
      <c r="A6835">
        <v>606834</v>
      </c>
      <c r="B6835">
        <v>46376</v>
      </c>
      <c r="C6835">
        <v>18</v>
      </c>
      <c r="D6835" t="s">
        <v>4</v>
      </c>
      <c r="E6835" t="s">
        <v>15</v>
      </c>
      <c r="F6835" t="s">
        <v>30</v>
      </c>
      <c r="G6835" t="s">
        <v>29</v>
      </c>
      <c r="H6835" s="1">
        <v>44757</v>
      </c>
      <c r="I6835" t="s">
        <v>33</v>
      </c>
      <c r="J6835">
        <v>76</v>
      </c>
      <c r="K6835">
        <v>7.2</v>
      </c>
      <c r="L6835">
        <v>523.03</v>
      </c>
      <c r="M6835">
        <v>84.22</v>
      </c>
      <c r="N6835" t="s">
        <v>48</v>
      </c>
      <c r="O6835">
        <v>5</v>
      </c>
      <c r="P6835" t="str" cm="1">
        <f t="array" ref="P6835">_xlfn.IFS(C6835&lt;25,"18-24", C6835&lt;=35,"25-35", C6835&lt;=50,"36-50",TRUE,"50+")</f>
        <v>18-24</v>
      </c>
      <c r="Q6835" t="str">
        <f t="shared" si="742"/>
        <v>new</v>
      </c>
      <c r="R6835" t="str">
        <f t="shared" si="743"/>
        <v>high value</v>
      </c>
      <c r="S6835" t="str">
        <f t="shared" si="744"/>
        <v>High</v>
      </c>
      <c r="T6835" t="str">
        <f t="shared" si="745"/>
        <v>Jul</v>
      </c>
      <c r="U6835">
        <f t="shared" si="746"/>
        <v>2022</v>
      </c>
      <c r="V6835" t="str">
        <f t="shared" si="747"/>
        <v>5-10</v>
      </c>
      <c r="W6835" t="str">
        <f t="shared" si="748"/>
        <v>Slow</v>
      </c>
    </row>
    <row r="6836" spans="1:23" x14ac:dyDescent="0.3">
      <c r="A6836">
        <v>606835</v>
      </c>
      <c r="B6836">
        <v>70985</v>
      </c>
      <c r="C6836">
        <v>63</v>
      </c>
      <c r="D6836" t="s">
        <v>4</v>
      </c>
      <c r="E6836" t="s">
        <v>15</v>
      </c>
      <c r="F6836" t="s">
        <v>24</v>
      </c>
      <c r="G6836" t="s">
        <v>31</v>
      </c>
      <c r="H6836" s="1">
        <v>45257</v>
      </c>
      <c r="I6836" t="s">
        <v>34</v>
      </c>
      <c r="J6836">
        <v>63</v>
      </c>
      <c r="K6836">
        <v>6.6</v>
      </c>
      <c r="L6836">
        <v>702.55</v>
      </c>
      <c r="M6836">
        <v>39.99</v>
      </c>
      <c r="N6836" t="s">
        <v>50</v>
      </c>
      <c r="O6836">
        <v>5</v>
      </c>
      <c r="P6836" t="str" cm="1">
        <f t="array" ref="P6836">_xlfn.IFS(C6836&lt;25,"18-24", C6836&lt;=35,"25-35", C6836&lt;=50,"36-50",TRUE,"50+")</f>
        <v>50+</v>
      </c>
      <c r="Q6836" t="str">
        <f t="shared" si="742"/>
        <v>repeat</v>
      </c>
      <c r="R6836" t="str">
        <f t="shared" si="743"/>
        <v>high value</v>
      </c>
      <c r="S6836" t="str">
        <f t="shared" si="744"/>
        <v>High</v>
      </c>
      <c r="T6836" t="str">
        <f t="shared" si="745"/>
        <v>Nov</v>
      </c>
      <c r="U6836">
        <f t="shared" si="746"/>
        <v>2023</v>
      </c>
      <c r="V6836" t="str">
        <f t="shared" si="747"/>
        <v>5-10</v>
      </c>
      <c r="W6836" t="str">
        <f t="shared" si="748"/>
        <v>Slow</v>
      </c>
    </row>
    <row r="6837" spans="1:23" x14ac:dyDescent="0.3">
      <c r="A6837">
        <v>606836</v>
      </c>
      <c r="B6837">
        <v>92165</v>
      </c>
      <c r="C6837">
        <v>34</v>
      </c>
      <c r="D6837" t="s">
        <v>4</v>
      </c>
      <c r="E6837" t="s">
        <v>13</v>
      </c>
      <c r="F6837" t="s">
        <v>32</v>
      </c>
      <c r="G6837" t="s">
        <v>25</v>
      </c>
      <c r="H6837" s="1">
        <v>44897</v>
      </c>
      <c r="I6837" t="s">
        <v>33</v>
      </c>
      <c r="J6837">
        <v>61</v>
      </c>
      <c r="K6837">
        <v>14.1</v>
      </c>
      <c r="L6837">
        <v>1382.85</v>
      </c>
      <c r="M6837">
        <v>106.89</v>
      </c>
      <c r="N6837" t="s">
        <v>47</v>
      </c>
      <c r="O6837">
        <v>2</v>
      </c>
      <c r="P6837" t="str" cm="1">
        <f t="array" ref="P6837">_xlfn.IFS(C6837&lt;25,"18-24", C6837&lt;=35,"25-35", C6837&lt;=50,"36-50",TRUE,"50+")</f>
        <v>25-35</v>
      </c>
      <c r="Q6837" t="str">
        <f t="shared" si="742"/>
        <v>new</v>
      </c>
      <c r="R6837" t="str">
        <f t="shared" si="743"/>
        <v>high value</v>
      </c>
      <c r="S6837" t="str">
        <f t="shared" si="744"/>
        <v>Low</v>
      </c>
      <c r="T6837" t="str">
        <f t="shared" si="745"/>
        <v>Dec</v>
      </c>
      <c r="U6837">
        <f t="shared" si="746"/>
        <v>2022</v>
      </c>
      <c r="V6837" t="str">
        <f t="shared" si="747"/>
        <v>10-15</v>
      </c>
      <c r="W6837" t="str">
        <f t="shared" si="748"/>
        <v>Slow</v>
      </c>
    </row>
    <row r="6838" spans="1:23" x14ac:dyDescent="0.3">
      <c r="A6838">
        <v>606837</v>
      </c>
      <c r="B6838">
        <v>31039</v>
      </c>
      <c r="C6838">
        <v>18</v>
      </c>
      <c r="D6838" t="s">
        <v>4</v>
      </c>
      <c r="E6838" t="s">
        <v>15</v>
      </c>
      <c r="F6838" t="s">
        <v>18</v>
      </c>
      <c r="G6838" t="s">
        <v>21</v>
      </c>
      <c r="H6838" s="1">
        <v>45220</v>
      </c>
      <c r="I6838" t="s">
        <v>33</v>
      </c>
      <c r="J6838">
        <v>86</v>
      </c>
      <c r="K6838">
        <v>2.2999999999999998</v>
      </c>
      <c r="L6838">
        <v>1462.33</v>
      </c>
      <c r="M6838">
        <v>74.819999999999993</v>
      </c>
      <c r="N6838" t="s">
        <v>49</v>
      </c>
      <c r="O6838">
        <v>1</v>
      </c>
      <c r="P6838" t="str" cm="1">
        <f t="array" ref="P6838">_xlfn.IFS(C6838&lt;25,"18-24", C6838&lt;=35,"25-35", C6838&lt;=50,"36-50",TRUE,"50+")</f>
        <v>18-24</v>
      </c>
      <c r="Q6838" t="str">
        <f t="shared" si="742"/>
        <v>new</v>
      </c>
      <c r="R6838" t="str">
        <f t="shared" si="743"/>
        <v>high value</v>
      </c>
      <c r="S6838" t="str">
        <f t="shared" si="744"/>
        <v>Low</v>
      </c>
      <c r="T6838" t="str">
        <f t="shared" si="745"/>
        <v>Oct</v>
      </c>
      <c r="U6838">
        <f t="shared" si="746"/>
        <v>2023</v>
      </c>
      <c r="V6838" t="str">
        <f t="shared" si="747"/>
        <v>0-5</v>
      </c>
      <c r="W6838" t="str">
        <f t="shared" si="748"/>
        <v>Slow</v>
      </c>
    </row>
    <row r="6839" spans="1:23" x14ac:dyDescent="0.3">
      <c r="A6839">
        <v>606838</v>
      </c>
      <c r="B6839">
        <v>69196</v>
      </c>
      <c r="C6839">
        <v>45</v>
      </c>
      <c r="D6839" t="s">
        <v>7</v>
      </c>
      <c r="E6839" t="s">
        <v>5</v>
      </c>
      <c r="F6839" t="s">
        <v>18</v>
      </c>
      <c r="G6839" t="s">
        <v>23</v>
      </c>
      <c r="H6839" s="1">
        <v>45115</v>
      </c>
      <c r="I6839" t="s">
        <v>33</v>
      </c>
      <c r="J6839">
        <v>71</v>
      </c>
      <c r="K6839">
        <v>5.5</v>
      </c>
      <c r="L6839">
        <v>638.66999999999996</v>
      </c>
      <c r="M6839">
        <v>90.61</v>
      </c>
      <c r="N6839" t="s">
        <v>49</v>
      </c>
      <c r="O6839">
        <v>1</v>
      </c>
      <c r="P6839" t="str" cm="1">
        <f t="array" ref="P6839">_xlfn.IFS(C6839&lt;25,"18-24", C6839&lt;=35,"25-35", C6839&lt;=50,"36-50",TRUE,"50+")</f>
        <v>36-50</v>
      </c>
      <c r="Q6839" t="str">
        <f t="shared" si="742"/>
        <v>new</v>
      </c>
      <c r="R6839" t="str">
        <f t="shared" si="743"/>
        <v>high value</v>
      </c>
      <c r="S6839" t="str">
        <f t="shared" si="744"/>
        <v>Low</v>
      </c>
      <c r="T6839" t="str">
        <f t="shared" si="745"/>
        <v>Jul</v>
      </c>
      <c r="U6839">
        <f t="shared" si="746"/>
        <v>2023</v>
      </c>
      <c r="V6839" t="str">
        <f t="shared" si="747"/>
        <v>5-10</v>
      </c>
      <c r="W6839" t="str">
        <f t="shared" si="748"/>
        <v>Slow</v>
      </c>
    </row>
    <row r="6840" spans="1:23" x14ac:dyDescent="0.3">
      <c r="A6840">
        <v>606839</v>
      </c>
      <c r="B6840">
        <v>42407</v>
      </c>
      <c r="C6840">
        <v>43</v>
      </c>
      <c r="D6840" t="s">
        <v>4</v>
      </c>
      <c r="E6840" t="s">
        <v>16</v>
      </c>
      <c r="F6840" t="s">
        <v>30</v>
      </c>
      <c r="G6840" t="s">
        <v>31</v>
      </c>
      <c r="H6840" s="1">
        <v>45615</v>
      </c>
      <c r="I6840" t="s">
        <v>33</v>
      </c>
      <c r="J6840">
        <v>48</v>
      </c>
      <c r="K6840">
        <v>14.8</v>
      </c>
      <c r="L6840">
        <v>1015.15</v>
      </c>
      <c r="M6840">
        <v>55.69</v>
      </c>
      <c r="N6840" t="s">
        <v>47</v>
      </c>
      <c r="O6840">
        <v>3</v>
      </c>
      <c r="P6840" t="str" cm="1">
        <f t="array" ref="P6840">_xlfn.IFS(C6840&lt;25,"18-24", C6840&lt;=35,"25-35", C6840&lt;=50,"36-50",TRUE,"50+")</f>
        <v>36-50</v>
      </c>
      <c r="Q6840" t="str">
        <f t="shared" si="742"/>
        <v>new</v>
      </c>
      <c r="R6840" t="str">
        <f t="shared" si="743"/>
        <v>high value</v>
      </c>
      <c r="S6840" t="str">
        <f t="shared" si="744"/>
        <v>medium</v>
      </c>
      <c r="T6840" t="str">
        <f t="shared" si="745"/>
        <v>Nov</v>
      </c>
      <c r="U6840">
        <f t="shared" si="746"/>
        <v>2024</v>
      </c>
      <c r="V6840" t="str">
        <f t="shared" si="747"/>
        <v>10-15</v>
      </c>
      <c r="W6840" t="str">
        <f t="shared" si="748"/>
        <v>Slow</v>
      </c>
    </row>
    <row r="6841" spans="1:23" x14ac:dyDescent="0.3">
      <c r="A6841">
        <v>606840</v>
      </c>
      <c r="B6841">
        <v>45386</v>
      </c>
      <c r="C6841">
        <v>19</v>
      </c>
      <c r="D6841" t="s">
        <v>4</v>
      </c>
      <c r="E6841" t="s">
        <v>8</v>
      </c>
      <c r="F6841" t="s">
        <v>30</v>
      </c>
      <c r="G6841" t="s">
        <v>29</v>
      </c>
      <c r="H6841" s="1">
        <v>44578</v>
      </c>
      <c r="I6841" t="s">
        <v>33</v>
      </c>
      <c r="J6841">
        <v>35</v>
      </c>
      <c r="K6841">
        <v>12.2</v>
      </c>
      <c r="L6841">
        <v>273.23</v>
      </c>
      <c r="M6841">
        <v>44.27</v>
      </c>
      <c r="N6841" t="s">
        <v>47</v>
      </c>
      <c r="O6841">
        <v>2</v>
      </c>
      <c r="P6841" t="str" cm="1">
        <f t="array" ref="P6841">_xlfn.IFS(C6841&lt;25,"18-24", C6841&lt;=35,"25-35", C6841&lt;=50,"36-50",TRUE,"50+")</f>
        <v>18-24</v>
      </c>
      <c r="Q6841" t="str">
        <f t="shared" si="742"/>
        <v>new</v>
      </c>
      <c r="R6841" t="str">
        <f t="shared" si="743"/>
        <v>medium</v>
      </c>
      <c r="S6841" t="str">
        <f t="shared" si="744"/>
        <v>Low</v>
      </c>
      <c r="T6841" t="str">
        <f t="shared" si="745"/>
        <v>Jan</v>
      </c>
      <c r="U6841">
        <f t="shared" si="746"/>
        <v>2022</v>
      </c>
      <c r="V6841" t="str">
        <f t="shared" si="747"/>
        <v>10-15</v>
      </c>
      <c r="W6841" t="str">
        <f t="shared" si="748"/>
        <v>Medium</v>
      </c>
    </row>
    <row r="6842" spans="1:23" x14ac:dyDescent="0.3">
      <c r="A6842">
        <v>606841</v>
      </c>
      <c r="B6842">
        <v>46867</v>
      </c>
      <c r="C6842">
        <v>64</v>
      </c>
      <c r="D6842" t="s">
        <v>7</v>
      </c>
      <c r="E6842" t="s">
        <v>11</v>
      </c>
      <c r="F6842" t="s">
        <v>30</v>
      </c>
      <c r="G6842" t="s">
        <v>25</v>
      </c>
      <c r="H6842" s="1">
        <v>44635</v>
      </c>
      <c r="I6842" t="s">
        <v>33</v>
      </c>
      <c r="J6842">
        <v>88</v>
      </c>
      <c r="K6842">
        <v>2.2999999999999998</v>
      </c>
      <c r="L6842">
        <v>1354.34</v>
      </c>
      <c r="M6842">
        <v>33.42</v>
      </c>
      <c r="N6842" t="s">
        <v>48</v>
      </c>
      <c r="O6842">
        <v>3</v>
      </c>
      <c r="P6842" t="str" cm="1">
        <f t="array" ref="P6842">_xlfn.IFS(C6842&lt;25,"18-24", C6842&lt;=35,"25-35", C6842&lt;=50,"36-50",TRUE,"50+")</f>
        <v>50+</v>
      </c>
      <c r="Q6842" t="str">
        <f t="shared" si="742"/>
        <v>new</v>
      </c>
      <c r="R6842" t="str">
        <f t="shared" si="743"/>
        <v>high value</v>
      </c>
      <c r="S6842" t="str">
        <f t="shared" si="744"/>
        <v>medium</v>
      </c>
      <c r="T6842" t="str">
        <f t="shared" si="745"/>
        <v>Mar</v>
      </c>
      <c r="U6842">
        <f t="shared" si="746"/>
        <v>2022</v>
      </c>
      <c r="V6842" t="str">
        <f t="shared" si="747"/>
        <v>0-5</v>
      </c>
      <c r="W6842" t="str">
        <f t="shared" si="748"/>
        <v>Slow</v>
      </c>
    </row>
    <row r="6843" spans="1:23" x14ac:dyDescent="0.3">
      <c r="A6843">
        <v>606842</v>
      </c>
      <c r="B6843">
        <v>68233</v>
      </c>
      <c r="C6843">
        <v>56</v>
      </c>
      <c r="D6843" t="s">
        <v>7</v>
      </c>
      <c r="E6843" t="s">
        <v>16</v>
      </c>
      <c r="F6843" t="s">
        <v>24</v>
      </c>
      <c r="G6843" t="s">
        <v>25</v>
      </c>
      <c r="H6843" s="1">
        <v>45534</v>
      </c>
      <c r="I6843" t="s">
        <v>33</v>
      </c>
      <c r="J6843">
        <v>69</v>
      </c>
      <c r="K6843">
        <v>13</v>
      </c>
      <c r="L6843">
        <v>1412.43</v>
      </c>
      <c r="M6843">
        <v>35.72</v>
      </c>
      <c r="N6843" t="s">
        <v>49</v>
      </c>
      <c r="O6843">
        <v>1</v>
      </c>
      <c r="P6843" t="str" cm="1">
        <f t="array" ref="P6843">_xlfn.IFS(C6843&lt;25,"18-24", C6843&lt;=35,"25-35", C6843&lt;=50,"36-50",TRUE,"50+")</f>
        <v>50+</v>
      </c>
      <c r="Q6843" t="str">
        <f t="shared" si="742"/>
        <v>new</v>
      </c>
      <c r="R6843" t="str">
        <f t="shared" si="743"/>
        <v>high value</v>
      </c>
      <c r="S6843" t="str">
        <f t="shared" si="744"/>
        <v>Low</v>
      </c>
      <c r="T6843" t="str">
        <f t="shared" si="745"/>
        <v>Aug</v>
      </c>
      <c r="U6843">
        <f t="shared" si="746"/>
        <v>2024</v>
      </c>
      <c r="V6843" t="str">
        <f t="shared" si="747"/>
        <v>10-15</v>
      </c>
      <c r="W6843" t="str">
        <f t="shared" si="748"/>
        <v>Slow</v>
      </c>
    </row>
    <row r="6844" spans="1:23" x14ac:dyDescent="0.3">
      <c r="A6844">
        <v>606843</v>
      </c>
      <c r="B6844">
        <v>73663</v>
      </c>
      <c r="C6844">
        <v>38</v>
      </c>
      <c r="D6844" t="s">
        <v>7</v>
      </c>
      <c r="E6844" t="s">
        <v>16</v>
      </c>
      <c r="F6844" t="s">
        <v>19</v>
      </c>
      <c r="G6844" t="s">
        <v>27</v>
      </c>
      <c r="H6844" s="1">
        <v>45515</v>
      </c>
      <c r="I6844" t="s">
        <v>34</v>
      </c>
      <c r="J6844">
        <v>45</v>
      </c>
      <c r="K6844">
        <v>9.8000000000000007</v>
      </c>
      <c r="L6844">
        <v>813.71</v>
      </c>
      <c r="M6844">
        <v>32.659999999999997</v>
      </c>
      <c r="N6844" t="s">
        <v>47</v>
      </c>
      <c r="O6844">
        <v>4</v>
      </c>
      <c r="P6844" t="str" cm="1">
        <f t="array" ref="P6844">_xlfn.IFS(C6844&lt;25,"18-24", C6844&lt;=35,"25-35", C6844&lt;=50,"36-50",TRUE,"50+")</f>
        <v>36-50</v>
      </c>
      <c r="Q6844" t="str">
        <f t="shared" si="742"/>
        <v>new</v>
      </c>
      <c r="R6844" t="str">
        <f t="shared" si="743"/>
        <v>high value</v>
      </c>
      <c r="S6844" t="str">
        <f t="shared" si="744"/>
        <v>medium</v>
      </c>
      <c r="T6844" t="str">
        <f t="shared" si="745"/>
        <v>Aug</v>
      </c>
      <c r="U6844">
        <f t="shared" si="746"/>
        <v>2024</v>
      </c>
      <c r="V6844" t="str">
        <f t="shared" si="747"/>
        <v>5-10</v>
      </c>
      <c r="W6844" t="str">
        <f t="shared" si="748"/>
        <v>Medium</v>
      </c>
    </row>
    <row r="6845" spans="1:23" x14ac:dyDescent="0.3">
      <c r="A6845">
        <v>606844</v>
      </c>
      <c r="B6845">
        <v>15845</v>
      </c>
      <c r="C6845">
        <v>61</v>
      </c>
      <c r="D6845" t="s">
        <v>4</v>
      </c>
      <c r="E6845" t="s">
        <v>5</v>
      </c>
      <c r="F6845" t="s">
        <v>28</v>
      </c>
      <c r="G6845" t="s">
        <v>31</v>
      </c>
      <c r="H6845" s="1">
        <v>44958</v>
      </c>
      <c r="I6845" t="s">
        <v>33</v>
      </c>
      <c r="J6845">
        <v>66</v>
      </c>
      <c r="K6845">
        <v>1.9</v>
      </c>
      <c r="L6845">
        <v>887</v>
      </c>
      <c r="M6845">
        <v>34.9</v>
      </c>
      <c r="N6845" t="s">
        <v>47</v>
      </c>
      <c r="O6845">
        <v>1</v>
      </c>
      <c r="P6845" t="str" cm="1">
        <f t="array" ref="P6845">_xlfn.IFS(C6845&lt;25,"18-24", C6845&lt;=35,"25-35", C6845&lt;=50,"36-50",TRUE,"50+")</f>
        <v>50+</v>
      </c>
      <c r="Q6845" t="str">
        <f t="shared" si="742"/>
        <v>new</v>
      </c>
      <c r="R6845" t="str">
        <f t="shared" si="743"/>
        <v>high value</v>
      </c>
      <c r="S6845" t="str">
        <f t="shared" si="744"/>
        <v>Low</v>
      </c>
      <c r="T6845" t="str">
        <f t="shared" si="745"/>
        <v>Feb</v>
      </c>
      <c r="U6845">
        <f t="shared" si="746"/>
        <v>2023</v>
      </c>
      <c r="V6845" t="str">
        <f t="shared" si="747"/>
        <v>0-5</v>
      </c>
      <c r="W6845" t="str">
        <f t="shared" si="748"/>
        <v>Slow</v>
      </c>
    </row>
    <row r="6846" spans="1:23" x14ac:dyDescent="0.3">
      <c r="A6846">
        <v>606845</v>
      </c>
      <c r="B6846">
        <v>61028</v>
      </c>
      <c r="C6846">
        <v>62</v>
      </c>
      <c r="D6846" t="s">
        <v>4</v>
      </c>
      <c r="E6846" t="s">
        <v>8</v>
      </c>
      <c r="F6846" t="s">
        <v>28</v>
      </c>
      <c r="G6846" t="s">
        <v>23</v>
      </c>
      <c r="H6846" s="1">
        <v>45570</v>
      </c>
      <c r="I6846" t="s">
        <v>33</v>
      </c>
      <c r="J6846">
        <v>81</v>
      </c>
      <c r="K6846">
        <v>11.4</v>
      </c>
      <c r="L6846">
        <v>923.67</v>
      </c>
      <c r="M6846">
        <v>106.59</v>
      </c>
      <c r="N6846" t="s">
        <v>49</v>
      </c>
      <c r="O6846">
        <v>4</v>
      </c>
      <c r="P6846" t="str" cm="1">
        <f t="array" ref="P6846">_xlfn.IFS(C6846&lt;25,"18-24", C6846&lt;=35,"25-35", C6846&lt;=50,"36-50",TRUE,"50+")</f>
        <v>50+</v>
      </c>
      <c r="Q6846" t="str">
        <f t="shared" si="742"/>
        <v>new</v>
      </c>
      <c r="R6846" t="str">
        <f t="shared" si="743"/>
        <v>high value</v>
      </c>
      <c r="S6846" t="str">
        <f t="shared" si="744"/>
        <v>medium</v>
      </c>
      <c r="T6846" t="str">
        <f t="shared" si="745"/>
        <v>Oct</v>
      </c>
      <c r="U6846">
        <f t="shared" si="746"/>
        <v>2024</v>
      </c>
      <c r="V6846" t="str">
        <f t="shared" si="747"/>
        <v>10-15</v>
      </c>
      <c r="W6846" t="str">
        <f t="shared" si="748"/>
        <v>Slow</v>
      </c>
    </row>
    <row r="6847" spans="1:23" x14ac:dyDescent="0.3">
      <c r="A6847">
        <v>606846</v>
      </c>
      <c r="B6847">
        <v>94142</v>
      </c>
      <c r="C6847">
        <v>52</v>
      </c>
      <c r="D6847" t="s">
        <v>7</v>
      </c>
      <c r="E6847" t="s">
        <v>11</v>
      </c>
      <c r="F6847" t="s">
        <v>28</v>
      </c>
      <c r="G6847" t="s">
        <v>23</v>
      </c>
      <c r="H6847" s="1">
        <v>45090</v>
      </c>
      <c r="I6847" t="s">
        <v>34</v>
      </c>
      <c r="J6847">
        <v>33</v>
      </c>
      <c r="K6847">
        <v>2.5</v>
      </c>
      <c r="L6847">
        <v>1215.57</v>
      </c>
      <c r="M6847">
        <v>42.37</v>
      </c>
      <c r="N6847" t="s">
        <v>48</v>
      </c>
      <c r="O6847">
        <v>4</v>
      </c>
      <c r="P6847" t="str" cm="1">
        <f t="array" ref="P6847">_xlfn.IFS(C6847&lt;25,"18-24", C6847&lt;=35,"25-35", C6847&lt;=50,"36-50",TRUE,"50+")</f>
        <v>50+</v>
      </c>
      <c r="Q6847" t="str">
        <f t="shared" si="742"/>
        <v>new</v>
      </c>
      <c r="R6847" t="str">
        <f t="shared" si="743"/>
        <v>high value</v>
      </c>
      <c r="S6847" t="str">
        <f t="shared" si="744"/>
        <v>medium</v>
      </c>
      <c r="T6847" t="str">
        <f t="shared" si="745"/>
        <v>Jun</v>
      </c>
      <c r="U6847">
        <f t="shared" si="746"/>
        <v>2023</v>
      </c>
      <c r="V6847" t="str">
        <f t="shared" si="747"/>
        <v>0-5</v>
      </c>
      <c r="W6847" t="str">
        <f t="shared" si="748"/>
        <v>Medium</v>
      </c>
    </row>
    <row r="6848" spans="1:23" x14ac:dyDescent="0.3">
      <c r="A6848">
        <v>606847</v>
      </c>
      <c r="B6848">
        <v>74424</v>
      </c>
      <c r="C6848">
        <v>53</v>
      </c>
      <c r="D6848" t="s">
        <v>4</v>
      </c>
      <c r="E6848" t="s">
        <v>13</v>
      </c>
      <c r="F6848" t="s">
        <v>19</v>
      </c>
      <c r="G6848" t="s">
        <v>21</v>
      </c>
      <c r="H6848" s="1">
        <v>45602</v>
      </c>
      <c r="I6848" t="s">
        <v>33</v>
      </c>
      <c r="J6848">
        <v>81</v>
      </c>
      <c r="K6848">
        <v>1</v>
      </c>
      <c r="L6848">
        <v>887.21</v>
      </c>
      <c r="M6848">
        <v>41.07</v>
      </c>
      <c r="N6848" t="s">
        <v>48</v>
      </c>
      <c r="O6848">
        <v>4</v>
      </c>
      <c r="P6848" t="str" cm="1">
        <f t="array" ref="P6848">_xlfn.IFS(C6848&lt;25,"18-24", C6848&lt;=35,"25-35", C6848&lt;=50,"36-50",TRUE,"50+")</f>
        <v>50+</v>
      </c>
      <c r="Q6848" t="str">
        <f t="shared" si="742"/>
        <v>new</v>
      </c>
      <c r="R6848" t="str">
        <f t="shared" si="743"/>
        <v>high value</v>
      </c>
      <c r="S6848" t="str">
        <f t="shared" si="744"/>
        <v>medium</v>
      </c>
      <c r="T6848" t="str">
        <f t="shared" si="745"/>
        <v>Nov</v>
      </c>
      <c r="U6848">
        <f t="shared" si="746"/>
        <v>2024</v>
      </c>
      <c r="V6848" t="str">
        <f t="shared" si="747"/>
        <v>0-5</v>
      </c>
      <c r="W6848" t="str">
        <f t="shared" si="748"/>
        <v>Slow</v>
      </c>
    </row>
    <row r="6849" spans="1:23" x14ac:dyDescent="0.3">
      <c r="A6849">
        <v>606848</v>
      </c>
      <c r="B6849">
        <v>87380</v>
      </c>
      <c r="C6849">
        <v>23</v>
      </c>
      <c r="D6849" t="s">
        <v>7</v>
      </c>
      <c r="E6849" t="s">
        <v>13</v>
      </c>
      <c r="F6849" t="s">
        <v>28</v>
      </c>
      <c r="G6849" t="s">
        <v>29</v>
      </c>
      <c r="H6849" s="1">
        <v>45593</v>
      </c>
      <c r="I6849" t="s">
        <v>33</v>
      </c>
      <c r="J6849">
        <v>71</v>
      </c>
      <c r="K6849">
        <v>8.3000000000000007</v>
      </c>
      <c r="L6849">
        <v>188.77</v>
      </c>
      <c r="M6849">
        <v>98.22</v>
      </c>
      <c r="N6849" t="s">
        <v>50</v>
      </c>
      <c r="O6849">
        <v>3</v>
      </c>
      <c r="P6849" t="str" cm="1">
        <f t="array" ref="P6849">_xlfn.IFS(C6849&lt;25,"18-24", C6849&lt;=35,"25-35", C6849&lt;=50,"36-50",TRUE,"50+")</f>
        <v>18-24</v>
      </c>
      <c r="Q6849" t="str">
        <f t="shared" si="742"/>
        <v>new</v>
      </c>
      <c r="R6849" t="str">
        <f t="shared" si="743"/>
        <v>low</v>
      </c>
      <c r="S6849" t="str">
        <f t="shared" si="744"/>
        <v>medium</v>
      </c>
      <c r="T6849" t="str">
        <f t="shared" si="745"/>
        <v>Oct</v>
      </c>
      <c r="U6849">
        <f t="shared" si="746"/>
        <v>2024</v>
      </c>
      <c r="V6849" t="str">
        <f t="shared" si="747"/>
        <v>5-10</v>
      </c>
      <c r="W6849" t="str">
        <f t="shared" si="748"/>
        <v>Slow</v>
      </c>
    </row>
    <row r="6850" spans="1:23" x14ac:dyDescent="0.3">
      <c r="A6850">
        <v>606849</v>
      </c>
      <c r="B6850">
        <v>24445</v>
      </c>
      <c r="C6850">
        <v>53</v>
      </c>
      <c r="D6850" t="s">
        <v>4</v>
      </c>
      <c r="E6850" t="s">
        <v>13</v>
      </c>
      <c r="F6850" t="s">
        <v>28</v>
      </c>
      <c r="G6850" t="s">
        <v>31</v>
      </c>
      <c r="H6850" s="1">
        <v>45092</v>
      </c>
      <c r="I6850" t="s">
        <v>34</v>
      </c>
      <c r="J6850">
        <v>35</v>
      </c>
      <c r="K6850">
        <v>7.1</v>
      </c>
      <c r="L6850">
        <v>680.11</v>
      </c>
      <c r="M6850">
        <v>81.42</v>
      </c>
      <c r="N6850" t="s">
        <v>48</v>
      </c>
      <c r="O6850">
        <v>2</v>
      </c>
      <c r="P6850" t="str" cm="1">
        <f t="array" ref="P6850">_xlfn.IFS(C6850&lt;25,"18-24", C6850&lt;=35,"25-35", C6850&lt;=50,"36-50",TRUE,"50+")</f>
        <v>50+</v>
      </c>
      <c r="Q6850" t="str">
        <f t="shared" si="742"/>
        <v>new</v>
      </c>
      <c r="R6850" t="str">
        <f t="shared" si="743"/>
        <v>high value</v>
      </c>
      <c r="S6850" t="str">
        <f t="shared" si="744"/>
        <v>Low</v>
      </c>
      <c r="T6850" t="str">
        <f t="shared" si="745"/>
        <v>Jun</v>
      </c>
      <c r="U6850">
        <f t="shared" si="746"/>
        <v>2023</v>
      </c>
      <c r="V6850" t="str">
        <f t="shared" si="747"/>
        <v>5-10</v>
      </c>
      <c r="W6850" t="str">
        <f t="shared" si="748"/>
        <v>Medium</v>
      </c>
    </row>
    <row r="6851" spans="1:23" x14ac:dyDescent="0.3">
      <c r="A6851">
        <v>606850</v>
      </c>
      <c r="B6851">
        <v>31224</v>
      </c>
      <c r="C6851">
        <v>46</v>
      </c>
      <c r="D6851" t="s">
        <v>4</v>
      </c>
      <c r="E6851" t="s">
        <v>11</v>
      </c>
      <c r="F6851" t="s">
        <v>30</v>
      </c>
      <c r="G6851" t="s">
        <v>29</v>
      </c>
      <c r="H6851" s="1">
        <v>44607</v>
      </c>
      <c r="I6851" t="s">
        <v>33</v>
      </c>
      <c r="J6851">
        <v>87</v>
      </c>
      <c r="K6851">
        <v>7.6</v>
      </c>
      <c r="L6851">
        <v>502.39</v>
      </c>
      <c r="M6851">
        <v>115.84</v>
      </c>
      <c r="N6851" t="s">
        <v>49</v>
      </c>
      <c r="O6851">
        <v>1</v>
      </c>
      <c r="P6851" t="str" cm="1">
        <f t="array" ref="P6851">_xlfn.IFS(C6851&lt;25,"18-24", C6851&lt;=35,"25-35", C6851&lt;=50,"36-50",TRUE,"50+")</f>
        <v>36-50</v>
      </c>
      <c r="Q6851" t="str">
        <f t="shared" ref="Q6851:Q6914" si="749">IF(COUNTIF($B:$B,B6851)&gt;1,"repeat","new")</f>
        <v>new</v>
      </c>
      <c r="R6851" t="str">
        <f t="shared" ref="R6851:R6914" si="750">IF(L6851&gt;500,"high value",IF( L6851&gt;250,"medium","low"))</f>
        <v>high value</v>
      </c>
      <c r="S6851" t="str">
        <f t="shared" ref="S6851:S6914" si="751">IF(O6851&lt;=2,"Low",IF(O6851&lt;=4,"medium","High"))</f>
        <v>Low</v>
      </c>
      <c r="T6851" t="str">
        <f t="shared" ref="T6851:T6914" si="752">TEXT(H6851,"MMM")</f>
        <v>Feb</v>
      </c>
      <c r="U6851">
        <f t="shared" ref="U6851:U6914" si="753">YEAR(H6851)</f>
        <v>2022</v>
      </c>
      <c r="V6851" t="str">
        <f t="shared" ref="V6851:V6914" si="754">IF(K6851&lt;=5,"0-5",IF(K6851&lt;=10,"5-10",IF(K6851&lt;=15,"10-15","15+")))</f>
        <v>5-10</v>
      </c>
      <c r="W6851" t="str">
        <f t="shared" ref="W6851:W6914" si="755">IF(J6851&lt;=30,"Fast",IF(J6851&lt;=45,"Medium","Slow"))</f>
        <v>Slow</v>
      </c>
    </row>
    <row r="6852" spans="1:23" x14ac:dyDescent="0.3">
      <c r="A6852">
        <v>606851</v>
      </c>
      <c r="B6852">
        <v>98472</v>
      </c>
      <c r="C6852">
        <v>42</v>
      </c>
      <c r="D6852" t="s">
        <v>7</v>
      </c>
      <c r="E6852" t="s">
        <v>8</v>
      </c>
      <c r="F6852" t="s">
        <v>32</v>
      </c>
      <c r="G6852" t="s">
        <v>21</v>
      </c>
      <c r="H6852" s="1">
        <v>45264</v>
      </c>
      <c r="I6852" t="s">
        <v>33</v>
      </c>
      <c r="J6852">
        <v>58</v>
      </c>
      <c r="K6852">
        <v>14.7</v>
      </c>
      <c r="L6852">
        <v>604.46</v>
      </c>
      <c r="M6852">
        <v>110.51</v>
      </c>
      <c r="N6852" t="s">
        <v>47</v>
      </c>
      <c r="O6852">
        <v>3</v>
      </c>
      <c r="P6852" t="str" cm="1">
        <f t="array" ref="P6852">_xlfn.IFS(C6852&lt;25,"18-24", C6852&lt;=35,"25-35", C6852&lt;=50,"36-50",TRUE,"50+")</f>
        <v>36-50</v>
      </c>
      <c r="Q6852" t="str">
        <f t="shared" si="749"/>
        <v>new</v>
      </c>
      <c r="R6852" t="str">
        <f t="shared" si="750"/>
        <v>high value</v>
      </c>
      <c r="S6852" t="str">
        <f t="shared" si="751"/>
        <v>medium</v>
      </c>
      <c r="T6852" t="str">
        <f t="shared" si="752"/>
        <v>Dec</v>
      </c>
      <c r="U6852">
        <f t="shared" si="753"/>
        <v>2023</v>
      </c>
      <c r="V6852" t="str">
        <f t="shared" si="754"/>
        <v>10-15</v>
      </c>
      <c r="W6852" t="str">
        <f t="shared" si="755"/>
        <v>Slow</v>
      </c>
    </row>
    <row r="6853" spans="1:23" x14ac:dyDescent="0.3">
      <c r="A6853">
        <v>606852</v>
      </c>
      <c r="B6853">
        <v>32836</v>
      </c>
      <c r="C6853">
        <v>30</v>
      </c>
      <c r="D6853" t="s">
        <v>7</v>
      </c>
      <c r="E6853" t="s">
        <v>15</v>
      </c>
      <c r="F6853" t="s">
        <v>22</v>
      </c>
      <c r="G6853" t="s">
        <v>27</v>
      </c>
      <c r="H6853" s="1">
        <v>45158</v>
      </c>
      <c r="I6853" t="s">
        <v>34</v>
      </c>
      <c r="J6853">
        <v>40</v>
      </c>
      <c r="K6853">
        <v>4.3</v>
      </c>
      <c r="L6853">
        <v>329.37</v>
      </c>
      <c r="M6853">
        <v>56.08</v>
      </c>
      <c r="N6853" t="s">
        <v>50</v>
      </c>
      <c r="O6853">
        <v>5</v>
      </c>
      <c r="P6853" t="str" cm="1">
        <f t="array" ref="P6853">_xlfn.IFS(C6853&lt;25,"18-24", C6853&lt;=35,"25-35", C6853&lt;=50,"36-50",TRUE,"50+")</f>
        <v>25-35</v>
      </c>
      <c r="Q6853" t="str">
        <f t="shared" si="749"/>
        <v>new</v>
      </c>
      <c r="R6853" t="str">
        <f t="shared" si="750"/>
        <v>medium</v>
      </c>
      <c r="S6853" t="str">
        <f t="shared" si="751"/>
        <v>High</v>
      </c>
      <c r="T6853" t="str">
        <f t="shared" si="752"/>
        <v>Aug</v>
      </c>
      <c r="U6853">
        <f t="shared" si="753"/>
        <v>2023</v>
      </c>
      <c r="V6853" t="str">
        <f t="shared" si="754"/>
        <v>0-5</v>
      </c>
      <c r="W6853" t="str">
        <f t="shared" si="755"/>
        <v>Medium</v>
      </c>
    </row>
    <row r="6854" spans="1:23" x14ac:dyDescent="0.3">
      <c r="A6854">
        <v>606853</v>
      </c>
      <c r="B6854">
        <v>93095</v>
      </c>
      <c r="C6854">
        <v>23</v>
      </c>
      <c r="D6854" t="s">
        <v>4</v>
      </c>
      <c r="E6854" t="s">
        <v>8</v>
      </c>
      <c r="F6854" t="s">
        <v>32</v>
      </c>
      <c r="G6854" t="s">
        <v>29</v>
      </c>
      <c r="H6854" s="1">
        <v>44767</v>
      </c>
      <c r="I6854" t="s">
        <v>33</v>
      </c>
      <c r="J6854">
        <v>36</v>
      </c>
      <c r="K6854">
        <v>10.1</v>
      </c>
      <c r="L6854">
        <v>1088.8399999999999</v>
      </c>
      <c r="M6854">
        <v>98.48</v>
      </c>
      <c r="N6854" t="s">
        <v>49</v>
      </c>
      <c r="O6854">
        <v>3</v>
      </c>
      <c r="P6854" t="str" cm="1">
        <f t="array" ref="P6854">_xlfn.IFS(C6854&lt;25,"18-24", C6854&lt;=35,"25-35", C6854&lt;=50,"36-50",TRUE,"50+")</f>
        <v>18-24</v>
      </c>
      <c r="Q6854" t="str">
        <f t="shared" si="749"/>
        <v>new</v>
      </c>
      <c r="R6854" t="str">
        <f t="shared" si="750"/>
        <v>high value</v>
      </c>
      <c r="S6854" t="str">
        <f t="shared" si="751"/>
        <v>medium</v>
      </c>
      <c r="T6854" t="str">
        <f t="shared" si="752"/>
        <v>Jul</v>
      </c>
      <c r="U6854">
        <f t="shared" si="753"/>
        <v>2022</v>
      </c>
      <c r="V6854" t="str">
        <f t="shared" si="754"/>
        <v>10-15</v>
      </c>
      <c r="W6854" t="str">
        <f t="shared" si="755"/>
        <v>Medium</v>
      </c>
    </row>
    <row r="6855" spans="1:23" x14ac:dyDescent="0.3">
      <c r="A6855">
        <v>606854</v>
      </c>
      <c r="B6855">
        <v>61099</v>
      </c>
      <c r="C6855">
        <v>35</v>
      </c>
      <c r="D6855" t="s">
        <v>7</v>
      </c>
      <c r="E6855" t="s">
        <v>13</v>
      </c>
      <c r="F6855" t="s">
        <v>26</v>
      </c>
      <c r="G6855" t="s">
        <v>29</v>
      </c>
      <c r="H6855" s="1">
        <v>45242</v>
      </c>
      <c r="I6855" t="s">
        <v>34</v>
      </c>
      <c r="J6855">
        <v>88</v>
      </c>
      <c r="K6855">
        <v>3.9</v>
      </c>
      <c r="L6855">
        <v>1092.1500000000001</v>
      </c>
      <c r="M6855">
        <v>42.81</v>
      </c>
      <c r="N6855" t="s">
        <v>48</v>
      </c>
      <c r="O6855">
        <v>3</v>
      </c>
      <c r="P6855" t="str" cm="1">
        <f t="array" ref="P6855">_xlfn.IFS(C6855&lt;25,"18-24", C6855&lt;=35,"25-35", C6855&lt;=50,"36-50",TRUE,"50+")</f>
        <v>25-35</v>
      </c>
      <c r="Q6855" t="str">
        <f t="shared" si="749"/>
        <v>new</v>
      </c>
      <c r="R6855" t="str">
        <f t="shared" si="750"/>
        <v>high value</v>
      </c>
      <c r="S6855" t="str">
        <f t="shared" si="751"/>
        <v>medium</v>
      </c>
      <c r="T6855" t="str">
        <f t="shared" si="752"/>
        <v>Nov</v>
      </c>
      <c r="U6855">
        <f t="shared" si="753"/>
        <v>2023</v>
      </c>
      <c r="V6855" t="str">
        <f t="shared" si="754"/>
        <v>0-5</v>
      </c>
      <c r="W6855" t="str">
        <f t="shared" si="755"/>
        <v>Slow</v>
      </c>
    </row>
    <row r="6856" spans="1:23" x14ac:dyDescent="0.3">
      <c r="A6856">
        <v>606855</v>
      </c>
      <c r="B6856">
        <v>58408</v>
      </c>
      <c r="C6856">
        <v>34</v>
      </c>
      <c r="D6856" t="s">
        <v>7</v>
      </c>
      <c r="E6856" t="s">
        <v>16</v>
      </c>
      <c r="F6856" t="s">
        <v>28</v>
      </c>
      <c r="G6856" t="s">
        <v>23</v>
      </c>
      <c r="H6856" s="1">
        <v>45639</v>
      </c>
      <c r="I6856" t="s">
        <v>33</v>
      </c>
      <c r="J6856">
        <v>68</v>
      </c>
      <c r="K6856">
        <v>2.6</v>
      </c>
      <c r="L6856">
        <v>342.56</v>
      </c>
      <c r="M6856">
        <v>34.1</v>
      </c>
      <c r="N6856" t="s">
        <v>48</v>
      </c>
      <c r="O6856">
        <v>4</v>
      </c>
      <c r="P6856" t="str" cm="1">
        <f t="array" ref="P6856">_xlfn.IFS(C6856&lt;25,"18-24", C6856&lt;=35,"25-35", C6856&lt;=50,"36-50",TRUE,"50+")</f>
        <v>25-35</v>
      </c>
      <c r="Q6856" t="str">
        <f t="shared" si="749"/>
        <v>new</v>
      </c>
      <c r="R6856" t="str">
        <f t="shared" si="750"/>
        <v>medium</v>
      </c>
      <c r="S6856" t="str">
        <f t="shared" si="751"/>
        <v>medium</v>
      </c>
      <c r="T6856" t="str">
        <f t="shared" si="752"/>
        <v>Dec</v>
      </c>
      <c r="U6856">
        <f t="shared" si="753"/>
        <v>2024</v>
      </c>
      <c r="V6856" t="str">
        <f t="shared" si="754"/>
        <v>0-5</v>
      </c>
      <c r="W6856" t="str">
        <f t="shared" si="755"/>
        <v>Slow</v>
      </c>
    </row>
    <row r="6857" spans="1:23" x14ac:dyDescent="0.3">
      <c r="A6857">
        <v>606856</v>
      </c>
      <c r="B6857">
        <v>49591</v>
      </c>
      <c r="C6857">
        <v>41</v>
      </c>
      <c r="D6857" t="s">
        <v>7</v>
      </c>
      <c r="E6857" t="s">
        <v>8</v>
      </c>
      <c r="F6857" t="s">
        <v>30</v>
      </c>
      <c r="G6857" t="s">
        <v>31</v>
      </c>
      <c r="H6857" s="1">
        <v>45277</v>
      </c>
      <c r="I6857" t="s">
        <v>34</v>
      </c>
      <c r="J6857">
        <v>32</v>
      </c>
      <c r="K6857">
        <v>9.6</v>
      </c>
      <c r="L6857">
        <v>1448.22</v>
      </c>
      <c r="M6857">
        <v>84.12</v>
      </c>
      <c r="N6857" t="s">
        <v>48</v>
      </c>
      <c r="O6857">
        <v>5</v>
      </c>
      <c r="P6857" t="str" cm="1">
        <f t="array" ref="P6857">_xlfn.IFS(C6857&lt;25,"18-24", C6857&lt;=35,"25-35", C6857&lt;=50,"36-50",TRUE,"50+")</f>
        <v>36-50</v>
      </c>
      <c r="Q6857" t="str">
        <f t="shared" si="749"/>
        <v>new</v>
      </c>
      <c r="R6857" t="str">
        <f t="shared" si="750"/>
        <v>high value</v>
      </c>
      <c r="S6857" t="str">
        <f t="shared" si="751"/>
        <v>High</v>
      </c>
      <c r="T6857" t="str">
        <f t="shared" si="752"/>
        <v>Dec</v>
      </c>
      <c r="U6857">
        <f t="shared" si="753"/>
        <v>2023</v>
      </c>
      <c r="V6857" t="str">
        <f t="shared" si="754"/>
        <v>5-10</v>
      </c>
      <c r="W6857" t="str">
        <f t="shared" si="755"/>
        <v>Medium</v>
      </c>
    </row>
    <row r="6858" spans="1:23" x14ac:dyDescent="0.3">
      <c r="A6858">
        <v>606857</v>
      </c>
      <c r="B6858">
        <v>35050</v>
      </c>
      <c r="C6858">
        <v>38</v>
      </c>
      <c r="D6858" t="s">
        <v>7</v>
      </c>
      <c r="E6858" t="s">
        <v>11</v>
      </c>
      <c r="F6858" t="s">
        <v>19</v>
      </c>
      <c r="G6858" t="s">
        <v>21</v>
      </c>
      <c r="H6858" s="1">
        <v>44659</v>
      </c>
      <c r="I6858" t="s">
        <v>34</v>
      </c>
      <c r="J6858">
        <v>68</v>
      </c>
      <c r="K6858">
        <v>14</v>
      </c>
      <c r="L6858">
        <v>925.26</v>
      </c>
      <c r="M6858">
        <v>103.39</v>
      </c>
      <c r="N6858" t="s">
        <v>49</v>
      </c>
      <c r="O6858">
        <v>5</v>
      </c>
      <c r="P6858" t="str" cm="1">
        <f t="array" ref="P6858">_xlfn.IFS(C6858&lt;25,"18-24", C6858&lt;=35,"25-35", C6858&lt;=50,"36-50",TRUE,"50+")</f>
        <v>36-50</v>
      </c>
      <c r="Q6858" t="str">
        <f t="shared" si="749"/>
        <v>new</v>
      </c>
      <c r="R6858" t="str">
        <f t="shared" si="750"/>
        <v>high value</v>
      </c>
      <c r="S6858" t="str">
        <f t="shared" si="751"/>
        <v>High</v>
      </c>
      <c r="T6858" t="str">
        <f t="shared" si="752"/>
        <v>Apr</v>
      </c>
      <c r="U6858">
        <f t="shared" si="753"/>
        <v>2022</v>
      </c>
      <c r="V6858" t="str">
        <f t="shared" si="754"/>
        <v>10-15</v>
      </c>
      <c r="W6858" t="str">
        <f t="shared" si="755"/>
        <v>Slow</v>
      </c>
    </row>
    <row r="6859" spans="1:23" x14ac:dyDescent="0.3">
      <c r="A6859">
        <v>606858</v>
      </c>
      <c r="B6859">
        <v>71821</v>
      </c>
      <c r="C6859">
        <v>57</v>
      </c>
      <c r="D6859" t="s">
        <v>4</v>
      </c>
      <c r="E6859" t="s">
        <v>13</v>
      </c>
      <c r="F6859" t="s">
        <v>19</v>
      </c>
      <c r="G6859" t="s">
        <v>27</v>
      </c>
      <c r="H6859" s="1">
        <v>44683</v>
      </c>
      <c r="I6859" t="s">
        <v>34</v>
      </c>
      <c r="J6859">
        <v>69</v>
      </c>
      <c r="K6859">
        <v>7.6</v>
      </c>
      <c r="L6859">
        <v>480.76</v>
      </c>
      <c r="M6859">
        <v>106.46</v>
      </c>
      <c r="N6859" t="s">
        <v>50</v>
      </c>
      <c r="O6859">
        <v>1</v>
      </c>
      <c r="P6859" t="str" cm="1">
        <f t="array" ref="P6859">_xlfn.IFS(C6859&lt;25,"18-24", C6859&lt;=35,"25-35", C6859&lt;=50,"36-50",TRUE,"50+")</f>
        <v>50+</v>
      </c>
      <c r="Q6859" t="str">
        <f t="shared" si="749"/>
        <v>new</v>
      </c>
      <c r="R6859" t="str">
        <f t="shared" si="750"/>
        <v>medium</v>
      </c>
      <c r="S6859" t="str">
        <f t="shared" si="751"/>
        <v>Low</v>
      </c>
      <c r="T6859" t="str">
        <f t="shared" si="752"/>
        <v>May</v>
      </c>
      <c r="U6859">
        <f t="shared" si="753"/>
        <v>2022</v>
      </c>
      <c r="V6859" t="str">
        <f t="shared" si="754"/>
        <v>5-10</v>
      </c>
      <c r="W6859" t="str">
        <f t="shared" si="755"/>
        <v>Slow</v>
      </c>
    </row>
    <row r="6860" spans="1:23" x14ac:dyDescent="0.3">
      <c r="A6860">
        <v>606859</v>
      </c>
      <c r="B6860">
        <v>88280</v>
      </c>
      <c r="C6860">
        <v>38</v>
      </c>
      <c r="D6860" t="s">
        <v>7</v>
      </c>
      <c r="E6860" t="s">
        <v>16</v>
      </c>
      <c r="F6860" t="s">
        <v>30</v>
      </c>
      <c r="G6860" t="s">
        <v>31</v>
      </c>
      <c r="H6860" s="1">
        <v>45583</v>
      </c>
      <c r="I6860" t="s">
        <v>34</v>
      </c>
      <c r="J6860">
        <v>79</v>
      </c>
      <c r="K6860">
        <v>12.3</v>
      </c>
      <c r="L6860">
        <v>1406.81</v>
      </c>
      <c r="M6860">
        <v>66.31</v>
      </c>
      <c r="N6860" t="s">
        <v>50</v>
      </c>
      <c r="O6860">
        <v>2</v>
      </c>
      <c r="P6860" t="str" cm="1">
        <f t="array" ref="P6860">_xlfn.IFS(C6860&lt;25,"18-24", C6860&lt;=35,"25-35", C6860&lt;=50,"36-50",TRUE,"50+")</f>
        <v>36-50</v>
      </c>
      <c r="Q6860" t="str">
        <f t="shared" si="749"/>
        <v>new</v>
      </c>
      <c r="R6860" t="str">
        <f t="shared" si="750"/>
        <v>high value</v>
      </c>
      <c r="S6860" t="str">
        <f t="shared" si="751"/>
        <v>Low</v>
      </c>
      <c r="T6860" t="str">
        <f t="shared" si="752"/>
        <v>Oct</v>
      </c>
      <c r="U6860">
        <f t="shared" si="753"/>
        <v>2024</v>
      </c>
      <c r="V6860" t="str">
        <f t="shared" si="754"/>
        <v>10-15</v>
      </c>
      <c r="W6860" t="str">
        <f t="shared" si="755"/>
        <v>Slow</v>
      </c>
    </row>
    <row r="6861" spans="1:23" x14ac:dyDescent="0.3">
      <c r="A6861">
        <v>606860</v>
      </c>
      <c r="B6861">
        <v>81977</v>
      </c>
      <c r="C6861">
        <v>60</v>
      </c>
      <c r="D6861" t="s">
        <v>7</v>
      </c>
      <c r="E6861" t="s">
        <v>16</v>
      </c>
      <c r="F6861" t="s">
        <v>19</v>
      </c>
      <c r="G6861" t="s">
        <v>23</v>
      </c>
      <c r="H6861" s="1">
        <v>45106</v>
      </c>
      <c r="I6861" t="s">
        <v>33</v>
      </c>
      <c r="J6861">
        <v>51</v>
      </c>
      <c r="K6861">
        <v>9.6</v>
      </c>
      <c r="L6861">
        <v>1436.81</v>
      </c>
      <c r="M6861">
        <v>61.23</v>
      </c>
      <c r="N6861" t="s">
        <v>47</v>
      </c>
      <c r="O6861">
        <v>3</v>
      </c>
      <c r="P6861" t="str" cm="1">
        <f t="array" ref="P6861">_xlfn.IFS(C6861&lt;25,"18-24", C6861&lt;=35,"25-35", C6861&lt;=50,"36-50",TRUE,"50+")</f>
        <v>50+</v>
      </c>
      <c r="Q6861" t="str">
        <f t="shared" si="749"/>
        <v>new</v>
      </c>
      <c r="R6861" t="str">
        <f t="shared" si="750"/>
        <v>high value</v>
      </c>
      <c r="S6861" t="str">
        <f t="shared" si="751"/>
        <v>medium</v>
      </c>
      <c r="T6861" t="str">
        <f t="shared" si="752"/>
        <v>Jun</v>
      </c>
      <c r="U6861">
        <f t="shared" si="753"/>
        <v>2023</v>
      </c>
      <c r="V6861" t="str">
        <f t="shared" si="754"/>
        <v>5-10</v>
      </c>
      <c r="W6861" t="str">
        <f t="shared" si="755"/>
        <v>Slow</v>
      </c>
    </row>
    <row r="6862" spans="1:23" x14ac:dyDescent="0.3">
      <c r="A6862">
        <v>606861</v>
      </c>
      <c r="B6862">
        <v>69339</v>
      </c>
      <c r="C6862">
        <v>33</v>
      </c>
      <c r="D6862" t="s">
        <v>4</v>
      </c>
      <c r="E6862" t="s">
        <v>8</v>
      </c>
      <c r="F6862" t="s">
        <v>18</v>
      </c>
      <c r="G6862" t="s">
        <v>21</v>
      </c>
      <c r="H6862" s="1">
        <v>45111</v>
      </c>
      <c r="I6862" t="s">
        <v>33</v>
      </c>
      <c r="J6862">
        <v>70</v>
      </c>
      <c r="K6862">
        <v>2</v>
      </c>
      <c r="L6862">
        <v>1096.77</v>
      </c>
      <c r="M6862">
        <v>77.760000000000005</v>
      </c>
      <c r="N6862" t="s">
        <v>48</v>
      </c>
      <c r="O6862">
        <v>5</v>
      </c>
      <c r="P6862" t="str" cm="1">
        <f t="array" ref="P6862">_xlfn.IFS(C6862&lt;25,"18-24", C6862&lt;=35,"25-35", C6862&lt;=50,"36-50",TRUE,"50+")</f>
        <v>25-35</v>
      </c>
      <c r="Q6862" t="str">
        <f t="shared" si="749"/>
        <v>new</v>
      </c>
      <c r="R6862" t="str">
        <f t="shared" si="750"/>
        <v>high value</v>
      </c>
      <c r="S6862" t="str">
        <f t="shared" si="751"/>
        <v>High</v>
      </c>
      <c r="T6862" t="str">
        <f t="shared" si="752"/>
        <v>Jul</v>
      </c>
      <c r="U6862">
        <f t="shared" si="753"/>
        <v>2023</v>
      </c>
      <c r="V6862" t="str">
        <f t="shared" si="754"/>
        <v>0-5</v>
      </c>
      <c r="W6862" t="str">
        <f t="shared" si="755"/>
        <v>Slow</v>
      </c>
    </row>
    <row r="6863" spans="1:23" x14ac:dyDescent="0.3">
      <c r="A6863">
        <v>606862</v>
      </c>
      <c r="B6863">
        <v>22110</v>
      </c>
      <c r="C6863">
        <v>52</v>
      </c>
      <c r="D6863" t="s">
        <v>7</v>
      </c>
      <c r="E6863" t="s">
        <v>15</v>
      </c>
      <c r="F6863" t="s">
        <v>28</v>
      </c>
      <c r="G6863" t="s">
        <v>21</v>
      </c>
      <c r="H6863" s="1">
        <v>45421</v>
      </c>
      <c r="I6863" t="s">
        <v>34</v>
      </c>
      <c r="J6863">
        <v>47</v>
      </c>
      <c r="K6863">
        <v>8.1999999999999993</v>
      </c>
      <c r="L6863">
        <v>1491.93</v>
      </c>
      <c r="M6863">
        <v>111.22</v>
      </c>
      <c r="N6863" t="s">
        <v>50</v>
      </c>
      <c r="O6863">
        <v>1</v>
      </c>
      <c r="P6863" t="str" cm="1">
        <f t="array" ref="P6863">_xlfn.IFS(C6863&lt;25,"18-24", C6863&lt;=35,"25-35", C6863&lt;=50,"36-50",TRUE,"50+")</f>
        <v>50+</v>
      </c>
      <c r="Q6863" t="str">
        <f t="shared" si="749"/>
        <v>new</v>
      </c>
      <c r="R6863" t="str">
        <f t="shared" si="750"/>
        <v>high value</v>
      </c>
      <c r="S6863" t="str">
        <f t="shared" si="751"/>
        <v>Low</v>
      </c>
      <c r="T6863" t="str">
        <f t="shared" si="752"/>
        <v>May</v>
      </c>
      <c r="U6863">
        <f t="shared" si="753"/>
        <v>2024</v>
      </c>
      <c r="V6863" t="str">
        <f t="shared" si="754"/>
        <v>5-10</v>
      </c>
      <c r="W6863" t="str">
        <f t="shared" si="755"/>
        <v>Slow</v>
      </c>
    </row>
    <row r="6864" spans="1:23" x14ac:dyDescent="0.3">
      <c r="A6864">
        <v>606863</v>
      </c>
      <c r="B6864">
        <v>62036</v>
      </c>
      <c r="C6864">
        <v>28</v>
      </c>
      <c r="D6864" t="s">
        <v>7</v>
      </c>
      <c r="E6864" t="s">
        <v>13</v>
      </c>
      <c r="F6864" t="s">
        <v>24</v>
      </c>
      <c r="G6864" t="s">
        <v>21</v>
      </c>
      <c r="H6864" s="1">
        <v>45147</v>
      </c>
      <c r="I6864" t="s">
        <v>34</v>
      </c>
      <c r="J6864">
        <v>57</v>
      </c>
      <c r="K6864">
        <v>2.4</v>
      </c>
      <c r="L6864">
        <v>1197.5899999999999</v>
      </c>
      <c r="M6864">
        <v>118.94</v>
      </c>
      <c r="N6864" t="s">
        <v>49</v>
      </c>
      <c r="O6864">
        <v>3</v>
      </c>
      <c r="P6864" t="str" cm="1">
        <f t="array" ref="P6864">_xlfn.IFS(C6864&lt;25,"18-24", C6864&lt;=35,"25-35", C6864&lt;=50,"36-50",TRUE,"50+")</f>
        <v>25-35</v>
      </c>
      <c r="Q6864" t="str">
        <f t="shared" si="749"/>
        <v>new</v>
      </c>
      <c r="R6864" t="str">
        <f t="shared" si="750"/>
        <v>high value</v>
      </c>
      <c r="S6864" t="str">
        <f t="shared" si="751"/>
        <v>medium</v>
      </c>
      <c r="T6864" t="str">
        <f t="shared" si="752"/>
        <v>Aug</v>
      </c>
      <c r="U6864">
        <f t="shared" si="753"/>
        <v>2023</v>
      </c>
      <c r="V6864" t="str">
        <f t="shared" si="754"/>
        <v>0-5</v>
      </c>
      <c r="W6864" t="str">
        <f t="shared" si="755"/>
        <v>Slow</v>
      </c>
    </row>
    <row r="6865" spans="1:23" x14ac:dyDescent="0.3">
      <c r="A6865">
        <v>606864</v>
      </c>
      <c r="B6865">
        <v>96489</v>
      </c>
      <c r="C6865">
        <v>21</v>
      </c>
      <c r="D6865" t="s">
        <v>4</v>
      </c>
      <c r="E6865" t="s">
        <v>8</v>
      </c>
      <c r="F6865" t="s">
        <v>30</v>
      </c>
      <c r="G6865" t="s">
        <v>31</v>
      </c>
      <c r="H6865" s="1">
        <v>45094</v>
      </c>
      <c r="I6865" t="s">
        <v>34</v>
      </c>
      <c r="J6865">
        <v>73</v>
      </c>
      <c r="K6865">
        <v>1.8</v>
      </c>
      <c r="L6865">
        <v>1071.1199999999999</v>
      </c>
      <c r="M6865">
        <v>97.78</v>
      </c>
      <c r="N6865" t="s">
        <v>49</v>
      </c>
      <c r="O6865">
        <v>4</v>
      </c>
      <c r="P6865" t="str" cm="1">
        <f t="array" ref="P6865">_xlfn.IFS(C6865&lt;25,"18-24", C6865&lt;=35,"25-35", C6865&lt;=50,"36-50",TRUE,"50+")</f>
        <v>18-24</v>
      </c>
      <c r="Q6865" t="str">
        <f t="shared" si="749"/>
        <v>repeat</v>
      </c>
      <c r="R6865" t="str">
        <f t="shared" si="750"/>
        <v>high value</v>
      </c>
      <c r="S6865" t="str">
        <f t="shared" si="751"/>
        <v>medium</v>
      </c>
      <c r="T6865" t="str">
        <f t="shared" si="752"/>
        <v>Jun</v>
      </c>
      <c r="U6865">
        <f t="shared" si="753"/>
        <v>2023</v>
      </c>
      <c r="V6865" t="str">
        <f t="shared" si="754"/>
        <v>0-5</v>
      </c>
      <c r="W6865" t="str">
        <f t="shared" si="755"/>
        <v>Slow</v>
      </c>
    </row>
    <row r="6866" spans="1:23" x14ac:dyDescent="0.3">
      <c r="A6866">
        <v>606865</v>
      </c>
      <c r="B6866">
        <v>26422</v>
      </c>
      <c r="C6866">
        <v>36</v>
      </c>
      <c r="D6866" t="s">
        <v>4</v>
      </c>
      <c r="E6866" t="s">
        <v>13</v>
      </c>
      <c r="F6866" t="s">
        <v>22</v>
      </c>
      <c r="G6866" t="s">
        <v>29</v>
      </c>
      <c r="H6866" s="1">
        <v>45118</v>
      </c>
      <c r="I6866" t="s">
        <v>34</v>
      </c>
      <c r="J6866">
        <v>44</v>
      </c>
      <c r="K6866">
        <v>8.1999999999999993</v>
      </c>
      <c r="L6866">
        <v>808.85</v>
      </c>
      <c r="M6866">
        <v>69.16</v>
      </c>
      <c r="N6866" t="s">
        <v>49</v>
      </c>
      <c r="O6866">
        <v>3</v>
      </c>
      <c r="P6866" t="str" cm="1">
        <f t="array" ref="P6866">_xlfn.IFS(C6866&lt;25,"18-24", C6866&lt;=35,"25-35", C6866&lt;=50,"36-50",TRUE,"50+")</f>
        <v>36-50</v>
      </c>
      <c r="Q6866" t="str">
        <f t="shared" si="749"/>
        <v>new</v>
      </c>
      <c r="R6866" t="str">
        <f t="shared" si="750"/>
        <v>high value</v>
      </c>
      <c r="S6866" t="str">
        <f t="shared" si="751"/>
        <v>medium</v>
      </c>
      <c r="T6866" t="str">
        <f t="shared" si="752"/>
        <v>Jul</v>
      </c>
      <c r="U6866">
        <f t="shared" si="753"/>
        <v>2023</v>
      </c>
      <c r="V6866" t="str">
        <f t="shared" si="754"/>
        <v>5-10</v>
      </c>
      <c r="W6866" t="str">
        <f t="shared" si="755"/>
        <v>Medium</v>
      </c>
    </row>
    <row r="6867" spans="1:23" x14ac:dyDescent="0.3">
      <c r="A6867">
        <v>606866</v>
      </c>
      <c r="B6867">
        <v>74369</v>
      </c>
      <c r="C6867">
        <v>30</v>
      </c>
      <c r="D6867" t="s">
        <v>4</v>
      </c>
      <c r="E6867" t="s">
        <v>16</v>
      </c>
      <c r="F6867" t="s">
        <v>32</v>
      </c>
      <c r="G6867" t="s">
        <v>29</v>
      </c>
      <c r="H6867" s="1">
        <v>44881</v>
      </c>
      <c r="I6867" t="s">
        <v>33</v>
      </c>
      <c r="J6867">
        <v>63</v>
      </c>
      <c r="K6867">
        <v>6.6</v>
      </c>
      <c r="L6867">
        <v>607.21</v>
      </c>
      <c r="M6867">
        <v>49.34</v>
      </c>
      <c r="N6867" t="s">
        <v>49</v>
      </c>
      <c r="O6867">
        <v>1</v>
      </c>
      <c r="P6867" t="str" cm="1">
        <f t="array" ref="P6867">_xlfn.IFS(C6867&lt;25,"18-24", C6867&lt;=35,"25-35", C6867&lt;=50,"36-50",TRUE,"50+")</f>
        <v>25-35</v>
      </c>
      <c r="Q6867" t="str">
        <f t="shared" si="749"/>
        <v>new</v>
      </c>
      <c r="R6867" t="str">
        <f t="shared" si="750"/>
        <v>high value</v>
      </c>
      <c r="S6867" t="str">
        <f t="shared" si="751"/>
        <v>Low</v>
      </c>
      <c r="T6867" t="str">
        <f t="shared" si="752"/>
        <v>Nov</v>
      </c>
      <c r="U6867">
        <f t="shared" si="753"/>
        <v>2022</v>
      </c>
      <c r="V6867" t="str">
        <f t="shared" si="754"/>
        <v>5-10</v>
      </c>
      <c r="W6867" t="str">
        <f t="shared" si="755"/>
        <v>Slow</v>
      </c>
    </row>
    <row r="6868" spans="1:23" x14ac:dyDescent="0.3">
      <c r="A6868">
        <v>606867</v>
      </c>
      <c r="B6868">
        <v>33257</v>
      </c>
      <c r="C6868">
        <v>55</v>
      </c>
      <c r="D6868" t="s">
        <v>4</v>
      </c>
      <c r="E6868" t="s">
        <v>11</v>
      </c>
      <c r="F6868" t="s">
        <v>28</v>
      </c>
      <c r="G6868" t="s">
        <v>31</v>
      </c>
      <c r="H6868" s="1">
        <v>45629</v>
      </c>
      <c r="I6868" t="s">
        <v>33</v>
      </c>
      <c r="J6868">
        <v>59</v>
      </c>
      <c r="K6868">
        <v>9.6</v>
      </c>
      <c r="L6868">
        <v>933.21</v>
      </c>
      <c r="M6868">
        <v>61.96</v>
      </c>
      <c r="N6868" t="s">
        <v>47</v>
      </c>
      <c r="O6868">
        <v>4</v>
      </c>
      <c r="P6868" t="str" cm="1">
        <f t="array" ref="P6868">_xlfn.IFS(C6868&lt;25,"18-24", C6868&lt;=35,"25-35", C6868&lt;=50,"36-50",TRUE,"50+")</f>
        <v>50+</v>
      </c>
      <c r="Q6868" t="str">
        <f t="shared" si="749"/>
        <v>new</v>
      </c>
      <c r="R6868" t="str">
        <f t="shared" si="750"/>
        <v>high value</v>
      </c>
      <c r="S6868" t="str">
        <f t="shared" si="751"/>
        <v>medium</v>
      </c>
      <c r="T6868" t="str">
        <f t="shared" si="752"/>
        <v>Dec</v>
      </c>
      <c r="U6868">
        <f t="shared" si="753"/>
        <v>2024</v>
      </c>
      <c r="V6868" t="str">
        <f t="shared" si="754"/>
        <v>5-10</v>
      </c>
      <c r="W6868" t="str">
        <f t="shared" si="755"/>
        <v>Slow</v>
      </c>
    </row>
    <row r="6869" spans="1:23" x14ac:dyDescent="0.3">
      <c r="A6869">
        <v>606868</v>
      </c>
      <c r="B6869">
        <v>76194</v>
      </c>
      <c r="C6869">
        <v>54</v>
      </c>
      <c r="D6869" t="s">
        <v>7</v>
      </c>
      <c r="E6869" t="s">
        <v>15</v>
      </c>
      <c r="F6869" t="s">
        <v>24</v>
      </c>
      <c r="G6869" t="s">
        <v>23</v>
      </c>
      <c r="H6869" s="1">
        <v>45080</v>
      </c>
      <c r="I6869" t="s">
        <v>34</v>
      </c>
      <c r="J6869">
        <v>45</v>
      </c>
      <c r="K6869">
        <v>13.8</v>
      </c>
      <c r="L6869">
        <v>553.41999999999996</v>
      </c>
      <c r="M6869">
        <v>57.71</v>
      </c>
      <c r="N6869" t="s">
        <v>47</v>
      </c>
      <c r="O6869">
        <v>4</v>
      </c>
      <c r="P6869" t="str" cm="1">
        <f t="array" ref="P6869">_xlfn.IFS(C6869&lt;25,"18-24", C6869&lt;=35,"25-35", C6869&lt;=50,"36-50",TRUE,"50+")</f>
        <v>50+</v>
      </c>
      <c r="Q6869" t="str">
        <f t="shared" si="749"/>
        <v>new</v>
      </c>
      <c r="R6869" t="str">
        <f t="shared" si="750"/>
        <v>high value</v>
      </c>
      <c r="S6869" t="str">
        <f t="shared" si="751"/>
        <v>medium</v>
      </c>
      <c r="T6869" t="str">
        <f t="shared" si="752"/>
        <v>Jun</v>
      </c>
      <c r="U6869">
        <f t="shared" si="753"/>
        <v>2023</v>
      </c>
      <c r="V6869" t="str">
        <f t="shared" si="754"/>
        <v>10-15</v>
      </c>
      <c r="W6869" t="str">
        <f t="shared" si="755"/>
        <v>Medium</v>
      </c>
    </row>
    <row r="6870" spans="1:23" x14ac:dyDescent="0.3">
      <c r="A6870">
        <v>606869</v>
      </c>
      <c r="B6870">
        <v>43846</v>
      </c>
      <c r="C6870">
        <v>20</v>
      </c>
      <c r="D6870" t="s">
        <v>4</v>
      </c>
      <c r="E6870" t="s">
        <v>15</v>
      </c>
      <c r="F6870" t="s">
        <v>30</v>
      </c>
      <c r="G6870" t="s">
        <v>31</v>
      </c>
      <c r="H6870" s="1">
        <v>45139</v>
      </c>
      <c r="I6870" t="s">
        <v>33</v>
      </c>
      <c r="J6870">
        <v>60</v>
      </c>
      <c r="K6870">
        <v>15</v>
      </c>
      <c r="L6870">
        <v>982.46</v>
      </c>
      <c r="M6870">
        <v>47.68</v>
      </c>
      <c r="N6870" t="s">
        <v>49</v>
      </c>
      <c r="O6870">
        <v>1</v>
      </c>
      <c r="P6870" t="str" cm="1">
        <f t="array" ref="P6870">_xlfn.IFS(C6870&lt;25,"18-24", C6870&lt;=35,"25-35", C6870&lt;=50,"36-50",TRUE,"50+")</f>
        <v>18-24</v>
      </c>
      <c r="Q6870" t="str">
        <f t="shared" si="749"/>
        <v>new</v>
      </c>
      <c r="R6870" t="str">
        <f t="shared" si="750"/>
        <v>high value</v>
      </c>
      <c r="S6870" t="str">
        <f t="shared" si="751"/>
        <v>Low</v>
      </c>
      <c r="T6870" t="str">
        <f t="shared" si="752"/>
        <v>Aug</v>
      </c>
      <c r="U6870">
        <f t="shared" si="753"/>
        <v>2023</v>
      </c>
      <c r="V6870" t="str">
        <f t="shared" si="754"/>
        <v>10-15</v>
      </c>
      <c r="W6870" t="str">
        <f t="shared" si="755"/>
        <v>Slow</v>
      </c>
    </row>
    <row r="6871" spans="1:23" x14ac:dyDescent="0.3">
      <c r="A6871">
        <v>606870</v>
      </c>
      <c r="B6871">
        <v>34553</v>
      </c>
      <c r="C6871">
        <v>54</v>
      </c>
      <c r="D6871" t="s">
        <v>7</v>
      </c>
      <c r="E6871" t="s">
        <v>15</v>
      </c>
      <c r="F6871" t="s">
        <v>26</v>
      </c>
      <c r="G6871" t="s">
        <v>31</v>
      </c>
      <c r="H6871" s="1">
        <v>45193</v>
      </c>
      <c r="I6871" t="s">
        <v>33</v>
      </c>
      <c r="J6871">
        <v>30</v>
      </c>
      <c r="K6871">
        <v>14</v>
      </c>
      <c r="L6871">
        <v>1250.8399999999999</v>
      </c>
      <c r="M6871">
        <v>33.6</v>
      </c>
      <c r="N6871" t="s">
        <v>50</v>
      </c>
      <c r="O6871">
        <v>1</v>
      </c>
      <c r="P6871" t="str" cm="1">
        <f t="array" ref="P6871">_xlfn.IFS(C6871&lt;25,"18-24", C6871&lt;=35,"25-35", C6871&lt;=50,"36-50",TRUE,"50+")</f>
        <v>50+</v>
      </c>
      <c r="Q6871" t="str">
        <f t="shared" si="749"/>
        <v>new</v>
      </c>
      <c r="R6871" t="str">
        <f t="shared" si="750"/>
        <v>high value</v>
      </c>
      <c r="S6871" t="str">
        <f t="shared" si="751"/>
        <v>Low</v>
      </c>
      <c r="T6871" t="str">
        <f t="shared" si="752"/>
        <v>Sep</v>
      </c>
      <c r="U6871">
        <f t="shared" si="753"/>
        <v>2023</v>
      </c>
      <c r="V6871" t="str">
        <f t="shared" si="754"/>
        <v>10-15</v>
      </c>
      <c r="W6871" t="str">
        <f t="shared" si="755"/>
        <v>Fast</v>
      </c>
    </row>
    <row r="6872" spans="1:23" x14ac:dyDescent="0.3">
      <c r="A6872">
        <v>606871</v>
      </c>
      <c r="B6872">
        <v>12641</v>
      </c>
      <c r="C6872">
        <v>25</v>
      </c>
      <c r="D6872" t="s">
        <v>7</v>
      </c>
      <c r="E6872" t="s">
        <v>13</v>
      </c>
      <c r="F6872" t="s">
        <v>22</v>
      </c>
      <c r="G6872" t="s">
        <v>25</v>
      </c>
      <c r="H6872" s="1">
        <v>45085</v>
      </c>
      <c r="I6872" t="s">
        <v>34</v>
      </c>
      <c r="J6872">
        <v>80</v>
      </c>
      <c r="K6872">
        <v>7.2</v>
      </c>
      <c r="L6872">
        <v>619.11</v>
      </c>
      <c r="M6872">
        <v>98.45</v>
      </c>
      <c r="N6872" t="s">
        <v>49</v>
      </c>
      <c r="O6872">
        <v>4</v>
      </c>
      <c r="P6872" t="str" cm="1">
        <f t="array" ref="P6872">_xlfn.IFS(C6872&lt;25,"18-24", C6872&lt;=35,"25-35", C6872&lt;=50,"36-50",TRUE,"50+")</f>
        <v>25-35</v>
      </c>
      <c r="Q6872" t="str">
        <f t="shared" si="749"/>
        <v>repeat</v>
      </c>
      <c r="R6872" t="str">
        <f t="shared" si="750"/>
        <v>high value</v>
      </c>
      <c r="S6872" t="str">
        <f t="shared" si="751"/>
        <v>medium</v>
      </c>
      <c r="T6872" t="str">
        <f t="shared" si="752"/>
        <v>Jun</v>
      </c>
      <c r="U6872">
        <f t="shared" si="753"/>
        <v>2023</v>
      </c>
      <c r="V6872" t="str">
        <f t="shared" si="754"/>
        <v>5-10</v>
      </c>
      <c r="W6872" t="str">
        <f t="shared" si="755"/>
        <v>Slow</v>
      </c>
    </row>
    <row r="6873" spans="1:23" x14ac:dyDescent="0.3">
      <c r="A6873">
        <v>606872</v>
      </c>
      <c r="B6873">
        <v>69847</v>
      </c>
      <c r="C6873">
        <v>23</v>
      </c>
      <c r="D6873" t="s">
        <v>7</v>
      </c>
      <c r="E6873" t="s">
        <v>11</v>
      </c>
      <c r="F6873" t="s">
        <v>26</v>
      </c>
      <c r="G6873" t="s">
        <v>29</v>
      </c>
      <c r="H6873" s="1">
        <v>44749</v>
      </c>
      <c r="I6873" t="s">
        <v>33</v>
      </c>
      <c r="J6873">
        <v>27</v>
      </c>
      <c r="K6873">
        <v>12.5</v>
      </c>
      <c r="L6873">
        <v>1316.01</v>
      </c>
      <c r="M6873">
        <v>51.77</v>
      </c>
      <c r="N6873" t="s">
        <v>50</v>
      </c>
      <c r="O6873">
        <v>1</v>
      </c>
      <c r="P6873" t="str" cm="1">
        <f t="array" ref="P6873">_xlfn.IFS(C6873&lt;25,"18-24", C6873&lt;=35,"25-35", C6873&lt;=50,"36-50",TRUE,"50+")</f>
        <v>18-24</v>
      </c>
      <c r="Q6873" t="str">
        <f t="shared" si="749"/>
        <v>new</v>
      </c>
      <c r="R6873" t="str">
        <f t="shared" si="750"/>
        <v>high value</v>
      </c>
      <c r="S6873" t="str">
        <f t="shared" si="751"/>
        <v>Low</v>
      </c>
      <c r="T6873" t="str">
        <f t="shared" si="752"/>
        <v>Jul</v>
      </c>
      <c r="U6873">
        <f t="shared" si="753"/>
        <v>2022</v>
      </c>
      <c r="V6873" t="str">
        <f t="shared" si="754"/>
        <v>10-15</v>
      </c>
      <c r="W6873" t="str">
        <f t="shared" si="755"/>
        <v>Fast</v>
      </c>
    </row>
    <row r="6874" spans="1:23" x14ac:dyDescent="0.3">
      <c r="A6874">
        <v>606873</v>
      </c>
      <c r="B6874">
        <v>71685</v>
      </c>
      <c r="C6874">
        <v>56</v>
      </c>
      <c r="D6874" t="s">
        <v>4</v>
      </c>
      <c r="E6874" t="s">
        <v>5</v>
      </c>
      <c r="F6874" t="s">
        <v>28</v>
      </c>
      <c r="G6874" t="s">
        <v>27</v>
      </c>
      <c r="H6874" s="1">
        <v>45269</v>
      </c>
      <c r="I6874" t="s">
        <v>34</v>
      </c>
      <c r="J6874">
        <v>85</v>
      </c>
      <c r="K6874">
        <v>1.2</v>
      </c>
      <c r="L6874">
        <v>520.67999999999995</v>
      </c>
      <c r="M6874">
        <v>44.62</v>
      </c>
      <c r="N6874" t="s">
        <v>50</v>
      </c>
      <c r="O6874">
        <v>1</v>
      </c>
      <c r="P6874" t="str" cm="1">
        <f t="array" ref="P6874">_xlfn.IFS(C6874&lt;25,"18-24", C6874&lt;=35,"25-35", C6874&lt;=50,"36-50",TRUE,"50+")</f>
        <v>50+</v>
      </c>
      <c r="Q6874" t="str">
        <f t="shared" si="749"/>
        <v>new</v>
      </c>
      <c r="R6874" t="str">
        <f t="shared" si="750"/>
        <v>high value</v>
      </c>
      <c r="S6874" t="str">
        <f t="shared" si="751"/>
        <v>Low</v>
      </c>
      <c r="T6874" t="str">
        <f t="shared" si="752"/>
        <v>Dec</v>
      </c>
      <c r="U6874">
        <f t="shared" si="753"/>
        <v>2023</v>
      </c>
      <c r="V6874" t="str">
        <f t="shared" si="754"/>
        <v>0-5</v>
      </c>
      <c r="W6874" t="str">
        <f t="shared" si="755"/>
        <v>Slow</v>
      </c>
    </row>
    <row r="6875" spans="1:23" x14ac:dyDescent="0.3">
      <c r="A6875">
        <v>606874</v>
      </c>
      <c r="B6875">
        <v>86921</v>
      </c>
      <c r="C6875">
        <v>51</v>
      </c>
      <c r="D6875" t="s">
        <v>7</v>
      </c>
      <c r="E6875" t="s">
        <v>16</v>
      </c>
      <c r="F6875" t="s">
        <v>19</v>
      </c>
      <c r="G6875" t="s">
        <v>23</v>
      </c>
      <c r="H6875" s="1">
        <v>45585</v>
      </c>
      <c r="I6875" t="s">
        <v>33</v>
      </c>
      <c r="J6875">
        <v>30</v>
      </c>
      <c r="K6875">
        <v>7.3</v>
      </c>
      <c r="L6875">
        <v>846.09</v>
      </c>
      <c r="M6875">
        <v>74.03</v>
      </c>
      <c r="N6875" t="s">
        <v>50</v>
      </c>
      <c r="O6875">
        <v>3</v>
      </c>
      <c r="P6875" t="str" cm="1">
        <f t="array" ref="P6875">_xlfn.IFS(C6875&lt;25,"18-24", C6875&lt;=35,"25-35", C6875&lt;=50,"36-50",TRUE,"50+")</f>
        <v>50+</v>
      </c>
      <c r="Q6875" t="str">
        <f t="shared" si="749"/>
        <v>new</v>
      </c>
      <c r="R6875" t="str">
        <f t="shared" si="750"/>
        <v>high value</v>
      </c>
      <c r="S6875" t="str">
        <f t="shared" si="751"/>
        <v>medium</v>
      </c>
      <c r="T6875" t="str">
        <f t="shared" si="752"/>
        <v>Oct</v>
      </c>
      <c r="U6875">
        <f t="shared" si="753"/>
        <v>2024</v>
      </c>
      <c r="V6875" t="str">
        <f t="shared" si="754"/>
        <v>5-10</v>
      </c>
      <c r="W6875" t="str">
        <f t="shared" si="755"/>
        <v>Fast</v>
      </c>
    </row>
    <row r="6876" spans="1:23" x14ac:dyDescent="0.3">
      <c r="A6876">
        <v>606875</v>
      </c>
      <c r="B6876">
        <v>21606</v>
      </c>
      <c r="C6876">
        <v>52</v>
      </c>
      <c r="D6876" t="s">
        <v>7</v>
      </c>
      <c r="E6876" t="s">
        <v>13</v>
      </c>
      <c r="F6876" t="s">
        <v>32</v>
      </c>
      <c r="G6876" t="s">
        <v>21</v>
      </c>
      <c r="H6876" s="1">
        <v>45603</v>
      </c>
      <c r="I6876" t="s">
        <v>34</v>
      </c>
      <c r="J6876">
        <v>43</v>
      </c>
      <c r="K6876">
        <v>2.7</v>
      </c>
      <c r="L6876">
        <v>1196.2</v>
      </c>
      <c r="M6876">
        <v>60.34</v>
      </c>
      <c r="N6876" t="s">
        <v>48</v>
      </c>
      <c r="O6876">
        <v>2</v>
      </c>
      <c r="P6876" t="str" cm="1">
        <f t="array" ref="P6876">_xlfn.IFS(C6876&lt;25,"18-24", C6876&lt;=35,"25-35", C6876&lt;=50,"36-50",TRUE,"50+")</f>
        <v>50+</v>
      </c>
      <c r="Q6876" t="str">
        <f t="shared" si="749"/>
        <v>new</v>
      </c>
      <c r="R6876" t="str">
        <f t="shared" si="750"/>
        <v>high value</v>
      </c>
      <c r="S6876" t="str">
        <f t="shared" si="751"/>
        <v>Low</v>
      </c>
      <c r="T6876" t="str">
        <f t="shared" si="752"/>
        <v>Nov</v>
      </c>
      <c r="U6876">
        <f t="shared" si="753"/>
        <v>2024</v>
      </c>
      <c r="V6876" t="str">
        <f t="shared" si="754"/>
        <v>0-5</v>
      </c>
      <c r="W6876" t="str">
        <f t="shared" si="755"/>
        <v>Medium</v>
      </c>
    </row>
    <row r="6877" spans="1:23" x14ac:dyDescent="0.3">
      <c r="A6877">
        <v>606876</v>
      </c>
      <c r="B6877">
        <v>13813</v>
      </c>
      <c r="C6877">
        <v>48</v>
      </c>
      <c r="D6877" t="s">
        <v>4</v>
      </c>
      <c r="E6877" t="s">
        <v>15</v>
      </c>
      <c r="F6877" t="s">
        <v>32</v>
      </c>
      <c r="G6877" t="s">
        <v>25</v>
      </c>
      <c r="H6877" s="1">
        <v>45478</v>
      </c>
      <c r="I6877" t="s">
        <v>34</v>
      </c>
      <c r="J6877">
        <v>40</v>
      </c>
      <c r="K6877">
        <v>4.7</v>
      </c>
      <c r="L6877">
        <v>1132.99</v>
      </c>
      <c r="M6877">
        <v>33.619999999999997</v>
      </c>
      <c r="N6877" t="s">
        <v>47</v>
      </c>
      <c r="O6877">
        <v>5</v>
      </c>
      <c r="P6877" t="str" cm="1">
        <f t="array" ref="P6877">_xlfn.IFS(C6877&lt;25,"18-24", C6877&lt;=35,"25-35", C6877&lt;=50,"36-50",TRUE,"50+")</f>
        <v>36-50</v>
      </c>
      <c r="Q6877" t="str">
        <f t="shared" si="749"/>
        <v>new</v>
      </c>
      <c r="R6877" t="str">
        <f t="shared" si="750"/>
        <v>high value</v>
      </c>
      <c r="S6877" t="str">
        <f t="shared" si="751"/>
        <v>High</v>
      </c>
      <c r="T6877" t="str">
        <f t="shared" si="752"/>
        <v>Jul</v>
      </c>
      <c r="U6877">
        <f t="shared" si="753"/>
        <v>2024</v>
      </c>
      <c r="V6877" t="str">
        <f t="shared" si="754"/>
        <v>0-5</v>
      </c>
      <c r="W6877" t="str">
        <f t="shared" si="755"/>
        <v>Medium</v>
      </c>
    </row>
    <row r="6878" spans="1:23" x14ac:dyDescent="0.3">
      <c r="A6878">
        <v>606877</v>
      </c>
      <c r="B6878">
        <v>53532</v>
      </c>
      <c r="C6878">
        <v>39</v>
      </c>
      <c r="D6878" t="s">
        <v>4</v>
      </c>
      <c r="E6878" t="s">
        <v>11</v>
      </c>
      <c r="F6878" t="s">
        <v>19</v>
      </c>
      <c r="G6878" t="s">
        <v>23</v>
      </c>
      <c r="H6878" s="1">
        <v>45332</v>
      </c>
      <c r="I6878" t="s">
        <v>33</v>
      </c>
      <c r="J6878">
        <v>23</v>
      </c>
      <c r="K6878">
        <v>13.9</v>
      </c>
      <c r="L6878">
        <v>1389.9</v>
      </c>
      <c r="M6878">
        <v>60.21</v>
      </c>
      <c r="N6878" t="s">
        <v>49</v>
      </c>
      <c r="O6878">
        <v>5</v>
      </c>
      <c r="P6878" t="str" cm="1">
        <f t="array" ref="P6878">_xlfn.IFS(C6878&lt;25,"18-24", C6878&lt;=35,"25-35", C6878&lt;=50,"36-50",TRUE,"50+")</f>
        <v>36-50</v>
      </c>
      <c r="Q6878" t="str">
        <f t="shared" si="749"/>
        <v>new</v>
      </c>
      <c r="R6878" t="str">
        <f t="shared" si="750"/>
        <v>high value</v>
      </c>
      <c r="S6878" t="str">
        <f t="shared" si="751"/>
        <v>High</v>
      </c>
      <c r="T6878" t="str">
        <f t="shared" si="752"/>
        <v>Feb</v>
      </c>
      <c r="U6878">
        <f t="shared" si="753"/>
        <v>2024</v>
      </c>
      <c r="V6878" t="str">
        <f t="shared" si="754"/>
        <v>10-15</v>
      </c>
      <c r="W6878" t="str">
        <f t="shared" si="755"/>
        <v>Fast</v>
      </c>
    </row>
    <row r="6879" spans="1:23" x14ac:dyDescent="0.3">
      <c r="A6879">
        <v>606878</v>
      </c>
      <c r="B6879">
        <v>73859</v>
      </c>
      <c r="C6879">
        <v>29</v>
      </c>
      <c r="D6879" t="s">
        <v>7</v>
      </c>
      <c r="E6879" t="s">
        <v>8</v>
      </c>
      <c r="F6879" t="s">
        <v>28</v>
      </c>
      <c r="G6879" t="s">
        <v>23</v>
      </c>
      <c r="H6879" s="1">
        <v>45415</v>
      </c>
      <c r="I6879" t="s">
        <v>33</v>
      </c>
      <c r="J6879">
        <v>72</v>
      </c>
      <c r="K6879">
        <v>4.5</v>
      </c>
      <c r="L6879">
        <v>1267.08</v>
      </c>
      <c r="M6879">
        <v>39.78</v>
      </c>
      <c r="N6879" t="s">
        <v>48</v>
      </c>
      <c r="O6879">
        <v>2</v>
      </c>
      <c r="P6879" t="str" cm="1">
        <f t="array" ref="P6879">_xlfn.IFS(C6879&lt;25,"18-24", C6879&lt;=35,"25-35", C6879&lt;=50,"36-50",TRUE,"50+")</f>
        <v>25-35</v>
      </c>
      <c r="Q6879" t="str">
        <f t="shared" si="749"/>
        <v>new</v>
      </c>
      <c r="R6879" t="str">
        <f t="shared" si="750"/>
        <v>high value</v>
      </c>
      <c r="S6879" t="str">
        <f t="shared" si="751"/>
        <v>Low</v>
      </c>
      <c r="T6879" t="str">
        <f t="shared" si="752"/>
        <v>May</v>
      </c>
      <c r="U6879">
        <f t="shared" si="753"/>
        <v>2024</v>
      </c>
      <c r="V6879" t="str">
        <f t="shared" si="754"/>
        <v>0-5</v>
      </c>
      <c r="W6879" t="str">
        <f t="shared" si="755"/>
        <v>Slow</v>
      </c>
    </row>
    <row r="6880" spans="1:23" x14ac:dyDescent="0.3">
      <c r="A6880">
        <v>606879</v>
      </c>
      <c r="B6880">
        <v>32456</v>
      </c>
      <c r="C6880">
        <v>21</v>
      </c>
      <c r="D6880" t="s">
        <v>4</v>
      </c>
      <c r="E6880" t="s">
        <v>11</v>
      </c>
      <c r="F6880" t="s">
        <v>24</v>
      </c>
      <c r="G6880" t="s">
        <v>25</v>
      </c>
      <c r="H6880" s="1">
        <v>45286</v>
      </c>
      <c r="I6880" t="s">
        <v>34</v>
      </c>
      <c r="J6880">
        <v>38</v>
      </c>
      <c r="K6880">
        <v>8.5</v>
      </c>
      <c r="L6880">
        <v>871.96</v>
      </c>
      <c r="M6880">
        <v>47.71</v>
      </c>
      <c r="N6880" t="s">
        <v>50</v>
      </c>
      <c r="O6880">
        <v>5</v>
      </c>
      <c r="P6880" t="str" cm="1">
        <f t="array" ref="P6880">_xlfn.IFS(C6880&lt;25,"18-24", C6880&lt;=35,"25-35", C6880&lt;=50,"36-50",TRUE,"50+")</f>
        <v>18-24</v>
      </c>
      <c r="Q6880" t="str">
        <f t="shared" si="749"/>
        <v>new</v>
      </c>
      <c r="R6880" t="str">
        <f t="shared" si="750"/>
        <v>high value</v>
      </c>
      <c r="S6880" t="str">
        <f t="shared" si="751"/>
        <v>High</v>
      </c>
      <c r="T6880" t="str">
        <f t="shared" si="752"/>
        <v>Dec</v>
      </c>
      <c r="U6880">
        <f t="shared" si="753"/>
        <v>2023</v>
      </c>
      <c r="V6880" t="str">
        <f t="shared" si="754"/>
        <v>5-10</v>
      </c>
      <c r="W6880" t="str">
        <f t="shared" si="755"/>
        <v>Medium</v>
      </c>
    </row>
    <row r="6881" spans="1:23" x14ac:dyDescent="0.3">
      <c r="A6881">
        <v>606880</v>
      </c>
      <c r="B6881">
        <v>50328</v>
      </c>
      <c r="C6881">
        <v>39</v>
      </c>
      <c r="D6881" t="s">
        <v>4</v>
      </c>
      <c r="E6881" t="s">
        <v>16</v>
      </c>
      <c r="F6881" t="s">
        <v>32</v>
      </c>
      <c r="G6881" t="s">
        <v>23</v>
      </c>
      <c r="H6881" s="1">
        <v>45105</v>
      </c>
      <c r="I6881" t="s">
        <v>33</v>
      </c>
      <c r="J6881">
        <v>67</v>
      </c>
      <c r="K6881">
        <v>14.8</v>
      </c>
      <c r="L6881">
        <v>434.9</v>
      </c>
      <c r="M6881">
        <v>75.13</v>
      </c>
      <c r="N6881" t="s">
        <v>50</v>
      </c>
      <c r="O6881">
        <v>2</v>
      </c>
      <c r="P6881" t="str" cm="1">
        <f t="array" ref="P6881">_xlfn.IFS(C6881&lt;25,"18-24", C6881&lt;=35,"25-35", C6881&lt;=50,"36-50",TRUE,"50+")</f>
        <v>36-50</v>
      </c>
      <c r="Q6881" t="str">
        <f t="shared" si="749"/>
        <v>new</v>
      </c>
      <c r="R6881" t="str">
        <f t="shared" si="750"/>
        <v>medium</v>
      </c>
      <c r="S6881" t="str">
        <f t="shared" si="751"/>
        <v>Low</v>
      </c>
      <c r="T6881" t="str">
        <f t="shared" si="752"/>
        <v>Jun</v>
      </c>
      <c r="U6881">
        <f t="shared" si="753"/>
        <v>2023</v>
      </c>
      <c r="V6881" t="str">
        <f t="shared" si="754"/>
        <v>10-15</v>
      </c>
      <c r="W6881" t="str">
        <f t="shared" si="755"/>
        <v>Slow</v>
      </c>
    </row>
    <row r="6882" spans="1:23" x14ac:dyDescent="0.3">
      <c r="A6882">
        <v>606881</v>
      </c>
      <c r="B6882">
        <v>28513</v>
      </c>
      <c r="C6882">
        <v>34</v>
      </c>
      <c r="D6882" t="s">
        <v>7</v>
      </c>
      <c r="E6882" t="s">
        <v>16</v>
      </c>
      <c r="F6882" t="s">
        <v>19</v>
      </c>
      <c r="G6882" t="s">
        <v>29</v>
      </c>
      <c r="H6882" s="1">
        <v>45622</v>
      </c>
      <c r="I6882" t="s">
        <v>34</v>
      </c>
      <c r="J6882">
        <v>32</v>
      </c>
      <c r="K6882">
        <v>13.9</v>
      </c>
      <c r="L6882">
        <v>626.26</v>
      </c>
      <c r="M6882">
        <v>52.51</v>
      </c>
      <c r="N6882" t="s">
        <v>49</v>
      </c>
      <c r="O6882">
        <v>4</v>
      </c>
      <c r="P6882" t="str" cm="1">
        <f t="array" ref="P6882">_xlfn.IFS(C6882&lt;25,"18-24", C6882&lt;=35,"25-35", C6882&lt;=50,"36-50",TRUE,"50+")</f>
        <v>25-35</v>
      </c>
      <c r="Q6882" t="str">
        <f t="shared" si="749"/>
        <v>repeat</v>
      </c>
      <c r="R6882" t="str">
        <f t="shared" si="750"/>
        <v>high value</v>
      </c>
      <c r="S6882" t="str">
        <f t="shared" si="751"/>
        <v>medium</v>
      </c>
      <c r="T6882" t="str">
        <f t="shared" si="752"/>
        <v>Nov</v>
      </c>
      <c r="U6882">
        <f t="shared" si="753"/>
        <v>2024</v>
      </c>
      <c r="V6882" t="str">
        <f t="shared" si="754"/>
        <v>10-15</v>
      </c>
      <c r="W6882" t="str">
        <f t="shared" si="755"/>
        <v>Medium</v>
      </c>
    </row>
    <row r="6883" spans="1:23" x14ac:dyDescent="0.3">
      <c r="A6883">
        <v>606882</v>
      </c>
      <c r="B6883">
        <v>75008</v>
      </c>
      <c r="C6883">
        <v>40</v>
      </c>
      <c r="D6883" t="s">
        <v>7</v>
      </c>
      <c r="E6883" t="s">
        <v>11</v>
      </c>
      <c r="F6883" t="s">
        <v>30</v>
      </c>
      <c r="G6883" t="s">
        <v>31</v>
      </c>
      <c r="H6883" s="1">
        <v>45068</v>
      </c>
      <c r="I6883" t="s">
        <v>34</v>
      </c>
      <c r="J6883">
        <v>83</v>
      </c>
      <c r="K6883">
        <v>7.4</v>
      </c>
      <c r="L6883">
        <v>1249.55</v>
      </c>
      <c r="M6883">
        <v>57.5</v>
      </c>
      <c r="N6883" t="s">
        <v>49</v>
      </c>
      <c r="O6883">
        <v>5</v>
      </c>
      <c r="P6883" t="str" cm="1">
        <f t="array" ref="P6883">_xlfn.IFS(C6883&lt;25,"18-24", C6883&lt;=35,"25-35", C6883&lt;=50,"36-50",TRUE,"50+")</f>
        <v>36-50</v>
      </c>
      <c r="Q6883" t="str">
        <f t="shared" si="749"/>
        <v>new</v>
      </c>
      <c r="R6883" t="str">
        <f t="shared" si="750"/>
        <v>high value</v>
      </c>
      <c r="S6883" t="str">
        <f t="shared" si="751"/>
        <v>High</v>
      </c>
      <c r="T6883" t="str">
        <f t="shared" si="752"/>
        <v>May</v>
      </c>
      <c r="U6883">
        <f t="shared" si="753"/>
        <v>2023</v>
      </c>
      <c r="V6883" t="str">
        <f t="shared" si="754"/>
        <v>5-10</v>
      </c>
      <c r="W6883" t="str">
        <f t="shared" si="755"/>
        <v>Slow</v>
      </c>
    </row>
    <row r="6884" spans="1:23" x14ac:dyDescent="0.3">
      <c r="A6884">
        <v>606883</v>
      </c>
      <c r="B6884">
        <v>10050</v>
      </c>
      <c r="C6884">
        <v>58</v>
      </c>
      <c r="D6884" t="s">
        <v>7</v>
      </c>
      <c r="E6884" t="s">
        <v>8</v>
      </c>
      <c r="F6884" t="s">
        <v>28</v>
      </c>
      <c r="G6884" t="s">
        <v>29</v>
      </c>
      <c r="H6884" s="1">
        <v>44830</v>
      </c>
      <c r="I6884" t="s">
        <v>33</v>
      </c>
      <c r="J6884">
        <v>59</v>
      </c>
      <c r="K6884">
        <v>4.5</v>
      </c>
      <c r="L6884">
        <v>211.67</v>
      </c>
      <c r="M6884">
        <v>71.19</v>
      </c>
      <c r="N6884" t="s">
        <v>47</v>
      </c>
      <c r="O6884">
        <v>2</v>
      </c>
      <c r="P6884" t="str" cm="1">
        <f t="array" ref="P6884">_xlfn.IFS(C6884&lt;25,"18-24", C6884&lt;=35,"25-35", C6884&lt;=50,"36-50",TRUE,"50+")</f>
        <v>50+</v>
      </c>
      <c r="Q6884" t="str">
        <f t="shared" si="749"/>
        <v>new</v>
      </c>
      <c r="R6884" t="str">
        <f t="shared" si="750"/>
        <v>low</v>
      </c>
      <c r="S6884" t="str">
        <f t="shared" si="751"/>
        <v>Low</v>
      </c>
      <c r="T6884" t="str">
        <f t="shared" si="752"/>
        <v>Sep</v>
      </c>
      <c r="U6884">
        <f t="shared" si="753"/>
        <v>2022</v>
      </c>
      <c r="V6884" t="str">
        <f t="shared" si="754"/>
        <v>0-5</v>
      </c>
      <c r="W6884" t="str">
        <f t="shared" si="755"/>
        <v>Slow</v>
      </c>
    </row>
    <row r="6885" spans="1:23" x14ac:dyDescent="0.3">
      <c r="A6885">
        <v>606884</v>
      </c>
      <c r="B6885">
        <v>26867</v>
      </c>
      <c r="C6885">
        <v>24</v>
      </c>
      <c r="D6885" t="s">
        <v>4</v>
      </c>
      <c r="E6885" t="s">
        <v>13</v>
      </c>
      <c r="F6885" t="s">
        <v>22</v>
      </c>
      <c r="G6885" t="s">
        <v>21</v>
      </c>
      <c r="H6885" s="1">
        <v>45489</v>
      </c>
      <c r="I6885" t="s">
        <v>34</v>
      </c>
      <c r="J6885">
        <v>49</v>
      </c>
      <c r="K6885">
        <v>11.8</v>
      </c>
      <c r="L6885">
        <v>199.63</v>
      </c>
      <c r="M6885">
        <v>70.819999999999993</v>
      </c>
      <c r="N6885" t="s">
        <v>47</v>
      </c>
      <c r="O6885">
        <v>4</v>
      </c>
      <c r="P6885" t="str" cm="1">
        <f t="array" ref="P6885">_xlfn.IFS(C6885&lt;25,"18-24", C6885&lt;=35,"25-35", C6885&lt;=50,"36-50",TRUE,"50+")</f>
        <v>18-24</v>
      </c>
      <c r="Q6885" t="str">
        <f t="shared" si="749"/>
        <v>new</v>
      </c>
      <c r="R6885" t="str">
        <f t="shared" si="750"/>
        <v>low</v>
      </c>
      <c r="S6885" t="str">
        <f t="shared" si="751"/>
        <v>medium</v>
      </c>
      <c r="T6885" t="str">
        <f t="shared" si="752"/>
        <v>Jul</v>
      </c>
      <c r="U6885">
        <f t="shared" si="753"/>
        <v>2024</v>
      </c>
      <c r="V6885" t="str">
        <f t="shared" si="754"/>
        <v>10-15</v>
      </c>
      <c r="W6885" t="str">
        <f t="shared" si="755"/>
        <v>Slow</v>
      </c>
    </row>
    <row r="6886" spans="1:23" x14ac:dyDescent="0.3">
      <c r="A6886">
        <v>606885</v>
      </c>
      <c r="B6886">
        <v>16150</v>
      </c>
      <c r="C6886">
        <v>48</v>
      </c>
      <c r="D6886" t="s">
        <v>4</v>
      </c>
      <c r="E6886" t="s">
        <v>16</v>
      </c>
      <c r="F6886" t="s">
        <v>22</v>
      </c>
      <c r="G6886" t="s">
        <v>31</v>
      </c>
      <c r="H6886" s="1">
        <v>44604</v>
      </c>
      <c r="I6886" t="s">
        <v>33</v>
      </c>
      <c r="J6886">
        <v>87</v>
      </c>
      <c r="K6886">
        <v>7.5</v>
      </c>
      <c r="L6886">
        <v>1307.56</v>
      </c>
      <c r="M6886">
        <v>116.8</v>
      </c>
      <c r="N6886" t="s">
        <v>47</v>
      </c>
      <c r="O6886">
        <v>2</v>
      </c>
      <c r="P6886" t="str" cm="1">
        <f t="array" ref="P6886">_xlfn.IFS(C6886&lt;25,"18-24", C6886&lt;=35,"25-35", C6886&lt;=50,"36-50",TRUE,"50+")</f>
        <v>36-50</v>
      </c>
      <c r="Q6886" t="str">
        <f t="shared" si="749"/>
        <v>new</v>
      </c>
      <c r="R6886" t="str">
        <f t="shared" si="750"/>
        <v>high value</v>
      </c>
      <c r="S6886" t="str">
        <f t="shared" si="751"/>
        <v>Low</v>
      </c>
      <c r="T6886" t="str">
        <f t="shared" si="752"/>
        <v>Feb</v>
      </c>
      <c r="U6886">
        <f t="shared" si="753"/>
        <v>2022</v>
      </c>
      <c r="V6886" t="str">
        <f t="shared" si="754"/>
        <v>5-10</v>
      </c>
      <c r="W6886" t="str">
        <f t="shared" si="755"/>
        <v>Slow</v>
      </c>
    </row>
    <row r="6887" spans="1:23" x14ac:dyDescent="0.3">
      <c r="A6887">
        <v>606886</v>
      </c>
      <c r="B6887">
        <v>52542</v>
      </c>
      <c r="C6887">
        <v>50</v>
      </c>
      <c r="D6887" t="s">
        <v>4</v>
      </c>
      <c r="E6887" t="s">
        <v>15</v>
      </c>
      <c r="F6887" t="s">
        <v>32</v>
      </c>
      <c r="G6887" t="s">
        <v>31</v>
      </c>
      <c r="H6887" s="1">
        <v>44906</v>
      </c>
      <c r="I6887" t="s">
        <v>33</v>
      </c>
      <c r="J6887">
        <v>69</v>
      </c>
      <c r="K6887">
        <v>9</v>
      </c>
      <c r="L6887">
        <v>1435.34</v>
      </c>
      <c r="M6887">
        <v>72.510000000000005</v>
      </c>
      <c r="N6887" t="s">
        <v>50</v>
      </c>
      <c r="O6887">
        <v>4</v>
      </c>
      <c r="P6887" t="str" cm="1">
        <f t="array" ref="P6887">_xlfn.IFS(C6887&lt;25,"18-24", C6887&lt;=35,"25-35", C6887&lt;=50,"36-50",TRUE,"50+")</f>
        <v>36-50</v>
      </c>
      <c r="Q6887" t="str">
        <f t="shared" si="749"/>
        <v>repeat</v>
      </c>
      <c r="R6887" t="str">
        <f t="shared" si="750"/>
        <v>high value</v>
      </c>
      <c r="S6887" t="str">
        <f t="shared" si="751"/>
        <v>medium</v>
      </c>
      <c r="T6887" t="str">
        <f t="shared" si="752"/>
        <v>Dec</v>
      </c>
      <c r="U6887">
        <f t="shared" si="753"/>
        <v>2022</v>
      </c>
      <c r="V6887" t="str">
        <f t="shared" si="754"/>
        <v>5-10</v>
      </c>
      <c r="W6887" t="str">
        <f t="shared" si="755"/>
        <v>Slow</v>
      </c>
    </row>
    <row r="6888" spans="1:23" x14ac:dyDescent="0.3">
      <c r="A6888">
        <v>606887</v>
      </c>
      <c r="B6888">
        <v>73868</v>
      </c>
      <c r="C6888">
        <v>35</v>
      </c>
      <c r="D6888" t="s">
        <v>7</v>
      </c>
      <c r="E6888" t="s">
        <v>16</v>
      </c>
      <c r="F6888" t="s">
        <v>19</v>
      </c>
      <c r="G6888" t="s">
        <v>25</v>
      </c>
      <c r="H6888" s="1">
        <v>44853</v>
      </c>
      <c r="I6888" t="s">
        <v>33</v>
      </c>
      <c r="J6888">
        <v>80</v>
      </c>
      <c r="K6888">
        <v>5.2</v>
      </c>
      <c r="L6888">
        <v>651.54</v>
      </c>
      <c r="M6888">
        <v>103.71</v>
      </c>
      <c r="N6888" t="s">
        <v>49</v>
      </c>
      <c r="O6888">
        <v>2</v>
      </c>
      <c r="P6888" t="str" cm="1">
        <f t="array" ref="P6888">_xlfn.IFS(C6888&lt;25,"18-24", C6888&lt;=35,"25-35", C6888&lt;=50,"36-50",TRUE,"50+")</f>
        <v>25-35</v>
      </c>
      <c r="Q6888" t="str">
        <f t="shared" si="749"/>
        <v>new</v>
      </c>
      <c r="R6888" t="str">
        <f t="shared" si="750"/>
        <v>high value</v>
      </c>
      <c r="S6888" t="str">
        <f t="shared" si="751"/>
        <v>Low</v>
      </c>
      <c r="T6888" t="str">
        <f t="shared" si="752"/>
        <v>Oct</v>
      </c>
      <c r="U6888">
        <f t="shared" si="753"/>
        <v>2022</v>
      </c>
      <c r="V6888" t="str">
        <f t="shared" si="754"/>
        <v>5-10</v>
      </c>
      <c r="W6888" t="str">
        <f t="shared" si="755"/>
        <v>Slow</v>
      </c>
    </row>
    <row r="6889" spans="1:23" x14ac:dyDescent="0.3">
      <c r="A6889">
        <v>606888</v>
      </c>
      <c r="B6889">
        <v>18298</v>
      </c>
      <c r="C6889">
        <v>51</v>
      </c>
      <c r="D6889" t="s">
        <v>7</v>
      </c>
      <c r="E6889" t="s">
        <v>8</v>
      </c>
      <c r="F6889" t="s">
        <v>26</v>
      </c>
      <c r="G6889" t="s">
        <v>21</v>
      </c>
      <c r="H6889" s="1">
        <v>44676</v>
      </c>
      <c r="I6889" t="s">
        <v>33</v>
      </c>
      <c r="J6889">
        <v>49</v>
      </c>
      <c r="K6889">
        <v>2.1</v>
      </c>
      <c r="L6889">
        <v>1462.92</v>
      </c>
      <c r="M6889">
        <v>53.84</v>
      </c>
      <c r="N6889" t="s">
        <v>49</v>
      </c>
      <c r="O6889">
        <v>1</v>
      </c>
      <c r="P6889" t="str" cm="1">
        <f t="array" ref="P6889">_xlfn.IFS(C6889&lt;25,"18-24", C6889&lt;=35,"25-35", C6889&lt;=50,"36-50",TRUE,"50+")</f>
        <v>50+</v>
      </c>
      <c r="Q6889" t="str">
        <f t="shared" si="749"/>
        <v>new</v>
      </c>
      <c r="R6889" t="str">
        <f t="shared" si="750"/>
        <v>high value</v>
      </c>
      <c r="S6889" t="str">
        <f t="shared" si="751"/>
        <v>Low</v>
      </c>
      <c r="T6889" t="str">
        <f t="shared" si="752"/>
        <v>Apr</v>
      </c>
      <c r="U6889">
        <f t="shared" si="753"/>
        <v>2022</v>
      </c>
      <c r="V6889" t="str">
        <f t="shared" si="754"/>
        <v>0-5</v>
      </c>
      <c r="W6889" t="str">
        <f t="shared" si="755"/>
        <v>Slow</v>
      </c>
    </row>
    <row r="6890" spans="1:23" x14ac:dyDescent="0.3">
      <c r="A6890">
        <v>606889</v>
      </c>
      <c r="B6890">
        <v>30578</v>
      </c>
      <c r="C6890">
        <v>38</v>
      </c>
      <c r="D6890" t="s">
        <v>4</v>
      </c>
      <c r="E6890" t="s">
        <v>16</v>
      </c>
      <c r="F6890" t="s">
        <v>26</v>
      </c>
      <c r="G6890" t="s">
        <v>25</v>
      </c>
      <c r="H6890" s="1">
        <v>45404</v>
      </c>
      <c r="I6890" t="s">
        <v>34</v>
      </c>
      <c r="J6890">
        <v>75</v>
      </c>
      <c r="K6890">
        <v>1.7</v>
      </c>
      <c r="L6890">
        <v>619.79</v>
      </c>
      <c r="M6890">
        <v>35.94</v>
      </c>
      <c r="N6890" t="s">
        <v>50</v>
      </c>
      <c r="O6890">
        <v>2</v>
      </c>
      <c r="P6890" t="str" cm="1">
        <f t="array" ref="P6890">_xlfn.IFS(C6890&lt;25,"18-24", C6890&lt;=35,"25-35", C6890&lt;=50,"36-50",TRUE,"50+")</f>
        <v>36-50</v>
      </c>
      <c r="Q6890" t="str">
        <f t="shared" si="749"/>
        <v>new</v>
      </c>
      <c r="R6890" t="str">
        <f t="shared" si="750"/>
        <v>high value</v>
      </c>
      <c r="S6890" t="str">
        <f t="shared" si="751"/>
        <v>Low</v>
      </c>
      <c r="T6890" t="str">
        <f t="shared" si="752"/>
        <v>Apr</v>
      </c>
      <c r="U6890">
        <f t="shared" si="753"/>
        <v>2024</v>
      </c>
      <c r="V6890" t="str">
        <f t="shared" si="754"/>
        <v>0-5</v>
      </c>
      <c r="W6890" t="str">
        <f t="shared" si="755"/>
        <v>Slow</v>
      </c>
    </row>
    <row r="6891" spans="1:23" x14ac:dyDescent="0.3">
      <c r="A6891">
        <v>606890</v>
      </c>
      <c r="B6891">
        <v>58514</v>
      </c>
      <c r="C6891">
        <v>63</v>
      </c>
      <c r="D6891" t="s">
        <v>4</v>
      </c>
      <c r="E6891" t="s">
        <v>11</v>
      </c>
      <c r="F6891" t="s">
        <v>32</v>
      </c>
      <c r="G6891" t="s">
        <v>29</v>
      </c>
      <c r="H6891" s="1">
        <v>45162</v>
      </c>
      <c r="I6891" t="s">
        <v>34</v>
      </c>
      <c r="J6891">
        <v>79</v>
      </c>
      <c r="K6891">
        <v>10.6</v>
      </c>
      <c r="L6891">
        <v>812.14</v>
      </c>
      <c r="M6891">
        <v>116.34</v>
      </c>
      <c r="N6891" t="s">
        <v>48</v>
      </c>
      <c r="O6891">
        <v>2</v>
      </c>
      <c r="P6891" t="str" cm="1">
        <f t="array" ref="P6891">_xlfn.IFS(C6891&lt;25,"18-24", C6891&lt;=35,"25-35", C6891&lt;=50,"36-50",TRUE,"50+")</f>
        <v>50+</v>
      </c>
      <c r="Q6891" t="str">
        <f t="shared" si="749"/>
        <v>new</v>
      </c>
      <c r="R6891" t="str">
        <f t="shared" si="750"/>
        <v>high value</v>
      </c>
      <c r="S6891" t="str">
        <f t="shared" si="751"/>
        <v>Low</v>
      </c>
      <c r="T6891" t="str">
        <f t="shared" si="752"/>
        <v>Aug</v>
      </c>
      <c r="U6891">
        <f t="shared" si="753"/>
        <v>2023</v>
      </c>
      <c r="V6891" t="str">
        <f t="shared" si="754"/>
        <v>10-15</v>
      </c>
      <c r="W6891" t="str">
        <f t="shared" si="755"/>
        <v>Slow</v>
      </c>
    </row>
    <row r="6892" spans="1:23" x14ac:dyDescent="0.3">
      <c r="A6892">
        <v>606891</v>
      </c>
      <c r="B6892">
        <v>62553</v>
      </c>
      <c r="C6892">
        <v>57</v>
      </c>
      <c r="D6892" t="s">
        <v>4</v>
      </c>
      <c r="E6892" t="s">
        <v>13</v>
      </c>
      <c r="F6892" t="s">
        <v>32</v>
      </c>
      <c r="G6892" t="s">
        <v>21</v>
      </c>
      <c r="H6892" s="1">
        <v>45350</v>
      </c>
      <c r="I6892" t="s">
        <v>33</v>
      </c>
      <c r="J6892">
        <v>77</v>
      </c>
      <c r="K6892">
        <v>1.8</v>
      </c>
      <c r="L6892">
        <v>819.15</v>
      </c>
      <c r="M6892">
        <v>40.51</v>
      </c>
      <c r="N6892" t="s">
        <v>49</v>
      </c>
      <c r="O6892">
        <v>3</v>
      </c>
      <c r="P6892" t="str" cm="1">
        <f t="array" ref="P6892">_xlfn.IFS(C6892&lt;25,"18-24", C6892&lt;=35,"25-35", C6892&lt;=50,"36-50",TRUE,"50+")</f>
        <v>50+</v>
      </c>
      <c r="Q6892" t="str">
        <f t="shared" si="749"/>
        <v>new</v>
      </c>
      <c r="R6892" t="str">
        <f t="shared" si="750"/>
        <v>high value</v>
      </c>
      <c r="S6892" t="str">
        <f t="shared" si="751"/>
        <v>medium</v>
      </c>
      <c r="T6892" t="str">
        <f t="shared" si="752"/>
        <v>Feb</v>
      </c>
      <c r="U6892">
        <f t="shared" si="753"/>
        <v>2024</v>
      </c>
      <c r="V6892" t="str">
        <f t="shared" si="754"/>
        <v>0-5</v>
      </c>
      <c r="W6892" t="str">
        <f t="shared" si="755"/>
        <v>Slow</v>
      </c>
    </row>
    <row r="6893" spans="1:23" x14ac:dyDescent="0.3">
      <c r="A6893">
        <v>606892</v>
      </c>
      <c r="B6893">
        <v>71963</v>
      </c>
      <c r="C6893">
        <v>43</v>
      </c>
      <c r="D6893" t="s">
        <v>7</v>
      </c>
      <c r="E6893" t="s">
        <v>13</v>
      </c>
      <c r="F6893" t="s">
        <v>30</v>
      </c>
      <c r="G6893" t="s">
        <v>27</v>
      </c>
      <c r="H6893" s="1">
        <v>45227</v>
      </c>
      <c r="I6893" t="s">
        <v>33</v>
      </c>
      <c r="J6893">
        <v>20</v>
      </c>
      <c r="K6893">
        <v>14.8</v>
      </c>
      <c r="L6893">
        <v>1182.1500000000001</v>
      </c>
      <c r="M6893">
        <v>59.15</v>
      </c>
      <c r="N6893" t="s">
        <v>48</v>
      </c>
      <c r="O6893">
        <v>1</v>
      </c>
      <c r="P6893" t="str" cm="1">
        <f t="array" ref="P6893">_xlfn.IFS(C6893&lt;25,"18-24", C6893&lt;=35,"25-35", C6893&lt;=50,"36-50",TRUE,"50+")</f>
        <v>36-50</v>
      </c>
      <c r="Q6893" t="str">
        <f t="shared" si="749"/>
        <v>new</v>
      </c>
      <c r="R6893" t="str">
        <f t="shared" si="750"/>
        <v>high value</v>
      </c>
      <c r="S6893" t="str">
        <f t="shared" si="751"/>
        <v>Low</v>
      </c>
      <c r="T6893" t="str">
        <f t="shared" si="752"/>
        <v>Oct</v>
      </c>
      <c r="U6893">
        <f t="shared" si="753"/>
        <v>2023</v>
      </c>
      <c r="V6893" t="str">
        <f t="shared" si="754"/>
        <v>10-15</v>
      </c>
      <c r="W6893" t="str">
        <f t="shared" si="755"/>
        <v>Fast</v>
      </c>
    </row>
    <row r="6894" spans="1:23" x14ac:dyDescent="0.3">
      <c r="A6894">
        <v>606893</v>
      </c>
      <c r="B6894">
        <v>56660</v>
      </c>
      <c r="C6894">
        <v>22</v>
      </c>
      <c r="D6894" t="s">
        <v>4</v>
      </c>
      <c r="E6894" t="s">
        <v>8</v>
      </c>
      <c r="F6894" t="s">
        <v>19</v>
      </c>
      <c r="G6894" t="s">
        <v>31</v>
      </c>
      <c r="H6894" s="1">
        <v>45545</v>
      </c>
      <c r="I6894" t="s">
        <v>34</v>
      </c>
      <c r="J6894">
        <v>57</v>
      </c>
      <c r="K6894">
        <v>11.7</v>
      </c>
      <c r="L6894">
        <v>953.69</v>
      </c>
      <c r="M6894">
        <v>84.04</v>
      </c>
      <c r="N6894" t="s">
        <v>48</v>
      </c>
      <c r="O6894">
        <v>1</v>
      </c>
      <c r="P6894" t="str" cm="1">
        <f t="array" ref="P6894">_xlfn.IFS(C6894&lt;25,"18-24", C6894&lt;=35,"25-35", C6894&lt;=50,"36-50",TRUE,"50+")</f>
        <v>18-24</v>
      </c>
      <c r="Q6894" t="str">
        <f t="shared" si="749"/>
        <v>new</v>
      </c>
      <c r="R6894" t="str">
        <f t="shared" si="750"/>
        <v>high value</v>
      </c>
      <c r="S6894" t="str">
        <f t="shared" si="751"/>
        <v>Low</v>
      </c>
      <c r="T6894" t="str">
        <f t="shared" si="752"/>
        <v>Sep</v>
      </c>
      <c r="U6894">
        <f t="shared" si="753"/>
        <v>2024</v>
      </c>
      <c r="V6894" t="str">
        <f t="shared" si="754"/>
        <v>10-15</v>
      </c>
      <c r="W6894" t="str">
        <f t="shared" si="755"/>
        <v>Slow</v>
      </c>
    </row>
    <row r="6895" spans="1:23" x14ac:dyDescent="0.3">
      <c r="A6895">
        <v>606894</v>
      </c>
      <c r="B6895">
        <v>65675</v>
      </c>
      <c r="C6895">
        <v>34</v>
      </c>
      <c r="D6895" t="s">
        <v>7</v>
      </c>
      <c r="E6895" t="s">
        <v>5</v>
      </c>
      <c r="F6895" t="s">
        <v>19</v>
      </c>
      <c r="G6895" t="s">
        <v>27</v>
      </c>
      <c r="H6895" s="1">
        <v>44811</v>
      </c>
      <c r="I6895" t="s">
        <v>34</v>
      </c>
      <c r="J6895">
        <v>26</v>
      </c>
      <c r="K6895">
        <v>5.8</v>
      </c>
      <c r="L6895">
        <v>1118.2</v>
      </c>
      <c r="M6895">
        <v>88.72</v>
      </c>
      <c r="N6895" t="s">
        <v>49</v>
      </c>
      <c r="O6895">
        <v>1</v>
      </c>
      <c r="P6895" t="str" cm="1">
        <f t="array" ref="P6895">_xlfn.IFS(C6895&lt;25,"18-24", C6895&lt;=35,"25-35", C6895&lt;=50,"36-50",TRUE,"50+")</f>
        <v>25-35</v>
      </c>
      <c r="Q6895" t="str">
        <f t="shared" si="749"/>
        <v>new</v>
      </c>
      <c r="R6895" t="str">
        <f t="shared" si="750"/>
        <v>high value</v>
      </c>
      <c r="S6895" t="str">
        <f t="shared" si="751"/>
        <v>Low</v>
      </c>
      <c r="T6895" t="str">
        <f t="shared" si="752"/>
        <v>Sep</v>
      </c>
      <c r="U6895">
        <f t="shared" si="753"/>
        <v>2022</v>
      </c>
      <c r="V6895" t="str">
        <f t="shared" si="754"/>
        <v>5-10</v>
      </c>
      <c r="W6895" t="str">
        <f t="shared" si="755"/>
        <v>Fast</v>
      </c>
    </row>
    <row r="6896" spans="1:23" x14ac:dyDescent="0.3">
      <c r="A6896">
        <v>606895</v>
      </c>
      <c r="B6896">
        <v>20050</v>
      </c>
      <c r="C6896">
        <v>57</v>
      </c>
      <c r="D6896" t="s">
        <v>4</v>
      </c>
      <c r="E6896" t="s">
        <v>8</v>
      </c>
      <c r="F6896" t="s">
        <v>22</v>
      </c>
      <c r="G6896" t="s">
        <v>23</v>
      </c>
      <c r="H6896" s="1">
        <v>44708</v>
      </c>
      <c r="I6896" t="s">
        <v>33</v>
      </c>
      <c r="J6896">
        <v>55</v>
      </c>
      <c r="K6896">
        <v>9.5</v>
      </c>
      <c r="L6896">
        <v>849.09</v>
      </c>
      <c r="M6896">
        <v>50.46</v>
      </c>
      <c r="N6896" t="s">
        <v>50</v>
      </c>
      <c r="O6896">
        <v>3</v>
      </c>
      <c r="P6896" t="str" cm="1">
        <f t="array" ref="P6896">_xlfn.IFS(C6896&lt;25,"18-24", C6896&lt;=35,"25-35", C6896&lt;=50,"36-50",TRUE,"50+")</f>
        <v>50+</v>
      </c>
      <c r="Q6896" t="str">
        <f t="shared" si="749"/>
        <v>new</v>
      </c>
      <c r="R6896" t="str">
        <f t="shared" si="750"/>
        <v>high value</v>
      </c>
      <c r="S6896" t="str">
        <f t="shared" si="751"/>
        <v>medium</v>
      </c>
      <c r="T6896" t="str">
        <f t="shared" si="752"/>
        <v>May</v>
      </c>
      <c r="U6896">
        <f t="shared" si="753"/>
        <v>2022</v>
      </c>
      <c r="V6896" t="str">
        <f t="shared" si="754"/>
        <v>5-10</v>
      </c>
      <c r="W6896" t="str">
        <f t="shared" si="755"/>
        <v>Slow</v>
      </c>
    </row>
    <row r="6897" spans="1:23" x14ac:dyDescent="0.3">
      <c r="A6897">
        <v>606896</v>
      </c>
      <c r="B6897">
        <v>16588</v>
      </c>
      <c r="C6897">
        <v>58</v>
      </c>
      <c r="D6897" t="s">
        <v>4</v>
      </c>
      <c r="E6897" t="s">
        <v>5</v>
      </c>
      <c r="F6897" t="s">
        <v>28</v>
      </c>
      <c r="G6897" t="s">
        <v>23</v>
      </c>
      <c r="H6897" s="1">
        <v>45241</v>
      </c>
      <c r="I6897" t="s">
        <v>34</v>
      </c>
      <c r="J6897">
        <v>85</v>
      </c>
      <c r="K6897">
        <v>4.4000000000000004</v>
      </c>
      <c r="L6897">
        <v>1390.84</v>
      </c>
      <c r="M6897">
        <v>86.39</v>
      </c>
      <c r="N6897" t="s">
        <v>50</v>
      </c>
      <c r="O6897">
        <v>4</v>
      </c>
      <c r="P6897" t="str" cm="1">
        <f t="array" ref="P6897">_xlfn.IFS(C6897&lt;25,"18-24", C6897&lt;=35,"25-35", C6897&lt;=50,"36-50",TRUE,"50+")</f>
        <v>50+</v>
      </c>
      <c r="Q6897" t="str">
        <f t="shared" si="749"/>
        <v>new</v>
      </c>
      <c r="R6897" t="str">
        <f t="shared" si="750"/>
        <v>high value</v>
      </c>
      <c r="S6897" t="str">
        <f t="shared" si="751"/>
        <v>medium</v>
      </c>
      <c r="T6897" t="str">
        <f t="shared" si="752"/>
        <v>Nov</v>
      </c>
      <c r="U6897">
        <f t="shared" si="753"/>
        <v>2023</v>
      </c>
      <c r="V6897" t="str">
        <f t="shared" si="754"/>
        <v>0-5</v>
      </c>
      <c r="W6897" t="str">
        <f t="shared" si="755"/>
        <v>Slow</v>
      </c>
    </row>
    <row r="6898" spans="1:23" x14ac:dyDescent="0.3">
      <c r="A6898">
        <v>606897</v>
      </c>
      <c r="B6898">
        <v>20281</v>
      </c>
      <c r="C6898">
        <v>25</v>
      </c>
      <c r="D6898" t="s">
        <v>4</v>
      </c>
      <c r="E6898" t="s">
        <v>8</v>
      </c>
      <c r="F6898" t="s">
        <v>19</v>
      </c>
      <c r="G6898" t="s">
        <v>27</v>
      </c>
      <c r="H6898" s="1">
        <v>45605</v>
      </c>
      <c r="I6898" t="s">
        <v>33</v>
      </c>
      <c r="J6898">
        <v>37</v>
      </c>
      <c r="K6898">
        <v>2.2000000000000002</v>
      </c>
      <c r="L6898">
        <v>391.77</v>
      </c>
      <c r="M6898">
        <v>97.28</v>
      </c>
      <c r="N6898" t="s">
        <v>47</v>
      </c>
      <c r="O6898">
        <v>5</v>
      </c>
      <c r="P6898" t="str" cm="1">
        <f t="array" ref="P6898">_xlfn.IFS(C6898&lt;25,"18-24", C6898&lt;=35,"25-35", C6898&lt;=50,"36-50",TRUE,"50+")</f>
        <v>25-35</v>
      </c>
      <c r="Q6898" t="str">
        <f t="shared" si="749"/>
        <v>new</v>
      </c>
      <c r="R6898" t="str">
        <f t="shared" si="750"/>
        <v>medium</v>
      </c>
      <c r="S6898" t="str">
        <f t="shared" si="751"/>
        <v>High</v>
      </c>
      <c r="T6898" t="str">
        <f t="shared" si="752"/>
        <v>Nov</v>
      </c>
      <c r="U6898">
        <f t="shared" si="753"/>
        <v>2024</v>
      </c>
      <c r="V6898" t="str">
        <f t="shared" si="754"/>
        <v>0-5</v>
      </c>
      <c r="W6898" t="str">
        <f t="shared" si="755"/>
        <v>Medium</v>
      </c>
    </row>
    <row r="6899" spans="1:23" x14ac:dyDescent="0.3">
      <c r="A6899">
        <v>606898</v>
      </c>
      <c r="B6899">
        <v>99943</v>
      </c>
      <c r="C6899">
        <v>22</v>
      </c>
      <c r="D6899" t="s">
        <v>4</v>
      </c>
      <c r="E6899" t="s">
        <v>16</v>
      </c>
      <c r="F6899" t="s">
        <v>24</v>
      </c>
      <c r="G6899" t="s">
        <v>29</v>
      </c>
      <c r="H6899" s="1">
        <v>45439</v>
      </c>
      <c r="I6899" t="s">
        <v>34</v>
      </c>
      <c r="J6899">
        <v>32</v>
      </c>
      <c r="K6899">
        <v>1.6</v>
      </c>
      <c r="L6899">
        <v>830.54</v>
      </c>
      <c r="M6899">
        <v>112.75</v>
      </c>
      <c r="N6899" t="s">
        <v>47</v>
      </c>
      <c r="O6899">
        <v>3</v>
      </c>
      <c r="P6899" t="str" cm="1">
        <f t="array" ref="P6899">_xlfn.IFS(C6899&lt;25,"18-24", C6899&lt;=35,"25-35", C6899&lt;=50,"36-50",TRUE,"50+")</f>
        <v>18-24</v>
      </c>
      <c r="Q6899" t="str">
        <f t="shared" si="749"/>
        <v>new</v>
      </c>
      <c r="R6899" t="str">
        <f t="shared" si="750"/>
        <v>high value</v>
      </c>
      <c r="S6899" t="str">
        <f t="shared" si="751"/>
        <v>medium</v>
      </c>
      <c r="T6899" t="str">
        <f t="shared" si="752"/>
        <v>May</v>
      </c>
      <c r="U6899">
        <f t="shared" si="753"/>
        <v>2024</v>
      </c>
      <c r="V6899" t="str">
        <f t="shared" si="754"/>
        <v>0-5</v>
      </c>
      <c r="W6899" t="str">
        <f t="shared" si="755"/>
        <v>Medium</v>
      </c>
    </row>
    <row r="6900" spans="1:23" x14ac:dyDescent="0.3">
      <c r="A6900">
        <v>606899</v>
      </c>
      <c r="B6900">
        <v>48608</v>
      </c>
      <c r="C6900">
        <v>46</v>
      </c>
      <c r="D6900" t="s">
        <v>7</v>
      </c>
      <c r="E6900" t="s">
        <v>15</v>
      </c>
      <c r="F6900" t="s">
        <v>32</v>
      </c>
      <c r="G6900" t="s">
        <v>27</v>
      </c>
      <c r="H6900" s="1">
        <v>44624</v>
      </c>
      <c r="I6900" t="s">
        <v>34</v>
      </c>
      <c r="J6900">
        <v>72</v>
      </c>
      <c r="K6900">
        <v>4.5999999999999996</v>
      </c>
      <c r="L6900">
        <v>984.43</v>
      </c>
      <c r="M6900">
        <v>58.67</v>
      </c>
      <c r="N6900" t="s">
        <v>49</v>
      </c>
      <c r="O6900">
        <v>5</v>
      </c>
      <c r="P6900" t="str" cm="1">
        <f t="array" ref="P6900">_xlfn.IFS(C6900&lt;25,"18-24", C6900&lt;=35,"25-35", C6900&lt;=50,"36-50",TRUE,"50+")</f>
        <v>36-50</v>
      </c>
      <c r="Q6900" t="str">
        <f t="shared" si="749"/>
        <v>new</v>
      </c>
      <c r="R6900" t="str">
        <f t="shared" si="750"/>
        <v>high value</v>
      </c>
      <c r="S6900" t="str">
        <f t="shared" si="751"/>
        <v>High</v>
      </c>
      <c r="T6900" t="str">
        <f t="shared" si="752"/>
        <v>Mar</v>
      </c>
      <c r="U6900">
        <f t="shared" si="753"/>
        <v>2022</v>
      </c>
      <c r="V6900" t="str">
        <f t="shared" si="754"/>
        <v>0-5</v>
      </c>
      <c r="W6900" t="str">
        <f t="shared" si="755"/>
        <v>Slow</v>
      </c>
    </row>
    <row r="6901" spans="1:23" x14ac:dyDescent="0.3">
      <c r="A6901">
        <v>606900</v>
      </c>
      <c r="B6901">
        <v>50071</v>
      </c>
      <c r="C6901">
        <v>45</v>
      </c>
      <c r="D6901" t="s">
        <v>4</v>
      </c>
      <c r="E6901" t="s">
        <v>15</v>
      </c>
      <c r="F6901" t="s">
        <v>22</v>
      </c>
      <c r="G6901" t="s">
        <v>29</v>
      </c>
      <c r="H6901" s="1">
        <v>45440</v>
      </c>
      <c r="I6901" t="s">
        <v>33</v>
      </c>
      <c r="J6901">
        <v>38</v>
      </c>
      <c r="K6901">
        <v>12.9</v>
      </c>
      <c r="L6901">
        <v>1036.43</v>
      </c>
      <c r="M6901">
        <v>37.49</v>
      </c>
      <c r="N6901" t="s">
        <v>49</v>
      </c>
      <c r="O6901">
        <v>2</v>
      </c>
      <c r="P6901" t="str" cm="1">
        <f t="array" ref="P6901">_xlfn.IFS(C6901&lt;25,"18-24", C6901&lt;=35,"25-35", C6901&lt;=50,"36-50",TRUE,"50+")</f>
        <v>36-50</v>
      </c>
      <c r="Q6901" t="str">
        <f t="shared" si="749"/>
        <v>new</v>
      </c>
      <c r="R6901" t="str">
        <f t="shared" si="750"/>
        <v>high value</v>
      </c>
      <c r="S6901" t="str">
        <f t="shared" si="751"/>
        <v>Low</v>
      </c>
      <c r="T6901" t="str">
        <f t="shared" si="752"/>
        <v>May</v>
      </c>
      <c r="U6901">
        <f t="shared" si="753"/>
        <v>2024</v>
      </c>
      <c r="V6901" t="str">
        <f t="shared" si="754"/>
        <v>10-15</v>
      </c>
      <c r="W6901" t="str">
        <f t="shared" si="755"/>
        <v>Medium</v>
      </c>
    </row>
    <row r="6902" spans="1:23" x14ac:dyDescent="0.3">
      <c r="A6902">
        <v>606901</v>
      </c>
      <c r="B6902">
        <v>16805</v>
      </c>
      <c r="C6902">
        <v>37</v>
      </c>
      <c r="D6902" t="s">
        <v>7</v>
      </c>
      <c r="E6902" t="s">
        <v>5</v>
      </c>
      <c r="F6902" t="s">
        <v>28</v>
      </c>
      <c r="G6902" t="s">
        <v>23</v>
      </c>
      <c r="H6902" s="1">
        <v>45185</v>
      </c>
      <c r="I6902" t="s">
        <v>34</v>
      </c>
      <c r="J6902">
        <v>25</v>
      </c>
      <c r="K6902">
        <v>7.3</v>
      </c>
      <c r="L6902">
        <v>530.48</v>
      </c>
      <c r="M6902">
        <v>79.41</v>
      </c>
      <c r="N6902" t="s">
        <v>49</v>
      </c>
      <c r="O6902">
        <v>1</v>
      </c>
      <c r="P6902" t="str" cm="1">
        <f t="array" ref="P6902">_xlfn.IFS(C6902&lt;25,"18-24", C6902&lt;=35,"25-35", C6902&lt;=50,"36-50",TRUE,"50+")</f>
        <v>36-50</v>
      </c>
      <c r="Q6902" t="str">
        <f t="shared" si="749"/>
        <v>new</v>
      </c>
      <c r="R6902" t="str">
        <f t="shared" si="750"/>
        <v>high value</v>
      </c>
      <c r="S6902" t="str">
        <f t="shared" si="751"/>
        <v>Low</v>
      </c>
      <c r="T6902" t="str">
        <f t="shared" si="752"/>
        <v>Sep</v>
      </c>
      <c r="U6902">
        <f t="shared" si="753"/>
        <v>2023</v>
      </c>
      <c r="V6902" t="str">
        <f t="shared" si="754"/>
        <v>5-10</v>
      </c>
      <c r="W6902" t="str">
        <f t="shared" si="755"/>
        <v>Fast</v>
      </c>
    </row>
    <row r="6903" spans="1:23" x14ac:dyDescent="0.3">
      <c r="A6903">
        <v>606902</v>
      </c>
      <c r="B6903">
        <v>23781</v>
      </c>
      <c r="C6903">
        <v>38</v>
      </c>
      <c r="D6903" t="s">
        <v>7</v>
      </c>
      <c r="E6903" t="s">
        <v>11</v>
      </c>
      <c r="F6903" t="s">
        <v>30</v>
      </c>
      <c r="G6903" t="s">
        <v>31</v>
      </c>
      <c r="H6903" s="1">
        <v>44830</v>
      </c>
      <c r="I6903" t="s">
        <v>34</v>
      </c>
      <c r="J6903">
        <v>28</v>
      </c>
      <c r="K6903">
        <v>13.3</v>
      </c>
      <c r="L6903">
        <v>855.32</v>
      </c>
      <c r="M6903">
        <v>66.83</v>
      </c>
      <c r="N6903" t="s">
        <v>48</v>
      </c>
      <c r="O6903">
        <v>4</v>
      </c>
      <c r="P6903" t="str" cm="1">
        <f t="array" ref="P6903">_xlfn.IFS(C6903&lt;25,"18-24", C6903&lt;=35,"25-35", C6903&lt;=50,"36-50",TRUE,"50+")</f>
        <v>36-50</v>
      </c>
      <c r="Q6903" t="str">
        <f t="shared" si="749"/>
        <v>new</v>
      </c>
      <c r="R6903" t="str">
        <f t="shared" si="750"/>
        <v>high value</v>
      </c>
      <c r="S6903" t="str">
        <f t="shared" si="751"/>
        <v>medium</v>
      </c>
      <c r="T6903" t="str">
        <f t="shared" si="752"/>
        <v>Sep</v>
      </c>
      <c r="U6903">
        <f t="shared" si="753"/>
        <v>2022</v>
      </c>
      <c r="V6903" t="str">
        <f t="shared" si="754"/>
        <v>10-15</v>
      </c>
      <c r="W6903" t="str">
        <f t="shared" si="755"/>
        <v>Fast</v>
      </c>
    </row>
    <row r="6904" spans="1:23" x14ac:dyDescent="0.3">
      <c r="A6904">
        <v>606903</v>
      </c>
      <c r="B6904">
        <v>59239</v>
      </c>
      <c r="C6904">
        <v>28</v>
      </c>
      <c r="D6904" t="s">
        <v>4</v>
      </c>
      <c r="E6904" t="s">
        <v>16</v>
      </c>
      <c r="F6904" t="s">
        <v>26</v>
      </c>
      <c r="G6904" t="s">
        <v>27</v>
      </c>
      <c r="H6904" s="1">
        <v>44564</v>
      </c>
      <c r="I6904" t="s">
        <v>34</v>
      </c>
      <c r="J6904">
        <v>51</v>
      </c>
      <c r="K6904">
        <v>4.5</v>
      </c>
      <c r="L6904">
        <v>1215.19</v>
      </c>
      <c r="M6904">
        <v>68.069999999999993</v>
      </c>
      <c r="N6904" t="s">
        <v>50</v>
      </c>
      <c r="O6904">
        <v>2</v>
      </c>
      <c r="P6904" t="str" cm="1">
        <f t="array" ref="P6904">_xlfn.IFS(C6904&lt;25,"18-24", C6904&lt;=35,"25-35", C6904&lt;=50,"36-50",TRUE,"50+")</f>
        <v>25-35</v>
      </c>
      <c r="Q6904" t="str">
        <f t="shared" si="749"/>
        <v>new</v>
      </c>
      <c r="R6904" t="str">
        <f t="shared" si="750"/>
        <v>high value</v>
      </c>
      <c r="S6904" t="str">
        <f t="shared" si="751"/>
        <v>Low</v>
      </c>
      <c r="T6904" t="str">
        <f t="shared" si="752"/>
        <v>Jan</v>
      </c>
      <c r="U6904">
        <f t="shared" si="753"/>
        <v>2022</v>
      </c>
      <c r="V6904" t="str">
        <f t="shared" si="754"/>
        <v>0-5</v>
      </c>
      <c r="W6904" t="str">
        <f t="shared" si="755"/>
        <v>Slow</v>
      </c>
    </row>
    <row r="6905" spans="1:23" x14ac:dyDescent="0.3">
      <c r="A6905">
        <v>606904</v>
      </c>
      <c r="B6905">
        <v>46470</v>
      </c>
      <c r="C6905">
        <v>49</v>
      </c>
      <c r="D6905" t="s">
        <v>4</v>
      </c>
      <c r="E6905" t="s">
        <v>5</v>
      </c>
      <c r="F6905" t="s">
        <v>18</v>
      </c>
      <c r="G6905" t="s">
        <v>31</v>
      </c>
      <c r="H6905" s="1">
        <v>45475</v>
      </c>
      <c r="I6905" t="s">
        <v>34</v>
      </c>
      <c r="J6905">
        <v>29</v>
      </c>
      <c r="K6905">
        <v>14</v>
      </c>
      <c r="L6905">
        <v>1223.6099999999999</v>
      </c>
      <c r="M6905">
        <v>49.08</v>
      </c>
      <c r="N6905" t="s">
        <v>48</v>
      </c>
      <c r="O6905">
        <v>3</v>
      </c>
      <c r="P6905" t="str" cm="1">
        <f t="array" ref="P6905">_xlfn.IFS(C6905&lt;25,"18-24", C6905&lt;=35,"25-35", C6905&lt;=50,"36-50",TRUE,"50+")</f>
        <v>36-50</v>
      </c>
      <c r="Q6905" t="str">
        <f t="shared" si="749"/>
        <v>new</v>
      </c>
      <c r="R6905" t="str">
        <f t="shared" si="750"/>
        <v>high value</v>
      </c>
      <c r="S6905" t="str">
        <f t="shared" si="751"/>
        <v>medium</v>
      </c>
      <c r="T6905" t="str">
        <f t="shared" si="752"/>
        <v>Jul</v>
      </c>
      <c r="U6905">
        <f t="shared" si="753"/>
        <v>2024</v>
      </c>
      <c r="V6905" t="str">
        <f t="shared" si="754"/>
        <v>10-15</v>
      </c>
      <c r="W6905" t="str">
        <f t="shared" si="755"/>
        <v>Fast</v>
      </c>
    </row>
    <row r="6906" spans="1:23" x14ac:dyDescent="0.3">
      <c r="A6906">
        <v>606905</v>
      </c>
      <c r="B6906">
        <v>25738</v>
      </c>
      <c r="C6906">
        <v>63</v>
      </c>
      <c r="D6906" t="s">
        <v>4</v>
      </c>
      <c r="E6906" t="s">
        <v>15</v>
      </c>
      <c r="F6906" t="s">
        <v>18</v>
      </c>
      <c r="G6906" t="s">
        <v>23</v>
      </c>
      <c r="H6906" s="1">
        <v>45210</v>
      </c>
      <c r="I6906" t="s">
        <v>33</v>
      </c>
      <c r="J6906">
        <v>55</v>
      </c>
      <c r="K6906">
        <v>1.7</v>
      </c>
      <c r="L6906">
        <v>636.82000000000005</v>
      </c>
      <c r="M6906">
        <v>90.91</v>
      </c>
      <c r="N6906" t="s">
        <v>48</v>
      </c>
      <c r="O6906">
        <v>3</v>
      </c>
      <c r="P6906" t="str" cm="1">
        <f t="array" ref="P6906">_xlfn.IFS(C6906&lt;25,"18-24", C6906&lt;=35,"25-35", C6906&lt;=50,"36-50",TRUE,"50+")</f>
        <v>50+</v>
      </c>
      <c r="Q6906" t="str">
        <f t="shared" si="749"/>
        <v>repeat</v>
      </c>
      <c r="R6906" t="str">
        <f t="shared" si="750"/>
        <v>high value</v>
      </c>
      <c r="S6906" t="str">
        <f t="shared" si="751"/>
        <v>medium</v>
      </c>
      <c r="T6906" t="str">
        <f t="shared" si="752"/>
        <v>Oct</v>
      </c>
      <c r="U6906">
        <f t="shared" si="753"/>
        <v>2023</v>
      </c>
      <c r="V6906" t="str">
        <f t="shared" si="754"/>
        <v>0-5</v>
      </c>
      <c r="W6906" t="str">
        <f t="shared" si="755"/>
        <v>Slow</v>
      </c>
    </row>
    <row r="6907" spans="1:23" x14ac:dyDescent="0.3">
      <c r="A6907">
        <v>606906</v>
      </c>
      <c r="B6907">
        <v>73110</v>
      </c>
      <c r="C6907">
        <v>46</v>
      </c>
      <c r="D6907" t="s">
        <v>4</v>
      </c>
      <c r="E6907" t="s">
        <v>16</v>
      </c>
      <c r="F6907" t="s">
        <v>19</v>
      </c>
      <c r="G6907" t="s">
        <v>29</v>
      </c>
      <c r="H6907" s="1">
        <v>45597</v>
      </c>
      <c r="I6907" t="s">
        <v>34</v>
      </c>
      <c r="J6907">
        <v>36</v>
      </c>
      <c r="K6907">
        <v>7.1</v>
      </c>
      <c r="L6907">
        <v>967.93</v>
      </c>
      <c r="M6907">
        <v>110.23</v>
      </c>
      <c r="N6907" t="s">
        <v>48</v>
      </c>
      <c r="O6907">
        <v>5</v>
      </c>
      <c r="P6907" t="str" cm="1">
        <f t="array" ref="P6907">_xlfn.IFS(C6907&lt;25,"18-24", C6907&lt;=35,"25-35", C6907&lt;=50,"36-50",TRUE,"50+")</f>
        <v>36-50</v>
      </c>
      <c r="Q6907" t="str">
        <f t="shared" si="749"/>
        <v>new</v>
      </c>
      <c r="R6907" t="str">
        <f t="shared" si="750"/>
        <v>high value</v>
      </c>
      <c r="S6907" t="str">
        <f t="shared" si="751"/>
        <v>High</v>
      </c>
      <c r="T6907" t="str">
        <f t="shared" si="752"/>
        <v>Nov</v>
      </c>
      <c r="U6907">
        <f t="shared" si="753"/>
        <v>2024</v>
      </c>
      <c r="V6907" t="str">
        <f t="shared" si="754"/>
        <v>5-10</v>
      </c>
      <c r="W6907" t="str">
        <f t="shared" si="755"/>
        <v>Medium</v>
      </c>
    </row>
    <row r="6908" spans="1:23" x14ac:dyDescent="0.3">
      <c r="A6908">
        <v>606907</v>
      </c>
      <c r="B6908">
        <v>42758</v>
      </c>
      <c r="C6908">
        <v>25</v>
      </c>
      <c r="D6908" t="s">
        <v>7</v>
      </c>
      <c r="E6908" t="s">
        <v>16</v>
      </c>
      <c r="F6908" t="s">
        <v>26</v>
      </c>
      <c r="G6908" t="s">
        <v>23</v>
      </c>
      <c r="H6908" s="1">
        <v>44906</v>
      </c>
      <c r="I6908" t="s">
        <v>33</v>
      </c>
      <c r="J6908">
        <v>87</v>
      </c>
      <c r="K6908">
        <v>1.9</v>
      </c>
      <c r="L6908">
        <v>1330.83</v>
      </c>
      <c r="M6908">
        <v>98.58</v>
      </c>
      <c r="N6908" t="s">
        <v>50</v>
      </c>
      <c r="O6908">
        <v>2</v>
      </c>
      <c r="P6908" t="str" cm="1">
        <f t="array" ref="P6908">_xlfn.IFS(C6908&lt;25,"18-24", C6908&lt;=35,"25-35", C6908&lt;=50,"36-50",TRUE,"50+")</f>
        <v>25-35</v>
      </c>
      <c r="Q6908" t="str">
        <f t="shared" si="749"/>
        <v>repeat</v>
      </c>
      <c r="R6908" t="str">
        <f t="shared" si="750"/>
        <v>high value</v>
      </c>
      <c r="S6908" t="str">
        <f t="shared" si="751"/>
        <v>Low</v>
      </c>
      <c r="T6908" t="str">
        <f t="shared" si="752"/>
        <v>Dec</v>
      </c>
      <c r="U6908">
        <f t="shared" si="753"/>
        <v>2022</v>
      </c>
      <c r="V6908" t="str">
        <f t="shared" si="754"/>
        <v>0-5</v>
      </c>
      <c r="W6908" t="str">
        <f t="shared" si="755"/>
        <v>Slow</v>
      </c>
    </row>
    <row r="6909" spans="1:23" x14ac:dyDescent="0.3">
      <c r="A6909">
        <v>606908</v>
      </c>
      <c r="B6909">
        <v>96732</v>
      </c>
      <c r="C6909">
        <v>53</v>
      </c>
      <c r="D6909" t="s">
        <v>4</v>
      </c>
      <c r="E6909" t="s">
        <v>13</v>
      </c>
      <c r="F6909" t="s">
        <v>19</v>
      </c>
      <c r="G6909" t="s">
        <v>29</v>
      </c>
      <c r="H6909" s="1">
        <v>44707</v>
      </c>
      <c r="I6909" t="s">
        <v>34</v>
      </c>
      <c r="J6909">
        <v>53</v>
      </c>
      <c r="K6909">
        <v>2.6</v>
      </c>
      <c r="L6909">
        <v>1035.76</v>
      </c>
      <c r="M6909">
        <v>77.180000000000007</v>
      </c>
      <c r="N6909" t="s">
        <v>50</v>
      </c>
      <c r="O6909">
        <v>1</v>
      </c>
      <c r="P6909" t="str" cm="1">
        <f t="array" ref="P6909">_xlfn.IFS(C6909&lt;25,"18-24", C6909&lt;=35,"25-35", C6909&lt;=50,"36-50",TRUE,"50+")</f>
        <v>50+</v>
      </c>
      <c r="Q6909" t="str">
        <f t="shared" si="749"/>
        <v>repeat</v>
      </c>
      <c r="R6909" t="str">
        <f t="shared" si="750"/>
        <v>high value</v>
      </c>
      <c r="S6909" t="str">
        <f t="shared" si="751"/>
        <v>Low</v>
      </c>
      <c r="T6909" t="str">
        <f t="shared" si="752"/>
        <v>May</v>
      </c>
      <c r="U6909">
        <f t="shared" si="753"/>
        <v>2022</v>
      </c>
      <c r="V6909" t="str">
        <f t="shared" si="754"/>
        <v>0-5</v>
      </c>
      <c r="W6909" t="str">
        <f t="shared" si="755"/>
        <v>Slow</v>
      </c>
    </row>
    <row r="6910" spans="1:23" x14ac:dyDescent="0.3">
      <c r="A6910">
        <v>606909</v>
      </c>
      <c r="B6910">
        <v>66175</v>
      </c>
      <c r="C6910">
        <v>39</v>
      </c>
      <c r="D6910" t="s">
        <v>7</v>
      </c>
      <c r="E6910" t="s">
        <v>8</v>
      </c>
      <c r="F6910" t="s">
        <v>32</v>
      </c>
      <c r="G6910" t="s">
        <v>25</v>
      </c>
      <c r="H6910" s="1">
        <v>44711</v>
      </c>
      <c r="I6910" t="s">
        <v>33</v>
      </c>
      <c r="J6910">
        <v>20</v>
      </c>
      <c r="K6910">
        <v>4.8</v>
      </c>
      <c r="L6910">
        <v>973.79</v>
      </c>
      <c r="M6910">
        <v>114.22</v>
      </c>
      <c r="N6910" t="s">
        <v>50</v>
      </c>
      <c r="O6910">
        <v>3</v>
      </c>
      <c r="P6910" t="str" cm="1">
        <f t="array" ref="P6910">_xlfn.IFS(C6910&lt;25,"18-24", C6910&lt;=35,"25-35", C6910&lt;=50,"36-50",TRUE,"50+")</f>
        <v>36-50</v>
      </c>
      <c r="Q6910" t="str">
        <f t="shared" si="749"/>
        <v>new</v>
      </c>
      <c r="R6910" t="str">
        <f t="shared" si="750"/>
        <v>high value</v>
      </c>
      <c r="S6910" t="str">
        <f t="shared" si="751"/>
        <v>medium</v>
      </c>
      <c r="T6910" t="str">
        <f t="shared" si="752"/>
        <v>May</v>
      </c>
      <c r="U6910">
        <f t="shared" si="753"/>
        <v>2022</v>
      </c>
      <c r="V6910" t="str">
        <f t="shared" si="754"/>
        <v>0-5</v>
      </c>
      <c r="W6910" t="str">
        <f t="shared" si="755"/>
        <v>Fast</v>
      </c>
    </row>
    <row r="6911" spans="1:23" x14ac:dyDescent="0.3">
      <c r="A6911">
        <v>606910</v>
      </c>
      <c r="B6911">
        <v>49363</v>
      </c>
      <c r="C6911">
        <v>33</v>
      </c>
      <c r="D6911" t="s">
        <v>7</v>
      </c>
      <c r="E6911" t="s">
        <v>13</v>
      </c>
      <c r="F6911" t="s">
        <v>30</v>
      </c>
      <c r="G6911" t="s">
        <v>27</v>
      </c>
      <c r="H6911" s="1">
        <v>44697</v>
      </c>
      <c r="I6911" t="s">
        <v>34</v>
      </c>
      <c r="J6911">
        <v>29</v>
      </c>
      <c r="K6911">
        <v>6.3</v>
      </c>
      <c r="L6911">
        <v>1469.21</v>
      </c>
      <c r="M6911">
        <v>48.95</v>
      </c>
      <c r="N6911" t="s">
        <v>49</v>
      </c>
      <c r="O6911">
        <v>5</v>
      </c>
      <c r="P6911" t="str" cm="1">
        <f t="array" ref="P6911">_xlfn.IFS(C6911&lt;25,"18-24", C6911&lt;=35,"25-35", C6911&lt;=50,"36-50",TRUE,"50+")</f>
        <v>25-35</v>
      </c>
      <c r="Q6911" t="str">
        <f t="shared" si="749"/>
        <v>new</v>
      </c>
      <c r="R6911" t="str">
        <f t="shared" si="750"/>
        <v>high value</v>
      </c>
      <c r="S6911" t="str">
        <f t="shared" si="751"/>
        <v>High</v>
      </c>
      <c r="T6911" t="str">
        <f t="shared" si="752"/>
        <v>May</v>
      </c>
      <c r="U6911">
        <f t="shared" si="753"/>
        <v>2022</v>
      </c>
      <c r="V6911" t="str">
        <f t="shared" si="754"/>
        <v>5-10</v>
      </c>
      <c r="W6911" t="str">
        <f t="shared" si="755"/>
        <v>Fast</v>
      </c>
    </row>
    <row r="6912" spans="1:23" x14ac:dyDescent="0.3">
      <c r="A6912">
        <v>606911</v>
      </c>
      <c r="B6912">
        <v>96221</v>
      </c>
      <c r="C6912">
        <v>46</v>
      </c>
      <c r="D6912" t="s">
        <v>4</v>
      </c>
      <c r="E6912" t="s">
        <v>13</v>
      </c>
      <c r="F6912" t="s">
        <v>32</v>
      </c>
      <c r="G6912" t="s">
        <v>23</v>
      </c>
      <c r="H6912" s="1">
        <v>45352</v>
      </c>
      <c r="I6912" t="s">
        <v>33</v>
      </c>
      <c r="J6912">
        <v>41</v>
      </c>
      <c r="K6912">
        <v>7.6</v>
      </c>
      <c r="L6912">
        <v>1487.22</v>
      </c>
      <c r="M6912">
        <v>62.9</v>
      </c>
      <c r="N6912" t="s">
        <v>50</v>
      </c>
      <c r="O6912">
        <v>1</v>
      </c>
      <c r="P6912" t="str" cm="1">
        <f t="array" ref="P6912">_xlfn.IFS(C6912&lt;25,"18-24", C6912&lt;=35,"25-35", C6912&lt;=50,"36-50",TRUE,"50+")</f>
        <v>36-50</v>
      </c>
      <c r="Q6912" t="str">
        <f t="shared" si="749"/>
        <v>new</v>
      </c>
      <c r="R6912" t="str">
        <f t="shared" si="750"/>
        <v>high value</v>
      </c>
      <c r="S6912" t="str">
        <f t="shared" si="751"/>
        <v>Low</v>
      </c>
      <c r="T6912" t="str">
        <f t="shared" si="752"/>
        <v>Mar</v>
      </c>
      <c r="U6912">
        <f t="shared" si="753"/>
        <v>2024</v>
      </c>
      <c r="V6912" t="str">
        <f t="shared" si="754"/>
        <v>5-10</v>
      </c>
      <c r="W6912" t="str">
        <f t="shared" si="755"/>
        <v>Medium</v>
      </c>
    </row>
    <row r="6913" spans="1:23" x14ac:dyDescent="0.3">
      <c r="A6913">
        <v>606912</v>
      </c>
      <c r="B6913">
        <v>81844</v>
      </c>
      <c r="C6913">
        <v>51</v>
      </c>
      <c r="D6913" t="s">
        <v>7</v>
      </c>
      <c r="E6913" t="s">
        <v>8</v>
      </c>
      <c r="F6913" t="s">
        <v>28</v>
      </c>
      <c r="G6913" t="s">
        <v>21</v>
      </c>
      <c r="H6913" s="1">
        <v>44573</v>
      </c>
      <c r="I6913" t="s">
        <v>33</v>
      </c>
      <c r="J6913">
        <v>41</v>
      </c>
      <c r="K6913">
        <v>14.4</v>
      </c>
      <c r="L6913">
        <v>604.53</v>
      </c>
      <c r="M6913">
        <v>110.87</v>
      </c>
      <c r="N6913" t="s">
        <v>47</v>
      </c>
      <c r="O6913">
        <v>3</v>
      </c>
      <c r="P6913" t="str" cm="1">
        <f t="array" ref="P6913">_xlfn.IFS(C6913&lt;25,"18-24", C6913&lt;=35,"25-35", C6913&lt;=50,"36-50",TRUE,"50+")</f>
        <v>50+</v>
      </c>
      <c r="Q6913" t="str">
        <f t="shared" si="749"/>
        <v>repeat</v>
      </c>
      <c r="R6913" t="str">
        <f t="shared" si="750"/>
        <v>high value</v>
      </c>
      <c r="S6913" t="str">
        <f t="shared" si="751"/>
        <v>medium</v>
      </c>
      <c r="T6913" t="str">
        <f t="shared" si="752"/>
        <v>Jan</v>
      </c>
      <c r="U6913">
        <f t="shared" si="753"/>
        <v>2022</v>
      </c>
      <c r="V6913" t="str">
        <f t="shared" si="754"/>
        <v>10-15</v>
      </c>
      <c r="W6913" t="str">
        <f t="shared" si="755"/>
        <v>Medium</v>
      </c>
    </row>
    <row r="6914" spans="1:23" x14ac:dyDescent="0.3">
      <c r="A6914">
        <v>606913</v>
      </c>
      <c r="B6914">
        <v>77608</v>
      </c>
      <c r="C6914">
        <v>22</v>
      </c>
      <c r="D6914" t="s">
        <v>4</v>
      </c>
      <c r="E6914" t="s">
        <v>13</v>
      </c>
      <c r="F6914" t="s">
        <v>24</v>
      </c>
      <c r="G6914" t="s">
        <v>27</v>
      </c>
      <c r="H6914" s="1">
        <v>45251</v>
      </c>
      <c r="I6914" t="s">
        <v>34</v>
      </c>
      <c r="J6914">
        <v>43</v>
      </c>
      <c r="K6914">
        <v>12.5</v>
      </c>
      <c r="L6914">
        <v>1204.73</v>
      </c>
      <c r="M6914">
        <v>83.86</v>
      </c>
      <c r="N6914" t="s">
        <v>49</v>
      </c>
      <c r="O6914">
        <v>4</v>
      </c>
      <c r="P6914" t="str" cm="1">
        <f t="array" ref="P6914">_xlfn.IFS(C6914&lt;25,"18-24", C6914&lt;=35,"25-35", C6914&lt;=50,"36-50",TRUE,"50+")</f>
        <v>18-24</v>
      </c>
      <c r="Q6914" t="str">
        <f t="shared" si="749"/>
        <v>new</v>
      </c>
      <c r="R6914" t="str">
        <f t="shared" si="750"/>
        <v>high value</v>
      </c>
      <c r="S6914" t="str">
        <f t="shared" si="751"/>
        <v>medium</v>
      </c>
      <c r="T6914" t="str">
        <f t="shared" si="752"/>
        <v>Nov</v>
      </c>
      <c r="U6914">
        <f t="shared" si="753"/>
        <v>2023</v>
      </c>
      <c r="V6914" t="str">
        <f t="shared" si="754"/>
        <v>10-15</v>
      </c>
      <c r="W6914" t="str">
        <f t="shared" si="755"/>
        <v>Medium</v>
      </c>
    </row>
    <row r="6915" spans="1:23" x14ac:dyDescent="0.3">
      <c r="A6915">
        <v>606914</v>
      </c>
      <c r="B6915">
        <v>31735</v>
      </c>
      <c r="C6915">
        <v>52</v>
      </c>
      <c r="D6915" t="s">
        <v>7</v>
      </c>
      <c r="E6915" t="s">
        <v>15</v>
      </c>
      <c r="F6915" t="s">
        <v>22</v>
      </c>
      <c r="G6915" t="s">
        <v>25</v>
      </c>
      <c r="H6915" s="1">
        <v>45282</v>
      </c>
      <c r="I6915" t="s">
        <v>33</v>
      </c>
      <c r="J6915">
        <v>48</v>
      </c>
      <c r="K6915">
        <v>7.1</v>
      </c>
      <c r="L6915">
        <v>441.95</v>
      </c>
      <c r="M6915">
        <v>116.71</v>
      </c>
      <c r="N6915" t="s">
        <v>47</v>
      </c>
      <c r="O6915">
        <v>3</v>
      </c>
      <c r="P6915" t="str" cm="1">
        <f t="array" ref="P6915">_xlfn.IFS(C6915&lt;25,"18-24", C6915&lt;=35,"25-35", C6915&lt;=50,"36-50",TRUE,"50+")</f>
        <v>50+</v>
      </c>
      <c r="Q6915" t="str">
        <f t="shared" ref="Q6915:Q6978" si="756">IF(COUNTIF($B:$B,B6915)&gt;1,"repeat","new")</f>
        <v>repeat</v>
      </c>
      <c r="R6915" t="str">
        <f t="shared" ref="R6915:R6978" si="757">IF(L6915&gt;500,"high value",IF( L6915&gt;250,"medium","low"))</f>
        <v>medium</v>
      </c>
      <c r="S6915" t="str">
        <f t="shared" ref="S6915:S6978" si="758">IF(O6915&lt;=2,"Low",IF(O6915&lt;=4,"medium","High"))</f>
        <v>medium</v>
      </c>
      <c r="T6915" t="str">
        <f t="shared" ref="T6915:T6978" si="759">TEXT(H6915,"MMM")</f>
        <v>Dec</v>
      </c>
      <c r="U6915">
        <f t="shared" ref="U6915:U6978" si="760">YEAR(H6915)</f>
        <v>2023</v>
      </c>
      <c r="V6915" t="str">
        <f t="shared" ref="V6915:V6978" si="761">IF(K6915&lt;=5,"0-5",IF(K6915&lt;=10,"5-10",IF(K6915&lt;=15,"10-15","15+")))</f>
        <v>5-10</v>
      </c>
      <c r="W6915" t="str">
        <f t="shared" ref="W6915:W6978" si="762">IF(J6915&lt;=30,"Fast",IF(J6915&lt;=45,"Medium","Slow"))</f>
        <v>Slow</v>
      </c>
    </row>
    <row r="6916" spans="1:23" x14ac:dyDescent="0.3">
      <c r="A6916">
        <v>606915</v>
      </c>
      <c r="B6916">
        <v>39855</v>
      </c>
      <c r="C6916">
        <v>27</v>
      </c>
      <c r="D6916" t="s">
        <v>4</v>
      </c>
      <c r="E6916" t="s">
        <v>16</v>
      </c>
      <c r="F6916" t="s">
        <v>28</v>
      </c>
      <c r="G6916" t="s">
        <v>25</v>
      </c>
      <c r="H6916" s="1">
        <v>45212</v>
      </c>
      <c r="I6916" t="s">
        <v>33</v>
      </c>
      <c r="J6916">
        <v>57</v>
      </c>
      <c r="K6916">
        <v>12.9</v>
      </c>
      <c r="L6916">
        <v>438.43</v>
      </c>
      <c r="M6916">
        <v>78.25</v>
      </c>
      <c r="N6916" t="s">
        <v>47</v>
      </c>
      <c r="O6916">
        <v>4</v>
      </c>
      <c r="P6916" t="str" cm="1">
        <f t="array" ref="P6916">_xlfn.IFS(C6916&lt;25,"18-24", C6916&lt;=35,"25-35", C6916&lt;=50,"36-50",TRUE,"50+")</f>
        <v>25-35</v>
      </c>
      <c r="Q6916" t="str">
        <f t="shared" si="756"/>
        <v>new</v>
      </c>
      <c r="R6916" t="str">
        <f t="shared" si="757"/>
        <v>medium</v>
      </c>
      <c r="S6916" t="str">
        <f t="shared" si="758"/>
        <v>medium</v>
      </c>
      <c r="T6916" t="str">
        <f t="shared" si="759"/>
        <v>Oct</v>
      </c>
      <c r="U6916">
        <f t="shared" si="760"/>
        <v>2023</v>
      </c>
      <c r="V6916" t="str">
        <f t="shared" si="761"/>
        <v>10-15</v>
      </c>
      <c r="W6916" t="str">
        <f t="shared" si="762"/>
        <v>Slow</v>
      </c>
    </row>
    <row r="6917" spans="1:23" x14ac:dyDescent="0.3">
      <c r="A6917">
        <v>606916</v>
      </c>
      <c r="B6917">
        <v>98948</v>
      </c>
      <c r="C6917">
        <v>48</v>
      </c>
      <c r="D6917" t="s">
        <v>4</v>
      </c>
      <c r="E6917" t="s">
        <v>16</v>
      </c>
      <c r="F6917" t="s">
        <v>30</v>
      </c>
      <c r="G6917" t="s">
        <v>31</v>
      </c>
      <c r="H6917" s="1">
        <v>45418</v>
      </c>
      <c r="I6917" t="s">
        <v>34</v>
      </c>
      <c r="J6917">
        <v>54</v>
      </c>
      <c r="K6917">
        <v>13.7</v>
      </c>
      <c r="L6917">
        <v>1468.47</v>
      </c>
      <c r="M6917">
        <v>44.3</v>
      </c>
      <c r="N6917" t="s">
        <v>48</v>
      </c>
      <c r="O6917">
        <v>4</v>
      </c>
      <c r="P6917" t="str" cm="1">
        <f t="array" ref="P6917">_xlfn.IFS(C6917&lt;25,"18-24", C6917&lt;=35,"25-35", C6917&lt;=50,"36-50",TRUE,"50+")</f>
        <v>36-50</v>
      </c>
      <c r="Q6917" t="str">
        <f t="shared" si="756"/>
        <v>new</v>
      </c>
      <c r="R6917" t="str">
        <f t="shared" si="757"/>
        <v>high value</v>
      </c>
      <c r="S6917" t="str">
        <f t="shared" si="758"/>
        <v>medium</v>
      </c>
      <c r="T6917" t="str">
        <f t="shared" si="759"/>
        <v>May</v>
      </c>
      <c r="U6917">
        <f t="shared" si="760"/>
        <v>2024</v>
      </c>
      <c r="V6917" t="str">
        <f t="shared" si="761"/>
        <v>10-15</v>
      </c>
      <c r="W6917" t="str">
        <f t="shared" si="762"/>
        <v>Slow</v>
      </c>
    </row>
    <row r="6918" spans="1:23" x14ac:dyDescent="0.3">
      <c r="A6918">
        <v>606917</v>
      </c>
      <c r="B6918">
        <v>88666</v>
      </c>
      <c r="C6918">
        <v>20</v>
      </c>
      <c r="D6918" t="s">
        <v>7</v>
      </c>
      <c r="E6918" t="s">
        <v>8</v>
      </c>
      <c r="F6918" t="s">
        <v>32</v>
      </c>
      <c r="G6918" t="s">
        <v>23</v>
      </c>
      <c r="H6918" s="1">
        <v>44981</v>
      </c>
      <c r="I6918" t="s">
        <v>34</v>
      </c>
      <c r="J6918">
        <v>57</v>
      </c>
      <c r="K6918">
        <v>11.3</v>
      </c>
      <c r="L6918">
        <v>1237.57</v>
      </c>
      <c r="M6918">
        <v>59.29</v>
      </c>
      <c r="N6918" t="s">
        <v>50</v>
      </c>
      <c r="O6918">
        <v>2</v>
      </c>
      <c r="P6918" t="str" cm="1">
        <f t="array" ref="P6918">_xlfn.IFS(C6918&lt;25,"18-24", C6918&lt;=35,"25-35", C6918&lt;=50,"36-50",TRUE,"50+")</f>
        <v>18-24</v>
      </c>
      <c r="Q6918" t="str">
        <f t="shared" si="756"/>
        <v>new</v>
      </c>
      <c r="R6918" t="str">
        <f t="shared" si="757"/>
        <v>high value</v>
      </c>
      <c r="S6918" t="str">
        <f t="shared" si="758"/>
        <v>Low</v>
      </c>
      <c r="T6918" t="str">
        <f t="shared" si="759"/>
        <v>Feb</v>
      </c>
      <c r="U6918">
        <f t="shared" si="760"/>
        <v>2023</v>
      </c>
      <c r="V6918" t="str">
        <f t="shared" si="761"/>
        <v>10-15</v>
      </c>
      <c r="W6918" t="str">
        <f t="shared" si="762"/>
        <v>Slow</v>
      </c>
    </row>
    <row r="6919" spans="1:23" x14ac:dyDescent="0.3">
      <c r="A6919">
        <v>606918</v>
      </c>
      <c r="B6919">
        <v>62210</v>
      </c>
      <c r="C6919">
        <v>54</v>
      </c>
      <c r="D6919" t="s">
        <v>7</v>
      </c>
      <c r="E6919" t="s">
        <v>11</v>
      </c>
      <c r="F6919" t="s">
        <v>24</v>
      </c>
      <c r="G6919" t="s">
        <v>21</v>
      </c>
      <c r="H6919" s="1">
        <v>45309</v>
      </c>
      <c r="I6919" t="s">
        <v>33</v>
      </c>
      <c r="J6919">
        <v>59</v>
      </c>
      <c r="K6919">
        <v>2.7</v>
      </c>
      <c r="L6919">
        <v>1367.69</v>
      </c>
      <c r="M6919">
        <v>98.08</v>
      </c>
      <c r="N6919" t="s">
        <v>48</v>
      </c>
      <c r="O6919">
        <v>3</v>
      </c>
      <c r="P6919" t="str" cm="1">
        <f t="array" ref="P6919">_xlfn.IFS(C6919&lt;25,"18-24", C6919&lt;=35,"25-35", C6919&lt;=50,"36-50",TRUE,"50+")</f>
        <v>50+</v>
      </c>
      <c r="Q6919" t="str">
        <f t="shared" si="756"/>
        <v>new</v>
      </c>
      <c r="R6919" t="str">
        <f t="shared" si="757"/>
        <v>high value</v>
      </c>
      <c r="S6919" t="str">
        <f t="shared" si="758"/>
        <v>medium</v>
      </c>
      <c r="T6919" t="str">
        <f t="shared" si="759"/>
        <v>Jan</v>
      </c>
      <c r="U6919">
        <f t="shared" si="760"/>
        <v>2024</v>
      </c>
      <c r="V6919" t="str">
        <f t="shared" si="761"/>
        <v>0-5</v>
      </c>
      <c r="W6919" t="str">
        <f t="shared" si="762"/>
        <v>Slow</v>
      </c>
    </row>
    <row r="6920" spans="1:23" x14ac:dyDescent="0.3">
      <c r="A6920">
        <v>606919</v>
      </c>
      <c r="B6920">
        <v>58933</v>
      </c>
      <c r="C6920">
        <v>55</v>
      </c>
      <c r="D6920" t="s">
        <v>7</v>
      </c>
      <c r="E6920" t="s">
        <v>8</v>
      </c>
      <c r="F6920" t="s">
        <v>24</v>
      </c>
      <c r="G6920" t="s">
        <v>27</v>
      </c>
      <c r="H6920" s="1">
        <v>45496</v>
      </c>
      <c r="I6920" t="s">
        <v>34</v>
      </c>
      <c r="J6920">
        <v>34</v>
      </c>
      <c r="K6920">
        <v>8.8000000000000007</v>
      </c>
      <c r="L6920">
        <v>458.59</v>
      </c>
      <c r="M6920">
        <v>28.69</v>
      </c>
      <c r="N6920" t="s">
        <v>48</v>
      </c>
      <c r="O6920">
        <v>3</v>
      </c>
      <c r="P6920" t="str" cm="1">
        <f t="array" ref="P6920">_xlfn.IFS(C6920&lt;25,"18-24", C6920&lt;=35,"25-35", C6920&lt;=50,"36-50",TRUE,"50+")</f>
        <v>50+</v>
      </c>
      <c r="Q6920" t="str">
        <f t="shared" si="756"/>
        <v>new</v>
      </c>
      <c r="R6920" t="str">
        <f t="shared" si="757"/>
        <v>medium</v>
      </c>
      <c r="S6920" t="str">
        <f t="shared" si="758"/>
        <v>medium</v>
      </c>
      <c r="T6920" t="str">
        <f t="shared" si="759"/>
        <v>Jul</v>
      </c>
      <c r="U6920">
        <f t="shared" si="760"/>
        <v>2024</v>
      </c>
      <c r="V6920" t="str">
        <f t="shared" si="761"/>
        <v>5-10</v>
      </c>
      <c r="W6920" t="str">
        <f t="shared" si="762"/>
        <v>Medium</v>
      </c>
    </row>
    <row r="6921" spans="1:23" x14ac:dyDescent="0.3">
      <c r="A6921">
        <v>606920</v>
      </c>
      <c r="B6921">
        <v>86927</v>
      </c>
      <c r="C6921">
        <v>31</v>
      </c>
      <c r="D6921" t="s">
        <v>4</v>
      </c>
      <c r="E6921" t="s">
        <v>8</v>
      </c>
      <c r="F6921" t="s">
        <v>22</v>
      </c>
      <c r="G6921" t="s">
        <v>27</v>
      </c>
      <c r="H6921" s="1">
        <v>45371</v>
      </c>
      <c r="I6921" t="s">
        <v>34</v>
      </c>
      <c r="J6921">
        <v>77</v>
      </c>
      <c r="K6921">
        <v>9.6999999999999993</v>
      </c>
      <c r="L6921">
        <v>810.23</v>
      </c>
      <c r="M6921">
        <v>73.08</v>
      </c>
      <c r="N6921" t="s">
        <v>47</v>
      </c>
      <c r="O6921">
        <v>3</v>
      </c>
      <c r="P6921" t="str" cm="1">
        <f t="array" ref="P6921">_xlfn.IFS(C6921&lt;25,"18-24", C6921&lt;=35,"25-35", C6921&lt;=50,"36-50",TRUE,"50+")</f>
        <v>25-35</v>
      </c>
      <c r="Q6921" t="str">
        <f t="shared" si="756"/>
        <v>new</v>
      </c>
      <c r="R6921" t="str">
        <f t="shared" si="757"/>
        <v>high value</v>
      </c>
      <c r="S6921" t="str">
        <f t="shared" si="758"/>
        <v>medium</v>
      </c>
      <c r="T6921" t="str">
        <f t="shared" si="759"/>
        <v>Mar</v>
      </c>
      <c r="U6921">
        <f t="shared" si="760"/>
        <v>2024</v>
      </c>
      <c r="V6921" t="str">
        <f t="shared" si="761"/>
        <v>5-10</v>
      </c>
      <c r="W6921" t="str">
        <f t="shared" si="762"/>
        <v>Slow</v>
      </c>
    </row>
    <row r="6922" spans="1:23" x14ac:dyDescent="0.3">
      <c r="A6922">
        <v>606921</v>
      </c>
      <c r="B6922">
        <v>67245</v>
      </c>
      <c r="C6922">
        <v>24</v>
      </c>
      <c r="D6922" t="s">
        <v>4</v>
      </c>
      <c r="E6922" t="s">
        <v>11</v>
      </c>
      <c r="F6922" t="s">
        <v>18</v>
      </c>
      <c r="G6922" t="s">
        <v>25</v>
      </c>
      <c r="H6922" s="1">
        <v>44625</v>
      </c>
      <c r="I6922" t="s">
        <v>33</v>
      </c>
      <c r="J6922">
        <v>47</v>
      </c>
      <c r="K6922">
        <v>7.8</v>
      </c>
      <c r="L6922">
        <v>834.59</v>
      </c>
      <c r="M6922">
        <v>68.680000000000007</v>
      </c>
      <c r="N6922" t="s">
        <v>48</v>
      </c>
      <c r="O6922">
        <v>5</v>
      </c>
      <c r="P6922" t="str" cm="1">
        <f t="array" ref="P6922">_xlfn.IFS(C6922&lt;25,"18-24", C6922&lt;=35,"25-35", C6922&lt;=50,"36-50",TRUE,"50+")</f>
        <v>18-24</v>
      </c>
      <c r="Q6922" t="str">
        <f t="shared" si="756"/>
        <v>new</v>
      </c>
      <c r="R6922" t="str">
        <f t="shared" si="757"/>
        <v>high value</v>
      </c>
      <c r="S6922" t="str">
        <f t="shared" si="758"/>
        <v>High</v>
      </c>
      <c r="T6922" t="str">
        <f t="shared" si="759"/>
        <v>Mar</v>
      </c>
      <c r="U6922">
        <f t="shared" si="760"/>
        <v>2022</v>
      </c>
      <c r="V6922" t="str">
        <f t="shared" si="761"/>
        <v>5-10</v>
      </c>
      <c r="W6922" t="str">
        <f t="shared" si="762"/>
        <v>Slow</v>
      </c>
    </row>
    <row r="6923" spans="1:23" x14ac:dyDescent="0.3">
      <c r="A6923">
        <v>606922</v>
      </c>
      <c r="B6923">
        <v>27183</v>
      </c>
      <c r="C6923">
        <v>18</v>
      </c>
      <c r="D6923" t="s">
        <v>7</v>
      </c>
      <c r="E6923" t="s">
        <v>16</v>
      </c>
      <c r="F6923" t="s">
        <v>32</v>
      </c>
      <c r="G6923" t="s">
        <v>29</v>
      </c>
      <c r="H6923" s="1">
        <v>45248</v>
      </c>
      <c r="I6923" t="s">
        <v>34</v>
      </c>
      <c r="J6923">
        <v>52</v>
      </c>
      <c r="K6923">
        <v>9.1999999999999993</v>
      </c>
      <c r="L6923">
        <v>594.76</v>
      </c>
      <c r="M6923">
        <v>99.78</v>
      </c>
      <c r="N6923" t="s">
        <v>47</v>
      </c>
      <c r="O6923">
        <v>5</v>
      </c>
      <c r="P6923" t="str" cm="1">
        <f t="array" ref="P6923">_xlfn.IFS(C6923&lt;25,"18-24", C6923&lt;=35,"25-35", C6923&lt;=50,"36-50",TRUE,"50+")</f>
        <v>18-24</v>
      </c>
      <c r="Q6923" t="str">
        <f t="shared" si="756"/>
        <v>new</v>
      </c>
      <c r="R6923" t="str">
        <f t="shared" si="757"/>
        <v>high value</v>
      </c>
      <c r="S6923" t="str">
        <f t="shared" si="758"/>
        <v>High</v>
      </c>
      <c r="T6923" t="str">
        <f t="shared" si="759"/>
        <v>Nov</v>
      </c>
      <c r="U6923">
        <f t="shared" si="760"/>
        <v>2023</v>
      </c>
      <c r="V6923" t="str">
        <f t="shared" si="761"/>
        <v>5-10</v>
      </c>
      <c r="W6923" t="str">
        <f t="shared" si="762"/>
        <v>Slow</v>
      </c>
    </row>
    <row r="6924" spans="1:23" x14ac:dyDescent="0.3">
      <c r="A6924">
        <v>606923</v>
      </c>
      <c r="B6924">
        <v>89491</v>
      </c>
      <c r="C6924">
        <v>21</v>
      </c>
      <c r="D6924" t="s">
        <v>4</v>
      </c>
      <c r="E6924" t="s">
        <v>5</v>
      </c>
      <c r="F6924" t="s">
        <v>30</v>
      </c>
      <c r="G6924" t="s">
        <v>27</v>
      </c>
      <c r="H6924" s="1">
        <v>45352</v>
      </c>
      <c r="I6924" t="s">
        <v>33</v>
      </c>
      <c r="J6924">
        <v>61</v>
      </c>
      <c r="K6924">
        <v>9.5</v>
      </c>
      <c r="L6924">
        <v>1484</v>
      </c>
      <c r="M6924">
        <v>112.3</v>
      </c>
      <c r="N6924" t="s">
        <v>47</v>
      </c>
      <c r="O6924">
        <v>3</v>
      </c>
      <c r="P6924" t="str" cm="1">
        <f t="array" ref="P6924">_xlfn.IFS(C6924&lt;25,"18-24", C6924&lt;=35,"25-35", C6924&lt;=50,"36-50",TRUE,"50+")</f>
        <v>18-24</v>
      </c>
      <c r="Q6924" t="str">
        <f t="shared" si="756"/>
        <v>new</v>
      </c>
      <c r="R6924" t="str">
        <f t="shared" si="757"/>
        <v>high value</v>
      </c>
      <c r="S6924" t="str">
        <f t="shared" si="758"/>
        <v>medium</v>
      </c>
      <c r="T6924" t="str">
        <f t="shared" si="759"/>
        <v>Mar</v>
      </c>
      <c r="U6924">
        <f t="shared" si="760"/>
        <v>2024</v>
      </c>
      <c r="V6924" t="str">
        <f t="shared" si="761"/>
        <v>5-10</v>
      </c>
      <c r="W6924" t="str">
        <f t="shared" si="762"/>
        <v>Slow</v>
      </c>
    </row>
    <row r="6925" spans="1:23" x14ac:dyDescent="0.3">
      <c r="A6925">
        <v>606924</v>
      </c>
      <c r="B6925">
        <v>90142</v>
      </c>
      <c r="C6925">
        <v>41</v>
      </c>
      <c r="D6925" t="s">
        <v>7</v>
      </c>
      <c r="E6925" t="s">
        <v>5</v>
      </c>
      <c r="F6925" t="s">
        <v>32</v>
      </c>
      <c r="G6925" t="s">
        <v>21</v>
      </c>
      <c r="H6925" s="1">
        <v>45211</v>
      </c>
      <c r="I6925" t="s">
        <v>34</v>
      </c>
      <c r="J6925">
        <v>67</v>
      </c>
      <c r="K6925">
        <v>13.6</v>
      </c>
      <c r="L6925">
        <v>451.75</v>
      </c>
      <c r="M6925">
        <v>79.709999999999994</v>
      </c>
      <c r="N6925" t="s">
        <v>49</v>
      </c>
      <c r="O6925">
        <v>1</v>
      </c>
      <c r="P6925" t="str" cm="1">
        <f t="array" ref="P6925">_xlfn.IFS(C6925&lt;25,"18-24", C6925&lt;=35,"25-35", C6925&lt;=50,"36-50",TRUE,"50+")</f>
        <v>36-50</v>
      </c>
      <c r="Q6925" t="str">
        <f t="shared" si="756"/>
        <v>new</v>
      </c>
      <c r="R6925" t="str">
        <f t="shared" si="757"/>
        <v>medium</v>
      </c>
      <c r="S6925" t="str">
        <f t="shared" si="758"/>
        <v>Low</v>
      </c>
      <c r="T6925" t="str">
        <f t="shared" si="759"/>
        <v>Oct</v>
      </c>
      <c r="U6925">
        <f t="shared" si="760"/>
        <v>2023</v>
      </c>
      <c r="V6925" t="str">
        <f t="shared" si="761"/>
        <v>10-15</v>
      </c>
      <c r="W6925" t="str">
        <f t="shared" si="762"/>
        <v>Slow</v>
      </c>
    </row>
    <row r="6926" spans="1:23" x14ac:dyDescent="0.3">
      <c r="A6926">
        <v>606925</v>
      </c>
      <c r="B6926">
        <v>76579</v>
      </c>
      <c r="C6926">
        <v>63</v>
      </c>
      <c r="D6926" t="s">
        <v>4</v>
      </c>
      <c r="E6926" t="s">
        <v>13</v>
      </c>
      <c r="F6926" t="s">
        <v>28</v>
      </c>
      <c r="G6926" t="s">
        <v>27</v>
      </c>
      <c r="H6926" s="1">
        <v>44985</v>
      </c>
      <c r="I6926" t="s">
        <v>34</v>
      </c>
      <c r="J6926">
        <v>46</v>
      </c>
      <c r="K6926">
        <v>10</v>
      </c>
      <c r="L6926">
        <v>254.96</v>
      </c>
      <c r="M6926">
        <v>103.1</v>
      </c>
      <c r="N6926" t="s">
        <v>48</v>
      </c>
      <c r="O6926">
        <v>4</v>
      </c>
      <c r="P6926" t="str" cm="1">
        <f t="array" ref="P6926">_xlfn.IFS(C6926&lt;25,"18-24", C6926&lt;=35,"25-35", C6926&lt;=50,"36-50",TRUE,"50+")</f>
        <v>50+</v>
      </c>
      <c r="Q6926" t="str">
        <f t="shared" si="756"/>
        <v>new</v>
      </c>
      <c r="R6926" t="str">
        <f t="shared" si="757"/>
        <v>medium</v>
      </c>
      <c r="S6926" t="str">
        <f t="shared" si="758"/>
        <v>medium</v>
      </c>
      <c r="T6926" t="str">
        <f t="shared" si="759"/>
        <v>Feb</v>
      </c>
      <c r="U6926">
        <f t="shared" si="760"/>
        <v>2023</v>
      </c>
      <c r="V6926" t="str">
        <f t="shared" si="761"/>
        <v>5-10</v>
      </c>
      <c r="W6926" t="str">
        <f t="shared" si="762"/>
        <v>Slow</v>
      </c>
    </row>
    <row r="6927" spans="1:23" x14ac:dyDescent="0.3">
      <c r="A6927">
        <v>606926</v>
      </c>
      <c r="B6927">
        <v>22204</v>
      </c>
      <c r="C6927">
        <v>59</v>
      </c>
      <c r="D6927" t="s">
        <v>4</v>
      </c>
      <c r="E6927" t="s">
        <v>16</v>
      </c>
      <c r="F6927" t="s">
        <v>19</v>
      </c>
      <c r="G6927" t="s">
        <v>23</v>
      </c>
      <c r="H6927" s="1">
        <v>44792</v>
      </c>
      <c r="I6927" t="s">
        <v>34</v>
      </c>
      <c r="J6927">
        <v>70</v>
      </c>
      <c r="K6927">
        <v>6.7</v>
      </c>
      <c r="L6927">
        <v>1268.03</v>
      </c>
      <c r="M6927">
        <v>29.33</v>
      </c>
      <c r="N6927" t="s">
        <v>48</v>
      </c>
      <c r="O6927">
        <v>2</v>
      </c>
      <c r="P6927" t="str" cm="1">
        <f t="array" ref="P6927">_xlfn.IFS(C6927&lt;25,"18-24", C6927&lt;=35,"25-35", C6927&lt;=50,"36-50",TRUE,"50+")</f>
        <v>50+</v>
      </c>
      <c r="Q6927" t="str">
        <f t="shared" si="756"/>
        <v>new</v>
      </c>
      <c r="R6927" t="str">
        <f t="shared" si="757"/>
        <v>high value</v>
      </c>
      <c r="S6927" t="str">
        <f t="shared" si="758"/>
        <v>Low</v>
      </c>
      <c r="T6927" t="str">
        <f t="shared" si="759"/>
        <v>Aug</v>
      </c>
      <c r="U6927">
        <f t="shared" si="760"/>
        <v>2022</v>
      </c>
      <c r="V6927" t="str">
        <f t="shared" si="761"/>
        <v>5-10</v>
      </c>
      <c r="W6927" t="str">
        <f t="shared" si="762"/>
        <v>Slow</v>
      </c>
    </row>
    <row r="6928" spans="1:23" x14ac:dyDescent="0.3">
      <c r="A6928">
        <v>606927</v>
      </c>
      <c r="B6928">
        <v>97324</v>
      </c>
      <c r="C6928">
        <v>57</v>
      </c>
      <c r="D6928" t="s">
        <v>4</v>
      </c>
      <c r="E6928" t="s">
        <v>5</v>
      </c>
      <c r="F6928" t="s">
        <v>24</v>
      </c>
      <c r="G6928" t="s">
        <v>23</v>
      </c>
      <c r="H6928" s="1">
        <v>44562</v>
      </c>
      <c r="I6928" t="s">
        <v>34</v>
      </c>
      <c r="J6928">
        <v>72</v>
      </c>
      <c r="K6928">
        <v>6.1</v>
      </c>
      <c r="L6928">
        <v>539.15</v>
      </c>
      <c r="M6928">
        <v>53.47</v>
      </c>
      <c r="N6928" t="s">
        <v>48</v>
      </c>
      <c r="O6928">
        <v>4</v>
      </c>
      <c r="P6928" t="str" cm="1">
        <f t="array" ref="P6928">_xlfn.IFS(C6928&lt;25,"18-24", C6928&lt;=35,"25-35", C6928&lt;=50,"36-50",TRUE,"50+")</f>
        <v>50+</v>
      </c>
      <c r="Q6928" t="str">
        <f t="shared" si="756"/>
        <v>new</v>
      </c>
      <c r="R6928" t="str">
        <f t="shared" si="757"/>
        <v>high value</v>
      </c>
      <c r="S6928" t="str">
        <f t="shared" si="758"/>
        <v>medium</v>
      </c>
      <c r="T6928" t="str">
        <f t="shared" si="759"/>
        <v>Jan</v>
      </c>
      <c r="U6928">
        <f t="shared" si="760"/>
        <v>2022</v>
      </c>
      <c r="V6928" t="str">
        <f t="shared" si="761"/>
        <v>5-10</v>
      </c>
      <c r="W6928" t="str">
        <f t="shared" si="762"/>
        <v>Slow</v>
      </c>
    </row>
    <row r="6929" spans="1:23" x14ac:dyDescent="0.3">
      <c r="A6929">
        <v>606928</v>
      </c>
      <c r="B6929">
        <v>94030</v>
      </c>
      <c r="C6929">
        <v>61</v>
      </c>
      <c r="D6929" t="s">
        <v>4</v>
      </c>
      <c r="E6929" t="s">
        <v>16</v>
      </c>
      <c r="F6929" t="s">
        <v>22</v>
      </c>
      <c r="G6929" t="s">
        <v>29</v>
      </c>
      <c r="H6929" s="1">
        <v>44841</v>
      </c>
      <c r="I6929" t="s">
        <v>34</v>
      </c>
      <c r="J6929">
        <v>81</v>
      </c>
      <c r="K6929">
        <v>12.5</v>
      </c>
      <c r="L6929">
        <v>1307.2</v>
      </c>
      <c r="M6929">
        <v>69.2</v>
      </c>
      <c r="N6929" t="s">
        <v>47</v>
      </c>
      <c r="O6929">
        <v>4</v>
      </c>
      <c r="P6929" t="str" cm="1">
        <f t="array" ref="P6929">_xlfn.IFS(C6929&lt;25,"18-24", C6929&lt;=35,"25-35", C6929&lt;=50,"36-50",TRUE,"50+")</f>
        <v>50+</v>
      </c>
      <c r="Q6929" t="str">
        <f t="shared" si="756"/>
        <v>repeat</v>
      </c>
      <c r="R6929" t="str">
        <f t="shared" si="757"/>
        <v>high value</v>
      </c>
      <c r="S6929" t="str">
        <f t="shared" si="758"/>
        <v>medium</v>
      </c>
      <c r="T6929" t="str">
        <f t="shared" si="759"/>
        <v>Oct</v>
      </c>
      <c r="U6929">
        <f t="shared" si="760"/>
        <v>2022</v>
      </c>
      <c r="V6929" t="str">
        <f t="shared" si="761"/>
        <v>10-15</v>
      </c>
      <c r="W6929" t="str">
        <f t="shared" si="762"/>
        <v>Slow</v>
      </c>
    </row>
    <row r="6930" spans="1:23" x14ac:dyDescent="0.3">
      <c r="A6930">
        <v>606929</v>
      </c>
      <c r="B6930">
        <v>18537</v>
      </c>
      <c r="C6930">
        <v>61</v>
      </c>
      <c r="D6930" t="s">
        <v>4</v>
      </c>
      <c r="E6930" t="s">
        <v>11</v>
      </c>
      <c r="F6930" t="s">
        <v>19</v>
      </c>
      <c r="G6930" t="s">
        <v>23</v>
      </c>
      <c r="H6930" s="1">
        <v>44805</v>
      </c>
      <c r="I6930" t="s">
        <v>34</v>
      </c>
      <c r="J6930">
        <v>83</v>
      </c>
      <c r="K6930">
        <v>14.1</v>
      </c>
      <c r="L6930">
        <v>1139.74</v>
      </c>
      <c r="M6930">
        <v>94.5</v>
      </c>
      <c r="N6930" t="s">
        <v>47</v>
      </c>
      <c r="O6930">
        <v>1</v>
      </c>
      <c r="P6930" t="str" cm="1">
        <f t="array" ref="P6930">_xlfn.IFS(C6930&lt;25,"18-24", C6930&lt;=35,"25-35", C6930&lt;=50,"36-50",TRUE,"50+")</f>
        <v>50+</v>
      </c>
      <c r="Q6930" t="str">
        <f t="shared" si="756"/>
        <v>new</v>
      </c>
      <c r="R6930" t="str">
        <f t="shared" si="757"/>
        <v>high value</v>
      </c>
      <c r="S6930" t="str">
        <f t="shared" si="758"/>
        <v>Low</v>
      </c>
      <c r="T6930" t="str">
        <f t="shared" si="759"/>
        <v>Sep</v>
      </c>
      <c r="U6930">
        <f t="shared" si="760"/>
        <v>2022</v>
      </c>
      <c r="V6930" t="str">
        <f t="shared" si="761"/>
        <v>10-15</v>
      </c>
      <c r="W6930" t="str">
        <f t="shared" si="762"/>
        <v>Slow</v>
      </c>
    </row>
    <row r="6931" spans="1:23" x14ac:dyDescent="0.3">
      <c r="A6931">
        <v>606930</v>
      </c>
      <c r="B6931">
        <v>42755</v>
      </c>
      <c r="C6931">
        <v>61</v>
      </c>
      <c r="D6931" t="s">
        <v>4</v>
      </c>
      <c r="E6931" t="s">
        <v>13</v>
      </c>
      <c r="F6931" t="s">
        <v>19</v>
      </c>
      <c r="G6931" t="s">
        <v>31</v>
      </c>
      <c r="H6931" s="1">
        <v>44861</v>
      </c>
      <c r="I6931" t="s">
        <v>33</v>
      </c>
      <c r="J6931">
        <v>70</v>
      </c>
      <c r="K6931">
        <v>6.1</v>
      </c>
      <c r="L6931">
        <v>252.49</v>
      </c>
      <c r="M6931">
        <v>72.33</v>
      </c>
      <c r="N6931" t="s">
        <v>48</v>
      </c>
      <c r="O6931">
        <v>5</v>
      </c>
      <c r="P6931" t="str" cm="1">
        <f t="array" ref="P6931">_xlfn.IFS(C6931&lt;25,"18-24", C6931&lt;=35,"25-35", C6931&lt;=50,"36-50",TRUE,"50+")</f>
        <v>50+</v>
      </c>
      <c r="Q6931" t="str">
        <f t="shared" si="756"/>
        <v>new</v>
      </c>
      <c r="R6931" t="str">
        <f t="shared" si="757"/>
        <v>medium</v>
      </c>
      <c r="S6931" t="str">
        <f t="shared" si="758"/>
        <v>High</v>
      </c>
      <c r="T6931" t="str">
        <f t="shared" si="759"/>
        <v>Oct</v>
      </c>
      <c r="U6931">
        <f t="shared" si="760"/>
        <v>2022</v>
      </c>
      <c r="V6931" t="str">
        <f t="shared" si="761"/>
        <v>5-10</v>
      </c>
      <c r="W6931" t="str">
        <f t="shared" si="762"/>
        <v>Slow</v>
      </c>
    </row>
    <row r="6932" spans="1:23" x14ac:dyDescent="0.3">
      <c r="A6932">
        <v>606931</v>
      </c>
      <c r="B6932">
        <v>72043</v>
      </c>
      <c r="C6932">
        <v>30</v>
      </c>
      <c r="D6932" t="s">
        <v>7</v>
      </c>
      <c r="E6932" t="s">
        <v>13</v>
      </c>
      <c r="F6932" t="s">
        <v>19</v>
      </c>
      <c r="G6932" t="s">
        <v>31</v>
      </c>
      <c r="H6932" s="1">
        <v>44617</v>
      </c>
      <c r="I6932" t="s">
        <v>33</v>
      </c>
      <c r="J6932">
        <v>52</v>
      </c>
      <c r="K6932">
        <v>8.1999999999999993</v>
      </c>
      <c r="L6932">
        <v>629.30999999999995</v>
      </c>
      <c r="M6932">
        <v>91.93</v>
      </c>
      <c r="N6932" t="s">
        <v>47</v>
      </c>
      <c r="O6932">
        <v>1</v>
      </c>
      <c r="P6932" t="str" cm="1">
        <f t="array" ref="P6932">_xlfn.IFS(C6932&lt;25,"18-24", C6932&lt;=35,"25-35", C6932&lt;=50,"36-50",TRUE,"50+")</f>
        <v>25-35</v>
      </c>
      <c r="Q6932" t="str">
        <f t="shared" si="756"/>
        <v>new</v>
      </c>
      <c r="R6932" t="str">
        <f t="shared" si="757"/>
        <v>high value</v>
      </c>
      <c r="S6932" t="str">
        <f t="shared" si="758"/>
        <v>Low</v>
      </c>
      <c r="T6932" t="str">
        <f t="shared" si="759"/>
        <v>Feb</v>
      </c>
      <c r="U6932">
        <f t="shared" si="760"/>
        <v>2022</v>
      </c>
      <c r="V6932" t="str">
        <f t="shared" si="761"/>
        <v>5-10</v>
      </c>
      <c r="W6932" t="str">
        <f t="shared" si="762"/>
        <v>Slow</v>
      </c>
    </row>
    <row r="6933" spans="1:23" x14ac:dyDescent="0.3">
      <c r="A6933">
        <v>606932</v>
      </c>
      <c r="B6933">
        <v>63810</v>
      </c>
      <c r="C6933">
        <v>31</v>
      </c>
      <c r="D6933" t="s">
        <v>4</v>
      </c>
      <c r="E6933" t="s">
        <v>13</v>
      </c>
      <c r="F6933" t="s">
        <v>24</v>
      </c>
      <c r="G6933" t="s">
        <v>25</v>
      </c>
      <c r="H6933" s="1">
        <v>45458</v>
      </c>
      <c r="I6933" t="s">
        <v>34</v>
      </c>
      <c r="J6933">
        <v>54</v>
      </c>
      <c r="K6933">
        <v>13.6</v>
      </c>
      <c r="L6933">
        <v>887.56</v>
      </c>
      <c r="M6933">
        <v>55.77</v>
      </c>
      <c r="N6933" t="s">
        <v>49</v>
      </c>
      <c r="O6933">
        <v>3</v>
      </c>
      <c r="P6933" t="str" cm="1">
        <f t="array" ref="P6933">_xlfn.IFS(C6933&lt;25,"18-24", C6933&lt;=35,"25-35", C6933&lt;=50,"36-50",TRUE,"50+")</f>
        <v>25-35</v>
      </c>
      <c r="Q6933" t="str">
        <f t="shared" si="756"/>
        <v>new</v>
      </c>
      <c r="R6933" t="str">
        <f t="shared" si="757"/>
        <v>high value</v>
      </c>
      <c r="S6933" t="str">
        <f t="shared" si="758"/>
        <v>medium</v>
      </c>
      <c r="T6933" t="str">
        <f t="shared" si="759"/>
        <v>Jun</v>
      </c>
      <c r="U6933">
        <f t="shared" si="760"/>
        <v>2024</v>
      </c>
      <c r="V6933" t="str">
        <f t="shared" si="761"/>
        <v>10-15</v>
      </c>
      <c r="W6933" t="str">
        <f t="shared" si="762"/>
        <v>Slow</v>
      </c>
    </row>
    <row r="6934" spans="1:23" x14ac:dyDescent="0.3">
      <c r="A6934">
        <v>606933</v>
      </c>
      <c r="B6934">
        <v>24255</v>
      </c>
      <c r="C6934">
        <v>23</v>
      </c>
      <c r="D6934" t="s">
        <v>7</v>
      </c>
      <c r="E6934" t="s">
        <v>16</v>
      </c>
      <c r="F6934" t="s">
        <v>22</v>
      </c>
      <c r="G6934" t="s">
        <v>29</v>
      </c>
      <c r="H6934" s="1">
        <v>45167</v>
      </c>
      <c r="I6934" t="s">
        <v>34</v>
      </c>
      <c r="J6934">
        <v>86</v>
      </c>
      <c r="K6934">
        <v>1.5</v>
      </c>
      <c r="L6934">
        <v>481.26</v>
      </c>
      <c r="M6934">
        <v>67.739999999999995</v>
      </c>
      <c r="N6934" t="s">
        <v>47</v>
      </c>
      <c r="O6934">
        <v>2</v>
      </c>
      <c r="P6934" t="str" cm="1">
        <f t="array" ref="P6934">_xlfn.IFS(C6934&lt;25,"18-24", C6934&lt;=35,"25-35", C6934&lt;=50,"36-50",TRUE,"50+")</f>
        <v>18-24</v>
      </c>
      <c r="Q6934" t="str">
        <f t="shared" si="756"/>
        <v>new</v>
      </c>
      <c r="R6934" t="str">
        <f t="shared" si="757"/>
        <v>medium</v>
      </c>
      <c r="S6934" t="str">
        <f t="shared" si="758"/>
        <v>Low</v>
      </c>
      <c r="T6934" t="str">
        <f t="shared" si="759"/>
        <v>Aug</v>
      </c>
      <c r="U6934">
        <f t="shared" si="760"/>
        <v>2023</v>
      </c>
      <c r="V6934" t="str">
        <f t="shared" si="761"/>
        <v>0-5</v>
      </c>
      <c r="W6934" t="str">
        <f t="shared" si="762"/>
        <v>Slow</v>
      </c>
    </row>
    <row r="6935" spans="1:23" x14ac:dyDescent="0.3">
      <c r="A6935">
        <v>606934</v>
      </c>
      <c r="B6935">
        <v>29025</v>
      </c>
      <c r="C6935">
        <v>34</v>
      </c>
      <c r="D6935" t="s">
        <v>4</v>
      </c>
      <c r="E6935" t="s">
        <v>13</v>
      </c>
      <c r="F6935" t="s">
        <v>24</v>
      </c>
      <c r="G6935" t="s">
        <v>21</v>
      </c>
      <c r="H6935" s="1">
        <v>44598</v>
      </c>
      <c r="I6935" t="s">
        <v>34</v>
      </c>
      <c r="J6935">
        <v>42</v>
      </c>
      <c r="K6935">
        <v>5.6</v>
      </c>
      <c r="L6935">
        <v>1362.12</v>
      </c>
      <c r="M6935">
        <v>30.61</v>
      </c>
      <c r="N6935" t="s">
        <v>50</v>
      </c>
      <c r="O6935">
        <v>4</v>
      </c>
      <c r="P6935" t="str" cm="1">
        <f t="array" ref="P6935">_xlfn.IFS(C6935&lt;25,"18-24", C6935&lt;=35,"25-35", C6935&lt;=50,"36-50",TRUE,"50+")</f>
        <v>25-35</v>
      </c>
      <c r="Q6935" t="str">
        <f t="shared" si="756"/>
        <v>new</v>
      </c>
      <c r="R6935" t="str">
        <f t="shared" si="757"/>
        <v>high value</v>
      </c>
      <c r="S6935" t="str">
        <f t="shared" si="758"/>
        <v>medium</v>
      </c>
      <c r="T6935" t="str">
        <f t="shared" si="759"/>
        <v>Feb</v>
      </c>
      <c r="U6935">
        <f t="shared" si="760"/>
        <v>2022</v>
      </c>
      <c r="V6935" t="str">
        <f t="shared" si="761"/>
        <v>5-10</v>
      </c>
      <c r="W6935" t="str">
        <f t="shared" si="762"/>
        <v>Medium</v>
      </c>
    </row>
    <row r="6936" spans="1:23" x14ac:dyDescent="0.3">
      <c r="A6936">
        <v>606935</v>
      </c>
      <c r="B6936">
        <v>15847</v>
      </c>
      <c r="C6936">
        <v>60</v>
      </c>
      <c r="D6936" t="s">
        <v>4</v>
      </c>
      <c r="E6936" t="s">
        <v>16</v>
      </c>
      <c r="F6936" t="s">
        <v>28</v>
      </c>
      <c r="G6936" t="s">
        <v>21</v>
      </c>
      <c r="H6936" s="1">
        <v>45245</v>
      </c>
      <c r="I6936" t="s">
        <v>33</v>
      </c>
      <c r="J6936">
        <v>53</v>
      </c>
      <c r="K6936">
        <v>6.6</v>
      </c>
      <c r="L6936">
        <v>1057.29</v>
      </c>
      <c r="M6936">
        <v>96.6</v>
      </c>
      <c r="N6936" t="s">
        <v>49</v>
      </c>
      <c r="O6936">
        <v>5</v>
      </c>
      <c r="P6936" t="str" cm="1">
        <f t="array" ref="P6936">_xlfn.IFS(C6936&lt;25,"18-24", C6936&lt;=35,"25-35", C6936&lt;=50,"36-50",TRUE,"50+")</f>
        <v>50+</v>
      </c>
      <c r="Q6936" t="str">
        <f t="shared" si="756"/>
        <v>new</v>
      </c>
      <c r="R6936" t="str">
        <f t="shared" si="757"/>
        <v>high value</v>
      </c>
      <c r="S6936" t="str">
        <f t="shared" si="758"/>
        <v>High</v>
      </c>
      <c r="T6936" t="str">
        <f t="shared" si="759"/>
        <v>Nov</v>
      </c>
      <c r="U6936">
        <f t="shared" si="760"/>
        <v>2023</v>
      </c>
      <c r="V6936" t="str">
        <f t="shared" si="761"/>
        <v>5-10</v>
      </c>
      <c r="W6936" t="str">
        <f t="shared" si="762"/>
        <v>Slow</v>
      </c>
    </row>
    <row r="6937" spans="1:23" x14ac:dyDescent="0.3">
      <c r="A6937">
        <v>606936</v>
      </c>
      <c r="B6937">
        <v>70324</v>
      </c>
      <c r="C6937">
        <v>42</v>
      </c>
      <c r="D6937" t="s">
        <v>4</v>
      </c>
      <c r="E6937" t="s">
        <v>5</v>
      </c>
      <c r="F6937" t="s">
        <v>22</v>
      </c>
      <c r="G6937" t="s">
        <v>23</v>
      </c>
      <c r="H6937" s="1">
        <v>45295</v>
      </c>
      <c r="I6937" t="s">
        <v>34</v>
      </c>
      <c r="J6937">
        <v>53</v>
      </c>
      <c r="K6937">
        <v>8.1999999999999993</v>
      </c>
      <c r="L6937">
        <v>201.86</v>
      </c>
      <c r="M6937">
        <v>65.489999999999995</v>
      </c>
      <c r="N6937" t="s">
        <v>47</v>
      </c>
      <c r="O6937">
        <v>4</v>
      </c>
      <c r="P6937" t="str" cm="1">
        <f t="array" ref="P6937">_xlfn.IFS(C6937&lt;25,"18-24", C6937&lt;=35,"25-35", C6937&lt;=50,"36-50",TRUE,"50+")</f>
        <v>36-50</v>
      </c>
      <c r="Q6937" t="str">
        <f t="shared" si="756"/>
        <v>new</v>
      </c>
      <c r="R6937" t="str">
        <f t="shared" si="757"/>
        <v>low</v>
      </c>
      <c r="S6937" t="str">
        <f t="shared" si="758"/>
        <v>medium</v>
      </c>
      <c r="T6937" t="str">
        <f t="shared" si="759"/>
        <v>Jan</v>
      </c>
      <c r="U6937">
        <f t="shared" si="760"/>
        <v>2024</v>
      </c>
      <c r="V6937" t="str">
        <f t="shared" si="761"/>
        <v>5-10</v>
      </c>
      <c r="W6937" t="str">
        <f t="shared" si="762"/>
        <v>Slow</v>
      </c>
    </row>
    <row r="6938" spans="1:23" x14ac:dyDescent="0.3">
      <c r="A6938">
        <v>606937</v>
      </c>
      <c r="B6938">
        <v>95387</v>
      </c>
      <c r="C6938">
        <v>60</v>
      </c>
      <c r="D6938" t="s">
        <v>4</v>
      </c>
      <c r="E6938" t="s">
        <v>11</v>
      </c>
      <c r="F6938" t="s">
        <v>30</v>
      </c>
      <c r="G6938" t="s">
        <v>31</v>
      </c>
      <c r="H6938" s="1">
        <v>45519</v>
      </c>
      <c r="I6938" t="s">
        <v>34</v>
      </c>
      <c r="J6938">
        <v>86</v>
      </c>
      <c r="K6938">
        <v>14.9</v>
      </c>
      <c r="L6938">
        <v>880.06</v>
      </c>
      <c r="M6938">
        <v>57.08</v>
      </c>
      <c r="N6938" t="s">
        <v>48</v>
      </c>
      <c r="O6938">
        <v>5</v>
      </c>
      <c r="P6938" t="str" cm="1">
        <f t="array" ref="P6938">_xlfn.IFS(C6938&lt;25,"18-24", C6938&lt;=35,"25-35", C6938&lt;=50,"36-50",TRUE,"50+")</f>
        <v>50+</v>
      </c>
      <c r="Q6938" t="str">
        <f t="shared" si="756"/>
        <v>new</v>
      </c>
      <c r="R6938" t="str">
        <f t="shared" si="757"/>
        <v>high value</v>
      </c>
      <c r="S6938" t="str">
        <f t="shared" si="758"/>
        <v>High</v>
      </c>
      <c r="T6938" t="str">
        <f t="shared" si="759"/>
        <v>Aug</v>
      </c>
      <c r="U6938">
        <f t="shared" si="760"/>
        <v>2024</v>
      </c>
      <c r="V6938" t="str">
        <f t="shared" si="761"/>
        <v>10-15</v>
      </c>
      <c r="W6938" t="str">
        <f t="shared" si="762"/>
        <v>Slow</v>
      </c>
    </row>
    <row r="6939" spans="1:23" x14ac:dyDescent="0.3">
      <c r="A6939">
        <v>606938</v>
      </c>
      <c r="B6939">
        <v>34753</v>
      </c>
      <c r="C6939">
        <v>24</v>
      </c>
      <c r="D6939" t="s">
        <v>7</v>
      </c>
      <c r="E6939" t="s">
        <v>8</v>
      </c>
      <c r="F6939" t="s">
        <v>22</v>
      </c>
      <c r="G6939" t="s">
        <v>29</v>
      </c>
      <c r="H6939" s="1">
        <v>45398</v>
      </c>
      <c r="I6939" t="s">
        <v>33</v>
      </c>
      <c r="J6939">
        <v>27</v>
      </c>
      <c r="K6939">
        <v>2</v>
      </c>
      <c r="L6939">
        <v>219.08</v>
      </c>
      <c r="M6939">
        <v>25.8</v>
      </c>
      <c r="N6939" t="s">
        <v>50</v>
      </c>
      <c r="O6939">
        <v>2</v>
      </c>
      <c r="P6939" t="str" cm="1">
        <f t="array" ref="P6939">_xlfn.IFS(C6939&lt;25,"18-24", C6939&lt;=35,"25-35", C6939&lt;=50,"36-50",TRUE,"50+")</f>
        <v>18-24</v>
      </c>
      <c r="Q6939" t="str">
        <f t="shared" si="756"/>
        <v>new</v>
      </c>
      <c r="R6939" t="str">
        <f t="shared" si="757"/>
        <v>low</v>
      </c>
      <c r="S6939" t="str">
        <f t="shared" si="758"/>
        <v>Low</v>
      </c>
      <c r="T6939" t="str">
        <f t="shared" si="759"/>
        <v>Apr</v>
      </c>
      <c r="U6939">
        <f t="shared" si="760"/>
        <v>2024</v>
      </c>
      <c r="V6939" t="str">
        <f t="shared" si="761"/>
        <v>0-5</v>
      </c>
      <c r="W6939" t="str">
        <f t="shared" si="762"/>
        <v>Fast</v>
      </c>
    </row>
    <row r="6940" spans="1:23" x14ac:dyDescent="0.3">
      <c r="A6940">
        <v>606939</v>
      </c>
      <c r="B6940">
        <v>35098</v>
      </c>
      <c r="C6940">
        <v>33</v>
      </c>
      <c r="D6940" t="s">
        <v>7</v>
      </c>
      <c r="E6940" t="s">
        <v>5</v>
      </c>
      <c r="F6940" t="s">
        <v>22</v>
      </c>
      <c r="G6940" t="s">
        <v>23</v>
      </c>
      <c r="H6940" s="1">
        <v>44615</v>
      </c>
      <c r="I6940" t="s">
        <v>33</v>
      </c>
      <c r="J6940">
        <v>79</v>
      </c>
      <c r="K6940">
        <v>6.9</v>
      </c>
      <c r="L6940">
        <v>1412.8</v>
      </c>
      <c r="M6940">
        <v>27.64</v>
      </c>
      <c r="N6940" t="s">
        <v>49</v>
      </c>
      <c r="O6940">
        <v>1</v>
      </c>
      <c r="P6940" t="str" cm="1">
        <f t="array" ref="P6940">_xlfn.IFS(C6940&lt;25,"18-24", C6940&lt;=35,"25-35", C6940&lt;=50,"36-50",TRUE,"50+")</f>
        <v>25-35</v>
      </c>
      <c r="Q6940" t="str">
        <f t="shared" si="756"/>
        <v>new</v>
      </c>
      <c r="R6940" t="str">
        <f t="shared" si="757"/>
        <v>high value</v>
      </c>
      <c r="S6940" t="str">
        <f t="shared" si="758"/>
        <v>Low</v>
      </c>
      <c r="T6940" t="str">
        <f t="shared" si="759"/>
        <v>Feb</v>
      </c>
      <c r="U6940">
        <f t="shared" si="760"/>
        <v>2022</v>
      </c>
      <c r="V6940" t="str">
        <f t="shared" si="761"/>
        <v>5-10</v>
      </c>
      <c r="W6940" t="str">
        <f t="shared" si="762"/>
        <v>Slow</v>
      </c>
    </row>
    <row r="6941" spans="1:23" x14ac:dyDescent="0.3">
      <c r="A6941">
        <v>606940</v>
      </c>
      <c r="B6941">
        <v>95157</v>
      </c>
      <c r="C6941">
        <v>24</v>
      </c>
      <c r="D6941" t="s">
        <v>7</v>
      </c>
      <c r="E6941" t="s">
        <v>11</v>
      </c>
      <c r="F6941" t="s">
        <v>22</v>
      </c>
      <c r="G6941" t="s">
        <v>27</v>
      </c>
      <c r="H6941" s="1">
        <v>45529</v>
      </c>
      <c r="I6941" t="s">
        <v>33</v>
      </c>
      <c r="J6941">
        <v>86</v>
      </c>
      <c r="K6941">
        <v>5.2</v>
      </c>
      <c r="L6941">
        <v>1404.14</v>
      </c>
      <c r="M6941">
        <v>20</v>
      </c>
      <c r="N6941" t="s">
        <v>49</v>
      </c>
      <c r="O6941">
        <v>4</v>
      </c>
      <c r="P6941" t="str" cm="1">
        <f t="array" ref="P6941">_xlfn.IFS(C6941&lt;25,"18-24", C6941&lt;=35,"25-35", C6941&lt;=50,"36-50",TRUE,"50+")</f>
        <v>18-24</v>
      </c>
      <c r="Q6941" t="str">
        <f t="shared" si="756"/>
        <v>new</v>
      </c>
      <c r="R6941" t="str">
        <f t="shared" si="757"/>
        <v>high value</v>
      </c>
      <c r="S6941" t="str">
        <f t="shared" si="758"/>
        <v>medium</v>
      </c>
      <c r="T6941" t="str">
        <f t="shared" si="759"/>
        <v>Aug</v>
      </c>
      <c r="U6941">
        <f t="shared" si="760"/>
        <v>2024</v>
      </c>
      <c r="V6941" t="str">
        <f t="shared" si="761"/>
        <v>5-10</v>
      </c>
      <c r="W6941" t="str">
        <f t="shared" si="762"/>
        <v>Slow</v>
      </c>
    </row>
    <row r="6942" spans="1:23" x14ac:dyDescent="0.3">
      <c r="A6942">
        <v>606941</v>
      </c>
      <c r="B6942">
        <v>28336</v>
      </c>
      <c r="C6942">
        <v>53</v>
      </c>
      <c r="D6942" t="s">
        <v>7</v>
      </c>
      <c r="E6942" t="s">
        <v>5</v>
      </c>
      <c r="F6942" t="s">
        <v>30</v>
      </c>
      <c r="G6942" t="s">
        <v>29</v>
      </c>
      <c r="H6942" s="1">
        <v>44689</v>
      </c>
      <c r="I6942" t="s">
        <v>34</v>
      </c>
      <c r="J6942">
        <v>80</v>
      </c>
      <c r="K6942">
        <v>3.8</v>
      </c>
      <c r="L6942">
        <v>1490.51</v>
      </c>
      <c r="M6942">
        <v>103.5</v>
      </c>
      <c r="N6942" t="s">
        <v>49</v>
      </c>
      <c r="O6942">
        <v>2</v>
      </c>
      <c r="P6942" t="str" cm="1">
        <f t="array" ref="P6942">_xlfn.IFS(C6942&lt;25,"18-24", C6942&lt;=35,"25-35", C6942&lt;=50,"36-50",TRUE,"50+")</f>
        <v>50+</v>
      </c>
      <c r="Q6942" t="str">
        <f t="shared" si="756"/>
        <v>new</v>
      </c>
      <c r="R6942" t="str">
        <f t="shared" si="757"/>
        <v>high value</v>
      </c>
      <c r="S6942" t="str">
        <f t="shared" si="758"/>
        <v>Low</v>
      </c>
      <c r="T6942" t="str">
        <f t="shared" si="759"/>
        <v>May</v>
      </c>
      <c r="U6942">
        <f t="shared" si="760"/>
        <v>2022</v>
      </c>
      <c r="V6942" t="str">
        <f t="shared" si="761"/>
        <v>0-5</v>
      </c>
      <c r="W6942" t="str">
        <f t="shared" si="762"/>
        <v>Slow</v>
      </c>
    </row>
    <row r="6943" spans="1:23" x14ac:dyDescent="0.3">
      <c r="A6943">
        <v>606942</v>
      </c>
      <c r="B6943">
        <v>29474</v>
      </c>
      <c r="C6943">
        <v>40</v>
      </c>
      <c r="D6943" t="s">
        <v>7</v>
      </c>
      <c r="E6943" t="s">
        <v>5</v>
      </c>
      <c r="F6943" t="s">
        <v>32</v>
      </c>
      <c r="G6943" t="s">
        <v>21</v>
      </c>
      <c r="H6943" s="1">
        <v>45439</v>
      </c>
      <c r="I6943" t="s">
        <v>33</v>
      </c>
      <c r="J6943">
        <v>77</v>
      </c>
      <c r="K6943">
        <v>3.4</v>
      </c>
      <c r="L6943">
        <v>991.3</v>
      </c>
      <c r="M6943">
        <v>115.19</v>
      </c>
      <c r="N6943" t="s">
        <v>50</v>
      </c>
      <c r="O6943">
        <v>2</v>
      </c>
      <c r="P6943" t="str" cm="1">
        <f t="array" ref="P6943">_xlfn.IFS(C6943&lt;25,"18-24", C6943&lt;=35,"25-35", C6943&lt;=50,"36-50",TRUE,"50+")</f>
        <v>36-50</v>
      </c>
      <c r="Q6943" t="str">
        <f t="shared" si="756"/>
        <v>new</v>
      </c>
      <c r="R6943" t="str">
        <f t="shared" si="757"/>
        <v>high value</v>
      </c>
      <c r="S6943" t="str">
        <f t="shared" si="758"/>
        <v>Low</v>
      </c>
      <c r="T6943" t="str">
        <f t="shared" si="759"/>
        <v>May</v>
      </c>
      <c r="U6943">
        <f t="shared" si="760"/>
        <v>2024</v>
      </c>
      <c r="V6943" t="str">
        <f t="shared" si="761"/>
        <v>0-5</v>
      </c>
      <c r="W6943" t="str">
        <f t="shared" si="762"/>
        <v>Slow</v>
      </c>
    </row>
    <row r="6944" spans="1:23" x14ac:dyDescent="0.3">
      <c r="A6944">
        <v>606943</v>
      </c>
      <c r="B6944">
        <v>95816</v>
      </c>
      <c r="C6944">
        <v>64</v>
      </c>
      <c r="D6944" t="s">
        <v>7</v>
      </c>
      <c r="E6944" t="s">
        <v>11</v>
      </c>
      <c r="F6944" t="s">
        <v>32</v>
      </c>
      <c r="G6944" t="s">
        <v>23</v>
      </c>
      <c r="H6944" s="1">
        <v>44817</v>
      </c>
      <c r="I6944" t="s">
        <v>33</v>
      </c>
      <c r="J6944">
        <v>20</v>
      </c>
      <c r="K6944">
        <v>8</v>
      </c>
      <c r="L6944">
        <v>1302.17</v>
      </c>
      <c r="M6944">
        <v>74.59</v>
      </c>
      <c r="N6944" t="s">
        <v>49</v>
      </c>
      <c r="O6944">
        <v>2</v>
      </c>
      <c r="P6944" t="str" cm="1">
        <f t="array" ref="P6944">_xlfn.IFS(C6944&lt;25,"18-24", C6944&lt;=35,"25-35", C6944&lt;=50,"36-50",TRUE,"50+")</f>
        <v>50+</v>
      </c>
      <c r="Q6944" t="str">
        <f t="shared" si="756"/>
        <v>new</v>
      </c>
      <c r="R6944" t="str">
        <f t="shared" si="757"/>
        <v>high value</v>
      </c>
      <c r="S6944" t="str">
        <f t="shared" si="758"/>
        <v>Low</v>
      </c>
      <c r="T6944" t="str">
        <f t="shared" si="759"/>
        <v>Sep</v>
      </c>
      <c r="U6944">
        <f t="shared" si="760"/>
        <v>2022</v>
      </c>
      <c r="V6944" t="str">
        <f t="shared" si="761"/>
        <v>5-10</v>
      </c>
      <c r="W6944" t="str">
        <f t="shared" si="762"/>
        <v>Fast</v>
      </c>
    </row>
    <row r="6945" spans="1:23" x14ac:dyDescent="0.3">
      <c r="A6945">
        <v>606944</v>
      </c>
      <c r="B6945">
        <v>24148</v>
      </c>
      <c r="C6945">
        <v>45</v>
      </c>
      <c r="D6945" t="s">
        <v>4</v>
      </c>
      <c r="E6945" t="s">
        <v>8</v>
      </c>
      <c r="F6945" t="s">
        <v>19</v>
      </c>
      <c r="G6945" t="s">
        <v>31</v>
      </c>
      <c r="H6945" s="1">
        <v>45092</v>
      </c>
      <c r="I6945" t="s">
        <v>33</v>
      </c>
      <c r="J6945">
        <v>70</v>
      </c>
      <c r="K6945">
        <v>12.3</v>
      </c>
      <c r="L6945">
        <v>1274.98</v>
      </c>
      <c r="M6945">
        <v>86.37</v>
      </c>
      <c r="N6945" t="s">
        <v>48</v>
      </c>
      <c r="O6945">
        <v>3</v>
      </c>
      <c r="P6945" t="str" cm="1">
        <f t="array" ref="P6945">_xlfn.IFS(C6945&lt;25,"18-24", C6945&lt;=35,"25-35", C6945&lt;=50,"36-50",TRUE,"50+")</f>
        <v>36-50</v>
      </c>
      <c r="Q6945" t="str">
        <f t="shared" si="756"/>
        <v>new</v>
      </c>
      <c r="R6945" t="str">
        <f t="shared" si="757"/>
        <v>high value</v>
      </c>
      <c r="S6945" t="str">
        <f t="shared" si="758"/>
        <v>medium</v>
      </c>
      <c r="T6945" t="str">
        <f t="shared" si="759"/>
        <v>Jun</v>
      </c>
      <c r="U6945">
        <f t="shared" si="760"/>
        <v>2023</v>
      </c>
      <c r="V6945" t="str">
        <f t="shared" si="761"/>
        <v>10-15</v>
      </c>
      <c r="W6945" t="str">
        <f t="shared" si="762"/>
        <v>Slow</v>
      </c>
    </row>
    <row r="6946" spans="1:23" x14ac:dyDescent="0.3">
      <c r="A6946">
        <v>606945</v>
      </c>
      <c r="B6946">
        <v>92982</v>
      </c>
      <c r="C6946">
        <v>33</v>
      </c>
      <c r="D6946" t="s">
        <v>7</v>
      </c>
      <c r="E6946" t="s">
        <v>5</v>
      </c>
      <c r="F6946" t="s">
        <v>22</v>
      </c>
      <c r="G6946" t="s">
        <v>23</v>
      </c>
      <c r="H6946" s="1">
        <v>44845</v>
      </c>
      <c r="I6946" t="s">
        <v>33</v>
      </c>
      <c r="J6946">
        <v>59</v>
      </c>
      <c r="K6946">
        <v>14.6</v>
      </c>
      <c r="L6946">
        <v>652.98</v>
      </c>
      <c r="M6946">
        <v>106.68</v>
      </c>
      <c r="N6946" t="s">
        <v>50</v>
      </c>
      <c r="O6946">
        <v>3</v>
      </c>
      <c r="P6946" t="str" cm="1">
        <f t="array" ref="P6946">_xlfn.IFS(C6946&lt;25,"18-24", C6946&lt;=35,"25-35", C6946&lt;=50,"36-50",TRUE,"50+")</f>
        <v>25-35</v>
      </c>
      <c r="Q6946" t="str">
        <f t="shared" si="756"/>
        <v>new</v>
      </c>
      <c r="R6946" t="str">
        <f t="shared" si="757"/>
        <v>high value</v>
      </c>
      <c r="S6946" t="str">
        <f t="shared" si="758"/>
        <v>medium</v>
      </c>
      <c r="T6946" t="str">
        <f t="shared" si="759"/>
        <v>Oct</v>
      </c>
      <c r="U6946">
        <f t="shared" si="760"/>
        <v>2022</v>
      </c>
      <c r="V6946" t="str">
        <f t="shared" si="761"/>
        <v>10-15</v>
      </c>
      <c r="W6946" t="str">
        <f t="shared" si="762"/>
        <v>Slow</v>
      </c>
    </row>
    <row r="6947" spans="1:23" x14ac:dyDescent="0.3">
      <c r="A6947">
        <v>606946</v>
      </c>
      <c r="B6947">
        <v>53284</v>
      </c>
      <c r="C6947">
        <v>49</v>
      </c>
      <c r="D6947" t="s">
        <v>4</v>
      </c>
      <c r="E6947" t="s">
        <v>5</v>
      </c>
      <c r="F6947" t="s">
        <v>19</v>
      </c>
      <c r="G6947" t="s">
        <v>23</v>
      </c>
      <c r="H6947" s="1">
        <v>45501</v>
      </c>
      <c r="I6947" t="s">
        <v>34</v>
      </c>
      <c r="J6947">
        <v>80</v>
      </c>
      <c r="K6947">
        <v>3.7</v>
      </c>
      <c r="L6947">
        <v>1470.85</v>
      </c>
      <c r="M6947">
        <v>44.73</v>
      </c>
      <c r="N6947" t="s">
        <v>47</v>
      </c>
      <c r="O6947">
        <v>3</v>
      </c>
      <c r="P6947" t="str" cm="1">
        <f t="array" ref="P6947">_xlfn.IFS(C6947&lt;25,"18-24", C6947&lt;=35,"25-35", C6947&lt;=50,"36-50",TRUE,"50+")</f>
        <v>36-50</v>
      </c>
      <c r="Q6947" t="str">
        <f t="shared" si="756"/>
        <v>repeat</v>
      </c>
      <c r="R6947" t="str">
        <f t="shared" si="757"/>
        <v>high value</v>
      </c>
      <c r="S6947" t="str">
        <f t="shared" si="758"/>
        <v>medium</v>
      </c>
      <c r="T6947" t="str">
        <f t="shared" si="759"/>
        <v>Jul</v>
      </c>
      <c r="U6947">
        <f t="shared" si="760"/>
        <v>2024</v>
      </c>
      <c r="V6947" t="str">
        <f t="shared" si="761"/>
        <v>0-5</v>
      </c>
      <c r="W6947" t="str">
        <f t="shared" si="762"/>
        <v>Slow</v>
      </c>
    </row>
    <row r="6948" spans="1:23" x14ac:dyDescent="0.3">
      <c r="A6948">
        <v>606947</v>
      </c>
      <c r="B6948">
        <v>55698</v>
      </c>
      <c r="C6948">
        <v>29</v>
      </c>
      <c r="D6948" t="s">
        <v>7</v>
      </c>
      <c r="E6948" t="s">
        <v>16</v>
      </c>
      <c r="F6948" t="s">
        <v>18</v>
      </c>
      <c r="G6948" t="s">
        <v>27</v>
      </c>
      <c r="H6948" s="1">
        <v>44983</v>
      </c>
      <c r="I6948" t="s">
        <v>33</v>
      </c>
      <c r="J6948">
        <v>36</v>
      </c>
      <c r="K6948">
        <v>8.3000000000000007</v>
      </c>
      <c r="L6948">
        <v>883.11</v>
      </c>
      <c r="M6948">
        <v>106.13</v>
      </c>
      <c r="N6948" t="s">
        <v>48</v>
      </c>
      <c r="O6948">
        <v>2</v>
      </c>
      <c r="P6948" t="str" cm="1">
        <f t="array" ref="P6948">_xlfn.IFS(C6948&lt;25,"18-24", C6948&lt;=35,"25-35", C6948&lt;=50,"36-50",TRUE,"50+")</f>
        <v>25-35</v>
      </c>
      <c r="Q6948" t="str">
        <f t="shared" si="756"/>
        <v>new</v>
      </c>
      <c r="R6948" t="str">
        <f t="shared" si="757"/>
        <v>high value</v>
      </c>
      <c r="S6948" t="str">
        <f t="shared" si="758"/>
        <v>Low</v>
      </c>
      <c r="T6948" t="str">
        <f t="shared" si="759"/>
        <v>Feb</v>
      </c>
      <c r="U6948">
        <f t="shared" si="760"/>
        <v>2023</v>
      </c>
      <c r="V6948" t="str">
        <f t="shared" si="761"/>
        <v>5-10</v>
      </c>
      <c r="W6948" t="str">
        <f t="shared" si="762"/>
        <v>Medium</v>
      </c>
    </row>
    <row r="6949" spans="1:23" x14ac:dyDescent="0.3">
      <c r="A6949">
        <v>606948</v>
      </c>
      <c r="B6949">
        <v>94027</v>
      </c>
      <c r="C6949">
        <v>25</v>
      </c>
      <c r="D6949" t="s">
        <v>7</v>
      </c>
      <c r="E6949" t="s">
        <v>15</v>
      </c>
      <c r="F6949" t="s">
        <v>18</v>
      </c>
      <c r="G6949" t="s">
        <v>31</v>
      </c>
      <c r="H6949" s="1">
        <v>44809</v>
      </c>
      <c r="I6949" t="s">
        <v>34</v>
      </c>
      <c r="J6949">
        <v>46</v>
      </c>
      <c r="K6949">
        <v>6.3</v>
      </c>
      <c r="L6949">
        <v>478.54</v>
      </c>
      <c r="M6949">
        <v>60.37</v>
      </c>
      <c r="N6949" t="s">
        <v>49</v>
      </c>
      <c r="O6949">
        <v>5</v>
      </c>
      <c r="P6949" t="str" cm="1">
        <f t="array" ref="P6949">_xlfn.IFS(C6949&lt;25,"18-24", C6949&lt;=35,"25-35", C6949&lt;=50,"36-50",TRUE,"50+")</f>
        <v>25-35</v>
      </c>
      <c r="Q6949" t="str">
        <f t="shared" si="756"/>
        <v>new</v>
      </c>
      <c r="R6949" t="str">
        <f t="shared" si="757"/>
        <v>medium</v>
      </c>
      <c r="S6949" t="str">
        <f t="shared" si="758"/>
        <v>High</v>
      </c>
      <c r="T6949" t="str">
        <f t="shared" si="759"/>
        <v>Sep</v>
      </c>
      <c r="U6949">
        <f t="shared" si="760"/>
        <v>2022</v>
      </c>
      <c r="V6949" t="str">
        <f t="shared" si="761"/>
        <v>5-10</v>
      </c>
      <c r="W6949" t="str">
        <f t="shared" si="762"/>
        <v>Slow</v>
      </c>
    </row>
    <row r="6950" spans="1:23" x14ac:dyDescent="0.3">
      <c r="A6950">
        <v>606949</v>
      </c>
      <c r="B6950">
        <v>17164</v>
      </c>
      <c r="C6950">
        <v>29</v>
      </c>
      <c r="D6950" t="s">
        <v>7</v>
      </c>
      <c r="E6950" t="s">
        <v>16</v>
      </c>
      <c r="F6950" t="s">
        <v>30</v>
      </c>
      <c r="G6950" t="s">
        <v>25</v>
      </c>
      <c r="H6950" s="1">
        <v>45217</v>
      </c>
      <c r="I6950" t="s">
        <v>33</v>
      </c>
      <c r="J6950">
        <v>21</v>
      </c>
      <c r="K6950">
        <v>7.2</v>
      </c>
      <c r="L6950">
        <v>689.24</v>
      </c>
      <c r="M6950">
        <v>90.7</v>
      </c>
      <c r="N6950" t="s">
        <v>50</v>
      </c>
      <c r="O6950">
        <v>1</v>
      </c>
      <c r="P6950" t="str" cm="1">
        <f t="array" ref="P6950">_xlfn.IFS(C6950&lt;25,"18-24", C6950&lt;=35,"25-35", C6950&lt;=50,"36-50",TRUE,"50+")</f>
        <v>25-35</v>
      </c>
      <c r="Q6950" t="str">
        <f t="shared" si="756"/>
        <v>new</v>
      </c>
      <c r="R6950" t="str">
        <f t="shared" si="757"/>
        <v>high value</v>
      </c>
      <c r="S6950" t="str">
        <f t="shared" si="758"/>
        <v>Low</v>
      </c>
      <c r="T6950" t="str">
        <f t="shared" si="759"/>
        <v>Oct</v>
      </c>
      <c r="U6950">
        <f t="shared" si="760"/>
        <v>2023</v>
      </c>
      <c r="V6950" t="str">
        <f t="shared" si="761"/>
        <v>5-10</v>
      </c>
      <c r="W6950" t="str">
        <f t="shared" si="762"/>
        <v>Fast</v>
      </c>
    </row>
    <row r="6951" spans="1:23" x14ac:dyDescent="0.3">
      <c r="A6951">
        <v>606950</v>
      </c>
      <c r="B6951">
        <v>89239</v>
      </c>
      <c r="C6951">
        <v>48</v>
      </c>
      <c r="D6951" t="s">
        <v>7</v>
      </c>
      <c r="E6951" t="s">
        <v>16</v>
      </c>
      <c r="F6951" t="s">
        <v>24</v>
      </c>
      <c r="G6951" t="s">
        <v>31</v>
      </c>
      <c r="H6951" s="1">
        <v>44795</v>
      </c>
      <c r="I6951" t="s">
        <v>33</v>
      </c>
      <c r="J6951">
        <v>27</v>
      </c>
      <c r="K6951">
        <v>2.9</v>
      </c>
      <c r="L6951">
        <v>604.78</v>
      </c>
      <c r="M6951">
        <v>86.97</v>
      </c>
      <c r="N6951" t="s">
        <v>49</v>
      </c>
      <c r="O6951">
        <v>3</v>
      </c>
      <c r="P6951" t="str" cm="1">
        <f t="array" ref="P6951">_xlfn.IFS(C6951&lt;25,"18-24", C6951&lt;=35,"25-35", C6951&lt;=50,"36-50",TRUE,"50+")</f>
        <v>36-50</v>
      </c>
      <c r="Q6951" t="str">
        <f t="shared" si="756"/>
        <v>new</v>
      </c>
      <c r="R6951" t="str">
        <f t="shared" si="757"/>
        <v>high value</v>
      </c>
      <c r="S6951" t="str">
        <f t="shared" si="758"/>
        <v>medium</v>
      </c>
      <c r="T6951" t="str">
        <f t="shared" si="759"/>
        <v>Aug</v>
      </c>
      <c r="U6951">
        <f t="shared" si="760"/>
        <v>2022</v>
      </c>
      <c r="V6951" t="str">
        <f t="shared" si="761"/>
        <v>0-5</v>
      </c>
      <c r="W6951" t="str">
        <f t="shared" si="762"/>
        <v>Fast</v>
      </c>
    </row>
    <row r="6952" spans="1:23" x14ac:dyDescent="0.3">
      <c r="A6952">
        <v>606951</v>
      </c>
      <c r="B6952">
        <v>72691</v>
      </c>
      <c r="C6952">
        <v>35</v>
      </c>
      <c r="D6952" t="s">
        <v>4</v>
      </c>
      <c r="E6952" t="s">
        <v>11</v>
      </c>
      <c r="F6952" t="s">
        <v>32</v>
      </c>
      <c r="G6952" t="s">
        <v>29</v>
      </c>
      <c r="H6952" s="1">
        <v>44933</v>
      </c>
      <c r="I6952" t="s">
        <v>33</v>
      </c>
      <c r="J6952">
        <v>60</v>
      </c>
      <c r="K6952">
        <v>4</v>
      </c>
      <c r="L6952">
        <v>912.84</v>
      </c>
      <c r="M6952">
        <v>24.37</v>
      </c>
      <c r="N6952" t="s">
        <v>50</v>
      </c>
      <c r="O6952">
        <v>3</v>
      </c>
      <c r="P6952" t="str" cm="1">
        <f t="array" ref="P6952">_xlfn.IFS(C6952&lt;25,"18-24", C6952&lt;=35,"25-35", C6952&lt;=50,"36-50",TRUE,"50+")</f>
        <v>25-35</v>
      </c>
      <c r="Q6952" t="str">
        <f t="shared" si="756"/>
        <v>repeat</v>
      </c>
      <c r="R6952" t="str">
        <f t="shared" si="757"/>
        <v>high value</v>
      </c>
      <c r="S6952" t="str">
        <f t="shared" si="758"/>
        <v>medium</v>
      </c>
      <c r="T6952" t="str">
        <f t="shared" si="759"/>
        <v>Jan</v>
      </c>
      <c r="U6952">
        <f t="shared" si="760"/>
        <v>2023</v>
      </c>
      <c r="V6952" t="str">
        <f t="shared" si="761"/>
        <v>0-5</v>
      </c>
      <c r="W6952" t="str">
        <f t="shared" si="762"/>
        <v>Slow</v>
      </c>
    </row>
    <row r="6953" spans="1:23" x14ac:dyDescent="0.3">
      <c r="A6953">
        <v>606952</v>
      </c>
      <c r="B6953">
        <v>86428</v>
      </c>
      <c r="C6953">
        <v>31</v>
      </c>
      <c r="D6953" t="s">
        <v>7</v>
      </c>
      <c r="E6953" t="s">
        <v>15</v>
      </c>
      <c r="F6953" t="s">
        <v>30</v>
      </c>
      <c r="G6953" t="s">
        <v>21</v>
      </c>
      <c r="H6953" s="1">
        <v>45481</v>
      </c>
      <c r="I6953" t="s">
        <v>34</v>
      </c>
      <c r="J6953">
        <v>25</v>
      </c>
      <c r="K6953">
        <v>5.3</v>
      </c>
      <c r="L6953">
        <v>1408.48</v>
      </c>
      <c r="M6953">
        <v>105.94</v>
      </c>
      <c r="N6953" t="s">
        <v>49</v>
      </c>
      <c r="O6953">
        <v>1</v>
      </c>
      <c r="P6953" t="str" cm="1">
        <f t="array" ref="P6953">_xlfn.IFS(C6953&lt;25,"18-24", C6953&lt;=35,"25-35", C6953&lt;=50,"36-50",TRUE,"50+")</f>
        <v>25-35</v>
      </c>
      <c r="Q6953" t="str">
        <f t="shared" si="756"/>
        <v>new</v>
      </c>
      <c r="R6953" t="str">
        <f t="shared" si="757"/>
        <v>high value</v>
      </c>
      <c r="S6953" t="str">
        <f t="shared" si="758"/>
        <v>Low</v>
      </c>
      <c r="T6953" t="str">
        <f t="shared" si="759"/>
        <v>Jul</v>
      </c>
      <c r="U6953">
        <f t="shared" si="760"/>
        <v>2024</v>
      </c>
      <c r="V6953" t="str">
        <f t="shared" si="761"/>
        <v>5-10</v>
      </c>
      <c r="W6953" t="str">
        <f t="shared" si="762"/>
        <v>Fast</v>
      </c>
    </row>
    <row r="6954" spans="1:23" x14ac:dyDescent="0.3">
      <c r="A6954">
        <v>606953</v>
      </c>
      <c r="B6954">
        <v>25498</v>
      </c>
      <c r="C6954">
        <v>56</v>
      </c>
      <c r="D6954" t="s">
        <v>7</v>
      </c>
      <c r="E6954" t="s">
        <v>13</v>
      </c>
      <c r="F6954" t="s">
        <v>22</v>
      </c>
      <c r="G6954" t="s">
        <v>29</v>
      </c>
      <c r="H6954" s="1">
        <v>44867</v>
      </c>
      <c r="I6954" t="s">
        <v>34</v>
      </c>
      <c r="J6954">
        <v>72</v>
      </c>
      <c r="K6954">
        <v>10.7</v>
      </c>
      <c r="L6954">
        <v>655.58</v>
      </c>
      <c r="M6954">
        <v>47.77</v>
      </c>
      <c r="N6954" t="s">
        <v>49</v>
      </c>
      <c r="O6954">
        <v>5</v>
      </c>
      <c r="P6954" t="str" cm="1">
        <f t="array" ref="P6954">_xlfn.IFS(C6954&lt;25,"18-24", C6954&lt;=35,"25-35", C6954&lt;=50,"36-50",TRUE,"50+")</f>
        <v>50+</v>
      </c>
      <c r="Q6954" t="str">
        <f t="shared" si="756"/>
        <v>new</v>
      </c>
      <c r="R6954" t="str">
        <f t="shared" si="757"/>
        <v>high value</v>
      </c>
      <c r="S6954" t="str">
        <f t="shared" si="758"/>
        <v>High</v>
      </c>
      <c r="T6954" t="str">
        <f t="shared" si="759"/>
        <v>Nov</v>
      </c>
      <c r="U6954">
        <f t="shared" si="760"/>
        <v>2022</v>
      </c>
      <c r="V6954" t="str">
        <f t="shared" si="761"/>
        <v>10-15</v>
      </c>
      <c r="W6954" t="str">
        <f t="shared" si="762"/>
        <v>Slow</v>
      </c>
    </row>
    <row r="6955" spans="1:23" x14ac:dyDescent="0.3">
      <c r="A6955">
        <v>606954</v>
      </c>
      <c r="B6955">
        <v>16992</v>
      </c>
      <c r="C6955">
        <v>34</v>
      </c>
      <c r="D6955" t="s">
        <v>4</v>
      </c>
      <c r="E6955" t="s">
        <v>13</v>
      </c>
      <c r="F6955" t="s">
        <v>18</v>
      </c>
      <c r="G6955" t="s">
        <v>21</v>
      </c>
      <c r="H6955" s="1">
        <v>45091</v>
      </c>
      <c r="I6955" t="s">
        <v>34</v>
      </c>
      <c r="J6955">
        <v>20</v>
      </c>
      <c r="K6955">
        <v>8</v>
      </c>
      <c r="L6955">
        <v>533.96</v>
      </c>
      <c r="M6955">
        <v>57.48</v>
      </c>
      <c r="N6955" t="s">
        <v>50</v>
      </c>
      <c r="O6955">
        <v>2</v>
      </c>
      <c r="P6955" t="str" cm="1">
        <f t="array" ref="P6955">_xlfn.IFS(C6955&lt;25,"18-24", C6955&lt;=35,"25-35", C6955&lt;=50,"36-50",TRUE,"50+")</f>
        <v>25-35</v>
      </c>
      <c r="Q6955" t="str">
        <f t="shared" si="756"/>
        <v>new</v>
      </c>
      <c r="R6955" t="str">
        <f t="shared" si="757"/>
        <v>high value</v>
      </c>
      <c r="S6955" t="str">
        <f t="shared" si="758"/>
        <v>Low</v>
      </c>
      <c r="T6955" t="str">
        <f t="shared" si="759"/>
        <v>Jun</v>
      </c>
      <c r="U6955">
        <f t="shared" si="760"/>
        <v>2023</v>
      </c>
      <c r="V6955" t="str">
        <f t="shared" si="761"/>
        <v>5-10</v>
      </c>
      <c r="W6955" t="str">
        <f t="shared" si="762"/>
        <v>Fast</v>
      </c>
    </row>
    <row r="6956" spans="1:23" x14ac:dyDescent="0.3">
      <c r="A6956">
        <v>606955</v>
      </c>
      <c r="B6956">
        <v>20263</v>
      </c>
      <c r="C6956">
        <v>48</v>
      </c>
      <c r="D6956" t="s">
        <v>7</v>
      </c>
      <c r="E6956" t="s">
        <v>16</v>
      </c>
      <c r="F6956" t="s">
        <v>30</v>
      </c>
      <c r="G6956" t="s">
        <v>23</v>
      </c>
      <c r="H6956" s="1">
        <v>45591</v>
      </c>
      <c r="I6956" t="s">
        <v>34</v>
      </c>
      <c r="J6956">
        <v>29</v>
      </c>
      <c r="K6956">
        <v>10.5</v>
      </c>
      <c r="L6956">
        <v>1405.1</v>
      </c>
      <c r="M6956">
        <v>37.020000000000003</v>
      </c>
      <c r="N6956" t="s">
        <v>47</v>
      </c>
      <c r="O6956">
        <v>3</v>
      </c>
      <c r="P6956" t="str" cm="1">
        <f t="array" ref="P6956">_xlfn.IFS(C6956&lt;25,"18-24", C6956&lt;=35,"25-35", C6956&lt;=50,"36-50",TRUE,"50+")</f>
        <v>36-50</v>
      </c>
      <c r="Q6956" t="str">
        <f t="shared" si="756"/>
        <v>new</v>
      </c>
      <c r="R6956" t="str">
        <f t="shared" si="757"/>
        <v>high value</v>
      </c>
      <c r="S6956" t="str">
        <f t="shared" si="758"/>
        <v>medium</v>
      </c>
      <c r="T6956" t="str">
        <f t="shared" si="759"/>
        <v>Oct</v>
      </c>
      <c r="U6956">
        <f t="shared" si="760"/>
        <v>2024</v>
      </c>
      <c r="V6956" t="str">
        <f t="shared" si="761"/>
        <v>10-15</v>
      </c>
      <c r="W6956" t="str">
        <f t="shared" si="762"/>
        <v>Fast</v>
      </c>
    </row>
    <row r="6957" spans="1:23" x14ac:dyDescent="0.3">
      <c r="A6957">
        <v>606956</v>
      </c>
      <c r="B6957">
        <v>97025</v>
      </c>
      <c r="C6957">
        <v>18</v>
      </c>
      <c r="D6957" t="s">
        <v>7</v>
      </c>
      <c r="E6957" t="s">
        <v>16</v>
      </c>
      <c r="F6957" t="s">
        <v>30</v>
      </c>
      <c r="G6957" t="s">
        <v>21</v>
      </c>
      <c r="H6957" s="1">
        <v>44867</v>
      </c>
      <c r="I6957" t="s">
        <v>34</v>
      </c>
      <c r="J6957">
        <v>36</v>
      </c>
      <c r="K6957">
        <v>11.5</v>
      </c>
      <c r="L6957">
        <v>495.4</v>
      </c>
      <c r="M6957">
        <v>60.76</v>
      </c>
      <c r="N6957" t="s">
        <v>50</v>
      </c>
      <c r="O6957">
        <v>2</v>
      </c>
      <c r="P6957" t="str" cm="1">
        <f t="array" ref="P6957">_xlfn.IFS(C6957&lt;25,"18-24", C6957&lt;=35,"25-35", C6957&lt;=50,"36-50",TRUE,"50+")</f>
        <v>18-24</v>
      </c>
      <c r="Q6957" t="str">
        <f t="shared" si="756"/>
        <v>new</v>
      </c>
      <c r="R6957" t="str">
        <f t="shared" si="757"/>
        <v>medium</v>
      </c>
      <c r="S6957" t="str">
        <f t="shared" si="758"/>
        <v>Low</v>
      </c>
      <c r="T6957" t="str">
        <f t="shared" si="759"/>
        <v>Nov</v>
      </c>
      <c r="U6957">
        <f t="shared" si="760"/>
        <v>2022</v>
      </c>
      <c r="V6957" t="str">
        <f t="shared" si="761"/>
        <v>10-15</v>
      </c>
      <c r="W6957" t="str">
        <f t="shared" si="762"/>
        <v>Medium</v>
      </c>
    </row>
    <row r="6958" spans="1:23" x14ac:dyDescent="0.3">
      <c r="A6958">
        <v>606957</v>
      </c>
      <c r="B6958">
        <v>17837</v>
      </c>
      <c r="C6958">
        <v>18</v>
      </c>
      <c r="D6958" t="s">
        <v>7</v>
      </c>
      <c r="E6958" t="s">
        <v>8</v>
      </c>
      <c r="F6958" t="s">
        <v>24</v>
      </c>
      <c r="G6958" t="s">
        <v>29</v>
      </c>
      <c r="H6958" s="1">
        <v>45426</v>
      </c>
      <c r="I6958" t="s">
        <v>33</v>
      </c>
      <c r="J6958">
        <v>61</v>
      </c>
      <c r="K6958">
        <v>14.5</v>
      </c>
      <c r="L6958">
        <v>1304.5</v>
      </c>
      <c r="M6958">
        <v>21.3</v>
      </c>
      <c r="N6958" t="s">
        <v>48</v>
      </c>
      <c r="O6958">
        <v>2</v>
      </c>
      <c r="P6958" t="str" cm="1">
        <f t="array" ref="P6958">_xlfn.IFS(C6958&lt;25,"18-24", C6958&lt;=35,"25-35", C6958&lt;=50,"36-50",TRUE,"50+")</f>
        <v>18-24</v>
      </c>
      <c r="Q6958" t="str">
        <f t="shared" si="756"/>
        <v>new</v>
      </c>
      <c r="R6958" t="str">
        <f t="shared" si="757"/>
        <v>high value</v>
      </c>
      <c r="S6958" t="str">
        <f t="shared" si="758"/>
        <v>Low</v>
      </c>
      <c r="T6958" t="str">
        <f t="shared" si="759"/>
        <v>May</v>
      </c>
      <c r="U6958">
        <f t="shared" si="760"/>
        <v>2024</v>
      </c>
      <c r="V6958" t="str">
        <f t="shared" si="761"/>
        <v>10-15</v>
      </c>
      <c r="W6958" t="str">
        <f t="shared" si="762"/>
        <v>Slow</v>
      </c>
    </row>
    <row r="6959" spans="1:23" x14ac:dyDescent="0.3">
      <c r="A6959">
        <v>606958</v>
      </c>
      <c r="B6959">
        <v>27151</v>
      </c>
      <c r="C6959">
        <v>27</v>
      </c>
      <c r="D6959" t="s">
        <v>7</v>
      </c>
      <c r="E6959" t="s">
        <v>5</v>
      </c>
      <c r="F6959" t="s">
        <v>30</v>
      </c>
      <c r="G6959" t="s">
        <v>25</v>
      </c>
      <c r="H6959" s="1">
        <v>44905</v>
      </c>
      <c r="I6959" t="s">
        <v>33</v>
      </c>
      <c r="J6959">
        <v>28</v>
      </c>
      <c r="K6959">
        <v>13.4</v>
      </c>
      <c r="L6959">
        <v>419.67</v>
      </c>
      <c r="M6959">
        <v>36.71</v>
      </c>
      <c r="N6959" t="s">
        <v>50</v>
      </c>
      <c r="O6959">
        <v>2</v>
      </c>
      <c r="P6959" t="str" cm="1">
        <f t="array" ref="P6959">_xlfn.IFS(C6959&lt;25,"18-24", C6959&lt;=35,"25-35", C6959&lt;=50,"36-50",TRUE,"50+")</f>
        <v>25-35</v>
      </c>
      <c r="Q6959" t="str">
        <f t="shared" si="756"/>
        <v>new</v>
      </c>
      <c r="R6959" t="str">
        <f t="shared" si="757"/>
        <v>medium</v>
      </c>
      <c r="S6959" t="str">
        <f t="shared" si="758"/>
        <v>Low</v>
      </c>
      <c r="T6959" t="str">
        <f t="shared" si="759"/>
        <v>Dec</v>
      </c>
      <c r="U6959">
        <f t="shared" si="760"/>
        <v>2022</v>
      </c>
      <c r="V6959" t="str">
        <f t="shared" si="761"/>
        <v>10-15</v>
      </c>
      <c r="W6959" t="str">
        <f t="shared" si="762"/>
        <v>Fast</v>
      </c>
    </row>
    <row r="6960" spans="1:23" x14ac:dyDescent="0.3">
      <c r="A6960">
        <v>606959</v>
      </c>
      <c r="B6960">
        <v>22058</v>
      </c>
      <c r="C6960">
        <v>59</v>
      </c>
      <c r="D6960" t="s">
        <v>4</v>
      </c>
      <c r="E6960" t="s">
        <v>13</v>
      </c>
      <c r="F6960" t="s">
        <v>24</v>
      </c>
      <c r="G6960" t="s">
        <v>31</v>
      </c>
      <c r="H6960" s="1">
        <v>44972</v>
      </c>
      <c r="I6960" t="s">
        <v>34</v>
      </c>
      <c r="J6960">
        <v>34</v>
      </c>
      <c r="K6960">
        <v>11.9</v>
      </c>
      <c r="L6960">
        <v>595.04</v>
      </c>
      <c r="M6960">
        <v>57.45</v>
      </c>
      <c r="N6960" t="s">
        <v>47</v>
      </c>
      <c r="O6960">
        <v>5</v>
      </c>
      <c r="P6960" t="str" cm="1">
        <f t="array" ref="P6960">_xlfn.IFS(C6960&lt;25,"18-24", C6960&lt;=35,"25-35", C6960&lt;=50,"36-50",TRUE,"50+")</f>
        <v>50+</v>
      </c>
      <c r="Q6960" t="str">
        <f t="shared" si="756"/>
        <v>new</v>
      </c>
      <c r="R6960" t="str">
        <f t="shared" si="757"/>
        <v>high value</v>
      </c>
      <c r="S6960" t="str">
        <f t="shared" si="758"/>
        <v>High</v>
      </c>
      <c r="T6960" t="str">
        <f t="shared" si="759"/>
        <v>Feb</v>
      </c>
      <c r="U6960">
        <f t="shared" si="760"/>
        <v>2023</v>
      </c>
      <c r="V6960" t="str">
        <f t="shared" si="761"/>
        <v>10-15</v>
      </c>
      <c r="W6960" t="str">
        <f t="shared" si="762"/>
        <v>Medium</v>
      </c>
    </row>
    <row r="6961" spans="1:23" x14ac:dyDescent="0.3">
      <c r="A6961">
        <v>606960</v>
      </c>
      <c r="B6961">
        <v>15008</v>
      </c>
      <c r="C6961">
        <v>31</v>
      </c>
      <c r="D6961" t="s">
        <v>4</v>
      </c>
      <c r="E6961" t="s">
        <v>11</v>
      </c>
      <c r="F6961" t="s">
        <v>26</v>
      </c>
      <c r="G6961" t="s">
        <v>25</v>
      </c>
      <c r="H6961" s="1">
        <v>45549</v>
      </c>
      <c r="I6961" t="s">
        <v>33</v>
      </c>
      <c r="J6961">
        <v>31</v>
      </c>
      <c r="K6961">
        <v>4.4000000000000004</v>
      </c>
      <c r="L6961">
        <v>847.09</v>
      </c>
      <c r="M6961">
        <v>24.98</v>
      </c>
      <c r="N6961" t="s">
        <v>49</v>
      </c>
      <c r="O6961">
        <v>2</v>
      </c>
      <c r="P6961" t="str" cm="1">
        <f t="array" ref="P6961">_xlfn.IFS(C6961&lt;25,"18-24", C6961&lt;=35,"25-35", C6961&lt;=50,"36-50",TRUE,"50+")</f>
        <v>25-35</v>
      </c>
      <c r="Q6961" t="str">
        <f t="shared" si="756"/>
        <v>repeat</v>
      </c>
      <c r="R6961" t="str">
        <f t="shared" si="757"/>
        <v>high value</v>
      </c>
      <c r="S6961" t="str">
        <f t="shared" si="758"/>
        <v>Low</v>
      </c>
      <c r="T6961" t="str">
        <f t="shared" si="759"/>
        <v>Sep</v>
      </c>
      <c r="U6961">
        <f t="shared" si="760"/>
        <v>2024</v>
      </c>
      <c r="V6961" t="str">
        <f t="shared" si="761"/>
        <v>0-5</v>
      </c>
      <c r="W6961" t="str">
        <f t="shared" si="762"/>
        <v>Medium</v>
      </c>
    </row>
    <row r="6962" spans="1:23" x14ac:dyDescent="0.3">
      <c r="A6962">
        <v>606961</v>
      </c>
      <c r="B6962">
        <v>47239</v>
      </c>
      <c r="C6962">
        <v>20</v>
      </c>
      <c r="D6962" t="s">
        <v>7</v>
      </c>
      <c r="E6962" t="s">
        <v>8</v>
      </c>
      <c r="F6962" t="s">
        <v>18</v>
      </c>
      <c r="G6962" t="s">
        <v>29</v>
      </c>
      <c r="H6962" s="1">
        <v>44925</v>
      </c>
      <c r="I6962" t="s">
        <v>33</v>
      </c>
      <c r="J6962">
        <v>42</v>
      </c>
      <c r="K6962">
        <v>6.9</v>
      </c>
      <c r="L6962">
        <v>991.97</v>
      </c>
      <c r="M6962">
        <v>75.489999999999995</v>
      </c>
      <c r="N6962" t="s">
        <v>47</v>
      </c>
      <c r="O6962">
        <v>3</v>
      </c>
      <c r="P6962" t="str" cm="1">
        <f t="array" ref="P6962">_xlfn.IFS(C6962&lt;25,"18-24", C6962&lt;=35,"25-35", C6962&lt;=50,"36-50",TRUE,"50+")</f>
        <v>18-24</v>
      </c>
      <c r="Q6962" t="str">
        <f t="shared" si="756"/>
        <v>new</v>
      </c>
      <c r="R6962" t="str">
        <f t="shared" si="757"/>
        <v>high value</v>
      </c>
      <c r="S6962" t="str">
        <f t="shared" si="758"/>
        <v>medium</v>
      </c>
      <c r="T6962" t="str">
        <f t="shared" si="759"/>
        <v>Dec</v>
      </c>
      <c r="U6962">
        <f t="shared" si="760"/>
        <v>2022</v>
      </c>
      <c r="V6962" t="str">
        <f t="shared" si="761"/>
        <v>5-10</v>
      </c>
      <c r="W6962" t="str">
        <f t="shared" si="762"/>
        <v>Medium</v>
      </c>
    </row>
    <row r="6963" spans="1:23" x14ac:dyDescent="0.3">
      <c r="A6963">
        <v>606962</v>
      </c>
      <c r="B6963">
        <v>57487</v>
      </c>
      <c r="C6963">
        <v>43</v>
      </c>
      <c r="D6963" t="s">
        <v>4</v>
      </c>
      <c r="E6963" t="s">
        <v>13</v>
      </c>
      <c r="F6963" t="s">
        <v>19</v>
      </c>
      <c r="G6963" t="s">
        <v>25</v>
      </c>
      <c r="H6963" s="1">
        <v>45162</v>
      </c>
      <c r="I6963" t="s">
        <v>33</v>
      </c>
      <c r="J6963">
        <v>62</v>
      </c>
      <c r="K6963">
        <v>9.3000000000000007</v>
      </c>
      <c r="L6963">
        <v>1394.95</v>
      </c>
      <c r="M6963">
        <v>85.36</v>
      </c>
      <c r="N6963" t="s">
        <v>50</v>
      </c>
      <c r="O6963">
        <v>3</v>
      </c>
      <c r="P6963" t="str" cm="1">
        <f t="array" ref="P6963">_xlfn.IFS(C6963&lt;25,"18-24", C6963&lt;=35,"25-35", C6963&lt;=50,"36-50",TRUE,"50+")</f>
        <v>36-50</v>
      </c>
      <c r="Q6963" t="str">
        <f t="shared" si="756"/>
        <v>new</v>
      </c>
      <c r="R6963" t="str">
        <f t="shared" si="757"/>
        <v>high value</v>
      </c>
      <c r="S6963" t="str">
        <f t="shared" si="758"/>
        <v>medium</v>
      </c>
      <c r="T6963" t="str">
        <f t="shared" si="759"/>
        <v>Aug</v>
      </c>
      <c r="U6963">
        <f t="shared" si="760"/>
        <v>2023</v>
      </c>
      <c r="V6963" t="str">
        <f t="shared" si="761"/>
        <v>5-10</v>
      </c>
      <c r="W6963" t="str">
        <f t="shared" si="762"/>
        <v>Slow</v>
      </c>
    </row>
    <row r="6964" spans="1:23" x14ac:dyDescent="0.3">
      <c r="A6964">
        <v>606963</v>
      </c>
      <c r="B6964">
        <v>20039</v>
      </c>
      <c r="C6964">
        <v>45</v>
      </c>
      <c r="D6964" t="s">
        <v>4</v>
      </c>
      <c r="E6964" t="s">
        <v>8</v>
      </c>
      <c r="F6964" t="s">
        <v>18</v>
      </c>
      <c r="G6964" t="s">
        <v>25</v>
      </c>
      <c r="H6964" s="1">
        <v>45396</v>
      </c>
      <c r="I6964" t="s">
        <v>34</v>
      </c>
      <c r="J6964">
        <v>20</v>
      </c>
      <c r="K6964">
        <v>2.4</v>
      </c>
      <c r="L6964">
        <v>829.55</v>
      </c>
      <c r="M6964">
        <v>20.99</v>
      </c>
      <c r="N6964" t="s">
        <v>50</v>
      </c>
      <c r="O6964">
        <v>4</v>
      </c>
      <c r="P6964" t="str" cm="1">
        <f t="array" ref="P6964">_xlfn.IFS(C6964&lt;25,"18-24", C6964&lt;=35,"25-35", C6964&lt;=50,"36-50",TRUE,"50+")</f>
        <v>36-50</v>
      </c>
      <c r="Q6964" t="str">
        <f t="shared" si="756"/>
        <v>repeat</v>
      </c>
      <c r="R6964" t="str">
        <f t="shared" si="757"/>
        <v>high value</v>
      </c>
      <c r="S6964" t="str">
        <f t="shared" si="758"/>
        <v>medium</v>
      </c>
      <c r="T6964" t="str">
        <f t="shared" si="759"/>
        <v>Apr</v>
      </c>
      <c r="U6964">
        <f t="shared" si="760"/>
        <v>2024</v>
      </c>
      <c r="V6964" t="str">
        <f t="shared" si="761"/>
        <v>0-5</v>
      </c>
      <c r="W6964" t="str">
        <f t="shared" si="762"/>
        <v>Fast</v>
      </c>
    </row>
    <row r="6965" spans="1:23" x14ac:dyDescent="0.3">
      <c r="A6965">
        <v>606964</v>
      </c>
      <c r="B6965">
        <v>70885</v>
      </c>
      <c r="C6965">
        <v>36</v>
      </c>
      <c r="D6965" t="s">
        <v>4</v>
      </c>
      <c r="E6965" t="s">
        <v>13</v>
      </c>
      <c r="F6965" t="s">
        <v>22</v>
      </c>
      <c r="G6965" t="s">
        <v>29</v>
      </c>
      <c r="H6965" s="1">
        <v>45481</v>
      </c>
      <c r="I6965" t="s">
        <v>33</v>
      </c>
      <c r="J6965">
        <v>65</v>
      </c>
      <c r="K6965">
        <v>13</v>
      </c>
      <c r="L6965">
        <v>1128.6300000000001</v>
      </c>
      <c r="M6965">
        <v>22.22</v>
      </c>
      <c r="N6965" t="s">
        <v>49</v>
      </c>
      <c r="O6965">
        <v>1</v>
      </c>
      <c r="P6965" t="str" cm="1">
        <f t="array" ref="P6965">_xlfn.IFS(C6965&lt;25,"18-24", C6965&lt;=35,"25-35", C6965&lt;=50,"36-50",TRUE,"50+")</f>
        <v>36-50</v>
      </c>
      <c r="Q6965" t="str">
        <f t="shared" si="756"/>
        <v>repeat</v>
      </c>
      <c r="R6965" t="str">
        <f t="shared" si="757"/>
        <v>high value</v>
      </c>
      <c r="S6965" t="str">
        <f t="shared" si="758"/>
        <v>Low</v>
      </c>
      <c r="T6965" t="str">
        <f t="shared" si="759"/>
        <v>Jul</v>
      </c>
      <c r="U6965">
        <f t="shared" si="760"/>
        <v>2024</v>
      </c>
      <c r="V6965" t="str">
        <f t="shared" si="761"/>
        <v>10-15</v>
      </c>
      <c r="W6965" t="str">
        <f t="shared" si="762"/>
        <v>Slow</v>
      </c>
    </row>
    <row r="6966" spans="1:23" x14ac:dyDescent="0.3">
      <c r="A6966">
        <v>606965</v>
      </c>
      <c r="B6966">
        <v>57151</v>
      </c>
      <c r="C6966">
        <v>55</v>
      </c>
      <c r="D6966" t="s">
        <v>4</v>
      </c>
      <c r="E6966" t="s">
        <v>13</v>
      </c>
      <c r="F6966" t="s">
        <v>28</v>
      </c>
      <c r="G6966" t="s">
        <v>29</v>
      </c>
      <c r="H6966" s="1">
        <v>44680</v>
      </c>
      <c r="I6966" t="s">
        <v>33</v>
      </c>
      <c r="J6966">
        <v>50</v>
      </c>
      <c r="K6966">
        <v>1.2</v>
      </c>
      <c r="L6966">
        <v>1393.97</v>
      </c>
      <c r="M6966">
        <v>64.67</v>
      </c>
      <c r="N6966" t="s">
        <v>50</v>
      </c>
      <c r="O6966">
        <v>4</v>
      </c>
      <c r="P6966" t="str" cm="1">
        <f t="array" ref="P6966">_xlfn.IFS(C6966&lt;25,"18-24", C6966&lt;=35,"25-35", C6966&lt;=50,"36-50",TRUE,"50+")</f>
        <v>50+</v>
      </c>
      <c r="Q6966" t="str">
        <f t="shared" si="756"/>
        <v>new</v>
      </c>
      <c r="R6966" t="str">
        <f t="shared" si="757"/>
        <v>high value</v>
      </c>
      <c r="S6966" t="str">
        <f t="shared" si="758"/>
        <v>medium</v>
      </c>
      <c r="T6966" t="str">
        <f t="shared" si="759"/>
        <v>Apr</v>
      </c>
      <c r="U6966">
        <f t="shared" si="760"/>
        <v>2022</v>
      </c>
      <c r="V6966" t="str">
        <f t="shared" si="761"/>
        <v>0-5</v>
      </c>
      <c r="W6966" t="str">
        <f t="shared" si="762"/>
        <v>Slow</v>
      </c>
    </row>
    <row r="6967" spans="1:23" x14ac:dyDescent="0.3">
      <c r="A6967">
        <v>606966</v>
      </c>
      <c r="B6967">
        <v>49627</v>
      </c>
      <c r="C6967">
        <v>27</v>
      </c>
      <c r="D6967" t="s">
        <v>4</v>
      </c>
      <c r="E6967" t="s">
        <v>13</v>
      </c>
      <c r="F6967" t="s">
        <v>30</v>
      </c>
      <c r="G6967" t="s">
        <v>31</v>
      </c>
      <c r="H6967" s="1">
        <v>44698</v>
      </c>
      <c r="I6967" t="s">
        <v>33</v>
      </c>
      <c r="J6967">
        <v>31</v>
      </c>
      <c r="K6967">
        <v>14.4</v>
      </c>
      <c r="L6967">
        <v>463.31</v>
      </c>
      <c r="M6967">
        <v>83.82</v>
      </c>
      <c r="N6967" t="s">
        <v>49</v>
      </c>
      <c r="O6967">
        <v>1</v>
      </c>
      <c r="P6967" t="str" cm="1">
        <f t="array" ref="P6967">_xlfn.IFS(C6967&lt;25,"18-24", C6967&lt;=35,"25-35", C6967&lt;=50,"36-50",TRUE,"50+")</f>
        <v>25-35</v>
      </c>
      <c r="Q6967" t="str">
        <f t="shared" si="756"/>
        <v>repeat</v>
      </c>
      <c r="R6967" t="str">
        <f t="shared" si="757"/>
        <v>medium</v>
      </c>
      <c r="S6967" t="str">
        <f t="shared" si="758"/>
        <v>Low</v>
      </c>
      <c r="T6967" t="str">
        <f t="shared" si="759"/>
        <v>May</v>
      </c>
      <c r="U6967">
        <f t="shared" si="760"/>
        <v>2022</v>
      </c>
      <c r="V6967" t="str">
        <f t="shared" si="761"/>
        <v>10-15</v>
      </c>
      <c r="W6967" t="str">
        <f t="shared" si="762"/>
        <v>Medium</v>
      </c>
    </row>
    <row r="6968" spans="1:23" x14ac:dyDescent="0.3">
      <c r="A6968">
        <v>606967</v>
      </c>
      <c r="B6968">
        <v>44681</v>
      </c>
      <c r="C6968">
        <v>33</v>
      </c>
      <c r="D6968" t="s">
        <v>7</v>
      </c>
      <c r="E6968" t="s">
        <v>13</v>
      </c>
      <c r="F6968" t="s">
        <v>18</v>
      </c>
      <c r="G6968" t="s">
        <v>29</v>
      </c>
      <c r="H6968" s="1">
        <v>44812</v>
      </c>
      <c r="I6968" t="s">
        <v>34</v>
      </c>
      <c r="J6968">
        <v>40</v>
      </c>
      <c r="K6968">
        <v>3.7</v>
      </c>
      <c r="L6968">
        <v>1268.98</v>
      </c>
      <c r="M6968">
        <v>99.57</v>
      </c>
      <c r="N6968" t="s">
        <v>47</v>
      </c>
      <c r="O6968">
        <v>4</v>
      </c>
      <c r="P6968" t="str" cm="1">
        <f t="array" ref="P6968">_xlfn.IFS(C6968&lt;25,"18-24", C6968&lt;=35,"25-35", C6968&lt;=50,"36-50",TRUE,"50+")</f>
        <v>25-35</v>
      </c>
      <c r="Q6968" t="str">
        <f t="shared" si="756"/>
        <v>new</v>
      </c>
      <c r="R6968" t="str">
        <f t="shared" si="757"/>
        <v>high value</v>
      </c>
      <c r="S6968" t="str">
        <f t="shared" si="758"/>
        <v>medium</v>
      </c>
      <c r="T6968" t="str">
        <f t="shared" si="759"/>
        <v>Sep</v>
      </c>
      <c r="U6968">
        <f t="shared" si="760"/>
        <v>2022</v>
      </c>
      <c r="V6968" t="str">
        <f t="shared" si="761"/>
        <v>0-5</v>
      </c>
      <c r="W6968" t="str">
        <f t="shared" si="762"/>
        <v>Medium</v>
      </c>
    </row>
    <row r="6969" spans="1:23" x14ac:dyDescent="0.3">
      <c r="A6969">
        <v>606968</v>
      </c>
      <c r="B6969">
        <v>80939</v>
      </c>
      <c r="C6969">
        <v>41</v>
      </c>
      <c r="D6969" t="s">
        <v>4</v>
      </c>
      <c r="E6969" t="s">
        <v>8</v>
      </c>
      <c r="F6969" t="s">
        <v>30</v>
      </c>
      <c r="G6969" t="s">
        <v>31</v>
      </c>
      <c r="H6969" s="1">
        <v>45352</v>
      </c>
      <c r="I6969" t="s">
        <v>33</v>
      </c>
      <c r="J6969">
        <v>54</v>
      </c>
      <c r="K6969">
        <v>12.7</v>
      </c>
      <c r="L6969">
        <v>706.49</v>
      </c>
      <c r="M6969">
        <v>32.57</v>
      </c>
      <c r="N6969" t="s">
        <v>47</v>
      </c>
      <c r="O6969">
        <v>3</v>
      </c>
      <c r="P6969" t="str" cm="1">
        <f t="array" ref="P6969">_xlfn.IFS(C6969&lt;25,"18-24", C6969&lt;=35,"25-35", C6969&lt;=50,"36-50",TRUE,"50+")</f>
        <v>36-50</v>
      </c>
      <c r="Q6969" t="str">
        <f t="shared" si="756"/>
        <v>new</v>
      </c>
      <c r="R6969" t="str">
        <f t="shared" si="757"/>
        <v>high value</v>
      </c>
      <c r="S6969" t="str">
        <f t="shared" si="758"/>
        <v>medium</v>
      </c>
      <c r="T6969" t="str">
        <f t="shared" si="759"/>
        <v>Mar</v>
      </c>
      <c r="U6969">
        <f t="shared" si="760"/>
        <v>2024</v>
      </c>
      <c r="V6969" t="str">
        <f t="shared" si="761"/>
        <v>10-15</v>
      </c>
      <c r="W6969" t="str">
        <f t="shared" si="762"/>
        <v>Slow</v>
      </c>
    </row>
    <row r="6970" spans="1:23" x14ac:dyDescent="0.3">
      <c r="A6970">
        <v>606969</v>
      </c>
      <c r="B6970">
        <v>73782</v>
      </c>
      <c r="C6970">
        <v>52</v>
      </c>
      <c r="D6970" t="s">
        <v>7</v>
      </c>
      <c r="E6970" t="s">
        <v>15</v>
      </c>
      <c r="F6970" t="s">
        <v>26</v>
      </c>
      <c r="G6970" t="s">
        <v>29</v>
      </c>
      <c r="H6970" s="1">
        <v>45232</v>
      </c>
      <c r="I6970" t="s">
        <v>34</v>
      </c>
      <c r="J6970">
        <v>31</v>
      </c>
      <c r="K6970">
        <v>13.4</v>
      </c>
      <c r="L6970">
        <v>282.25</v>
      </c>
      <c r="M6970">
        <v>97.68</v>
      </c>
      <c r="N6970" t="s">
        <v>47</v>
      </c>
      <c r="O6970">
        <v>5</v>
      </c>
      <c r="P6970" t="str" cm="1">
        <f t="array" ref="P6970">_xlfn.IFS(C6970&lt;25,"18-24", C6970&lt;=35,"25-35", C6970&lt;=50,"36-50",TRUE,"50+")</f>
        <v>50+</v>
      </c>
      <c r="Q6970" t="str">
        <f t="shared" si="756"/>
        <v>new</v>
      </c>
      <c r="R6970" t="str">
        <f t="shared" si="757"/>
        <v>medium</v>
      </c>
      <c r="S6970" t="str">
        <f t="shared" si="758"/>
        <v>High</v>
      </c>
      <c r="T6970" t="str">
        <f t="shared" si="759"/>
        <v>Nov</v>
      </c>
      <c r="U6970">
        <f t="shared" si="760"/>
        <v>2023</v>
      </c>
      <c r="V6970" t="str">
        <f t="shared" si="761"/>
        <v>10-15</v>
      </c>
      <c r="W6970" t="str">
        <f t="shared" si="762"/>
        <v>Medium</v>
      </c>
    </row>
    <row r="6971" spans="1:23" x14ac:dyDescent="0.3">
      <c r="A6971">
        <v>606970</v>
      </c>
      <c r="B6971">
        <v>39677</v>
      </c>
      <c r="C6971">
        <v>27</v>
      </c>
      <c r="D6971" t="s">
        <v>7</v>
      </c>
      <c r="E6971" t="s">
        <v>13</v>
      </c>
      <c r="F6971" t="s">
        <v>32</v>
      </c>
      <c r="G6971" t="s">
        <v>21</v>
      </c>
      <c r="H6971" s="1">
        <v>45406</v>
      </c>
      <c r="I6971" t="s">
        <v>33</v>
      </c>
      <c r="J6971">
        <v>29</v>
      </c>
      <c r="K6971">
        <v>11.8</v>
      </c>
      <c r="L6971">
        <v>1209.51</v>
      </c>
      <c r="M6971">
        <v>44.56</v>
      </c>
      <c r="N6971" t="s">
        <v>50</v>
      </c>
      <c r="O6971">
        <v>5</v>
      </c>
      <c r="P6971" t="str" cm="1">
        <f t="array" ref="P6971">_xlfn.IFS(C6971&lt;25,"18-24", C6971&lt;=35,"25-35", C6971&lt;=50,"36-50",TRUE,"50+")</f>
        <v>25-35</v>
      </c>
      <c r="Q6971" t="str">
        <f t="shared" si="756"/>
        <v>new</v>
      </c>
      <c r="R6971" t="str">
        <f t="shared" si="757"/>
        <v>high value</v>
      </c>
      <c r="S6971" t="str">
        <f t="shared" si="758"/>
        <v>High</v>
      </c>
      <c r="T6971" t="str">
        <f t="shared" si="759"/>
        <v>Apr</v>
      </c>
      <c r="U6971">
        <f t="shared" si="760"/>
        <v>2024</v>
      </c>
      <c r="V6971" t="str">
        <f t="shared" si="761"/>
        <v>10-15</v>
      </c>
      <c r="W6971" t="str">
        <f t="shared" si="762"/>
        <v>Fast</v>
      </c>
    </row>
    <row r="6972" spans="1:23" x14ac:dyDescent="0.3">
      <c r="A6972">
        <v>606971</v>
      </c>
      <c r="B6972">
        <v>56002</v>
      </c>
      <c r="C6972">
        <v>46</v>
      </c>
      <c r="D6972" t="s">
        <v>4</v>
      </c>
      <c r="E6972" t="s">
        <v>5</v>
      </c>
      <c r="F6972" t="s">
        <v>22</v>
      </c>
      <c r="G6972" t="s">
        <v>31</v>
      </c>
      <c r="H6972" s="1">
        <v>45474</v>
      </c>
      <c r="I6972" t="s">
        <v>34</v>
      </c>
      <c r="J6972">
        <v>58</v>
      </c>
      <c r="K6972">
        <v>1.7</v>
      </c>
      <c r="L6972">
        <v>1359.15</v>
      </c>
      <c r="M6972">
        <v>55.29</v>
      </c>
      <c r="N6972" t="s">
        <v>50</v>
      </c>
      <c r="O6972">
        <v>3</v>
      </c>
      <c r="P6972" t="str" cm="1">
        <f t="array" ref="P6972">_xlfn.IFS(C6972&lt;25,"18-24", C6972&lt;=35,"25-35", C6972&lt;=50,"36-50",TRUE,"50+")</f>
        <v>36-50</v>
      </c>
      <c r="Q6972" t="str">
        <f t="shared" si="756"/>
        <v>repeat</v>
      </c>
      <c r="R6972" t="str">
        <f t="shared" si="757"/>
        <v>high value</v>
      </c>
      <c r="S6972" t="str">
        <f t="shared" si="758"/>
        <v>medium</v>
      </c>
      <c r="T6972" t="str">
        <f t="shared" si="759"/>
        <v>Jul</v>
      </c>
      <c r="U6972">
        <f t="shared" si="760"/>
        <v>2024</v>
      </c>
      <c r="V6972" t="str">
        <f t="shared" si="761"/>
        <v>0-5</v>
      </c>
      <c r="W6972" t="str">
        <f t="shared" si="762"/>
        <v>Slow</v>
      </c>
    </row>
    <row r="6973" spans="1:23" x14ac:dyDescent="0.3">
      <c r="A6973">
        <v>606972</v>
      </c>
      <c r="B6973">
        <v>86889</v>
      </c>
      <c r="C6973">
        <v>53</v>
      </c>
      <c r="D6973" t="s">
        <v>4</v>
      </c>
      <c r="E6973" t="s">
        <v>8</v>
      </c>
      <c r="F6973" t="s">
        <v>18</v>
      </c>
      <c r="G6973" t="s">
        <v>27</v>
      </c>
      <c r="H6973" s="1">
        <v>44914</v>
      </c>
      <c r="I6973" t="s">
        <v>33</v>
      </c>
      <c r="J6973">
        <v>49</v>
      </c>
      <c r="K6973">
        <v>11.4</v>
      </c>
      <c r="L6973">
        <v>302.85000000000002</v>
      </c>
      <c r="M6973">
        <v>26.1</v>
      </c>
      <c r="N6973" t="s">
        <v>50</v>
      </c>
      <c r="O6973">
        <v>4</v>
      </c>
      <c r="P6973" t="str" cm="1">
        <f t="array" ref="P6973">_xlfn.IFS(C6973&lt;25,"18-24", C6973&lt;=35,"25-35", C6973&lt;=50,"36-50",TRUE,"50+")</f>
        <v>50+</v>
      </c>
      <c r="Q6973" t="str">
        <f t="shared" si="756"/>
        <v>new</v>
      </c>
      <c r="R6973" t="str">
        <f t="shared" si="757"/>
        <v>medium</v>
      </c>
      <c r="S6973" t="str">
        <f t="shared" si="758"/>
        <v>medium</v>
      </c>
      <c r="T6973" t="str">
        <f t="shared" si="759"/>
        <v>Dec</v>
      </c>
      <c r="U6973">
        <f t="shared" si="760"/>
        <v>2022</v>
      </c>
      <c r="V6973" t="str">
        <f t="shared" si="761"/>
        <v>10-15</v>
      </c>
      <c r="W6973" t="str">
        <f t="shared" si="762"/>
        <v>Slow</v>
      </c>
    </row>
    <row r="6974" spans="1:23" x14ac:dyDescent="0.3">
      <c r="A6974">
        <v>606973</v>
      </c>
      <c r="B6974">
        <v>84218</v>
      </c>
      <c r="C6974">
        <v>47</v>
      </c>
      <c r="D6974" t="s">
        <v>7</v>
      </c>
      <c r="E6974" t="s">
        <v>8</v>
      </c>
      <c r="F6974" t="s">
        <v>32</v>
      </c>
      <c r="G6974" t="s">
        <v>27</v>
      </c>
      <c r="H6974" s="1">
        <v>45047</v>
      </c>
      <c r="I6974" t="s">
        <v>34</v>
      </c>
      <c r="J6974">
        <v>79</v>
      </c>
      <c r="K6974">
        <v>11.3</v>
      </c>
      <c r="L6974">
        <v>816.5</v>
      </c>
      <c r="M6974">
        <v>55.8</v>
      </c>
      <c r="N6974" t="s">
        <v>48</v>
      </c>
      <c r="O6974">
        <v>1</v>
      </c>
      <c r="P6974" t="str" cm="1">
        <f t="array" ref="P6974">_xlfn.IFS(C6974&lt;25,"18-24", C6974&lt;=35,"25-35", C6974&lt;=50,"36-50",TRUE,"50+")</f>
        <v>36-50</v>
      </c>
      <c r="Q6974" t="str">
        <f t="shared" si="756"/>
        <v>new</v>
      </c>
      <c r="R6974" t="str">
        <f t="shared" si="757"/>
        <v>high value</v>
      </c>
      <c r="S6974" t="str">
        <f t="shared" si="758"/>
        <v>Low</v>
      </c>
      <c r="T6974" t="str">
        <f t="shared" si="759"/>
        <v>May</v>
      </c>
      <c r="U6974">
        <f t="shared" si="760"/>
        <v>2023</v>
      </c>
      <c r="V6974" t="str">
        <f t="shared" si="761"/>
        <v>10-15</v>
      </c>
      <c r="W6974" t="str">
        <f t="shared" si="762"/>
        <v>Slow</v>
      </c>
    </row>
    <row r="6975" spans="1:23" x14ac:dyDescent="0.3">
      <c r="A6975">
        <v>606974</v>
      </c>
      <c r="B6975">
        <v>96374</v>
      </c>
      <c r="C6975">
        <v>43</v>
      </c>
      <c r="D6975" t="s">
        <v>7</v>
      </c>
      <c r="E6975" t="s">
        <v>16</v>
      </c>
      <c r="F6975" t="s">
        <v>30</v>
      </c>
      <c r="G6975" t="s">
        <v>21</v>
      </c>
      <c r="H6975" s="1">
        <v>44699</v>
      </c>
      <c r="I6975" t="s">
        <v>33</v>
      </c>
      <c r="J6975">
        <v>53</v>
      </c>
      <c r="K6975">
        <v>1.3</v>
      </c>
      <c r="L6975">
        <v>184.31</v>
      </c>
      <c r="M6975">
        <v>108.87</v>
      </c>
      <c r="N6975" t="s">
        <v>49</v>
      </c>
      <c r="O6975">
        <v>2</v>
      </c>
      <c r="P6975" t="str" cm="1">
        <f t="array" ref="P6975">_xlfn.IFS(C6975&lt;25,"18-24", C6975&lt;=35,"25-35", C6975&lt;=50,"36-50",TRUE,"50+")</f>
        <v>36-50</v>
      </c>
      <c r="Q6975" t="str">
        <f t="shared" si="756"/>
        <v>new</v>
      </c>
      <c r="R6975" t="str">
        <f t="shared" si="757"/>
        <v>low</v>
      </c>
      <c r="S6975" t="str">
        <f t="shared" si="758"/>
        <v>Low</v>
      </c>
      <c r="T6975" t="str">
        <f t="shared" si="759"/>
        <v>May</v>
      </c>
      <c r="U6975">
        <f t="shared" si="760"/>
        <v>2022</v>
      </c>
      <c r="V6975" t="str">
        <f t="shared" si="761"/>
        <v>0-5</v>
      </c>
      <c r="W6975" t="str">
        <f t="shared" si="762"/>
        <v>Slow</v>
      </c>
    </row>
    <row r="6976" spans="1:23" x14ac:dyDescent="0.3">
      <c r="A6976">
        <v>606975</v>
      </c>
      <c r="B6976">
        <v>35554</v>
      </c>
      <c r="C6976">
        <v>27</v>
      </c>
      <c r="D6976" t="s">
        <v>7</v>
      </c>
      <c r="E6976" t="s">
        <v>5</v>
      </c>
      <c r="F6976" t="s">
        <v>26</v>
      </c>
      <c r="G6976" t="s">
        <v>25</v>
      </c>
      <c r="H6976" s="1">
        <v>44718</v>
      </c>
      <c r="I6976" t="s">
        <v>34</v>
      </c>
      <c r="J6976">
        <v>20</v>
      </c>
      <c r="K6976">
        <v>5</v>
      </c>
      <c r="L6976">
        <v>558.62</v>
      </c>
      <c r="M6976">
        <v>114.13</v>
      </c>
      <c r="N6976" t="s">
        <v>48</v>
      </c>
      <c r="O6976">
        <v>5</v>
      </c>
      <c r="P6976" t="str" cm="1">
        <f t="array" ref="P6976">_xlfn.IFS(C6976&lt;25,"18-24", C6976&lt;=35,"25-35", C6976&lt;=50,"36-50",TRUE,"50+")</f>
        <v>25-35</v>
      </c>
      <c r="Q6976" t="str">
        <f t="shared" si="756"/>
        <v>new</v>
      </c>
      <c r="R6976" t="str">
        <f t="shared" si="757"/>
        <v>high value</v>
      </c>
      <c r="S6976" t="str">
        <f t="shared" si="758"/>
        <v>High</v>
      </c>
      <c r="T6976" t="str">
        <f t="shared" si="759"/>
        <v>Jun</v>
      </c>
      <c r="U6976">
        <f t="shared" si="760"/>
        <v>2022</v>
      </c>
      <c r="V6976" t="str">
        <f t="shared" si="761"/>
        <v>0-5</v>
      </c>
      <c r="W6976" t="str">
        <f t="shared" si="762"/>
        <v>Fast</v>
      </c>
    </row>
    <row r="6977" spans="1:23" x14ac:dyDescent="0.3">
      <c r="A6977">
        <v>606976</v>
      </c>
      <c r="B6977">
        <v>93835</v>
      </c>
      <c r="C6977">
        <v>61</v>
      </c>
      <c r="D6977" t="s">
        <v>4</v>
      </c>
      <c r="E6977" t="s">
        <v>16</v>
      </c>
      <c r="F6977" t="s">
        <v>28</v>
      </c>
      <c r="G6977" t="s">
        <v>21</v>
      </c>
      <c r="H6977" s="1">
        <v>44954</v>
      </c>
      <c r="I6977" t="s">
        <v>34</v>
      </c>
      <c r="J6977">
        <v>53</v>
      </c>
      <c r="K6977">
        <v>9.1</v>
      </c>
      <c r="L6977">
        <v>1347.82</v>
      </c>
      <c r="M6977">
        <v>110.06</v>
      </c>
      <c r="N6977" t="s">
        <v>49</v>
      </c>
      <c r="O6977">
        <v>4</v>
      </c>
      <c r="P6977" t="str" cm="1">
        <f t="array" ref="P6977">_xlfn.IFS(C6977&lt;25,"18-24", C6977&lt;=35,"25-35", C6977&lt;=50,"36-50",TRUE,"50+")</f>
        <v>50+</v>
      </c>
      <c r="Q6977" t="str">
        <f t="shared" si="756"/>
        <v>new</v>
      </c>
      <c r="R6977" t="str">
        <f t="shared" si="757"/>
        <v>high value</v>
      </c>
      <c r="S6977" t="str">
        <f t="shared" si="758"/>
        <v>medium</v>
      </c>
      <c r="T6977" t="str">
        <f t="shared" si="759"/>
        <v>Jan</v>
      </c>
      <c r="U6977">
        <f t="shared" si="760"/>
        <v>2023</v>
      </c>
      <c r="V6977" t="str">
        <f t="shared" si="761"/>
        <v>5-10</v>
      </c>
      <c r="W6977" t="str">
        <f t="shared" si="762"/>
        <v>Slow</v>
      </c>
    </row>
    <row r="6978" spans="1:23" x14ac:dyDescent="0.3">
      <c r="A6978">
        <v>606977</v>
      </c>
      <c r="B6978">
        <v>24401</v>
      </c>
      <c r="C6978">
        <v>46</v>
      </c>
      <c r="D6978" t="s">
        <v>7</v>
      </c>
      <c r="E6978" t="s">
        <v>13</v>
      </c>
      <c r="F6978" t="s">
        <v>30</v>
      </c>
      <c r="G6978" t="s">
        <v>29</v>
      </c>
      <c r="H6978" s="1">
        <v>45088</v>
      </c>
      <c r="I6978" t="s">
        <v>34</v>
      </c>
      <c r="J6978">
        <v>85</v>
      </c>
      <c r="K6978">
        <v>13.6</v>
      </c>
      <c r="L6978">
        <v>276.93</v>
      </c>
      <c r="M6978">
        <v>78.650000000000006</v>
      </c>
      <c r="N6978" t="s">
        <v>50</v>
      </c>
      <c r="O6978">
        <v>3</v>
      </c>
      <c r="P6978" t="str" cm="1">
        <f t="array" ref="P6978">_xlfn.IFS(C6978&lt;25,"18-24", C6978&lt;=35,"25-35", C6978&lt;=50,"36-50",TRUE,"50+")</f>
        <v>36-50</v>
      </c>
      <c r="Q6978" t="str">
        <f t="shared" si="756"/>
        <v>new</v>
      </c>
      <c r="R6978" t="str">
        <f t="shared" si="757"/>
        <v>medium</v>
      </c>
      <c r="S6978" t="str">
        <f t="shared" si="758"/>
        <v>medium</v>
      </c>
      <c r="T6978" t="str">
        <f t="shared" si="759"/>
        <v>Jun</v>
      </c>
      <c r="U6978">
        <f t="shared" si="760"/>
        <v>2023</v>
      </c>
      <c r="V6978" t="str">
        <f t="shared" si="761"/>
        <v>10-15</v>
      </c>
      <c r="W6978" t="str">
        <f t="shared" si="762"/>
        <v>Slow</v>
      </c>
    </row>
    <row r="6979" spans="1:23" x14ac:dyDescent="0.3">
      <c r="A6979">
        <v>606978</v>
      </c>
      <c r="B6979">
        <v>74417</v>
      </c>
      <c r="C6979">
        <v>62</v>
      </c>
      <c r="D6979" t="s">
        <v>4</v>
      </c>
      <c r="E6979" t="s">
        <v>8</v>
      </c>
      <c r="F6979" t="s">
        <v>30</v>
      </c>
      <c r="G6979" t="s">
        <v>29</v>
      </c>
      <c r="H6979" s="1">
        <v>45075</v>
      </c>
      <c r="I6979" t="s">
        <v>34</v>
      </c>
      <c r="J6979">
        <v>43</v>
      </c>
      <c r="K6979">
        <v>7.4</v>
      </c>
      <c r="L6979">
        <v>863.47</v>
      </c>
      <c r="M6979">
        <v>21.85</v>
      </c>
      <c r="N6979" t="s">
        <v>48</v>
      </c>
      <c r="O6979">
        <v>4</v>
      </c>
      <c r="P6979" t="str" cm="1">
        <f t="array" ref="P6979">_xlfn.IFS(C6979&lt;25,"18-24", C6979&lt;=35,"25-35", C6979&lt;=50,"36-50",TRUE,"50+")</f>
        <v>50+</v>
      </c>
      <c r="Q6979" t="str">
        <f t="shared" ref="Q6979:Q7042" si="763">IF(COUNTIF($B:$B,B6979)&gt;1,"repeat","new")</f>
        <v>new</v>
      </c>
      <c r="R6979" t="str">
        <f t="shared" ref="R6979:R7042" si="764">IF(L6979&gt;500,"high value",IF( L6979&gt;250,"medium","low"))</f>
        <v>high value</v>
      </c>
      <c r="S6979" t="str">
        <f t="shared" ref="S6979:S7042" si="765">IF(O6979&lt;=2,"Low",IF(O6979&lt;=4,"medium","High"))</f>
        <v>medium</v>
      </c>
      <c r="T6979" t="str">
        <f t="shared" ref="T6979:T7042" si="766">TEXT(H6979,"MMM")</f>
        <v>May</v>
      </c>
      <c r="U6979">
        <f t="shared" ref="U6979:U7042" si="767">YEAR(H6979)</f>
        <v>2023</v>
      </c>
      <c r="V6979" t="str">
        <f t="shared" ref="V6979:V7042" si="768">IF(K6979&lt;=5,"0-5",IF(K6979&lt;=10,"5-10",IF(K6979&lt;=15,"10-15","15+")))</f>
        <v>5-10</v>
      </c>
      <c r="W6979" t="str">
        <f t="shared" ref="W6979:W7042" si="769">IF(J6979&lt;=30,"Fast",IF(J6979&lt;=45,"Medium","Slow"))</f>
        <v>Medium</v>
      </c>
    </row>
    <row r="6980" spans="1:23" x14ac:dyDescent="0.3">
      <c r="A6980">
        <v>606979</v>
      </c>
      <c r="B6980">
        <v>32628</v>
      </c>
      <c r="C6980">
        <v>35</v>
      </c>
      <c r="D6980" t="s">
        <v>7</v>
      </c>
      <c r="E6980" t="s">
        <v>5</v>
      </c>
      <c r="F6980" t="s">
        <v>30</v>
      </c>
      <c r="G6980" t="s">
        <v>21</v>
      </c>
      <c r="H6980" s="1">
        <v>44947</v>
      </c>
      <c r="I6980" t="s">
        <v>34</v>
      </c>
      <c r="J6980">
        <v>70</v>
      </c>
      <c r="K6980">
        <v>6</v>
      </c>
      <c r="L6980">
        <v>1463.05</v>
      </c>
      <c r="M6980">
        <v>60.51</v>
      </c>
      <c r="N6980" t="s">
        <v>49</v>
      </c>
      <c r="O6980">
        <v>1</v>
      </c>
      <c r="P6980" t="str" cm="1">
        <f t="array" ref="P6980">_xlfn.IFS(C6980&lt;25,"18-24", C6980&lt;=35,"25-35", C6980&lt;=50,"36-50",TRUE,"50+")</f>
        <v>25-35</v>
      </c>
      <c r="Q6980" t="str">
        <f t="shared" si="763"/>
        <v>new</v>
      </c>
      <c r="R6980" t="str">
        <f t="shared" si="764"/>
        <v>high value</v>
      </c>
      <c r="S6980" t="str">
        <f t="shared" si="765"/>
        <v>Low</v>
      </c>
      <c r="T6980" t="str">
        <f t="shared" si="766"/>
        <v>Jan</v>
      </c>
      <c r="U6980">
        <f t="shared" si="767"/>
        <v>2023</v>
      </c>
      <c r="V6980" t="str">
        <f t="shared" si="768"/>
        <v>5-10</v>
      </c>
      <c r="W6980" t="str">
        <f t="shared" si="769"/>
        <v>Slow</v>
      </c>
    </row>
    <row r="6981" spans="1:23" x14ac:dyDescent="0.3">
      <c r="A6981">
        <v>606980</v>
      </c>
      <c r="B6981">
        <v>31947</v>
      </c>
      <c r="C6981">
        <v>50</v>
      </c>
      <c r="D6981" t="s">
        <v>7</v>
      </c>
      <c r="E6981" t="s">
        <v>13</v>
      </c>
      <c r="F6981" t="s">
        <v>18</v>
      </c>
      <c r="G6981" t="s">
        <v>29</v>
      </c>
      <c r="H6981" s="1">
        <v>45083</v>
      </c>
      <c r="I6981" t="s">
        <v>34</v>
      </c>
      <c r="J6981">
        <v>81</v>
      </c>
      <c r="K6981">
        <v>11.5</v>
      </c>
      <c r="L6981">
        <v>789.26</v>
      </c>
      <c r="M6981">
        <v>41.64</v>
      </c>
      <c r="N6981" t="s">
        <v>50</v>
      </c>
      <c r="O6981">
        <v>1</v>
      </c>
      <c r="P6981" t="str" cm="1">
        <f t="array" ref="P6981">_xlfn.IFS(C6981&lt;25,"18-24", C6981&lt;=35,"25-35", C6981&lt;=50,"36-50",TRUE,"50+")</f>
        <v>36-50</v>
      </c>
      <c r="Q6981" t="str">
        <f t="shared" si="763"/>
        <v>new</v>
      </c>
      <c r="R6981" t="str">
        <f t="shared" si="764"/>
        <v>high value</v>
      </c>
      <c r="S6981" t="str">
        <f t="shared" si="765"/>
        <v>Low</v>
      </c>
      <c r="T6981" t="str">
        <f t="shared" si="766"/>
        <v>Jun</v>
      </c>
      <c r="U6981">
        <f t="shared" si="767"/>
        <v>2023</v>
      </c>
      <c r="V6981" t="str">
        <f t="shared" si="768"/>
        <v>10-15</v>
      </c>
      <c r="W6981" t="str">
        <f t="shared" si="769"/>
        <v>Slow</v>
      </c>
    </row>
    <row r="6982" spans="1:23" x14ac:dyDescent="0.3">
      <c r="A6982">
        <v>606981</v>
      </c>
      <c r="B6982">
        <v>18452</v>
      </c>
      <c r="C6982">
        <v>31</v>
      </c>
      <c r="D6982" t="s">
        <v>7</v>
      </c>
      <c r="E6982" t="s">
        <v>16</v>
      </c>
      <c r="F6982" t="s">
        <v>26</v>
      </c>
      <c r="G6982" t="s">
        <v>31</v>
      </c>
      <c r="H6982" s="1">
        <v>45030</v>
      </c>
      <c r="I6982" t="s">
        <v>33</v>
      </c>
      <c r="J6982">
        <v>67</v>
      </c>
      <c r="K6982">
        <v>12.2</v>
      </c>
      <c r="L6982">
        <v>831.88</v>
      </c>
      <c r="M6982">
        <v>74.27</v>
      </c>
      <c r="N6982" t="s">
        <v>49</v>
      </c>
      <c r="O6982">
        <v>4</v>
      </c>
      <c r="P6982" t="str" cm="1">
        <f t="array" ref="P6982">_xlfn.IFS(C6982&lt;25,"18-24", C6982&lt;=35,"25-35", C6982&lt;=50,"36-50",TRUE,"50+")</f>
        <v>25-35</v>
      </c>
      <c r="Q6982" t="str">
        <f t="shared" si="763"/>
        <v>new</v>
      </c>
      <c r="R6982" t="str">
        <f t="shared" si="764"/>
        <v>high value</v>
      </c>
      <c r="S6982" t="str">
        <f t="shared" si="765"/>
        <v>medium</v>
      </c>
      <c r="T6982" t="str">
        <f t="shared" si="766"/>
        <v>Apr</v>
      </c>
      <c r="U6982">
        <f t="shared" si="767"/>
        <v>2023</v>
      </c>
      <c r="V6982" t="str">
        <f t="shared" si="768"/>
        <v>10-15</v>
      </c>
      <c r="W6982" t="str">
        <f t="shared" si="769"/>
        <v>Slow</v>
      </c>
    </row>
    <row r="6983" spans="1:23" x14ac:dyDescent="0.3">
      <c r="A6983">
        <v>606982</v>
      </c>
      <c r="B6983">
        <v>76601</v>
      </c>
      <c r="C6983">
        <v>45</v>
      </c>
      <c r="D6983" t="s">
        <v>4</v>
      </c>
      <c r="E6983" t="s">
        <v>13</v>
      </c>
      <c r="F6983" t="s">
        <v>18</v>
      </c>
      <c r="G6983" t="s">
        <v>25</v>
      </c>
      <c r="H6983" s="1">
        <v>45264</v>
      </c>
      <c r="I6983" t="s">
        <v>34</v>
      </c>
      <c r="J6983">
        <v>31</v>
      </c>
      <c r="K6983">
        <v>1.3</v>
      </c>
      <c r="L6983">
        <v>380.18</v>
      </c>
      <c r="M6983">
        <v>69.97</v>
      </c>
      <c r="N6983" t="s">
        <v>49</v>
      </c>
      <c r="O6983">
        <v>1</v>
      </c>
      <c r="P6983" t="str" cm="1">
        <f t="array" ref="P6983">_xlfn.IFS(C6983&lt;25,"18-24", C6983&lt;=35,"25-35", C6983&lt;=50,"36-50",TRUE,"50+")</f>
        <v>36-50</v>
      </c>
      <c r="Q6983" t="str">
        <f t="shared" si="763"/>
        <v>new</v>
      </c>
      <c r="R6983" t="str">
        <f t="shared" si="764"/>
        <v>medium</v>
      </c>
      <c r="S6983" t="str">
        <f t="shared" si="765"/>
        <v>Low</v>
      </c>
      <c r="T6983" t="str">
        <f t="shared" si="766"/>
        <v>Dec</v>
      </c>
      <c r="U6983">
        <f t="shared" si="767"/>
        <v>2023</v>
      </c>
      <c r="V6983" t="str">
        <f t="shared" si="768"/>
        <v>0-5</v>
      </c>
      <c r="W6983" t="str">
        <f t="shared" si="769"/>
        <v>Medium</v>
      </c>
    </row>
    <row r="6984" spans="1:23" x14ac:dyDescent="0.3">
      <c r="A6984">
        <v>606983</v>
      </c>
      <c r="B6984">
        <v>52372</v>
      </c>
      <c r="C6984">
        <v>61</v>
      </c>
      <c r="D6984" t="s">
        <v>4</v>
      </c>
      <c r="E6984" t="s">
        <v>11</v>
      </c>
      <c r="F6984" t="s">
        <v>30</v>
      </c>
      <c r="G6984" t="s">
        <v>27</v>
      </c>
      <c r="H6984" s="1">
        <v>45177</v>
      </c>
      <c r="I6984" t="s">
        <v>33</v>
      </c>
      <c r="J6984">
        <v>73</v>
      </c>
      <c r="K6984">
        <v>15</v>
      </c>
      <c r="L6984">
        <v>188.89</v>
      </c>
      <c r="M6984">
        <v>115.45</v>
      </c>
      <c r="N6984" t="s">
        <v>48</v>
      </c>
      <c r="O6984">
        <v>4</v>
      </c>
      <c r="P6984" t="str" cm="1">
        <f t="array" ref="P6984">_xlfn.IFS(C6984&lt;25,"18-24", C6984&lt;=35,"25-35", C6984&lt;=50,"36-50",TRUE,"50+")</f>
        <v>50+</v>
      </c>
      <c r="Q6984" t="str">
        <f t="shared" si="763"/>
        <v>new</v>
      </c>
      <c r="R6984" t="str">
        <f t="shared" si="764"/>
        <v>low</v>
      </c>
      <c r="S6984" t="str">
        <f t="shared" si="765"/>
        <v>medium</v>
      </c>
      <c r="T6984" t="str">
        <f t="shared" si="766"/>
        <v>Sep</v>
      </c>
      <c r="U6984">
        <f t="shared" si="767"/>
        <v>2023</v>
      </c>
      <c r="V6984" t="str">
        <f t="shared" si="768"/>
        <v>10-15</v>
      </c>
      <c r="W6984" t="str">
        <f t="shared" si="769"/>
        <v>Slow</v>
      </c>
    </row>
    <row r="6985" spans="1:23" x14ac:dyDescent="0.3">
      <c r="A6985">
        <v>606984</v>
      </c>
      <c r="B6985">
        <v>14598</v>
      </c>
      <c r="C6985">
        <v>20</v>
      </c>
      <c r="D6985" t="s">
        <v>7</v>
      </c>
      <c r="E6985" t="s">
        <v>11</v>
      </c>
      <c r="F6985" t="s">
        <v>18</v>
      </c>
      <c r="G6985" t="s">
        <v>27</v>
      </c>
      <c r="H6985" s="1">
        <v>45273</v>
      </c>
      <c r="I6985" t="s">
        <v>34</v>
      </c>
      <c r="J6985">
        <v>20</v>
      </c>
      <c r="K6985">
        <v>2.5</v>
      </c>
      <c r="L6985">
        <v>1408.95</v>
      </c>
      <c r="M6985">
        <v>53.61</v>
      </c>
      <c r="N6985" t="s">
        <v>47</v>
      </c>
      <c r="O6985">
        <v>2</v>
      </c>
      <c r="P6985" t="str" cm="1">
        <f t="array" ref="P6985">_xlfn.IFS(C6985&lt;25,"18-24", C6985&lt;=35,"25-35", C6985&lt;=50,"36-50",TRUE,"50+")</f>
        <v>18-24</v>
      </c>
      <c r="Q6985" t="str">
        <f t="shared" si="763"/>
        <v>new</v>
      </c>
      <c r="R6985" t="str">
        <f t="shared" si="764"/>
        <v>high value</v>
      </c>
      <c r="S6985" t="str">
        <f t="shared" si="765"/>
        <v>Low</v>
      </c>
      <c r="T6985" t="str">
        <f t="shared" si="766"/>
        <v>Dec</v>
      </c>
      <c r="U6985">
        <f t="shared" si="767"/>
        <v>2023</v>
      </c>
      <c r="V6985" t="str">
        <f t="shared" si="768"/>
        <v>0-5</v>
      </c>
      <c r="W6985" t="str">
        <f t="shared" si="769"/>
        <v>Fast</v>
      </c>
    </row>
    <row r="6986" spans="1:23" x14ac:dyDescent="0.3">
      <c r="A6986">
        <v>606985</v>
      </c>
      <c r="B6986">
        <v>69586</v>
      </c>
      <c r="C6986">
        <v>20</v>
      </c>
      <c r="D6986" t="s">
        <v>4</v>
      </c>
      <c r="E6986" t="s">
        <v>15</v>
      </c>
      <c r="F6986" t="s">
        <v>30</v>
      </c>
      <c r="G6986" t="s">
        <v>21</v>
      </c>
      <c r="H6986" s="1">
        <v>45521</v>
      </c>
      <c r="I6986" t="s">
        <v>33</v>
      </c>
      <c r="J6986">
        <v>54</v>
      </c>
      <c r="K6986">
        <v>4.5999999999999996</v>
      </c>
      <c r="L6986">
        <v>731.55</v>
      </c>
      <c r="M6986">
        <v>116.49</v>
      </c>
      <c r="N6986" t="s">
        <v>47</v>
      </c>
      <c r="O6986">
        <v>1</v>
      </c>
      <c r="P6986" t="str" cm="1">
        <f t="array" ref="P6986">_xlfn.IFS(C6986&lt;25,"18-24", C6986&lt;=35,"25-35", C6986&lt;=50,"36-50",TRUE,"50+")</f>
        <v>18-24</v>
      </c>
      <c r="Q6986" t="str">
        <f t="shared" si="763"/>
        <v>new</v>
      </c>
      <c r="R6986" t="str">
        <f t="shared" si="764"/>
        <v>high value</v>
      </c>
      <c r="S6986" t="str">
        <f t="shared" si="765"/>
        <v>Low</v>
      </c>
      <c r="T6986" t="str">
        <f t="shared" si="766"/>
        <v>Aug</v>
      </c>
      <c r="U6986">
        <f t="shared" si="767"/>
        <v>2024</v>
      </c>
      <c r="V6986" t="str">
        <f t="shared" si="768"/>
        <v>0-5</v>
      </c>
      <c r="W6986" t="str">
        <f t="shared" si="769"/>
        <v>Slow</v>
      </c>
    </row>
    <row r="6987" spans="1:23" x14ac:dyDescent="0.3">
      <c r="A6987">
        <v>606986</v>
      </c>
      <c r="B6987">
        <v>27604</v>
      </c>
      <c r="C6987">
        <v>51</v>
      </c>
      <c r="D6987" t="s">
        <v>7</v>
      </c>
      <c r="E6987" t="s">
        <v>15</v>
      </c>
      <c r="F6987" t="s">
        <v>28</v>
      </c>
      <c r="G6987" t="s">
        <v>21</v>
      </c>
      <c r="H6987" s="1">
        <v>45636</v>
      </c>
      <c r="I6987" t="s">
        <v>34</v>
      </c>
      <c r="J6987">
        <v>71</v>
      </c>
      <c r="K6987">
        <v>13.9</v>
      </c>
      <c r="L6987">
        <v>871.65</v>
      </c>
      <c r="M6987">
        <v>56.41</v>
      </c>
      <c r="N6987" t="s">
        <v>49</v>
      </c>
      <c r="O6987">
        <v>1</v>
      </c>
      <c r="P6987" t="str" cm="1">
        <f t="array" ref="P6987">_xlfn.IFS(C6987&lt;25,"18-24", C6987&lt;=35,"25-35", C6987&lt;=50,"36-50",TRUE,"50+")</f>
        <v>50+</v>
      </c>
      <c r="Q6987" t="str">
        <f t="shared" si="763"/>
        <v>new</v>
      </c>
      <c r="R6987" t="str">
        <f t="shared" si="764"/>
        <v>high value</v>
      </c>
      <c r="S6987" t="str">
        <f t="shared" si="765"/>
        <v>Low</v>
      </c>
      <c r="T6987" t="str">
        <f t="shared" si="766"/>
        <v>Dec</v>
      </c>
      <c r="U6987">
        <f t="shared" si="767"/>
        <v>2024</v>
      </c>
      <c r="V6987" t="str">
        <f t="shared" si="768"/>
        <v>10-15</v>
      </c>
      <c r="W6987" t="str">
        <f t="shared" si="769"/>
        <v>Slow</v>
      </c>
    </row>
    <row r="6988" spans="1:23" x14ac:dyDescent="0.3">
      <c r="A6988">
        <v>606987</v>
      </c>
      <c r="B6988">
        <v>95187</v>
      </c>
      <c r="C6988">
        <v>45</v>
      </c>
      <c r="D6988" t="s">
        <v>7</v>
      </c>
      <c r="E6988" t="s">
        <v>5</v>
      </c>
      <c r="F6988" t="s">
        <v>18</v>
      </c>
      <c r="G6988" t="s">
        <v>29</v>
      </c>
      <c r="H6988" s="1">
        <v>45559</v>
      </c>
      <c r="I6988" t="s">
        <v>33</v>
      </c>
      <c r="J6988">
        <v>71</v>
      </c>
      <c r="K6988">
        <v>3.6</v>
      </c>
      <c r="L6988">
        <v>925.1</v>
      </c>
      <c r="M6988">
        <v>118.2</v>
      </c>
      <c r="N6988" t="s">
        <v>48</v>
      </c>
      <c r="O6988">
        <v>3</v>
      </c>
      <c r="P6988" t="str" cm="1">
        <f t="array" ref="P6988">_xlfn.IFS(C6988&lt;25,"18-24", C6988&lt;=35,"25-35", C6988&lt;=50,"36-50",TRUE,"50+")</f>
        <v>36-50</v>
      </c>
      <c r="Q6988" t="str">
        <f t="shared" si="763"/>
        <v>new</v>
      </c>
      <c r="R6988" t="str">
        <f t="shared" si="764"/>
        <v>high value</v>
      </c>
      <c r="S6988" t="str">
        <f t="shared" si="765"/>
        <v>medium</v>
      </c>
      <c r="T6988" t="str">
        <f t="shared" si="766"/>
        <v>Sep</v>
      </c>
      <c r="U6988">
        <f t="shared" si="767"/>
        <v>2024</v>
      </c>
      <c r="V6988" t="str">
        <f t="shared" si="768"/>
        <v>0-5</v>
      </c>
      <c r="W6988" t="str">
        <f t="shared" si="769"/>
        <v>Slow</v>
      </c>
    </row>
    <row r="6989" spans="1:23" x14ac:dyDescent="0.3">
      <c r="A6989">
        <v>606988</v>
      </c>
      <c r="B6989">
        <v>85090</v>
      </c>
      <c r="C6989">
        <v>23</v>
      </c>
      <c r="D6989" t="s">
        <v>4</v>
      </c>
      <c r="E6989" t="s">
        <v>11</v>
      </c>
      <c r="F6989" t="s">
        <v>30</v>
      </c>
      <c r="G6989" t="s">
        <v>27</v>
      </c>
      <c r="H6989" s="1">
        <v>44868</v>
      </c>
      <c r="I6989" t="s">
        <v>34</v>
      </c>
      <c r="J6989">
        <v>65</v>
      </c>
      <c r="K6989">
        <v>7.2</v>
      </c>
      <c r="L6989">
        <v>1127.48</v>
      </c>
      <c r="M6989">
        <v>68.22</v>
      </c>
      <c r="N6989" t="s">
        <v>49</v>
      </c>
      <c r="O6989">
        <v>5</v>
      </c>
      <c r="P6989" t="str" cm="1">
        <f t="array" ref="P6989">_xlfn.IFS(C6989&lt;25,"18-24", C6989&lt;=35,"25-35", C6989&lt;=50,"36-50",TRUE,"50+")</f>
        <v>18-24</v>
      </c>
      <c r="Q6989" t="str">
        <f t="shared" si="763"/>
        <v>new</v>
      </c>
      <c r="R6989" t="str">
        <f t="shared" si="764"/>
        <v>high value</v>
      </c>
      <c r="S6989" t="str">
        <f t="shared" si="765"/>
        <v>High</v>
      </c>
      <c r="T6989" t="str">
        <f t="shared" si="766"/>
        <v>Nov</v>
      </c>
      <c r="U6989">
        <f t="shared" si="767"/>
        <v>2022</v>
      </c>
      <c r="V6989" t="str">
        <f t="shared" si="768"/>
        <v>5-10</v>
      </c>
      <c r="W6989" t="str">
        <f t="shared" si="769"/>
        <v>Slow</v>
      </c>
    </row>
    <row r="6990" spans="1:23" x14ac:dyDescent="0.3">
      <c r="A6990">
        <v>606989</v>
      </c>
      <c r="B6990">
        <v>20256</v>
      </c>
      <c r="C6990">
        <v>56</v>
      </c>
      <c r="D6990" t="s">
        <v>7</v>
      </c>
      <c r="E6990" t="s">
        <v>11</v>
      </c>
      <c r="F6990" t="s">
        <v>30</v>
      </c>
      <c r="G6990" t="s">
        <v>27</v>
      </c>
      <c r="H6990" s="1">
        <v>45181</v>
      </c>
      <c r="I6990" t="s">
        <v>34</v>
      </c>
      <c r="J6990">
        <v>25</v>
      </c>
      <c r="K6990">
        <v>3.2</v>
      </c>
      <c r="L6990">
        <v>751.49</v>
      </c>
      <c r="M6990">
        <v>111.06</v>
      </c>
      <c r="N6990" t="s">
        <v>49</v>
      </c>
      <c r="O6990">
        <v>3</v>
      </c>
      <c r="P6990" t="str" cm="1">
        <f t="array" ref="P6990">_xlfn.IFS(C6990&lt;25,"18-24", C6990&lt;=35,"25-35", C6990&lt;=50,"36-50",TRUE,"50+")</f>
        <v>50+</v>
      </c>
      <c r="Q6990" t="str">
        <f t="shared" si="763"/>
        <v>new</v>
      </c>
      <c r="R6990" t="str">
        <f t="shared" si="764"/>
        <v>high value</v>
      </c>
      <c r="S6990" t="str">
        <f t="shared" si="765"/>
        <v>medium</v>
      </c>
      <c r="T6990" t="str">
        <f t="shared" si="766"/>
        <v>Sep</v>
      </c>
      <c r="U6990">
        <f t="shared" si="767"/>
        <v>2023</v>
      </c>
      <c r="V6990" t="str">
        <f t="shared" si="768"/>
        <v>0-5</v>
      </c>
      <c r="W6990" t="str">
        <f t="shared" si="769"/>
        <v>Fast</v>
      </c>
    </row>
    <row r="6991" spans="1:23" x14ac:dyDescent="0.3">
      <c r="A6991">
        <v>606990</v>
      </c>
      <c r="B6991">
        <v>89631</v>
      </c>
      <c r="C6991">
        <v>25</v>
      </c>
      <c r="D6991" t="s">
        <v>7</v>
      </c>
      <c r="E6991" t="s">
        <v>13</v>
      </c>
      <c r="F6991" t="s">
        <v>22</v>
      </c>
      <c r="G6991" t="s">
        <v>27</v>
      </c>
      <c r="H6991" s="1">
        <v>44726</v>
      </c>
      <c r="I6991" t="s">
        <v>34</v>
      </c>
      <c r="J6991">
        <v>31</v>
      </c>
      <c r="K6991">
        <v>2.2000000000000002</v>
      </c>
      <c r="L6991">
        <v>1295.57</v>
      </c>
      <c r="M6991">
        <v>104.66</v>
      </c>
      <c r="N6991" t="s">
        <v>49</v>
      </c>
      <c r="O6991">
        <v>4</v>
      </c>
      <c r="P6991" t="str" cm="1">
        <f t="array" ref="P6991">_xlfn.IFS(C6991&lt;25,"18-24", C6991&lt;=35,"25-35", C6991&lt;=50,"36-50",TRUE,"50+")</f>
        <v>25-35</v>
      </c>
      <c r="Q6991" t="str">
        <f t="shared" si="763"/>
        <v>new</v>
      </c>
      <c r="R6991" t="str">
        <f t="shared" si="764"/>
        <v>high value</v>
      </c>
      <c r="S6991" t="str">
        <f t="shared" si="765"/>
        <v>medium</v>
      </c>
      <c r="T6991" t="str">
        <f t="shared" si="766"/>
        <v>Jun</v>
      </c>
      <c r="U6991">
        <f t="shared" si="767"/>
        <v>2022</v>
      </c>
      <c r="V6991" t="str">
        <f t="shared" si="768"/>
        <v>0-5</v>
      </c>
      <c r="W6991" t="str">
        <f t="shared" si="769"/>
        <v>Medium</v>
      </c>
    </row>
    <row r="6992" spans="1:23" x14ac:dyDescent="0.3">
      <c r="A6992">
        <v>606991</v>
      </c>
      <c r="B6992">
        <v>63381</v>
      </c>
      <c r="C6992">
        <v>54</v>
      </c>
      <c r="D6992" t="s">
        <v>7</v>
      </c>
      <c r="E6992" t="s">
        <v>5</v>
      </c>
      <c r="F6992" t="s">
        <v>26</v>
      </c>
      <c r="G6992" t="s">
        <v>27</v>
      </c>
      <c r="H6992" s="1">
        <v>44573</v>
      </c>
      <c r="I6992" t="s">
        <v>33</v>
      </c>
      <c r="J6992">
        <v>59</v>
      </c>
      <c r="K6992">
        <v>7.7</v>
      </c>
      <c r="L6992">
        <v>702.37</v>
      </c>
      <c r="M6992">
        <v>112.92</v>
      </c>
      <c r="N6992" t="s">
        <v>50</v>
      </c>
      <c r="O6992">
        <v>4</v>
      </c>
      <c r="P6992" t="str" cm="1">
        <f t="array" ref="P6992">_xlfn.IFS(C6992&lt;25,"18-24", C6992&lt;=35,"25-35", C6992&lt;=50,"36-50",TRUE,"50+")</f>
        <v>50+</v>
      </c>
      <c r="Q6992" t="str">
        <f t="shared" si="763"/>
        <v>new</v>
      </c>
      <c r="R6992" t="str">
        <f t="shared" si="764"/>
        <v>high value</v>
      </c>
      <c r="S6992" t="str">
        <f t="shared" si="765"/>
        <v>medium</v>
      </c>
      <c r="T6992" t="str">
        <f t="shared" si="766"/>
        <v>Jan</v>
      </c>
      <c r="U6992">
        <f t="shared" si="767"/>
        <v>2022</v>
      </c>
      <c r="V6992" t="str">
        <f t="shared" si="768"/>
        <v>5-10</v>
      </c>
      <c r="W6992" t="str">
        <f t="shared" si="769"/>
        <v>Slow</v>
      </c>
    </row>
    <row r="6993" spans="1:23" x14ac:dyDescent="0.3">
      <c r="A6993">
        <v>606992</v>
      </c>
      <c r="B6993">
        <v>24190</v>
      </c>
      <c r="C6993">
        <v>39</v>
      </c>
      <c r="D6993" t="s">
        <v>4</v>
      </c>
      <c r="E6993" t="s">
        <v>13</v>
      </c>
      <c r="F6993" t="s">
        <v>30</v>
      </c>
      <c r="G6993" t="s">
        <v>31</v>
      </c>
      <c r="H6993" s="1">
        <v>44676</v>
      </c>
      <c r="I6993" t="s">
        <v>33</v>
      </c>
      <c r="J6993">
        <v>49</v>
      </c>
      <c r="K6993">
        <v>4.7</v>
      </c>
      <c r="L6993">
        <v>1496.98</v>
      </c>
      <c r="M6993">
        <v>58.29</v>
      </c>
      <c r="N6993" t="s">
        <v>48</v>
      </c>
      <c r="O6993">
        <v>2</v>
      </c>
      <c r="P6993" t="str" cm="1">
        <f t="array" ref="P6993">_xlfn.IFS(C6993&lt;25,"18-24", C6993&lt;=35,"25-35", C6993&lt;=50,"36-50",TRUE,"50+")</f>
        <v>36-50</v>
      </c>
      <c r="Q6993" t="str">
        <f t="shared" si="763"/>
        <v>new</v>
      </c>
      <c r="R6993" t="str">
        <f t="shared" si="764"/>
        <v>high value</v>
      </c>
      <c r="S6993" t="str">
        <f t="shared" si="765"/>
        <v>Low</v>
      </c>
      <c r="T6993" t="str">
        <f t="shared" si="766"/>
        <v>Apr</v>
      </c>
      <c r="U6993">
        <f t="shared" si="767"/>
        <v>2022</v>
      </c>
      <c r="V6993" t="str">
        <f t="shared" si="768"/>
        <v>0-5</v>
      </c>
      <c r="W6993" t="str">
        <f t="shared" si="769"/>
        <v>Slow</v>
      </c>
    </row>
    <row r="6994" spans="1:23" x14ac:dyDescent="0.3">
      <c r="A6994">
        <v>606993</v>
      </c>
      <c r="B6994">
        <v>82480</v>
      </c>
      <c r="C6994">
        <v>59</v>
      </c>
      <c r="D6994" t="s">
        <v>7</v>
      </c>
      <c r="E6994" t="s">
        <v>11</v>
      </c>
      <c r="F6994" t="s">
        <v>22</v>
      </c>
      <c r="G6994" t="s">
        <v>29</v>
      </c>
      <c r="H6994" s="1">
        <v>45324</v>
      </c>
      <c r="I6994" t="s">
        <v>34</v>
      </c>
      <c r="J6994">
        <v>54</v>
      </c>
      <c r="K6994">
        <v>5.6</v>
      </c>
      <c r="L6994">
        <v>557.33000000000004</v>
      </c>
      <c r="M6994">
        <v>88.4</v>
      </c>
      <c r="N6994" t="s">
        <v>50</v>
      </c>
      <c r="O6994">
        <v>2</v>
      </c>
      <c r="P6994" t="str" cm="1">
        <f t="array" ref="P6994">_xlfn.IFS(C6994&lt;25,"18-24", C6994&lt;=35,"25-35", C6994&lt;=50,"36-50",TRUE,"50+")</f>
        <v>50+</v>
      </c>
      <c r="Q6994" t="str">
        <f t="shared" si="763"/>
        <v>repeat</v>
      </c>
      <c r="R6994" t="str">
        <f t="shared" si="764"/>
        <v>high value</v>
      </c>
      <c r="S6994" t="str">
        <f t="shared" si="765"/>
        <v>Low</v>
      </c>
      <c r="T6994" t="str">
        <f t="shared" si="766"/>
        <v>Feb</v>
      </c>
      <c r="U6994">
        <f t="shared" si="767"/>
        <v>2024</v>
      </c>
      <c r="V6994" t="str">
        <f t="shared" si="768"/>
        <v>5-10</v>
      </c>
      <c r="W6994" t="str">
        <f t="shared" si="769"/>
        <v>Slow</v>
      </c>
    </row>
    <row r="6995" spans="1:23" x14ac:dyDescent="0.3">
      <c r="A6995">
        <v>606994</v>
      </c>
      <c r="B6995">
        <v>60836</v>
      </c>
      <c r="C6995">
        <v>26</v>
      </c>
      <c r="D6995" t="s">
        <v>4</v>
      </c>
      <c r="E6995" t="s">
        <v>8</v>
      </c>
      <c r="F6995" t="s">
        <v>30</v>
      </c>
      <c r="G6995" t="s">
        <v>27</v>
      </c>
      <c r="H6995" s="1">
        <v>44659</v>
      </c>
      <c r="I6995" t="s">
        <v>34</v>
      </c>
      <c r="J6995">
        <v>40</v>
      </c>
      <c r="K6995">
        <v>2.1</v>
      </c>
      <c r="L6995">
        <v>410</v>
      </c>
      <c r="M6995">
        <v>90.18</v>
      </c>
      <c r="N6995" t="s">
        <v>49</v>
      </c>
      <c r="O6995">
        <v>2</v>
      </c>
      <c r="P6995" t="str" cm="1">
        <f t="array" ref="P6995">_xlfn.IFS(C6995&lt;25,"18-24", C6995&lt;=35,"25-35", C6995&lt;=50,"36-50",TRUE,"50+")</f>
        <v>25-35</v>
      </c>
      <c r="Q6995" t="str">
        <f t="shared" si="763"/>
        <v>new</v>
      </c>
      <c r="R6995" t="str">
        <f t="shared" si="764"/>
        <v>medium</v>
      </c>
      <c r="S6995" t="str">
        <f t="shared" si="765"/>
        <v>Low</v>
      </c>
      <c r="T6995" t="str">
        <f t="shared" si="766"/>
        <v>Apr</v>
      </c>
      <c r="U6995">
        <f t="shared" si="767"/>
        <v>2022</v>
      </c>
      <c r="V6995" t="str">
        <f t="shared" si="768"/>
        <v>0-5</v>
      </c>
      <c r="W6995" t="str">
        <f t="shared" si="769"/>
        <v>Medium</v>
      </c>
    </row>
    <row r="6996" spans="1:23" x14ac:dyDescent="0.3">
      <c r="A6996">
        <v>606995</v>
      </c>
      <c r="B6996">
        <v>65011</v>
      </c>
      <c r="C6996">
        <v>55</v>
      </c>
      <c r="D6996" t="s">
        <v>4</v>
      </c>
      <c r="E6996" t="s">
        <v>5</v>
      </c>
      <c r="F6996" t="s">
        <v>30</v>
      </c>
      <c r="G6996" t="s">
        <v>27</v>
      </c>
      <c r="H6996" s="1">
        <v>45442</v>
      </c>
      <c r="I6996" t="s">
        <v>33</v>
      </c>
      <c r="J6996">
        <v>62</v>
      </c>
      <c r="K6996">
        <v>2</v>
      </c>
      <c r="L6996">
        <v>400.91</v>
      </c>
      <c r="M6996">
        <v>110.4</v>
      </c>
      <c r="N6996" t="s">
        <v>49</v>
      </c>
      <c r="O6996">
        <v>5</v>
      </c>
      <c r="P6996" t="str" cm="1">
        <f t="array" ref="P6996">_xlfn.IFS(C6996&lt;25,"18-24", C6996&lt;=35,"25-35", C6996&lt;=50,"36-50",TRUE,"50+")</f>
        <v>50+</v>
      </c>
      <c r="Q6996" t="str">
        <f t="shared" si="763"/>
        <v>new</v>
      </c>
      <c r="R6996" t="str">
        <f t="shared" si="764"/>
        <v>medium</v>
      </c>
      <c r="S6996" t="str">
        <f t="shared" si="765"/>
        <v>High</v>
      </c>
      <c r="T6996" t="str">
        <f t="shared" si="766"/>
        <v>May</v>
      </c>
      <c r="U6996">
        <f t="shared" si="767"/>
        <v>2024</v>
      </c>
      <c r="V6996" t="str">
        <f t="shared" si="768"/>
        <v>0-5</v>
      </c>
      <c r="W6996" t="str">
        <f t="shared" si="769"/>
        <v>Slow</v>
      </c>
    </row>
    <row r="6997" spans="1:23" x14ac:dyDescent="0.3">
      <c r="A6997">
        <v>606996</v>
      </c>
      <c r="B6997">
        <v>97115</v>
      </c>
      <c r="C6997">
        <v>44</v>
      </c>
      <c r="D6997" t="s">
        <v>7</v>
      </c>
      <c r="E6997" t="s">
        <v>5</v>
      </c>
      <c r="F6997" t="s">
        <v>26</v>
      </c>
      <c r="G6997" t="s">
        <v>23</v>
      </c>
      <c r="H6997" s="1">
        <v>44876</v>
      </c>
      <c r="I6997" t="s">
        <v>33</v>
      </c>
      <c r="J6997">
        <v>25</v>
      </c>
      <c r="K6997">
        <v>1.4</v>
      </c>
      <c r="L6997">
        <v>1157.03</v>
      </c>
      <c r="M6997">
        <v>31.74</v>
      </c>
      <c r="N6997" t="s">
        <v>47</v>
      </c>
      <c r="O6997">
        <v>3</v>
      </c>
      <c r="P6997" t="str" cm="1">
        <f t="array" ref="P6997">_xlfn.IFS(C6997&lt;25,"18-24", C6997&lt;=35,"25-35", C6997&lt;=50,"36-50",TRUE,"50+")</f>
        <v>36-50</v>
      </c>
      <c r="Q6997" t="str">
        <f t="shared" si="763"/>
        <v>new</v>
      </c>
      <c r="R6997" t="str">
        <f t="shared" si="764"/>
        <v>high value</v>
      </c>
      <c r="S6997" t="str">
        <f t="shared" si="765"/>
        <v>medium</v>
      </c>
      <c r="T6997" t="str">
        <f t="shared" si="766"/>
        <v>Nov</v>
      </c>
      <c r="U6997">
        <f t="shared" si="767"/>
        <v>2022</v>
      </c>
      <c r="V6997" t="str">
        <f t="shared" si="768"/>
        <v>0-5</v>
      </c>
      <c r="W6997" t="str">
        <f t="shared" si="769"/>
        <v>Fast</v>
      </c>
    </row>
    <row r="6998" spans="1:23" x14ac:dyDescent="0.3">
      <c r="A6998">
        <v>606997</v>
      </c>
      <c r="B6998">
        <v>74156</v>
      </c>
      <c r="C6998">
        <v>35</v>
      </c>
      <c r="D6998" t="s">
        <v>4</v>
      </c>
      <c r="E6998" t="s">
        <v>13</v>
      </c>
      <c r="F6998" t="s">
        <v>24</v>
      </c>
      <c r="G6998" t="s">
        <v>27</v>
      </c>
      <c r="H6998" s="1">
        <v>45487</v>
      </c>
      <c r="I6998" t="s">
        <v>33</v>
      </c>
      <c r="J6998">
        <v>68</v>
      </c>
      <c r="K6998">
        <v>12</v>
      </c>
      <c r="L6998">
        <v>1442.47</v>
      </c>
      <c r="M6998">
        <v>56.51</v>
      </c>
      <c r="N6998" t="s">
        <v>49</v>
      </c>
      <c r="O6998">
        <v>5</v>
      </c>
      <c r="P6998" t="str" cm="1">
        <f t="array" ref="P6998">_xlfn.IFS(C6998&lt;25,"18-24", C6998&lt;=35,"25-35", C6998&lt;=50,"36-50",TRUE,"50+")</f>
        <v>25-35</v>
      </c>
      <c r="Q6998" t="str">
        <f t="shared" si="763"/>
        <v>repeat</v>
      </c>
      <c r="R6998" t="str">
        <f t="shared" si="764"/>
        <v>high value</v>
      </c>
      <c r="S6998" t="str">
        <f t="shared" si="765"/>
        <v>High</v>
      </c>
      <c r="T6998" t="str">
        <f t="shared" si="766"/>
        <v>Jul</v>
      </c>
      <c r="U6998">
        <f t="shared" si="767"/>
        <v>2024</v>
      </c>
      <c r="V6998" t="str">
        <f t="shared" si="768"/>
        <v>10-15</v>
      </c>
      <c r="W6998" t="str">
        <f t="shared" si="769"/>
        <v>Slow</v>
      </c>
    </row>
    <row r="6999" spans="1:23" x14ac:dyDescent="0.3">
      <c r="A6999">
        <v>606998</v>
      </c>
      <c r="B6999">
        <v>63101</v>
      </c>
      <c r="C6999">
        <v>19</v>
      </c>
      <c r="D6999" t="s">
        <v>7</v>
      </c>
      <c r="E6999" t="s">
        <v>5</v>
      </c>
      <c r="F6999" t="s">
        <v>28</v>
      </c>
      <c r="G6999" t="s">
        <v>27</v>
      </c>
      <c r="H6999" s="1">
        <v>45072</v>
      </c>
      <c r="I6999" t="s">
        <v>33</v>
      </c>
      <c r="J6999">
        <v>39</v>
      </c>
      <c r="K6999">
        <v>8.3000000000000007</v>
      </c>
      <c r="L6999">
        <v>1490.28</v>
      </c>
      <c r="M6999">
        <v>54.35</v>
      </c>
      <c r="N6999" t="s">
        <v>49</v>
      </c>
      <c r="O6999">
        <v>5</v>
      </c>
      <c r="P6999" t="str" cm="1">
        <f t="array" ref="P6999">_xlfn.IFS(C6999&lt;25,"18-24", C6999&lt;=35,"25-35", C6999&lt;=50,"36-50",TRUE,"50+")</f>
        <v>18-24</v>
      </c>
      <c r="Q6999" t="str">
        <f t="shared" si="763"/>
        <v>new</v>
      </c>
      <c r="R6999" t="str">
        <f t="shared" si="764"/>
        <v>high value</v>
      </c>
      <c r="S6999" t="str">
        <f t="shared" si="765"/>
        <v>High</v>
      </c>
      <c r="T6999" t="str">
        <f t="shared" si="766"/>
        <v>May</v>
      </c>
      <c r="U6999">
        <f t="shared" si="767"/>
        <v>2023</v>
      </c>
      <c r="V6999" t="str">
        <f t="shared" si="768"/>
        <v>5-10</v>
      </c>
      <c r="W6999" t="str">
        <f t="shared" si="769"/>
        <v>Medium</v>
      </c>
    </row>
    <row r="7000" spans="1:23" x14ac:dyDescent="0.3">
      <c r="A7000">
        <v>606999</v>
      </c>
      <c r="B7000">
        <v>84919</v>
      </c>
      <c r="C7000">
        <v>57</v>
      </c>
      <c r="D7000" t="s">
        <v>4</v>
      </c>
      <c r="E7000" t="s">
        <v>16</v>
      </c>
      <c r="F7000" t="s">
        <v>19</v>
      </c>
      <c r="G7000" t="s">
        <v>25</v>
      </c>
      <c r="H7000" s="1">
        <v>45370</v>
      </c>
      <c r="I7000" t="s">
        <v>33</v>
      </c>
      <c r="J7000">
        <v>30</v>
      </c>
      <c r="K7000">
        <v>2.6</v>
      </c>
      <c r="L7000">
        <v>267.95999999999998</v>
      </c>
      <c r="M7000">
        <v>66.819999999999993</v>
      </c>
      <c r="N7000" t="s">
        <v>50</v>
      </c>
      <c r="O7000">
        <v>4</v>
      </c>
      <c r="P7000" t="str" cm="1">
        <f t="array" ref="P7000">_xlfn.IFS(C7000&lt;25,"18-24", C7000&lt;=35,"25-35", C7000&lt;=50,"36-50",TRUE,"50+")</f>
        <v>50+</v>
      </c>
      <c r="Q7000" t="str">
        <f t="shared" si="763"/>
        <v>new</v>
      </c>
      <c r="R7000" t="str">
        <f t="shared" si="764"/>
        <v>medium</v>
      </c>
      <c r="S7000" t="str">
        <f t="shared" si="765"/>
        <v>medium</v>
      </c>
      <c r="T7000" t="str">
        <f t="shared" si="766"/>
        <v>Mar</v>
      </c>
      <c r="U7000">
        <f t="shared" si="767"/>
        <v>2024</v>
      </c>
      <c r="V7000" t="str">
        <f t="shared" si="768"/>
        <v>0-5</v>
      </c>
      <c r="W7000" t="str">
        <f t="shared" si="769"/>
        <v>Fast</v>
      </c>
    </row>
    <row r="7001" spans="1:23" x14ac:dyDescent="0.3">
      <c r="A7001">
        <v>607000</v>
      </c>
      <c r="B7001">
        <v>97860</v>
      </c>
      <c r="C7001">
        <v>59</v>
      </c>
      <c r="D7001" t="s">
        <v>4</v>
      </c>
      <c r="E7001" t="s">
        <v>15</v>
      </c>
      <c r="F7001" t="s">
        <v>18</v>
      </c>
      <c r="G7001" t="s">
        <v>31</v>
      </c>
      <c r="H7001" s="1">
        <v>45208</v>
      </c>
      <c r="I7001" t="s">
        <v>33</v>
      </c>
      <c r="J7001">
        <v>74</v>
      </c>
      <c r="K7001">
        <v>2.7</v>
      </c>
      <c r="L7001">
        <v>554.21</v>
      </c>
      <c r="M7001">
        <v>85.59</v>
      </c>
      <c r="N7001" t="s">
        <v>47</v>
      </c>
      <c r="O7001">
        <v>4</v>
      </c>
      <c r="P7001" t="str" cm="1">
        <f t="array" ref="P7001">_xlfn.IFS(C7001&lt;25,"18-24", C7001&lt;=35,"25-35", C7001&lt;=50,"36-50",TRUE,"50+")</f>
        <v>50+</v>
      </c>
      <c r="Q7001" t="str">
        <f t="shared" si="763"/>
        <v>new</v>
      </c>
      <c r="R7001" t="str">
        <f t="shared" si="764"/>
        <v>high value</v>
      </c>
      <c r="S7001" t="str">
        <f t="shared" si="765"/>
        <v>medium</v>
      </c>
      <c r="T7001" t="str">
        <f t="shared" si="766"/>
        <v>Oct</v>
      </c>
      <c r="U7001">
        <f t="shared" si="767"/>
        <v>2023</v>
      </c>
      <c r="V7001" t="str">
        <f t="shared" si="768"/>
        <v>0-5</v>
      </c>
      <c r="W7001" t="str">
        <f t="shared" si="769"/>
        <v>Slow</v>
      </c>
    </row>
    <row r="7002" spans="1:23" x14ac:dyDescent="0.3">
      <c r="A7002">
        <v>607001</v>
      </c>
      <c r="B7002">
        <v>89186</v>
      </c>
      <c r="C7002">
        <v>33</v>
      </c>
      <c r="D7002" t="s">
        <v>7</v>
      </c>
      <c r="E7002" t="s">
        <v>13</v>
      </c>
      <c r="F7002" t="s">
        <v>28</v>
      </c>
      <c r="G7002" t="s">
        <v>23</v>
      </c>
      <c r="H7002" s="1">
        <v>45605</v>
      </c>
      <c r="I7002" t="s">
        <v>33</v>
      </c>
      <c r="J7002">
        <v>48</v>
      </c>
      <c r="K7002">
        <v>14.8</v>
      </c>
      <c r="L7002">
        <v>305.54000000000002</v>
      </c>
      <c r="M7002">
        <v>42.38</v>
      </c>
      <c r="N7002" t="s">
        <v>49</v>
      </c>
      <c r="O7002">
        <v>2</v>
      </c>
      <c r="P7002" t="str" cm="1">
        <f t="array" ref="P7002">_xlfn.IFS(C7002&lt;25,"18-24", C7002&lt;=35,"25-35", C7002&lt;=50,"36-50",TRUE,"50+")</f>
        <v>25-35</v>
      </c>
      <c r="Q7002" t="str">
        <f t="shared" si="763"/>
        <v>new</v>
      </c>
      <c r="R7002" t="str">
        <f t="shared" si="764"/>
        <v>medium</v>
      </c>
      <c r="S7002" t="str">
        <f t="shared" si="765"/>
        <v>Low</v>
      </c>
      <c r="T7002" t="str">
        <f t="shared" si="766"/>
        <v>Nov</v>
      </c>
      <c r="U7002">
        <f t="shared" si="767"/>
        <v>2024</v>
      </c>
      <c r="V7002" t="str">
        <f t="shared" si="768"/>
        <v>10-15</v>
      </c>
      <c r="W7002" t="str">
        <f t="shared" si="769"/>
        <v>Slow</v>
      </c>
    </row>
    <row r="7003" spans="1:23" x14ac:dyDescent="0.3">
      <c r="A7003">
        <v>607002</v>
      </c>
      <c r="B7003">
        <v>22856</v>
      </c>
      <c r="C7003">
        <v>42</v>
      </c>
      <c r="D7003" t="s">
        <v>4</v>
      </c>
      <c r="E7003" t="s">
        <v>13</v>
      </c>
      <c r="F7003" t="s">
        <v>30</v>
      </c>
      <c r="G7003" t="s">
        <v>23</v>
      </c>
      <c r="H7003" s="1">
        <v>44669</v>
      </c>
      <c r="I7003" t="s">
        <v>34</v>
      </c>
      <c r="J7003">
        <v>37</v>
      </c>
      <c r="K7003">
        <v>9.9</v>
      </c>
      <c r="L7003">
        <v>970.21</v>
      </c>
      <c r="M7003">
        <v>29.67</v>
      </c>
      <c r="N7003" t="s">
        <v>47</v>
      </c>
      <c r="O7003">
        <v>4</v>
      </c>
      <c r="P7003" t="str" cm="1">
        <f t="array" ref="P7003">_xlfn.IFS(C7003&lt;25,"18-24", C7003&lt;=35,"25-35", C7003&lt;=50,"36-50",TRUE,"50+")</f>
        <v>36-50</v>
      </c>
      <c r="Q7003" t="str">
        <f t="shared" si="763"/>
        <v>new</v>
      </c>
      <c r="R7003" t="str">
        <f t="shared" si="764"/>
        <v>high value</v>
      </c>
      <c r="S7003" t="str">
        <f t="shared" si="765"/>
        <v>medium</v>
      </c>
      <c r="T7003" t="str">
        <f t="shared" si="766"/>
        <v>Apr</v>
      </c>
      <c r="U7003">
        <f t="shared" si="767"/>
        <v>2022</v>
      </c>
      <c r="V7003" t="str">
        <f t="shared" si="768"/>
        <v>5-10</v>
      </c>
      <c r="W7003" t="str">
        <f t="shared" si="769"/>
        <v>Medium</v>
      </c>
    </row>
    <row r="7004" spans="1:23" x14ac:dyDescent="0.3">
      <c r="A7004">
        <v>607003</v>
      </c>
      <c r="B7004">
        <v>61775</v>
      </c>
      <c r="C7004">
        <v>34</v>
      </c>
      <c r="D7004" t="s">
        <v>7</v>
      </c>
      <c r="E7004" t="s">
        <v>13</v>
      </c>
      <c r="F7004" t="s">
        <v>22</v>
      </c>
      <c r="G7004" t="s">
        <v>29</v>
      </c>
      <c r="H7004" s="1">
        <v>45009</v>
      </c>
      <c r="I7004" t="s">
        <v>34</v>
      </c>
      <c r="J7004">
        <v>71</v>
      </c>
      <c r="K7004">
        <v>5.2</v>
      </c>
      <c r="L7004">
        <v>1449.5</v>
      </c>
      <c r="M7004">
        <v>41.75</v>
      </c>
      <c r="N7004" t="s">
        <v>49</v>
      </c>
      <c r="O7004">
        <v>4</v>
      </c>
      <c r="P7004" t="str" cm="1">
        <f t="array" ref="P7004">_xlfn.IFS(C7004&lt;25,"18-24", C7004&lt;=35,"25-35", C7004&lt;=50,"36-50",TRUE,"50+")</f>
        <v>25-35</v>
      </c>
      <c r="Q7004" t="str">
        <f t="shared" si="763"/>
        <v>new</v>
      </c>
      <c r="R7004" t="str">
        <f t="shared" si="764"/>
        <v>high value</v>
      </c>
      <c r="S7004" t="str">
        <f t="shared" si="765"/>
        <v>medium</v>
      </c>
      <c r="T7004" t="str">
        <f t="shared" si="766"/>
        <v>Mar</v>
      </c>
      <c r="U7004">
        <f t="shared" si="767"/>
        <v>2023</v>
      </c>
      <c r="V7004" t="str">
        <f t="shared" si="768"/>
        <v>5-10</v>
      </c>
      <c r="W7004" t="str">
        <f t="shared" si="769"/>
        <v>Slow</v>
      </c>
    </row>
    <row r="7005" spans="1:23" x14ac:dyDescent="0.3">
      <c r="A7005">
        <v>607004</v>
      </c>
      <c r="B7005">
        <v>79989</v>
      </c>
      <c r="C7005">
        <v>55</v>
      </c>
      <c r="D7005" t="s">
        <v>7</v>
      </c>
      <c r="E7005" t="s">
        <v>15</v>
      </c>
      <c r="F7005" t="s">
        <v>18</v>
      </c>
      <c r="G7005" t="s">
        <v>29</v>
      </c>
      <c r="H7005" s="1">
        <v>45255</v>
      </c>
      <c r="I7005" t="s">
        <v>34</v>
      </c>
      <c r="J7005">
        <v>86</v>
      </c>
      <c r="K7005">
        <v>6.5</v>
      </c>
      <c r="L7005">
        <v>809.29</v>
      </c>
      <c r="M7005">
        <v>56.55</v>
      </c>
      <c r="N7005" t="s">
        <v>48</v>
      </c>
      <c r="O7005">
        <v>5</v>
      </c>
      <c r="P7005" t="str" cm="1">
        <f t="array" ref="P7005">_xlfn.IFS(C7005&lt;25,"18-24", C7005&lt;=35,"25-35", C7005&lt;=50,"36-50",TRUE,"50+")</f>
        <v>50+</v>
      </c>
      <c r="Q7005" t="str">
        <f t="shared" si="763"/>
        <v>new</v>
      </c>
      <c r="R7005" t="str">
        <f t="shared" si="764"/>
        <v>high value</v>
      </c>
      <c r="S7005" t="str">
        <f t="shared" si="765"/>
        <v>High</v>
      </c>
      <c r="T7005" t="str">
        <f t="shared" si="766"/>
        <v>Nov</v>
      </c>
      <c r="U7005">
        <f t="shared" si="767"/>
        <v>2023</v>
      </c>
      <c r="V7005" t="str">
        <f t="shared" si="768"/>
        <v>5-10</v>
      </c>
      <c r="W7005" t="str">
        <f t="shared" si="769"/>
        <v>Slow</v>
      </c>
    </row>
    <row r="7006" spans="1:23" x14ac:dyDescent="0.3">
      <c r="A7006">
        <v>607005</v>
      </c>
      <c r="B7006">
        <v>44888</v>
      </c>
      <c r="C7006">
        <v>37</v>
      </c>
      <c r="D7006" t="s">
        <v>7</v>
      </c>
      <c r="E7006" t="s">
        <v>8</v>
      </c>
      <c r="F7006" t="s">
        <v>22</v>
      </c>
      <c r="G7006" t="s">
        <v>31</v>
      </c>
      <c r="H7006" s="1">
        <v>45020</v>
      </c>
      <c r="I7006" t="s">
        <v>33</v>
      </c>
      <c r="J7006">
        <v>22</v>
      </c>
      <c r="K7006">
        <v>2.4</v>
      </c>
      <c r="L7006">
        <v>254.44</v>
      </c>
      <c r="M7006">
        <v>30.62</v>
      </c>
      <c r="N7006" t="s">
        <v>47</v>
      </c>
      <c r="O7006">
        <v>3</v>
      </c>
      <c r="P7006" t="str" cm="1">
        <f t="array" ref="P7006">_xlfn.IFS(C7006&lt;25,"18-24", C7006&lt;=35,"25-35", C7006&lt;=50,"36-50",TRUE,"50+")</f>
        <v>36-50</v>
      </c>
      <c r="Q7006" t="str">
        <f t="shared" si="763"/>
        <v>new</v>
      </c>
      <c r="R7006" t="str">
        <f t="shared" si="764"/>
        <v>medium</v>
      </c>
      <c r="S7006" t="str">
        <f t="shared" si="765"/>
        <v>medium</v>
      </c>
      <c r="T7006" t="str">
        <f t="shared" si="766"/>
        <v>Apr</v>
      </c>
      <c r="U7006">
        <f t="shared" si="767"/>
        <v>2023</v>
      </c>
      <c r="V7006" t="str">
        <f t="shared" si="768"/>
        <v>0-5</v>
      </c>
      <c r="W7006" t="str">
        <f t="shared" si="769"/>
        <v>Fast</v>
      </c>
    </row>
    <row r="7007" spans="1:23" x14ac:dyDescent="0.3">
      <c r="A7007">
        <v>607006</v>
      </c>
      <c r="B7007">
        <v>63122</v>
      </c>
      <c r="C7007">
        <v>18</v>
      </c>
      <c r="D7007" t="s">
        <v>7</v>
      </c>
      <c r="E7007" t="s">
        <v>8</v>
      </c>
      <c r="F7007" t="s">
        <v>24</v>
      </c>
      <c r="G7007" t="s">
        <v>25</v>
      </c>
      <c r="H7007" s="1">
        <v>44589</v>
      </c>
      <c r="I7007" t="s">
        <v>34</v>
      </c>
      <c r="J7007">
        <v>78</v>
      </c>
      <c r="K7007">
        <v>8.4</v>
      </c>
      <c r="L7007">
        <v>443.3</v>
      </c>
      <c r="M7007">
        <v>42.34</v>
      </c>
      <c r="N7007" t="s">
        <v>49</v>
      </c>
      <c r="O7007">
        <v>5</v>
      </c>
      <c r="P7007" t="str" cm="1">
        <f t="array" ref="P7007">_xlfn.IFS(C7007&lt;25,"18-24", C7007&lt;=35,"25-35", C7007&lt;=50,"36-50",TRUE,"50+")</f>
        <v>18-24</v>
      </c>
      <c r="Q7007" t="str">
        <f t="shared" si="763"/>
        <v>new</v>
      </c>
      <c r="R7007" t="str">
        <f t="shared" si="764"/>
        <v>medium</v>
      </c>
      <c r="S7007" t="str">
        <f t="shared" si="765"/>
        <v>High</v>
      </c>
      <c r="T7007" t="str">
        <f t="shared" si="766"/>
        <v>Jan</v>
      </c>
      <c r="U7007">
        <f t="shared" si="767"/>
        <v>2022</v>
      </c>
      <c r="V7007" t="str">
        <f t="shared" si="768"/>
        <v>5-10</v>
      </c>
      <c r="W7007" t="str">
        <f t="shared" si="769"/>
        <v>Slow</v>
      </c>
    </row>
    <row r="7008" spans="1:23" x14ac:dyDescent="0.3">
      <c r="A7008">
        <v>607007</v>
      </c>
      <c r="B7008">
        <v>15501</v>
      </c>
      <c r="C7008">
        <v>48</v>
      </c>
      <c r="D7008" t="s">
        <v>4</v>
      </c>
      <c r="E7008" t="s">
        <v>15</v>
      </c>
      <c r="F7008" t="s">
        <v>28</v>
      </c>
      <c r="G7008" t="s">
        <v>25</v>
      </c>
      <c r="H7008" s="1">
        <v>45504</v>
      </c>
      <c r="I7008" t="s">
        <v>34</v>
      </c>
      <c r="J7008">
        <v>44</v>
      </c>
      <c r="K7008">
        <v>1.6</v>
      </c>
      <c r="L7008">
        <v>187.55</v>
      </c>
      <c r="M7008">
        <v>65.97</v>
      </c>
      <c r="N7008" t="s">
        <v>47</v>
      </c>
      <c r="O7008">
        <v>4</v>
      </c>
      <c r="P7008" t="str" cm="1">
        <f t="array" ref="P7008">_xlfn.IFS(C7008&lt;25,"18-24", C7008&lt;=35,"25-35", C7008&lt;=50,"36-50",TRUE,"50+")</f>
        <v>36-50</v>
      </c>
      <c r="Q7008" t="str">
        <f t="shared" si="763"/>
        <v>new</v>
      </c>
      <c r="R7008" t="str">
        <f t="shared" si="764"/>
        <v>low</v>
      </c>
      <c r="S7008" t="str">
        <f t="shared" si="765"/>
        <v>medium</v>
      </c>
      <c r="T7008" t="str">
        <f t="shared" si="766"/>
        <v>Jul</v>
      </c>
      <c r="U7008">
        <f t="shared" si="767"/>
        <v>2024</v>
      </c>
      <c r="V7008" t="str">
        <f t="shared" si="768"/>
        <v>0-5</v>
      </c>
      <c r="W7008" t="str">
        <f t="shared" si="769"/>
        <v>Medium</v>
      </c>
    </row>
    <row r="7009" spans="1:23" x14ac:dyDescent="0.3">
      <c r="A7009">
        <v>607008</v>
      </c>
      <c r="B7009">
        <v>61574</v>
      </c>
      <c r="C7009">
        <v>29</v>
      </c>
      <c r="D7009" t="s">
        <v>4</v>
      </c>
      <c r="E7009" t="s">
        <v>13</v>
      </c>
      <c r="F7009" t="s">
        <v>24</v>
      </c>
      <c r="G7009" t="s">
        <v>29</v>
      </c>
      <c r="H7009" s="1">
        <v>44845</v>
      </c>
      <c r="I7009" t="s">
        <v>34</v>
      </c>
      <c r="J7009">
        <v>72</v>
      </c>
      <c r="K7009">
        <v>2.5</v>
      </c>
      <c r="L7009">
        <v>1205.82</v>
      </c>
      <c r="M7009">
        <v>72.23</v>
      </c>
      <c r="N7009" t="s">
        <v>48</v>
      </c>
      <c r="O7009">
        <v>2</v>
      </c>
      <c r="P7009" t="str" cm="1">
        <f t="array" ref="P7009">_xlfn.IFS(C7009&lt;25,"18-24", C7009&lt;=35,"25-35", C7009&lt;=50,"36-50",TRUE,"50+")</f>
        <v>25-35</v>
      </c>
      <c r="Q7009" t="str">
        <f t="shared" si="763"/>
        <v>new</v>
      </c>
      <c r="R7009" t="str">
        <f t="shared" si="764"/>
        <v>high value</v>
      </c>
      <c r="S7009" t="str">
        <f t="shared" si="765"/>
        <v>Low</v>
      </c>
      <c r="T7009" t="str">
        <f t="shared" si="766"/>
        <v>Oct</v>
      </c>
      <c r="U7009">
        <f t="shared" si="767"/>
        <v>2022</v>
      </c>
      <c r="V7009" t="str">
        <f t="shared" si="768"/>
        <v>0-5</v>
      </c>
      <c r="W7009" t="str">
        <f t="shared" si="769"/>
        <v>Slow</v>
      </c>
    </row>
    <row r="7010" spans="1:23" x14ac:dyDescent="0.3">
      <c r="A7010">
        <v>607009</v>
      </c>
      <c r="B7010">
        <v>64336</v>
      </c>
      <c r="C7010">
        <v>24</v>
      </c>
      <c r="D7010" t="s">
        <v>7</v>
      </c>
      <c r="E7010" t="s">
        <v>5</v>
      </c>
      <c r="F7010" t="s">
        <v>19</v>
      </c>
      <c r="G7010" t="s">
        <v>21</v>
      </c>
      <c r="H7010" s="1">
        <v>45607</v>
      </c>
      <c r="I7010" t="s">
        <v>33</v>
      </c>
      <c r="J7010">
        <v>27</v>
      </c>
      <c r="K7010">
        <v>14.7</v>
      </c>
      <c r="L7010">
        <v>1403.75</v>
      </c>
      <c r="M7010">
        <v>79.83</v>
      </c>
      <c r="N7010" t="s">
        <v>48</v>
      </c>
      <c r="O7010">
        <v>4</v>
      </c>
      <c r="P7010" t="str" cm="1">
        <f t="array" ref="P7010">_xlfn.IFS(C7010&lt;25,"18-24", C7010&lt;=35,"25-35", C7010&lt;=50,"36-50",TRUE,"50+")</f>
        <v>18-24</v>
      </c>
      <c r="Q7010" t="str">
        <f t="shared" si="763"/>
        <v>new</v>
      </c>
      <c r="R7010" t="str">
        <f t="shared" si="764"/>
        <v>high value</v>
      </c>
      <c r="S7010" t="str">
        <f t="shared" si="765"/>
        <v>medium</v>
      </c>
      <c r="T7010" t="str">
        <f t="shared" si="766"/>
        <v>Nov</v>
      </c>
      <c r="U7010">
        <f t="shared" si="767"/>
        <v>2024</v>
      </c>
      <c r="V7010" t="str">
        <f t="shared" si="768"/>
        <v>10-15</v>
      </c>
      <c r="W7010" t="str">
        <f t="shared" si="769"/>
        <v>Fast</v>
      </c>
    </row>
    <row r="7011" spans="1:23" x14ac:dyDescent="0.3">
      <c r="A7011">
        <v>607010</v>
      </c>
      <c r="B7011">
        <v>19577</v>
      </c>
      <c r="C7011">
        <v>34</v>
      </c>
      <c r="D7011" t="s">
        <v>7</v>
      </c>
      <c r="E7011" t="s">
        <v>8</v>
      </c>
      <c r="F7011" t="s">
        <v>28</v>
      </c>
      <c r="G7011" t="s">
        <v>27</v>
      </c>
      <c r="H7011" s="1">
        <v>44693</v>
      </c>
      <c r="I7011" t="s">
        <v>34</v>
      </c>
      <c r="J7011">
        <v>84</v>
      </c>
      <c r="K7011">
        <v>8.6</v>
      </c>
      <c r="L7011">
        <v>410.99</v>
      </c>
      <c r="M7011">
        <v>104.84</v>
      </c>
      <c r="N7011" t="s">
        <v>48</v>
      </c>
      <c r="O7011">
        <v>5</v>
      </c>
      <c r="P7011" t="str" cm="1">
        <f t="array" ref="P7011">_xlfn.IFS(C7011&lt;25,"18-24", C7011&lt;=35,"25-35", C7011&lt;=50,"36-50",TRUE,"50+")</f>
        <v>25-35</v>
      </c>
      <c r="Q7011" t="str">
        <f t="shared" si="763"/>
        <v>new</v>
      </c>
      <c r="R7011" t="str">
        <f t="shared" si="764"/>
        <v>medium</v>
      </c>
      <c r="S7011" t="str">
        <f t="shared" si="765"/>
        <v>High</v>
      </c>
      <c r="T7011" t="str">
        <f t="shared" si="766"/>
        <v>May</v>
      </c>
      <c r="U7011">
        <f t="shared" si="767"/>
        <v>2022</v>
      </c>
      <c r="V7011" t="str">
        <f t="shared" si="768"/>
        <v>5-10</v>
      </c>
      <c r="W7011" t="str">
        <f t="shared" si="769"/>
        <v>Slow</v>
      </c>
    </row>
    <row r="7012" spans="1:23" x14ac:dyDescent="0.3">
      <c r="A7012">
        <v>607011</v>
      </c>
      <c r="B7012">
        <v>87286</v>
      </c>
      <c r="C7012">
        <v>22</v>
      </c>
      <c r="D7012" t="s">
        <v>7</v>
      </c>
      <c r="E7012" t="s">
        <v>5</v>
      </c>
      <c r="F7012" t="s">
        <v>22</v>
      </c>
      <c r="G7012" t="s">
        <v>27</v>
      </c>
      <c r="H7012" s="1">
        <v>45107</v>
      </c>
      <c r="I7012" t="s">
        <v>34</v>
      </c>
      <c r="J7012">
        <v>55</v>
      </c>
      <c r="K7012">
        <v>4</v>
      </c>
      <c r="L7012">
        <v>305.49</v>
      </c>
      <c r="M7012">
        <v>38.92</v>
      </c>
      <c r="N7012" t="s">
        <v>47</v>
      </c>
      <c r="O7012">
        <v>5</v>
      </c>
      <c r="P7012" t="str" cm="1">
        <f t="array" ref="P7012">_xlfn.IFS(C7012&lt;25,"18-24", C7012&lt;=35,"25-35", C7012&lt;=50,"36-50",TRUE,"50+")</f>
        <v>18-24</v>
      </c>
      <c r="Q7012" t="str">
        <f t="shared" si="763"/>
        <v>new</v>
      </c>
      <c r="R7012" t="str">
        <f t="shared" si="764"/>
        <v>medium</v>
      </c>
      <c r="S7012" t="str">
        <f t="shared" si="765"/>
        <v>High</v>
      </c>
      <c r="T7012" t="str">
        <f t="shared" si="766"/>
        <v>Jun</v>
      </c>
      <c r="U7012">
        <f t="shared" si="767"/>
        <v>2023</v>
      </c>
      <c r="V7012" t="str">
        <f t="shared" si="768"/>
        <v>0-5</v>
      </c>
      <c r="W7012" t="str">
        <f t="shared" si="769"/>
        <v>Slow</v>
      </c>
    </row>
    <row r="7013" spans="1:23" x14ac:dyDescent="0.3">
      <c r="A7013">
        <v>607012</v>
      </c>
      <c r="B7013">
        <v>67519</v>
      </c>
      <c r="C7013">
        <v>40</v>
      </c>
      <c r="D7013" t="s">
        <v>7</v>
      </c>
      <c r="E7013" t="s">
        <v>13</v>
      </c>
      <c r="F7013" t="s">
        <v>18</v>
      </c>
      <c r="G7013" t="s">
        <v>23</v>
      </c>
      <c r="H7013" s="1">
        <v>44599</v>
      </c>
      <c r="I7013" t="s">
        <v>34</v>
      </c>
      <c r="J7013">
        <v>32</v>
      </c>
      <c r="K7013">
        <v>11.6</v>
      </c>
      <c r="L7013">
        <v>179.74</v>
      </c>
      <c r="M7013">
        <v>45.06</v>
      </c>
      <c r="N7013" t="s">
        <v>50</v>
      </c>
      <c r="O7013">
        <v>4</v>
      </c>
      <c r="P7013" t="str" cm="1">
        <f t="array" ref="P7013">_xlfn.IFS(C7013&lt;25,"18-24", C7013&lt;=35,"25-35", C7013&lt;=50,"36-50",TRUE,"50+")</f>
        <v>36-50</v>
      </c>
      <c r="Q7013" t="str">
        <f t="shared" si="763"/>
        <v>new</v>
      </c>
      <c r="R7013" t="str">
        <f t="shared" si="764"/>
        <v>low</v>
      </c>
      <c r="S7013" t="str">
        <f t="shared" si="765"/>
        <v>medium</v>
      </c>
      <c r="T7013" t="str">
        <f t="shared" si="766"/>
        <v>Feb</v>
      </c>
      <c r="U7013">
        <f t="shared" si="767"/>
        <v>2022</v>
      </c>
      <c r="V7013" t="str">
        <f t="shared" si="768"/>
        <v>10-15</v>
      </c>
      <c r="W7013" t="str">
        <f t="shared" si="769"/>
        <v>Medium</v>
      </c>
    </row>
    <row r="7014" spans="1:23" x14ac:dyDescent="0.3">
      <c r="A7014">
        <v>607013</v>
      </c>
      <c r="B7014">
        <v>74331</v>
      </c>
      <c r="C7014">
        <v>45</v>
      </c>
      <c r="D7014" t="s">
        <v>7</v>
      </c>
      <c r="E7014" t="s">
        <v>5</v>
      </c>
      <c r="F7014" t="s">
        <v>22</v>
      </c>
      <c r="G7014" t="s">
        <v>21</v>
      </c>
      <c r="H7014" s="1">
        <v>45077</v>
      </c>
      <c r="I7014" t="s">
        <v>33</v>
      </c>
      <c r="J7014">
        <v>40</v>
      </c>
      <c r="K7014">
        <v>6.8</v>
      </c>
      <c r="L7014">
        <v>808.98</v>
      </c>
      <c r="M7014">
        <v>100.29</v>
      </c>
      <c r="N7014" t="s">
        <v>50</v>
      </c>
      <c r="O7014">
        <v>2</v>
      </c>
      <c r="P7014" t="str" cm="1">
        <f t="array" ref="P7014">_xlfn.IFS(C7014&lt;25,"18-24", C7014&lt;=35,"25-35", C7014&lt;=50,"36-50",TRUE,"50+")</f>
        <v>36-50</v>
      </c>
      <c r="Q7014" t="str">
        <f t="shared" si="763"/>
        <v>new</v>
      </c>
      <c r="R7014" t="str">
        <f t="shared" si="764"/>
        <v>high value</v>
      </c>
      <c r="S7014" t="str">
        <f t="shared" si="765"/>
        <v>Low</v>
      </c>
      <c r="T7014" t="str">
        <f t="shared" si="766"/>
        <v>May</v>
      </c>
      <c r="U7014">
        <f t="shared" si="767"/>
        <v>2023</v>
      </c>
      <c r="V7014" t="str">
        <f t="shared" si="768"/>
        <v>5-10</v>
      </c>
      <c r="W7014" t="str">
        <f t="shared" si="769"/>
        <v>Medium</v>
      </c>
    </row>
    <row r="7015" spans="1:23" x14ac:dyDescent="0.3">
      <c r="A7015">
        <v>607014</v>
      </c>
      <c r="B7015">
        <v>74156</v>
      </c>
      <c r="C7015">
        <v>23</v>
      </c>
      <c r="D7015" t="s">
        <v>7</v>
      </c>
      <c r="E7015" t="s">
        <v>8</v>
      </c>
      <c r="F7015" t="s">
        <v>30</v>
      </c>
      <c r="G7015" t="s">
        <v>29</v>
      </c>
      <c r="H7015" s="1">
        <v>44601</v>
      </c>
      <c r="I7015" t="s">
        <v>33</v>
      </c>
      <c r="J7015">
        <v>61</v>
      </c>
      <c r="K7015">
        <v>13</v>
      </c>
      <c r="L7015">
        <v>618.79</v>
      </c>
      <c r="M7015">
        <v>82.67</v>
      </c>
      <c r="N7015" t="s">
        <v>50</v>
      </c>
      <c r="O7015">
        <v>1</v>
      </c>
      <c r="P7015" t="str" cm="1">
        <f t="array" ref="P7015">_xlfn.IFS(C7015&lt;25,"18-24", C7015&lt;=35,"25-35", C7015&lt;=50,"36-50",TRUE,"50+")</f>
        <v>18-24</v>
      </c>
      <c r="Q7015" t="str">
        <f t="shared" si="763"/>
        <v>repeat</v>
      </c>
      <c r="R7015" t="str">
        <f t="shared" si="764"/>
        <v>high value</v>
      </c>
      <c r="S7015" t="str">
        <f t="shared" si="765"/>
        <v>Low</v>
      </c>
      <c r="T7015" t="str">
        <f t="shared" si="766"/>
        <v>Feb</v>
      </c>
      <c r="U7015">
        <f t="shared" si="767"/>
        <v>2022</v>
      </c>
      <c r="V7015" t="str">
        <f t="shared" si="768"/>
        <v>10-15</v>
      </c>
      <c r="W7015" t="str">
        <f t="shared" si="769"/>
        <v>Slow</v>
      </c>
    </row>
    <row r="7016" spans="1:23" x14ac:dyDescent="0.3">
      <c r="A7016">
        <v>607015</v>
      </c>
      <c r="B7016">
        <v>75864</v>
      </c>
      <c r="C7016">
        <v>48</v>
      </c>
      <c r="D7016" t="s">
        <v>4</v>
      </c>
      <c r="E7016" t="s">
        <v>16</v>
      </c>
      <c r="F7016" t="s">
        <v>30</v>
      </c>
      <c r="G7016" t="s">
        <v>25</v>
      </c>
      <c r="H7016" s="1">
        <v>44584</v>
      </c>
      <c r="I7016" t="s">
        <v>33</v>
      </c>
      <c r="J7016">
        <v>81</v>
      </c>
      <c r="K7016">
        <v>5</v>
      </c>
      <c r="L7016">
        <v>1067.73</v>
      </c>
      <c r="M7016">
        <v>111.98</v>
      </c>
      <c r="N7016" t="s">
        <v>49</v>
      </c>
      <c r="O7016">
        <v>5</v>
      </c>
      <c r="P7016" t="str" cm="1">
        <f t="array" ref="P7016">_xlfn.IFS(C7016&lt;25,"18-24", C7016&lt;=35,"25-35", C7016&lt;=50,"36-50",TRUE,"50+")</f>
        <v>36-50</v>
      </c>
      <c r="Q7016" t="str">
        <f t="shared" si="763"/>
        <v>new</v>
      </c>
      <c r="R7016" t="str">
        <f t="shared" si="764"/>
        <v>high value</v>
      </c>
      <c r="S7016" t="str">
        <f t="shared" si="765"/>
        <v>High</v>
      </c>
      <c r="T7016" t="str">
        <f t="shared" si="766"/>
        <v>Jan</v>
      </c>
      <c r="U7016">
        <f t="shared" si="767"/>
        <v>2022</v>
      </c>
      <c r="V7016" t="str">
        <f t="shared" si="768"/>
        <v>0-5</v>
      </c>
      <c r="W7016" t="str">
        <f t="shared" si="769"/>
        <v>Slow</v>
      </c>
    </row>
    <row r="7017" spans="1:23" x14ac:dyDescent="0.3">
      <c r="A7017">
        <v>607016</v>
      </c>
      <c r="B7017">
        <v>97694</v>
      </c>
      <c r="C7017">
        <v>49</v>
      </c>
      <c r="D7017" t="s">
        <v>4</v>
      </c>
      <c r="E7017" t="s">
        <v>15</v>
      </c>
      <c r="F7017" t="s">
        <v>32</v>
      </c>
      <c r="G7017" t="s">
        <v>31</v>
      </c>
      <c r="H7017" s="1">
        <v>44777</v>
      </c>
      <c r="I7017" t="s">
        <v>33</v>
      </c>
      <c r="J7017">
        <v>38</v>
      </c>
      <c r="K7017">
        <v>10.8</v>
      </c>
      <c r="L7017">
        <v>1185.8399999999999</v>
      </c>
      <c r="M7017">
        <v>52.57</v>
      </c>
      <c r="N7017" t="s">
        <v>47</v>
      </c>
      <c r="O7017">
        <v>5</v>
      </c>
      <c r="P7017" t="str" cm="1">
        <f t="array" ref="P7017">_xlfn.IFS(C7017&lt;25,"18-24", C7017&lt;=35,"25-35", C7017&lt;=50,"36-50",TRUE,"50+")</f>
        <v>36-50</v>
      </c>
      <c r="Q7017" t="str">
        <f t="shared" si="763"/>
        <v>repeat</v>
      </c>
      <c r="R7017" t="str">
        <f t="shared" si="764"/>
        <v>high value</v>
      </c>
      <c r="S7017" t="str">
        <f t="shared" si="765"/>
        <v>High</v>
      </c>
      <c r="T7017" t="str">
        <f t="shared" si="766"/>
        <v>Aug</v>
      </c>
      <c r="U7017">
        <f t="shared" si="767"/>
        <v>2022</v>
      </c>
      <c r="V7017" t="str">
        <f t="shared" si="768"/>
        <v>10-15</v>
      </c>
      <c r="W7017" t="str">
        <f t="shared" si="769"/>
        <v>Medium</v>
      </c>
    </row>
    <row r="7018" spans="1:23" x14ac:dyDescent="0.3">
      <c r="A7018">
        <v>607017</v>
      </c>
      <c r="B7018">
        <v>43718</v>
      </c>
      <c r="C7018">
        <v>38</v>
      </c>
      <c r="D7018" t="s">
        <v>7</v>
      </c>
      <c r="E7018" t="s">
        <v>5</v>
      </c>
      <c r="F7018" t="s">
        <v>28</v>
      </c>
      <c r="G7018" t="s">
        <v>27</v>
      </c>
      <c r="H7018" s="1">
        <v>45052</v>
      </c>
      <c r="I7018" t="s">
        <v>33</v>
      </c>
      <c r="J7018">
        <v>56</v>
      </c>
      <c r="K7018">
        <v>8.9</v>
      </c>
      <c r="L7018">
        <v>1212.47</v>
      </c>
      <c r="M7018">
        <v>26.06</v>
      </c>
      <c r="N7018" t="s">
        <v>50</v>
      </c>
      <c r="O7018">
        <v>2</v>
      </c>
      <c r="P7018" t="str" cm="1">
        <f t="array" ref="P7018">_xlfn.IFS(C7018&lt;25,"18-24", C7018&lt;=35,"25-35", C7018&lt;=50,"36-50",TRUE,"50+")</f>
        <v>36-50</v>
      </c>
      <c r="Q7018" t="str">
        <f t="shared" si="763"/>
        <v>new</v>
      </c>
      <c r="R7018" t="str">
        <f t="shared" si="764"/>
        <v>high value</v>
      </c>
      <c r="S7018" t="str">
        <f t="shared" si="765"/>
        <v>Low</v>
      </c>
      <c r="T7018" t="str">
        <f t="shared" si="766"/>
        <v>May</v>
      </c>
      <c r="U7018">
        <f t="shared" si="767"/>
        <v>2023</v>
      </c>
      <c r="V7018" t="str">
        <f t="shared" si="768"/>
        <v>5-10</v>
      </c>
      <c r="W7018" t="str">
        <f t="shared" si="769"/>
        <v>Slow</v>
      </c>
    </row>
    <row r="7019" spans="1:23" x14ac:dyDescent="0.3">
      <c r="A7019">
        <v>607018</v>
      </c>
      <c r="B7019">
        <v>63276</v>
      </c>
      <c r="C7019">
        <v>32</v>
      </c>
      <c r="D7019" t="s">
        <v>4</v>
      </c>
      <c r="E7019" t="s">
        <v>11</v>
      </c>
      <c r="F7019" t="s">
        <v>18</v>
      </c>
      <c r="G7019" t="s">
        <v>31</v>
      </c>
      <c r="H7019" s="1">
        <v>45493</v>
      </c>
      <c r="I7019" t="s">
        <v>34</v>
      </c>
      <c r="J7019">
        <v>30</v>
      </c>
      <c r="K7019">
        <v>13.7</v>
      </c>
      <c r="L7019">
        <v>837.6</v>
      </c>
      <c r="M7019">
        <v>20.72</v>
      </c>
      <c r="N7019" t="s">
        <v>47</v>
      </c>
      <c r="O7019">
        <v>1</v>
      </c>
      <c r="P7019" t="str" cm="1">
        <f t="array" ref="P7019">_xlfn.IFS(C7019&lt;25,"18-24", C7019&lt;=35,"25-35", C7019&lt;=50,"36-50",TRUE,"50+")</f>
        <v>25-35</v>
      </c>
      <c r="Q7019" t="str">
        <f t="shared" si="763"/>
        <v>new</v>
      </c>
      <c r="R7019" t="str">
        <f t="shared" si="764"/>
        <v>high value</v>
      </c>
      <c r="S7019" t="str">
        <f t="shared" si="765"/>
        <v>Low</v>
      </c>
      <c r="T7019" t="str">
        <f t="shared" si="766"/>
        <v>Jul</v>
      </c>
      <c r="U7019">
        <f t="shared" si="767"/>
        <v>2024</v>
      </c>
      <c r="V7019" t="str">
        <f t="shared" si="768"/>
        <v>10-15</v>
      </c>
      <c r="W7019" t="str">
        <f t="shared" si="769"/>
        <v>Fast</v>
      </c>
    </row>
    <row r="7020" spans="1:23" x14ac:dyDescent="0.3">
      <c r="A7020">
        <v>607019</v>
      </c>
      <c r="B7020">
        <v>43301</v>
      </c>
      <c r="C7020">
        <v>36</v>
      </c>
      <c r="D7020" t="s">
        <v>7</v>
      </c>
      <c r="E7020" t="s">
        <v>13</v>
      </c>
      <c r="F7020" t="s">
        <v>18</v>
      </c>
      <c r="G7020" t="s">
        <v>25</v>
      </c>
      <c r="H7020" s="1">
        <v>44849</v>
      </c>
      <c r="I7020" t="s">
        <v>34</v>
      </c>
      <c r="J7020">
        <v>24</v>
      </c>
      <c r="K7020">
        <v>13.5</v>
      </c>
      <c r="L7020">
        <v>1233.31</v>
      </c>
      <c r="M7020">
        <v>45.11</v>
      </c>
      <c r="N7020" t="s">
        <v>47</v>
      </c>
      <c r="O7020">
        <v>4</v>
      </c>
      <c r="P7020" t="str" cm="1">
        <f t="array" ref="P7020">_xlfn.IFS(C7020&lt;25,"18-24", C7020&lt;=35,"25-35", C7020&lt;=50,"36-50",TRUE,"50+")</f>
        <v>36-50</v>
      </c>
      <c r="Q7020" t="str">
        <f t="shared" si="763"/>
        <v>new</v>
      </c>
      <c r="R7020" t="str">
        <f t="shared" si="764"/>
        <v>high value</v>
      </c>
      <c r="S7020" t="str">
        <f t="shared" si="765"/>
        <v>medium</v>
      </c>
      <c r="T7020" t="str">
        <f t="shared" si="766"/>
        <v>Oct</v>
      </c>
      <c r="U7020">
        <f t="shared" si="767"/>
        <v>2022</v>
      </c>
      <c r="V7020" t="str">
        <f t="shared" si="768"/>
        <v>10-15</v>
      </c>
      <c r="W7020" t="str">
        <f t="shared" si="769"/>
        <v>Fast</v>
      </c>
    </row>
    <row r="7021" spans="1:23" x14ac:dyDescent="0.3">
      <c r="A7021">
        <v>607020</v>
      </c>
      <c r="B7021">
        <v>30429</v>
      </c>
      <c r="C7021">
        <v>22</v>
      </c>
      <c r="D7021" t="s">
        <v>7</v>
      </c>
      <c r="E7021" t="s">
        <v>5</v>
      </c>
      <c r="F7021" t="s">
        <v>32</v>
      </c>
      <c r="G7021" t="s">
        <v>21</v>
      </c>
      <c r="H7021" s="1">
        <v>45053</v>
      </c>
      <c r="I7021" t="s">
        <v>33</v>
      </c>
      <c r="J7021">
        <v>66</v>
      </c>
      <c r="K7021">
        <v>9.8000000000000007</v>
      </c>
      <c r="L7021">
        <v>595.66999999999996</v>
      </c>
      <c r="M7021">
        <v>98.39</v>
      </c>
      <c r="N7021" t="s">
        <v>47</v>
      </c>
      <c r="O7021">
        <v>4</v>
      </c>
      <c r="P7021" t="str" cm="1">
        <f t="array" ref="P7021">_xlfn.IFS(C7021&lt;25,"18-24", C7021&lt;=35,"25-35", C7021&lt;=50,"36-50",TRUE,"50+")</f>
        <v>18-24</v>
      </c>
      <c r="Q7021" t="str">
        <f t="shared" si="763"/>
        <v>new</v>
      </c>
      <c r="R7021" t="str">
        <f t="shared" si="764"/>
        <v>high value</v>
      </c>
      <c r="S7021" t="str">
        <f t="shared" si="765"/>
        <v>medium</v>
      </c>
      <c r="T7021" t="str">
        <f t="shared" si="766"/>
        <v>May</v>
      </c>
      <c r="U7021">
        <f t="shared" si="767"/>
        <v>2023</v>
      </c>
      <c r="V7021" t="str">
        <f t="shared" si="768"/>
        <v>5-10</v>
      </c>
      <c r="W7021" t="str">
        <f t="shared" si="769"/>
        <v>Slow</v>
      </c>
    </row>
    <row r="7022" spans="1:23" x14ac:dyDescent="0.3">
      <c r="A7022">
        <v>607021</v>
      </c>
      <c r="B7022">
        <v>54469</v>
      </c>
      <c r="C7022">
        <v>46</v>
      </c>
      <c r="D7022" t="s">
        <v>7</v>
      </c>
      <c r="E7022" t="s">
        <v>8</v>
      </c>
      <c r="F7022" t="s">
        <v>19</v>
      </c>
      <c r="G7022" t="s">
        <v>23</v>
      </c>
      <c r="H7022" s="1">
        <v>45283</v>
      </c>
      <c r="I7022" t="s">
        <v>33</v>
      </c>
      <c r="J7022">
        <v>41</v>
      </c>
      <c r="K7022">
        <v>3.5</v>
      </c>
      <c r="L7022">
        <v>1114.1400000000001</v>
      </c>
      <c r="M7022">
        <v>85.09</v>
      </c>
      <c r="N7022" t="s">
        <v>50</v>
      </c>
      <c r="O7022">
        <v>4</v>
      </c>
      <c r="P7022" t="str" cm="1">
        <f t="array" ref="P7022">_xlfn.IFS(C7022&lt;25,"18-24", C7022&lt;=35,"25-35", C7022&lt;=50,"36-50",TRUE,"50+")</f>
        <v>36-50</v>
      </c>
      <c r="Q7022" t="str">
        <f t="shared" si="763"/>
        <v>new</v>
      </c>
      <c r="R7022" t="str">
        <f t="shared" si="764"/>
        <v>high value</v>
      </c>
      <c r="S7022" t="str">
        <f t="shared" si="765"/>
        <v>medium</v>
      </c>
      <c r="T7022" t="str">
        <f t="shared" si="766"/>
        <v>Dec</v>
      </c>
      <c r="U7022">
        <f t="shared" si="767"/>
        <v>2023</v>
      </c>
      <c r="V7022" t="str">
        <f t="shared" si="768"/>
        <v>0-5</v>
      </c>
      <c r="W7022" t="str">
        <f t="shared" si="769"/>
        <v>Medium</v>
      </c>
    </row>
    <row r="7023" spans="1:23" x14ac:dyDescent="0.3">
      <c r="A7023">
        <v>607022</v>
      </c>
      <c r="B7023">
        <v>17538</v>
      </c>
      <c r="C7023">
        <v>25</v>
      </c>
      <c r="D7023" t="s">
        <v>4</v>
      </c>
      <c r="E7023" t="s">
        <v>5</v>
      </c>
      <c r="F7023" t="s">
        <v>18</v>
      </c>
      <c r="G7023" t="s">
        <v>31</v>
      </c>
      <c r="H7023" s="1">
        <v>45016</v>
      </c>
      <c r="I7023" t="s">
        <v>34</v>
      </c>
      <c r="J7023">
        <v>80</v>
      </c>
      <c r="K7023">
        <v>1.1000000000000001</v>
      </c>
      <c r="L7023">
        <v>1244</v>
      </c>
      <c r="M7023">
        <v>56.37</v>
      </c>
      <c r="N7023" t="s">
        <v>50</v>
      </c>
      <c r="O7023">
        <v>2</v>
      </c>
      <c r="P7023" t="str" cm="1">
        <f t="array" ref="P7023">_xlfn.IFS(C7023&lt;25,"18-24", C7023&lt;=35,"25-35", C7023&lt;=50,"36-50",TRUE,"50+")</f>
        <v>25-35</v>
      </c>
      <c r="Q7023" t="str">
        <f t="shared" si="763"/>
        <v>new</v>
      </c>
      <c r="R7023" t="str">
        <f t="shared" si="764"/>
        <v>high value</v>
      </c>
      <c r="S7023" t="str">
        <f t="shared" si="765"/>
        <v>Low</v>
      </c>
      <c r="T7023" t="str">
        <f t="shared" si="766"/>
        <v>Mar</v>
      </c>
      <c r="U7023">
        <f t="shared" si="767"/>
        <v>2023</v>
      </c>
      <c r="V7023" t="str">
        <f t="shared" si="768"/>
        <v>0-5</v>
      </c>
      <c r="W7023" t="str">
        <f t="shared" si="769"/>
        <v>Slow</v>
      </c>
    </row>
    <row r="7024" spans="1:23" x14ac:dyDescent="0.3">
      <c r="A7024">
        <v>607023</v>
      </c>
      <c r="B7024">
        <v>64067</v>
      </c>
      <c r="C7024">
        <v>22</v>
      </c>
      <c r="D7024" t="s">
        <v>7</v>
      </c>
      <c r="E7024" t="s">
        <v>11</v>
      </c>
      <c r="F7024" t="s">
        <v>30</v>
      </c>
      <c r="G7024" t="s">
        <v>21</v>
      </c>
      <c r="H7024" s="1">
        <v>45182</v>
      </c>
      <c r="I7024" t="s">
        <v>34</v>
      </c>
      <c r="J7024">
        <v>57</v>
      </c>
      <c r="K7024">
        <v>9.1999999999999993</v>
      </c>
      <c r="L7024">
        <v>1443.43</v>
      </c>
      <c r="M7024">
        <v>61.29</v>
      </c>
      <c r="N7024" t="s">
        <v>48</v>
      </c>
      <c r="O7024">
        <v>4</v>
      </c>
      <c r="P7024" t="str" cm="1">
        <f t="array" ref="P7024">_xlfn.IFS(C7024&lt;25,"18-24", C7024&lt;=35,"25-35", C7024&lt;=50,"36-50",TRUE,"50+")</f>
        <v>18-24</v>
      </c>
      <c r="Q7024" t="str">
        <f t="shared" si="763"/>
        <v>new</v>
      </c>
      <c r="R7024" t="str">
        <f t="shared" si="764"/>
        <v>high value</v>
      </c>
      <c r="S7024" t="str">
        <f t="shared" si="765"/>
        <v>medium</v>
      </c>
      <c r="T7024" t="str">
        <f t="shared" si="766"/>
        <v>Sep</v>
      </c>
      <c r="U7024">
        <f t="shared" si="767"/>
        <v>2023</v>
      </c>
      <c r="V7024" t="str">
        <f t="shared" si="768"/>
        <v>5-10</v>
      </c>
      <c r="W7024" t="str">
        <f t="shared" si="769"/>
        <v>Slow</v>
      </c>
    </row>
    <row r="7025" spans="1:23" x14ac:dyDescent="0.3">
      <c r="A7025">
        <v>607024</v>
      </c>
      <c r="B7025">
        <v>71227</v>
      </c>
      <c r="C7025">
        <v>61</v>
      </c>
      <c r="D7025" t="s">
        <v>4</v>
      </c>
      <c r="E7025" t="s">
        <v>13</v>
      </c>
      <c r="F7025" t="s">
        <v>30</v>
      </c>
      <c r="G7025" t="s">
        <v>27</v>
      </c>
      <c r="H7025" s="1">
        <v>45634</v>
      </c>
      <c r="I7025" t="s">
        <v>33</v>
      </c>
      <c r="J7025">
        <v>58</v>
      </c>
      <c r="K7025">
        <v>9.6999999999999993</v>
      </c>
      <c r="L7025">
        <v>567.66</v>
      </c>
      <c r="M7025">
        <v>112.7</v>
      </c>
      <c r="N7025" t="s">
        <v>48</v>
      </c>
      <c r="O7025">
        <v>1</v>
      </c>
      <c r="P7025" t="str" cm="1">
        <f t="array" ref="P7025">_xlfn.IFS(C7025&lt;25,"18-24", C7025&lt;=35,"25-35", C7025&lt;=50,"36-50",TRUE,"50+")</f>
        <v>50+</v>
      </c>
      <c r="Q7025" t="str">
        <f t="shared" si="763"/>
        <v>repeat</v>
      </c>
      <c r="R7025" t="str">
        <f t="shared" si="764"/>
        <v>high value</v>
      </c>
      <c r="S7025" t="str">
        <f t="shared" si="765"/>
        <v>Low</v>
      </c>
      <c r="T7025" t="str">
        <f t="shared" si="766"/>
        <v>Dec</v>
      </c>
      <c r="U7025">
        <f t="shared" si="767"/>
        <v>2024</v>
      </c>
      <c r="V7025" t="str">
        <f t="shared" si="768"/>
        <v>5-10</v>
      </c>
      <c r="W7025" t="str">
        <f t="shared" si="769"/>
        <v>Slow</v>
      </c>
    </row>
    <row r="7026" spans="1:23" x14ac:dyDescent="0.3">
      <c r="A7026">
        <v>607025</v>
      </c>
      <c r="B7026">
        <v>94669</v>
      </c>
      <c r="C7026">
        <v>47</v>
      </c>
      <c r="D7026" t="s">
        <v>7</v>
      </c>
      <c r="E7026" t="s">
        <v>8</v>
      </c>
      <c r="F7026" t="s">
        <v>32</v>
      </c>
      <c r="G7026" t="s">
        <v>27</v>
      </c>
      <c r="H7026" s="1">
        <v>45499</v>
      </c>
      <c r="I7026" t="s">
        <v>34</v>
      </c>
      <c r="J7026">
        <v>75</v>
      </c>
      <c r="K7026">
        <v>2.8</v>
      </c>
      <c r="L7026">
        <v>365.8</v>
      </c>
      <c r="M7026">
        <v>73.040000000000006</v>
      </c>
      <c r="N7026" t="s">
        <v>48</v>
      </c>
      <c r="O7026">
        <v>3</v>
      </c>
      <c r="P7026" t="str" cm="1">
        <f t="array" ref="P7026">_xlfn.IFS(C7026&lt;25,"18-24", C7026&lt;=35,"25-35", C7026&lt;=50,"36-50",TRUE,"50+")</f>
        <v>36-50</v>
      </c>
      <c r="Q7026" t="str">
        <f t="shared" si="763"/>
        <v>new</v>
      </c>
      <c r="R7026" t="str">
        <f t="shared" si="764"/>
        <v>medium</v>
      </c>
      <c r="S7026" t="str">
        <f t="shared" si="765"/>
        <v>medium</v>
      </c>
      <c r="T7026" t="str">
        <f t="shared" si="766"/>
        <v>Jul</v>
      </c>
      <c r="U7026">
        <f t="shared" si="767"/>
        <v>2024</v>
      </c>
      <c r="V7026" t="str">
        <f t="shared" si="768"/>
        <v>0-5</v>
      </c>
      <c r="W7026" t="str">
        <f t="shared" si="769"/>
        <v>Slow</v>
      </c>
    </row>
    <row r="7027" spans="1:23" x14ac:dyDescent="0.3">
      <c r="A7027">
        <v>607026</v>
      </c>
      <c r="B7027">
        <v>24344</v>
      </c>
      <c r="C7027">
        <v>28</v>
      </c>
      <c r="D7027" t="s">
        <v>4</v>
      </c>
      <c r="E7027" t="s">
        <v>11</v>
      </c>
      <c r="F7027" t="s">
        <v>30</v>
      </c>
      <c r="G7027" t="s">
        <v>29</v>
      </c>
      <c r="H7027" s="1">
        <v>45490</v>
      </c>
      <c r="I7027" t="s">
        <v>33</v>
      </c>
      <c r="J7027">
        <v>51</v>
      </c>
      <c r="K7027">
        <v>3.3</v>
      </c>
      <c r="L7027">
        <v>920.94</v>
      </c>
      <c r="M7027">
        <v>111.76</v>
      </c>
      <c r="N7027" t="s">
        <v>50</v>
      </c>
      <c r="O7027">
        <v>4</v>
      </c>
      <c r="P7027" t="str" cm="1">
        <f t="array" ref="P7027">_xlfn.IFS(C7027&lt;25,"18-24", C7027&lt;=35,"25-35", C7027&lt;=50,"36-50",TRUE,"50+")</f>
        <v>25-35</v>
      </c>
      <c r="Q7027" t="str">
        <f t="shared" si="763"/>
        <v>new</v>
      </c>
      <c r="R7027" t="str">
        <f t="shared" si="764"/>
        <v>high value</v>
      </c>
      <c r="S7027" t="str">
        <f t="shared" si="765"/>
        <v>medium</v>
      </c>
      <c r="T7027" t="str">
        <f t="shared" si="766"/>
        <v>Jul</v>
      </c>
      <c r="U7027">
        <f t="shared" si="767"/>
        <v>2024</v>
      </c>
      <c r="V7027" t="str">
        <f t="shared" si="768"/>
        <v>0-5</v>
      </c>
      <c r="W7027" t="str">
        <f t="shared" si="769"/>
        <v>Slow</v>
      </c>
    </row>
    <row r="7028" spans="1:23" x14ac:dyDescent="0.3">
      <c r="A7028">
        <v>607027</v>
      </c>
      <c r="B7028">
        <v>98422</v>
      </c>
      <c r="C7028">
        <v>59</v>
      </c>
      <c r="D7028" t="s">
        <v>4</v>
      </c>
      <c r="E7028" t="s">
        <v>11</v>
      </c>
      <c r="F7028" t="s">
        <v>30</v>
      </c>
      <c r="G7028" t="s">
        <v>29</v>
      </c>
      <c r="H7028" s="1">
        <v>44777</v>
      </c>
      <c r="I7028" t="s">
        <v>33</v>
      </c>
      <c r="J7028">
        <v>21</v>
      </c>
      <c r="K7028">
        <v>13.9</v>
      </c>
      <c r="L7028">
        <v>166.95</v>
      </c>
      <c r="M7028">
        <v>35.549999999999997</v>
      </c>
      <c r="N7028" t="s">
        <v>47</v>
      </c>
      <c r="O7028">
        <v>1</v>
      </c>
      <c r="P7028" t="str" cm="1">
        <f t="array" ref="P7028">_xlfn.IFS(C7028&lt;25,"18-24", C7028&lt;=35,"25-35", C7028&lt;=50,"36-50",TRUE,"50+")</f>
        <v>50+</v>
      </c>
      <c r="Q7028" t="str">
        <f t="shared" si="763"/>
        <v>new</v>
      </c>
      <c r="R7028" t="str">
        <f t="shared" si="764"/>
        <v>low</v>
      </c>
      <c r="S7028" t="str">
        <f t="shared" si="765"/>
        <v>Low</v>
      </c>
      <c r="T7028" t="str">
        <f t="shared" si="766"/>
        <v>Aug</v>
      </c>
      <c r="U7028">
        <f t="shared" si="767"/>
        <v>2022</v>
      </c>
      <c r="V7028" t="str">
        <f t="shared" si="768"/>
        <v>10-15</v>
      </c>
      <c r="W7028" t="str">
        <f t="shared" si="769"/>
        <v>Fast</v>
      </c>
    </row>
    <row r="7029" spans="1:23" x14ac:dyDescent="0.3">
      <c r="A7029">
        <v>607028</v>
      </c>
      <c r="B7029">
        <v>28496</v>
      </c>
      <c r="C7029">
        <v>30</v>
      </c>
      <c r="D7029" t="s">
        <v>4</v>
      </c>
      <c r="E7029" t="s">
        <v>13</v>
      </c>
      <c r="F7029" t="s">
        <v>19</v>
      </c>
      <c r="G7029" t="s">
        <v>21</v>
      </c>
      <c r="H7029" s="1">
        <v>45293</v>
      </c>
      <c r="I7029" t="s">
        <v>33</v>
      </c>
      <c r="J7029">
        <v>76</v>
      </c>
      <c r="K7029">
        <v>4.7</v>
      </c>
      <c r="L7029">
        <v>434.09</v>
      </c>
      <c r="M7029">
        <v>75.91</v>
      </c>
      <c r="N7029" t="s">
        <v>49</v>
      </c>
      <c r="O7029">
        <v>1</v>
      </c>
      <c r="P7029" t="str" cm="1">
        <f t="array" ref="P7029">_xlfn.IFS(C7029&lt;25,"18-24", C7029&lt;=35,"25-35", C7029&lt;=50,"36-50",TRUE,"50+")</f>
        <v>25-35</v>
      </c>
      <c r="Q7029" t="str">
        <f t="shared" si="763"/>
        <v>new</v>
      </c>
      <c r="R7029" t="str">
        <f t="shared" si="764"/>
        <v>medium</v>
      </c>
      <c r="S7029" t="str">
        <f t="shared" si="765"/>
        <v>Low</v>
      </c>
      <c r="T7029" t="str">
        <f t="shared" si="766"/>
        <v>Jan</v>
      </c>
      <c r="U7029">
        <f t="shared" si="767"/>
        <v>2024</v>
      </c>
      <c r="V7029" t="str">
        <f t="shared" si="768"/>
        <v>0-5</v>
      </c>
      <c r="W7029" t="str">
        <f t="shared" si="769"/>
        <v>Slow</v>
      </c>
    </row>
    <row r="7030" spans="1:23" x14ac:dyDescent="0.3">
      <c r="A7030">
        <v>607029</v>
      </c>
      <c r="B7030">
        <v>87717</v>
      </c>
      <c r="C7030">
        <v>54</v>
      </c>
      <c r="D7030" t="s">
        <v>4</v>
      </c>
      <c r="E7030" t="s">
        <v>5</v>
      </c>
      <c r="F7030" t="s">
        <v>26</v>
      </c>
      <c r="G7030" t="s">
        <v>23</v>
      </c>
      <c r="H7030" s="1">
        <v>45327</v>
      </c>
      <c r="I7030" t="s">
        <v>34</v>
      </c>
      <c r="J7030">
        <v>77</v>
      </c>
      <c r="K7030">
        <v>9.3000000000000007</v>
      </c>
      <c r="L7030">
        <v>543.32000000000005</v>
      </c>
      <c r="M7030">
        <v>33.33</v>
      </c>
      <c r="N7030" t="s">
        <v>48</v>
      </c>
      <c r="O7030">
        <v>3</v>
      </c>
      <c r="P7030" t="str" cm="1">
        <f t="array" ref="P7030">_xlfn.IFS(C7030&lt;25,"18-24", C7030&lt;=35,"25-35", C7030&lt;=50,"36-50",TRUE,"50+")</f>
        <v>50+</v>
      </c>
      <c r="Q7030" t="str">
        <f t="shared" si="763"/>
        <v>new</v>
      </c>
      <c r="R7030" t="str">
        <f t="shared" si="764"/>
        <v>high value</v>
      </c>
      <c r="S7030" t="str">
        <f t="shared" si="765"/>
        <v>medium</v>
      </c>
      <c r="T7030" t="str">
        <f t="shared" si="766"/>
        <v>Feb</v>
      </c>
      <c r="U7030">
        <f t="shared" si="767"/>
        <v>2024</v>
      </c>
      <c r="V7030" t="str">
        <f t="shared" si="768"/>
        <v>5-10</v>
      </c>
      <c r="W7030" t="str">
        <f t="shared" si="769"/>
        <v>Slow</v>
      </c>
    </row>
    <row r="7031" spans="1:23" x14ac:dyDescent="0.3">
      <c r="A7031">
        <v>607030</v>
      </c>
      <c r="B7031">
        <v>53590</v>
      </c>
      <c r="C7031">
        <v>59</v>
      </c>
      <c r="D7031" t="s">
        <v>4</v>
      </c>
      <c r="E7031" t="s">
        <v>8</v>
      </c>
      <c r="F7031" t="s">
        <v>24</v>
      </c>
      <c r="G7031" t="s">
        <v>27</v>
      </c>
      <c r="H7031" s="1">
        <v>44779</v>
      </c>
      <c r="I7031" t="s">
        <v>34</v>
      </c>
      <c r="J7031">
        <v>42</v>
      </c>
      <c r="K7031">
        <v>4.9000000000000004</v>
      </c>
      <c r="L7031">
        <v>317.93</v>
      </c>
      <c r="M7031">
        <v>59.9</v>
      </c>
      <c r="N7031" t="s">
        <v>49</v>
      </c>
      <c r="O7031">
        <v>2</v>
      </c>
      <c r="P7031" t="str" cm="1">
        <f t="array" ref="P7031">_xlfn.IFS(C7031&lt;25,"18-24", C7031&lt;=35,"25-35", C7031&lt;=50,"36-50",TRUE,"50+")</f>
        <v>50+</v>
      </c>
      <c r="Q7031" t="str">
        <f t="shared" si="763"/>
        <v>new</v>
      </c>
      <c r="R7031" t="str">
        <f t="shared" si="764"/>
        <v>medium</v>
      </c>
      <c r="S7031" t="str">
        <f t="shared" si="765"/>
        <v>Low</v>
      </c>
      <c r="T7031" t="str">
        <f t="shared" si="766"/>
        <v>Aug</v>
      </c>
      <c r="U7031">
        <f t="shared" si="767"/>
        <v>2022</v>
      </c>
      <c r="V7031" t="str">
        <f t="shared" si="768"/>
        <v>0-5</v>
      </c>
      <c r="W7031" t="str">
        <f t="shared" si="769"/>
        <v>Medium</v>
      </c>
    </row>
    <row r="7032" spans="1:23" x14ac:dyDescent="0.3">
      <c r="A7032">
        <v>607031</v>
      </c>
      <c r="B7032">
        <v>17831</v>
      </c>
      <c r="C7032">
        <v>20</v>
      </c>
      <c r="D7032" t="s">
        <v>4</v>
      </c>
      <c r="E7032" t="s">
        <v>8</v>
      </c>
      <c r="F7032" t="s">
        <v>32</v>
      </c>
      <c r="G7032" t="s">
        <v>25</v>
      </c>
      <c r="H7032" s="1">
        <v>44933</v>
      </c>
      <c r="I7032" t="s">
        <v>33</v>
      </c>
      <c r="J7032">
        <v>26</v>
      </c>
      <c r="K7032">
        <v>15</v>
      </c>
      <c r="L7032">
        <v>505.12</v>
      </c>
      <c r="M7032">
        <v>38.520000000000003</v>
      </c>
      <c r="N7032" t="s">
        <v>47</v>
      </c>
      <c r="O7032">
        <v>3</v>
      </c>
      <c r="P7032" t="str" cm="1">
        <f t="array" ref="P7032">_xlfn.IFS(C7032&lt;25,"18-24", C7032&lt;=35,"25-35", C7032&lt;=50,"36-50",TRUE,"50+")</f>
        <v>18-24</v>
      </c>
      <c r="Q7032" t="str">
        <f t="shared" si="763"/>
        <v>new</v>
      </c>
      <c r="R7032" t="str">
        <f t="shared" si="764"/>
        <v>high value</v>
      </c>
      <c r="S7032" t="str">
        <f t="shared" si="765"/>
        <v>medium</v>
      </c>
      <c r="T7032" t="str">
        <f t="shared" si="766"/>
        <v>Jan</v>
      </c>
      <c r="U7032">
        <f t="shared" si="767"/>
        <v>2023</v>
      </c>
      <c r="V7032" t="str">
        <f t="shared" si="768"/>
        <v>10-15</v>
      </c>
      <c r="W7032" t="str">
        <f t="shared" si="769"/>
        <v>Fast</v>
      </c>
    </row>
    <row r="7033" spans="1:23" x14ac:dyDescent="0.3">
      <c r="A7033">
        <v>607032</v>
      </c>
      <c r="B7033">
        <v>38673</v>
      </c>
      <c r="C7033">
        <v>40</v>
      </c>
      <c r="D7033" t="s">
        <v>4</v>
      </c>
      <c r="E7033" t="s">
        <v>13</v>
      </c>
      <c r="F7033" t="s">
        <v>19</v>
      </c>
      <c r="G7033" t="s">
        <v>23</v>
      </c>
      <c r="H7033" s="1">
        <v>45443</v>
      </c>
      <c r="I7033" t="s">
        <v>33</v>
      </c>
      <c r="J7033">
        <v>57</v>
      </c>
      <c r="K7033">
        <v>6.6</v>
      </c>
      <c r="L7033">
        <v>465.62</v>
      </c>
      <c r="M7033">
        <v>91.12</v>
      </c>
      <c r="N7033" t="s">
        <v>49</v>
      </c>
      <c r="O7033">
        <v>2</v>
      </c>
      <c r="P7033" t="str" cm="1">
        <f t="array" ref="P7033">_xlfn.IFS(C7033&lt;25,"18-24", C7033&lt;=35,"25-35", C7033&lt;=50,"36-50",TRUE,"50+")</f>
        <v>36-50</v>
      </c>
      <c r="Q7033" t="str">
        <f t="shared" si="763"/>
        <v>repeat</v>
      </c>
      <c r="R7033" t="str">
        <f t="shared" si="764"/>
        <v>medium</v>
      </c>
      <c r="S7033" t="str">
        <f t="shared" si="765"/>
        <v>Low</v>
      </c>
      <c r="T7033" t="str">
        <f t="shared" si="766"/>
        <v>May</v>
      </c>
      <c r="U7033">
        <f t="shared" si="767"/>
        <v>2024</v>
      </c>
      <c r="V7033" t="str">
        <f t="shared" si="768"/>
        <v>5-10</v>
      </c>
      <c r="W7033" t="str">
        <f t="shared" si="769"/>
        <v>Slow</v>
      </c>
    </row>
    <row r="7034" spans="1:23" x14ac:dyDescent="0.3">
      <c r="A7034">
        <v>607033</v>
      </c>
      <c r="B7034">
        <v>14958</v>
      </c>
      <c r="C7034">
        <v>56</v>
      </c>
      <c r="D7034" t="s">
        <v>4</v>
      </c>
      <c r="E7034" t="s">
        <v>8</v>
      </c>
      <c r="F7034" t="s">
        <v>22</v>
      </c>
      <c r="G7034" t="s">
        <v>29</v>
      </c>
      <c r="H7034" s="1">
        <v>45000</v>
      </c>
      <c r="I7034" t="s">
        <v>34</v>
      </c>
      <c r="J7034">
        <v>59</v>
      </c>
      <c r="K7034">
        <v>3.5</v>
      </c>
      <c r="L7034">
        <v>346.72</v>
      </c>
      <c r="M7034">
        <v>45.29</v>
      </c>
      <c r="N7034" t="s">
        <v>50</v>
      </c>
      <c r="O7034">
        <v>2</v>
      </c>
      <c r="P7034" t="str" cm="1">
        <f t="array" ref="P7034">_xlfn.IFS(C7034&lt;25,"18-24", C7034&lt;=35,"25-35", C7034&lt;=50,"36-50",TRUE,"50+")</f>
        <v>50+</v>
      </c>
      <c r="Q7034" t="str">
        <f t="shared" si="763"/>
        <v>new</v>
      </c>
      <c r="R7034" t="str">
        <f t="shared" si="764"/>
        <v>medium</v>
      </c>
      <c r="S7034" t="str">
        <f t="shared" si="765"/>
        <v>Low</v>
      </c>
      <c r="T7034" t="str">
        <f t="shared" si="766"/>
        <v>Mar</v>
      </c>
      <c r="U7034">
        <f t="shared" si="767"/>
        <v>2023</v>
      </c>
      <c r="V7034" t="str">
        <f t="shared" si="768"/>
        <v>0-5</v>
      </c>
      <c r="W7034" t="str">
        <f t="shared" si="769"/>
        <v>Slow</v>
      </c>
    </row>
    <row r="7035" spans="1:23" x14ac:dyDescent="0.3">
      <c r="A7035">
        <v>607034</v>
      </c>
      <c r="B7035">
        <v>93619</v>
      </c>
      <c r="C7035">
        <v>57</v>
      </c>
      <c r="D7035" t="s">
        <v>4</v>
      </c>
      <c r="E7035" t="s">
        <v>11</v>
      </c>
      <c r="F7035" t="s">
        <v>19</v>
      </c>
      <c r="G7035" t="s">
        <v>23</v>
      </c>
      <c r="H7035" s="1">
        <v>44567</v>
      </c>
      <c r="I7035" t="s">
        <v>34</v>
      </c>
      <c r="J7035">
        <v>58</v>
      </c>
      <c r="K7035">
        <v>6.4</v>
      </c>
      <c r="L7035">
        <v>545.30999999999995</v>
      </c>
      <c r="M7035">
        <v>78.45</v>
      </c>
      <c r="N7035" t="s">
        <v>47</v>
      </c>
      <c r="O7035">
        <v>3</v>
      </c>
      <c r="P7035" t="str" cm="1">
        <f t="array" ref="P7035">_xlfn.IFS(C7035&lt;25,"18-24", C7035&lt;=35,"25-35", C7035&lt;=50,"36-50",TRUE,"50+")</f>
        <v>50+</v>
      </c>
      <c r="Q7035" t="str">
        <f t="shared" si="763"/>
        <v>new</v>
      </c>
      <c r="R7035" t="str">
        <f t="shared" si="764"/>
        <v>high value</v>
      </c>
      <c r="S7035" t="str">
        <f t="shared" si="765"/>
        <v>medium</v>
      </c>
      <c r="T7035" t="str">
        <f t="shared" si="766"/>
        <v>Jan</v>
      </c>
      <c r="U7035">
        <f t="shared" si="767"/>
        <v>2022</v>
      </c>
      <c r="V7035" t="str">
        <f t="shared" si="768"/>
        <v>5-10</v>
      </c>
      <c r="W7035" t="str">
        <f t="shared" si="769"/>
        <v>Slow</v>
      </c>
    </row>
    <row r="7036" spans="1:23" x14ac:dyDescent="0.3">
      <c r="A7036">
        <v>607035</v>
      </c>
      <c r="B7036">
        <v>81983</v>
      </c>
      <c r="C7036">
        <v>21</v>
      </c>
      <c r="D7036" t="s">
        <v>7</v>
      </c>
      <c r="E7036" t="s">
        <v>11</v>
      </c>
      <c r="F7036" t="s">
        <v>26</v>
      </c>
      <c r="G7036" t="s">
        <v>21</v>
      </c>
      <c r="H7036" s="1">
        <v>45317</v>
      </c>
      <c r="I7036" t="s">
        <v>33</v>
      </c>
      <c r="J7036">
        <v>20</v>
      </c>
      <c r="K7036">
        <v>14.4</v>
      </c>
      <c r="L7036">
        <v>943.97</v>
      </c>
      <c r="M7036">
        <v>94.12</v>
      </c>
      <c r="N7036" t="s">
        <v>50</v>
      </c>
      <c r="O7036">
        <v>1</v>
      </c>
      <c r="P7036" t="str" cm="1">
        <f t="array" ref="P7036">_xlfn.IFS(C7036&lt;25,"18-24", C7036&lt;=35,"25-35", C7036&lt;=50,"36-50",TRUE,"50+")</f>
        <v>18-24</v>
      </c>
      <c r="Q7036" t="str">
        <f t="shared" si="763"/>
        <v>new</v>
      </c>
      <c r="R7036" t="str">
        <f t="shared" si="764"/>
        <v>high value</v>
      </c>
      <c r="S7036" t="str">
        <f t="shared" si="765"/>
        <v>Low</v>
      </c>
      <c r="T7036" t="str">
        <f t="shared" si="766"/>
        <v>Jan</v>
      </c>
      <c r="U7036">
        <f t="shared" si="767"/>
        <v>2024</v>
      </c>
      <c r="V7036" t="str">
        <f t="shared" si="768"/>
        <v>10-15</v>
      </c>
      <c r="W7036" t="str">
        <f t="shared" si="769"/>
        <v>Fast</v>
      </c>
    </row>
    <row r="7037" spans="1:23" x14ac:dyDescent="0.3">
      <c r="A7037">
        <v>607036</v>
      </c>
      <c r="B7037">
        <v>66801</v>
      </c>
      <c r="C7037">
        <v>48</v>
      </c>
      <c r="D7037" t="s">
        <v>7</v>
      </c>
      <c r="E7037" t="s">
        <v>16</v>
      </c>
      <c r="F7037" t="s">
        <v>28</v>
      </c>
      <c r="G7037" t="s">
        <v>27</v>
      </c>
      <c r="H7037" s="1">
        <v>45515</v>
      </c>
      <c r="I7037" t="s">
        <v>33</v>
      </c>
      <c r="J7037">
        <v>77</v>
      </c>
      <c r="K7037">
        <v>6.2</v>
      </c>
      <c r="L7037">
        <v>337.92</v>
      </c>
      <c r="M7037">
        <v>46.43</v>
      </c>
      <c r="N7037" t="s">
        <v>47</v>
      </c>
      <c r="O7037">
        <v>2</v>
      </c>
      <c r="P7037" t="str" cm="1">
        <f t="array" ref="P7037">_xlfn.IFS(C7037&lt;25,"18-24", C7037&lt;=35,"25-35", C7037&lt;=50,"36-50",TRUE,"50+")</f>
        <v>36-50</v>
      </c>
      <c r="Q7037" t="str">
        <f t="shared" si="763"/>
        <v>new</v>
      </c>
      <c r="R7037" t="str">
        <f t="shared" si="764"/>
        <v>medium</v>
      </c>
      <c r="S7037" t="str">
        <f t="shared" si="765"/>
        <v>Low</v>
      </c>
      <c r="T7037" t="str">
        <f t="shared" si="766"/>
        <v>Aug</v>
      </c>
      <c r="U7037">
        <f t="shared" si="767"/>
        <v>2024</v>
      </c>
      <c r="V7037" t="str">
        <f t="shared" si="768"/>
        <v>5-10</v>
      </c>
      <c r="W7037" t="str">
        <f t="shared" si="769"/>
        <v>Slow</v>
      </c>
    </row>
    <row r="7038" spans="1:23" x14ac:dyDescent="0.3">
      <c r="A7038">
        <v>607037</v>
      </c>
      <c r="B7038">
        <v>19095</v>
      </c>
      <c r="C7038">
        <v>30</v>
      </c>
      <c r="D7038" t="s">
        <v>7</v>
      </c>
      <c r="E7038" t="s">
        <v>5</v>
      </c>
      <c r="F7038" t="s">
        <v>18</v>
      </c>
      <c r="G7038" t="s">
        <v>27</v>
      </c>
      <c r="H7038" s="1">
        <v>45272</v>
      </c>
      <c r="I7038" t="s">
        <v>33</v>
      </c>
      <c r="J7038">
        <v>36</v>
      </c>
      <c r="K7038">
        <v>9.4</v>
      </c>
      <c r="L7038">
        <v>1264.72</v>
      </c>
      <c r="M7038">
        <v>31.16</v>
      </c>
      <c r="N7038" t="s">
        <v>49</v>
      </c>
      <c r="O7038">
        <v>5</v>
      </c>
      <c r="P7038" t="str" cm="1">
        <f t="array" ref="P7038">_xlfn.IFS(C7038&lt;25,"18-24", C7038&lt;=35,"25-35", C7038&lt;=50,"36-50",TRUE,"50+")</f>
        <v>25-35</v>
      </c>
      <c r="Q7038" t="str">
        <f t="shared" si="763"/>
        <v>new</v>
      </c>
      <c r="R7038" t="str">
        <f t="shared" si="764"/>
        <v>high value</v>
      </c>
      <c r="S7038" t="str">
        <f t="shared" si="765"/>
        <v>High</v>
      </c>
      <c r="T7038" t="str">
        <f t="shared" si="766"/>
        <v>Dec</v>
      </c>
      <c r="U7038">
        <f t="shared" si="767"/>
        <v>2023</v>
      </c>
      <c r="V7038" t="str">
        <f t="shared" si="768"/>
        <v>5-10</v>
      </c>
      <c r="W7038" t="str">
        <f t="shared" si="769"/>
        <v>Medium</v>
      </c>
    </row>
    <row r="7039" spans="1:23" x14ac:dyDescent="0.3">
      <c r="A7039">
        <v>607038</v>
      </c>
      <c r="B7039">
        <v>54170</v>
      </c>
      <c r="C7039">
        <v>28</v>
      </c>
      <c r="D7039" t="s">
        <v>7</v>
      </c>
      <c r="E7039" t="s">
        <v>8</v>
      </c>
      <c r="F7039" t="s">
        <v>26</v>
      </c>
      <c r="G7039" t="s">
        <v>27</v>
      </c>
      <c r="H7039" s="1">
        <v>44623</v>
      </c>
      <c r="I7039" t="s">
        <v>34</v>
      </c>
      <c r="J7039">
        <v>33</v>
      </c>
      <c r="K7039">
        <v>7.4</v>
      </c>
      <c r="L7039">
        <v>923.55</v>
      </c>
      <c r="M7039">
        <v>110.11</v>
      </c>
      <c r="N7039" t="s">
        <v>50</v>
      </c>
      <c r="O7039">
        <v>2</v>
      </c>
      <c r="P7039" t="str" cm="1">
        <f t="array" ref="P7039">_xlfn.IFS(C7039&lt;25,"18-24", C7039&lt;=35,"25-35", C7039&lt;=50,"36-50",TRUE,"50+")</f>
        <v>25-35</v>
      </c>
      <c r="Q7039" t="str">
        <f t="shared" si="763"/>
        <v>new</v>
      </c>
      <c r="R7039" t="str">
        <f t="shared" si="764"/>
        <v>high value</v>
      </c>
      <c r="S7039" t="str">
        <f t="shared" si="765"/>
        <v>Low</v>
      </c>
      <c r="T7039" t="str">
        <f t="shared" si="766"/>
        <v>Mar</v>
      </c>
      <c r="U7039">
        <f t="shared" si="767"/>
        <v>2022</v>
      </c>
      <c r="V7039" t="str">
        <f t="shared" si="768"/>
        <v>5-10</v>
      </c>
      <c r="W7039" t="str">
        <f t="shared" si="769"/>
        <v>Medium</v>
      </c>
    </row>
    <row r="7040" spans="1:23" x14ac:dyDescent="0.3">
      <c r="A7040">
        <v>607039</v>
      </c>
      <c r="B7040">
        <v>43652</v>
      </c>
      <c r="C7040">
        <v>38</v>
      </c>
      <c r="D7040" t="s">
        <v>4</v>
      </c>
      <c r="E7040" t="s">
        <v>11</v>
      </c>
      <c r="F7040" t="s">
        <v>32</v>
      </c>
      <c r="G7040" t="s">
        <v>23</v>
      </c>
      <c r="H7040" s="1">
        <v>45562</v>
      </c>
      <c r="I7040" t="s">
        <v>34</v>
      </c>
      <c r="J7040">
        <v>28</v>
      </c>
      <c r="K7040">
        <v>11.1</v>
      </c>
      <c r="L7040">
        <v>280.39</v>
      </c>
      <c r="M7040">
        <v>71.08</v>
      </c>
      <c r="N7040" t="s">
        <v>50</v>
      </c>
      <c r="O7040">
        <v>5</v>
      </c>
      <c r="P7040" t="str" cm="1">
        <f t="array" ref="P7040">_xlfn.IFS(C7040&lt;25,"18-24", C7040&lt;=35,"25-35", C7040&lt;=50,"36-50",TRUE,"50+")</f>
        <v>36-50</v>
      </c>
      <c r="Q7040" t="str">
        <f t="shared" si="763"/>
        <v>new</v>
      </c>
      <c r="R7040" t="str">
        <f t="shared" si="764"/>
        <v>medium</v>
      </c>
      <c r="S7040" t="str">
        <f t="shared" si="765"/>
        <v>High</v>
      </c>
      <c r="T7040" t="str">
        <f t="shared" si="766"/>
        <v>Sep</v>
      </c>
      <c r="U7040">
        <f t="shared" si="767"/>
        <v>2024</v>
      </c>
      <c r="V7040" t="str">
        <f t="shared" si="768"/>
        <v>10-15</v>
      </c>
      <c r="W7040" t="str">
        <f t="shared" si="769"/>
        <v>Fast</v>
      </c>
    </row>
    <row r="7041" spans="1:23" x14ac:dyDescent="0.3">
      <c r="A7041">
        <v>607040</v>
      </c>
      <c r="B7041">
        <v>14116</v>
      </c>
      <c r="C7041">
        <v>23</v>
      </c>
      <c r="D7041" t="s">
        <v>7</v>
      </c>
      <c r="E7041" t="s">
        <v>13</v>
      </c>
      <c r="F7041" t="s">
        <v>22</v>
      </c>
      <c r="G7041" t="s">
        <v>31</v>
      </c>
      <c r="H7041" s="1">
        <v>45141</v>
      </c>
      <c r="I7041" t="s">
        <v>34</v>
      </c>
      <c r="J7041">
        <v>89</v>
      </c>
      <c r="K7041">
        <v>11.7</v>
      </c>
      <c r="L7041">
        <v>854.33</v>
      </c>
      <c r="M7041">
        <v>84.95</v>
      </c>
      <c r="N7041" t="s">
        <v>48</v>
      </c>
      <c r="O7041">
        <v>1</v>
      </c>
      <c r="P7041" t="str" cm="1">
        <f t="array" ref="P7041">_xlfn.IFS(C7041&lt;25,"18-24", C7041&lt;=35,"25-35", C7041&lt;=50,"36-50",TRUE,"50+")</f>
        <v>18-24</v>
      </c>
      <c r="Q7041" t="str">
        <f t="shared" si="763"/>
        <v>new</v>
      </c>
      <c r="R7041" t="str">
        <f t="shared" si="764"/>
        <v>high value</v>
      </c>
      <c r="S7041" t="str">
        <f t="shared" si="765"/>
        <v>Low</v>
      </c>
      <c r="T7041" t="str">
        <f t="shared" si="766"/>
        <v>Aug</v>
      </c>
      <c r="U7041">
        <f t="shared" si="767"/>
        <v>2023</v>
      </c>
      <c r="V7041" t="str">
        <f t="shared" si="768"/>
        <v>10-15</v>
      </c>
      <c r="W7041" t="str">
        <f t="shared" si="769"/>
        <v>Slow</v>
      </c>
    </row>
    <row r="7042" spans="1:23" x14ac:dyDescent="0.3">
      <c r="A7042">
        <v>607041</v>
      </c>
      <c r="B7042">
        <v>57496</v>
      </c>
      <c r="C7042">
        <v>21</v>
      </c>
      <c r="D7042" t="s">
        <v>4</v>
      </c>
      <c r="E7042" t="s">
        <v>16</v>
      </c>
      <c r="F7042" t="s">
        <v>19</v>
      </c>
      <c r="G7042" t="s">
        <v>25</v>
      </c>
      <c r="H7042" s="1">
        <v>44621</v>
      </c>
      <c r="I7042" t="s">
        <v>34</v>
      </c>
      <c r="J7042">
        <v>54</v>
      </c>
      <c r="K7042">
        <v>12</v>
      </c>
      <c r="L7042">
        <v>1260.1099999999999</v>
      </c>
      <c r="M7042">
        <v>111.36</v>
      </c>
      <c r="N7042" t="s">
        <v>48</v>
      </c>
      <c r="O7042">
        <v>1</v>
      </c>
      <c r="P7042" t="str" cm="1">
        <f t="array" ref="P7042">_xlfn.IFS(C7042&lt;25,"18-24", C7042&lt;=35,"25-35", C7042&lt;=50,"36-50",TRUE,"50+")</f>
        <v>18-24</v>
      </c>
      <c r="Q7042" t="str">
        <f t="shared" si="763"/>
        <v>new</v>
      </c>
      <c r="R7042" t="str">
        <f t="shared" si="764"/>
        <v>high value</v>
      </c>
      <c r="S7042" t="str">
        <f t="shared" si="765"/>
        <v>Low</v>
      </c>
      <c r="T7042" t="str">
        <f t="shared" si="766"/>
        <v>Mar</v>
      </c>
      <c r="U7042">
        <f t="shared" si="767"/>
        <v>2022</v>
      </c>
      <c r="V7042" t="str">
        <f t="shared" si="768"/>
        <v>10-15</v>
      </c>
      <c r="W7042" t="str">
        <f t="shared" si="769"/>
        <v>Slow</v>
      </c>
    </row>
    <row r="7043" spans="1:23" x14ac:dyDescent="0.3">
      <c r="A7043">
        <v>607042</v>
      </c>
      <c r="B7043">
        <v>57013</v>
      </c>
      <c r="C7043">
        <v>40</v>
      </c>
      <c r="D7043" t="s">
        <v>4</v>
      </c>
      <c r="E7043" t="s">
        <v>13</v>
      </c>
      <c r="F7043" t="s">
        <v>18</v>
      </c>
      <c r="G7043" t="s">
        <v>23</v>
      </c>
      <c r="H7043" s="1">
        <v>44854</v>
      </c>
      <c r="I7043" t="s">
        <v>34</v>
      </c>
      <c r="J7043">
        <v>30</v>
      </c>
      <c r="K7043">
        <v>14.3</v>
      </c>
      <c r="L7043">
        <v>401.92</v>
      </c>
      <c r="M7043">
        <v>103.05</v>
      </c>
      <c r="N7043" t="s">
        <v>47</v>
      </c>
      <c r="O7043">
        <v>5</v>
      </c>
      <c r="P7043" t="str" cm="1">
        <f t="array" ref="P7043">_xlfn.IFS(C7043&lt;25,"18-24", C7043&lt;=35,"25-35", C7043&lt;=50,"36-50",TRUE,"50+")</f>
        <v>36-50</v>
      </c>
      <c r="Q7043" t="str">
        <f t="shared" ref="Q7043:Q7106" si="770">IF(COUNTIF($B:$B,B7043)&gt;1,"repeat","new")</f>
        <v>new</v>
      </c>
      <c r="R7043" t="str">
        <f t="shared" ref="R7043:R7106" si="771">IF(L7043&gt;500,"high value",IF( L7043&gt;250,"medium","low"))</f>
        <v>medium</v>
      </c>
      <c r="S7043" t="str">
        <f t="shared" ref="S7043:S7106" si="772">IF(O7043&lt;=2,"Low",IF(O7043&lt;=4,"medium","High"))</f>
        <v>High</v>
      </c>
      <c r="T7043" t="str">
        <f t="shared" ref="T7043:T7106" si="773">TEXT(H7043,"MMM")</f>
        <v>Oct</v>
      </c>
      <c r="U7043">
        <f t="shared" ref="U7043:U7106" si="774">YEAR(H7043)</f>
        <v>2022</v>
      </c>
      <c r="V7043" t="str">
        <f t="shared" ref="V7043:V7106" si="775">IF(K7043&lt;=5,"0-5",IF(K7043&lt;=10,"5-10",IF(K7043&lt;=15,"10-15","15+")))</f>
        <v>10-15</v>
      </c>
      <c r="W7043" t="str">
        <f t="shared" ref="W7043:W7106" si="776">IF(J7043&lt;=30,"Fast",IF(J7043&lt;=45,"Medium","Slow"))</f>
        <v>Fast</v>
      </c>
    </row>
    <row r="7044" spans="1:23" x14ac:dyDescent="0.3">
      <c r="A7044">
        <v>607043</v>
      </c>
      <c r="B7044">
        <v>15209</v>
      </c>
      <c r="C7044">
        <v>54</v>
      </c>
      <c r="D7044" t="s">
        <v>4</v>
      </c>
      <c r="E7044" t="s">
        <v>11</v>
      </c>
      <c r="F7044" t="s">
        <v>18</v>
      </c>
      <c r="G7044" t="s">
        <v>25</v>
      </c>
      <c r="H7044" s="1">
        <v>45341</v>
      </c>
      <c r="I7044" t="s">
        <v>34</v>
      </c>
      <c r="J7044">
        <v>87</v>
      </c>
      <c r="K7044">
        <v>2.5</v>
      </c>
      <c r="L7044">
        <v>1407.18</v>
      </c>
      <c r="M7044">
        <v>84.12</v>
      </c>
      <c r="N7044" t="s">
        <v>47</v>
      </c>
      <c r="O7044">
        <v>3</v>
      </c>
      <c r="P7044" t="str" cm="1">
        <f t="array" ref="P7044">_xlfn.IFS(C7044&lt;25,"18-24", C7044&lt;=35,"25-35", C7044&lt;=50,"36-50",TRUE,"50+")</f>
        <v>50+</v>
      </c>
      <c r="Q7044" t="str">
        <f t="shared" si="770"/>
        <v>new</v>
      </c>
      <c r="R7044" t="str">
        <f t="shared" si="771"/>
        <v>high value</v>
      </c>
      <c r="S7044" t="str">
        <f t="shared" si="772"/>
        <v>medium</v>
      </c>
      <c r="T7044" t="str">
        <f t="shared" si="773"/>
        <v>Feb</v>
      </c>
      <c r="U7044">
        <f t="shared" si="774"/>
        <v>2024</v>
      </c>
      <c r="V7044" t="str">
        <f t="shared" si="775"/>
        <v>0-5</v>
      </c>
      <c r="W7044" t="str">
        <f t="shared" si="776"/>
        <v>Slow</v>
      </c>
    </row>
    <row r="7045" spans="1:23" x14ac:dyDescent="0.3">
      <c r="A7045">
        <v>607044</v>
      </c>
      <c r="B7045">
        <v>64760</v>
      </c>
      <c r="C7045">
        <v>55</v>
      </c>
      <c r="D7045" t="s">
        <v>7</v>
      </c>
      <c r="E7045" t="s">
        <v>8</v>
      </c>
      <c r="F7045" t="s">
        <v>28</v>
      </c>
      <c r="G7045" t="s">
        <v>31</v>
      </c>
      <c r="H7045" s="1">
        <v>44619</v>
      </c>
      <c r="I7045" t="s">
        <v>34</v>
      </c>
      <c r="J7045">
        <v>23</v>
      </c>
      <c r="K7045">
        <v>14.2</v>
      </c>
      <c r="L7045">
        <v>1272.74</v>
      </c>
      <c r="M7045">
        <v>63.3</v>
      </c>
      <c r="N7045" t="s">
        <v>48</v>
      </c>
      <c r="O7045">
        <v>5</v>
      </c>
      <c r="P7045" t="str" cm="1">
        <f t="array" ref="P7045">_xlfn.IFS(C7045&lt;25,"18-24", C7045&lt;=35,"25-35", C7045&lt;=50,"36-50",TRUE,"50+")</f>
        <v>50+</v>
      </c>
      <c r="Q7045" t="str">
        <f t="shared" si="770"/>
        <v>new</v>
      </c>
      <c r="R7045" t="str">
        <f t="shared" si="771"/>
        <v>high value</v>
      </c>
      <c r="S7045" t="str">
        <f t="shared" si="772"/>
        <v>High</v>
      </c>
      <c r="T7045" t="str">
        <f t="shared" si="773"/>
        <v>Feb</v>
      </c>
      <c r="U7045">
        <f t="shared" si="774"/>
        <v>2022</v>
      </c>
      <c r="V7045" t="str">
        <f t="shared" si="775"/>
        <v>10-15</v>
      </c>
      <c r="W7045" t="str">
        <f t="shared" si="776"/>
        <v>Fast</v>
      </c>
    </row>
    <row r="7046" spans="1:23" x14ac:dyDescent="0.3">
      <c r="A7046">
        <v>607045</v>
      </c>
      <c r="B7046">
        <v>14460</v>
      </c>
      <c r="C7046">
        <v>58</v>
      </c>
      <c r="D7046" t="s">
        <v>7</v>
      </c>
      <c r="E7046" t="s">
        <v>15</v>
      </c>
      <c r="F7046" t="s">
        <v>24</v>
      </c>
      <c r="G7046" t="s">
        <v>21</v>
      </c>
      <c r="H7046" s="1">
        <v>45634</v>
      </c>
      <c r="I7046" t="s">
        <v>33</v>
      </c>
      <c r="J7046">
        <v>69</v>
      </c>
      <c r="K7046">
        <v>13.7</v>
      </c>
      <c r="L7046">
        <v>227.65</v>
      </c>
      <c r="M7046">
        <v>55.81</v>
      </c>
      <c r="N7046" t="s">
        <v>50</v>
      </c>
      <c r="O7046">
        <v>4</v>
      </c>
      <c r="P7046" t="str" cm="1">
        <f t="array" ref="P7046">_xlfn.IFS(C7046&lt;25,"18-24", C7046&lt;=35,"25-35", C7046&lt;=50,"36-50",TRUE,"50+")</f>
        <v>50+</v>
      </c>
      <c r="Q7046" t="str">
        <f t="shared" si="770"/>
        <v>new</v>
      </c>
      <c r="R7046" t="str">
        <f t="shared" si="771"/>
        <v>low</v>
      </c>
      <c r="S7046" t="str">
        <f t="shared" si="772"/>
        <v>medium</v>
      </c>
      <c r="T7046" t="str">
        <f t="shared" si="773"/>
        <v>Dec</v>
      </c>
      <c r="U7046">
        <f t="shared" si="774"/>
        <v>2024</v>
      </c>
      <c r="V7046" t="str">
        <f t="shared" si="775"/>
        <v>10-15</v>
      </c>
      <c r="W7046" t="str">
        <f t="shared" si="776"/>
        <v>Slow</v>
      </c>
    </row>
    <row r="7047" spans="1:23" x14ac:dyDescent="0.3">
      <c r="A7047">
        <v>607046</v>
      </c>
      <c r="B7047">
        <v>54009</v>
      </c>
      <c r="C7047">
        <v>52</v>
      </c>
      <c r="D7047" t="s">
        <v>7</v>
      </c>
      <c r="E7047" t="s">
        <v>15</v>
      </c>
      <c r="F7047" t="s">
        <v>18</v>
      </c>
      <c r="G7047" t="s">
        <v>31</v>
      </c>
      <c r="H7047" s="1">
        <v>45312</v>
      </c>
      <c r="I7047" t="s">
        <v>33</v>
      </c>
      <c r="J7047">
        <v>65</v>
      </c>
      <c r="K7047">
        <v>11.4</v>
      </c>
      <c r="L7047">
        <v>205.98</v>
      </c>
      <c r="M7047">
        <v>25.55</v>
      </c>
      <c r="N7047" t="s">
        <v>48</v>
      </c>
      <c r="O7047">
        <v>3</v>
      </c>
      <c r="P7047" t="str" cm="1">
        <f t="array" ref="P7047">_xlfn.IFS(C7047&lt;25,"18-24", C7047&lt;=35,"25-35", C7047&lt;=50,"36-50",TRUE,"50+")</f>
        <v>50+</v>
      </c>
      <c r="Q7047" t="str">
        <f t="shared" si="770"/>
        <v>new</v>
      </c>
      <c r="R7047" t="str">
        <f t="shared" si="771"/>
        <v>low</v>
      </c>
      <c r="S7047" t="str">
        <f t="shared" si="772"/>
        <v>medium</v>
      </c>
      <c r="T7047" t="str">
        <f t="shared" si="773"/>
        <v>Jan</v>
      </c>
      <c r="U7047">
        <f t="shared" si="774"/>
        <v>2024</v>
      </c>
      <c r="V7047" t="str">
        <f t="shared" si="775"/>
        <v>10-15</v>
      </c>
      <c r="W7047" t="str">
        <f t="shared" si="776"/>
        <v>Slow</v>
      </c>
    </row>
    <row r="7048" spans="1:23" x14ac:dyDescent="0.3">
      <c r="A7048">
        <v>607047</v>
      </c>
      <c r="B7048">
        <v>65394</v>
      </c>
      <c r="C7048">
        <v>44</v>
      </c>
      <c r="D7048" t="s">
        <v>7</v>
      </c>
      <c r="E7048" t="s">
        <v>16</v>
      </c>
      <c r="F7048" t="s">
        <v>24</v>
      </c>
      <c r="G7048" t="s">
        <v>23</v>
      </c>
      <c r="H7048" s="1">
        <v>45102</v>
      </c>
      <c r="I7048" t="s">
        <v>34</v>
      </c>
      <c r="J7048">
        <v>61</v>
      </c>
      <c r="K7048">
        <v>3.4</v>
      </c>
      <c r="L7048">
        <v>807.52</v>
      </c>
      <c r="M7048">
        <v>67.099999999999994</v>
      </c>
      <c r="N7048" t="s">
        <v>49</v>
      </c>
      <c r="O7048">
        <v>1</v>
      </c>
      <c r="P7048" t="str" cm="1">
        <f t="array" ref="P7048">_xlfn.IFS(C7048&lt;25,"18-24", C7048&lt;=35,"25-35", C7048&lt;=50,"36-50",TRUE,"50+")</f>
        <v>36-50</v>
      </c>
      <c r="Q7048" t="str">
        <f t="shared" si="770"/>
        <v>new</v>
      </c>
      <c r="R7048" t="str">
        <f t="shared" si="771"/>
        <v>high value</v>
      </c>
      <c r="S7048" t="str">
        <f t="shared" si="772"/>
        <v>Low</v>
      </c>
      <c r="T7048" t="str">
        <f t="shared" si="773"/>
        <v>Jun</v>
      </c>
      <c r="U7048">
        <f t="shared" si="774"/>
        <v>2023</v>
      </c>
      <c r="V7048" t="str">
        <f t="shared" si="775"/>
        <v>0-5</v>
      </c>
      <c r="W7048" t="str">
        <f t="shared" si="776"/>
        <v>Slow</v>
      </c>
    </row>
    <row r="7049" spans="1:23" x14ac:dyDescent="0.3">
      <c r="A7049">
        <v>607048</v>
      </c>
      <c r="B7049">
        <v>79543</v>
      </c>
      <c r="C7049">
        <v>58</v>
      </c>
      <c r="D7049" t="s">
        <v>7</v>
      </c>
      <c r="E7049" t="s">
        <v>11</v>
      </c>
      <c r="F7049" t="s">
        <v>19</v>
      </c>
      <c r="G7049" t="s">
        <v>27</v>
      </c>
      <c r="H7049" s="1">
        <v>44624</v>
      </c>
      <c r="I7049" t="s">
        <v>34</v>
      </c>
      <c r="J7049">
        <v>58</v>
      </c>
      <c r="K7049">
        <v>2</v>
      </c>
      <c r="L7049">
        <v>644.9</v>
      </c>
      <c r="M7049">
        <v>43.99</v>
      </c>
      <c r="N7049" t="s">
        <v>47</v>
      </c>
      <c r="O7049">
        <v>5</v>
      </c>
      <c r="P7049" t="str" cm="1">
        <f t="array" ref="P7049">_xlfn.IFS(C7049&lt;25,"18-24", C7049&lt;=35,"25-35", C7049&lt;=50,"36-50",TRUE,"50+")</f>
        <v>50+</v>
      </c>
      <c r="Q7049" t="str">
        <f t="shared" si="770"/>
        <v>new</v>
      </c>
      <c r="R7049" t="str">
        <f t="shared" si="771"/>
        <v>high value</v>
      </c>
      <c r="S7049" t="str">
        <f t="shared" si="772"/>
        <v>High</v>
      </c>
      <c r="T7049" t="str">
        <f t="shared" si="773"/>
        <v>Mar</v>
      </c>
      <c r="U7049">
        <f t="shared" si="774"/>
        <v>2022</v>
      </c>
      <c r="V7049" t="str">
        <f t="shared" si="775"/>
        <v>0-5</v>
      </c>
      <c r="W7049" t="str">
        <f t="shared" si="776"/>
        <v>Slow</v>
      </c>
    </row>
    <row r="7050" spans="1:23" x14ac:dyDescent="0.3">
      <c r="A7050">
        <v>607049</v>
      </c>
      <c r="B7050">
        <v>99343</v>
      </c>
      <c r="C7050">
        <v>26</v>
      </c>
      <c r="D7050" t="s">
        <v>7</v>
      </c>
      <c r="E7050" t="s">
        <v>5</v>
      </c>
      <c r="F7050" t="s">
        <v>24</v>
      </c>
      <c r="G7050" t="s">
        <v>21</v>
      </c>
      <c r="H7050" s="1">
        <v>45081</v>
      </c>
      <c r="I7050" t="s">
        <v>33</v>
      </c>
      <c r="J7050">
        <v>71</v>
      </c>
      <c r="K7050">
        <v>14.1</v>
      </c>
      <c r="L7050">
        <v>1409.1</v>
      </c>
      <c r="M7050">
        <v>41.85</v>
      </c>
      <c r="N7050" t="s">
        <v>47</v>
      </c>
      <c r="O7050">
        <v>2</v>
      </c>
      <c r="P7050" t="str" cm="1">
        <f t="array" ref="P7050">_xlfn.IFS(C7050&lt;25,"18-24", C7050&lt;=35,"25-35", C7050&lt;=50,"36-50",TRUE,"50+")</f>
        <v>25-35</v>
      </c>
      <c r="Q7050" t="str">
        <f t="shared" si="770"/>
        <v>new</v>
      </c>
      <c r="R7050" t="str">
        <f t="shared" si="771"/>
        <v>high value</v>
      </c>
      <c r="S7050" t="str">
        <f t="shared" si="772"/>
        <v>Low</v>
      </c>
      <c r="T7050" t="str">
        <f t="shared" si="773"/>
        <v>Jun</v>
      </c>
      <c r="U7050">
        <f t="shared" si="774"/>
        <v>2023</v>
      </c>
      <c r="V7050" t="str">
        <f t="shared" si="775"/>
        <v>10-15</v>
      </c>
      <c r="W7050" t="str">
        <f t="shared" si="776"/>
        <v>Slow</v>
      </c>
    </row>
    <row r="7051" spans="1:23" x14ac:dyDescent="0.3">
      <c r="A7051">
        <v>607050</v>
      </c>
      <c r="B7051">
        <v>73174</v>
      </c>
      <c r="C7051">
        <v>46</v>
      </c>
      <c r="D7051" t="s">
        <v>7</v>
      </c>
      <c r="E7051" t="s">
        <v>8</v>
      </c>
      <c r="F7051" t="s">
        <v>24</v>
      </c>
      <c r="G7051" t="s">
        <v>31</v>
      </c>
      <c r="H7051" s="1">
        <v>45390</v>
      </c>
      <c r="I7051" t="s">
        <v>33</v>
      </c>
      <c r="J7051">
        <v>55</v>
      </c>
      <c r="K7051">
        <v>7.4</v>
      </c>
      <c r="L7051">
        <v>574.36</v>
      </c>
      <c r="M7051">
        <v>88.9</v>
      </c>
      <c r="N7051" t="s">
        <v>49</v>
      </c>
      <c r="O7051">
        <v>4</v>
      </c>
      <c r="P7051" t="str" cm="1">
        <f t="array" ref="P7051">_xlfn.IFS(C7051&lt;25,"18-24", C7051&lt;=35,"25-35", C7051&lt;=50,"36-50",TRUE,"50+")</f>
        <v>36-50</v>
      </c>
      <c r="Q7051" t="str">
        <f t="shared" si="770"/>
        <v>new</v>
      </c>
      <c r="R7051" t="str">
        <f t="shared" si="771"/>
        <v>high value</v>
      </c>
      <c r="S7051" t="str">
        <f t="shared" si="772"/>
        <v>medium</v>
      </c>
      <c r="T7051" t="str">
        <f t="shared" si="773"/>
        <v>Apr</v>
      </c>
      <c r="U7051">
        <f t="shared" si="774"/>
        <v>2024</v>
      </c>
      <c r="V7051" t="str">
        <f t="shared" si="775"/>
        <v>5-10</v>
      </c>
      <c r="W7051" t="str">
        <f t="shared" si="776"/>
        <v>Slow</v>
      </c>
    </row>
    <row r="7052" spans="1:23" x14ac:dyDescent="0.3">
      <c r="A7052">
        <v>607051</v>
      </c>
      <c r="B7052">
        <v>69968</v>
      </c>
      <c r="C7052">
        <v>23</v>
      </c>
      <c r="D7052" t="s">
        <v>7</v>
      </c>
      <c r="E7052" t="s">
        <v>11</v>
      </c>
      <c r="F7052" t="s">
        <v>24</v>
      </c>
      <c r="G7052" t="s">
        <v>31</v>
      </c>
      <c r="H7052" s="1">
        <v>44891</v>
      </c>
      <c r="I7052" t="s">
        <v>34</v>
      </c>
      <c r="J7052">
        <v>33</v>
      </c>
      <c r="K7052">
        <v>11.7</v>
      </c>
      <c r="L7052">
        <v>305.68</v>
      </c>
      <c r="M7052">
        <v>84.94</v>
      </c>
      <c r="N7052" t="s">
        <v>47</v>
      </c>
      <c r="O7052">
        <v>4</v>
      </c>
      <c r="P7052" t="str" cm="1">
        <f t="array" ref="P7052">_xlfn.IFS(C7052&lt;25,"18-24", C7052&lt;=35,"25-35", C7052&lt;=50,"36-50",TRUE,"50+")</f>
        <v>18-24</v>
      </c>
      <c r="Q7052" t="str">
        <f t="shared" si="770"/>
        <v>new</v>
      </c>
      <c r="R7052" t="str">
        <f t="shared" si="771"/>
        <v>medium</v>
      </c>
      <c r="S7052" t="str">
        <f t="shared" si="772"/>
        <v>medium</v>
      </c>
      <c r="T7052" t="str">
        <f t="shared" si="773"/>
        <v>Nov</v>
      </c>
      <c r="U7052">
        <f t="shared" si="774"/>
        <v>2022</v>
      </c>
      <c r="V7052" t="str">
        <f t="shared" si="775"/>
        <v>10-15</v>
      </c>
      <c r="W7052" t="str">
        <f t="shared" si="776"/>
        <v>Medium</v>
      </c>
    </row>
    <row r="7053" spans="1:23" x14ac:dyDescent="0.3">
      <c r="A7053">
        <v>607052</v>
      </c>
      <c r="B7053">
        <v>58094</v>
      </c>
      <c r="C7053">
        <v>18</v>
      </c>
      <c r="D7053" t="s">
        <v>7</v>
      </c>
      <c r="E7053" t="s">
        <v>13</v>
      </c>
      <c r="F7053" t="s">
        <v>18</v>
      </c>
      <c r="G7053" t="s">
        <v>27</v>
      </c>
      <c r="H7053" s="1">
        <v>45264</v>
      </c>
      <c r="I7053" t="s">
        <v>33</v>
      </c>
      <c r="J7053">
        <v>21</v>
      </c>
      <c r="K7053">
        <v>7.3</v>
      </c>
      <c r="L7053">
        <v>1225.3499999999999</v>
      </c>
      <c r="M7053">
        <v>89.16</v>
      </c>
      <c r="N7053" t="s">
        <v>50</v>
      </c>
      <c r="O7053">
        <v>1</v>
      </c>
      <c r="P7053" t="str" cm="1">
        <f t="array" ref="P7053">_xlfn.IFS(C7053&lt;25,"18-24", C7053&lt;=35,"25-35", C7053&lt;=50,"36-50",TRUE,"50+")</f>
        <v>18-24</v>
      </c>
      <c r="Q7053" t="str">
        <f t="shared" si="770"/>
        <v>new</v>
      </c>
      <c r="R7053" t="str">
        <f t="shared" si="771"/>
        <v>high value</v>
      </c>
      <c r="S7053" t="str">
        <f t="shared" si="772"/>
        <v>Low</v>
      </c>
      <c r="T7053" t="str">
        <f t="shared" si="773"/>
        <v>Dec</v>
      </c>
      <c r="U7053">
        <f t="shared" si="774"/>
        <v>2023</v>
      </c>
      <c r="V7053" t="str">
        <f t="shared" si="775"/>
        <v>5-10</v>
      </c>
      <c r="W7053" t="str">
        <f t="shared" si="776"/>
        <v>Fast</v>
      </c>
    </row>
    <row r="7054" spans="1:23" x14ac:dyDescent="0.3">
      <c r="A7054">
        <v>607053</v>
      </c>
      <c r="B7054">
        <v>32610</v>
      </c>
      <c r="C7054">
        <v>63</v>
      </c>
      <c r="D7054" t="s">
        <v>7</v>
      </c>
      <c r="E7054" t="s">
        <v>13</v>
      </c>
      <c r="F7054" t="s">
        <v>28</v>
      </c>
      <c r="G7054" t="s">
        <v>27</v>
      </c>
      <c r="H7054" s="1">
        <v>44781</v>
      </c>
      <c r="I7054" t="s">
        <v>34</v>
      </c>
      <c r="J7054">
        <v>51</v>
      </c>
      <c r="K7054">
        <v>12.6</v>
      </c>
      <c r="L7054">
        <v>1278.45</v>
      </c>
      <c r="M7054">
        <v>55.21</v>
      </c>
      <c r="N7054" t="s">
        <v>48</v>
      </c>
      <c r="O7054">
        <v>1</v>
      </c>
      <c r="P7054" t="str" cm="1">
        <f t="array" ref="P7054">_xlfn.IFS(C7054&lt;25,"18-24", C7054&lt;=35,"25-35", C7054&lt;=50,"36-50",TRUE,"50+")</f>
        <v>50+</v>
      </c>
      <c r="Q7054" t="str">
        <f t="shared" si="770"/>
        <v>new</v>
      </c>
      <c r="R7054" t="str">
        <f t="shared" si="771"/>
        <v>high value</v>
      </c>
      <c r="S7054" t="str">
        <f t="shared" si="772"/>
        <v>Low</v>
      </c>
      <c r="T7054" t="str">
        <f t="shared" si="773"/>
        <v>Aug</v>
      </c>
      <c r="U7054">
        <f t="shared" si="774"/>
        <v>2022</v>
      </c>
      <c r="V7054" t="str">
        <f t="shared" si="775"/>
        <v>10-15</v>
      </c>
      <c r="W7054" t="str">
        <f t="shared" si="776"/>
        <v>Slow</v>
      </c>
    </row>
    <row r="7055" spans="1:23" x14ac:dyDescent="0.3">
      <c r="A7055">
        <v>607054</v>
      </c>
      <c r="B7055">
        <v>33867</v>
      </c>
      <c r="C7055">
        <v>21</v>
      </c>
      <c r="D7055" t="s">
        <v>7</v>
      </c>
      <c r="E7055" t="s">
        <v>11</v>
      </c>
      <c r="F7055" t="s">
        <v>22</v>
      </c>
      <c r="G7055" t="s">
        <v>21</v>
      </c>
      <c r="H7055" s="1">
        <v>44731</v>
      </c>
      <c r="I7055" t="s">
        <v>34</v>
      </c>
      <c r="J7055">
        <v>74</v>
      </c>
      <c r="K7055">
        <v>10.9</v>
      </c>
      <c r="L7055">
        <v>599.62</v>
      </c>
      <c r="M7055">
        <v>106.51</v>
      </c>
      <c r="N7055" t="s">
        <v>47</v>
      </c>
      <c r="O7055">
        <v>1</v>
      </c>
      <c r="P7055" t="str" cm="1">
        <f t="array" ref="P7055">_xlfn.IFS(C7055&lt;25,"18-24", C7055&lt;=35,"25-35", C7055&lt;=50,"36-50",TRUE,"50+")</f>
        <v>18-24</v>
      </c>
      <c r="Q7055" t="str">
        <f t="shared" si="770"/>
        <v>new</v>
      </c>
      <c r="R7055" t="str">
        <f t="shared" si="771"/>
        <v>high value</v>
      </c>
      <c r="S7055" t="str">
        <f t="shared" si="772"/>
        <v>Low</v>
      </c>
      <c r="T7055" t="str">
        <f t="shared" si="773"/>
        <v>Jun</v>
      </c>
      <c r="U7055">
        <f t="shared" si="774"/>
        <v>2022</v>
      </c>
      <c r="V7055" t="str">
        <f t="shared" si="775"/>
        <v>10-15</v>
      </c>
      <c r="W7055" t="str">
        <f t="shared" si="776"/>
        <v>Slow</v>
      </c>
    </row>
    <row r="7056" spans="1:23" x14ac:dyDescent="0.3">
      <c r="A7056">
        <v>607055</v>
      </c>
      <c r="B7056">
        <v>39433</v>
      </c>
      <c r="C7056">
        <v>59</v>
      </c>
      <c r="D7056" t="s">
        <v>7</v>
      </c>
      <c r="E7056" t="s">
        <v>5</v>
      </c>
      <c r="F7056" t="s">
        <v>26</v>
      </c>
      <c r="G7056" t="s">
        <v>31</v>
      </c>
      <c r="H7056" s="1">
        <v>45649</v>
      </c>
      <c r="I7056" t="s">
        <v>33</v>
      </c>
      <c r="J7056">
        <v>51</v>
      </c>
      <c r="K7056">
        <v>13.8</v>
      </c>
      <c r="L7056">
        <v>566.4</v>
      </c>
      <c r="M7056">
        <v>74.39</v>
      </c>
      <c r="N7056" t="s">
        <v>47</v>
      </c>
      <c r="O7056">
        <v>5</v>
      </c>
      <c r="P7056" t="str" cm="1">
        <f t="array" ref="P7056">_xlfn.IFS(C7056&lt;25,"18-24", C7056&lt;=35,"25-35", C7056&lt;=50,"36-50",TRUE,"50+")</f>
        <v>50+</v>
      </c>
      <c r="Q7056" t="str">
        <f t="shared" si="770"/>
        <v>repeat</v>
      </c>
      <c r="R7056" t="str">
        <f t="shared" si="771"/>
        <v>high value</v>
      </c>
      <c r="S7056" t="str">
        <f t="shared" si="772"/>
        <v>High</v>
      </c>
      <c r="T7056" t="str">
        <f t="shared" si="773"/>
        <v>Dec</v>
      </c>
      <c r="U7056">
        <f t="shared" si="774"/>
        <v>2024</v>
      </c>
      <c r="V7056" t="str">
        <f t="shared" si="775"/>
        <v>10-15</v>
      </c>
      <c r="W7056" t="str">
        <f t="shared" si="776"/>
        <v>Slow</v>
      </c>
    </row>
    <row r="7057" spans="1:23" x14ac:dyDescent="0.3">
      <c r="A7057">
        <v>607056</v>
      </c>
      <c r="B7057">
        <v>44958</v>
      </c>
      <c r="C7057">
        <v>24</v>
      </c>
      <c r="D7057" t="s">
        <v>7</v>
      </c>
      <c r="E7057" t="s">
        <v>5</v>
      </c>
      <c r="F7057" t="s">
        <v>18</v>
      </c>
      <c r="G7057" t="s">
        <v>29</v>
      </c>
      <c r="H7057" s="1">
        <v>45161</v>
      </c>
      <c r="I7057" t="s">
        <v>34</v>
      </c>
      <c r="J7057">
        <v>79</v>
      </c>
      <c r="K7057">
        <v>12.1</v>
      </c>
      <c r="L7057">
        <v>1426.56</v>
      </c>
      <c r="M7057">
        <v>114.39</v>
      </c>
      <c r="N7057" t="s">
        <v>50</v>
      </c>
      <c r="O7057">
        <v>3</v>
      </c>
      <c r="P7057" t="str" cm="1">
        <f t="array" ref="P7057">_xlfn.IFS(C7057&lt;25,"18-24", C7057&lt;=35,"25-35", C7057&lt;=50,"36-50",TRUE,"50+")</f>
        <v>18-24</v>
      </c>
      <c r="Q7057" t="str">
        <f t="shared" si="770"/>
        <v>new</v>
      </c>
      <c r="R7057" t="str">
        <f t="shared" si="771"/>
        <v>high value</v>
      </c>
      <c r="S7057" t="str">
        <f t="shared" si="772"/>
        <v>medium</v>
      </c>
      <c r="T7057" t="str">
        <f t="shared" si="773"/>
        <v>Aug</v>
      </c>
      <c r="U7057">
        <f t="shared" si="774"/>
        <v>2023</v>
      </c>
      <c r="V7057" t="str">
        <f t="shared" si="775"/>
        <v>10-15</v>
      </c>
      <c r="W7057" t="str">
        <f t="shared" si="776"/>
        <v>Slow</v>
      </c>
    </row>
    <row r="7058" spans="1:23" x14ac:dyDescent="0.3">
      <c r="A7058">
        <v>607057</v>
      </c>
      <c r="B7058">
        <v>63224</v>
      </c>
      <c r="C7058">
        <v>46</v>
      </c>
      <c r="D7058" t="s">
        <v>4</v>
      </c>
      <c r="E7058" t="s">
        <v>8</v>
      </c>
      <c r="F7058" t="s">
        <v>24</v>
      </c>
      <c r="G7058" t="s">
        <v>23</v>
      </c>
      <c r="H7058" s="1">
        <v>44933</v>
      </c>
      <c r="I7058" t="s">
        <v>34</v>
      </c>
      <c r="J7058">
        <v>52</v>
      </c>
      <c r="K7058">
        <v>11.1</v>
      </c>
      <c r="L7058">
        <v>478.3</v>
      </c>
      <c r="M7058">
        <v>96.64</v>
      </c>
      <c r="N7058" t="s">
        <v>47</v>
      </c>
      <c r="O7058">
        <v>5</v>
      </c>
      <c r="P7058" t="str" cm="1">
        <f t="array" ref="P7058">_xlfn.IFS(C7058&lt;25,"18-24", C7058&lt;=35,"25-35", C7058&lt;=50,"36-50",TRUE,"50+")</f>
        <v>36-50</v>
      </c>
      <c r="Q7058" t="str">
        <f t="shared" si="770"/>
        <v>new</v>
      </c>
      <c r="R7058" t="str">
        <f t="shared" si="771"/>
        <v>medium</v>
      </c>
      <c r="S7058" t="str">
        <f t="shared" si="772"/>
        <v>High</v>
      </c>
      <c r="T7058" t="str">
        <f t="shared" si="773"/>
        <v>Jan</v>
      </c>
      <c r="U7058">
        <f t="shared" si="774"/>
        <v>2023</v>
      </c>
      <c r="V7058" t="str">
        <f t="shared" si="775"/>
        <v>10-15</v>
      </c>
      <c r="W7058" t="str">
        <f t="shared" si="776"/>
        <v>Slow</v>
      </c>
    </row>
    <row r="7059" spans="1:23" x14ac:dyDescent="0.3">
      <c r="A7059">
        <v>607058</v>
      </c>
      <c r="B7059">
        <v>84099</v>
      </c>
      <c r="C7059">
        <v>29</v>
      </c>
      <c r="D7059" t="s">
        <v>4</v>
      </c>
      <c r="E7059" t="s">
        <v>5</v>
      </c>
      <c r="F7059" t="s">
        <v>28</v>
      </c>
      <c r="G7059" t="s">
        <v>23</v>
      </c>
      <c r="H7059" s="1">
        <v>45019</v>
      </c>
      <c r="I7059" t="s">
        <v>33</v>
      </c>
      <c r="J7059">
        <v>23</v>
      </c>
      <c r="K7059">
        <v>1.6</v>
      </c>
      <c r="L7059">
        <v>585.01</v>
      </c>
      <c r="M7059">
        <v>110.8</v>
      </c>
      <c r="N7059" t="s">
        <v>48</v>
      </c>
      <c r="O7059">
        <v>2</v>
      </c>
      <c r="P7059" t="str" cm="1">
        <f t="array" ref="P7059">_xlfn.IFS(C7059&lt;25,"18-24", C7059&lt;=35,"25-35", C7059&lt;=50,"36-50",TRUE,"50+")</f>
        <v>25-35</v>
      </c>
      <c r="Q7059" t="str">
        <f t="shared" si="770"/>
        <v>new</v>
      </c>
      <c r="R7059" t="str">
        <f t="shared" si="771"/>
        <v>high value</v>
      </c>
      <c r="S7059" t="str">
        <f t="shared" si="772"/>
        <v>Low</v>
      </c>
      <c r="T7059" t="str">
        <f t="shared" si="773"/>
        <v>Apr</v>
      </c>
      <c r="U7059">
        <f t="shared" si="774"/>
        <v>2023</v>
      </c>
      <c r="V7059" t="str">
        <f t="shared" si="775"/>
        <v>0-5</v>
      </c>
      <c r="W7059" t="str">
        <f t="shared" si="776"/>
        <v>Fast</v>
      </c>
    </row>
    <row r="7060" spans="1:23" x14ac:dyDescent="0.3">
      <c r="A7060">
        <v>607059</v>
      </c>
      <c r="B7060">
        <v>61541</v>
      </c>
      <c r="C7060">
        <v>60</v>
      </c>
      <c r="D7060" t="s">
        <v>4</v>
      </c>
      <c r="E7060" t="s">
        <v>11</v>
      </c>
      <c r="F7060" t="s">
        <v>28</v>
      </c>
      <c r="G7060" t="s">
        <v>23</v>
      </c>
      <c r="H7060" s="1">
        <v>45385</v>
      </c>
      <c r="I7060" t="s">
        <v>33</v>
      </c>
      <c r="J7060">
        <v>23</v>
      </c>
      <c r="K7060">
        <v>6.2</v>
      </c>
      <c r="L7060">
        <v>878.97</v>
      </c>
      <c r="M7060">
        <v>31.41</v>
      </c>
      <c r="N7060" t="s">
        <v>48</v>
      </c>
      <c r="O7060">
        <v>4</v>
      </c>
      <c r="P7060" t="str" cm="1">
        <f t="array" ref="P7060">_xlfn.IFS(C7060&lt;25,"18-24", C7060&lt;=35,"25-35", C7060&lt;=50,"36-50",TRUE,"50+")</f>
        <v>50+</v>
      </c>
      <c r="Q7060" t="str">
        <f t="shared" si="770"/>
        <v>new</v>
      </c>
      <c r="R7060" t="str">
        <f t="shared" si="771"/>
        <v>high value</v>
      </c>
      <c r="S7060" t="str">
        <f t="shared" si="772"/>
        <v>medium</v>
      </c>
      <c r="T7060" t="str">
        <f t="shared" si="773"/>
        <v>Apr</v>
      </c>
      <c r="U7060">
        <f t="shared" si="774"/>
        <v>2024</v>
      </c>
      <c r="V7060" t="str">
        <f t="shared" si="775"/>
        <v>5-10</v>
      </c>
      <c r="W7060" t="str">
        <f t="shared" si="776"/>
        <v>Fast</v>
      </c>
    </row>
    <row r="7061" spans="1:23" x14ac:dyDescent="0.3">
      <c r="A7061">
        <v>607060</v>
      </c>
      <c r="B7061">
        <v>77538</v>
      </c>
      <c r="C7061">
        <v>26</v>
      </c>
      <c r="D7061" t="s">
        <v>4</v>
      </c>
      <c r="E7061" t="s">
        <v>11</v>
      </c>
      <c r="F7061" t="s">
        <v>26</v>
      </c>
      <c r="G7061" t="s">
        <v>21</v>
      </c>
      <c r="H7061" s="1">
        <v>45246</v>
      </c>
      <c r="I7061" t="s">
        <v>33</v>
      </c>
      <c r="J7061">
        <v>79</v>
      </c>
      <c r="K7061">
        <v>4.5999999999999996</v>
      </c>
      <c r="L7061">
        <v>440.23</v>
      </c>
      <c r="M7061">
        <v>78.66</v>
      </c>
      <c r="N7061" t="s">
        <v>48</v>
      </c>
      <c r="O7061">
        <v>3</v>
      </c>
      <c r="P7061" t="str" cm="1">
        <f t="array" ref="P7061">_xlfn.IFS(C7061&lt;25,"18-24", C7061&lt;=35,"25-35", C7061&lt;=50,"36-50",TRUE,"50+")</f>
        <v>25-35</v>
      </c>
      <c r="Q7061" t="str">
        <f t="shared" si="770"/>
        <v>new</v>
      </c>
      <c r="R7061" t="str">
        <f t="shared" si="771"/>
        <v>medium</v>
      </c>
      <c r="S7061" t="str">
        <f t="shared" si="772"/>
        <v>medium</v>
      </c>
      <c r="T7061" t="str">
        <f t="shared" si="773"/>
        <v>Nov</v>
      </c>
      <c r="U7061">
        <f t="shared" si="774"/>
        <v>2023</v>
      </c>
      <c r="V7061" t="str">
        <f t="shared" si="775"/>
        <v>0-5</v>
      </c>
      <c r="W7061" t="str">
        <f t="shared" si="776"/>
        <v>Slow</v>
      </c>
    </row>
    <row r="7062" spans="1:23" x14ac:dyDescent="0.3">
      <c r="A7062">
        <v>607061</v>
      </c>
      <c r="B7062">
        <v>46278</v>
      </c>
      <c r="C7062">
        <v>30</v>
      </c>
      <c r="D7062" t="s">
        <v>7</v>
      </c>
      <c r="E7062" t="s">
        <v>15</v>
      </c>
      <c r="F7062" t="s">
        <v>28</v>
      </c>
      <c r="G7062" t="s">
        <v>25</v>
      </c>
      <c r="H7062" s="1">
        <v>45387</v>
      </c>
      <c r="I7062" t="s">
        <v>33</v>
      </c>
      <c r="J7062">
        <v>23</v>
      </c>
      <c r="K7062">
        <v>5.3</v>
      </c>
      <c r="L7062">
        <v>412.91</v>
      </c>
      <c r="M7062">
        <v>74.95</v>
      </c>
      <c r="N7062" t="s">
        <v>47</v>
      </c>
      <c r="O7062">
        <v>4</v>
      </c>
      <c r="P7062" t="str" cm="1">
        <f t="array" ref="P7062">_xlfn.IFS(C7062&lt;25,"18-24", C7062&lt;=35,"25-35", C7062&lt;=50,"36-50",TRUE,"50+")</f>
        <v>25-35</v>
      </c>
      <c r="Q7062" t="str">
        <f t="shared" si="770"/>
        <v>new</v>
      </c>
      <c r="R7062" t="str">
        <f t="shared" si="771"/>
        <v>medium</v>
      </c>
      <c r="S7062" t="str">
        <f t="shared" si="772"/>
        <v>medium</v>
      </c>
      <c r="T7062" t="str">
        <f t="shared" si="773"/>
        <v>Apr</v>
      </c>
      <c r="U7062">
        <f t="shared" si="774"/>
        <v>2024</v>
      </c>
      <c r="V7062" t="str">
        <f t="shared" si="775"/>
        <v>5-10</v>
      </c>
      <c r="W7062" t="str">
        <f t="shared" si="776"/>
        <v>Fast</v>
      </c>
    </row>
    <row r="7063" spans="1:23" x14ac:dyDescent="0.3">
      <c r="A7063">
        <v>607062</v>
      </c>
      <c r="B7063">
        <v>18200</v>
      </c>
      <c r="C7063">
        <v>51</v>
      </c>
      <c r="D7063" t="s">
        <v>7</v>
      </c>
      <c r="E7063" t="s">
        <v>8</v>
      </c>
      <c r="F7063" t="s">
        <v>30</v>
      </c>
      <c r="G7063" t="s">
        <v>29</v>
      </c>
      <c r="H7063" s="1">
        <v>45112</v>
      </c>
      <c r="I7063" t="s">
        <v>33</v>
      </c>
      <c r="J7063">
        <v>72</v>
      </c>
      <c r="K7063">
        <v>3.5</v>
      </c>
      <c r="L7063">
        <v>1067.69</v>
      </c>
      <c r="M7063">
        <v>63.61</v>
      </c>
      <c r="N7063" t="s">
        <v>49</v>
      </c>
      <c r="O7063">
        <v>4</v>
      </c>
      <c r="P7063" t="str" cm="1">
        <f t="array" ref="P7063">_xlfn.IFS(C7063&lt;25,"18-24", C7063&lt;=35,"25-35", C7063&lt;=50,"36-50",TRUE,"50+")</f>
        <v>50+</v>
      </c>
      <c r="Q7063" t="str">
        <f t="shared" si="770"/>
        <v>new</v>
      </c>
      <c r="R7063" t="str">
        <f t="shared" si="771"/>
        <v>high value</v>
      </c>
      <c r="S7063" t="str">
        <f t="shared" si="772"/>
        <v>medium</v>
      </c>
      <c r="T7063" t="str">
        <f t="shared" si="773"/>
        <v>Jul</v>
      </c>
      <c r="U7063">
        <f t="shared" si="774"/>
        <v>2023</v>
      </c>
      <c r="V7063" t="str">
        <f t="shared" si="775"/>
        <v>0-5</v>
      </c>
      <c r="W7063" t="str">
        <f t="shared" si="776"/>
        <v>Slow</v>
      </c>
    </row>
    <row r="7064" spans="1:23" x14ac:dyDescent="0.3">
      <c r="A7064">
        <v>607063</v>
      </c>
      <c r="B7064">
        <v>55764</v>
      </c>
      <c r="C7064">
        <v>18</v>
      </c>
      <c r="D7064" t="s">
        <v>7</v>
      </c>
      <c r="E7064" t="s">
        <v>8</v>
      </c>
      <c r="F7064" t="s">
        <v>24</v>
      </c>
      <c r="G7064" t="s">
        <v>21</v>
      </c>
      <c r="H7064" s="1">
        <v>44685</v>
      </c>
      <c r="I7064" t="s">
        <v>34</v>
      </c>
      <c r="J7064">
        <v>67</v>
      </c>
      <c r="K7064">
        <v>3.9</v>
      </c>
      <c r="L7064">
        <v>573.73</v>
      </c>
      <c r="M7064">
        <v>69.22</v>
      </c>
      <c r="N7064" t="s">
        <v>50</v>
      </c>
      <c r="O7064">
        <v>4</v>
      </c>
      <c r="P7064" t="str" cm="1">
        <f t="array" ref="P7064">_xlfn.IFS(C7064&lt;25,"18-24", C7064&lt;=35,"25-35", C7064&lt;=50,"36-50",TRUE,"50+")</f>
        <v>18-24</v>
      </c>
      <c r="Q7064" t="str">
        <f t="shared" si="770"/>
        <v>repeat</v>
      </c>
      <c r="R7064" t="str">
        <f t="shared" si="771"/>
        <v>high value</v>
      </c>
      <c r="S7064" t="str">
        <f t="shared" si="772"/>
        <v>medium</v>
      </c>
      <c r="T7064" t="str">
        <f t="shared" si="773"/>
        <v>May</v>
      </c>
      <c r="U7064">
        <f t="shared" si="774"/>
        <v>2022</v>
      </c>
      <c r="V7064" t="str">
        <f t="shared" si="775"/>
        <v>0-5</v>
      </c>
      <c r="W7064" t="str">
        <f t="shared" si="776"/>
        <v>Slow</v>
      </c>
    </row>
    <row r="7065" spans="1:23" x14ac:dyDescent="0.3">
      <c r="A7065">
        <v>607064</v>
      </c>
      <c r="B7065">
        <v>76200</v>
      </c>
      <c r="C7065">
        <v>37</v>
      </c>
      <c r="D7065" t="s">
        <v>7</v>
      </c>
      <c r="E7065" t="s">
        <v>16</v>
      </c>
      <c r="F7065" t="s">
        <v>30</v>
      </c>
      <c r="G7065" t="s">
        <v>29</v>
      </c>
      <c r="H7065" s="1">
        <v>45517</v>
      </c>
      <c r="I7065" t="s">
        <v>33</v>
      </c>
      <c r="J7065">
        <v>26</v>
      </c>
      <c r="K7065">
        <v>1.7</v>
      </c>
      <c r="L7065">
        <v>1416.78</v>
      </c>
      <c r="M7065">
        <v>85.83</v>
      </c>
      <c r="N7065" t="s">
        <v>49</v>
      </c>
      <c r="O7065">
        <v>2</v>
      </c>
      <c r="P7065" t="str" cm="1">
        <f t="array" ref="P7065">_xlfn.IFS(C7065&lt;25,"18-24", C7065&lt;=35,"25-35", C7065&lt;=50,"36-50",TRUE,"50+")</f>
        <v>36-50</v>
      </c>
      <c r="Q7065" t="str">
        <f t="shared" si="770"/>
        <v>new</v>
      </c>
      <c r="R7065" t="str">
        <f t="shared" si="771"/>
        <v>high value</v>
      </c>
      <c r="S7065" t="str">
        <f t="shared" si="772"/>
        <v>Low</v>
      </c>
      <c r="T7065" t="str">
        <f t="shared" si="773"/>
        <v>Aug</v>
      </c>
      <c r="U7065">
        <f t="shared" si="774"/>
        <v>2024</v>
      </c>
      <c r="V7065" t="str">
        <f t="shared" si="775"/>
        <v>0-5</v>
      </c>
      <c r="W7065" t="str">
        <f t="shared" si="776"/>
        <v>Fast</v>
      </c>
    </row>
    <row r="7066" spans="1:23" x14ac:dyDescent="0.3">
      <c r="A7066">
        <v>607065</v>
      </c>
      <c r="B7066">
        <v>57495</v>
      </c>
      <c r="C7066">
        <v>23</v>
      </c>
      <c r="D7066" t="s">
        <v>4</v>
      </c>
      <c r="E7066" t="s">
        <v>5</v>
      </c>
      <c r="F7066" t="s">
        <v>30</v>
      </c>
      <c r="G7066" t="s">
        <v>23</v>
      </c>
      <c r="H7066" s="1">
        <v>45426</v>
      </c>
      <c r="I7066" t="s">
        <v>34</v>
      </c>
      <c r="J7066">
        <v>74</v>
      </c>
      <c r="K7066">
        <v>10.199999999999999</v>
      </c>
      <c r="L7066">
        <v>1056.75</v>
      </c>
      <c r="M7066">
        <v>97.17</v>
      </c>
      <c r="N7066" t="s">
        <v>47</v>
      </c>
      <c r="O7066">
        <v>4</v>
      </c>
      <c r="P7066" t="str" cm="1">
        <f t="array" ref="P7066">_xlfn.IFS(C7066&lt;25,"18-24", C7066&lt;=35,"25-35", C7066&lt;=50,"36-50",TRUE,"50+")</f>
        <v>18-24</v>
      </c>
      <c r="Q7066" t="str">
        <f t="shared" si="770"/>
        <v>new</v>
      </c>
      <c r="R7066" t="str">
        <f t="shared" si="771"/>
        <v>high value</v>
      </c>
      <c r="S7066" t="str">
        <f t="shared" si="772"/>
        <v>medium</v>
      </c>
      <c r="T7066" t="str">
        <f t="shared" si="773"/>
        <v>May</v>
      </c>
      <c r="U7066">
        <f t="shared" si="774"/>
        <v>2024</v>
      </c>
      <c r="V7066" t="str">
        <f t="shared" si="775"/>
        <v>10-15</v>
      </c>
      <c r="W7066" t="str">
        <f t="shared" si="776"/>
        <v>Slow</v>
      </c>
    </row>
    <row r="7067" spans="1:23" x14ac:dyDescent="0.3">
      <c r="A7067">
        <v>607066</v>
      </c>
      <c r="B7067">
        <v>84482</v>
      </c>
      <c r="C7067">
        <v>27</v>
      </c>
      <c r="D7067" t="s">
        <v>4</v>
      </c>
      <c r="E7067" t="s">
        <v>16</v>
      </c>
      <c r="F7067" t="s">
        <v>22</v>
      </c>
      <c r="G7067" t="s">
        <v>31</v>
      </c>
      <c r="H7067" s="1">
        <v>45405</v>
      </c>
      <c r="I7067" t="s">
        <v>33</v>
      </c>
      <c r="J7067">
        <v>55</v>
      </c>
      <c r="K7067">
        <v>5.7</v>
      </c>
      <c r="L7067">
        <v>941.54</v>
      </c>
      <c r="M7067">
        <v>48.24</v>
      </c>
      <c r="N7067" t="s">
        <v>49</v>
      </c>
      <c r="O7067">
        <v>5</v>
      </c>
      <c r="P7067" t="str" cm="1">
        <f t="array" ref="P7067">_xlfn.IFS(C7067&lt;25,"18-24", C7067&lt;=35,"25-35", C7067&lt;=50,"36-50",TRUE,"50+")</f>
        <v>25-35</v>
      </c>
      <c r="Q7067" t="str">
        <f t="shared" si="770"/>
        <v>new</v>
      </c>
      <c r="R7067" t="str">
        <f t="shared" si="771"/>
        <v>high value</v>
      </c>
      <c r="S7067" t="str">
        <f t="shared" si="772"/>
        <v>High</v>
      </c>
      <c r="T7067" t="str">
        <f t="shared" si="773"/>
        <v>Apr</v>
      </c>
      <c r="U7067">
        <f t="shared" si="774"/>
        <v>2024</v>
      </c>
      <c r="V7067" t="str">
        <f t="shared" si="775"/>
        <v>5-10</v>
      </c>
      <c r="W7067" t="str">
        <f t="shared" si="776"/>
        <v>Slow</v>
      </c>
    </row>
    <row r="7068" spans="1:23" x14ac:dyDescent="0.3">
      <c r="A7068">
        <v>607067</v>
      </c>
      <c r="B7068">
        <v>54869</v>
      </c>
      <c r="C7068">
        <v>39</v>
      </c>
      <c r="D7068" t="s">
        <v>4</v>
      </c>
      <c r="E7068" t="s">
        <v>8</v>
      </c>
      <c r="F7068" t="s">
        <v>24</v>
      </c>
      <c r="G7068" t="s">
        <v>23</v>
      </c>
      <c r="H7068" s="1">
        <v>44820</v>
      </c>
      <c r="I7068" t="s">
        <v>34</v>
      </c>
      <c r="J7068">
        <v>65</v>
      </c>
      <c r="K7068">
        <v>1.6</v>
      </c>
      <c r="L7068">
        <v>210.26</v>
      </c>
      <c r="M7068">
        <v>114.43</v>
      </c>
      <c r="N7068" t="s">
        <v>49</v>
      </c>
      <c r="O7068">
        <v>3</v>
      </c>
      <c r="P7068" t="str" cm="1">
        <f t="array" ref="P7068">_xlfn.IFS(C7068&lt;25,"18-24", C7068&lt;=35,"25-35", C7068&lt;=50,"36-50",TRUE,"50+")</f>
        <v>36-50</v>
      </c>
      <c r="Q7068" t="str">
        <f t="shared" si="770"/>
        <v>new</v>
      </c>
      <c r="R7068" t="str">
        <f t="shared" si="771"/>
        <v>low</v>
      </c>
      <c r="S7068" t="str">
        <f t="shared" si="772"/>
        <v>medium</v>
      </c>
      <c r="T7068" t="str">
        <f t="shared" si="773"/>
        <v>Sep</v>
      </c>
      <c r="U7068">
        <f t="shared" si="774"/>
        <v>2022</v>
      </c>
      <c r="V7068" t="str">
        <f t="shared" si="775"/>
        <v>0-5</v>
      </c>
      <c r="W7068" t="str">
        <f t="shared" si="776"/>
        <v>Slow</v>
      </c>
    </row>
    <row r="7069" spans="1:23" x14ac:dyDescent="0.3">
      <c r="A7069">
        <v>607068</v>
      </c>
      <c r="B7069">
        <v>76174</v>
      </c>
      <c r="C7069">
        <v>55</v>
      </c>
      <c r="D7069" t="s">
        <v>7</v>
      </c>
      <c r="E7069" t="s">
        <v>16</v>
      </c>
      <c r="F7069" t="s">
        <v>24</v>
      </c>
      <c r="G7069" t="s">
        <v>21</v>
      </c>
      <c r="H7069" s="1">
        <v>45512</v>
      </c>
      <c r="I7069" t="s">
        <v>33</v>
      </c>
      <c r="J7069">
        <v>60</v>
      </c>
      <c r="K7069">
        <v>6.2</v>
      </c>
      <c r="L7069">
        <v>263.8</v>
      </c>
      <c r="M7069">
        <v>47.12</v>
      </c>
      <c r="N7069" t="s">
        <v>50</v>
      </c>
      <c r="O7069">
        <v>4</v>
      </c>
      <c r="P7069" t="str" cm="1">
        <f t="array" ref="P7069">_xlfn.IFS(C7069&lt;25,"18-24", C7069&lt;=35,"25-35", C7069&lt;=50,"36-50",TRUE,"50+")</f>
        <v>50+</v>
      </c>
      <c r="Q7069" t="str">
        <f t="shared" si="770"/>
        <v>new</v>
      </c>
      <c r="R7069" t="str">
        <f t="shared" si="771"/>
        <v>medium</v>
      </c>
      <c r="S7069" t="str">
        <f t="shared" si="772"/>
        <v>medium</v>
      </c>
      <c r="T7069" t="str">
        <f t="shared" si="773"/>
        <v>Aug</v>
      </c>
      <c r="U7069">
        <f t="shared" si="774"/>
        <v>2024</v>
      </c>
      <c r="V7069" t="str">
        <f t="shared" si="775"/>
        <v>5-10</v>
      </c>
      <c r="W7069" t="str">
        <f t="shared" si="776"/>
        <v>Slow</v>
      </c>
    </row>
    <row r="7070" spans="1:23" x14ac:dyDescent="0.3">
      <c r="A7070">
        <v>607069</v>
      </c>
      <c r="B7070">
        <v>74938</v>
      </c>
      <c r="C7070">
        <v>41</v>
      </c>
      <c r="D7070" t="s">
        <v>4</v>
      </c>
      <c r="E7070" t="s">
        <v>13</v>
      </c>
      <c r="F7070" t="s">
        <v>26</v>
      </c>
      <c r="G7070" t="s">
        <v>23</v>
      </c>
      <c r="H7070" s="1">
        <v>45415</v>
      </c>
      <c r="I7070" t="s">
        <v>34</v>
      </c>
      <c r="J7070">
        <v>73</v>
      </c>
      <c r="K7070">
        <v>4.0999999999999996</v>
      </c>
      <c r="L7070">
        <v>1051.44</v>
      </c>
      <c r="M7070">
        <v>51.62</v>
      </c>
      <c r="N7070" t="s">
        <v>50</v>
      </c>
      <c r="O7070">
        <v>2</v>
      </c>
      <c r="P7070" t="str" cm="1">
        <f t="array" ref="P7070">_xlfn.IFS(C7070&lt;25,"18-24", C7070&lt;=35,"25-35", C7070&lt;=50,"36-50",TRUE,"50+")</f>
        <v>36-50</v>
      </c>
      <c r="Q7070" t="str">
        <f t="shared" si="770"/>
        <v>new</v>
      </c>
      <c r="R7070" t="str">
        <f t="shared" si="771"/>
        <v>high value</v>
      </c>
      <c r="S7070" t="str">
        <f t="shared" si="772"/>
        <v>Low</v>
      </c>
      <c r="T7070" t="str">
        <f t="shared" si="773"/>
        <v>May</v>
      </c>
      <c r="U7070">
        <f t="shared" si="774"/>
        <v>2024</v>
      </c>
      <c r="V7070" t="str">
        <f t="shared" si="775"/>
        <v>0-5</v>
      </c>
      <c r="W7070" t="str">
        <f t="shared" si="776"/>
        <v>Slow</v>
      </c>
    </row>
    <row r="7071" spans="1:23" x14ac:dyDescent="0.3">
      <c r="A7071">
        <v>607070</v>
      </c>
      <c r="B7071">
        <v>84438</v>
      </c>
      <c r="C7071">
        <v>42</v>
      </c>
      <c r="D7071" t="s">
        <v>7</v>
      </c>
      <c r="E7071" t="s">
        <v>13</v>
      </c>
      <c r="F7071" t="s">
        <v>26</v>
      </c>
      <c r="G7071" t="s">
        <v>31</v>
      </c>
      <c r="H7071" s="1">
        <v>45164</v>
      </c>
      <c r="I7071" t="s">
        <v>33</v>
      </c>
      <c r="J7071">
        <v>56</v>
      </c>
      <c r="K7071">
        <v>10.6</v>
      </c>
      <c r="L7071">
        <v>1029.26</v>
      </c>
      <c r="M7071">
        <v>105.65</v>
      </c>
      <c r="N7071" t="s">
        <v>50</v>
      </c>
      <c r="O7071">
        <v>2</v>
      </c>
      <c r="P7071" t="str" cm="1">
        <f t="array" ref="P7071">_xlfn.IFS(C7071&lt;25,"18-24", C7071&lt;=35,"25-35", C7071&lt;=50,"36-50",TRUE,"50+")</f>
        <v>36-50</v>
      </c>
      <c r="Q7071" t="str">
        <f t="shared" si="770"/>
        <v>new</v>
      </c>
      <c r="R7071" t="str">
        <f t="shared" si="771"/>
        <v>high value</v>
      </c>
      <c r="S7071" t="str">
        <f t="shared" si="772"/>
        <v>Low</v>
      </c>
      <c r="T7071" t="str">
        <f t="shared" si="773"/>
        <v>Aug</v>
      </c>
      <c r="U7071">
        <f t="shared" si="774"/>
        <v>2023</v>
      </c>
      <c r="V7071" t="str">
        <f t="shared" si="775"/>
        <v>10-15</v>
      </c>
      <c r="W7071" t="str">
        <f t="shared" si="776"/>
        <v>Slow</v>
      </c>
    </row>
    <row r="7072" spans="1:23" x14ac:dyDescent="0.3">
      <c r="A7072">
        <v>607071</v>
      </c>
      <c r="B7072">
        <v>76620</v>
      </c>
      <c r="C7072">
        <v>44</v>
      </c>
      <c r="D7072" t="s">
        <v>4</v>
      </c>
      <c r="E7072" t="s">
        <v>5</v>
      </c>
      <c r="F7072" t="s">
        <v>24</v>
      </c>
      <c r="G7072" t="s">
        <v>21</v>
      </c>
      <c r="H7072" s="1">
        <v>45488</v>
      </c>
      <c r="I7072" t="s">
        <v>34</v>
      </c>
      <c r="J7072">
        <v>85</v>
      </c>
      <c r="K7072">
        <v>10.7</v>
      </c>
      <c r="L7072">
        <v>557.02</v>
      </c>
      <c r="M7072">
        <v>73.02</v>
      </c>
      <c r="N7072" t="s">
        <v>48</v>
      </c>
      <c r="O7072">
        <v>2</v>
      </c>
      <c r="P7072" t="str" cm="1">
        <f t="array" ref="P7072">_xlfn.IFS(C7072&lt;25,"18-24", C7072&lt;=35,"25-35", C7072&lt;=50,"36-50",TRUE,"50+")</f>
        <v>36-50</v>
      </c>
      <c r="Q7072" t="str">
        <f t="shared" si="770"/>
        <v>new</v>
      </c>
      <c r="R7072" t="str">
        <f t="shared" si="771"/>
        <v>high value</v>
      </c>
      <c r="S7072" t="str">
        <f t="shared" si="772"/>
        <v>Low</v>
      </c>
      <c r="T7072" t="str">
        <f t="shared" si="773"/>
        <v>Jul</v>
      </c>
      <c r="U7072">
        <f t="shared" si="774"/>
        <v>2024</v>
      </c>
      <c r="V7072" t="str">
        <f t="shared" si="775"/>
        <v>10-15</v>
      </c>
      <c r="W7072" t="str">
        <f t="shared" si="776"/>
        <v>Slow</v>
      </c>
    </row>
    <row r="7073" spans="1:23" x14ac:dyDescent="0.3">
      <c r="A7073">
        <v>607072</v>
      </c>
      <c r="B7073">
        <v>69607</v>
      </c>
      <c r="C7073">
        <v>32</v>
      </c>
      <c r="D7073" t="s">
        <v>7</v>
      </c>
      <c r="E7073" t="s">
        <v>16</v>
      </c>
      <c r="F7073" t="s">
        <v>22</v>
      </c>
      <c r="G7073" t="s">
        <v>31</v>
      </c>
      <c r="H7073" s="1">
        <v>44923</v>
      </c>
      <c r="I7073" t="s">
        <v>34</v>
      </c>
      <c r="J7073">
        <v>37</v>
      </c>
      <c r="K7073">
        <v>10.1</v>
      </c>
      <c r="L7073">
        <v>1198.74</v>
      </c>
      <c r="M7073">
        <v>57.76</v>
      </c>
      <c r="N7073" t="s">
        <v>49</v>
      </c>
      <c r="O7073">
        <v>1</v>
      </c>
      <c r="P7073" t="str" cm="1">
        <f t="array" ref="P7073">_xlfn.IFS(C7073&lt;25,"18-24", C7073&lt;=35,"25-35", C7073&lt;=50,"36-50",TRUE,"50+")</f>
        <v>25-35</v>
      </c>
      <c r="Q7073" t="str">
        <f t="shared" si="770"/>
        <v>new</v>
      </c>
      <c r="R7073" t="str">
        <f t="shared" si="771"/>
        <v>high value</v>
      </c>
      <c r="S7073" t="str">
        <f t="shared" si="772"/>
        <v>Low</v>
      </c>
      <c r="T7073" t="str">
        <f t="shared" si="773"/>
        <v>Dec</v>
      </c>
      <c r="U7073">
        <f t="shared" si="774"/>
        <v>2022</v>
      </c>
      <c r="V7073" t="str">
        <f t="shared" si="775"/>
        <v>10-15</v>
      </c>
      <c r="W7073" t="str">
        <f t="shared" si="776"/>
        <v>Medium</v>
      </c>
    </row>
    <row r="7074" spans="1:23" x14ac:dyDescent="0.3">
      <c r="A7074">
        <v>607073</v>
      </c>
      <c r="B7074">
        <v>69305</v>
      </c>
      <c r="C7074">
        <v>38</v>
      </c>
      <c r="D7074" t="s">
        <v>4</v>
      </c>
      <c r="E7074" t="s">
        <v>16</v>
      </c>
      <c r="F7074" t="s">
        <v>22</v>
      </c>
      <c r="G7074" t="s">
        <v>21</v>
      </c>
      <c r="H7074" s="1">
        <v>45092</v>
      </c>
      <c r="I7074" t="s">
        <v>33</v>
      </c>
      <c r="J7074">
        <v>55</v>
      </c>
      <c r="K7074">
        <v>6.9</v>
      </c>
      <c r="L7074">
        <v>244.71</v>
      </c>
      <c r="M7074">
        <v>118.71</v>
      </c>
      <c r="N7074" t="s">
        <v>49</v>
      </c>
      <c r="O7074">
        <v>2</v>
      </c>
      <c r="P7074" t="str" cm="1">
        <f t="array" ref="P7074">_xlfn.IFS(C7074&lt;25,"18-24", C7074&lt;=35,"25-35", C7074&lt;=50,"36-50",TRUE,"50+")</f>
        <v>36-50</v>
      </c>
      <c r="Q7074" t="str">
        <f t="shared" si="770"/>
        <v>new</v>
      </c>
      <c r="R7074" t="str">
        <f t="shared" si="771"/>
        <v>low</v>
      </c>
      <c r="S7074" t="str">
        <f t="shared" si="772"/>
        <v>Low</v>
      </c>
      <c r="T7074" t="str">
        <f t="shared" si="773"/>
        <v>Jun</v>
      </c>
      <c r="U7074">
        <f t="shared" si="774"/>
        <v>2023</v>
      </c>
      <c r="V7074" t="str">
        <f t="shared" si="775"/>
        <v>5-10</v>
      </c>
      <c r="W7074" t="str">
        <f t="shared" si="776"/>
        <v>Slow</v>
      </c>
    </row>
    <row r="7075" spans="1:23" x14ac:dyDescent="0.3">
      <c r="A7075">
        <v>607074</v>
      </c>
      <c r="B7075">
        <v>78829</v>
      </c>
      <c r="C7075">
        <v>27</v>
      </c>
      <c r="D7075" t="s">
        <v>4</v>
      </c>
      <c r="E7075" t="s">
        <v>16</v>
      </c>
      <c r="F7075" t="s">
        <v>28</v>
      </c>
      <c r="G7075" t="s">
        <v>23</v>
      </c>
      <c r="H7075" s="1">
        <v>45575</v>
      </c>
      <c r="I7075" t="s">
        <v>33</v>
      </c>
      <c r="J7075">
        <v>20</v>
      </c>
      <c r="K7075">
        <v>1.3</v>
      </c>
      <c r="L7075">
        <v>990.92</v>
      </c>
      <c r="M7075">
        <v>111.04</v>
      </c>
      <c r="N7075" t="s">
        <v>47</v>
      </c>
      <c r="O7075">
        <v>3</v>
      </c>
      <c r="P7075" t="str" cm="1">
        <f t="array" ref="P7075">_xlfn.IFS(C7075&lt;25,"18-24", C7075&lt;=35,"25-35", C7075&lt;=50,"36-50",TRUE,"50+")</f>
        <v>25-35</v>
      </c>
      <c r="Q7075" t="str">
        <f t="shared" si="770"/>
        <v>new</v>
      </c>
      <c r="R7075" t="str">
        <f t="shared" si="771"/>
        <v>high value</v>
      </c>
      <c r="S7075" t="str">
        <f t="shared" si="772"/>
        <v>medium</v>
      </c>
      <c r="T7075" t="str">
        <f t="shared" si="773"/>
        <v>Oct</v>
      </c>
      <c r="U7075">
        <f t="shared" si="774"/>
        <v>2024</v>
      </c>
      <c r="V7075" t="str">
        <f t="shared" si="775"/>
        <v>0-5</v>
      </c>
      <c r="W7075" t="str">
        <f t="shared" si="776"/>
        <v>Fast</v>
      </c>
    </row>
    <row r="7076" spans="1:23" x14ac:dyDescent="0.3">
      <c r="A7076">
        <v>607075</v>
      </c>
      <c r="B7076">
        <v>56953</v>
      </c>
      <c r="C7076">
        <v>21</v>
      </c>
      <c r="D7076" t="s">
        <v>7</v>
      </c>
      <c r="E7076" t="s">
        <v>13</v>
      </c>
      <c r="F7076" t="s">
        <v>18</v>
      </c>
      <c r="G7076" t="s">
        <v>27</v>
      </c>
      <c r="H7076" s="1">
        <v>44589</v>
      </c>
      <c r="I7076" t="s">
        <v>34</v>
      </c>
      <c r="J7076">
        <v>47</v>
      </c>
      <c r="K7076">
        <v>5.9</v>
      </c>
      <c r="L7076">
        <v>621.69000000000005</v>
      </c>
      <c r="M7076">
        <v>64.92</v>
      </c>
      <c r="N7076" t="s">
        <v>48</v>
      </c>
      <c r="O7076">
        <v>5</v>
      </c>
      <c r="P7076" t="str" cm="1">
        <f t="array" ref="P7076">_xlfn.IFS(C7076&lt;25,"18-24", C7076&lt;=35,"25-35", C7076&lt;=50,"36-50",TRUE,"50+")</f>
        <v>18-24</v>
      </c>
      <c r="Q7076" t="str">
        <f t="shared" si="770"/>
        <v>new</v>
      </c>
      <c r="R7076" t="str">
        <f t="shared" si="771"/>
        <v>high value</v>
      </c>
      <c r="S7076" t="str">
        <f t="shared" si="772"/>
        <v>High</v>
      </c>
      <c r="T7076" t="str">
        <f t="shared" si="773"/>
        <v>Jan</v>
      </c>
      <c r="U7076">
        <f t="shared" si="774"/>
        <v>2022</v>
      </c>
      <c r="V7076" t="str">
        <f t="shared" si="775"/>
        <v>5-10</v>
      </c>
      <c r="W7076" t="str">
        <f t="shared" si="776"/>
        <v>Slow</v>
      </c>
    </row>
    <row r="7077" spans="1:23" x14ac:dyDescent="0.3">
      <c r="A7077">
        <v>607076</v>
      </c>
      <c r="B7077">
        <v>50696</v>
      </c>
      <c r="C7077">
        <v>32</v>
      </c>
      <c r="D7077" t="s">
        <v>7</v>
      </c>
      <c r="E7077" t="s">
        <v>8</v>
      </c>
      <c r="F7077" t="s">
        <v>22</v>
      </c>
      <c r="G7077" t="s">
        <v>21</v>
      </c>
      <c r="H7077" s="1">
        <v>44847</v>
      </c>
      <c r="I7077" t="s">
        <v>33</v>
      </c>
      <c r="J7077">
        <v>46</v>
      </c>
      <c r="K7077">
        <v>4.7</v>
      </c>
      <c r="L7077">
        <v>467.22</v>
      </c>
      <c r="M7077">
        <v>78.849999999999994</v>
      </c>
      <c r="N7077" t="s">
        <v>47</v>
      </c>
      <c r="O7077">
        <v>1</v>
      </c>
      <c r="P7077" t="str" cm="1">
        <f t="array" ref="P7077">_xlfn.IFS(C7077&lt;25,"18-24", C7077&lt;=35,"25-35", C7077&lt;=50,"36-50",TRUE,"50+")</f>
        <v>25-35</v>
      </c>
      <c r="Q7077" t="str">
        <f t="shared" si="770"/>
        <v>repeat</v>
      </c>
      <c r="R7077" t="str">
        <f t="shared" si="771"/>
        <v>medium</v>
      </c>
      <c r="S7077" t="str">
        <f t="shared" si="772"/>
        <v>Low</v>
      </c>
      <c r="T7077" t="str">
        <f t="shared" si="773"/>
        <v>Oct</v>
      </c>
      <c r="U7077">
        <f t="shared" si="774"/>
        <v>2022</v>
      </c>
      <c r="V7077" t="str">
        <f t="shared" si="775"/>
        <v>0-5</v>
      </c>
      <c r="W7077" t="str">
        <f t="shared" si="776"/>
        <v>Slow</v>
      </c>
    </row>
    <row r="7078" spans="1:23" x14ac:dyDescent="0.3">
      <c r="A7078">
        <v>607077</v>
      </c>
      <c r="B7078">
        <v>19581</v>
      </c>
      <c r="C7078">
        <v>42</v>
      </c>
      <c r="D7078" t="s">
        <v>7</v>
      </c>
      <c r="E7078" t="s">
        <v>13</v>
      </c>
      <c r="F7078" t="s">
        <v>26</v>
      </c>
      <c r="G7078" t="s">
        <v>25</v>
      </c>
      <c r="H7078" s="1">
        <v>44638</v>
      </c>
      <c r="I7078" t="s">
        <v>33</v>
      </c>
      <c r="J7078">
        <v>51</v>
      </c>
      <c r="K7078">
        <v>4.4000000000000004</v>
      </c>
      <c r="L7078">
        <v>895.94</v>
      </c>
      <c r="M7078">
        <v>103.21</v>
      </c>
      <c r="N7078" t="s">
        <v>48</v>
      </c>
      <c r="O7078">
        <v>3</v>
      </c>
      <c r="P7078" t="str" cm="1">
        <f t="array" ref="P7078">_xlfn.IFS(C7078&lt;25,"18-24", C7078&lt;=35,"25-35", C7078&lt;=50,"36-50",TRUE,"50+")</f>
        <v>36-50</v>
      </c>
      <c r="Q7078" t="str">
        <f t="shared" si="770"/>
        <v>repeat</v>
      </c>
      <c r="R7078" t="str">
        <f t="shared" si="771"/>
        <v>high value</v>
      </c>
      <c r="S7078" t="str">
        <f t="shared" si="772"/>
        <v>medium</v>
      </c>
      <c r="T7078" t="str">
        <f t="shared" si="773"/>
        <v>Mar</v>
      </c>
      <c r="U7078">
        <f t="shared" si="774"/>
        <v>2022</v>
      </c>
      <c r="V7078" t="str">
        <f t="shared" si="775"/>
        <v>0-5</v>
      </c>
      <c r="W7078" t="str">
        <f t="shared" si="776"/>
        <v>Slow</v>
      </c>
    </row>
    <row r="7079" spans="1:23" x14ac:dyDescent="0.3">
      <c r="A7079">
        <v>607078</v>
      </c>
      <c r="B7079">
        <v>63663</v>
      </c>
      <c r="C7079">
        <v>49</v>
      </c>
      <c r="D7079" t="s">
        <v>4</v>
      </c>
      <c r="E7079" t="s">
        <v>15</v>
      </c>
      <c r="F7079" t="s">
        <v>19</v>
      </c>
      <c r="G7079" t="s">
        <v>27</v>
      </c>
      <c r="H7079" s="1">
        <v>44780</v>
      </c>
      <c r="I7079" t="s">
        <v>33</v>
      </c>
      <c r="J7079">
        <v>23</v>
      </c>
      <c r="K7079">
        <v>5</v>
      </c>
      <c r="L7079">
        <v>405.54</v>
      </c>
      <c r="M7079">
        <v>45.21</v>
      </c>
      <c r="N7079" t="s">
        <v>47</v>
      </c>
      <c r="O7079">
        <v>4</v>
      </c>
      <c r="P7079" t="str" cm="1">
        <f t="array" ref="P7079">_xlfn.IFS(C7079&lt;25,"18-24", C7079&lt;=35,"25-35", C7079&lt;=50,"36-50",TRUE,"50+")</f>
        <v>36-50</v>
      </c>
      <c r="Q7079" t="str">
        <f t="shared" si="770"/>
        <v>new</v>
      </c>
      <c r="R7079" t="str">
        <f t="shared" si="771"/>
        <v>medium</v>
      </c>
      <c r="S7079" t="str">
        <f t="shared" si="772"/>
        <v>medium</v>
      </c>
      <c r="T7079" t="str">
        <f t="shared" si="773"/>
        <v>Aug</v>
      </c>
      <c r="U7079">
        <f t="shared" si="774"/>
        <v>2022</v>
      </c>
      <c r="V7079" t="str">
        <f t="shared" si="775"/>
        <v>0-5</v>
      </c>
      <c r="W7079" t="str">
        <f t="shared" si="776"/>
        <v>Fast</v>
      </c>
    </row>
    <row r="7080" spans="1:23" x14ac:dyDescent="0.3">
      <c r="A7080">
        <v>607079</v>
      </c>
      <c r="B7080">
        <v>13810</v>
      </c>
      <c r="C7080">
        <v>29</v>
      </c>
      <c r="D7080" t="s">
        <v>7</v>
      </c>
      <c r="E7080" t="s">
        <v>11</v>
      </c>
      <c r="F7080" t="s">
        <v>18</v>
      </c>
      <c r="G7080" t="s">
        <v>23</v>
      </c>
      <c r="H7080" s="1">
        <v>45097</v>
      </c>
      <c r="I7080" t="s">
        <v>33</v>
      </c>
      <c r="J7080">
        <v>76</v>
      </c>
      <c r="K7080">
        <v>4.4000000000000004</v>
      </c>
      <c r="L7080">
        <v>472.46</v>
      </c>
      <c r="M7080">
        <v>49.39</v>
      </c>
      <c r="N7080" t="s">
        <v>49</v>
      </c>
      <c r="O7080">
        <v>2</v>
      </c>
      <c r="P7080" t="str" cm="1">
        <f t="array" ref="P7080">_xlfn.IFS(C7080&lt;25,"18-24", C7080&lt;=35,"25-35", C7080&lt;=50,"36-50",TRUE,"50+")</f>
        <v>25-35</v>
      </c>
      <c r="Q7080" t="str">
        <f t="shared" si="770"/>
        <v>new</v>
      </c>
      <c r="R7080" t="str">
        <f t="shared" si="771"/>
        <v>medium</v>
      </c>
      <c r="S7080" t="str">
        <f t="shared" si="772"/>
        <v>Low</v>
      </c>
      <c r="T7080" t="str">
        <f t="shared" si="773"/>
        <v>Jun</v>
      </c>
      <c r="U7080">
        <f t="shared" si="774"/>
        <v>2023</v>
      </c>
      <c r="V7080" t="str">
        <f t="shared" si="775"/>
        <v>0-5</v>
      </c>
      <c r="W7080" t="str">
        <f t="shared" si="776"/>
        <v>Slow</v>
      </c>
    </row>
    <row r="7081" spans="1:23" x14ac:dyDescent="0.3">
      <c r="A7081">
        <v>607080</v>
      </c>
      <c r="B7081">
        <v>36546</v>
      </c>
      <c r="C7081">
        <v>55</v>
      </c>
      <c r="D7081" t="s">
        <v>4</v>
      </c>
      <c r="E7081" t="s">
        <v>15</v>
      </c>
      <c r="F7081" t="s">
        <v>26</v>
      </c>
      <c r="G7081" t="s">
        <v>25</v>
      </c>
      <c r="H7081" s="1">
        <v>44774</v>
      </c>
      <c r="I7081" t="s">
        <v>34</v>
      </c>
      <c r="J7081">
        <v>40</v>
      </c>
      <c r="K7081">
        <v>13.6</v>
      </c>
      <c r="L7081">
        <v>1262.8599999999999</v>
      </c>
      <c r="M7081">
        <v>28.33</v>
      </c>
      <c r="N7081" t="s">
        <v>49</v>
      </c>
      <c r="O7081">
        <v>4</v>
      </c>
      <c r="P7081" t="str" cm="1">
        <f t="array" ref="P7081">_xlfn.IFS(C7081&lt;25,"18-24", C7081&lt;=35,"25-35", C7081&lt;=50,"36-50",TRUE,"50+")</f>
        <v>50+</v>
      </c>
      <c r="Q7081" t="str">
        <f t="shared" si="770"/>
        <v>repeat</v>
      </c>
      <c r="R7081" t="str">
        <f t="shared" si="771"/>
        <v>high value</v>
      </c>
      <c r="S7081" t="str">
        <f t="shared" si="772"/>
        <v>medium</v>
      </c>
      <c r="T7081" t="str">
        <f t="shared" si="773"/>
        <v>Aug</v>
      </c>
      <c r="U7081">
        <f t="shared" si="774"/>
        <v>2022</v>
      </c>
      <c r="V7081" t="str">
        <f t="shared" si="775"/>
        <v>10-15</v>
      </c>
      <c r="W7081" t="str">
        <f t="shared" si="776"/>
        <v>Medium</v>
      </c>
    </row>
    <row r="7082" spans="1:23" x14ac:dyDescent="0.3">
      <c r="A7082">
        <v>607081</v>
      </c>
      <c r="B7082">
        <v>90246</v>
      </c>
      <c r="C7082">
        <v>36</v>
      </c>
      <c r="D7082" t="s">
        <v>7</v>
      </c>
      <c r="E7082" t="s">
        <v>8</v>
      </c>
      <c r="F7082" t="s">
        <v>28</v>
      </c>
      <c r="G7082" t="s">
        <v>21</v>
      </c>
      <c r="H7082" s="1">
        <v>45581</v>
      </c>
      <c r="I7082" t="s">
        <v>33</v>
      </c>
      <c r="J7082">
        <v>86</v>
      </c>
      <c r="K7082">
        <v>8.3000000000000007</v>
      </c>
      <c r="L7082">
        <v>1281.83</v>
      </c>
      <c r="M7082">
        <v>88.37</v>
      </c>
      <c r="N7082" t="s">
        <v>47</v>
      </c>
      <c r="O7082">
        <v>1</v>
      </c>
      <c r="P7082" t="str" cm="1">
        <f t="array" ref="P7082">_xlfn.IFS(C7082&lt;25,"18-24", C7082&lt;=35,"25-35", C7082&lt;=50,"36-50",TRUE,"50+")</f>
        <v>36-50</v>
      </c>
      <c r="Q7082" t="str">
        <f t="shared" si="770"/>
        <v>new</v>
      </c>
      <c r="R7082" t="str">
        <f t="shared" si="771"/>
        <v>high value</v>
      </c>
      <c r="S7082" t="str">
        <f t="shared" si="772"/>
        <v>Low</v>
      </c>
      <c r="T7082" t="str">
        <f t="shared" si="773"/>
        <v>Oct</v>
      </c>
      <c r="U7082">
        <f t="shared" si="774"/>
        <v>2024</v>
      </c>
      <c r="V7082" t="str">
        <f t="shared" si="775"/>
        <v>5-10</v>
      </c>
      <c r="W7082" t="str">
        <f t="shared" si="776"/>
        <v>Slow</v>
      </c>
    </row>
    <row r="7083" spans="1:23" x14ac:dyDescent="0.3">
      <c r="A7083">
        <v>607082</v>
      </c>
      <c r="B7083">
        <v>73938</v>
      </c>
      <c r="C7083">
        <v>46</v>
      </c>
      <c r="D7083" t="s">
        <v>4</v>
      </c>
      <c r="E7083" t="s">
        <v>15</v>
      </c>
      <c r="F7083" t="s">
        <v>24</v>
      </c>
      <c r="G7083" t="s">
        <v>25</v>
      </c>
      <c r="H7083" s="1">
        <v>45037</v>
      </c>
      <c r="I7083" t="s">
        <v>34</v>
      </c>
      <c r="J7083">
        <v>25</v>
      </c>
      <c r="K7083">
        <v>5.4</v>
      </c>
      <c r="L7083">
        <v>680.93</v>
      </c>
      <c r="M7083">
        <v>28.31</v>
      </c>
      <c r="N7083" t="s">
        <v>50</v>
      </c>
      <c r="O7083">
        <v>4</v>
      </c>
      <c r="P7083" t="str" cm="1">
        <f t="array" ref="P7083">_xlfn.IFS(C7083&lt;25,"18-24", C7083&lt;=35,"25-35", C7083&lt;=50,"36-50",TRUE,"50+")</f>
        <v>36-50</v>
      </c>
      <c r="Q7083" t="str">
        <f t="shared" si="770"/>
        <v>new</v>
      </c>
      <c r="R7083" t="str">
        <f t="shared" si="771"/>
        <v>high value</v>
      </c>
      <c r="S7083" t="str">
        <f t="shared" si="772"/>
        <v>medium</v>
      </c>
      <c r="T7083" t="str">
        <f t="shared" si="773"/>
        <v>Apr</v>
      </c>
      <c r="U7083">
        <f t="shared" si="774"/>
        <v>2023</v>
      </c>
      <c r="V7083" t="str">
        <f t="shared" si="775"/>
        <v>5-10</v>
      </c>
      <c r="W7083" t="str">
        <f t="shared" si="776"/>
        <v>Fast</v>
      </c>
    </row>
    <row r="7084" spans="1:23" x14ac:dyDescent="0.3">
      <c r="A7084">
        <v>607083</v>
      </c>
      <c r="B7084">
        <v>58960</v>
      </c>
      <c r="C7084">
        <v>43</v>
      </c>
      <c r="D7084" t="s">
        <v>4</v>
      </c>
      <c r="E7084" t="s">
        <v>5</v>
      </c>
      <c r="F7084" t="s">
        <v>30</v>
      </c>
      <c r="G7084" t="s">
        <v>25</v>
      </c>
      <c r="H7084" s="1">
        <v>45466</v>
      </c>
      <c r="I7084" t="s">
        <v>33</v>
      </c>
      <c r="J7084">
        <v>54</v>
      </c>
      <c r="K7084">
        <v>11.1</v>
      </c>
      <c r="L7084">
        <v>1067.96</v>
      </c>
      <c r="M7084">
        <v>28.01</v>
      </c>
      <c r="N7084" t="s">
        <v>49</v>
      </c>
      <c r="O7084">
        <v>3</v>
      </c>
      <c r="P7084" t="str" cm="1">
        <f t="array" ref="P7084">_xlfn.IFS(C7084&lt;25,"18-24", C7084&lt;=35,"25-35", C7084&lt;=50,"36-50",TRUE,"50+")</f>
        <v>36-50</v>
      </c>
      <c r="Q7084" t="str">
        <f t="shared" si="770"/>
        <v>new</v>
      </c>
      <c r="R7084" t="str">
        <f t="shared" si="771"/>
        <v>high value</v>
      </c>
      <c r="S7084" t="str">
        <f t="shared" si="772"/>
        <v>medium</v>
      </c>
      <c r="T7084" t="str">
        <f t="shared" si="773"/>
        <v>Jun</v>
      </c>
      <c r="U7084">
        <f t="shared" si="774"/>
        <v>2024</v>
      </c>
      <c r="V7084" t="str">
        <f t="shared" si="775"/>
        <v>10-15</v>
      </c>
      <c r="W7084" t="str">
        <f t="shared" si="776"/>
        <v>Slow</v>
      </c>
    </row>
    <row r="7085" spans="1:23" x14ac:dyDescent="0.3">
      <c r="A7085">
        <v>607084</v>
      </c>
      <c r="B7085">
        <v>45159</v>
      </c>
      <c r="C7085">
        <v>31</v>
      </c>
      <c r="D7085" t="s">
        <v>4</v>
      </c>
      <c r="E7085" t="s">
        <v>11</v>
      </c>
      <c r="F7085" t="s">
        <v>28</v>
      </c>
      <c r="G7085" t="s">
        <v>31</v>
      </c>
      <c r="H7085" s="1">
        <v>45462</v>
      </c>
      <c r="I7085" t="s">
        <v>33</v>
      </c>
      <c r="J7085">
        <v>25</v>
      </c>
      <c r="K7085">
        <v>4.4000000000000004</v>
      </c>
      <c r="L7085">
        <v>1451.31</v>
      </c>
      <c r="M7085">
        <v>88.65</v>
      </c>
      <c r="N7085" t="s">
        <v>50</v>
      </c>
      <c r="O7085">
        <v>4</v>
      </c>
      <c r="P7085" t="str" cm="1">
        <f t="array" ref="P7085">_xlfn.IFS(C7085&lt;25,"18-24", C7085&lt;=35,"25-35", C7085&lt;=50,"36-50",TRUE,"50+")</f>
        <v>25-35</v>
      </c>
      <c r="Q7085" t="str">
        <f t="shared" si="770"/>
        <v>new</v>
      </c>
      <c r="R7085" t="str">
        <f t="shared" si="771"/>
        <v>high value</v>
      </c>
      <c r="S7085" t="str">
        <f t="shared" si="772"/>
        <v>medium</v>
      </c>
      <c r="T7085" t="str">
        <f t="shared" si="773"/>
        <v>Jun</v>
      </c>
      <c r="U7085">
        <f t="shared" si="774"/>
        <v>2024</v>
      </c>
      <c r="V7085" t="str">
        <f t="shared" si="775"/>
        <v>0-5</v>
      </c>
      <c r="W7085" t="str">
        <f t="shared" si="776"/>
        <v>Fast</v>
      </c>
    </row>
    <row r="7086" spans="1:23" x14ac:dyDescent="0.3">
      <c r="A7086">
        <v>607085</v>
      </c>
      <c r="B7086">
        <v>12508</v>
      </c>
      <c r="C7086">
        <v>45</v>
      </c>
      <c r="D7086" t="s">
        <v>4</v>
      </c>
      <c r="E7086" t="s">
        <v>15</v>
      </c>
      <c r="F7086" t="s">
        <v>28</v>
      </c>
      <c r="G7086" t="s">
        <v>29</v>
      </c>
      <c r="H7086" s="1">
        <v>45431</v>
      </c>
      <c r="I7086" t="s">
        <v>33</v>
      </c>
      <c r="J7086">
        <v>32</v>
      </c>
      <c r="K7086">
        <v>4.4000000000000004</v>
      </c>
      <c r="L7086">
        <v>570.97</v>
      </c>
      <c r="M7086">
        <v>58.11</v>
      </c>
      <c r="N7086" t="s">
        <v>49</v>
      </c>
      <c r="O7086">
        <v>1</v>
      </c>
      <c r="P7086" t="str" cm="1">
        <f t="array" ref="P7086">_xlfn.IFS(C7086&lt;25,"18-24", C7086&lt;=35,"25-35", C7086&lt;=50,"36-50",TRUE,"50+")</f>
        <v>36-50</v>
      </c>
      <c r="Q7086" t="str">
        <f t="shared" si="770"/>
        <v>repeat</v>
      </c>
      <c r="R7086" t="str">
        <f t="shared" si="771"/>
        <v>high value</v>
      </c>
      <c r="S7086" t="str">
        <f t="shared" si="772"/>
        <v>Low</v>
      </c>
      <c r="T7086" t="str">
        <f t="shared" si="773"/>
        <v>May</v>
      </c>
      <c r="U7086">
        <f t="shared" si="774"/>
        <v>2024</v>
      </c>
      <c r="V7086" t="str">
        <f t="shared" si="775"/>
        <v>0-5</v>
      </c>
      <c r="W7086" t="str">
        <f t="shared" si="776"/>
        <v>Medium</v>
      </c>
    </row>
    <row r="7087" spans="1:23" x14ac:dyDescent="0.3">
      <c r="A7087">
        <v>607086</v>
      </c>
      <c r="B7087">
        <v>55764</v>
      </c>
      <c r="C7087">
        <v>44</v>
      </c>
      <c r="D7087" t="s">
        <v>7</v>
      </c>
      <c r="E7087" t="s">
        <v>13</v>
      </c>
      <c r="F7087" t="s">
        <v>19</v>
      </c>
      <c r="G7087" t="s">
        <v>31</v>
      </c>
      <c r="H7087" s="1">
        <v>45035</v>
      </c>
      <c r="I7087" t="s">
        <v>34</v>
      </c>
      <c r="J7087">
        <v>44</v>
      </c>
      <c r="K7087">
        <v>10.3</v>
      </c>
      <c r="L7087">
        <v>1074.94</v>
      </c>
      <c r="M7087">
        <v>107.47</v>
      </c>
      <c r="N7087" t="s">
        <v>48</v>
      </c>
      <c r="O7087">
        <v>1</v>
      </c>
      <c r="P7087" t="str" cm="1">
        <f t="array" ref="P7087">_xlfn.IFS(C7087&lt;25,"18-24", C7087&lt;=35,"25-35", C7087&lt;=50,"36-50",TRUE,"50+")</f>
        <v>36-50</v>
      </c>
      <c r="Q7087" t="str">
        <f t="shared" si="770"/>
        <v>repeat</v>
      </c>
      <c r="R7087" t="str">
        <f t="shared" si="771"/>
        <v>high value</v>
      </c>
      <c r="S7087" t="str">
        <f t="shared" si="772"/>
        <v>Low</v>
      </c>
      <c r="T7087" t="str">
        <f t="shared" si="773"/>
        <v>Apr</v>
      </c>
      <c r="U7087">
        <f t="shared" si="774"/>
        <v>2023</v>
      </c>
      <c r="V7087" t="str">
        <f t="shared" si="775"/>
        <v>10-15</v>
      </c>
      <c r="W7087" t="str">
        <f t="shared" si="776"/>
        <v>Medium</v>
      </c>
    </row>
    <row r="7088" spans="1:23" x14ac:dyDescent="0.3">
      <c r="A7088">
        <v>607087</v>
      </c>
      <c r="B7088">
        <v>71906</v>
      </c>
      <c r="C7088">
        <v>33</v>
      </c>
      <c r="D7088" t="s">
        <v>7</v>
      </c>
      <c r="E7088" t="s">
        <v>8</v>
      </c>
      <c r="F7088" t="s">
        <v>28</v>
      </c>
      <c r="G7088" t="s">
        <v>25</v>
      </c>
      <c r="H7088" s="1">
        <v>45005</v>
      </c>
      <c r="I7088" t="s">
        <v>34</v>
      </c>
      <c r="J7088">
        <v>63</v>
      </c>
      <c r="K7088">
        <v>6.8</v>
      </c>
      <c r="L7088">
        <v>573.25</v>
      </c>
      <c r="M7088">
        <v>83.74</v>
      </c>
      <c r="N7088" t="s">
        <v>48</v>
      </c>
      <c r="O7088">
        <v>3</v>
      </c>
      <c r="P7088" t="str" cm="1">
        <f t="array" ref="P7088">_xlfn.IFS(C7088&lt;25,"18-24", C7088&lt;=35,"25-35", C7088&lt;=50,"36-50",TRUE,"50+")</f>
        <v>25-35</v>
      </c>
      <c r="Q7088" t="str">
        <f t="shared" si="770"/>
        <v>new</v>
      </c>
      <c r="R7088" t="str">
        <f t="shared" si="771"/>
        <v>high value</v>
      </c>
      <c r="S7088" t="str">
        <f t="shared" si="772"/>
        <v>medium</v>
      </c>
      <c r="T7088" t="str">
        <f t="shared" si="773"/>
        <v>Mar</v>
      </c>
      <c r="U7088">
        <f t="shared" si="774"/>
        <v>2023</v>
      </c>
      <c r="V7088" t="str">
        <f t="shared" si="775"/>
        <v>5-10</v>
      </c>
      <c r="W7088" t="str">
        <f t="shared" si="776"/>
        <v>Slow</v>
      </c>
    </row>
    <row r="7089" spans="1:23" x14ac:dyDescent="0.3">
      <c r="A7089">
        <v>607088</v>
      </c>
      <c r="B7089">
        <v>79156</v>
      </c>
      <c r="C7089">
        <v>35</v>
      </c>
      <c r="D7089" t="s">
        <v>4</v>
      </c>
      <c r="E7089" t="s">
        <v>16</v>
      </c>
      <c r="F7089" t="s">
        <v>24</v>
      </c>
      <c r="G7089" t="s">
        <v>23</v>
      </c>
      <c r="H7089" s="1">
        <v>44939</v>
      </c>
      <c r="I7089" t="s">
        <v>34</v>
      </c>
      <c r="J7089">
        <v>64</v>
      </c>
      <c r="K7089">
        <v>2.8</v>
      </c>
      <c r="L7089">
        <v>410.48</v>
      </c>
      <c r="M7089">
        <v>89.03</v>
      </c>
      <c r="N7089" t="s">
        <v>47</v>
      </c>
      <c r="O7089">
        <v>3</v>
      </c>
      <c r="P7089" t="str" cm="1">
        <f t="array" ref="P7089">_xlfn.IFS(C7089&lt;25,"18-24", C7089&lt;=35,"25-35", C7089&lt;=50,"36-50",TRUE,"50+")</f>
        <v>25-35</v>
      </c>
      <c r="Q7089" t="str">
        <f t="shared" si="770"/>
        <v>new</v>
      </c>
      <c r="R7089" t="str">
        <f t="shared" si="771"/>
        <v>medium</v>
      </c>
      <c r="S7089" t="str">
        <f t="shared" si="772"/>
        <v>medium</v>
      </c>
      <c r="T7089" t="str">
        <f t="shared" si="773"/>
        <v>Jan</v>
      </c>
      <c r="U7089">
        <f t="shared" si="774"/>
        <v>2023</v>
      </c>
      <c r="V7089" t="str">
        <f t="shared" si="775"/>
        <v>0-5</v>
      </c>
      <c r="W7089" t="str">
        <f t="shared" si="776"/>
        <v>Slow</v>
      </c>
    </row>
    <row r="7090" spans="1:23" x14ac:dyDescent="0.3">
      <c r="A7090">
        <v>607089</v>
      </c>
      <c r="B7090">
        <v>11168</v>
      </c>
      <c r="C7090">
        <v>61</v>
      </c>
      <c r="D7090" t="s">
        <v>7</v>
      </c>
      <c r="E7090" t="s">
        <v>13</v>
      </c>
      <c r="F7090" t="s">
        <v>32</v>
      </c>
      <c r="G7090" t="s">
        <v>21</v>
      </c>
      <c r="H7090" s="1">
        <v>44677</v>
      </c>
      <c r="I7090" t="s">
        <v>33</v>
      </c>
      <c r="J7090">
        <v>75</v>
      </c>
      <c r="K7090">
        <v>1.7</v>
      </c>
      <c r="L7090">
        <v>1052.06</v>
      </c>
      <c r="M7090">
        <v>40.18</v>
      </c>
      <c r="N7090" t="s">
        <v>48</v>
      </c>
      <c r="O7090">
        <v>4</v>
      </c>
      <c r="P7090" t="str" cm="1">
        <f t="array" ref="P7090">_xlfn.IFS(C7090&lt;25,"18-24", C7090&lt;=35,"25-35", C7090&lt;=50,"36-50",TRUE,"50+")</f>
        <v>50+</v>
      </c>
      <c r="Q7090" t="str">
        <f t="shared" si="770"/>
        <v>new</v>
      </c>
      <c r="R7090" t="str">
        <f t="shared" si="771"/>
        <v>high value</v>
      </c>
      <c r="S7090" t="str">
        <f t="shared" si="772"/>
        <v>medium</v>
      </c>
      <c r="T7090" t="str">
        <f t="shared" si="773"/>
        <v>Apr</v>
      </c>
      <c r="U7090">
        <f t="shared" si="774"/>
        <v>2022</v>
      </c>
      <c r="V7090" t="str">
        <f t="shared" si="775"/>
        <v>0-5</v>
      </c>
      <c r="W7090" t="str">
        <f t="shared" si="776"/>
        <v>Slow</v>
      </c>
    </row>
    <row r="7091" spans="1:23" x14ac:dyDescent="0.3">
      <c r="A7091">
        <v>607090</v>
      </c>
      <c r="B7091">
        <v>76757</v>
      </c>
      <c r="C7091">
        <v>33</v>
      </c>
      <c r="D7091" t="s">
        <v>4</v>
      </c>
      <c r="E7091" t="s">
        <v>15</v>
      </c>
      <c r="F7091" t="s">
        <v>24</v>
      </c>
      <c r="G7091" t="s">
        <v>29</v>
      </c>
      <c r="H7091" s="1">
        <v>45282</v>
      </c>
      <c r="I7091" t="s">
        <v>33</v>
      </c>
      <c r="J7091">
        <v>86</v>
      </c>
      <c r="K7091">
        <v>14</v>
      </c>
      <c r="L7091">
        <v>1259.3399999999999</v>
      </c>
      <c r="M7091">
        <v>91.56</v>
      </c>
      <c r="N7091" t="s">
        <v>48</v>
      </c>
      <c r="O7091">
        <v>5</v>
      </c>
      <c r="P7091" t="str" cm="1">
        <f t="array" ref="P7091">_xlfn.IFS(C7091&lt;25,"18-24", C7091&lt;=35,"25-35", C7091&lt;=50,"36-50",TRUE,"50+")</f>
        <v>25-35</v>
      </c>
      <c r="Q7091" t="str">
        <f t="shared" si="770"/>
        <v>new</v>
      </c>
      <c r="R7091" t="str">
        <f t="shared" si="771"/>
        <v>high value</v>
      </c>
      <c r="S7091" t="str">
        <f t="shared" si="772"/>
        <v>High</v>
      </c>
      <c r="T7091" t="str">
        <f t="shared" si="773"/>
        <v>Dec</v>
      </c>
      <c r="U7091">
        <f t="shared" si="774"/>
        <v>2023</v>
      </c>
      <c r="V7091" t="str">
        <f t="shared" si="775"/>
        <v>10-15</v>
      </c>
      <c r="W7091" t="str">
        <f t="shared" si="776"/>
        <v>Slow</v>
      </c>
    </row>
    <row r="7092" spans="1:23" x14ac:dyDescent="0.3">
      <c r="A7092">
        <v>607091</v>
      </c>
      <c r="B7092">
        <v>90495</v>
      </c>
      <c r="C7092">
        <v>58</v>
      </c>
      <c r="D7092" t="s">
        <v>4</v>
      </c>
      <c r="E7092" t="s">
        <v>16</v>
      </c>
      <c r="F7092" t="s">
        <v>22</v>
      </c>
      <c r="G7092" t="s">
        <v>29</v>
      </c>
      <c r="H7092" s="1">
        <v>44840</v>
      </c>
      <c r="I7092" t="s">
        <v>33</v>
      </c>
      <c r="J7092">
        <v>32</v>
      </c>
      <c r="K7092">
        <v>9.3000000000000007</v>
      </c>
      <c r="L7092">
        <v>1286.75</v>
      </c>
      <c r="M7092">
        <v>25.96</v>
      </c>
      <c r="N7092" t="s">
        <v>47</v>
      </c>
      <c r="O7092">
        <v>1</v>
      </c>
      <c r="P7092" t="str" cm="1">
        <f t="array" ref="P7092">_xlfn.IFS(C7092&lt;25,"18-24", C7092&lt;=35,"25-35", C7092&lt;=50,"36-50",TRUE,"50+")</f>
        <v>50+</v>
      </c>
      <c r="Q7092" t="str">
        <f t="shared" si="770"/>
        <v>new</v>
      </c>
      <c r="R7092" t="str">
        <f t="shared" si="771"/>
        <v>high value</v>
      </c>
      <c r="S7092" t="str">
        <f t="shared" si="772"/>
        <v>Low</v>
      </c>
      <c r="T7092" t="str">
        <f t="shared" si="773"/>
        <v>Oct</v>
      </c>
      <c r="U7092">
        <f t="shared" si="774"/>
        <v>2022</v>
      </c>
      <c r="V7092" t="str">
        <f t="shared" si="775"/>
        <v>5-10</v>
      </c>
      <c r="W7092" t="str">
        <f t="shared" si="776"/>
        <v>Medium</v>
      </c>
    </row>
    <row r="7093" spans="1:23" x14ac:dyDescent="0.3">
      <c r="A7093">
        <v>607092</v>
      </c>
      <c r="B7093">
        <v>75732</v>
      </c>
      <c r="C7093">
        <v>52</v>
      </c>
      <c r="D7093" t="s">
        <v>4</v>
      </c>
      <c r="E7093" t="s">
        <v>5</v>
      </c>
      <c r="F7093" t="s">
        <v>19</v>
      </c>
      <c r="G7093" t="s">
        <v>29</v>
      </c>
      <c r="H7093" s="1">
        <v>45551</v>
      </c>
      <c r="I7093" t="s">
        <v>34</v>
      </c>
      <c r="J7093">
        <v>71</v>
      </c>
      <c r="K7093">
        <v>3.1</v>
      </c>
      <c r="L7093">
        <v>278.73</v>
      </c>
      <c r="M7093">
        <v>78.209999999999994</v>
      </c>
      <c r="N7093" t="s">
        <v>49</v>
      </c>
      <c r="O7093">
        <v>5</v>
      </c>
      <c r="P7093" t="str" cm="1">
        <f t="array" ref="P7093">_xlfn.IFS(C7093&lt;25,"18-24", C7093&lt;=35,"25-35", C7093&lt;=50,"36-50",TRUE,"50+")</f>
        <v>50+</v>
      </c>
      <c r="Q7093" t="str">
        <f t="shared" si="770"/>
        <v>new</v>
      </c>
      <c r="R7093" t="str">
        <f t="shared" si="771"/>
        <v>medium</v>
      </c>
      <c r="S7093" t="str">
        <f t="shared" si="772"/>
        <v>High</v>
      </c>
      <c r="T7093" t="str">
        <f t="shared" si="773"/>
        <v>Sep</v>
      </c>
      <c r="U7093">
        <f t="shared" si="774"/>
        <v>2024</v>
      </c>
      <c r="V7093" t="str">
        <f t="shared" si="775"/>
        <v>0-5</v>
      </c>
      <c r="W7093" t="str">
        <f t="shared" si="776"/>
        <v>Slow</v>
      </c>
    </row>
    <row r="7094" spans="1:23" x14ac:dyDescent="0.3">
      <c r="A7094">
        <v>607093</v>
      </c>
      <c r="B7094">
        <v>65363</v>
      </c>
      <c r="C7094">
        <v>26</v>
      </c>
      <c r="D7094" t="s">
        <v>7</v>
      </c>
      <c r="E7094" t="s">
        <v>13</v>
      </c>
      <c r="F7094" t="s">
        <v>19</v>
      </c>
      <c r="G7094" t="s">
        <v>23</v>
      </c>
      <c r="H7094" s="1">
        <v>45566</v>
      </c>
      <c r="I7094" t="s">
        <v>33</v>
      </c>
      <c r="J7094">
        <v>31</v>
      </c>
      <c r="K7094">
        <v>3.8</v>
      </c>
      <c r="L7094">
        <v>1275.02</v>
      </c>
      <c r="M7094">
        <v>46.74</v>
      </c>
      <c r="N7094" t="s">
        <v>47</v>
      </c>
      <c r="O7094">
        <v>5</v>
      </c>
      <c r="P7094" t="str" cm="1">
        <f t="array" ref="P7094">_xlfn.IFS(C7094&lt;25,"18-24", C7094&lt;=35,"25-35", C7094&lt;=50,"36-50",TRUE,"50+")</f>
        <v>25-35</v>
      </c>
      <c r="Q7094" t="str">
        <f t="shared" si="770"/>
        <v>new</v>
      </c>
      <c r="R7094" t="str">
        <f t="shared" si="771"/>
        <v>high value</v>
      </c>
      <c r="S7094" t="str">
        <f t="shared" si="772"/>
        <v>High</v>
      </c>
      <c r="T7094" t="str">
        <f t="shared" si="773"/>
        <v>Oct</v>
      </c>
      <c r="U7094">
        <f t="shared" si="774"/>
        <v>2024</v>
      </c>
      <c r="V7094" t="str">
        <f t="shared" si="775"/>
        <v>0-5</v>
      </c>
      <c r="W7094" t="str">
        <f t="shared" si="776"/>
        <v>Medium</v>
      </c>
    </row>
    <row r="7095" spans="1:23" x14ac:dyDescent="0.3">
      <c r="A7095">
        <v>607094</v>
      </c>
      <c r="B7095">
        <v>37889</v>
      </c>
      <c r="C7095">
        <v>56</v>
      </c>
      <c r="D7095" t="s">
        <v>7</v>
      </c>
      <c r="E7095" t="s">
        <v>11</v>
      </c>
      <c r="F7095" t="s">
        <v>26</v>
      </c>
      <c r="G7095" t="s">
        <v>27</v>
      </c>
      <c r="H7095" s="1">
        <v>45421</v>
      </c>
      <c r="I7095" t="s">
        <v>33</v>
      </c>
      <c r="J7095">
        <v>30</v>
      </c>
      <c r="K7095">
        <v>14.4</v>
      </c>
      <c r="L7095">
        <v>601.86</v>
      </c>
      <c r="M7095">
        <v>104.18</v>
      </c>
      <c r="N7095" t="s">
        <v>47</v>
      </c>
      <c r="O7095">
        <v>3</v>
      </c>
      <c r="P7095" t="str" cm="1">
        <f t="array" ref="P7095">_xlfn.IFS(C7095&lt;25,"18-24", C7095&lt;=35,"25-35", C7095&lt;=50,"36-50",TRUE,"50+")</f>
        <v>50+</v>
      </c>
      <c r="Q7095" t="str">
        <f t="shared" si="770"/>
        <v>new</v>
      </c>
      <c r="R7095" t="str">
        <f t="shared" si="771"/>
        <v>high value</v>
      </c>
      <c r="S7095" t="str">
        <f t="shared" si="772"/>
        <v>medium</v>
      </c>
      <c r="T7095" t="str">
        <f t="shared" si="773"/>
        <v>May</v>
      </c>
      <c r="U7095">
        <f t="shared" si="774"/>
        <v>2024</v>
      </c>
      <c r="V7095" t="str">
        <f t="shared" si="775"/>
        <v>10-15</v>
      </c>
      <c r="W7095" t="str">
        <f t="shared" si="776"/>
        <v>Fast</v>
      </c>
    </row>
    <row r="7096" spans="1:23" x14ac:dyDescent="0.3">
      <c r="A7096">
        <v>607095</v>
      </c>
      <c r="B7096">
        <v>60066</v>
      </c>
      <c r="C7096">
        <v>28</v>
      </c>
      <c r="D7096" t="s">
        <v>4</v>
      </c>
      <c r="E7096" t="s">
        <v>8</v>
      </c>
      <c r="F7096" t="s">
        <v>22</v>
      </c>
      <c r="G7096" t="s">
        <v>25</v>
      </c>
      <c r="H7096" s="1">
        <v>44814</v>
      </c>
      <c r="I7096" t="s">
        <v>33</v>
      </c>
      <c r="J7096">
        <v>82</v>
      </c>
      <c r="K7096">
        <v>3.5</v>
      </c>
      <c r="L7096">
        <v>1485.94</v>
      </c>
      <c r="M7096">
        <v>73.459999999999994</v>
      </c>
      <c r="N7096" t="s">
        <v>48</v>
      </c>
      <c r="O7096">
        <v>1</v>
      </c>
      <c r="P7096" t="str" cm="1">
        <f t="array" ref="P7096">_xlfn.IFS(C7096&lt;25,"18-24", C7096&lt;=35,"25-35", C7096&lt;=50,"36-50",TRUE,"50+")</f>
        <v>25-35</v>
      </c>
      <c r="Q7096" t="str">
        <f t="shared" si="770"/>
        <v>new</v>
      </c>
      <c r="R7096" t="str">
        <f t="shared" si="771"/>
        <v>high value</v>
      </c>
      <c r="S7096" t="str">
        <f t="shared" si="772"/>
        <v>Low</v>
      </c>
      <c r="T7096" t="str">
        <f t="shared" si="773"/>
        <v>Sep</v>
      </c>
      <c r="U7096">
        <f t="shared" si="774"/>
        <v>2022</v>
      </c>
      <c r="V7096" t="str">
        <f t="shared" si="775"/>
        <v>0-5</v>
      </c>
      <c r="W7096" t="str">
        <f t="shared" si="776"/>
        <v>Slow</v>
      </c>
    </row>
    <row r="7097" spans="1:23" x14ac:dyDescent="0.3">
      <c r="A7097">
        <v>607096</v>
      </c>
      <c r="B7097">
        <v>75921</v>
      </c>
      <c r="C7097">
        <v>59</v>
      </c>
      <c r="D7097" t="s">
        <v>4</v>
      </c>
      <c r="E7097" t="s">
        <v>13</v>
      </c>
      <c r="F7097" t="s">
        <v>30</v>
      </c>
      <c r="G7097" t="s">
        <v>27</v>
      </c>
      <c r="H7097" s="1">
        <v>44628</v>
      </c>
      <c r="I7097" t="s">
        <v>33</v>
      </c>
      <c r="J7097">
        <v>42</v>
      </c>
      <c r="K7097">
        <v>14.8</v>
      </c>
      <c r="L7097">
        <v>1213.05</v>
      </c>
      <c r="M7097">
        <v>72.94</v>
      </c>
      <c r="N7097" t="s">
        <v>50</v>
      </c>
      <c r="O7097">
        <v>2</v>
      </c>
      <c r="P7097" t="str" cm="1">
        <f t="array" ref="P7097">_xlfn.IFS(C7097&lt;25,"18-24", C7097&lt;=35,"25-35", C7097&lt;=50,"36-50",TRUE,"50+")</f>
        <v>50+</v>
      </c>
      <c r="Q7097" t="str">
        <f t="shared" si="770"/>
        <v>new</v>
      </c>
      <c r="R7097" t="str">
        <f t="shared" si="771"/>
        <v>high value</v>
      </c>
      <c r="S7097" t="str">
        <f t="shared" si="772"/>
        <v>Low</v>
      </c>
      <c r="T7097" t="str">
        <f t="shared" si="773"/>
        <v>Mar</v>
      </c>
      <c r="U7097">
        <f t="shared" si="774"/>
        <v>2022</v>
      </c>
      <c r="V7097" t="str">
        <f t="shared" si="775"/>
        <v>10-15</v>
      </c>
      <c r="W7097" t="str">
        <f t="shared" si="776"/>
        <v>Medium</v>
      </c>
    </row>
    <row r="7098" spans="1:23" x14ac:dyDescent="0.3">
      <c r="A7098">
        <v>607097</v>
      </c>
      <c r="B7098">
        <v>10464</v>
      </c>
      <c r="C7098">
        <v>57</v>
      </c>
      <c r="D7098" t="s">
        <v>7</v>
      </c>
      <c r="E7098" t="s">
        <v>11</v>
      </c>
      <c r="F7098" t="s">
        <v>30</v>
      </c>
      <c r="G7098" t="s">
        <v>23</v>
      </c>
      <c r="H7098" s="1">
        <v>44788</v>
      </c>
      <c r="I7098" t="s">
        <v>34</v>
      </c>
      <c r="J7098">
        <v>31</v>
      </c>
      <c r="K7098">
        <v>4.4000000000000004</v>
      </c>
      <c r="L7098">
        <v>1177.6400000000001</v>
      </c>
      <c r="M7098">
        <v>63.5</v>
      </c>
      <c r="N7098" t="s">
        <v>50</v>
      </c>
      <c r="O7098">
        <v>5</v>
      </c>
      <c r="P7098" t="str" cm="1">
        <f t="array" ref="P7098">_xlfn.IFS(C7098&lt;25,"18-24", C7098&lt;=35,"25-35", C7098&lt;=50,"36-50",TRUE,"50+")</f>
        <v>50+</v>
      </c>
      <c r="Q7098" t="str">
        <f t="shared" si="770"/>
        <v>new</v>
      </c>
      <c r="R7098" t="str">
        <f t="shared" si="771"/>
        <v>high value</v>
      </c>
      <c r="S7098" t="str">
        <f t="shared" si="772"/>
        <v>High</v>
      </c>
      <c r="T7098" t="str">
        <f t="shared" si="773"/>
        <v>Aug</v>
      </c>
      <c r="U7098">
        <f t="shared" si="774"/>
        <v>2022</v>
      </c>
      <c r="V7098" t="str">
        <f t="shared" si="775"/>
        <v>0-5</v>
      </c>
      <c r="W7098" t="str">
        <f t="shared" si="776"/>
        <v>Medium</v>
      </c>
    </row>
    <row r="7099" spans="1:23" x14ac:dyDescent="0.3">
      <c r="A7099">
        <v>607098</v>
      </c>
      <c r="B7099">
        <v>66013</v>
      </c>
      <c r="C7099">
        <v>61</v>
      </c>
      <c r="D7099" t="s">
        <v>4</v>
      </c>
      <c r="E7099" t="s">
        <v>8</v>
      </c>
      <c r="F7099" t="s">
        <v>28</v>
      </c>
      <c r="G7099" t="s">
        <v>21</v>
      </c>
      <c r="H7099" s="1">
        <v>45555</v>
      </c>
      <c r="I7099" t="s">
        <v>34</v>
      </c>
      <c r="J7099">
        <v>67</v>
      </c>
      <c r="K7099">
        <v>6.9</v>
      </c>
      <c r="L7099">
        <v>687.82</v>
      </c>
      <c r="M7099">
        <v>93.23</v>
      </c>
      <c r="N7099" t="s">
        <v>48</v>
      </c>
      <c r="O7099">
        <v>2</v>
      </c>
      <c r="P7099" t="str" cm="1">
        <f t="array" ref="P7099">_xlfn.IFS(C7099&lt;25,"18-24", C7099&lt;=35,"25-35", C7099&lt;=50,"36-50",TRUE,"50+")</f>
        <v>50+</v>
      </c>
      <c r="Q7099" t="str">
        <f t="shared" si="770"/>
        <v>new</v>
      </c>
      <c r="R7099" t="str">
        <f t="shared" si="771"/>
        <v>high value</v>
      </c>
      <c r="S7099" t="str">
        <f t="shared" si="772"/>
        <v>Low</v>
      </c>
      <c r="T7099" t="str">
        <f t="shared" si="773"/>
        <v>Sep</v>
      </c>
      <c r="U7099">
        <f t="shared" si="774"/>
        <v>2024</v>
      </c>
      <c r="V7099" t="str">
        <f t="shared" si="775"/>
        <v>5-10</v>
      </c>
      <c r="W7099" t="str">
        <f t="shared" si="776"/>
        <v>Slow</v>
      </c>
    </row>
    <row r="7100" spans="1:23" x14ac:dyDescent="0.3">
      <c r="A7100">
        <v>607099</v>
      </c>
      <c r="B7100">
        <v>57723</v>
      </c>
      <c r="C7100">
        <v>34</v>
      </c>
      <c r="D7100" t="s">
        <v>7</v>
      </c>
      <c r="E7100" t="s">
        <v>13</v>
      </c>
      <c r="F7100" t="s">
        <v>30</v>
      </c>
      <c r="G7100" t="s">
        <v>29</v>
      </c>
      <c r="H7100" s="1">
        <v>45504</v>
      </c>
      <c r="I7100" t="s">
        <v>33</v>
      </c>
      <c r="J7100">
        <v>27</v>
      </c>
      <c r="K7100">
        <v>12.3</v>
      </c>
      <c r="L7100">
        <v>1494.11</v>
      </c>
      <c r="M7100">
        <v>37.96</v>
      </c>
      <c r="N7100" t="s">
        <v>50</v>
      </c>
      <c r="O7100">
        <v>4</v>
      </c>
      <c r="P7100" t="str" cm="1">
        <f t="array" ref="P7100">_xlfn.IFS(C7100&lt;25,"18-24", C7100&lt;=35,"25-35", C7100&lt;=50,"36-50",TRUE,"50+")</f>
        <v>25-35</v>
      </c>
      <c r="Q7100" t="str">
        <f t="shared" si="770"/>
        <v>new</v>
      </c>
      <c r="R7100" t="str">
        <f t="shared" si="771"/>
        <v>high value</v>
      </c>
      <c r="S7100" t="str">
        <f t="shared" si="772"/>
        <v>medium</v>
      </c>
      <c r="T7100" t="str">
        <f t="shared" si="773"/>
        <v>Jul</v>
      </c>
      <c r="U7100">
        <f t="shared" si="774"/>
        <v>2024</v>
      </c>
      <c r="V7100" t="str">
        <f t="shared" si="775"/>
        <v>10-15</v>
      </c>
      <c r="W7100" t="str">
        <f t="shared" si="776"/>
        <v>Fast</v>
      </c>
    </row>
    <row r="7101" spans="1:23" x14ac:dyDescent="0.3">
      <c r="A7101">
        <v>607100</v>
      </c>
      <c r="B7101">
        <v>47973</v>
      </c>
      <c r="C7101">
        <v>58</v>
      </c>
      <c r="D7101" t="s">
        <v>7</v>
      </c>
      <c r="E7101" t="s">
        <v>16</v>
      </c>
      <c r="F7101" t="s">
        <v>32</v>
      </c>
      <c r="G7101" t="s">
        <v>25</v>
      </c>
      <c r="H7101" s="1">
        <v>45321</v>
      </c>
      <c r="I7101" t="s">
        <v>34</v>
      </c>
      <c r="J7101">
        <v>78</v>
      </c>
      <c r="K7101">
        <v>13.2</v>
      </c>
      <c r="L7101">
        <v>1295.54</v>
      </c>
      <c r="M7101">
        <v>46.64</v>
      </c>
      <c r="N7101" t="s">
        <v>48</v>
      </c>
      <c r="O7101">
        <v>1</v>
      </c>
      <c r="P7101" t="str" cm="1">
        <f t="array" ref="P7101">_xlfn.IFS(C7101&lt;25,"18-24", C7101&lt;=35,"25-35", C7101&lt;=50,"36-50",TRUE,"50+")</f>
        <v>50+</v>
      </c>
      <c r="Q7101" t="str">
        <f t="shared" si="770"/>
        <v>new</v>
      </c>
      <c r="R7101" t="str">
        <f t="shared" si="771"/>
        <v>high value</v>
      </c>
      <c r="S7101" t="str">
        <f t="shared" si="772"/>
        <v>Low</v>
      </c>
      <c r="T7101" t="str">
        <f t="shared" si="773"/>
        <v>Jan</v>
      </c>
      <c r="U7101">
        <f t="shared" si="774"/>
        <v>2024</v>
      </c>
      <c r="V7101" t="str">
        <f t="shared" si="775"/>
        <v>10-15</v>
      </c>
      <c r="W7101" t="str">
        <f t="shared" si="776"/>
        <v>Slow</v>
      </c>
    </row>
    <row r="7102" spans="1:23" x14ac:dyDescent="0.3">
      <c r="A7102">
        <v>607101</v>
      </c>
      <c r="B7102">
        <v>48279</v>
      </c>
      <c r="C7102">
        <v>53</v>
      </c>
      <c r="D7102" t="s">
        <v>4</v>
      </c>
      <c r="E7102" t="s">
        <v>5</v>
      </c>
      <c r="F7102" t="s">
        <v>19</v>
      </c>
      <c r="G7102" t="s">
        <v>31</v>
      </c>
      <c r="H7102" s="1">
        <v>44728</v>
      </c>
      <c r="I7102" t="s">
        <v>33</v>
      </c>
      <c r="J7102">
        <v>65</v>
      </c>
      <c r="K7102">
        <v>1.5</v>
      </c>
      <c r="L7102">
        <v>1430.78</v>
      </c>
      <c r="M7102">
        <v>37.270000000000003</v>
      </c>
      <c r="N7102" t="s">
        <v>49</v>
      </c>
      <c r="O7102">
        <v>2</v>
      </c>
      <c r="P7102" t="str" cm="1">
        <f t="array" ref="P7102">_xlfn.IFS(C7102&lt;25,"18-24", C7102&lt;=35,"25-35", C7102&lt;=50,"36-50",TRUE,"50+")</f>
        <v>50+</v>
      </c>
      <c r="Q7102" t="str">
        <f t="shared" si="770"/>
        <v>new</v>
      </c>
      <c r="R7102" t="str">
        <f t="shared" si="771"/>
        <v>high value</v>
      </c>
      <c r="S7102" t="str">
        <f t="shared" si="772"/>
        <v>Low</v>
      </c>
      <c r="T7102" t="str">
        <f t="shared" si="773"/>
        <v>Jun</v>
      </c>
      <c r="U7102">
        <f t="shared" si="774"/>
        <v>2022</v>
      </c>
      <c r="V7102" t="str">
        <f t="shared" si="775"/>
        <v>0-5</v>
      </c>
      <c r="W7102" t="str">
        <f t="shared" si="776"/>
        <v>Slow</v>
      </c>
    </row>
    <row r="7103" spans="1:23" x14ac:dyDescent="0.3">
      <c r="A7103">
        <v>607102</v>
      </c>
      <c r="B7103">
        <v>72230</v>
      </c>
      <c r="C7103">
        <v>22</v>
      </c>
      <c r="D7103" t="s">
        <v>4</v>
      </c>
      <c r="E7103" t="s">
        <v>5</v>
      </c>
      <c r="F7103" t="s">
        <v>24</v>
      </c>
      <c r="G7103" t="s">
        <v>21</v>
      </c>
      <c r="H7103" s="1">
        <v>44974</v>
      </c>
      <c r="I7103" t="s">
        <v>33</v>
      </c>
      <c r="J7103">
        <v>69</v>
      </c>
      <c r="K7103">
        <v>13</v>
      </c>
      <c r="L7103">
        <v>752.69</v>
      </c>
      <c r="M7103">
        <v>64.59</v>
      </c>
      <c r="N7103" t="s">
        <v>50</v>
      </c>
      <c r="O7103">
        <v>5</v>
      </c>
      <c r="P7103" t="str" cm="1">
        <f t="array" ref="P7103">_xlfn.IFS(C7103&lt;25,"18-24", C7103&lt;=35,"25-35", C7103&lt;=50,"36-50",TRUE,"50+")</f>
        <v>18-24</v>
      </c>
      <c r="Q7103" t="str">
        <f t="shared" si="770"/>
        <v>new</v>
      </c>
      <c r="R7103" t="str">
        <f t="shared" si="771"/>
        <v>high value</v>
      </c>
      <c r="S7103" t="str">
        <f t="shared" si="772"/>
        <v>High</v>
      </c>
      <c r="T7103" t="str">
        <f t="shared" si="773"/>
        <v>Feb</v>
      </c>
      <c r="U7103">
        <f t="shared" si="774"/>
        <v>2023</v>
      </c>
      <c r="V7103" t="str">
        <f t="shared" si="775"/>
        <v>10-15</v>
      </c>
      <c r="W7103" t="str">
        <f t="shared" si="776"/>
        <v>Slow</v>
      </c>
    </row>
    <row r="7104" spans="1:23" x14ac:dyDescent="0.3">
      <c r="A7104">
        <v>607103</v>
      </c>
      <c r="B7104">
        <v>54053</v>
      </c>
      <c r="C7104">
        <v>19</v>
      </c>
      <c r="D7104" t="s">
        <v>4</v>
      </c>
      <c r="E7104" t="s">
        <v>13</v>
      </c>
      <c r="F7104" t="s">
        <v>30</v>
      </c>
      <c r="G7104" t="s">
        <v>21</v>
      </c>
      <c r="H7104" s="1">
        <v>45144</v>
      </c>
      <c r="I7104" t="s">
        <v>33</v>
      </c>
      <c r="J7104">
        <v>75</v>
      </c>
      <c r="K7104">
        <v>7.4</v>
      </c>
      <c r="L7104">
        <v>407.22</v>
      </c>
      <c r="M7104">
        <v>102.07</v>
      </c>
      <c r="N7104" t="s">
        <v>47</v>
      </c>
      <c r="O7104">
        <v>3</v>
      </c>
      <c r="P7104" t="str" cm="1">
        <f t="array" ref="P7104">_xlfn.IFS(C7104&lt;25,"18-24", C7104&lt;=35,"25-35", C7104&lt;=50,"36-50",TRUE,"50+")</f>
        <v>18-24</v>
      </c>
      <c r="Q7104" t="str">
        <f t="shared" si="770"/>
        <v>new</v>
      </c>
      <c r="R7104" t="str">
        <f t="shared" si="771"/>
        <v>medium</v>
      </c>
      <c r="S7104" t="str">
        <f t="shared" si="772"/>
        <v>medium</v>
      </c>
      <c r="T7104" t="str">
        <f t="shared" si="773"/>
        <v>Aug</v>
      </c>
      <c r="U7104">
        <f t="shared" si="774"/>
        <v>2023</v>
      </c>
      <c r="V7104" t="str">
        <f t="shared" si="775"/>
        <v>5-10</v>
      </c>
      <c r="W7104" t="str">
        <f t="shared" si="776"/>
        <v>Slow</v>
      </c>
    </row>
    <row r="7105" spans="1:23" x14ac:dyDescent="0.3">
      <c r="A7105">
        <v>607104</v>
      </c>
      <c r="B7105">
        <v>61382</v>
      </c>
      <c r="C7105">
        <v>50</v>
      </c>
      <c r="D7105" t="s">
        <v>4</v>
      </c>
      <c r="E7105" t="s">
        <v>8</v>
      </c>
      <c r="F7105" t="s">
        <v>18</v>
      </c>
      <c r="G7105" t="s">
        <v>27</v>
      </c>
      <c r="H7105" s="1">
        <v>45204</v>
      </c>
      <c r="I7105" t="s">
        <v>33</v>
      </c>
      <c r="J7105">
        <v>25</v>
      </c>
      <c r="K7105">
        <v>12</v>
      </c>
      <c r="L7105">
        <v>818.99</v>
      </c>
      <c r="M7105">
        <v>96.71</v>
      </c>
      <c r="N7105" t="s">
        <v>49</v>
      </c>
      <c r="O7105">
        <v>4</v>
      </c>
      <c r="P7105" t="str" cm="1">
        <f t="array" ref="P7105">_xlfn.IFS(C7105&lt;25,"18-24", C7105&lt;=35,"25-35", C7105&lt;=50,"36-50",TRUE,"50+")</f>
        <v>36-50</v>
      </c>
      <c r="Q7105" t="str">
        <f t="shared" si="770"/>
        <v>new</v>
      </c>
      <c r="R7105" t="str">
        <f t="shared" si="771"/>
        <v>high value</v>
      </c>
      <c r="S7105" t="str">
        <f t="shared" si="772"/>
        <v>medium</v>
      </c>
      <c r="T7105" t="str">
        <f t="shared" si="773"/>
        <v>Oct</v>
      </c>
      <c r="U7105">
        <f t="shared" si="774"/>
        <v>2023</v>
      </c>
      <c r="V7105" t="str">
        <f t="shared" si="775"/>
        <v>10-15</v>
      </c>
      <c r="W7105" t="str">
        <f t="shared" si="776"/>
        <v>Fast</v>
      </c>
    </row>
    <row r="7106" spans="1:23" x14ac:dyDescent="0.3">
      <c r="A7106">
        <v>607105</v>
      </c>
      <c r="B7106">
        <v>85582</v>
      </c>
      <c r="C7106">
        <v>59</v>
      </c>
      <c r="D7106" t="s">
        <v>7</v>
      </c>
      <c r="E7106" t="s">
        <v>15</v>
      </c>
      <c r="F7106" t="s">
        <v>19</v>
      </c>
      <c r="G7106" t="s">
        <v>27</v>
      </c>
      <c r="H7106" s="1">
        <v>45596</v>
      </c>
      <c r="I7106" t="s">
        <v>33</v>
      </c>
      <c r="J7106">
        <v>45</v>
      </c>
      <c r="K7106">
        <v>4.0999999999999996</v>
      </c>
      <c r="L7106">
        <v>1449.03</v>
      </c>
      <c r="M7106">
        <v>35.92</v>
      </c>
      <c r="N7106" t="s">
        <v>47</v>
      </c>
      <c r="O7106">
        <v>5</v>
      </c>
      <c r="P7106" t="str" cm="1">
        <f t="array" ref="P7106">_xlfn.IFS(C7106&lt;25,"18-24", C7106&lt;=35,"25-35", C7106&lt;=50,"36-50",TRUE,"50+")</f>
        <v>50+</v>
      </c>
      <c r="Q7106" t="str">
        <f t="shared" si="770"/>
        <v>new</v>
      </c>
      <c r="R7106" t="str">
        <f t="shared" si="771"/>
        <v>high value</v>
      </c>
      <c r="S7106" t="str">
        <f t="shared" si="772"/>
        <v>High</v>
      </c>
      <c r="T7106" t="str">
        <f t="shared" si="773"/>
        <v>Oct</v>
      </c>
      <c r="U7106">
        <f t="shared" si="774"/>
        <v>2024</v>
      </c>
      <c r="V7106" t="str">
        <f t="shared" si="775"/>
        <v>0-5</v>
      </c>
      <c r="W7106" t="str">
        <f t="shared" si="776"/>
        <v>Medium</v>
      </c>
    </row>
    <row r="7107" spans="1:23" x14ac:dyDescent="0.3">
      <c r="A7107">
        <v>607106</v>
      </c>
      <c r="B7107">
        <v>31617</v>
      </c>
      <c r="C7107">
        <v>21</v>
      </c>
      <c r="D7107" t="s">
        <v>4</v>
      </c>
      <c r="E7107" t="s">
        <v>13</v>
      </c>
      <c r="F7107" t="s">
        <v>18</v>
      </c>
      <c r="G7107" t="s">
        <v>25</v>
      </c>
      <c r="H7107" s="1">
        <v>45418</v>
      </c>
      <c r="I7107" t="s">
        <v>34</v>
      </c>
      <c r="J7107">
        <v>67</v>
      </c>
      <c r="K7107">
        <v>12</v>
      </c>
      <c r="L7107">
        <v>1184.71</v>
      </c>
      <c r="M7107">
        <v>77.59</v>
      </c>
      <c r="N7107" t="s">
        <v>48</v>
      </c>
      <c r="O7107">
        <v>1</v>
      </c>
      <c r="P7107" t="str" cm="1">
        <f t="array" ref="P7107">_xlfn.IFS(C7107&lt;25,"18-24", C7107&lt;=35,"25-35", C7107&lt;=50,"36-50",TRUE,"50+")</f>
        <v>18-24</v>
      </c>
      <c r="Q7107" t="str">
        <f t="shared" ref="Q7107:Q7170" si="777">IF(COUNTIF($B:$B,B7107)&gt;1,"repeat","new")</f>
        <v>new</v>
      </c>
      <c r="R7107" t="str">
        <f t="shared" ref="R7107:R7170" si="778">IF(L7107&gt;500,"high value",IF( L7107&gt;250,"medium","low"))</f>
        <v>high value</v>
      </c>
      <c r="S7107" t="str">
        <f t="shared" ref="S7107:S7170" si="779">IF(O7107&lt;=2,"Low",IF(O7107&lt;=4,"medium","High"))</f>
        <v>Low</v>
      </c>
      <c r="T7107" t="str">
        <f t="shared" ref="T7107:T7170" si="780">TEXT(H7107,"MMM")</f>
        <v>May</v>
      </c>
      <c r="U7107">
        <f t="shared" ref="U7107:U7170" si="781">YEAR(H7107)</f>
        <v>2024</v>
      </c>
      <c r="V7107" t="str">
        <f t="shared" ref="V7107:V7170" si="782">IF(K7107&lt;=5,"0-5",IF(K7107&lt;=10,"5-10",IF(K7107&lt;=15,"10-15","15+")))</f>
        <v>10-15</v>
      </c>
      <c r="W7107" t="str">
        <f t="shared" ref="W7107:W7170" si="783">IF(J7107&lt;=30,"Fast",IF(J7107&lt;=45,"Medium","Slow"))</f>
        <v>Slow</v>
      </c>
    </row>
    <row r="7108" spans="1:23" x14ac:dyDescent="0.3">
      <c r="A7108">
        <v>607107</v>
      </c>
      <c r="B7108">
        <v>38324</v>
      </c>
      <c r="C7108">
        <v>54</v>
      </c>
      <c r="D7108" t="s">
        <v>4</v>
      </c>
      <c r="E7108" t="s">
        <v>5</v>
      </c>
      <c r="F7108" t="s">
        <v>26</v>
      </c>
      <c r="G7108" t="s">
        <v>21</v>
      </c>
      <c r="H7108" s="1">
        <v>45477</v>
      </c>
      <c r="I7108" t="s">
        <v>33</v>
      </c>
      <c r="J7108">
        <v>87</v>
      </c>
      <c r="K7108">
        <v>13.2</v>
      </c>
      <c r="L7108">
        <v>862.85</v>
      </c>
      <c r="M7108">
        <v>70.599999999999994</v>
      </c>
      <c r="N7108" t="s">
        <v>48</v>
      </c>
      <c r="O7108">
        <v>1</v>
      </c>
      <c r="P7108" t="str" cm="1">
        <f t="array" ref="P7108">_xlfn.IFS(C7108&lt;25,"18-24", C7108&lt;=35,"25-35", C7108&lt;=50,"36-50",TRUE,"50+")</f>
        <v>50+</v>
      </c>
      <c r="Q7108" t="str">
        <f t="shared" si="777"/>
        <v>new</v>
      </c>
      <c r="R7108" t="str">
        <f t="shared" si="778"/>
        <v>high value</v>
      </c>
      <c r="S7108" t="str">
        <f t="shared" si="779"/>
        <v>Low</v>
      </c>
      <c r="T7108" t="str">
        <f t="shared" si="780"/>
        <v>Jul</v>
      </c>
      <c r="U7108">
        <f t="shared" si="781"/>
        <v>2024</v>
      </c>
      <c r="V7108" t="str">
        <f t="shared" si="782"/>
        <v>10-15</v>
      </c>
      <c r="W7108" t="str">
        <f t="shared" si="783"/>
        <v>Slow</v>
      </c>
    </row>
    <row r="7109" spans="1:23" x14ac:dyDescent="0.3">
      <c r="A7109">
        <v>607108</v>
      </c>
      <c r="B7109">
        <v>67462</v>
      </c>
      <c r="C7109">
        <v>50</v>
      </c>
      <c r="D7109" t="s">
        <v>4</v>
      </c>
      <c r="E7109" t="s">
        <v>8</v>
      </c>
      <c r="F7109" t="s">
        <v>28</v>
      </c>
      <c r="G7109" t="s">
        <v>21</v>
      </c>
      <c r="H7109" s="1">
        <v>45141</v>
      </c>
      <c r="I7109" t="s">
        <v>33</v>
      </c>
      <c r="J7109">
        <v>60</v>
      </c>
      <c r="K7109">
        <v>8.4</v>
      </c>
      <c r="L7109">
        <v>262.81</v>
      </c>
      <c r="M7109">
        <v>101.08</v>
      </c>
      <c r="N7109" t="s">
        <v>50</v>
      </c>
      <c r="O7109">
        <v>2</v>
      </c>
      <c r="P7109" t="str" cm="1">
        <f t="array" ref="P7109">_xlfn.IFS(C7109&lt;25,"18-24", C7109&lt;=35,"25-35", C7109&lt;=50,"36-50",TRUE,"50+")</f>
        <v>36-50</v>
      </c>
      <c r="Q7109" t="str">
        <f t="shared" si="777"/>
        <v>new</v>
      </c>
      <c r="R7109" t="str">
        <f t="shared" si="778"/>
        <v>medium</v>
      </c>
      <c r="S7109" t="str">
        <f t="shared" si="779"/>
        <v>Low</v>
      </c>
      <c r="T7109" t="str">
        <f t="shared" si="780"/>
        <v>Aug</v>
      </c>
      <c r="U7109">
        <f t="shared" si="781"/>
        <v>2023</v>
      </c>
      <c r="V7109" t="str">
        <f t="shared" si="782"/>
        <v>5-10</v>
      </c>
      <c r="W7109" t="str">
        <f t="shared" si="783"/>
        <v>Slow</v>
      </c>
    </row>
    <row r="7110" spans="1:23" x14ac:dyDescent="0.3">
      <c r="A7110">
        <v>607109</v>
      </c>
      <c r="B7110">
        <v>12843</v>
      </c>
      <c r="C7110">
        <v>52</v>
      </c>
      <c r="D7110" t="s">
        <v>4</v>
      </c>
      <c r="E7110" t="s">
        <v>16</v>
      </c>
      <c r="F7110" t="s">
        <v>19</v>
      </c>
      <c r="G7110" t="s">
        <v>31</v>
      </c>
      <c r="H7110" s="1">
        <v>45218</v>
      </c>
      <c r="I7110" t="s">
        <v>34</v>
      </c>
      <c r="J7110">
        <v>42</v>
      </c>
      <c r="K7110">
        <v>11.5</v>
      </c>
      <c r="L7110">
        <v>327.66000000000003</v>
      </c>
      <c r="M7110">
        <v>74.599999999999994</v>
      </c>
      <c r="N7110" t="s">
        <v>48</v>
      </c>
      <c r="O7110">
        <v>5</v>
      </c>
      <c r="P7110" t="str" cm="1">
        <f t="array" ref="P7110">_xlfn.IFS(C7110&lt;25,"18-24", C7110&lt;=35,"25-35", C7110&lt;=50,"36-50",TRUE,"50+")</f>
        <v>50+</v>
      </c>
      <c r="Q7110" t="str">
        <f t="shared" si="777"/>
        <v>new</v>
      </c>
      <c r="R7110" t="str">
        <f t="shared" si="778"/>
        <v>medium</v>
      </c>
      <c r="S7110" t="str">
        <f t="shared" si="779"/>
        <v>High</v>
      </c>
      <c r="T7110" t="str">
        <f t="shared" si="780"/>
        <v>Oct</v>
      </c>
      <c r="U7110">
        <f t="shared" si="781"/>
        <v>2023</v>
      </c>
      <c r="V7110" t="str">
        <f t="shared" si="782"/>
        <v>10-15</v>
      </c>
      <c r="W7110" t="str">
        <f t="shared" si="783"/>
        <v>Medium</v>
      </c>
    </row>
    <row r="7111" spans="1:23" x14ac:dyDescent="0.3">
      <c r="A7111">
        <v>607110</v>
      </c>
      <c r="B7111">
        <v>10656</v>
      </c>
      <c r="C7111">
        <v>64</v>
      </c>
      <c r="D7111" t="s">
        <v>4</v>
      </c>
      <c r="E7111" t="s">
        <v>8</v>
      </c>
      <c r="F7111" t="s">
        <v>28</v>
      </c>
      <c r="G7111" t="s">
        <v>25</v>
      </c>
      <c r="H7111" s="1">
        <v>45263</v>
      </c>
      <c r="I7111" t="s">
        <v>33</v>
      </c>
      <c r="J7111">
        <v>81</v>
      </c>
      <c r="K7111">
        <v>14.3</v>
      </c>
      <c r="L7111">
        <v>335.12</v>
      </c>
      <c r="M7111">
        <v>61.71</v>
      </c>
      <c r="N7111" t="s">
        <v>49</v>
      </c>
      <c r="O7111">
        <v>1</v>
      </c>
      <c r="P7111" t="str" cm="1">
        <f t="array" ref="P7111">_xlfn.IFS(C7111&lt;25,"18-24", C7111&lt;=35,"25-35", C7111&lt;=50,"36-50",TRUE,"50+")</f>
        <v>50+</v>
      </c>
      <c r="Q7111" t="str">
        <f t="shared" si="777"/>
        <v>new</v>
      </c>
      <c r="R7111" t="str">
        <f t="shared" si="778"/>
        <v>medium</v>
      </c>
      <c r="S7111" t="str">
        <f t="shared" si="779"/>
        <v>Low</v>
      </c>
      <c r="T7111" t="str">
        <f t="shared" si="780"/>
        <v>Dec</v>
      </c>
      <c r="U7111">
        <f t="shared" si="781"/>
        <v>2023</v>
      </c>
      <c r="V7111" t="str">
        <f t="shared" si="782"/>
        <v>10-15</v>
      </c>
      <c r="W7111" t="str">
        <f t="shared" si="783"/>
        <v>Slow</v>
      </c>
    </row>
    <row r="7112" spans="1:23" x14ac:dyDescent="0.3">
      <c r="A7112">
        <v>607111</v>
      </c>
      <c r="B7112">
        <v>17302</v>
      </c>
      <c r="C7112">
        <v>43</v>
      </c>
      <c r="D7112" t="s">
        <v>7</v>
      </c>
      <c r="E7112" t="s">
        <v>11</v>
      </c>
      <c r="F7112" t="s">
        <v>24</v>
      </c>
      <c r="G7112" t="s">
        <v>27</v>
      </c>
      <c r="H7112" s="1">
        <v>45404</v>
      </c>
      <c r="I7112" t="s">
        <v>33</v>
      </c>
      <c r="J7112">
        <v>28</v>
      </c>
      <c r="K7112">
        <v>13.5</v>
      </c>
      <c r="L7112">
        <v>1281.05</v>
      </c>
      <c r="M7112">
        <v>68.180000000000007</v>
      </c>
      <c r="N7112" t="s">
        <v>48</v>
      </c>
      <c r="O7112">
        <v>1</v>
      </c>
      <c r="P7112" t="str" cm="1">
        <f t="array" ref="P7112">_xlfn.IFS(C7112&lt;25,"18-24", C7112&lt;=35,"25-35", C7112&lt;=50,"36-50",TRUE,"50+")</f>
        <v>36-50</v>
      </c>
      <c r="Q7112" t="str">
        <f t="shared" si="777"/>
        <v>new</v>
      </c>
      <c r="R7112" t="str">
        <f t="shared" si="778"/>
        <v>high value</v>
      </c>
      <c r="S7112" t="str">
        <f t="shared" si="779"/>
        <v>Low</v>
      </c>
      <c r="T7112" t="str">
        <f t="shared" si="780"/>
        <v>Apr</v>
      </c>
      <c r="U7112">
        <f t="shared" si="781"/>
        <v>2024</v>
      </c>
      <c r="V7112" t="str">
        <f t="shared" si="782"/>
        <v>10-15</v>
      </c>
      <c r="W7112" t="str">
        <f t="shared" si="783"/>
        <v>Fast</v>
      </c>
    </row>
    <row r="7113" spans="1:23" x14ac:dyDescent="0.3">
      <c r="A7113">
        <v>607112</v>
      </c>
      <c r="B7113">
        <v>59283</v>
      </c>
      <c r="C7113">
        <v>43</v>
      </c>
      <c r="D7113" t="s">
        <v>4</v>
      </c>
      <c r="E7113" t="s">
        <v>8</v>
      </c>
      <c r="F7113" t="s">
        <v>19</v>
      </c>
      <c r="G7113" t="s">
        <v>29</v>
      </c>
      <c r="H7113" s="1">
        <v>44640</v>
      </c>
      <c r="I7113" t="s">
        <v>34</v>
      </c>
      <c r="J7113">
        <v>71</v>
      </c>
      <c r="K7113">
        <v>1.4</v>
      </c>
      <c r="L7113">
        <v>438.71</v>
      </c>
      <c r="M7113">
        <v>86.07</v>
      </c>
      <c r="N7113" t="s">
        <v>47</v>
      </c>
      <c r="O7113">
        <v>1</v>
      </c>
      <c r="P7113" t="str" cm="1">
        <f t="array" ref="P7113">_xlfn.IFS(C7113&lt;25,"18-24", C7113&lt;=35,"25-35", C7113&lt;=50,"36-50",TRUE,"50+")</f>
        <v>36-50</v>
      </c>
      <c r="Q7113" t="str">
        <f t="shared" si="777"/>
        <v>new</v>
      </c>
      <c r="R7113" t="str">
        <f t="shared" si="778"/>
        <v>medium</v>
      </c>
      <c r="S7113" t="str">
        <f t="shared" si="779"/>
        <v>Low</v>
      </c>
      <c r="T7113" t="str">
        <f t="shared" si="780"/>
        <v>Mar</v>
      </c>
      <c r="U7113">
        <f t="shared" si="781"/>
        <v>2022</v>
      </c>
      <c r="V7113" t="str">
        <f t="shared" si="782"/>
        <v>0-5</v>
      </c>
      <c r="W7113" t="str">
        <f t="shared" si="783"/>
        <v>Slow</v>
      </c>
    </row>
    <row r="7114" spans="1:23" x14ac:dyDescent="0.3">
      <c r="A7114">
        <v>607113</v>
      </c>
      <c r="B7114">
        <v>84909</v>
      </c>
      <c r="C7114">
        <v>19</v>
      </c>
      <c r="D7114" t="s">
        <v>7</v>
      </c>
      <c r="E7114" t="s">
        <v>15</v>
      </c>
      <c r="F7114" t="s">
        <v>32</v>
      </c>
      <c r="G7114" t="s">
        <v>25</v>
      </c>
      <c r="H7114" s="1">
        <v>45245</v>
      </c>
      <c r="I7114" t="s">
        <v>33</v>
      </c>
      <c r="J7114">
        <v>30</v>
      </c>
      <c r="K7114">
        <v>1.9</v>
      </c>
      <c r="L7114">
        <v>906.85</v>
      </c>
      <c r="M7114">
        <v>44.59</v>
      </c>
      <c r="N7114" t="s">
        <v>50</v>
      </c>
      <c r="O7114">
        <v>4</v>
      </c>
      <c r="P7114" t="str" cm="1">
        <f t="array" ref="P7114">_xlfn.IFS(C7114&lt;25,"18-24", C7114&lt;=35,"25-35", C7114&lt;=50,"36-50",TRUE,"50+")</f>
        <v>18-24</v>
      </c>
      <c r="Q7114" t="str">
        <f t="shared" si="777"/>
        <v>new</v>
      </c>
      <c r="R7114" t="str">
        <f t="shared" si="778"/>
        <v>high value</v>
      </c>
      <c r="S7114" t="str">
        <f t="shared" si="779"/>
        <v>medium</v>
      </c>
      <c r="T7114" t="str">
        <f t="shared" si="780"/>
        <v>Nov</v>
      </c>
      <c r="U7114">
        <f t="shared" si="781"/>
        <v>2023</v>
      </c>
      <c r="V7114" t="str">
        <f t="shared" si="782"/>
        <v>0-5</v>
      </c>
      <c r="W7114" t="str">
        <f t="shared" si="783"/>
        <v>Fast</v>
      </c>
    </row>
    <row r="7115" spans="1:23" x14ac:dyDescent="0.3">
      <c r="A7115">
        <v>607114</v>
      </c>
      <c r="B7115">
        <v>61362</v>
      </c>
      <c r="C7115">
        <v>39</v>
      </c>
      <c r="D7115" t="s">
        <v>4</v>
      </c>
      <c r="E7115" t="s">
        <v>5</v>
      </c>
      <c r="F7115" t="s">
        <v>22</v>
      </c>
      <c r="G7115" t="s">
        <v>25</v>
      </c>
      <c r="H7115" s="1">
        <v>45107</v>
      </c>
      <c r="I7115" t="s">
        <v>34</v>
      </c>
      <c r="J7115">
        <v>47</v>
      </c>
      <c r="K7115">
        <v>4</v>
      </c>
      <c r="L7115">
        <v>1184.5899999999999</v>
      </c>
      <c r="M7115">
        <v>90.29</v>
      </c>
      <c r="N7115" t="s">
        <v>48</v>
      </c>
      <c r="O7115">
        <v>2</v>
      </c>
      <c r="P7115" t="str" cm="1">
        <f t="array" ref="P7115">_xlfn.IFS(C7115&lt;25,"18-24", C7115&lt;=35,"25-35", C7115&lt;=50,"36-50",TRUE,"50+")</f>
        <v>36-50</v>
      </c>
      <c r="Q7115" t="str">
        <f t="shared" si="777"/>
        <v>new</v>
      </c>
      <c r="R7115" t="str">
        <f t="shared" si="778"/>
        <v>high value</v>
      </c>
      <c r="S7115" t="str">
        <f t="shared" si="779"/>
        <v>Low</v>
      </c>
      <c r="T7115" t="str">
        <f t="shared" si="780"/>
        <v>Jun</v>
      </c>
      <c r="U7115">
        <f t="shared" si="781"/>
        <v>2023</v>
      </c>
      <c r="V7115" t="str">
        <f t="shared" si="782"/>
        <v>0-5</v>
      </c>
      <c r="W7115" t="str">
        <f t="shared" si="783"/>
        <v>Slow</v>
      </c>
    </row>
    <row r="7116" spans="1:23" x14ac:dyDescent="0.3">
      <c r="A7116">
        <v>607115</v>
      </c>
      <c r="B7116">
        <v>37560</v>
      </c>
      <c r="C7116">
        <v>28</v>
      </c>
      <c r="D7116" t="s">
        <v>4</v>
      </c>
      <c r="E7116" t="s">
        <v>15</v>
      </c>
      <c r="F7116" t="s">
        <v>26</v>
      </c>
      <c r="G7116" t="s">
        <v>23</v>
      </c>
      <c r="H7116" s="1">
        <v>45369</v>
      </c>
      <c r="I7116" t="s">
        <v>34</v>
      </c>
      <c r="J7116">
        <v>75</v>
      </c>
      <c r="K7116">
        <v>8.1</v>
      </c>
      <c r="L7116">
        <v>1407.98</v>
      </c>
      <c r="M7116">
        <v>59.31</v>
      </c>
      <c r="N7116" t="s">
        <v>48</v>
      </c>
      <c r="O7116">
        <v>5</v>
      </c>
      <c r="P7116" t="str" cm="1">
        <f t="array" ref="P7116">_xlfn.IFS(C7116&lt;25,"18-24", C7116&lt;=35,"25-35", C7116&lt;=50,"36-50",TRUE,"50+")</f>
        <v>25-35</v>
      </c>
      <c r="Q7116" t="str">
        <f t="shared" si="777"/>
        <v>new</v>
      </c>
      <c r="R7116" t="str">
        <f t="shared" si="778"/>
        <v>high value</v>
      </c>
      <c r="S7116" t="str">
        <f t="shared" si="779"/>
        <v>High</v>
      </c>
      <c r="T7116" t="str">
        <f t="shared" si="780"/>
        <v>Mar</v>
      </c>
      <c r="U7116">
        <f t="shared" si="781"/>
        <v>2024</v>
      </c>
      <c r="V7116" t="str">
        <f t="shared" si="782"/>
        <v>5-10</v>
      </c>
      <c r="W7116" t="str">
        <f t="shared" si="783"/>
        <v>Slow</v>
      </c>
    </row>
    <row r="7117" spans="1:23" x14ac:dyDescent="0.3">
      <c r="A7117">
        <v>607116</v>
      </c>
      <c r="B7117">
        <v>33087</v>
      </c>
      <c r="C7117">
        <v>56</v>
      </c>
      <c r="D7117" t="s">
        <v>7</v>
      </c>
      <c r="E7117" t="s">
        <v>13</v>
      </c>
      <c r="F7117" t="s">
        <v>18</v>
      </c>
      <c r="G7117" t="s">
        <v>27</v>
      </c>
      <c r="H7117" s="1">
        <v>45207</v>
      </c>
      <c r="I7117" t="s">
        <v>33</v>
      </c>
      <c r="J7117">
        <v>73</v>
      </c>
      <c r="K7117">
        <v>12.2</v>
      </c>
      <c r="L7117">
        <v>604.15</v>
      </c>
      <c r="M7117">
        <v>36.76</v>
      </c>
      <c r="N7117" t="s">
        <v>49</v>
      </c>
      <c r="O7117">
        <v>5</v>
      </c>
      <c r="P7117" t="str" cm="1">
        <f t="array" ref="P7117">_xlfn.IFS(C7117&lt;25,"18-24", C7117&lt;=35,"25-35", C7117&lt;=50,"36-50",TRUE,"50+")</f>
        <v>50+</v>
      </c>
      <c r="Q7117" t="str">
        <f t="shared" si="777"/>
        <v>new</v>
      </c>
      <c r="R7117" t="str">
        <f t="shared" si="778"/>
        <v>high value</v>
      </c>
      <c r="S7117" t="str">
        <f t="shared" si="779"/>
        <v>High</v>
      </c>
      <c r="T7117" t="str">
        <f t="shared" si="780"/>
        <v>Oct</v>
      </c>
      <c r="U7117">
        <f t="shared" si="781"/>
        <v>2023</v>
      </c>
      <c r="V7117" t="str">
        <f t="shared" si="782"/>
        <v>10-15</v>
      </c>
      <c r="W7117" t="str">
        <f t="shared" si="783"/>
        <v>Slow</v>
      </c>
    </row>
    <row r="7118" spans="1:23" x14ac:dyDescent="0.3">
      <c r="A7118">
        <v>607117</v>
      </c>
      <c r="B7118">
        <v>42164</v>
      </c>
      <c r="C7118">
        <v>29</v>
      </c>
      <c r="D7118" t="s">
        <v>7</v>
      </c>
      <c r="E7118" t="s">
        <v>8</v>
      </c>
      <c r="F7118" t="s">
        <v>22</v>
      </c>
      <c r="G7118" t="s">
        <v>31</v>
      </c>
      <c r="H7118" s="1">
        <v>45052</v>
      </c>
      <c r="I7118" t="s">
        <v>34</v>
      </c>
      <c r="J7118">
        <v>25</v>
      </c>
      <c r="K7118">
        <v>13.7</v>
      </c>
      <c r="L7118">
        <v>1434.49</v>
      </c>
      <c r="M7118">
        <v>105.65</v>
      </c>
      <c r="N7118" t="s">
        <v>49</v>
      </c>
      <c r="O7118">
        <v>4</v>
      </c>
      <c r="P7118" t="str" cm="1">
        <f t="array" ref="P7118">_xlfn.IFS(C7118&lt;25,"18-24", C7118&lt;=35,"25-35", C7118&lt;=50,"36-50",TRUE,"50+")</f>
        <v>25-35</v>
      </c>
      <c r="Q7118" t="str">
        <f t="shared" si="777"/>
        <v>new</v>
      </c>
      <c r="R7118" t="str">
        <f t="shared" si="778"/>
        <v>high value</v>
      </c>
      <c r="S7118" t="str">
        <f t="shared" si="779"/>
        <v>medium</v>
      </c>
      <c r="T7118" t="str">
        <f t="shared" si="780"/>
        <v>May</v>
      </c>
      <c r="U7118">
        <f t="shared" si="781"/>
        <v>2023</v>
      </c>
      <c r="V7118" t="str">
        <f t="shared" si="782"/>
        <v>10-15</v>
      </c>
      <c r="W7118" t="str">
        <f t="shared" si="783"/>
        <v>Fast</v>
      </c>
    </row>
    <row r="7119" spans="1:23" x14ac:dyDescent="0.3">
      <c r="A7119">
        <v>607118</v>
      </c>
      <c r="B7119">
        <v>26622</v>
      </c>
      <c r="C7119">
        <v>64</v>
      </c>
      <c r="D7119" t="s">
        <v>4</v>
      </c>
      <c r="E7119" t="s">
        <v>8</v>
      </c>
      <c r="F7119" t="s">
        <v>32</v>
      </c>
      <c r="G7119" t="s">
        <v>21</v>
      </c>
      <c r="H7119" s="1">
        <v>44820</v>
      </c>
      <c r="I7119" t="s">
        <v>34</v>
      </c>
      <c r="J7119">
        <v>43</v>
      </c>
      <c r="K7119">
        <v>13.9</v>
      </c>
      <c r="L7119">
        <v>706.88</v>
      </c>
      <c r="M7119">
        <v>44.89</v>
      </c>
      <c r="N7119" t="s">
        <v>49</v>
      </c>
      <c r="O7119">
        <v>4</v>
      </c>
      <c r="P7119" t="str" cm="1">
        <f t="array" ref="P7119">_xlfn.IFS(C7119&lt;25,"18-24", C7119&lt;=35,"25-35", C7119&lt;=50,"36-50",TRUE,"50+")</f>
        <v>50+</v>
      </c>
      <c r="Q7119" t="str">
        <f t="shared" si="777"/>
        <v>new</v>
      </c>
      <c r="R7119" t="str">
        <f t="shared" si="778"/>
        <v>high value</v>
      </c>
      <c r="S7119" t="str">
        <f t="shared" si="779"/>
        <v>medium</v>
      </c>
      <c r="T7119" t="str">
        <f t="shared" si="780"/>
        <v>Sep</v>
      </c>
      <c r="U7119">
        <f t="shared" si="781"/>
        <v>2022</v>
      </c>
      <c r="V7119" t="str">
        <f t="shared" si="782"/>
        <v>10-15</v>
      </c>
      <c r="W7119" t="str">
        <f t="shared" si="783"/>
        <v>Medium</v>
      </c>
    </row>
    <row r="7120" spans="1:23" x14ac:dyDescent="0.3">
      <c r="A7120">
        <v>607119</v>
      </c>
      <c r="B7120">
        <v>59430</v>
      </c>
      <c r="C7120">
        <v>29</v>
      </c>
      <c r="D7120" t="s">
        <v>4</v>
      </c>
      <c r="E7120" t="s">
        <v>8</v>
      </c>
      <c r="F7120" t="s">
        <v>18</v>
      </c>
      <c r="G7120" t="s">
        <v>21</v>
      </c>
      <c r="H7120" s="1">
        <v>45535</v>
      </c>
      <c r="I7120" t="s">
        <v>34</v>
      </c>
      <c r="J7120">
        <v>84</v>
      </c>
      <c r="K7120">
        <v>12.5</v>
      </c>
      <c r="L7120">
        <v>696.69</v>
      </c>
      <c r="M7120">
        <v>44.43</v>
      </c>
      <c r="N7120" t="s">
        <v>49</v>
      </c>
      <c r="O7120">
        <v>3</v>
      </c>
      <c r="P7120" t="str" cm="1">
        <f t="array" ref="P7120">_xlfn.IFS(C7120&lt;25,"18-24", C7120&lt;=35,"25-35", C7120&lt;=50,"36-50",TRUE,"50+")</f>
        <v>25-35</v>
      </c>
      <c r="Q7120" t="str">
        <f t="shared" si="777"/>
        <v>new</v>
      </c>
      <c r="R7120" t="str">
        <f t="shared" si="778"/>
        <v>high value</v>
      </c>
      <c r="S7120" t="str">
        <f t="shared" si="779"/>
        <v>medium</v>
      </c>
      <c r="T7120" t="str">
        <f t="shared" si="780"/>
        <v>Aug</v>
      </c>
      <c r="U7120">
        <f t="shared" si="781"/>
        <v>2024</v>
      </c>
      <c r="V7120" t="str">
        <f t="shared" si="782"/>
        <v>10-15</v>
      </c>
      <c r="W7120" t="str">
        <f t="shared" si="783"/>
        <v>Slow</v>
      </c>
    </row>
    <row r="7121" spans="1:23" x14ac:dyDescent="0.3">
      <c r="A7121">
        <v>607120</v>
      </c>
      <c r="B7121">
        <v>51041</v>
      </c>
      <c r="C7121">
        <v>53</v>
      </c>
      <c r="D7121" t="s">
        <v>7</v>
      </c>
      <c r="E7121" t="s">
        <v>15</v>
      </c>
      <c r="F7121" t="s">
        <v>26</v>
      </c>
      <c r="G7121" t="s">
        <v>23</v>
      </c>
      <c r="H7121" s="1">
        <v>45601</v>
      </c>
      <c r="I7121" t="s">
        <v>33</v>
      </c>
      <c r="J7121">
        <v>30</v>
      </c>
      <c r="K7121">
        <v>3</v>
      </c>
      <c r="L7121">
        <v>742.54</v>
      </c>
      <c r="M7121">
        <v>22.25</v>
      </c>
      <c r="N7121" t="s">
        <v>49</v>
      </c>
      <c r="O7121">
        <v>5</v>
      </c>
      <c r="P7121" t="str" cm="1">
        <f t="array" ref="P7121">_xlfn.IFS(C7121&lt;25,"18-24", C7121&lt;=35,"25-35", C7121&lt;=50,"36-50",TRUE,"50+")</f>
        <v>50+</v>
      </c>
      <c r="Q7121" t="str">
        <f t="shared" si="777"/>
        <v>new</v>
      </c>
      <c r="R7121" t="str">
        <f t="shared" si="778"/>
        <v>high value</v>
      </c>
      <c r="S7121" t="str">
        <f t="shared" si="779"/>
        <v>High</v>
      </c>
      <c r="T7121" t="str">
        <f t="shared" si="780"/>
        <v>Nov</v>
      </c>
      <c r="U7121">
        <f t="shared" si="781"/>
        <v>2024</v>
      </c>
      <c r="V7121" t="str">
        <f t="shared" si="782"/>
        <v>0-5</v>
      </c>
      <c r="W7121" t="str">
        <f t="shared" si="783"/>
        <v>Fast</v>
      </c>
    </row>
    <row r="7122" spans="1:23" x14ac:dyDescent="0.3">
      <c r="A7122">
        <v>607121</v>
      </c>
      <c r="B7122">
        <v>70276</v>
      </c>
      <c r="C7122">
        <v>55</v>
      </c>
      <c r="D7122" t="s">
        <v>7</v>
      </c>
      <c r="E7122" t="s">
        <v>15</v>
      </c>
      <c r="F7122" t="s">
        <v>24</v>
      </c>
      <c r="G7122" t="s">
        <v>29</v>
      </c>
      <c r="H7122" s="1">
        <v>45083</v>
      </c>
      <c r="I7122" t="s">
        <v>34</v>
      </c>
      <c r="J7122">
        <v>37</v>
      </c>
      <c r="K7122">
        <v>7.7</v>
      </c>
      <c r="L7122">
        <v>1052.7</v>
      </c>
      <c r="M7122">
        <v>62.32</v>
      </c>
      <c r="N7122" t="s">
        <v>49</v>
      </c>
      <c r="O7122">
        <v>2</v>
      </c>
      <c r="P7122" t="str" cm="1">
        <f t="array" ref="P7122">_xlfn.IFS(C7122&lt;25,"18-24", C7122&lt;=35,"25-35", C7122&lt;=50,"36-50",TRUE,"50+")</f>
        <v>50+</v>
      </c>
      <c r="Q7122" t="str">
        <f t="shared" si="777"/>
        <v>new</v>
      </c>
      <c r="R7122" t="str">
        <f t="shared" si="778"/>
        <v>high value</v>
      </c>
      <c r="S7122" t="str">
        <f t="shared" si="779"/>
        <v>Low</v>
      </c>
      <c r="T7122" t="str">
        <f t="shared" si="780"/>
        <v>Jun</v>
      </c>
      <c r="U7122">
        <f t="shared" si="781"/>
        <v>2023</v>
      </c>
      <c r="V7122" t="str">
        <f t="shared" si="782"/>
        <v>5-10</v>
      </c>
      <c r="W7122" t="str">
        <f t="shared" si="783"/>
        <v>Medium</v>
      </c>
    </row>
    <row r="7123" spans="1:23" x14ac:dyDescent="0.3">
      <c r="A7123">
        <v>607122</v>
      </c>
      <c r="B7123">
        <v>93153</v>
      </c>
      <c r="C7123">
        <v>50</v>
      </c>
      <c r="D7123" t="s">
        <v>4</v>
      </c>
      <c r="E7123" t="s">
        <v>13</v>
      </c>
      <c r="F7123" t="s">
        <v>22</v>
      </c>
      <c r="G7123" t="s">
        <v>31</v>
      </c>
      <c r="H7123" s="1">
        <v>44630</v>
      </c>
      <c r="I7123" t="s">
        <v>33</v>
      </c>
      <c r="J7123">
        <v>78</v>
      </c>
      <c r="K7123">
        <v>5.8</v>
      </c>
      <c r="L7123">
        <v>1230.74</v>
      </c>
      <c r="M7123">
        <v>26.48</v>
      </c>
      <c r="N7123" t="s">
        <v>50</v>
      </c>
      <c r="O7123">
        <v>5</v>
      </c>
      <c r="P7123" t="str" cm="1">
        <f t="array" ref="P7123">_xlfn.IFS(C7123&lt;25,"18-24", C7123&lt;=35,"25-35", C7123&lt;=50,"36-50",TRUE,"50+")</f>
        <v>36-50</v>
      </c>
      <c r="Q7123" t="str">
        <f t="shared" si="777"/>
        <v>new</v>
      </c>
      <c r="R7123" t="str">
        <f t="shared" si="778"/>
        <v>high value</v>
      </c>
      <c r="S7123" t="str">
        <f t="shared" si="779"/>
        <v>High</v>
      </c>
      <c r="T7123" t="str">
        <f t="shared" si="780"/>
        <v>Mar</v>
      </c>
      <c r="U7123">
        <f t="shared" si="781"/>
        <v>2022</v>
      </c>
      <c r="V7123" t="str">
        <f t="shared" si="782"/>
        <v>5-10</v>
      </c>
      <c r="W7123" t="str">
        <f t="shared" si="783"/>
        <v>Slow</v>
      </c>
    </row>
    <row r="7124" spans="1:23" x14ac:dyDescent="0.3">
      <c r="A7124">
        <v>607123</v>
      </c>
      <c r="B7124">
        <v>13343</v>
      </c>
      <c r="C7124">
        <v>25</v>
      </c>
      <c r="D7124" t="s">
        <v>7</v>
      </c>
      <c r="E7124" t="s">
        <v>8</v>
      </c>
      <c r="F7124" t="s">
        <v>19</v>
      </c>
      <c r="G7124" t="s">
        <v>21</v>
      </c>
      <c r="H7124" s="1">
        <v>44898</v>
      </c>
      <c r="I7124" t="s">
        <v>34</v>
      </c>
      <c r="J7124">
        <v>37</v>
      </c>
      <c r="K7124">
        <v>10.6</v>
      </c>
      <c r="L7124">
        <v>397.12</v>
      </c>
      <c r="M7124">
        <v>51.12</v>
      </c>
      <c r="N7124" t="s">
        <v>49</v>
      </c>
      <c r="O7124">
        <v>1</v>
      </c>
      <c r="P7124" t="str" cm="1">
        <f t="array" ref="P7124">_xlfn.IFS(C7124&lt;25,"18-24", C7124&lt;=35,"25-35", C7124&lt;=50,"36-50",TRUE,"50+")</f>
        <v>25-35</v>
      </c>
      <c r="Q7124" t="str">
        <f t="shared" si="777"/>
        <v>new</v>
      </c>
      <c r="R7124" t="str">
        <f t="shared" si="778"/>
        <v>medium</v>
      </c>
      <c r="S7124" t="str">
        <f t="shared" si="779"/>
        <v>Low</v>
      </c>
      <c r="T7124" t="str">
        <f t="shared" si="780"/>
        <v>Dec</v>
      </c>
      <c r="U7124">
        <f t="shared" si="781"/>
        <v>2022</v>
      </c>
      <c r="V7124" t="str">
        <f t="shared" si="782"/>
        <v>10-15</v>
      </c>
      <c r="W7124" t="str">
        <f t="shared" si="783"/>
        <v>Medium</v>
      </c>
    </row>
    <row r="7125" spans="1:23" x14ac:dyDescent="0.3">
      <c r="A7125">
        <v>607124</v>
      </c>
      <c r="B7125">
        <v>23943</v>
      </c>
      <c r="C7125">
        <v>63</v>
      </c>
      <c r="D7125" t="s">
        <v>4</v>
      </c>
      <c r="E7125" t="s">
        <v>5</v>
      </c>
      <c r="F7125" t="s">
        <v>19</v>
      </c>
      <c r="G7125" t="s">
        <v>29</v>
      </c>
      <c r="H7125" s="1">
        <v>44984</v>
      </c>
      <c r="I7125" t="s">
        <v>34</v>
      </c>
      <c r="J7125">
        <v>83</v>
      </c>
      <c r="K7125">
        <v>13.6</v>
      </c>
      <c r="L7125">
        <v>438.22</v>
      </c>
      <c r="M7125">
        <v>45.69</v>
      </c>
      <c r="N7125" t="s">
        <v>49</v>
      </c>
      <c r="O7125">
        <v>4</v>
      </c>
      <c r="P7125" t="str" cm="1">
        <f t="array" ref="P7125">_xlfn.IFS(C7125&lt;25,"18-24", C7125&lt;=35,"25-35", C7125&lt;=50,"36-50",TRUE,"50+")</f>
        <v>50+</v>
      </c>
      <c r="Q7125" t="str">
        <f t="shared" si="777"/>
        <v>repeat</v>
      </c>
      <c r="R7125" t="str">
        <f t="shared" si="778"/>
        <v>medium</v>
      </c>
      <c r="S7125" t="str">
        <f t="shared" si="779"/>
        <v>medium</v>
      </c>
      <c r="T7125" t="str">
        <f t="shared" si="780"/>
        <v>Feb</v>
      </c>
      <c r="U7125">
        <f t="shared" si="781"/>
        <v>2023</v>
      </c>
      <c r="V7125" t="str">
        <f t="shared" si="782"/>
        <v>10-15</v>
      </c>
      <c r="W7125" t="str">
        <f t="shared" si="783"/>
        <v>Slow</v>
      </c>
    </row>
    <row r="7126" spans="1:23" x14ac:dyDescent="0.3">
      <c r="A7126">
        <v>607125</v>
      </c>
      <c r="B7126">
        <v>14670</v>
      </c>
      <c r="C7126">
        <v>35</v>
      </c>
      <c r="D7126" t="s">
        <v>7</v>
      </c>
      <c r="E7126" t="s">
        <v>15</v>
      </c>
      <c r="F7126" t="s">
        <v>26</v>
      </c>
      <c r="G7126" t="s">
        <v>27</v>
      </c>
      <c r="H7126" s="1">
        <v>44632</v>
      </c>
      <c r="I7126" t="s">
        <v>34</v>
      </c>
      <c r="J7126">
        <v>33</v>
      </c>
      <c r="K7126">
        <v>13.5</v>
      </c>
      <c r="L7126">
        <v>1275.8</v>
      </c>
      <c r="M7126">
        <v>73.47</v>
      </c>
      <c r="N7126" t="s">
        <v>50</v>
      </c>
      <c r="O7126">
        <v>3</v>
      </c>
      <c r="P7126" t="str" cm="1">
        <f t="array" ref="P7126">_xlfn.IFS(C7126&lt;25,"18-24", C7126&lt;=35,"25-35", C7126&lt;=50,"36-50",TRUE,"50+")</f>
        <v>25-35</v>
      </c>
      <c r="Q7126" t="str">
        <f t="shared" si="777"/>
        <v>new</v>
      </c>
      <c r="R7126" t="str">
        <f t="shared" si="778"/>
        <v>high value</v>
      </c>
      <c r="S7126" t="str">
        <f t="shared" si="779"/>
        <v>medium</v>
      </c>
      <c r="T7126" t="str">
        <f t="shared" si="780"/>
        <v>Mar</v>
      </c>
      <c r="U7126">
        <f t="shared" si="781"/>
        <v>2022</v>
      </c>
      <c r="V7126" t="str">
        <f t="shared" si="782"/>
        <v>10-15</v>
      </c>
      <c r="W7126" t="str">
        <f t="shared" si="783"/>
        <v>Medium</v>
      </c>
    </row>
    <row r="7127" spans="1:23" x14ac:dyDescent="0.3">
      <c r="A7127">
        <v>607126</v>
      </c>
      <c r="B7127">
        <v>79558</v>
      </c>
      <c r="C7127">
        <v>20</v>
      </c>
      <c r="D7127" t="s">
        <v>4</v>
      </c>
      <c r="E7127" t="s">
        <v>11</v>
      </c>
      <c r="F7127" t="s">
        <v>26</v>
      </c>
      <c r="G7127" t="s">
        <v>23</v>
      </c>
      <c r="H7127" s="1">
        <v>44639</v>
      </c>
      <c r="I7127" t="s">
        <v>34</v>
      </c>
      <c r="J7127">
        <v>46</v>
      </c>
      <c r="K7127">
        <v>14.1</v>
      </c>
      <c r="L7127">
        <v>1438.25</v>
      </c>
      <c r="M7127">
        <v>109.92</v>
      </c>
      <c r="N7127" t="s">
        <v>49</v>
      </c>
      <c r="O7127">
        <v>4</v>
      </c>
      <c r="P7127" t="str" cm="1">
        <f t="array" ref="P7127">_xlfn.IFS(C7127&lt;25,"18-24", C7127&lt;=35,"25-35", C7127&lt;=50,"36-50",TRUE,"50+")</f>
        <v>18-24</v>
      </c>
      <c r="Q7127" t="str">
        <f t="shared" si="777"/>
        <v>new</v>
      </c>
      <c r="R7127" t="str">
        <f t="shared" si="778"/>
        <v>high value</v>
      </c>
      <c r="S7127" t="str">
        <f t="shared" si="779"/>
        <v>medium</v>
      </c>
      <c r="T7127" t="str">
        <f t="shared" si="780"/>
        <v>Mar</v>
      </c>
      <c r="U7127">
        <f t="shared" si="781"/>
        <v>2022</v>
      </c>
      <c r="V7127" t="str">
        <f t="shared" si="782"/>
        <v>10-15</v>
      </c>
      <c r="W7127" t="str">
        <f t="shared" si="783"/>
        <v>Slow</v>
      </c>
    </row>
    <row r="7128" spans="1:23" x14ac:dyDescent="0.3">
      <c r="A7128">
        <v>607127</v>
      </c>
      <c r="B7128">
        <v>76466</v>
      </c>
      <c r="C7128">
        <v>28</v>
      </c>
      <c r="D7128" t="s">
        <v>4</v>
      </c>
      <c r="E7128" t="s">
        <v>5</v>
      </c>
      <c r="F7128" t="s">
        <v>24</v>
      </c>
      <c r="G7128" t="s">
        <v>23</v>
      </c>
      <c r="H7128" s="1">
        <v>44577</v>
      </c>
      <c r="I7128" t="s">
        <v>34</v>
      </c>
      <c r="J7128">
        <v>82</v>
      </c>
      <c r="K7128">
        <v>8.8000000000000007</v>
      </c>
      <c r="L7128">
        <v>532.95000000000005</v>
      </c>
      <c r="M7128">
        <v>36.340000000000003</v>
      </c>
      <c r="N7128" t="s">
        <v>49</v>
      </c>
      <c r="O7128">
        <v>5</v>
      </c>
      <c r="P7128" t="str" cm="1">
        <f t="array" ref="P7128">_xlfn.IFS(C7128&lt;25,"18-24", C7128&lt;=35,"25-35", C7128&lt;=50,"36-50",TRUE,"50+")</f>
        <v>25-35</v>
      </c>
      <c r="Q7128" t="str">
        <f t="shared" si="777"/>
        <v>new</v>
      </c>
      <c r="R7128" t="str">
        <f t="shared" si="778"/>
        <v>high value</v>
      </c>
      <c r="S7128" t="str">
        <f t="shared" si="779"/>
        <v>High</v>
      </c>
      <c r="T7128" t="str">
        <f t="shared" si="780"/>
        <v>Jan</v>
      </c>
      <c r="U7128">
        <f t="shared" si="781"/>
        <v>2022</v>
      </c>
      <c r="V7128" t="str">
        <f t="shared" si="782"/>
        <v>5-10</v>
      </c>
      <c r="W7128" t="str">
        <f t="shared" si="783"/>
        <v>Slow</v>
      </c>
    </row>
    <row r="7129" spans="1:23" x14ac:dyDescent="0.3">
      <c r="A7129">
        <v>607128</v>
      </c>
      <c r="B7129">
        <v>87746</v>
      </c>
      <c r="C7129">
        <v>42</v>
      </c>
      <c r="D7129" t="s">
        <v>7</v>
      </c>
      <c r="E7129" t="s">
        <v>11</v>
      </c>
      <c r="F7129" t="s">
        <v>32</v>
      </c>
      <c r="G7129" t="s">
        <v>25</v>
      </c>
      <c r="H7129" s="1">
        <v>44689</v>
      </c>
      <c r="I7129" t="s">
        <v>34</v>
      </c>
      <c r="J7129">
        <v>33</v>
      </c>
      <c r="K7129">
        <v>1.4</v>
      </c>
      <c r="L7129">
        <v>1256.99</v>
      </c>
      <c r="M7129">
        <v>70.400000000000006</v>
      </c>
      <c r="N7129" t="s">
        <v>50</v>
      </c>
      <c r="O7129">
        <v>3</v>
      </c>
      <c r="P7129" t="str" cm="1">
        <f t="array" ref="P7129">_xlfn.IFS(C7129&lt;25,"18-24", C7129&lt;=35,"25-35", C7129&lt;=50,"36-50",TRUE,"50+")</f>
        <v>36-50</v>
      </c>
      <c r="Q7129" t="str">
        <f t="shared" si="777"/>
        <v>new</v>
      </c>
      <c r="R7129" t="str">
        <f t="shared" si="778"/>
        <v>high value</v>
      </c>
      <c r="S7129" t="str">
        <f t="shared" si="779"/>
        <v>medium</v>
      </c>
      <c r="T7129" t="str">
        <f t="shared" si="780"/>
        <v>May</v>
      </c>
      <c r="U7129">
        <f t="shared" si="781"/>
        <v>2022</v>
      </c>
      <c r="V7129" t="str">
        <f t="shared" si="782"/>
        <v>0-5</v>
      </c>
      <c r="W7129" t="str">
        <f t="shared" si="783"/>
        <v>Medium</v>
      </c>
    </row>
    <row r="7130" spans="1:23" x14ac:dyDescent="0.3">
      <c r="A7130">
        <v>607129</v>
      </c>
      <c r="B7130">
        <v>34210</v>
      </c>
      <c r="C7130">
        <v>30</v>
      </c>
      <c r="D7130" t="s">
        <v>7</v>
      </c>
      <c r="E7130" t="s">
        <v>16</v>
      </c>
      <c r="F7130" t="s">
        <v>24</v>
      </c>
      <c r="G7130" t="s">
        <v>21</v>
      </c>
      <c r="H7130" s="1">
        <v>45227</v>
      </c>
      <c r="I7130" t="s">
        <v>34</v>
      </c>
      <c r="J7130">
        <v>28</v>
      </c>
      <c r="K7130">
        <v>11.9</v>
      </c>
      <c r="L7130">
        <v>478.56</v>
      </c>
      <c r="M7130">
        <v>79.64</v>
      </c>
      <c r="N7130" t="s">
        <v>50</v>
      </c>
      <c r="O7130">
        <v>2</v>
      </c>
      <c r="P7130" t="str" cm="1">
        <f t="array" ref="P7130">_xlfn.IFS(C7130&lt;25,"18-24", C7130&lt;=35,"25-35", C7130&lt;=50,"36-50",TRUE,"50+")</f>
        <v>25-35</v>
      </c>
      <c r="Q7130" t="str">
        <f t="shared" si="777"/>
        <v>new</v>
      </c>
      <c r="R7130" t="str">
        <f t="shared" si="778"/>
        <v>medium</v>
      </c>
      <c r="S7130" t="str">
        <f t="shared" si="779"/>
        <v>Low</v>
      </c>
      <c r="T7130" t="str">
        <f t="shared" si="780"/>
        <v>Oct</v>
      </c>
      <c r="U7130">
        <f t="shared" si="781"/>
        <v>2023</v>
      </c>
      <c r="V7130" t="str">
        <f t="shared" si="782"/>
        <v>10-15</v>
      </c>
      <c r="W7130" t="str">
        <f t="shared" si="783"/>
        <v>Fast</v>
      </c>
    </row>
    <row r="7131" spans="1:23" x14ac:dyDescent="0.3">
      <c r="A7131">
        <v>607130</v>
      </c>
      <c r="B7131">
        <v>35217</v>
      </c>
      <c r="C7131">
        <v>29</v>
      </c>
      <c r="D7131" t="s">
        <v>7</v>
      </c>
      <c r="E7131" t="s">
        <v>13</v>
      </c>
      <c r="F7131" t="s">
        <v>24</v>
      </c>
      <c r="G7131" t="s">
        <v>23</v>
      </c>
      <c r="H7131" s="1">
        <v>44703</v>
      </c>
      <c r="I7131" t="s">
        <v>33</v>
      </c>
      <c r="J7131">
        <v>88</v>
      </c>
      <c r="K7131">
        <v>2.4</v>
      </c>
      <c r="L7131">
        <v>662.42</v>
      </c>
      <c r="M7131">
        <v>49.42</v>
      </c>
      <c r="N7131" t="s">
        <v>50</v>
      </c>
      <c r="O7131">
        <v>3</v>
      </c>
      <c r="P7131" t="str" cm="1">
        <f t="array" ref="P7131">_xlfn.IFS(C7131&lt;25,"18-24", C7131&lt;=35,"25-35", C7131&lt;=50,"36-50",TRUE,"50+")</f>
        <v>25-35</v>
      </c>
      <c r="Q7131" t="str">
        <f t="shared" si="777"/>
        <v>new</v>
      </c>
      <c r="R7131" t="str">
        <f t="shared" si="778"/>
        <v>high value</v>
      </c>
      <c r="S7131" t="str">
        <f t="shared" si="779"/>
        <v>medium</v>
      </c>
      <c r="T7131" t="str">
        <f t="shared" si="780"/>
        <v>May</v>
      </c>
      <c r="U7131">
        <f t="shared" si="781"/>
        <v>2022</v>
      </c>
      <c r="V7131" t="str">
        <f t="shared" si="782"/>
        <v>0-5</v>
      </c>
      <c r="W7131" t="str">
        <f t="shared" si="783"/>
        <v>Slow</v>
      </c>
    </row>
    <row r="7132" spans="1:23" x14ac:dyDescent="0.3">
      <c r="A7132">
        <v>607131</v>
      </c>
      <c r="B7132">
        <v>62974</v>
      </c>
      <c r="C7132">
        <v>55</v>
      </c>
      <c r="D7132" t="s">
        <v>4</v>
      </c>
      <c r="E7132" t="s">
        <v>13</v>
      </c>
      <c r="F7132" t="s">
        <v>19</v>
      </c>
      <c r="G7132" t="s">
        <v>21</v>
      </c>
      <c r="H7132" s="1">
        <v>45376</v>
      </c>
      <c r="I7132" t="s">
        <v>34</v>
      </c>
      <c r="J7132">
        <v>71</v>
      </c>
      <c r="K7132">
        <v>9.1</v>
      </c>
      <c r="L7132">
        <v>1035.04</v>
      </c>
      <c r="M7132">
        <v>98.06</v>
      </c>
      <c r="N7132" t="s">
        <v>47</v>
      </c>
      <c r="O7132">
        <v>3</v>
      </c>
      <c r="P7132" t="str" cm="1">
        <f t="array" ref="P7132">_xlfn.IFS(C7132&lt;25,"18-24", C7132&lt;=35,"25-35", C7132&lt;=50,"36-50",TRUE,"50+")</f>
        <v>50+</v>
      </c>
      <c r="Q7132" t="str">
        <f t="shared" si="777"/>
        <v>new</v>
      </c>
      <c r="R7132" t="str">
        <f t="shared" si="778"/>
        <v>high value</v>
      </c>
      <c r="S7132" t="str">
        <f t="shared" si="779"/>
        <v>medium</v>
      </c>
      <c r="T7132" t="str">
        <f t="shared" si="780"/>
        <v>Mar</v>
      </c>
      <c r="U7132">
        <f t="shared" si="781"/>
        <v>2024</v>
      </c>
      <c r="V7132" t="str">
        <f t="shared" si="782"/>
        <v>5-10</v>
      </c>
      <c r="W7132" t="str">
        <f t="shared" si="783"/>
        <v>Slow</v>
      </c>
    </row>
    <row r="7133" spans="1:23" x14ac:dyDescent="0.3">
      <c r="A7133">
        <v>607132</v>
      </c>
      <c r="B7133">
        <v>97391</v>
      </c>
      <c r="C7133">
        <v>40</v>
      </c>
      <c r="D7133" t="s">
        <v>7</v>
      </c>
      <c r="E7133" t="s">
        <v>16</v>
      </c>
      <c r="F7133" t="s">
        <v>18</v>
      </c>
      <c r="G7133" t="s">
        <v>27</v>
      </c>
      <c r="H7133" s="1">
        <v>45247</v>
      </c>
      <c r="I7133" t="s">
        <v>34</v>
      </c>
      <c r="J7133">
        <v>81</v>
      </c>
      <c r="K7133">
        <v>9.1999999999999993</v>
      </c>
      <c r="L7133">
        <v>411.23</v>
      </c>
      <c r="M7133">
        <v>37.22</v>
      </c>
      <c r="N7133" t="s">
        <v>50</v>
      </c>
      <c r="O7133">
        <v>2</v>
      </c>
      <c r="P7133" t="str" cm="1">
        <f t="array" ref="P7133">_xlfn.IFS(C7133&lt;25,"18-24", C7133&lt;=35,"25-35", C7133&lt;=50,"36-50",TRUE,"50+")</f>
        <v>36-50</v>
      </c>
      <c r="Q7133" t="str">
        <f t="shared" si="777"/>
        <v>new</v>
      </c>
      <c r="R7133" t="str">
        <f t="shared" si="778"/>
        <v>medium</v>
      </c>
      <c r="S7133" t="str">
        <f t="shared" si="779"/>
        <v>Low</v>
      </c>
      <c r="T7133" t="str">
        <f t="shared" si="780"/>
        <v>Nov</v>
      </c>
      <c r="U7133">
        <f t="shared" si="781"/>
        <v>2023</v>
      </c>
      <c r="V7133" t="str">
        <f t="shared" si="782"/>
        <v>5-10</v>
      </c>
      <c r="W7133" t="str">
        <f t="shared" si="783"/>
        <v>Slow</v>
      </c>
    </row>
    <row r="7134" spans="1:23" x14ac:dyDescent="0.3">
      <c r="A7134">
        <v>607133</v>
      </c>
      <c r="B7134">
        <v>14659</v>
      </c>
      <c r="C7134">
        <v>48</v>
      </c>
      <c r="D7134" t="s">
        <v>4</v>
      </c>
      <c r="E7134" t="s">
        <v>15</v>
      </c>
      <c r="F7134" t="s">
        <v>30</v>
      </c>
      <c r="G7134" t="s">
        <v>23</v>
      </c>
      <c r="H7134" s="1">
        <v>44689</v>
      </c>
      <c r="I7134" t="s">
        <v>34</v>
      </c>
      <c r="J7134">
        <v>84</v>
      </c>
      <c r="K7134">
        <v>3</v>
      </c>
      <c r="L7134">
        <v>868.05</v>
      </c>
      <c r="M7134">
        <v>85.83</v>
      </c>
      <c r="N7134" t="s">
        <v>49</v>
      </c>
      <c r="O7134">
        <v>5</v>
      </c>
      <c r="P7134" t="str" cm="1">
        <f t="array" ref="P7134">_xlfn.IFS(C7134&lt;25,"18-24", C7134&lt;=35,"25-35", C7134&lt;=50,"36-50",TRUE,"50+")</f>
        <v>36-50</v>
      </c>
      <c r="Q7134" t="str">
        <f t="shared" si="777"/>
        <v>new</v>
      </c>
      <c r="R7134" t="str">
        <f t="shared" si="778"/>
        <v>high value</v>
      </c>
      <c r="S7134" t="str">
        <f t="shared" si="779"/>
        <v>High</v>
      </c>
      <c r="T7134" t="str">
        <f t="shared" si="780"/>
        <v>May</v>
      </c>
      <c r="U7134">
        <f t="shared" si="781"/>
        <v>2022</v>
      </c>
      <c r="V7134" t="str">
        <f t="shared" si="782"/>
        <v>0-5</v>
      </c>
      <c r="W7134" t="str">
        <f t="shared" si="783"/>
        <v>Slow</v>
      </c>
    </row>
    <row r="7135" spans="1:23" x14ac:dyDescent="0.3">
      <c r="A7135">
        <v>607134</v>
      </c>
      <c r="B7135">
        <v>93039</v>
      </c>
      <c r="C7135">
        <v>47</v>
      </c>
      <c r="D7135" t="s">
        <v>4</v>
      </c>
      <c r="E7135" t="s">
        <v>16</v>
      </c>
      <c r="F7135" t="s">
        <v>18</v>
      </c>
      <c r="G7135" t="s">
        <v>29</v>
      </c>
      <c r="H7135" s="1">
        <v>44606</v>
      </c>
      <c r="I7135" t="s">
        <v>33</v>
      </c>
      <c r="J7135">
        <v>36</v>
      </c>
      <c r="K7135">
        <v>4</v>
      </c>
      <c r="L7135">
        <v>1334.37</v>
      </c>
      <c r="M7135">
        <v>55.92</v>
      </c>
      <c r="N7135" t="s">
        <v>50</v>
      </c>
      <c r="O7135">
        <v>3</v>
      </c>
      <c r="P7135" t="str" cm="1">
        <f t="array" ref="P7135">_xlfn.IFS(C7135&lt;25,"18-24", C7135&lt;=35,"25-35", C7135&lt;=50,"36-50",TRUE,"50+")</f>
        <v>36-50</v>
      </c>
      <c r="Q7135" t="str">
        <f t="shared" si="777"/>
        <v>new</v>
      </c>
      <c r="R7135" t="str">
        <f t="shared" si="778"/>
        <v>high value</v>
      </c>
      <c r="S7135" t="str">
        <f t="shared" si="779"/>
        <v>medium</v>
      </c>
      <c r="T7135" t="str">
        <f t="shared" si="780"/>
        <v>Feb</v>
      </c>
      <c r="U7135">
        <f t="shared" si="781"/>
        <v>2022</v>
      </c>
      <c r="V7135" t="str">
        <f t="shared" si="782"/>
        <v>0-5</v>
      </c>
      <c r="W7135" t="str">
        <f t="shared" si="783"/>
        <v>Medium</v>
      </c>
    </row>
    <row r="7136" spans="1:23" x14ac:dyDescent="0.3">
      <c r="A7136">
        <v>607135</v>
      </c>
      <c r="B7136">
        <v>74272</v>
      </c>
      <c r="C7136">
        <v>34</v>
      </c>
      <c r="D7136" t="s">
        <v>7</v>
      </c>
      <c r="E7136" t="s">
        <v>16</v>
      </c>
      <c r="F7136" t="s">
        <v>30</v>
      </c>
      <c r="G7136" t="s">
        <v>21</v>
      </c>
      <c r="H7136" s="1">
        <v>44865</v>
      </c>
      <c r="I7136" t="s">
        <v>33</v>
      </c>
      <c r="J7136">
        <v>62</v>
      </c>
      <c r="K7136">
        <v>13.5</v>
      </c>
      <c r="L7136">
        <v>207.96</v>
      </c>
      <c r="M7136">
        <v>86.72</v>
      </c>
      <c r="N7136" t="s">
        <v>49</v>
      </c>
      <c r="O7136">
        <v>1</v>
      </c>
      <c r="P7136" t="str" cm="1">
        <f t="array" ref="P7136">_xlfn.IFS(C7136&lt;25,"18-24", C7136&lt;=35,"25-35", C7136&lt;=50,"36-50",TRUE,"50+")</f>
        <v>25-35</v>
      </c>
      <c r="Q7136" t="str">
        <f t="shared" si="777"/>
        <v>new</v>
      </c>
      <c r="R7136" t="str">
        <f t="shared" si="778"/>
        <v>low</v>
      </c>
      <c r="S7136" t="str">
        <f t="shared" si="779"/>
        <v>Low</v>
      </c>
      <c r="T7136" t="str">
        <f t="shared" si="780"/>
        <v>Oct</v>
      </c>
      <c r="U7136">
        <f t="shared" si="781"/>
        <v>2022</v>
      </c>
      <c r="V7136" t="str">
        <f t="shared" si="782"/>
        <v>10-15</v>
      </c>
      <c r="W7136" t="str">
        <f t="shared" si="783"/>
        <v>Slow</v>
      </c>
    </row>
    <row r="7137" spans="1:23" x14ac:dyDescent="0.3">
      <c r="A7137">
        <v>607136</v>
      </c>
      <c r="B7137">
        <v>26843</v>
      </c>
      <c r="C7137">
        <v>62</v>
      </c>
      <c r="D7137" t="s">
        <v>4</v>
      </c>
      <c r="E7137" t="s">
        <v>16</v>
      </c>
      <c r="F7137" t="s">
        <v>26</v>
      </c>
      <c r="G7137" t="s">
        <v>21</v>
      </c>
      <c r="H7137" s="1">
        <v>44880</v>
      </c>
      <c r="I7137" t="s">
        <v>33</v>
      </c>
      <c r="J7137">
        <v>48</v>
      </c>
      <c r="K7137">
        <v>8.3000000000000007</v>
      </c>
      <c r="L7137">
        <v>806.03</v>
      </c>
      <c r="M7137">
        <v>75.63</v>
      </c>
      <c r="N7137" t="s">
        <v>50</v>
      </c>
      <c r="O7137">
        <v>3</v>
      </c>
      <c r="P7137" t="str" cm="1">
        <f t="array" ref="P7137">_xlfn.IFS(C7137&lt;25,"18-24", C7137&lt;=35,"25-35", C7137&lt;=50,"36-50",TRUE,"50+")</f>
        <v>50+</v>
      </c>
      <c r="Q7137" t="str">
        <f t="shared" si="777"/>
        <v>new</v>
      </c>
      <c r="R7137" t="str">
        <f t="shared" si="778"/>
        <v>high value</v>
      </c>
      <c r="S7137" t="str">
        <f t="shared" si="779"/>
        <v>medium</v>
      </c>
      <c r="T7137" t="str">
        <f t="shared" si="780"/>
        <v>Nov</v>
      </c>
      <c r="U7137">
        <f t="shared" si="781"/>
        <v>2022</v>
      </c>
      <c r="V7137" t="str">
        <f t="shared" si="782"/>
        <v>5-10</v>
      </c>
      <c r="W7137" t="str">
        <f t="shared" si="783"/>
        <v>Slow</v>
      </c>
    </row>
    <row r="7138" spans="1:23" x14ac:dyDescent="0.3">
      <c r="A7138">
        <v>607137</v>
      </c>
      <c r="B7138">
        <v>42564</v>
      </c>
      <c r="C7138">
        <v>48</v>
      </c>
      <c r="D7138" t="s">
        <v>4</v>
      </c>
      <c r="E7138" t="s">
        <v>16</v>
      </c>
      <c r="F7138" t="s">
        <v>22</v>
      </c>
      <c r="G7138" t="s">
        <v>31</v>
      </c>
      <c r="H7138" s="1">
        <v>45573</v>
      </c>
      <c r="I7138" t="s">
        <v>34</v>
      </c>
      <c r="J7138">
        <v>74</v>
      </c>
      <c r="K7138">
        <v>12.1</v>
      </c>
      <c r="L7138">
        <v>1250.53</v>
      </c>
      <c r="M7138">
        <v>31.65</v>
      </c>
      <c r="N7138" t="s">
        <v>48</v>
      </c>
      <c r="O7138">
        <v>4</v>
      </c>
      <c r="P7138" t="str" cm="1">
        <f t="array" ref="P7138">_xlfn.IFS(C7138&lt;25,"18-24", C7138&lt;=35,"25-35", C7138&lt;=50,"36-50",TRUE,"50+")</f>
        <v>36-50</v>
      </c>
      <c r="Q7138" t="str">
        <f t="shared" si="777"/>
        <v>new</v>
      </c>
      <c r="R7138" t="str">
        <f t="shared" si="778"/>
        <v>high value</v>
      </c>
      <c r="S7138" t="str">
        <f t="shared" si="779"/>
        <v>medium</v>
      </c>
      <c r="T7138" t="str">
        <f t="shared" si="780"/>
        <v>Oct</v>
      </c>
      <c r="U7138">
        <f t="shared" si="781"/>
        <v>2024</v>
      </c>
      <c r="V7138" t="str">
        <f t="shared" si="782"/>
        <v>10-15</v>
      </c>
      <c r="W7138" t="str">
        <f t="shared" si="783"/>
        <v>Slow</v>
      </c>
    </row>
    <row r="7139" spans="1:23" x14ac:dyDescent="0.3">
      <c r="A7139">
        <v>607138</v>
      </c>
      <c r="B7139">
        <v>29954</v>
      </c>
      <c r="C7139">
        <v>27</v>
      </c>
      <c r="D7139" t="s">
        <v>4</v>
      </c>
      <c r="E7139" t="s">
        <v>11</v>
      </c>
      <c r="F7139" t="s">
        <v>30</v>
      </c>
      <c r="G7139" t="s">
        <v>27</v>
      </c>
      <c r="H7139" s="1">
        <v>45361</v>
      </c>
      <c r="I7139" t="s">
        <v>34</v>
      </c>
      <c r="J7139">
        <v>89</v>
      </c>
      <c r="K7139">
        <v>10.8</v>
      </c>
      <c r="L7139">
        <v>795.89</v>
      </c>
      <c r="M7139">
        <v>83.75</v>
      </c>
      <c r="N7139" t="s">
        <v>48</v>
      </c>
      <c r="O7139">
        <v>2</v>
      </c>
      <c r="P7139" t="str" cm="1">
        <f t="array" ref="P7139">_xlfn.IFS(C7139&lt;25,"18-24", C7139&lt;=35,"25-35", C7139&lt;=50,"36-50",TRUE,"50+")</f>
        <v>25-35</v>
      </c>
      <c r="Q7139" t="str">
        <f t="shared" si="777"/>
        <v>new</v>
      </c>
      <c r="R7139" t="str">
        <f t="shared" si="778"/>
        <v>high value</v>
      </c>
      <c r="S7139" t="str">
        <f t="shared" si="779"/>
        <v>Low</v>
      </c>
      <c r="T7139" t="str">
        <f t="shared" si="780"/>
        <v>Mar</v>
      </c>
      <c r="U7139">
        <f t="shared" si="781"/>
        <v>2024</v>
      </c>
      <c r="V7139" t="str">
        <f t="shared" si="782"/>
        <v>10-15</v>
      </c>
      <c r="W7139" t="str">
        <f t="shared" si="783"/>
        <v>Slow</v>
      </c>
    </row>
    <row r="7140" spans="1:23" x14ac:dyDescent="0.3">
      <c r="A7140">
        <v>607139</v>
      </c>
      <c r="B7140">
        <v>97080</v>
      </c>
      <c r="C7140">
        <v>26</v>
      </c>
      <c r="D7140" t="s">
        <v>7</v>
      </c>
      <c r="E7140" t="s">
        <v>11</v>
      </c>
      <c r="F7140" t="s">
        <v>30</v>
      </c>
      <c r="G7140" t="s">
        <v>21</v>
      </c>
      <c r="H7140" s="1">
        <v>44655</v>
      </c>
      <c r="I7140" t="s">
        <v>33</v>
      </c>
      <c r="J7140">
        <v>26</v>
      </c>
      <c r="K7140">
        <v>2.7</v>
      </c>
      <c r="L7140">
        <v>413.71</v>
      </c>
      <c r="M7140">
        <v>115.52</v>
      </c>
      <c r="N7140" t="s">
        <v>48</v>
      </c>
      <c r="O7140">
        <v>5</v>
      </c>
      <c r="P7140" t="str" cm="1">
        <f t="array" ref="P7140">_xlfn.IFS(C7140&lt;25,"18-24", C7140&lt;=35,"25-35", C7140&lt;=50,"36-50",TRUE,"50+")</f>
        <v>25-35</v>
      </c>
      <c r="Q7140" t="str">
        <f t="shared" si="777"/>
        <v>new</v>
      </c>
      <c r="R7140" t="str">
        <f t="shared" si="778"/>
        <v>medium</v>
      </c>
      <c r="S7140" t="str">
        <f t="shared" si="779"/>
        <v>High</v>
      </c>
      <c r="T7140" t="str">
        <f t="shared" si="780"/>
        <v>Apr</v>
      </c>
      <c r="U7140">
        <f t="shared" si="781"/>
        <v>2022</v>
      </c>
      <c r="V7140" t="str">
        <f t="shared" si="782"/>
        <v>0-5</v>
      </c>
      <c r="W7140" t="str">
        <f t="shared" si="783"/>
        <v>Fast</v>
      </c>
    </row>
    <row r="7141" spans="1:23" x14ac:dyDescent="0.3">
      <c r="A7141">
        <v>607140</v>
      </c>
      <c r="B7141">
        <v>57769</v>
      </c>
      <c r="C7141">
        <v>23</v>
      </c>
      <c r="D7141" t="s">
        <v>7</v>
      </c>
      <c r="E7141" t="s">
        <v>8</v>
      </c>
      <c r="F7141" t="s">
        <v>24</v>
      </c>
      <c r="G7141" t="s">
        <v>27</v>
      </c>
      <c r="H7141" s="1">
        <v>45318</v>
      </c>
      <c r="I7141" t="s">
        <v>34</v>
      </c>
      <c r="J7141">
        <v>26</v>
      </c>
      <c r="K7141">
        <v>7.2</v>
      </c>
      <c r="L7141">
        <v>1124.99</v>
      </c>
      <c r="M7141">
        <v>38.31</v>
      </c>
      <c r="N7141" t="s">
        <v>47</v>
      </c>
      <c r="O7141">
        <v>2</v>
      </c>
      <c r="P7141" t="str" cm="1">
        <f t="array" ref="P7141">_xlfn.IFS(C7141&lt;25,"18-24", C7141&lt;=35,"25-35", C7141&lt;=50,"36-50",TRUE,"50+")</f>
        <v>18-24</v>
      </c>
      <c r="Q7141" t="str">
        <f t="shared" si="777"/>
        <v>new</v>
      </c>
      <c r="R7141" t="str">
        <f t="shared" si="778"/>
        <v>high value</v>
      </c>
      <c r="S7141" t="str">
        <f t="shared" si="779"/>
        <v>Low</v>
      </c>
      <c r="T7141" t="str">
        <f t="shared" si="780"/>
        <v>Jan</v>
      </c>
      <c r="U7141">
        <f t="shared" si="781"/>
        <v>2024</v>
      </c>
      <c r="V7141" t="str">
        <f t="shared" si="782"/>
        <v>5-10</v>
      </c>
      <c r="W7141" t="str">
        <f t="shared" si="783"/>
        <v>Fast</v>
      </c>
    </row>
    <row r="7142" spans="1:23" x14ac:dyDescent="0.3">
      <c r="A7142">
        <v>607141</v>
      </c>
      <c r="B7142">
        <v>39212</v>
      </c>
      <c r="C7142">
        <v>58</v>
      </c>
      <c r="D7142" t="s">
        <v>7</v>
      </c>
      <c r="E7142" t="s">
        <v>8</v>
      </c>
      <c r="F7142" t="s">
        <v>22</v>
      </c>
      <c r="G7142" t="s">
        <v>21</v>
      </c>
      <c r="H7142" s="1">
        <v>45486</v>
      </c>
      <c r="I7142" t="s">
        <v>33</v>
      </c>
      <c r="J7142">
        <v>46</v>
      </c>
      <c r="K7142">
        <v>2.2999999999999998</v>
      </c>
      <c r="L7142">
        <v>586.84</v>
      </c>
      <c r="M7142">
        <v>83.15</v>
      </c>
      <c r="N7142" t="s">
        <v>47</v>
      </c>
      <c r="O7142">
        <v>1</v>
      </c>
      <c r="P7142" t="str" cm="1">
        <f t="array" ref="P7142">_xlfn.IFS(C7142&lt;25,"18-24", C7142&lt;=35,"25-35", C7142&lt;=50,"36-50",TRUE,"50+")</f>
        <v>50+</v>
      </c>
      <c r="Q7142" t="str">
        <f t="shared" si="777"/>
        <v>new</v>
      </c>
      <c r="R7142" t="str">
        <f t="shared" si="778"/>
        <v>high value</v>
      </c>
      <c r="S7142" t="str">
        <f t="shared" si="779"/>
        <v>Low</v>
      </c>
      <c r="T7142" t="str">
        <f t="shared" si="780"/>
        <v>Jul</v>
      </c>
      <c r="U7142">
        <f t="shared" si="781"/>
        <v>2024</v>
      </c>
      <c r="V7142" t="str">
        <f t="shared" si="782"/>
        <v>0-5</v>
      </c>
      <c r="W7142" t="str">
        <f t="shared" si="783"/>
        <v>Slow</v>
      </c>
    </row>
    <row r="7143" spans="1:23" x14ac:dyDescent="0.3">
      <c r="A7143">
        <v>607142</v>
      </c>
      <c r="B7143">
        <v>63169</v>
      </c>
      <c r="C7143">
        <v>56</v>
      </c>
      <c r="D7143" t="s">
        <v>4</v>
      </c>
      <c r="E7143" t="s">
        <v>13</v>
      </c>
      <c r="F7143" t="s">
        <v>30</v>
      </c>
      <c r="G7143" t="s">
        <v>29</v>
      </c>
      <c r="H7143" s="1">
        <v>44896</v>
      </c>
      <c r="I7143" t="s">
        <v>33</v>
      </c>
      <c r="J7143">
        <v>47</v>
      </c>
      <c r="K7143">
        <v>1.3</v>
      </c>
      <c r="L7143">
        <v>337.57</v>
      </c>
      <c r="M7143">
        <v>23.73</v>
      </c>
      <c r="N7143" t="s">
        <v>47</v>
      </c>
      <c r="O7143">
        <v>4</v>
      </c>
      <c r="P7143" t="str" cm="1">
        <f t="array" ref="P7143">_xlfn.IFS(C7143&lt;25,"18-24", C7143&lt;=35,"25-35", C7143&lt;=50,"36-50",TRUE,"50+")</f>
        <v>50+</v>
      </c>
      <c r="Q7143" t="str">
        <f t="shared" si="777"/>
        <v>new</v>
      </c>
      <c r="R7143" t="str">
        <f t="shared" si="778"/>
        <v>medium</v>
      </c>
      <c r="S7143" t="str">
        <f t="shared" si="779"/>
        <v>medium</v>
      </c>
      <c r="T7143" t="str">
        <f t="shared" si="780"/>
        <v>Dec</v>
      </c>
      <c r="U7143">
        <f t="shared" si="781"/>
        <v>2022</v>
      </c>
      <c r="V7143" t="str">
        <f t="shared" si="782"/>
        <v>0-5</v>
      </c>
      <c r="W7143" t="str">
        <f t="shared" si="783"/>
        <v>Slow</v>
      </c>
    </row>
    <row r="7144" spans="1:23" x14ac:dyDescent="0.3">
      <c r="A7144">
        <v>607143</v>
      </c>
      <c r="B7144">
        <v>97912</v>
      </c>
      <c r="C7144">
        <v>47</v>
      </c>
      <c r="D7144" t="s">
        <v>7</v>
      </c>
      <c r="E7144" t="s">
        <v>15</v>
      </c>
      <c r="F7144" t="s">
        <v>24</v>
      </c>
      <c r="G7144" t="s">
        <v>27</v>
      </c>
      <c r="H7144" s="1">
        <v>45088</v>
      </c>
      <c r="I7144" t="s">
        <v>34</v>
      </c>
      <c r="J7144">
        <v>41</v>
      </c>
      <c r="K7144">
        <v>6.8</v>
      </c>
      <c r="L7144">
        <v>1460.95</v>
      </c>
      <c r="M7144">
        <v>54.6</v>
      </c>
      <c r="N7144" t="s">
        <v>49</v>
      </c>
      <c r="O7144">
        <v>3</v>
      </c>
      <c r="P7144" t="str" cm="1">
        <f t="array" ref="P7144">_xlfn.IFS(C7144&lt;25,"18-24", C7144&lt;=35,"25-35", C7144&lt;=50,"36-50",TRUE,"50+")</f>
        <v>36-50</v>
      </c>
      <c r="Q7144" t="str">
        <f t="shared" si="777"/>
        <v>new</v>
      </c>
      <c r="R7144" t="str">
        <f t="shared" si="778"/>
        <v>high value</v>
      </c>
      <c r="S7144" t="str">
        <f t="shared" si="779"/>
        <v>medium</v>
      </c>
      <c r="T7144" t="str">
        <f t="shared" si="780"/>
        <v>Jun</v>
      </c>
      <c r="U7144">
        <f t="shared" si="781"/>
        <v>2023</v>
      </c>
      <c r="V7144" t="str">
        <f t="shared" si="782"/>
        <v>5-10</v>
      </c>
      <c r="W7144" t="str">
        <f t="shared" si="783"/>
        <v>Medium</v>
      </c>
    </row>
    <row r="7145" spans="1:23" x14ac:dyDescent="0.3">
      <c r="A7145">
        <v>607144</v>
      </c>
      <c r="B7145">
        <v>49265</v>
      </c>
      <c r="C7145">
        <v>24</v>
      </c>
      <c r="D7145" t="s">
        <v>4</v>
      </c>
      <c r="E7145" t="s">
        <v>8</v>
      </c>
      <c r="F7145" t="s">
        <v>30</v>
      </c>
      <c r="G7145" t="s">
        <v>21</v>
      </c>
      <c r="H7145" s="1">
        <v>45402</v>
      </c>
      <c r="I7145" t="s">
        <v>34</v>
      </c>
      <c r="J7145">
        <v>67</v>
      </c>
      <c r="K7145">
        <v>10.7</v>
      </c>
      <c r="L7145">
        <v>1476.3</v>
      </c>
      <c r="M7145">
        <v>29.71</v>
      </c>
      <c r="N7145" t="s">
        <v>50</v>
      </c>
      <c r="O7145">
        <v>1</v>
      </c>
      <c r="P7145" t="str" cm="1">
        <f t="array" ref="P7145">_xlfn.IFS(C7145&lt;25,"18-24", C7145&lt;=35,"25-35", C7145&lt;=50,"36-50",TRUE,"50+")</f>
        <v>18-24</v>
      </c>
      <c r="Q7145" t="str">
        <f t="shared" si="777"/>
        <v>new</v>
      </c>
      <c r="R7145" t="str">
        <f t="shared" si="778"/>
        <v>high value</v>
      </c>
      <c r="S7145" t="str">
        <f t="shared" si="779"/>
        <v>Low</v>
      </c>
      <c r="T7145" t="str">
        <f t="shared" si="780"/>
        <v>Apr</v>
      </c>
      <c r="U7145">
        <f t="shared" si="781"/>
        <v>2024</v>
      </c>
      <c r="V7145" t="str">
        <f t="shared" si="782"/>
        <v>10-15</v>
      </c>
      <c r="W7145" t="str">
        <f t="shared" si="783"/>
        <v>Slow</v>
      </c>
    </row>
    <row r="7146" spans="1:23" x14ac:dyDescent="0.3">
      <c r="A7146">
        <v>607145</v>
      </c>
      <c r="B7146">
        <v>82414</v>
      </c>
      <c r="C7146">
        <v>20</v>
      </c>
      <c r="D7146" t="s">
        <v>4</v>
      </c>
      <c r="E7146" t="s">
        <v>16</v>
      </c>
      <c r="F7146" t="s">
        <v>19</v>
      </c>
      <c r="G7146" t="s">
        <v>27</v>
      </c>
      <c r="H7146" s="1">
        <v>44573</v>
      </c>
      <c r="I7146" t="s">
        <v>33</v>
      </c>
      <c r="J7146">
        <v>53</v>
      </c>
      <c r="K7146">
        <v>3.7</v>
      </c>
      <c r="L7146">
        <v>600.71</v>
      </c>
      <c r="M7146">
        <v>117.73</v>
      </c>
      <c r="N7146" t="s">
        <v>47</v>
      </c>
      <c r="O7146">
        <v>4</v>
      </c>
      <c r="P7146" t="str" cm="1">
        <f t="array" ref="P7146">_xlfn.IFS(C7146&lt;25,"18-24", C7146&lt;=35,"25-35", C7146&lt;=50,"36-50",TRUE,"50+")</f>
        <v>18-24</v>
      </c>
      <c r="Q7146" t="str">
        <f t="shared" si="777"/>
        <v>new</v>
      </c>
      <c r="R7146" t="str">
        <f t="shared" si="778"/>
        <v>high value</v>
      </c>
      <c r="S7146" t="str">
        <f t="shared" si="779"/>
        <v>medium</v>
      </c>
      <c r="T7146" t="str">
        <f t="shared" si="780"/>
        <v>Jan</v>
      </c>
      <c r="U7146">
        <f t="shared" si="781"/>
        <v>2022</v>
      </c>
      <c r="V7146" t="str">
        <f t="shared" si="782"/>
        <v>0-5</v>
      </c>
      <c r="W7146" t="str">
        <f t="shared" si="783"/>
        <v>Slow</v>
      </c>
    </row>
    <row r="7147" spans="1:23" x14ac:dyDescent="0.3">
      <c r="A7147">
        <v>607146</v>
      </c>
      <c r="B7147">
        <v>76131</v>
      </c>
      <c r="C7147">
        <v>43</v>
      </c>
      <c r="D7147" t="s">
        <v>7</v>
      </c>
      <c r="E7147" t="s">
        <v>13</v>
      </c>
      <c r="F7147" t="s">
        <v>26</v>
      </c>
      <c r="G7147" t="s">
        <v>25</v>
      </c>
      <c r="H7147" s="1">
        <v>45211</v>
      </c>
      <c r="I7147" t="s">
        <v>34</v>
      </c>
      <c r="J7147">
        <v>87</v>
      </c>
      <c r="K7147">
        <v>6.1</v>
      </c>
      <c r="L7147">
        <v>1465.94</v>
      </c>
      <c r="M7147">
        <v>28.14</v>
      </c>
      <c r="N7147" t="s">
        <v>47</v>
      </c>
      <c r="O7147">
        <v>4</v>
      </c>
      <c r="P7147" t="str" cm="1">
        <f t="array" ref="P7147">_xlfn.IFS(C7147&lt;25,"18-24", C7147&lt;=35,"25-35", C7147&lt;=50,"36-50",TRUE,"50+")</f>
        <v>36-50</v>
      </c>
      <c r="Q7147" t="str">
        <f t="shared" si="777"/>
        <v>new</v>
      </c>
      <c r="R7147" t="str">
        <f t="shared" si="778"/>
        <v>high value</v>
      </c>
      <c r="S7147" t="str">
        <f t="shared" si="779"/>
        <v>medium</v>
      </c>
      <c r="T7147" t="str">
        <f t="shared" si="780"/>
        <v>Oct</v>
      </c>
      <c r="U7147">
        <f t="shared" si="781"/>
        <v>2023</v>
      </c>
      <c r="V7147" t="str">
        <f t="shared" si="782"/>
        <v>5-10</v>
      </c>
      <c r="W7147" t="str">
        <f t="shared" si="783"/>
        <v>Slow</v>
      </c>
    </row>
    <row r="7148" spans="1:23" x14ac:dyDescent="0.3">
      <c r="A7148">
        <v>607147</v>
      </c>
      <c r="B7148">
        <v>25020</v>
      </c>
      <c r="C7148">
        <v>48</v>
      </c>
      <c r="D7148" t="s">
        <v>4</v>
      </c>
      <c r="E7148" t="s">
        <v>15</v>
      </c>
      <c r="F7148" t="s">
        <v>22</v>
      </c>
      <c r="G7148" t="s">
        <v>27</v>
      </c>
      <c r="H7148" s="1">
        <v>44699</v>
      </c>
      <c r="I7148" t="s">
        <v>34</v>
      </c>
      <c r="J7148">
        <v>38</v>
      </c>
      <c r="K7148">
        <v>4.4000000000000004</v>
      </c>
      <c r="L7148">
        <v>1332.13</v>
      </c>
      <c r="M7148">
        <v>53.71</v>
      </c>
      <c r="N7148" t="s">
        <v>49</v>
      </c>
      <c r="O7148">
        <v>3</v>
      </c>
      <c r="P7148" t="str" cm="1">
        <f t="array" ref="P7148">_xlfn.IFS(C7148&lt;25,"18-24", C7148&lt;=35,"25-35", C7148&lt;=50,"36-50",TRUE,"50+")</f>
        <v>36-50</v>
      </c>
      <c r="Q7148" t="str">
        <f t="shared" si="777"/>
        <v>new</v>
      </c>
      <c r="R7148" t="str">
        <f t="shared" si="778"/>
        <v>high value</v>
      </c>
      <c r="S7148" t="str">
        <f t="shared" si="779"/>
        <v>medium</v>
      </c>
      <c r="T7148" t="str">
        <f t="shared" si="780"/>
        <v>May</v>
      </c>
      <c r="U7148">
        <f t="shared" si="781"/>
        <v>2022</v>
      </c>
      <c r="V7148" t="str">
        <f t="shared" si="782"/>
        <v>0-5</v>
      </c>
      <c r="W7148" t="str">
        <f t="shared" si="783"/>
        <v>Medium</v>
      </c>
    </row>
    <row r="7149" spans="1:23" x14ac:dyDescent="0.3">
      <c r="A7149">
        <v>607148</v>
      </c>
      <c r="B7149">
        <v>74902</v>
      </c>
      <c r="C7149">
        <v>58</v>
      </c>
      <c r="D7149" t="s">
        <v>4</v>
      </c>
      <c r="E7149" t="s">
        <v>11</v>
      </c>
      <c r="F7149" t="s">
        <v>28</v>
      </c>
      <c r="G7149" t="s">
        <v>29</v>
      </c>
      <c r="H7149" s="1">
        <v>44863</v>
      </c>
      <c r="I7149" t="s">
        <v>34</v>
      </c>
      <c r="J7149">
        <v>21</v>
      </c>
      <c r="K7149">
        <v>9.6</v>
      </c>
      <c r="L7149">
        <v>480.47</v>
      </c>
      <c r="M7149">
        <v>32.46</v>
      </c>
      <c r="N7149" t="s">
        <v>49</v>
      </c>
      <c r="O7149">
        <v>1</v>
      </c>
      <c r="P7149" t="str" cm="1">
        <f t="array" ref="P7149">_xlfn.IFS(C7149&lt;25,"18-24", C7149&lt;=35,"25-35", C7149&lt;=50,"36-50",TRUE,"50+")</f>
        <v>50+</v>
      </c>
      <c r="Q7149" t="str">
        <f t="shared" si="777"/>
        <v>new</v>
      </c>
      <c r="R7149" t="str">
        <f t="shared" si="778"/>
        <v>medium</v>
      </c>
      <c r="S7149" t="str">
        <f t="shared" si="779"/>
        <v>Low</v>
      </c>
      <c r="T7149" t="str">
        <f t="shared" si="780"/>
        <v>Oct</v>
      </c>
      <c r="U7149">
        <f t="shared" si="781"/>
        <v>2022</v>
      </c>
      <c r="V7149" t="str">
        <f t="shared" si="782"/>
        <v>5-10</v>
      </c>
      <c r="W7149" t="str">
        <f t="shared" si="783"/>
        <v>Fast</v>
      </c>
    </row>
    <row r="7150" spans="1:23" x14ac:dyDescent="0.3">
      <c r="A7150">
        <v>607149</v>
      </c>
      <c r="B7150">
        <v>27646</v>
      </c>
      <c r="C7150">
        <v>19</v>
      </c>
      <c r="D7150" t="s">
        <v>4</v>
      </c>
      <c r="E7150" t="s">
        <v>8</v>
      </c>
      <c r="F7150" t="s">
        <v>26</v>
      </c>
      <c r="G7150" t="s">
        <v>23</v>
      </c>
      <c r="H7150" s="1">
        <v>45436</v>
      </c>
      <c r="I7150" t="s">
        <v>34</v>
      </c>
      <c r="J7150">
        <v>70</v>
      </c>
      <c r="K7150">
        <v>14.8</v>
      </c>
      <c r="L7150">
        <v>817.14</v>
      </c>
      <c r="M7150">
        <v>94.97</v>
      </c>
      <c r="N7150" t="s">
        <v>48</v>
      </c>
      <c r="O7150">
        <v>5</v>
      </c>
      <c r="P7150" t="str" cm="1">
        <f t="array" ref="P7150">_xlfn.IFS(C7150&lt;25,"18-24", C7150&lt;=35,"25-35", C7150&lt;=50,"36-50",TRUE,"50+")</f>
        <v>18-24</v>
      </c>
      <c r="Q7150" t="str">
        <f t="shared" si="777"/>
        <v>new</v>
      </c>
      <c r="R7150" t="str">
        <f t="shared" si="778"/>
        <v>high value</v>
      </c>
      <c r="S7150" t="str">
        <f t="shared" si="779"/>
        <v>High</v>
      </c>
      <c r="T7150" t="str">
        <f t="shared" si="780"/>
        <v>May</v>
      </c>
      <c r="U7150">
        <f t="shared" si="781"/>
        <v>2024</v>
      </c>
      <c r="V7150" t="str">
        <f t="shared" si="782"/>
        <v>10-15</v>
      </c>
      <c r="W7150" t="str">
        <f t="shared" si="783"/>
        <v>Slow</v>
      </c>
    </row>
    <row r="7151" spans="1:23" x14ac:dyDescent="0.3">
      <c r="A7151">
        <v>607150</v>
      </c>
      <c r="B7151">
        <v>15385</v>
      </c>
      <c r="C7151">
        <v>47</v>
      </c>
      <c r="D7151" t="s">
        <v>4</v>
      </c>
      <c r="E7151" t="s">
        <v>11</v>
      </c>
      <c r="F7151" t="s">
        <v>22</v>
      </c>
      <c r="G7151" t="s">
        <v>23</v>
      </c>
      <c r="H7151" s="1">
        <v>45299</v>
      </c>
      <c r="I7151" t="s">
        <v>33</v>
      </c>
      <c r="J7151">
        <v>28</v>
      </c>
      <c r="K7151">
        <v>5.0999999999999996</v>
      </c>
      <c r="L7151">
        <v>1088.74</v>
      </c>
      <c r="M7151">
        <v>61.9</v>
      </c>
      <c r="N7151" t="s">
        <v>50</v>
      </c>
      <c r="O7151">
        <v>4</v>
      </c>
      <c r="P7151" t="str" cm="1">
        <f t="array" ref="P7151">_xlfn.IFS(C7151&lt;25,"18-24", C7151&lt;=35,"25-35", C7151&lt;=50,"36-50",TRUE,"50+")</f>
        <v>36-50</v>
      </c>
      <c r="Q7151" t="str">
        <f t="shared" si="777"/>
        <v>new</v>
      </c>
      <c r="R7151" t="str">
        <f t="shared" si="778"/>
        <v>high value</v>
      </c>
      <c r="S7151" t="str">
        <f t="shared" si="779"/>
        <v>medium</v>
      </c>
      <c r="T7151" t="str">
        <f t="shared" si="780"/>
        <v>Jan</v>
      </c>
      <c r="U7151">
        <f t="shared" si="781"/>
        <v>2024</v>
      </c>
      <c r="V7151" t="str">
        <f t="shared" si="782"/>
        <v>5-10</v>
      </c>
      <c r="W7151" t="str">
        <f t="shared" si="783"/>
        <v>Fast</v>
      </c>
    </row>
    <row r="7152" spans="1:23" x14ac:dyDescent="0.3">
      <c r="A7152">
        <v>607151</v>
      </c>
      <c r="B7152">
        <v>96213</v>
      </c>
      <c r="C7152">
        <v>48</v>
      </c>
      <c r="D7152" t="s">
        <v>4</v>
      </c>
      <c r="E7152" t="s">
        <v>13</v>
      </c>
      <c r="F7152" t="s">
        <v>24</v>
      </c>
      <c r="G7152" t="s">
        <v>23</v>
      </c>
      <c r="H7152" s="1">
        <v>45198</v>
      </c>
      <c r="I7152" t="s">
        <v>33</v>
      </c>
      <c r="J7152">
        <v>60</v>
      </c>
      <c r="K7152">
        <v>1.7</v>
      </c>
      <c r="L7152">
        <v>151.80000000000001</v>
      </c>
      <c r="M7152">
        <v>54.21</v>
      </c>
      <c r="N7152" t="s">
        <v>47</v>
      </c>
      <c r="O7152">
        <v>1</v>
      </c>
      <c r="P7152" t="str" cm="1">
        <f t="array" ref="P7152">_xlfn.IFS(C7152&lt;25,"18-24", C7152&lt;=35,"25-35", C7152&lt;=50,"36-50",TRUE,"50+")</f>
        <v>36-50</v>
      </c>
      <c r="Q7152" t="str">
        <f t="shared" si="777"/>
        <v>new</v>
      </c>
      <c r="R7152" t="str">
        <f t="shared" si="778"/>
        <v>low</v>
      </c>
      <c r="S7152" t="str">
        <f t="shared" si="779"/>
        <v>Low</v>
      </c>
      <c r="T7152" t="str">
        <f t="shared" si="780"/>
        <v>Sep</v>
      </c>
      <c r="U7152">
        <f t="shared" si="781"/>
        <v>2023</v>
      </c>
      <c r="V7152" t="str">
        <f t="shared" si="782"/>
        <v>0-5</v>
      </c>
      <c r="W7152" t="str">
        <f t="shared" si="783"/>
        <v>Slow</v>
      </c>
    </row>
    <row r="7153" spans="1:23" x14ac:dyDescent="0.3">
      <c r="A7153">
        <v>607152</v>
      </c>
      <c r="B7153">
        <v>96550</v>
      </c>
      <c r="C7153">
        <v>31</v>
      </c>
      <c r="D7153" t="s">
        <v>4</v>
      </c>
      <c r="E7153" t="s">
        <v>11</v>
      </c>
      <c r="F7153" t="s">
        <v>26</v>
      </c>
      <c r="G7153" t="s">
        <v>25</v>
      </c>
      <c r="H7153" s="1">
        <v>45419</v>
      </c>
      <c r="I7153" t="s">
        <v>34</v>
      </c>
      <c r="J7153">
        <v>84</v>
      </c>
      <c r="K7153">
        <v>8.3000000000000007</v>
      </c>
      <c r="L7153">
        <v>295.13</v>
      </c>
      <c r="M7153">
        <v>36.71</v>
      </c>
      <c r="N7153" t="s">
        <v>47</v>
      </c>
      <c r="O7153">
        <v>2</v>
      </c>
      <c r="P7153" t="str" cm="1">
        <f t="array" ref="P7153">_xlfn.IFS(C7153&lt;25,"18-24", C7153&lt;=35,"25-35", C7153&lt;=50,"36-50",TRUE,"50+")</f>
        <v>25-35</v>
      </c>
      <c r="Q7153" t="str">
        <f t="shared" si="777"/>
        <v>repeat</v>
      </c>
      <c r="R7153" t="str">
        <f t="shared" si="778"/>
        <v>medium</v>
      </c>
      <c r="S7153" t="str">
        <f t="shared" si="779"/>
        <v>Low</v>
      </c>
      <c r="T7153" t="str">
        <f t="shared" si="780"/>
        <v>May</v>
      </c>
      <c r="U7153">
        <f t="shared" si="781"/>
        <v>2024</v>
      </c>
      <c r="V7153" t="str">
        <f t="shared" si="782"/>
        <v>5-10</v>
      </c>
      <c r="W7153" t="str">
        <f t="shared" si="783"/>
        <v>Slow</v>
      </c>
    </row>
    <row r="7154" spans="1:23" x14ac:dyDescent="0.3">
      <c r="A7154">
        <v>607153</v>
      </c>
      <c r="B7154">
        <v>42442</v>
      </c>
      <c r="C7154">
        <v>37</v>
      </c>
      <c r="D7154" t="s">
        <v>7</v>
      </c>
      <c r="E7154" t="s">
        <v>5</v>
      </c>
      <c r="F7154" t="s">
        <v>22</v>
      </c>
      <c r="G7154" t="s">
        <v>25</v>
      </c>
      <c r="H7154" s="1">
        <v>44877</v>
      </c>
      <c r="I7154" t="s">
        <v>33</v>
      </c>
      <c r="J7154">
        <v>54</v>
      </c>
      <c r="K7154">
        <v>8.1</v>
      </c>
      <c r="L7154">
        <v>1469.21</v>
      </c>
      <c r="M7154">
        <v>79.14</v>
      </c>
      <c r="N7154" t="s">
        <v>47</v>
      </c>
      <c r="O7154">
        <v>2</v>
      </c>
      <c r="P7154" t="str" cm="1">
        <f t="array" ref="P7154">_xlfn.IFS(C7154&lt;25,"18-24", C7154&lt;=35,"25-35", C7154&lt;=50,"36-50",TRUE,"50+")</f>
        <v>36-50</v>
      </c>
      <c r="Q7154" t="str">
        <f t="shared" si="777"/>
        <v>new</v>
      </c>
      <c r="R7154" t="str">
        <f t="shared" si="778"/>
        <v>high value</v>
      </c>
      <c r="S7154" t="str">
        <f t="shared" si="779"/>
        <v>Low</v>
      </c>
      <c r="T7154" t="str">
        <f t="shared" si="780"/>
        <v>Nov</v>
      </c>
      <c r="U7154">
        <f t="shared" si="781"/>
        <v>2022</v>
      </c>
      <c r="V7154" t="str">
        <f t="shared" si="782"/>
        <v>5-10</v>
      </c>
      <c r="W7154" t="str">
        <f t="shared" si="783"/>
        <v>Slow</v>
      </c>
    </row>
    <row r="7155" spans="1:23" x14ac:dyDescent="0.3">
      <c r="A7155">
        <v>607154</v>
      </c>
      <c r="B7155">
        <v>80902</v>
      </c>
      <c r="C7155">
        <v>48</v>
      </c>
      <c r="D7155" t="s">
        <v>4</v>
      </c>
      <c r="E7155" t="s">
        <v>8</v>
      </c>
      <c r="F7155" t="s">
        <v>18</v>
      </c>
      <c r="G7155" t="s">
        <v>25</v>
      </c>
      <c r="H7155" s="1">
        <v>44821</v>
      </c>
      <c r="I7155" t="s">
        <v>33</v>
      </c>
      <c r="J7155">
        <v>28</v>
      </c>
      <c r="K7155">
        <v>13.4</v>
      </c>
      <c r="L7155">
        <v>1443</v>
      </c>
      <c r="M7155">
        <v>107.1</v>
      </c>
      <c r="N7155" t="s">
        <v>50</v>
      </c>
      <c r="O7155">
        <v>3</v>
      </c>
      <c r="P7155" t="str" cm="1">
        <f t="array" ref="P7155">_xlfn.IFS(C7155&lt;25,"18-24", C7155&lt;=35,"25-35", C7155&lt;=50,"36-50",TRUE,"50+")</f>
        <v>36-50</v>
      </c>
      <c r="Q7155" t="str">
        <f t="shared" si="777"/>
        <v>new</v>
      </c>
      <c r="R7155" t="str">
        <f t="shared" si="778"/>
        <v>high value</v>
      </c>
      <c r="S7155" t="str">
        <f t="shared" si="779"/>
        <v>medium</v>
      </c>
      <c r="T7155" t="str">
        <f t="shared" si="780"/>
        <v>Sep</v>
      </c>
      <c r="U7155">
        <f t="shared" si="781"/>
        <v>2022</v>
      </c>
      <c r="V7155" t="str">
        <f t="shared" si="782"/>
        <v>10-15</v>
      </c>
      <c r="W7155" t="str">
        <f t="shared" si="783"/>
        <v>Fast</v>
      </c>
    </row>
    <row r="7156" spans="1:23" x14ac:dyDescent="0.3">
      <c r="A7156">
        <v>607155</v>
      </c>
      <c r="B7156">
        <v>70502</v>
      </c>
      <c r="C7156">
        <v>22</v>
      </c>
      <c r="D7156" t="s">
        <v>4</v>
      </c>
      <c r="E7156" t="s">
        <v>5</v>
      </c>
      <c r="F7156" t="s">
        <v>24</v>
      </c>
      <c r="G7156" t="s">
        <v>27</v>
      </c>
      <c r="H7156" s="1">
        <v>44931</v>
      </c>
      <c r="I7156" t="s">
        <v>34</v>
      </c>
      <c r="J7156">
        <v>53</v>
      </c>
      <c r="K7156">
        <v>13.9</v>
      </c>
      <c r="L7156">
        <v>246.28</v>
      </c>
      <c r="M7156">
        <v>84.2</v>
      </c>
      <c r="N7156" t="s">
        <v>50</v>
      </c>
      <c r="O7156">
        <v>5</v>
      </c>
      <c r="P7156" t="str" cm="1">
        <f t="array" ref="P7156">_xlfn.IFS(C7156&lt;25,"18-24", C7156&lt;=35,"25-35", C7156&lt;=50,"36-50",TRUE,"50+")</f>
        <v>18-24</v>
      </c>
      <c r="Q7156" t="str">
        <f t="shared" si="777"/>
        <v>new</v>
      </c>
      <c r="R7156" t="str">
        <f t="shared" si="778"/>
        <v>low</v>
      </c>
      <c r="S7156" t="str">
        <f t="shared" si="779"/>
        <v>High</v>
      </c>
      <c r="T7156" t="str">
        <f t="shared" si="780"/>
        <v>Jan</v>
      </c>
      <c r="U7156">
        <f t="shared" si="781"/>
        <v>2023</v>
      </c>
      <c r="V7156" t="str">
        <f t="shared" si="782"/>
        <v>10-15</v>
      </c>
      <c r="W7156" t="str">
        <f t="shared" si="783"/>
        <v>Slow</v>
      </c>
    </row>
    <row r="7157" spans="1:23" x14ac:dyDescent="0.3">
      <c r="A7157">
        <v>607156</v>
      </c>
      <c r="B7157">
        <v>34629</v>
      </c>
      <c r="C7157">
        <v>64</v>
      </c>
      <c r="D7157" t="s">
        <v>7</v>
      </c>
      <c r="E7157" t="s">
        <v>15</v>
      </c>
      <c r="F7157" t="s">
        <v>32</v>
      </c>
      <c r="G7157" t="s">
        <v>29</v>
      </c>
      <c r="H7157" s="1">
        <v>45112</v>
      </c>
      <c r="I7157" t="s">
        <v>34</v>
      </c>
      <c r="J7157">
        <v>25</v>
      </c>
      <c r="K7157">
        <v>13.4</v>
      </c>
      <c r="L7157">
        <v>1391.61</v>
      </c>
      <c r="M7157">
        <v>30.25</v>
      </c>
      <c r="N7157" t="s">
        <v>49</v>
      </c>
      <c r="O7157">
        <v>2</v>
      </c>
      <c r="P7157" t="str" cm="1">
        <f t="array" ref="P7157">_xlfn.IFS(C7157&lt;25,"18-24", C7157&lt;=35,"25-35", C7157&lt;=50,"36-50",TRUE,"50+")</f>
        <v>50+</v>
      </c>
      <c r="Q7157" t="str">
        <f t="shared" si="777"/>
        <v>new</v>
      </c>
      <c r="R7157" t="str">
        <f t="shared" si="778"/>
        <v>high value</v>
      </c>
      <c r="S7157" t="str">
        <f t="shared" si="779"/>
        <v>Low</v>
      </c>
      <c r="T7157" t="str">
        <f t="shared" si="780"/>
        <v>Jul</v>
      </c>
      <c r="U7157">
        <f t="shared" si="781"/>
        <v>2023</v>
      </c>
      <c r="V7157" t="str">
        <f t="shared" si="782"/>
        <v>10-15</v>
      </c>
      <c r="W7157" t="str">
        <f t="shared" si="783"/>
        <v>Fast</v>
      </c>
    </row>
    <row r="7158" spans="1:23" x14ac:dyDescent="0.3">
      <c r="A7158">
        <v>607157</v>
      </c>
      <c r="B7158">
        <v>18125</v>
      </c>
      <c r="C7158">
        <v>56</v>
      </c>
      <c r="D7158" t="s">
        <v>7</v>
      </c>
      <c r="E7158" t="s">
        <v>16</v>
      </c>
      <c r="F7158" t="s">
        <v>30</v>
      </c>
      <c r="G7158" t="s">
        <v>25</v>
      </c>
      <c r="H7158" s="1">
        <v>45332</v>
      </c>
      <c r="I7158" t="s">
        <v>34</v>
      </c>
      <c r="J7158">
        <v>44</v>
      </c>
      <c r="K7158">
        <v>8.6999999999999993</v>
      </c>
      <c r="L7158">
        <v>1066.72</v>
      </c>
      <c r="M7158">
        <v>96.11</v>
      </c>
      <c r="N7158" t="s">
        <v>50</v>
      </c>
      <c r="O7158">
        <v>4</v>
      </c>
      <c r="P7158" t="str" cm="1">
        <f t="array" ref="P7158">_xlfn.IFS(C7158&lt;25,"18-24", C7158&lt;=35,"25-35", C7158&lt;=50,"36-50",TRUE,"50+")</f>
        <v>50+</v>
      </c>
      <c r="Q7158" t="str">
        <f t="shared" si="777"/>
        <v>new</v>
      </c>
      <c r="R7158" t="str">
        <f t="shared" si="778"/>
        <v>high value</v>
      </c>
      <c r="S7158" t="str">
        <f t="shared" si="779"/>
        <v>medium</v>
      </c>
      <c r="T7158" t="str">
        <f t="shared" si="780"/>
        <v>Feb</v>
      </c>
      <c r="U7158">
        <f t="shared" si="781"/>
        <v>2024</v>
      </c>
      <c r="V7158" t="str">
        <f t="shared" si="782"/>
        <v>5-10</v>
      </c>
      <c r="W7158" t="str">
        <f t="shared" si="783"/>
        <v>Medium</v>
      </c>
    </row>
    <row r="7159" spans="1:23" x14ac:dyDescent="0.3">
      <c r="A7159">
        <v>607158</v>
      </c>
      <c r="B7159">
        <v>46334</v>
      </c>
      <c r="C7159">
        <v>63</v>
      </c>
      <c r="D7159" t="s">
        <v>4</v>
      </c>
      <c r="E7159" t="s">
        <v>13</v>
      </c>
      <c r="F7159" t="s">
        <v>32</v>
      </c>
      <c r="G7159" t="s">
        <v>21</v>
      </c>
      <c r="H7159" s="1">
        <v>44795</v>
      </c>
      <c r="I7159" t="s">
        <v>33</v>
      </c>
      <c r="J7159">
        <v>25</v>
      </c>
      <c r="K7159">
        <v>11.2</v>
      </c>
      <c r="L7159">
        <v>873.57</v>
      </c>
      <c r="M7159">
        <v>28.06</v>
      </c>
      <c r="N7159" t="s">
        <v>49</v>
      </c>
      <c r="O7159">
        <v>4</v>
      </c>
      <c r="P7159" t="str" cm="1">
        <f t="array" ref="P7159">_xlfn.IFS(C7159&lt;25,"18-24", C7159&lt;=35,"25-35", C7159&lt;=50,"36-50",TRUE,"50+")</f>
        <v>50+</v>
      </c>
      <c r="Q7159" t="str">
        <f t="shared" si="777"/>
        <v>new</v>
      </c>
      <c r="R7159" t="str">
        <f t="shared" si="778"/>
        <v>high value</v>
      </c>
      <c r="S7159" t="str">
        <f t="shared" si="779"/>
        <v>medium</v>
      </c>
      <c r="T7159" t="str">
        <f t="shared" si="780"/>
        <v>Aug</v>
      </c>
      <c r="U7159">
        <f t="shared" si="781"/>
        <v>2022</v>
      </c>
      <c r="V7159" t="str">
        <f t="shared" si="782"/>
        <v>10-15</v>
      </c>
      <c r="W7159" t="str">
        <f t="shared" si="783"/>
        <v>Fast</v>
      </c>
    </row>
    <row r="7160" spans="1:23" x14ac:dyDescent="0.3">
      <c r="A7160">
        <v>607159</v>
      </c>
      <c r="B7160">
        <v>38279</v>
      </c>
      <c r="C7160">
        <v>28</v>
      </c>
      <c r="D7160" t="s">
        <v>7</v>
      </c>
      <c r="E7160" t="s">
        <v>15</v>
      </c>
      <c r="F7160" t="s">
        <v>30</v>
      </c>
      <c r="G7160" t="s">
        <v>27</v>
      </c>
      <c r="H7160" s="1">
        <v>45553</v>
      </c>
      <c r="I7160" t="s">
        <v>34</v>
      </c>
      <c r="J7160">
        <v>28</v>
      </c>
      <c r="K7160">
        <v>10</v>
      </c>
      <c r="L7160">
        <v>152.03</v>
      </c>
      <c r="M7160">
        <v>58.49</v>
      </c>
      <c r="N7160" t="s">
        <v>50</v>
      </c>
      <c r="O7160">
        <v>1</v>
      </c>
      <c r="P7160" t="str" cm="1">
        <f t="array" ref="P7160">_xlfn.IFS(C7160&lt;25,"18-24", C7160&lt;=35,"25-35", C7160&lt;=50,"36-50",TRUE,"50+")</f>
        <v>25-35</v>
      </c>
      <c r="Q7160" t="str">
        <f t="shared" si="777"/>
        <v>new</v>
      </c>
      <c r="R7160" t="str">
        <f t="shared" si="778"/>
        <v>low</v>
      </c>
      <c r="S7160" t="str">
        <f t="shared" si="779"/>
        <v>Low</v>
      </c>
      <c r="T7160" t="str">
        <f t="shared" si="780"/>
        <v>Sep</v>
      </c>
      <c r="U7160">
        <f t="shared" si="781"/>
        <v>2024</v>
      </c>
      <c r="V7160" t="str">
        <f t="shared" si="782"/>
        <v>5-10</v>
      </c>
      <c r="W7160" t="str">
        <f t="shared" si="783"/>
        <v>Fast</v>
      </c>
    </row>
    <row r="7161" spans="1:23" x14ac:dyDescent="0.3">
      <c r="A7161">
        <v>607160</v>
      </c>
      <c r="B7161">
        <v>93175</v>
      </c>
      <c r="C7161">
        <v>19</v>
      </c>
      <c r="D7161" t="s">
        <v>7</v>
      </c>
      <c r="E7161" t="s">
        <v>8</v>
      </c>
      <c r="F7161" t="s">
        <v>19</v>
      </c>
      <c r="G7161" t="s">
        <v>25</v>
      </c>
      <c r="H7161" s="1">
        <v>44926</v>
      </c>
      <c r="I7161" t="s">
        <v>33</v>
      </c>
      <c r="J7161">
        <v>49</v>
      </c>
      <c r="K7161">
        <v>8.1999999999999993</v>
      </c>
      <c r="L7161">
        <v>279.93</v>
      </c>
      <c r="M7161">
        <v>54.56</v>
      </c>
      <c r="N7161" t="s">
        <v>48</v>
      </c>
      <c r="O7161">
        <v>4</v>
      </c>
      <c r="P7161" t="str" cm="1">
        <f t="array" ref="P7161">_xlfn.IFS(C7161&lt;25,"18-24", C7161&lt;=35,"25-35", C7161&lt;=50,"36-50",TRUE,"50+")</f>
        <v>18-24</v>
      </c>
      <c r="Q7161" t="str">
        <f t="shared" si="777"/>
        <v>new</v>
      </c>
      <c r="R7161" t="str">
        <f t="shared" si="778"/>
        <v>medium</v>
      </c>
      <c r="S7161" t="str">
        <f t="shared" si="779"/>
        <v>medium</v>
      </c>
      <c r="T7161" t="str">
        <f t="shared" si="780"/>
        <v>Dec</v>
      </c>
      <c r="U7161">
        <f t="shared" si="781"/>
        <v>2022</v>
      </c>
      <c r="V7161" t="str">
        <f t="shared" si="782"/>
        <v>5-10</v>
      </c>
      <c r="W7161" t="str">
        <f t="shared" si="783"/>
        <v>Slow</v>
      </c>
    </row>
    <row r="7162" spans="1:23" x14ac:dyDescent="0.3">
      <c r="A7162">
        <v>607161</v>
      </c>
      <c r="B7162">
        <v>52429</v>
      </c>
      <c r="C7162">
        <v>58</v>
      </c>
      <c r="D7162" t="s">
        <v>4</v>
      </c>
      <c r="E7162" t="s">
        <v>11</v>
      </c>
      <c r="F7162" t="s">
        <v>28</v>
      </c>
      <c r="G7162" t="s">
        <v>23</v>
      </c>
      <c r="H7162" s="1">
        <v>45599</v>
      </c>
      <c r="I7162" t="s">
        <v>34</v>
      </c>
      <c r="J7162">
        <v>70</v>
      </c>
      <c r="K7162">
        <v>14.6</v>
      </c>
      <c r="L7162">
        <v>1050.3900000000001</v>
      </c>
      <c r="M7162">
        <v>26.88</v>
      </c>
      <c r="N7162" t="s">
        <v>47</v>
      </c>
      <c r="O7162">
        <v>3</v>
      </c>
      <c r="P7162" t="str" cm="1">
        <f t="array" ref="P7162">_xlfn.IFS(C7162&lt;25,"18-24", C7162&lt;=35,"25-35", C7162&lt;=50,"36-50",TRUE,"50+")</f>
        <v>50+</v>
      </c>
      <c r="Q7162" t="str">
        <f t="shared" si="777"/>
        <v>new</v>
      </c>
      <c r="R7162" t="str">
        <f t="shared" si="778"/>
        <v>high value</v>
      </c>
      <c r="S7162" t="str">
        <f t="shared" si="779"/>
        <v>medium</v>
      </c>
      <c r="T7162" t="str">
        <f t="shared" si="780"/>
        <v>Nov</v>
      </c>
      <c r="U7162">
        <f t="shared" si="781"/>
        <v>2024</v>
      </c>
      <c r="V7162" t="str">
        <f t="shared" si="782"/>
        <v>10-15</v>
      </c>
      <c r="W7162" t="str">
        <f t="shared" si="783"/>
        <v>Slow</v>
      </c>
    </row>
    <row r="7163" spans="1:23" x14ac:dyDescent="0.3">
      <c r="A7163">
        <v>607162</v>
      </c>
      <c r="B7163">
        <v>47910</v>
      </c>
      <c r="C7163">
        <v>34</v>
      </c>
      <c r="D7163" t="s">
        <v>4</v>
      </c>
      <c r="E7163" t="s">
        <v>8</v>
      </c>
      <c r="F7163" t="s">
        <v>24</v>
      </c>
      <c r="G7163" t="s">
        <v>31</v>
      </c>
      <c r="H7163" s="1">
        <v>45615</v>
      </c>
      <c r="I7163" t="s">
        <v>33</v>
      </c>
      <c r="J7163">
        <v>74</v>
      </c>
      <c r="K7163">
        <v>10.6</v>
      </c>
      <c r="L7163">
        <v>1334.51</v>
      </c>
      <c r="M7163">
        <v>30.86</v>
      </c>
      <c r="N7163" t="s">
        <v>50</v>
      </c>
      <c r="O7163">
        <v>2</v>
      </c>
      <c r="P7163" t="str" cm="1">
        <f t="array" ref="P7163">_xlfn.IFS(C7163&lt;25,"18-24", C7163&lt;=35,"25-35", C7163&lt;=50,"36-50",TRUE,"50+")</f>
        <v>25-35</v>
      </c>
      <c r="Q7163" t="str">
        <f t="shared" si="777"/>
        <v>repeat</v>
      </c>
      <c r="R7163" t="str">
        <f t="shared" si="778"/>
        <v>high value</v>
      </c>
      <c r="S7163" t="str">
        <f t="shared" si="779"/>
        <v>Low</v>
      </c>
      <c r="T7163" t="str">
        <f t="shared" si="780"/>
        <v>Nov</v>
      </c>
      <c r="U7163">
        <f t="shared" si="781"/>
        <v>2024</v>
      </c>
      <c r="V7163" t="str">
        <f t="shared" si="782"/>
        <v>10-15</v>
      </c>
      <c r="W7163" t="str">
        <f t="shared" si="783"/>
        <v>Slow</v>
      </c>
    </row>
    <row r="7164" spans="1:23" x14ac:dyDescent="0.3">
      <c r="A7164">
        <v>607163</v>
      </c>
      <c r="B7164">
        <v>10681</v>
      </c>
      <c r="C7164">
        <v>25</v>
      </c>
      <c r="D7164" t="s">
        <v>7</v>
      </c>
      <c r="E7164" t="s">
        <v>16</v>
      </c>
      <c r="F7164" t="s">
        <v>30</v>
      </c>
      <c r="G7164" t="s">
        <v>27</v>
      </c>
      <c r="H7164" s="1">
        <v>45325</v>
      </c>
      <c r="I7164" t="s">
        <v>33</v>
      </c>
      <c r="J7164">
        <v>32</v>
      </c>
      <c r="K7164">
        <v>8.4</v>
      </c>
      <c r="L7164">
        <v>1266.46</v>
      </c>
      <c r="M7164">
        <v>60.95</v>
      </c>
      <c r="N7164" t="s">
        <v>49</v>
      </c>
      <c r="O7164">
        <v>3</v>
      </c>
      <c r="P7164" t="str" cm="1">
        <f t="array" ref="P7164">_xlfn.IFS(C7164&lt;25,"18-24", C7164&lt;=35,"25-35", C7164&lt;=50,"36-50",TRUE,"50+")</f>
        <v>25-35</v>
      </c>
      <c r="Q7164" t="str">
        <f t="shared" si="777"/>
        <v>new</v>
      </c>
      <c r="R7164" t="str">
        <f t="shared" si="778"/>
        <v>high value</v>
      </c>
      <c r="S7164" t="str">
        <f t="shared" si="779"/>
        <v>medium</v>
      </c>
      <c r="T7164" t="str">
        <f t="shared" si="780"/>
        <v>Feb</v>
      </c>
      <c r="U7164">
        <f t="shared" si="781"/>
        <v>2024</v>
      </c>
      <c r="V7164" t="str">
        <f t="shared" si="782"/>
        <v>5-10</v>
      </c>
      <c r="W7164" t="str">
        <f t="shared" si="783"/>
        <v>Medium</v>
      </c>
    </row>
    <row r="7165" spans="1:23" x14ac:dyDescent="0.3">
      <c r="A7165">
        <v>607164</v>
      </c>
      <c r="B7165">
        <v>56463</v>
      </c>
      <c r="C7165">
        <v>50</v>
      </c>
      <c r="D7165" t="s">
        <v>4</v>
      </c>
      <c r="E7165" t="s">
        <v>15</v>
      </c>
      <c r="F7165" t="s">
        <v>30</v>
      </c>
      <c r="G7165" t="s">
        <v>31</v>
      </c>
      <c r="H7165" s="1">
        <v>44907</v>
      </c>
      <c r="I7165" t="s">
        <v>33</v>
      </c>
      <c r="J7165">
        <v>76</v>
      </c>
      <c r="K7165">
        <v>9.6999999999999993</v>
      </c>
      <c r="L7165">
        <v>291.62</v>
      </c>
      <c r="M7165">
        <v>72.33</v>
      </c>
      <c r="N7165" t="s">
        <v>47</v>
      </c>
      <c r="O7165">
        <v>5</v>
      </c>
      <c r="P7165" t="str" cm="1">
        <f t="array" ref="P7165">_xlfn.IFS(C7165&lt;25,"18-24", C7165&lt;=35,"25-35", C7165&lt;=50,"36-50",TRUE,"50+")</f>
        <v>36-50</v>
      </c>
      <c r="Q7165" t="str">
        <f t="shared" si="777"/>
        <v>new</v>
      </c>
      <c r="R7165" t="str">
        <f t="shared" si="778"/>
        <v>medium</v>
      </c>
      <c r="S7165" t="str">
        <f t="shared" si="779"/>
        <v>High</v>
      </c>
      <c r="T7165" t="str">
        <f t="shared" si="780"/>
        <v>Dec</v>
      </c>
      <c r="U7165">
        <f t="shared" si="781"/>
        <v>2022</v>
      </c>
      <c r="V7165" t="str">
        <f t="shared" si="782"/>
        <v>5-10</v>
      </c>
      <c r="W7165" t="str">
        <f t="shared" si="783"/>
        <v>Slow</v>
      </c>
    </row>
    <row r="7166" spans="1:23" x14ac:dyDescent="0.3">
      <c r="A7166">
        <v>607165</v>
      </c>
      <c r="B7166">
        <v>56903</v>
      </c>
      <c r="C7166">
        <v>44</v>
      </c>
      <c r="D7166" t="s">
        <v>4</v>
      </c>
      <c r="E7166" t="s">
        <v>13</v>
      </c>
      <c r="F7166" t="s">
        <v>28</v>
      </c>
      <c r="G7166" t="s">
        <v>31</v>
      </c>
      <c r="H7166" s="1">
        <v>44993</v>
      </c>
      <c r="I7166" t="s">
        <v>34</v>
      </c>
      <c r="J7166">
        <v>59</v>
      </c>
      <c r="K7166">
        <v>13.9</v>
      </c>
      <c r="L7166">
        <v>683.84</v>
      </c>
      <c r="M7166">
        <v>20.46</v>
      </c>
      <c r="N7166" t="s">
        <v>48</v>
      </c>
      <c r="O7166">
        <v>4</v>
      </c>
      <c r="P7166" t="str" cm="1">
        <f t="array" ref="P7166">_xlfn.IFS(C7166&lt;25,"18-24", C7166&lt;=35,"25-35", C7166&lt;=50,"36-50",TRUE,"50+")</f>
        <v>36-50</v>
      </c>
      <c r="Q7166" t="str">
        <f t="shared" si="777"/>
        <v>new</v>
      </c>
      <c r="R7166" t="str">
        <f t="shared" si="778"/>
        <v>high value</v>
      </c>
      <c r="S7166" t="str">
        <f t="shared" si="779"/>
        <v>medium</v>
      </c>
      <c r="T7166" t="str">
        <f t="shared" si="780"/>
        <v>Mar</v>
      </c>
      <c r="U7166">
        <f t="shared" si="781"/>
        <v>2023</v>
      </c>
      <c r="V7166" t="str">
        <f t="shared" si="782"/>
        <v>10-15</v>
      </c>
      <c r="W7166" t="str">
        <f t="shared" si="783"/>
        <v>Slow</v>
      </c>
    </row>
    <row r="7167" spans="1:23" x14ac:dyDescent="0.3">
      <c r="A7167">
        <v>607166</v>
      </c>
      <c r="B7167">
        <v>26807</v>
      </c>
      <c r="C7167">
        <v>22</v>
      </c>
      <c r="D7167" t="s">
        <v>7</v>
      </c>
      <c r="E7167" t="s">
        <v>13</v>
      </c>
      <c r="F7167" t="s">
        <v>30</v>
      </c>
      <c r="G7167" t="s">
        <v>21</v>
      </c>
      <c r="H7167" s="1">
        <v>45496</v>
      </c>
      <c r="I7167" t="s">
        <v>34</v>
      </c>
      <c r="J7167">
        <v>35</v>
      </c>
      <c r="K7167">
        <v>6.7</v>
      </c>
      <c r="L7167">
        <v>749.62</v>
      </c>
      <c r="M7167">
        <v>116.61</v>
      </c>
      <c r="N7167" t="s">
        <v>50</v>
      </c>
      <c r="O7167">
        <v>4</v>
      </c>
      <c r="P7167" t="str" cm="1">
        <f t="array" ref="P7167">_xlfn.IFS(C7167&lt;25,"18-24", C7167&lt;=35,"25-35", C7167&lt;=50,"36-50",TRUE,"50+")</f>
        <v>18-24</v>
      </c>
      <c r="Q7167" t="str">
        <f t="shared" si="777"/>
        <v>repeat</v>
      </c>
      <c r="R7167" t="str">
        <f t="shared" si="778"/>
        <v>high value</v>
      </c>
      <c r="S7167" t="str">
        <f t="shared" si="779"/>
        <v>medium</v>
      </c>
      <c r="T7167" t="str">
        <f t="shared" si="780"/>
        <v>Jul</v>
      </c>
      <c r="U7167">
        <f t="shared" si="781"/>
        <v>2024</v>
      </c>
      <c r="V7167" t="str">
        <f t="shared" si="782"/>
        <v>5-10</v>
      </c>
      <c r="W7167" t="str">
        <f t="shared" si="783"/>
        <v>Medium</v>
      </c>
    </row>
    <row r="7168" spans="1:23" x14ac:dyDescent="0.3">
      <c r="A7168">
        <v>607167</v>
      </c>
      <c r="B7168">
        <v>31825</v>
      </c>
      <c r="C7168">
        <v>45</v>
      </c>
      <c r="D7168" t="s">
        <v>4</v>
      </c>
      <c r="E7168" t="s">
        <v>15</v>
      </c>
      <c r="F7168" t="s">
        <v>32</v>
      </c>
      <c r="G7168" t="s">
        <v>27</v>
      </c>
      <c r="H7168" s="1">
        <v>44688</v>
      </c>
      <c r="I7168" t="s">
        <v>33</v>
      </c>
      <c r="J7168">
        <v>87</v>
      </c>
      <c r="K7168">
        <v>6.5</v>
      </c>
      <c r="L7168">
        <v>365.32</v>
      </c>
      <c r="M7168">
        <v>30.17</v>
      </c>
      <c r="N7168" t="s">
        <v>48</v>
      </c>
      <c r="O7168">
        <v>2</v>
      </c>
      <c r="P7168" t="str" cm="1">
        <f t="array" ref="P7168">_xlfn.IFS(C7168&lt;25,"18-24", C7168&lt;=35,"25-35", C7168&lt;=50,"36-50",TRUE,"50+")</f>
        <v>36-50</v>
      </c>
      <c r="Q7168" t="str">
        <f t="shared" si="777"/>
        <v>repeat</v>
      </c>
      <c r="R7168" t="str">
        <f t="shared" si="778"/>
        <v>medium</v>
      </c>
      <c r="S7168" t="str">
        <f t="shared" si="779"/>
        <v>Low</v>
      </c>
      <c r="T7168" t="str">
        <f t="shared" si="780"/>
        <v>May</v>
      </c>
      <c r="U7168">
        <f t="shared" si="781"/>
        <v>2022</v>
      </c>
      <c r="V7168" t="str">
        <f t="shared" si="782"/>
        <v>5-10</v>
      </c>
      <c r="W7168" t="str">
        <f t="shared" si="783"/>
        <v>Slow</v>
      </c>
    </row>
    <row r="7169" spans="1:23" x14ac:dyDescent="0.3">
      <c r="A7169">
        <v>607168</v>
      </c>
      <c r="B7169">
        <v>30777</v>
      </c>
      <c r="C7169">
        <v>37</v>
      </c>
      <c r="D7169" t="s">
        <v>4</v>
      </c>
      <c r="E7169" t="s">
        <v>16</v>
      </c>
      <c r="F7169" t="s">
        <v>24</v>
      </c>
      <c r="G7169" t="s">
        <v>25</v>
      </c>
      <c r="H7169" s="1">
        <v>45387</v>
      </c>
      <c r="I7169" t="s">
        <v>33</v>
      </c>
      <c r="J7169">
        <v>45</v>
      </c>
      <c r="K7169">
        <v>9.1</v>
      </c>
      <c r="L7169">
        <v>1151.9100000000001</v>
      </c>
      <c r="M7169">
        <v>99.25</v>
      </c>
      <c r="N7169" t="s">
        <v>47</v>
      </c>
      <c r="O7169">
        <v>5</v>
      </c>
      <c r="P7169" t="str" cm="1">
        <f t="array" ref="P7169">_xlfn.IFS(C7169&lt;25,"18-24", C7169&lt;=35,"25-35", C7169&lt;=50,"36-50",TRUE,"50+")</f>
        <v>36-50</v>
      </c>
      <c r="Q7169" t="str">
        <f t="shared" si="777"/>
        <v>new</v>
      </c>
      <c r="R7169" t="str">
        <f t="shared" si="778"/>
        <v>high value</v>
      </c>
      <c r="S7169" t="str">
        <f t="shared" si="779"/>
        <v>High</v>
      </c>
      <c r="T7169" t="str">
        <f t="shared" si="780"/>
        <v>Apr</v>
      </c>
      <c r="U7169">
        <f t="shared" si="781"/>
        <v>2024</v>
      </c>
      <c r="V7169" t="str">
        <f t="shared" si="782"/>
        <v>5-10</v>
      </c>
      <c r="W7169" t="str">
        <f t="shared" si="783"/>
        <v>Medium</v>
      </c>
    </row>
    <row r="7170" spans="1:23" x14ac:dyDescent="0.3">
      <c r="A7170">
        <v>607169</v>
      </c>
      <c r="B7170">
        <v>62627</v>
      </c>
      <c r="C7170">
        <v>53</v>
      </c>
      <c r="D7170" t="s">
        <v>4</v>
      </c>
      <c r="E7170" t="s">
        <v>15</v>
      </c>
      <c r="F7170" t="s">
        <v>22</v>
      </c>
      <c r="G7170" t="s">
        <v>23</v>
      </c>
      <c r="H7170" s="1">
        <v>44754</v>
      </c>
      <c r="I7170" t="s">
        <v>34</v>
      </c>
      <c r="J7170">
        <v>23</v>
      </c>
      <c r="K7170">
        <v>7.5</v>
      </c>
      <c r="L7170">
        <v>358.55</v>
      </c>
      <c r="M7170">
        <v>90.01</v>
      </c>
      <c r="N7170" t="s">
        <v>47</v>
      </c>
      <c r="O7170">
        <v>2</v>
      </c>
      <c r="P7170" t="str" cm="1">
        <f t="array" ref="P7170">_xlfn.IFS(C7170&lt;25,"18-24", C7170&lt;=35,"25-35", C7170&lt;=50,"36-50",TRUE,"50+")</f>
        <v>50+</v>
      </c>
      <c r="Q7170" t="str">
        <f t="shared" si="777"/>
        <v>new</v>
      </c>
      <c r="R7170" t="str">
        <f t="shared" si="778"/>
        <v>medium</v>
      </c>
      <c r="S7170" t="str">
        <f t="shared" si="779"/>
        <v>Low</v>
      </c>
      <c r="T7170" t="str">
        <f t="shared" si="780"/>
        <v>Jul</v>
      </c>
      <c r="U7170">
        <f t="shared" si="781"/>
        <v>2022</v>
      </c>
      <c r="V7170" t="str">
        <f t="shared" si="782"/>
        <v>5-10</v>
      </c>
      <c r="W7170" t="str">
        <f t="shared" si="783"/>
        <v>Fast</v>
      </c>
    </row>
    <row r="7171" spans="1:23" x14ac:dyDescent="0.3">
      <c r="A7171">
        <v>607170</v>
      </c>
      <c r="B7171">
        <v>36535</v>
      </c>
      <c r="C7171">
        <v>54</v>
      </c>
      <c r="D7171" t="s">
        <v>4</v>
      </c>
      <c r="E7171" t="s">
        <v>13</v>
      </c>
      <c r="F7171" t="s">
        <v>24</v>
      </c>
      <c r="G7171" t="s">
        <v>23</v>
      </c>
      <c r="H7171" s="1">
        <v>45654</v>
      </c>
      <c r="I7171" t="s">
        <v>34</v>
      </c>
      <c r="J7171">
        <v>29</v>
      </c>
      <c r="K7171">
        <v>11.9</v>
      </c>
      <c r="L7171">
        <v>644.80999999999995</v>
      </c>
      <c r="M7171">
        <v>49.19</v>
      </c>
      <c r="N7171" t="s">
        <v>49</v>
      </c>
      <c r="O7171">
        <v>1</v>
      </c>
      <c r="P7171" t="str" cm="1">
        <f t="array" ref="P7171">_xlfn.IFS(C7171&lt;25,"18-24", C7171&lt;=35,"25-35", C7171&lt;=50,"36-50",TRUE,"50+")</f>
        <v>50+</v>
      </c>
      <c r="Q7171" t="str">
        <f t="shared" ref="Q7171:Q7234" si="784">IF(COUNTIF($B:$B,B7171)&gt;1,"repeat","new")</f>
        <v>new</v>
      </c>
      <c r="R7171" t="str">
        <f t="shared" ref="R7171:R7234" si="785">IF(L7171&gt;500,"high value",IF( L7171&gt;250,"medium","low"))</f>
        <v>high value</v>
      </c>
      <c r="S7171" t="str">
        <f t="shared" ref="S7171:S7234" si="786">IF(O7171&lt;=2,"Low",IF(O7171&lt;=4,"medium","High"))</f>
        <v>Low</v>
      </c>
      <c r="T7171" t="str">
        <f t="shared" ref="T7171:T7234" si="787">TEXT(H7171,"MMM")</f>
        <v>Dec</v>
      </c>
      <c r="U7171">
        <f t="shared" ref="U7171:U7234" si="788">YEAR(H7171)</f>
        <v>2024</v>
      </c>
      <c r="V7171" t="str">
        <f t="shared" ref="V7171:V7234" si="789">IF(K7171&lt;=5,"0-5",IF(K7171&lt;=10,"5-10",IF(K7171&lt;=15,"10-15","15+")))</f>
        <v>10-15</v>
      </c>
      <c r="W7171" t="str">
        <f t="shared" ref="W7171:W7234" si="790">IF(J7171&lt;=30,"Fast",IF(J7171&lt;=45,"Medium","Slow"))</f>
        <v>Fast</v>
      </c>
    </row>
    <row r="7172" spans="1:23" x14ac:dyDescent="0.3">
      <c r="A7172">
        <v>607171</v>
      </c>
      <c r="B7172">
        <v>86314</v>
      </c>
      <c r="C7172">
        <v>25</v>
      </c>
      <c r="D7172" t="s">
        <v>7</v>
      </c>
      <c r="E7172" t="s">
        <v>13</v>
      </c>
      <c r="F7172" t="s">
        <v>32</v>
      </c>
      <c r="G7172" t="s">
        <v>23</v>
      </c>
      <c r="H7172" s="1">
        <v>45640</v>
      </c>
      <c r="I7172" t="s">
        <v>34</v>
      </c>
      <c r="J7172">
        <v>36</v>
      </c>
      <c r="K7172">
        <v>7.9</v>
      </c>
      <c r="L7172">
        <v>954.51</v>
      </c>
      <c r="M7172">
        <v>71.290000000000006</v>
      </c>
      <c r="N7172" t="s">
        <v>48</v>
      </c>
      <c r="O7172">
        <v>2</v>
      </c>
      <c r="P7172" t="str" cm="1">
        <f t="array" ref="P7172">_xlfn.IFS(C7172&lt;25,"18-24", C7172&lt;=35,"25-35", C7172&lt;=50,"36-50",TRUE,"50+")</f>
        <v>25-35</v>
      </c>
      <c r="Q7172" t="str">
        <f t="shared" si="784"/>
        <v>new</v>
      </c>
      <c r="R7172" t="str">
        <f t="shared" si="785"/>
        <v>high value</v>
      </c>
      <c r="S7172" t="str">
        <f t="shared" si="786"/>
        <v>Low</v>
      </c>
      <c r="T7172" t="str">
        <f t="shared" si="787"/>
        <v>Dec</v>
      </c>
      <c r="U7172">
        <f t="shared" si="788"/>
        <v>2024</v>
      </c>
      <c r="V7172" t="str">
        <f t="shared" si="789"/>
        <v>5-10</v>
      </c>
      <c r="W7172" t="str">
        <f t="shared" si="790"/>
        <v>Medium</v>
      </c>
    </row>
    <row r="7173" spans="1:23" x14ac:dyDescent="0.3">
      <c r="A7173">
        <v>607172</v>
      </c>
      <c r="B7173">
        <v>42142</v>
      </c>
      <c r="C7173">
        <v>26</v>
      </c>
      <c r="D7173" t="s">
        <v>7</v>
      </c>
      <c r="E7173" t="s">
        <v>5</v>
      </c>
      <c r="F7173" t="s">
        <v>26</v>
      </c>
      <c r="G7173" t="s">
        <v>23</v>
      </c>
      <c r="H7173" s="1">
        <v>45372</v>
      </c>
      <c r="I7173" t="s">
        <v>34</v>
      </c>
      <c r="J7173">
        <v>41</v>
      </c>
      <c r="K7173">
        <v>14.1</v>
      </c>
      <c r="L7173">
        <v>1169.25</v>
      </c>
      <c r="M7173">
        <v>92.48</v>
      </c>
      <c r="N7173" t="s">
        <v>50</v>
      </c>
      <c r="O7173">
        <v>1</v>
      </c>
      <c r="P7173" t="str" cm="1">
        <f t="array" ref="P7173">_xlfn.IFS(C7173&lt;25,"18-24", C7173&lt;=35,"25-35", C7173&lt;=50,"36-50",TRUE,"50+")</f>
        <v>25-35</v>
      </c>
      <c r="Q7173" t="str">
        <f t="shared" si="784"/>
        <v>new</v>
      </c>
      <c r="R7173" t="str">
        <f t="shared" si="785"/>
        <v>high value</v>
      </c>
      <c r="S7173" t="str">
        <f t="shared" si="786"/>
        <v>Low</v>
      </c>
      <c r="T7173" t="str">
        <f t="shared" si="787"/>
        <v>Mar</v>
      </c>
      <c r="U7173">
        <f t="shared" si="788"/>
        <v>2024</v>
      </c>
      <c r="V7173" t="str">
        <f t="shared" si="789"/>
        <v>10-15</v>
      </c>
      <c r="W7173" t="str">
        <f t="shared" si="790"/>
        <v>Medium</v>
      </c>
    </row>
    <row r="7174" spans="1:23" x14ac:dyDescent="0.3">
      <c r="A7174">
        <v>607173</v>
      </c>
      <c r="B7174">
        <v>41325</v>
      </c>
      <c r="C7174">
        <v>31</v>
      </c>
      <c r="D7174" t="s">
        <v>7</v>
      </c>
      <c r="E7174" t="s">
        <v>15</v>
      </c>
      <c r="F7174" t="s">
        <v>24</v>
      </c>
      <c r="G7174" t="s">
        <v>23</v>
      </c>
      <c r="H7174" s="1">
        <v>45177</v>
      </c>
      <c r="I7174" t="s">
        <v>33</v>
      </c>
      <c r="J7174">
        <v>53</v>
      </c>
      <c r="K7174">
        <v>10.199999999999999</v>
      </c>
      <c r="L7174">
        <v>764.43</v>
      </c>
      <c r="M7174">
        <v>108.94</v>
      </c>
      <c r="N7174" t="s">
        <v>47</v>
      </c>
      <c r="O7174">
        <v>3</v>
      </c>
      <c r="P7174" t="str" cm="1">
        <f t="array" ref="P7174">_xlfn.IFS(C7174&lt;25,"18-24", C7174&lt;=35,"25-35", C7174&lt;=50,"36-50",TRUE,"50+")</f>
        <v>25-35</v>
      </c>
      <c r="Q7174" t="str">
        <f t="shared" si="784"/>
        <v>repeat</v>
      </c>
      <c r="R7174" t="str">
        <f t="shared" si="785"/>
        <v>high value</v>
      </c>
      <c r="S7174" t="str">
        <f t="shared" si="786"/>
        <v>medium</v>
      </c>
      <c r="T7174" t="str">
        <f t="shared" si="787"/>
        <v>Sep</v>
      </c>
      <c r="U7174">
        <f t="shared" si="788"/>
        <v>2023</v>
      </c>
      <c r="V7174" t="str">
        <f t="shared" si="789"/>
        <v>10-15</v>
      </c>
      <c r="W7174" t="str">
        <f t="shared" si="790"/>
        <v>Slow</v>
      </c>
    </row>
    <row r="7175" spans="1:23" x14ac:dyDescent="0.3">
      <c r="A7175">
        <v>607174</v>
      </c>
      <c r="B7175">
        <v>76227</v>
      </c>
      <c r="C7175">
        <v>40</v>
      </c>
      <c r="D7175" t="s">
        <v>7</v>
      </c>
      <c r="E7175" t="s">
        <v>16</v>
      </c>
      <c r="F7175" t="s">
        <v>24</v>
      </c>
      <c r="G7175" t="s">
        <v>27</v>
      </c>
      <c r="H7175" s="1">
        <v>44949</v>
      </c>
      <c r="I7175" t="s">
        <v>34</v>
      </c>
      <c r="J7175">
        <v>67</v>
      </c>
      <c r="K7175">
        <v>10.6</v>
      </c>
      <c r="L7175">
        <v>861.13</v>
      </c>
      <c r="M7175">
        <v>113.65</v>
      </c>
      <c r="N7175" t="s">
        <v>47</v>
      </c>
      <c r="O7175">
        <v>3</v>
      </c>
      <c r="P7175" t="str" cm="1">
        <f t="array" ref="P7175">_xlfn.IFS(C7175&lt;25,"18-24", C7175&lt;=35,"25-35", C7175&lt;=50,"36-50",TRUE,"50+")</f>
        <v>36-50</v>
      </c>
      <c r="Q7175" t="str">
        <f t="shared" si="784"/>
        <v>new</v>
      </c>
      <c r="R7175" t="str">
        <f t="shared" si="785"/>
        <v>high value</v>
      </c>
      <c r="S7175" t="str">
        <f t="shared" si="786"/>
        <v>medium</v>
      </c>
      <c r="T7175" t="str">
        <f t="shared" si="787"/>
        <v>Jan</v>
      </c>
      <c r="U7175">
        <f t="shared" si="788"/>
        <v>2023</v>
      </c>
      <c r="V7175" t="str">
        <f t="shared" si="789"/>
        <v>10-15</v>
      </c>
      <c r="W7175" t="str">
        <f t="shared" si="790"/>
        <v>Slow</v>
      </c>
    </row>
    <row r="7176" spans="1:23" x14ac:dyDescent="0.3">
      <c r="A7176">
        <v>607175</v>
      </c>
      <c r="B7176">
        <v>17092</v>
      </c>
      <c r="C7176">
        <v>58</v>
      </c>
      <c r="D7176" t="s">
        <v>7</v>
      </c>
      <c r="E7176" t="s">
        <v>8</v>
      </c>
      <c r="F7176" t="s">
        <v>22</v>
      </c>
      <c r="G7176" t="s">
        <v>31</v>
      </c>
      <c r="H7176" s="1">
        <v>44885</v>
      </c>
      <c r="I7176" t="s">
        <v>33</v>
      </c>
      <c r="J7176">
        <v>48</v>
      </c>
      <c r="K7176">
        <v>13.9</v>
      </c>
      <c r="L7176">
        <v>842.12</v>
      </c>
      <c r="M7176">
        <v>94.95</v>
      </c>
      <c r="N7176" t="s">
        <v>50</v>
      </c>
      <c r="O7176">
        <v>3</v>
      </c>
      <c r="P7176" t="str" cm="1">
        <f t="array" ref="P7176">_xlfn.IFS(C7176&lt;25,"18-24", C7176&lt;=35,"25-35", C7176&lt;=50,"36-50",TRUE,"50+")</f>
        <v>50+</v>
      </c>
      <c r="Q7176" t="str">
        <f t="shared" si="784"/>
        <v>new</v>
      </c>
      <c r="R7176" t="str">
        <f t="shared" si="785"/>
        <v>high value</v>
      </c>
      <c r="S7176" t="str">
        <f t="shared" si="786"/>
        <v>medium</v>
      </c>
      <c r="T7176" t="str">
        <f t="shared" si="787"/>
        <v>Nov</v>
      </c>
      <c r="U7176">
        <f t="shared" si="788"/>
        <v>2022</v>
      </c>
      <c r="V7176" t="str">
        <f t="shared" si="789"/>
        <v>10-15</v>
      </c>
      <c r="W7176" t="str">
        <f t="shared" si="790"/>
        <v>Slow</v>
      </c>
    </row>
    <row r="7177" spans="1:23" x14ac:dyDescent="0.3">
      <c r="A7177">
        <v>607176</v>
      </c>
      <c r="B7177">
        <v>69543</v>
      </c>
      <c r="C7177">
        <v>39</v>
      </c>
      <c r="D7177" t="s">
        <v>4</v>
      </c>
      <c r="E7177" t="s">
        <v>11</v>
      </c>
      <c r="F7177" t="s">
        <v>30</v>
      </c>
      <c r="G7177" t="s">
        <v>21</v>
      </c>
      <c r="H7177" s="1">
        <v>45010</v>
      </c>
      <c r="I7177" t="s">
        <v>33</v>
      </c>
      <c r="J7177">
        <v>53</v>
      </c>
      <c r="K7177">
        <v>10.3</v>
      </c>
      <c r="L7177">
        <v>369.6</v>
      </c>
      <c r="M7177">
        <v>28.84</v>
      </c>
      <c r="N7177" t="s">
        <v>49</v>
      </c>
      <c r="O7177">
        <v>4</v>
      </c>
      <c r="P7177" t="str" cm="1">
        <f t="array" ref="P7177">_xlfn.IFS(C7177&lt;25,"18-24", C7177&lt;=35,"25-35", C7177&lt;=50,"36-50",TRUE,"50+")</f>
        <v>36-50</v>
      </c>
      <c r="Q7177" t="str">
        <f t="shared" si="784"/>
        <v>new</v>
      </c>
      <c r="R7177" t="str">
        <f t="shared" si="785"/>
        <v>medium</v>
      </c>
      <c r="S7177" t="str">
        <f t="shared" si="786"/>
        <v>medium</v>
      </c>
      <c r="T7177" t="str">
        <f t="shared" si="787"/>
        <v>Mar</v>
      </c>
      <c r="U7177">
        <f t="shared" si="788"/>
        <v>2023</v>
      </c>
      <c r="V7177" t="str">
        <f t="shared" si="789"/>
        <v>10-15</v>
      </c>
      <c r="W7177" t="str">
        <f t="shared" si="790"/>
        <v>Slow</v>
      </c>
    </row>
    <row r="7178" spans="1:23" x14ac:dyDescent="0.3">
      <c r="A7178">
        <v>607177</v>
      </c>
      <c r="B7178">
        <v>60857</v>
      </c>
      <c r="C7178">
        <v>63</v>
      </c>
      <c r="D7178" t="s">
        <v>4</v>
      </c>
      <c r="E7178" t="s">
        <v>5</v>
      </c>
      <c r="F7178" t="s">
        <v>32</v>
      </c>
      <c r="G7178" t="s">
        <v>23</v>
      </c>
      <c r="H7178" s="1">
        <v>44637</v>
      </c>
      <c r="I7178" t="s">
        <v>34</v>
      </c>
      <c r="J7178">
        <v>80</v>
      </c>
      <c r="K7178">
        <v>3.7</v>
      </c>
      <c r="L7178">
        <v>1176.81</v>
      </c>
      <c r="M7178">
        <v>117.75</v>
      </c>
      <c r="N7178" t="s">
        <v>48</v>
      </c>
      <c r="O7178">
        <v>2</v>
      </c>
      <c r="P7178" t="str" cm="1">
        <f t="array" ref="P7178">_xlfn.IFS(C7178&lt;25,"18-24", C7178&lt;=35,"25-35", C7178&lt;=50,"36-50",TRUE,"50+")</f>
        <v>50+</v>
      </c>
      <c r="Q7178" t="str">
        <f t="shared" si="784"/>
        <v>new</v>
      </c>
      <c r="R7178" t="str">
        <f t="shared" si="785"/>
        <v>high value</v>
      </c>
      <c r="S7178" t="str">
        <f t="shared" si="786"/>
        <v>Low</v>
      </c>
      <c r="T7178" t="str">
        <f t="shared" si="787"/>
        <v>Mar</v>
      </c>
      <c r="U7178">
        <f t="shared" si="788"/>
        <v>2022</v>
      </c>
      <c r="V7178" t="str">
        <f t="shared" si="789"/>
        <v>0-5</v>
      </c>
      <c r="W7178" t="str">
        <f t="shared" si="790"/>
        <v>Slow</v>
      </c>
    </row>
    <row r="7179" spans="1:23" x14ac:dyDescent="0.3">
      <c r="A7179">
        <v>607178</v>
      </c>
      <c r="B7179">
        <v>14488</v>
      </c>
      <c r="C7179">
        <v>48</v>
      </c>
      <c r="D7179" t="s">
        <v>4</v>
      </c>
      <c r="E7179" t="s">
        <v>13</v>
      </c>
      <c r="F7179" t="s">
        <v>19</v>
      </c>
      <c r="G7179" t="s">
        <v>21</v>
      </c>
      <c r="H7179" s="1">
        <v>44595</v>
      </c>
      <c r="I7179" t="s">
        <v>34</v>
      </c>
      <c r="J7179">
        <v>26</v>
      </c>
      <c r="K7179">
        <v>14.8</v>
      </c>
      <c r="L7179">
        <v>1075.04</v>
      </c>
      <c r="M7179">
        <v>56.9</v>
      </c>
      <c r="N7179" t="s">
        <v>49</v>
      </c>
      <c r="O7179">
        <v>5</v>
      </c>
      <c r="P7179" t="str" cm="1">
        <f t="array" ref="P7179">_xlfn.IFS(C7179&lt;25,"18-24", C7179&lt;=35,"25-35", C7179&lt;=50,"36-50",TRUE,"50+")</f>
        <v>36-50</v>
      </c>
      <c r="Q7179" t="str">
        <f t="shared" si="784"/>
        <v>new</v>
      </c>
      <c r="R7179" t="str">
        <f t="shared" si="785"/>
        <v>high value</v>
      </c>
      <c r="S7179" t="str">
        <f t="shared" si="786"/>
        <v>High</v>
      </c>
      <c r="T7179" t="str">
        <f t="shared" si="787"/>
        <v>Feb</v>
      </c>
      <c r="U7179">
        <f t="shared" si="788"/>
        <v>2022</v>
      </c>
      <c r="V7179" t="str">
        <f t="shared" si="789"/>
        <v>10-15</v>
      </c>
      <c r="W7179" t="str">
        <f t="shared" si="790"/>
        <v>Fast</v>
      </c>
    </row>
    <row r="7180" spans="1:23" x14ac:dyDescent="0.3">
      <c r="A7180">
        <v>607179</v>
      </c>
      <c r="B7180">
        <v>78492</v>
      </c>
      <c r="C7180">
        <v>42</v>
      </c>
      <c r="D7180" t="s">
        <v>7</v>
      </c>
      <c r="E7180" t="s">
        <v>13</v>
      </c>
      <c r="F7180" t="s">
        <v>22</v>
      </c>
      <c r="G7180" t="s">
        <v>21</v>
      </c>
      <c r="H7180" s="1">
        <v>45479</v>
      </c>
      <c r="I7180" t="s">
        <v>34</v>
      </c>
      <c r="J7180">
        <v>79</v>
      </c>
      <c r="K7180">
        <v>3.5</v>
      </c>
      <c r="L7180">
        <v>1013.17</v>
      </c>
      <c r="M7180">
        <v>101.76</v>
      </c>
      <c r="N7180" t="s">
        <v>49</v>
      </c>
      <c r="O7180">
        <v>1</v>
      </c>
      <c r="P7180" t="str" cm="1">
        <f t="array" ref="P7180">_xlfn.IFS(C7180&lt;25,"18-24", C7180&lt;=35,"25-35", C7180&lt;=50,"36-50",TRUE,"50+")</f>
        <v>36-50</v>
      </c>
      <c r="Q7180" t="str">
        <f t="shared" si="784"/>
        <v>new</v>
      </c>
      <c r="R7180" t="str">
        <f t="shared" si="785"/>
        <v>high value</v>
      </c>
      <c r="S7180" t="str">
        <f t="shared" si="786"/>
        <v>Low</v>
      </c>
      <c r="T7180" t="str">
        <f t="shared" si="787"/>
        <v>Jul</v>
      </c>
      <c r="U7180">
        <f t="shared" si="788"/>
        <v>2024</v>
      </c>
      <c r="V7180" t="str">
        <f t="shared" si="789"/>
        <v>0-5</v>
      </c>
      <c r="W7180" t="str">
        <f t="shared" si="790"/>
        <v>Slow</v>
      </c>
    </row>
    <row r="7181" spans="1:23" x14ac:dyDescent="0.3">
      <c r="A7181">
        <v>607180</v>
      </c>
      <c r="B7181">
        <v>43855</v>
      </c>
      <c r="C7181">
        <v>44</v>
      </c>
      <c r="D7181" t="s">
        <v>7</v>
      </c>
      <c r="E7181" t="s">
        <v>5</v>
      </c>
      <c r="F7181" t="s">
        <v>22</v>
      </c>
      <c r="G7181" t="s">
        <v>25</v>
      </c>
      <c r="H7181" s="1">
        <v>45097</v>
      </c>
      <c r="I7181" t="s">
        <v>34</v>
      </c>
      <c r="J7181">
        <v>73</v>
      </c>
      <c r="K7181">
        <v>5.8</v>
      </c>
      <c r="L7181">
        <v>390.13</v>
      </c>
      <c r="M7181">
        <v>72.09</v>
      </c>
      <c r="N7181" t="s">
        <v>49</v>
      </c>
      <c r="O7181">
        <v>5</v>
      </c>
      <c r="P7181" t="str" cm="1">
        <f t="array" ref="P7181">_xlfn.IFS(C7181&lt;25,"18-24", C7181&lt;=35,"25-35", C7181&lt;=50,"36-50",TRUE,"50+")</f>
        <v>36-50</v>
      </c>
      <c r="Q7181" t="str">
        <f t="shared" si="784"/>
        <v>new</v>
      </c>
      <c r="R7181" t="str">
        <f t="shared" si="785"/>
        <v>medium</v>
      </c>
      <c r="S7181" t="str">
        <f t="shared" si="786"/>
        <v>High</v>
      </c>
      <c r="T7181" t="str">
        <f t="shared" si="787"/>
        <v>Jun</v>
      </c>
      <c r="U7181">
        <f t="shared" si="788"/>
        <v>2023</v>
      </c>
      <c r="V7181" t="str">
        <f t="shared" si="789"/>
        <v>5-10</v>
      </c>
      <c r="W7181" t="str">
        <f t="shared" si="790"/>
        <v>Slow</v>
      </c>
    </row>
    <row r="7182" spans="1:23" x14ac:dyDescent="0.3">
      <c r="A7182">
        <v>607181</v>
      </c>
      <c r="B7182">
        <v>50887</v>
      </c>
      <c r="C7182">
        <v>24</v>
      </c>
      <c r="D7182" t="s">
        <v>7</v>
      </c>
      <c r="E7182" t="s">
        <v>8</v>
      </c>
      <c r="F7182" t="s">
        <v>22</v>
      </c>
      <c r="G7182" t="s">
        <v>25</v>
      </c>
      <c r="H7182" s="1">
        <v>45248</v>
      </c>
      <c r="I7182" t="s">
        <v>33</v>
      </c>
      <c r="J7182">
        <v>53</v>
      </c>
      <c r="K7182">
        <v>4.5999999999999996</v>
      </c>
      <c r="L7182">
        <v>542.20000000000005</v>
      </c>
      <c r="M7182">
        <v>26.62</v>
      </c>
      <c r="N7182" t="s">
        <v>48</v>
      </c>
      <c r="O7182">
        <v>2</v>
      </c>
      <c r="P7182" t="str" cm="1">
        <f t="array" ref="P7182">_xlfn.IFS(C7182&lt;25,"18-24", C7182&lt;=35,"25-35", C7182&lt;=50,"36-50",TRUE,"50+")</f>
        <v>18-24</v>
      </c>
      <c r="Q7182" t="str">
        <f t="shared" si="784"/>
        <v>new</v>
      </c>
      <c r="R7182" t="str">
        <f t="shared" si="785"/>
        <v>high value</v>
      </c>
      <c r="S7182" t="str">
        <f t="shared" si="786"/>
        <v>Low</v>
      </c>
      <c r="T7182" t="str">
        <f t="shared" si="787"/>
        <v>Nov</v>
      </c>
      <c r="U7182">
        <f t="shared" si="788"/>
        <v>2023</v>
      </c>
      <c r="V7182" t="str">
        <f t="shared" si="789"/>
        <v>0-5</v>
      </c>
      <c r="W7182" t="str">
        <f t="shared" si="790"/>
        <v>Slow</v>
      </c>
    </row>
    <row r="7183" spans="1:23" x14ac:dyDescent="0.3">
      <c r="A7183">
        <v>607182</v>
      </c>
      <c r="B7183">
        <v>31139</v>
      </c>
      <c r="C7183">
        <v>52</v>
      </c>
      <c r="D7183" t="s">
        <v>4</v>
      </c>
      <c r="E7183" t="s">
        <v>13</v>
      </c>
      <c r="F7183" t="s">
        <v>18</v>
      </c>
      <c r="G7183" t="s">
        <v>29</v>
      </c>
      <c r="H7183" s="1">
        <v>44729</v>
      </c>
      <c r="I7183" t="s">
        <v>34</v>
      </c>
      <c r="J7183">
        <v>48</v>
      </c>
      <c r="K7183">
        <v>6.5</v>
      </c>
      <c r="L7183">
        <v>739.21</v>
      </c>
      <c r="M7183">
        <v>33.35</v>
      </c>
      <c r="N7183" t="s">
        <v>50</v>
      </c>
      <c r="O7183">
        <v>5</v>
      </c>
      <c r="P7183" t="str" cm="1">
        <f t="array" ref="P7183">_xlfn.IFS(C7183&lt;25,"18-24", C7183&lt;=35,"25-35", C7183&lt;=50,"36-50",TRUE,"50+")</f>
        <v>50+</v>
      </c>
      <c r="Q7183" t="str">
        <f t="shared" si="784"/>
        <v>new</v>
      </c>
      <c r="R7183" t="str">
        <f t="shared" si="785"/>
        <v>high value</v>
      </c>
      <c r="S7183" t="str">
        <f t="shared" si="786"/>
        <v>High</v>
      </c>
      <c r="T7183" t="str">
        <f t="shared" si="787"/>
        <v>Jun</v>
      </c>
      <c r="U7183">
        <f t="shared" si="788"/>
        <v>2022</v>
      </c>
      <c r="V7183" t="str">
        <f t="shared" si="789"/>
        <v>5-10</v>
      </c>
      <c r="W7183" t="str">
        <f t="shared" si="790"/>
        <v>Slow</v>
      </c>
    </row>
    <row r="7184" spans="1:23" x14ac:dyDescent="0.3">
      <c r="A7184">
        <v>607183</v>
      </c>
      <c r="B7184">
        <v>29713</v>
      </c>
      <c r="C7184">
        <v>57</v>
      </c>
      <c r="D7184" t="s">
        <v>4</v>
      </c>
      <c r="E7184" t="s">
        <v>8</v>
      </c>
      <c r="F7184" t="s">
        <v>30</v>
      </c>
      <c r="G7184" t="s">
        <v>23</v>
      </c>
      <c r="H7184" s="1">
        <v>45373</v>
      </c>
      <c r="I7184" t="s">
        <v>33</v>
      </c>
      <c r="J7184">
        <v>65</v>
      </c>
      <c r="K7184">
        <v>12.2</v>
      </c>
      <c r="L7184">
        <v>157.63</v>
      </c>
      <c r="M7184">
        <v>53.84</v>
      </c>
      <c r="N7184" t="s">
        <v>50</v>
      </c>
      <c r="O7184">
        <v>1</v>
      </c>
      <c r="P7184" t="str" cm="1">
        <f t="array" ref="P7184">_xlfn.IFS(C7184&lt;25,"18-24", C7184&lt;=35,"25-35", C7184&lt;=50,"36-50",TRUE,"50+")</f>
        <v>50+</v>
      </c>
      <c r="Q7184" t="str">
        <f t="shared" si="784"/>
        <v>new</v>
      </c>
      <c r="R7184" t="str">
        <f t="shared" si="785"/>
        <v>low</v>
      </c>
      <c r="S7184" t="str">
        <f t="shared" si="786"/>
        <v>Low</v>
      </c>
      <c r="T7184" t="str">
        <f t="shared" si="787"/>
        <v>Mar</v>
      </c>
      <c r="U7184">
        <f t="shared" si="788"/>
        <v>2024</v>
      </c>
      <c r="V7184" t="str">
        <f t="shared" si="789"/>
        <v>10-15</v>
      </c>
      <c r="W7184" t="str">
        <f t="shared" si="790"/>
        <v>Slow</v>
      </c>
    </row>
    <row r="7185" spans="1:23" x14ac:dyDescent="0.3">
      <c r="A7185">
        <v>607184</v>
      </c>
      <c r="B7185">
        <v>41137</v>
      </c>
      <c r="C7185">
        <v>47</v>
      </c>
      <c r="D7185" t="s">
        <v>7</v>
      </c>
      <c r="E7185" t="s">
        <v>15</v>
      </c>
      <c r="F7185" t="s">
        <v>28</v>
      </c>
      <c r="G7185" t="s">
        <v>21</v>
      </c>
      <c r="H7185" s="1">
        <v>45357</v>
      </c>
      <c r="I7185" t="s">
        <v>34</v>
      </c>
      <c r="J7185">
        <v>85</v>
      </c>
      <c r="K7185">
        <v>6.9</v>
      </c>
      <c r="L7185">
        <v>1456.04</v>
      </c>
      <c r="M7185">
        <v>81.239999999999995</v>
      </c>
      <c r="N7185" t="s">
        <v>50</v>
      </c>
      <c r="O7185">
        <v>2</v>
      </c>
      <c r="P7185" t="str" cm="1">
        <f t="array" ref="P7185">_xlfn.IFS(C7185&lt;25,"18-24", C7185&lt;=35,"25-35", C7185&lt;=50,"36-50",TRUE,"50+")</f>
        <v>36-50</v>
      </c>
      <c r="Q7185" t="str">
        <f t="shared" si="784"/>
        <v>new</v>
      </c>
      <c r="R7185" t="str">
        <f t="shared" si="785"/>
        <v>high value</v>
      </c>
      <c r="S7185" t="str">
        <f t="shared" si="786"/>
        <v>Low</v>
      </c>
      <c r="T7185" t="str">
        <f t="shared" si="787"/>
        <v>Mar</v>
      </c>
      <c r="U7185">
        <f t="shared" si="788"/>
        <v>2024</v>
      </c>
      <c r="V7185" t="str">
        <f t="shared" si="789"/>
        <v>5-10</v>
      </c>
      <c r="W7185" t="str">
        <f t="shared" si="790"/>
        <v>Slow</v>
      </c>
    </row>
    <row r="7186" spans="1:23" x14ac:dyDescent="0.3">
      <c r="A7186">
        <v>607185</v>
      </c>
      <c r="B7186">
        <v>69142</v>
      </c>
      <c r="C7186">
        <v>63</v>
      </c>
      <c r="D7186" t="s">
        <v>4</v>
      </c>
      <c r="E7186" t="s">
        <v>5</v>
      </c>
      <c r="F7186" t="s">
        <v>24</v>
      </c>
      <c r="G7186" t="s">
        <v>29</v>
      </c>
      <c r="H7186" s="1">
        <v>45581</v>
      </c>
      <c r="I7186" t="s">
        <v>34</v>
      </c>
      <c r="J7186">
        <v>73</v>
      </c>
      <c r="K7186">
        <v>8.4</v>
      </c>
      <c r="L7186">
        <v>303.74</v>
      </c>
      <c r="M7186">
        <v>56.93</v>
      </c>
      <c r="N7186" t="s">
        <v>50</v>
      </c>
      <c r="O7186">
        <v>2</v>
      </c>
      <c r="P7186" t="str" cm="1">
        <f t="array" ref="P7186">_xlfn.IFS(C7186&lt;25,"18-24", C7186&lt;=35,"25-35", C7186&lt;=50,"36-50",TRUE,"50+")</f>
        <v>50+</v>
      </c>
      <c r="Q7186" t="str">
        <f t="shared" si="784"/>
        <v>new</v>
      </c>
      <c r="R7186" t="str">
        <f t="shared" si="785"/>
        <v>medium</v>
      </c>
      <c r="S7186" t="str">
        <f t="shared" si="786"/>
        <v>Low</v>
      </c>
      <c r="T7186" t="str">
        <f t="shared" si="787"/>
        <v>Oct</v>
      </c>
      <c r="U7186">
        <f t="shared" si="788"/>
        <v>2024</v>
      </c>
      <c r="V7186" t="str">
        <f t="shared" si="789"/>
        <v>5-10</v>
      </c>
      <c r="W7186" t="str">
        <f t="shared" si="790"/>
        <v>Slow</v>
      </c>
    </row>
    <row r="7187" spans="1:23" x14ac:dyDescent="0.3">
      <c r="A7187">
        <v>607186</v>
      </c>
      <c r="B7187">
        <v>87342</v>
      </c>
      <c r="C7187">
        <v>45</v>
      </c>
      <c r="D7187" t="s">
        <v>7</v>
      </c>
      <c r="E7187" t="s">
        <v>13</v>
      </c>
      <c r="F7187" t="s">
        <v>19</v>
      </c>
      <c r="G7187" t="s">
        <v>23</v>
      </c>
      <c r="H7187" s="1">
        <v>45525</v>
      </c>
      <c r="I7187" t="s">
        <v>34</v>
      </c>
      <c r="J7187">
        <v>58</v>
      </c>
      <c r="K7187">
        <v>7.8</v>
      </c>
      <c r="L7187">
        <v>415.57</v>
      </c>
      <c r="M7187">
        <v>83.51</v>
      </c>
      <c r="N7187" t="s">
        <v>49</v>
      </c>
      <c r="O7187">
        <v>5</v>
      </c>
      <c r="P7187" t="str" cm="1">
        <f t="array" ref="P7187">_xlfn.IFS(C7187&lt;25,"18-24", C7187&lt;=35,"25-35", C7187&lt;=50,"36-50",TRUE,"50+")</f>
        <v>36-50</v>
      </c>
      <c r="Q7187" t="str">
        <f t="shared" si="784"/>
        <v>new</v>
      </c>
      <c r="R7187" t="str">
        <f t="shared" si="785"/>
        <v>medium</v>
      </c>
      <c r="S7187" t="str">
        <f t="shared" si="786"/>
        <v>High</v>
      </c>
      <c r="T7187" t="str">
        <f t="shared" si="787"/>
        <v>Aug</v>
      </c>
      <c r="U7187">
        <f t="shared" si="788"/>
        <v>2024</v>
      </c>
      <c r="V7187" t="str">
        <f t="shared" si="789"/>
        <v>5-10</v>
      </c>
      <c r="W7187" t="str">
        <f t="shared" si="790"/>
        <v>Slow</v>
      </c>
    </row>
    <row r="7188" spans="1:23" x14ac:dyDescent="0.3">
      <c r="A7188">
        <v>607187</v>
      </c>
      <c r="B7188">
        <v>59561</v>
      </c>
      <c r="C7188">
        <v>31</v>
      </c>
      <c r="D7188" t="s">
        <v>4</v>
      </c>
      <c r="E7188" t="s">
        <v>16</v>
      </c>
      <c r="F7188" t="s">
        <v>19</v>
      </c>
      <c r="G7188" t="s">
        <v>21</v>
      </c>
      <c r="H7188" s="1">
        <v>44736</v>
      </c>
      <c r="I7188" t="s">
        <v>34</v>
      </c>
      <c r="J7188">
        <v>52</v>
      </c>
      <c r="K7188">
        <v>14.1</v>
      </c>
      <c r="L7188">
        <v>663.74</v>
      </c>
      <c r="M7188">
        <v>81.33</v>
      </c>
      <c r="N7188" t="s">
        <v>50</v>
      </c>
      <c r="O7188">
        <v>1</v>
      </c>
      <c r="P7188" t="str" cm="1">
        <f t="array" ref="P7188">_xlfn.IFS(C7188&lt;25,"18-24", C7188&lt;=35,"25-35", C7188&lt;=50,"36-50",TRUE,"50+")</f>
        <v>25-35</v>
      </c>
      <c r="Q7188" t="str">
        <f t="shared" si="784"/>
        <v>new</v>
      </c>
      <c r="R7188" t="str">
        <f t="shared" si="785"/>
        <v>high value</v>
      </c>
      <c r="S7188" t="str">
        <f t="shared" si="786"/>
        <v>Low</v>
      </c>
      <c r="T7188" t="str">
        <f t="shared" si="787"/>
        <v>Jun</v>
      </c>
      <c r="U7188">
        <f t="shared" si="788"/>
        <v>2022</v>
      </c>
      <c r="V7188" t="str">
        <f t="shared" si="789"/>
        <v>10-15</v>
      </c>
      <c r="W7188" t="str">
        <f t="shared" si="790"/>
        <v>Slow</v>
      </c>
    </row>
    <row r="7189" spans="1:23" x14ac:dyDescent="0.3">
      <c r="A7189">
        <v>607188</v>
      </c>
      <c r="B7189">
        <v>48586</v>
      </c>
      <c r="C7189">
        <v>24</v>
      </c>
      <c r="D7189" t="s">
        <v>4</v>
      </c>
      <c r="E7189" t="s">
        <v>8</v>
      </c>
      <c r="F7189" t="s">
        <v>18</v>
      </c>
      <c r="G7189" t="s">
        <v>27</v>
      </c>
      <c r="H7189" s="1">
        <v>45057</v>
      </c>
      <c r="I7189" t="s">
        <v>34</v>
      </c>
      <c r="J7189">
        <v>46</v>
      </c>
      <c r="K7189">
        <v>9.3000000000000007</v>
      </c>
      <c r="L7189">
        <v>724.74</v>
      </c>
      <c r="M7189">
        <v>26.07</v>
      </c>
      <c r="N7189" t="s">
        <v>49</v>
      </c>
      <c r="O7189">
        <v>1</v>
      </c>
      <c r="P7189" t="str" cm="1">
        <f t="array" ref="P7189">_xlfn.IFS(C7189&lt;25,"18-24", C7189&lt;=35,"25-35", C7189&lt;=50,"36-50",TRUE,"50+")</f>
        <v>18-24</v>
      </c>
      <c r="Q7189" t="str">
        <f t="shared" si="784"/>
        <v>new</v>
      </c>
      <c r="R7189" t="str">
        <f t="shared" si="785"/>
        <v>high value</v>
      </c>
      <c r="S7189" t="str">
        <f t="shared" si="786"/>
        <v>Low</v>
      </c>
      <c r="T7189" t="str">
        <f t="shared" si="787"/>
        <v>May</v>
      </c>
      <c r="U7189">
        <f t="shared" si="788"/>
        <v>2023</v>
      </c>
      <c r="V7189" t="str">
        <f t="shared" si="789"/>
        <v>5-10</v>
      </c>
      <c r="W7189" t="str">
        <f t="shared" si="790"/>
        <v>Slow</v>
      </c>
    </row>
    <row r="7190" spans="1:23" x14ac:dyDescent="0.3">
      <c r="A7190">
        <v>607189</v>
      </c>
      <c r="B7190">
        <v>51893</v>
      </c>
      <c r="C7190">
        <v>51</v>
      </c>
      <c r="D7190" t="s">
        <v>4</v>
      </c>
      <c r="E7190" t="s">
        <v>15</v>
      </c>
      <c r="F7190" t="s">
        <v>30</v>
      </c>
      <c r="G7190" t="s">
        <v>21</v>
      </c>
      <c r="H7190" s="1">
        <v>45053</v>
      </c>
      <c r="I7190" t="s">
        <v>33</v>
      </c>
      <c r="J7190">
        <v>25</v>
      </c>
      <c r="K7190">
        <v>2.9</v>
      </c>
      <c r="L7190">
        <v>1032.1300000000001</v>
      </c>
      <c r="M7190">
        <v>52.22</v>
      </c>
      <c r="N7190" t="s">
        <v>49</v>
      </c>
      <c r="O7190">
        <v>4</v>
      </c>
      <c r="P7190" t="str" cm="1">
        <f t="array" ref="P7190">_xlfn.IFS(C7190&lt;25,"18-24", C7190&lt;=35,"25-35", C7190&lt;=50,"36-50",TRUE,"50+")</f>
        <v>50+</v>
      </c>
      <c r="Q7190" t="str">
        <f t="shared" si="784"/>
        <v>new</v>
      </c>
      <c r="R7190" t="str">
        <f t="shared" si="785"/>
        <v>high value</v>
      </c>
      <c r="S7190" t="str">
        <f t="shared" si="786"/>
        <v>medium</v>
      </c>
      <c r="T7190" t="str">
        <f t="shared" si="787"/>
        <v>May</v>
      </c>
      <c r="U7190">
        <f t="shared" si="788"/>
        <v>2023</v>
      </c>
      <c r="V7190" t="str">
        <f t="shared" si="789"/>
        <v>0-5</v>
      </c>
      <c r="W7190" t="str">
        <f t="shared" si="790"/>
        <v>Fast</v>
      </c>
    </row>
    <row r="7191" spans="1:23" x14ac:dyDescent="0.3">
      <c r="A7191">
        <v>607190</v>
      </c>
      <c r="B7191">
        <v>43856</v>
      </c>
      <c r="C7191">
        <v>37</v>
      </c>
      <c r="D7191" t="s">
        <v>7</v>
      </c>
      <c r="E7191" t="s">
        <v>13</v>
      </c>
      <c r="F7191" t="s">
        <v>18</v>
      </c>
      <c r="G7191" t="s">
        <v>23</v>
      </c>
      <c r="H7191" s="1">
        <v>44774</v>
      </c>
      <c r="I7191" t="s">
        <v>34</v>
      </c>
      <c r="J7191">
        <v>70</v>
      </c>
      <c r="K7191">
        <v>8.6</v>
      </c>
      <c r="L7191">
        <v>1284.17</v>
      </c>
      <c r="M7191">
        <v>118.01</v>
      </c>
      <c r="N7191" t="s">
        <v>50</v>
      </c>
      <c r="O7191">
        <v>5</v>
      </c>
      <c r="P7191" t="str" cm="1">
        <f t="array" ref="P7191">_xlfn.IFS(C7191&lt;25,"18-24", C7191&lt;=35,"25-35", C7191&lt;=50,"36-50",TRUE,"50+")</f>
        <v>36-50</v>
      </c>
      <c r="Q7191" t="str">
        <f t="shared" si="784"/>
        <v>new</v>
      </c>
      <c r="R7191" t="str">
        <f t="shared" si="785"/>
        <v>high value</v>
      </c>
      <c r="S7191" t="str">
        <f t="shared" si="786"/>
        <v>High</v>
      </c>
      <c r="T7191" t="str">
        <f t="shared" si="787"/>
        <v>Aug</v>
      </c>
      <c r="U7191">
        <f t="shared" si="788"/>
        <v>2022</v>
      </c>
      <c r="V7191" t="str">
        <f t="shared" si="789"/>
        <v>5-10</v>
      </c>
      <c r="W7191" t="str">
        <f t="shared" si="790"/>
        <v>Slow</v>
      </c>
    </row>
    <row r="7192" spans="1:23" x14ac:dyDescent="0.3">
      <c r="A7192">
        <v>607191</v>
      </c>
      <c r="B7192">
        <v>66302</v>
      </c>
      <c r="C7192">
        <v>30</v>
      </c>
      <c r="D7192" t="s">
        <v>4</v>
      </c>
      <c r="E7192" t="s">
        <v>16</v>
      </c>
      <c r="F7192" t="s">
        <v>24</v>
      </c>
      <c r="G7192" t="s">
        <v>21</v>
      </c>
      <c r="H7192" s="1">
        <v>44813</v>
      </c>
      <c r="I7192" t="s">
        <v>33</v>
      </c>
      <c r="J7192">
        <v>61</v>
      </c>
      <c r="K7192">
        <v>11</v>
      </c>
      <c r="L7192">
        <v>673.72</v>
      </c>
      <c r="M7192">
        <v>103.21</v>
      </c>
      <c r="N7192" t="s">
        <v>50</v>
      </c>
      <c r="O7192">
        <v>3</v>
      </c>
      <c r="P7192" t="str" cm="1">
        <f t="array" ref="P7192">_xlfn.IFS(C7192&lt;25,"18-24", C7192&lt;=35,"25-35", C7192&lt;=50,"36-50",TRUE,"50+")</f>
        <v>25-35</v>
      </c>
      <c r="Q7192" t="str">
        <f t="shared" si="784"/>
        <v>new</v>
      </c>
      <c r="R7192" t="str">
        <f t="shared" si="785"/>
        <v>high value</v>
      </c>
      <c r="S7192" t="str">
        <f t="shared" si="786"/>
        <v>medium</v>
      </c>
      <c r="T7192" t="str">
        <f t="shared" si="787"/>
        <v>Sep</v>
      </c>
      <c r="U7192">
        <f t="shared" si="788"/>
        <v>2022</v>
      </c>
      <c r="V7192" t="str">
        <f t="shared" si="789"/>
        <v>10-15</v>
      </c>
      <c r="W7192" t="str">
        <f t="shared" si="790"/>
        <v>Slow</v>
      </c>
    </row>
    <row r="7193" spans="1:23" x14ac:dyDescent="0.3">
      <c r="A7193">
        <v>607192</v>
      </c>
      <c r="B7193">
        <v>13329</v>
      </c>
      <c r="C7193">
        <v>58</v>
      </c>
      <c r="D7193" t="s">
        <v>7</v>
      </c>
      <c r="E7193" t="s">
        <v>15</v>
      </c>
      <c r="F7193" t="s">
        <v>28</v>
      </c>
      <c r="G7193" t="s">
        <v>23</v>
      </c>
      <c r="H7193" s="1">
        <v>45382</v>
      </c>
      <c r="I7193" t="s">
        <v>34</v>
      </c>
      <c r="J7193">
        <v>54</v>
      </c>
      <c r="K7193">
        <v>9.8000000000000007</v>
      </c>
      <c r="L7193">
        <v>328.54</v>
      </c>
      <c r="M7193">
        <v>81.650000000000006</v>
      </c>
      <c r="N7193" t="s">
        <v>47</v>
      </c>
      <c r="O7193">
        <v>5</v>
      </c>
      <c r="P7193" t="str" cm="1">
        <f t="array" ref="P7193">_xlfn.IFS(C7193&lt;25,"18-24", C7193&lt;=35,"25-35", C7193&lt;=50,"36-50",TRUE,"50+")</f>
        <v>50+</v>
      </c>
      <c r="Q7193" t="str">
        <f t="shared" si="784"/>
        <v>new</v>
      </c>
      <c r="R7193" t="str">
        <f t="shared" si="785"/>
        <v>medium</v>
      </c>
      <c r="S7193" t="str">
        <f t="shared" si="786"/>
        <v>High</v>
      </c>
      <c r="T7193" t="str">
        <f t="shared" si="787"/>
        <v>Mar</v>
      </c>
      <c r="U7193">
        <f t="shared" si="788"/>
        <v>2024</v>
      </c>
      <c r="V7193" t="str">
        <f t="shared" si="789"/>
        <v>5-10</v>
      </c>
      <c r="W7193" t="str">
        <f t="shared" si="790"/>
        <v>Slow</v>
      </c>
    </row>
    <row r="7194" spans="1:23" x14ac:dyDescent="0.3">
      <c r="A7194">
        <v>607193</v>
      </c>
      <c r="B7194">
        <v>47329</v>
      </c>
      <c r="C7194">
        <v>45</v>
      </c>
      <c r="D7194" t="s">
        <v>4</v>
      </c>
      <c r="E7194" t="s">
        <v>13</v>
      </c>
      <c r="F7194" t="s">
        <v>22</v>
      </c>
      <c r="G7194" t="s">
        <v>25</v>
      </c>
      <c r="H7194" s="1">
        <v>44687</v>
      </c>
      <c r="I7194" t="s">
        <v>33</v>
      </c>
      <c r="J7194">
        <v>85</v>
      </c>
      <c r="K7194">
        <v>14.5</v>
      </c>
      <c r="L7194">
        <v>580.65</v>
      </c>
      <c r="M7194">
        <v>114.78</v>
      </c>
      <c r="N7194" t="s">
        <v>49</v>
      </c>
      <c r="O7194">
        <v>3</v>
      </c>
      <c r="P7194" t="str" cm="1">
        <f t="array" ref="P7194">_xlfn.IFS(C7194&lt;25,"18-24", C7194&lt;=35,"25-35", C7194&lt;=50,"36-50",TRUE,"50+")</f>
        <v>36-50</v>
      </c>
      <c r="Q7194" t="str">
        <f t="shared" si="784"/>
        <v>new</v>
      </c>
      <c r="R7194" t="str">
        <f t="shared" si="785"/>
        <v>high value</v>
      </c>
      <c r="S7194" t="str">
        <f t="shared" si="786"/>
        <v>medium</v>
      </c>
      <c r="T7194" t="str">
        <f t="shared" si="787"/>
        <v>May</v>
      </c>
      <c r="U7194">
        <f t="shared" si="788"/>
        <v>2022</v>
      </c>
      <c r="V7194" t="str">
        <f t="shared" si="789"/>
        <v>10-15</v>
      </c>
      <c r="W7194" t="str">
        <f t="shared" si="790"/>
        <v>Slow</v>
      </c>
    </row>
    <row r="7195" spans="1:23" x14ac:dyDescent="0.3">
      <c r="A7195">
        <v>607194</v>
      </c>
      <c r="B7195">
        <v>67692</v>
      </c>
      <c r="C7195">
        <v>25</v>
      </c>
      <c r="D7195" t="s">
        <v>7</v>
      </c>
      <c r="E7195" t="s">
        <v>13</v>
      </c>
      <c r="F7195" t="s">
        <v>30</v>
      </c>
      <c r="G7195" t="s">
        <v>23</v>
      </c>
      <c r="H7195" s="1">
        <v>45039</v>
      </c>
      <c r="I7195" t="s">
        <v>33</v>
      </c>
      <c r="J7195">
        <v>28</v>
      </c>
      <c r="K7195">
        <v>1.5</v>
      </c>
      <c r="L7195">
        <v>1279.1199999999999</v>
      </c>
      <c r="M7195">
        <v>70.13</v>
      </c>
      <c r="N7195" t="s">
        <v>48</v>
      </c>
      <c r="O7195">
        <v>2</v>
      </c>
      <c r="P7195" t="str" cm="1">
        <f t="array" ref="P7195">_xlfn.IFS(C7195&lt;25,"18-24", C7195&lt;=35,"25-35", C7195&lt;=50,"36-50",TRUE,"50+")</f>
        <v>25-35</v>
      </c>
      <c r="Q7195" t="str">
        <f t="shared" si="784"/>
        <v>new</v>
      </c>
      <c r="R7195" t="str">
        <f t="shared" si="785"/>
        <v>high value</v>
      </c>
      <c r="S7195" t="str">
        <f t="shared" si="786"/>
        <v>Low</v>
      </c>
      <c r="T7195" t="str">
        <f t="shared" si="787"/>
        <v>Apr</v>
      </c>
      <c r="U7195">
        <f t="shared" si="788"/>
        <v>2023</v>
      </c>
      <c r="V7195" t="str">
        <f t="shared" si="789"/>
        <v>0-5</v>
      </c>
      <c r="W7195" t="str">
        <f t="shared" si="790"/>
        <v>Fast</v>
      </c>
    </row>
    <row r="7196" spans="1:23" x14ac:dyDescent="0.3">
      <c r="A7196">
        <v>607195</v>
      </c>
      <c r="B7196">
        <v>29033</v>
      </c>
      <c r="C7196">
        <v>27</v>
      </c>
      <c r="D7196" t="s">
        <v>7</v>
      </c>
      <c r="E7196" t="s">
        <v>13</v>
      </c>
      <c r="F7196" t="s">
        <v>30</v>
      </c>
      <c r="G7196" t="s">
        <v>23</v>
      </c>
      <c r="H7196" s="1">
        <v>45069</v>
      </c>
      <c r="I7196" t="s">
        <v>33</v>
      </c>
      <c r="J7196">
        <v>20</v>
      </c>
      <c r="K7196">
        <v>8.1999999999999993</v>
      </c>
      <c r="L7196">
        <v>1061.6199999999999</v>
      </c>
      <c r="M7196">
        <v>45.6</v>
      </c>
      <c r="N7196" t="s">
        <v>49</v>
      </c>
      <c r="O7196">
        <v>4</v>
      </c>
      <c r="P7196" t="str" cm="1">
        <f t="array" ref="P7196">_xlfn.IFS(C7196&lt;25,"18-24", C7196&lt;=35,"25-35", C7196&lt;=50,"36-50",TRUE,"50+")</f>
        <v>25-35</v>
      </c>
      <c r="Q7196" t="str">
        <f t="shared" si="784"/>
        <v>new</v>
      </c>
      <c r="R7196" t="str">
        <f t="shared" si="785"/>
        <v>high value</v>
      </c>
      <c r="S7196" t="str">
        <f t="shared" si="786"/>
        <v>medium</v>
      </c>
      <c r="T7196" t="str">
        <f t="shared" si="787"/>
        <v>May</v>
      </c>
      <c r="U7196">
        <f t="shared" si="788"/>
        <v>2023</v>
      </c>
      <c r="V7196" t="str">
        <f t="shared" si="789"/>
        <v>5-10</v>
      </c>
      <c r="W7196" t="str">
        <f t="shared" si="790"/>
        <v>Fast</v>
      </c>
    </row>
    <row r="7197" spans="1:23" x14ac:dyDescent="0.3">
      <c r="A7197">
        <v>607196</v>
      </c>
      <c r="B7197">
        <v>24216</v>
      </c>
      <c r="C7197">
        <v>27</v>
      </c>
      <c r="D7197" t="s">
        <v>4</v>
      </c>
      <c r="E7197" t="s">
        <v>15</v>
      </c>
      <c r="F7197" t="s">
        <v>32</v>
      </c>
      <c r="G7197" t="s">
        <v>25</v>
      </c>
      <c r="H7197" s="1">
        <v>45623</v>
      </c>
      <c r="I7197" t="s">
        <v>33</v>
      </c>
      <c r="J7197">
        <v>36</v>
      </c>
      <c r="K7197">
        <v>14.9</v>
      </c>
      <c r="L7197">
        <v>710.03</v>
      </c>
      <c r="M7197">
        <v>66.430000000000007</v>
      </c>
      <c r="N7197" t="s">
        <v>47</v>
      </c>
      <c r="O7197">
        <v>3</v>
      </c>
      <c r="P7197" t="str" cm="1">
        <f t="array" ref="P7197">_xlfn.IFS(C7197&lt;25,"18-24", C7197&lt;=35,"25-35", C7197&lt;=50,"36-50",TRUE,"50+")</f>
        <v>25-35</v>
      </c>
      <c r="Q7197" t="str">
        <f t="shared" si="784"/>
        <v>repeat</v>
      </c>
      <c r="R7197" t="str">
        <f t="shared" si="785"/>
        <v>high value</v>
      </c>
      <c r="S7197" t="str">
        <f t="shared" si="786"/>
        <v>medium</v>
      </c>
      <c r="T7197" t="str">
        <f t="shared" si="787"/>
        <v>Nov</v>
      </c>
      <c r="U7197">
        <f t="shared" si="788"/>
        <v>2024</v>
      </c>
      <c r="V7197" t="str">
        <f t="shared" si="789"/>
        <v>10-15</v>
      </c>
      <c r="W7197" t="str">
        <f t="shared" si="790"/>
        <v>Medium</v>
      </c>
    </row>
    <row r="7198" spans="1:23" x14ac:dyDescent="0.3">
      <c r="A7198">
        <v>607197</v>
      </c>
      <c r="B7198">
        <v>60805</v>
      </c>
      <c r="C7198">
        <v>55</v>
      </c>
      <c r="D7198" t="s">
        <v>7</v>
      </c>
      <c r="E7198" t="s">
        <v>11</v>
      </c>
      <c r="F7198" t="s">
        <v>19</v>
      </c>
      <c r="G7198" t="s">
        <v>29</v>
      </c>
      <c r="H7198" s="1">
        <v>45249</v>
      </c>
      <c r="I7198" t="s">
        <v>33</v>
      </c>
      <c r="J7198">
        <v>77</v>
      </c>
      <c r="K7198">
        <v>5.5</v>
      </c>
      <c r="L7198">
        <v>481.12</v>
      </c>
      <c r="M7198">
        <v>70.88</v>
      </c>
      <c r="N7198" t="s">
        <v>47</v>
      </c>
      <c r="O7198">
        <v>5</v>
      </c>
      <c r="P7198" t="str" cm="1">
        <f t="array" ref="P7198">_xlfn.IFS(C7198&lt;25,"18-24", C7198&lt;=35,"25-35", C7198&lt;=50,"36-50",TRUE,"50+")</f>
        <v>50+</v>
      </c>
      <c r="Q7198" t="str">
        <f t="shared" si="784"/>
        <v>new</v>
      </c>
      <c r="R7198" t="str">
        <f t="shared" si="785"/>
        <v>medium</v>
      </c>
      <c r="S7198" t="str">
        <f t="shared" si="786"/>
        <v>High</v>
      </c>
      <c r="T7198" t="str">
        <f t="shared" si="787"/>
        <v>Nov</v>
      </c>
      <c r="U7198">
        <f t="shared" si="788"/>
        <v>2023</v>
      </c>
      <c r="V7198" t="str">
        <f t="shared" si="789"/>
        <v>5-10</v>
      </c>
      <c r="W7198" t="str">
        <f t="shared" si="790"/>
        <v>Slow</v>
      </c>
    </row>
    <row r="7199" spans="1:23" x14ac:dyDescent="0.3">
      <c r="A7199">
        <v>607198</v>
      </c>
      <c r="B7199">
        <v>93639</v>
      </c>
      <c r="C7199">
        <v>32</v>
      </c>
      <c r="D7199" t="s">
        <v>4</v>
      </c>
      <c r="E7199" t="s">
        <v>11</v>
      </c>
      <c r="F7199" t="s">
        <v>28</v>
      </c>
      <c r="G7199" t="s">
        <v>31</v>
      </c>
      <c r="H7199" s="1">
        <v>45593</v>
      </c>
      <c r="I7199" t="s">
        <v>34</v>
      </c>
      <c r="J7199">
        <v>41</v>
      </c>
      <c r="K7199">
        <v>6.6</v>
      </c>
      <c r="L7199">
        <v>1011.31</v>
      </c>
      <c r="M7199">
        <v>61.12</v>
      </c>
      <c r="N7199" t="s">
        <v>48</v>
      </c>
      <c r="O7199">
        <v>2</v>
      </c>
      <c r="P7199" t="str" cm="1">
        <f t="array" ref="P7199">_xlfn.IFS(C7199&lt;25,"18-24", C7199&lt;=35,"25-35", C7199&lt;=50,"36-50",TRUE,"50+")</f>
        <v>25-35</v>
      </c>
      <c r="Q7199" t="str">
        <f t="shared" si="784"/>
        <v>new</v>
      </c>
      <c r="R7199" t="str">
        <f t="shared" si="785"/>
        <v>high value</v>
      </c>
      <c r="S7199" t="str">
        <f t="shared" si="786"/>
        <v>Low</v>
      </c>
      <c r="T7199" t="str">
        <f t="shared" si="787"/>
        <v>Oct</v>
      </c>
      <c r="U7199">
        <f t="shared" si="788"/>
        <v>2024</v>
      </c>
      <c r="V7199" t="str">
        <f t="shared" si="789"/>
        <v>5-10</v>
      </c>
      <c r="W7199" t="str">
        <f t="shared" si="790"/>
        <v>Medium</v>
      </c>
    </row>
    <row r="7200" spans="1:23" x14ac:dyDescent="0.3">
      <c r="A7200">
        <v>607199</v>
      </c>
      <c r="B7200">
        <v>44345</v>
      </c>
      <c r="C7200">
        <v>38</v>
      </c>
      <c r="D7200" t="s">
        <v>7</v>
      </c>
      <c r="E7200" t="s">
        <v>16</v>
      </c>
      <c r="F7200" t="s">
        <v>28</v>
      </c>
      <c r="G7200" t="s">
        <v>27</v>
      </c>
      <c r="H7200" s="1">
        <v>44711</v>
      </c>
      <c r="I7200" t="s">
        <v>34</v>
      </c>
      <c r="J7200">
        <v>23</v>
      </c>
      <c r="K7200">
        <v>5.0999999999999996</v>
      </c>
      <c r="L7200">
        <v>296.66000000000003</v>
      </c>
      <c r="M7200">
        <v>117.51</v>
      </c>
      <c r="N7200" t="s">
        <v>50</v>
      </c>
      <c r="O7200">
        <v>3</v>
      </c>
      <c r="P7200" t="str" cm="1">
        <f t="array" ref="P7200">_xlfn.IFS(C7200&lt;25,"18-24", C7200&lt;=35,"25-35", C7200&lt;=50,"36-50",TRUE,"50+")</f>
        <v>36-50</v>
      </c>
      <c r="Q7200" t="str">
        <f t="shared" si="784"/>
        <v>new</v>
      </c>
      <c r="R7200" t="str">
        <f t="shared" si="785"/>
        <v>medium</v>
      </c>
      <c r="S7200" t="str">
        <f t="shared" si="786"/>
        <v>medium</v>
      </c>
      <c r="T7200" t="str">
        <f t="shared" si="787"/>
        <v>May</v>
      </c>
      <c r="U7200">
        <f t="shared" si="788"/>
        <v>2022</v>
      </c>
      <c r="V7200" t="str">
        <f t="shared" si="789"/>
        <v>5-10</v>
      </c>
      <c r="W7200" t="str">
        <f t="shared" si="790"/>
        <v>Fast</v>
      </c>
    </row>
    <row r="7201" spans="1:23" x14ac:dyDescent="0.3">
      <c r="A7201">
        <v>607200</v>
      </c>
      <c r="B7201">
        <v>64171</v>
      </c>
      <c r="C7201">
        <v>35</v>
      </c>
      <c r="D7201" t="s">
        <v>4</v>
      </c>
      <c r="E7201" t="s">
        <v>15</v>
      </c>
      <c r="F7201" t="s">
        <v>18</v>
      </c>
      <c r="G7201" t="s">
        <v>31</v>
      </c>
      <c r="H7201" s="1">
        <v>44613</v>
      </c>
      <c r="I7201" t="s">
        <v>34</v>
      </c>
      <c r="J7201">
        <v>61</v>
      </c>
      <c r="K7201">
        <v>10.4</v>
      </c>
      <c r="L7201">
        <v>364.19</v>
      </c>
      <c r="M7201">
        <v>106.36</v>
      </c>
      <c r="N7201" t="s">
        <v>50</v>
      </c>
      <c r="O7201">
        <v>2</v>
      </c>
      <c r="P7201" t="str" cm="1">
        <f t="array" ref="P7201">_xlfn.IFS(C7201&lt;25,"18-24", C7201&lt;=35,"25-35", C7201&lt;=50,"36-50",TRUE,"50+")</f>
        <v>25-35</v>
      </c>
      <c r="Q7201" t="str">
        <f t="shared" si="784"/>
        <v>new</v>
      </c>
      <c r="R7201" t="str">
        <f t="shared" si="785"/>
        <v>medium</v>
      </c>
      <c r="S7201" t="str">
        <f t="shared" si="786"/>
        <v>Low</v>
      </c>
      <c r="T7201" t="str">
        <f t="shared" si="787"/>
        <v>Feb</v>
      </c>
      <c r="U7201">
        <f t="shared" si="788"/>
        <v>2022</v>
      </c>
      <c r="V7201" t="str">
        <f t="shared" si="789"/>
        <v>10-15</v>
      </c>
      <c r="W7201" t="str">
        <f t="shared" si="790"/>
        <v>Slow</v>
      </c>
    </row>
    <row r="7202" spans="1:23" x14ac:dyDescent="0.3">
      <c r="A7202">
        <v>607201</v>
      </c>
      <c r="B7202">
        <v>63439</v>
      </c>
      <c r="C7202">
        <v>50</v>
      </c>
      <c r="D7202" t="s">
        <v>4</v>
      </c>
      <c r="E7202" t="s">
        <v>5</v>
      </c>
      <c r="F7202" t="s">
        <v>28</v>
      </c>
      <c r="G7202" t="s">
        <v>25</v>
      </c>
      <c r="H7202" s="1">
        <v>45434</v>
      </c>
      <c r="I7202" t="s">
        <v>33</v>
      </c>
      <c r="J7202">
        <v>37</v>
      </c>
      <c r="K7202">
        <v>4.0999999999999996</v>
      </c>
      <c r="L7202">
        <v>865.67</v>
      </c>
      <c r="M7202">
        <v>34.64</v>
      </c>
      <c r="N7202" t="s">
        <v>49</v>
      </c>
      <c r="O7202">
        <v>2</v>
      </c>
      <c r="P7202" t="str" cm="1">
        <f t="array" ref="P7202">_xlfn.IFS(C7202&lt;25,"18-24", C7202&lt;=35,"25-35", C7202&lt;=50,"36-50",TRUE,"50+")</f>
        <v>36-50</v>
      </c>
      <c r="Q7202" t="str">
        <f t="shared" si="784"/>
        <v>new</v>
      </c>
      <c r="R7202" t="str">
        <f t="shared" si="785"/>
        <v>high value</v>
      </c>
      <c r="S7202" t="str">
        <f t="shared" si="786"/>
        <v>Low</v>
      </c>
      <c r="T7202" t="str">
        <f t="shared" si="787"/>
        <v>May</v>
      </c>
      <c r="U7202">
        <f t="shared" si="788"/>
        <v>2024</v>
      </c>
      <c r="V7202" t="str">
        <f t="shared" si="789"/>
        <v>0-5</v>
      </c>
      <c r="W7202" t="str">
        <f t="shared" si="790"/>
        <v>Medium</v>
      </c>
    </row>
    <row r="7203" spans="1:23" x14ac:dyDescent="0.3">
      <c r="A7203">
        <v>607202</v>
      </c>
      <c r="B7203">
        <v>67962</v>
      </c>
      <c r="C7203">
        <v>20</v>
      </c>
      <c r="D7203" t="s">
        <v>7</v>
      </c>
      <c r="E7203" t="s">
        <v>11</v>
      </c>
      <c r="F7203" t="s">
        <v>22</v>
      </c>
      <c r="G7203" t="s">
        <v>31</v>
      </c>
      <c r="H7203" s="1">
        <v>45389</v>
      </c>
      <c r="I7203" t="s">
        <v>34</v>
      </c>
      <c r="J7203">
        <v>80</v>
      </c>
      <c r="K7203">
        <v>11.1</v>
      </c>
      <c r="L7203">
        <v>1374.5</v>
      </c>
      <c r="M7203">
        <v>45.78</v>
      </c>
      <c r="N7203" t="s">
        <v>48</v>
      </c>
      <c r="O7203">
        <v>2</v>
      </c>
      <c r="P7203" t="str" cm="1">
        <f t="array" ref="P7203">_xlfn.IFS(C7203&lt;25,"18-24", C7203&lt;=35,"25-35", C7203&lt;=50,"36-50",TRUE,"50+")</f>
        <v>18-24</v>
      </c>
      <c r="Q7203" t="str">
        <f t="shared" si="784"/>
        <v>new</v>
      </c>
      <c r="R7203" t="str">
        <f t="shared" si="785"/>
        <v>high value</v>
      </c>
      <c r="S7203" t="str">
        <f t="shared" si="786"/>
        <v>Low</v>
      </c>
      <c r="T7203" t="str">
        <f t="shared" si="787"/>
        <v>Apr</v>
      </c>
      <c r="U7203">
        <f t="shared" si="788"/>
        <v>2024</v>
      </c>
      <c r="V7203" t="str">
        <f t="shared" si="789"/>
        <v>10-15</v>
      </c>
      <c r="W7203" t="str">
        <f t="shared" si="790"/>
        <v>Slow</v>
      </c>
    </row>
    <row r="7204" spans="1:23" x14ac:dyDescent="0.3">
      <c r="A7204">
        <v>607203</v>
      </c>
      <c r="B7204">
        <v>10893</v>
      </c>
      <c r="C7204">
        <v>47</v>
      </c>
      <c r="D7204" t="s">
        <v>7</v>
      </c>
      <c r="E7204" t="s">
        <v>5</v>
      </c>
      <c r="F7204" t="s">
        <v>28</v>
      </c>
      <c r="G7204" t="s">
        <v>21</v>
      </c>
      <c r="H7204" s="1">
        <v>44811</v>
      </c>
      <c r="I7204" t="s">
        <v>33</v>
      </c>
      <c r="J7204">
        <v>33</v>
      </c>
      <c r="K7204">
        <v>4.9000000000000004</v>
      </c>
      <c r="L7204">
        <v>604.11</v>
      </c>
      <c r="M7204">
        <v>107.56</v>
      </c>
      <c r="N7204" t="s">
        <v>49</v>
      </c>
      <c r="O7204">
        <v>2</v>
      </c>
      <c r="P7204" t="str" cm="1">
        <f t="array" ref="P7204">_xlfn.IFS(C7204&lt;25,"18-24", C7204&lt;=35,"25-35", C7204&lt;=50,"36-50",TRUE,"50+")</f>
        <v>36-50</v>
      </c>
      <c r="Q7204" t="str">
        <f t="shared" si="784"/>
        <v>new</v>
      </c>
      <c r="R7204" t="str">
        <f t="shared" si="785"/>
        <v>high value</v>
      </c>
      <c r="S7204" t="str">
        <f t="shared" si="786"/>
        <v>Low</v>
      </c>
      <c r="T7204" t="str">
        <f t="shared" si="787"/>
        <v>Sep</v>
      </c>
      <c r="U7204">
        <f t="shared" si="788"/>
        <v>2022</v>
      </c>
      <c r="V7204" t="str">
        <f t="shared" si="789"/>
        <v>0-5</v>
      </c>
      <c r="W7204" t="str">
        <f t="shared" si="790"/>
        <v>Medium</v>
      </c>
    </row>
    <row r="7205" spans="1:23" x14ac:dyDescent="0.3">
      <c r="A7205">
        <v>607204</v>
      </c>
      <c r="B7205">
        <v>73488</v>
      </c>
      <c r="C7205">
        <v>38</v>
      </c>
      <c r="D7205" t="s">
        <v>4</v>
      </c>
      <c r="E7205" t="s">
        <v>16</v>
      </c>
      <c r="F7205" t="s">
        <v>28</v>
      </c>
      <c r="G7205" t="s">
        <v>27</v>
      </c>
      <c r="H7205" s="1">
        <v>44941</v>
      </c>
      <c r="I7205" t="s">
        <v>33</v>
      </c>
      <c r="J7205">
        <v>24</v>
      </c>
      <c r="K7205">
        <v>12.7</v>
      </c>
      <c r="L7205">
        <v>843.61</v>
      </c>
      <c r="M7205">
        <v>43.97</v>
      </c>
      <c r="N7205" t="s">
        <v>49</v>
      </c>
      <c r="O7205">
        <v>4</v>
      </c>
      <c r="P7205" t="str" cm="1">
        <f t="array" ref="P7205">_xlfn.IFS(C7205&lt;25,"18-24", C7205&lt;=35,"25-35", C7205&lt;=50,"36-50",TRUE,"50+")</f>
        <v>36-50</v>
      </c>
      <c r="Q7205" t="str">
        <f t="shared" si="784"/>
        <v>new</v>
      </c>
      <c r="R7205" t="str">
        <f t="shared" si="785"/>
        <v>high value</v>
      </c>
      <c r="S7205" t="str">
        <f t="shared" si="786"/>
        <v>medium</v>
      </c>
      <c r="T7205" t="str">
        <f t="shared" si="787"/>
        <v>Jan</v>
      </c>
      <c r="U7205">
        <f t="shared" si="788"/>
        <v>2023</v>
      </c>
      <c r="V7205" t="str">
        <f t="shared" si="789"/>
        <v>10-15</v>
      </c>
      <c r="W7205" t="str">
        <f t="shared" si="790"/>
        <v>Fast</v>
      </c>
    </row>
    <row r="7206" spans="1:23" x14ac:dyDescent="0.3">
      <c r="A7206">
        <v>607205</v>
      </c>
      <c r="B7206">
        <v>48264</v>
      </c>
      <c r="C7206">
        <v>48</v>
      </c>
      <c r="D7206" t="s">
        <v>4</v>
      </c>
      <c r="E7206" t="s">
        <v>15</v>
      </c>
      <c r="F7206" t="s">
        <v>19</v>
      </c>
      <c r="G7206" t="s">
        <v>21</v>
      </c>
      <c r="H7206" s="1">
        <v>45186</v>
      </c>
      <c r="I7206" t="s">
        <v>33</v>
      </c>
      <c r="J7206">
        <v>67</v>
      </c>
      <c r="K7206">
        <v>11.4</v>
      </c>
      <c r="L7206">
        <v>1072.68</v>
      </c>
      <c r="M7206">
        <v>103.53</v>
      </c>
      <c r="N7206" t="s">
        <v>50</v>
      </c>
      <c r="O7206">
        <v>3</v>
      </c>
      <c r="P7206" t="str" cm="1">
        <f t="array" ref="P7206">_xlfn.IFS(C7206&lt;25,"18-24", C7206&lt;=35,"25-35", C7206&lt;=50,"36-50",TRUE,"50+")</f>
        <v>36-50</v>
      </c>
      <c r="Q7206" t="str">
        <f t="shared" si="784"/>
        <v>new</v>
      </c>
      <c r="R7206" t="str">
        <f t="shared" si="785"/>
        <v>high value</v>
      </c>
      <c r="S7206" t="str">
        <f t="shared" si="786"/>
        <v>medium</v>
      </c>
      <c r="T7206" t="str">
        <f t="shared" si="787"/>
        <v>Sep</v>
      </c>
      <c r="U7206">
        <f t="shared" si="788"/>
        <v>2023</v>
      </c>
      <c r="V7206" t="str">
        <f t="shared" si="789"/>
        <v>10-15</v>
      </c>
      <c r="W7206" t="str">
        <f t="shared" si="790"/>
        <v>Slow</v>
      </c>
    </row>
    <row r="7207" spans="1:23" x14ac:dyDescent="0.3">
      <c r="A7207">
        <v>607206</v>
      </c>
      <c r="B7207">
        <v>37747</v>
      </c>
      <c r="C7207">
        <v>43</v>
      </c>
      <c r="D7207" t="s">
        <v>4</v>
      </c>
      <c r="E7207" t="s">
        <v>13</v>
      </c>
      <c r="F7207" t="s">
        <v>26</v>
      </c>
      <c r="G7207" t="s">
        <v>25</v>
      </c>
      <c r="H7207" s="1">
        <v>44653</v>
      </c>
      <c r="I7207" t="s">
        <v>33</v>
      </c>
      <c r="J7207">
        <v>49</v>
      </c>
      <c r="K7207">
        <v>2</v>
      </c>
      <c r="L7207">
        <v>697.07</v>
      </c>
      <c r="M7207">
        <v>73.680000000000007</v>
      </c>
      <c r="N7207" t="s">
        <v>49</v>
      </c>
      <c r="O7207">
        <v>3</v>
      </c>
      <c r="P7207" t="str" cm="1">
        <f t="array" ref="P7207">_xlfn.IFS(C7207&lt;25,"18-24", C7207&lt;=35,"25-35", C7207&lt;=50,"36-50",TRUE,"50+")</f>
        <v>36-50</v>
      </c>
      <c r="Q7207" t="str">
        <f t="shared" si="784"/>
        <v>new</v>
      </c>
      <c r="R7207" t="str">
        <f t="shared" si="785"/>
        <v>high value</v>
      </c>
      <c r="S7207" t="str">
        <f t="shared" si="786"/>
        <v>medium</v>
      </c>
      <c r="T7207" t="str">
        <f t="shared" si="787"/>
        <v>Apr</v>
      </c>
      <c r="U7207">
        <f t="shared" si="788"/>
        <v>2022</v>
      </c>
      <c r="V7207" t="str">
        <f t="shared" si="789"/>
        <v>0-5</v>
      </c>
      <c r="W7207" t="str">
        <f t="shared" si="790"/>
        <v>Slow</v>
      </c>
    </row>
    <row r="7208" spans="1:23" x14ac:dyDescent="0.3">
      <c r="A7208">
        <v>607207</v>
      </c>
      <c r="B7208">
        <v>69319</v>
      </c>
      <c r="C7208">
        <v>35</v>
      </c>
      <c r="D7208" t="s">
        <v>7</v>
      </c>
      <c r="E7208" t="s">
        <v>15</v>
      </c>
      <c r="F7208" t="s">
        <v>32</v>
      </c>
      <c r="G7208" t="s">
        <v>27</v>
      </c>
      <c r="H7208" s="1">
        <v>45231</v>
      </c>
      <c r="I7208" t="s">
        <v>33</v>
      </c>
      <c r="J7208">
        <v>37</v>
      </c>
      <c r="K7208">
        <v>11.8</v>
      </c>
      <c r="L7208">
        <v>867.69</v>
      </c>
      <c r="M7208">
        <v>36.4</v>
      </c>
      <c r="N7208" t="s">
        <v>49</v>
      </c>
      <c r="O7208">
        <v>4</v>
      </c>
      <c r="P7208" t="str" cm="1">
        <f t="array" ref="P7208">_xlfn.IFS(C7208&lt;25,"18-24", C7208&lt;=35,"25-35", C7208&lt;=50,"36-50",TRUE,"50+")</f>
        <v>25-35</v>
      </c>
      <c r="Q7208" t="str">
        <f t="shared" si="784"/>
        <v>new</v>
      </c>
      <c r="R7208" t="str">
        <f t="shared" si="785"/>
        <v>high value</v>
      </c>
      <c r="S7208" t="str">
        <f t="shared" si="786"/>
        <v>medium</v>
      </c>
      <c r="T7208" t="str">
        <f t="shared" si="787"/>
        <v>Nov</v>
      </c>
      <c r="U7208">
        <f t="shared" si="788"/>
        <v>2023</v>
      </c>
      <c r="V7208" t="str">
        <f t="shared" si="789"/>
        <v>10-15</v>
      </c>
      <c r="W7208" t="str">
        <f t="shared" si="790"/>
        <v>Medium</v>
      </c>
    </row>
    <row r="7209" spans="1:23" x14ac:dyDescent="0.3">
      <c r="A7209">
        <v>607208</v>
      </c>
      <c r="B7209">
        <v>26576</v>
      </c>
      <c r="C7209">
        <v>23</v>
      </c>
      <c r="D7209" t="s">
        <v>7</v>
      </c>
      <c r="E7209" t="s">
        <v>15</v>
      </c>
      <c r="F7209" t="s">
        <v>18</v>
      </c>
      <c r="G7209" t="s">
        <v>27</v>
      </c>
      <c r="H7209" s="1">
        <v>45074</v>
      </c>
      <c r="I7209" t="s">
        <v>33</v>
      </c>
      <c r="J7209">
        <v>76</v>
      </c>
      <c r="K7209">
        <v>10.9</v>
      </c>
      <c r="L7209">
        <v>1360.17</v>
      </c>
      <c r="M7209">
        <v>30.91</v>
      </c>
      <c r="N7209" t="s">
        <v>50</v>
      </c>
      <c r="O7209">
        <v>3</v>
      </c>
      <c r="P7209" t="str" cm="1">
        <f t="array" ref="P7209">_xlfn.IFS(C7209&lt;25,"18-24", C7209&lt;=35,"25-35", C7209&lt;=50,"36-50",TRUE,"50+")</f>
        <v>18-24</v>
      </c>
      <c r="Q7209" t="str">
        <f t="shared" si="784"/>
        <v>new</v>
      </c>
      <c r="R7209" t="str">
        <f t="shared" si="785"/>
        <v>high value</v>
      </c>
      <c r="S7209" t="str">
        <f t="shared" si="786"/>
        <v>medium</v>
      </c>
      <c r="T7209" t="str">
        <f t="shared" si="787"/>
        <v>May</v>
      </c>
      <c r="U7209">
        <f t="shared" si="788"/>
        <v>2023</v>
      </c>
      <c r="V7209" t="str">
        <f t="shared" si="789"/>
        <v>10-15</v>
      </c>
      <c r="W7209" t="str">
        <f t="shared" si="790"/>
        <v>Slow</v>
      </c>
    </row>
    <row r="7210" spans="1:23" x14ac:dyDescent="0.3">
      <c r="A7210">
        <v>607209</v>
      </c>
      <c r="B7210">
        <v>39616</v>
      </c>
      <c r="C7210">
        <v>46</v>
      </c>
      <c r="D7210" t="s">
        <v>4</v>
      </c>
      <c r="E7210" t="s">
        <v>13</v>
      </c>
      <c r="F7210" t="s">
        <v>19</v>
      </c>
      <c r="G7210" t="s">
        <v>21</v>
      </c>
      <c r="H7210" s="1">
        <v>45306</v>
      </c>
      <c r="I7210" t="s">
        <v>33</v>
      </c>
      <c r="J7210">
        <v>33</v>
      </c>
      <c r="K7210">
        <v>3.8</v>
      </c>
      <c r="L7210">
        <v>777.12</v>
      </c>
      <c r="M7210">
        <v>76.62</v>
      </c>
      <c r="N7210" t="s">
        <v>49</v>
      </c>
      <c r="O7210">
        <v>1</v>
      </c>
      <c r="P7210" t="str" cm="1">
        <f t="array" ref="P7210">_xlfn.IFS(C7210&lt;25,"18-24", C7210&lt;=35,"25-35", C7210&lt;=50,"36-50",TRUE,"50+")</f>
        <v>36-50</v>
      </c>
      <c r="Q7210" t="str">
        <f t="shared" si="784"/>
        <v>new</v>
      </c>
      <c r="R7210" t="str">
        <f t="shared" si="785"/>
        <v>high value</v>
      </c>
      <c r="S7210" t="str">
        <f t="shared" si="786"/>
        <v>Low</v>
      </c>
      <c r="T7210" t="str">
        <f t="shared" si="787"/>
        <v>Jan</v>
      </c>
      <c r="U7210">
        <f t="shared" si="788"/>
        <v>2024</v>
      </c>
      <c r="V7210" t="str">
        <f t="shared" si="789"/>
        <v>0-5</v>
      </c>
      <c r="W7210" t="str">
        <f t="shared" si="790"/>
        <v>Medium</v>
      </c>
    </row>
    <row r="7211" spans="1:23" x14ac:dyDescent="0.3">
      <c r="A7211">
        <v>607210</v>
      </c>
      <c r="B7211">
        <v>87787</v>
      </c>
      <c r="C7211">
        <v>57</v>
      </c>
      <c r="D7211" t="s">
        <v>4</v>
      </c>
      <c r="E7211" t="s">
        <v>5</v>
      </c>
      <c r="F7211" t="s">
        <v>30</v>
      </c>
      <c r="G7211" t="s">
        <v>25</v>
      </c>
      <c r="H7211" s="1">
        <v>45365</v>
      </c>
      <c r="I7211" t="s">
        <v>34</v>
      </c>
      <c r="J7211">
        <v>51</v>
      </c>
      <c r="K7211">
        <v>3.9</v>
      </c>
      <c r="L7211">
        <v>611.34</v>
      </c>
      <c r="M7211">
        <v>39.18</v>
      </c>
      <c r="N7211" t="s">
        <v>50</v>
      </c>
      <c r="O7211">
        <v>3</v>
      </c>
      <c r="P7211" t="str" cm="1">
        <f t="array" ref="P7211">_xlfn.IFS(C7211&lt;25,"18-24", C7211&lt;=35,"25-35", C7211&lt;=50,"36-50",TRUE,"50+")</f>
        <v>50+</v>
      </c>
      <c r="Q7211" t="str">
        <f t="shared" si="784"/>
        <v>new</v>
      </c>
      <c r="R7211" t="str">
        <f t="shared" si="785"/>
        <v>high value</v>
      </c>
      <c r="S7211" t="str">
        <f t="shared" si="786"/>
        <v>medium</v>
      </c>
      <c r="T7211" t="str">
        <f t="shared" si="787"/>
        <v>Mar</v>
      </c>
      <c r="U7211">
        <f t="shared" si="788"/>
        <v>2024</v>
      </c>
      <c r="V7211" t="str">
        <f t="shared" si="789"/>
        <v>0-5</v>
      </c>
      <c r="W7211" t="str">
        <f t="shared" si="790"/>
        <v>Slow</v>
      </c>
    </row>
    <row r="7212" spans="1:23" x14ac:dyDescent="0.3">
      <c r="A7212">
        <v>607211</v>
      </c>
      <c r="B7212">
        <v>51142</v>
      </c>
      <c r="C7212">
        <v>44</v>
      </c>
      <c r="D7212" t="s">
        <v>4</v>
      </c>
      <c r="E7212" t="s">
        <v>5</v>
      </c>
      <c r="F7212" t="s">
        <v>22</v>
      </c>
      <c r="G7212" t="s">
        <v>21</v>
      </c>
      <c r="H7212" s="1">
        <v>45573</v>
      </c>
      <c r="I7212" t="s">
        <v>34</v>
      </c>
      <c r="J7212">
        <v>44</v>
      </c>
      <c r="K7212">
        <v>5.0999999999999996</v>
      </c>
      <c r="L7212">
        <v>1223.6099999999999</v>
      </c>
      <c r="M7212">
        <v>20.5</v>
      </c>
      <c r="N7212" t="s">
        <v>49</v>
      </c>
      <c r="O7212">
        <v>2</v>
      </c>
      <c r="P7212" t="str" cm="1">
        <f t="array" ref="P7212">_xlfn.IFS(C7212&lt;25,"18-24", C7212&lt;=35,"25-35", C7212&lt;=50,"36-50",TRUE,"50+")</f>
        <v>36-50</v>
      </c>
      <c r="Q7212" t="str">
        <f t="shared" si="784"/>
        <v>new</v>
      </c>
      <c r="R7212" t="str">
        <f t="shared" si="785"/>
        <v>high value</v>
      </c>
      <c r="S7212" t="str">
        <f t="shared" si="786"/>
        <v>Low</v>
      </c>
      <c r="T7212" t="str">
        <f t="shared" si="787"/>
        <v>Oct</v>
      </c>
      <c r="U7212">
        <f t="shared" si="788"/>
        <v>2024</v>
      </c>
      <c r="V7212" t="str">
        <f t="shared" si="789"/>
        <v>5-10</v>
      </c>
      <c r="W7212" t="str">
        <f t="shared" si="790"/>
        <v>Medium</v>
      </c>
    </row>
    <row r="7213" spans="1:23" x14ac:dyDescent="0.3">
      <c r="A7213">
        <v>607212</v>
      </c>
      <c r="B7213">
        <v>86391</v>
      </c>
      <c r="C7213">
        <v>58</v>
      </c>
      <c r="D7213" t="s">
        <v>7</v>
      </c>
      <c r="E7213" t="s">
        <v>5</v>
      </c>
      <c r="F7213" t="s">
        <v>19</v>
      </c>
      <c r="G7213" t="s">
        <v>27</v>
      </c>
      <c r="H7213" s="1">
        <v>44696</v>
      </c>
      <c r="I7213" t="s">
        <v>33</v>
      </c>
      <c r="J7213">
        <v>25</v>
      </c>
      <c r="K7213">
        <v>2.2000000000000002</v>
      </c>
      <c r="L7213">
        <v>234.1</v>
      </c>
      <c r="M7213">
        <v>39</v>
      </c>
      <c r="N7213" t="s">
        <v>50</v>
      </c>
      <c r="O7213">
        <v>4</v>
      </c>
      <c r="P7213" t="str" cm="1">
        <f t="array" ref="P7213">_xlfn.IFS(C7213&lt;25,"18-24", C7213&lt;=35,"25-35", C7213&lt;=50,"36-50",TRUE,"50+")</f>
        <v>50+</v>
      </c>
      <c r="Q7213" t="str">
        <f t="shared" si="784"/>
        <v>new</v>
      </c>
      <c r="R7213" t="str">
        <f t="shared" si="785"/>
        <v>low</v>
      </c>
      <c r="S7213" t="str">
        <f t="shared" si="786"/>
        <v>medium</v>
      </c>
      <c r="T7213" t="str">
        <f t="shared" si="787"/>
        <v>May</v>
      </c>
      <c r="U7213">
        <f t="shared" si="788"/>
        <v>2022</v>
      </c>
      <c r="V7213" t="str">
        <f t="shared" si="789"/>
        <v>0-5</v>
      </c>
      <c r="W7213" t="str">
        <f t="shared" si="790"/>
        <v>Fast</v>
      </c>
    </row>
    <row r="7214" spans="1:23" x14ac:dyDescent="0.3">
      <c r="A7214">
        <v>607213</v>
      </c>
      <c r="B7214">
        <v>36018</v>
      </c>
      <c r="C7214">
        <v>57</v>
      </c>
      <c r="D7214" t="s">
        <v>4</v>
      </c>
      <c r="E7214" t="s">
        <v>5</v>
      </c>
      <c r="F7214" t="s">
        <v>30</v>
      </c>
      <c r="G7214" t="s">
        <v>25</v>
      </c>
      <c r="H7214" s="1">
        <v>45448</v>
      </c>
      <c r="I7214" t="s">
        <v>33</v>
      </c>
      <c r="J7214">
        <v>66</v>
      </c>
      <c r="K7214">
        <v>11.7</v>
      </c>
      <c r="L7214">
        <v>483.76</v>
      </c>
      <c r="M7214">
        <v>61.01</v>
      </c>
      <c r="N7214" t="s">
        <v>50</v>
      </c>
      <c r="O7214">
        <v>2</v>
      </c>
      <c r="P7214" t="str" cm="1">
        <f t="array" ref="P7214">_xlfn.IFS(C7214&lt;25,"18-24", C7214&lt;=35,"25-35", C7214&lt;=50,"36-50",TRUE,"50+")</f>
        <v>50+</v>
      </c>
      <c r="Q7214" t="str">
        <f t="shared" si="784"/>
        <v>new</v>
      </c>
      <c r="R7214" t="str">
        <f t="shared" si="785"/>
        <v>medium</v>
      </c>
      <c r="S7214" t="str">
        <f t="shared" si="786"/>
        <v>Low</v>
      </c>
      <c r="T7214" t="str">
        <f t="shared" si="787"/>
        <v>Jun</v>
      </c>
      <c r="U7214">
        <f t="shared" si="788"/>
        <v>2024</v>
      </c>
      <c r="V7214" t="str">
        <f t="shared" si="789"/>
        <v>10-15</v>
      </c>
      <c r="W7214" t="str">
        <f t="shared" si="790"/>
        <v>Slow</v>
      </c>
    </row>
    <row r="7215" spans="1:23" x14ac:dyDescent="0.3">
      <c r="A7215">
        <v>607214</v>
      </c>
      <c r="B7215">
        <v>52402</v>
      </c>
      <c r="C7215">
        <v>41</v>
      </c>
      <c r="D7215" t="s">
        <v>7</v>
      </c>
      <c r="E7215" t="s">
        <v>5</v>
      </c>
      <c r="F7215" t="s">
        <v>28</v>
      </c>
      <c r="G7215" t="s">
        <v>31</v>
      </c>
      <c r="H7215" s="1">
        <v>45392</v>
      </c>
      <c r="I7215" t="s">
        <v>33</v>
      </c>
      <c r="J7215">
        <v>69</v>
      </c>
      <c r="K7215">
        <v>6.2</v>
      </c>
      <c r="L7215">
        <v>550.70000000000005</v>
      </c>
      <c r="M7215">
        <v>68.12</v>
      </c>
      <c r="N7215" t="s">
        <v>48</v>
      </c>
      <c r="O7215">
        <v>3</v>
      </c>
      <c r="P7215" t="str" cm="1">
        <f t="array" ref="P7215">_xlfn.IFS(C7215&lt;25,"18-24", C7215&lt;=35,"25-35", C7215&lt;=50,"36-50",TRUE,"50+")</f>
        <v>36-50</v>
      </c>
      <c r="Q7215" t="str">
        <f t="shared" si="784"/>
        <v>new</v>
      </c>
      <c r="R7215" t="str">
        <f t="shared" si="785"/>
        <v>high value</v>
      </c>
      <c r="S7215" t="str">
        <f t="shared" si="786"/>
        <v>medium</v>
      </c>
      <c r="T7215" t="str">
        <f t="shared" si="787"/>
        <v>Apr</v>
      </c>
      <c r="U7215">
        <f t="shared" si="788"/>
        <v>2024</v>
      </c>
      <c r="V7215" t="str">
        <f t="shared" si="789"/>
        <v>5-10</v>
      </c>
      <c r="W7215" t="str">
        <f t="shared" si="790"/>
        <v>Slow</v>
      </c>
    </row>
    <row r="7216" spans="1:23" x14ac:dyDescent="0.3">
      <c r="A7216">
        <v>607215</v>
      </c>
      <c r="B7216">
        <v>31166</v>
      </c>
      <c r="C7216">
        <v>63</v>
      </c>
      <c r="D7216" t="s">
        <v>7</v>
      </c>
      <c r="E7216" t="s">
        <v>13</v>
      </c>
      <c r="F7216" t="s">
        <v>18</v>
      </c>
      <c r="G7216" t="s">
        <v>25</v>
      </c>
      <c r="H7216" s="1">
        <v>45044</v>
      </c>
      <c r="I7216" t="s">
        <v>33</v>
      </c>
      <c r="J7216">
        <v>59</v>
      </c>
      <c r="K7216">
        <v>1.5</v>
      </c>
      <c r="L7216">
        <v>1295.77</v>
      </c>
      <c r="M7216">
        <v>114.29</v>
      </c>
      <c r="N7216" t="s">
        <v>49</v>
      </c>
      <c r="O7216">
        <v>2</v>
      </c>
      <c r="P7216" t="str" cm="1">
        <f t="array" ref="P7216">_xlfn.IFS(C7216&lt;25,"18-24", C7216&lt;=35,"25-35", C7216&lt;=50,"36-50",TRUE,"50+")</f>
        <v>50+</v>
      </c>
      <c r="Q7216" t="str">
        <f t="shared" si="784"/>
        <v>new</v>
      </c>
      <c r="R7216" t="str">
        <f t="shared" si="785"/>
        <v>high value</v>
      </c>
      <c r="S7216" t="str">
        <f t="shared" si="786"/>
        <v>Low</v>
      </c>
      <c r="T7216" t="str">
        <f t="shared" si="787"/>
        <v>Apr</v>
      </c>
      <c r="U7216">
        <f t="shared" si="788"/>
        <v>2023</v>
      </c>
      <c r="V7216" t="str">
        <f t="shared" si="789"/>
        <v>0-5</v>
      </c>
      <c r="W7216" t="str">
        <f t="shared" si="790"/>
        <v>Slow</v>
      </c>
    </row>
    <row r="7217" spans="1:23" x14ac:dyDescent="0.3">
      <c r="A7217">
        <v>607216</v>
      </c>
      <c r="B7217">
        <v>20064</v>
      </c>
      <c r="C7217">
        <v>45</v>
      </c>
      <c r="D7217" t="s">
        <v>7</v>
      </c>
      <c r="E7217" t="s">
        <v>11</v>
      </c>
      <c r="F7217" t="s">
        <v>22</v>
      </c>
      <c r="G7217" t="s">
        <v>29</v>
      </c>
      <c r="H7217" s="1">
        <v>44996</v>
      </c>
      <c r="I7217" t="s">
        <v>34</v>
      </c>
      <c r="J7217">
        <v>69</v>
      </c>
      <c r="K7217">
        <v>4</v>
      </c>
      <c r="L7217">
        <v>1015.23</v>
      </c>
      <c r="M7217">
        <v>52.12</v>
      </c>
      <c r="N7217" t="s">
        <v>47</v>
      </c>
      <c r="O7217">
        <v>1</v>
      </c>
      <c r="P7217" t="str" cm="1">
        <f t="array" ref="P7217">_xlfn.IFS(C7217&lt;25,"18-24", C7217&lt;=35,"25-35", C7217&lt;=50,"36-50",TRUE,"50+")</f>
        <v>36-50</v>
      </c>
      <c r="Q7217" t="str">
        <f t="shared" si="784"/>
        <v>new</v>
      </c>
      <c r="R7217" t="str">
        <f t="shared" si="785"/>
        <v>high value</v>
      </c>
      <c r="S7217" t="str">
        <f t="shared" si="786"/>
        <v>Low</v>
      </c>
      <c r="T7217" t="str">
        <f t="shared" si="787"/>
        <v>Mar</v>
      </c>
      <c r="U7217">
        <f t="shared" si="788"/>
        <v>2023</v>
      </c>
      <c r="V7217" t="str">
        <f t="shared" si="789"/>
        <v>0-5</v>
      </c>
      <c r="W7217" t="str">
        <f t="shared" si="790"/>
        <v>Slow</v>
      </c>
    </row>
    <row r="7218" spans="1:23" x14ac:dyDescent="0.3">
      <c r="A7218">
        <v>607217</v>
      </c>
      <c r="B7218">
        <v>21690</v>
      </c>
      <c r="C7218">
        <v>59</v>
      </c>
      <c r="D7218" t="s">
        <v>4</v>
      </c>
      <c r="E7218" t="s">
        <v>13</v>
      </c>
      <c r="F7218" t="s">
        <v>18</v>
      </c>
      <c r="G7218" t="s">
        <v>21</v>
      </c>
      <c r="H7218" s="1">
        <v>45492</v>
      </c>
      <c r="I7218" t="s">
        <v>33</v>
      </c>
      <c r="J7218">
        <v>53</v>
      </c>
      <c r="K7218">
        <v>9.4</v>
      </c>
      <c r="L7218">
        <v>498.14</v>
      </c>
      <c r="M7218">
        <v>72.650000000000006</v>
      </c>
      <c r="N7218" t="s">
        <v>50</v>
      </c>
      <c r="O7218">
        <v>5</v>
      </c>
      <c r="P7218" t="str" cm="1">
        <f t="array" ref="P7218">_xlfn.IFS(C7218&lt;25,"18-24", C7218&lt;=35,"25-35", C7218&lt;=50,"36-50",TRUE,"50+")</f>
        <v>50+</v>
      </c>
      <c r="Q7218" t="str">
        <f t="shared" si="784"/>
        <v>new</v>
      </c>
      <c r="R7218" t="str">
        <f t="shared" si="785"/>
        <v>medium</v>
      </c>
      <c r="S7218" t="str">
        <f t="shared" si="786"/>
        <v>High</v>
      </c>
      <c r="T7218" t="str">
        <f t="shared" si="787"/>
        <v>Jul</v>
      </c>
      <c r="U7218">
        <f t="shared" si="788"/>
        <v>2024</v>
      </c>
      <c r="V7218" t="str">
        <f t="shared" si="789"/>
        <v>5-10</v>
      </c>
      <c r="W7218" t="str">
        <f t="shared" si="790"/>
        <v>Slow</v>
      </c>
    </row>
    <row r="7219" spans="1:23" x14ac:dyDescent="0.3">
      <c r="A7219">
        <v>607218</v>
      </c>
      <c r="B7219">
        <v>22264</v>
      </c>
      <c r="C7219">
        <v>36</v>
      </c>
      <c r="D7219" t="s">
        <v>7</v>
      </c>
      <c r="E7219" t="s">
        <v>8</v>
      </c>
      <c r="F7219" t="s">
        <v>24</v>
      </c>
      <c r="G7219" t="s">
        <v>29</v>
      </c>
      <c r="H7219" s="1">
        <v>45235</v>
      </c>
      <c r="I7219" t="s">
        <v>33</v>
      </c>
      <c r="J7219">
        <v>22</v>
      </c>
      <c r="K7219">
        <v>7.4</v>
      </c>
      <c r="L7219">
        <v>234.22</v>
      </c>
      <c r="M7219">
        <v>41.55</v>
      </c>
      <c r="N7219" t="s">
        <v>47</v>
      </c>
      <c r="O7219">
        <v>3</v>
      </c>
      <c r="P7219" t="str" cm="1">
        <f t="array" ref="P7219">_xlfn.IFS(C7219&lt;25,"18-24", C7219&lt;=35,"25-35", C7219&lt;=50,"36-50",TRUE,"50+")</f>
        <v>36-50</v>
      </c>
      <c r="Q7219" t="str">
        <f t="shared" si="784"/>
        <v>new</v>
      </c>
      <c r="R7219" t="str">
        <f t="shared" si="785"/>
        <v>low</v>
      </c>
      <c r="S7219" t="str">
        <f t="shared" si="786"/>
        <v>medium</v>
      </c>
      <c r="T7219" t="str">
        <f t="shared" si="787"/>
        <v>Nov</v>
      </c>
      <c r="U7219">
        <f t="shared" si="788"/>
        <v>2023</v>
      </c>
      <c r="V7219" t="str">
        <f t="shared" si="789"/>
        <v>5-10</v>
      </c>
      <c r="W7219" t="str">
        <f t="shared" si="790"/>
        <v>Fast</v>
      </c>
    </row>
    <row r="7220" spans="1:23" x14ac:dyDescent="0.3">
      <c r="A7220">
        <v>607219</v>
      </c>
      <c r="B7220">
        <v>97723</v>
      </c>
      <c r="C7220">
        <v>29</v>
      </c>
      <c r="D7220" t="s">
        <v>4</v>
      </c>
      <c r="E7220" t="s">
        <v>15</v>
      </c>
      <c r="F7220" t="s">
        <v>26</v>
      </c>
      <c r="G7220" t="s">
        <v>23</v>
      </c>
      <c r="H7220" s="1">
        <v>45221</v>
      </c>
      <c r="I7220" t="s">
        <v>33</v>
      </c>
      <c r="J7220">
        <v>37</v>
      </c>
      <c r="K7220">
        <v>13</v>
      </c>
      <c r="L7220">
        <v>1117.04</v>
      </c>
      <c r="M7220">
        <v>103.15</v>
      </c>
      <c r="N7220" t="s">
        <v>50</v>
      </c>
      <c r="O7220">
        <v>5</v>
      </c>
      <c r="P7220" t="str" cm="1">
        <f t="array" ref="P7220">_xlfn.IFS(C7220&lt;25,"18-24", C7220&lt;=35,"25-35", C7220&lt;=50,"36-50",TRUE,"50+")</f>
        <v>25-35</v>
      </c>
      <c r="Q7220" t="str">
        <f t="shared" si="784"/>
        <v>new</v>
      </c>
      <c r="R7220" t="str">
        <f t="shared" si="785"/>
        <v>high value</v>
      </c>
      <c r="S7220" t="str">
        <f t="shared" si="786"/>
        <v>High</v>
      </c>
      <c r="T7220" t="str">
        <f t="shared" si="787"/>
        <v>Oct</v>
      </c>
      <c r="U7220">
        <f t="shared" si="788"/>
        <v>2023</v>
      </c>
      <c r="V7220" t="str">
        <f t="shared" si="789"/>
        <v>10-15</v>
      </c>
      <c r="W7220" t="str">
        <f t="shared" si="790"/>
        <v>Medium</v>
      </c>
    </row>
    <row r="7221" spans="1:23" x14ac:dyDescent="0.3">
      <c r="A7221">
        <v>607220</v>
      </c>
      <c r="B7221">
        <v>47053</v>
      </c>
      <c r="C7221">
        <v>18</v>
      </c>
      <c r="D7221" t="s">
        <v>4</v>
      </c>
      <c r="E7221" t="s">
        <v>5</v>
      </c>
      <c r="F7221" t="s">
        <v>30</v>
      </c>
      <c r="G7221" t="s">
        <v>31</v>
      </c>
      <c r="H7221" s="1">
        <v>44710</v>
      </c>
      <c r="I7221" t="s">
        <v>33</v>
      </c>
      <c r="J7221">
        <v>83</v>
      </c>
      <c r="K7221">
        <v>10.7</v>
      </c>
      <c r="L7221">
        <v>187.58</v>
      </c>
      <c r="M7221">
        <v>27.05</v>
      </c>
      <c r="N7221" t="s">
        <v>48</v>
      </c>
      <c r="O7221">
        <v>5</v>
      </c>
      <c r="P7221" t="str" cm="1">
        <f t="array" ref="P7221">_xlfn.IFS(C7221&lt;25,"18-24", C7221&lt;=35,"25-35", C7221&lt;=50,"36-50",TRUE,"50+")</f>
        <v>18-24</v>
      </c>
      <c r="Q7221" t="str">
        <f t="shared" si="784"/>
        <v>new</v>
      </c>
      <c r="R7221" t="str">
        <f t="shared" si="785"/>
        <v>low</v>
      </c>
      <c r="S7221" t="str">
        <f t="shared" si="786"/>
        <v>High</v>
      </c>
      <c r="T7221" t="str">
        <f t="shared" si="787"/>
        <v>May</v>
      </c>
      <c r="U7221">
        <f t="shared" si="788"/>
        <v>2022</v>
      </c>
      <c r="V7221" t="str">
        <f t="shared" si="789"/>
        <v>10-15</v>
      </c>
      <c r="W7221" t="str">
        <f t="shared" si="790"/>
        <v>Slow</v>
      </c>
    </row>
    <row r="7222" spans="1:23" x14ac:dyDescent="0.3">
      <c r="A7222">
        <v>607221</v>
      </c>
      <c r="B7222">
        <v>46314</v>
      </c>
      <c r="C7222">
        <v>29</v>
      </c>
      <c r="D7222" t="s">
        <v>4</v>
      </c>
      <c r="E7222" t="s">
        <v>8</v>
      </c>
      <c r="F7222" t="s">
        <v>28</v>
      </c>
      <c r="G7222" t="s">
        <v>27</v>
      </c>
      <c r="H7222" s="1">
        <v>45172</v>
      </c>
      <c r="I7222" t="s">
        <v>34</v>
      </c>
      <c r="J7222">
        <v>58</v>
      </c>
      <c r="K7222">
        <v>8</v>
      </c>
      <c r="L7222">
        <v>603.42999999999995</v>
      </c>
      <c r="M7222">
        <v>34.299999999999997</v>
      </c>
      <c r="N7222" t="s">
        <v>47</v>
      </c>
      <c r="O7222">
        <v>5</v>
      </c>
      <c r="P7222" t="str" cm="1">
        <f t="array" ref="P7222">_xlfn.IFS(C7222&lt;25,"18-24", C7222&lt;=35,"25-35", C7222&lt;=50,"36-50",TRUE,"50+")</f>
        <v>25-35</v>
      </c>
      <c r="Q7222" t="str">
        <f t="shared" si="784"/>
        <v>new</v>
      </c>
      <c r="R7222" t="str">
        <f t="shared" si="785"/>
        <v>high value</v>
      </c>
      <c r="S7222" t="str">
        <f t="shared" si="786"/>
        <v>High</v>
      </c>
      <c r="T7222" t="str">
        <f t="shared" si="787"/>
        <v>Sep</v>
      </c>
      <c r="U7222">
        <f t="shared" si="788"/>
        <v>2023</v>
      </c>
      <c r="V7222" t="str">
        <f t="shared" si="789"/>
        <v>5-10</v>
      </c>
      <c r="W7222" t="str">
        <f t="shared" si="790"/>
        <v>Slow</v>
      </c>
    </row>
    <row r="7223" spans="1:23" x14ac:dyDescent="0.3">
      <c r="A7223">
        <v>607222</v>
      </c>
      <c r="B7223">
        <v>63508</v>
      </c>
      <c r="C7223">
        <v>50</v>
      </c>
      <c r="D7223" t="s">
        <v>4</v>
      </c>
      <c r="E7223" t="s">
        <v>11</v>
      </c>
      <c r="F7223" t="s">
        <v>19</v>
      </c>
      <c r="G7223" t="s">
        <v>23</v>
      </c>
      <c r="H7223" s="1">
        <v>44951</v>
      </c>
      <c r="I7223" t="s">
        <v>33</v>
      </c>
      <c r="J7223">
        <v>82</v>
      </c>
      <c r="K7223">
        <v>13.6</v>
      </c>
      <c r="L7223">
        <v>1202.02</v>
      </c>
      <c r="M7223">
        <v>71.849999999999994</v>
      </c>
      <c r="N7223" t="s">
        <v>48</v>
      </c>
      <c r="O7223">
        <v>1</v>
      </c>
      <c r="P7223" t="str" cm="1">
        <f t="array" ref="P7223">_xlfn.IFS(C7223&lt;25,"18-24", C7223&lt;=35,"25-35", C7223&lt;=50,"36-50",TRUE,"50+")</f>
        <v>36-50</v>
      </c>
      <c r="Q7223" t="str">
        <f t="shared" si="784"/>
        <v>new</v>
      </c>
      <c r="R7223" t="str">
        <f t="shared" si="785"/>
        <v>high value</v>
      </c>
      <c r="S7223" t="str">
        <f t="shared" si="786"/>
        <v>Low</v>
      </c>
      <c r="T7223" t="str">
        <f t="shared" si="787"/>
        <v>Jan</v>
      </c>
      <c r="U7223">
        <f t="shared" si="788"/>
        <v>2023</v>
      </c>
      <c r="V7223" t="str">
        <f t="shared" si="789"/>
        <v>10-15</v>
      </c>
      <c r="W7223" t="str">
        <f t="shared" si="790"/>
        <v>Slow</v>
      </c>
    </row>
    <row r="7224" spans="1:23" x14ac:dyDescent="0.3">
      <c r="A7224">
        <v>607223</v>
      </c>
      <c r="B7224">
        <v>22390</v>
      </c>
      <c r="C7224">
        <v>47</v>
      </c>
      <c r="D7224" t="s">
        <v>7</v>
      </c>
      <c r="E7224" t="s">
        <v>11</v>
      </c>
      <c r="F7224" t="s">
        <v>28</v>
      </c>
      <c r="G7224" t="s">
        <v>23</v>
      </c>
      <c r="H7224" s="1">
        <v>45410</v>
      </c>
      <c r="I7224" t="s">
        <v>33</v>
      </c>
      <c r="J7224">
        <v>76</v>
      </c>
      <c r="K7224">
        <v>10.199999999999999</v>
      </c>
      <c r="L7224">
        <v>812.31</v>
      </c>
      <c r="M7224">
        <v>28.02</v>
      </c>
      <c r="N7224" t="s">
        <v>50</v>
      </c>
      <c r="O7224">
        <v>5</v>
      </c>
      <c r="P7224" t="str" cm="1">
        <f t="array" ref="P7224">_xlfn.IFS(C7224&lt;25,"18-24", C7224&lt;=35,"25-35", C7224&lt;=50,"36-50",TRUE,"50+")</f>
        <v>36-50</v>
      </c>
      <c r="Q7224" t="str">
        <f t="shared" si="784"/>
        <v>new</v>
      </c>
      <c r="R7224" t="str">
        <f t="shared" si="785"/>
        <v>high value</v>
      </c>
      <c r="S7224" t="str">
        <f t="shared" si="786"/>
        <v>High</v>
      </c>
      <c r="T7224" t="str">
        <f t="shared" si="787"/>
        <v>Apr</v>
      </c>
      <c r="U7224">
        <f t="shared" si="788"/>
        <v>2024</v>
      </c>
      <c r="V7224" t="str">
        <f t="shared" si="789"/>
        <v>10-15</v>
      </c>
      <c r="W7224" t="str">
        <f t="shared" si="790"/>
        <v>Slow</v>
      </c>
    </row>
    <row r="7225" spans="1:23" x14ac:dyDescent="0.3">
      <c r="A7225">
        <v>607224</v>
      </c>
      <c r="B7225">
        <v>75753</v>
      </c>
      <c r="C7225">
        <v>63</v>
      </c>
      <c r="D7225" t="s">
        <v>7</v>
      </c>
      <c r="E7225" t="s">
        <v>15</v>
      </c>
      <c r="F7225" t="s">
        <v>22</v>
      </c>
      <c r="G7225" t="s">
        <v>21</v>
      </c>
      <c r="H7225" s="1">
        <v>45027</v>
      </c>
      <c r="I7225" t="s">
        <v>33</v>
      </c>
      <c r="J7225">
        <v>64</v>
      </c>
      <c r="K7225">
        <v>12.5</v>
      </c>
      <c r="L7225">
        <v>1267.0899999999999</v>
      </c>
      <c r="M7225">
        <v>27.29</v>
      </c>
      <c r="N7225" t="s">
        <v>49</v>
      </c>
      <c r="O7225">
        <v>5</v>
      </c>
      <c r="P7225" t="str" cm="1">
        <f t="array" ref="P7225">_xlfn.IFS(C7225&lt;25,"18-24", C7225&lt;=35,"25-35", C7225&lt;=50,"36-50",TRUE,"50+")</f>
        <v>50+</v>
      </c>
      <c r="Q7225" t="str">
        <f t="shared" si="784"/>
        <v>new</v>
      </c>
      <c r="R7225" t="str">
        <f t="shared" si="785"/>
        <v>high value</v>
      </c>
      <c r="S7225" t="str">
        <f t="shared" si="786"/>
        <v>High</v>
      </c>
      <c r="T7225" t="str">
        <f t="shared" si="787"/>
        <v>Apr</v>
      </c>
      <c r="U7225">
        <f t="shared" si="788"/>
        <v>2023</v>
      </c>
      <c r="V7225" t="str">
        <f t="shared" si="789"/>
        <v>10-15</v>
      </c>
      <c r="W7225" t="str">
        <f t="shared" si="790"/>
        <v>Slow</v>
      </c>
    </row>
    <row r="7226" spans="1:23" x14ac:dyDescent="0.3">
      <c r="A7226">
        <v>607225</v>
      </c>
      <c r="B7226">
        <v>93993</v>
      </c>
      <c r="C7226">
        <v>59</v>
      </c>
      <c r="D7226" t="s">
        <v>4</v>
      </c>
      <c r="E7226" t="s">
        <v>11</v>
      </c>
      <c r="F7226" t="s">
        <v>24</v>
      </c>
      <c r="G7226" t="s">
        <v>21</v>
      </c>
      <c r="H7226" s="1">
        <v>44570</v>
      </c>
      <c r="I7226" t="s">
        <v>34</v>
      </c>
      <c r="J7226">
        <v>51</v>
      </c>
      <c r="K7226">
        <v>12.4</v>
      </c>
      <c r="L7226">
        <v>803.78</v>
      </c>
      <c r="M7226">
        <v>69.900000000000006</v>
      </c>
      <c r="N7226" t="s">
        <v>47</v>
      </c>
      <c r="O7226">
        <v>3</v>
      </c>
      <c r="P7226" t="str" cm="1">
        <f t="array" ref="P7226">_xlfn.IFS(C7226&lt;25,"18-24", C7226&lt;=35,"25-35", C7226&lt;=50,"36-50",TRUE,"50+")</f>
        <v>50+</v>
      </c>
      <c r="Q7226" t="str">
        <f t="shared" si="784"/>
        <v>new</v>
      </c>
      <c r="R7226" t="str">
        <f t="shared" si="785"/>
        <v>high value</v>
      </c>
      <c r="S7226" t="str">
        <f t="shared" si="786"/>
        <v>medium</v>
      </c>
      <c r="T7226" t="str">
        <f t="shared" si="787"/>
        <v>Jan</v>
      </c>
      <c r="U7226">
        <f t="shared" si="788"/>
        <v>2022</v>
      </c>
      <c r="V7226" t="str">
        <f t="shared" si="789"/>
        <v>10-15</v>
      </c>
      <c r="W7226" t="str">
        <f t="shared" si="790"/>
        <v>Slow</v>
      </c>
    </row>
    <row r="7227" spans="1:23" x14ac:dyDescent="0.3">
      <c r="A7227">
        <v>607226</v>
      </c>
      <c r="B7227">
        <v>57612</v>
      </c>
      <c r="C7227">
        <v>55</v>
      </c>
      <c r="D7227" t="s">
        <v>4</v>
      </c>
      <c r="E7227" t="s">
        <v>8</v>
      </c>
      <c r="F7227" t="s">
        <v>24</v>
      </c>
      <c r="G7227" t="s">
        <v>29</v>
      </c>
      <c r="H7227" s="1">
        <v>44696</v>
      </c>
      <c r="I7227" t="s">
        <v>33</v>
      </c>
      <c r="J7227">
        <v>56</v>
      </c>
      <c r="K7227">
        <v>7.4</v>
      </c>
      <c r="L7227">
        <v>457.3</v>
      </c>
      <c r="M7227">
        <v>114.77</v>
      </c>
      <c r="N7227" t="s">
        <v>48</v>
      </c>
      <c r="O7227">
        <v>3</v>
      </c>
      <c r="P7227" t="str" cm="1">
        <f t="array" ref="P7227">_xlfn.IFS(C7227&lt;25,"18-24", C7227&lt;=35,"25-35", C7227&lt;=50,"36-50",TRUE,"50+")</f>
        <v>50+</v>
      </c>
      <c r="Q7227" t="str">
        <f t="shared" si="784"/>
        <v>new</v>
      </c>
      <c r="R7227" t="str">
        <f t="shared" si="785"/>
        <v>medium</v>
      </c>
      <c r="S7227" t="str">
        <f t="shared" si="786"/>
        <v>medium</v>
      </c>
      <c r="T7227" t="str">
        <f t="shared" si="787"/>
        <v>May</v>
      </c>
      <c r="U7227">
        <f t="shared" si="788"/>
        <v>2022</v>
      </c>
      <c r="V7227" t="str">
        <f t="shared" si="789"/>
        <v>5-10</v>
      </c>
      <c r="W7227" t="str">
        <f t="shared" si="790"/>
        <v>Slow</v>
      </c>
    </row>
    <row r="7228" spans="1:23" x14ac:dyDescent="0.3">
      <c r="A7228">
        <v>607227</v>
      </c>
      <c r="B7228">
        <v>17134</v>
      </c>
      <c r="C7228">
        <v>20</v>
      </c>
      <c r="D7228" t="s">
        <v>4</v>
      </c>
      <c r="E7228" t="s">
        <v>8</v>
      </c>
      <c r="F7228" t="s">
        <v>22</v>
      </c>
      <c r="G7228" t="s">
        <v>29</v>
      </c>
      <c r="H7228" s="1">
        <v>45479</v>
      </c>
      <c r="I7228" t="s">
        <v>33</v>
      </c>
      <c r="J7228">
        <v>20</v>
      </c>
      <c r="K7228">
        <v>6.9</v>
      </c>
      <c r="L7228">
        <v>1144.05</v>
      </c>
      <c r="M7228">
        <v>107.88</v>
      </c>
      <c r="N7228" t="s">
        <v>47</v>
      </c>
      <c r="O7228">
        <v>1</v>
      </c>
      <c r="P7228" t="str" cm="1">
        <f t="array" ref="P7228">_xlfn.IFS(C7228&lt;25,"18-24", C7228&lt;=35,"25-35", C7228&lt;=50,"36-50",TRUE,"50+")</f>
        <v>18-24</v>
      </c>
      <c r="Q7228" t="str">
        <f t="shared" si="784"/>
        <v>repeat</v>
      </c>
      <c r="R7228" t="str">
        <f t="shared" si="785"/>
        <v>high value</v>
      </c>
      <c r="S7228" t="str">
        <f t="shared" si="786"/>
        <v>Low</v>
      </c>
      <c r="T7228" t="str">
        <f t="shared" si="787"/>
        <v>Jul</v>
      </c>
      <c r="U7228">
        <f t="shared" si="788"/>
        <v>2024</v>
      </c>
      <c r="V7228" t="str">
        <f t="shared" si="789"/>
        <v>5-10</v>
      </c>
      <c r="W7228" t="str">
        <f t="shared" si="790"/>
        <v>Fast</v>
      </c>
    </row>
    <row r="7229" spans="1:23" x14ac:dyDescent="0.3">
      <c r="A7229">
        <v>607228</v>
      </c>
      <c r="B7229">
        <v>63871</v>
      </c>
      <c r="C7229">
        <v>24</v>
      </c>
      <c r="D7229" t="s">
        <v>4</v>
      </c>
      <c r="E7229" t="s">
        <v>5</v>
      </c>
      <c r="F7229" t="s">
        <v>19</v>
      </c>
      <c r="G7229" t="s">
        <v>27</v>
      </c>
      <c r="H7229" s="1">
        <v>45321</v>
      </c>
      <c r="I7229" t="s">
        <v>33</v>
      </c>
      <c r="J7229">
        <v>58</v>
      </c>
      <c r="K7229">
        <v>6.3</v>
      </c>
      <c r="L7229">
        <v>187.55</v>
      </c>
      <c r="M7229">
        <v>75.86</v>
      </c>
      <c r="N7229" t="s">
        <v>47</v>
      </c>
      <c r="O7229">
        <v>2</v>
      </c>
      <c r="P7229" t="str" cm="1">
        <f t="array" ref="P7229">_xlfn.IFS(C7229&lt;25,"18-24", C7229&lt;=35,"25-35", C7229&lt;=50,"36-50",TRUE,"50+")</f>
        <v>18-24</v>
      </c>
      <c r="Q7229" t="str">
        <f t="shared" si="784"/>
        <v>new</v>
      </c>
      <c r="R7229" t="str">
        <f t="shared" si="785"/>
        <v>low</v>
      </c>
      <c r="S7229" t="str">
        <f t="shared" si="786"/>
        <v>Low</v>
      </c>
      <c r="T7229" t="str">
        <f t="shared" si="787"/>
        <v>Jan</v>
      </c>
      <c r="U7229">
        <f t="shared" si="788"/>
        <v>2024</v>
      </c>
      <c r="V7229" t="str">
        <f t="shared" si="789"/>
        <v>5-10</v>
      </c>
      <c r="W7229" t="str">
        <f t="shared" si="790"/>
        <v>Slow</v>
      </c>
    </row>
    <row r="7230" spans="1:23" x14ac:dyDescent="0.3">
      <c r="A7230">
        <v>607229</v>
      </c>
      <c r="B7230">
        <v>12801</v>
      </c>
      <c r="C7230">
        <v>62</v>
      </c>
      <c r="D7230" t="s">
        <v>7</v>
      </c>
      <c r="E7230" t="s">
        <v>15</v>
      </c>
      <c r="F7230" t="s">
        <v>24</v>
      </c>
      <c r="G7230" t="s">
        <v>23</v>
      </c>
      <c r="H7230" s="1">
        <v>45518</v>
      </c>
      <c r="I7230" t="s">
        <v>34</v>
      </c>
      <c r="J7230">
        <v>78</v>
      </c>
      <c r="K7230">
        <v>2.7</v>
      </c>
      <c r="L7230">
        <v>250.67</v>
      </c>
      <c r="M7230">
        <v>84.82</v>
      </c>
      <c r="N7230" t="s">
        <v>47</v>
      </c>
      <c r="O7230">
        <v>5</v>
      </c>
      <c r="P7230" t="str" cm="1">
        <f t="array" ref="P7230">_xlfn.IFS(C7230&lt;25,"18-24", C7230&lt;=35,"25-35", C7230&lt;=50,"36-50",TRUE,"50+")</f>
        <v>50+</v>
      </c>
      <c r="Q7230" t="str">
        <f t="shared" si="784"/>
        <v>new</v>
      </c>
      <c r="R7230" t="str">
        <f t="shared" si="785"/>
        <v>medium</v>
      </c>
      <c r="S7230" t="str">
        <f t="shared" si="786"/>
        <v>High</v>
      </c>
      <c r="T7230" t="str">
        <f t="shared" si="787"/>
        <v>Aug</v>
      </c>
      <c r="U7230">
        <f t="shared" si="788"/>
        <v>2024</v>
      </c>
      <c r="V7230" t="str">
        <f t="shared" si="789"/>
        <v>0-5</v>
      </c>
      <c r="W7230" t="str">
        <f t="shared" si="790"/>
        <v>Slow</v>
      </c>
    </row>
    <row r="7231" spans="1:23" x14ac:dyDescent="0.3">
      <c r="A7231">
        <v>607230</v>
      </c>
      <c r="B7231">
        <v>13000</v>
      </c>
      <c r="C7231">
        <v>18</v>
      </c>
      <c r="D7231" t="s">
        <v>4</v>
      </c>
      <c r="E7231" t="s">
        <v>8</v>
      </c>
      <c r="F7231" t="s">
        <v>22</v>
      </c>
      <c r="G7231" t="s">
        <v>31</v>
      </c>
      <c r="H7231" s="1">
        <v>45548</v>
      </c>
      <c r="I7231" t="s">
        <v>33</v>
      </c>
      <c r="J7231">
        <v>23</v>
      </c>
      <c r="K7231">
        <v>2.6</v>
      </c>
      <c r="L7231">
        <v>1090.83</v>
      </c>
      <c r="M7231">
        <v>103.42</v>
      </c>
      <c r="N7231" t="s">
        <v>48</v>
      </c>
      <c r="O7231">
        <v>2</v>
      </c>
      <c r="P7231" t="str" cm="1">
        <f t="array" ref="P7231">_xlfn.IFS(C7231&lt;25,"18-24", C7231&lt;=35,"25-35", C7231&lt;=50,"36-50",TRUE,"50+")</f>
        <v>18-24</v>
      </c>
      <c r="Q7231" t="str">
        <f t="shared" si="784"/>
        <v>new</v>
      </c>
      <c r="R7231" t="str">
        <f t="shared" si="785"/>
        <v>high value</v>
      </c>
      <c r="S7231" t="str">
        <f t="shared" si="786"/>
        <v>Low</v>
      </c>
      <c r="T7231" t="str">
        <f t="shared" si="787"/>
        <v>Sep</v>
      </c>
      <c r="U7231">
        <f t="shared" si="788"/>
        <v>2024</v>
      </c>
      <c r="V7231" t="str">
        <f t="shared" si="789"/>
        <v>0-5</v>
      </c>
      <c r="W7231" t="str">
        <f t="shared" si="790"/>
        <v>Fast</v>
      </c>
    </row>
    <row r="7232" spans="1:23" x14ac:dyDescent="0.3">
      <c r="A7232">
        <v>607231</v>
      </c>
      <c r="B7232">
        <v>35172</v>
      </c>
      <c r="C7232">
        <v>64</v>
      </c>
      <c r="D7232" t="s">
        <v>7</v>
      </c>
      <c r="E7232" t="s">
        <v>8</v>
      </c>
      <c r="F7232" t="s">
        <v>26</v>
      </c>
      <c r="G7232" t="s">
        <v>25</v>
      </c>
      <c r="H7232" s="1">
        <v>44860</v>
      </c>
      <c r="I7232" t="s">
        <v>33</v>
      </c>
      <c r="J7232">
        <v>29</v>
      </c>
      <c r="K7232">
        <v>9.4</v>
      </c>
      <c r="L7232">
        <v>1457.06</v>
      </c>
      <c r="M7232">
        <v>77.989999999999995</v>
      </c>
      <c r="N7232" t="s">
        <v>48</v>
      </c>
      <c r="O7232">
        <v>4</v>
      </c>
      <c r="P7232" t="str" cm="1">
        <f t="array" ref="P7232">_xlfn.IFS(C7232&lt;25,"18-24", C7232&lt;=35,"25-35", C7232&lt;=50,"36-50",TRUE,"50+")</f>
        <v>50+</v>
      </c>
      <c r="Q7232" t="str">
        <f t="shared" si="784"/>
        <v>new</v>
      </c>
      <c r="R7232" t="str">
        <f t="shared" si="785"/>
        <v>high value</v>
      </c>
      <c r="S7232" t="str">
        <f t="shared" si="786"/>
        <v>medium</v>
      </c>
      <c r="T7232" t="str">
        <f t="shared" si="787"/>
        <v>Oct</v>
      </c>
      <c r="U7232">
        <f t="shared" si="788"/>
        <v>2022</v>
      </c>
      <c r="V7232" t="str">
        <f t="shared" si="789"/>
        <v>5-10</v>
      </c>
      <c r="W7232" t="str">
        <f t="shared" si="790"/>
        <v>Fast</v>
      </c>
    </row>
    <row r="7233" spans="1:23" x14ac:dyDescent="0.3">
      <c r="A7233">
        <v>607232</v>
      </c>
      <c r="B7233">
        <v>28794</v>
      </c>
      <c r="C7233">
        <v>19</v>
      </c>
      <c r="D7233" t="s">
        <v>4</v>
      </c>
      <c r="E7233" t="s">
        <v>15</v>
      </c>
      <c r="F7233" t="s">
        <v>28</v>
      </c>
      <c r="G7233" t="s">
        <v>27</v>
      </c>
      <c r="H7233" s="1">
        <v>44906</v>
      </c>
      <c r="I7233" t="s">
        <v>33</v>
      </c>
      <c r="J7233">
        <v>70</v>
      </c>
      <c r="K7233">
        <v>14.4</v>
      </c>
      <c r="L7233">
        <v>759.41</v>
      </c>
      <c r="M7233">
        <v>91.15</v>
      </c>
      <c r="N7233" t="s">
        <v>47</v>
      </c>
      <c r="O7233">
        <v>3</v>
      </c>
      <c r="P7233" t="str" cm="1">
        <f t="array" ref="P7233">_xlfn.IFS(C7233&lt;25,"18-24", C7233&lt;=35,"25-35", C7233&lt;=50,"36-50",TRUE,"50+")</f>
        <v>18-24</v>
      </c>
      <c r="Q7233" t="str">
        <f t="shared" si="784"/>
        <v>new</v>
      </c>
      <c r="R7233" t="str">
        <f t="shared" si="785"/>
        <v>high value</v>
      </c>
      <c r="S7233" t="str">
        <f t="shared" si="786"/>
        <v>medium</v>
      </c>
      <c r="T7233" t="str">
        <f t="shared" si="787"/>
        <v>Dec</v>
      </c>
      <c r="U7233">
        <f t="shared" si="788"/>
        <v>2022</v>
      </c>
      <c r="V7233" t="str">
        <f t="shared" si="789"/>
        <v>10-15</v>
      </c>
      <c r="W7233" t="str">
        <f t="shared" si="790"/>
        <v>Slow</v>
      </c>
    </row>
    <row r="7234" spans="1:23" x14ac:dyDescent="0.3">
      <c r="A7234">
        <v>607233</v>
      </c>
      <c r="B7234">
        <v>63742</v>
      </c>
      <c r="C7234">
        <v>53</v>
      </c>
      <c r="D7234" t="s">
        <v>4</v>
      </c>
      <c r="E7234" t="s">
        <v>16</v>
      </c>
      <c r="F7234" t="s">
        <v>18</v>
      </c>
      <c r="G7234" t="s">
        <v>31</v>
      </c>
      <c r="H7234" s="1">
        <v>44584</v>
      </c>
      <c r="I7234" t="s">
        <v>33</v>
      </c>
      <c r="J7234">
        <v>49</v>
      </c>
      <c r="K7234">
        <v>13.5</v>
      </c>
      <c r="L7234">
        <v>1075.77</v>
      </c>
      <c r="M7234">
        <v>53.5</v>
      </c>
      <c r="N7234" t="s">
        <v>50</v>
      </c>
      <c r="O7234">
        <v>1</v>
      </c>
      <c r="P7234" t="str" cm="1">
        <f t="array" ref="P7234">_xlfn.IFS(C7234&lt;25,"18-24", C7234&lt;=35,"25-35", C7234&lt;=50,"36-50",TRUE,"50+")</f>
        <v>50+</v>
      </c>
      <c r="Q7234" t="str">
        <f t="shared" si="784"/>
        <v>repeat</v>
      </c>
      <c r="R7234" t="str">
        <f t="shared" si="785"/>
        <v>high value</v>
      </c>
      <c r="S7234" t="str">
        <f t="shared" si="786"/>
        <v>Low</v>
      </c>
      <c r="T7234" t="str">
        <f t="shared" si="787"/>
        <v>Jan</v>
      </c>
      <c r="U7234">
        <f t="shared" si="788"/>
        <v>2022</v>
      </c>
      <c r="V7234" t="str">
        <f t="shared" si="789"/>
        <v>10-15</v>
      </c>
      <c r="W7234" t="str">
        <f t="shared" si="790"/>
        <v>Slow</v>
      </c>
    </row>
    <row r="7235" spans="1:23" x14ac:dyDescent="0.3">
      <c r="A7235">
        <v>607234</v>
      </c>
      <c r="B7235">
        <v>70148</v>
      </c>
      <c r="C7235">
        <v>38</v>
      </c>
      <c r="D7235" t="s">
        <v>4</v>
      </c>
      <c r="E7235" t="s">
        <v>11</v>
      </c>
      <c r="F7235" t="s">
        <v>30</v>
      </c>
      <c r="G7235" t="s">
        <v>21</v>
      </c>
      <c r="H7235" s="1">
        <v>45585</v>
      </c>
      <c r="I7235" t="s">
        <v>33</v>
      </c>
      <c r="J7235">
        <v>31</v>
      </c>
      <c r="K7235">
        <v>6.1</v>
      </c>
      <c r="L7235">
        <v>1079.3599999999999</v>
      </c>
      <c r="M7235">
        <v>105.39</v>
      </c>
      <c r="N7235" t="s">
        <v>50</v>
      </c>
      <c r="O7235">
        <v>2</v>
      </c>
      <c r="P7235" t="str" cm="1">
        <f t="array" ref="P7235">_xlfn.IFS(C7235&lt;25,"18-24", C7235&lt;=35,"25-35", C7235&lt;=50,"36-50",TRUE,"50+")</f>
        <v>36-50</v>
      </c>
      <c r="Q7235" t="str">
        <f t="shared" ref="Q7235:Q7298" si="791">IF(COUNTIF($B:$B,B7235)&gt;1,"repeat","new")</f>
        <v>new</v>
      </c>
      <c r="R7235" t="str">
        <f t="shared" ref="R7235:R7298" si="792">IF(L7235&gt;500,"high value",IF( L7235&gt;250,"medium","low"))</f>
        <v>high value</v>
      </c>
      <c r="S7235" t="str">
        <f t="shared" ref="S7235:S7298" si="793">IF(O7235&lt;=2,"Low",IF(O7235&lt;=4,"medium","High"))</f>
        <v>Low</v>
      </c>
      <c r="T7235" t="str">
        <f t="shared" ref="T7235:T7298" si="794">TEXT(H7235,"MMM")</f>
        <v>Oct</v>
      </c>
      <c r="U7235">
        <f t="shared" ref="U7235:U7298" si="795">YEAR(H7235)</f>
        <v>2024</v>
      </c>
      <c r="V7235" t="str">
        <f t="shared" ref="V7235:V7298" si="796">IF(K7235&lt;=5,"0-5",IF(K7235&lt;=10,"5-10",IF(K7235&lt;=15,"10-15","15+")))</f>
        <v>5-10</v>
      </c>
      <c r="W7235" t="str">
        <f t="shared" ref="W7235:W7298" si="797">IF(J7235&lt;=30,"Fast",IF(J7235&lt;=45,"Medium","Slow"))</f>
        <v>Medium</v>
      </c>
    </row>
    <row r="7236" spans="1:23" x14ac:dyDescent="0.3">
      <c r="A7236">
        <v>607235</v>
      </c>
      <c r="B7236">
        <v>57211</v>
      </c>
      <c r="C7236">
        <v>64</v>
      </c>
      <c r="D7236" t="s">
        <v>4</v>
      </c>
      <c r="E7236" t="s">
        <v>8</v>
      </c>
      <c r="F7236" t="s">
        <v>28</v>
      </c>
      <c r="G7236" t="s">
        <v>27</v>
      </c>
      <c r="H7236" s="1">
        <v>45519</v>
      </c>
      <c r="I7236" t="s">
        <v>33</v>
      </c>
      <c r="J7236">
        <v>64</v>
      </c>
      <c r="K7236">
        <v>10.1</v>
      </c>
      <c r="L7236">
        <v>615.95000000000005</v>
      </c>
      <c r="M7236">
        <v>72.06</v>
      </c>
      <c r="N7236" t="s">
        <v>48</v>
      </c>
      <c r="O7236">
        <v>4</v>
      </c>
      <c r="P7236" t="str" cm="1">
        <f t="array" ref="P7236">_xlfn.IFS(C7236&lt;25,"18-24", C7236&lt;=35,"25-35", C7236&lt;=50,"36-50",TRUE,"50+")</f>
        <v>50+</v>
      </c>
      <c r="Q7236" t="str">
        <f t="shared" si="791"/>
        <v>new</v>
      </c>
      <c r="R7236" t="str">
        <f t="shared" si="792"/>
        <v>high value</v>
      </c>
      <c r="S7236" t="str">
        <f t="shared" si="793"/>
        <v>medium</v>
      </c>
      <c r="T7236" t="str">
        <f t="shared" si="794"/>
        <v>Aug</v>
      </c>
      <c r="U7236">
        <f t="shared" si="795"/>
        <v>2024</v>
      </c>
      <c r="V7236" t="str">
        <f t="shared" si="796"/>
        <v>10-15</v>
      </c>
      <c r="W7236" t="str">
        <f t="shared" si="797"/>
        <v>Slow</v>
      </c>
    </row>
    <row r="7237" spans="1:23" x14ac:dyDescent="0.3">
      <c r="A7237">
        <v>607236</v>
      </c>
      <c r="B7237">
        <v>57839</v>
      </c>
      <c r="C7237">
        <v>21</v>
      </c>
      <c r="D7237" t="s">
        <v>7</v>
      </c>
      <c r="E7237" t="s">
        <v>15</v>
      </c>
      <c r="F7237" t="s">
        <v>22</v>
      </c>
      <c r="G7237" t="s">
        <v>29</v>
      </c>
      <c r="H7237" s="1">
        <v>44583</v>
      </c>
      <c r="I7237" t="s">
        <v>34</v>
      </c>
      <c r="J7237">
        <v>55</v>
      </c>
      <c r="K7237">
        <v>12.3</v>
      </c>
      <c r="L7237">
        <v>1182.6199999999999</v>
      </c>
      <c r="M7237">
        <v>116.51</v>
      </c>
      <c r="N7237" t="s">
        <v>48</v>
      </c>
      <c r="O7237">
        <v>4</v>
      </c>
      <c r="P7237" t="str" cm="1">
        <f t="array" ref="P7237">_xlfn.IFS(C7237&lt;25,"18-24", C7237&lt;=35,"25-35", C7237&lt;=50,"36-50",TRUE,"50+")</f>
        <v>18-24</v>
      </c>
      <c r="Q7237" t="str">
        <f t="shared" si="791"/>
        <v>new</v>
      </c>
      <c r="R7237" t="str">
        <f t="shared" si="792"/>
        <v>high value</v>
      </c>
      <c r="S7237" t="str">
        <f t="shared" si="793"/>
        <v>medium</v>
      </c>
      <c r="T7237" t="str">
        <f t="shared" si="794"/>
        <v>Jan</v>
      </c>
      <c r="U7237">
        <f t="shared" si="795"/>
        <v>2022</v>
      </c>
      <c r="V7237" t="str">
        <f t="shared" si="796"/>
        <v>10-15</v>
      </c>
      <c r="W7237" t="str">
        <f t="shared" si="797"/>
        <v>Slow</v>
      </c>
    </row>
    <row r="7238" spans="1:23" x14ac:dyDescent="0.3">
      <c r="A7238">
        <v>607237</v>
      </c>
      <c r="B7238">
        <v>23349</v>
      </c>
      <c r="C7238">
        <v>39</v>
      </c>
      <c r="D7238" t="s">
        <v>7</v>
      </c>
      <c r="E7238" t="s">
        <v>11</v>
      </c>
      <c r="F7238" t="s">
        <v>24</v>
      </c>
      <c r="G7238" t="s">
        <v>31</v>
      </c>
      <c r="H7238" s="1">
        <v>44623</v>
      </c>
      <c r="I7238" t="s">
        <v>34</v>
      </c>
      <c r="J7238">
        <v>25</v>
      </c>
      <c r="K7238">
        <v>8</v>
      </c>
      <c r="L7238">
        <v>744.97</v>
      </c>
      <c r="M7238">
        <v>119.29</v>
      </c>
      <c r="N7238" t="s">
        <v>49</v>
      </c>
      <c r="O7238">
        <v>2</v>
      </c>
      <c r="P7238" t="str" cm="1">
        <f t="array" ref="P7238">_xlfn.IFS(C7238&lt;25,"18-24", C7238&lt;=35,"25-35", C7238&lt;=50,"36-50",TRUE,"50+")</f>
        <v>36-50</v>
      </c>
      <c r="Q7238" t="str">
        <f t="shared" si="791"/>
        <v>new</v>
      </c>
      <c r="R7238" t="str">
        <f t="shared" si="792"/>
        <v>high value</v>
      </c>
      <c r="S7238" t="str">
        <f t="shared" si="793"/>
        <v>Low</v>
      </c>
      <c r="T7238" t="str">
        <f t="shared" si="794"/>
        <v>Mar</v>
      </c>
      <c r="U7238">
        <f t="shared" si="795"/>
        <v>2022</v>
      </c>
      <c r="V7238" t="str">
        <f t="shared" si="796"/>
        <v>5-10</v>
      </c>
      <c r="W7238" t="str">
        <f t="shared" si="797"/>
        <v>Fast</v>
      </c>
    </row>
    <row r="7239" spans="1:23" x14ac:dyDescent="0.3">
      <c r="A7239">
        <v>607238</v>
      </c>
      <c r="B7239">
        <v>70333</v>
      </c>
      <c r="C7239">
        <v>61</v>
      </c>
      <c r="D7239" t="s">
        <v>4</v>
      </c>
      <c r="E7239" t="s">
        <v>16</v>
      </c>
      <c r="F7239" t="s">
        <v>28</v>
      </c>
      <c r="G7239" t="s">
        <v>27</v>
      </c>
      <c r="H7239" s="1">
        <v>44590</v>
      </c>
      <c r="I7239" t="s">
        <v>34</v>
      </c>
      <c r="J7239">
        <v>24</v>
      </c>
      <c r="K7239">
        <v>7.9</v>
      </c>
      <c r="L7239">
        <v>175.88</v>
      </c>
      <c r="M7239">
        <v>79.849999999999994</v>
      </c>
      <c r="N7239" t="s">
        <v>48</v>
      </c>
      <c r="O7239">
        <v>1</v>
      </c>
      <c r="P7239" t="str" cm="1">
        <f t="array" ref="P7239">_xlfn.IFS(C7239&lt;25,"18-24", C7239&lt;=35,"25-35", C7239&lt;=50,"36-50",TRUE,"50+")</f>
        <v>50+</v>
      </c>
      <c r="Q7239" t="str">
        <f t="shared" si="791"/>
        <v>new</v>
      </c>
      <c r="R7239" t="str">
        <f t="shared" si="792"/>
        <v>low</v>
      </c>
      <c r="S7239" t="str">
        <f t="shared" si="793"/>
        <v>Low</v>
      </c>
      <c r="T7239" t="str">
        <f t="shared" si="794"/>
        <v>Jan</v>
      </c>
      <c r="U7239">
        <f t="shared" si="795"/>
        <v>2022</v>
      </c>
      <c r="V7239" t="str">
        <f t="shared" si="796"/>
        <v>5-10</v>
      </c>
      <c r="W7239" t="str">
        <f t="shared" si="797"/>
        <v>Fast</v>
      </c>
    </row>
    <row r="7240" spans="1:23" x14ac:dyDescent="0.3">
      <c r="A7240">
        <v>607239</v>
      </c>
      <c r="B7240">
        <v>28309</v>
      </c>
      <c r="C7240">
        <v>42</v>
      </c>
      <c r="D7240" t="s">
        <v>4</v>
      </c>
      <c r="E7240" t="s">
        <v>13</v>
      </c>
      <c r="F7240" t="s">
        <v>22</v>
      </c>
      <c r="G7240" t="s">
        <v>27</v>
      </c>
      <c r="H7240" s="1">
        <v>44594</v>
      </c>
      <c r="I7240" t="s">
        <v>34</v>
      </c>
      <c r="J7240">
        <v>74</v>
      </c>
      <c r="K7240">
        <v>12.6</v>
      </c>
      <c r="L7240">
        <v>1295.56</v>
      </c>
      <c r="M7240">
        <v>86.43</v>
      </c>
      <c r="N7240" t="s">
        <v>50</v>
      </c>
      <c r="O7240">
        <v>5</v>
      </c>
      <c r="P7240" t="str" cm="1">
        <f t="array" ref="P7240">_xlfn.IFS(C7240&lt;25,"18-24", C7240&lt;=35,"25-35", C7240&lt;=50,"36-50",TRUE,"50+")</f>
        <v>36-50</v>
      </c>
      <c r="Q7240" t="str">
        <f t="shared" si="791"/>
        <v>repeat</v>
      </c>
      <c r="R7240" t="str">
        <f t="shared" si="792"/>
        <v>high value</v>
      </c>
      <c r="S7240" t="str">
        <f t="shared" si="793"/>
        <v>High</v>
      </c>
      <c r="T7240" t="str">
        <f t="shared" si="794"/>
        <v>Feb</v>
      </c>
      <c r="U7240">
        <f t="shared" si="795"/>
        <v>2022</v>
      </c>
      <c r="V7240" t="str">
        <f t="shared" si="796"/>
        <v>10-15</v>
      </c>
      <c r="W7240" t="str">
        <f t="shared" si="797"/>
        <v>Slow</v>
      </c>
    </row>
    <row r="7241" spans="1:23" x14ac:dyDescent="0.3">
      <c r="A7241">
        <v>607240</v>
      </c>
      <c r="B7241">
        <v>82366</v>
      </c>
      <c r="C7241">
        <v>62</v>
      </c>
      <c r="D7241" t="s">
        <v>4</v>
      </c>
      <c r="E7241" t="s">
        <v>16</v>
      </c>
      <c r="F7241" t="s">
        <v>32</v>
      </c>
      <c r="G7241" t="s">
        <v>31</v>
      </c>
      <c r="H7241" s="1">
        <v>44672</v>
      </c>
      <c r="I7241" t="s">
        <v>33</v>
      </c>
      <c r="J7241">
        <v>45</v>
      </c>
      <c r="K7241">
        <v>13.1</v>
      </c>
      <c r="L7241">
        <v>445.28</v>
      </c>
      <c r="M7241">
        <v>55.72</v>
      </c>
      <c r="N7241" t="s">
        <v>49</v>
      </c>
      <c r="O7241">
        <v>2</v>
      </c>
      <c r="P7241" t="str" cm="1">
        <f t="array" ref="P7241">_xlfn.IFS(C7241&lt;25,"18-24", C7241&lt;=35,"25-35", C7241&lt;=50,"36-50",TRUE,"50+")</f>
        <v>50+</v>
      </c>
      <c r="Q7241" t="str">
        <f t="shared" si="791"/>
        <v>new</v>
      </c>
      <c r="R7241" t="str">
        <f t="shared" si="792"/>
        <v>medium</v>
      </c>
      <c r="S7241" t="str">
        <f t="shared" si="793"/>
        <v>Low</v>
      </c>
      <c r="T7241" t="str">
        <f t="shared" si="794"/>
        <v>Apr</v>
      </c>
      <c r="U7241">
        <f t="shared" si="795"/>
        <v>2022</v>
      </c>
      <c r="V7241" t="str">
        <f t="shared" si="796"/>
        <v>10-15</v>
      </c>
      <c r="W7241" t="str">
        <f t="shared" si="797"/>
        <v>Medium</v>
      </c>
    </row>
    <row r="7242" spans="1:23" x14ac:dyDescent="0.3">
      <c r="A7242">
        <v>607241</v>
      </c>
      <c r="B7242">
        <v>47111</v>
      </c>
      <c r="C7242">
        <v>51</v>
      </c>
      <c r="D7242" t="s">
        <v>4</v>
      </c>
      <c r="E7242" t="s">
        <v>8</v>
      </c>
      <c r="F7242" t="s">
        <v>24</v>
      </c>
      <c r="G7242" t="s">
        <v>23</v>
      </c>
      <c r="H7242" s="1">
        <v>44820</v>
      </c>
      <c r="I7242" t="s">
        <v>34</v>
      </c>
      <c r="J7242">
        <v>39</v>
      </c>
      <c r="K7242">
        <v>4.5999999999999996</v>
      </c>
      <c r="L7242">
        <v>155.44</v>
      </c>
      <c r="M7242">
        <v>111.57</v>
      </c>
      <c r="N7242" t="s">
        <v>49</v>
      </c>
      <c r="O7242">
        <v>1</v>
      </c>
      <c r="P7242" t="str" cm="1">
        <f t="array" ref="P7242">_xlfn.IFS(C7242&lt;25,"18-24", C7242&lt;=35,"25-35", C7242&lt;=50,"36-50",TRUE,"50+")</f>
        <v>50+</v>
      </c>
      <c r="Q7242" t="str">
        <f t="shared" si="791"/>
        <v>new</v>
      </c>
      <c r="R7242" t="str">
        <f t="shared" si="792"/>
        <v>low</v>
      </c>
      <c r="S7242" t="str">
        <f t="shared" si="793"/>
        <v>Low</v>
      </c>
      <c r="T7242" t="str">
        <f t="shared" si="794"/>
        <v>Sep</v>
      </c>
      <c r="U7242">
        <f t="shared" si="795"/>
        <v>2022</v>
      </c>
      <c r="V7242" t="str">
        <f t="shared" si="796"/>
        <v>0-5</v>
      </c>
      <c r="W7242" t="str">
        <f t="shared" si="797"/>
        <v>Medium</v>
      </c>
    </row>
    <row r="7243" spans="1:23" x14ac:dyDescent="0.3">
      <c r="A7243">
        <v>607242</v>
      </c>
      <c r="B7243">
        <v>91922</v>
      </c>
      <c r="C7243">
        <v>41</v>
      </c>
      <c r="D7243" t="s">
        <v>7</v>
      </c>
      <c r="E7243" t="s">
        <v>15</v>
      </c>
      <c r="F7243" t="s">
        <v>24</v>
      </c>
      <c r="G7243" t="s">
        <v>21</v>
      </c>
      <c r="H7243" s="1">
        <v>44797</v>
      </c>
      <c r="I7243" t="s">
        <v>34</v>
      </c>
      <c r="J7243">
        <v>28</v>
      </c>
      <c r="K7243">
        <v>6.7</v>
      </c>
      <c r="L7243">
        <v>1306.03</v>
      </c>
      <c r="M7243">
        <v>111.24</v>
      </c>
      <c r="N7243" t="s">
        <v>50</v>
      </c>
      <c r="O7243">
        <v>5</v>
      </c>
      <c r="P7243" t="str" cm="1">
        <f t="array" ref="P7243">_xlfn.IFS(C7243&lt;25,"18-24", C7243&lt;=35,"25-35", C7243&lt;=50,"36-50",TRUE,"50+")</f>
        <v>36-50</v>
      </c>
      <c r="Q7243" t="str">
        <f t="shared" si="791"/>
        <v>new</v>
      </c>
      <c r="R7243" t="str">
        <f t="shared" si="792"/>
        <v>high value</v>
      </c>
      <c r="S7243" t="str">
        <f t="shared" si="793"/>
        <v>High</v>
      </c>
      <c r="T7243" t="str">
        <f t="shared" si="794"/>
        <v>Aug</v>
      </c>
      <c r="U7243">
        <f t="shared" si="795"/>
        <v>2022</v>
      </c>
      <c r="V7243" t="str">
        <f t="shared" si="796"/>
        <v>5-10</v>
      </c>
      <c r="W7243" t="str">
        <f t="shared" si="797"/>
        <v>Fast</v>
      </c>
    </row>
    <row r="7244" spans="1:23" x14ac:dyDescent="0.3">
      <c r="A7244">
        <v>607243</v>
      </c>
      <c r="B7244">
        <v>76033</v>
      </c>
      <c r="C7244">
        <v>40</v>
      </c>
      <c r="D7244" t="s">
        <v>4</v>
      </c>
      <c r="E7244" t="s">
        <v>15</v>
      </c>
      <c r="F7244" t="s">
        <v>28</v>
      </c>
      <c r="G7244" t="s">
        <v>29</v>
      </c>
      <c r="H7244" s="1">
        <v>44612</v>
      </c>
      <c r="I7244" t="s">
        <v>33</v>
      </c>
      <c r="J7244">
        <v>35</v>
      </c>
      <c r="K7244">
        <v>5.6</v>
      </c>
      <c r="L7244">
        <v>1086.7</v>
      </c>
      <c r="M7244">
        <v>85.22</v>
      </c>
      <c r="N7244" t="s">
        <v>48</v>
      </c>
      <c r="O7244">
        <v>4</v>
      </c>
      <c r="P7244" t="str" cm="1">
        <f t="array" ref="P7244">_xlfn.IFS(C7244&lt;25,"18-24", C7244&lt;=35,"25-35", C7244&lt;=50,"36-50",TRUE,"50+")</f>
        <v>36-50</v>
      </c>
      <c r="Q7244" t="str">
        <f t="shared" si="791"/>
        <v>new</v>
      </c>
      <c r="R7244" t="str">
        <f t="shared" si="792"/>
        <v>high value</v>
      </c>
      <c r="S7244" t="str">
        <f t="shared" si="793"/>
        <v>medium</v>
      </c>
      <c r="T7244" t="str">
        <f t="shared" si="794"/>
        <v>Feb</v>
      </c>
      <c r="U7244">
        <f t="shared" si="795"/>
        <v>2022</v>
      </c>
      <c r="V7244" t="str">
        <f t="shared" si="796"/>
        <v>5-10</v>
      </c>
      <c r="W7244" t="str">
        <f t="shared" si="797"/>
        <v>Medium</v>
      </c>
    </row>
    <row r="7245" spans="1:23" x14ac:dyDescent="0.3">
      <c r="A7245">
        <v>607244</v>
      </c>
      <c r="B7245">
        <v>35975</v>
      </c>
      <c r="C7245">
        <v>18</v>
      </c>
      <c r="D7245" t="s">
        <v>4</v>
      </c>
      <c r="E7245" t="s">
        <v>13</v>
      </c>
      <c r="F7245" t="s">
        <v>22</v>
      </c>
      <c r="G7245" t="s">
        <v>23</v>
      </c>
      <c r="H7245" s="1">
        <v>44948</v>
      </c>
      <c r="I7245" t="s">
        <v>33</v>
      </c>
      <c r="J7245">
        <v>55</v>
      </c>
      <c r="K7245">
        <v>14.1</v>
      </c>
      <c r="L7245">
        <v>1091.8800000000001</v>
      </c>
      <c r="M7245">
        <v>58.97</v>
      </c>
      <c r="N7245" t="s">
        <v>50</v>
      </c>
      <c r="O7245">
        <v>3</v>
      </c>
      <c r="P7245" t="str" cm="1">
        <f t="array" ref="P7245">_xlfn.IFS(C7245&lt;25,"18-24", C7245&lt;=35,"25-35", C7245&lt;=50,"36-50",TRUE,"50+")</f>
        <v>18-24</v>
      </c>
      <c r="Q7245" t="str">
        <f t="shared" si="791"/>
        <v>new</v>
      </c>
      <c r="R7245" t="str">
        <f t="shared" si="792"/>
        <v>high value</v>
      </c>
      <c r="S7245" t="str">
        <f t="shared" si="793"/>
        <v>medium</v>
      </c>
      <c r="T7245" t="str">
        <f t="shared" si="794"/>
        <v>Jan</v>
      </c>
      <c r="U7245">
        <f t="shared" si="795"/>
        <v>2023</v>
      </c>
      <c r="V7245" t="str">
        <f t="shared" si="796"/>
        <v>10-15</v>
      </c>
      <c r="W7245" t="str">
        <f t="shared" si="797"/>
        <v>Slow</v>
      </c>
    </row>
    <row r="7246" spans="1:23" x14ac:dyDescent="0.3">
      <c r="A7246">
        <v>607245</v>
      </c>
      <c r="B7246">
        <v>29706</v>
      </c>
      <c r="C7246">
        <v>29</v>
      </c>
      <c r="D7246" t="s">
        <v>4</v>
      </c>
      <c r="E7246" t="s">
        <v>16</v>
      </c>
      <c r="F7246" t="s">
        <v>26</v>
      </c>
      <c r="G7246" t="s">
        <v>27</v>
      </c>
      <c r="H7246" s="1">
        <v>45475</v>
      </c>
      <c r="I7246" t="s">
        <v>34</v>
      </c>
      <c r="J7246">
        <v>66</v>
      </c>
      <c r="K7246">
        <v>5.4</v>
      </c>
      <c r="L7246">
        <v>281.66000000000003</v>
      </c>
      <c r="M7246">
        <v>32.39</v>
      </c>
      <c r="N7246" t="s">
        <v>50</v>
      </c>
      <c r="O7246">
        <v>1</v>
      </c>
      <c r="P7246" t="str" cm="1">
        <f t="array" ref="P7246">_xlfn.IFS(C7246&lt;25,"18-24", C7246&lt;=35,"25-35", C7246&lt;=50,"36-50",TRUE,"50+")</f>
        <v>25-35</v>
      </c>
      <c r="Q7246" t="str">
        <f t="shared" si="791"/>
        <v>new</v>
      </c>
      <c r="R7246" t="str">
        <f t="shared" si="792"/>
        <v>medium</v>
      </c>
      <c r="S7246" t="str">
        <f t="shared" si="793"/>
        <v>Low</v>
      </c>
      <c r="T7246" t="str">
        <f t="shared" si="794"/>
        <v>Jul</v>
      </c>
      <c r="U7246">
        <f t="shared" si="795"/>
        <v>2024</v>
      </c>
      <c r="V7246" t="str">
        <f t="shared" si="796"/>
        <v>5-10</v>
      </c>
      <c r="W7246" t="str">
        <f t="shared" si="797"/>
        <v>Slow</v>
      </c>
    </row>
    <row r="7247" spans="1:23" x14ac:dyDescent="0.3">
      <c r="A7247">
        <v>607246</v>
      </c>
      <c r="B7247">
        <v>33712</v>
      </c>
      <c r="C7247">
        <v>23</v>
      </c>
      <c r="D7247" t="s">
        <v>4</v>
      </c>
      <c r="E7247" t="s">
        <v>11</v>
      </c>
      <c r="F7247" t="s">
        <v>19</v>
      </c>
      <c r="G7247" t="s">
        <v>21</v>
      </c>
      <c r="H7247" s="1">
        <v>45495</v>
      </c>
      <c r="I7247" t="s">
        <v>34</v>
      </c>
      <c r="J7247">
        <v>69</v>
      </c>
      <c r="K7247">
        <v>3.3</v>
      </c>
      <c r="L7247">
        <v>1051.08</v>
      </c>
      <c r="M7247">
        <v>111.32</v>
      </c>
      <c r="N7247" t="s">
        <v>48</v>
      </c>
      <c r="O7247">
        <v>1</v>
      </c>
      <c r="P7247" t="str" cm="1">
        <f t="array" ref="P7247">_xlfn.IFS(C7247&lt;25,"18-24", C7247&lt;=35,"25-35", C7247&lt;=50,"36-50",TRUE,"50+")</f>
        <v>18-24</v>
      </c>
      <c r="Q7247" t="str">
        <f t="shared" si="791"/>
        <v>new</v>
      </c>
      <c r="R7247" t="str">
        <f t="shared" si="792"/>
        <v>high value</v>
      </c>
      <c r="S7247" t="str">
        <f t="shared" si="793"/>
        <v>Low</v>
      </c>
      <c r="T7247" t="str">
        <f t="shared" si="794"/>
        <v>Jul</v>
      </c>
      <c r="U7247">
        <f t="shared" si="795"/>
        <v>2024</v>
      </c>
      <c r="V7247" t="str">
        <f t="shared" si="796"/>
        <v>0-5</v>
      </c>
      <c r="W7247" t="str">
        <f t="shared" si="797"/>
        <v>Slow</v>
      </c>
    </row>
    <row r="7248" spans="1:23" x14ac:dyDescent="0.3">
      <c r="A7248">
        <v>607247</v>
      </c>
      <c r="B7248">
        <v>60996</v>
      </c>
      <c r="C7248">
        <v>27</v>
      </c>
      <c r="D7248" t="s">
        <v>4</v>
      </c>
      <c r="E7248" t="s">
        <v>8</v>
      </c>
      <c r="F7248" t="s">
        <v>28</v>
      </c>
      <c r="G7248" t="s">
        <v>31</v>
      </c>
      <c r="H7248" s="1">
        <v>44650</v>
      </c>
      <c r="I7248" t="s">
        <v>33</v>
      </c>
      <c r="J7248">
        <v>27</v>
      </c>
      <c r="K7248">
        <v>2.1</v>
      </c>
      <c r="L7248">
        <v>759.95</v>
      </c>
      <c r="M7248">
        <v>20.350000000000001</v>
      </c>
      <c r="N7248" t="s">
        <v>50</v>
      </c>
      <c r="O7248">
        <v>4</v>
      </c>
      <c r="P7248" t="str" cm="1">
        <f t="array" ref="P7248">_xlfn.IFS(C7248&lt;25,"18-24", C7248&lt;=35,"25-35", C7248&lt;=50,"36-50",TRUE,"50+")</f>
        <v>25-35</v>
      </c>
      <c r="Q7248" t="str">
        <f t="shared" si="791"/>
        <v>new</v>
      </c>
      <c r="R7248" t="str">
        <f t="shared" si="792"/>
        <v>high value</v>
      </c>
      <c r="S7248" t="str">
        <f t="shared" si="793"/>
        <v>medium</v>
      </c>
      <c r="T7248" t="str">
        <f t="shared" si="794"/>
        <v>Mar</v>
      </c>
      <c r="U7248">
        <f t="shared" si="795"/>
        <v>2022</v>
      </c>
      <c r="V7248" t="str">
        <f t="shared" si="796"/>
        <v>0-5</v>
      </c>
      <c r="W7248" t="str">
        <f t="shared" si="797"/>
        <v>Fast</v>
      </c>
    </row>
    <row r="7249" spans="1:23" x14ac:dyDescent="0.3">
      <c r="A7249">
        <v>607248</v>
      </c>
      <c r="B7249">
        <v>52726</v>
      </c>
      <c r="C7249">
        <v>56</v>
      </c>
      <c r="D7249" t="s">
        <v>4</v>
      </c>
      <c r="E7249" t="s">
        <v>5</v>
      </c>
      <c r="F7249" t="s">
        <v>26</v>
      </c>
      <c r="G7249" t="s">
        <v>25</v>
      </c>
      <c r="H7249" s="1">
        <v>45605</v>
      </c>
      <c r="I7249" t="s">
        <v>33</v>
      </c>
      <c r="J7249">
        <v>76</v>
      </c>
      <c r="K7249">
        <v>9.1999999999999993</v>
      </c>
      <c r="L7249">
        <v>1189.04</v>
      </c>
      <c r="M7249">
        <v>115.71</v>
      </c>
      <c r="N7249" t="s">
        <v>47</v>
      </c>
      <c r="O7249">
        <v>3</v>
      </c>
      <c r="P7249" t="str" cm="1">
        <f t="array" ref="P7249">_xlfn.IFS(C7249&lt;25,"18-24", C7249&lt;=35,"25-35", C7249&lt;=50,"36-50",TRUE,"50+")</f>
        <v>50+</v>
      </c>
      <c r="Q7249" t="str">
        <f t="shared" si="791"/>
        <v>new</v>
      </c>
      <c r="R7249" t="str">
        <f t="shared" si="792"/>
        <v>high value</v>
      </c>
      <c r="S7249" t="str">
        <f t="shared" si="793"/>
        <v>medium</v>
      </c>
      <c r="T7249" t="str">
        <f t="shared" si="794"/>
        <v>Nov</v>
      </c>
      <c r="U7249">
        <f t="shared" si="795"/>
        <v>2024</v>
      </c>
      <c r="V7249" t="str">
        <f t="shared" si="796"/>
        <v>5-10</v>
      </c>
      <c r="W7249" t="str">
        <f t="shared" si="797"/>
        <v>Slow</v>
      </c>
    </row>
    <row r="7250" spans="1:23" x14ac:dyDescent="0.3">
      <c r="A7250">
        <v>607249</v>
      </c>
      <c r="B7250">
        <v>94091</v>
      </c>
      <c r="C7250">
        <v>61</v>
      </c>
      <c r="D7250" t="s">
        <v>4</v>
      </c>
      <c r="E7250" t="s">
        <v>13</v>
      </c>
      <c r="F7250" t="s">
        <v>26</v>
      </c>
      <c r="G7250" t="s">
        <v>21</v>
      </c>
      <c r="H7250" s="1">
        <v>44833</v>
      </c>
      <c r="I7250" t="s">
        <v>33</v>
      </c>
      <c r="J7250">
        <v>35</v>
      </c>
      <c r="K7250">
        <v>6.3</v>
      </c>
      <c r="L7250">
        <v>1281.83</v>
      </c>
      <c r="M7250">
        <v>96.92</v>
      </c>
      <c r="N7250" t="s">
        <v>49</v>
      </c>
      <c r="O7250">
        <v>5</v>
      </c>
      <c r="P7250" t="str" cm="1">
        <f t="array" ref="P7250">_xlfn.IFS(C7250&lt;25,"18-24", C7250&lt;=35,"25-35", C7250&lt;=50,"36-50",TRUE,"50+")</f>
        <v>50+</v>
      </c>
      <c r="Q7250" t="str">
        <f t="shared" si="791"/>
        <v>new</v>
      </c>
      <c r="R7250" t="str">
        <f t="shared" si="792"/>
        <v>high value</v>
      </c>
      <c r="S7250" t="str">
        <f t="shared" si="793"/>
        <v>High</v>
      </c>
      <c r="T7250" t="str">
        <f t="shared" si="794"/>
        <v>Sep</v>
      </c>
      <c r="U7250">
        <f t="shared" si="795"/>
        <v>2022</v>
      </c>
      <c r="V7250" t="str">
        <f t="shared" si="796"/>
        <v>5-10</v>
      </c>
      <c r="W7250" t="str">
        <f t="shared" si="797"/>
        <v>Medium</v>
      </c>
    </row>
    <row r="7251" spans="1:23" x14ac:dyDescent="0.3">
      <c r="A7251">
        <v>607250</v>
      </c>
      <c r="B7251">
        <v>51571</v>
      </c>
      <c r="C7251">
        <v>62</v>
      </c>
      <c r="D7251" t="s">
        <v>4</v>
      </c>
      <c r="E7251" t="s">
        <v>13</v>
      </c>
      <c r="F7251" t="s">
        <v>28</v>
      </c>
      <c r="G7251" t="s">
        <v>25</v>
      </c>
      <c r="H7251" s="1">
        <v>44956</v>
      </c>
      <c r="I7251" t="s">
        <v>33</v>
      </c>
      <c r="J7251">
        <v>36</v>
      </c>
      <c r="K7251">
        <v>9.9</v>
      </c>
      <c r="L7251">
        <v>637.32000000000005</v>
      </c>
      <c r="M7251">
        <v>49.7</v>
      </c>
      <c r="N7251" t="s">
        <v>48</v>
      </c>
      <c r="O7251">
        <v>1</v>
      </c>
      <c r="P7251" t="str" cm="1">
        <f t="array" ref="P7251">_xlfn.IFS(C7251&lt;25,"18-24", C7251&lt;=35,"25-35", C7251&lt;=50,"36-50",TRUE,"50+")</f>
        <v>50+</v>
      </c>
      <c r="Q7251" t="str">
        <f t="shared" si="791"/>
        <v>new</v>
      </c>
      <c r="R7251" t="str">
        <f t="shared" si="792"/>
        <v>high value</v>
      </c>
      <c r="S7251" t="str">
        <f t="shared" si="793"/>
        <v>Low</v>
      </c>
      <c r="T7251" t="str">
        <f t="shared" si="794"/>
        <v>Jan</v>
      </c>
      <c r="U7251">
        <f t="shared" si="795"/>
        <v>2023</v>
      </c>
      <c r="V7251" t="str">
        <f t="shared" si="796"/>
        <v>5-10</v>
      </c>
      <c r="W7251" t="str">
        <f t="shared" si="797"/>
        <v>Medium</v>
      </c>
    </row>
    <row r="7252" spans="1:23" x14ac:dyDescent="0.3">
      <c r="A7252">
        <v>607251</v>
      </c>
      <c r="B7252">
        <v>26332</v>
      </c>
      <c r="C7252">
        <v>23</v>
      </c>
      <c r="D7252" t="s">
        <v>4</v>
      </c>
      <c r="E7252" t="s">
        <v>16</v>
      </c>
      <c r="F7252" t="s">
        <v>18</v>
      </c>
      <c r="G7252" t="s">
        <v>31</v>
      </c>
      <c r="H7252" s="1">
        <v>45079</v>
      </c>
      <c r="I7252" t="s">
        <v>33</v>
      </c>
      <c r="J7252">
        <v>51</v>
      </c>
      <c r="K7252">
        <v>5.8</v>
      </c>
      <c r="L7252">
        <v>1234.04</v>
      </c>
      <c r="M7252">
        <v>23.93</v>
      </c>
      <c r="N7252" t="s">
        <v>48</v>
      </c>
      <c r="O7252">
        <v>3</v>
      </c>
      <c r="P7252" t="str" cm="1">
        <f t="array" ref="P7252">_xlfn.IFS(C7252&lt;25,"18-24", C7252&lt;=35,"25-35", C7252&lt;=50,"36-50",TRUE,"50+")</f>
        <v>18-24</v>
      </c>
      <c r="Q7252" t="str">
        <f t="shared" si="791"/>
        <v>repeat</v>
      </c>
      <c r="R7252" t="str">
        <f t="shared" si="792"/>
        <v>high value</v>
      </c>
      <c r="S7252" t="str">
        <f t="shared" si="793"/>
        <v>medium</v>
      </c>
      <c r="T7252" t="str">
        <f t="shared" si="794"/>
        <v>Jun</v>
      </c>
      <c r="U7252">
        <f t="shared" si="795"/>
        <v>2023</v>
      </c>
      <c r="V7252" t="str">
        <f t="shared" si="796"/>
        <v>5-10</v>
      </c>
      <c r="W7252" t="str">
        <f t="shared" si="797"/>
        <v>Slow</v>
      </c>
    </row>
    <row r="7253" spans="1:23" x14ac:dyDescent="0.3">
      <c r="A7253">
        <v>607252</v>
      </c>
      <c r="B7253">
        <v>81295</v>
      </c>
      <c r="C7253">
        <v>64</v>
      </c>
      <c r="D7253" t="s">
        <v>4</v>
      </c>
      <c r="E7253" t="s">
        <v>13</v>
      </c>
      <c r="F7253" t="s">
        <v>28</v>
      </c>
      <c r="G7253" t="s">
        <v>31</v>
      </c>
      <c r="H7253" s="1">
        <v>44907</v>
      </c>
      <c r="I7253" t="s">
        <v>34</v>
      </c>
      <c r="J7253">
        <v>32</v>
      </c>
      <c r="K7253">
        <v>6.5</v>
      </c>
      <c r="L7253">
        <v>755.72</v>
      </c>
      <c r="M7253">
        <v>62.1</v>
      </c>
      <c r="N7253" t="s">
        <v>50</v>
      </c>
      <c r="O7253">
        <v>2</v>
      </c>
      <c r="P7253" t="str" cm="1">
        <f t="array" ref="P7253">_xlfn.IFS(C7253&lt;25,"18-24", C7253&lt;=35,"25-35", C7253&lt;=50,"36-50",TRUE,"50+")</f>
        <v>50+</v>
      </c>
      <c r="Q7253" t="str">
        <f t="shared" si="791"/>
        <v>new</v>
      </c>
      <c r="R7253" t="str">
        <f t="shared" si="792"/>
        <v>high value</v>
      </c>
      <c r="S7253" t="str">
        <f t="shared" si="793"/>
        <v>Low</v>
      </c>
      <c r="T7253" t="str">
        <f t="shared" si="794"/>
        <v>Dec</v>
      </c>
      <c r="U7253">
        <f t="shared" si="795"/>
        <v>2022</v>
      </c>
      <c r="V7253" t="str">
        <f t="shared" si="796"/>
        <v>5-10</v>
      </c>
      <c r="W7253" t="str">
        <f t="shared" si="797"/>
        <v>Medium</v>
      </c>
    </row>
    <row r="7254" spans="1:23" x14ac:dyDescent="0.3">
      <c r="A7254">
        <v>607253</v>
      </c>
      <c r="B7254">
        <v>89377</v>
      </c>
      <c r="C7254">
        <v>18</v>
      </c>
      <c r="D7254" t="s">
        <v>7</v>
      </c>
      <c r="E7254" t="s">
        <v>16</v>
      </c>
      <c r="F7254" t="s">
        <v>18</v>
      </c>
      <c r="G7254" t="s">
        <v>25</v>
      </c>
      <c r="H7254" s="1">
        <v>45582</v>
      </c>
      <c r="I7254" t="s">
        <v>34</v>
      </c>
      <c r="J7254">
        <v>62</v>
      </c>
      <c r="K7254">
        <v>9.8000000000000007</v>
      </c>
      <c r="L7254">
        <v>331.97</v>
      </c>
      <c r="M7254">
        <v>54.65</v>
      </c>
      <c r="N7254" t="s">
        <v>48</v>
      </c>
      <c r="O7254">
        <v>4</v>
      </c>
      <c r="P7254" t="str" cm="1">
        <f t="array" ref="P7254">_xlfn.IFS(C7254&lt;25,"18-24", C7254&lt;=35,"25-35", C7254&lt;=50,"36-50",TRUE,"50+")</f>
        <v>18-24</v>
      </c>
      <c r="Q7254" t="str">
        <f t="shared" si="791"/>
        <v>new</v>
      </c>
      <c r="R7254" t="str">
        <f t="shared" si="792"/>
        <v>medium</v>
      </c>
      <c r="S7254" t="str">
        <f t="shared" si="793"/>
        <v>medium</v>
      </c>
      <c r="T7254" t="str">
        <f t="shared" si="794"/>
        <v>Oct</v>
      </c>
      <c r="U7254">
        <f t="shared" si="795"/>
        <v>2024</v>
      </c>
      <c r="V7254" t="str">
        <f t="shared" si="796"/>
        <v>5-10</v>
      </c>
      <c r="W7254" t="str">
        <f t="shared" si="797"/>
        <v>Slow</v>
      </c>
    </row>
    <row r="7255" spans="1:23" x14ac:dyDescent="0.3">
      <c r="A7255">
        <v>607254</v>
      </c>
      <c r="B7255">
        <v>76015</v>
      </c>
      <c r="C7255">
        <v>61</v>
      </c>
      <c r="D7255" t="s">
        <v>4</v>
      </c>
      <c r="E7255" t="s">
        <v>16</v>
      </c>
      <c r="F7255" t="s">
        <v>32</v>
      </c>
      <c r="G7255" t="s">
        <v>23</v>
      </c>
      <c r="H7255" s="1">
        <v>45652</v>
      </c>
      <c r="I7255" t="s">
        <v>33</v>
      </c>
      <c r="J7255">
        <v>70</v>
      </c>
      <c r="K7255">
        <v>8.3000000000000007</v>
      </c>
      <c r="L7255">
        <v>593.16</v>
      </c>
      <c r="M7255">
        <v>35.229999999999997</v>
      </c>
      <c r="N7255" t="s">
        <v>50</v>
      </c>
      <c r="O7255">
        <v>4</v>
      </c>
      <c r="P7255" t="str" cm="1">
        <f t="array" ref="P7255">_xlfn.IFS(C7255&lt;25,"18-24", C7255&lt;=35,"25-35", C7255&lt;=50,"36-50",TRUE,"50+")</f>
        <v>50+</v>
      </c>
      <c r="Q7255" t="str">
        <f t="shared" si="791"/>
        <v>new</v>
      </c>
      <c r="R7255" t="str">
        <f t="shared" si="792"/>
        <v>high value</v>
      </c>
      <c r="S7255" t="str">
        <f t="shared" si="793"/>
        <v>medium</v>
      </c>
      <c r="T7255" t="str">
        <f t="shared" si="794"/>
        <v>Dec</v>
      </c>
      <c r="U7255">
        <f t="shared" si="795"/>
        <v>2024</v>
      </c>
      <c r="V7255" t="str">
        <f t="shared" si="796"/>
        <v>5-10</v>
      </c>
      <c r="W7255" t="str">
        <f t="shared" si="797"/>
        <v>Slow</v>
      </c>
    </row>
    <row r="7256" spans="1:23" x14ac:dyDescent="0.3">
      <c r="A7256">
        <v>607255</v>
      </c>
      <c r="B7256">
        <v>96968</v>
      </c>
      <c r="C7256">
        <v>52</v>
      </c>
      <c r="D7256" t="s">
        <v>4</v>
      </c>
      <c r="E7256" t="s">
        <v>8</v>
      </c>
      <c r="F7256" t="s">
        <v>28</v>
      </c>
      <c r="G7256" t="s">
        <v>29</v>
      </c>
      <c r="H7256" s="1">
        <v>44700</v>
      </c>
      <c r="I7256" t="s">
        <v>33</v>
      </c>
      <c r="J7256">
        <v>53</v>
      </c>
      <c r="K7256">
        <v>11.3</v>
      </c>
      <c r="L7256">
        <v>1327.82</v>
      </c>
      <c r="M7256">
        <v>105.93</v>
      </c>
      <c r="N7256" t="s">
        <v>48</v>
      </c>
      <c r="O7256">
        <v>2</v>
      </c>
      <c r="P7256" t="str" cm="1">
        <f t="array" ref="P7256">_xlfn.IFS(C7256&lt;25,"18-24", C7256&lt;=35,"25-35", C7256&lt;=50,"36-50",TRUE,"50+")</f>
        <v>50+</v>
      </c>
      <c r="Q7256" t="str">
        <f t="shared" si="791"/>
        <v>new</v>
      </c>
      <c r="R7256" t="str">
        <f t="shared" si="792"/>
        <v>high value</v>
      </c>
      <c r="S7256" t="str">
        <f t="shared" si="793"/>
        <v>Low</v>
      </c>
      <c r="T7256" t="str">
        <f t="shared" si="794"/>
        <v>May</v>
      </c>
      <c r="U7256">
        <f t="shared" si="795"/>
        <v>2022</v>
      </c>
      <c r="V7256" t="str">
        <f t="shared" si="796"/>
        <v>10-15</v>
      </c>
      <c r="W7256" t="str">
        <f t="shared" si="797"/>
        <v>Slow</v>
      </c>
    </row>
    <row r="7257" spans="1:23" x14ac:dyDescent="0.3">
      <c r="A7257">
        <v>607256</v>
      </c>
      <c r="B7257">
        <v>87452</v>
      </c>
      <c r="C7257">
        <v>22</v>
      </c>
      <c r="D7257" t="s">
        <v>7</v>
      </c>
      <c r="E7257" t="s">
        <v>5</v>
      </c>
      <c r="F7257" t="s">
        <v>24</v>
      </c>
      <c r="G7257" t="s">
        <v>27</v>
      </c>
      <c r="H7257" s="1">
        <v>45391</v>
      </c>
      <c r="I7257" t="s">
        <v>34</v>
      </c>
      <c r="J7257">
        <v>29</v>
      </c>
      <c r="K7257">
        <v>1.6</v>
      </c>
      <c r="L7257">
        <v>561.74</v>
      </c>
      <c r="M7257">
        <v>103.32</v>
      </c>
      <c r="N7257" t="s">
        <v>48</v>
      </c>
      <c r="O7257">
        <v>1</v>
      </c>
      <c r="P7257" t="str" cm="1">
        <f t="array" ref="P7257">_xlfn.IFS(C7257&lt;25,"18-24", C7257&lt;=35,"25-35", C7257&lt;=50,"36-50",TRUE,"50+")</f>
        <v>18-24</v>
      </c>
      <c r="Q7257" t="str">
        <f t="shared" si="791"/>
        <v>new</v>
      </c>
      <c r="R7257" t="str">
        <f t="shared" si="792"/>
        <v>high value</v>
      </c>
      <c r="S7257" t="str">
        <f t="shared" si="793"/>
        <v>Low</v>
      </c>
      <c r="T7257" t="str">
        <f t="shared" si="794"/>
        <v>Apr</v>
      </c>
      <c r="U7257">
        <f t="shared" si="795"/>
        <v>2024</v>
      </c>
      <c r="V7257" t="str">
        <f t="shared" si="796"/>
        <v>0-5</v>
      </c>
      <c r="W7257" t="str">
        <f t="shared" si="797"/>
        <v>Fast</v>
      </c>
    </row>
    <row r="7258" spans="1:23" x14ac:dyDescent="0.3">
      <c r="A7258">
        <v>607257</v>
      </c>
      <c r="B7258">
        <v>45620</v>
      </c>
      <c r="C7258">
        <v>25</v>
      </c>
      <c r="D7258" t="s">
        <v>7</v>
      </c>
      <c r="E7258" t="s">
        <v>11</v>
      </c>
      <c r="F7258" t="s">
        <v>19</v>
      </c>
      <c r="G7258" t="s">
        <v>29</v>
      </c>
      <c r="H7258" s="1">
        <v>45133</v>
      </c>
      <c r="I7258" t="s">
        <v>34</v>
      </c>
      <c r="J7258">
        <v>40</v>
      </c>
      <c r="K7258">
        <v>2.5</v>
      </c>
      <c r="L7258">
        <v>892.51</v>
      </c>
      <c r="M7258">
        <v>39.49</v>
      </c>
      <c r="N7258" t="s">
        <v>47</v>
      </c>
      <c r="O7258">
        <v>2</v>
      </c>
      <c r="P7258" t="str" cm="1">
        <f t="array" ref="P7258">_xlfn.IFS(C7258&lt;25,"18-24", C7258&lt;=35,"25-35", C7258&lt;=50,"36-50",TRUE,"50+")</f>
        <v>25-35</v>
      </c>
      <c r="Q7258" t="str">
        <f t="shared" si="791"/>
        <v>new</v>
      </c>
      <c r="R7258" t="str">
        <f t="shared" si="792"/>
        <v>high value</v>
      </c>
      <c r="S7258" t="str">
        <f t="shared" si="793"/>
        <v>Low</v>
      </c>
      <c r="T7258" t="str">
        <f t="shared" si="794"/>
        <v>Jul</v>
      </c>
      <c r="U7258">
        <f t="shared" si="795"/>
        <v>2023</v>
      </c>
      <c r="V7258" t="str">
        <f t="shared" si="796"/>
        <v>0-5</v>
      </c>
      <c r="W7258" t="str">
        <f t="shared" si="797"/>
        <v>Medium</v>
      </c>
    </row>
    <row r="7259" spans="1:23" x14ac:dyDescent="0.3">
      <c r="A7259">
        <v>607258</v>
      </c>
      <c r="B7259">
        <v>52571</v>
      </c>
      <c r="C7259">
        <v>52</v>
      </c>
      <c r="D7259" t="s">
        <v>7</v>
      </c>
      <c r="E7259" t="s">
        <v>15</v>
      </c>
      <c r="F7259" t="s">
        <v>26</v>
      </c>
      <c r="G7259" t="s">
        <v>29</v>
      </c>
      <c r="H7259" s="1">
        <v>45583</v>
      </c>
      <c r="I7259" t="s">
        <v>34</v>
      </c>
      <c r="J7259">
        <v>83</v>
      </c>
      <c r="K7259">
        <v>14.2</v>
      </c>
      <c r="L7259">
        <v>282.27999999999997</v>
      </c>
      <c r="M7259">
        <v>93.19</v>
      </c>
      <c r="N7259" t="s">
        <v>47</v>
      </c>
      <c r="O7259">
        <v>2</v>
      </c>
      <c r="P7259" t="str" cm="1">
        <f t="array" ref="P7259">_xlfn.IFS(C7259&lt;25,"18-24", C7259&lt;=35,"25-35", C7259&lt;=50,"36-50",TRUE,"50+")</f>
        <v>50+</v>
      </c>
      <c r="Q7259" t="str">
        <f t="shared" si="791"/>
        <v>new</v>
      </c>
      <c r="R7259" t="str">
        <f t="shared" si="792"/>
        <v>medium</v>
      </c>
      <c r="S7259" t="str">
        <f t="shared" si="793"/>
        <v>Low</v>
      </c>
      <c r="T7259" t="str">
        <f t="shared" si="794"/>
        <v>Oct</v>
      </c>
      <c r="U7259">
        <f t="shared" si="795"/>
        <v>2024</v>
      </c>
      <c r="V7259" t="str">
        <f t="shared" si="796"/>
        <v>10-15</v>
      </c>
      <c r="W7259" t="str">
        <f t="shared" si="797"/>
        <v>Slow</v>
      </c>
    </row>
    <row r="7260" spans="1:23" x14ac:dyDescent="0.3">
      <c r="A7260">
        <v>607259</v>
      </c>
      <c r="B7260">
        <v>85766</v>
      </c>
      <c r="C7260">
        <v>42</v>
      </c>
      <c r="D7260" t="s">
        <v>7</v>
      </c>
      <c r="E7260" t="s">
        <v>8</v>
      </c>
      <c r="F7260" t="s">
        <v>24</v>
      </c>
      <c r="G7260" t="s">
        <v>29</v>
      </c>
      <c r="H7260" s="1">
        <v>45055</v>
      </c>
      <c r="I7260" t="s">
        <v>33</v>
      </c>
      <c r="J7260">
        <v>43</v>
      </c>
      <c r="K7260">
        <v>11.2</v>
      </c>
      <c r="L7260">
        <v>150.16999999999999</v>
      </c>
      <c r="M7260">
        <v>77.64</v>
      </c>
      <c r="N7260" t="s">
        <v>48</v>
      </c>
      <c r="O7260">
        <v>4</v>
      </c>
      <c r="P7260" t="str" cm="1">
        <f t="array" ref="P7260">_xlfn.IFS(C7260&lt;25,"18-24", C7260&lt;=35,"25-35", C7260&lt;=50,"36-50",TRUE,"50+")</f>
        <v>36-50</v>
      </c>
      <c r="Q7260" t="str">
        <f t="shared" si="791"/>
        <v>new</v>
      </c>
      <c r="R7260" t="str">
        <f t="shared" si="792"/>
        <v>low</v>
      </c>
      <c r="S7260" t="str">
        <f t="shared" si="793"/>
        <v>medium</v>
      </c>
      <c r="T7260" t="str">
        <f t="shared" si="794"/>
        <v>May</v>
      </c>
      <c r="U7260">
        <f t="shared" si="795"/>
        <v>2023</v>
      </c>
      <c r="V7260" t="str">
        <f t="shared" si="796"/>
        <v>10-15</v>
      </c>
      <c r="W7260" t="str">
        <f t="shared" si="797"/>
        <v>Medium</v>
      </c>
    </row>
    <row r="7261" spans="1:23" x14ac:dyDescent="0.3">
      <c r="A7261">
        <v>607260</v>
      </c>
      <c r="B7261">
        <v>13975</v>
      </c>
      <c r="C7261">
        <v>40</v>
      </c>
      <c r="D7261" t="s">
        <v>7</v>
      </c>
      <c r="E7261" t="s">
        <v>13</v>
      </c>
      <c r="F7261" t="s">
        <v>22</v>
      </c>
      <c r="G7261" t="s">
        <v>31</v>
      </c>
      <c r="H7261" s="1">
        <v>45101</v>
      </c>
      <c r="I7261" t="s">
        <v>33</v>
      </c>
      <c r="J7261">
        <v>86</v>
      </c>
      <c r="K7261">
        <v>10.1</v>
      </c>
      <c r="L7261">
        <v>1288.8599999999999</v>
      </c>
      <c r="M7261">
        <v>102.86</v>
      </c>
      <c r="N7261" t="s">
        <v>47</v>
      </c>
      <c r="O7261">
        <v>4</v>
      </c>
      <c r="P7261" t="str" cm="1">
        <f t="array" ref="P7261">_xlfn.IFS(C7261&lt;25,"18-24", C7261&lt;=35,"25-35", C7261&lt;=50,"36-50",TRUE,"50+")</f>
        <v>36-50</v>
      </c>
      <c r="Q7261" t="str">
        <f t="shared" si="791"/>
        <v>new</v>
      </c>
      <c r="R7261" t="str">
        <f t="shared" si="792"/>
        <v>high value</v>
      </c>
      <c r="S7261" t="str">
        <f t="shared" si="793"/>
        <v>medium</v>
      </c>
      <c r="T7261" t="str">
        <f t="shared" si="794"/>
        <v>Jun</v>
      </c>
      <c r="U7261">
        <f t="shared" si="795"/>
        <v>2023</v>
      </c>
      <c r="V7261" t="str">
        <f t="shared" si="796"/>
        <v>10-15</v>
      </c>
      <c r="W7261" t="str">
        <f t="shared" si="797"/>
        <v>Slow</v>
      </c>
    </row>
    <row r="7262" spans="1:23" x14ac:dyDescent="0.3">
      <c r="A7262">
        <v>607261</v>
      </c>
      <c r="B7262">
        <v>34411</v>
      </c>
      <c r="C7262">
        <v>64</v>
      </c>
      <c r="D7262" t="s">
        <v>7</v>
      </c>
      <c r="E7262" t="s">
        <v>11</v>
      </c>
      <c r="F7262" t="s">
        <v>24</v>
      </c>
      <c r="G7262" t="s">
        <v>21</v>
      </c>
      <c r="H7262" s="1">
        <v>45399</v>
      </c>
      <c r="I7262" t="s">
        <v>34</v>
      </c>
      <c r="J7262">
        <v>44</v>
      </c>
      <c r="K7262">
        <v>1.9</v>
      </c>
      <c r="L7262">
        <v>935.76</v>
      </c>
      <c r="M7262">
        <v>95.48</v>
      </c>
      <c r="N7262" t="s">
        <v>50</v>
      </c>
      <c r="O7262">
        <v>3</v>
      </c>
      <c r="P7262" t="str" cm="1">
        <f t="array" ref="P7262">_xlfn.IFS(C7262&lt;25,"18-24", C7262&lt;=35,"25-35", C7262&lt;=50,"36-50",TRUE,"50+")</f>
        <v>50+</v>
      </c>
      <c r="Q7262" t="str">
        <f t="shared" si="791"/>
        <v>new</v>
      </c>
      <c r="R7262" t="str">
        <f t="shared" si="792"/>
        <v>high value</v>
      </c>
      <c r="S7262" t="str">
        <f t="shared" si="793"/>
        <v>medium</v>
      </c>
      <c r="T7262" t="str">
        <f t="shared" si="794"/>
        <v>Apr</v>
      </c>
      <c r="U7262">
        <f t="shared" si="795"/>
        <v>2024</v>
      </c>
      <c r="V7262" t="str">
        <f t="shared" si="796"/>
        <v>0-5</v>
      </c>
      <c r="W7262" t="str">
        <f t="shared" si="797"/>
        <v>Medium</v>
      </c>
    </row>
    <row r="7263" spans="1:23" x14ac:dyDescent="0.3">
      <c r="A7263">
        <v>607262</v>
      </c>
      <c r="B7263">
        <v>68721</v>
      </c>
      <c r="C7263">
        <v>26</v>
      </c>
      <c r="D7263" t="s">
        <v>4</v>
      </c>
      <c r="E7263" t="s">
        <v>16</v>
      </c>
      <c r="F7263" t="s">
        <v>19</v>
      </c>
      <c r="G7263" t="s">
        <v>21</v>
      </c>
      <c r="H7263" s="1">
        <v>45167</v>
      </c>
      <c r="I7263" t="s">
        <v>33</v>
      </c>
      <c r="J7263">
        <v>87</v>
      </c>
      <c r="K7263">
        <v>9.5</v>
      </c>
      <c r="L7263">
        <v>546.74</v>
      </c>
      <c r="M7263">
        <v>115.11</v>
      </c>
      <c r="N7263" t="s">
        <v>50</v>
      </c>
      <c r="O7263">
        <v>2</v>
      </c>
      <c r="P7263" t="str" cm="1">
        <f t="array" ref="P7263">_xlfn.IFS(C7263&lt;25,"18-24", C7263&lt;=35,"25-35", C7263&lt;=50,"36-50",TRUE,"50+")</f>
        <v>25-35</v>
      </c>
      <c r="Q7263" t="str">
        <f t="shared" si="791"/>
        <v>new</v>
      </c>
      <c r="R7263" t="str">
        <f t="shared" si="792"/>
        <v>high value</v>
      </c>
      <c r="S7263" t="str">
        <f t="shared" si="793"/>
        <v>Low</v>
      </c>
      <c r="T7263" t="str">
        <f t="shared" si="794"/>
        <v>Aug</v>
      </c>
      <c r="U7263">
        <f t="shared" si="795"/>
        <v>2023</v>
      </c>
      <c r="V7263" t="str">
        <f t="shared" si="796"/>
        <v>5-10</v>
      </c>
      <c r="W7263" t="str">
        <f t="shared" si="797"/>
        <v>Slow</v>
      </c>
    </row>
    <row r="7264" spans="1:23" x14ac:dyDescent="0.3">
      <c r="A7264">
        <v>607263</v>
      </c>
      <c r="B7264">
        <v>48164</v>
      </c>
      <c r="C7264">
        <v>55</v>
      </c>
      <c r="D7264" t="s">
        <v>4</v>
      </c>
      <c r="E7264" t="s">
        <v>5</v>
      </c>
      <c r="F7264" t="s">
        <v>26</v>
      </c>
      <c r="G7264" t="s">
        <v>23</v>
      </c>
      <c r="H7264" s="1">
        <v>45173</v>
      </c>
      <c r="I7264" t="s">
        <v>34</v>
      </c>
      <c r="J7264">
        <v>76</v>
      </c>
      <c r="K7264">
        <v>5.2</v>
      </c>
      <c r="L7264">
        <v>277.2</v>
      </c>
      <c r="M7264">
        <v>109.49</v>
      </c>
      <c r="N7264" t="s">
        <v>49</v>
      </c>
      <c r="O7264">
        <v>4</v>
      </c>
      <c r="P7264" t="str" cm="1">
        <f t="array" ref="P7264">_xlfn.IFS(C7264&lt;25,"18-24", C7264&lt;=35,"25-35", C7264&lt;=50,"36-50",TRUE,"50+")</f>
        <v>50+</v>
      </c>
      <c r="Q7264" t="str">
        <f t="shared" si="791"/>
        <v>new</v>
      </c>
      <c r="R7264" t="str">
        <f t="shared" si="792"/>
        <v>medium</v>
      </c>
      <c r="S7264" t="str">
        <f t="shared" si="793"/>
        <v>medium</v>
      </c>
      <c r="T7264" t="str">
        <f t="shared" si="794"/>
        <v>Sep</v>
      </c>
      <c r="U7264">
        <f t="shared" si="795"/>
        <v>2023</v>
      </c>
      <c r="V7264" t="str">
        <f t="shared" si="796"/>
        <v>5-10</v>
      </c>
      <c r="W7264" t="str">
        <f t="shared" si="797"/>
        <v>Slow</v>
      </c>
    </row>
    <row r="7265" spans="1:23" x14ac:dyDescent="0.3">
      <c r="A7265">
        <v>607264</v>
      </c>
      <c r="B7265">
        <v>37473</v>
      </c>
      <c r="C7265">
        <v>38</v>
      </c>
      <c r="D7265" t="s">
        <v>7</v>
      </c>
      <c r="E7265" t="s">
        <v>8</v>
      </c>
      <c r="F7265" t="s">
        <v>32</v>
      </c>
      <c r="G7265" t="s">
        <v>25</v>
      </c>
      <c r="H7265" s="1">
        <v>44890</v>
      </c>
      <c r="I7265" t="s">
        <v>34</v>
      </c>
      <c r="J7265">
        <v>44</v>
      </c>
      <c r="K7265">
        <v>6.4</v>
      </c>
      <c r="L7265">
        <v>1123.24</v>
      </c>
      <c r="M7265">
        <v>51.59</v>
      </c>
      <c r="N7265" t="s">
        <v>47</v>
      </c>
      <c r="O7265">
        <v>5</v>
      </c>
      <c r="P7265" t="str" cm="1">
        <f t="array" ref="P7265">_xlfn.IFS(C7265&lt;25,"18-24", C7265&lt;=35,"25-35", C7265&lt;=50,"36-50",TRUE,"50+")</f>
        <v>36-50</v>
      </c>
      <c r="Q7265" t="str">
        <f t="shared" si="791"/>
        <v>new</v>
      </c>
      <c r="R7265" t="str">
        <f t="shared" si="792"/>
        <v>high value</v>
      </c>
      <c r="S7265" t="str">
        <f t="shared" si="793"/>
        <v>High</v>
      </c>
      <c r="T7265" t="str">
        <f t="shared" si="794"/>
        <v>Nov</v>
      </c>
      <c r="U7265">
        <f t="shared" si="795"/>
        <v>2022</v>
      </c>
      <c r="V7265" t="str">
        <f t="shared" si="796"/>
        <v>5-10</v>
      </c>
      <c r="W7265" t="str">
        <f t="shared" si="797"/>
        <v>Medium</v>
      </c>
    </row>
    <row r="7266" spans="1:23" x14ac:dyDescent="0.3">
      <c r="A7266">
        <v>607265</v>
      </c>
      <c r="B7266">
        <v>36745</v>
      </c>
      <c r="C7266">
        <v>21</v>
      </c>
      <c r="D7266" t="s">
        <v>7</v>
      </c>
      <c r="E7266" t="s">
        <v>13</v>
      </c>
      <c r="F7266" t="s">
        <v>32</v>
      </c>
      <c r="G7266" t="s">
        <v>31</v>
      </c>
      <c r="H7266" s="1">
        <v>44787</v>
      </c>
      <c r="I7266" t="s">
        <v>33</v>
      </c>
      <c r="J7266">
        <v>69</v>
      </c>
      <c r="K7266">
        <v>4.0999999999999996</v>
      </c>
      <c r="L7266">
        <v>1350.55</v>
      </c>
      <c r="M7266">
        <v>58.14</v>
      </c>
      <c r="N7266" t="s">
        <v>47</v>
      </c>
      <c r="O7266">
        <v>2</v>
      </c>
      <c r="P7266" t="str" cm="1">
        <f t="array" ref="P7266">_xlfn.IFS(C7266&lt;25,"18-24", C7266&lt;=35,"25-35", C7266&lt;=50,"36-50",TRUE,"50+")</f>
        <v>18-24</v>
      </c>
      <c r="Q7266" t="str">
        <f t="shared" si="791"/>
        <v>new</v>
      </c>
      <c r="R7266" t="str">
        <f t="shared" si="792"/>
        <v>high value</v>
      </c>
      <c r="S7266" t="str">
        <f t="shared" si="793"/>
        <v>Low</v>
      </c>
      <c r="T7266" t="str">
        <f t="shared" si="794"/>
        <v>Aug</v>
      </c>
      <c r="U7266">
        <f t="shared" si="795"/>
        <v>2022</v>
      </c>
      <c r="V7266" t="str">
        <f t="shared" si="796"/>
        <v>0-5</v>
      </c>
      <c r="W7266" t="str">
        <f t="shared" si="797"/>
        <v>Slow</v>
      </c>
    </row>
    <row r="7267" spans="1:23" x14ac:dyDescent="0.3">
      <c r="A7267">
        <v>607266</v>
      </c>
      <c r="B7267">
        <v>82128</v>
      </c>
      <c r="C7267">
        <v>56</v>
      </c>
      <c r="D7267" t="s">
        <v>7</v>
      </c>
      <c r="E7267" t="s">
        <v>15</v>
      </c>
      <c r="F7267" t="s">
        <v>30</v>
      </c>
      <c r="G7267" t="s">
        <v>23</v>
      </c>
      <c r="H7267" s="1">
        <v>44787</v>
      </c>
      <c r="I7267" t="s">
        <v>34</v>
      </c>
      <c r="J7267">
        <v>85</v>
      </c>
      <c r="K7267">
        <v>12.6</v>
      </c>
      <c r="L7267">
        <v>1128.17</v>
      </c>
      <c r="M7267">
        <v>92.26</v>
      </c>
      <c r="N7267" t="s">
        <v>48</v>
      </c>
      <c r="O7267">
        <v>5</v>
      </c>
      <c r="P7267" t="str" cm="1">
        <f t="array" ref="P7267">_xlfn.IFS(C7267&lt;25,"18-24", C7267&lt;=35,"25-35", C7267&lt;=50,"36-50",TRUE,"50+")</f>
        <v>50+</v>
      </c>
      <c r="Q7267" t="str">
        <f t="shared" si="791"/>
        <v>repeat</v>
      </c>
      <c r="R7267" t="str">
        <f t="shared" si="792"/>
        <v>high value</v>
      </c>
      <c r="S7267" t="str">
        <f t="shared" si="793"/>
        <v>High</v>
      </c>
      <c r="T7267" t="str">
        <f t="shared" si="794"/>
        <v>Aug</v>
      </c>
      <c r="U7267">
        <f t="shared" si="795"/>
        <v>2022</v>
      </c>
      <c r="V7267" t="str">
        <f t="shared" si="796"/>
        <v>10-15</v>
      </c>
      <c r="W7267" t="str">
        <f t="shared" si="797"/>
        <v>Slow</v>
      </c>
    </row>
    <row r="7268" spans="1:23" x14ac:dyDescent="0.3">
      <c r="A7268">
        <v>607267</v>
      </c>
      <c r="B7268">
        <v>90343</v>
      </c>
      <c r="C7268">
        <v>53</v>
      </c>
      <c r="D7268" t="s">
        <v>4</v>
      </c>
      <c r="E7268" t="s">
        <v>16</v>
      </c>
      <c r="F7268" t="s">
        <v>30</v>
      </c>
      <c r="G7268" t="s">
        <v>31</v>
      </c>
      <c r="H7268" s="1">
        <v>45109</v>
      </c>
      <c r="I7268" t="s">
        <v>33</v>
      </c>
      <c r="J7268">
        <v>20</v>
      </c>
      <c r="K7268">
        <v>4.7</v>
      </c>
      <c r="L7268">
        <v>682.68</v>
      </c>
      <c r="M7268">
        <v>119.57</v>
      </c>
      <c r="N7268" t="s">
        <v>47</v>
      </c>
      <c r="O7268">
        <v>4</v>
      </c>
      <c r="P7268" t="str" cm="1">
        <f t="array" ref="P7268">_xlfn.IFS(C7268&lt;25,"18-24", C7268&lt;=35,"25-35", C7268&lt;=50,"36-50",TRUE,"50+")</f>
        <v>50+</v>
      </c>
      <c r="Q7268" t="str">
        <f t="shared" si="791"/>
        <v>new</v>
      </c>
      <c r="R7268" t="str">
        <f t="shared" si="792"/>
        <v>high value</v>
      </c>
      <c r="S7268" t="str">
        <f t="shared" si="793"/>
        <v>medium</v>
      </c>
      <c r="T7268" t="str">
        <f t="shared" si="794"/>
        <v>Jul</v>
      </c>
      <c r="U7268">
        <f t="shared" si="795"/>
        <v>2023</v>
      </c>
      <c r="V7268" t="str">
        <f t="shared" si="796"/>
        <v>0-5</v>
      </c>
      <c r="W7268" t="str">
        <f t="shared" si="797"/>
        <v>Fast</v>
      </c>
    </row>
    <row r="7269" spans="1:23" x14ac:dyDescent="0.3">
      <c r="A7269">
        <v>607268</v>
      </c>
      <c r="B7269">
        <v>84024</v>
      </c>
      <c r="C7269">
        <v>33</v>
      </c>
      <c r="D7269" t="s">
        <v>7</v>
      </c>
      <c r="E7269" t="s">
        <v>13</v>
      </c>
      <c r="F7269" t="s">
        <v>18</v>
      </c>
      <c r="G7269" t="s">
        <v>21</v>
      </c>
      <c r="H7269" s="1">
        <v>44916</v>
      </c>
      <c r="I7269" t="s">
        <v>33</v>
      </c>
      <c r="J7269">
        <v>31</v>
      </c>
      <c r="K7269">
        <v>9.1</v>
      </c>
      <c r="L7269">
        <v>1130.44</v>
      </c>
      <c r="M7269">
        <v>69.77</v>
      </c>
      <c r="N7269" t="s">
        <v>50</v>
      </c>
      <c r="O7269">
        <v>2</v>
      </c>
      <c r="P7269" t="str" cm="1">
        <f t="array" ref="P7269">_xlfn.IFS(C7269&lt;25,"18-24", C7269&lt;=35,"25-35", C7269&lt;=50,"36-50",TRUE,"50+")</f>
        <v>25-35</v>
      </c>
      <c r="Q7269" t="str">
        <f t="shared" si="791"/>
        <v>new</v>
      </c>
      <c r="R7269" t="str">
        <f t="shared" si="792"/>
        <v>high value</v>
      </c>
      <c r="S7269" t="str">
        <f t="shared" si="793"/>
        <v>Low</v>
      </c>
      <c r="T7269" t="str">
        <f t="shared" si="794"/>
        <v>Dec</v>
      </c>
      <c r="U7269">
        <f t="shared" si="795"/>
        <v>2022</v>
      </c>
      <c r="V7269" t="str">
        <f t="shared" si="796"/>
        <v>5-10</v>
      </c>
      <c r="W7269" t="str">
        <f t="shared" si="797"/>
        <v>Medium</v>
      </c>
    </row>
    <row r="7270" spans="1:23" x14ac:dyDescent="0.3">
      <c r="A7270">
        <v>607269</v>
      </c>
      <c r="B7270">
        <v>48918</v>
      </c>
      <c r="C7270">
        <v>31</v>
      </c>
      <c r="D7270" t="s">
        <v>4</v>
      </c>
      <c r="E7270" t="s">
        <v>11</v>
      </c>
      <c r="F7270" t="s">
        <v>22</v>
      </c>
      <c r="G7270" t="s">
        <v>27</v>
      </c>
      <c r="H7270" s="1">
        <v>44567</v>
      </c>
      <c r="I7270" t="s">
        <v>33</v>
      </c>
      <c r="J7270">
        <v>88</v>
      </c>
      <c r="K7270">
        <v>2.6</v>
      </c>
      <c r="L7270">
        <v>828.95</v>
      </c>
      <c r="M7270">
        <v>98.44</v>
      </c>
      <c r="N7270" t="s">
        <v>50</v>
      </c>
      <c r="O7270">
        <v>4</v>
      </c>
      <c r="P7270" t="str" cm="1">
        <f t="array" ref="P7270">_xlfn.IFS(C7270&lt;25,"18-24", C7270&lt;=35,"25-35", C7270&lt;=50,"36-50",TRUE,"50+")</f>
        <v>25-35</v>
      </c>
      <c r="Q7270" t="str">
        <f t="shared" si="791"/>
        <v>new</v>
      </c>
      <c r="R7270" t="str">
        <f t="shared" si="792"/>
        <v>high value</v>
      </c>
      <c r="S7270" t="str">
        <f t="shared" si="793"/>
        <v>medium</v>
      </c>
      <c r="T7270" t="str">
        <f t="shared" si="794"/>
        <v>Jan</v>
      </c>
      <c r="U7270">
        <f t="shared" si="795"/>
        <v>2022</v>
      </c>
      <c r="V7270" t="str">
        <f t="shared" si="796"/>
        <v>0-5</v>
      </c>
      <c r="W7270" t="str">
        <f t="shared" si="797"/>
        <v>Slow</v>
      </c>
    </row>
    <row r="7271" spans="1:23" x14ac:dyDescent="0.3">
      <c r="A7271">
        <v>607270</v>
      </c>
      <c r="B7271">
        <v>90711</v>
      </c>
      <c r="C7271">
        <v>28</v>
      </c>
      <c r="D7271" t="s">
        <v>4</v>
      </c>
      <c r="E7271" t="s">
        <v>15</v>
      </c>
      <c r="F7271" t="s">
        <v>18</v>
      </c>
      <c r="G7271" t="s">
        <v>29</v>
      </c>
      <c r="H7271" s="1">
        <v>45159</v>
      </c>
      <c r="I7271" t="s">
        <v>33</v>
      </c>
      <c r="J7271">
        <v>78</v>
      </c>
      <c r="K7271">
        <v>4.7</v>
      </c>
      <c r="L7271">
        <v>413.83</v>
      </c>
      <c r="M7271">
        <v>21.63</v>
      </c>
      <c r="N7271" t="s">
        <v>49</v>
      </c>
      <c r="O7271">
        <v>3</v>
      </c>
      <c r="P7271" t="str" cm="1">
        <f t="array" ref="P7271">_xlfn.IFS(C7271&lt;25,"18-24", C7271&lt;=35,"25-35", C7271&lt;=50,"36-50",TRUE,"50+")</f>
        <v>25-35</v>
      </c>
      <c r="Q7271" t="str">
        <f t="shared" si="791"/>
        <v>new</v>
      </c>
      <c r="R7271" t="str">
        <f t="shared" si="792"/>
        <v>medium</v>
      </c>
      <c r="S7271" t="str">
        <f t="shared" si="793"/>
        <v>medium</v>
      </c>
      <c r="T7271" t="str">
        <f t="shared" si="794"/>
        <v>Aug</v>
      </c>
      <c r="U7271">
        <f t="shared" si="795"/>
        <v>2023</v>
      </c>
      <c r="V7271" t="str">
        <f t="shared" si="796"/>
        <v>0-5</v>
      </c>
      <c r="W7271" t="str">
        <f t="shared" si="797"/>
        <v>Slow</v>
      </c>
    </row>
    <row r="7272" spans="1:23" x14ac:dyDescent="0.3">
      <c r="A7272">
        <v>607271</v>
      </c>
      <c r="B7272">
        <v>56296</v>
      </c>
      <c r="C7272">
        <v>27</v>
      </c>
      <c r="D7272" t="s">
        <v>4</v>
      </c>
      <c r="E7272" t="s">
        <v>8</v>
      </c>
      <c r="F7272" t="s">
        <v>30</v>
      </c>
      <c r="G7272" t="s">
        <v>23</v>
      </c>
      <c r="H7272" s="1">
        <v>45323</v>
      </c>
      <c r="I7272" t="s">
        <v>34</v>
      </c>
      <c r="J7272">
        <v>89</v>
      </c>
      <c r="K7272">
        <v>12</v>
      </c>
      <c r="L7272">
        <v>1072.98</v>
      </c>
      <c r="M7272">
        <v>51.92</v>
      </c>
      <c r="N7272" t="s">
        <v>47</v>
      </c>
      <c r="O7272">
        <v>5</v>
      </c>
      <c r="P7272" t="str" cm="1">
        <f t="array" ref="P7272">_xlfn.IFS(C7272&lt;25,"18-24", C7272&lt;=35,"25-35", C7272&lt;=50,"36-50",TRUE,"50+")</f>
        <v>25-35</v>
      </c>
      <c r="Q7272" t="str">
        <f t="shared" si="791"/>
        <v>new</v>
      </c>
      <c r="R7272" t="str">
        <f t="shared" si="792"/>
        <v>high value</v>
      </c>
      <c r="S7272" t="str">
        <f t="shared" si="793"/>
        <v>High</v>
      </c>
      <c r="T7272" t="str">
        <f t="shared" si="794"/>
        <v>Feb</v>
      </c>
      <c r="U7272">
        <f t="shared" si="795"/>
        <v>2024</v>
      </c>
      <c r="V7272" t="str">
        <f t="shared" si="796"/>
        <v>10-15</v>
      </c>
      <c r="W7272" t="str">
        <f t="shared" si="797"/>
        <v>Slow</v>
      </c>
    </row>
    <row r="7273" spans="1:23" x14ac:dyDescent="0.3">
      <c r="A7273">
        <v>607272</v>
      </c>
      <c r="B7273">
        <v>38905</v>
      </c>
      <c r="C7273">
        <v>59</v>
      </c>
      <c r="D7273" t="s">
        <v>7</v>
      </c>
      <c r="E7273" t="s">
        <v>8</v>
      </c>
      <c r="F7273" t="s">
        <v>28</v>
      </c>
      <c r="G7273" t="s">
        <v>25</v>
      </c>
      <c r="H7273" s="1">
        <v>45335</v>
      </c>
      <c r="I7273" t="s">
        <v>33</v>
      </c>
      <c r="J7273">
        <v>77</v>
      </c>
      <c r="K7273">
        <v>4.8</v>
      </c>
      <c r="L7273">
        <v>598.71</v>
      </c>
      <c r="M7273">
        <v>78.75</v>
      </c>
      <c r="N7273" t="s">
        <v>47</v>
      </c>
      <c r="O7273">
        <v>4</v>
      </c>
      <c r="P7273" t="str" cm="1">
        <f t="array" ref="P7273">_xlfn.IFS(C7273&lt;25,"18-24", C7273&lt;=35,"25-35", C7273&lt;=50,"36-50",TRUE,"50+")</f>
        <v>50+</v>
      </c>
      <c r="Q7273" t="str">
        <f t="shared" si="791"/>
        <v>new</v>
      </c>
      <c r="R7273" t="str">
        <f t="shared" si="792"/>
        <v>high value</v>
      </c>
      <c r="S7273" t="str">
        <f t="shared" si="793"/>
        <v>medium</v>
      </c>
      <c r="T7273" t="str">
        <f t="shared" si="794"/>
        <v>Feb</v>
      </c>
      <c r="U7273">
        <f t="shared" si="795"/>
        <v>2024</v>
      </c>
      <c r="V7273" t="str">
        <f t="shared" si="796"/>
        <v>0-5</v>
      </c>
      <c r="W7273" t="str">
        <f t="shared" si="797"/>
        <v>Slow</v>
      </c>
    </row>
    <row r="7274" spans="1:23" x14ac:dyDescent="0.3">
      <c r="A7274">
        <v>607273</v>
      </c>
      <c r="B7274">
        <v>82884</v>
      </c>
      <c r="C7274">
        <v>39</v>
      </c>
      <c r="D7274" t="s">
        <v>7</v>
      </c>
      <c r="E7274" t="s">
        <v>16</v>
      </c>
      <c r="F7274" t="s">
        <v>19</v>
      </c>
      <c r="G7274" t="s">
        <v>31</v>
      </c>
      <c r="H7274" s="1">
        <v>45652</v>
      </c>
      <c r="I7274" t="s">
        <v>33</v>
      </c>
      <c r="J7274">
        <v>24</v>
      </c>
      <c r="K7274">
        <v>3.4</v>
      </c>
      <c r="L7274">
        <v>829.78</v>
      </c>
      <c r="M7274">
        <v>79.400000000000006</v>
      </c>
      <c r="N7274" t="s">
        <v>48</v>
      </c>
      <c r="O7274">
        <v>5</v>
      </c>
      <c r="P7274" t="str" cm="1">
        <f t="array" ref="P7274">_xlfn.IFS(C7274&lt;25,"18-24", C7274&lt;=35,"25-35", C7274&lt;=50,"36-50",TRUE,"50+")</f>
        <v>36-50</v>
      </c>
      <c r="Q7274" t="str">
        <f t="shared" si="791"/>
        <v>new</v>
      </c>
      <c r="R7274" t="str">
        <f t="shared" si="792"/>
        <v>high value</v>
      </c>
      <c r="S7274" t="str">
        <f t="shared" si="793"/>
        <v>High</v>
      </c>
      <c r="T7274" t="str">
        <f t="shared" si="794"/>
        <v>Dec</v>
      </c>
      <c r="U7274">
        <f t="shared" si="795"/>
        <v>2024</v>
      </c>
      <c r="V7274" t="str">
        <f t="shared" si="796"/>
        <v>0-5</v>
      </c>
      <c r="W7274" t="str">
        <f t="shared" si="797"/>
        <v>Fast</v>
      </c>
    </row>
    <row r="7275" spans="1:23" x14ac:dyDescent="0.3">
      <c r="A7275">
        <v>607274</v>
      </c>
      <c r="B7275">
        <v>53779</v>
      </c>
      <c r="C7275">
        <v>29</v>
      </c>
      <c r="D7275" t="s">
        <v>7</v>
      </c>
      <c r="E7275" t="s">
        <v>13</v>
      </c>
      <c r="F7275" t="s">
        <v>18</v>
      </c>
      <c r="G7275" t="s">
        <v>31</v>
      </c>
      <c r="H7275" s="1">
        <v>45414</v>
      </c>
      <c r="I7275" t="s">
        <v>34</v>
      </c>
      <c r="J7275">
        <v>63</v>
      </c>
      <c r="K7275">
        <v>9.9</v>
      </c>
      <c r="L7275">
        <v>1241.5</v>
      </c>
      <c r="M7275">
        <v>87.58</v>
      </c>
      <c r="N7275" t="s">
        <v>47</v>
      </c>
      <c r="O7275">
        <v>3</v>
      </c>
      <c r="P7275" t="str" cm="1">
        <f t="array" ref="P7275">_xlfn.IFS(C7275&lt;25,"18-24", C7275&lt;=35,"25-35", C7275&lt;=50,"36-50",TRUE,"50+")</f>
        <v>25-35</v>
      </c>
      <c r="Q7275" t="str">
        <f t="shared" si="791"/>
        <v>new</v>
      </c>
      <c r="R7275" t="str">
        <f t="shared" si="792"/>
        <v>high value</v>
      </c>
      <c r="S7275" t="str">
        <f t="shared" si="793"/>
        <v>medium</v>
      </c>
      <c r="T7275" t="str">
        <f t="shared" si="794"/>
        <v>May</v>
      </c>
      <c r="U7275">
        <f t="shared" si="795"/>
        <v>2024</v>
      </c>
      <c r="V7275" t="str">
        <f t="shared" si="796"/>
        <v>5-10</v>
      </c>
      <c r="W7275" t="str">
        <f t="shared" si="797"/>
        <v>Slow</v>
      </c>
    </row>
    <row r="7276" spans="1:23" x14ac:dyDescent="0.3">
      <c r="A7276">
        <v>607275</v>
      </c>
      <c r="B7276">
        <v>53579</v>
      </c>
      <c r="C7276">
        <v>45</v>
      </c>
      <c r="D7276" t="s">
        <v>4</v>
      </c>
      <c r="E7276" t="s">
        <v>15</v>
      </c>
      <c r="F7276" t="s">
        <v>26</v>
      </c>
      <c r="G7276" t="s">
        <v>29</v>
      </c>
      <c r="H7276" s="1">
        <v>44768</v>
      </c>
      <c r="I7276" t="s">
        <v>33</v>
      </c>
      <c r="J7276">
        <v>72</v>
      </c>
      <c r="K7276">
        <v>14.8</v>
      </c>
      <c r="L7276">
        <v>837.68</v>
      </c>
      <c r="M7276">
        <v>62.68</v>
      </c>
      <c r="N7276" t="s">
        <v>50</v>
      </c>
      <c r="O7276">
        <v>3</v>
      </c>
      <c r="P7276" t="str" cm="1">
        <f t="array" ref="P7276">_xlfn.IFS(C7276&lt;25,"18-24", C7276&lt;=35,"25-35", C7276&lt;=50,"36-50",TRUE,"50+")</f>
        <v>36-50</v>
      </c>
      <c r="Q7276" t="str">
        <f t="shared" si="791"/>
        <v>new</v>
      </c>
      <c r="R7276" t="str">
        <f t="shared" si="792"/>
        <v>high value</v>
      </c>
      <c r="S7276" t="str">
        <f t="shared" si="793"/>
        <v>medium</v>
      </c>
      <c r="T7276" t="str">
        <f t="shared" si="794"/>
        <v>Jul</v>
      </c>
      <c r="U7276">
        <f t="shared" si="795"/>
        <v>2022</v>
      </c>
      <c r="V7276" t="str">
        <f t="shared" si="796"/>
        <v>10-15</v>
      </c>
      <c r="W7276" t="str">
        <f t="shared" si="797"/>
        <v>Slow</v>
      </c>
    </row>
    <row r="7277" spans="1:23" x14ac:dyDescent="0.3">
      <c r="A7277">
        <v>607276</v>
      </c>
      <c r="B7277">
        <v>33069</v>
      </c>
      <c r="C7277">
        <v>32</v>
      </c>
      <c r="D7277" t="s">
        <v>7</v>
      </c>
      <c r="E7277" t="s">
        <v>5</v>
      </c>
      <c r="F7277" t="s">
        <v>24</v>
      </c>
      <c r="G7277" t="s">
        <v>21</v>
      </c>
      <c r="H7277" s="1">
        <v>44649</v>
      </c>
      <c r="I7277" t="s">
        <v>34</v>
      </c>
      <c r="J7277">
        <v>89</v>
      </c>
      <c r="K7277">
        <v>5.0999999999999996</v>
      </c>
      <c r="L7277">
        <v>1321.43</v>
      </c>
      <c r="M7277">
        <v>64.7</v>
      </c>
      <c r="N7277" t="s">
        <v>50</v>
      </c>
      <c r="O7277">
        <v>4</v>
      </c>
      <c r="P7277" t="str" cm="1">
        <f t="array" ref="P7277">_xlfn.IFS(C7277&lt;25,"18-24", C7277&lt;=35,"25-35", C7277&lt;=50,"36-50",TRUE,"50+")</f>
        <v>25-35</v>
      </c>
      <c r="Q7277" t="str">
        <f t="shared" si="791"/>
        <v>new</v>
      </c>
      <c r="R7277" t="str">
        <f t="shared" si="792"/>
        <v>high value</v>
      </c>
      <c r="S7277" t="str">
        <f t="shared" si="793"/>
        <v>medium</v>
      </c>
      <c r="T7277" t="str">
        <f t="shared" si="794"/>
        <v>Mar</v>
      </c>
      <c r="U7277">
        <f t="shared" si="795"/>
        <v>2022</v>
      </c>
      <c r="V7277" t="str">
        <f t="shared" si="796"/>
        <v>5-10</v>
      </c>
      <c r="W7277" t="str">
        <f t="shared" si="797"/>
        <v>Slow</v>
      </c>
    </row>
    <row r="7278" spans="1:23" x14ac:dyDescent="0.3">
      <c r="A7278">
        <v>607277</v>
      </c>
      <c r="B7278">
        <v>23493</v>
      </c>
      <c r="C7278">
        <v>49</v>
      </c>
      <c r="D7278" t="s">
        <v>7</v>
      </c>
      <c r="E7278" t="s">
        <v>5</v>
      </c>
      <c r="F7278" t="s">
        <v>28</v>
      </c>
      <c r="G7278" t="s">
        <v>29</v>
      </c>
      <c r="H7278" s="1">
        <v>45072</v>
      </c>
      <c r="I7278" t="s">
        <v>33</v>
      </c>
      <c r="J7278">
        <v>53</v>
      </c>
      <c r="K7278">
        <v>12.2</v>
      </c>
      <c r="L7278">
        <v>636.77</v>
      </c>
      <c r="M7278">
        <v>38.97</v>
      </c>
      <c r="N7278" t="s">
        <v>49</v>
      </c>
      <c r="O7278">
        <v>2</v>
      </c>
      <c r="P7278" t="str" cm="1">
        <f t="array" ref="P7278">_xlfn.IFS(C7278&lt;25,"18-24", C7278&lt;=35,"25-35", C7278&lt;=50,"36-50",TRUE,"50+")</f>
        <v>36-50</v>
      </c>
      <c r="Q7278" t="str">
        <f t="shared" si="791"/>
        <v>new</v>
      </c>
      <c r="R7278" t="str">
        <f t="shared" si="792"/>
        <v>high value</v>
      </c>
      <c r="S7278" t="str">
        <f t="shared" si="793"/>
        <v>Low</v>
      </c>
      <c r="T7278" t="str">
        <f t="shared" si="794"/>
        <v>May</v>
      </c>
      <c r="U7278">
        <f t="shared" si="795"/>
        <v>2023</v>
      </c>
      <c r="V7278" t="str">
        <f t="shared" si="796"/>
        <v>10-15</v>
      </c>
      <c r="W7278" t="str">
        <f t="shared" si="797"/>
        <v>Slow</v>
      </c>
    </row>
    <row r="7279" spans="1:23" x14ac:dyDescent="0.3">
      <c r="A7279">
        <v>607278</v>
      </c>
      <c r="B7279">
        <v>22316</v>
      </c>
      <c r="C7279">
        <v>44</v>
      </c>
      <c r="D7279" t="s">
        <v>7</v>
      </c>
      <c r="E7279" t="s">
        <v>11</v>
      </c>
      <c r="F7279" t="s">
        <v>18</v>
      </c>
      <c r="G7279" t="s">
        <v>25</v>
      </c>
      <c r="H7279" s="1">
        <v>45161</v>
      </c>
      <c r="I7279" t="s">
        <v>33</v>
      </c>
      <c r="J7279">
        <v>39</v>
      </c>
      <c r="K7279">
        <v>10.6</v>
      </c>
      <c r="L7279">
        <v>793.75</v>
      </c>
      <c r="M7279">
        <v>73</v>
      </c>
      <c r="N7279" t="s">
        <v>49</v>
      </c>
      <c r="O7279">
        <v>1</v>
      </c>
      <c r="P7279" t="str" cm="1">
        <f t="array" ref="P7279">_xlfn.IFS(C7279&lt;25,"18-24", C7279&lt;=35,"25-35", C7279&lt;=50,"36-50",TRUE,"50+")</f>
        <v>36-50</v>
      </c>
      <c r="Q7279" t="str">
        <f t="shared" si="791"/>
        <v>new</v>
      </c>
      <c r="R7279" t="str">
        <f t="shared" si="792"/>
        <v>high value</v>
      </c>
      <c r="S7279" t="str">
        <f t="shared" si="793"/>
        <v>Low</v>
      </c>
      <c r="T7279" t="str">
        <f t="shared" si="794"/>
        <v>Aug</v>
      </c>
      <c r="U7279">
        <f t="shared" si="795"/>
        <v>2023</v>
      </c>
      <c r="V7279" t="str">
        <f t="shared" si="796"/>
        <v>10-15</v>
      </c>
      <c r="W7279" t="str">
        <f t="shared" si="797"/>
        <v>Medium</v>
      </c>
    </row>
    <row r="7280" spans="1:23" x14ac:dyDescent="0.3">
      <c r="A7280">
        <v>607279</v>
      </c>
      <c r="B7280">
        <v>99609</v>
      </c>
      <c r="C7280">
        <v>52</v>
      </c>
      <c r="D7280" t="s">
        <v>7</v>
      </c>
      <c r="E7280" t="s">
        <v>8</v>
      </c>
      <c r="F7280" t="s">
        <v>28</v>
      </c>
      <c r="G7280" t="s">
        <v>21</v>
      </c>
      <c r="H7280" s="1">
        <v>44810</v>
      </c>
      <c r="I7280" t="s">
        <v>34</v>
      </c>
      <c r="J7280">
        <v>48</v>
      </c>
      <c r="K7280">
        <v>14.3</v>
      </c>
      <c r="L7280">
        <v>1048.72</v>
      </c>
      <c r="M7280">
        <v>40.369999999999997</v>
      </c>
      <c r="N7280" t="s">
        <v>48</v>
      </c>
      <c r="O7280">
        <v>1</v>
      </c>
      <c r="P7280" t="str" cm="1">
        <f t="array" ref="P7280">_xlfn.IFS(C7280&lt;25,"18-24", C7280&lt;=35,"25-35", C7280&lt;=50,"36-50",TRUE,"50+")</f>
        <v>50+</v>
      </c>
      <c r="Q7280" t="str">
        <f t="shared" si="791"/>
        <v>new</v>
      </c>
      <c r="R7280" t="str">
        <f t="shared" si="792"/>
        <v>high value</v>
      </c>
      <c r="S7280" t="str">
        <f t="shared" si="793"/>
        <v>Low</v>
      </c>
      <c r="T7280" t="str">
        <f t="shared" si="794"/>
        <v>Sep</v>
      </c>
      <c r="U7280">
        <f t="shared" si="795"/>
        <v>2022</v>
      </c>
      <c r="V7280" t="str">
        <f t="shared" si="796"/>
        <v>10-15</v>
      </c>
      <c r="W7280" t="str">
        <f t="shared" si="797"/>
        <v>Slow</v>
      </c>
    </row>
    <row r="7281" spans="1:23" x14ac:dyDescent="0.3">
      <c r="A7281">
        <v>607280</v>
      </c>
      <c r="B7281">
        <v>24940</v>
      </c>
      <c r="C7281">
        <v>52</v>
      </c>
      <c r="D7281" t="s">
        <v>7</v>
      </c>
      <c r="E7281" t="s">
        <v>5</v>
      </c>
      <c r="F7281" t="s">
        <v>24</v>
      </c>
      <c r="G7281" t="s">
        <v>27</v>
      </c>
      <c r="H7281" s="1">
        <v>44795</v>
      </c>
      <c r="I7281" t="s">
        <v>34</v>
      </c>
      <c r="J7281">
        <v>76</v>
      </c>
      <c r="K7281">
        <v>2.1</v>
      </c>
      <c r="L7281">
        <v>755.89</v>
      </c>
      <c r="M7281">
        <v>112.6</v>
      </c>
      <c r="N7281" t="s">
        <v>48</v>
      </c>
      <c r="O7281">
        <v>1</v>
      </c>
      <c r="P7281" t="str" cm="1">
        <f t="array" ref="P7281">_xlfn.IFS(C7281&lt;25,"18-24", C7281&lt;=35,"25-35", C7281&lt;=50,"36-50",TRUE,"50+")</f>
        <v>50+</v>
      </c>
      <c r="Q7281" t="str">
        <f t="shared" si="791"/>
        <v>new</v>
      </c>
      <c r="R7281" t="str">
        <f t="shared" si="792"/>
        <v>high value</v>
      </c>
      <c r="S7281" t="str">
        <f t="shared" si="793"/>
        <v>Low</v>
      </c>
      <c r="T7281" t="str">
        <f t="shared" si="794"/>
        <v>Aug</v>
      </c>
      <c r="U7281">
        <f t="shared" si="795"/>
        <v>2022</v>
      </c>
      <c r="V7281" t="str">
        <f t="shared" si="796"/>
        <v>0-5</v>
      </c>
      <c r="W7281" t="str">
        <f t="shared" si="797"/>
        <v>Slow</v>
      </c>
    </row>
    <row r="7282" spans="1:23" x14ac:dyDescent="0.3">
      <c r="A7282">
        <v>607281</v>
      </c>
      <c r="B7282">
        <v>98745</v>
      </c>
      <c r="C7282">
        <v>50</v>
      </c>
      <c r="D7282" t="s">
        <v>4</v>
      </c>
      <c r="E7282" t="s">
        <v>8</v>
      </c>
      <c r="F7282" t="s">
        <v>28</v>
      </c>
      <c r="G7282" t="s">
        <v>21</v>
      </c>
      <c r="H7282" s="1">
        <v>45226</v>
      </c>
      <c r="I7282" t="s">
        <v>33</v>
      </c>
      <c r="J7282">
        <v>25</v>
      </c>
      <c r="K7282">
        <v>7</v>
      </c>
      <c r="L7282">
        <v>796.94</v>
      </c>
      <c r="M7282">
        <v>29.45</v>
      </c>
      <c r="N7282" t="s">
        <v>47</v>
      </c>
      <c r="O7282">
        <v>1</v>
      </c>
      <c r="P7282" t="str" cm="1">
        <f t="array" ref="P7282">_xlfn.IFS(C7282&lt;25,"18-24", C7282&lt;=35,"25-35", C7282&lt;=50,"36-50",TRUE,"50+")</f>
        <v>36-50</v>
      </c>
      <c r="Q7282" t="str">
        <f t="shared" si="791"/>
        <v>new</v>
      </c>
      <c r="R7282" t="str">
        <f t="shared" si="792"/>
        <v>high value</v>
      </c>
      <c r="S7282" t="str">
        <f t="shared" si="793"/>
        <v>Low</v>
      </c>
      <c r="T7282" t="str">
        <f t="shared" si="794"/>
        <v>Oct</v>
      </c>
      <c r="U7282">
        <f t="shared" si="795"/>
        <v>2023</v>
      </c>
      <c r="V7282" t="str">
        <f t="shared" si="796"/>
        <v>5-10</v>
      </c>
      <c r="W7282" t="str">
        <f t="shared" si="797"/>
        <v>Fast</v>
      </c>
    </row>
    <row r="7283" spans="1:23" x14ac:dyDescent="0.3">
      <c r="A7283">
        <v>607282</v>
      </c>
      <c r="B7283">
        <v>46512</v>
      </c>
      <c r="C7283">
        <v>61</v>
      </c>
      <c r="D7283" t="s">
        <v>4</v>
      </c>
      <c r="E7283" t="s">
        <v>13</v>
      </c>
      <c r="F7283" t="s">
        <v>19</v>
      </c>
      <c r="G7283" t="s">
        <v>23</v>
      </c>
      <c r="H7283" s="1">
        <v>45452</v>
      </c>
      <c r="I7283" t="s">
        <v>34</v>
      </c>
      <c r="J7283">
        <v>47</v>
      </c>
      <c r="K7283">
        <v>12.2</v>
      </c>
      <c r="L7283">
        <v>223.02</v>
      </c>
      <c r="M7283">
        <v>42.26</v>
      </c>
      <c r="N7283" t="s">
        <v>48</v>
      </c>
      <c r="O7283">
        <v>3</v>
      </c>
      <c r="P7283" t="str" cm="1">
        <f t="array" ref="P7283">_xlfn.IFS(C7283&lt;25,"18-24", C7283&lt;=35,"25-35", C7283&lt;=50,"36-50",TRUE,"50+")</f>
        <v>50+</v>
      </c>
      <c r="Q7283" t="str">
        <f t="shared" si="791"/>
        <v>new</v>
      </c>
      <c r="R7283" t="str">
        <f t="shared" si="792"/>
        <v>low</v>
      </c>
      <c r="S7283" t="str">
        <f t="shared" si="793"/>
        <v>medium</v>
      </c>
      <c r="T7283" t="str">
        <f t="shared" si="794"/>
        <v>Jun</v>
      </c>
      <c r="U7283">
        <f t="shared" si="795"/>
        <v>2024</v>
      </c>
      <c r="V7283" t="str">
        <f t="shared" si="796"/>
        <v>10-15</v>
      </c>
      <c r="W7283" t="str">
        <f t="shared" si="797"/>
        <v>Slow</v>
      </c>
    </row>
    <row r="7284" spans="1:23" x14ac:dyDescent="0.3">
      <c r="A7284">
        <v>607283</v>
      </c>
      <c r="B7284">
        <v>79065</v>
      </c>
      <c r="C7284">
        <v>51</v>
      </c>
      <c r="D7284" t="s">
        <v>4</v>
      </c>
      <c r="E7284" t="s">
        <v>16</v>
      </c>
      <c r="F7284" t="s">
        <v>32</v>
      </c>
      <c r="G7284" t="s">
        <v>31</v>
      </c>
      <c r="H7284" s="1">
        <v>45328</v>
      </c>
      <c r="I7284" t="s">
        <v>33</v>
      </c>
      <c r="J7284">
        <v>85</v>
      </c>
      <c r="K7284">
        <v>8.8000000000000007</v>
      </c>
      <c r="L7284">
        <v>1242.8800000000001</v>
      </c>
      <c r="M7284">
        <v>61.98</v>
      </c>
      <c r="N7284" t="s">
        <v>50</v>
      </c>
      <c r="O7284">
        <v>2</v>
      </c>
      <c r="P7284" t="str" cm="1">
        <f t="array" ref="P7284">_xlfn.IFS(C7284&lt;25,"18-24", C7284&lt;=35,"25-35", C7284&lt;=50,"36-50",TRUE,"50+")</f>
        <v>50+</v>
      </c>
      <c r="Q7284" t="str">
        <f t="shared" si="791"/>
        <v>new</v>
      </c>
      <c r="R7284" t="str">
        <f t="shared" si="792"/>
        <v>high value</v>
      </c>
      <c r="S7284" t="str">
        <f t="shared" si="793"/>
        <v>Low</v>
      </c>
      <c r="T7284" t="str">
        <f t="shared" si="794"/>
        <v>Feb</v>
      </c>
      <c r="U7284">
        <f t="shared" si="795"/>
        <v>2024</v>
      </c>
      <c r="V7284" t="str">
        <f t="shared" si="796"/>
        <v>5-10</v>
      </c>
      <c r="W7284" t="str">
        <f t="shared" si="797"/>
        <v>Slow</v>
      </c>
    </row>
    <row r="7285" spans="1:23" x14ac:dyDescent="0.3">
      <c r="A7285">
        <v>607284</v>
      </c>
      <c r="B7285">
        <v>73228</v>
      </c>
      <c r="C7285">
        <v>32</v>
      </c>
      <c r="D7285" t="s">
        <v>7</v>
      </c>
      <c r="E7285" t="s">
        <v>8</v>
      </c>
      <c r="F7285" t="s">
        <v>30</v>
      </c>
      <c r="G7285" t="s">
        <v>25</v>
      </c>
      <c r="H7285" s="1">
        <v>44581</v>
      </c>
      <c r="I7285" t="s">
        <v>34</v>
      </c>
      <c r="J7285">
        <v>58</v>
      </c>
      <c r="K7285">
        <v>10.199999999999999</v>
      </c>
      <c r="L7285">
        <v>424.91</v>
      </c>
      <c r="M7285">
        <v>32.11</v>
      </c>
      <c r="N7285" t="s">
        <v>47</v>
      </c>
      <c r="O7285">
        <v>2</v>
      </c>
      <c r="P7285" t="str" cm="1">
        <f t="array" ref="P7285">_xlfn.IFS(C7285&lt;25,"18-24", C7285&lt;=35,"25-35", C7285&lt;=50,"36-50",TRUE,"50+")</f>
        <v>25-35</v>
      </c>
      <c r="Q7285" t="str">
        <f t="shared" si="791"/>
        <v>repeat</v>
      </c>
      <c r="R7285" t="str">
        <f t="shared" si="792"/>
        <v>medium</v>
      </c>
      <c r="S7285" t="str">
        <f t="shared" si="793"/>
        <v>Low</v>
      </c>
      <c r="T7285" t="str">
        <f t="shared" si="794"/>
        <v>Jan</v>
      </c>
      <c r="U7285">
        <f t="shared" si="795"/>
        <v>2022</v>
      </c>
      <c r="V7285" t="str">
        <f t="shared" si="796"/>
        <v>10-15</v>
      </c>
      <c r="W7285" t="str">
        <f t="shared" si="797"/>
        <v>Slow</v>
      </c>
    </row>
    <row r="7286" spans="1:23" x14ac:dyDescent="0.3">
      <c r="A7286">
        <v>607285</v>
      </c>
      <c r="B7286">
        <v>53216</v>
      </c>
      <c r="C7286">
        <v>37</v>
      </c>
      <c r="D7286" t="s">
        <v>4</v>
      </c>
      <c r="E7286" t="s">
        <v>5</v>
      </c>
      <c r="F7286" t="s">
        <v>22</v>
      </c>
      <c r="G7286" t="s">
        <v>31</v>
      </c>
      <c r="H7286" s="1">
        <v>45505</v>
      </c>
      <c r="I7286" t="s">
        <v>33</v>
      </c>
      <c r="J7286">
        <v>32</v>
      </c>
      <c r="K7286">
        <v>10.7</v>
      </c>
      <c r="L7286">
        <v>457.21</v>
      </c>
      <c r="M7286">
        <v>96.44</v>
      </c>
      <c r="N7286" t="s">
        <v>49</v>
      </c>
      <c r="O7286">
        <v>4</v>
      </c>
      <c r="P7286" t="str" cm="1">
        <f t="array" ref="P7286">_xlfn.IFS(C7286&lt;25,"18-24", C7286&lt;=35,"25-35", C7286&lt;=50,"36-50",TRUE,"50+")</f>
        <v>36-50</v>
      </c>
      <c r="Q7286" t="str">
        <f t="shared" si="791"/>
        <v>new</v>
      </c>
      <c r="R7286" t="str">
        <f t="shared" si="792"/>
        <v>medium</v>
      </c>
      <c r="S7286" t="str">
        <f t="shared" si="793"/>
        <v>medium</v>
      </c>
      <c r="T7286" t="str">
        <f t="shared" si="794"/>
        <v>Aug</v>
      </c>
      <c r="U7286">
        <f t="shared" si="795"/>
        <v>2024</v>
      </c>
      <c r="V7286" t="str">
        <f t="shared" si="796"/>
        <v>10-15</v>
      </c>
      <c r="W7286" t="str">
        <f t="shared" si="797"/>
        <v>Medium</v>
      </c>
    </row>
    <row r="7287" spans="1:23" x14ac:dyDescent="0.3">
      <c r="A7287">
        <v>607286</v>
      </c>
      <c r="B7287">
        <v>35943</v>
      </c>
      <c r="C7287">
        <v>29</v>
      </c>
      <c r="D7287" t="s">
        <v>7</v>
      </c>
      <c r="E7287" t="s">
        <v>11</v>
      </c>
      <c r="F7287" t="s">
        <v>26</v>
      </c>
      <c r="G7287" t="s">
        <v>21</v>
      </c>
      <c r="H7287" s="1">
        <v>45243</v>
      </c>
      <c r="I7287" t="s">
        <v>34</v>
      </c>
      <c r="J7287">
        <v>64</v>
      </c>
      <c r="K7287">
        <v>14.3</v>
      </c>
      <c r="L7287">
        <v>974.72</v>
      </c>
      <c r="M7287">
        <v>30.85</v>
      </c>
      <c r="N7287" t="s">
        <v>49</v>
      </c>
      <c r="O7287">
        <v>1</v>
      </c>
      <c r="P7287" t="str" cm="1">
        <f t="array" ref="P7287">_xlfn.IFS(C7287&lt;25,"18-24", C7287&lt;=35,"25-35", C7287&lt;=50,"36-50",TRUE,"50+")</f>
        <v>25-35</v>
      </c>
      <c r="Q7287" t="str">
        <f t="shared" si="791"/>
        <v>new</v>
      </c>
      <c r="R7287" t="str">
        <f t="shared" si="792"/>
        <v>high value</v>
      </c>
      <c r="S7287" t="str">
        <f t="shared" si="793"/>
        <v>Low</v>
      </c>
      <c r="T7287" t="str">
        <f t="shared" si="794"/>
        <v>Nov</v>
      </c>
      <c r="U7287">
        <f t="shared" si="795"/>
        <v>2023</v>
      </c>
      <c r="V7287" t="str">
        <f t="shared" si="796"/>
        <v>10-15</v>
      </c>
      <c r="W7287" t="str">
        <f t="shared" si="797"/>
        <v>Slow</v>
      </c>
    </row>
    <row r="7288" spans="1:23" x14ac:dyDescent="0.3">
      <c r="A7288">
        <v>607287</v>
      </c>
      <c r="B7288">
        <v>56794</v>
      </c>
      <c r="C7288">
        <v>22</v>
      </c>
      <c r="D7288" t="s">
        <v>4</v>
      </c>
      <c r="E7288" t="s">
        <v>13</v>
      </c>
      <c r="F7288" t="s">
        <v>19</v>
      </c>
      <c r="G7288" t="s">
        <v>27</v>
      </c>
      <c r="H7288" s="1">
        <v>45308</v>
      </c>
      <c r="I7288" t="s">
        <v>33</v>
      </c>
      <c r="J7288">
        <v>44</v>
      </c>
      <c r="K7288">
        <v>14.2</v>
      </c>
      <c r="L7288">
        <v>1270.8599999999999</v>
      </c>
      <c r="M7288">
        <v>108</v>
      </c>
      <c r="N7288" t="s">
        <v>47</v>
      </c>
      <c r="O7288">
        <v>5</v>
      </c>
      <c r="P7288" t="str" cm="1">
        <f t="array" ref="P7288">_xlfn.IFS(C7288&lt;25,"18-24", C7288&lt;=35,"25-35", C7288&lt;=50,"36-50",TRUE,"50+")</f>
        <v>18-24</v>
      </c>
      <c r="Q7288" t="str">
        <f t="shared" si="791"/>
        <v>new</v>
      </c>
      <c r="R7288" t="str">
        <f t="shared" si="792"/>
        <v>high value</v>
      </c>
      <c r="S7288" t="str">
        <f t="shared" si="793"/>
        <v>High</v>
      </c>
      <c r="T7288" t="str">
        <f t="shared" si="794"/>
        <v>Jan</v>
      </c>
      <c r="U7288">
        <f t="shared" si="795"/>
        <v>2024</v>
      </c>
      <c r="V7288" t="str">
        <f t="shared" si="796"/>
        <v>10-15</v>
      </c>
      <c r="W7288" t="str">
        <f t="shared" si="797"/>
        <v>Medium</v>
      </c>
    </row>
    <row r="7289" spans="1:23" x14ac:dyDescent="0.3">
      <c r="A7289">
        <v>607288</v>
      </c>
      <c r="B7289">
        <v>35362</v>
      </c>
      <c r="C7289">
        <v>43</v>
      </c>
      <c r="D7289" t="s">
        <v>7</v>
      </c>
      <c r="E7289" t="s">
        <v>13</v>
      </c>
      <c r="F7289" t="s">
        <v>30</v>
      </c>
      <c r="G7289" t="s">
        <v>23</v>
      </c>
      <c r="H7289" s="1">
        <v>45426</v>
      </c>
      <c r="I7289" t="s">
        <v>33</v>
      </c>
      <c r="J7289">
        <v>83</v>
      </c>
      <c r="K7289">
        <v>9.3000000000000007</v>
      </c>
      <c r="L7289">
        <v>171.38</v>
      </c>
      <c r="M7289">
        <v>41.57</v>
      </c>
      <c r="N7289" t="s">
        <v>47</v>
      </c>
      <c r="O7289">
        <v>2</v>
      </c>
      <c r="P7289" t="str" cm="1">
        <f t="array" ref="P7289">_xlfn.IFS(C7289&lt;25,"18-24", C7289&lt;=35,"25-35", C7289&lt;=50,"36-50",TRUE,"50+")</f>
        <v>36-50</v>
      </c>
      <c r="Q7289" t="str">
        <f t="shared" si="791"/>
        <v>new</v>
      </c>
      <c r="R7289" t="str">
        <f t="shared" si="792"/>
        <v>low</v>
      </c>
      <c r="S7289" t="str">
        <f t="shared" si="793"/>
        <v>Low</v>
      </c>
      <c r="T7289" t="str">
        <f t="shared" si="794"/>
        <v>May</v>
      </c>
      <c r="U7289">
        <f t="shared" si="795"/>
        <v>2024</v>
      </c>
      <c r="V7289" t="str">
        <f t="shared" si="796"/>
        <v>5-10</v>
      </c>
      <c r="W7289" t="str">
        <f t="shared" si="797"/>
        <v>Slow</v>
      </c>
    </row>
    <row r="7290" spans="1:23" x14ac:dyDescent="0.3">
      <c r="A7290">
        <v>607289</v>
      </c>
      <c r="B7290">
        <v>58841</v>
      </c>
      <c r="C7290">
        <v>36</v>
      </c>
      <c r="D7290" t="s">
        <v>7</v>
      </c>
      <c r="E7290" t="s">
        <v>5</v>
      </c>
      <c r="F7290" t="s">
        <v>26</v>
      </c>
      <c r="G7290" t="s">
        <v>25</v>
      </c>
      <c r="H7290" s="1">
        <v>45629</v>
      </c>
      <c r="I7290" t="s">
        <v>33</v>
      </c>
      <c r="J7290">
        <v>65</v>
      </c>
      <c r="K7290">
        <v>6.5</v>
      </c>
      <c r="L7290">
        <v>1229.8699999999999</v>
      </c>
      <c r="M7290">
        <v>24.06</v>
      </c>
      <c r="N7290" t="s">
        <v>50</v>
      </c>
      <c r="O7290">
        <v>4</v>
      </c>
      <c r="P7290" t="str" cm="1">
        <f t="array" ref="P7290">_xlfn.IFS(C7290&lt;25,"18-24", C7290&lt;=35,"25-35", C7290&lt;=50,"36-50",TRUE,"50+")</f>
        <v>36-50</v>
      </c>
      <c r="Q7290" t="str">
        <f t="shared" si="791"/>
        <v>new</v>
      </c>
      <c r="R7290" t="str">
        <f t="shared" si="792"/>
        <v>high value</v>
      </c>
      <c r="S7290" t="str">
        <f t="shared" si="793"/>
        <v>medium</v>
      </c>
      <c r="T7290" t="str">
        <f t="shared" si="794"/>
        <v>Dec</v>
      </c>
      <c r="U7290">
        <f t="shared" si="795"/>
        <v>2024</v>
      </c>
      <c r="V7290" t="str">
        <f t="shared" si="796"/>
        <v>5-10</v>
      </c>
      <c r="W7290" t="str">
        <f t="shared" si="797"/>
        <v>Slow</v>
      </c>
    </row>
    <row r="7291" spans="1:23" x14ac:dyDescent="0.3">
      <c r="A7291">
        <v>607290</v>
      </c>
      <c r="B7291">
        <v>17281</v>
      </c>
      <c r="C7291">
        <v>41</v>
      </c>
      <c r="D7291" t="s">
        <v>4</v>
      </c>
      <c r="E7291" t="s">
        <v>16</v>
      </c>
      <c r="F7291" t="s">
        <v>26</v>
      </c>
      <c r="G7291" t="s">
        <v>25</v>
      </c>
      <c r="H7291" s="1">
        <v>44778</v>
      </c>
      <c r="I7291" t="s">
        <v>34</v>
      </c>
      <c r="J7291">
        <v>48</v>
      </c>
      <c r="K7291">
        <v>2.2000000000000002</v>
      </c>
      <c r="L7291">
        <v>353.47</v>
      </c>
      <c r="M7291">
        <v>118.07</v>
      </c>
      <c r="N7291" t="s">
        <v>50</v>
      </c>
      <c r="O7291">
        <v>2</v>
      </c>
      <c r="P7291" t="str" cm="1">
        <f t="array" ref="P7291">_xlfn.IFS(C7291&lt;25,"18-24", C7291&lt;=35,"25-35", C7291&lt;=50,"36-50",TRUE,"50+")</f>
        <v>36-50</v>
      </c>
      <c r="Q7291" t="str">
        <f t="shared" si="791"/>
        <v>new</v>
      </c>
      <c r="R7291" t="str">
        <f t="shared" si="792"/>
        <v>medium</v>
      </c>
      <c r="S7291" t="str">
        <f t="shared" si="793"/>
        <v>Low</v>
      </c>
      <c r="T7291" t="str">
        <f t="shared" si="794"/>
        <v>Aug</v>
      </c>
      <c r="U7291">
        <f t="shared" si="795"/>
        <v>2022</v>
      </c>
      <c r="V7291" t="str">
        <f t="shared" si="796"/>
        <v>0-5</v>
      </c>
      <c r="W7291" t="str">
        <f t="shared" si="797"/>
        <v>Slow</v>
      </c>
    </row>
    <row r="7292" spans="1:23" x14ac:dyDescent="0.3">
      <c r="A7292">
        <v>607291</v>
      </c>
      <c r="B7292">
        <v>79244</v>
      </c>
      <c r="C7292">
        <v>52</v>
      </c>
      <c r="D7292" t="s">
        <v>4</v>
      </c>
      <c r="E7292" t="s">
        <v>15</v>
      </c>
      <c r="F7292" t="s">
        <v>30</v>
      </c>
      <c r="G7292" t="s">
        <v>23</v>
      </c>
      <c r="H7292" s="1">
        <v>45367</v>
      </c>
      <c r="I7292" t="s">
        <v>33</v>
      </c>
      <c r="J7292">
        <v>37</v>
      </c>
      <c r="K7292">
        <v>15</v>
      </c>
      <c r="L7292">
        <v>1159.4100000000001</v>
      </c>
      <c r="M7292">
        <v>39.380000000000003</v>
      </c>
      <c r="N7292" t="s">
        <v>47</v>
      </c>
      <c r="O7292">
        <v>3</v>
      </c>
      <c r="P7292" t="str" cm="1">
        <f t="array" ref="P7292">_xlfn.IFS(C7292&lt;25,"18-24", C7292&lt;=35,"25-35", C7292&lt;=50,"36-50",TRUE,"50+")</f>
        <v>50+</v>
      </c>
      <c r="Q7292" t="str">
        <f t="shared" si="791"/>
        <v>new</v>
      </c>
      <c r="R7292" t="str">
        <f t="shared" si="792"/>
        <v>high value</v>
      </c>
      <c r="S7292" t="str">
        <f t="shared" si="793"/>
        <v>medium</v>
      </c>
      <c r="T7292" t="str">
        <f t="shared" si="794"/>
        <v>Mar</v>
      </c>
      <c r="U7292">
        <f t="shared" si="795"/>
        <v>2024</v>
      </c>
      <c r="V7292" t="str">
        <f t="shared" si="796"/>
        <v>10-15</v>
      </c>
      <c r="W7292" t="str">
        <f t="shared" si="797"/>
        <v>Medium</v>
      </c>
    </row>
    <row r="7293" spans="1:23" x14ac:dyDescent="0.3">
      <c r="A7293">
        <v>607292</v>
      </c>
      <c r="B7293">
        <v>42013</v>
      </c>
      <c r="C7293">
        <v>38</v>
      </c>
      <c r="D7293" t="s">
        <v>7</v>
      </c>
      <c r="E7293" t="s">
        <v>11</v>
      </c>
      <c r="F7293" t="s">
        <v>28</v>
      </c>
      <c r="G7293" t="s">
        <v>25</v>
      </c>
      <c r="H7293" s="1">
        <v>45010</v>
      </c>
      <c r="I7293" t="s">
        <v>33</v>
      </c>
      <c r="J7293">
        <v>40</v>
      </c>
      <c r="K7293">
        <v>14.3</v>
      </c>
      <c r="L7293">
        <v>1206.22</v>
      </c>
      <c r="M7293">
        <v>69.510000000000005</v>
      </c>
      <c r="N7293" t="s">
        <v>49</v>
      </c>
      <c r="O7293">
        <v>5</v>
      </c>
      <c r="P7293" t="str" cm="1">
        <f t="array" ref="P7293">_xlfn.IFS(C7293&lt;25,"18-24", C7293&lt;=35,"25-35", C7293&lt;=50,"36-50",TRUE,"50+")</f>
        <v>36-50</v>
      </c>
      <c r="Q7293" t="str">
        <f t="shared" si="791"/>
        <v>new</v>
      </c>
      <c r="R7293" t="str">
        <f t="shared" si="792"/>
        <v>high value</v>
      </c>
      <c r="S7293" t="str">
        <f t="shared" si="793"/>
        <v>High</v>
      </c>
      <c r="T7293" t="str">
        <f t="shared" si="794"/>
        <v>Mar</v>
      </c>
      <c r="U7293">
        <f t="shared" si="795"/>
        <v>2023</v>
      </c>
      <c r="V7293" t="str">
        <f t="shared" si="796"/>
        <v>10-15</v>
      </c>
      <c r="W7293" t="str">
        <f t="shared" si="797"/>
        <v>Medium</v>
      </c>
    </row>
    <row r="7294" spans="1:23" x14ac:dyDescent="0.3">
      <c r="A7294">
        <v>607293</v>
      </c>
      <c r="B7294">
        <v>22297</v>
      </c>
      <c r="C7294">
        <v>52</v>
      </c>
      <c r="D7294" t="s">
        <v>4</v>
      </c>
      <c r="E7294" t="s">
        <v>11</v>
      </c>
      <c r="F7294" t="s">
        <v>18</v>
      </c>
      <c r="G7294" t="s">
        <v>27</v>
      </c>
      <c r="H7294" s="1">
        <v>45464</v>
      </c>
      <c r="I7294" t="s">
        <v>33</v>
      </c>
      <c r="J7294">
        <v>85</v>
      </c>
      <c r="K7294">
        <v>7.3</v>
      </c>
      <c r="L7294">
        <v>773.95</v>
      </c>
      <c r="M7294">
        <v>22.06</v>
      </c>
      <c r="N7294" t="s">
        <v>50</v>
      </c>
      <c r="O7294">
        <v>5</v>
      </c>
      <c r="P7294" t="str" cm="1">
        <f t="array" ref="P7294">_xlfn.IFS(C7294&lt;25,"18-24", C7294&lt;=35,"25-35", C7294&lt;=50,"36-50",TRUE,"50+")</f>
        <v>50+</v>
      </c>
      <c r="Q7294" t="str">
        <f t="shared" si="791"/>
        <v>new</v>
      </c>
      <c r="R7294" t="str">
        <f t="shared" si="792"/>
        <v>high value</v>
      </c>
      <c r="S7294" t="str">
        <f t="shared" si="793"/>
        <v>High</v>
      </c>
      <c r="T7294" t="str">
        <f t="shared" si="794"/>
        <v>Jun</v>
      </c>
      <c r="U7294">
        <f t="shared" si="795"/>
        <v>2024</v>
      </c>
      <c r="V7294" t="str">
        <f t="shared" si="796"/>
        <v>5-10</v>
      </c>
      <c r="W7294" t="str">
        <f t="shared" si="797"/>
        <v>Slow</v>
      </c>
    </row>
    <row r="7295" spans="1:23" x14ac:dyDescent="0.3">
      <c r="A7295">
        <v>607294</v>
      </c>
      <c r="B7295">
        <v>47797</v>
      </c>
      <c r="C7295">
        <v>52</v>
      </c>
      <c r="D7295" t="s">
        <v>4</v>
      </c>
      <c r="E7295" t="s">
        <v>11</v>
      </c>
      <c r="F7295" t="s">
        <v>26</v>
      </c>
      <c r="G7295" t="s">
        <v>27</v>
      </c>
      <c r="H7295" s="1">
        <v>44829</v>
      </c>
      <c r="I7295" t="s">
        <v>33</v>
      </c>
      <c r="J7295">
        <v>46</v>
      </c>
      <c r="K7295">
        <v>11.4</v>
      </c>
      <c r="L7295">
        <v>1036.8900000000001</v>
      </c>
      <c r="M7295">
        <v>93.13</v>
      </c>
      <c r="N7295" t="s">
        <v>49</v>
      </c>
      <c r="O7295">
        <v>2</v>
      </c>
      <c r="P7295" t="str" cm="1">
        <f t="array" ref="P7295">_xlfn.IFS(C7295&lt;25,"18-24", C7295&lt;=35,"25-35", C7295&lt;=50,"36-50",TRUE,"50+")</f>
        <v>50+</v>
      </c>
      <c r="Q7295" t="str">
        <f t="shared" si="791"/>
        <v>new</v>
      </c>
      <c r="R7295" t="str">
        <f t="shared" si="792"/>
        <v>high value</v>
      </c>
      <c r="S7295" t="str">
        <f t="shared" si="793"/>
        <v>Low</v>
      </c>
      <c r="T7295" t="str">
        <f t="shared" si="794"/>
        <v>Sep</v>
      </c>
      <c r="U7295">
        <f t="shared" si="795"/>
        <v>2022</v>
      </c>
      <c r="V7295" t="str">
        <f t="shared" si="796"/>
        <v>10-15</v>
      </c>
      <c r="W7295" t="str">
        <f t="shared" si="797"/>
        <v>Slow</v>
      </c>
    </row>
    <row r="7296" spans="1:23" x14ac:dyDescent="0.3">
      <c r="A7296">
        <v>607295</v>
      </c>
      <c r="B7296">
        <v>48308</v>
      </c>
      <c r="C7296">
        <v>59</v>
      </c>
      <c r="D7296" t="s">
        <v>4</v>
      </c>
      <c r="E7296" t="s">
        <v>11</v>
      </c>
      <c r="F7296" t="s">
        <v>18</v>
      </c>
      <c r="G7296" t="s">
        <v>21</v>
      </c>
      <c r="H7296" s="1">
        <v>44669</v>
      </c>
      <c r="I7296" t="s">
        <v>34</v>
      </c>
      <c r="J7296">
        <v>67</v>
      </c>
      <c r="K7296">
        <v>13.7</v>
      </c>
      <c r="L7296">
        <v>561.85</v>
      </c>
      <c r="M7296">
        <v>104.29</v>
      </c>
      <c r="N7296" t="s">
        <v>47</v>
      </c>
      <c r="O7296">
        <v>1</v>
      </c>
      <c r="P7296" t="str" cm="1">
        <f t="array" ref="P7296">_xlfn.IFS(C7296&lt;25,"18-24", C7296&lt;=35,"25-35", C7296&lt;=50,"36-50",TRUE,"50+")</f>
        <v>50+</v>
      </c>
      <c r="Q7296" t="str">
        <f t="shared" si="791"/>
        <v>new</v>
      </c>
      <c r="R7296" t="str">
        <f t="shared" si="792"/>
        <v>high value</v>
      </c>
      <c r="S7296" t="str">
        <f t="shared" si="793"/>
        <v>Low</v>
      </c>
      <c r="T7296" t="str">
        <f t="shared" si="794"/>
        <v>Apr</v>
      </c>
      <c r="U7296">
        <f t="shared" si="795"/>
        <v>2022</v>
      </c>
      <c r="V7296" t="str">
        <f t="shared" si="796"/>
        <v>10-15</v>
      </c>
      <c r="W7296" t="str">
        <f t="shared" si="797"/>
        <v>Slow</v>
      </c>
    </row>
    <row r="7297" spans="1:23" x14ac:dyDescent="0.3">
      <c r="A7297">
        <v>607296</v>
      </c>
      <c r="B7297">
        <v>16395</v>
      </c>
      <c r="C7297">
        <v>48</v>
      </c>
      <c r="D7297" t="s">
        <v>4</v>
      </c>
      <c r="E7297" t="s">
        <v>13</v>
      </c>
      <c r="F7297" t="s">
        <v>26</v>
      </c>
      <c r="G7297" t="s">
        <v>31</v>
      </c>
      <c r="H7297" s="1">
        <v>45539</v>
      </c>
      <c r="I7297" t="s">
        <v>33</v>
      </c>
      <c r="J7297">
        <v>34</v>
      </c>
      <c r="K7297">
        <v>11.1</v>
      </c>
      <c r="L7297">
        <v>1080.92</v>
      </c>
      <c r="M7297">
        <v>92.4</v>
      </c>
      <c r="N7297" t="s">
        <v>50</v>
      </c>
      <c r="O7297">
        <v>2</v>
      </c>
      <c r="P7297" t="str" cm="1">
        <f t="array" ref="P7297">_xlfn.IFS(C7297&lt;25,"18-24", C7297&lt;=35,"25-35", C7297&lt;=50,"36-50",TRUE,"50+")</f>
        <v>36-50</v>
      </c>
      <c r="Q7297" t="str">
        <f t="shared" si="791"/>
        <v>new</v>
      </c>
      <c r="R7297" t="str">
        <f t="shared" si="792"/>
        <v>high value</v>
      </c>
      <c r="S7297" t="str">
        <f t="shared" si="793"/>
        <v>Low</v>
      </c>
      <c r="T7297" t="str">
        <f t="shared" si="794"/>
        <v>Sep</v>
      </c>
      <c r="U7297">
        <f t="shared" si="795"/>
        <v>2024</v>
      </c>
      <c r="V7297" t="str">
        <f t="shared" si="796"/>
        <v>10-15</v>
      </c>
      <c r="W7297" t="str">
        <f t="shared" si="797"/>
        <v>Medium</v>
      </c>
    </row>
    <row r="7298" spans="1:23" x14ac:dyDescent="0.3">
      <c r="A7298">
        <v>607297</v>
      </c>
      <c r="B7298">
        <v>67785</v>
      </c>
      <c r="C7298">
        <v>62</v>
      </c>
      <c r="D7298" t="s">
        <v>7</v>
      </c>
      <c r="E7298" t="s">
        <v>11</v>
      </c>
      <c r="F7298" t="s">
        <v>18</v>
      </c>
      <c r="G7298" t="s">
        <v>31</v>
      </c>
      <c r="H7298" s="1">
        <v>44844</v>
      </c>
      <c r="I7298" t="s">
        <v>34</v>
      </c>
      <c r="J7298">
        <v>85</v>
      </c>
      <c r="K7298">
        <v>9.6</v>
      </c>
      <c r="L7298">
        <v>1408.96</v>
      </c>
      <c r="M7298">
        <v>82.95</v>
      </c>
      <c r="N7298" t="s">
        <v>47</v>
      </c>
      <c r="O7298">
        <v>5</v>
      </c>
      <c r="P7298" t="str" cm="1">
        <f t="array" ref="P7298">_xlfn.IFS(C7298&lt;25,"18-24", C7298&lt;=35,"25-35", C7298&lt;=50,"36-50",TRUE,"50+")</f>
        <v>50+</v>
      </c>
      <c r="Q7298" t="str">
        <f t="shared" si="791"/>
        <v>new</v>
      </c>
      <c r="R7298" t="str">
        <f t="shared" si="792"/>
        <v>high value</v>
      </c>
      <c r="S7298" t="str">
        <f t="shared" si="793"/>
        <v>High</v>
      </c>
      <c r="T7298" t="str">
        <f t="shared" si="794"/>
        <v>Oct</v>
      </c>
      <c r="U7298">
        <f t="shared" si="795"/>
        <v>2022</v>
      </c>
      <c r="V7298" t="str">
        <f t="shared" si="796"/>
        <v>5-10</v>
      </c>
      <c r="W7298" t="str">
        <f t="shared" si="797"/>
        <v>Slow</v>
      </c>
    </row>
    <row r="7299" spans="1:23" x14ac:dyDescent="0.3">
      <c r="A7299">
        <v>607298</v>
      </c>
      <c r="B7299">
        <v>78835</v>
      </c>
      <c r="C7299">
        <v>21</v>
      </c>
      <c r="D7299" t="s">
        <v>4</v>
      </c>
      <c r="E7299" t="s">
        <v>11</v>
      </c>
      <c r="F7299" t="s">
        <v>18</v>
      </c>
      <c r="G7299" t="s">
        <v>25</v>
      </c>
      <c r="H7299" s="1">
        <v>45299</v>
      </c>
      <c r="I7299" t="s">
        <v>33</v>
      </c>
      <c r="J7299">
        <v>26</v>
      </c>
      <c r="K7299">
        <v>10.4</v>
      </c>
      <c r="L7299">
        <v>819.46</v>
      </c>
      <c r="M7299">
        <v>88.29</v>
      </c>
      <c r="N7299" t="s">
        <v>47</v>
      </c>
      <c r="O7299">
        <v>1</v>
      </c>
      <c r="P7299" t="str" cm="1">
        <f t="array" ref="P7299">_xlfn.IFS(C7299&lt;25,"18-24", C7299&lt;=35,"25-35", C7299&lt;=50,"36-50",TRUE,"50+")</f>
        <v>18-24</v>
      </c>
      <c r="Q7299" t="str">
        <f t="shared" ref="Q7299:Q7362" si="798">IF(COUNTIF($B:$B,B7299)&gt;1,"repeat","new")</f>
        <v>new</v>
      </c>
      <c r="R7299" t="str">
        <f t="shared" ref="R7299:R7362" si="799">IF(L7299&gt;500,"high value",IF( L7299&gt;250,"medium","low"))</f>
        <v>high value</v>
      </c>
      <c r="S7299" t="str">
        <f t="shared" ref="S7299:S7362" si="800">IF(O7299&lt;=2,"Low",IF(O7299&lt;=4,"medium","High"))</f>
        <v>Low</v>
      </c>
      <c r="T7299" t="str">
        <f t="shared" ref="T7299:T7362" si="801">TEXT(H7299,"MMM")</f>
        <v>Jan</v>
      </c>
      <c r="U7299">
        <f t="shared" ref="U7299:U7362" si="802">YEAR(H7299)</f>
        <v>2024</v>
      </c>
      <c r="V7299" t="str">
        <f t="shared" ref="V7299:V7362" si="803">IF(K7299&lt;=5,"0-5",IF(K7299&lt;=10,"5-10",IF(K7299&lt;=15,"10-15","15+")))</f>
        <v>10-15</v>
      </c>
      <c r="W7299" t="str">
        <f t="shared" ref="W7299:W7362" si="804">IF(J7299&lt;=30,"Fast",IF(J7299&lt;=45,"Medium","Slow"))</f>
        <v>Fast</v>
      </c>
    </row>
    <row r="7300" spans="1:23" x14ac:dyDescent="0.3">
      <c r="A7300">
        <v>607299</v>
      </c>
      <c r="B7300">
        <v>37960</v>
      </c>
      <c r="C7300">
        <v>25</v>
      </c>
      <c r="D7300" t="s">
        <v>4</v>
      </c>
      <c r="E7300" t="s">
        <v>13</v>
      </c>
      <c r="F7300" t="s">
        <v>26</v>
      </c>
      <c r="G7300" t="s">
        <v>31</v>
      </c>
      <c r="H7300" s="1">
        <v>44665</v>
      </c>
      <c r="I7300" t="s">
        <v>33</v>
      </c>
      <c r="J7300">
        <v>64</v>
      </c>
      <c r="K7300">
        <v>1.8</v>
      </c>
      <c r="L7300">
        <v>1488.9</v>
      </c>
      <c r="M7300">
        <v>59.96</v>
      </c>
      <c r="N7300" t="s">
        <v>48</v>
      </c>
      <c r="O7300">
        <v>5</v>
      </c>
      <c r="P7300" t="str" cm="1">
        <f t="array" ref="P7300">_xlfn.IFS(C7300&lt;25,"18-24", C7300&lt;=35,"25-35", C7300&lt;=50,"36-50",TRUE,"50+")</f>
        <v>25-35</v>
      </c>
      <c r="Q7300" t="str">
        <f t="shared" si="798"/>
        <v>new</v>
      </c>
      <c r="R7300" t="str">
        <f t="shared" si="799"/>
        <v>high value</v>
      </c>
      <c r="S7300" t="str">
        <f t="shared" si="800"/>
        <v>High</v>
      </c>
      <c r="T7300" t="str">
        <f t="shared" si="801"/>
        <v>Apr</v>
      </c>
      <c r="U7300">
        <f t="shared" si="802"/>
        <v>2022</v>
      </c>
      <c r="V7300" t="str">
        <f t="shared" si="803"/>
        <v>0-5</v>
      </c>
      <c r="W7300" t="str">
        <f t="shared" si="804"/>
        <v>Slow</v>
      </c>
    </row>
    <row r="7301" spans="1:23" x14ac:dyDescent="0.3">
      <c r="A7301">
        <v>607300</v>
      </c>
      <c r="B7301">
        <v>25945</v>
      </c>
      <c r="C7301">
        <v>35</v>
      </c>
      <c r="D7301" t="s">
        <v>4</v>
      </c>
      <c r="E7301" t="s">
        <v>8</v>
      </c>
      <c r="F7301" t="s">
        <v>30</v>
      </c>
      <c r="G7301" t="s">
        <v>23</v>
      </c>
      <c r="H7301" s="1">
        <v>45588</v>
      </c>
      <c r="I7301" t="s">
        <v>33</v>
      </c>
      <c r="J7301">
        <v>49</v>
      </c>
      <c r="K7301">
        <v>1.7</v>
      </c>
      <c r="L7301">
        <v>818.29</v>
      </c>
      <c r="M7301">
        <v>95.89</v>
      </c>
      <c r="N7301" t="s">
        <v>48</v>
      </c>
      <c r="O7301">
        <v>4</v>
      </c>
      <c r="P7301" t="str" cm="1">
        <f t="array" ref="P7301">_xlfn.IFS(C7301&lt;25,"18-24", C7301&lt;=35,"25-35", C7301&lt;=50,"36-50",TRUE,"50+")</f>
        <v>25-35</v>
      </c>
      <c r="Q7301" t="str">
        <f t="shared" si="798"/>
        <v>new</v>
      </c>
      <c r="R7301" t="str">
        <f t="shared" si="799"/>
        <v>high value</v>
      </c>
      <c r="S7301" t="str">
        <f t="shared" si="800"/>
        <v>medium</v>
      </c>
      <c r="T7301" t="str">
        <f t="shared" si="801"/>
        <v>Oct</v>
      </c>
      <c r="U7301">
        <f t="shared" si="802"/>
        <v>2024</v>
      </c>
      <c r="V7301" t="str">
        <f t="shared" si="803"/>
        <v>0-5</v>
      </c>
      <c r="W7301" t="str">
        <f t="shared" si="804"/>
        <v>Slow</v>
      </c>
    </row>
    <row r="7302" spans="1:23" x14ac:dyDescent="0.3">
      <c r="A7302">
        <v>607301</v>
      </c>
      <c r="B7302">
        <v>98050</v>
      </c>
      <c r="C7302">
        <v>60</v>
      </c>
      <c r="D7302" t="s">
        <v>7</v>
      </c>
      <c r="E7302" t="s">
        <v>5</v>
      </c>
      <c r="F7302" t="s">
        <v>26</v>
      </c>
      <c r="G7302" t="s">
        <v>25</v>
      </c>
      <c r="H7302" s="1">
        <v>44853</v>
      </c>
      <c r="I7302" t="s">
        <v>34</v>
      </c>
      <c r="J7302">
        <v>56</v>
      </c>
      <c r="K7302">
        <v>12.5</v>
      </c>
      <c r="L7302">
        <v>1177.7</v>
      </c>
      <c r="M7302">
        <v>97.97</v>
      </c>
      <c r="N7302" t="s">
        <v>48</v>
      </c>
      <c r="O7302">
        <v>1</v>
      </c>
      <c r="P7302" t="str" cm="1">
        <f t="array" ref="P7302">_xlfn.IFS(C7302&lt;25,"18-24", C7302&lt;=35,"25-35", C7302&lt;=50,"36-50",TRUE,"50+")</f>
        <v>50+</v>
      </c>
      <c r="Q7302" t="str">
        <f t="shared" si="798"/>
        <v>new</v>
      </c>
      <c r="R7302" t="str">
        <f t="shared" si="799"/>
        <v>high value</v>
      </c>
      <c r="S7302" t="str">
        <f t="shared" si="800"/>
        <v>Low</v>
      </c>
      <c r="T7302" t="str">
        <f t="shared" si="801"/>
        <v>Oct</v>
      </c>
      <c r="U7302">
        <f t="shared" si="802"/>
        <v>2022</v>
      </c>
      <c r="V7302" t="str">
        <f t="shared" si="803"/>
        <v>10-15</v>
      </c>
      <c r="W7302" t="str">
        <f t="shared" si="804"/>
        <v>Slow</v>
      </c>
    </row>
    <row r="7303" spans="1:23" x14ac:dyDescent="0.3">
      <c r="A7303">
        <v>607302</v>
      </c>
      <c r="B7303">
        <v>49218</v>
      </c>
      <c r="C7303">
        <v>44</v>
      </c>
      <c r="D7303" t="s">
        <v>4</v>
      </c>
      <c r="E7303" t="s">
        <v>15</v>
      </c>
      <c r="F7303" t="s">
        <v>22</v>
      </c>
      <c r="G7303" t="s">
        <v>25</v>
      </c>
      <c r="H7303" s="1">
        <v>45097</v>
      </c>
      <c r="I7303" t="s">
        <v>33</v>
      </c>
      <c r="J7303">
        <v>60</v>
      </c>
      <c r="K7303">
        <v>7.5</v>
      </c>
      <c r="L7303">
        <v>365.63</v>
      </c>
      <c r="M7303">
        <v>110.08</v>
      </c>
      <c r="N7303" t="s">
        <v>49</v>
      </c>
      <c r="O7303">
        <v>3</v>
      </c>
      <c r="P7303" t="str" cm="1">
        <f t="array" ref="P7303">_xlfn.IFS(C7303&lt;25,"18-24", C7303&lt;=35,"25-35", C7303&lt;=50,"36-50",TRUE,"50+")</f>
        <v>36-50</v>
      </c>
      <c r="Q7303" t="str">
        <f t="shared" si="798"/>
        <v>new</v>
      </c>
      <c r="R7303" t="str">
        <f t="shared" si="799"/>
        <v>medium</v>
      </c>
      <c r="S7303" t="str">
        <f t="shared" si="800"/>
        <v>medium</v>
      </c>
      <c r="T7303" t="str">
        <f t="shared" si="801"/>
        <v>Jun</v>
      </c>
      <c r="U7303">
        <f t="shared" si="802"/>
        <v>2023</v>
      </c>
      <c r="V7303" t="str">
        <f t="shared" si="803"/>
        <v>5-10</v>
      </c>
      <c r="W7303" t="str">
        <f t="shared" si="804"/>
        <v>Slow</v>
      </c>
    </row>
    <row r="7304" spans="1:23" x14ac:dyDescent="0.3">
      <c r="A7304">
        <v>607303</v>
      </c>
      <c r="B7304">
        <v>78708</v>
      </c>
      <c r="C7304">
        <v>25</v>
      </c>
      <c r="D7304" t="s">
        <v>4</v>
      </c>
      <c r="E7304" t="s">
        <v>5</v>
      </c>
      <c r="F7304" t="s">
        <v>22</v>
      </c>
      <c r="G7304" t="s">
        <v>31</v>
      </c>
      <c r="H7304" s="1">
        <v>45188</v>
      </c>
      <c r="I7304" t="s">
        <v>34</v>
      </c>
      <c r="J7304">
        <v>51</v>
      </c>
      <c r="K7304">
        <v>1.3</v>
      </c>
      <c r="L7304">
        <v>1359.16</v>
      </c>
      <c r="M7304">
        <v>27.27</v>
      </c>
      <c r="N7304" t="s">
        <v>48</v>
      </c>
      <c r="O7304">
        <v>2</v>
      </c>
      <c r="P7304" t="str" cm="1">
        <f t="array" ref="P7304">_xlfn.IFS(C7304&lt;25,"18-24", C7304&lt;=35,"25-35", C7304&lt;=50,"36-50",TRUE,"50+")</f>
        <v>25-35</v>
      </c>
      <c r="Q7304" t="str">
        <f t="shared" si="798"/>
        <v>new</v>
      </c>
      <c r="R7304" t="str">
        <f t="shared" si="799"/>
        <v>high value</v>
      </c>
      <c r="S7304" t="str">
        <f t="shared" si="800"/>
        <v>Low</v>
      </c>
      <c r="T7304" t="str">
        <f t="shared" si="801"/>
        <v>Sep</v>
      </c>
      <c r="U7304">
        <f t="shared" si="802"/>
        <v>2023</v>
      </c>
      <c r="V7304" t="str">
        <f t="shared" si="803"/>
        <v>0-5</v>
      </c>
      <c r="W7304" t="str">
        <f t="shared" si="804"/>
        <v>Slow</v>
      </c>
    </row>
    <row r="7305" spans="1:23" x14ac:dyDescent="0.3">
      <c r="A7305">
        <v>607304</v>
      </c>
      <c r="B7305">
        <v>31676</v>
      </c>
      <c r="C7305">
        <v>56</v>
      </c>
      <c r="D7305" t="s">
        <v>7</v>
      </c>
      <c r="E7305" t="s">
        <v>15</v>
      </c>
      <c r="F7305" t="s">
        <v>22</v>
      </c>
      <c r="G7305" t="s">
        <v>31</v>
      </c>
      <c r="H7305" s="1">
        <v>44607</v>
      </c>
      <c r="I7305" t="s">
        <v>34</v>
      </c>
      <c r="J7305">
        <v>85</v>
      </c>
      <c r="K7305">
        <v>8.5</v>
      </c>
      <c r="L7305">
        <v>383.03</v>
      </c>
      <c r="M7305">
        <v>95.63</v>
      </c>
      <c r="N7305" t="s">
        <v>50</v>
      </c>
      <c r="O7305">
        <v>5</v>
      </c>
      <c r="P7305" t="str" cm="1">
        <f t="array" ref="P7305">_xlfn.IFS(C7305&lt;25,"18-24", C7305&lt;=35,"25-35", C7305&lt;=50,"36-50",TRUE,"50+")</f>
        <v>50+</v>
      </c>
      <c r="Q7305" t="str">
        <f t="shared" si="798"/>
        <v>new</v>
      </c>
      <c r="R7305" t="str">
        <f t="shared" si="799"/>
        <v>medium</v>
      </c>
      <c r="S7305" t="str">
        <f t="shared" si="800"/>
        <v>High</v>
      </c>
      <c r="T7305" t="str">
        <f t="shared" si="801"/>
        <v>Feb</v>
      </c>
      <c r="U7305">
        <f t="shared" si="802"/>
        <v>2022</v>
      </c>
      <c r="V7305" t="str">
        <f t="shared" si="803"/>
        <v>5-10</v>
      </c>
      <c r="W7305" t="str">
        <f t="shared" si="804"/>
        <v>Slow</v>
      </c>
    </row>
    <row r="7306" spans="1:23" x14ac:dyDescent="0.3">
      <c r="A7306">
        <v>607305</v>
      </c>
      <c r="B7306">
        <v>75981</v>
      </c>
      <c r="C7306">
        <v>56</v>
      </c>
      <c r="D7306" t="s">
        <v>7</v>
      </c>
      <c r="E7306" t="s">
        <v>15</v>
      </c>
      <c r="F7306" t="s">
        <v>30</v>
      </c>
      <c r="G7306" t="s">
        <v>31</v>
      </c>
      <c r="H7306" s="1">
        <v>44915</v>
      </c>
      <c r="I7306" t="s">
        <v>33</v>
      </c>
      <c r="J7306">
        <v>38</v>
      </c>
      <c r="K7306">
        <v>3.5</v>
      </c>
      <c r="L7306">
        <v>863.31</v>
      </c>
      <c r="M7306">
        <v>96.92</v>
      </c>
      <c r="N7306" t="s">
        <v>48</v>
      </c>
      <c r="O7306">
        <v>2</v>
      </c>
      <c r="P7306" t="str" cm="1">
        <f t="array" ref="P7306">_xlfn.IFS(C7306&lt;25,"18-24", C7306&lt;=35,"25-35", C7306&lt;=50,"36-50",TRUE,"50+")</f>
        <v>50+</v>
      </c>
      <c r="Q7306" t="str">
        <f t="shared" si="798"/>
        <v>new</v>
      </c>
      <c r="R7306" t="str">
        <f t="shared" si="799"/>
        <v>high value</v>
      </c>
      <c r="S7306" t="str">
        <f t="shared" si="800"/>
        <v>Low</v>
      </c>
      <c r="T7306" t="str">
        <f t="shared" si="801"/>
        <v>Dec</v>
      </c>
      <c r="U7306">
        <f t="shared" si="802"/>
        <v>2022</v>
      </c>
      <c r="V7306" t="str">
        <f t="shared" si="803"/>
        <v>0-5</v>
      </c>
      <c r="W7306" t="str">
        <f t="shared" si="804"/>
        <v>Medium</v>
      </c>
    </row>
    <row r="7307" spans="1:23" x14ac:dyDescent="0.3">
      <c r="A7307">
        <v>607306</v>
      </c>
      <c r="B7307">
        <v>80072</v>
      </c>
      <c r="C7307">
        <v>37</v>
      </c>
      <c r="D7307" t="s">
        <v>7</v>
      </c>
      <c r="E7307" t="s">
        <v>16</v>
      </c>
      <c r="F7307" t="s">
        <v>30</v>
      </c>
      <c r="G7307" t="s">
        <v>23</v>
      </c>
      <c r="H7307" s="1">
        <v>44655</v>
      </c>
      <c r="I7307" t="s">
        <v>34</v>
      </c>
      <c r="J7307">
        <v>20</v>
      </c>
      <c r="K7307">
        <v>10.1</v>
      </c>
      <c r="L7307">
        <v>590.64</v>
      </c>
      <c r="M7307">
        <v>107.58</v>
      </c>
      <c r="N7307" t="s">
        <v>50</v>
      </c>
      <c r="O7307">
        <v>4</v>
      </c>
      <c r="P7307" t="str" cm="1">
        <f t="array" ref="P7307">_xlfn.IFS(C7307&lt;25,"18-24", C7307&lt;=35,"25-35", C7307&lt;=50,"36-50",TRUE,"50+")</f>
        <v>36-50</v>
      </c>
      <c r="Q7307" t="str">
        <f t="shared" si="798"/>
        <v>repeat</v>
      </c>
      <c r="R7307" t="str">
        <f t="shared" si="799"/>
        <v>high value</v>
      </c>
      <c r="S7307" t="str">
        <f t="shared" si="800"/>
        <v>medium</v>
      </c>
      <c r="T7307" t="str">
        <f t="shared" si="801"/>
        <v>Apr</v>
      </c>
      <c r="U7307">
        <f t="shared" si="802"/>
        <v>2022</v>
      </c>
      <c r="V7307" t="str">
        <f t="shared" si="803"/>
        <v>10-15</v>
      </c>
      <c r="W7307" t="str">
        <f t="shared" si="804"/>
        <v>Fast</v>
      </c>
    </row>
    <row r="7308" spans="1:23" x14ac:dyDescent="0.3">
      <c r="A7308">
        <v>607307</v>
      </c>
      <c r="B7308">
        <v>12885</v>
      </c>
      <c r="C7308">
        <v>59</v>
      </c>
      <c r="D7308" t="s">
        <v>4</v>
      </c>
      <c r="E7308" t="s">
        <v>15</v>
      </c>
      <c r="F7308" t="s">
        <v>24</v>
      </c>
      <c r="G7308" t="s">
        <v>21</v>
      </c>
      <c r="H7308" s="1">
        <v>44577</v>
      </c>
      <c r="I7308" t="s">
        <v>34</v>
      </c>
      <c r="J7308">
        <v>67</v>
      </c>
      <c r="K7308">
        <v>2.6</v>
      </c>
      <c r="L7308">
        <v>1419.83</v>
      </c>
      <c r="M7308">
        <v>42.9</v>
      </c>
      <c r="N7308" t="s">
        <v>47</v>
      </c>
      <c r="O7308">
        <v>3</v>
      </c>
      <c r="P7308" t="str" cm="1">
        <f t="array" ref="P7308">_xlfn.IFS(C7308&lt;25,"18-24", C7308&lt;=35,"25-35", C7308&lt;=50,"36-50",TRUE,"50+")</f>
        <v>50+</v>
      </c>
      <c r="Q7308" t="str">
        <f t="shared" si="798"/>
        <v>new</v>
      </c>
      <c r="R7308" t="str">
        <f t="shared" si="799"/>
        <v>high value</v>
      </c>
      <c r="S7308" t="str">
        <f t="shared" si="800"/>
        <v>medium</v>
      </c>
      <c r="T7308" t="str">
        <f t="shared" si="801"/>
        <v>Jan</v>
      </c>
      <c r="U7308">
        <f t="shared" si="802"/>
        <v>2022</v>
      </c>
      <c r="V7308" t="str">
        <f t="shared" si="803"/>
        <v>0-5</v>
      </c>
      <c r="W7308" t="str">
        <f t="shared" si="804"/>
        <v>Slow</v>
      </c>
    </row>
    <row r="7309" spans="1:23" x14ac:dyDescent="0.3">
      <c r="A7309">
        <v>607308</v>
      </c>
      <c r="B7309">
        <v>43240</v>
      </c>
      <c r="C7309">
        <v>25</v>
      </c>
      <c r="D7309" t="s">
        <v>7</v>
      </c>
      <c r="E7309" t="s">
        <v>11</v>
      </c>
      <c r="F7309" t="s">
        <v>22</v>
      </c>
      <c r="G7309" t="s">
        <v>25</v>
      </c>
      <c r="H7309" s="1">
        <v>45120</v>
      </c>
      <c r="I7309" t="s">
        <v>33</v>
      </c>
      <c r="J7309">
        <v>66</v>
      </c>
      <c r="K7309">
        <v>8.1</v>
      </c>
      <c r="L7309">
        <v>737.28</v>
      </c>
      <c r="M7309">
        <v>23.34</v>
      </c>
      <c r="N7309" t="s">
        <v>48</v>
      </c>
      <c r="O7309">
        <v>4</v>
      </c>
      <c r="P7309" t="str" cm="1">
        <f t="array" ref="P7309">_xlfn.IFS(C7309&lt;25,"18-24", C7309&lt;=35,"25-35", C7309&lt;=50,"36-50",TRUE,"50+")</f>
        <v>25-35</v>
      </c>
      <c r="Q7309" t="str">
        <f t="shared" si="798"/>
        <v>new</v>
      </c>
      <c r="R7309" t="str">
        <f t="shared" si="799"/>
        <v>high value</v>
      </c>
      <c r="S7309" t="str">
        <f t="shared" si="800"/>
        <v>medium</v>
      </c>
      <c r="T7309" t="str">
        <f t="shared" si="801"/>
        <v>Jul</v>
      </c>
      <c r="U7309">
        <f t="shared" si="802"/>
        <v>2023</v>
      </c>
      <c r="V7309" t="str">
        <f t="shared" si="803"/>
        <v>5-10</v>
      </c>
      <c r="W7309" t="str">
        <f t="shared" si="804"/>
        <v>Slow</v>
      </c>
    </row>
    <row r="7310" spans="1:23" x14ac:dyDescent="0.3">
      <c r="A7310">
        <v>607309</v>
      </c>
      <c r="B7310">
        <v>48939</v>
      </c>
      <c r="C7310">
        <v>48</v>
      </c>
      <c r="D7310" t="s">
        <v>4</v>
      </c>
      <c r="E7310" t="s">
        <v>8</v>
      </c>
      <c r="F7310" t="s">
        <v>22</v>
      </c>
      <c r="G7310" t="s">
        <v>27</v>
      </c>
      <c r="H7310" s="1">
        <v>45532</v>
      </c>
      <c r="I7310" t="s">
        <v>33</v>
      </c>
      <c r="J7310">
        <v>71</v>
      </c>
      <c r="K7310">
        <v>11.4</v>
      </c>
      <c r="L7310">
        <v>1130.6300000000001</v>
      </c>
      <c r="M7310">
        <v>57.51</v>
      </c>
      <c r="N7310" t="s">
        <v>50</v>
      </c>
      <c r="O7310">
        <v>3</v>
      </c>
      <c r="P7310" t="str" cm="1">
        <f t="array" ref="P7310">_xlfn.IFS(C7310&lt;25,"18-24", C7310&lt;=35,"25-35", C7310&lt;=50,"36-50",TRUE,"50+")</f>
        <v>36-50</v>
      </c>
      <c r="Q7310" t="str">
        <f t="shared" si="798"/>
        <v>new</v>
      </c>
      <c r="R7310" t="str">
        <f t="shared" si="799"/>
        <v>high value</v>
      </c>
      <c r="S7310" t="str">
        <f t="shared" si="800"/>
        <v>medium</v>
      </c>
      <c r="T7310" t="str">
        <f t="shared" si="801"/>
        <v>Aug</v>
      </c>
      <c r="U7310">
        <f t="shared" si="802"/>
        <v>2024</v>
      </c>
      <c r="V7310" t="str">
        <f t="shared" si="803"/>
        <v>10-15</v>
      </c>
      <c r="W7310" t="str">
        <f t="shared" si="804"/>
        <v>Slow</v>
      </c>
    </row>
    <row r="7311" spans="1:23" x14ac:dyDescent="0.3">
      <c r="A7311">
        <v>607310</v>
      </c>
      <c r="B7311">
        <v>75110</v>
      </c>
      <c r="C7311">
        <v>21</v>
      </c>
      <c r="D7311" t="s">
        <v>4</v>
      </c>
      <c r="E7311" t="s">
        <v>8</v>
      </c>
      <c r="F7311" t="s">
        <v>26</v>
      </c>
      <c r="G7311" t="s">
        <v>31</v>
      </c>
      <c r="H7311" s="1">
        <v>45000</v>
      </c>
      <c r="I7311" t="s">
        <v>33</v>
      </c>
      <c r="J7311">
        <v>38</v>
      </c>
      <c r="K7311">
        <v>14</v>
      </c>
      <c r="L7311">
        <v>1162.3800000000001</v>
      </c>
      <c r="M7311">
        <v>65.5</v>
      </c>
      <c r="N7311" t="s">
        <v>50</v>
      </c>
      <c r="O7311">
        <v>2</v>
      </c>
      <c r="P7311" t="str" cm="1">
        <f t="array" ref="P7311">_xlfn.IFS(C7311&lt;25,"18-24", C7311&lt;=35,"25-35", C7311&lt;=50,"36-50",TRUE,"50+")</f>
        <v>18-24</v>
      </c>
      <c r="Q7311" t="str">
        <f t="shared" si="798"/>
        <v>new</v>
      </c>
      <c r="R7311" t="str">
        <f t="shared" si="799"/>
        <v>high value</v>
      </c>
      <c r="S7311" t="str">
        <f t="shared" si="800"/>
        <v>Low</v>
      </c>
      <c r="T7311" t="str">
        <f t="shared" si="801"/>
        <v>Mar</v>
      </c>
      <c r="U7311">
        <f t="shared" si="802"/>
        <v>2023</v>
      </c>
      <c r="V7311" t="str">
        <f t="shared" si="803"/>
        <v>10-15</v>
      </c>
      <c r="W7311" t="str">
        <f t="shared" si="804"/>
        <v>Medium</v>
      </c>
    </row>
    <row r="7312" spans="1:23" x14ac:dyDescent="0.3">
      <c r="A7312">
        <v>607311</v>
      </c>
      <c r="B7312">
        <v>52060</v>
      </c>
      <c r="C7312">
        <v>42</v>
      </c>
      <c r="D7312" t="s">
        <v>4</v>
      </c>
      <c r="E7312" t="s">
        <v>8</v>
      </c>
      <c r="F7312" t="s">
        <v>32</v>
      </c>
      <c r="G7312" t="s">
        <v>23</v>
      </c>
      <c r="H7312" s="1">
        <v>44769</v>
      </c>
      <c r="I7312" t="s">
        <v>33</v>
      </c>
      <c r="J7312">
        <v>88</v>
      </c>
      <c r="K7312">
        <v>13</v>
      </c>
      <c r="L7312">
        <v>770.81</v>
      </c>
      <c r="M7312">
        <v>101.1</v>
      </c>
      <c r="N7312" t="s">
        <v>48</v>
      </c>
      <c r="O7312">
        <v>3</v>
      </c>
      <c r="P7312" t="str" cm="1">
        <f t="array" ref="P7312">_xlfn.IFS(C7312&lt;25,"18-24", C7312&lt;=35,"25-35", C7312&lt;=50,"36-50",TRUE,"50+")</f>
        <v>36-50</v>
      </c>
      <c r="Q7312" t="str">
        <f t="shared" si="798"/>
        <v>new</v>
      </c>
      <c r="R7312" t="str">
        <f t="shared" si="799"/>
        <v>high value</v>
      </c>
      <c r="S7312" t="str">
        <f t="shared" si="800"/>
        <v>medium</v>
      </c>
      <c r="T7312" t="str">
        <f t="shared" si="801"/>
        <v>Jul</v>
      </c>
      <c r="U7312">
        <f t="shared" si="802"/>
        <v>2022</v>
      </c>
      <c r="V7312" t="str">
        <f t="shared" si="803"/>
        <v>10-15</v>
      </c>
      <c r="W7312" t="str">
        <f t="shared" si="804"/>
        <v>Slow</v>
      </c>
    </row>
    <row r="7313" spans="1:23" x14ac:dyDescent="0.3">
      <c r="A7313">
        <v>607312</v>
      </c>
      <c r="B7313">
        <v>51204</v>
      </c>
      <c r="C7313">
        <v>24</v>
      </c>
      <c r="D7313" t="s">
        <v>7</v>
      </c>
      <c r="E7313" t="s">
        <v>11</v>
      </c>
      <c r="F7313" t="s">
        <v>22</v>
      </c>
      <c r="G7313" t="s">
        <v>23</v>
      </c>
      <c r="H7313" s="1">
        <v>45417</v>
      </c>
      <c r="I7313" t="s">
        <v>33</v>
      </c>
      <c r="J7313">
        <v>63</v>
      </c>
      <c r="K7313">
        <v>9</v>
      </c>
      <c r="L7313">
        <v>186.03</v>
      </c>
      <c r="M7313">
        <v>42.79</v>
      </c>
      <c r="N7313" t="s">
        <v>48</v>
      </c>
      <c r="O7313">
        <v>3</v>
      </c>
      <c r="P7313" t="str" cm="1">
        <f t="array" ref="P7313">_xlfn.IFS(C7313&lt;25,"18-24", C7313&lt;=35,"25-35", C7313&lt;=50,"36-50",TRUE,"50+")</f>
        <v>18-24</v>
      </c>
      <c r="Q7313" t="str">
        <f t="shared" si="798"/>
        <v>new</v>
      </c>
      <c r="R7313" t="str">
        <f t="shared" si="799"/>
        <v>low</v>
      </c>
      <c r="S7313" t="str">
        <f t="shared" si="800"/>
        <v>medium</v>
      </c>
      <c r="T7313" t="str">
        <f t="shared" si="801"/>
        <v>May</v>
      </c>
      <c r="U7313">
        <f t="shared" si="802"/>
        <v>2024</v>
      </c>
      <c r="V7313" t="str">
        <f t="shared" si="803"/>
        <v>5-10</v>
      </c>
      <c r="W7313" t="str">
        <f t="shared" si="804"/>
        <v>Slow</v>
      </c>
    </row>
    <row r="7314" spans="1:23" x14ac:dyDescent="0.3">
      <c r="A7314">
        <v>607313</v>
      </c>
      <c r="B7314">
        <v>38495</v>
      </c>
      <c r="C7314">
        <v>29</v>
      </c>
      <c r="D7314" t="s">
        <v>4</v>
      </c>
      <c r="E7314" t="s">
        <v>13</v>
      </c>
      <c r="F7314" t="s">
        <v>24</v>
      </c>
      <c r="G7314" t="s">
        <v>29</v>
      </c>
      <c r="H7314" s="1">
        <v>44982</v>
      </c>
      <c r="I7314" t="s">
        <v>34</v>
      </c>
      <c r="J7314">
        <v>56</v>
      </c>
      <c r="K7314">
        <v>3.7</v>
      </c>
      <c r="L7314">
        <v>1032.01</v>
      </c>
      <c r="M7314">
        <v>97.53</v>
      </c>
      <c r="N7314" t="s">
        <v>47</v>
      </c>
      <c r="O7314">
        <v>4</v>
      </c>
      <c r="P7314" t="str" cm="1">
        <f t="array" ref="P7314">_xlfn.IFS(C7314&lt;25,"18-24", C7314&lt;=35,"25-35", C7314&lt;=50,"36-50",TRUE,"50+")</f>
        <v>25-35</v>
      </c>
      <c r="Q7314" t="str">
        <f t="shared" si="798"/>
        <v>new</v>
      </c>
      <c r="R7314" t="str">
        <f t="shared" si="799"/>
        <v>high value</v>
      </c>
      <c r="S7314" t="str">
        <f t="shared" si="800"/>
        <v>medium</v>
      </c>
      <c r="T7314" t="str">
        <f t="shared" si="801"/>
        <v>Feb</v>
      </c>
      <c r="U7314">
        <f t="shared" si="802"/>
        <v>2023</v>
      </c>
      <c r="V7314" t="str">
        <f t="shared" si="803"/>
        <v>0-5</v>
      </c>
      <c r="W7314" t="str">
        <f t="shared" si="804"/>
        <v>Slow</v>
      </c>
    </row>
    <row r="7315" spans="1:23" x14ac:dyDescent="0.3">
      <c r="A7315">
        <v>607314</v>
      </c>
      <c r="B7315">
        <v>27510</v>
      </c>
      <c r="C7315">
        <v>26</v>
      </c>
      <c r="D7315" t="s">
        <v>4</v>
      </c>
      <c r="E7315" t="s">
        <v>13</v>
      </c>
      <c r="F7315" t="s">
        <v>19</v>
      </c>
      <c r="G7315" t="s">
        <v>23</v>
      </c>
      <c r="H7315" s="1">
        <v>45245</v>
      </c>
      <c r="I7315" t="s">
        <v>33</v>
      </c>
      <c r="J7315">
        <v>77</v>
      </c>
      <c r="K7315">
        <v>1.2</v>
      </c>
      <c r="L7315">
        <v>213.53</v>
      </c>
      <c r="M7315">
        <v>63.1</v>
      </c>
      <c r="N7315" t="s">
        <v>48</v>
      </c>
      <c r="O7315">
        <v>5</v>
      </c>
      <c r="P7315" t="str" cm="1">
        <f t="array" ref="P7315">_xlfn.IFS(C7315&lt;25,"18-24", C7315&lt;=35,"25-35", C7315&lt;=50,"36-50",TRUE,"50+")</f>
        <v>25-35</v>
      </c>
      <c r="Q7315" t="str">
        <f t="shared" si="798"/>
        <v>new</v>
      </c>
      <c r="R7315" t="str">
        <f t="shared" si="799"/>
        <v>low</v>
      </c>
      <c r="S7315" t="str">
        <f t="shared" si="800"/>
        <v>High</v>
      </c>
      <c r="T7315" t="str">
        <f t="shared" si="801"/>
        <v>Nov</v>
      </c>
      <c r="U7315">
        <f t="shared" si="802"/>
        <v>2023</v>
      </c>
      <c r="V7315" t="str">
        <f t="shared" si="803"/>
        <v>0-5</v>
      </c>
      <c r="W7315" t="str">
        <f t="shared" si="804"/>
        <v>Slow</v>
      </c>
    </row>
    <row r="7316" spans="1:23" x14ac:dyDescent="0.3">
      <c r="A7316">
        <v>607315</v>
      </c>
      <c r="B7316">
        <v>79515</v>
      </c>
      <c r="C7316">
        <v>39</v>
      </c>
      <c r="D7316" t="s">
        <v>4</v>
      </c>
      <c r="E7316" t="s">
        <v>16</v>
      </c>
      <c r="F7316" t="s">
        <v>18</v>
      </c>
      <c r="G7316" t="s">
        <v>29</v>
      </c>
      <c r="H7316" s="1">
        <v>45026</v>
      </c>
      <c r="I7316" t="s">
        <v>33</v>
      </c>
      <c r="J7316">
        <v>71</v>
      </c>
      <c r="K7316">
        <v>1.1000000000000001</v>
      </c>
      <c r="L7316">
        <v>1205.8900000000001</v>
      </c>
      <c r="M7316">
        <v>77.489999999999995</v>
      </c>
      <c r="N7316" t="s">
        <v>49</v>
      </c>
      <c r="O7316">
        <v>4</v>
      </c>
      <c r="P7316" t="str" cm="1">
        <f t="array" ref="P7316">_xlfn.IFS(C7316&lt;25,"18-24", C7316&lt;=35,"25-35", C7316&lt;=50,"36-50",TRUE,"50+")</f>
        <v>36-50</v>
      </c>
      <c r="Q7316" t="str">
        <f t="shared" si="798"/>
        <v>repeat</v>
      </c>
      <c r="R7316" t="str">
        <f t="shared" si="799"/>
        <v>high value</v>
      </c>
      <c r="S7316" t="str">
        <f t="shared" si="800"/>
        <v>medium</v>
      </c>
      <c r="T7316" t="str">
        <f t="shared" si="801"/>
        <v>Apr</v>
      </c>
      <c r="U7316">
        <f t="shared" si="802"/>
        <v>2023</v>
      </c>
      <c r="V7316" t="str">
        <f t="shared" si="803"/>
        <v>0-5</v>
      </c>
      <c r="W7316" t="str">
        <f t="shared" si="804"/>
        <v>Slow</v>
      </c>
    </row>
    <row r="7317" spans="1:23" x14ac:dyDescent="0.3">
      <c r="A7317">
        <v>607316</v>
      </c>
      <c r="B7317">
        <v>38005</v>
      </c>
      <c r="C7317">
        <v>48</v>
      </c>
      <c r="D7317" t="s">
        <v>4</v>
      </c>
      <c r="E7317" t="s">
        <v>16</v>
      </c>
      <c r="F7317" t="s">
        <v>26</v>
      </c>
      <c r="G7317" t="s">
        <v>27</v>
      </c>
      <c r="H7317" s="1">
        <v>45033</v>
      </c>
      <c r="I7317" t="s">
        <v>34</v>
      </c>
      <c r="J7317">
        <v>47</v>
      </c>
      <c r="K7317">
        <v>14.2</v>
      </c>
      <c r="L7317">
        <v>547.48</v>
      </c>
      <c r="M7317">
        <v>117.55</v>
      </c>
      <c r="N7317" t="s">
        <v>50</v>
      </c>
      <c r="O7317">
        <v>3</v>
      </c>
      <c r="P7317" t="str" cm="1">
        <f t="array" ref="P7317">_xlfn.IFS(C7317&lt;25,"18-24", C7317&lt;=35,"25-35", C7317&lt;=50,"36-50",TRUE,"50+")</f>
        <v>36-50</v>
      </c>
      <c r="Q7317" t="str">
        <f t="shared" si="798"/>
        <v>new</v>
      </c>
      <c r="R7317" t="str">
        <f t="shared" si="799"/>
        <v>high value</v>
      </c>
      <c r="S7317" t="str">
        <f t="shared" si="800"/>
        <v>medium</v>
      </c>
      <c r="T7317" t="str">
        <f t="shared" si="801"/>
        <v>Apr</v>
      </c>
      <c r="U7317">
        <f t="shared" si="802"/>
        <v>2023</v>
      </c>
      <c r="V7317" t="str">
        <f t="shared" si="803"/>
        <v>10-15</v>
      </c>
      <c r="W7317" t="str">
        <f t="shared" si="804"/>
        <v>Slow</v>
      </c>
    </row>
    <row r="7318" spans="1:23" x14ac:dyDescent="0.3">
      <c r="A7318">
        <v>607317</v>
      </c>
      <c r="B7318">
        <v>86460</v>
      </c>
      <c r="C7318">
        <v>60</v>
      </c>
      <c r="D7318" t="s">
        <v>4</v>
      </c>
      <c r="E7318" t="s">
        <v>15</v>
      </c>
      <c r="F7318" t="s">
        <v>18</v>
      </c>
      <c r="G7318" t="s">
        <v>23</v>
      </c>
      <c r="H7318" s="1">
        <v>45358</v>
      </c>
      <c r="I7318" t="s">
        <v>33</v>
      </c>
      <c r="J7318">
        <v>62</v>
      </c>
      <c r="K7318">
        <v>14.4</v>
      </c>
      <c r="L7318">
        <v>415.86</v>
      </c>
      <c r="M7318">
        <v>78.36</v>
      </c>
      <c r="N7318" t="s">
        <v>47</v>
      </c>
      <c r="O7318">
        <v>3</v>
      </c>
      <c r="P7318" t="str" cm="1">
        <f t="array" ref="P7318">_xlfn.IFS(C7318&lt;25,"18-24", C7318&lt;=35,"25-35", C7318&lt;=50,"36-50",TRUE,"50+")</f>
        <v>50+</v>
      </c>
      <c r="Q7318" t="str">
        <f t="shared" si="798"/>
        <v>new</v>
      </c>
      <c r="R7318" t="str">
        <f t="shared" si="799"/>
        <v>medium</v>
      </c>
      <c r="S7318" t="str">
        <f t="shared" si="800"/>
        <v>medium</v>
      </c>
      <c r="T7318" t="str">
        <f t="shared" si="801"/>
        <v>Mar</v>
      </c>
      <c r="U7318">
        <f t="shared" si="802"/>
        <v>2024</v>
      </c>
      <c r="V7318" t="str">
        <f t="shared" si="803"/>
        <v>10-15</v>
      </c>
      <c r="W7318" t="str">
        <f t="shared" si="804"/>
        <v>Slow</v>
      </c>
    </row>
    <row r="7319" spans="1:23" x14ac:dyDescent="0.3">
      <c r="A7319">
        <v>607318</v>
      </c>
      <c r="B7319">
        <v>70046</v>
      </c>
      <c r="C7319">
        <v>44</v>
      </c>
      <c r="D7319" t="s">
        <v>7</v>
      </c>
      <c r="E7319" t="s">
        <v>16</v>
      </c>
      <c r="F7319" t="s">
        <v>18</v>
      </c>
      <c r="G7319" t="s">
        <v>27</v>
      </c>
      <c r="H7319" s="1">
        <v>45374</v>
      </c>
      <c r="I7319" t="s">
        <v>34</v>
      </c>
      <c r="J7319">
        <v>52</v>
      </c>
      <c r="K7319">
        <v>6.7</v>
      </c>
      <c r="L7319">
        <v>1053.1600000000001</v>
      </c>
      <c r="M7319">
        <v>78.709999999999994</v>
      </c>
      <c r="N7319" t="s">
        <v>49</v>
      </c>
      <c r="O7319">
        <v>3</v>
      </c>
      <c r="P7319" t="str" cm="1">
        <f t="array" ref="P7319">_xlfn.IFS(C7319&lt;25,"18-24", C7319&lt;=35,"25-35", C7319&lt;=50,"36-50",TRUE,"50+")</f>
        <v>36-50</v>
      </c>
      <c r="Q7319" t="str">
        <f t="shared" si="798"/>
        <v>new</v>
      </c>
      <c r="R7319" t="str">
        <f t="shared" si="799"/>
        <v>high value</v>
      </c>
      <c r="S7319" t="str">
        <f t="shared" si="800"/>
        <v>medium</v>
      </c>
      <c r="T7319" t="str">
        <f t="shared" si="801"/>
        <v>Mar</v>
      </c>
      <c r="U7319">
        <f t="shared" si="802"/>
        <v>2024</v>
      </c>
      <c r="V7319" t="str">
        <f t="shared" si="803"/>
        <v>5-10</v>
      </c>
      <c r="W7319" t="str">
        <f t="shared" si="804"/>
        <v>Slow</v>
      </c>
    </row>
    <row r="7320" spans="1:23" x14ac:dyDescent="0.3">
      <c r="A7320">
        <v>607319</v>
      </c>
      <c r="B7320">
        <v>11199</v>
      </c>
      <c r="C7320">
        <v>47</v>
      </c>
      <c r="D7320" t="s">
        <v>7</v>
      </c>
      <c r="E7320" t="s">
        <v>8</v>
      </c>
      <c r="F7320" t="s">
        <v>30</v>
      </c>
      <c r="G7320" t="s">
        <v>29</v>
      </c>
      <c r="H7320" s="1">
        <v>45573</v>
      </c>
      <c r="I7320" t="s">
        <v>33</v>
      </c>
      <c r="J7320">
        <v>29</v>
      </c>
      <c r="K7320">
        <v>2</v>
      </c>
      <c r="L7320">
        <v>1022.84</v>
      </c>
      <c r="M7320">
        <v>44.29</v>
      </c>
      <c r="N7320" t="s">
        <v>47</v>
      </c>
      <c r="O7320">
        <v>2</v>
      </c>
      <c r="P7320" t="str" cm="1">
        <f t="array" ref="P7320">_xlfn.IFS(C7320&lt;25,"18-24", C7320&lt;=35,"25-35", C7320&lt;=50,"36-50",TRUE,"50+")</f>
        <v>36-50</v>
      </c>
      <c r="Q7320" t="str">
        <f t="shared" si="798"/>
        <v>new</v>
      </c>
      <c r="R7320" t="str">
        <f t="shared" si="799"/>
        <v>high value</v>
      </c>
      <c r="S7320" t="str">
        <f t="shared" si="800"/>
        <v>Low</v>
      </c>
      <c r="T7320" t="str">
        <f t="shared" si="801"/>
        <v>Oct</v>
      </c>
      <c r="U7320">
        <f t="shared" si="802"/>
        <v>2024</v>
      </c>
      <c r="V7320" t="str">
        <f t="shared" si="803"/>
        <v>0-5</v>
      </c>
      <c r="W7320" t="str">
        <f t="shared" si="804"/>
        <v>Fast</v>
      </c>
    </row>
    <row r="7321" spans="1:23" x14ac:dyDescent="0.3">
      <c r="A7321">
        <v>607320</v>
      </c>
      <c r="B7321">
        <v>24932</v>
      </c>
      <c r="C7321">
        <v>18</v>
      </c>
      <c r="D7321" t="s">
        <v>4</v>
      </c>
      <c r="E7321" t="s">
        <v>11</v>
      </c>
      <c r="F7321" t="s">
        <v>24</v>
      </c>
      <c r="G7321" t="s">
        <v>21</v>
      </c>
      <c r="H7321" s="1">
        <v>45615</v>
      </c>
      <c r="I7321" t="s">
        <v>33</v>
      </c>
      <c r="J7321">
        <v>59</v>
      </c>
      <c r="K7321">
        <v>10.4</v>
      </c>
      <c r="L7321">
        <v>287.76</v>
      </c>
      <c r="M7321">
        <v>67.95</v>
      </c>
      <c r="N7321" t="s">
        <v>47</v>
      </c>
      <c r="O7321">
        <v>2</v>
      </c>
      <c r="P7321" t="str" cm="1">
        <f t="array" ref="P7321">_xlfn.IFS(C7321&lt;25,"18-24", C7321&lt;=35,"25-35", C7321&lt;=50,"36-50",TRUE,"50+")</f>
        <v>18-24</v>
      </c>
      <c r="Q7321" t="str">
        <f t="shared" si="798"/>
        <v>new</v>
      </c>
      <c r="R7321" t="str">
        <f t="shared" si="799"/>
        <v>medium</v>
      </c>
      <c r="S7321" t="str">
        <f t="shared" si="800"/>
        <v>Low</v>
      </c>
      <c r="T7321" t="str">
        <f t="shared" si="801"/>
        <v>Nov</v>
      </c>
      <c r="U7321">
        <f t="shared" si="802"/>
        <v>2024</v>
      </c>
      <c r="V7321" t="str">
        <f t="shared" si="803"/>
        <v>10-15</v>
      </c>
      <c r="W7321" t="str">
        <f t="shared" si="804"/>
        <v>Slow</v>
      </c>
    </row>
    <row r="7322" spans="1:23" x14ac:dyDescent="0.3">
      <c r="A7322">
        <v>607321</v>
      </c>
      <c r="B7322">
        <v>33924</v>
      </c>
      <c r="C7322">
        <v>43</v>
      </c>
      <c r="D7322" t="s">
        <v>7</v>
      </c>
      <c r="E7322" t="s">
        <v>15</v>
      </c>
      <c r="F7322" t="s">
        <v>24</v>
      </c>
      <c r="G7322" t="s">
        <v>31</v>
      </c>
      <c r="H7322" s="1">
        <v>45225</v>
      </c>
      <c r="I7322" t="s">
        <v>34</v>
      </c>
      <c r="J7322">
        <v>59</v>
      </c>
      <c r="K7322">
        <v>2.2999999999999998</v>
      </c>
      <c r="L7322">
        <v>1226.57</v>
      </c>
      <c r="M7322">
        <v>118.34</v>
      </c>
      <c r="N7322" t="s">
        <v>47</v>
      </c>
      <c r="O7322">
        <v>5</v>
      </c>
      <c r="P7322" t="str" cm="1">
        <f t="array" ref="P7322">_xlfn.IFS(C7322&lt;25,"18-24", C7322&lt;=35,"25-35", C7322&lt;=50,"36-50",TRUE,"50+")</f>
        <v>36-50</v>
      </c>
      <c r="Q7322" t="str">
        <f t="shared" si="798"/>
        <v>new</v>
      </c>
      <c r="R7322" t="str">
        <f t="shared" si="799"/>
        <v>high value</v>
      </c>
      <c r="S7322" t="str">
        <f t="shared" si="800"/>
        <v>High</v>
      </c>
      <c r="T7322" t="str">
        <f t="shared" si="801"/>
        <v>Oct</v>
      </c>
      <c r="U7322">
        <f t="shared" si="802"/>
        <v>2023</v>
      </c>
      <c r="V7322" t="str">
        <f t="shared" si="803"/>
        <v>0-5</v>
      </c>
      <c r="W7322" t="str">
        <f t="shared" si="804"/>
        <v>Slow</v>
      </c>
    </row>
    <row r="7323" spans="1:23" x14ac:dyDescent="0.3">
      <c r="A7323">
        <v>607322</v>
      </c>
      <c r="B7323">
        <v>50899</v>
      </c>
      <c r="C7323">
        <v>63</v>
      </c>
      <c r="D7323" t="s">
        <v>4</v>
      </c>
      <c r="E7323" t="s">
        <v>8</v>
      </c>
      <c r="F7323" t="s">
        <v>22</v>
      </c>
      <c r="G7323" t="s">
        <v>21</v>
      </c>
      <c r="H7323" s="1">
        <v>44785</v>
      </c>
      <c r="I7323" t="s">
        <v>34</v>
      </c>
      <c r="J7323">
        <v>27</v>
      </c>
      <c r="K7323">
        <v>7.6</v>
      </c>
      <c r="L7323">
        <v>226.45</v>
      </c>
      <c r="M7323">
        <v>39.44</v>
      </c>
      <c r="N7323" t="s">
        <v>48</v>
      </c>
      <c r="O7323">
        <v>2</v>
      </c>
      <c r="P7323" t="str" cm="1">
        <f t="array" ref="P7323">_xlfn.IFS(C7323&lt;25,"18-24", C7323&lt;=35,"25-35", C7323&lt;=50,"36-50",TRUE,"50+")</f>
        <v>50+</v>
      </c>
      <c r="Q7323" t="str">
        <f t="shared" si="798"/>
        <v>repeat</v>
      </c>
      <c r="R7323" t="str">
        <f t="shared" si="799"/>
        <v>low</v>
      </c>
      <c r="S7323" t="str">
        <f t="shared" si="800"/>
        <v>Low</v>
      </c>
      <c r="T7323" t="str">
        <f t="shared" si="801"/>
        <v>Aug</v>
      </c>
      <c r="U7323">
        <f t="shared" si="802"/>
        <v>2022</v>
      </c>
      <c r="V7323" t="str">
        <f t="shared" si="803"/>
        <v>5-10</v>
      </c>
      <c r="W7323" t="str">
        <f t="shared" si="804"/>
        <v>Fast</v>
      </c>
    </row>
    <row r="7324" spans="1:23" x14ac:dyDescent="0.3">
      <c r="A7324">
        <v>607323</v>
      </c>
      <c r="B7324">
        <v>72682</v>
      </c>
      <c r="C7324">
        <v>21</v>
      </c>
      <c r="D7324" t="s">
        <v>4</v>
      </c>
      <c r="E7324" t="s">
        <v>15</v>
      </c>
      <c r="F7324" t="s">
        <v>19</v>
      </c>
      <c r="G7324" t="s">
        <v>27</v>
      </c>
      <c r="H7324" s="1">
        <v>45621</v>
      </c>
      <c r="I7324" t="s">
        <v>34</v>
      </c>
      <c r="J7324">
        <v>89</v>
      </c>
      <c r="K7324">
        <v>9.1999999999999993</v>
      </c>
      <c r="L7324">
        <v>1209.0899999999999</v>
      </c>
      <c r="M7324">
        <v>50.37</v>
      </c>
      <c r="N7324" t="s">
        <v>48</v>
      </c>
      <c r="O7324">
        <v>3</v>
      </c>
      <c r="P7324" t="str" cm="1">
        <f t="array" ref="P7324">_xlfn.IFS(C7324&lt;25,"18-24", C7324&lt;=35,"25-35", C7324&lt;=50,"36-50",TRUE,"50+")</f>
        <v>18-24</v>
      </c>
      <c r="Q7324" t="str">
        <f t="shared" si="798"/>
        <v>new</v>
      </c>
      <c r="R7324" t="str">
        <f t="shared" si="799"/>
        <v>high value</v>
      </c>
      <c r="S7324" t="str">
        <f t="shared" si="800"/>
        <v>medium</v>
      </c>
      <c r="T7324" t="str">
        <f t="shared" si="801"/>
        <v>Nov</v>
      </c>
      <c r="U7324">
        <f t="shared" si="802"/>
        <v>2024</v>
      </c>
      <c r="V7324" t="str">
        <f t="shared" si="803"/>
        <v>5-10</v>
      </c>
      <c r="W7324" t="str">
        <f t="shared" si="804"/>
        <v>Slow</v>
      </c>
    </row>
    <row r="7325" spans="1:23" x14ac:dyDescent="0.3">
      <c r="A7325">
        <v>607324</v>
      </c>
      <c r="B7325">
        <v>73045</v>
      </c>
      <c r="C7325">
        <v>42</v>
      </c>
      <c r="D7325" t="s">
        <v>7</v>
      </c>
      <c r="E7325" t="s">
        <v>8</v>
      </c>
      <c r="F7325" t="s">
        <v>19</v>
      </c>
      <c r="G7325" t="s">
        <v>25</v>
      </c>
      <c r="H7325" s="1">
        <v>45306</v>
      </c>
      <c r="I7325" t="s">
        <v>34</v>
      </c>
      <c r="J7325">
        <v>88</v>
      </c>
      <c r="K7325">
        <v>10.5</v>
      </c>
      <c r="L7325">
        <v>1184.83</v>
      </c>
      <c r="M7325">
        <v>68.48</v>
      </c>
      <c r="N7325" t="s">
        <v>47</v>
      </c>
      <c r="O7325">
        <v>1</v>
      </c>
      <c r="P7325" t="str" cm="1">
        <f t="array" ref="P7325">_xlfn.IFS(C7325&lt;25,"18-24", C7325&lt;=35,"25-35", C7325&lt;=50,"36-50",TRUE,"50+")</f>
        <v>36-50</v>
      </c>
      <c r="Q7325" t="str">
        <f t="shared" si="798"/>
        <v>new</v>
      </c>
      <c r="R7325" t="str">
        <f t="shared" si="799"/>
        <v>high value</v>
      </c>
      <c r="S7325" t="str">
        <f t="shared" si="800"/>
        <v>Low</v>
      </c>
      <c r="T7325" t="str">
        <f t="shared" si="801"/>
        <v>Jan</v>
      </c>
      <c r="U7325">
        <f t="shared" si="802"/>
        <v>2024</v>
      </c>
      <c r="V7325" t="str">
        <f t="shared" si="803"/>
        <v>10-15</v>
      </c>
      <c r="W7325" t="str">
        <f t="shared" si="804"/>
        <v>Slow</v>
      </c>
    </row>
    <row r="7326" spans="1:23" x14ac:dyDescent="0.3">
      <c r="A7326">
        <v>607325</v>
      </c>
      <c r="B7326">
        <v>41246</v>
      </c>
      <c r="C7326">
        <v>47</v>
      </c>
      <c r="D7326" t="s">
        <v>7</v>
      </c>
      <c r="E7326" t="s">
        <v>5</v>
      </c>
      <c r="F7326" t="s">
        <v>22</v>
      </c>
      <c r="G7326" t="s">
        <v>25</v>
      </c>
      <c r="H7326" s="1">
        <v>45365</v>
      </c>
      <c r="I7326" t="s">
        <v>34</v>
      </c>
      <c r="J7326">
        <v>81</v>
      </c>
      <c r="K7326">
        <v>7.7</v>
      </c>
      <c r="L7326">
        <v>1164.3800000000001</v>
      </c>
      <c r="M7326">
        <v>89.74</v>
      </c>
      <c r="N7326" t="s">
        <v>50</v>
      </c>
      <c r="O7326">
        <v>1</v>
      </c>
      <c r="P7326" t="str" cm="1">
        <f t="array" ref="P7326">_xlfn.IFS(C7326&lt;25,"18-24", C7326&lt;=35,"25-35", C7326&lt;=50,"36-50",TRUE,"50+")</f>
        <v>36-50</v>
      </c>
      <c r="Q7326" t="str">
        <f t="shared" si="798"/>
        <v>new</v>
      </c>
      <c r="R7326" t="str">
        <f t="shared" si="799"/>
        <v>high value</v>
      </c>
      <c r="S7326" t="str">
        <f t="shared" si="800"/>
        <v>Low</v>
      </c>
      <c r="T7326" t="str">
        <f t="shared" si="801"/>
        <v>Mar</v>
      </c>
      <c r="U7326">
        <f t="shared" si="802"/>
        <v>2024</v>
      </c>
      <c r="V7326" t="str">
        <f t="shared" si="803"/>
        <v>5-10</v>
      </c>
      <c r="W7326" t="str">
        <f t="shared" si="804"/>
        <v>Slow</v>
      </c>
    </row>
    <row r="7327" spans="1:23" x14ac:dyDescent="0.3">
      <c r="A7327">
        <v>607326</v>
      </c>
      <c r="B7327">
        <v>68794</v>
      </c>
      <c r="C7327">
        <v>46</v>
      </c>
      <c r="D7327" t="s">
        <v>7</v>
      </c>
      <c r="E7327" t="s">
        <v>5</v>
      </c>
      <c r="F7327" t="s">
        <v>28</v>
      </c>
      <c r="G7327" t="s">
        <v>21</v>
      </c>
      <c r="H7327" s="1">
        <v>45653</v>
      </c>
      <c r="I7327" t="s">
        <v>33</v>
      </c>
      <c r="J7327">
        <v>23</v>
      </c>
      <c r="K7327">
        <v>1.2</v>
      </c>
      <c r="L7327">
        <v>1059.45</v>
      </c>
      <c r="M7327">
        <v>40.729999999999997</v>
      </c>
      <c r="N7327" t="s">
        <v>47</v>
      </c>
      <c r="O7327">
        <v>5</v>
      </c>
      <c r="P7327" t="str" cm="1">
        <f t="array" ref="P7327">_xlfn.IFS(C7327&lt;25,"18-24", C7327&lt;=35,"25-35", C7327&lt;=50,"36-50",TRUE,"50+")</f>
        <v>36-50</v>
      </c>
      <c r="Q7327" t="str">
        <f t="shared" si="798"/>
        <v>new</v>
      </c>
      <c r="R7327" t="str">
        <f t="shared" si="799"/>
        <v>high value</v>
      </c>
      <c r="S7327" t="str">
        <f t="shared" si="800"/>
        <v>High</v>
      </c>
      <c r="T7327" t="str">
        <f t="shared" si="801"/>
        <v>Dec</v>
      </c>
      <c r="U7327">
        <f t="shared" si="802"/>
        <v>2024</v>
      </c>
      <c r="V7327" t="str">
        <f t="shared" si="803"/>
        <v>0-5</v>
      </c>
      <c r="W7327" t="str">
        <f t="shared" si="804"/>
        <v>Fast</v>
      </c>
    </row>
    <row r="7328" spans="1:23" x14ac:dyDescent="0.3">
      <c r="A7328">
        <v>607327</v>
      </c>
      <c r="B7328">
        <v>30544</v>
      </c>
      <c r="C7328">
        <v>46</v>
      </c>
      <c r="D7328" t="s">
        <v>7</v>
      </c>
      <c r="E7328" t="s">
        <v>15</v>
      </c>
      <c r="F7328" t="s">
        <v>26</v>
      </c>
      <c r="G7328" t="s">
        <v>21</v>
      </c>
      <c r="H7328" s="1">
        <v>44596</v>
      </c>
      <c r="I7328" t="s">
        <v>33</v>
      </c>
      <c r="J7328">
        <v>44</v>
      </c>
      <c r="K7328">
        <v>14.1</v>
      </c>
      <c r="L7328">
        <v>1468.37</v>
      </c>
      <c r="M7328">
        <v>60.2</v>
      </c>
      <c r="N7328" t="s">
        <v>47</v>
      </c>
      <c r="O7328">
        <v>3</v>
      </c>
      <c r="P7328" t="str" cm="1">
        <f t="array" ref="P7328">_xlfn.IFS(C7328&lt;25,"18-24", C7328&lt;=35,"25-35", C7328&lt;=50,"36-50",TRUE,"50+")</f>
        <v>36-50</v>
      </c>
      <c r="Q7328" t="str">
        <f t="shared" si="798"/>
        <v>repeat</v>
      </c>
      <c r="R7328" t="str">
        <f t="shared" si="799"/>
        <v>high value</v>
      </c>
      <c r="S7328" t="str">
        <f t="shared" si="800"/>
        <v>medium</v>
      </c>
      <c r="T7328" t="str">
        <f t="shared" si="801"/>
        <v>Feb</v>
      </c>
      <c r="U7328">
        <f t="shared" si="802"/>
        <v>2022</v>
      </c>
      <c r="V7328" t="str">
        <f t="shared" si="803"/>
        <v>10-15</v>
      </c>
      <c r="W7328" t="str">
        <f t="shared" si="804"/>
        <v>Medium</v>
      </c>
    </row>
    <row r="7329" spans="1:23" x14ac:dyDescent="0.3">
      <c r="A7329">
        <v>607328</v>
      </c>
      <c r="B7329">
        <v>70024</v>
      </c>
      <c r="C7329">
        <v>20</v>
      </c>
      <c r="D7329" t="s">
        <v>4</v>
      </c>
      <c r="E7329" t="s">
        <v>8</v>
      </c>
      <c r="F7329" t="s">
        <v>30</v>
      </c>
      <c r="G7329" t="s">
        <v>27</v>
      </c>
      <c r="H7329" s="1">
        <v>45017</v>
      </c>
      <c r="I7329" t="s">
        <v>33</v>
      </c>
      <c r="J7329">
        <v>54</v>
      </c>
      <c r="K7329">
        <v>4.7</v>
      </c>
      <c r="L7329">
        <v>852.05</v>
      </c>
      <c r="M7329">
        <v>94.04</v>
      </c>
      <c r="N7329" t="s">
        <v>49</v>
      </c>
      <c r="O7329">
        <v>4</v>
      </c>
      <c r="P7329" t="str" cm="1">
        <f t="array" ref="P7329">_xlfn.IFS(C7329&lt;25,"18-24", C7329&lt;=35,"25-35", C7329&lt;=50,"36-50",TRUE,"50+")</f>
        <v>18-24</v>
      </c>
      <c r="Q7329" t="str">
        <f t="shared" si="798"/>
        <v>new</v>
      </c>
      <c r="R7329" t="str">
        <f t="shared" si="799"/>
        <v>high value</v>
      </c>
      <c r="S7329" t="str">
        <f t="shared" si="800"/>
        <v>medium</v>
      </c>
      <c r="T7329" t="str">
        <f t="shared" si="801"/>
        <v>Apr</v>
      </c>
      <c r="U7329">
        <f t="shared" si="802"/>
        <v>2023</v>
      </c>
      <c r="V7329" t="str">
        <f t="shared" si="803"/>
        <v>0-5</v>
      </c>
      <c r="W7329" t="str">
        <f t="shared" si="804"/>
        <v>Slow</v>
      </c>
    </row>
    <row r="7330" spans="1:23" x14ac:dyDescent="0.3">
      <c r="A7330">
        <v>607329</v>
      </c>
      <c r="B7330">
        <v>57250</v>
      </c>
      <c r="C7330">
        <v>37</v>
      </c>
      <c r="D7330" t="s">
        <v>7</v>
      </c>
      <c r="E7330" t="s">
        <v>16</v>
      </c>
      <c r="F7330" t="s">
        <v>19</v>
      </c>
      <c r="G7330" t="s">
        <v>29</v>
      </c>
      <c r="H7330" s="1">
        <v>45484</v>
      </c>
      <c r="I7330" t="s">
        <v>34</v>
      </c>
      <c r="J7330">
        <v>85</v>
      </c>
      <c r="K7330">
        <v>5.4</v>
      </c>
      <c r="L7330">
        <v>1341.91</v>
      </c>
      <c r="M7330">
        <v>50.67</v>
      </c>
      <c r="N7330" t="s">
        <v>47</v>
      </c>
      <c r="O7330">
        <v>4</v>
      </c>
      <c r="P7330" t="str" cm="1">
        <f t="array" ref="P7330">_xlfn.IFS(C7330&lt;25,"18-24", C7330&lt;=35,"25-35", C7330&lt;=50,"36-50",TRUE,"50+")</f>
        <v>36-50</v>
      </c>
      <c r="Q7330" t="str">
        <f t="shared" si="798"/>
        <v>new</v>
      </c>
      <c r="R7330" t="str">
        <f t="shared" si="799"/>
        <v>high value</v>
      </c>
      <c r="S7330" t="str">
        <f t="shared" si="800"/>
        <v>medium</v>
      </c>
      <c r="T7330" t="str">
        <f t="shared" si="801"/>
        <v>Jul</v>
      </c>
      <c r="U7330">
        <f t="shared" si="802"/>
        <v>2024</v>
      </c>
      <c r="V7330" t="str">
        <f t="shared" si="803"/>
        <v>5-10</v>
      </c>
      <c r="W7330" t="str">
        <f t="shared" si="804"/>
        <v>Slow</v>
      </c>
    </row>
    <row r="7331" spans="1:23" x14ac:dyDescent="0.3">
      <c r="A7331">
        <v>607330</v>
      </c>
      <c r="B7331">
        <v>46312</v>
      </c>
      <c r="C7331">
        <v>42</v>
      </c>
      <c r="D7331" t="s">
        <v>4</v>
      </c>
      <c r="E7331" t="s">
        <v>8</v>
      </c>
      <c r="F7331" t="s">
        <v>30</v>
      </c>
      <c r="G7331" t="s">
        <v>23</v>
      </c>
      <c r="H7331" s="1">
        <v>44712</v>
      </c>
      <c r="I7331" t="s">
        <v>34</v>
      </c>
      <c r="J7331">
        <v>50</v>
      </c>
      <c r="K7331">
        <v>4</v>
      </c>
      <c r="L7331">
        <v>1181.58</v>
      </c>
      <c r="M7331">
        <v>38.43</v>
      </c>
      <c r="N7331" t="s">
        <v>47</v>
      </c>
      <c r="O7331">
        <v>1</v>
      </c>
      <c r="P7331" t="str" cm="1">
        <f t="array" ref="P7331">_xlfn.IFS(C7331&lt;25,"18-24", C7331&lt;=35,"25-35", C7331&lt;=50,"36-50",TRUE,"50+")</f>
        <v>36-50</v>
      </c>
      <c r="Q7331" t="str">
        <f t="shared" si="798"/>
        <v>new</v>
      </c>
      <c r="R7331" t="str">
        <f t="shared" si="799"/>
        <v>high value</v>
      </c>
      <c r="S7331" t="str">
        <f t="shared" si="800"/>
        <v>Low</v>
      </c>
      <c r="T7331" t="str">
        <f t="shared" si="801"/>
        <v>May</v>
      </c>
      <c r="U7331">
        <f t="shared" si="802"/>
        <v>2022</v>
      </c>
      <c r="V7331" t="str">
        <f t="shared" si="803"/>
        <v>0-5</v>
      </c>
      <c r="W7331" t="str">
        <f t="shared" si="804"/>
        <v>Slow</v>
      </c>
    </row>
    <row r="7332" spans="1:23" x14ac:dyDescent="0.3">
      <c r="A7332">
        <v>607331</v>
      </c>
      <c r="B7332">
        <v>74583</v>
      </c>
      <c r="C7332">
        <v>20</v>
      </c>
      <c r="D7332" t="s">
        <v>4</v>
      </c>
      <c r="E7332" t="s">
        <v>11</v>
      </c>
      <c r="F7332" t="s">
        <v>26</v>
      </c>
      <c r="G7332" t="s">
        <v>29</v>
      </c>
      <c r="H7332" s="1">
        <v>45656</v>
      </c>
      <c r="I7332" t="s">
        <v>34</v>
      </c>
      <c r="J7332">
        <v>58</v>
      </c>
      <c r="K7332">
        <v>2.2999999999999998</v>
      </c>
      <c r="L7332">
        <v>498.2</v>
      </c>
      <c r="M7332">
        <v>107.89</v>
      </c>
      <c r="N7332" t="s">
        <v>47</v>
      </c>
      <c r="O7332">
        <v>4</v>
      </c>
      <c r="P7332" t="str" cm="1">
        <f t="array" ref="P7332">_xlfn.IFS(C7332&lt;25,"18-24", C7332&lt;=35,"25-35", C7332&lt;=50,"36-50",TRUE,"50+")</f>
        <v>18-24</v>
      </c>
      <c r="Q7332" t="str">
        <f t="shared" si="798"/>
        <v>new</v>
      </c>
      <c r="R7332" t="str">
        <f t="shared" si="799"/>
        <v>medium</v>
      </c>
      <c r="S7332" t="str">
        <f t="shared" si="800"/>
        <v>medium</v>
      </c>
      <c r="T7332" t="str">
        <f t="shared" si="801"/>
        <v>Dec</v>
      </c>
      <c r="U7332">
        <f t="shared" si="802"/>
        <v>2024</v>
      </c>
      <c r="V7332" t="str">
        <f t="shared" si="803"/>
        <v>0-5</v>
      </c>
      <c r="W7332" t="str">
        <f t="shared" si="804"/>
        <v>Slow</v>
      </c>
    </row>
    <row r="7333" spans="1:23" x14ac:dyDescent="0.3">
      <c r="A7333">
        <v>607332</v>
      </c>
      <c r="B7333">
        <v>77240</v>
      </c>
      <c r="C7333">
        <v>18</v>
      </c>
      <c r="D7333" t="s">
        <v>4</v>
      </c>
      <c r="E7333" t="s">
        <v>11</v>
      </c>
      <c r="F7333" t="s">
        <v>18</v>
      </c>
      <c r="G7333" t="s">
        <v>27</v>
      </c>
      <c r="H7333" s="1">
        <v>45022</v>
      </c>
      <c r="I7333" t="s">
        <v>34</v>
      </c>
      <c r="J7333">
        <v>39</v>
      </c>
      <c r="K7333">
        <v>10.4</v>
      </c>
      <c r="L7333">
        <v>1060.19</v>
      </c>
      <c r="M7333">
        <v>37.86</v>
      </c>
      <c r="N7333" t="s">
        <v>50</v>
      </c>
      <c r="O7333">
        <v>3</v>
      </c>
      <c r="P7333" t="str" cm="1">
        <f t="array" ref="P7333">_xlfn.IFS(C7333&lt;25,"18-24", C7333&lt;=35,"25-35", C7333&lt;=50,"36-50",TRUE,"50+")</f>
        <v>18-24</v>
      </c>
      <c r="Q7333" t="str">
        <f t="shared" si="798"/>
        <v>new</v>
      </c>
      <c r="R7333" t="str">
        <f t="shared" si="799"/>
        <v>high value</v>
      </c>
      <c r="S7333" t="str">
        <f t="shared" si="800"/>
        <v>medium</v>
      </c>
      <c r="T7333" t="str">
        <f t="shared" si="801"/>
        <v>Apr</v>
      </c>
      <c r="U7333">
        <f t="shared" si="802"/>
        <v>2023</v>
      </c>
      <c r="V7333" t="str">
        <f t="shared" si="803"/>
        <v>10-15</v>
      </c>
      <c r="W7333" t="str">
        <f t="shared" si="804"/>
        <v>Medium</v>
      </c>
    </row>
    <row r="7334" spans="1:23" x14ac:dyDescent="0.3">
      <c r="A7334">
        <v>607333</v>
      </c>
      <c r="B7334">
        <v>17150</v>
      </c>
      <c r="C7334">
        <v>41</v>
      </c>
      <c r="D7334" t="s">
        <v>7</v>
      </c>
      <c r="E7334" t="s">
        <v>5</v>
      </c>
      <c r="F7334" t="s">
        <v>26</v>
      </c>
      <c r="G7334" t="s">
        <v>27</v>
      </c>
      <c r="H7334" s="1">
        <v>45591</v>
      </c>
      <c r="I7334" t="s">
        <v>34</v>
      </c>
      <c r="J7334">
        <v>84</v>
      </c>
      <c r="K7334">
        <v>12.5</v>
      </c>
      <c r="L7334">
        <v>1284.98</v>
      </c>
      <c r="M7334">
        <v>33.69</v>
      </c>
      <c r="N7334" t="s">
        <v>47</v>
      </c>
      <c r="O7334">
        <v>3</v>
      </c>
      <c r="P7334" t="str" cm="1">
        <f t="array" ref="P7334">_xlfn.IFS(C7334&lt;25,"18-24", C7334&lt;=35,"25-35", C7334&lt;=50,"36-50",TRUE,"50+")</f>
        <v>36-50</v>
      </c>
      <c r="Q7334" t="str">
        <f t="shared" si="798"/>
        <v>new</v>
      </c>
      <c r="R7334" t="str">
        <f t="shared" si="799"/>
        <v>high value</v>
      </c>
      <c r="S7334" t="str">
        <f t="shared" si="800"/>
        <v>medium</v>
      </c>
      <c r="T7334" t="str">
        <f t="shared" si="801"/>
        <v>Oct</v>
      </c>
      <c r="U7334">
        <f t="shared" si="802"/>
        <v>2024</v>
      </c>
      <c r="V7334" t="str">
        <f t="shared" si="803"/>
        <v>10-15</v>
      </c>
      <c r="W7334" t="str">
        <f t="shared" si="804"/>
        <v>Slow</v>
      </c>
    </row>
    <row r="7335" spans="1:23" x14ac:dyDescent="0.3">
      <c r="A7335">
        <v>607334</v>
      </c>
      <c r="B7335">
        <v>82048</v>
      </c>
      <c r="C7335">
        <v>40</v>
      </c>
      <c r="D7335" t="s">
        <v>4</v>
      </c>
      <c r="E7335" t="s">
        <v>13</v>
      </c>
      <c r="F7335" t="s">
        <v>18</v>
      </c>
      <c r="G7335" t="s">
        <v>21</v>
      </c>
      <c r="H7335" s="1">
        <v>45039</v>
      </c>
      <c r="I7335" t="s">
        <v>33</v>
      </c>
      <c r="J7335">
        <v>39</v>
      </c>
      <c r="K7335">
        <v>14.6</v>
      </c>
      <c r="L7335">
        <v>273.85000000000002</v>
      </c>
      <c r="M7335">
        <v>66.64</v>
      </c>
      <c r="N7335" t="s">
        <v>48</v>
      </c>
      <c r="O7335">
        <v>1</v>
      </c>
      <c r="P7335" t="str" cm="1">
        <f t="array" ref="P7335">_xlfn.IFS(C7335&lt;25,"18-24", C7335&lt;=35,"25-35", C7335&lt;=50,"36-50",TRUE,"50+")</f>
        <v>36-50</v>
      </c>
      <c r="Q7335" t="str">
        <f t="shared" si="798"/>
        <v>repeat</v>
      </c>
      <c r="R7335" t="str">
        <f t="shared" si="799"/>
        <v>medium</v>
      </c>
      <c r="S7335" t="str">
        <f t="shared" si="800"/>
        <v>Low</v>
      </c>
      <c r="T7335" t="str">
        <f t="shared" si="801"/>
        <v>Apr</v>
      </c>
      <c r="U7335">
        <f t="shared" si="802"/>
        <v>2023</v>
      </c>
      <c r="V7335" t="str">
        <f t="shared" si="803"/>
        <v>10-15</v>
      </c>
      <c r="W7335" t="str">
        <f t="shared" si="804"/>
        <v>Medium</v>
      </c>
    </row>
    <row r="7336" spans="1:23" x14ac:dyDescent="0.3">
      <c r="A7336">
        <v>607335</v>
      </c>
      <c r="B7336">
        <v>93778</v>
      </c>
      <c r="C7336">
        <v>61</v>
      </c>
      <c r="D7336" t="s">
        <v>7</v>
      </c>
      <c r="E7336" t="s">
        <v>13</v>
      </c>
      <c r="F7336" t="s">
        <v>28</v>
      </c>
      <c r="G7336" t="s">
        <v>31</v>
      </c>
      <c r="H7336" s="1">
        <v>44856</v>
      </c>
      <c r="I7336" t="s">
        <v>34</v>
      </c>
      <c r="J7336">
        <v>83</v>
      </c>
      <c r="K7336">
        <v>3.2</v>
      </c>
      <c r="L7336">
        <v>1100.99</v>
      </c>
      <c r="M7336">
        <v>50.28</v>
      </c>
      <c r="N7336" t="s">
        <v>47</v>
      </c>
      <c r="O7336">
        <v>1</v>
      </c>
      <c r="P7336" t="str" cm="1">
        <f t="array" ref="P7336">_xlfn.IFS(C7336&lt;25,"18-24", C7336&lt;=35,"25-35", C7336&lt;=50,"36-50",TRUE,"50+")</f>
        <v>50+</v>
      </c>
      <c r="Q7336" t="str">
        <f t="shared" si="798"/>
        <v>new</v>
      </c>
      <c r="R7336" t="str">
        <f t="shared" si="799"/>
        <v>high value</v>
      </c>
      <c r="S7336" t="str">
        <f t="shared" si="800"/>
        <v>Low</v>
      </c>
      <c r="T7336" t="str">
        <f t="shared" si="801"/>
        <v>Oct</v>
      </c>
      <c r="U7336">
        <f t="shared" si="802"/>
        <v>2022</v>
      </c>
      <c r="V7336" t="str">
        <f t="shared" si="803"/>
        <v>0-5</v>
      </c>
      <c r="W7336" t="str">
        <f t="shared" si="804"/>
        <v>Slow</v>
      </c>
    </row>
    <row r="7337" spans="1:23" x14ac:dyDescent="0.3">
      <c r="A7337">
        <v>607336</v>
      </c>
      <c r="B7337">
        <v>29628</v>
      </c>
      <c r="C7337">
        <v>18</v>
      </c>
      <c r="D7337" t="s">
        <v>4</v>
      </c>
      <c r="E7337" t="s">
        <v>11</v>
      </c>
      <c r="F7337" t="s">
        <v>32</v>
      </c>
      <c r="G7337" t="s">
        <v>23</v>
      </c>
      <c r="H7337" s="1">
        <v>45243</v>
      </c>
      <c r="I7337" t="s">
        <v>33</v>
      </c>
      <c r="J7337">
        <v>84</v>
      </c>
      <c r="K7337">
        <v>4.4000000000000004</v>
      </c>
      <c r="L7337">
        <v>1229.98</v>
      </c>
      <c r="M7337">
        <v>81.72</v>
      </c>
      <c r="N7337" t="s">
        <v>49</v>
      </c>
      <c r="O7337">
        <v>3</v>
      </c>
      <c r="P7337" t="str" cm="1">
        <f t="array" ref="P7337">_xlfn.IFS(C7337&lt;25,"18-24", C7337&lt;=35,"25-35", C7337&lt;=50,"36-50",TRUE,"50+")</f>
        <v>18-24</v>
      </c>
      <c r="Q7337" t="str">
        <f t="shared" si="798"/>
        <v>new</v>
      </c>
      <c r="R7337" t="str">
        <f t="shared" si="799"/>
        <v>high value</v>
      </c>
      <c r="S7337" t="str">
        <f t="shared" si="800"/>
        <v>medium</v>
      </c>
      <c r="T7337" t="str">
        <f t="shared" si="801"/>
        <v>Nov</v>
      </c>
      <c r="U7337">
        <f t="shared" si="802"/>
        <v>2023</v>
      </c>
      <c r="V7337" t="str">
        <f t="shared" si="803"/>
        <v>0-5</v>
      </c>
      <c r="W7337" t="str">
        <f t="shared" si="804"/>
        <v>Slow</v>
      </c>
    </row>
    <row r="7338" spans="1:23" x14ac:dyDescent="0.3">
      <c r="A7338">
        <v>607337</v>
      </c>
      <c r="B7338">
        <v>59744</v>
      </c>
      <c r="C7338">
        <v>39</v>
      </c>
      <c r="D7338" t="s">
        <v>4</v>
      </c>
      <c r="E7338" t="s">
        <v>16</v>
      </c>
      <c r="F7338" t="s">
        <v>28</v>
      </c>
      <c r="G7338" t="s">
        <v>29</v>
      </c>
      <c r="H7338" s="1">
        <v>45382</v>
      </c>
      <c r="I7338" t="s">
        <v>33</v>
      </c>
      <c r="J7338">
        <v>62</v>
      </c>
      <c r="K7338">
        <v>8.9</v>
      </c>
      <c r="L7338">
        <v>261.8</v>
      </c>
      <c r="M7338">
        <v>86.44</v>
      </c>
      <c r="N7338" t="s">
        <v>50</v>
      </c>
      <c r="O7338">
        <v>5</v>
      </c>
      <c r="P7338" t="str" cm="1">
        <f t="array" ref="P7338">_xlfn.IFS(C7338&lt;25,"18-24", C7338&lt;=35,"25-35", C7338&lt;=50,"36-50",TRUE,"50+")</f>
        <v>36-50</v>
      </c>
      <c r="Q7338" t="str">
        <f t="shared" si="798"/>
        <v>new</v>
      </c>
      <c r="R7338" t="str">
        <f t="shared" si="799"/>
        <v>medium</v>
      </c>
      <c r="S7338" t="str">
        <f t="shared" si="800"/>
        <v>High</v>
      </c>
      <c r="T7338" t="str">
        <f t="shared" si="801"/>
        <v>Mar</v>
      </c>
      <c r="U7338">
        <f t="shared" si="802"/>
        <v>2024</v>
      </c>
      <c r="V7338" t="str">
        <f t="shared" si="803"/>
        <v>5-10</v>
      </c>
      <c r="W7338" t="str">
        <f t="shared" si="804"/>
        <v>Slow</v>
      </c>
    </row>
    <row r="7339" spans="1:23" x14ac:dyDescent="0.3">
      <c r="A7339">
        <v>607338</v>
      </c>
      <c r="B7339">
        <v>68692</v>
      </c>
      <c r="C7339">
        <v>18</v>
      </c>
      <c r="D7339" t="s">
        <v>7</v>
      </c>
      <c r="E7339" t="s">
        <v>15</v>
      </c>
      <c r="F7339" t="s">
        <v>26</v>
      </c>
      <c r="G7339" t="s">
        <v>27</v>
      </c>
      <c r="H7339" s="1">
        <v>45561</v>
      </c>
      <c r="I7339" t="s">
        <v>33</v>
      </c>
      <c r="J7339">
        <v>83</v>
      </c>
      <c r="K7339">
        <v>3.6</v>
      </c>
      <c r="L7339">
        <v>1376.11</v>
      </c>
      <c r="M7339">
        <v>93.62</v>
      </c>
      <c r="N7339" t="s">
        <v>47</v>
      </c>
      <c r="O7339">
        <v>3</v>
      </c>
      <c r="P7339" t="str" cm="1">
        <f t="array" ref="P7339">_xlfn.IFS(C7339&lt;25,"18-24", C7339&lt;=35,"25-35", C7339&lt;=50,"36-50",TRUE,"50+")</f>
        <v>18-24</v>
      </c>
      <c r="Q7339" t="str">
        <f t="shared" si="798"/>
        <v>new</v>
      </c>
      <c r="R7339" t="str">
        <f t="shared" si="799"/>
        <v>high value</v>
      </c>
      <c r="S7339" t="str">
        <f t="shared" si="800"/>
        <v>medium</v>
      </c>
      <c r="T7339" t="str">
        <f t="shared" si="801"/>
        <v>Sep</v>
      </c>
      <c r="U7339">
        <f t="shared" si="802"/>
        <v>2024</v>
      </c>
      <c r="V7339" t="str">
        <f t="shared" si="803"/>
        <v>0-5</v>
      </c>
      <c r="W7339" t="str">
        <f t="shared" si="804"/>
        <v>Slow</v>
      </c>
    </row>
    <row r="7340" spans="1:23" x14ac:dyDescent="0.3">
      <c r="A7340">
        <v>607339</v>
      </c>
      <c r="B7340">
        <v>24535</v>
      </c>
      <c r="C7340">
        <v>52</v>
      </c>
      <c r="D7340" t="s">
        <v>4</v>
      </c>
      <c r="E7340" t="s">
        <v>11</v>
      </c>
      <c r="F7340" t="s">
        <v>28</v>
      </c>
      <c r="G7340" t="s">
        <v>27</v>
      </c>
      <c r="H7340" s="1">
        <v>45353</v>
      </c>
      <c r="I7340" t="s">
        <v>33</v>
      </c>
      <c r="J7340">
        <v>39</v>
      </c>
      <c r="K7340">
        <v>1.4</v>
      </c>
      <c r="L7340">
        <v>794.4</v>
      </c>
      <c r="M7340">
        <v>43.69</v>
      </c>
      <c r="N7340" t="s">
        <v>49</v>
      </c>
      <c r="O7340">
        <v>4</v>
      </c>
      <c r="P7340" t="str" cm="1">
        <f t="array" ref="P7340">_xlfn.IFS(C7340&lt;25,"18-24", C7340&lt;=35,"25-35", C7340&lt;=50,"36-50",TRUE,"50+")</f>
        <v>50+</v>
      </c>
      <c r="Q7340" t="str">
        <f t="shared" si="798"/>
        <v>new</v>
      </c>
      <c r="R7340" t="str">
        <f t="shared" si="799"/>
        <v>high value</v>
      </c>
      <c r="S7340" t="str">
        <f t="shared" si="800"/>
        <v>medium</v>
      </c>
      <c r="T7340" t="str">
        <f t="shared" si="801"/>
        <v>Mar</v>
      </c>
      <c r="U7340">
        <f t="shared" si="802"/>
        <v>2024</v>
      </c>
      <c r="V7340" t="str">
        <f t="shared" si="803"/>
        <v>0-5</v>
      </c>
      <c r="W7340" t="str">
        <f t="shared" si="804"/>
        <v>Medium</v>
      </c>
    </row>
    <row r="7341" spans="1:23" x14ac:dyDescent="0.3">
      <c r="A7341">
        <v>607340</v>
      </c>
      <c r="B7341">
        <v>91836</v>
      </c>
      <c r="C7341">
        <v>19</v>
      </c>
      <c r="D7341" t="s">
        <v>4</v>
      </c>
      <c r="E7341" t="s">
        <v>16</v>
      </c>
      <c r="F7341" t="s">
        <v>32</v>
      </c>
      <c r="G7341" t="s">
        <v>29</v>
      </c>
      <c r="H7341" s="1">
        <v>45119</v>
      </c>
      <c r="I7341" t="s">
        <v>34</v>
      </c>
      <c r="J7341">
        <v>71</v>
      </c>
      <c r="K7341">
        <v>1.6</v>
      </c>
      <c r="L7341">
        <v>1085.3900000000001</v>
      </c>
      <c r="M7341">
        <v>79.95</v>
      </c>
      <c r="N7341" t="s">
        <v>49</v>
      </c>
      <c r="O7341">
        <v>1</v>
      </c>
      <c r="P7341" t="str" cm="1">
        <f t="array" ref="P7341">_xlfn.IFS(C7341&lt;25,"18-24", C7341&lt;=35,"25-35", C7341&lt;=50,"36-50",TRUE,"50+")</f>
        <v>18-24</v>
      </c>
      <c r="Q7341" t="str">
        <f t="shared" si="798"/>
        <v>new</v>
      </c>
      <c r="R7341" t="str">
        <f t="shared" si="799"/>
        <v>high value</v>
      </c>
      <c r="S7341" t="str">
        <f t="shared" si="800"/>
        <v>Low</v>
      </c>
      <c r="T7341" t="str">
        <f t="shared" si="801"/>
        <v>Jul</v>
      </c>
      <c r="U7341">
        <f t="shared" si="802"/>
        <v>2023</v>
      </c>
      <c r="V7341" t="str">
        <f t="shared" si="803"/>
        <v>0-5</v>
      </c>
      <c r="W7341" t="str">
        <f t="shared" si="804"/>
        <v>Slow</v>
      </c>
    </row>
    <row r="7342" spans="1:23" x14ac:dyDescent="0.3">
      <c r="A7342">
        <v>607341</v>
      </c>
      <c r="B7342">
        <v>52748</v>
      </c>
      <c r="C7342">
        <v>56</v>
      </c>
      <c r="D7342" t="s">
        <v>4</v>
      </c>
      <c r="E7342" t="s">
        <v>11</v>
      </c>
      <c r="F7342" t="s">
        <v>26</v>
      </c>
      <c r="G7342" t="s">
        <v>31</v>
      </c>
      <c r="H7342" s="1">
        <v>44939</v>
      </c>
      <c r="I7342" t="s">
        <v>34</v>
      </c>
      <c r="J7342">
        <v>60</v>
      </c>
      <c r="K7342">
        <v>6</v>
      </c>
      <c r="L7342">
        <v>1077.8399999999999</v>
      </c>
      <c r="M7342">
        <v>53.88</v>
      </c>
      <c r="N7342" t="s">
        <v>49</v>
      </c>
      <c r="O7342">
        <v>5</v>
      </c>
      <c r="P7342" t="str" cm="1">
        <f t="array" ref="P7342">_xlfn.IFS(C7342&lt;25,"18-24", C7342&lt;=35,"25-35", C7342&lt;=50,"36-50",TRUE,"50+")</f>
        <v>50+</v>
      </c>
      <c r="Q7342" t="str">
        <f t="shared" si="798"/>
        <v>new</v>
      </c>
      <c r="R7342" t="str">
        <f t="shared" si="799"/>
        <v>high value</v>
      </c>
      <c r="S7342" t="str">
        <f t="shared" si="800"/>
        <v>High</v>
      </c>
      <c r="T7342" t="str">
        <f t="shared" si="801"/>
        <v>Jan</v>
      </c>
      <c r="U7342">
        <f t="shared" si="802"/>
        <v>2023</v>
      </c>
      <c r="V7342" t="str">
        <f t="shared" si="803"/>
        <v>5-10</v>
      </c>
      <c r="W7342" t="str">
        <f t="shared" si="804"/>
        <v>Slow</v>
      </c>
    </row>
    <row r="7343" spans="1:23" x14ac:dyDescent="0.3">
      <c r="A7343">
        <v>607342</v>
      </c>
      <c r="B7343">
        <v>86555</v>
      </c>
      <c r="C7343">
        <v>57</v>
      </c>
      <c r="D7343" t="s">
        <v>7</v>
      </c>
      <c r="E7343" t="s">
        <v>13</v>
      </c>
      <c r="F7343" t="s">
        <v>18</v>
      </c>
      <c r="G7343" t="s">
        <v>25</v>
      </c>
      <c r="H7343" s="1">
        <v>45418</v>
      </c>
      <c r="I7343" t="s">
        <v>34</v>
      </c>
      <c r="J7343">
        <v>53</v>
      </c>
      <c r="K7343">
        <v>14.1</v>
      </c>
      <c r="L7343">
        <v>242.26</v>
      </c>
      <c r="M7343">
        <v>59.87</v>
      </c>
      <c r="N7343" t="s">
        <v>47</v>
      </c>
      <c r="O7343">
        <v>4</v>
      </c>
      <c r="P7343" t="str" cm="1">
        <f t="array" ref="P7343">_xlfn.IFS(C7343&lt;25,"18-24", C7343&lt;=35,"25-35", C7343&lt;=50,"36-50",TRUE,"50+")</f>
        <v>50+</v>
      </c>
      <c r="Q7343" t="str">
        <f t="shared" si="798"/>
        <v>new</v>
      </c>
      <c r="R7343" t="str">
        <f t="shared" si="799"/>
        <v>low</v>
      </c>
      <c r="S7343" t="str">
        <f t="shared" si="800"/>
        <v>medium</v>
      </c>
      <c r="T7343" t="str">
        <f t="shared" si="801"/>
        <v>May</v>
      </c>
      <c r="U7343">
        <f t="shared" si="802"/>
        <v>2024</v>
      </c>
      <c r="V7343" t="str">
        <f t="shared" si="803"/>
        <v>10-15</v>
      </c>
      <c r="W7343" t="str">
        <f t="shared" si="804"/>
        <v>Slow</v>
      </c>
    </row>
    <row r="7344" spans="1:23" x14ac:dyDescent="0.3">
      <c r="A7344">
        <v>607343</v>
      </c>
      <c r="B7344">
        <v>42832</v>
      </c>
      <c r="C7344">
        <v>48</v>
      </c>
      <c r="D7344" t="s">
        <v>7</v>
      </c>
      <c r="E7344" t="s">
        <v>16</v>
      </c>
      <c r="F7344" t="s">
        <v>19</v>
      </c>
      <c r="G7344" t="s">
        <v>21</v>
      </c>
      <c r="H7344" s="1">
        <v>44882</v>
      </c>
      <c r="I7344" t="s">
        <v>34</v>
      </c>
      <c r="J7344">
        <v>69</v>
      </c>
      <c r="K7344">
        <v>14.8</v>
      </c>
      <c r="L7344">
        <v>1018.3</v>
      </c>
      <c r="M7344">
        <v>105.95</v>
      </c>
      <c r="N7344" t="s">
        <v>49</v>
      </c>
      <c r="O7344">
        <v>5</v>
      </c>
      <c r="P7344" t="str" cm="1">
        <f t="array" ref="P7344">_xlfn.IFS(C7344&lt;25,"18-24", C7344&lt;=35,"25-35", C7344&lt;=50,"36-50",TRUE,"50+")</f>
        <v>36-50</v>
      </c>
      <c r="Q7344" t="str">
        <f t="shared" si="798"/>
        <v>new</v>
      </c>
      <c r="R7344" t="str">
        <f t="shared" si="799"/>
        <v>high value</v>
      </c>
      <c r="S7344" t="str">
        <f t="shared" si="800"/>
        <v>High</v>
      </c>
      <c r="T7344" t="str">
        <f t="shared" si="801"/>
        <v>Nov</v>
      </c>
      <c r="U7344">
        <f t="shared" si="802"/>
        <v>2022</v>
      </c>
      <c r="V7344" t="str">
        <f t="shared" si="803"/>
        <v>10-15</v>
      </c>
      <c r="W7344" t="str">
        <f t="shared" si="804"/>
        <v>Slow</v>
      </c>
    </row>
    <row r="7345" spans="1:23" x14ac:dyDescent="0.3">
      <c r="A7345">
        <v>607344</v>
      </c>
      <c r="B7345">
        <v>50431</v>
      </c>
      <c r="C7345">
        <v>58</v>
      </c>
      <c r="D7345" t="s">
        <v>4</v>
      </c>
      <c r="E7345" t="s">
        <v>13</v>
      </c>
      <c r="F7345" t="s">
        <v>26</v>
      </c>
      <c r="G7345" t="s">
        <v>25</v>
      </c>
      <c r="H7345" s="1">
        <v>44853</v>
      </c>
      <c r="I7345" t="s">
        <v>34</v>
      </c>
      <c r="J7345">
        <v>63</v>
      </c>
      <c r="K7345">
        <v>9.5</v>
      </c>
      <c r="L7345">
        <v>790.74</v>
      </c>
      <c r="M7345">
        <v>32.840000000000003</v>
      </c>
      <c r="N7345" t="s">
        <v>47</v>
      </c>
      <c r="O7345">
        <v>1</v>
      </c>
      <c r="P7345" t="str" cm="1">
        <f t="array" ref="P7345">_xlfn.IFS(C7345&lt;25,"18-24", C7345&lt;=35,"25-35", C7345&lt;=50,"36-50",TRUE,"50+")</f>
        <v>50+</v>
      </c>
      <c r="Q7345" t="str">
        <f t="shared" si="798"/>
        <v>new</v>
      </c>
      <c r="R7345" t="str">
        <f t="shared" si="799"/>
        <v>high value</v>
      </c>
      <c r="S7345" t="str">
        <f t="shared" si="800"/>
        <v>Low</v>
      </c>
      <c r="T7345" t="str">
        <f t="shared" si="801"/>
        <v>Oct</v>
      </c>
      <c r="U7345">
        <f t="shared" si="802"/>
        <v>2022</v>
      </c>
      <c r="V7345" t="str">
        <f t="shared" si="803"/>
        <v>5-10</v>
      </c>
      <c r="W7345" t="str">
        <f t="shared" si="804"/>
        <v>Slow</v>
      </c>
    </row>
    <row r="7346" spans="1:23" x14ac:dyDescent="0.3">
      <c r="A7346">
        <v>607345</v>
      </c>
      <c r="B7346">
        <v>37077</v>
      </c>
      <c r="C7346">
        <v>25</v>
      </c>
      <c r="D7346" t="s">
        <v>4</v>
      </c>
      <c r="E7346" t="s">
        <v>13</v>
      </c>
      <c r="F7346" t="s">
        <v>19</v>
      </c>
      <c r="G7346" t="s">
        <v>29</v>
      </c>
      <c r="H7346" s="1">
        <v>45316</v>
      </c>
      <c r="I7346" t="s">
        <v>34</v>
      </c>
      <c r="J7346">
        <v>27</v>
      </c>
      <c r="K7346">
        <v>10.4</v>
      </c>
      <c r="L7346">
        <v>974.95</v>
      </c>
      <c r="M7346">
        <v>82.48</v>
      </c>
      <c r="N7346" t="s">
        <v>48</v>
      </c>
      <c r="O7346">
        <v>4</v>
      </c>
      <c r="P7346" t="str" cm="1">
        <f t="array" ref="P7346">_xlfn.IFS(C7346&lt;25,"18-24", C7346&lt;=35,"25-35", C7346&lt;=50,"36-50",TRUE,"50+")</f>
        <v>25-35</v>
      </c>
      <c r="Q7346" t="str">
        <f t="shared" si="798"/>
        <v>new</v>
      </c>
      <c r="R7346" t="str">
        <f t="shared" si="799"/>
        <v>high value</v>
      </c>
      <c r="S7346" t="str">
        <f t="shared" si="800"/>
        <v>medium</v>
      </c>
      <c r="T7346" t="str">
        <f t="shared" si="801"/>
        <v>Jan</v>
      </c>
      <c r="U7346">
        <f t="shared" si="802"/>
        <v>2024</v>
      </c>
      <c r="V7346" t="str">
        <f t="shared" si="803"/>
        <v>10-15</v>
      </c>
      <c r="W7346" t="str">
        <f t="shared" si="804"/>
        <v>Fast</v>
      </c>
    </row>
    <row r="7347" spans="1:23" x14ac:dyDescent="0.3">
      <c r="A7347">
        <v>607346</v>
      </c>
      <c r="B7347">
        <v>93396</v>
      </c>
      <c r="C7347">
        <v>50</v>
      </c>
      <c r="D7347" t="s">
        <v>4</v>
      </c>
      <c r="E7347" t="s">
        <v>13</v>
      </c>
      <c r="F7347" t="s">
        <v>22</v>
      </c>
      <c r="G7347" t="s">
        <v>27</v>
      </c>
      <c r="H7347" s="1">
        <v>44991</v>
      </c>
      <c r="I7347" t="s">
        <v>34</v>
      </c>
      <c r="J7347">
        <v>58</v>
      </c>
      <c r="K7347">
        <v>2.7</v>
      </c>
      <c r="L7347">
        <v>776.69</v>
      </c>
      <c r="M7347">
        <v>102.01</v>
      </c>
      <c r="N7347" t="s">
        <v>49</v>
      </c>
      <c r="O7347">
        <v>5</v>
      </c>
      <c r="P7347" t="str" cm="1">
        <f t="array" ref="P7347">_xlfn.IFS(C7347&lt;25,"18-24", C7347&lt;=35,"25-35", C7347&lt;=50,"36-50",TRUE,"50+")</f>
        <v>36-50</v>
      </c>
      <c r="Q7347" t="str">
        <f t="shared" si="798"/>
        <v>new</v>
      </c>
      <c r="R7347" t="str">
        <f t="shared" si="799"/>
        <v>high value</v>
      </c>
      <c r="S7347" t="str">
        <f t="shared" si="800"/>
        <v>High</v>
      </c>
      <c r="T7347" t="str">
        <f t="shared" si="801"/>
        <v>Mar</v>
      </c>
      <c r="U7347">
        <f t="shared" si="802"/>
        <v>2023</v>
      </c>
      <c r="V7347" t="str">
        <f t="shared" si="803"/>
        <v>0-5</v>
      </c>
      <c r="W7347" t="str">
        <f t="shared" si="804"/>
        <v>Slow</v>
      </c>
    </row>
    <row r="7348" spans="1:23" x14ac:dyDescent="0.3">
      <c r="A7348">
        <v>607347</v>
      </c>
      <c r="B7348">
        <v>87472</v>
      </c>
      <c r="C7348">
        <v>60</v>
      </c>
      <c r="D7348" t="s">
        <v>7</v>
      </c>
      <c r="E7348" t="s">
        <v>5</v>
      </c>
      <c r="F7348" t="s">
        <v>26</v>
      </c>
      <c r="G7348" t="s">
        <v>27</v>
      </c>
      <c r="H7348" s="1">
        <v>44593</v>
      </c>
      <c r="I7348" t="s">
        <v>34</v>
      </c>
      <c r="J7348">
        <v>55</v>
      </c>
      <c r="K7348">
        <v>10.3</v>
      </c>
      <c r="L7348">
        <v>592.45000000000005</v>
      </c>
      <c r="M7348">
        <v>90.11</v>
      </c>
      <c r="N7348" t="s">
        <v>50</v>
      </c>
      <c r="O7348">
        <v>4</v>
      </c>
      <c r="P7348" t="str" cm="1">
        <f t="array" ref="P7348">_xlfn.IFS(C7348&lt;25,"18-24", C7348&lt;=35,"25-35", C7348&lt;=50,"36-50",TRUE,"50+")</f>
        <v>50+</v>
      </c>
      <c r="Q7348" t="str">
        <f t="shared" si="798"/>
        <v>new</v>
      </c>
      <c r="R7348" t="str">
        <f t="shared" si="799"/>
        <v>high value</v>
      </c>
      <c r="S7348" t="str">
        <f t="shared" si="800"/>
        <v>medium</v>
      </c>
      <c r="T7348" t="str">
        <f t="shared" si="801"/>
        <v>Feb</v>
      </c>
      <c r="U7348">
        <f t="shared" si="802"/>
        <v>2022</v>
      </c>
      <c r="V7348" t="str">
        <f t="shared" si="803"/>
        <v>10-15</v>
      </c>
      <c r="W7348" t="str">
        <f t="shared" si="804"/>
        <v>Slow</v>
      </c>
    </row>
    <row r="7349" spans="1:23" x14ac:dyDescent="0.3">
      <c r="A7349">
        <v>607348</v>
      </c>
      <c r="B7349">
        <v>56996</v>
      </c>
      <c r="C7349">
        <v>25</v>
      </c>
      <c r="D7349" t="s">
        <v>7</v>
      </c>
      <c r="E7349" t="s">
        <v>16</v>
      </c>
      <c r="F7349" t="s">
        <v>32</v>
      </c>
      <c r="G7349" t="s">
        <v>21</v>
      </c>
      <c r="H7349" s="1">
        <v>45276</v>
      </c>
      <c r="I7349" t="s">
        <v>33</v>
      </c>
      <c r="J7349">
        <v>24</v>
      </c>
      <c r="K7349">
        <v>9.6</v>
      </c>
      <c r="L7349">
        <v>707.51</v>
      </c>
      <c r="M7349">
        <v>82.28</v>
      </c>
      <c r="N7349" t="s">
        <v>47</v>
      </c>
      <c r="O7349">
        <v>5</v>
      </c>
      <c r="P7349" t="str" cm="1">
        <f t="array" ref="P7349">_xlfn.IFS(C7349&lt;25,"18-24", C7349&lt;=35,"25-35", C7349&lt;=50,"36-50",TRUE,"50+")</f>
        <v>25-35</v>
      </c>
      <c r="Q7349" t="str">
        <f t="shared" si="798"/>
        <v>new</v>
      </c>
      <c r="R7349" t="str">
        <f t="shared" si="799"/>
        <v>high value</v>
      </c>
      <c r="S7349" t="str">
        <f t="shared" si="800"/>
        <v>High</v>
      </c>
      <c r="T7349" t="str">
        <f t="shared" si="801"/>
        <v>Dec</v>
      </c>
      <c r="U7349">
        <f t="shared" si="802"/>
        <v>2023</v>
      </c>
      <c r="V7349" t="str">
        <f t="shared" si="803"/>
        <v>5-10</v>
      </c>
      <c r="W7349" t="str">
        <f t="shared" si="804"/>
        <v>Fast</v>
      </c>
    </row>
    <row r="7350" spans="1:23" x14ac:dyDescent="0.3">
      <c r="A7350">
        <v>607349</v>
      </c>
      <c r="B7350">
        <v>62712</v>
      </c>
      <c r="C7350">
        <v>52</v>
      </c>
      <c r="D7350" t="s">
        <v>4</v>
      </c>
      <c r="E7350" t="s">
        <v>16</v>
      </c>
      <c r="F7350" t="s">
        <v>19</v>
      </c>
      <c r="G7350" t="s">
        <v>31</v>
      </c>
      <c r="H7350" s="1">
        <v>45156</v>
      </c>
      <c r="I7350" t="s">
        <v>33</v>
      </c>
      <c r="J7350">
        <v>51</v>
      </c>
      <c r="K7350">
        <v>1.9</v>
      </c>
      <c r="L7350">
        <v>1143.98</v>
      </c>
      <c r="M7350">
        <v>26.33</v>
      </c>
      <c r="N7350" t="s">
        <v>47</v>
      </c>
      <c r="O7350">
        <v>2</v>
      </c>
      <c r="P7350" t="str" cm="1">
        <f t="array" ref="P7350">_xlfn.IFS(C7350&lt;25,"18-24", C7350&lt;=35,"25-35", C7350&lt;=50,"36-50",TRUE,"50+")</f>
        <v>50+</v>
      </c>
      <c r="Q7350" t="str">
        <f t="shared" si="798"/>
        <v>new</v>
      </c>
      <c r="R7350" t="str">
        <f t="shared" si="799"/>
        <v>high value</v>
      </c>
      <c r="S7350" t="str">
        <f t="shared" si="800"/>
        <v>Low</v>
      </c>
      <c r="T7350" t="str">
        <f t="shared" si="801"/>
        <v>Aug</v>
      </c>
      <c r="U7350">
        <f t="shared" si="802"/>
        <v>2023</v>
      </c>
      <c r="V7350" t="str">
        <f t="shared" si="803"/>
        <v>0-5</v>
      </c>
      <c r="W7350" t="str">
        <f t="shared" si="804"/>
        <v>Slow</v>
      </c>
    </row>
    <row r="7351" spans="1:23" x14ac:dyDescent="0.3">
      <c r="A7351">
        <v>607350</v>
      </c>
      <c r="B7351">
        <v>19901</v>
      </c>
      <c r="C7351">
        <v>57</v>
      </c>
      <c r="D7351" t="s">
        <v>4</v>
      </c>
      <c r="E7351" t="s">
        <v>15</v>
      </c>
      <c r="F7351" t="s">
        <v>24</v>
      </c>
      <c r="G7351" t="s">
        <v>29</v>
      </c>
      <c r="H7351" s="1">
        <v>44903</v>
      </c>
      <c r="I7351" t="s">
        <v>34</v>
      </c>
      <c r="J7351">
        <v>23</v>
      </c>
      <c r="K7351">
        <v>10.9</v>
      </c>
      <c r="L7351">
        <v>540.70000000000005</v>
      </c>
      <c r="M7351">
        <v>25.29</v>
      </c>
      <c r="N7351" t="s">
        <v>49</v>
      </c>
      <c r="O7351">
        <v>5</v>
      </c>
      <c r="P7351" t="str" cm="1">
        <f t="array" ref="P7351">_xlfn.IFS(C7351&lt;25,"18-24", C7351&lt;=35,"25-35", C7351&lt;=50,"36-50",TRUE,"50+")</f>
        <v>50+</v>
      </c>
      <c r="Q7351" t="str">
        <f t="shared" si="798"/>
        <v>new</v>
      </c>
      <c r="R7351" t="str">
        <f t="shared" si="799"/>
        <v>high value</v>
      </c>
      <c r="S7351" t="str">
        <f t="shared" si="800"/>
        <v>High</v>
      </c>
      <c r="T7351" t="str">
        <f t="shared" si="801"/>
        <v>Dec</v>
      </c>
      <c r="U7351">
        <f t="shared" si="802"/>
        <v>2022</v>
      </c>
      <c r="V7351" t="str">
        <f t="shared" si="803"/>
        <v>10-15</v>
      </c>
      <c r="W7351" t="str">
        <f t="shared" si="804"/>
        <v>Fast</v>
      </c>
    </row>
    <row r="7352" spans="1:23" x14ac:dyDescent="0.3">
      <c r="A7352">
        <v>607351</v>
      </c>
      <c r="B7352">
        <v>33167</v>
      </c>
      <c r="C7352">
        <v>42</v>
      </c>
      <c r="D7352" t="s">
        <v>7</v>
      </c>
      <c r="E7352" t="s">
        <v>16</v>
      </c>
      <c r="F7352" t="s">
        <v>19</v>
      </c>
      <c r="G7352" t="s">
        <v>25</v>
      </c>
      <c r="H7352" s="1">
        <v>45140</v>
      </c>
      <c r="I7352" t="s">
        <v>33</v>
      </c>
      <c r="J7352">
        <v>75</v>
      </c>
      <c r="K7352">
        <v>1.2</v>
      </c>
      <c r="L7352">
        <v>365.53</v>
      </c>
      <c r="M7352">
        <v>113.53</v>
      </c>
      <c r="N7352" t="s">
        <v>47</v>
      </c>
      <c r="O7352">
        <v>5</v>
      </c>
      <c r="P7352" t="str" cm="1">
        <f t="array" ref="P7352">_xlfn.IFS(C7352&lt;25,"18-24", C7352&lt;=35,"25-35", C7352&lt;=50,"36-50",TRUE,"50+")</f>
        <v>36-50</v>
      </c>
      <c r="Q7352" t="str">
        <f t="shared" si="798"/>
        <v>new</v>
      </c>
      <c r="R7352" t="str">
        <f t="shared" si="799"/>
        <v>medium</v>
      </c>
      <c r="S7352" t="str">
        <f t="shared" si="800"/>
        <v>High</v>
      </c>
      <c r="T7352" t="str">
        <f t="shared" si="801"/>
        <v>Aug</v>
      </c>
      <c r="U7352">
        <f t="shared" si="802"/>
        <v>2023</v>
      </c>
      <c r="V7352" t="str">
        <f t="shared" si="803"/>
        <v>0-5</v>
      </c>
      <c r="W7352" t="str">
        <f t="shared" si="804"/>
        <v>Slow</v>
      </c>
    </row>
    <row r="7353" spans="1:23" x14ac:dyDescent="0.3">
      <c r="A7353">
        <v>607352</v>
      </c>
      <c r="B7353">
        <v>86137</v>
      </c>
      <c r="C7353">
        <v>23</v>
      </c>
      <c r="D7353" t="s">
        <v>7</v>
      </c>
      <c r="E7353" t="s">
        <v>8</v>
      </c>
      <c r="F7353" t="s">
        <v>24</v>
      </c>
      <c r="G7353" t="s">
        <v>25</v>
      </c>
      <c r="H7353" s="1">
        <v>44963</v>
      </c>
      <c r="I7353" t="s">
        <v>34</v>
      </c>
      <c r="J7353">
        <v>55</v>
      </c>
      <c r="K7353">
        <v>11</v>
      </c>
      <c r="L7353">
        <v>1034.99</v>
      </c>
      <c r="M7353">
        <v>71.55</v>
      </c>
      <c r="N7353" t="s">
        <v>50</v>
      </c>
      <c r="O7353">
        <v>2</v>
      </c>
      <c r="P7353" t="str" cm="1">
        <f t="array" ref="P7353">_xlfn.IFS(C7353&lt;25,"18-24", C7353&lt;=35,"25-35", C7353&lt;=50,"36-50",TRUE,"50+")</f>
        <v>18-24</v>
      </c>
      <c r="Q7353" t="str">
        <f t="shared" si="798"/>
        <v>repeat</v>
      </c>
      <c r="R7353" t="str">
        <f t="shared" si="799"/>
        <v>high value</v>
      </c>
      <c r="S7353" t="str">
        <f t="shared" si="800"/>
        <v>Low</v>
      </c>
      <c r="T7353" t="str">
        <f t="shared" si="801"/>
        <v>Feb</v>
      </c>
      <c r="U7353">
        <f t="shared" si="802"/>
        <v>2023</v>
      </c>
      <c r="V7353" t="str">
        <f t="shared" si="803"/>
        <v>10-15</v>
      </c>
      <c r="W7353" t="str">
        <f t="shared" si="804"/>
        <v>Slow</v>
      </c>
    </row>
    <row r="7354" spans="1:23" x14ac:dyDescent="0.3">
      <c r="A7354">
        <v>607353</v>
      </c>
      <c r="B7354">
        <v>79545</v>
      </c>
      <c r="C7354">
        <v>56</v>
      </c>
      <c r="D7354" t="s">
        <v>7</v>
      </c>
      <c r="E7354" t="s">
        <v>11</v>
      </c>
      <c r="F7354" t="s">
        <v>18</v>
      </c>
      <c r="G7354" t="s">
        <v>23</v>
      </c>
      <c r="H7354" s="1">
        <v>45369</v>
      </c>
      <c r="I7354" t="s">
        <v>34</v>
      </c>
      <c r="J7354">
        <v>71</v>
      </c>
      <c r="K7354">
        <v>5.3</v>
      </c>
      <c r="L7354">
        <v>1257.92</v>
      </c>
      <c r="M7354">
        <v>101.26</v>
      </c>
      <c r="N7354" t="s">
        <v>50</v>
      </c>
      <c r="O7354">
        <v>3</v>
      </c>
      <c r="P7354" t="str" cm="1">
        <f t="array" ref="P7354">_xlfn.IFS(C7354&lt;25,"18-24", C7354&lt;=35,"25-35", C7354&lt;=50,"36-50",TRUE,"50+")</f>
        <v>50+</v>
      </c>
      <c r="Q7354" t="str">
        <f t="shared" si="798"/>
        <v>new</v>
      </c>
      <c r="R7354" t="str">
        <f t="shared" si="799"/>
        <v>high value</v>
      </c>
      <c r="S7354" t="str">
        <f t="shared" si="800"/>
        <v>medium</v>
      </c>
      <c r="T7354" t="str">
        <f t="shared" si="801"/>
        <v>Mar</v>
      </c>
      <c r="U7354">
        <f t="shared" si="802"/>
        <v>2024</v>
      </c>
      <c r="V7354" t="str">
        <f t="shared" si="803"/>
        <v>5-10</v>
      </c>
      <c r="W7354" t="str">
        <f t="shared" si="804"/>
        <v>Slow</v>
      </c>
    </row>
    <row r="7355" spans="1:23" x14ac:dyDescent="0.3">
      <c r="A7355">
        <v>607354</v>
      </c>
      <c r="B7355">
        <v>23274</v>
      </c>
      <c r="C7355">
        <v>31</v>
      </c>
      <c r="D7355" t="s">
        <v>4</v>
      </c>
      <c r="E7355" t="s">
        <v>16</v>
      </c>
      <c r="F7355" t="s">
        <v>19</v>
      </c>
      <c r="G7355" t="s">
        <v>21</v>
      </c>
      <c r="H7355" s="1">
        <v>44823</v>
      </c>
      <c r="I7355" t="s">
        <v>34</v>
      </c>
      <c r="J7355">
        <v>69</v>
      </c>
      <c r="K7355">
        <v>3.7</v>
      </c>
      <c r="L7355">
        <v>424.77</v>
      </c>
      <c r="M7355">
        <v>52.74</v>
      </c>
      <c r="N7355" t="s">
        <v>48</v>
      </c>
      <c r="O7355">
        <v>2</v>
      </c>
      <c r="P7355" t="str" cm="1">
        <f t="array" ref="P7355">_xlfn.IFS(C7355&lt;25,"18-24", C7355&lt;=35,"25-35", C7355&lt;=50,"36-50",TRUE,"50+")</f>
        <v>25-35</v>
      </c>
      <c r="Q7355" t="str">
        <f t="shared" si="798"/>
        <v>new</v>
      </c>
      <c r="R7355" t="str">
        <f t="shared" si="799"/>
        <v>medium</v>
      </c>
      <c r="S7355" t="str">
        <f t="shared" si="800"/>
        <v>Low</v>
      </c>
      <c r="T7355" t="str">
        <f t="shared" si="801"/>
        <v>Sep</v>
      </c>
      <c r="U7355">
        <f t="shared" si="802"/>
        <v>2022</v>
      </c>
      <c r="V7355" t="str">
        <f t="shared" si="803"/>
        <v>0-5</v>
      </c>
      <c r="W7355" t="str">
        <f t="shared" si="804"/>
        <v>Slow</v>
      </c>
    </row>
    <row r="7356" spans="1:23" x14ac:dyDescent="0.3">
      <c r="A7356">
        <v>607355</v>
      </c>
      <c r="B7356">
        <v>91305</v>
      </c>
      <c r="C7356">
        <v>57</v>
      </c>
      <c r="D7356" t="s">
        <v>7</v>
      </c>
      <c r="E7356" t="s">
        <v>13</v>
      </c>
      <c r="F7356" t="s">
        <v>28</v>
      </c>
      <c r="G7356" t="s">
        <v>27</v>
      </c>
      <c r="H7356" s="1">
        <v>44865</v>
      </c>
      <c r="I7356" t="s">
        <v>34</v>
      </c>
      <c r="J7356">
        <v>68</v>
      </c>
      <c r="K7356">
        <v>9.6</v>
      </c>
      <c r="L7356">
        <v>1186.1400000000001</v>
      </c>
      <c r="M7356">
        <v>94.57</v>
      </c>
      <c r="N7356" t="s">
        <v>47</v>
      </c>
      <c r="O7356">
        <v>4</v>
      </c>
      <c r="P7356" t="str" cm="1">
        <f t="array" ref="P7356">_xlfn.IFS(C7356&lt;25,"18-24", C7356&lt;=35,"25-35", C7356&lt;=50,"36-50",TRUE,"50+")</f>
        <v>50+</v>
      </c>
      <c r="Q7356" t="str">
        <f t="shared" si="798"/>
        <v>new</v>
      </c>
      <c r="R7356" t="str">
        <f t="shared" si="799"/>
        <v>high value</v>
      </c>
      <c r="S7356" t="str">
        <f t="shared" si="800"/>
        <v>medium</v>
      </c>
      <c r="T7356" t="str">
        <f t="shared" si="801"/>
        <v>Oct</v>
      </c>
      <c r="U7356">
        <f t="shared" si="802"/>
        <v>2022</v>
      </c>
      <c r="V7356" t="str">
        <f t="shared" si="803"/>
        <v>5-10</v>
      </c>
      <c r="W7356" t="str">
        <f t="shared" si="804"/>
        <v>Slow</v>
      </c>
    </row>
    <row r="7357" spans="1:23" x14ac:dyDescent="0.3">
      <c r="A7357">
        <v>607356</v>
      </c>
      <c r="B7357">
        <v>26683</v>
      </c>
      <c r="C7357">
        <v>19</v>
      </c>
      <c r="D7357" t="s">
        <v>7</v>
      </c>
      <c r="E7357" t="s">
        <v>8</v>
      </c>
      <c r="F7357" t="s">
        <v>28</v>
      </c>
      <c r="G7357" t="s">
        <v>27</v>
      </c>
      <c r="H7357" s="1">
        <v>44585</v>
      </c>
      <c r="I7357" t="s">
        <v>33</v>
      </c>
      <c r="J7357">
        <v>81</v>
      </c>
      <c r="K7357">
        <v>11</v>
      </c>
      <c r="L7357">
        <v>1422</v>
      </c>
      <c r="M7357">
        <v>34.229999999999997</v>
      </c>
      <c r="N7357" t="s">
        <v>47</v>
      </c>
      <c r="O7357">
        <v>5</v>
      </c>
      <c r="P7357" t="str" cm="1">
        <f t="array" ref="P7357">_xlfn.IFS(C7357&lt;25,"18-24", C7357&lt;=35,"25-35", C7357&lt;=50,"36-50",TRUE,"50+")</f>
        <v>18-24</v>
      </c>
      <c r="Q7357" t="str">
        <f t="shared" si="798"/>
        <v>new</v>
      </c>
      <c r="R7357" t="str">
        <f t="shared" si="799"/>
        <v>high value</v>
      </c>
      <c r="S7357" t="str">
        <f t="shared" si="800"/>
        <v>High</v>
      </c>
      <c r="T7357" t="str">
        <f t="shared" si="801"/>
        <v>Jan</v>
      </c>
      <c r="U7357">
        <f t="shared" si="802"/>
        <v>2022</v>
      </c>
      <c r="V7357" t="str">
        <f t="shared" si="803"/>
        <v>10-15</v>
      </c>
      <c r="W7357" t="str">
        <f t="shared" si="804"/>
        <v>Slow</v>
      </c>
    </row>
    <row r="7358" spans="1:23" x14ac:dyDescent="0.3">
      <c r="A7358">
        <v>607357</v>
      </c>
      <c r="B7358">
        <v>47984</v>
      </c>
      <c r="C7358">
        <v>25</v>
      </c>
      <c r="D7358" t="s">
        <v>7</v>
      </c>
      <c r="E7358" t="s">
        <v>5</v>
      </c>
      <c r="F7358" t="s">
        <v>26</v>
      </c>
      <c r="G7358" t="s">
        <v>27</v>
      </c>
      <c r="H7358" s="1">
        <v>45341</v>
      </c>
      <c r="I7358" t="s">
        <v>34</v>
      </c>
      <c r="J7358">
        <v>39</v>
      </c>
      <c r="K7358">
        <v>6.7</v>
      </c>
      <c r="L7358">
        <v>699.72</v>
      </c>
      <c r="M7358">
        <v>38.020000000000003</v>
      </c>
      <c r="N7358" t="s">
        <v>47</v>
      </c>
      <c r="O7358">
        <v>3</v>
      </c>
      <c r="P7358" t="str" cm="1">
        <f t="array" ref="P7358">_xlfn.IFS(C7358&lt;25,"18-24", C7358&lt;=35,"25-35", C7358&lt;=50,"36-50",TRUE,"50+")</f>
        <v>25-35</v>
      </c>
      <c r="Q7358" t="str">
        <f t="shared" si="798"/>
        <v>new</v>
      </c>
      <c r="R7358" t="str">
        <f t="shared" si="799"/>
        <v>high value</v>
      </c>
      <c r="S7358" t="str">
        <f t="shared" si="800"/>
        <v>medium</v>
      </c>
      <c r="T7358" t="str">
        <f t="shared" si="801"/>
        <v>Feb</v>
      </c>
      <c r="U7358">
        <f t="shared" si="802"/>
        <v>2024</v>
      </c>
      <c r="V7358" t="str">
        <f t="shared" si="803"/>
        <v>5-10</v>
      </c>
      <c r="W7358" t="str">
        <f t="shared" si="804"/>
        <v>Medium</v>
      </c>
    </row>
    <row r="7359" spans="1:23" x14ac:dyDescent="0.3">
      <c r="A7359">
        <v>607358</v>
      </c>
      <c r="B7359">
        <v>68228</v>
      </c>
      <c r="C7359">
        <v>52</v>
      </c>
      <c r="D7359" t="s">
        <v>7</v>
      </c>
      <c r="E7359" t="s">
        <v>8</v>
      </c>
      <c r="F7359" t="s">
        <v>19</v>
      </c>
      <c r="G7359" t="s">
        <v>25</v>
      </c>
      <c r="H7359" s="1">
        <v>44996</v>
      </c>
      <c r="I7359" t="s">
        <v>33</v>
      </c>
      <c r="J7359">
        <v>77</v>
      </c>
      <c r="K7359">
        <v>8.8000000000000007</v>
      </c>
      <c r="L7359">
        <v>1072.46</v>
      </c>
      <c r="M7359">
        <v>23.72</v>
      </c>
      <c r="N7359" t="s">
        <v>50</v>
      </c>
      <c r="O7359">
        <v>5</v>
      </c>
      <c r="P7359" t="str" cm="1">
        <f t="array" ref="P7359">_xlfn.IFS(C7359&lt;25,"18-24", C7359&lt;=35,"25-35", C7359&lt;=50,"36-50",TRUE,"50+")</f>
        <v>50+</v>
      </c>
      <c r="Q7359" t="str">
        <f t="shared" si="798"/>
        <v>new</v>
      </c>
      <c r="R7359" t="str">
        <f t="shared" si="799"/>
        <v>high value</v>
      </c>
      <c r="S7359" t="str">
        <f t="shared" si="800"/>
        <v>High</v>
      </c>
      <c r="T7359" t="str">
        <f t="shared" si="801"/>
        <v>Mar</v>
      </c>
      <c r="U7359">
        <f t="shared" si="802"/>
        <v>2023</v>
      </c>
      <c r="V7359" t="str">
        <f t="shared" si="803"/>
        <v>5-10</v>
      </c>
      <c r="W7359" t="str">
        <f t="shared" si="804"/>
        <v>Slow</v>
      </c>
    </row>
    <row r="7360" spans="1:23" x14ac:dyDescent="0.3">
      <c r="A7360">
        <v>607359</v>
      </c>
      <c r="B7360">
        <v>47689</v>
      </c>
      <c r="C7360">
        <v>39</v>
      </c>
      <c r="D7360" t="s">
        <v>7</v>
      </c>
      <c r="E7360" t="s">
        <v>11</v>
      </c>
      <c r="F7360" t="s">
        <v>24</v>
      </c>
      <c r="G7360" t="s">
        <v>31</v>
      </c>
      <c r="H7360" s="1">
        <v>45075</v>
      </c>
      <c r="I7360" t="s">
        <v>34</v>
      </c>
      <c r="J7360">
        <v>38</v>
      </c>
      <c r="K7360">
        <v>5.8</v>
      </c>
      <c r="L7360">
        <v>991.76</v>
      </c>
      <c r="M7360">
        <v>35.299999999999997</v>
      </c>
      <c r="N7360" t="s">
        <v>48</v>
      </c>
      <c r="O7360">
        <v>4</v>
      </c>
      <c r="P7360" t="str" cm="1">
        <f t="array" ref="P7360">_xlfn.IFS(C7360&lt;25,"18-24", C7360&lt;=35,"25-35", C7360&lt;=50,"36-50",TRUE,"50+")</f>
        <v>36-50</v>
      </c>
      <c r="Q7360" t="str">
        <f t="shared" si="798"/>
        <v>new</v>
      </c>
      <c r="R7360" t="str">
        <f t="shared" si="799"/>
        <v>high value</v>
      </c>
      <c r="S7360" t="str">
        <f t="shared" si="800"/>
        <v>medium</v>
      </c>
      <c r="T7360" t="str">
        <f t="shared" si="801"/>
        <v>May</v>
      </c>
      <c r="U7360">
        <f t="shared" si="802"/>
        <v>2023</v>
      </c>
      <c r="V7360" t="str">
        <f t="shared" si="803"/>
        <v>5-10</v>
      </c>
      <c r="W7360" t="str">
        <f t="shared" si="804"/>
        <v>Medium</v>
      </c>
    </row>
    <row r="7361" spans="1:23" x14ac:dyDescent="0.3">
      <c r="A7361">
        <v>607360</v>
      </c>
      <c r="B7361">
        <v>64032</v>
      </c>
      <c r="C7361">
        <v>36</v>
      </c>
      <c r="D7361" t="s">
        <v>7</v>
      </c>
      <c r="E7361" t="s">
        <v>16</v>
      </c>
      <c r="F7361" t="s">
        <v>22</v>
      </c>
      <c r="G7361" t="s">
        <v>25</v>
      </c>
      <c r="H7361" s="1">
        <v>45290</v>
      </c>
      <c r="I7361" t="s">
        <v>34</v>
      </c>
      <c r="J7361">
        <v>74</v>
      </c>
      <c r="K7361">
        <v>7.1</v>
      </c>
      <c r="L7361">
        <v>607.08000000000004</v>
      </c>
      <c r="M7361">
        <v>77.180000000000007</v>
      </c>
      <c r="N7361" t="s">
        <v>50</v>
      </c>
      <c r="O7361">
        <v>1</v>
      </c>
      <c r="P7361" t="str" cm="1">
        <f t="array" ref="P7361">_xlfn.IFS(C7361&lt;25,"18-24", C7361&lt;=35,"25-35", C7361&lt;=50,"36-50",TRUE,"50+")</f>
        <v>36-50</v>
      </c>
      <c r="Q7361" t="str">
        <f t="shared" si="798"/>
        <v>new</v>
      </c>
      <c r="R7361" t="str">
        <f t="shared" si="799"/>
        <v>high value</v>
      </c>
      <c r="S7361" t="str">
        <f t="shared" si="800"/>
        <v>Low</v>
      </c>
      <c r="T7361" t="str">
        <f t="shared" si="801"/>
        <v>Dec</v>
      </c>
      <c r="U7361">
        <f t="shared" si="802"/>
        <v>2023</v>
      </c>
      <c r="V7361" t="str">
        <f t="shared" si="803"/>
        <v>5-10</v>
      </c>
      <c r="W7361" t="str">
        <f t="shared" si="804"/>
        <v>Slow</v>
      </c>
    </row>
    <row r="7362" spans="1:23" x14ac:dyDescent="0.3">
      <c r="A7362">
        <v>607361</v>
      </c>
      <c r="B7362">
        <v>57272</v>
      </c>
      <c r="C7362">
        <v>20</v>
      </c>
      <c r="D7362" t="s">
        <v>4</v>
      </c>
      <c r="E7362" t="s">
        <v>5</v>
      </c>
      <c r="F7362" t="s">
        <v>28</v>
      </c>
      <c r="G7362" t="s">
        <v>31</v>
      </c>
      <c r="H7362" s="1">
        <v>45625</v>
      </c>
      <c r="I7362" t="s">
        <v>34</v>
      </c>
      <c r="J7362">
        <v>26</v>
      </c>
      <c r="K7362">
        <v>3.1</v>
      </c>
      <c r="L7362">
        <v>1462.53</v>
      </c>
      <c r="M7362">
        <v>57.7</v>
      </c>
      <c r="N7362" t="s">
        <v>47</v>
      </c>
      <c r="O7362">
        <v>5</v>
      </c>
      <c r="P7362" t="str" cm="1">
        <f t="array" ref="P7362">_xlfn.IFS(C7362&lt;25,"18-24", C7362&lt;=35,"25-35", C7362&lt;=50,"36-50",TRUE,"50+")</f>
        <v>18-24</v>
      </c>
      <c r="Q7362" t="str">
        <f t="shared" si="798"/>
        <v>new</v>
      </c>
      <c r="R7362" t="str">
        <f t="shared" si="799"/>
        <v>high value</v>
      </c>
      <c r="S7362" t="str">
        <f t="shared" si="800"/>
        <v>High</v>
      </c>
      <c r="T7362" t="str">
        <f t="shared" si="801"/>
        <v>Nov</v>
      </c>
      <c r="U7362">
        <f t="shared" si="802"/>
        <v>2024</v>
      </c>
      <c r="V7362" t="str">
        <f t="shared" si="803"/>
        <v>0-5</v>
      </c>
      <c r="W7362" t="str">
        <f t="shared" si="804"/>
        <v>Fast</v>
      </c>
    </row>
    <row r="7363" spans="1:23" x14ac:dyDescent="0.3">
      <c r="A7363">
        <v>607362</v>
      </c>
      <c r="B7363">
        <v>62862</v>
      </c>
      <c r="C7363">
        <v>39</v>
      </c>
      <c r="D7363" t="s">
        <v>7</v>
      </c>
      <c r="E7363" t="s">
        <v>11</v>
      </c>
      <c r="F7363" t="s">
        <v>24</v>
      </c>
      <c r="G7363" t="s">
        <v>23</v>
      </c>
      <c r="H7363" s="1">
        <v>45556</v>
      </c>
      <c r="I7363" t="s">
        <v>33</v>
      </c>
      <c r="J7363">
        <v>82</v>
      </c>
      <c r="K7363">
        <v>10.3</v>
      </c>
      <c r="L7363">
        <v>1035.78</v>
      </c>
      <c r="M7363">
        <v>44.19</v>
      </c>
      <c r="N7363" t="s">
        <v>49</v>
      </c>
      <c r="O7363">
        <v>5</v>
      </c>
      <c r="P7363" t="str" cm="1">
        <f t="array" ref="P7363">_xlfn.IFS(C7363&lt;25,"18-24", C7363&lt;=35,"25-35", C7363&lt;=50,"36-50",TRUE,"50+")</f>
        <v>36-50</v>
      </c>
      <c r="Q7363" t="str">
        <f t="shared" ref="Q7363:Q7426" si="805">IF(COUNTIF($B:$B,B7363)&gt;1,"repeat","new")</f>
        <v>new</v>
      </c>
      <c r="R7363" t="str">
        <f t="shared" ref="R7363:R7426" si="806">IF(L7363&gt;500,"high value",IF( L7363&gt;250,"medium","low"))</f>
        <v>high value</v>
      </c>
      <c r="S7363" t="str">
        <f t="shared" ref="S7363:S7426" si="807">IF(O7363&lt;=2,"Low",IF(O7363&lt;=4,"medium","High"))</f>
        <v>High</v>
      </c>
      <c r="T7363" t="str">
        <f t="shared" ref="T7363:T7426" si="808">TEXT(H7363,"MMM")</f>
        <v>Sep</v>
      </c>
      <c r="U7363">
        <f t="shared" ref="U7363:U7426" si="809">YEAR(H7363)</f>
        <v>2024</v>
      </c>
      <c r="V7363" t="str">
        <f t="shared" ref="V7363:V7426" si="810">IF(K7363&lt;=5,"0-5",IF(K7363&lt;=10,"5-10",IF(K7363&lt;=15,"10-15","15+")))</f>
        <v>10-15</v>
      </c>
      <c r="W7363" t="str">
        <f t="shared" ref="W7363:W7426" si="811">IF(J7363&lt;=30,"Fast",IF(J7363&lt;=45,"Medium","Slow"))</f>
        <v>Slow</v>
      </c>
    </row>
    <row r="7364" spans="1:23" x14ac:dyDescent="0.3">
      <c r="A7364">
        <v>607363</v>
      </c>
      <c r="B7364">
        <v>13383</v>
      </c>
      <c r="C7364">
        <v>40</v>
      </c>
      <c r="D7364" t="s">
        <v>4</v>
      </c>
      <c r="E7364" t="s">
        <v>13</v>
      </c>
      <c r="F7364" t="s">
        <v>30</v>
      </c>
      <c r="G7364" t="s">
        <v>25</v>
      </c>
      <c r="H7364" s="1">
        <v>44619</v>
      </c>
      <c r="I7364" t="s">
        <v>33</v>
      </c>
      <c r="J7364">
        <v>82</v>
      </c>
      <c r="K7364">
        <v>6.1</v>
      </c>
      <c r="L7364">
        <v>1161.48</v>
      </c>
      <c r="M7364">
        <v>32.130000000000003</v>
      </c>
      <c r="N7364" t="s">
        <v>47</v>
      </c>
      <c r="O7364">
        <v>1</v>
      </c>
      <c r="P7364" t="str" cm="1">
        <f t="array" ref="P7364">_xlfn.IFS(C7364&lt;25,"18-24", C7364&lt;=35,"25-35", C7364&lt;=50,"36-50",TRUE,"50+")</f>
        <v>36-50</v>
      </c>
      <c r="Q7364" t="str">
        <f t="shared" si="805"/>
        <v>new</v>
      </c>
      <c r="R7364" t="str">
        <f t="shared" si="806"/>
        <v>high value</v>
      </c>
      <c r="S7364" t="str">
        <f t="shared" si="807"/>
        <v>Low</v>
      </c>
      <c r="T7364" t="str">
        <f t="shared" si="808"/>
        <v>Feb</v>
      </c>
      <c r="U7364">
        <f t="shared" si="809"/>
        <v>2022</v>
      </c>
      <c r="V7364" t="str">
        <f t="shared" si="810"/>
        <v>5-10</v>
      </c>
      <c r="W7364" t="str">
        <f t="shared" si="811"/>
        <v>Slow</v>
      </c>
    </row>
    <row r="7365" spans="1:23" x14ac:dyDescent="0.3">
      <c r="A7365">
        <v>607364</v>
      </c>
      <c r="B7365">
        <v>77995</v>
      </c>
      <c r="C7365">
        <v>50</v>
      </c>
      <c r="D7365" t="s">
        <v>7</v>
      </c>
      <c r="E7365" t="s">
        <v>13</v>
      </c>
      <c r="F7365" t="s">
        <v>28</v>
      </c>
      <c r="G7365" t="s">
        <v>23</v>
      </c>
      <c r="H7365" s="1">
        <v>45527</v>
      </c>
      <c r="I7365" t="s">
        <v>34</v>
      </c>
      <c r="J7365">
        <v>64</v>
      </c>
      <c r="K7365">
        <v>4.0999999999999996</v>
      </c>
      <c r="L7365">
        <v>200.08</v>
      </c>
      <c r="M7365">
        <v>116.17</v>
      </c>
      <c r="N7365" t="s">
        <v>50</v>
      </c>
      <c r="O7365">
        <v>4</v>
      </c>
      <c r="P7365" t="str" cm="1">
        <f t="array" ref="P7365">_xlfn.IFS(C7365&lt;25,"18-24", C7365&lt;=35,"25-35", C7365&lt;=50,"36-50",TRUE,"50+")</f>
        <v>36-50</v>
      </c>
      <c r="Q7365" t="str">
        <f t="shared" si="805"/>
        <v>new</v>
      </c>
      <c r="R7365" t="str">
        <f t="shared" si="806"/>
        <v>low</v>
      </c>
      <c r="S7365" t="str">
        <f t="shared" si="807"/>
        <v>medium</v>
      </c>
      <c r="T7365" t="str">
        <f t="shared" si="808"/>
        <v>Aug</v>
      </c>
      <c r="U7365">
        <f t="shared" si="809"/>
        <v>2024</v>
      </c>
      <c r="V7365" t="str">
        <f t="shared" si="810"/>
        <v>0-5</v>
      </c>
      <c r="W7365" t="str">
        <f t="shared" si="811"/>
        <v>Slow</v>
      </c>
    </row>
    <row r="7366" spans="1:23" x14ac:dyDescent="0.3">
      <c r="A7366">
        <v>607365</v>
      </c>
      <c r="B7366">
        <v>26115</v>
      </c>
      <c r="C7366">
        <v>19</v>
      </c>
      <c r="D7366" t="s">
        <v>7</v>
      </c>
      <c r="E7366" t="s">
        <v>15</v>
      </c>
      <c r="F7366" t="s">
        <v>22</v>
      </c>
      <c r="G7366" t="s">
        <v>31</v>
      </c>
      <c r="H7366" s="1">
        <v>44585</v>
      </c>
      <c r="I7366" t="s">
        <v>33</v>
      </c>
      <c r="J7366">
        <v>84</v>
      </c>
      <c r="K7366">
        <v>3.2</v>
      </c>
      <c r="L7366">
        <v>1435.41</v>
      </c>
      <c r="M7366">
        <v>103.58</v>
      </c>
      <c r="N7366" t="s">
        <v>48</v>
      </c>
      <c r="O7366">
        <v>1</v>
      </c>
      <c r="P7366" t="str" cm="1">
        <f t="array" ref="P7366">_xlfn.IFS(C7366&lt;25,"18-24", C7366&lt;=35,"25-35", C7366&lt;=50,"36-50",TRUE,"50+")</f>
        <v>18-24</v>
      </c>
      <c r="Q7366" t="str">
        <f t="shared" si="805"/>
        <v>new</v>
      </c>
      <c r="R7366" t="str">
        <f t="shared" si="806"/>
        <v>high value</v>
      </c>
      <c r="S7366" t="str">
        <f t="shared" si="807"/>
        <v>Low</v>
      </c>
      <c r="T7366" t="str">
        <f t="shared" si="808"/>
        <v>Jan</v>
      </c>
      <c r="U7366">
        <f t="shared" si="809"/>
        <v>2022</v>
      </c>
      <c r="V7366" t="str">
        <f t="shared" si="810"/>
        <v>0-5</v>
      </c>
      <c r="W7366" t="str">
        <f t="shared" si="811"/>
        <v>Slow</v>
      </c>
    </row>
    <row r="7367" spans="1:23" x14ac:dyDescent="0.3">
      <c r="A7367">
        <v>607366</v>
      </c>
      <c r="B7367">
        <v>18815</v>
      </c>
      <c r="C7367">
        <v>62</v>
      </c>
      <c r="D7367" t="s">
        <v>7</v>
      </c>
      <c r="E7367" t="s">
        <v>11</v>
      </c>
      <c r="F7367" t="s">
        <v>18</v>
      </c>
      <c r="G7367" t="s">
        <v>25</v>
      </c>
      <c r="H7367" s="1">
        <v>45261</v>
      </c>
      <c r="I7367" t="s">
        <v>34</v>
      </c>
      <c r="J7367">
        <v>85</v>
      </c>
      <c r="K7367">
        <v>1.7</v>
      </c>
      <c r="L7367">
        <v>1351.8</v>
      </c>
      <c r="M7367">
        <v>26.53</v>
      </c>
      <c r="N7367" t="s">
        <v>47</v>
      </c>
      <c r="O7367">
        <v>5</v>
      </c>
      <c r="P7367" t="str" cm="1">
        <f t="array" ref="P7367">_xlfn.IFS(C7367&lt;25,"18-24", C7367&lt;=35,"25-35", C7367&lt;=50,"36-50",TRUE,"50+")</f>
        <v>50+</v>
      </c>
      <c r="Q7367" t="str">
        <f t="shared" si="805"/>
        <v>new</v>
      </c>
      <c r="R7367" t="str">
        <f t="shared" si="806"/>
        <v>high value</v>
      </c>
      <c r="S7367" t="str">
        <f t="shared" si="807"/>
        <v>High</v>
      </c>
      <c r="T7367" t="str">
        <f t="shared" si="808"/>
        <v>Dec</v>
      </c>
      <c r="U7367">
        <f t="shared" si="809"/>
        <v>2023</v>
      </c>
      <c r="V7367" t="str">
        <f t="shared" si="810"/>
        <v>0-5</v>
      </c>
      <c r="W7367" t="str">
        <f t="shared" si="811"/>
        <v>Slow</v>
      </c>
    </row>
    <row r="7368" spans="1:23" x14ac:dyDescent="0.3">
      <c r="A7368">
        <v>607367</v>
      </c>
      <c r="B7368">
        <v>55821</v>
      </c>
      <c r="C7368">
        <v>38</v>
      </c>
      <c r="D7368" t="s">
        <v>7</v>
      </c>
      <c r="E7368" t="s">
        <v>13</v>
      </c>
      <c r="F7368" t="s">
        <v>30</v>
      </c>
      <c r="G7368" t="s">
        <v>23</v>
      </c>
      <c r="H7368" s="1">
        <v>44999</v>
      </c>
      <c r="I7368" t="s">
        <v>34</v>
      </c>
      <c r="J7368">
        <v>35</v>
      </c>
      <c r="K7368">
        <v>4.2</v>
      </c>
      <c r="L7368">
        <v>591.59</v>
      </c>
      <c r="M7368">
        <v>100.73</v>
      </c>
      <c r="N7368" t="s">
        <v>50</v>
      </c>
      <c r="O7368">
        <v>4</v>
      </c>
      <c r="P7368" t="str" cm="1">
        <f t="array" ref="P7368">_xlfn.IFS(C7368&lt;25,"18-24", C7368&lt;=35,"25-35", C7368&lt;=50,"36-50",TRUE,"50+")</f>
        <v>36-50</v>
      </c>
      <c r="Q7368" t="str">
        <f t="shared" si="805"/>
        <v>new</v>
      </c>
      <c r="R7368" t="str">
        <f t="shared" si="806"/>
        <v>high value</v>
      </c>
      <c r="S7368" t="str">
        <f t="shared" si="807"/>
        <v>medium</v>
      </c>
      <c r="T7368" t="str">
        <f t="shared" si="808"/>
        <v>Mar</v>
      </c>
      <c r="U7368">
        <f t="shared" si="809"/>
        <v>2023</v>
      </c>
      <c r="V7368" t="str">
        <f t="shared" si="810"/>
        <v>0-5</v>
      </c>
      <c r="W7368" t="str">
        <f t="shared" si="811"/>
        <v>Medium</v>
      </c>
    </row>
    <row r="7369" spans="1:23" x14ac:dyDescent="0.3">
      <c r="A7369">
        <v>607368</v>
      </c>
      <c r="B7369">
        <v>54323</v>
      </c>
      <c r="C7369">
        <v>27</v>
      </c>
      <c r="D7369" t="s">
        <v>7</v>
      </c>
      <c r="E7369" t="s">
        <v>16</v>
      </c>
      <c r="F7369" t="s">
        <v>18</v>
      </c>
      <c r="G7369" t="s">
        <v>31</v>
      </c>
      <c r="H7369" s="1">
        <v>44962</v>
      </c>
      <c r="I7369" t="s">
        <v>34</v>
      </c>
      <c r="J7369">
        <v>84</v>
      </c>
      <c r="K7369">
        <v>5.0999999999999996</v>
      </c>
      <c r="L7369">
        <v>614.16</v>
      </c>
      <c r="M7369">
        <v>89.07</v>
      </c>
      <c r="N7369" t="s">
        <v>47</v>
      </c>
      <c r="O7369">
        <v>5</v>
      </c>
      <c r="P7369" t="str" cm="1">
        <f t="array" ref="P7369">_xlfn.IFS(C7369&lt;25,"18-24", C7369&lt;=35,"25-35", C7369&lt;=50,"36-50",TRUE,"50+")</f>
        <v>25-35</v>
      </c>
      <c r="Q7369" t="str">
        <f t="shared" si="805"/>
        <v>repeat</v>
      </c>
      <c r="R7369" t="str">
        <f t="shared" si="806"/>
        <v>high value</v>
      </c>
      <c r="S7369" t="str">
        <f t="shared" si="807"/>
        <v>High</v>
      </c>
      <c r="T7369" t="str">
        <f t="shared" si="808"/>
        <v>Feb</v>
      </c>
      <c r="U7369">
        <f t="shared" si="809"/>
        <v>2023</v>
      </c>
      <c r="V7369" t="str">
        <f t="shared" si="810"/>
        <v>5-10</v>
      </c>
      <c r="W7369" t="str">
        <f t="shared" si="811"/>
        <v>Slow</v>
      </c>
    </row>
    <row r="7370" spans="1:23" x14ac:dyDescent="0.3">
      <c r="A7370">
        <v>607369</v>
      </c>
      <c r="B7370">
        <v>41480</v>
      </c>
      <c r="C7370">
        <v>21</v>
      </c>
      <c r="D7370" t="s">
        <v>4</v>
      </c>
      <c r="E7370" t="s">
        <v>5</v>
      </c>
      <c r="F7370" t="s">
        <v>18</v>
      </c>
      <c r="G7370" t="s">
        <v>21</v>
      </c>
      <c r="H7370" s="1">
        <v>45094</v>
      </c>
      <c r="I7370" t="s">
        <v>33</v>
      </c>
      <c r="J7370">
        <v>53</v>
      </c>
      <c r="K7370">
        <v>14.2</v>
      </c>
      <c r="L7370">
        <v>1048.0899999999999</v>
      </c>
      <c r="M7370">
        <v>92.13</v>
      </c>
      <c r="N7370" t="s">
        <v>47</v>
      </c>
      <c r="O7370">
        <v>1</v>
      </c>
      <c r="P7370" t="str" cm="1">
        <f t="array" ref="P7370">_xlfn.IFS(C7370&lt;25,"18-24", C7370&lt;=35,"25-35", C7370&lt;=50,"36-50",TRUE,"50+")</f>
        <v>18-24</v>
      </c>
      <c r="Q7370" t="str">
        <f t="shared" si="805"/>
        <v>new</v>
      </c>
      <c r="R7370" t="str">
        <f t="shared" si="806"/>
        <v>high value</v>
      </c>
      <c r="S7370" t="str">
        <f t="shared" si="807"/>
        <v>Low</v>
      </c>
      <c r="T7370" t="str">
        <f t="shared" si="808"/>
        <v>Jun</v>
      </c>
      <c r="U7370">
        <f t="shared" si="809"/>
        <v>2023</v>
      </c>
      <c r="V7370" t="str">
        <f t="shared" si="810"/>
        <v>10-15</v>
      </c>
      <c r="W7370" t="str">
        <f t="shared" si="811"/>
        <v>Slow</v>
      </c>
    </row>
    <row r="7371" spans="1:23" x14ac:dyDescent="0.3">
      <c r="A7371">
        <v>607370</v>
      </c>
      <c r="B7371">
        <v>97977</v>
      </c>
      <c r="C7371">
        <v>64</v>
      </c>
      <c r="D7371" t="s">
        <v>7</v>
      </c>
      <c r="E7371" t="s">
        <v>13</v>
      </c>
      <c r="F7371" t="s">
        <v>22</v>
      </c>
      <c r="G7371" t="s">
        <v>27</v>
      </c>
      <c r="H7371" s="1">
        <v>45562</v>
      </c>
      <c r="I7371" t="s">
        <v>34</v>
      </c>
      <c r="J7371">
        <v>57</v>
      </c>
      <c r="K7371">
        <v>7.6</v>
      </c>
      <c r="L7371">
        <v>341.24</v>
      </c>
      <c r="M7371">
        <v>107.63</v>
      </c>
      <c r="N7371" t="s">
        <v>47</v>
      </c>
      <c r="O7371">
        <v>1</v>
      </c>
      <c r="P7371" t="str" cm="1">
        <f t="array" ref="P7371">_xlfn.IFS(C7371&lt;25,"18-24", C7371&lt;=35,"25-35", C7371&lt;=50,"36-50",TRUE,"50+")</f>
        <v>50+</v>
      </c>
      <c r="Q7371" t="str">
        <f t="shared" si="805"/>
        <v>new</v>
      </c>
      <c r="R7371" t="str">
        <f t="shared" si="806"/>
        <v>medium</v>
      </c>
      <c r="S7371" t="str">
        <f t="shared" si="807"/>
        <v>Low</v>
      </c>
      <c r="T7371" t="str">
        <f t="shared" si="808"/>
        <v>Sep</v>
      </c>
      <c r="U7371">
        <f t="shared" si="809"/>
        <v>2024</v>
      </c>
      <c r="V7371" t="str">
        <f t="shared" si="810"/>
        <v>5-10</v>
      </c>
      <c r="W7371" t="str">
        <f t="shared" si="811"/>
        <v>Slow</v>
      </c>
    </row>
    <row r="7372" spans="1:23" x14ac:dyDescent="0.3">
      <c r="A7372">
        <v>607371</v>
      </c>
      <c r="B7372">
        <v>53090</v>
      </c>
      <c r="C7372">
        <v>38</v>
      </c>
      <c r="D7372" t="s">
        <v>4</v>
      </c>
      <c r="E7372" t="s">
        <v>5</v>
      </c>
      <c r="F7372" t="s">
        <v>26</v>
      </c>
      <c r="G7372" t="s">
        <v>27</v>
      </c>
      <c r="H7372" s="1">
        <v>44615</v>
      </c>
      <c r="I7372" t="s">
        <v>34</v>
      </c>
      <c r="J7372">
        <v>41</v>
      </c>
      <c r="K7372">
        <v>13.1</v>
      </c>
      <c r="L7372">
        <v>1038.3399999999999</v>
      </c>
      <c r="M7372">
        <v>95.3</v>
      </c>
      <c r="N7372" t="s">
        <v>50</v>
      </c>
      <c r="O7372">
        <v>4</v>
      </c>
      <c r="P7372" t="str" cm="1">
        <f t="array" ref="P7372">_xlfn.IFS(C7372&lt;25,"18-24", C7372&lt;=35,"25-35", C7372&lt;=50,"36-50",TRUE,"50+")</f>
        <v>36-50</v>
      </c>
      <c r="Q7372" t="str">
        <f t="shared" si="805"/>
        <v>new</v>
      </c>
      <c r="R7372" t="str">
        <f t="shared" si="806"/>
        <v>high value</v>
      </c>
      <c r="S7372" t="str">
        <f t="shared" si="807"/>
        <v>medium</v>
      </c>
      <c r="T7372" t="str">
        <f t="shared" si="808"/>
        <v>Feb</v>
      </c>
      <c r="U7372">
        <f t="shared" si="809"/>
        <v>2022</v>
      </c>
      <c r="V7372" t="str">
        <f t="shared" si="810"/>
        <v>10-15</v>
      </c>
      <c r="W7372" t="str">
        <f t="shared" si="811"/>
        <v>Medium</v>
      </c>
    </row>
    <row r="7373" spans="1:23" x14ac:dyDescent="0.3">
      <c r="A7373">
        <v>607372</v>
      </c>
      <c r="B7373">
        <v>22391</v>
      </c>
      <c r="C7373">
        <v>37</v>
      </c>
      <c r="D7373" t="s">
        <v>4</v>
      </c>
      <c r="E7373" t="s">
        <v>15</v>
      </c>
      <c r="F7373" t="s">
        <v>24</v>
      </c>
      <c r="G7373" t="s">
        <v>27</v>
      </c>
      <c r="H7373" s="1">
        <v>45183</v>
      </c>
      <c r="I7373" t="s">
        <v>34</v>
      </c>
      <c r="J7373">
        <v>72</v>
      </c>
      <c r="K7373">
        <v>1.1000000000000001</v>
      </c>
      <c r="L7373">
        <v>547.79999999999995</v>
      </c>
      <c r="M7373">
        <v>25.38</v>
      </c>
      <c r="N7373" t="s">
        <v>50</v>
      </c>
      <c r="O7373">
        <v>5</v>
      </c>
      <c r="P7373" t="str" cm="1">
        <f t="array" ref="P7373">_xlfn.IFS(C7373&lt;25,"18-24", C7373&lt;=35,"25-35", C7373&lt;=50,"36-50",TRUE,"50+")</f>
        <v>36-50</v>
      </c>
      <c r="Q7373" t="str">
        <f t="shared" si="805"/>
        <v>new</v>
      </c>
      <c r="R7373" t="str">
        <f t="shared" si="806"/>
        <v>high value</v>
      </c>
      <c r="S7373" t="str">
        <f t="shared" si="807"/>
        <v>High</v>
      </c>
      <c r="T7373" t="str">
        <f t="shared" si="808"/>
        <v>Sep</v>
      </c>
      <c r="U7373">
        <f t="shared" si="809"/>
        <v>2023</v>
      </c>
      <c r="V7373" t="str">
        <f t="shared" si="810"/>
        <v>0-5</v>
      </c>
      <c r="W7373" t="str">
        <f t="shared" si="811"/>
        <v>Slow</v>
      </c>
    </row>
    <row r="7374" spans="1:23" x14ac:dyDescent="0.3">
      <c r="A7374">
        <v>607373</v>
      </c>
      <c r="B7374">
        <v>47568</v>
      </c>
      <c r="C7374">
        <v>59</v>
      </c>
      <c r="D7374" t="s">
        <v>4</v>
      </c>
      <c r="E7374" t="s">
        <v>11</v>
      </c>
      <c r="F7374" t="s">
        <v>28</v>
      </c>
      <c r="G7374" t="s">
        <v>25</v>
      </c>
      <c r="H7374" s="1">
        <v>45220</v>
      </c>
      <c r="I7374" t="s">
        <v>34</v>
      </c>
      <c r="J7374">
        <v>69</v>
      </c>
      <c r="K7374">
        <v>9</v>
      </c>
      <c r="L7374">
        <v>871.16</v>
      </c>
      <c r="M7374">
        <v>72.27</v>
      </c>
      <c r="N7374" t="s">
        <v>49</v>
      </c>
      <c r="O7374">
        <v>3</v>
      </c>
      <c r="P7374" t="str" cm="1">
        <f t="array" ref="P7374">_xlfn.IFS(C7374&lt;25,"18-24", C7374&lt;=35,"25-35", C7374&lt;=50,"36-50",TRUE,"50+")</f>
        <v>50+</v>
      </c>
      <c r="Q7374" t="str">
        <f t="shared" si="805"/>
        <v>repeat</v>
      </c>
      <c r="R7374" t="str">
        <f t="shared" si="806"/>
        <v>high value</v>
      </c>
      <c r="S7374" t="str">
        <f t="shared" si="807"/>
        <v>medium</v>
      </c>
      <c r="T7374" t="str">
        <f t="shared" si="808"/>
        <v>Oct</v>
      </c>
      <c r="U7374">
        <f t="shared" si="809"/>
        <v>2023</v>
      </c>
      <c r="V7374" t="str">
        <f t="shared" si="810"/>
        <v>5-10</v>
      </c>
      <c r="W7374" t="str">
        <f t="shared" si="811"/>
        <v>Slow</v>
      </c>
    </row>
    <row r="7375" spans="1:23" x14ac:dyDescent="0.3">
      <c r="A7375">
        <v>607374</v>
      </c>
      <c r="B7375">
        <v>25213</v>
      </c>
      <c r="C7375">
        <v>42</v>
      </c>
      <c r="D7375" t="s">
        <v>7</v>
      </c>
      <c r="E7375" t="s">
        <v>8</v>
      </c>
      <c r="F7375" t="s">
        <v>18</v>
      </c>
      <c r="G7375" t="s">
        <v>21</v>
      </c>
      <c r="H7375" s="1">
        <v>45100</v>
      </c>
      <c r="I7375" t="s">
        <v>33</v>
      </c>
      <c r="J7375">
        <v>77</v>
      </c>
      <c r="K7375">
        <v>1.3</v>
      </c>
      <c r="L7375">
        <v>852.43</v>
      </c>
      <c r="M7375">
        <v>74.849999999999994</v>
      </c>
      <c r="N7375" t="s">
        <v>49</v>
      </c>
      <c r="O7375">
        <v>3</v>
      </c>
      <c r="P7375" t="str" cm="1">
        <f t="array" ref="P7375">_xlfn.IFS(C7375&lt;25,"18-24", C7375&lt;=35,"25-35", C7375&lt;=50,"36-50",TRUE,"50+")</f>
        <v>36-50</v>
      </c>
      <c r="Q7375" t="str">
        <f t="shared" si="805"/>
        <v>new</v>
      </c>
      <c r="R7375" t="str">
        <f t="shared" si="806"/>
        <v>high value</v>
      </c>
      <c r="S7375" t="str">
        <f t="shared" si="807"/>
        <v>medium</v>
      </c>
      <c r="T7375" t="str">
        <f t="shared" si="808"/>
        <v>Jun</v>
      </c>
      <c r="U7375">
        <f t="shared" si="809"/>
        <v>2023</v>
      </c>
      <c r="V7375" t="str">
        <f t="shared" si="810"/>
        <v>0-5</v>
      </c>
      <c r="W7375" t="str">
        <f t="shared" si="811"/>
        <v>Slow</v>
      </c>
    </row>
    <row r="7376" spans="1:23" x14ac:dyDescent="0.3">
      <c r="A7376">
        <v>607375</v>
      </c>
      <c r="B7376">
        <v>32276</v>
      </c>
      <c r="C7376">
        <v>43</v>
      </c>
      <c r="D7376" t="s">
        <v>7</v>
      </c>
      <c r="E7376" t="s">
        <v>8</v>
      </c>
      <c r="F7376" t="s">
        <v>30</v>
      </c>
      <c r="G7376" t="s">
        <v>31</v>
      </c>
      <c r="H7376" s="1">
        <v>44616</v>
      </c>
      <c r="I7376" t="s">
        <v>34</v>
      </c>
      <c r="J7376">
        <v>23</v>
      </c>
      <c r="K7376">
        <v>10.1</v>
      </c>
      <c r="L7376">
        <v>1083.68</v>
      </c>
      <c r="M7376">
        <v>32.14</v>
      </c>
      <c r="N7376" t="s">
        <v>48</v>
      </c>
      <c r="O7376">
        <v>3</v>
      </c>
      <c r="P7376" t="str" cm="1">
        <f t="array" ref="P7376">_xlfn.IFS(C7376&lt;25,"18-24", C7376&lt;=35,"25-35", C7376&lt;=50,"36-50",TRUE,"50+")</f>
        <v>36-50</v>
      </c>
      <c r="Q7376" t="str">
        <f t="shared" si="805"/>
        <v>new</v>
      </c>
      <c r="R7376" t="str">
        <f t="shared" si="806"/>
        <v>high value</v>
      </c>
      <c r="S7376" t="str">
        <f t="shared" si="807"/>
        <v>medium</v>
      </c>
      <c r="T7376" t="str">
        <f t="shared" si="808"/>
        <v>Feb</v>
      </c>
      <c r="U7376">
        <f t="shared" si="809"/>
        <v>2022</v>
      </c>
      <c r="V7376" t="str">
        <f t="shared" si="810"/>
        <v>10-15</v>
      </c>
      <c r="W7376" t="str">
        <f t="shared" si="811"/>
        <v>Fast</v>
      </c>
    </row>
    <row r="7377" spans="1:23" x14ac:dyDescent="0.3">
      <c r="A7377">
        <v>607376</v>
      </c>
      <c r="B7377">
        <v>80517</v>
      </c>
      <c r="C7377">
        <v>46</v>
      </c>
      <c r="D7377" t="s">
        <v>7</v>
      </c>
      <c r="E7377" t="s">
        <v>5</v>
      </c>
      <c r="F7377" t="s">
        <v>26</v>
      </c>
      <c r="G7377" t="s">
        <v>31</v>
      </c>
      <c r="H7377" s="1">
        <v>44796</v>
      </c>
      <c r="I7377" t="s">
        <v>34</v>
      </c>
      <c r="J7377">
        <v>85</v>
      </c>
      <c r="K7377">
        <v>11.9</v>
      </c>
      <c r="L7377">
        <v>1086.69</v>
      </c>
      <c r="M7377">
        <v>102.17</v>
      </c>
      <c r="N7377" t="s">
        <v>47</v>
      </c>
      <c r="O7377">
        <v>5</v>
      </c>
      <c r="P7377" t="str" cm="1">
        <f t="array" ref="P7377">_xlfn.IFS(C7377&lt;25,"18-24", C7377&lt;=35,"25-35", C7377&lt;=50,"36-50",TRUE,"50+")</f>
        <v>36-50</v>
      </c>
      <c r="Q7377" t="str">
        <f t="shared" si="805"/>
        <v>new</v>
      </c>
      <c r="R7377" t="str">
        <f t="shared" si="806"/>
        <v>high value</v>
      </c>
      <c r="S7377" t="str">
        <f t="shared" si="807"/>
        <v>High</v>
      </c>
      <c r="T7377" t="str">
        <f t="shared" si="808"/>
        <v>Aug</v>
      </c>
      <c r="U7377">
        <f t="shared" si="809"/>
        <v>2022</v>
      </c>
      <c r="V7377" t="str">
        <f t="shared" si="810"/>
        <v>10-15</v>
      </c>
      <c r="W7377" t="str">
        <f t="shared" si="811"/>
        <v>Slow</v>
      </c>
    </row>
    <row r="7378" spans="1:23" x14ac:dyDescent="0.3">
      <c r="A7378">
        <v>607377</v>
      </c>
      <c r="B7378">
        <v>25093</v>
      </c>
      <c r="C7378">
        <v>40</v>
      </c>
      <c r="D7378" t="s">
        <v>7</v>
      </c>
      <c r="E7378" t="s">
        <v>15</v>
      </c>
      <c r="F7378" t="s">
        <v>19</v>
      </c>
      <c r="G7378" t="s">
        <v>31</v>
      </c>
      <c r="H7378" s="1">
        <v>45487</v>
      </c>
      <c r="I7378" t="s">
        <v>33</v>
      </c>
      <c r="J7378">
        <v>84</v>
      </c>
      <c r="K7378">
        <v>10</v>
      </c>
      <c r="L7378">
        <v>774.79</v>
      </c>
      <c r="M7378">
        <v>91.8</v>
      </c>
      <c r="N7378" t="s">
        <v>48</v>
      </c>
      <c r="O7378">
        <v>4</v>
      </c>
      <c r="P7378" t="str" cm="1">
        <f t="array" ref="P7378">_xlfn.IFS(C7378&lt;25,"18-24", C7378&lt;=35,"25-35", C7378&lt;=50,"36-50",TRUE,"50+")</f>
        <v>36-50</v>
      </c>
      <c r="Q7378" t="str">
        <f t="shared" si="805"/>
        <v>repeat</v>
      </c>
      <c r="R7378" t="str">
        <f t="shared" si="806"/>
        <v>high value</v>
      </c>
      <c r="S7378" t="str">
        <f t="shared" si="807"/>
        <v>medium</v>
      </c>
      <c r="T7378" t="str">
        <f t="shared" si="808"/>
        <v>Jul</v>
      </c>
      <c r="U7378">
        <f t="shared" si="809"/>
        <v>2024</v>
      </c>
      <c r="V7378" t="str">
        <f t="shared" si="810"/>
        <v>5-10</v>
      </c>
      <c r="W7378" t="str">
        <f t="shared" si="811"/>
        <v>Slow</v>
      </c>
    </row>
    <row r="7379" spans="1:23" x14ac:dyDescent="0.3">
      <c r="A7379">
        <v>607378</v>
      </c>
      <c r="B7379">
        <v>86231</v>
      </c>
      <c r="C7379">
        <v>27</v>
      </c>
      <c r="D7379" t="s">
        <v>4</v>
      </c>
      <c r="E7379" t="s">
        <v>8</v>
      </c>
      <c r="F7379" t="s">
        <v>22</v>
      </c>
      <c r="G7379" t="s">
        <v>29</v>
      </c>
      <c r="H7379" s="1">
        <v>45118</v>
      </c>
      <c r="I7379" t="s">
        <v>34</v>
      </c>
      <c r="J7379">
        <v>45</v>
      </c>
      <c r="K7379">
        <v>5.9</v>
      </c>
      <c r="L7379">
        <v>235.26</v>
      </c>
      <c r="M7379">
        <v>80.040000000000006</v>
      </c>
      <c r="N7379" t="s">
        <v>50</v>
      </c>
      <c r="O7379">
        <v>2</v>
      </c>
      <c r="P7379" t="str" cm="1">
        <f t="array" ref="P7379">_xlfn.IFS(C7379&lt;25,"18-24", C7379&lt;=35,"25-35", C7379&lt;=50,"36-50",TRUE,"50+")</f>
        <v>25-35</v>
      </c>
      <c r="Q7379" t="str">
        <f t="shared" si="805"/>
        <v>repeat</v>
      </c>
      <c r="R7379" t="str">
        <f t="shared" si="806"/>
        <v>low</v>
      </c>
      <c r="S7379" t="str">
        <f t="shared" si="807"/>
        <v>Low</v>
      </c>
      <c r="T7379" t="str">
        <f t="shared" si="808"/>
        <v>Jul</v>
      </c>
      <c r="U7379">
        <f t="shared" si="809"/>
        <v>2023</v>
      </c>
      <c r="V7379" t="str">
        <f t="shared" si="810"/>
        <v>5-10</v>
      </c>
      <c r="W7379" t="str">
        <f t="shared" si="811"/>
        <v>Medium</v>
      </c>
    </row>
    <row r="7380" spans="1:23" x14ac:dyDescent="0.3">
      <c r="A7380">
        <v>607379</v>
      </c>
      <c r="B7380">
        <v>96918</v>
      </c>
      <c r="C7380">
        <v>54</v>
      </c>
      <c r="D7380" t="s">
        <v>4</v>
      </c>
      <c r="E7380" t="s">
        <v>11</v>
      </c>
      <c r="F7380" t="s">
        <v>28</v>
      </c>
      <c r="G7380" t="s">
        <v>27</v>
      </c>
      <c r="H7380" s="1">
        <v>45251</v>
      </c>
      <c r="I7380" t="s">
        <v>34</v>
      </c>
      <c r="J7380">
        <v>23</v>
      </c>
      <c r="K7380">
        <v>7.9</v>
      </c>
      <c r="L7380">
        <v>429.61</v>
      </c>
      <c r="M7380">
        <v>93.21</v>
      </c>
      <c r="N7380" t="s">
        <v>47</v>
      </c>
      <c r="O7380">
        <v>3</v>
      </c>
      <c r="P7380" t="str" cm="1">
        <f t="array" ref="P7380">_xlfn.IFS(C7380&lt;25,"18-24", C7380&lt;=35,"25-35", C7380&lt;=50,"36-50",TRUE,"50+")</f>
        <v>50+</v>
      </c>
      <c r="Q7380" t="str">
        <f t="shared" si="805"/>
        <v>new</v>
      </c>
      <c r="R7380" t="str">
        <f t="shared" si="806"/>
        <v>medium</v>
      </c>
      <c r="S7380" t="str">
        <f t="shared" si="807"/>
        <v>medium</v>
      </c>
      <c r="T7380" t="str">
        <f t="shared" si="808"/>
        <v>Nov</v>
      </c>
      <c r="U7380">
        <f t="shared" si="809"/>
        <v>2023</v>
      </c>
      <c r="V7380" t="str">
        <f t="shared" si="810"/>
        <v>5-10</v>
      </c>
      <c r="W7380" t="str">
        <f t="shared" si="811"/>
        <v>Fast</v>
      </c>
    </row>
    <row r="7381" spans="1:23" x14ac:dyDescent="0.3">
      <c r="A7381">
        <v>607380</v>
      </c>
      <c r="B7381">
        <v>91019</v>
      </c>
      <c r="C7381">
        <v>62</v>
      </c>
      <c r="D7381" t="s">
        <v>4</v>
      </c>
      <c r="E7381" t="s">
        <v>5</v>
      </c>
      <c r="F7381" t="s">
        <v>19</v>
      </c>
      <c r="G7381" t="s">
        <v>21</v>
      </c>
      <c r="H7381" s="1">
        <v>44682</v>
      </c>
      <c r="I7381" t="s">
        <v>34</v>
      </c>
      <c r="J7381">
        <v>33</v>
      </c>
      <c r="K7381">
        <v>10.8</v>
      </c>
      <c r="L7381">
        <v>1039.75</v>
      </c>
      <c r="M7381">
        <v>31.93</v>
      </c>
      <c r="N7381" t="s">
        <v>49</v>
      </c>
      <c r="O7381">
        <v>4</v>
      </c>
      <c r="P7381" t="str" cm="1">
        <f t="array" ref="P7381">_xlfn.IFS(C7381&lt;25,"18-24", C7381&lt;=35,"25-35", C7381&lt;=50,"36-50",TRUE,"50+")</f>
        <v>50+</v>
      </c>
      <c r="Q7381" t="str">
        <f t="shared" si="805"/>
        <v>new</v>
      </c>
      <c r="R7381" t="str">
        <f t="shared" si="806"/>
        <v>high value</v>
      </c>
      <c r="S7381" t="str">
        <f t="shared" si="807"/>
        <v>medium</v>
      </c>
      <c r="T7381" t="str">
        <f t="shared" si="808"/>
        <v>May</v>
      </c>
      <c r="U7381">
        <f t="shared" si="809"/>
        <v>2022</v>
      </c>
      <c r="V7381" t="str">
        <f t="shared" si="810"/>
        <v>10-15</v>
      </c>
      <c r="W7381" t="str">
        <f t="shared" si="811"/>
        <v>Medium</v>
      </c>
    </row>
    <row r="7382" spans="1:23" x14ac:dyDescent="0.3">
      <c r="A7382">
        <v>607381</v>
      </c>
      <c r="B7382">
        <v>33068</v>
      </c>
      <c r="C7382">
        <v>35</v>
      </c>
      <c r="D7382" t="s">
        <v>7</v>
      </c>
      <c r="E7382" t="s">
        <v>16</v>
      </c>
      <c r="F7382" t="s">
        <v>26</v>
      </c>
      <c r="G7382" t="s">
        <v>23</v>
      </c>
      <c r="H7382" s="1">
        <v>45050</v>
      </c>
      <c r="I7382" t="s">
        <v>34</v>
      </c>
      <c r="J7382">
        <v>86</v>
      </c>
      <c r="K7382">
        <v>10.6</v>
      </c>
      <c r="L7382">
        <v>961.89</v>
      </c>
      <c r="M7382">
        <v>46.98</v>
      </c>
      <c r="N7382" t="s">
        <v>48</v>
      </c>
      <c r="O7382">
        <v>5</v>
      </c>
      <c r="P7382" t="str" cm="1">
        <f t="array" ref="P7382">_xlfn.IFS(C7382&lt;25,"18-24", C7382&lt;=35,"25-35", C7382&lt;=50,"36-50",TRUE,"50+")</f>
        <v>25-35</v>
      </c>
      <c r="Q7382" t="str">
        <f t="shared" si="805"/>
        <v>new</v>
      </c>
      <c r="R7382" t="str">
        <f t="shared" si="806"/>
        <v>high value</v>
      </c>
      <c r="S7382" t="str">
        <f t="shared" si="807"/>
        <v>High</v>
      </c>
      <c r="T7382" t="str">
        <f t="shared" si="808"/>
        <v>May</v>
      </c>
      <c r="U7382">
        <f t="shared" si="809"/>
        <v>2023</v>
      </c>
      <c r="V7382" t="str">
        <f t="shared" si="810"/>
        <v>10-15</v>
      </c>
      <c r="W7382" t="str">
        <f t="shared" si="811"/>
        <v>Slow</v>
      </c>
    </row>
    <row r="7383" spans="1:23" x14ac:dyDescent="0.3">
      <c r="A7383">
        <v>607382</v>
      </c>
      <c r="B7383">
        <v>99267</v>
      </c>
      <c r="C7383">
        <v>55</v>
      </c>
      <c r="D7383" t="s">
        <v>7</v>
      </c>
      <c r="E7383" t="s">
        <v>13</v>
      </c>
      <c r="F7383" t="s">
        <v>19</v>
      </c>
      <c r="G7383" t="s">
        <v>23</v>
      </c>
      <c r="H7383" s="1">
        <v>44992</v>
      </c>
      <c r="I7383" t="s">
        <v>34</v>
      </c>
      <c r="J7383">
        <v>35</v>
      </c>
      <c r="K7383">
        <v>12.1</v>
      </c>
      <c r="L7383">
        <v>833.4</v>
      </c>
      <c r="M7383">
        <v>68.849999999999994</v>
      </c>
      <c r="N7383" t="s">
        <v>47</v>
      </c>
      <c r="O7383">
        <v>4</v>
      </c>
      <c r="P7383" t="str" cm="1">
        <f t="array" ref="P7383">_xlfn.IFS(C7383&lt;25,"18-24", C7383&lt;=35,"25-35", C7383&lt;=50,"36-50",TRUE,"50+")</f>
        <v>50+</v>
      </c>
      <c r="Q7383" t="str">
        <f t="shared" si="805"/>
        <v>new</v>
      </c>
      <c r="R7383" t="str">
        <f t="shared" si="806"/>
        <v>high value</v>
      </c>
      <c r="S7383" t="str">
        <f t="shared" si="807"/>
        <v>medium</v>
      </c>
      <c r="T7383" t="str">
        <f t="shared" si="808"/>
        <v>Mar</v>
      </c>
      <c r="U7383">
        <f t="shared" si="809"/>
        <v>2023</v>
      </c>
      <c r="V7383" t="str">
        <f t="shared" si="810"/>
        <v>10-15</v>
      </c>
      <c r="W7383" t="str">
        <f t="shared" si="811"/>
        <v>Medium</v>
      </c>
    </row>
    <row r="7384" spans="1:23" x14ac:dyDescent="0.3">
      <c r="A7384">
        <v>607383</v>
      </c>
      <c r="B7384">
        <v>47721</v>
      </c>
      <c r="C7384">
        <v>47</v>
      </c>
      <c r="D7384" t="s">
        <v>4</v>
      </c>
      <c r="E7384" t="s">
        <v>11</v>
      </c>
      <c r="F7384" t="s">
        <v>32</v>
      </c>
      <c r="G7384" t="s">
        <v>23</v>
      </c>
      <c r="H7384" s="1">
        <v>44930</v>
      </c>
      <c r="I7384" t="s">
        <v>34</v>
      </c>
      <c r="J7384">
        <v>67</v>
      </c>
      <c r="K7384">
        <v>11.6</v>
      </c>
      <c r="L7384">
        <v>1072.1099999999999</v>
      </c>
      <c r="M7384">
        <v>35.85</v>
      </c>
      <c r="N7384" t="s">
        <v>49</v>
      </c>
      <c r="O7384">
        <v>2</v>
      </c>
      <c r="P7384" t="str" cm="1">
        <f t="array" ref="P7384">_xlfn.IFS(C7384&lt;25,"18-24", C7384&lt;=35,"25-35", C7384&lt;=50,"36-50",TRUE,"50+")</f>
        <v>36-50</v>
      </c>
      <c r="Q7384" t="str">
        <f t="shared" si="805"/>
        <v>new</v>
      </c>
      <c r="R7384" t="str">
        <f t="shared" si="806"/>
        <v>high value</v>
      </c>
      <c r="S7384" t="str">
        <f t="shared" si="807"/>
        <v>Low</v>
      </c>
      <c r="T7384" t="str">
        <f t="shared" si="808"/>
        <v>Jan</v>
      </c>
      <c r="U7384">
        <f t="shared" si="809"/>
        <v>2023</v>
      </c>
      <c r="V7384" t="str">
        <f t="shared" si="810"/>
        <v>10-15</v>
      </c>
      <c r="W7384" t="str">
        <f t="shared" si="811"/>
        <v>Slow</v>
      </c>
    </row>
    <row r="7385" spans="1:23" x14ac:dyDescent="0.3">
      <c r="A7385">
        <v>607384</v>
      </c>
      <c r="B7385">
        <v>75043</v>
      </c>
      <c r="C7385">
        <v>48</v>
      </c>
      <c r="D7385" t="s">
        <v>7</v>
      </c>
      <c r="E7385" t="s">
        <v>8</v>
      </c>
      <c r="F7385" t="s">
        <v>18</v>
      </c>
      <c r="G7385" t="s">
        <v>31</v>
      </c>
      <c r="H7385" s="1">
        <v>44877</v>
      </c>
      <c r="I7385" t="s">
        <v>33</v>
      </c>
      <c r="J7385">
        <v>46</v>
      </c>
      <c r="K7385">
        <v>13.6</v>
      </c>
      <c r="L7385">
        <v>1400.48</v>
      </c>
      <c r="M7385">
        <v>95.53</v>
      </c>
      <c r="N7385" t="s">
        <v>48</v>
      </c>
      <c r="O7385">
        <v>5</v>
      </c>
      <c r="P7385" t="str" cm="1">
        <f t="array" ref="P7385">_xlfn.IFS(C7385&lt;25,"18-24", C7385&lt;=35,"25-35", C7385&lt;=50,"36-50",TRUE,"50+")</f>
        <v>36-50</v>
      </c>
      <c r="Q7385" t="str">
        <f t="shared" si="805"/>
        <v>repeat</v>
      </c>
      <c r="R7385" t="str">
        <f t="shared" si="806"/>
        <v>high value</v>
      </c>
      <c r="S7385" t="str">
        <f t="shared" si="807"/>
        <v>High</v>
      </c>
      <c r="T7385" t="str">
        <f t="shared" si="808"/>
        <v>Nov</v>
      </c>
      <c r="U7385">
        <f t="shared" si="809"/>
        <v>2022</v>
      </c>
      <c r="V7385" t="str">
        <f t="shared" si="810"/>
        <v>10-15</v>
      </c>
      <c r="W7385" t="str">
        <f t="shared" si="811"/>
        <v>Slow</v>
      </c>
    </row>
    <row r="7386" spans="1:23" x14ac:dyDescent="0.3">
      <c r="A7386">
        <v>607385</v>
      </c>
      <c r="B7386">
        <v>33718</v>
      </c>
      <c r="C7386">
        <v>37</v>
      </c>
      <c r="D7386" t="s">
        <v>7</v>
      </c>
      <c r="E7386" t="s">
        <v>16</v>
      </c>
      <c r="F7386" t="s">
        <v>19</v>
      </c>
      <c r="G7386" t="s">
        <v>23</v>
      </c>
      <c r="H7386" s="1">
        <v>45423</v>
      </c>
      <c r="I7386" t="s">
        <v>33</v>
      </c>
      <c r="J7386">
        <v>73</v>
      </c>
      <c r="K7386">
        <v>12.9</v>
      </c>
      <c r="L7386">
        <v>827.3</v>
      </c>
      <c r="M7386">
        <v>117.8</v>
      </c>
      <c r="N7386" t="s">
        <v>49</v>
      </c>
      <c r="O7386">
        <v>2</v>
      </c>
      <c r="P7386" t="str" cm="1">
        <f t="array" ref="P7386">_xlfn.IFS(C7386&lt;25,"18-24", C7386&lt;=35,"25-35", C7386&lt;=50,"36-50",TRUE,"50+")</f>
        <v>36-50</v>
      </c>
      <c r="Q7386" t="str">
        <f t="shared" si="805"/>
        <v>new</v>
      </c>
      <c r="R7386" t="str">
        <f t="shared" si="806"/>
        <v>high value</v>
      </c>
      <c r="S7386" t="str">
        <f t="shared" si="807"/>
        <v>Low</v>
      </c>
      <c r="T7386" t="str">
        <f t="shared" si="808"/>
        <v>May</v>
      </c>
      <c r="U7386">
        <f t="shared" si="809"/>
        <v>2024</v>
      </c>
      <c r="V7386" t="str">
        <f t="shared" si="810"/>
        <v>10-15</v>
      </c>
      <c r="W7386" t="str">
        <f t="shared" si="811"/>
        <v>Slow</v>
      </c>
    </row>
    <row r="7387" spans="1:23" x14ac:dyDescent="0.3">
      <c r="A7387">
        <v>607386</v>
      </c>
      <c r="B7387">
        <v>87225</v>
      </c>
      <c r="C7387">
        <v>51</v>
      </c>
      <c r="D7387" t="s">
        <v>4</v>
      </c>
      <c r="E7387" t="s">
        <v>13</v>
      </c>
      <c r="F7387" t="s">
        <v>28</v>
      </c>
      <c r="G7387" t="s">
        <v>23</v>
      </c>
      <c r="H7387" s="1">
        <v>45535</v>
      </c>
      <c r="I7387" t="s">
        <v>33</v>
      </c>
      <c r="J7387">
        <v>40</v>
      </c>
      <c r="K7387">
        <v>3.4</v>
      </c>
      <c r="L7387">
        <v>1280.31</v>
      </c>
      <c r="M7387">
        <v>22.33</v>
      </c>
      <c r="N7387" t="s">
        <v>48</v>
      </c>
      <c r="O7387">
        <v>4</v>
      </c>
      <c r="P7387" t="str" cm="1">
        <f t="array" ref="P7387">_xlfn.IFS(C7387&lt;25,"18-24", C7387&lt;=35,"25-35", C7387&lt;=50,"36-50",TRUE,"50+")</f>
        <v>50+</v>
      </c>
      <c r="Q7387" t="str">
        <f t="shared" si="805"/>
        <v>new</v>
      </c>
      <c r="R7387" t="str">
        <f t="shared" si="806"/>
        <v>high value</v>
      </c>
      <c r="S7387" t="str">
        <f t="shared" si="807"/>
        <v>medium</v>
      </c>
      <c r="T7387" t="str">
        <f t="shared" si="808"/>
        <v>Aug</v>
      </c>
      <c r="U7387">
        <f t="shared" si="809"/>
        <v>2024</v>
      </c>
      <c r="V7387" t="str">
        <f t="shared" si="810"/>
        <v>0-5</v>
      </c>
      <c r="W7387" t="str">
        <f t="shared" si="811"/>
        <v>Medium</v>
      </c>
    </row>
    <row r="7388" spans="1:23" x14ac:dyDescent="0.3">
      <c r="A7388">
        <v>607387</v>
      </c>
      <c r="B7388">
        <v>40086</v>
      </c>
      <c r="C7388">
        <v>36</v>
      </c>
      <c r="D7388" t="s">
        <v>4</v>
      </c>
      <c r="E7388" t="s">
        <v>16</v>
      </c>
      <c r="F7388" t="s">
        <v>19</v>
      </c>
      <c r="G7388" t="s">
        <v>29</v>
      </c>
      <c r="H7388" s="1">
        <v>44903</v>
      </c>
      <c r="I7388" t="s">
        <v>34</v>
      </c>
      <c r="J7388">
        <v>71</v>
      </c>
      <c r="K7388">
        <v>3.7</v>
      </c>
      <c r="L7388">
        <v>558.22</v>
      </c>
      <c r="M7388">
        <v>81.42</v>
      </c>
      <c r="N7388" t="s">
        <v>47</v>
      </c>
      <c r="O7388">
        <v>2</v>
      </c>
      <c r="P7388" t="str" cm="1">
        <f t="array" ref="P7388">_xlfn.IFS(C7388&lt;25,"18-24", C7388&lt;=35,"25-35", C7388&lt;=50,"36-50",TRUE,"50+")</f>
        <v>36-50</v>
      </c>
      <c r="Q7388" t="str">
        <f t="shared" si="805"/>
        <v>new</v>
      </c>
      <c r="R7388" t="str">
        <f t="shared" si="806"/>
        <v>high value</v>
      </c>
      <c r="S7388" t="str">
        <f t="shared" si="807"/>
        <v>Low</v>
      </c>
      <c r="T7388" t="str">
        <f t="shared" si="808"/>
        <v>Dec</v>
      </c>
      <c r="U7388">
        <f t="shared" si="809"/>
        <v>2022</v>
      </c>
      <c r="V7388" t="str">
        <f t="shared" si="810"/>
        <v>0-5</v>
      </c>
      <c r="W7388" t="str">
        <f t="shared" si="811"/>
        <v>Slow</v>
      </c>
    </row>
    <row r="7389" spans="1:23" x14ac:dyDescent="0.3">
      <c r="A7389">
        <v>607388</v>
      </c>
      <c r="B7389">
        <v>96214</v>
      </c>
      <c r="C7389">
        <v>62</v>
      </c>
      <c r="D7389" t="s">
        <v>4</v>
      </c>
      <c r="E7389" t="s">
        <v>16</v>
      </c>
      <c r="F7389" t="s">
        <v>18</v>
      </c>
      <c r="G7389" t="s">
        <v>25</v>
      </c>
      <c r="H7389" s="1">
        <v>45157</v>
      </c>
      <c r="I7389" t="s">
        <v>33</v>
      </c>
      <c r="J7389">
        <v>57</v>
      </c>
      <c r="K7389">
        <v>3.2</v>
      </c>
      <c r="L7389">
        <v>581.94000000000005</v>
      </c>
      <c r="M7389">
        <v>72.42</v>
      </c>
      <c r="N7389" t="s">
        <v>47</v>
      </c>
      <c r="O7389">
        <v>1</v>
      </c>
      <c r="P7389" t="str" cm="1">
        <f t="array" ref="P7389">_xlfn.IFS(C7389&lt;25,"18-24", C7389&lt;=35,"25-35", C7389&lt;=50,"36-50",TRUE,"50+")</f>
        <v>50+</v>
      </c>
      <c r="Q7389" t="str">
        <f t="shared" si="805"/>
        <v>new</v>
      </c>
      <c r="R7389" t="str">
        <f t="shared" si="806"/>
        <v>high value</v>
      </c>
      <c r="S7389" t="str">
        <f t="shared" si="807"/>
        <v>Low</v>
      </c>
      <c r="T7389" t="str">
        <f t="shared" si="808"/>
        <v>Aug</v>
      </c>
      <c r="U7389">
        <f t="shared" si="809"/>
        <v>2023</v>
      </c>
      <c r="V7389" t="str">
        <f t="shared" si="810"/>
        <v>0-5</v>
      </c>
      <c r="W7389" t="str">
        <f t="shared" si="811"/>
        <v>Slow</v>
      </c>
    </row>
    <row r="7390" spans="1:23" x14ac:dyDescent="0.3">
      <c r="A7390">
        <v>607389</v>
      </c>
      <c r="B7390">
        <v>64669</v>
      </c>
      <c r="C7390">
        <v>55</v>
      </c>
      <c r="D7390" t="s">
        <v>4</v>
      </c>
      <c r="E7390" t="s">
        <v>8</v>
      </c>
      <c r="F7390" t="s">
        <v>18</v>
      </c>
      <c r="G7390" t="s">
        <v>23</v>
      </c>
      <c r="H7390" s="1">
        <v>45499</v>
      </c>
      <c r="I7390" t="s">
        <v>33</v>
      </c>
      <c r="J7390">
        <v>63</v>
      </c>
      <c r="K7390">
        <v>1.2</v>
      </c>
      <c r="L7390">
        <v>1112.95</v>
      </c>
      <c r="M7390">
        <v>78.459999999999994</v>
      </c>
      <c r="N7390" t="s">
        <v>47</v>
      </c>
      <c r="O7390">
        <v>4</v>
      </c>
      <c r="P7390" t="str" cm="1">
        <f t="array" ref="P7390">_xlfn.IFS(C7390&lt;25,"18-24", C7390&lt;=35,"25-35", C7390&lt;=50,"36-50",TRUE,"50+")</f>
        <v>50+</v>
      </c>
      <c r="Q7390" t="str">
        <f t="shared" si="805"/>
        <v>new</v>
      </c>
      <c r="R7390" t="str">
        <f t="shared" si="806"/>
        <v>high value</v>
      </c>
      <c r="S7390" t="str">
        <f t="shared" si="807"/>
        <v>medium</v>
      </c>
      <c r="T7390" t="str">
        <f t="shared" si="808"/>
        <v>Jul</v>
      </c>
      <c r="U7390">
        <f t="shared" si="809"/>
        <v>2024</v>
      </c>
      <c r="V7390" t="str">
        <f t="shared" si="810"/>
        <v>0-5</v>
      </c>
      <c r="W7390" t="str">
        <f t="shared" si="811"/>
        <v>Slow</v>
      </c>
    </row>
    <row r="7391" spans="1:23" x14ac:dyDescent="0.3">
      <c r="A7391">
        <v>607390</v>
      </c>
      <c r="B7391">
        <v>23169</v>
      </c>
      <c r="C7391">
        <v>50</v>
      </c>
      <c r="D7391" t="s">
        <v>7</v>
      </c>
      <c r="E7391" t="s">
        <v>15</v>
      </c>
      <c r="F7391" t="s">
        <v>24</v>
      </c>
      <c r="G7391" t="s">
        <v>21</v>
      </c>
      <c r="H7391" s="1">
        <v>45457</v>
      </c>
      <c r="I7391" t="s">
        <v>34</v>
      </c>
      <c r="J7391">
        <v>26</v>
      </c>
      <c r="K7391">
        <v>8.4</v>
      </c>
      <c r="L7391">
        <v>874.39</v>
      </c>
      <c r="M7391">
        <v>108.33</v>
      </c>
      <c r="N7391" t="s">
        <v>50</v>
      </c>
      <c r="O7391">
        <v>3</v>
      </c>
      <c r="P7391" t="str" cm="1">
        <f t="array" ref="P7391">_xlfn.IFS(C7391&lt;25,"18-24", C7391&lt;=35,"25-35", C7391&lt;=50,"36-50",TRUE,"50+")</f>
        <v>36-50</v>
      </c>
      <c r="Q7391" t="str">
        <f t="shared" si="805"/>
        <v>new</v>
      </c>
      <c r="R7391" t="str">
        <f t="shared" si="806"/>
        <v>high value</v>
      </c>
      <c r="S7391" t="str">
        <f t="shared" si="807"/>
        <v>medium</v>
      </c>
      <c r="T7391" t="str">
        <f t="shared" si="808"/>
        <v>Jun</v>
      </c>
      <c r="U7391">
        <f t="shared" si="809"/>
        <v>2024</v>
      </c>
      <c r="V7391" t="str">
        <f t="shared" si="810"/>
        <v>5-10</v>
      </c>
      <c r="W7391" t="str">
        <f t="shared" si="811"/>
        <v>Fast</v>
      </c>
    </row>
    <row r="7392" spans="1:23" x14ac:dyDescent="0.3">
      <c r="A7392">
        <v>607391</v>
      </c>
      <c r="B7392">
        <v>15659</v>
      </c>
      <c r="C7392">
        <v>25</v>
      </c>
      <c r="D7392" t="s">
        <v>4</v>
      </c>
      <c r="E7392" t="s">
        <v>11</v>
      </c>
      <c r="F7392" t="s">
        <v>24</v>
      </c>
      <c r="G7392" t="s">
        <v>21</v>
      </c>
      <c r="H7392" s="1">
        <v>45068</v>
      </c>
      <c r="I7392" t="s">
        <v>33</v>
      </c>
      <c r="J7392">
        <v>78</v>
      </c>
      <c r="K7392">
        <v>9.9</v>
      </c>
      <c r="L7392">
        <v>847.26</v>
      </c>
      <c r="M7392">
        <v>81.180000000000007</v>
      </c>
      <c r="N7392" t="s">
        <v>48</v>
      </c>
      <c r="O7392">
        <v>5</v>
      </c>
      <c r="P7392" t="str" cm="1">
        <f t="array" ref="P7392">_xlfn.IFS(C7392&lt;25,"18-24", C7392&lt;=35,"25-35", C7392&lt;=50,"36-50",TRUE,"50+")</f>
        <v>25-35</v>
      </c>
      <c r="Q7392" t="str">
        <f t="shared" si="805"/>
        <v>new</v>
      </c>
      <c r="R7392" t="str">
        <f t="shared" si="806"/>
        <v>high value</v>
      </c>
      <c r="S7392" t="str">
        <f t="shared" si="807"/>
        <v>High</v>
      </c>
      <c r="T7392" t="str">
        <f t="shared" si="808"/>
        <v>May</v>
      </c>
      <c r="U7392">
        <f t="shared" si="809"/>
        <v>2023</v>
      </c>
      <c r="V7392" t="str">
        <f t="shared" si="810"/>
        <v>5-10</v>
      </c>
      <c r="W7392" t="str">
        <f t="shared" si="811"/>
        <v>Slow</v>
      </c>
    </row>
    <row r="7393" spans="1:23" x14ac:dyDescent="0.3">
      <c r="A7393">
        <v>607392</v>
      </c>
      <c r="B7393">
        <v>65474</v>
      </c>
      <c r="C7393">
        <v>45</v>
      </c>
      <c r="D7393" t="s">
        <v>4</v>
      </c>
      <c r="E7393" t="s">
        <v>8</v>
      </c>
      <c r="F7393" t="s">
        <v>18</v>
      </c>
      <c r="G7393" t="s">
        <v>27</v>
      </c>
      <c r="H7393" s="1">
        <v>45595</v>
      </c>
      <c r="I7393" t="s">
        <v>34</v>
      </c>
      <c r="J7393">
        <v>69</v>
      </c>
      <c r="K7393">
        <v>13.8</v>
      </c>
      <c r="L7393">
        <v>1218.8599999999999</v>
      </c>
      <c r="M7393">
        <v>52.32</v>
      </c>
      <c r="N7393" t="s">
        <v>48</v>
      </c>
      <c r="O7393">
        <v>5</v>
      </c>
      <c r="P7393" t="str" cm="1">
        <f t="array" ref="P7393">_xlfn.IFS(C7393&lt;25,"18-24", C7393&lt;=35,"25-35", C7393&lt;=50,"36-50",TRUE,"50+")</f>
        <v>36-50</v>
      </c>
      <c r="Q7393" t="str">
        <f t="shared" si="805"/>
        <v>new</v>
      </c>
      <c r="R7393" t="str">
        <f t="shared" si="806"/>
        <v>high value</v>
      </c>
      <c r="S7393" t="str">
        <f t="shared" si="807"/>
        <v>High</v>
      </c>
      <c r="T7393" t="str">
        <f t="shared" si="808"/>
        <v>Oct</v>
      </c>
      <c r="U7393">
        <f t="shared" si="809"/>
        <v>2024</v>
      </c>
      <c r="V7393" t="str">
        <f t="shared" si="810"/>
        <v>10-15</v>
      </c>
      <c r="W7393" t="str">
        <f t="shared" si="811"/>
        <v>Slow</v>
      </c>
    </row>
    <row r="7394" spans="1:23" x14ac:dyDescent="0.3">
      <c r="A7394">
        <v>607393</v>
      </c>
      <c r="B7394">
        <v>46605</v>
      </c>
      <c r="C7394">
        <v>56</v>
      </c>
      <c r="D7394" t="s">
        <v>7</v>
      </c>
      <c r="E7394" t="s">
        <v>16</v>
      </c>
      <c r="F7394" t="s">
        <v>26</v>
      </c>
      <c r="G7394" t="s">
        <v>23</v>
      </c>
      <c r="H7394" s="1">
        <v>44696</v>
      </c>
      <c r="I7394" t="s">
        <v>34</v>
      </c>
      <c r="J7394">
        <v>25</v>
      </c>
      <c r="K7394">
        <v>11.9</v>
      </c>
      <c r="L7394">
        <v>926.67</v>
      </c>
      <c r="M7394">
        <v>84.63</v>
      </c>
      <c r="N7394" t="s">
        <v>48</v>
      </c>
      <c r="O7394">
        <v>5</v>
      </c>
      <c r="P7394" t="str" cm="1">
        <f t="array" ref="P7394">_xlfn.IFS(C7394&lt;25,"18-24", C7394&lt;=35,"25-35", C7394&lt;=50,"36-50",TRUE,"50+")</f>
        <v>50+</v>
      </c>
      <c r="Q7394" t="str">
        <f t="shared" si="805"/>
        <v>new</v>
      </c>
      <c r="R7394" t="str">
        <f t="shared" si="806"/>
        <v>high value</v>
      </c>
      <c r="S7394" t="str">
        <f t="shared" si="807"/>
        <v>High</v>
      </c>
      <c r="T7394" t="str">
        <f t="shared" si="808"/>
        <v>May</v>
      </c>
      <c r="U7394">
        <f t="shared" si="809"/>
        <v>2022</v>
      </c>
      <c r="V7394" t="str">
        <f t="shared" si="810"/>
        <v>10-15</v>
      </c>
      <c r="W7394" t="str">
        <f t="shared" si="811"/>
        <v>Fast</v>
      </c>
    </row>
    <row r="7395" spans="1:23" x14ac:dyDescent="0.3">
      <c r="A7395">
        <v>607394</v>
      </c>
      <c r="B7395">
        <v>97635</v>
      </c>
      <c r="C7395">
        <v>50</v>
      </c>
      <c r="D7395" t="s">
        <v>7</v>
      </c>
      <c r="E7395" t="s">
        <v>16</v>
      </c>
      <c r="F7395" t="s">
        <v>18</v>
      </c>
      <c r="G7395" t="s">
        <v>31</v>
      </c>
      <c r="H7395" s="1">
        <v>45184</v>
      </c>
      <c r="I7395" t="s">
        <v>33</v>
      </c>
      <c r="J7395">
        <v>69</v>
      </c>
      <c r="K7395">
        <v>5.6</v>
      </c>
      <c r="L7395">
        <v>1105.06</v>
      </c>
      <c r="M7395">
        <v>27.08</v>
      </c>
      <c r="N7395" t="s">
        <v>47</v>
      </c>
      <c r="O7395">
        <v>4</v>
      </c>
      <c r="P7395" t="str" cm="1">
        <f t="array" ref="P7395">_xlfn.IFS(C7395&lt;25,"18-24", C7395&lt;=35,"25-35", C7395&lt;=50,"36-50",TRUE,"50+")</f>
        <v>36-50</v>
      </c>
      <c r="Q7395" t="str">
        <f t="shared" si="805"/>
        <v>new</v>
      </c>
      <c r="R7395" t="str">
        <f t="shared" si="806"/>
        <v>high value</v>
      </c>
      <c r="S7395" t="str">
        <f t="shared" si="807"/>
        <v>medium</v>
      </c>
      <c r="T7395" t="str">
        <f t="shared" si="808"/>
        <v>Sep</v>
      </c>
      <c r="U7395">
        <f t="shared" si="809"/>
        <v>2023</v>
      </c>
      <c r="V7395" t="str">
        <f t="shared" si="810"/>
        <v>5-10</v>
      </c>
      <c r="W7395" t="str">
        <f t="shared" si="811"/>
        <v>Slow</v>
      </c>
    </row>
    <row r="7396" spans="1:23" x14ac:dyDescent="0.3">
      <c r="A7396">
        <v>607395</v>
      </c>
      <c r="B7396">
        <v>39241</v>
      </c>
      <c r="C7396">
        <v>36</v>
      </c>
      <c r="D7396" t="s">
        <v>4</v>
      </c>
      <c r="E7396" t="s">
        <v>16</v>
      </c>
      <c r="F7396" t="s">
        <v>28</v>
      </c>
      <c r="G7396" t="s">
        <v>27</v>
      </c>
      <c r="H7396" s="1">
        <v>44869</v>
      </c>
      <c r="I7396" t="s">
        <v>34</v>
      </c>
      <c r="J7396">
        <v>56</v>
      </c>
      <c r="K7396">
        <v>12.5</v>
      </c>
      <c r="L7396">
        <v>323.88</v>
      </c>
      <c r="M7396">
        <v>99.23</v>
      </c>
      <c r="N7396" t="s">
        <v>49</v>
      </c>
      <c r="O7396">
        <v>3</v>
      </c>
      <c r="P7396" t="str" cm="1">
        <f t="array" ref="P7396">_xlfn.IFS(C7396&lt;25,"18-24", C7396&lt;=35,"25-35", C7396&lt;=50,"36-50",TRUE,"50+")</f>
        <v>36-50</v>
      </c>
      <c r="Q7396" t="str">
        <f t="shared" si="805"/>
        <v>new</v>
      </c>
      <c r="R7396" t="str">
        <f t="shared" si="806"/>
        <v>medium</v>
      </c>
      <c r="S7396" t="str">
        <f t="shared" si="807"/>
        <v>medium</v>
      </c>
      <c r="T7396" t="str">
        <f t="shared" si="808"/>
        <v>Nov</v>
      </c>
      <c r="U7396">
        <f t="shared" si="809"/>
        <v>2022</v>
      </c>
      <c r="V7396" t="str">
        <f t="shared" si="810"/>
        <v>10-15</v>
      </c>
      <c r="W7396" t="str">
        <f t="shared" si="811"/>
        <v>Slow</v>
      </c>
    </row>
    <row r="7397" spans="1:23" x14ac:dyDescent="0.3">
      <c r="A7397">
        <v>607396</v>
      </c>
      <c r="B7397">
        <v>89405</v>
      </c>
      <c r="C7397">
        <v>18</v>
      </c>
      <c r="D7397" t="s">
        <v>4</v>
      </c>
      <c r="E7397" t="s">
        <v>5</v>
      </c>
      <c r="F7397" t="s">
        <v>28</v>
      </c>
      <c r="G7397" t="s">
        <v>21</v>
      </c>
      <c r="H7397" s="1">
        <v>45013</v>
      </c>
      <c r="I7397" t="s">
        <v>33</v>
      </c>
      <c r="J7397">
        <v>42</v>
      </c>
      <c r="K7397">
        <v>9.6</v>
      </c>
      <c r="L7397">
        <v>178.57</v>
      </c>
      <c r="M7397">
        <v>116.57</v>
      </c>
      <c r="N7397" t="s">
        <v>47</v>
      </c>
      <c r="O7397">
        <v>1</v>
      </c>
      <c r="P7397" t="str" cm="1">
        <f t="array" ref="P7397">_xlfn.IFS(C7397&lt;25,"18-24", C7397&lt;=35,"25-35", C7397&lt;=50,"36-50",TRUE,"50+")</f>
        <v>18-24</v>
      </c>
      <c r="Q7397" t="str">
        <f t="shared" si="805"/>
        <v>new</v>
      </c>
      <c r="R7397" t="str">
        <f t="shared" si="806"/>
        <v>low</v>
      </c>
      <c r="S7397" t="str">
        <f t="shared" si="807"/>
        <v>Low</v>
      </c>
      <c r="T7397" t="str">
        <f t="shared" si="808"/>
        <v>Mar</v>
      </c>
      <c r="U7397">
        <f t="shared" si="809"/>
        <v>2023</v>
      </c>
      <c r="V7397" t="str">
        <f t="shared" si="810"/>
        <v>5-10</v>
      </c>
      <c r="W7397" t="str">
        <f t="shared" si="811"/>
        <v>Medium</v>
      </c>
    </row>
    <row r="7398" spans="1:23" x14ac:dyDescent="0.3">
      <c r="A7398">
        <v>607397</v>
      </c>
      <c r="B7398">
        <v>82633</v>
      </c>
      <c r="C7398">
        <v>44</v>
      </c>
      <c r="D7398" t="s">
        <v>7</v>
      </c>
      <c r="E7398" t="s">
        <v>11</v>
      </c>
      <c r="F7398" t="s">
        <v>26</v>
      </c>
      <c r="G7398" t="s">
        <v>27</v>
      </c>
      <c r="H7398" s="1">
        <v>44593</v>
      </c>
      <c r="I7398" t="s">
        <v>33</v>
      </c>
      <c r="J7398">
        <v>73</v>
      </c>
      <c r="K7398">
        <v>9.8000000000000007</v>
      </c>
      <c r="L7398">
        <v>1186.8800000000001</v>
      </c>
      <c r="M7398">
        <v>117.5</v>
      </c>
      <c r="N7398" t="s">
        <v>50</v>
      </c>
      <c r="O7398">
        <v>5</v>
      </c>
      <c r="P7398" t="str" cm="1">
        <f t="array" ref="P7398">_xlfn.IFS(C7398&lt;25,"18-24", C7398&lt;=35,"25-35", C7398&lt;=50,"36-50",TRUE,"50+")</f>
        <v>36-50</v>
      </c>
      <c r="Q7398" t="str">
        <f t="shared" si="805"/>
        <v>new</v>
      </c>
      <c r="R7398" t="str">
        <f t="shared" si="806"/>
        <v>high value</v>
      </c>
      <c r="S7398" t="str">
        <f t="shared" si="807"/>
        <v>High</v>
      </c>
      <c r="T7398" t="str">
        <f t="shared" si="808"/>
        <v>Feb</v>
      </c>
      <c r="U7398">
        <f t="shared" si="809"/>
        <v>2022</v>
      </c>
      <c r="V7398" t="str">
        <f t="shared" si="810"/>
        <v>5-10</v>
      </c>
      <c r="W7398" t="str">
        <f t="shared" si="811"/>
        <v>Slow</v>
      </c>
    </row>
    <row r="7399" spans="1:23" x14ac:dyDescent="0.3">
      <c r="A7399">
        <v>607398</v>
      </c>
      <c r="B7399">
        <v>28067</v>
      </c>
      <c r="C7399">
        <v>51</v>
      </c>
      <c r="D7399" t="s">
        <v>7</v>
      </c>
      <c r="E7399" t="s">
        <v>16</v>
      </c>
      <c r="F7399" t="s">
        <v>18</v>
      </c>
      <c r="G7399" t="s">
        <v>29</v>
      </c>
      <c r="H7399" s="1">
        <v>45008</v>
      </c>
      <c r="I7399" t="s">
        <v>34</v>
      </c>
      <c r="J7399">
        <v>75</v>
      </c>
      <c r="K7399">
        <v>4.5</v>
      </c>
      <c r="L7399">
        <v>589.37</v>
      </c>
      <c r="M7399">
        <v>62.48</v>
      </c>
      <c r="N7399" t="s">
        <v>49</v>
      </c>
      <c r="O7399">
        <v>1</v>
      </c>
      <c r="P7399" t="str" cm="1">
        <f t="array" ref="P7399">_xlfn.IFS(C7399&lt;25,"18-24", C7399&lt;=35,"25-35", C7399&lt;=50,"36-50",TRUE,"50+")</f>
        <v>50+</v>
      </c>
      <c r="Q7399" t="str">
        <f t="shared" si="805"/>
        <v>new</v>
      </c>
      <c r="R7399" t="str">
        <f t="shared" si="806"/>
        <v>high value</v>
      </c>
      <c r="S7399" t="str">
        <f t="shared" si="807"/>
        <v>Low</v>
      </c>
      <c r="T7399" t="str">
        <f t="shared" si="808"/>
        <v>Mar</v>
      </c>
      <c r="U7399">
        <f t="shared" si="809"/>
        <v>2023</v>
      </c>
      <c r="V7399" t="str">
        <f t="shared" si="810"/>
        <v>0-5</v>
      </c>
      <c r="W7399" t="str">
        <f t="shared" si="811"/>
        <v>Slow</v>
      </c>
    </row>
    <row r="7400" spans="1:23" x14ac:dyDescent="0.3">
      <c r="A7400">
        <v>607399</v>
      </c>
      <c r="B7400">
        <v>39545</v>
      </c>
      <c r="C7400">
        <v>58</v>
      </c>
      <c r="D7400" t="s">
        <v>4</v>
      </c>
      <c r="E7400" t="s">
        <v>8</v>
      </c>
      <c r="F7400" t="s">
        <v>24</v>
      </c>
      <c r="G7400" t="s">
        <v>25</v>
      </c>
      <c r="H7400" s="1">
        <v>45377</v>
      </c>
      <c r="I7400" t="s">
        <v>34</v>
      </c>
      <c r="J7400">
        <v>29</v>
      </c>
      <c r="K7400">
        <v>14</v>
      </c>
      <c r="L7400">
        <v>1300.8800000000001</v>
      </c>
      <c r="M7400">
        <v>92.45</v>
      </c>
      <c r="N7400" t="s">
        <v>48</v>
      </c>
      <c r="O7400">
        <v>1</v>
      </c>
      <c r="P7400" t="str" cm="1">
        <f t="array" ref="P7400">_xlfn.IFS(C7400&lt;25,"18-24", C7400&lt;=35,"25-35", C7400&lt;=50,"36-50",TRUE,"50+")</f>
        <v>50+</v>
      </c>
      <c r="Q7400" t="str">
        <f t="shared" si="805"/>
        <v>new</v>
      </c>
      <c r="R7400" t="str">
        <f t="shared" si="806"/>
        <v>high value</v>
      </c>
      <c r="S7400" t="str">
        <f t="shared" si="807"/>
        <v>Low</v>
      </c>
      <c r="T7400" t="str">
        <f t="shared" si="808"/>
        <v>Mar</v>
      </c>
      <c r="U7400">
        <f t="shared" si="809"/>
        <v>2024</v>
      </c>
      <c r="V7400" t="str">
        <f t="shared" si="810"/>
        <v>10-15</v>
      </c>
      <c r="W7400" t="str">
        <f t="shared" si="811"/>
        <v>Fast</v>
      </c>
    </row>
    <row r="7401" spans="1:23" x14ac:dyDescent="0.3">
      <c r="A7401">
        <v>607400</v>
      </c>
      <c r="B7401">
        <v>62675</v>
      </c>
      <c r="C7401">
        <v>21</v>
      </c>
      <c r="D7401" t="s">
        <v>7</v>
      </c>
      <c r="E7401" t="s">
        <v>5</v>
      </c>
      <c r="F7401" t="s">
        <v>32</v>
      </c>
      <c r="G7401" t="s">
        <v>21</v>
      </c>
      <c r="H7401" s="1">
        <v>45364</v>
      </c>
      <c r="I7401" t="s">
        <v>33</v>
      </c>
      <c r="J7401">
        <v>35</v>
      </c>
      <c r="K7401">
        <v>4.3</v>
      </c>
      <c r="L7401">
        <v>1365.32</v>
      </c>
      <c r="M7401">
        <v>77.14</v>
      </c>
      <c r="N7401" t="s">
        <v>47</v>
      </c>
      <c r="O7401">
        <v>3</v>
      </c>
      <c r="P7401" t="str" cm="1">
        <f t="array" ref="P7401">_xlfn.IFS(C7401&lt;25,"18-24", C7401&lt;=35,"25-35", C7401&lt;=50,"36-50",TRUE,"50+")</f>
        <v>18-24</v>
      </c>
      <c r="Q7401" t="str">
        <f t="shared" si="805"/>
        <v>new</v>
      </c>
      <c r="R7401" t="str">
        <f t="shared" si="806"/>
        <v>high value</v>
      </c>
      <c r="S7401" t="str">
        <f t="shared" si="807"/>
        <v>medium</v>
      </c>
      <c r="T7401" t="str">
        <f t="shared" si="808"/>
        <v>Mar</v>
      </c>
      <c r="U7401">
        <f t="shared" si="809"/>
        <v>2024</v>
      </c>
      <c r="V7401" t="str">
        <f t="shared" si="810"/>
        <v>0-5</v>
      </c>
      <c r="W7401" t="str">
        <f t="shared" si="811"/>
        <v>Medium</v>
      </c>
    </row>
    <row r="7402" spans="1:23" x14ac:dyDescent="0.3">
      <c r="A7402">
        <v>607401</v>
      </c>
      <c r="B7402">
        <v>17756</v>
      </c>
      <c r="C7402">
        <v>59</v>
      </c>
      <c r="D7402" t="s">
        <v>4</v>
      </c>
      <c r="E7402" t="s">
        <v>8</v>
      </c>
      <c r="F7402" t="s">
        <v>26</v>
      </c>
      <c r="G7402" t="s">
        <v>25</v>
      </c>
      <c r="H7402" s="1">
        <v>44976</v>
      </c>
      <c r="I7402" t="s">
        <v>34</v>
      </c>
      <c r="J7402">
        <v>56</v>
      </c>
      <c r="K7402">
        <v>6.2</v>
      </c>
      <c r="L7402">
        <v>936.34</v>
      </c>
      <c r="M7402">
        <v>59.31</v>
      </c>
      <c r="N7402" t="s">
        <v>50</v>
      </c>
      <c r="O7402">
        <v>4</v>
      </c>
      <c r="P7402" t="str" cm="1">
        <f t="array" ref="P7402">_xlfn.IFS(C7402&lt;25,"18-24", C7402&lt;=35,"25-35", C7402&lt;=50,"36-50",TRUE,"50+")</f>
        <v>50+</v>
      </c>
      <c r="Q7402" t="str">
        <f t="shared" si="805"/>
        <v>new</v>
      </c>
      <c r="R7402" t="str">
        <f t="shared" si="806"/>
        <v>high value</v>
      </c>
      <c r="S7402" t="str">
        <f t="shared" si="807"/>
        <v>medium</v>
      </c>
      <c r="T7402" t="str">
        <f t="shared" si="808"/>
        <v>Feb</v>
      </c>
      <c r="U7402">
        <f t="shared" si="809"/>
        <v>2023</v>
      </c>
      <c r="V7402" t="str">
        <f t="shared" si="810"/>
        <v>5-10</v>
      </c>
      <c r="W7402" t="str">
        <f t="shared" si="811"/>
        <v>Slow</v>
      </c>
    </row>
    <row r="7403" spans="1:23" x14ac:dyDescent="0.3">
      <c r="A7403">
        <v>607402</v>
      </c>
      <c r="B7403">
        <v>25538</v>
      </c>
      <c r="C7403">
        <v>33</v>
      </c>
      <c r="D7403" t="s">
        <v>4</v>
      </c>
      <c r="E7403" t="s">
        <v>8</v>
      </c>
      <c r="F7403" t="s">
        <v>24</v>
      </c>
      <c r="G7403" t="s">
        <v>25</v>
      </c>
      <c r="H7403" s="1">
        <v>45436</v>
      </c>
      <c r="I7403" t="s">
        <v>34</v>
      </c>
      <c r="J7403">
        <v>72</v>
      </c>
      <c r="K7403">
        <v>1.4</v>
      </c>
      <c r="L7403">
        <v>456.88</v>
      </c>
      <c r="M7403">
        <v>105.26</v>
      </c>
      <c r="N7403" t="s">
        <v>50</v>
      </c>
      <c r="O7403">
        <v>2</v>
      </c>
      <c r="P7403" t="str" cm="1">
        <f t="array" ref="P7403">_xlfn.IFS(C7403&lt;25,"18-24", C7403&lt;=35,"25-35", C7403&lt;=50,"36-50",TRUE,"50+")</f>
        <v>25-35</v>
      </c>
      <c r="Q7403" t="str">
        <f t="shared" si="805"/>
        <v>new</v>
      </c>
      <c r="R7403" t="str">
        <f t="shared" si="806"/>
        <v>medium</v>
      </c>
      <c r="S7403" t="str">
        <f t="shared" si="807"/>
        <v>Low</v>
      </c>
      <c r="T7403" t="str">
        <f t="shared" si="808"/>
        <v>May</v>
      </c>
      <c r="U7403">
        <f t="shared" si="809"/>
        <v>2024</v>
      </c>
      <c r="V7403" t="str">
        <f t="shared" si="810"/>
        <v>0-5</v>
      </c>
      <c r="W7403" t="str">
        <f t="shared" si="811"/>
        <v>Slow</v>
      </c>
    </row>
    <row r="7404" spans="1:23" x14ac:dyDescent="0.3">
      <c r="A7404">
        <v>607403</v>
      </c>
      <c r="B7404">
        <v>17599</v>
      </c>
      <c r="C7404">
        <v>24</v>
      </c>
      <c r="D7404" t="s">
        <v>4</v>
      </c>
      <c r="E7404" t="s">
        <v>16</v>
      </c>
      <c r="F7404" t="s">
        <v>19</v>
      </c>
      <c r="G7404" t="s">
        <v>25</v>
      </c>
      <c r="H7404" s="1">
        <v>45298</v>
      </c>
      <c r="I7404" t="s">
        <v>33</v>
      </c>
      <c r="J7404">
        <v>78</v>
      </c>
      <c r="K7404">
        <v>3.4</v>
      </c>
      <c r="L7404">
        <v>254.94</v>
      </c>
      <c r="M7404">
        <v>96.95</v>
      </c>
      <c r="N7404" t="s">
        <v>48</v>
      </c>
      <c r="O7404">
        <v>1</v>
      </c>
      <c r="P7404" t="str" cm="1">
        <f t="array" ref="P7404">_xlfn.IFS(C7404&lt;25,"18-24", C7404&lt;=35,"25-35", C7404&lt;=50,"36-50",TRUE,"50+")</f>
        <v>18-24</v>
      </c>
      <c r="Q7404" t="str">
        <f t="shared" si="805"/>
        <v>new</v>
      </c>
      <c r="R7404" t="str">
        <f t="shared" si="806"/>
        <v>medium</v>
      </c>
      <c r="S7404" t="str">
        <f t="shared" si="807"/>
        <v>Low</v>
      </c>
      <c r="T7404" t="str">
        <f t="shared" si="808"/>
        <v>Jan</v>
      </c>
      <c r="U7404">
        <f t="shared" si="809"/>
        <v>2024</v>
      </c>
      <c r="V7404" t="str">
        <f t="shared" si="810"/>
        <v>0-5</v>
      </c>
      <c r="W7404" t="str">
        <f t="shared" si="811"/>
        <v>Slow</v>
      </c>
    </row>
    <row r="7405" spans="1:23" x14ac:dyDescent="0.3">
      <c r="A7405">
        <v>607404</v>
      </c>
      <c r="B7405">
        <v>88404</v>
      </c>
      <c r="C7405">
        <v>57</v>
      </c>
      <c r="D7405" t="s">
        <v>7</v>
      </c>
      <c r="E7405" t="s">
        <v>13</v>
      </c>
      <c r="F7405" t="s">
        <v>22</v>
      </c>
      <c r="G7405" t="s">
        <v>25</v>
      </c>
      <c r="H7405" s="1">
        <v>45156</v>
      </c>
      <c r="I7405" t="s">
        <v>33</v>
      </c>
      <c r="J7405">
        <v>89</v>
      </c>
      <c r="K7405">
        <v>4.7</v>
      </c>
      <c r="L7405">
        <v>1275.1199999999999</v>
      </c>
      <c r="M7405">
        <v>60.82</v>
      </c>
      <c r="N7405" t="s">
        <v>47</v>
      </c>
      <c r="O7405">
        <v>5</v>
      </c>
      <c r="P7405" t="str" cm="1">
        <f t="array" ref="P7405">_xlfn.IFS(C7405&lt;25,"18-24", C7405&lt;=35,"25-35", C7405&lt;=50,"36-50",TRUE,"50+")</f>
        <v>50+</v>
      </c>
      <c r="Q7405" t="str">
        <f t="shared" si="805"/>
        <v>new</v>
      </c>
      <c r="R7405" t="str">
        <f t="shared" si="806"/>
        <v>high value</v>
      </c>
      <c r="S7405" t="str">
        <f t="shared" si="807"/>
        <v>High</v>
      </c>
      <c r="T7405" t="str">
        <f t="shared" si="808"/>
        <v>Aug</v>
      </c>
      <c r="U7405">
        <f t="shared" si="809"/>
        <v>2023</v>
      </c>
      <c r="V7405" t="str">
        <f t="shared" si="810"/>
        <v>0-5</v>
      </c>
      <c r="W7405" t="str">
        <f t="shared" si="811"/>
        <v>Slow</v>
      </c>
    </row>
    <row r="7406" spans="1:23" x14ac:dyDescent="0.3">
      <c r="A7406">
        <v>607405</v>
      </c>
      <c r="B7406">
        <v>68027</v>
      </c>
      <c r="C7406">
        <v>49</v>
      </c>
      <c r="D7406" t="s">
        <v>7</v>
      </c>
      <c r="E7406" t="s">
        <v>13</v>
      </c>
      <c r="F7406" t="s">
        <v>18</v>
      </c>
      <c r="G7406" t="s">
        <v>25</v>
      </c>
      <c r="H7406" s="1">
        <v>44830</v>
      </c>
      <c r="I7406" t="s">
        <v>33</v>
      </c>
      <c r="J7406">
        <v>32</v>
      </c>
      <c r="K7406">
        <v>4.5</v>
      </c>
      <c r="L7406">
        <v>164.29</v>
      </c>
      <c r="M7406">
        <v>100.12</v>
      </c>
      <c r="N7406" t="s">
        <v>47</v>
      </c>
      <c r="O7406">
        <v>1</v>
      </c>
      <c r="P7406" t="str" cm="1">
        <f t="array" ref="P7406">_xlfn.IFS(C7406&lt;25,"18-24", C7406&lt;=35,"25-35", C7406&lt;=50,"36-50",TRUE,"50+")</f>
        <v>36-50</v>
      </c>
      <c r="Q7406" t="str">
        <f t="shared" si="805"/>
        <v>new</v>
      </c>
      <c r="R7406" t="str">
        <f t="shared" si="806"/>
        <v>low</v>
      </c>
      <c r="S7406" t="str">
        <f t="shared" si="807"/>
        <v>Low</v>
      </c>
      <c r="T7406" t="str">
        <f t="shared" si="808"/>
        <v>Sep</v>
      </c>
      <c r="U7406">
        <f t="shared" si="809"/>
        <v>2022</v>
      </c>
      <c r="V7406" t="str">
        <f t="shared" si="810"/>
        <v>0-5</v>
      </c>
      <c r="W7406" t="str">
        <f t="shared" si="811"/>
        <v>Medium</v>
      </c>
    </row>
    <row r="7407" spans="1:23" x14ac:dyDescent="0.3">
      <c r="A7407">
        <v>607406</v>
      </c>
      <c r="B7407">
        <v>29142</v>
      </c>
      <c r="C7407">
        <v>37</v>
      </c>
      <c r="D7407" t="s">
        <v>4</v>
      </c>
      <c r="E7407" t="s">
        <v>8</v>
      </c>
      <c r="F7407" t="s">
        <v>22</v>
      </c>
      <c r="G7407" t="s">
        <v>27</v>
      </c>
      <c r="H7407" s="1">
        <v>45549</v>
      </c>
      <c r="I7407" t="s">
        <v>33</v>
      </c>
      <c r="J7407">
        <v>44</v>
      </c>
      <c r="K7407">
        <v>3.3</v>
      </c>
      <c r="L7407">
        <v>332.85</v>
      </c>
      <c r="M7407">
        <v>100.35</v>
      </c>
      <c r="N7407" t="s">
        <v>47</v>
      </c>
      <c r="O7407">
        <v>5</v>
      </c>
      <c r="P7407" t="str" cm="1">
        <f t="array" ref="P7407">_xlfn.IFS(C7407&lt;25,"18-24", C7407&lt;=35,"25-35", C7407&lt;=50,"36-50",TRUE,"50+")</f>
        <v>36-50</v>
      </c>
      <c r="Q7407" t="str">
        <f t="shared" si="805"/>
        <v>new</v>
      </c>
      <c r="R7407" t="str">
        <f t="shared" si="806"/>
        <v>medium</v>
      </c>
      <c r="S7407" t="str">
        <f t="shared" si="807"/>
        <v>High</v>
      </c>
      <c r="T7407" t="str">
        <f t="shared" si="808"/>
        <v>Sep</v>
      </c>
      <c r="U7407">
        <f t="shared" si="809"/>
        <v>2024</v>
      </c>
      <c r="V7407" t="str">
        <f t="shared" si="810"/>
        <v>0-5</v>
      </c>
      <c r="W7407" t="str">
        <f t="shared" si="811"/>
        <v>Medium</v>
      </c>
    </row>
    <row r="7408" spans="1:23" x14ac:dyDescent="0.3">
      <c r="A7408">
        <v>607407</v>
      </c>
      <c r="B7408">
        <v>74379</v>
      </c>
      <c r="C7408">
        <v>38</v>
      </c>
      <c r="D7408" t="s">
        <v>7</v>
      </c>
      <c r="E7408" t="s">
        <v>11</v>
      </c>
      <c r="F7408" t="s">
        <v>28</v>
      </c>
      <c r="G7408" t="s">
        <v>21</v>
      </c>
      <c r="H7408" s="1">
        <v>44754</v>
      </c>
      <c r="I7408" t="s">
        <v>33</v>
      </c>
      <c r="J7408">
        <v>70</v>
      </c>
      <c r="K7408">
        <v>9.5</v>
      </c>
      <c r="L7408">
        <v>1200.47</v>
      </c>
      <c r="M7408">
        <v>52.06</v>
      </c>
      <c r="N7408" t="s">
        <v>50</v>
      </c>
      <c r="O7408">
        <v>2</v>
      </c>
      <c r="P7408" t="str" cm="1">
        <f t="array" ref="P7408">_xlfn.IFS(C7408&lt;25,"18-24", C7408&lt;=35,"25-35", C7408&lt;=50,"36-50",TRUE,"50+")</f>
        <v>36-50</v>
      </c>
      <c r="Q7408" t="str">
        <f t="shared" si="805"/>
        <v>repeat</v>
      </c>
      <c r="R7408" t="str">
        <f t="shared" si="806"/>
        <v>high value</v>
      </c>
      <c r="S7408" t="str">
        <f t="shared" si="807"/>
        <v>Low</v>
      </c>
      <c r="T7408" t="str">
        <f t="shared" si="808"/>
        <v>Jul</v>
      </c>
      <c r="U7408">
        <f t="shared" si="809"/>
        <v>2022</v>
      </c>
      <c r="V7408" t="str">
        <f t="shared" si="810"/>
        <v>5-10</v>
      </c>
      <c r="W7408" t="str">
        <f t="shared" si="811"/>
        <v>Slow</v>
      </c>
    </row>
    <row r="7409" spans="1:23" x14ac:dyDescent="0.3">
      <c r="A7409">
        <v>607408</v>
      </c>
      <c r="B7409">
        <v>74111</v>
      </c>
      <c r="C7409">
        <v>49</v>
      </c>
      <c r="D7409" t="s">
        <v>4</v>
      </c>
      <c r="E7409" t="s">
        <v>8</v>
      </c>
      <c r="F7409" t="s">
        <v>30</v>
      </c>
      <c r="G7409" t="s">
        <v>27</v>
      </c>
      <c r="H7409" s="1">
        <v>45523</v>
      </c>
      <c r="I7409" t="s">
        <v>34</v>
      </c>
      <c r="J7409">
        <v>46</v>
      </c>
      <c r="K7409">
        <v>6.1</v>
      </c>
      <c r="L7409">
        <v>566.11</v>
      </c>
      <c r="M7409">
        <v>114.55</v>
      </c>
      <c r="N7409" t="s">
        <v>47</v>
      </c>
      <c r="O7409">
        <v>1</v>
      </c>
      <c r="P7409" t="str" cm="1">
        <f t="array" ref="P7409">_xlfn.IFS(C7409&lt;25,"18-24", C7409&lt;=35,"25-35", C7409&lt;=50,"36-50",TRUE,"50+")</f>
        <v>36-50</v>
      </c>
      <c r="Q7409" t="str">
        <f t="shared" si="805"/>
        <v>new</v>
      </c>
      <c r="R7409" t="str">
        <f t="shared" si="806"/>
        <v>high value</v>
      </c>
      <c r="S7409" t="str">
        <f t="shared" si="807"/>
        <v>Low</v>
      </c>
      <c r="T7409" t="str">
        <f t="shared" si="808"/>
        <v>Aug</v>
      </c>
      <c r="U7409">
        <f t="shared" si="809"/>
        <v>2024</v>
      </c>
      <c r="V7409" t="str">
        <f t="shared" si="810"/>
        <v>5-10</v>
      </c>
      <c r="W7409" t="str">
        <f t="shared" si="811"/>
        <v>Slow</v>
      </c>
    </row>
    <row r="7410" spans="1:23" x14ac:dyDescent="0.3">
      <c r="A7410">
        <v>607409</v>
      </c>
      <c r="B7410">
        <v>68619</v>
      </c>
      <c r="C7410">
        <v>19</v>
      </c>
      <c r="D7410" t="s">
        <v>4</v>
      </c>
      <c r="E7410" t="s">
        <v>15</v>
      </c>
      <c r="F7410" t="s">
        <v>30</v>
      </c>
      <c r="G7410" t="s">
        <v>25</v>
      </c>
      <c r="H7410" s="1">
        <v>44571</v>
      </c>
      <c r="I7410" t="s">
        <v>34</v>
      </c>
      <c r="J7410">
        <v>30</v>
      </c>
      <c r="K7410">
        <v>4.3</v>
      </c>
      <c r="L7410">
        <v>1155.1500000000001</v>
      </c>
      <c r="M7410">
        <v>88.46</v>
      </c>
      <c r="N7410" t="s">
        <v>47</v>
      </c>
      <c r="O7410">
        <v>4</v>
      </c>
      <c r="P7410" t="str" cm="1">
        <f t="array" ref="P7410">_xlfn.IFS(C7410&lt;25,"18-24", C7410&lt;=35,"25-35", C7410&lt;=50,"36-50",TRUE,"50+")</f>
        <v>18-24</v>
      </c>
      <c r="Q7410" t="str">
        <f t="shared" si="805"/>
        <v>new</v>
      </c>
      <c r="R7410" t="str">
        <f t="shared" si="806"/>
        <v>high value</v>
      </c>
      <c r="S7410" t="str">
        <f t="shared" si="807"/>
        <v>medium</v>
      </c>
      <c r="T7410" t="str">
        <f t="shared" si="808"/>
        <v>Jan</v>
      </c>
      <c r="U7410">
        <f t="shared" si="809"/>
        <v>2022</v>
      </c>
      <c r="V7410" t="str">
        <f t="shared" si="810"/>
        <v>0-5</v>
      </c>
      <c r="W7410" t="str">
        <f t="shared" si="811"/>
        <v>Fast</v>
      </c>
    </row>
    <row r="7411" spans="1:23" x14ac:dyDescent="0.3">
      <c r="A7411">
        <v>607410</v>
      </c>
      <c r="B7411">
        <v>16362</v>
      </c>
      <c r="C7411">
        <v>58</v>
      </c>
      <c r="D7411" t="s">
        <v>4</v>
      </c>
      <c r="E7411" t="s">
        <v>5</v>
      </c>
      <c r="F7411" t="s">
        <v>32</v>
      </c>
      <c r="G7411" t="s">
        <v>23</v>
      </c>
      <c r="H7411" s="1">
        <v>45189</v>
      </c>
      <c r="I7411" t="s">
        <v>34</v>
      </c>
      <c r="J7411">
        <v>20</v>
      </c>
      <c r="K7411">
        <v>1.9</v>
      </c>
      <c r="L7411">
        <v>778.66</v>
      </c>
      <c r="M7411">
        <v>119.4</v>
      </c>
      <c r="N7411" t="s">
        <v>47</v>
      </c>
      <c r="O7411">
        <v>5</v>
      </c>
      <c r="P7411" t="str" cm="1">
        <f t="array" ref="P7411">_xlfn.IFS(C7411&lt;25,"18-24", C7411&lt;=35,"25-35", C7411&lt;=50,"36-50",TRUE,"50+")</f>
        <v>50+</v>
      </c>
      <c r="Q7411" t="str">
        <f t="shared" si="805"/>
        <v>new</v>
      </c>
      <c r="R7411" t="str">
        <f t="shared" si="806"/>
        <v>high value</v>
      </c>
      <c r="S7411" t="str">
        <f t="shared" si="807"/>
        <v>High</v>
      </c>
      <c r="T7411" t="str">
        <f t="shared" si="808"/>
        <v>Sep</v>
      </c>
      <c r="U7411">
        <f t="shared" si="809"/>
        <v>2023</v>
      </c>
      <c r="V7411" t="str">
        <f t="shared" si="810"/>
        <v>0-5</v>
      </c>
      <c r="W7411" t="str">
        <f t="shared" si="811"/>
        <v>Fast</v>
      </c>
    </row>
    <row r="7412" spans="1:23" x14ac:dyDescent="0.3">
      <c r="A7412">
        <v>607411</v>
      </c>
      <c r="B7412">
        <v>25912</v>
      </c>
      <c r="C7412">
        <v>31</v>
      </c>
      <c r="D7412" t="s">
        <v>4</v>
      </c>
      <c r="E7412" t="s">
        <v>5</v>
      </c>
      <c r="F7412" t="s">
        <v>26</v>
      </c>
      <c r="G7412" t="s">
        <v>29</v>
      </c>
      <c r="H7412" s="1">
        <v>44749</v>
      </c>
      <c r="I7412" t="s">
        <v>34</v>
      </c>
      <c r="J7412">
        <v>29</v>
      </c>
      <c r="K7412">
        <v>12</v>
      </c>
      <c r="L7412">
        <v>509.59</v>
      </c>
      <c r="M7412">
        <v>43.69</v>
      </c>
      <c r="N7412" t="s">
        <v>49</v>
      </c>
      <c r="O7412">
        <v>5</v>
      </c>
      <c r="P7412" t="str" cm="1">
        <f t="array" ref="P7412">_xlfn.IFS(C7412&lt;25,"18-24", C7412&lt;=35,"25-35", C7412&lt;=50,"36-50",TRUE,"50+")</f>
        <v>25-35</v>
      </c>
      <c r="Q7412" t="str">
        <f t="shared" si="805"/>
        <v>new</v>
      </c>
      <c r="R7412" t="str">
        <f t="shared" si="806"/>
        <v>high value</v>
      </c>
      <c r="S7412" t="str">
        <f t="shared" si="807"/>
        <v>High</v>
      </c>
      <c r="T7412" t="str">
        <f t="shared" si="808"/>
        <v>Jul</v>
      </c>
      <c r="U7412">
        <f t="shared" si="809"/>
        <v>2022</v>
      </c>
      <c r="V7412" t="str">
        <f t="shared" si="810"/>
        <v>10-15</v>
      </c>
      <c r="W7412" t="str">
        <f t="shared" si="811"/>
        <v>Fast</v>
      </c>
    </row>
    <row r="7413" spans="1:23" x14ac:dyDescent="0.3">
      <c r="A7413">
        <v>607412</v>
      </c>
      <c r="B7413">
        <v>81068</v>
      </c>
      <c r="C7413">
        <v>34</v>
      </c>
      <c r="D7413" t="s">
        <v>4</v>
      </c>
      <c r="E7413" t="s">
        <v>15</v>
      </c>
      <c r="F7413" t="s">
        <v>19</v>
      </c>
      <c r="G7413" t="s">
        <v>23</v>
      </c>
      <c r="H7413" s="1">
        <v>44628</v>
      </c>
      <c r="I7413" t="s">
        <v>33</v>
      </c>
      <c r="J7413">
        <v>83</v>
      </c>
      <c r="K7413">
        <v>7.5</v>
      </c>
      <c r="L7413">
        <v>1191.82</v>
      </c>
      <c r="M7413">
        <v>38</v>
      </c>
      <c r="N7413" t="s">
        <v>50</v>
      </c>
      <c r="O7413">
        <v>5</v>
      </c>
      <c r="P7413" t="str" cm="1">
        <f t="array" ref="P7413">_xlfn.IFS(C7413&lt;25,"18-24", C7413&lt;=35,"25-35", C7413&lt;=50,"36-50",TRUE,"50+")</f>
        <v>25-35</v>
      </c>
      <c r="Q7413" t="str">
        <f t="shared" si="805"/>
        <v>new</v>
      </c>
      <c r="R7413" t="str">
        <f t="shared" si="806"/>
        <v>high value</v>
      </c>
      <c r="S7413" t="str">
        <f t="shared" si="807"/>
        <v>High</v>
      </c>
      <c r="T7413" t="str">
        <f t="shared" si="808"/>
        <v>Mar</v>
      </c>
      <c r="U7413">
        <f t="shared" si="809"/>
        <v>2022</v>
      </c>
      <c r="V7413" t="str">
        <f t="shared" si="810"/>
        <v>5-10</v>
      </c>
      <c r="W7413" t="str">
        <f t="shared" si="811"/>
        <v>Slow</v>
      </c>
    </row>
    <row r="7414" spans="1:23" x14ac:dyDescent="0.3">
      <c r="A7414">
        <v>607413</v>
      </c>
      <c r="B7414">
        <v>85423</v>
      </c>
      <c r="C7414">
        <v>35</v>
      </c>
      <c r="D7414" t="s">
        <v>4</v>
      </c>
      <c r="E7414" t="s">
        <v>5</v>
      </c>
      <c r="F7414" t="s">
        <v>18</v>
      </c>
      <c r="G7414" t="s">
        <v>21</v>
      </c>
      <c r="H7414" s="1">
        <v>45525</v>
      </c>
      <c r="I7414" t="s">
        <v>33</v>
      </c>
      <c r="J7414">
        <v>31</v>
      </c>
      <c r="K7414">
        <v>2.1</v>
      </c>
      <c r="L7414">
        <v>926.58</v>
      </c>
      <c r="M7414">
        <v>94.96</v>
      </c>
      <c r="N7414" t="s">
        <v>50</v>
      </c>
      <c r="O7414">
        <v>1</v>
      </c>
      <c r="P7414" t="str" cm="1">
        <f t="array" ref="P7414">_xlfn.IFS(C7414&lt;25,"18-24", C7414&lt;=35,"25-35", C7414&lt;=50,"36-50",TRUE,"50+")</f>
        <v>25-35</v>
      </c>
      <c r="Q7414" t="str">
        <f t="shared" si="805"/>
        <v>new</v>
      </c>
      <c r="R7414" t="str">
        <f t="shared" si="806"/>
        <v>high value</v>
      </c>
      <c r="S7414" t="str">
        <f t="shared" si="807"/>
        <v>Low</v>
      </c>
      <c r="T7414" t="str">
        <f t="shared" si="808"/>
        <v>Aug</v>
      </c>
      <c r="U7414">
        <f t="shared" si="809"/>
        <v>2024</v>
      </c>
      <c r="V7414" t="str">
        <f t="shared" si="810"/>
        <v>0-5</v>
      </c>
      <c r="W7414" t="str">
        <f t="shared" si="811"/>
        <v>Medium</v>
      </c>
    </row>
    <row r="7415" spans="1:23" x14ac:dyDescent="0.3">
      <c r="A7415">
        <v>607414</v>
      </c>
      <c r="B7415">
        <v>43184</v>
      </c>
      <c r="C7415">
        <v>58</v>
      </c>
      <c r="D7415" t="s">
        <v>7</v>
      </c>
      <c r="E7415" t="s">
        <v>8</v>
      </c>
      <c r="F7415" t="s">
        <v>28</v>
      </c>
      <c r="G7415" t="s">
        <v>29</v>
      </c>
      <c r="H7415" s="1">
        <v>45584</v>
      </c>
      <c r="I7415" t="s">
        <v>34</v>
      </c>
      <c r="J7415">
        <v>81</v>
      </c>
      <c r="K7415">
        <v>7</v>
      </c>
      <c r="L7415">
        <v>1407.72</v>
      </c>
      <c r="M7415">
        <v>51.91</v>
      </c>
      <c r="N7415" t="s">
        <v>49</v>
      </c>
      <c r="O7415">
        <v>2</v>
      </c>
      <c r="P7415" t="str" cm="1">
        <f t="array" ref="P7415">_xlfn.IFS(C7415&lt;25,"18-24", C7415&lt;=35,"25-35", C7415&lt;=50,"36-50",TRUE,"50+")</f>
        <v>50+</v>
      </c>
      <c r="Q7415" t="str">
        <f t="shared" si="805"/>
        <v>new</v>
      </c>
      <c r="R7415" t="str">
        <f t="shared" si="806"/>
        <v>high value</v>
      </c>
      <c r="S7415" t="str">
        <f t="shared" si="807"/>
        <v>Low</v>
      </c>
      <c r="T7415" t="str">
        <f t="shared" si="808"/>
        <v>Oct</v>
      </c>
      <c r="U7415">
        <f t="shared" si="809"/>
        <v>2024</v>
      </c>
      <c r="V7415" t="str">
        <f t="shared" si="810"/>
        <v>5-10</v>
      </c>
      <c r="W7415" t="str">
        <f t="shared" si="811"/>
        <v>Slow</v>
      </c>
    </row>
    <row r="7416" spans="1:23" x14ac:dyDescent="0.3">
      <c r="A7416">
        <v>607415</v>
      </c>
      <c r="B7416">
        <v>33231</v>
      </c>
      <c r="C7416">
        <v>30</v>
      </c>
      <c r="D7416" t="s">
        <v>4</v>
      </c>
      <c r="E7416" t="s">
        <v>13</v>
      </c>
      <c r="F7416" t="s">
        <v>30</v>
      </c>
      <c r="G7416" t="s">
        <v>25</v>
      </c>
      <c r="H7416" s="1">
        <v>45143</v>
      </c>
      <c r="I7416" t="s">
        <v>34</v>
      </c>
      <c r="J7416">
        <v>55</v>
      </c>
      <c r="K7416">
        <v>13.3</v>
      </c>
      <c r="L7416">
        <v>1353.31</v>
      </c>
      <c r="M7416">
        <v>22.62</v>
      </c>
      <c r="N7416" t="s">
        <v>48</v>
      </c>
      <c r="O7416">
        <v>2</v>
      </c>
      <c r="P7416" t="str" cm="1">
        <f t="array" ref="P7416">_xlfn.IFS(C7416&lt;25,"18-24", C7416&lt;=35,"25-35", C7416&lt;=50,"36-50",TRUE,"50+")</f>
        <v>25-35</v>
      </c>
      <c r="Q7416" t="str">
        <f t="shared" si="805"/>
        <v>new</v>
      </c>
      <c r="R7416" t="str">
        <f t="shared" si="806"/>
        <v>high value</v>
      </c>
      <c r="S7416" t="str">
        <f t="shared" si="807"/>
        <v>Low</v>
      </c>
      <c r="T7416" t="str">
        <f t="shared" si="808"/>
        <v>Aug</v>
      </c>
      <c r="U7416">
        <f t="shared" si="809"/>
        <v>2023</v>
      </c>
      <c r="V7416" t="str">
        <f t="shared" si="810"/>
        <v>10-15</v>
      </c>
      <c r="W7416" t="str">
        <f t="shared" si="811"/>
        <v>Slow</v>
      </c>
    </row>
    <row r="7417" spans="1:23" x14ac:dyDescent="0.3">
      <c r="A7417">
        <v>607416</v>
      </c>
      <c r="B7417">
        <v>40123</v>
      </c>
      <c r="C7417">
        <v>32</v>
      </c>
      <c r="D7417" t="s">
        <v>4</v>
      </c>
      <c r="E7417" t="s">
        <v>15</v>
      </c>
      <c r="F7417" t="s">
        <v>32</v>
      </c>
      <c r="G7417" t="s">
        <v>31</v>
      </c>
      <c r="H7417" s="1">
        <v>44985</v>
      </c>
      <c r="I7417" t="s">
        <v>34</v>
      </c>
      <c r="J7417">
        <v>51</v>
      </c>
      <c r="K7417">
        <v>11.8</v>
      </c>
      <c r="L7417">
        <v>834.09</v>
      </c>
      <c r="M7417">
        <v>64.650000000000006</v>
      </c>
      <c r="N7417" t="s">
        <v>49</v>
      </c>
      <c r="O7417">
        <v>5</v>
      </c>
      <c r="P7417" t="str" cm="1">
        <f t="array" ref="P7417">_xlfn.IFS(C7417&lt;25,"18-24", C7417&lt;=35,"25-35", C7417&lt;=50,"36-50",TRUE,"50+")</f>
        <v>25-35</v>
      </c>
      <c r="Q7417" t="str">
        <f t="shared" si="805"/>
        <v>new</v>
      </c>
      <c r="R7417" t="str">
        <f t="shared" si="806"/>
        <v>high value</v>
      </c>
      <c r="S7417" t="str">
        <f t="shared" si="807"/>
        <v>High</v>
      </c>
      <c r="T7417" t="str">
        <f t="shared" si="808"/>
        <v>Feb</v>
      </c>
      <c r="U7417">
        <f t="shared" si="809"/>
        <v>2023</v>
      </c>
      <c r="V7417" t="str">
        <f t="shared" si="810"/>
        <v>10-15</v>
      </c>
      <c r="W7417" t="str">
        <f t="shared" si="811"/>
        <v>Slow</v>
      </c>
    </row>
    <row r="7418" spans="1:23" x14ac:dyDescent="0.3">
      <c r="A7418">
        <v>607417</v>
      </c>
      <c r="B7418">
        <v>37882</v>
      </c>
      <c r="C7418">
        <v>31</v>
      </c>
      <c r="D7418" t="s">
        <v>7</v>
      </c>
      <c r="E7418" t="s">
        <v>15</v>
      </c>
      <c r="F7418" t="s">
        <v>28</v>
      </c>
      <c r="G7418" t="s">
        <v>27</v>
      </c>
      <c r="H7418" s="1">
        <v>45208</v>
      </c>
      <c r="I7418" t="s">
        <v>34</v>
      </c>
      <c r="J7418">
        <v>41</v>
      </c>
      <c r="K7418">
        <v>8.4</v>
      </c>
      <c r="L7418">
        <v>311.91000000000003</v>
      </c>
      <c r="M7418">
        <v>78.010000000000005</v>
      </c>
      <c r="N7418" t="s">
        <v>48</v>
      </c>
      <c r="O7418">
        <v>3</v>
      </c>
      <c r="P7418" t="str" cm="1">
        <f t="array" ref="P7418">_xlfn.IFS(C7418&lt;25,"18-24", C7418&lt;=35,"25-35", C7418&lt;=50,"36-50",TRUE,"50+")</f>
        <v>25-35</v>
      </c>
      <c r="Q7418" t="str">
        <f t="shared" si="805"/>
        <v>new</v>
      </c>
      <c r="R7418" t="str">
        <f t="shared" si="806"/>
        <v>medium</v>
      </c>
      <c r="S7418" t="str">
        <f t="shared" si="807"/>
        <v>medium</v>
      </c>
      <c r="T7418" t="str">
        <f t="shared" si="808"/>
        <v>Oct</v>
      </c>
      <c r="U7418">
        <f t="shared" si="809"/>
        <v>2023</v>
      </c>
      <c r="V7418" t="str">
        <f t="shared" si="810"/>
        <v>5-10</v>
      </c>
      <c r="W7418" t="str">
        <f t="shared" si="811"/>
        <v>Medium</v>
      </c>
    </row>
    <row r="7419" spans="1:23" x14ac:dyDescent="0.3">
      <c r="A7419">
        <v>607418</v>
      </c>
      <c r="B7419">
        <v>99392</v>
      </c>
      <c r="C7419">
        <v>47</v>
      </c>
      <c r="D7419" t="s">
        <v>4</v>
      </c>
      <c r="E7419" t="s">
        <v>16</v>
      </c>
      <c r="F7419" t="s">
        <v>26</v>
      </c>
      <c r="G7419" t="s">
        <v>27</v>
      </c>
      <c r="H7419" s="1">
        <v>45573</v>
      </c>
      <c r="I7419" t="s">
        <v>33</v>
      </c>
      <c r="J7419">
        <v>55</v>
      </c>
      <c r="K7419">
        <v>6.1</v>
      </c>
      <c r="L7419">
        <v>548.49</v>
      </c>
      <c r="M7419">
        <v>23.88</v>
      </c>
      <c r="N7419" t="s">
        <v>48</v>
      </c>
      <c r="O7419">
        <v>5</v>
      </c>
      <c r="P7419" t="str" cm="1">
        <f t="array" ref="P7419">_xlfn.IFS(C7419&lt;25,"18-24", C7419&lt;=35,"25-35", C7419&lt;=50,"36-50",TRUE,"50+")</f>
        <v>36-50</v>
      </c>
      <c r="Q7419" t="str">
        <f t="shared" si="805"/>
        <v>new</v>
      </c>
      <c r="R7419" t="str">
        <f t="shared" si="806"/>
        <v>high value</v>
      </c>
      <c r="S7419" t="str">
        <f t="shared" si="807"/>
        <v>High</v>
      </c>
      <c r="T7419" t="str">
        <f t="shared" si="808"/>
        <v>Oct</v>
      </c>
      <c r="U7419">
        <f t="shared" si="809"/>
        <v>2024</v>
      </c>
      <c r="V7419" t="str">
        <f t="shared" si="810"/>
        <v>5-10</v>
      </c>
      <c r="W7419" t="str">
        <f t="shared" si="811"/>
        <v>Slow</v>
      </c>
    </row>
    <row r="7420" spans="1:23" x14ac:dyDescent="0.3">
      <c r="A7420">
        <v>607419</v>
      </c>
      <c r="B7420">
        <v>33023</v>
      </c>
      <c r="C7420">
        <v>31</v>
      </c>
      <c r="D7420" t="s">
        <v>4</v>
      </c>
      <c r="E7420" t="s">
        <v>15</v>
      </c>
      <c r="F7420" t="s">
        <v>30</v>
      </c>
      <c r="G7420" t="s">
        <v>21</v>
      </c>
      <c r="H7420" s="1">
        <v>45492</v>
      </c>
      <c r="I7420" t="s">
        <v>33</v>
      </c>
      <c r="J7420">
        <v>86</v>
      </c>
      <c r="K7420">
        <v>12.4</v>
      </c>
      <c r="L7420">
        <v>1048.48</v>
      </c>
      <c r="M7420">
        <v>26.68</v>
      </c>
      <c r="N7420" t="s">
        <v>49</v>
      </c>
      <c r="O7420">
        <v>4</v>
      </c>
      <c r="P7420" t="str" cm="1">
        <f t="array" ref="P7420">_xlfn.IFS(C7420&lt;25,"18-24", C7420&lt;=35,"25-35", C7420&lt;=50,"36-50",TRUE,"50+")</f>
        <v>25-35</v>
      </c>
      <c r="Q7420" t="str">
        <f t="shared" si="805"/>
        <v>repeat</v>
      </c>
      <c r="R7420" t="str">
        <f t="shared" si="806"/>
        <v>high value</v>
      </c>
      <c r="S7420" t="str">
        <f t="shared" si="807"/>
        <v>medium</v>
      </c>
      <c r="T7420" t="str">
        <f t="shared" si="808"/>
        <v>Jul</v>
      </c>
      <c r="U7420">
        <f t="shared" si="809"/>
        <v>2024</v>
      </c>
      <c r="V7420" t="str">
        <f t="shared" si="810"/>
        <v>10-15</v>
      </c>
      <c r="W7420" t="str">
        <f t="shared" si="811"/>
        <v>Slow</v>
      </c>
    </row>
    <row r="7421" spans="1:23" x14ac:dyDescent="0.3">
      <c r="A7421">
        <v>607420</v>
      </c>
      <c r="B7421">
        <v>27771</v>
      </c>
      <c r="C7421">
        <v>21</v>
      </c>
      <c r="D7421" t="s">
        <v>7</v>
      </c>
      <c r="E7421" t="s">
        <v>8</v>
      </c>
      <c r="F7421" t="s">
        <v>28</v>
      </c>
      <c r="G7421" t="s">
        <v>29</v>
      </c>
      <c r="H7421" s="1">
        <v>45062</v>
      </c>
      <c r="I7421" t="s">
        <v>34</v>
      </c>
      <c r="J7421">
        <v>39</v>
      </c>
      <c r="K7421">
        <v>11.5</v>
      </c>
      <c r="L7421">
        <v>1373.64</v>
      </c>
      <c r="M7421">
        <v>58.69</v>
      </c>
      <c r="N7421" t="s">
        <v>48</v>
      </c>
      <c r="O7421">
        <v>4</v>
      </c>
      <c r="P7421" t="str" cm="1">
        <f t="array" ref="P7421">_xlfn.IFS(C7421&lt;25,"18-24", C7421&lt;=35,"25-35", C7421&lt;=50,"36-50",TRUE,"50+")</f>
        <v>18-24</v>
      </c>
      <c r="Q7421" t="str">
        <f t="shared" si="805"/>
        <v>new</v>
      </c>
      <c r="R7421" t="str">
        <f t="shared" si="806"/>
        <v>high value</v>
      </c>
      <c r="S7421" t="str">
        <f t="shared" si="807"/>
        <v>medium</v>
      </c>
      <c r="T7421" t="str">
        <f t="shared" si="808"/>
        <v>May</v>
      </c>
      <c r="U7421">
        <f t="shared" si="809"/>
        <v>2023</v>
      </c>
      <c r="V7421" t="str">
        <f t="shared" si="810"/>
        <v>10-15</v>
      </c>
      <c r="W7421" t="str">
        <f t="shared" si="811"/>
        <v>Medium</v>
      </c>
    </row>
    <row r="7422" spans="1:23" x14ac:dyDescent="0.3">
      <c r="A7422">
        <v>607421</v>
      </c>
      <c r="B7422">
        <v>14727</v>
      </c>
      <c r="C7422">
        <v>23</v>
      </c>
      <c r="D7422" t="s">
        <v>4</v>
      </c>
      <c r="E7422" t="s">
        <v>15</v>
      </c>
      <c r="F7422" t="s">
        <v>28</v>
      </c>
      <c r="G7422" t="s">
        <v>21</v>
      </c>
      <c r="H7422" s="1">
        <v>44999</v>
      </c>
      <c r="I7422" t="s">
        <v>34</v>
      </c>
      <c r="J7422">
        <v>50</v>
      </c>
      <c r="K7422">
        <v>5.9</v>
      </c>
      <c r="L7422">
        <v>1113.08</v>
      </c>
      <c r="M7422">
        <v>54.04</v>
      </c>
      <c r="N7422" t="s">
        <v>48</v>
      </c>
      <c r="O7422">
        <v>1</v>
      </c>
      <c r="P7422" t="str" cm="1">
        <f t="array" ref="P7422">_xlfn.IFS(C7422&lt;25,"18-24", C7422&lt;=35,"25-35", C7422&lt;=50,"36-50",TRUE,"50+")</f>
        <v>18-24</v>
      </c>
      <c r="Q7422" t="str">
        <f t="shared" si="805"/>
        <v>new</v>
      </c>
      <c r="R7422" t="str">
        <f t="shared" si="806"/>
        <v>high value</v>
      </c>
      <c r="S7422" t="str">
        <f t="shared" si="807"/>
        <v>Low</v>
      </c>
      <c r="T7422" t="str">
        <f t="shared" si="808"/>
        <v>Mar</v>
      </c>
      <c r="U7422">
        <f t="shared" si="809"/>
        <v>2023</v>
      </c>
      <c r="V7422" t="str">
        <f t="shared" si="810"/>
        <v>5-10</v>
      </c>
      <c r="W7422" t="str">
        <f t="shared" si="811"/>
        <v>Slow</v>
      </c>
    </row>
    <row r="7423" spans="1:23" x14ac:dyDescent="0.3">
      <c r="A7423">
        <v>607422</v>
      </c>
      <c r="B7423">
        <v>33082</v>
      </c>
      <c r="C7423">
        <v>57</v>
      </c>
      <c r="D7423" t="s">
        <v>4</v>
      </c>
      <c r="E7423" t="s">
        <v>13</v>
      </c>
      <c r="F7423" t="s">
        <v>24</v>
      </c>
      <c r="G7423" t="s">
        <v>27</v>
      </c>
      <c r="H7423" s="1">
        <v>45583</v>
      </c>
      <c r="I7423" t="s">
        <v>34</v>
      </c>
      <c r="J7423">
        <v>24</v>
      </c>
      <c r="K7423">
        <v>6.4</v>
      </c>
      <c r="L7423">
        <v>1158.98</v>
      </c>
      <c r="M7423">
        <v>106.72</v>
      </c>
      <c r="N7423" t="s">
        <v>48</v>
      </c>
      <c r="O7423">
        <v>4</v>
      </c>
      <c r="P7423" t="str" cm="1">
        <f t="array" ref="P7423">_xlfn.IFS(C7423&lt;25,"18-24", C7423&lt;=35,"25-35", C7423&lt;=50,"36-50",TRUE,"50+")</f>
        <v>50+</v>
      </c>
      <c r="Q7423" t="str">
        <f t="shared" si="805"/>
        <v>new</v>
      </c>
      <c r="R7423" t="str">
        <f t="shared" si="806"/>
        <v>high value</v>
      </c>
      <c r="S7423" t="str">
        <f t="shared" si="807"/>
        <v>medium</v>
      </c>
      <c r="T7423" t="str">
        <f t="shared" si="808"/>
        <v>Oct</v>
      </c>
      <c r="U7423">
        <f t="shared" si="809"/>
        <v>2024</v>
      </c>
      <c r="V7423" t="str">
        <f t="shared" si="810"/>
        <v>5-10</v>
      </c>
      <c r="W7423" t="str">
        <f t="shared" si="811"/>
        <v>Fast</v>
      </c>
    </row>
    <row r="7424" spans="1:23" x14ac:dyDescent="0.3">
      <c r="A7424">
        <v>607423</v>
      </c>
      <c r="B7424">
        <v>20379</v>
      </c>
      <c r="C7424">
        <v>39</v>
      </c>
      <c r="D7424" t="s">
        <v>4</v>
      </c>
      <c r="E7424" t="s">
        <v>11</v>
      </c>
      <c r="F7424" t="s">
        <v>28</v>
      </c>
      <c r="G7424" t="s">
        <v>21</v>
      </c>
      <c r="H7424" s="1">
        <v>44600</v>
      </c>
      <c r="I7424" t="s">
        <v>34</v>
      </c>
      <c r="J7424">
        <v>28</v>
      </c>
      <c r="K7424">
        <v>3.9</v>
      </c>
      <c r="L7424">
        <v>246.87</v>
      </c>
      <c r="M7424">
        <v>82.07</v>
      </c>
      <c r="N7424" t="s">
        <v>48</v>
      </c>
      <c r="O7424">
        <v>1</v>
      </c>
      <c r="P7424" t="str" cm="1">
        <f t="array" ref="P7424">_xlfn.IFS(C7424&lt;25,"18-24", C7424&lt;=35,"25-35", C7424&lt;=50,"36-50",TRUE,"50+")</f>
        <v>36-50</v>
      </c>
      <c r="Q7424" t="str">
        <f t="shared" si="805"/>
        <v>new</v>
      </c>
      <c r="R7424" t="str">
        <f t="shared" si="806"/>
        <v>low</v>
      </c>
      <c r="S7424" t="str">
        <f t="shared" si="807"/>
        <v>Low</v>
      </c>
      <c r="T7424" t="str">
        <f t="shared" si="808"/>
        <v>Feb</v>
      </c>
      <c r="U7424">
        <f t="shared" si="809"/>
        <v>2022</v>
      </c>
      <c r="V7424" t="str">
        <f t="shared" si="810"/>
        <v>0-5</v>
      </c>
      <c r="W7424" t="str">
        <f t="shared" si="811"/>
        <v>Fast</v>
      </c>
    </row>
    <row r="7425" spans="1:23" x14ac:dyDescent="0.3">
      <c r="A7425">
        <v>607424</v>
      </c>
      <c r="B7425">
        <v>76251</v>
      </c>
      <c r="C7425">
        <v>30</v>
      </c>
      <c r="D7425" t="s">
        <v>7</v>
      </c>
      <c r="E7425" t="s">
        <v>16</v>
      </c>
      <c r="F7425" t="s">
        <v>30</v>
      </c>
      <c r="G7425" t="s">
        <v>31</v>
      </c>
      <c r="H7425" s="1">
        <v>44891</v>
      </c>
      <c r="I7425" t="s">
        <v>33</v>
      </c>
      <c r="J7425">
        <v>62</v>
      </c>
      <c r="K7425">
        <v>2.2000000000000002</v>
      </c>
      <c r="L7425">
        <v>215.87</v>
      </c>
      <c r="M7425">
        <v>72.75</v>
      </c>
      <c r="N7425" t="s">
        <v>48</v>
      </c>
      <c r="O7425">
        <v>1</v>
      </c>
      <c r="P7425" t="str" cm="1">
        <f t="array" ref="P7425">_xlfn.IFS(C7425&lt;25,"18-24", C7425&lt;=35,"25-35", C7425&lt;=50,"36-50",TRUE,"50+")</f>
        <v>25-35</v>
      </c>
      <c r="Q7425" t="str">
        <f t="shared" si="805"/>
        <v>repeat</v>
      </c>
      <c r="R7425" t="str">
        <f t="shared" si="806"/>
        <v>low</v>
      </c>
      <c r="S7425" t="str">
        <f t="shared" si="807"/>
        <v>Low</v>
      </c>
      <c r="T7425" t="str">
        <f t="shared" si="808"/>
        <v>Nov</v>
      </c>
      <c r="U7425">
        <f t="shared" si="809"/>
        <v>2022</v>
      </c>
      <c r="V7425" t="str">
        <f t="shared" si="810"/>
        <v>0-5</v>
      </c>
      <c r="W7425" t="str">
        <f t="shared" si="811"/>
        <v>Slow</v>
      </c>
    </row>
    <row r="7426" spans="1:23" x14ac:dyDescent="0.3">
      <c r="A7426">
        <v>607425</v>
      </c>
      <c r="B7426">
        <v>35322</v>
      </c>
      <c r="C7426">
        <v>42</v>
      </c>
      <c r="D7426" t="s">
        <v>4</v>
      </c>
      <c r="E7426" t="s">
        <v>16</v>
      </c>
      <c r="F7426" t="s">
        <v>26</v>
      </c>
      <c r="G7426" t="s">
        <v>31</v>
      </c>
      <c r="H7426" s="1">
        <v>44970</v>
      </c>
      <c r="I7426" t="s">
        <v>34</v>
      </c>
      <c r="J7426">
        <v>88</v>
      </c>
      <c r="K7426">
        <v>1.9</v>
      </c>
      <c r="L7426">
        <v>430.47</v>
      </c>
      <c r="M7426">
        <v>101.95</v>
      </c>
      <c r="N7426" t="s">
        <v>50</v>
      </c>
      <c r="O7426">
        <v>5</v>
      </c>
      <c r="P7426" t="str" cm="1">
        <f t="array" ref="P7426">_xlfn.IFS(C7426&lt;25,"18-24", C7426&lt;=35,"25-35", C7426&lt;=50,"36-50",TRUE,"50+")</f>
        <v>36-50</v>
      </c>
      <c r="Q7426" t="str">
        <f t="shared" si="805"/>
        <v>new</v>
      </c>
      <c r="R7426" t="str">
        <f t="shared" si="806"/>
        <v>medium</v>
      </c>
      <c r="S7426" t="str">
        <f t="shared" si="807"/>
        <v>High</v>
      </c>
      <c r="T7426" t="str">
        <f t="shared" si="808"/>
        <v>Feb</v>
      </c>
      <c r="U7426">
        <f t="shared" si="809"/>
        <v>2023</v>
      </c>
      <c r="V7426" t="str">
        <f t="shared" si="810"/>
        <v>0-5</v>
      </c>
      <c r="W7426" t="str">
        <f t="shared" si="811"/>
        <v>Slow</v>
      </c>
    </row>
    <row r="7427" spans="1:23" x14ac:dyDescent="0.3">
      <c r="A7427">
        <v>607426</v>
      </c>
      <c r="B7427">
        <v>15523</v>
      </c>
      <c r="C7427">
        <v>32</v>
      </c>
      <c r="D7427" t="s">
        <v>7</v>
      </c>
      <c r="E7427" t="s">
        <v>16</v>
      </c>
      <c r="F7427" t="s">
        <v>19</v>
      </c>
      <c r="G7427" t="s">
        <v>29</v>
      </c>
      <c r="H7427" s="1">
        <v>44705</v>
      </c>
      <c r="I7427" t="s">
        <v>34</v>
      </c>
      <c r="J7427">
        <v>77</v>
      </c>
      <c r="K7427">
        <v>13.6</v>
      </c>
      <c r="L7427">
        <v>255.65</v>
      </c>
      <c r="M7427">
        <v>90.25</v>
      </c>
      <c r="N7427" t="s">
        <v>50</v>
      </c>
      <c r="O7427">
        <v>3</v>
      </c>
      <c r="P7427" t="str" cm="1">
        <f t="array" ref="P7427">_xlfn.IFS(C7427&lt;25,"18-24", C7427&lt;=35,"25-35", C7427&lt;=50,"36-50",TRUE,"50+")</f>
        <v>25-35</v>
      </c>
      <c r="Q7427" t="str">
        <f t="shared" ref="Q7427:Q7490" si="812">IF(COUNTIF($B:$B,B7427)&gt;1,"repeat","new")</f>
        <v>new</v>
      </c>
      <c r="R7427" t="str">
        <f t="shared" ref="R7427:R7490" si="813">IF(L7427&gt;500,"high value",IF( L7427&gt;250,"medium","low"))</f>
        <v>medium</v>
      </c>
      <c r="S7427" t="str">
        <f t="shared" ref="S7427:S7490" si="814">IF(O7427&lt;=2,"Low",IF(O7427&lt;=4,"medium","High"))</f>
        <v>medium</v>
      </c>
      <c r="T7427" t="str">
        <f t="shared" ref="T7427:T7490" si="815">TEXT(H7427,"MMM")</f>
        <v>May</v>
      </c>
      <c r="U7427">
        <f t="shared" ref="U7427:U7490" si="816">YEAR(H7427)</f>
        <v>2022</v>
      </c>
      <c r="V7427" t="str">
        <f t="shared" ref="V7427:V7490" si="817">IF(K7427&lt;=5,"0-5",IF(K7427&lt;=10,"5-10",IF(K7427&lt;=15,"10-15","15+")))</f>
        <v>10-15</v>
      </c>
      <c r="W7427" t="str">
        <f t="shared" ref="W7427:W7490" si="818">IF(J7427&lt;=30,"Fast",IF(J7427&lt;=45,"Medium","Slow"))</f>
        <v>Slow</v>
      </c>
    </row>
    <row r="7428" spans="1:23" x14ac:dyDescent="0.3">
      <c r="A7428">
        <v>607427</v>
      </c>
      <c r="B7428">
        <v>78041</v>
      </c>
      <c r="C7428">
        <v>58</v>
      </c>
      <c r="D7428" t="s">
        <v>4</v>
      </c>
      <c r="E7428" t="s">
        <v>16</v>
      </c>
      <c r="F7428" t="s">
        <v>22</v>
      </c>
      <c r="G7428" t="s">
        <v>23</v>
      </c>
      <c r="H7428" s="1">
        <v>45213</v>
      </c>
      <c r="I7428" t="s">
        <v>34</v>
      </c>
      <c r="J7428">
        <v>86</v>
      </c>
      <c r="K7428">
        <v>7.4</v>
      </c>
      <c r="L7428">
        <v>1090.08</v>
      </c>
      <c r="M7428">
        <v>33.29</v>
      </c>
      <c r="N7428" t="s">
        <v>47</v>
      </c>
      <c r="O7428">
        <v>4</v>
      </c>
      <c r="P7428" t="str" cm="1">
        <f t="array" ref="P7428">_xlfn.IFS(C7428&lt;25,"18-24", C7428&lt;=35,"25-35", C7428&lt;=50,"36-50",TRUE,"50+")</f>
        <v>50+</v>
      </c>
      <c r="Q7428" t="str">
        <f t="shared" si="812"/>
        <v>new</v>
      </c>
      <c r="R7428" t="str">
        <f t="shared" si="813"/>
        <v>high value</v>
      </c>
      <c r="S7428" t="str">
        <f t="shared" si="814"/>
        <v>medium</v>
      </c>
      <c r="T7428" t="str">
        <f t="shared" si="815"/>
        <v>Oct</v>
      </c>
      <c r="U7428">
        <f t="shared" si="816"/>
        <v>2023</v>
      </c>
      <c r="V7428" t="str">
        <f t="shared" si="817"/>
        <v>5-10</v>
      </c>
      <c r="W7428" t="str">
        <f t="shared" si="818"/>
        <v>Slow</v>
      </c>
    </row>
    <row r="7429" spans="1:23" x14ac:dyDescent="0.3">
      <c r="A7429">
        <v>607428</v>
      </c>
      <c r="B7429">
        <v>28403</v>
      </c>
      <c r="C7429">
        <v>36</v>
      </c>
      <c r="D7429" t="s">
        <v>7</v>
      </c>
      <c r="E7429" t="s">
        <v>5</v>
      </c>
      <c r="F7429" t="s">
        <v>32</v>
      </c>
      <c r="G7429" t="s">
        <v>31</v>
      </c>
      <c r="H7429" s="1">
        <v>45205</v>
      </c>
      <c r="I7429" t="s">
        <v>34</v>
      </c>
      <c r="J7429">
        <v>75</v>
      </c>
      <c r="K7429">
        <v>13.4</v>
      </c>
      <c r="L7429">
        <v>708.3</v>
      </c>
      <c r="M7429">
        <v>91.47</v>
      </c>
      <c r="N7429" t="s">
        <v>47</v>
      </c>
      <c r="O7429">
        <v>2</v>
      </c>
      <c r="P7429" t="str" cm="1">
        <f t="array" ref="P7429">_xlfn.IFS(C7429&lt;25,"18-24", C7429&lt;=35,"25-35", C7429&lt;=50,"36-50",TRUE,"50+")</f>
        <v>36-50</v>
      </c>
      <c r="Q7429" t="str">
        <f t="shared" si="812"/>
        <v>repeat</v>
      </c>
      <c r="R7429" t="str">
        <f t="shared" si="813"/>
        <v>high value</v>
      </c>
      <c r="S7429" t="str">
        <f t="shared" si="814"/>
        <v>Low</v>
      </c>
      <c r="T7429" t="str">
        <f t="shared" si="815"/>
        <v>Oct</v>
      </c>
      <c r="U7429">
        <f t="shared" si="816"/>
        <v>2023</v>
      </c>
      <c r="V7429" t="str">
        <f t="shared" si="817"/>
        <v>10-15</v>
      </c>
      <c r="W7429" t="str">
        <f t="shared" si="818"/>
        <v>Slow</v>
      </c>
    </row>
    <row r="7430" spans="1:23" x14ac:dyDescent="0.3">
      <c r="A7430">
        <v>607429</v>
      </c>
      <c r="B7430">
        <v>88984</v>
      </c>
      <c r="C7430">
        <v>29</v>
      </c>
      <c r="D7430" t="s">
        <v>4</v>
      </c>
      <c r="E7430" t="s">
        <v>5</v>
      </c>
      <c r="F7430" t="s">
        <v>18</v>
      </c>
      <c r="G7430" t="s">
        <v>29</v>
      </c>
      <c r="H7430" s="1">
        <v>45647</v>
      </c>
      <c r="I7430" t="s">
        <v>34</v>
      </c>
      <c r="J7430">
        <v>20</v>
      </c>
      <c r="K7430">
        <v>8.5</v>
      </c>
      <c r="L7430">
        <v>926.09</v>
      </c>
      <c r="M7430">
        <v>115.3</v>
      </c>
      <c r="N7430" t="s">
        <v>47</v>
      </c>
      <c r="O7430">
        <v>3</v>
      </c>
      <c r="P7430" t="str" cm="1">
        <f t="array" ref="P7430">_xlfn.IFS(C7430&lt;25,"18-24", C7430&lt;=35,"25-35", C7430&lt;=50,"36-50",TRUE,"50+")</f>
        <v>25-35</v>
      </c>
      <c r="Q7430" t="str">
        <f t="shared" si="812"/>
        <v>new</v>
      </c>
      <c r="R7430" t="str">
        <f t="shared" si="813"/>
        <v>high value</v>
      </c>
      <c r="S7430" t="str">
        <f t="shared" si="814"/>
        <v>medium</v>
      </c>
      <c r="T7430" t="str">
        <f t="shared" si="815"/>
        <v>Dec</v>
      </c>
      <c r="U7430">
        <f t="shared" si="816"/>
        <v>2024</v>
      </c>
      <c r="V7430" t="str">
        <f t="shared" si="817"/>
        <v>5-10</v>
      </c>
      <c r="W7430" t="str">
        <f t="shared" si="818"/>
        <v>Fast</v>
      </c>
    </row>
    <row r="7431" spans="1:23" x14ac:dyDescent="0.3">
      <c r="A7431">
        <v>607430</v>
      </c>
      <c r="B7431">
        <v>36816</v>
      </c>
      <c r="C7431">
        <v>44</v>
      </c>
      <c r="D7431" t="s">
        <v>7</v>
      </c>
      <c r="E7431" t="s">
        <v>11</v>
      </c>
      <c r="F7431" t="s">
        <v>19</v>
      </c>
      <c r="G7431" t="s">
        <v>25</v>
      </c>
      <c r="H7431" s="1">
        <v>45303</v>
      </c>
      <c r="I7431" t="s">
        <v>33</v>
      </c>
      <c r="J7431">
        <v>58</v>
      </c>
      <c r="K7431">
        <v>5.5</v>
      </c>
      <c r="L7431">
        <v>656.02</v>
      </c>
      <c r="M7431">
        <v>22.75</v>
      </c>
      <c r="N7431" t="s">
        <v>49</v>
      </c>
      <c r="O7431">
        <v>4</v>
      </c>
      <c r="P7431" t="str" cm="1">
        <f t="array" ref="P7431">_xlfn.IFS(C7431&lt;25,"18-24", C7431&lt;=35,"25-35", C7431&lt;=50,"36-50",TRUE,"50+")</f>
        <v>36-50</v>
      </c>
      <c r="Q7431" t="str">
        <f t="shared" si="812"/>
        <v>new</v>
      </c>
      <c r="R7431" t="str">
        <f t="shared" si="813"/>
        <v>high value</v>
      </c>
      <c r="S7431" t="str">
        <f t="shared" si="814"/>
        <v>medium</v>
      </c>
      <c r="T7431" t="str">
        <f t="shared" si="815"/>
        <v>Jan</v>
      </c>
      <c r="U7431">
        <f t="shared" si="816"/>
        <v>2024</v>
      </c>
      <c r="V7431" t="str">
        <f t="shared" si="817"/>
        <v>5-10</v>
      </c>
      <c r="W7431" t="str">
        <f t="shared" si="818"/>
        <v>Slow</v>
      </c>
    </row>
    <row r="7432" spans="1:23" x14ac:dyDescent="0.3">
      <c r="A7432">
        <v>607431</v>
      </c>
      <c r="B7432">
        <v>36787</v>
      </c>
      <c r="C7432">
        <v>60</v>
      </c>
      <c r="D7432" t="s">
        <v>4</v>
      </c>
      <c r="E7432" t="s">
        <v>13</v>
      </c>
      <c r="F7432" t="s">
        <v>18</v>
      </c>
      <c r="G7432" t="s">
        <v>25</v>
      </c>
      <c r="H7432" s="1">
        <v>44938</v>
      </c>
      <c r="I7432" t="s">
        <v>33</v>
      </c>
      <c r="J7432">
        <v>67</v>
      </c>
      <c r="K7432">
        <v>13.8</v>
      </c>
      <c r="L7432">
        <v>362.55</v>
      </c>
      <c r="M7432">
        <v>107.61</v>
      </c>
      <c r="N7432" t="s">
        <v>50</v>
      </c>
      <c r="O7432">
        <v>3</v>
      </c>
      <c r="P7432" t="str" cm="1">
        <f t="array" ref="P7432">_xlfn.IFS(C7432&lt;25,"18-24", C7432&lt;=35,"25-35", C7432&lt;=50,"36-50",TRUE,"50+")</f>
        <v>50+</v>
      </c>
      <c r="Q7432" t="str">
        <f t="shared" si="812"/>
        <v>new</v>
      </c>
      <c r="R7432" t="str">
        <f t="shared" si="813"/>
        <v>medium</v>
      </c>
      <c r="S7432" t="str">
        <f t="shared" si="814"/>
        <v>medium</v>
      </c>
      <c r="T7432" t="str">
        <f t="shared" si="815"/>
        <v>Jan</v>
      </c>
      <c r="U7432">
        <f t="shared" si="816"/>
        <v>2023</v>
      </c>
      <c r="V7432" t="str">
        <f t="shared" si="817"/>
        <v>10-15</v>
      </c>
      <c r="W7432" t="str">
        <f t="shared" si="818"/>
        <v>Slow</v>
      </c>
    </row>
    <row r="7433" spans="1:23" x14ac:dyDescent="0.3">
      <c r="A7433">
        <v>607432</v>
      </c>
      <c r="B7433">
        <v>96734</v>
      </c>
      <c r="C7433">
        <v>22</v>
      </c>
      <c r="D7433" t="s">
        <v>4</v>
      </c>
      <c r="E7433" t="s">
        <v>11</v>
      </c>
      <c r="F7433" t="s">
        <v>30</v>
      </c>
      <c r="G7433" t="s">
        <v>25</v>
      </c>
      <c r="H7433" s="1">
        <v>45140</v>
      </c>
      <c r="I7433" t="s">
        <v>34</v>
      </c>
      <c r="J7433">
        <v>61</v>
      </c>
      <c r="K7433">
        <v>9.3000000000000007</v>
      </c>
      <c r="L7433">
        <v>1020.58</v>
      </c>
      <c r="M7433">
        <v>79.349999999999994</v>
      </c>
      <c r="N7433" t="s">
        <v>48</v>
      </c>
      <c r="O7433">
        <v>5</v>
      </c>
      <c r="P7433" t="str" cm="1">
        <f t="array" ref="P7433">_xlfn.IFS(C7433&lt;25,"18-24", C7433&lt;=35,"25-35", C7433&lt;=50,"36-50",TRUE,"50+")</f>
        <v>18-24</v>
      </c>
      <c r="Q7433" t="str">
        <f t="shared" si="812"/>
        <v>new</v>
      </c>
      <c r="R7433" t="str">
        <f t="shared" si="813"/>
        <v>high value</v>
      </c>
      <c r="S7433" t="str">
        <f t="shared" si="814"/>
        <v>High</v>
      </c>
      <c r="T7433" t="str">
        <f t="shared" si="815"/>
        <v>Aug</v>
      </c>
      <c r="U7433">
        <f t="shared" si="816"/>
        <v>2023</v>
      </c>
      <c r="V7433" t="str">
        <f t="shared" si="817"/>
        <v>5-10</v>
      </c>
      <c r="W7433" t="str">
        <f t="shared" si="818"/>
        <v>Slow</v>
      </c>
    </row>
    <row r="7434" spans="1:23" x14ac:dyDescent="0.3">
      <c r="A7434">
        <v>607433</v>
      </c>
      <c r="B7434">
        <v>81208</v>
      </c>
      <c r="C7434">
        <v>42</v>
      </c>
      <c r="D7434" t="s">
        <v>7</v>
      </c>
      <c r="E7434" t="s">
        <v>15</v>
      </c>
      <c r="F7434" t="s">
        <v>26</v>
      </c>
      <c r="G7434" t="s">
        <v>29</v>
      </c>
      <c r="H7434" s="1">
        <v>45599</v>
      </c>
      <c r="I7434" t="s">
        <v>34</v>
      </c>
      <c r="J7434">
        <v>43</v>
      </c>
      <c r="K7434">
        <v>7.3</v>
      </c>
      <c r="L7434">
        <v>590.42999999999995</v>
      </c>
      <c r="M7434">
        <v>62.98</v>
      </c>
      <c r="N7434" t="s">
        <v>49</v>
      </c>
      <c r="O7434">
        <v>3</v>
      </c>
      <c r="P7434" t="str" cm="1">
        <f t="array" ref="P7434">_xlfn.IFS(C7434&lt;25,"18-24", C7434&lt;=35,"25-35", C7434&lt;=50,"36-50",TRUE,"50+")</f>
        <v>36-50</v>
      </c>
      <c r="Q7434" t="str">
        <f t="shared" si="812"/>
        <v>new</v>
      </c>
      <c r="R7434" t="str">
        <f t="shared" si="813"/>
        <v>high value</v>
      </c>
      <c r="S7434" t="str">
        <f t="shared" si="814"/>
        <v>medium</v>
      </c>
      <c r="T7434" t="str">
        <f t="shared" si="815"/>
        <v>Nov</v>
      </c>
      <c r="U7434">
        <f t="shared" si="816"/>
        <v>2024</v>
      </c>
      <c r="V7434" t="str">
        <f t="shared" si="817"/>
        <v>5-10</v>
      </c>
      <c r="W7434" t="str">
        <f t="shared" si="818"/>
        <v>Medium</v>
      </c>
    </row>
    <row r="7435" spans="1:23" x14ac:dyDescent="0.3">
      <c r="A7435">
        <v>607434</v>
      </c>
      <c r="B7435">
        <v>97189</v>
      </c>
      <c r="C7435">
        <v>18</v>
      </c>
      <c r="D7435" t="s">
        <v>7</v>
      </c>
      <c r="E7435" t="s">
        <v>16</v>
      </c>
      <c r="F7435" t="s">
        <v>28</v>
      </c>
      <c r="G7435" t="s">
        <v>27</v>
      </c>
      <c r="H7435" s="1">
        <v>45239</v>
      </c>
      <c r="I7435" t="s">
        <v>33</v>
      </c>
      <c r="J7435">
        <v>27</v>
      </c>
      <c r="K7435">
        <v>1.5</v>
      </c>
      <c r="L7435">
        <v>1094.73</v>
      </c>
      <c r="M7435">
        <v>89.27</v>
      </c>
      <c r="N7435" t="s">
        <v>48</v>
      </c>
      <c r="O7435">
        <v>2</v>
      </c>
      <c r="P7435" t="str" cm="1">
        <f t="array" ref="P7435">_xlfn.IFS(C7435&lt;25,"18-24", C7435&lt;=35,"25-35", C7435&lt;=50,"36-50",TRUE,"50+")</f>
        <v>18-24</v>
      </c>
      <c r="Q7435" t="str">
        <f t="shared" si="812"/>
        <v>new</v>
      </c>
      <c r="R7435" t="str">
        <f t="shared" si="813"/>
        <v>high value</v>
      </c>
      <c r="S7435" t="str">
        <f t="shared" si="814"/>
        <v>Low</v>
      </c>
      <c r="T7435" t="str">
        <f t="shared" si="815"/>
        <v>Nov</v>
      </c>
      <c r="U7435">
        <f t="shared" si="816"/>
        <v>2023</v>
      </c>
      <c r="V7435" t="str">
        <f t="shared" si="817"/>
        <v>0-5</v>
      </c>
      <c r="W7435" t="str">
        <f t="shared" si="818"/>
        <v>Fast</v>
      </c>
    </row>
    <row r="7436" spans="1:23" x14ac:dyDescent="0.3">
      <c r="A7436">
        <v>607435</v>
      </c>
      <c r="B7436">
        <v>15496</v>
      </c>
      <c r="C7436">
        <v>22</v>
      </c>
      <c r="D7436" t="s">
        <v>4</v>
      </c>
      <c r="E7436" t="s">
        <v>5</v>
      </c>
      <c r="F7436" t="s">
        <v>19</v>
      </c>
      <c r="G7436" t="s">
        <v>23</v>
      </c>
      <c r="H7436" s="1">
        <v>45555</v>
      </c>
      <c r="I7436" t="s">
        <v>34</v>
      </c>
      <c r="J7436">
        <v>60</v>
      </c>
      <c r="K7436">
        <v>6.3</v>
      </c>
      <c r="L7436">
        <v>1315.48</v>
      </c>
      <c r="M7436">
        <v>101.93</v>
      </c>
      <c r="N7436" t="s">
        <v>50</v>
      </c>
      <c r="O7436">
        <v>5</v>
      </c>
      <c r="P7436" t="str" cm="1">
        <f t="array" ref="P7436">_xlfn.IFS(C7436&lt;25,"18-24", C7436&lt;=35,"25-35", C7436&lt;=50,"36-50",TRUE,"50+")</f>
        <v>18-24</v>
      </c>
      <c r="Q7436" t="str">
        <f t="shared" si="812"/>
        <v>new</v>
      </c>
      <c r="R7436" t="str">
        <f t="shared" si="813"/>
        <v>high value</v>
      </c>
      <c r="S7436" t="str">
        <f t="shared" si="814"/>
        <v>High</v>
      </c>
      <c r="T7436" t="str">
        <f t="shared" si="815"/>
        <v>Sep</v>
      </c>
      <c r="U7436">
        <f t="shared" si="816"/>
        <v>2024</v>
      </c>
      <c r="V7436" t="str">
        <f t="shared" si="817"/>
        <v>5-10</v>
      </c>
      <c r="W7436" t="str">
        <f t="shared" si="818"/>
        <v>Slow</v>
      </c>
    </row>
    <row r="7437" spans="1:23" x14ac:dyDescent="0.3">
      <c r="A7437">
        <v>607436</v>
      </c>
      <c r="B7437">
        <v>90326</v>
      </c>
      <c r="C7437">
        <v>30</v>
      </c>
      <c r="D7437" t="s">
        <v>4</v>
      </c>
      <c r="E7437" t="s">
        <v>15</v>
      </c>
      <c r="F7437" t="s">
        <v>22</v>
      </c>
      <c r="G7437" t="s">
        <v>25</v>
      </c>
      <c r="H7437" s="1">
        <v>45380</v>
      </c>
      <c r="I7437" t="s">
        <v>33</v>
      </c>
      <c r="J7437">
        <v>44</v>
      </c>
      <c r="K7437">
        <v>3.1</v>
      </c>
      <c r="L7437">
        <v>1287.1099999999999</v>
      </c>
      <c r="M7437">
        <v>28.26</v>
      </c>
      <c r="N7437" t="s">
        <v>48</v>
      </c>
      <c r="O7437">
        <v>4</v>
      </c>
      <c r="P7437" t="str" cm="1">
        <f t="array" ref="P7437">_xlfn.IFS(C7437&lt;25,"18-24", C7437&lt;=35,"25-35", C7437&lt;=50,"36-50",TRUE,"50+")</f>
        <v>25-35</v>
      </c>
      <c r="Q7437" t="str">
        <f t="shared" si="812"/>
        <v>new</v>
      </c>
      <c r="R7437" t="str">
        <f t="shared" si="813"/>
        <v>high value</v>
      </c>
      <c r="S7437" t="str">
        <f t="shared" si="814"/>
        <v>medium</v>
      </c>
      <c r="T7437" t="str">
        <f t="shared" si="815"/>
        <v>Mar</v>
      </c>
      <c r="U7437">
        <f t="shared" si="816"/>
        <v>2024</v>
      </c>
      <c r="V7437" t="str">
        <f t="shared" si="817"/>
        <v>0-5</v>
      </c>
      <c r="W7437" t="str">
        <f t="shared" si="818"/>
        <v>Medium</v>
      </c>
    </row>
    <row r="7438" spans="1:23" x14ac:dyDescent="0.3">
      <c r="A7438">
        <v>607437</v>
      </c>
      <c r="B7438">
        <v>85492</v>
      </c>
      <c r="C7438">
        <v>63</v>
      </c>
      <c r="D7438" t="s">
        <v>4</v>
      </c>
      <c r="E7438" t="s">
        <v>8</v>
      </c>
      <c r="F7438" t="s">
        <v>30</v>
      </c>
      <c r="G7438" t="s">
        <v>21</v>
      </c>
      <c r="H7438" s="1">
        <v>44625</v>
      </c>
      <c r="I7438" t="s">
        <v>33</v>
      </c>
      <c r="J7438">
        <v>37</v>
      </c>
      <c r="K7438">
        <v>4.8</v>
      </c>
      <c r="L7438">
        <v>1128.9100000000001</v>
      </c>
      <c r="M7438">
        <v>116.31</v>
      </c>
      <c r="N7438" t="s">
        <v>48</v>
      </c>
      <c r="O7438">
        <v>4</v>
      </c>
      <c r="P7438" t="str" cm="1">
        <f t="array" ref="P7438">_xlfn.IFS(C7438&lt;25,"18-24", C7438&lt;=35,"25-35", C7438&lt;=50,"36-50",TRUE,"50+")</f>
        <v>50+</v>
      </c>
      <c r="Q7438" t="str">
        <f t="shared" si="812"/>
        <v>new</v>
      </c>
      <c r="R7438" t="str">
        <f t="shared" si="813"/>
        <v>high value</v>
      </c>
      <c r="S7438" t="str">
        <f t="shared" si="814"/>
        <v>medium</v>
      </c>
      <c r="T7438" t="str">
        <f t="shared" si="815"/>
        <v>Mar</v>
      </c>
      <c r="U7438">
        <f t="shared" si="816"/>
        <v>2022</v>
      </c>
      <c r="V7438" t="str">
        <f t="shared" si="817"/>
        <v>0-5</v>
      </c>
      <c r="W7438" t="str">
        <f t="shared" si="818"/>
        <v>Medium</v>
      </c>
    </row>
    <row r="7439" spans="1:23" x14ac:dyDescent="0.3">
      <c r="A7439">
        <v>607438</v>
      </c>
      <c r="B7439">
        <v>89374</v>
      </c>
      <c r="C7439">
        <v>34</v>
      </c>
      <c r="D7439" t="s">
        <v>4</v>
      </c>
      <c r="E7439" t="s">
        <v>11</v>
      </c>
      <c r="F7439" t="s">
        <v>26</v>
      </c>
      <c r="G7439" t="s">
        <v>25</v>
      </c>
      <c r="H7439" s="1">
        <v>45088</v>
      </c>
      <c r="I7439" t="s">
        <v>33</v>
      </c>
      <c r="J7439">
        <v>58</v>
      </c>
      <c r="K7439">
        <v>4.0999999999999996</v>
      </c>
      <c r="L7439">
        <v>1092.01</v>
      </c>
      <c r="M7439">
        <v>104.02</v>
      </c>
      <c r="N7439" t="s">
        <v>49</v>
      </c>
      <c r="O7439">
        <v>2</v>
      </c>
      <c r="P7439" t="str" cm="1">
        <f t="array" ref="P7439">_xlfn.IFS(C7439&lt;25,"18-24", C7439&lt;=35,"25-35", C7439&lt;=50,"36-50",TRUE,"50+")</f>
        <v>25-35</v>
      </c>
      <c r="Q7439" t="str">
        <f t="shared" si="812"/>
        <v>new</v>
      </c>
      <c r="R7439" t="str">
        <f t="shared" si="813"/>
        <v>high value</v>
      </c>
      <c r="S7439" t="str">
        <f t="shared" si="814"/>
        <v>Low</v>
      </c>
      <c r="T7439" t="str">
        <f t="shared" si="815"/>
        <v>Jun</v>
      </c>
      <c r="U7439">
        <f t="shared" si="816"/>
        <v>2023</v>
      </c>
      <c r="V7439" t="str">
        <f t="shared" si="817"/>
        <v>0-5</v>
      </c>
      <c r="W7439" t="str">
        <f t="shared" si="818"/>
        <v>Slow</v>
      </c>
    </row>
    <row r="7440" spans="1:23" x14ac:dyDescent="0.3">
      <c r="A7440">
        <v>607439</v>
      </c>
      <c r="B7440">
        <v>63947</v>
      </c>
      <c r="C7440">
        <v>62</v>
      </c>
      <c r="D7440" t="s">
        <v>4</v>
      </c>
      <c r="E7440" t="s">
        <v>11</v>
      </c>
      <c r="F7440" t="s">
        <v>22</v>
      </c>
      <c r="G7440" t="s">
        <v>23</v>
      </c>
      <c r="H7440" s="1">
        <v>45369</v>
      </c>
      <c r="I7440" t="s">
        <v>34</v>
      </c>
      <c r="J7440">
        <v>47</v>
      </c>
      <c r="K7440">
        <v>13.6</v>
      </c>
      <c r="L7440">
        <v>955.76</v>
      </c>
      <c r="M7440">
        <v>52.75</v>
      </c>
      <c r="N7440" t="s">
        <v>50</v>
      </c>
      <c r="O7440">
        <v>2</v>
      </c>
      <c r="P7440" t="str" cm="1">
        <f t="array" ref="P7440">_xlfn.IFS(C7440&lt;25,"18-24", C7440&lt;=35,"25-35", C7440&lt;=50,"36-50",TRUE,"50+")</f>
        <v>50+</v>
      </c>
      <c r="Q7440" t="str">
        <f t="shared" si="812"/>
        <v>new</v>
      </c>
      <c r="R7440" t="str">
        <f t="shared" si="813"/>
        <v>high value</v>
      </c>
      <c r="S7440" t="str">
        <f t="shared" si="814"/>
        <v>Low</v>
      </c>
      <c r="T7440" t="str">
        <f t="shared" si="815"/>
        <v>Mar</v>
      </c>
      <c r="U7440">
        <f t="shared" si="816"/>
        <v>2024</v>
      </c>
      <c r="V7440" t="str">
        <f t="shared" si="817"/>
        <v>10-15</v>
      </c>
      <c r="W7440" t="str">
        <f t="shared" si="818"/>
        <v>Slow</v>
      </c>
    </row>
    <row r="7441" spans="1:23" x14ac:dyDescent="0.3">
      <c r="A7441">
        <v>607440</v>
      </c>
      <c r="B7441">
        <v>48201</v>
      </c>
      <c r="C7441">
        <v>52</v>
      </c>
      <c r="D7441" t="s">
        <v>4</v>
      </c>
      <c r="E7441" t="s">
        <v>8</v>
      </c>
      <c r="F7441" t="s">
        <v>18</v>
      </c>
      <c r="G7441" t="s">
        <v>31</v>
      </c>
      <c r="H7441" s="1">
        <v>45364</v>
      </c>
      <c r="I7441" t="s">
        <v>33</v>
      </c>
      <c r="J7441">
        <v>62</v>
      </c>
      <c r="K7441">
        <v>9.6</v>
      </c>
      <c r="L7441">
        <v>1439.18</v>
      </c>
      <c r="M7441">
        <v>111.19</v>
      </c>
      <c r="N7441" t="s">
        <v>50</v>
      </c>
      <c r="O7441">
        <v>3</v>
      </c>
      <c r="P7441" t="str" cm="1">
        <f t="array" ref="P7441">_xlfn.IFS(C7441&lt;25,"18-24", C7441&lt;=35,"25-35", C7441&lt;=50,"36-50",TRUE,"50+")</f>
        <v>50+</v>
      </c>
      <c r="Q7441" t="str">
        <f t="shared" si="812"/>
        <v>new</v>
      </c>
      <c r="R7441" t="str">
        <f t="shared" si="813"/>
        <v>high value</v>
      </c>
      <c r="S7441" t="str">
        <f t="shared" si="814"/>
        <v>medium</v>
      </c>
      <c r="T7441" t="str">
        <f t="shared" si="815"/>
        <v>Mar</v>
      </c>
      <c r="U7441">
        <f t="shared" si="816"/>
        <v>2024</v>
      </c>
      <c r="V7441" t="str">
        <f t="shared" si="817"/>
        <v>5-10</v>
      </c>
      <c r="W7441" t="str">
        <f t="shared" si="818"/>
        <v>Slow</v>
      </c>
    </row>
    <row r="7442" spans="1:23" x14ac:dyDescent="0.3">
      <c r="A7442">
        <v>607441</v>
      </c>
      <c r="B7442">
        <v>25963</v>
      </c>
      <c r="C7442">
        <v>45</v>
      </c>
      <c r="D7442" t="s">
        <v>7</v>
      </c>
      <c r="E7442" t="s">
        <v>8</v>
      </c>
      <c r="F7442" t="s">
        <v>30</v>
      </c>
      <c r="G7442" t="s">
        <v>23</v>
      </c>
      <c r="H7442" s="1">
        <v>45182</v>
      </c>
      <c r="I7442" t="s">
        <v>33</v>
      </c>
      <c r="J7442">
        <v>31</v>
      </c>
      <c r="K7442">
        <v>9.8000000000000007</v>
      </c>
      <c r="L7442">
        <v>323.47000000000003</v>
      </c>
      <c r="M7442">
        <v>33.74</v>
      </c>
      <c r="N7442" t="s">
        <v>48</v>
      </c>
      <c r="O7442">
        <v>3</v>
      </c>
      <c r="P7442" t="str" cm="1">
        <f t="array" ref="P7442">_xlfn.IFS(C7442&lt;25,"18-24", C7442&lt;=35,"25-35", C7442&lt;=50,"36-50",TRUE,"50+")</f>
        <v>36-50</v>
      </c>
      <c r="Q7442" t="str">
        <f t="shared" si="812"/>
        <v>new</v>
      </c>
      <c r="R7442" t="str">
        <f t="shared" si="813"/>
        <v>medium</v>
      </c>
      <c r="S7442" t="str">
        <f t="shared" si="814"/>
        <v>medium</v>
      </c>
      <c r="T7442" t="str">
        <f t="shared" si="815"/>
        <v>Sep</v>
      </c>
      <c r="U7442">
        <f t="shared" si="816"/>
        <v>2023</v>
      </c>
      <c r="V7442" t="str">
        <f t="shared" si="817"/>
        <v>5-10</v>
      </c>
      <c r="W7442" t="str">
        <f t="shared" si="818"/>
        <v>Medium</v>
      </c>
    </row>
    <row r="7443" spans="1:23" x14ac:dyDescent="0.3">
      <c r="A7443">
        <v>607442</v>
      </c>
      <c r="B7443">
        <v>68370</v>
      </c>
      <c r="C7443">
        <v>55</v>
      </c>
      <c r="D7443" t="s">
        <v>4</v>
      </c>
      <c r="E7443" t="s">
        <v>5</v>
      </c>
      <c r="F7443" t="s">
        <v>30</v>
      </c>
      <c r="G7443" t="s">
        <v>25</v>
      </c>
      <c r="H7443" s="1">
        <v>45083</v>
      </c>
      <c r="I7443" t="s">
        <v>33</v>
      </c>
      <c r="J7443">
        <v>67</v>
      </c>
      <c r="K7443">
        <v>11.1</v>
      </c>
      <c r="L7443">
        <v>528.70000000000005</v>
      </c>
      <c r="M7443">
        <v>77.55</v>
      </c>
      <c r="N7443" t="s">
        <v>47</v>
      </c>
      <c r="O7443">
        <v>4</v>
      </c>
      <c r="P7443" t="str" cm="1">
        <f t="array" ref="P7443">_xlfn.IFS(C7443&lt;25,"18-24", C7443&lt;=35,"25-35", C7443&lt;=50,"36-50",TRUE,"50+")</f>
        <v>50+</v>
      </c>
      <c r="Q7443" t="str">
        <f t="shared" si="812"/>
        <v>new</v>
      </c>
      <c r="R7443" t="str">
        <f t="shared" si="813"/>
        <v>high value</v>
      </c>
      <c r="S7443" t="str">
        <f t="shared" si="814"/>
        <v>medium</v>
      </c>
      <c r="T7443" t="str">
        <f t="shared" si="815"/>
        <v>Jun</v>
      </c>
      <c r="U7443">
        <f t="shared" si="816"/>
        <v>2023</v>
      </c>
      <c r="V7443" t="str">
        <f t="shared" si="817"/>
        <v>10-15</v>
      </c>
      <c r="W7443" t="str">
        <f t="shared" si="818"/>
        <v>Slow</v>
      </c>
    </row>
    <row r="7444" spans="1:23" x14ac:dyDescent="0.3">
      <c r="A7444">
        <v>607443</v>
      </c>
      <c r="B7444">
        <v>86231</v>
      </c>
      <c r="C7444">
        <v>22</v>
      </c>
      <c r="D7444" t="s">
        <v>7</v>
      </c>
      <c r="E7444" t="s">
        <v>8</v>
      </c>
      <c r="F7444" t="s">
        <v>26</v>
      </c>
      <c r="G7444" t="s">
        <v>21</v>
      </c>
      <c r="H7444" s="1">
        <v>44563</v>
      </c>
      <c r="I7444" t="s">
        <v>34</v>
      </c>
      <c r="J7444">
        <v>35</v>
      </c>
      <c r="K7444">
        <v>11.7</v>
      </c>
      <c r="L7444">
        <v>585.19000000000005</v>
      </c>
      <c r="M7444">
        <v>77.64</v>
      </c>
      <c r="N7444" t="s">
        <v>49</v>
      </c>
      <c r="O7444">
        <v>2</v>
      </c>
      <c r="P7444" t="str" cm="1">
        <f t="array" ref="P7444">_xlfn.IFS(C7444&lt;25,"18-24", C7444&lt;=35,"25-35", C7444&lt;=50,"36-50",TRUE,"50+")</f>
        <v>18-24</v>
      </c>
      <c r="Q7444" t="str">
        <f t="shared" si="812"/>
        <v>repeat</v>
      </c>
      <c r="R7444" t="str">
        <f t="shared" si="813"/>
        <v>high value</v>
      </c>
      <c r="S7444" t="str">
        <f t="shared" si="814"/>
        <v>Low</v>
      </c>
      <c r="T7444" t="str">
        <f t="shared" si="815"/>
        <v>Jan</v>
      </c>
      <c r="U7444">
        <f t="shared" si="816"/>
        <v>2022</v>
      </c>
      <c r="V7444" t="str">
        <f t="shared" si="817"/>
        <v>10-15</v>
      </c>
      <c r="W7444" t="str">
        <f t="shared" si="818"/>
        <v>Medium</v>
      </c>
    </row>
    <row r="7445" spans="1:23" x14ac:dyDescent="0.3">
      <c r="A7445">
        <v>607444</v>
      </c>
      <c r="B7445">
        <v>91473</v>
      </c>
      <c r="C7445">
        <v>56</v>
      </c>
      <c r="D7445" t="s">
        <v>7</v>
      </c>
      <c r="E7445" t="s">
        <v>13</v>
      </c>
      <c r="F7445" t="s">
        <v>22</v>
      </c>
      <c r="G7445" t="s">
        <v>27</v>
      </c>
      <c r="H7445" s="1">
        <v>44683</v>
      </c>
      <c r="I7445" t="s">
        <v>34</v>
      </c>
      <c r="J7445">
        <v>66</v>
      </c>
      <c r="K7445">
        <v>9.9</v>
      </c>
      <c r="L7445">
        <v>1332.33</v>
      </c>
      <c r="M7445">
        <v>81.14</v>
      </c>
      <c r="N7445" t="s">
        <v>48</v>
      </c>
      <c r="O7445">
        <v>5</v>
      </c>
      <c r="P7445" t="str" cm="1">
        <f t="array" ref="P7445">_xlfn.IFS(C7445&lt;25,"18-24", C7445&lt;=35,"25-35", C7445&lt;=50,"36-50",TRUE,"50+")</f>
        <v>50+</v>
      </c>
      <c r="Q7445" t="str">
        <f t="shared" si="812"/>
        <v>new</v>
      </c>
      <c r="R7445" t="str">
        <f t="shared" si="813"/>
        <v>high value</v>
      </c>
      <c r="S7445" t="str">
        <f t="shared" si="814"/>
        <v>High</v>
      </c>
      <c r="T7445" t="str">
        <f t="shared" si="815"/>
        <v>May</v>
      </c>
      <c r="U7445">
        <f t="shared" si="816"/>
        <v>2022</v>
      </c>
      <c r="V7445" t="str">
        <f t="shared" si="817"/>
        <v>5-10</v>
      </c>
      <c r="W7445" t="str">
        <f t="shared" si="818"/>
        <v>Slow</v>
      </c>
    </row>
    <row r="7446" spans="1:23" x14ac:dyDescent="0.3">
      <c r="A7446">
        <v>607445</v>
      </c>
      <c r="B7446">
        <v>85856</v>
      </c>
      <c r="C7446">
        <v>50</v>
      </c>
      <c r="D7446" t="s">
        <v>4</v>
      </c>
      <c r="E7446" t="s">
        <v>16</v>
      </c>
      <c r="F7446" t="s">
        <v>30</v>
      </c>
      <c r="G7446" t="s">
        <v>27</v>
      </c>
      <c r="H7446" s="1">
        <v>44945</v>
      </c>
      <c r="I7446" t="s">
        <v>34</v>
      </c>
      <c r="J7446">
        <v>51</v>
      </c>
      <c r="K7446">
        <v>3.7</v>
      </c>
      <c r="L7446">
        <v>1022.64</v>
      </c>
      <c r="M7446">
        <v>106.45</v>
      </c>
      <c r="N7446" t="s">
        <v>48</v>
      </c>
      <c r="O7446">
        <v>4</v>
      </c>
      <c r="P7446" t="str" cm="1">
        <f t="array" ref="P7446">_xlfn.IFS(C7446&lt;25,"18-24", C7446&lt;=35,"25-35", C7446&lt;=50,"36-50",TRUE,"50+")</f>
        <v>36-50</v>
      </c>
      <c r="Q7446" t="str">
        <f t="shared" si="812"/>
        <v>new</v>
      </c>
      <c r="R7446" t="str">
        <f t="shared" si="813"/>
        <v>high value</v>
      </c>
      <c r="S7446" t="str">
        <f t="shared" si="814"/>
        <v>medium</v>
      </c>
      <c r="T7446" t="str">
        <f t="shared" si="815"/>
        <v>Jan</v>
      </c>
      <c r="U7446">
        <f t="shared" si="816"/>
        <v>2023</v>
      </c>
      <c r="V7446" t="str">
        <f t="shared" si="817"/>
        <v>0-5</v>
      </c>
      <c r="W7446" t="str">
        <f t="shared" si="818"/>
        <v>Slow</v>
      </c>
    </row>
    <row r="7447" spans="1:23" x14ac:dyDescent="0.3">
      <c r="A7447">
        <v>607446</v>
      </c>
      <c r="B7447">
        <v>84042</v>
      </c>
      <c r="C7447">
        <v>35</v>
      </c>
      <c r="D7447" t="s">
        <v>4</v>
      </c>
      <c r="E7447" t="s">
        <v>11</v>
      </c>
      <c r="F7447" t="s">
        <v>32</v>
      </c>
      <c r="G7447" t="s">
        <v>27</v>
      </c>
      <c r="H7447" s="1">
        <v>45538</v>
      </c>
      <c r="I7447" t="s">
        <v>34</v>
      </c>
      <c r="J7447">
        <v>25</v>
      </c>
      <c r="K7447">
        <v>9</v>
      </c>
      <c r="L7447">
        <v>1404.26</v>
      </c>
      <c r="M7447">
        <v>38.369999999999997</v>
      </c>
      <c r="N7447" t="s">
        <v>49</v>
      </c>
      <c r="O7447">
        <v>3</v>
      </c>
      <c r="P7447" t="str" cm="1">
        <f t="array" ref="P7447">_xlfn.IFS(C7447&lt;25,"18-24", C7447&lt;=35,"25-35", C7447&lt;=50,"36-50",TRUE,"50+")</f>
        <v>25-35</v>
      </c>
      <c r="Q7447" t="str">
        <f t="shared" si="812"/>
        <v>repeat</v>
      </c>
      <c r="R7447" t="str">
        <f t="shared" si="813"/>
        <v>high value</v>
      </c>
      <c r="S7447" t="str">
        <f t="shared" si="814"/>
        <v>medium</v>
      </c>
      <c r="T7447" t="str">
        <f t="shared" si="815"/>
        <v>Sep</v>
      </c>
      <c r="U7447">
        <f t="shared" si="816"/>
        <v>2024</v>
      </c>
      <c r="V7447" t="str">
        <f t="shared" si="817"/>
        <v>5-10</v>
      </c>
      <c r="W7447" t="str">
        <f t="shared" si="818"/>
        <v>Fast</v>
      </c>
    </row>
    <row r="7448" spans="1:23" x14ac:dyDescent="0.3">
      <c r="A7448">
        <v>607447</v>
      </c>
      <c r="B7448">
        <v>75583</v>
      </c>
      <c r="C7448">
        <v>40</v>
      </c>
      <c r="D7448" t="s">
        <v>7</v>
      </c>
      <c r="E7448" t="s">
        <v>5</v>
      </c>
      <c r="F7448" t="s">
        <v>30</v>
      </c>
      <c r="G7448" t="s">
        <v>31</v>
      </c>
      <c r="H7448" s="1">
        <v>45185</v>
      </c>
      <c r="I7448" t="s">
        <v>33</v>
      </c>
      <c r="J7448">
        <v>82</v>
      </c>
      <c r="K7448">
        <v>13.8</v>
      </c>
      <c r="L7448">
        <v>921.97</v>
      </c>
      <c r="M7448">
        <v>92.3</v>
      </c>
      <c r="N7448" t="s">
        <v>48</v>
      </c>
      <c r="O7448">
        <v>1</v>
      </c>
      <c r="P7448" t="str" cm="1">
        <f t="array" ref="P7448">_xlfn.IFS(C7448&lt;25,"18-24", C7448&lt;=35,"25-35", C7448&lt;=50,"36-50",TRUE,"50+")</f>
        <v>36-50</v>
      </c>
      <c r="Q7448" t="str">
        <f t="shared" si="812"/>
        <v>new</v>
      </c>
      <c r="R7448" t="str">
        <f t="shared" si="813"/>
        <v>high value</v>
      </c>
      <c r="S7448" t="str">
        <f t="shared" si="814"/>
        <v>Low</v>
      </c>
      <c r="T7448" t="str">
        <f t="shared" si="815"/>
        <v>Sep</v>
      </c>
      <c r="U7448">
        <f t="shared" si="816"/>
        <v>2023</v>
      </c>
      <c r="V7448" t="str">
        <f t="shared" si="817"/>
        <v>10-15</v>
      </c>
      <c r="W7448" t="str">
        <f t="shared" si="818"/>
        <v>Slow</v>
      </c>
    </row>
    <row r="7449" spans="1:23" x14ac:dyDescent="0.3">
      <c r="A7449">
        <v>607448</v>
      </c>
      <c r="B7449">
        <v>20724</v>
      </c>
      <c r="C7449">
        <v>57</v>
      </c>
      <c r="D7449" t="s">
        <v>4</v>
      </c>
      <c r="E7449" t="s">
        <v>8</v>
      </c>
      <c r="F7449" t="s">
        <v>24</v>
      </c>
      <c r="G7449" t="s">
        <v>31</v>
      </c>
      <c r="H7449" s="1">
        <v>44611</v>
      </c>
      <c r="I7449" t="s">
        <v>33</v>
      </c>
      <c r="J7449">
        <v>44</v>
      </c>
      <c r="K7449">
        <v>10.199999999999999</v>
      </c>
      <c r="L7449">
        <v>271.56</v>
      </c>
      <c r="M7449">
        <v>96.58</v>
      </c>
      <c r="N7449" t="s">
        <v>50</v>
      </c>
      <c r="O7449">
        <v>3</v>
      </c>
      <c r="P7449" t="str" cm="1">
        <f t="array" ref="P7449">_xlfn.IFS(C7449&lt;25,"18-24", C7449&lt;=35,"25-35", C7449&lt;=50,"36-50",TRUE,"50+")</f>
        <v>50+</v>
      </c>
      <c r="Q7449" t="str">
        <f t="shared" si="812"/>
        <v>new</v>
      </c>
      <c r="R7449" t="str">
        <f t="shared" si="813"/>
        <v>medium</v>
      </c>
      <c r="S7449" t="str">
        <f t="shared" si="814"/>
        <v>medium</v>
      </c>
      <c r="T7449" t="str">
        <f t="shared" si="815"/>
        <v>Feb</v>
      </c>
      <c r="U7449">
        <f t="shared" si="816"/>
        <v>2022</v>
      </c>
      <c r="V7449" t="str">
        <f t="shared" si="817"/>
        <v>10-15</v>
      </c>
      <c r="W7449" t="str">
        <f t="shared" si="818"/>
        <v>Medium</v>
      </c>
    </row>
    <row r="7450" spans="1:23" x14ac:dyDescent="0.3">
      <c r="A7450">
        <v>607449</v>
      </c>
      <c r="B7450">
        <v>80286</v>
      </c>
      <c r="C7450">
        <v>23</v>
      </c>
      <c r="D7450" t="s">
        <v>7</v>
      </c>
      <c r="E7450" t="s">
        <v>15</v>
      </c>
      <c r="F7450" t="s">
        <v>19</v>
      </c>
      <c r="G7450" t="s">
        <v>29</v>
      </c>
      <c r="H7450" s="1">
        <v>44850</v>
      </c>
      <c r="I7450" t="s">
        <v>33</v>
      </c>
      <c r="J7450">
        <v>80</v>
      </c>
      <c r="K7450">
        <v>11.4</v>
      </c>
      <c r="L7450">
        <v>295.74</v>
      </c>
      <c r="M7450">
        <v>87.26</v>
      </c>
      <c r="N7450" t="s">
        <v>48</v>
      </c>
      <c r="O7450">
        <v>2</v>
      </c>
      <c r="P7450" t="str" cm="1">
        <f t="array" ref="P7450">_xlfn.IFS(C7450&lt;25,"18-24", C7450&lt;=35,"25-35", C7450&lt;=50,"36-50",TRUE,"50+")</f>
        <v>18-24</v>
      </c>
      <c r="Q7450" t="str">
        <f t="shared" si="812"/>
        <v>new</v>
      </c>
      <c r="R7450" t="str">
        <f t="shared" si="813"/>
        <v>medium</v>
      </c>
      <c r="S7450" t="str">
        <f t="shared" si="814"/>
        <v>Low</v>
      </c>
      <c r="T7450" t="str">
        <f t="shared" si="815"/>
        <v>Oct</v>
      </c>
      <c r="U7450">
        <f t="shared" si="816"/>
        <v>2022</v>
      </c>
      <c r="V7450" t="str">
        <f t="shared" si="817"/>
        <v>10-15</v>
      </c>
      <c r="W7450" t="str">
        <f t="shared" si="818"/>
        <v>Slow</v>
      </c>
    </row>
    <row r="7451" spans="1:23" x14ac:dyDescent="0.3">
      <c r="A7451">
        <v>607450</v>
      </c>
      <c r="B7451">
        <v>43994</v>
      </c>
      <c r="C7451">
        <v>30</v>
      </c>
      <c r="D7451" t="s">
        <v>7</v>
      </c>
      <c r="E7451" t="s">
        <v>13</v>
      </c>
      <c r="F7451" t="s">
        <v>32</v>
      </c>
      <c r="G7451" t="s">
        <v>29</v>
      </c>
      <c r="H7451" s="1">
        <v>45626</v>
      </c>
      <c r="I7451" t="s">
        <v>34</v>
      </c>
      <c r="J7451">
        <v>82</v>
      </c>
      <c r="K7451">
        <v>6.5</v>
      </c>
      <c r="L7451">
        <v>183.57</v>
      </c>
      <c r="M7451">
        <v>46.88</v>
      </c>
      <c r="N7451" t="s">
        <v>50</v>
      </c>
      <c r="O7451">
        <v>4</v>
      </c>
      <c r="P7451" t="str" cm="1">
        <f t="array" ref="P7451">_xlfn.IFS(C7451&lt;25,"18-24", C7451&lt;=35,"25-35", C7451&lt;=50,"36-50",TRUE,"50+")</f>
        <v>25-35</v>
      </c>
      <c r="Q7451" t="str">
        <f t="shared" si="812"/>
        <v>new</v>
      </c>
      <c r="R7451" t="str">
        <f t="shared" si="813"/>
        <v>low</v>
      </c>
      <c r="S7451" t="str">
        <f t="shared" si="814"/>
        <v>medium</v>
      </c>
      <c r="T7451" t="str">
        <f t="shared" si="815"/>
        <v>Nov</v>
      </c>
      <c r="U7451">
        <f t="shared" si="816"/>
        <v>2024</v>
      </c>
      <c r="V7451" t="str">
        <f t="shared" si="817"/>
        <v>5-10</v>
      </c>
      <c r="W7451" t="str">
        <f t="shared" si="818"/>
        <v>Slow</v>
      </c>
    </row>
    <row r="7452" spans="1:23" x14ac:dyDescent="0.3">
      <c r="A7452">
        <v>607451</v>
      </c>
      <c r="B7452">
        <v>24879</v>
      </c>
      <c r="C7452">
        <v>63</v>
      </c>
      <c r="D7452" t="s">
        <v>4</v>
      </c>
      <c r="E7452" t="s">
        <v>11</v>
      </c>
      <c r="F7452" t="s">
        <v>19</v>
      </c>
      <c r="G7452" t="s">
        <v>29</v>
      </c>
      <c r="H7452" s="1">
        <v>44844</v>
      </c>
      <c r="I7452" t="s">
        <v>34</v>
      </c>
      <c r="J7452">
        <v>51</v>
      </c>
      <c r="K7452">
        <v>9.1999999999999993</v>
      </c>
      <c r="L7452">
        <v>416.32</v>
      </c>
      <c r="M7452">
        <v>29.21</v>
      </c>
      <c r="N7452" t="s">
        <v>47</v>
      </c>
      <c r="O7452">
        <v>4</v>
      </c>
      <c r="P7452" t="str" cm="1">
        <f t="array" ref="P7452">_xlfn.IFS(C7452&lt;25,"18-24", C7452&lt;=35,"25-35", C7452&lt;=50,"36-50",TRUE,"50+")</f>
        <v>50+</v>
      </c>
      <c r="Q7452" t="str">
        <f t="shared" si="812"/>
        <v>new</v>
      </c>
      <c r="R7452" t="str">
        <f t="shared" si="813"/>
        <v>medium</v>
      </c>
      <c r="S7452" t="str">
        <f t="shared" si="814"/>
        <v>medium</v>
      </c>
      <c r="T7452" t="str">
        <f t="shared" si="815"/>
        <v>Oct</v>
      </c>
      <c r="U7452">
        <f t="shared" si="816"/>
        <v>2022</v>
      </c>
      <c r="V7452" t="str">
        <f t="shared" si="817"/>
        <v>5-10</v>
      </c>
      <c r="W7452" t="str">
        <f t="shared" si="818"/>
        <v>Slow</v>
      </c>
    </row>
    <row r="7453" spans="1:23" x14ac:dyDescent="0.3">
      <c r="A7453">
        <v>607452</v>
      </c>
      <c r="B7453">
        <v>14740</v>
      </c>
      <c r="C7453">
        <v>47</v>
      </c>
      <c r="D7453" t="s">
        <v>4</v>
      </c>
      <c r="E7453" t="s">
        <v>16</v>
      </c>
      <c r="F7453" t="s">
        <v>28</v>
      </c>
      <c r="G7453" t="s">
        <v>27</v>
      </c>
      <c r="H7453" s="1">
        <v>45197</v>
      </c>
      <c r="I7453" t="s">
        <v>34</v>
      </c>
      <c r="J7453">
        <v>46</v>
      </c>
      <c r="K7453">
        <v>14.3</v>
      </c>
      <c r="L7453">
        <v>775.48</v>
      </c>
      <c r="M7453">
        <v>30.85</v>
      </c>
      <c r="N7453" t="s">
        <v>47</v>
      </c>
      <c r="O7453">
        <v>1</v>
      </c>
      <c r="P7453" t="str" cm="1">
        <f t="array" ref="P7453">_xlfn.IFS(C7453&lt;25,"18-24", C7453&lt;=35,"25-35", C7453&lt;=50,"36-50",TRUE,"50+")</f>
        <v>36-50</v>
      </c>
      <c r="Q7453" t="str">
        <f t="shared" si="812"/>
        <v>new</v>
      </c>
      <c r="R7453" t="str">
        <f t="shared" si="813"/>
        <v>high value</v>
      </c>
      <c r="S7453" t="str">
        <f t="shared" si="814"/>
        <v>Low</v>
      </c>
      <c r="T7453" t="str">
        <f t="shared" si="815"/>
        <v>Sep</v>
      </c>
      <c r="U7453">
        <f t="shared" si="816"/>
        <v>2023</v>
      </c>
      <c r="V7453" t="str">
        <f t="shared" si="817"/>
        <v>10-15</v>
      </c>
      <c r="W7453" t="str">
        <f t="shared" si="818"/>
        <v>Slow</v>
      </c>
    </row>
    <row r="7454" spans="1:23" x14ac:dyDescent="0.3">
      <c r="A7454">
        <v>607453</v>
      </c>
      <c r="B7454">
        <v>28033</v>
      </c>
      <c r="C7454">
        <v>53</v>
      </c>
      <c r="D7454" t="s">
        <v>4</v>
      </c>
      <c r="E7454" t="s">
        <v>5</v>
      </c>
      <c r="F7454" t="s">
        <v>18</v>
      </c>
      <c r="G7454" t="s">
        <v>27</v>
      </c>
      <c r="H7454" s="1">
        <v>45335</v>
      </c>
      <c r="I7454" t="s">
        <v>33</v>
      </c>
      <c r="J7454">
        <v>86</v>
      </c>
      <c r="K7454">
        <v>4.4000000000000004</v>
      </c>
      <c r="L7454">
        <v>528.65</v>
      </c>
      <c r="M7454">
        <v>112.34</v>
      </c>
      <c r="N7454" t="s">
        <v>49</v>
      </c>
      <c r="O7454">
        <v>4</v>
      </c>
      <c r="P7454" t="str" cm="1">
        <f t="array" ref="P7454">_xlfn.IFS(C7454&lt;25,"18-24", C7454&lt;=35,"25-35", C7454&lt;=50,"36-50",TRUE,"50+")</f>
        <v>50+</v>
      </c>
      <c r="Q7454" t="str">
        <f t="shared" si="812"/>
        <v>new</v>
      </c>
      <c r="R7454" t="str">
        <f t="shared" si="813"/>
        <v>high value</v>
      </c>
      <c r="S7454" t="str">
        <f t="shared" si="814"/>
        <v>medium</v>
      </c>
      <c r="T7454" t="str">
        <f t="shared" si="815"/>
        <v>Feb</v>
      </c>
      <c r="U7454">
        <f t="shared" si="816"/>
        <v>2024</v>
      </c>
      <c r="V7454" t="str">
        <f t="shared" si="817"/>
        <v>0-5</v>
      </c>
      <c r="W7454" t="str">
        <f t="shared" si="818"/>
        <v>Slow</v>
      </c>
    </row>
    <row r="7455" spans="1:23" x14ac:dyDescent="0.3">
      <c r="A7455">
        <v>607454</v>
      </c>
      <c r="B7455">
        <v>27469</v>
      </c>
      <c r="C7455">
        <v>41</v>
      </c>
      <c r="D7455" t="s">
        <v>4</v>
      </c>
      <c r="E7455" t="s">
        <v>16</v>
      </c>
      <c r="F7455" t="s">
        <v>28</v>
      </c>
      <c r="G7455" t="s">
        <v>23</v>
      </c>
      <c r="H7455" s="1">
        <v>45187</v>
      </c>
      <c r="I7455" t="s">
        <v>34</v>
      </c>
      <c r="J7455">
        <v>83</v>
      </c>
      <c r="K7455">
        <v>5.7</v>
      </c>
      <c r="L7455">
        <v>300.89</v>
      </c>
      <c r="M7455">
        <v>46.07</v>
      </c>
      <c r="N7455" t="s">
        <v>50</v>
      </c>
      <c r="O7455">
        <v>2</v>
      </c>
      <c r="P7455" t="str" cm="1">
        <f t="array" ref="P7455">_xlfn.IFS(C7455&lt;25,"18-24", C7455&lt;=35,"25-35", C7455&lt;=50,"36-50",TRUE,"50+")</f>
        <v>36-50</v>
      </c>
      <c r="Q7455" t="str">
        <f t="shared" si="812"/>
        <v>new</v>
      </c>
      <c r="R7455" t="str">
        <f t="shared" si="813"/>
        <v>medium</v>
      </c>
      <c r="S7455" t="str">
        <f t="shared" si="814"/>
        <v>Low</v>
      </c>
      <c r="T7455" t="str">
        <f t="shared" si="815"/>
        <v>Sep</v>
      </c>
      <c r="U7455">
        <f t="shared" si="816"/>
        <v>2023</v>
      </c>
      <c r="V7455" t="str">
        <f t="shared" si="817"/>
        <v>5-10</v>
      </c>
      <c r="W7455" t="str">
        <f t="shared" si="818"/>
        <v>Slow</v>
      </c>
    </row>
    <row r="7456" spans="1:23" x14ac:dyDescent="0.3">
      <c r="A7456">
        <v>607455</v>
      </c>
      <c r="B7456">
        <v>28684</v>
      </c>
      <c r="C7456">
        <v>23</v>
      </c>
      <c r="D7456" t="s">
        <v>4</v>
      </c>
      <c r="E7456" t="s">
        <v>11</v>
      </c>
      <c r="F7456" t="s">
        <v>24</v>
      </c>
      <c r="G7456" t="s">
        <v>23</v>
      </c>
      <c r="H7456" s="1">
        <v>44960</v>
      </c>
      <c r="I7456" t="s">
        <v>33</v>
      </c>
      <c r="J7456">
        <v>22</v>
      </c>
      <c r="K7456">
        <v>5.0999999999999996</v>
      </c>
      <c r="L7456">
        <v>683.73</v>
      </c>
      <c r="M7456">
        <v>40.71</v>
      </c>
      <c r="N7456" t="s">
        <v>48</v>
      </c>
      <c r="O7456">
        <v>1</v>
      </c>
      <c r="P7456" t="str" cm="1">
        <f t="array" ref="P7456">_xlfn.IFS(C7456&lt;25,"18-24", C7456&lt;=35,"25-35", C7456&lt;=50,"36-50",TRUE,"50+")</f>
        <v>18-24</v>
      </c>
      <c r="Q7456" t="str">
        <f t="shared" si="812"/>
        <v>new</v>
      </c>
      <c r="R7456" t="str">
        <f t="shared" si="813"/>
        <v>high value</v>
      </c>
      <c r="S7456" t="str">
        <f t="shared" si="814"/>
        <v>Low</v>
      </c>
      <c r="T7456" t="str">
        <f t="shared" si="815"/>
        <v>Feb</v>
      </c>
      <c r="U7456">
        <f t="shared" si="816"/>
        <v>2023</v>
      </c>
      <c r="V7456" t="str">
        <f t="shared" si="817"/>
        <v>5-10</v>
      </c>
      <c r="W7456" t="str">
        <f t="shared" si="818"/>
        <v>Fast</v>
      </c>
    </row>
    <row r="7457" spans="1:23" x14ac:dyDescent="0.3">
      <c r="A7457">
        <v>607456</v>
      </c>
      <c r="B7457">
        <v>95325</v>
      </c>
      <c r="C7457">
        <v>36</v>
      </c>
      <c r="D7457" t="s">
        <v>4</v>
      </c>
      <c r="E7457" t="s">
        <v>15</v>
      </c>
      <c r="F7457" t="s">
        <v>26</v>
      </c>
      <c r="G7457" t="s">
        <v>25</v>
      </c>
      <c r="H7457" s="1">
        <v>45392</v>
      </c>
      <c r="I7457" t="s">
        <v>34</v>
      </c>
      <c r="J7457">
        <v>44</v>
      </c>
      <c r="K7457">
        <v>12.4</v>
      </c>
      <c r="L7457">
        <v>557.89</v>
      </c>
      <c r="M7457">
        <v>76.2</v>
      </c>
      <c r="N7457" t="s">
        <v>47</v>
      </c>
      <c r="O7457">
        <v>1</v>
      </c>
      <c r="P7457" t="str" cm="1">
        <f t="array" ref="P7457">_xlfn.IFS(C7457&lt;25,"18-24", C7457&lt;=35,"25-35", C7457&lt;=50,"36-50",TRUE,"50+")</f>
        <v>36-50</v>
      </c>
      <c r="Q7457" t="str">
        <f t="shared" si="812"/>
        <v>repeat</v>
      </c>
      <c r="R7457" t="str">
        <f t="shared" si="813"/>
        <v>high value</v>
      </c>
      <c r="S7457" t="str">
        <f t="shared" si="814"/>
        <v>Low</v>
      </c>
      <c r="T7457" t="str">
        <f t="shared" si="815"/>
        <v>Apr</v>
      </c>
      <c r="U7457">
        <f t="shared" si="816"/>
        <v>2024</v>
      </c>
      <c r="V7457" t="str">
        <f t="shared" si="817"/>
        <v>10-15</v>
      </c>
      <c r="W7457" t="str">
        <f t="shared" si="818"/>
        <v>Medium</v>
      </c>
    </row>
    <row r="7458" spans="1:23" x14ac:dyDescent="0.3">
      <c r="A7458">
        <v>607457</v>
      </c>
      <c r="B7458">
        <v>66940</v>
      </c>
      <c r="C7458">
        <v>50</v>
      </c>
      <c r="D7458" t="s">
        <v>4</v>
      </c>
      <c r="E7458" t="s">
        <v>15</v>
      </c>
      <c r="F7458" t="s">
        <v>18</v>
      </c>
      <c r="G7458" t="s">
        <v>27</v>
      </c>
      <c r="H7458" s="1">
        <v>44602</v>
      </c>
      <c r="I7458" t="s">
        <v>33</v>
      </c>
      <c r="J7458">
        <v>88</v>
      </c>
      <c r="K7458">
        <v>14.7</v>
      </c>
      <c r="L7458">
        <v>719.91</v>
      </c>
      <c r="M7458">
        <v>108.4</v>
      </c>
      <c r="N7458" t="s">
        <v>50</v>
      </c>
      <c r="O7458">
        <v>3</v>
      </c>
      <c r="P7458" t="str" cm="1">
        <f t="array" ref="P7458">_xlfn.IFS(C7458&lt;25,"18-24", C7458&lt;=35,"25-35", C7458&lt;=50,"36-50",TRUE,"50+")</f>
        <v>36-50</v>
      </c>
      <c r="Q7458" t="str">
        <f t="shared" si="812"/>
        <v>new</v>
      </c>
      <c r="R7458" t="str">
        <f t="shared" si="813"/>
        <v>high value</v>
      </c>
      <c r="S7458" t="str">
        <f t="shared" si="814"/>
        <v>medium</v>
      </c>
      <c r="T7458" t="str">
        <f t="shared" si="815"/>
        <v>Feb</v>
      </c>
      <c r="U7458">
        <f t="shared" si="816"/>
        <v>2022</v>
      </c>
      <c r="V7458" t="str">
        <f t="shared" si="817"/>
        <v>10-15</v>
      </c>
      <c r="W7458" t="str">
        <f t="shared" si="818"/>
        <v>Slow</v>
      </c>
    </row>
    <row r="7459" spans="1:23" x14ac:dyDescent="0.3">
      <c r="A7459">
        <v>607458</v>
      </c>
      <c r="B7459">
        <v>25244</v>
      </c>
      <c r="C7459">
        <v>64</v>
      </c>
      <c r="D7459" t="s">
        <v>4</v>
      </c>
      <c r="E7459" t="s">
        <v>8</v>
      </c>
      <c r="F7459" t="s">
        <v>32</v>
      </c>
      <c r="G7459" t="s">
        <v>29</v>
      </c>
      <c r="H7459" s="1">
        <v>45260</v>
      </c>
      <c r="I7459" t="s">
        <v>34</v>
      </c>
      <c r="J7459">
        <v>41</v>
      </c>
      <c r="K7459">
        <v>14.9</v>
      </c>
      <c r="L7459">
        <v>1421.05</v>
      </c>
      <c r="M7459">
        <v>98.27</v>
      </c>
      <c r="N7459" t="s">
        <v>49</v>
      </c>
      <c r="O7459">
        <v>1</v>
      </c>
      <c r="P7459" t="str" cm="1">
        <f t="array" ref="P7459">_xlfn.IFS(C7459&lt;25,"18-24", C7459&lt;=35,"25-35", C7459&lt;=50,"36-50",TRUE,"50+")</f>
        <v>50+</v>
      </c>
      <c r="Q7459" t="str">
        <f t="shared" si="812"/>
        <v>new</v>
      </c>
      <c r="R7459" t="str">
        <f t="shared" si="813"/>
        <v>high value</v>
      </c>
      <c r="S7459" t="str">
        <f t="shared" si="814"/>
        <v>Low</v>
      </c>
      <c r="T7459" t="str">
        <f t="shared" si="815"/>
        <v>Nov</v>
      </c>
      <c r="U7459">
        <f t="shared" si="816"/>
        <v>2023</v>
      </c>
      <c r="V7459" t="str">
        <f t="shared" si="817"/>
        <v>10-15</v>
      </c>
      <c r="W7459" t="str">
        <f t="shared" si="818"/>
        <v>Medium</v>
      </c>
    </row>
    <row r="7460" spans="1:23" x14ac:dyDescent="0.3">
      <c r="A7460">
        <v>607459</v>
      </c>
      <c r="B7460">
        <v>55042</v>
      </c>
      <c r="C7460">
        <v>41</v>
      </c>
      <c r="D7460" t="s">
        <v>4</v>
      </c>
      <c r="E7460" t="s">
        <v>15</v>
      </c>
      <c r="F7460" t="s">
        <v>32</v>
      </c>
      <c r="G7460" t="s">
        <v>21</v>
      </c>
      <c r="H7460" s="1">
        <v>44729</v>
      </c>
      <c r="I7460" t="s">
        <v>33</v>
      </c>
      <c r="J7460">
        <v>29</v>
      </c>
      <c r="K7460">
        <v>3.3</v>
      </c>
      <c r="L7460">
        <v>1248.98</v>
      </c>
      <c r="M7460">
        <v>38.6</v>
      </c>
      <c r="N7460" t="s">
        <v>49</v>
      </c>
      <c r="O7460">
        <v>1</v>
      </c>
      <c r="P7460" t="str" cm="1">
        <f t="array" ref="P7460">_xlfn.IFS(C7460&lt;25,"18-24", C7460&lt;=35,"25-35", C7460&lt;=50,"36-50",TRUE,"50+")</f>
        <v>36-50</v>
      </c>
      <c r="Q7460" t="str">
        <f t="shared" si="812"/>
        <v>new</v>
      </c>
      <c r="R7460" t="str">
        <f t="shared" si="813"/>
        <v>high value</v>
      </c>
      <c r="S7460" t="str">
        <f t="shared" si="814"/>
        <v>Low</v>
      </c>
      <c r="T7460" t="str">
        <f t="shared" si="815"/>
        <v>Jun</v>
      </c>
      <c r="U7460">
        <f t="shared" si="816"/>
        <v>2022</v>
      </c>
      <c r="V7460" t="str">
        <f t="shared" si="817"/>
        <v>0-5</v>
      </c>
      <c r="W7460" t="str">
        <f t="shared" si="818"/>
        <v>Fast</v>
      </c>
    </row>
    <row r="7461" spans="1:23" x14ac:dyDescent="0.3">
      <c r="A7461">
        <v>607460</v>
      </c>
      <c r="B7461">
        <v>41090</v>
      </c>
      <c r="C7461">
        <v>28</v>
      </c>
      <c r="D7461" t="s">
        <v>7</v>
      </c>
      <c r="E7461" t="s">
        <v>13</v>
      </c>
      <c r="F7461" t="s">
        <v>24</v>
      </c>
      <c r="G7461" t="s">
        <v>27</v>
      </c>
      <c r="H7461" s="1">
        <v>45276</v>
      </c>
      <c r="I7461" t="s">
        <v>33</v>
      </c>
      <c r="J7461">
        <v>61</v>
      </c>
      <c r="K7461">
        <v>13.9</v>
      </c>
      <c r="L7461">
        <v>305.45</v>
      </c>
      <c r="M7461">
        <v>92.02</v>
      </c>
      <c r="N7461" t="s">
        <v>47</v>
      </c>
      <c r="O7461">
        <v>4</v>
      </c>
      <c r="P7461" t="str" cm="1">
        <f t="array" ref="P7461">_xlfn.IFS(C7461&lt;25,"18-24", C7461&lt;=35,"25-35", C7461&lt;=50,"36-50",TRUE,"50+")</f>
        <v>25-35</v>
      </c>
      <c r="Q7461" t="str">
        <f t="shared" si="812"/>
        <v>new</v>
      </c>
      <c r="R7461" t="str">
        <f t="shared" si="813"/>
        <v>medium</v>
      </c>
      <c r="S7461" t="str">
        <f t="shared" si="814"/>
        <v>medium</v>
      </c>
      <c r="T7461" t="str">
        <f t="shared" si="815"/>
        <v>Dec</v>
      </c>
      <c r="U7461">
        <f t="shared" si="816"/>
        <v>2023</v>
      </c>
      <c r="V7461" t="str">
        <f t="shared" si="817"/>
        <v>10-15</v>
      </c>
      <c r="W7461" t="str">
        <f t="shared" si="818"/>
        <v>Slow</v>
      </c>
    </row>
    <row r="7462" spans="1:23" x14ac:dyDescent="0.3">
      <c r="A7462">
        <v>607461</v>
      </c>
      <c r="B7462">
        <v>19304</v>
      </c>
      <c r="C7462">
        <v>62</v>
      </c>
      <c r="D7462" t="s">
        <v>7</v>
      </c>
      <c r="E7462" t="s">
        <v>11</v>
      </c>
      <c r="F7462" t="s">
        <v>32</v>
      </c>
      <c r="G7462" t="s">
        <v>21</v>
      </c>
      <c r="H7462" s="1">
        <v>45304</v>
      </c>
      <c r="I7462" t="s">
        <v>33</v>
      </c>
      <c r="J7462">
        <v>44</v>
      </c>
      <c r="K7462">
        <v>9</v>
      </c>
      <c r="L7462">
        <v>1241.8</v>
      </c>
      <c r="M7462">
        <v>56.82</v>
      </c>
      <c r="N7462" t="s">
        <v>50</v>
      </c>
      <c r="O7462">
        <v>1</v>
      </c>
      <c r="P7462" t="str" cm="1">
        <f t="array" ref="P7462">_xlfn.IFS(C7462&lt;25,"18-24", C7462&lt;=35,"25-35", C7462&lt;=50,"36-50",TRUE,"50+")</f>
        <v>50+</v>
      </c>
      <c r="Q7462" t="str">
        <f t="shared" si="812"/>
        <v>new</v>
      </c>
      <c r="R7462" t="str">
        <f t="shared" si="813"/>
        <v>high value</v>
      </c>
      <c r="S7462" t="str">
        <f t="shared" si="814"/>
        <v>Low</v>
      </c>
      <c r="T7462" t="str">
        <f t="shared" si="815"/>
        <v>Jan</v>
      </c>
      <c r="U7462">
        <f t="shared" si="816"/>
        <v>2024</v>
      </c>
      <c r="V7462" t="str">
        <f t="shared" si="817"/>
        <v>5-10</v>
      </c>
      <c r="W7462" t="str">
        <f t="shared" si="818"/>
        <v>Medium</v>
      </c>
    </row>
    <row r="7463" spans="1:23" x14ac:dyDescent="0.3">
      <c r="A7463">
        <v>607462</v>
      </c>
      <c r="B7463">
        <v>91438</v>
      </c>
      <c r="C7463">
        <v>48</v>
      </c>
      <c r="D7463" t="s">
        <v>7</v>
      </c>
      <c r="E7463" t="s">
        <v>5</v>
      </c>
      <c r="F7463" t="s">
        <v>30</v>
      </c>
      <c r="G7463" t="s">
        <v>29</v>
      </c>
      <c r="H7463" s="1">
        <v>45335</v>
      </c>
      <c r="I7463" t="s">
        <v>34</v>
      </c>
      <c r="J7463">
        <v>78</v>
      </c>
      <c r="K7463">
        <v>15</v>
      </c>
      <c r="L7463">
        <v>395.31</v>
      </c>
      <c r="M7463">
        <v>101.9</v>
      </c>
      <c r="N7463" t="s">
        <v>49</v>
      </c>
      <c r="O7463">
        <v>1</v>
      </c>
      <c r="P7463" t="str" cm="1">
        <f t="array" ref="P7463">_xlfn.IFS(C7463&lt;25,"18-24", C7463&lt;=35,"25-35", C7463&lt;=50,"36-50",TRUE,"50+")</f>
        <v>36-50</v>
      </c>
      <c r="Q7463" t="str">
        <f t="shared" si="812"/>
        <v>new</v>
      </c>
      <c r="R7463" t="str">
        <f t="shared" si="813"/>
        <v>medium</v>
      </c>
      <c r="S7463" t="str">
        <f t="shared" si="814"/>
        <v>Low</v>
      </c>
      <c r="T7463" t="str">
        <f t="shared" si="815"/>
        <v>Feb</v>
      </c>
      <c r="U7463">
        <f t="shared" si="816"/>
        <v>2024</v>
      </c>
      <c r="V7463" t="str">
        <f t="shared" si="817"/>
        <v>10-15</v>
      </c>
      <c r="W7463" t="str">
        <f t="shared" si="818"/>
        <v>Slow</v>
      </c>
    </row>
    <row r="7464" spans="1:23" x14ac:dyDescent="0.3">
      <c r="A7464">
        <v>607463</v>
      </c>
      <c r="B7464">
        <v>20118</v>
      </c>
      <c r="C7464">
        <v>22</v>
      </c>
      <c r="D7464" t="s">
        <v>4</v>
      </c>
      <c r="E7464" t="s">
        <v>11</v>
      </c>
      <c r="F7464" t="s">
        <v>32</v>
      </c>
      <c r="G7464" t="s">
        <v>29</v>
      </c>
      <c r="H7464" s="1">
        <v>45052</v>
      </c>
      <c r="I7464" t="s">
        <v>33</v>
      </c>
      <c r="J7464">
        <v>31</v>
      </c>
      <c r="K7464">
        <v>8.6999999999999993</v>
      </c>
      <c r="L7464">
        <v>353.49</v>
      </c>
      <c r="M7464">
        <v>24.11</v>
      </c>
      <c r="N7464" t="s">
        <v>48</v>
      </c>
      <c r="O7464">
        <v>5</v>
      </c>
      <c r="P7464" t="str" cm="1">
        <f t="array" ref="P7464">_xlfn.IFS(C7464&lt;25,"18-24", C7464&lt;=35,"25-35", C7464&lt;=50,"36-50",TRUE,"50+")</f>
        <v>18-24</v>
      </c>
      <c r="Q7464" t="str">
        <f t="shared" si="812"/>
        <v>new</v>
      </c>
      <c r="R7464" t="str">
        <f t="shared" si="813"/>
        <v>medium</v>
      </c>
      <c r="S7464" t="str">
        <f t="shared" si="814"/>
        <v>High</v>
      </c>
      <c r="T7464" t="str">
        <f t="shared" si="815"/>
        <v>May</v>
      </c>
      <c r="U7464">
        <f t="shared" si="816"/>
        <v>2023</v>
      </c>
      <c r="V7464" t="str">
        <f t="shared" si="817"/>
        <v>5-10</v>
      </c>
      <c r="W7464" t="str">
        <f t="shared" si="818"/>
        <v>Medium</v>
      </c>
    </row>
    <row r="7465" spans="1:23" x14ac:dyDescent="0.3">
      <c r="A7465">
        <v>607464</v>
      </c>
      <c r="B7465">
        <v>11158</v>
      </c>
      <c r="C7465">
        <v>31</v>
      </c>
      <c r="D7465" t="s">
        <v>7</v>
      </c>
      <c r="E7465" t="s">
        <v>5</v>
      </c>
      <c r="F7465" t="s">
        <v>30</v>
      </c>
      <c r="G7465" t="s">
        <v>23</v>
      </c>
      <c r="H7465" s="1">
        <v>45056</v>
      </c>
      <c r="I7465" t="s">
        <v>33</v>
      </c>
      <c r="J7465">
        <v>26</v>
      </c>
      <c r="K7465">
        <v>11.5</v>
      </c>
      <c r="L7465">
        <v>1300.8699999999999</v>
      </c>
      <c r="M7465">
        <v>51.44</v>
      </c>
      <c r="N7465" t="s">
        <v>50</v>
      </c>
      <c r="O7465">
        <v>2</v>
      </c>
      <c r="P7465" t="str" cm="1">
        <f t="array" ref="P7465">_xlfn.IFS(C7465&lt;25,"18-24", C7465&lt;=35,"25-35", C7465&lt;=50,"36-50",TRUE,"50+")</f>
        <v>25-35</v>
      </c>
      <c r="Q7465" t="str">
        <f t="shared" si="812"/>
        <v>new</v>
      </c>
      <c r="R7465" t="str">
        <f t="shared" si="813"/>
        <v>high value</v>
      </c>
      <c r="S7465" t="str">
        <f t="shared" si="814"/>
        <v>Low</v>
      </c>
      <c r="T7465" t="str">
        <f t="shared" si="815"/>
        <v>May</v>
      </c>
      <c r="U7465">
        <f t="shared" si="816"/>
        <v>2023</v>
      </c>
      <c r="V7465" t="str">
        <f t="shared" si="817"/>
        <v>10-15</v>
      </c>
      <c r="W7465" t="str">
        <f t="shared" si="818"/>
        <v>Fast</v>
      </c>
    </row>
    <row r="7466" spans="1:23" x14ac:dyDescent="0.3">
      <c r="A7466">
        <v>607465</v>
      </c>
      <c r="B7466">
        <v>33710</v>
      </c>
      <c r="C7466">
        <v>64</v>
      </c>
      <c r="D7466" t="s">
        <v>4</v>
      </c>
      <c r="E7466" t="s">
        <v>11</v>
      </c>
      <c r="F7466" t="s">
        <v>24</v>
      </c>
      <c r="G7466" t="s">
        <v>23</v>
      </c>
      <c r="H7466" s="1">
        <v>45045</v>
      </c>
      <c r="I7466" t="s">
        <v>34</v>
      </c>
      <c r="J7466">
        <v>27</v>
      </c>
      <c r="K7466">
        <v>6.3</v>
      </c>
      <c r="L7466">
        <v>294.56</v>
      </c>
      <c r="M7466">
        <v>118.5</v>
      </c>
      <c r="N7466" t="s">
        <v>49</v>
      </c>
      <c r="O7466">
        <v>3</v>
      </c>
      <c r="P7466" t="str" cm="1">
        <f t="array" ref="P7466">_xlfn.IFS(C7466&lt;25,"18-24", C7466&lt;=35,"25-35", C7466&lt;=50,"36-50",TRUE,"50+")</f>
        <v>50+</v>
      </c>
      <c r="Q7466" t="str">
        <f t="shared" si="812"/>
        <v>new</v>
      </c>
      <c r="R7466" t="str">
        <f t="shared" si="813"/>
        <v>medium</v>
      </c>
      <c r="S7466" t="str">
        <f t="shared" si="814"/>
        <v>medium</v>
      </c>
      <c r="T7466" t="str">
        <f t="shared" si="815"/>
        <v>Apr</v>
      </c>
      <c r="U7466">
        <f t="shared" si="816"/>
        <v>2023</v>
      </c>
      <c r="V7466" t="str">
        <f t="shared" si="817"/>
        <v>5-10</v>
      </c>
      <c r="W7466" t="str">
        <f t="shared" si="818"/>
        <v>Fast</v>
      </c>
    </row>
    <row r="7467" spans="1:23" x14ac:dyDescent="0.3">
      <c r="A7467">
        <v>607466</v>
      </c>
      <c r="B7467">
        <v>61620</v>
      </c>
      <c r="C7467">
        <v>63</v>
      </c>
      <c r="D7467" t="s">
        <v>7</v>
      </c>
      <c r="E7467" t="s">
        <v>15</v>
      </c>
      <c r="F7467" t="s">
        <v>18</v>
      </c>
      <c r="G7467" t="s">
        <v>29</v>
      </c>
      <c r="H7467" s="1">
        <v>45024</v>
      </c>
      <c r="I7467" t="s">
        <v>33</v>
      </c>
      <c r="J7467">
        <v>51</v>
      </c>
      <c r="K7467">
        <v>3.4</v>
      </c>
      <c r="L7467">
        <v>734.78</v>
      </c>
      <c r="M7467">
        <v>86.44</v>
      </c>
      <c r="N7467" t="s">
        <v>50</v>
      </c>
      <c r="O7467">
        <v>1</v>
      </c>
      <c r="P7467" t="str" cm="1">
        <f t="array" ref="P7467">_xlfn.IFS(C7467&lt;25,"18-24", C7467&lt;=35,"25-35", C7467&lt;=50,"36-50",TRUE,"50+")</f>
        <v>50+</v>
      </c>
      <c r="Q7467" t="str">
        <f t="shared" si="812"/>
        <v>new</v>
      </c>
      <c r="R7467" t="str">
        <f t="shared" si="813"/>
        <v>high value</v>
      </c>
      <c r="S7467" t="str">
        <f t="shared" si="814"/>
        <v>Low</v>
      </c>
      <c r="T7467" t="str">
        <f t="shared" si="815"/>
        <v>Apr</v>
      </c>
      <c r="U7467">
        <f t="shared" si="816"/>
        <v>2023</v>
      </c>
      <c r="V7467" t="str">
        <f t="shared" si="817"/>
        <v>0-5</v>
      </c>
      <c r="W7467" t="str">
        <f t="shared" si="818"/>
        <v>Slow</v>
      </c>
    </row>
    <row r="7468" spans="1:23" x14ac:dyDescent="0.3">
      <c r="A7468">
        <v>607467</v>
      </c>
      <c r="B7468">
        <v>43473</v>
      </c>
      <c r="C7468">
        <v>59</v>
      </c>
      <c r="D7468" t="s">
        <v>4</v>
      </c>
      <c r="E7468" t="s">
        <v>16</v>
      </c>
      <c r="F7468" t="s">
        <v>32</v>
      </c>
      <c r="G7468" t="s">
        <v>21</v>
      </c>
      <c r="H7468" s="1">
        <v>44685</v>
      </c>
      <c r="I7468" t="s">
        <v>34</v>
      </c>
      <c r="J7468">
        <v>85</v>
      </c>
      <c r="K7468">
        <v>7.3</v>
      </c>
      <c r="L7468">
        <v>675.26</v>
      </c>
      <c r="M7468">
        <v>83.23</v>
      </c>
      <c r="N7468" t="s">
        <v>50</v>
      </c>
      <c r="O7468">
        <v>1</v>
      </c>
      <c r="P7468" t="str" cm="1">
        <f t="array" ref="P7468">_xlfn.IFS(C7468&lt;25,"18-24", C7468&lt;=35,"25-35", C7468&lt;=50,"36-50",TRUE,"50+")</f>
        <v>50+</v>
      </c>
      <c r="Q7468" t="str">
        <f t="shared" si="812"/>
        <v>new</v>
      </c>
      <c r="R7468" t="str">
        <f t="shared" si="813"/>
        <v>high value</v>
      </c>
      <c r="S7468" t="str">
        <f t="shared" si="814"/>
        <v>Low</v>
      </c>
      <c r="T7468" t="str">
        <f t="shared" si="815"/>
        <v>May</v>
      </c>
      <c r="U7468">
        <f t="shared" si="816"/>
        <v>2022</v>
      </c>
      <c r="V7468" t="str">
        <f t="shared" si="817"/>
        <v>5-10</v>
      </c>
      <c r="W7468" t="str">
        <f t="shared" si="818"/>
        <v>Slow</v>
      </c>
    </row>
    <row r="7469" spans="1:23" x14ac:dyDescent="0.3">
      <c r="A7469">
        <v>607468</v>
      </c>
      <c r="B7469">
        <v>92265</v>
      </c>
      <c r="C7469">
        <v>56</v>
      </c>
      <c r="D7469" t="s">
        <v>7</v>
      </c>
      <c r="E7469" t="s">
        <v>11</v>
      </c>
      <c r="F7469" t="s">
        <v>19</v>
      </c>
      <c r="G7469" t="s">
        <v>29</v>
      </c>
      <c r="H7469" s="1">
        <v>45445</v>
      </c>
      <c r="I7469" t="s">
        <v>34</v>
      </c>
      <c r="J7469">
        <v>71</v>
      </c>
      <c r="K7469">
        <v>8.1999999999999993</v>
      </c>
      <c r="L7469">
        <v>1291.58</v>
      </c>
      <c r="M7469">
        <v>104.97</v>
      </c>
      <c r="N7469" t="s">
        <v>47</v>
      </c>
      <c r="O7469">
        <v>2</v>
      </c>
      <c r="P7469" t="str" cm="1">
        <f t="array" ref="P7469">_xlfn.IFS(C7469&lt;25,"18-24", C7469&lt;=35,"25-35", C7469&lt;=50,"36-50",TRUE,"50+")</f>
        <v>50+</v>
      </c>
      <c r="Q7469" t="str">
        <f t="shared" si="812"/>
        <v>new</v>
      </c>
      <c r="R7469" t="str">
        <f t="shared" si="813"/>
        <v>high value</v>
      </c>
      <c r="S7469" t="str">
        <f t="shared" si="814"/>
        <v>Low</v>
      </c>
      <c r="T7469" t="str">
        <f t="shared" si="815"/>
        <v>Jun</v>
      </c>
      <c r="U7469">
        <f t="shared" si="816"/>
        <v>2024</v>
      </c>
      <c r="V7469" t="str">
        <f t="shared" si="817"/>
        <v>5-10</v>
      </c>
      <c r="W7469" t="str">
        <f t="shared" si="818"/>
        <v>Slow</v>
      </c>
    </row>
    <row r="7470" spans="1:23" x14ac:dyDescent="0.3">
      <c r="A7470">
        <v>607469</v>
      </c>
      <c r="B7470">
        <v>20469</v>
      </c>
      <c r="C7470">
        <v>56</v>
      </c>
      <c r="D7470" t="s">
        <v>7</v>
      </c>
      <c r="E7470" t="s">
        <v>15</v>
      </c>
      <c r="F7470" t="s">
        <v>19</v>
      </c>
      <c r="G7470" t="s">
        <v>29</v>
      </c>
      <c r="H7470" s="1">
        <v>45075</v>
      </c>
      <c r="I7470" t="s">
        <v>33</v>
      </c>
      <c r="J7470">
        <v>70</v>
      </c>
      <c r="K7470">
        <v>13.2</v>
      </c>
      <c r="L7470">
        <v>1044.18</v>
      </c>
      <c r="M7470">
        <v>27.01</v>
      </c>
      <c r="N7470" t="s">
        <v>49</v>
      </c>
      <c r="O7470">
        <v>1</v>
      </c>
      <c r="P7470" t="str" cm="1">
        <f t="array" ref="P7470">_xlfn.IFS(C7470&lt;25,"18-24", C7470&lt;=35,"25-35", C7470&lt;=50,"36-50",TRUE,"50+")</f>
        <v>50+</v>
      </c>
      <c r="Q7470" t="str">
        <f t="shared" si="812"/>
        <v>new</v>
      </c>
      <c r="R7470" t="str">
        <f t="shared" si="813"/>
        <v>high value</v>
      </c>
      <c r="S7470" t="str">
        <f t="shared" si="814"/>
        <v>Low</v>
      </c>
      <c r="T7470" t="str">
        <f t="shared" si="815"/>
        <v>May</v>
      </c>
      <c r="U7470">
        <f t="shared" si="816"/>
        <v>2023</v>
      </c>
      <c r="V7470" t="str">
        <f t="shared" si="817"/>
        <v>10-15</v>
      </c>
      <c r="W7470" t="str">
        <f t="shared" si="818"/>
        <v>Slow</v>
      </c>
    </row>
    <row r="7471" spans="1:23" x14ac:dyDescent="0.3">
      <c r="A7471">
        <v>607470</v>
      </c>
      <c r="B7471">
        <v>69490</v>
      </c>
      <c r="C7471">
        <v>58</v>
      </c>
      <c r="D7471" t="s">
        <v>4</v>
      </c>
      <c r="E7471" t="s">
        <v>16</v>
      </c>
      <c r="F7471" t="s">
        <v>26</v>
      </c>
      <c r="G7471" t="s">
        <v>25</v>
      </c>
      <c r="H7471" s="1">
        <v>45205</v>
      </c>
      <c r="I7471" t="s">
        <v>34</v>
      </c>
      <c r="J7471">
        <v>75</v>
      </c>
      <c r="K7471">
        <v>8.3000000000000007</v>
      </c>
      <c r="L7471">
        <v>276.05</v>
      </c>
      <c r="M7471">
        <v>72.650000000000006</v>
      </c>
      <c r="N7471" t="s">
        <v>48</v>
      </c>
      <c r="O7471">
        <v>5</v>
      </c>
      <c r="P7471" t="str" cm="1">
        <f t="array" ref="P7471">_xlfn.IFS(C7471&lt;25,"18-24", C7471&lt;=35,"25-35", C7471&lt;=50,"36-50",TRUE,"50+")</f>
        <v>50+</v>
      </c>
      <c r="Q7471" t="str">
        <f t="shared" si="812"/>
        <v>new</v>
      </c>
      <c r="R7471" t="str">
        <f t="shared" si="813"/>
        <v>medium</v>
      </c>
      <c r="S7471" t="str">
        <f t="shared" si="814"/>
        <v>High</v>
      </c>
      <c r="T7471" t="str">
        <f t="shared" si="815"/>
        <v>Oct</v>
      </c>
      <c r="U7471">
        <f t="shared" si="816"/>
        <v>2023</v>
      </c>
      <c r="V7471" t="str">
        <f t="shared" si="817"/>
        <v>5-10</v>
      </c>
      <c r="W7471" t="str">
        <f t="shared" si="818"/>
        <v>Slow</v>
      </c>
    </row>
    <row r="7472" spans="1:23" x14ac:dyDescent="0.3">
      <c r="A7472">
        <v>607471</v>
      </c>
      <c r="B7472">
        <v>83700</v>
      </c>
      <c r="C7472">
        <v>24</v>
      </c>
      <c r="D7472" t="s">
        <v>7</v>
      </c>
      <c r="E7472" t="s">
        <v>13</v>
      </c>
      <c r="F7472" t="s">
        <v>22</v>
      </c>
      <c r="G7472" t="s">
        <v>29</v>
      </c>
      <c r="H7472" s="1">
        <v>45590</v>
      </c>
      <c r="I7472" t="s">
        <v>33</v>
      </c>
      <c r="J7472">
        <v>38</v>
      </c>
      <c r="K7472">
        <v>4.0999999999999996</v>
      </c>
      <c r="L7472">
        <v>607.17999999999995</v>
      </c>
      <c r="M7472">
        <v>86.09</v>
      </c>
      <c r="N7472" t="s">
        <v>47</v>
      </c>
      <c r="O7472">
        <v>5</v>
      </c>
      <c r="P7472" t="str" cm="1">
        <f t="array" ref="P7472">_xlfn.IFS(C7472&lt;25,"18-24", C7472&lt;=35,"25-35", C7472&lt;=50,"36-50",TRUE,"50+")</f>
        <v>18-24</v>
      </c>
      <c r="Q7472" t="str">
        <f t="shared" si="812"/>
        <v>new</v>
      </c>
      <c r="R7472" t="str">
        <f t="shared" si="813"/>
        <v>high value</v>
      </c>
      <c r="S7472" t="str">
        <f t="shared" si="814"/>
        <v>High</v>
      </c>
      <c r="T7472" t="str">
        <f t="shared" si="815"/>
        <v>Oct</v>
      </c>
      <c r="U7472">
        <f t="shared" si="816"/>
        <v>2024</v>
      </c>
      <c r="V7472" t="str">
        <f t="shared" si="817"/>
        <v>0-5</v>
      </c>
      <c r="W7472" t="str">
        <f t="shared" si="818"/>
        <v>Medium</v>
      </c>
    </row>
    <row r="7473" spans="1:23" x14ac:dyDescent="0.3">
      <c r="A7473">
        <v>607472</v>
      </c>
      <c r="B7473">
        <v>33670</v>
      </c>
      <c r="C7473">
        <v>42</v>
      </c>
      <c r="D7473" t="s">
        <v>7</v>
      </c>
      <c r="E7473" t="s">
        <v>13</v>
      </c>
      <c r="F7473" t="s">
        <v>32</v>
      </c>
      <c r="G7473" t="s">
        <v>27</v>
      </c>
      <c r="H7473" s="1">
        <v>44590</v>
      </c>
      <c r="I7473" t="s">
        <v>34</v>
      </c>
      <c r="J7473">
        <v>73</v>
      </c>
      <c r="K7473">
        <v>12.9</v>
      </c>
      <c r="L7473">
        <v>1289.8</v>
      </c>
      <c r="M7473">
        <v>99.08</v>
      </c>
      <c r="N7473" t="s">
        <v>48</v>
      </c>
      <c r="O7473">
        <v>4</v>
      </c>
      <c r="P7473" t="str" cm="1">
        <f t="array" ref="P7473">_xlfn.IFS(C7473&lt;25,"18-24", C7473&lt;=35,"25-35", C7473&lt;=50,"36-50",TRUE,"50+")</f>
        <v>36-50</v>
      </c>
      <c r="Q7473" t="str">
        <f t="shared" si="812"/>
        <v>new</v>
      </c>
      <c r="R7473" t="str">
        <f t="shared" si="813"/>
        <v>high value</v>
      </c>
      <c r="S7473" t="str">
        <f t="shared" si="814"/>
        <v>medium</v>
      </c>
      <c r="T7473" t="str">
        <f t="shared" si="815"/>
        <v>Jan</v>
      </c>
      <c r="U7473">
        <f t="shared" si="816"/>
        <v>2022</v>
      </c>
      <c r="V7473" t="str">
        <f t="shared" si="817"/>
        <v>10-15</v>
      </c>
      <c r="W7473" t="str">
        <f t="shared" si="818"/>
        <v>Slow</v>
      </c>
    </row>
    <row r="7474" spans="1:23" x14ac:dyDescent="0.3">
      <c r="A7474">
        <v>607473</v>
      </c>
      <c r="B7474">
        <v>23543</v>
      </c>
      <c r="C7474">
        <v>39</v>
      </c>
      <c r="D7474" t="s">
        <v>7</v>
      </c>
      <c r="E7474" t="s">
        <v>13</v>
      </c>
      <c r="F7474" t="s">
        <v>32</v>
      </c>
      <c r="G7474" t="s">
        <v>31</v>
      </c>
      <c r="H7474" s="1">
        <v>45018</v>
      </c>
      <c r="I7474" t="s">
        <v>34</v>
      </c>
      <c r="J7474">
        <v>44</v>
      </c>
      <c r="K7474">
        <v>6.9</v>
      </c>
      <c r="L7474">
        <v>747.26</v>
      </c>
      <c r="M7474">
        <v>75.56</v>
      </c>
      <c r="N7474" t="s">
        <v>50</v>
      </c>
      <c r="O7474">
        <v>2</v>
      </c>
      <c r="P7474" t="str" cm="1">
        <f t="array" ref="P7474">_xlfn.IFS(C7474&lt;25,"18-24", C7474&lt;=35,"25-35", C7474&lt;=50,"36-50",TRUE,"50+")</f>
        <v>36-50</v>
      </c>
      <c r="Q7474" t="str">
        <f t="shared" si="812"/>
        <v>new</v>
      </c>
      <c r="R7474" t="str">
        <f t="shared" si="813"/>
        <v>high value</v>
      </c>
      <c r="S7474" t="str">
        <f t="shared" si="814"/>
        <v>Low</v>
      </c>
      <c r="T7474" t="str">
        <f t="shared" si="815"/>
        <v>Apr</v>
      </c>
      <c r="U7474">
        <f t="shared" si="816"/>
        <v>2023</v>
      </c>
      <c r="V7474" t="str">
        <f t="shared" si="817"/>
        <v>5-10</v>
      </c>
      <c r="W7474" t="str">
        <f t="shared" si="818"/>
        <v>Medium</v>
      </c>
    </row>
    <row r="7475" spans="1:23" x14ac:dyDescent="0.3">
      <c r="A7475">
        <v>607474</v>
      </c>
      <c r="B7475">
        <v>78143</v>
      </c>
      <c r="C7475">
        <v>43</v>
      </c>
      <c r="D7475" t="s">
        <v>4</v>
      </c>
      <c r="E7475" t="s">
        <v>16</v>
      </c>
      <c r="F7475" t="s">
        <v>19</v>
      </c>
      <c r="G7475" t="s">
        <v>29</v>
      </c>
      <c r="H7475" s="1">
        <v>45032</v>
      </c>
      <c r="I7475" t="s">
        <v>34</v>
      </c>
      <c r="J7475">
        <v>59</v>
      </c>
      <c r="K7475">
        <v>12.9</v>
      </c>
      <c r="L7475">
        <v>305.5</v>
      </c>
      <c r="M7475">
        <v>25.62</v>
      </c>
      <c r="N7475" t="s">
        <v>47</v>
      </c>
      <c r="O7475">
        <v>2</v>
      </c>
      <c r="P7475" t="str" cm="1">
        <f t="array" ref="P7475">_xlfn.IFS(C7475&lt;25,"18-24", C7475&lt;=35,"25-35", C7475&lt;=50,"36-50",TRUE,"50+")</f>
        <v>36-50</v>
      </c>
      <c r="Q7475" t="str">
        <f t="shared" si="812"/>
        <v>new</v>
      </c>
      <c r="R7475" t="str">
        <f t="shared" si="813"/>
        <v>medium</v>
      </c>
      <c r="S7475" t="str">
        <f t="shared" si="814"/>
        <v>Low</v>
      </c>
      <c r="T7475" t="str">
        <f t="shared" si="815"/>
        <v>Apr</v>
      </c>
      <c r="U7475">
        <f t="shared" si="816"/>
        <v>2023</v>
      </c>
      <c r="V7475" t="str">
        <f t="shared" si="817"/>
        <v>10-15</v>
      </c>
      <c r="W7475" t="str">
        <f t="shared" si="818"/>
        <v>Slow</v>
      </c>
    </row>
    <row r="7476" spans="1:23" x14ac:dyDescent="0.3">
      <c r="A7476">
        <v>607475</v>
      </c>
      <c r="B7476">
        <v>77356</v>
      </c>
      <c r="C7476">
        <v>20</v>
      </c>
      <c r="D7476" t="s">
        <v>4</v>
      </c>
      <c r="E7476" t="s">
        <v>16</v>
      </c>
      <c r="F7476" t="s">
        <v>32</v>
      </c>
      <c r="G7476" t="s">
        <v>27</v>
      </c>
      <c r="H7476" s="1">
        <v>45445</v>
      </c>
      <c r="I7476" t="s">
        <v>34</v>
      </c>
      <c r="J7476">
        <v>55</v>
      </c>
      <c r="K7476">
        <v>14</v>
      </c>
      <c r="L7476">
        <v>1305.56</v>
      </c>
      <c r="M7476">
        <v>93.27</v>
      </c>
      <c r="N7476" t="s">
        <v>48</v>
      </c>
      <c r="O7476">
        <v>2</v>
      </c>
      <c r="P7476" t="str" cm="1">
        <f t="array" ref="P7476">_xlfn.IFS(C7476&lt;25,"18-24", C7476&lt;=35,"25-35", C7476&lt;=50,"36-50",TRUE,"50+")</f>
        <v>18-24</v>
      </c>
      <c r="Q7476" t="str">
        <f t="shared" si="812"/>
        <v>new</v>
      </c>
      <c r="R7476" t="str">
        <f t="shared" si="813"/>
        <v>high value</v>
      </c>
      <c r="S7476" t="str">
        <f t="shared" si="814"/>
        <v>Low</v>
      </c>
      <c r="T7476" t="str">
        <f t="shared" si="815"/>
        <v>Jun</v>
      </c>
      <c r="U7476">
        <f t="shared" si="816"/>
        <v>2024</v>
      </c>
      <c r="V7476" t="str">
        <f t="shared" si="817"/>
        <v>10-15</v>
      </c>
      <c r="W7476" t="str">
        <f t="shared" si="818"/>
        <v>Slow</v>
      </c>
    </row>
    <row r="7477" spans="1:23" x14ac:dyDescent="0.3">
      <c r="A7477">
        <v>607476</v>
      </c>
      <c r="B7477">
        <v>71463</v>
      </c>
      <c r="C7477">
        <v>39</v>
      </c>
      <c r="D7477" t="s">
        <v>4</v>
      </c>
      <c r="E7477" t="s">
        <v>13</v>
      </c>
      <c r="F7477" t="s">
        <v>32</v>
      </c>
      <c r="G7477" t="s">
        <v>31</v>
      </c>
      <c r="H7477" s="1">
        <v>45103</v>
      </c>
      <c r="I7477" t="s">
        <v>33</v>
      </c>
      <c r="J7477">
        <v>54</v>
      </c>
      <c r="K7477">
        <v>3.9</v>
      </c>
      <c r="L7477">
        <v>205.65</v>
      </c>
      <c r="M7477">
        <v>94.17</v>
      </c>
      <c r="N7477" t="s">
        <v>50</v>
      </c>
      <c r="O7477">
        <v>5</v>
      </c>
      <c r="P7477" t="str" cm="1">
        <f t="array" ref="P7477">_xlfn.IFS(C7477&lt;25,"18-24", C7477&lt;=35,"25-35", C7477&lt;=50,"36-50",TRUE,"50+")</f>
        <v>36-50</v>
      </c>
      <c r="Q7477" t="str">
        <f t="shared" si="812"/>
        <v>new</v>
      </c>
      <c r="R7477" t="str">
        <f t="shared" si="813"/>
        <v>low</v>
      </c>
      <c r="S7477" t="str">
        <f t="shared" si="814"/>
        <v>High</v>
      </c>
      <c r="T7477" t="str">
        <f t="shared" si="815"/>
        <v>Jun</v>
      </c>
      <c r="U7477">
        <f t="shared" si="816"/>
        <v>2023</v>
      </c>
      <c r="V7477" t="str">
        <f t="shared" si="817"/>
        <v>0-5</v>
      </c>
      <c r="W7477" t="str">
        <f t="shared" si="818"/>
        <v>Slow</v>
      </c>
    </row>
    <row r="7478" spans="1:23" x14ac:dyDescent="0.3">
      <c r="A7478">
        <v>607477</v>
      </c>
      <c r="B7478">
        <v>72942</v>
      </c>
      <c r="C7478">
        <v>21</v>
      </c>
      <c r="D7478" t="s">
        <v>7</v>
      </c>
      <c r="E7478" t="s">
        <v>5</v>
      </c>
      <c r="F7478" t="s">
        <v>22</v>
      </c>
      <c r="G7478" t="s">
        <v>31</v>
      </c>
      <c r="H7478" s="1">
        <v>44734</v>
      </c>
      <c r="I7478" t="s">
        <v>34</v>
      </c>
      <c r="J7478">
        <v>70</v>
      </c>
      <c r="K7478">
        <v>14.5</v>
      </c>
      <c r="L7478">
        <v>1250.96</v>
      </c>
      <c r="M7478">
        <v>112.46</v>
      </c>
      <c r="N7478" t="s">
        <v>50</v>
      </c>
      <c r="O7478">
        <v>3</v>
      </c>
      <c r="P7478" t="str" cm="1">
        <f t="array" ref="P7478">_xlfn.IFS(C7478&lt;25,"18-24", C7478&lt;=35,"25-35", C7478&lt;=50,"36-50",TRUE,"50+")</f>
        <v>18-24</v>
      </c>
      <c r="Q7478" t="str">
        <f t="shared" si="812"/>
        <v>new</v>
      </c>
      <c r="R7478" t="str">
        <f t="shared" si="813"/>
        <v>high value</v>
      </c>
      <c r="S7478" t="str">
        <f t="shared" si="814"/>
        <v>medium</v>
      </c>
      <c r="T7478" t="str">
        <f t="shared" si="815"/>
        <v>Jun</v>
      </c>
      <c r="U7478">
        <f t="shared" si="816"/>
        <v>2022</v>
      </c>
      <c r="V7478" t="str">
        <f t="shared" si="817"/>
        <v>10-15</v>
      </c>
      <c r="W7478" t="str">
        <f t="shared" si="818"/>
        <v>Slow</v>
      </c>
    </row>
    <row r="7479" spans="1:23" x14ac:dyDescent="0.3">
      <c r="A7479">
        <v>607478</v>
      </c>
      <c r="B7479">
        <v>77028</v>
      </c>
      <c r="C7479">
        <v>47</v>
      </c>
      <c r="D7479" t="s">
        <v>7</v>
      </c>
      <c r="E7479" t="s">
        <v>16</v>
      </c>
      <c r="F7479" t="s">
        <v>30</v>
      </c>
      <c r="G7479" t="s">
        <v>25</v>
      </c>
      <c r="H7479" s="1">
        <v>45213</v>
      </c>
      <c r="I7479" t="s">
        <v>34</v>
      </c>
      <c r="J7479">
        <v>51</v>
      </c>
      <c r="K7479">
        <v>8.6</v>
      </c>
      <c r="L7479">
        <v>282.16000000000003</v>
      </c>
      <c r="M7479">
        <v>99.42</v>
      </c>
      <c r="N7479" t="s">
        <v>50</v>
      </c>
      <c r="O7479">
        <v>3</v>
      </c>
      <c r="P7479" t="str" cm="1">
        <f t="array" ref="P7479">_xlfn.IFS(C7479&lt;25,"18-24", C7479&lt;=35,"25-35", C7479&lt;=50,"36-50",TRUE,"50+")</f>
        <v>36-50</v>
      </c>
      <c r="Q7479" t="str">
        <f t="shared" si="812"/>
        <v>new</v>
      </c>
      <c r="R7479" t="str">
        <f t="shared" si="813"/>
        <v>medium</v>
      </c>
      <c r="S7479" t="str">
        <f t="shared" si="814"/>
        <v>medium</v>
      </c>
      <c r="T7479" t="str">
        <f t="shared" si="815"/>
        <v>Oct</v>
      </c>
      <c r="U7479">
        <f t="shared" si="816"/>
        <v>2023</v>
      </c>
      <c r="V7479" t="str">
        <f t="shared" si="817"/>
        <v>5-10</v>
      </c>
      <c r="W7479" t="str">
        <f t="shared" si="818"/>
        <v>Slow</v>
      </c>
    </row>
    <row r="7480" spans="1:23" x14ac:dyDescent="0.3">
      <c r="A7480">
        <v>607479</v>
      </c>
      <c r="B7480">
        <v>92491</v>
      </c>
      <c r="C7480">
        <v>18</v>
      </c>
      <c r="D7480" t="s">
        <v>7</v>
      </c>
      <c r="E7480" t="s">
        <v>15</v>
      </c>
      <c r="F7480" t="s">
        <v>18</v>
      </c>
      <c r="G7480" t="s">
        <v>29</v>
      </c>
      <c r="H7480" s="1">
        <v>45074</v>
      </c>
      <c r="I7480" t="s">
        <v>34</v>
      </c>
      <c r="J7480">
        <v>22</v>
      </c>
      <c r="K7480">
        <v>8.6</v>
      </c>
      <c r="L7480">
        <v>1187.8</v>
      </c>
      <c r="M7480">
        <v>118.22</v>
      </c>
      <c r="N7480" t="s">
        <v>50</v>
      </c>
      <c r="O7480">
        <v>4</v>
      </c>
      <c r="P7480" t="str" cm="1">
        <f t="array" ref="P7480">_xlfn.IFS(C7480&lt;25,"18-24", C7480&lt;=35,"25-35", C7480&lt;=50,"36-50",TRUE,"50+")</f>
        <v>18-24</v>
      </c>
      <c r="Q7480" t="str">
        <f t="shared" si="812"/>
        <v>repeat</v>
      </c>
      <c r="R7480" t="str">
        <f t="shared" si="813"/>
        <v>high value</v>
      </c>
      <c r="S7480" t="str">
        <f t="shared" si="814"/>
        <v>medium</v>
      </c>
      <c r="T7480" t="str">
        <f t="shared" si="815"/>
        <v>May</v>
      </c>
      <c r="U7480">
        <f t="shared" si="816"/>
        <v>2023</v>
      </c>
      <c r="V7480" t="str">
        <f t="shared" si="817"/>
        <v>5-10</v>
      </c>
      <c r="W7480" t="str">
        <f t="shared" si="818"/>
        <v>Fast</v>
      </c>
    </row>
    <row r="7481" spans="1:23" x14ac:dyDescent="0.3">
      <c r="A7481">
        <v>607480</v>
      </c>
      <c r="B7481">
        <v>58642</v>
      </c>
      <c r="C7481">
        <v>35</v>
      </c>
      <c r="D7481" t="s">
        <v>7</v>
      </c>
      <c r="E7481" t="s">
        <v>16</v>
      </c>
      <c r="F7481" t="s">
        <v>28</v>
      </c>
      <c r="G7481" t="s">
        <v>23</v>
      </c>
      <c r="H7481" s="1">
        <v>45355</v>
      </c>
      <c r="I7481" t="s">
        <v>33</v>
      </c>
      <c r="J7481">
        <v>86</v>
      </c>
      <c r="K7481">
        <v>9.1999999999999993</v>
      </c>
      <c r="L7481">
        <v>1054.95</v>
      </c>
      <c r="M7481">
        <v>68.81</v>
      </c>
      <c r="N7481" t="s">
        <v>49</v>
      </c>
      <c r="O7481">
        <v>2</v>
      </c>
      <c r="P7481" t="str" cm="1">
        <f t="array" ref="P7481">_xlfn.IFS(C7481&lt;25,"18-24", C7481&lt;=35,"25-35", C7481&lt;=50,"36-50",TRUE,"50+")</f>
        <v>25-35</v>
      </c>
      <c r="Q7481" t="str">
        <f t="shared" si="812"/>
        <v>new</v>
      </c>
      <c r="R7481" t="str">
        <f t="shared" si="813"/>
        <v>high value</v>
      </c>
      <c r="S7481" t="str">
        <f t="shared" si="814"/>
        <v>Low</v>
      </c>
      <c r="T7481" t="str">
        <f t="shared" si="815"/>
        <v>Mar</v>
      </c>
      <c r="U7481">
        <f t="shared" si="816"/>
        <v>2024</v>
      </c>
      <c r="V7481" t="str">
        <f t="shared" si="817"/>
        <v>5-10</v>
      </c>
      <c r="W7481" t="str">
        <f t="shared" si="818"/>
        <v>Slow</v>
      </c>
    </row>
    <row r="7482" spans="1:23" x14ac:dyDescent="0.3">
      <c r="A7482">
        <v>607481</v>
      </c>
      <c r="B7482">
        <v>44692</v>
      </c>
      <c r="C7482">
        <v>32</v>
      </c>
      <c r="D7482" t="s">
        <v>7</v>
      </c>
      <c r="E7482" t="s">
        <v>5</v>
      </c>
      <c r="F7482" t="s">
        <v>26</v>
      </c>
      <c r="G7482" t="s">
        <v>27</v>
      </c>
      <c r="H7482" s="1">
        <v>45188</v>
      </c>
      <c r="I7482" t="s">
        <v>33</v>
      </c>
      <c r="J7482">
        <v>76</v>
      </c>
      <c r="K7482">
        <v>7</v>
      </c>
      <c r="L7482">
        <v>385.5</v>
      </c>
      <c r="M7482">
        <v>90.7</v>
      </c>
      <c r="N7482" t="s">
        <v>49</v>
      </c>
      <c r="O7482">
        <v>3</v>
      </c>
      <c r="P7482" t="str" cm="1">
        <f t="array" ref="P7482">_xlfn.IFS(C7482&lt;25,"18-24", C7482&lt;=35,"25-35", C7482&lt;=50,"36-50",TRUE,"50+")</f>
        <v>25-35</v>
      </c>
      <c r="Q7482" t="str">
        <f t="shared" si="812"/>
        <v>new</v>
      </c>
      <c r="R7482" t="str">
        <f t="shared" si="813"/>
        <v>medium</v>
      </c>
      <c r="S7482" t="str">
        <f t="shared" si="814"/>
        <v>medium</v>
      </c>
      <c r="T7482" t="str">
        <f t="shared" si="815"/>
        <v>Sep</v>
      </c>
      <c r="U7482">
        <f t="shared" si="816"/>
        <v>2023</v>
      </c>
      <c r="V7482" t="str">
        <f t="shared" si="817"/>
        <v>5-10</v>
      </c>
      <c r="W7482" t="str">
        <f t="shared" si="818"/>
        <v>Slow</v>
      </c>
    </row>
    <row r="7483" spans="1:23" x14ac:dyDescent="0.3">
      <c r="A7483">
        <v>607482</v>
      </c>
      <c r="B7483">
        <v>98187</v>
      </c>
      <c r="C7483">
        <v>41</v>
      </c>
      <c r="D7483" t="s">
        <v>7</v>
      </c>
      <c r="E7483" t="s">
        <v>13</v>
      </c>
      <c r="F7483" t="s">
        <v>18</v>
      </c>
      <c r="G7483" t="s">
        <v>29</v>
      </c>
      <c r="H7483" s="1">
        <v>45547</v>
      </c>
      <c r="I7483" t="s">
        <v>33</v>
      </c>
      <c r="J7483">
        <v>47</v>
      </c>
      <c r="K7483">
        <v>12.6</v>
      </c>
      <c r="L7483">
        <v>283.35000000000002</v>
      </c>
      <c r="M7483">
        <v>59.98</v>
      </c>
      <c r="N7483" t="s">
        <v>47</v>
      </c>
      <c r="O7483">
        <v>3</v>
      </c>
      <c r="P7483" t="str" cm="1">
        <f t="array" ref="P7483">_xlfn.IFS(C7483&lt;25,"18-24", C7483&lt;=35,"25-35", C7483&lt;=50,"36-50",TRUE,"50+")</f>
        <v>36-50</v>
      </c>
      <c r="Q7483" t="str">
        <f t="shared" si="812"/>
        <v>new</v>
      </c>
      <c r="R7483" t="str">
        <f t="shared" si="813"/>
        <v>medium</v>
      </c>
      <c r="S7483" t="str">
        <f t="shared" si="814"/>
        <v>medium</v>
      </c>
      <c r="T7483" t="str">
        <f t="shared" si="815"/>
        <v>Sep</v>
      </c>
      <c r="U7483">
        <f t="shared" si="816"/>
        <v>2024</v>
      </c>
      <c r="V7483" t="str">
        <f t="shared" si="817"/>
        <v>10-15</v>
      </c>
      <c r="W7483" t="str">
        <f t="shared" si="818"/>
        <v>Slow</v>
      </c>
    </row>
    <row r="7484" spans="1:23" x14ac:dyDescent="0.3">
      <c r="A7484">
        <v>607483</v>
      </c>
      <c r="B7484">
        <v>59316</v>
      </c>
      <c r="C7484">
        <v>18</v>
      </c>
      <c r="D7484" t="s">
        <v>4</v>
      </c>
      <c r="E7484" t="s">
        <v>11</v>
      </c>
      <c r="F7484" t="s">
        <v>28</v>
      </c>
      <c r="G7484" t="s">
        <v>21</v>
      </c>
      <c r="H7484" s="1">
        <v>44900</v>
      </c>
      <c r="I7484" t="s">
        <v>34</v>
      </c>
      <c r="J7484">
        <v>36</v>
      </c>
      <c r="K7484">
        <v>5.8</v>
      </c>
      <c r="L7484">
        <v>817.17</v>
      </c>
      <c r="M7484">
        <v>82.31</v>
      </c>
      <c r="N7484" t="s">
        <v>49</v>
      </c>
      <c r="O7484">
        <v>5</v>
      </c>
      <c r="P7484" t="str" cm="1">
        <f t="array" ref="P7484">_xlfn.IFS(C7484&lt;25,"18-24", C7484&lt;=35,"25-35", C7484&lt;=50,"36-50",TRUE,"50+")</f>
        <v>18-24</v>
      </c>
      <c r="Q7484" t="str">
        <f t="shared" si="812"/>
        <v>new</v>
      </c>
      <c r="R7484" t="str">
        <f t="shared" si="813"/>
        <v>high value</v>
      </c>
      <c r="S7484" t="str">
        <f t="shared" si="814"/>
        <v>High</v>
      </c>
      <c r="T7484" t="str">
        <f t="shared" si="815"/>
        <v>Dec</v>
      </c>
      <c r="U7484">
        <f t="shared" si="816"/>
        <v>2022</v>
      </c>
      <c r="V7484" t="str">
        <f t="shared" si="817"/>
        <v>5-10</v>
      </c>
      <c r="W7484" t="str">
        <f t="shared" si="818"/>
        <v>Medium</v>
      </c>
    </row>
    <row r="7485" spans="1:23" x14ac:dyDescent="0.3">
      <c r="A7485">
        <v>607484</v>
      </c>
      <c r="B7485">
        <v>65554</v>
      </c>
      <c r="C7485">
        <v>39</v>
      </c>
      <c r="D7485" t="s">
        <v>4</v>
      </c>
      <c r="E7485" t="s">
        <v>13</v>
      </c>
      <c r="F7485" t="s">
        <v>24</v>
      </c>
      <c r="G7485" t="s">
        <v>25</v>
      </c>
      <c r="H7485" s="1">
        <v>45264</v>
      </c>
      <c r="I7485" t="s">
        <v>33</v>
      </c>
      <c r="J7485">
        <v>58</v>
      </c>
      <c r="K7485">
        <v>9.9</v>
      </c>
      <c r="L7485">
        <v>1265.6600000000001</v>
      </c>
      <c r="M7485">
        <v>87.96</v>
      </c>
      <c r="N7485" t="s">
        <v>47</v>
      </c>
      <c r="O7485">
        <v>2</v>
      </c>
      <c r="P7485" t="str" cm="1">
        <f t="array" ref="P7485">_xlfn.IFS(C7485&lt;25,"18-24", C7485&lt;=35,"25-35", C7485&lt;=50,"36-50",TRUE,"50+")</f>
        <v>36-50</v>
      </c>
      <c r="Q7485" t="str">
        <f t="shared" si="812"/>
        <v>new</v>
      </c>
      <c r="R7485" t="str">
        <f t="shared" si="813"/>
        <v>high value</v>
      </c>
      <c r="S7485" t="str">
        <f t="shared" si="814"/>
        <v>Low</v>
      </c>
      <c r="T7485" t="str">
        <f t="shared" si="815"/>
        <v>Dec</v>
      </c>
      <c r="U7485">
        <f t="shared" si="816"/>
        <v>2023</v>
      </c>
      <c r="V7485" t="str">
        <f t="shared" si="817"/>
        <v>5-10</v>
      </c>
      <c r="W7485" t="str">
        <f t="shared" si="818"/>
        <v>Slow</v>
      </c>
    </row>
    <row r="7486" spans="1:23" x14ac:dyDescent="0.3">
      <c r="A7486">
        <v>607485</v>
      </c>
      <c r="B7486">
        <v>42440</v>
      </c>
      <c r="C7486">
        <v>38</v>
      </c>
      <c r="D7486" t="s">
        <v>7</v>
      </c>
      <c r="E7486" t="s">
        <v>11</v>
      </c>
      <c r="F7486" t="s">
        <v>26</v>
      </c>
      <c r="G7486" t="s">
        <v>31</v>
      </c>
      <c r="H7486" s="1">
        <v>45390</v>
      </c>
      <c r="I7486" t="s">
        <v>34</v>
      </c>
      <c r="J7486">
        <v>30</v>
      </c>
      <c r="K7486">
        <v>8.1999999999999993</v>
      </c>
      <c r="L7486">
        <v>1221.96</v>
      </c>
      <c r="M7486">
        <v>62.93</v>
      </c>
      <c r="N7486" t="s">
        <v>48</v>
      </c>
      <c r="O7486">
        <v>5</v>
      </c>
      <c r="P7486" t="str" cm="1">
        <f t="array" ref="P7486">_xlfn.IFS(C7486&lt;25,"18-24", C7486&lt;=35,"25-35", C7486&lt;=50,"36-50",TRUE,"50+")</f>
        <v>36-50</v>
      </c>
      <c r="Q7486" t="str">
        <f t="shared" si="812"/>
        <v>new</v>
      </c>
      <c r="R7486" t="str">
        <f t="shared" si="813"/>
        <v>high value</v>
      </c>
      <c r="S7486" t="str">
        <f t="shared" si="814"/>
        <v>High</v>
      </c>
      <c r="T7486" t="str">
        <f t="shared" si="815"/>
        <v>Apr</v>
      </c>
      <c r="U7486">
        <f t="shared" si="816"/>
        <v>2024</v>
      </c>
      <c r="V7486" t="str">
        <f t="shared" si="817"/>
        <v>5-10</v>
      </c>
      <c r="W7486" t="str">
        <f t="shared" si="818"/>
        <v>Fast</v>
      </c>
    </row>
    <row r="7487" spans="1:23" x14ac:dyDescent="0.3">
      <c r="A7487">
        <v>607486</v>
      </c>
      <c r="B7487">
        <v>52960</v>
      </c>
      <c r="C7487">
        <v>55</v>
      </c>
      <c r="D7487" t="s">
        <v>7</v>
      </c>
      <c r="E7487" t="s">
        <v>15</v>
      </c>
      <c r="F7487" t="s">
        <v>24</v>
      </c>
      <c r="G7487" t="s">
        <v>21</v>
      </c>
      <c r="H7487" s="1">
        <v>44754</v>
      </c>
      <c r="I7487" t="s">
        <v>34</v>
      </c>
      <c r="J7487">
        <v>83</v>
      </c>
      <c r="K7487">
        <v>12.3</v>
      </c>
      <c r="L7487">
        <v>912.7</v>
      </c>
      <c r="M7487">
        <v>42.73</v>
      </c>
      <c r="N7487" t="s">
        <v>48</v>
      </c>
      <c r="O7487">
        <v>1</v>
      </c>
      <c r="P7487" t="str" cm="1">
        <f t="array" ref="P7487">_xlfn.IFS(C7487&lt;25,"18-24", C7487&lt;=35,"25-35", C7487&lt;=50,"36-50",TRUE,"50+")</f>
        <v>50+</v>
      </c>
      <c r="Q7487" t="str">
        <f t="shared" si="812"/>
        <v>new</v>
      </c>
      <c r="R7487" t="str">
        <f t="shared" si="813"/>
        <v>high value</v>
      </c>
      <c r="S7487" t="str">
        <f t="shared" si="814"/>
        <v>Low</v>
      </c>
      <c r="T7487" t="str">
        <f t="shared" si="815"/>
        <v>Jul</v>
      </c>
      <c r="U7487">
        <f t="shared" si="816"/>
        <v>2022</v>
      </c>
      <c r="V7487" t="str">
        <f t="shared" si="817"/>
        <v>10-15</v>
      </c>
      <c r="W7487" t="str">
        <f t="shared" si="818"/>
        <v>Slow</v>
      </c>
    </row>
    <row r="7488" spans="1:23" x14ac:dyDescent="0.3">
      <c r="A7488">
        <v>607487</v>
      </c>
      <c r="B7488">
        <v>45429</v>
      </c>
      <c r="C7488">
        <v>62</v>
      </c>
      <c r="D7488" t="s">
        <v>7</v>
      </c>
      <c r="E7488" t="s">
        <v>16</v>
      </c>
      <c r="F7488" t="s">
        <v>26</v>
      </c>
      <c r="G7488" t="s">
        <v>25</v>
      </c>
      <c r="H7488" s="1">
        <v>44769</v>
      </c>
      <c r="I7488" t="s">
        <v>34</v>
      </c>
      <c r="J7488">
        <v>85</v>
      </c>
      <c r="K7488">
        <v>11.2</v>
      </c>
      <c r="L7488">
        <v>354.63</v>
      </c>
      <c r="M7488">
        <v>32.409999999999997</v>
      </c>
      <c r="N7488" t="s">
        <v>50</v>
      </c>
      <c r="O7488">
        <v>3</v>
      </c>
      <c r="P7488" t="str" cm="1">
        <f t="array" ref="P7488">_xlfn.IFS(C7488&lt;25,"18-24", C7488&lt;=35,"25-35", C7488&lt;=50,"36-50",TRUE,"50+")</f>
        <v>50+</v>
      </c>
      <c r="Q7488" t="str">
        <f t="shared" si="812"/>
        <v>new</v>
      </c>
      <c r="R7488" t="str">
        <f t="shared" si="813"/>
        <v>medium</v>
      </c>
      <c r="S7488" t="str">
        <f t="shared" si="814"/>
        <v>medium</v>
      </c>
      <c r="T7488" t="str">
        <f t="shared" si="815"/>
        <v>Jul</v>
      </c>
      <c r="U7488">
        <f t="shared" si="816"/>
        <v>2022</v>
      </c>
      <c r="V7488" t="str">
        <f t="shared" si="817"/>
        <v>10-15</v>
      </c>
      <c r="W7488" t="str">
        <f t="shared" si="818"/>
        <v>Slow</v>
      </c>
    </row>
    <row r="7489" spans="1:23" x14ac:dyDescent="0.3">
      <c r="A7489">
        <v>607488</v>
      </c>
      <c r="B7489">
        <v>93235</v>
      </c>
      <c r="C7489">
        <v>22</v>
      </c>
      <c r="D7489" t="s">
        <v>7</v>
      </c>
      <c r="E7489" t="s">
        <v>15</v>
      </c>
      <c r="F7489" t="s">
        <v>32</v>
      </c>
      <c r="G7489" t="s">
        <v>31</v>
      </c>
      <c r="H7489" s="1">
        <v>45480</v>
      </c>
      <c r="I7489" t="s">
        <v>34</v>
      </c>
      <c r="J7489">
        <v>35</v>
      </c>
      <c r="K7489">
        <v>9.4</v>
      </c>
      <c r="L7489">
        <v>1362.04</v>
      </c>
      <c r="M7489">
        <v>44.68</v>
      </c>
      <c r="N7489" t="s">
        <v>49</v>
      </c>
      <c r="O7489">
        <v>5</v>
      </c>
      <c r="P7489" t="str" cm="1">
        <f t="array" ref="P7489">_xlfn.IFS(C7489&lt;25,"18-24", C7489&lt;=35,"25-35", C7489&lt;=50,"36-50",TRUE,"50+")</f>
        <v>18-24</v>
      </c>
      <c r="Q7489" t="str">
        <f t="shared" si="812"/>
        <v>new</v>
      </c>
      <c r="R7489" t="str">
        <f t="shared" si="813"/>
        <v>high value</v>
      </c>
      <c r="S7489" t="str">
        <f t="shared" si="814"/>
        <v>High</v>
      </c>
      <c r="T7489" t="str">
        <f t="shared" si="815"/>
        <v>Jul</v>
      </c>
      <c r="U7489">
        <f t="shared" si="816"/>
        <v>2024</v>
      </c>
      <c r="V7489" t="str">
        <f t="shared" si="817"/>
        <v>5-10</v>
      </c>
      <c r="W7489" t="str">
        <f t="shared" si="818"/>
        <v>Medium</v>
      </c>
    </row>
    <row r="7490" spans="1:23" x14ac:dyDescent="0.3">
      <c r="A7490">
        <v>607489</v>
      </c>
      <c r="B7490">
        <v>26158</v>
      </c>
      <c r="C7490">
        <v>62</v>
      </c>
      <c r="D7490" t="s">
        <v>7</v>
      </c>
      <c r="E7490" t="s">
        <v>13</v>
      </c>
      <c r="F7490" t="s">
        <v>32</v>
      </c>
      <c r="G7490" t="s">
        <v>23</v>
      </c>
      <c r="H7490" s="1">
        <v>44928</v>
      </c>
      <c r="I7490" t="s">
        <v>34</v>
      </c>
      <c r="J7490">
        <v>64</v>
      </c>
      <c r="K7490">
        <v>14.2</v>
      </c>
      <c r="L7490">
        <v>343.8</v>
      </c>
      <c r="M7490">
        <v>38.840000000000003</v>
      </c>
      <c r="N7490" t="s">
        <v>50</v>
      </c>
      <c r="O7490">
        <v>1</v>
      </c>
      <c r="P7490" t="str" cm="1">
        <f t="array" ref="P7490">_xlfn.IFS(C7490&lt;25,"18-24", C7490&lt;=35,"25-35", C7490&lt;=50,"36-50",TRUE,"50+")</f>
        <v>50+</v>
      </c>
      <c r="Q7490" t="str">
        <f t="shared" si="812"/>
        <v>new</v>
      </c>
      <c r="R7490" t="str">
        <f t="shared" si="813"/>
        <v>medium</v>
      </c>
      <c r="S7490" t="str">
        <f t="shared" si="814"/>
        <v>Low</v>
      </c>
      <c r="T7490" t="str">
        <f t="shared" si="815"/>
        <v>Jan</v>
      </c>
      <c r="U7490">
        <f t="shared" si="816"/>
        <v>2023</v>
      </c>
      <c r="V7490" t="str">
        <f t="shared" si="817"/>
        <v>10-15</v>
      </c>
      <c r="W7490" t="str">
        <f t="shared" si="818"/>
        <v>Slow</v>
      </c>
    </row>
    <row r="7491" spans="1:23" x14ac:dyDescent="0.3">
      <c r="A7491">
        <v>607490</v>
      </c>
      <c r="B7491">
        <v>41760</v>
      </c>
      <c r="C7491">
        <v>60</v>
      </c>
      <c r="D7491" t="s">
        <v>4</v>
      </c>
      <c r="E7491" t="s">
        <v>11</v>
      </c>
      <c r="F7491" t="s">
        <v>28</v>
      </c>
      <c r="G7491" t="s">
        <v>23</v>
      </c>
      <c r="H7491" s="1">
        <v>44948</v>
      </c>
      <c r="I7491" t="s">
        <v>33</v>
      </c>
      <c r="J7491">
        <v>60</v>
      </c>
      <c r="K7491">
        <v>12.3</v>
      </c>
      <c r="L7491">
        <v>1328.44</v>
      </c>
      <c r="M7491">
        <v>107.43</v>
      </c>
      <c r="N7491" t="s">
        <v>48</v>
      </c>
      <c r="O7491">
        <v>4</v>
      </c>
      <c r="P7491" t="str" cm="1">
        <f t="array" ref="P7491">_xlfn.IFS(C7491&lt;25,"18-24", C7491&lt;=35,"25-35", C7491&lt;=50,"36-50",TRUE,"50+")</f>
        <v>50+</v>
      </c>
      <c r="Q7491" t="str">
        <f t="shared" ref="Q7491:Q7554" si="819">IF(COUNTIF($B:$B,B7491)&gt;1,"repeat","new")</f>
        <v>new</v>
      </c>
      <c r="R7491" t="str">
        <f t="shared" ref="R7491:R7554" si="820">IF(L7491&gt;500,"high value",IF( L7491&gt;250,"medium","low"))</f>
        <v>high value</v>
      </c>
      <c r="S7491" t="str">
        <f t="shared" ref="S7491:S7554" si="821">IF(O7491&lt;=2,"Low",IF(O7491&lt;=4,"medium","High"))</f>
        <v>medium</v>
      </c>
      <c r="T7491" t="str">
        <f t="shared" ref="T7491:T7554" si="822">TEXT(H7491,"MMM")</f>
        <v>Jan</v>
      </c>
      <c r="U7491">
        <f t="shared" ref="U7491:U7554" si="823">YEAR(H7491)</f>
        <v>2023</v>
      </c>
      <c r="V7491" t="str">
        <f t="shared" ref="V7491:V7554" si="824">IF(K7491&lt;=5,"0-5",IF(K7491&lt;=10,"5-10",IF(K7491&lt;=15,"10-15","15+")))</f>
        <v>10-15</v>
      </c>
      <c r="W7491" t="str">
        <f t="shared" ref="W7491:W7554" si="825">IF(J7491&lt;=30,"Fast",IF(J7491&lt;=45,"Medium","Slow"))</f>
        <v>Slow</v>
      </c>
    </row>
    <row r="7492" spans="1:23" x14ac:dyDescent="0.3">
      <c r="A7492">
        <v>607491</v>
      </c>
      <c r="B7492">
        <v>42118</v>
      </c>
      <c r="C7492">
        <v>51</v>
      </c>
      <c r="D7492" t="s">
        <v>4</v>
      </c>
      <c r="E7492" t="s">
        <v>16</v>
      </c>
      <c r="F7492" t="s">
        <v>26</v>
      </c>
      <c r="G7492" t="s">
        <v>23</v>
      </c>
      <c r="H7492" s="1">
        <v>45212</v>
      </c>
      <c r="I7492" t="s">
        <v>34</v>
      </c>
      <c r="J7492">
        <v>31</v>
      </c>
      <c r="K7492">
        <v>12.3</v>
      </c>
      <c r="L7492">
        <v>504.36</v>
      </c>
      <c r="M7492">
        <v>30.58</v>
      </c>
      <c r="N7492" t="s">
        <v>50</v>
      </c>
      <c r="O7492">
        <v>4</v>
      </c>
      <c r="P7492" t="str" cm="1">
        <f t="array" ref="P7492">_xlfn.IFS(C7492&lt;25,"18-24", C7492&lt;=35,"25-35", C7492&lt;=50,"36-50",TRUE,"50+")</f>
        <v>50+</v>
      </c>
      <c r="Q7492" t="str">
        <f t="shared" si="819"/>
        <v>new</v>
      </c>
      <c r="R7492" t="str">
        <f t="shared" si="820"/>
        <v>high value</v>
      </c>
      <c r="S7492" t="str">
        <f t="shared" si="821"/>
        <v>medium</v>
      </c>
      <c r="T7492" t="str">
        <f t="shared" si="822"/>
        <v>Oct</v>
      </c>
      <c r="U7492">
        <f t="shared" si="823"/>
        <v>2023</v>
      </c>
      <c r="V7492" t="str">
        <f t="shared" si="824"/>
        <v>10-15</v>
      </c>
      <c r="W7492" t="str">
        <f t="shared" si="825"/>
        <v>Medium</v>
      </c>
    </row>
    <row r="7493" spans="1:23" x14ac:dyDescent="0.3">
      <c r="A7493">
        <v>607492</v>
      </c>
      <c r="B7493">
        <v>82616</v>
      </c>
      <c r="C7493">
        <v>39</v>
      </c>
      <c r="D7493" t="s">
        <v>7</v>
      </c>
      <c r="E7493" t="s">
        <v>15</v>
      </c>
      <c r="F7493" t="s">
        <v>30</v>
      </c>
      <c r="G7493" t="s">
        <v>25</v>
      </c>
      <c r="H7493" s="1">
        <v>44840</v>
      </c>
      <c r="I7493" t="s">
        <v>34</v>
      </c>
      <c r="J7493">
        <v>63</v>
      </c>
      <c r="K7493">
        <v>7</v>
      </c>
      <c r="L7493">
        <v>1490.51</v>
      </c>
      <c r="M7493">
        <v>43.91</v>
      </c>
      <c r="N7493" t="s">
        <v>48</v>
      </c>
      <c r="O7493">
        <v>3</v>
      </c>
      <c r="P7493" t="str" cm="1">
        <f t="array" ref="P7493">_xlfn.IFS(C7493&lt;25,"18-24", C7493&lt;=35,"25-35", C7493&lt;=50,"36-50",TRUE,"50+")</f>
        <v>36-50</v>
      </c>
      <c r="Q7493" t="str">
        <f t="shared" si="819"/>
        <v>new</v>
      </c>
      <c r="R7493" t="str">
        <f t="shared" si="820"/>
        <v>high value</v>
      </c>
      <c r="S7493" t="str">
        <f t="shared" si="821"/>
        <v>medium</v>
      </c>
      <c r="T7493" t="str">
        <f t="shared" si="822"/>
        <v>Oct</v>
      </c>
      <c r="U7493">
        <f t="shared" si="823"/>
        <v>2022</v>
      </c>
      <c r="V7493" t="str">
        <f t="shared" si="824"/>
        <v>5-10</v>
      </c>
      <c r="W7493" t="str">
        <f t="shared" si="825"/>
        <v>Slow</v>
      </c>
    </row>
    <row r="7494" spans="1:23" x14ac:dyDescent="0.3">
      <c r="A7494">
        <v>607493</v>
      </c>
      <c r="B7494">
        <v>50798</v>
      </c>
      <c r="C7494">
        <v>24</v>
      </c>
      <c r="D7494" t="s">
        <v>4</v>
      </c>
      <c r="E7494" t="s">
        <v>8</v>
      </c>
      <c r="F7494" t="s">
        <v>24</v>
      </c>
      <c r="G7494" t="s">
        <v>23</v>
      </c>
      <c r="H7494" s="1">
        <v>44746</v>
      </c>
      <c r="I7494" t="s">
        <v>34</v>
      </c>
      <c r="J7494">
        <v>64</v>
      </c>
      <c r="K7494">
        <v>13.8</v>
      </c>
      <c r="L7494">
        <v>1452.11</v>
      </c>
      <c r="M7494">
        <v>50.28</v>
      </c>
      <c r="N7494" t="s">
        <v>50</v>
      </c>
      <c r="O7494">
        <v>3</v>
      </c>
      <c r="P7494" t="str" cm="1">
        <f t="array" ref="P7494">_xlfn.IFS(C7494&lt;25,"18-24", C7494&lt;=35,"25-35", C7494&lt;=50,"36-50",TRUE,"50+")</f>
        <v>18-24</v>
      </c>
      <c r="Q7494" t="str">
        <f t="shared" si="819"/>
        <v>repeat</v>
      </c>
      <c r="R7494" t="str">
        <f t="shared" si="820"/>
        <v>high value</v>
      </c>
      <c r="S7494" t="str">
        <f t="shared" si="821"/>
        <v>medium</v>
      </c>
      <c r="T7494" t="str">
        <f t="shared" si="822"/>
        <v>Jul</v>
      </c>
      <c r="U7494">
        <f t="shared" si="823"/>
        <v>2022</v>
      </c>
      <c r="V7494" t="str">
        <f t="shared" si="824"/>
        <v>10-15</v>
      </c>
      <c r="W7494" t="str">
        <f t="shared" si="825"/>
        <v>Slow</v>
      </c>
    </row>
    <row r="7495" spans="1:23" x14ac:dyDescent="0.3">
      <c r="A7495">
        <v>607494</v>
      </c>
      <c r="B7495">
        <v>89177</v>
      </c>
      <c r="C7495">
        <v>57</v>
      </c>
      <c r="D7495" t="s">
        <v>4</v>
      </c>
      <c r="E7495" t="s">
        <v>15</v>
      </c>
      <c r="F7495" t="s">
        <v>26</v>
      </c>
      <c r="G7495" t="s">
        <v>21</v>
      </c>
      <c r="H7495" s="1">
        <v>45104</v>
      </c>
      <c r="I7495" t="s">
        <v>33</v>
      </c>
      <c r="J7495">
        <v>36</v>
      </c>
      <c r="K7495">
        <v>5.6</v>
      </c>
      <c r="L7495">
        <v>899.48</v>
      </c>
      <c r="M7495">
        <v>32.43</v>
      </c>
      <c r="N7495" t="s">
        <v>50</v>
      </c>
      <c r="O7495">
        <v>3</v>
      </c>
      <c r="P7495" t="str" cm="1">
        <f t="array" ref="P7495">_xlfn.IFS(C7495&lt;25,"18-24", C7495&lt;=35,"25-35", C7495&lt;=50,"36-50",TRUE,"50+")</f>
        <v>50+</v>
      </c>
      <c r="Q7495" t="str">
        <f t="shared" si="819"/>
        <v>new</v>
      </c>
      <c r="R7495" t="str">
        <f t="shared" si="820"/>
        <v>high value</v>
      </c>
      <c r="S7495" t="str">
        <f t="shared" si="821"/>
        <v>medium</v>
      </c>
      <c r="T7495" t="str">
        <f t="shared" si="822"/>
        <v>Jun</v>
      </c>
      <c r="U7495">
        <f t="shared" si="823"/>
        <v>2023</v>
      </c>
      <c r="V7495" t="str">
        <f t="shared" si="824"/>
        <v>5-10</v>
      </c>
      <c r="W7495" t="str">
        <f t="shared" si="825"/>
        <v>Medium</v>
      </c>
    </row>
    <row r="7496" spans="1:23" x14ac:dyDescent="0.3">
      <c r="A7496">
        <v>607495</v>
      </c>
      <c r="B7496">
        <v>12904</v>
      </c>
      <c r="C7496">
        <v>59</v>
      </c>
      <c r="D7496" t="s">
        <v>4</v>
      </c>
      <c r="E7496" t="s">
        <v>11</v>
      </c>
      <c r="F7496" t="s">
        <v>22</v>
      </c>
      <c r="G7496" t="s">
        <v>25</v>
      </c>
      <c r="H7496" s="1">
        <v>45430</v>
      </c>
      <c r="I7496" t="s">
        <v>33</v>
      </c>
      <c r="J7496">
        <v>55</v>
      </c>
      <c r="K7496">
        <v>13</v>
      </c>
      <c r="L7496">
        <v>277.54000000000002</v>
      </c>
      <c r="M7496">
        <v>25.63</v>
      </c>
      <c r="N7496" t="s">
        <v>49</v>
      </c>
      <c r="O7496">
        <v>5</v>
      </c>
      <c r="P7496" t="str" cm="1">
        <f t="array" ref="P7496">_xlfn.IFS(C7496&lt;25,"18-24", C7496&lt;=35,"25-35", C7496&lt;=50,"36-50",TRUE,"50+")</f>
        <v>50+</v>
      </c>
      <c r="Q7496" t="str">
        <f t="shared" si="819"/>
        <v>new</v>
      </c>
      <c r="R7496" t="str">
        <f t="shared" si="820"/>
        <v>medium</v>
      </c>
      <c r="S7496" t="str">
        <f t="shared" si="821"/>
        <v>High</v>
      </c>
      <c r="T7496" t="str">
        <f t="shared" si="822"/>
        <v>May</v>
      </c>
      <c r="U7496">
        <f t="shared" si="823"/>
        <v>2024</v>
      </c>
      <c r="V7496" t="str">
        <f t="shared" si="824"/>
        <v>10-15</v>
      </c>
      <c r="W7496" t="str">
        <f t="shared" si="825"/>
        <v>Slow</v>
      </c>
    </row>
    <row r="7497" spans="1:23" x14ac:dyDescent="0.3">
      <c r="A7497">
        <v>607496</v>
      </c>
      <c r="B7497">
        <v>86585</v>
      </c>
      <c r="C7497">
        <v>37</v>
      </c>
      <c r="D7497" t="s">
        <v>4</v>
      </c>
      <c r="E7497" t="s">
        <v>8</v>
      </c>
      <c r="F7497" t="s">
        <v>28</v>
      </c>
      <c r="G7497" t="s">
        <v>31</v>
      </c>
      <c r="H7497" s="1">
        <v>45255</v>
      </c>
      <c r="I7497" t="s">
        <v>33</v>
      </c>
      <c r="J7497">
        <v>62</v>
      </c>
      <c r="K7497">
        <v>14.1</v>
      </c>
      <c r="L7497">
        <v>250.55</v>
      </c>
      <c r="M7497">
        <v>58.97</v>
      </c>
      <c r="N7497" t="s">
        <v>47</v>
      </c>
      <c r="O7497">
        <v>1</v>
      </c>
      <c r="P7497" t="str" cm="1">
        <f t="array" ref="P7497">_xlfn.IFS(C7497&lt;25,"18-24", C7497&lt;=35,"25-35", C7497&lt;=50,"36-50",TRUE,"50+")</f>
        <v>36-50</v>
      </c>
      <c r="Q7497" t="str">
        <f t="shared" si="819"/>
        <v>repeat</v>
      </c>
      <c r="R7497" t="str">
        <f t="shared" si="820"/>
        <v>medium</v>
      </c>
      <c r="S7497" t="str">
        <f t="shared" si="821"/>
        <v>Low</v>
      </c>
      <c r="T7497" t="str">
        <f t="shared" si="822"/>
        <v>Nov</v>
      </c>
      <c r="U7497">
        <f t="shared" si="823"/>
        <v>2023</v>
      </c>
      <c r="V7497" t="str">
        <f t="shared" si="824"/>
        <v>10-15</v>
      </c>
      <c r="W7497" t="str">
        <f t="shared" si="825"/>
        <v>Slow</v>
      </c>
    </row>
    <row r="7498" spans="1:23" x14ac:dyDescent="0.3">
      <c r="A7498">
        <v>607497</v>
      </c>
      <c r="B7498">
        <v>51252</v>
      </c>
      <c r="C7498">
        <v>46</v>
      </c>
      <c r="D7498" t="s">
        <v>4</v>
      </c>
      <c r="E7498" t="s">
        <v>15</v>
      </c>
      <c r="F7498" t="s">
        <v>28</v>
      </c>
      <c r="G7498" t="s">
        <v>21</v>
      </c>
      <c r="H7498" s="1">
        <v>45378</v>
      </c>
      <c r="I7498" t="s">
        <v>34</v>
      </c>
      <c r="J7498">
        <v>22</v>
      </c>
      <c r="K7498">
        <v>2.5</v>
      </c>
      <c r="L7498">
        <v>181.21</v>
      </c>
      <c r="M7498">
        <v>115.08</v>
      </c>
      <c r="N7498" t="s">
        <v>48</v>
      </c>
      <c r="O7498">
        <v>1</v>
      </c>
      <c r="P7498" t="str" cm="1">
        <f t="array" ref="P7498">_xlfn.IFS(C7498&lt;25,"18-24", C7498&lt;=35,"25-35", C7498&lt;=50,"36-50",TRUE,"50+")</f>
        <v>36-50</v>
      </c>
      <c r="Q7498" t="str">
        <f t="shared" si="819"/>
        <v>new</v>
      </c>
      <c r="R7498" t="str">
        <f t="shared" si="820"/>
        <v>low</v>
      </c>
      <c r="S7498" t="str">
        <f t="shared" si="821"/>
        <v>Low</v>
      </c>
      <c r="T7498" t="str">
        <f t="shared" si="822"/>
        <v>Mar</v>
      </c>
      <c r="U7498">
        <f t="shared" si="823"/>
        <v>2024</v>
      </c>
      <c r="V7498" t="str">
        <f t="shared" si="824"/>
        <v>0-5</v>
      </c>
      <c r="W7498" t="str">
        <f t="shared" si="825"/>
        <v>Fast</v>
      </c>
    </row>
    <row r="7499" spans="1:23" x14ac:dyDescent="0.3">
      <c r="A7499">
        <v>607498</v>
      </c>
      <c r="B7499">
        <v>75644</v>
      </c>
      <c r="C7499">
        <v>53</v>
      </c>
      <c r="D7499" t="s">
        <v>4</v>
      </c>
      <c r="E7499" t="s">
        <v>13</v>
      </c>
      <c r="F7499" t="s">
        <v>28</v>
      </c>
      <c r="G7499" t="s">
        <v>23</v>
      </c>
      <c r="H7499" s="1">
        <v>44954</v>
      </c>
      <c r="I7499" t="s">
        <v>34</v>
      </c>
      <c r="J7499">
        <v>21</v>
      </c>
      <c r="K7499">
        <v>5.5</v>
      </c>
      <c r="L7499">
        <v>343.56</v>
      </c>
      <c r="M7499">
        <v>96.44</v>
      </c>
      <c r="N7499" t="s">
        <v>49</v>
      </c>
      <c r="O7499">
        <v>1</v>
      </c>
      <c r="P7499" t="str" cm="1">
        <f t="array" ref="P7499">_xlfn.IFS(C7499&lt;25,"18-24", C7499&lt;=35,"25-35", C7499&lt;=50,"36-50",TRUE,"50+")</f>
        <v>50+</v>
      </c>
      <c r="Q7499" t="str">
        <f t="shared" si="819"/>
        <v>new</v>
      </c>
      <c r="R7499" t="str">
        <f t="shared" si="820"/>
        <v>medium</v>
      </c>
      <c r="S7499" t="str">
        <f t="shared" si="821"/>
        <v>Low</v>
      </c>
      <c r="T7499" t="str">
        <f t="shared" si="822"/>
        <v>Jan</v>
      </c>
      <c r="U7499">
        <f t="shared" si="823"/>
        <v>2023</v>
      </c>
      <c r="V7499" t="str">
        <f t="shared" si="824"/>
        <v>5-10</v>
      </c>
      <c r="W7499" t="str">
        <f t="shared" si="825"/>
        <v>Fast</v>
      </c>
    </row>
    <row r="7500" spans="1:23" x14ac:dyDescent="0.3">
      <c r="A7500">
        <v>607499</v>
      </c>
      <c r="B7500">
        <v>14865</v>
      </c>
      <c r="C7500">
        <v>52</v>
      </c>
      <c r="D7500" t="s">
        <v>7</v>
      </c>
      <c r="E7500" t="s">
        <v>13</v>
      </c>
      <c r="F7500" t="s">
        <v>18</v>
      </c>
      <c r="G7500" t="s">
        <v>27</v>
      </c>
      <c r="H7500" s="1">
        <v>44847</v>
      </c>
      <c r="I7500" t="s">
        <v>34</v>
      </c>
      <c r="J7500">
        <v>57</v>
      </c>
      <c r="K7500">
        <v>4.2</v>
      </c>
      <c r="L7500">
        <v>381.87</v>
      </c>
      <c r="M7500">
        <v>79.48</v>
      </c>
      <c r="N7500" t="s">
        <v>50</v>
      </c>
      <c r="O7500">
        <v>5</v>
      </c>
      <c r="P7500" t="str" cm="1">
        <f t="array" ref="P7500">_xlfn.IFS(C7500&lt;25,"18-24", C7500&lt;=35,"25-35", C7500&lt;=50,"36-50",TRUE,"50+")</f>
        <v>50+</v>
      </c>
      <c r="Q7500" t="str">
        <f t="shared" si="819"/>
        <v>new</v>
      </c>
      <c r="R7500" t="str">
        <f t="shared" si="820"/>
        <v>medium</v>
      </c>
      <c r="S7500" t="str">
        <f t="shared" si="821"/>
        <v>High</v>
      </c>
      <c r="T7500" t="str">
        <f t="shared" si="822"/>
        <v>Oct</v>
      </c>
      <c r="U7500">
        <f t="shared" si="823"/>
        <v>2022</v>
      </c>
      <c r="V7500" t="str">
        <f t="shared" si="824"/>
        <v>0-5</v>
      </c>
      <c r="W7500" t="str">
        <f t="shared" si="825"/>
        <v>Slow</v>
      </c>
    </row>
    <row r="7501" spans="1:23" x14ac:dyDescent="0.3">
      <c r="A7501">
        <v>607500</v>
      </c>
      <c r="B7501">
        <v>97897</v>
      </c>
      <c r="C7501">
        <v>23</v>
      </c>
      <c r="D7501" t="s">
        <v>7</v>
      </c>
      <c r="E7501" t="s">
        <v>15</v>
      </c>
      <c r="F7501" t="s">
        <v>30</v>
      </c>
      <c r="G7501" t="s">
        <v>23</v>
      </c>
      <c r="H7501" s="1">
        <v>44796</v>
      </c>
      <c r="I7501" t="s">
        <v>33</v>
      </c>
      <c r="J7501">
        <v>80</v>
      </c>
      <c r="K7501">
        <v>5.7</v>
      </c>
      <c r="L7501">
        <v>1075.06</v>
      </c>
      <c r="M7501">
        <v>90.97</v>
      </c>
      <c r="N7501" t="s">
        <v>49</v>
      </c>
      <c r="O7501">
        <v>4</v>
      </c>
      <c r="P7501" t="str" cm="1">
        <f t="array" ref="P7501">_xlfn.IFS(C7501&lt;25,"18-24", C7501&lt;=35,"25-35", C7501&lt;=50,"36-50",TRUE,"50+")</f>
        <v>18-24</v>
      </c>
      <c r="Q7501" t="str">
        <f t="shared" si="819"/>
        <v>repeat</v>
      </c>
      <c r="R7501" t="str">
        <f t="shared" si="820"/>
        <v>high value</v>
      </c>
      <c r="S7501" t="str">
        <f t="shared" si="821"/>
        <v>medium</v>
      </c>
      <c r="T7501" t="str">
        <f t="shared" si="822"/>
        <v>Aug</v>
      </c>
      <c r="U7501">
        <f t="shared" si="823"/>
        <v>2022</v>
      </c>
      <c r="V7501" t="str">
        <f t="shared" si="824"/>
        <v>5-10</v>
      </c>
      <c r="W7501" t="str">
        <f t="shared" si="825"/>
        <v>Slow</v>
      </c>
    </row>
    <row r="7502" spans="1:23" x14ac:dyDescent="0.3">
      <c r="A7502">
        <v>607501</v>
      </c>
      <c r="B7502">
        <v>47227</v>
      </c>
      <c r="C7502">
        <v>24</v>
      </c>
      <c r="D7502" t="s">
        <v>4</v>
      </c>
      <c r="E7502" t="s">
        <v>5</v>
      </c>
      <c r="F7502" t="s">
        <v>22</v>
      </c>
      <c r="G7502" t="s">
        <v>21</v>
      </c>
      <c r="H7502" s="1">
        <v>44689</v>
      </c>
      <c r="I7502" t="s">
        <v>34</v>
      </c>
      <c r="J7502">
        <v>85</v>
      </c>
      <c r="K7502">
        <v>14.8</v>
      </c>
      <c r="L7502">
        <v>1025.6199999999999</v>
      </c>
      <c r="M7502">
        <v>108.66</v>
      </c>
      <c r="N7502" t="s">
        <v>50</v>
      </c>
      <c r="O7502">
        <v>2</v>
      </c>
      <c r="P7502" t="str" cm="1">
        <f t="array" ref="P7502">_xlfn.IFS(C7502&lt;25,"18-24", C7502&lt;=35,"25-35", C7502&lt;=50,"36-50",TRUE,"50+")</f>
        <v>18-24</v>
      </c>
      <c r="Q7502" t="str">
        <f t="shared" si="819"/>
        <v>new</v>
      </c>
      <c r="R7502" t="str">
        <f t="shared" si="820"/>
        <v>high value</v>
      </c>
      <c r="S7502" t="str">
        <f t="shared" si="821"/>
        <v>Low</v>
      </c>
      <c r="T7502" t="str">
        <f t="shared" si="822"/>
        <v>May</v>
      </c>
      <c r="U7502">
        <f t="shared" si="823"/>
        <v>2022</v>
      </c>
      <c r="V7502" t="str">
        <f t="shared" si="824"/>
        <v>10-15</v>
      </c>
      <c r="W7502" t="str">
        <f t="shared" si="825"/>
        <v>Slow</v>
      </c>
    </row>
    <row r="7503" spans="1:23" x14ac:dyDescent="0.3">
      <c r="A7503">
        <v>607502</v>
      </c>
      <c r="B7503">
        <v>22137</v>
      </c>
      <c r="C7503">
        <v>62</v>
      </c>
      <c r="D7503" t="s">
        <v>4</v>
      </c>
      <c r="E7503" t="s">
        <v>16</v>
      </c>
      <c r="F7503" t="s">
        <v>18</v>
      </c>
      <c r="G7503" t="s">
        <v>31</v>
      </c>
      <c r="H7503" s="1">
        <v>45644</v>
      </c>
      <c r="I7503" t="s">
        <v>34</v>
      </c>
      <c r="J7503">
        <v>67</v>
      </c>
      <c r="K7503">
        <v>5.4</v>
      </c>
      <c r="L7503">
        <v>759.86</v>
      </c>
      <c r="M7503">
        <v>70.239999999999995</v>
      </c>
      <c r="N7503" t="s">
        <v>47</v>
      </c>
      <c r="O7503">
        <v>5</v>
      </c>
      <c r="P7503" t="str" cm="1">
        <f t="array" ref="P7503">_xlfn.IFS(C7503&lt;25,"18-24", C7503&lt;=35,"25-35", C7503&lt;=50,"36-50",TRUE,"50+")</f>
        <v>50+</v>
      </c>
      <c r="Q7503" t="str">
        <f t="shared" si="819"/>
        <v>new</v>
      </c>
      <c r="R7503" t="str">
        <f t="shared" si="820"/>
        <v>high value</v>
      </c>
      <c r="S7503" t="str">
        <f t="shared" si="821"/>
        <v>High</v>
      </c>
      <c r="T7503" t="str">
        <f t="shared" si="822"/>
        <v>Dec</v>
      </c>
      <c r="U7503">
        <f t="shared" si="823"/>
        <v>2024</v>
      </c>
      <c r="V7503" t="str">
        <f t="shared" si="824"/>
        <v>5-10</v>
      </c>
      <c r="W7503" t="str">
        <f t="shared" si="825"/>
        <v>Slow</v>
      </c>
    </row>
    <row r="7504" spans="1:23" x14ac:dyDescent="0.3">
      <c r="A7504">
        <v>607503</v>
      </c>
      <c r="B7504">
        <v>14857</v>
      </c>
      <c r="C7504">
        <v>44</v>
      </c>
      <c r="D7504" t="s">
        <v>4</v>
      </c>
      <c r="E7504" t="s">
        <v>15</v>
      </c>
      <c r="F7504" t="s">
        <v>32</v>
      </c>
      <c r="G7504" t="s">
        <v>21</v>
      </c>
      <c r="H7504" s="1">
        <v>44858</v>
      </c>
      <c r="I7504" t="s">
        <v>34</v>
      </c>
      <c r="J7504">
        <v>84</v>
      </c>
      <c r="K7504">
        <v>13.9</v>
      </c>
      <c r="L7504">
        <v>291.52999999999997</v>
      </c>
      <c r="M7504">
        <v>22.22</v>
      </c>
      <c r="N7504" t="s">
        <v>49</v>
      </c>
      <c r="O7504">
        <v>1</v>
      </c>
      <c r="P7504" t="str" cm="1">
        <f t="array" ref="P7504">_xlfn.IFS(C7504&lt;25,"18-24", C7504&lt;=35,"25-35", C7504&lt;=50,"36-50",TRUE,"50+")</f>
        <v>36-50</v>
      </c>
      <c r="Q7504" t="str">
        <f t="shared" si="819"/>
        <v>new</v>
      </c>
      <c r="R7504" t="str">
        <f t="shared" si="820"/>
        <v>medium</v>
      </c>
      <c r="S7504" t="str">
        <f t="shared" si="821"/>
        <v>Low</v>
      </c>
      <c r="T7504" t="str">
        <f t="shared" si="822"/>
        <v>Oct</v>
      </c>
      <c r="U7504">
        <f t="shared" si="823"/>
        <v>2022</v>
      </c>
      <c r="V7504" t="str">
        <f t="shared" si="824"/>
        <v>10-15</v>
      </c>
      <c r="W7504" t="str">
        <f t="shared" si="825"/>
        <v>Slow</v>
      </c>
    </row>
    <row r="7505" spans="1:23" x14ac:dyDescent="0.3">
      <c r="A7505">
        <v>607504</v>
      </c>
      <c r="B7505">
        <v>81969</v>
      </c>
      <c r="C7505">
        <v>31</v>
      </c>
      <c r="D7505" t="s">
        <v>7</v>
      </c>
      <c r="E7505" t="s">
        <v>5</v>
      </c>
      <c r="F7505" t="s">
        <v>18</v>
      </c>
      <c r="G7505" t="s">
        <v>23</v>
      </c>
      <c r="H7505" s="1">
        <v>44917</v>
      </c>
      <c r="I7505" t="s">
        <v>33</v>
      </c>
      <c r="J7505">
        <v>20</v>
      </c>
      <c r="K7505">
        <v>11.5</v>
      </c>
      <c r="L7505">
        <v>645.14</v>
      </c>
      <c r="M7505">
        <v>52.67</v>
      </c>
      <c r="N7505" t="s">
        <v>47</v>
      </c>
      <c r="O7505">
        <v>2</v>
      </c>
      <c r="P7505" t="str" cm="1">
        <f t="array" ref="P7505">_xlfn.IFS(C7505&lt;25,"18-24", C7505&lt;=35,"25-35", C7505&lt;=50,"36-50",TRUE,"50+")</f>
        <v>25-35</v>
      </c>
      <c r="Q7505" t="str">
        <f t="shared" si="819"/>
        <v>new</v>
      </c>
      <c r="R7505" t="str">
        <f t="shared" si="820"/>
        <v>high value</v>
      </c>
      <c r="S7505" t="str">
        <f t="shared" si="821"/>
        <v>Low</v>
      </c>
      <c r="T7505" t="str">
        <f t="shared" si="822"/>
        <v>Dec</v>
      </c>
      <c r="U7505">
        <f t="shared" si="823"/>
        <v>2022</v>
      </c>
      <c r="V7505" t="str">
        <f t="shared" si="824"/>
        <v>10-15</v>
      </c>
      <c r="W7505" t="str">
        <f t="shared" si="825"/>
        <v>Fast</v>
      </c>
    </row>
    <row r="7506" spans="1:23" x14ac:dyDescent="0.3">
      <c r="A7506">
        <v>607505</v>
      </c>
      <c r="B7506">
        <v>47259</v>
      </c>
      <c r="C7506">
        <v>35</v>
      </c>
      <c r="D7506" t="s">
        <v>4</v>
      </c>
      <c r="E7506" t="s">
        <v>15</v>
      </c>
      <c r="F7506" t="s">
        <v>18</v>
      </c>
      <c r="G7506" t="s">
        <v>31</v>
      </c>
      <c r="H7506" s="1">
        <v>44956</v>
      </c>
      <c r="I7506" t="s">
        <v>33</v>
      </c>
      <c r="J7506">
        <v>25</v>
      </c>
      <c r="K7506">
        <v>7.9</v>
      </c>
      <c r="L7506">
        <v>1086.0999999999999</v>
      </c>
      <c r="M7506">
        <v>110.95</v>
      </c>
      <c r="N7506" t="s">
        <v>47</v>
      </c>
      <c r="O7506">
        <v>5</v>
      </c>
      <c r="P7506" t="str" cm="1">
        <f t="array" ref="P7506">_xlfn.IFS(C7506&lt;25,"18-24", C7506&lt;=35,"25-35", C7506&lt;=50,"36-50",TRUE,"50+")</f>
        <v>25-35</v>
      </c>
      <c r="Q7506" t="str">
        <f t="shared" si="819"/>
        <v>new</v>
      </c>
      <c r="R7506" t="str">
        <f t="shared" si="820"/>
        <v>high value</v>
      </c>
      <c r="S7506" t="str">
        <f t="shared" si="821"/>
        <v>High</v>
      </c>
      <c r="T7506" t="str">
        <f t="shared" si="822"/>
        <v>Jan</v>
      </c>
      <c r="U7506">
        <f t="shared" si="823"/>
        <v>2023</v>
      </c>
      <c r="V7506" t="str">
        <f t="shared" si="824"/>
        <v>5-10</v>
      </c>
      <c r="W7506" t="str">
        <f t="shared" si="825"/>
        <v>Fast</v>
      </c>
    </row>
    <row r="7507" spans="1:23" x14ac:dyDescent="0.3">
      <c r="A7507">
        <v>607506</v>
      </c>
      <c r="B7507">
        <v>16782</v>
      </c>
      <c r="C7507">
        <v>59</v>
      </c>
      <c r="D7507" t="s">
        <v>4</v>
      </c>
      <c r="E7507" t="s">
        <v>11</v>
      </c>
      <c r="F7507" t="s">
        <v>24</v>
      </c>
      <c r="G7507" t="s">
        <v>23</v>
      </c>
      <c r="H7507" s="1">
        <v>45624</v>
      </c>
      <c r="I7507" t="s">
        <v>34</v>
      </c>
      <c r="J7507">
        <v>25</v>
      </c>
      <c r="K7507">
        <v>9.6999999999999993</v>
      </c>
      <c r="L7507">
        <v>180.23</v>
      </c>
      <c r="M7507">
        <v>69.010000000000005</v>
      </c>
      <c r="N7507" t="s">
        <v>50</v>
      </c>
      <c r="O7507">
        <v>1</v>
      </c>
      <c r="P7507" t="str" cm="1">
        <f t="array" ref="P7507">_xlfn.IFS(C7507&lt;25,"18-24", C7507&lt;=35,"25-35", C7507&lt;=50,"36-50",TRUE,"50+")</f>
        <v>50+</v>
      </c>
      <c r="Q7507" t="str">
        <f t="shared" si="819"/>
        <v>new</v>
      </c>
      <c r="R7507" t="str">
        <f t="shared" si="820"/>
        <v>low</v>
      </c>
      <c r="S7507" t="str">
        <f t="shared" si="821"/>
        <v>Low</v>
      </c>
      <c r="T7507" t="str">
        <f t="shared" si="822"/>
        <v>Nov</v>
      </c>
      <c r="U7507">
        <f t="shared" si="823"/>
        <v>2024</v>
      </c>
      <c r="V7507" t="str">
        <f t="shared" si="824"/>
        <v>5-10</v>
      </c>
      <c r="W7507" t="str">
        <f t="shared" si="825"/>
        <v>Fast</v>
      </c>
    </row>
    <row r="7508" spans="1:23" x14ac:dyDescent="0.3">
      <c r="A7508">
        <v>607507</v>
      </c>
      <c r="B7508">
        <v>58552</v>
      </c>
      <c r="C7508">
        <v>45</v>
      </c>
      <c r="D7508" t="s">
        <v>4</v>
      </c>
      <c r="E7508" t="s">
        <v>8</v>
      </c>
      <c r="F7508" t="s">
        <v>19</v>
      </c>
      <c r="G7508" t="s">
        <v>31</v>
      </c>
      <c r="H7508" s="1">
        <v>44724</v>
      </c>
      <c r="I7508" t="s">
        <v>34</v>
      </c>
      <c r="J7508">
        <v>39</v>
      </c>
      <c r="K7508">
        <v>10.6</v>
      </c>
      <c r="L7508">
        <v>1163.4100000000001</v>
      </c>
      <c r="M7508">
        <v>105.43</v>
      </c>
      <c r="N7508" t="s">
        <v>48</v>
      </c>
      <c r="O7508">
        <v>4</v>
      </c>
      <c r="P7508" t="str" cm="1">
        <f t="array" ref="P7508">_xlfn.IFS(C7508&lt;25,"18-24", C7508&lt;=35,"25-35", C7508&lt;=50,"36-50",TRUE,"50+")</f>
        <v>36-50</v>
      </c>
      <c r="Q7508" t="str">
        <f t="shared" si="819"/>
        <v>new</v>
      </c>
      <c r="R7508" t="str">
        <f t="shared" si="820"/>
        <v>high value</v>
      </c>
      <c r="S7508" t="str">
        <f t="shared" si="821"/>
        <v>medium</v>
      </c>
      <c r="T7508" t="str">
        <f t="shared" si="822"/>
        <v>Jun</v>
      </c>
      <c r="U7508">
        <f t="shared" si="823"/>
        <v>2022</v>
      </c>
      <c r="V7508" t="str">
        <f t="shared" si="824"/>
        <v>10-15</v>
      </c>
      <c r="W7508" t="str">
        <f t="shared" si="825"/>
        <v>Medium</v>
      </c>
    </row>
    <row r="7509" spans="1:23" x14ac:dyDescent="0.3">
      <c r="A7509">
        <v>607508</v>
      </c>
      <c r="B7509">
        <v>19550</v>
      </c>
      <c r="C7509">
        <v>43</v>
      </c>
      <c r="D7509" t="s">
        <v>4</v>
      </c>
      <c r="E7509" t="s">
        <v>8</v>
      </c>
      <c r="F7509" t="s">
        <v>22</v>
      </c>
      <c r="G7509" t="s">
        <v>23</v>
      </c>
      <c r="H7509" s="1">
        <v>45040</v>
      </c>
      <c r="I7509" t="s">
        <v>34</v>
      </c>
      <c r="J7509">
        <v>30</v>
      </c>
      <c r="K7509">
        <v>6.3</v>
      </c>
      <c r="L7509">
        <v>528.74</v>
      </c>
      <c r="M7509">
        <v>40.4</v>
      </c>
      <c r="N7509" t="s">
        <v>50</v>
      </c>
      <c r="O7509">
        <v>3</v>
      </c>
      <c r="P7509" t="str" cm="1">
        <f t="array" ref="P7509">_xlfn.IFS(C7509&lt;25,"18-24", C7509&lt;=35,"25-35", C7509&lt;=50,"36-50",TRUE,"50+")</f>
        <v>36-50</v>
      </c>
      <c r="Q7509" t="str">
        <f t="shared" si="819"/>
        <v>new</v>
      </c>
      <c r="R7509" t="str">
        <f t="shared" si="820"/>
        <v>high value</v>
      </c>
      <c r="S7509" t="str">
        <f t="shared" si="821"/>
        <v>medium</v>
      </c>
      <c r="T7509" t="str">
        <f t="shared" si="822"/>
        <v>Apr</v>
      </c>
      <c r="U7509">
        <f t="shared" si="823"/>
        <v>2023</v>
      </c>
      <c r="V7509" t="str">
        <f t="shared" si="824"/>
        <v>5-10</v>
      </c>
      <c r="W7509" t="str">
        <f t="shared" si="825"/>
        <v>Fast</v>
      </c>
    </row>
    <row r="7510" spans="1:23" x14ac:dyDescent="0.3">
      <c r="A7510">
        <v>607509</v>
      </c>
      <c r="B7510">
        <v>62343</v>
      </c>
      <c r="C7510">
        <v>32</v>
      </c>
      <c r="D7510" t="s">
        <v>7</v>
      </c>
      <c r="E7510" t="s">
        <v>15</v>
      </c>
      <c r="F7510" t="s">
        <v>18</v>
      </c>
      <c r="G7510" t="s">
        <v>29</v>
      </c>
      <c r="H7510" s="1">
        <v>44586</v>
      </c>
      <c r="I7510" t="s">
        <v>33</v>
      </c>
      <c r="J7510">
        <v>57</v>
      </c>
      <c r="K7510">
        <v>10.1</v>
      </c>
      <c r="L7510">
        <v>283.27999999999997</v>
      </c>
      <c r="M7510">
        <v>36.549999999999997</v>
      </c>
      <c r="N7510" t="s">
        <v>49</v>
      </c>
      <c r="O7510">
        <v>1</v>
      </c>
      <c r="P7510" t="str" cm="1">
        <f t="array" ref="P7510">_xlfn.IFS(C7510&lt;25,"18-24", C7510&lt;=35,"25-35", C7510&lt;=50,"36-50",TRUE,"50+")</f>
        <v>25-35</v>
      </c>
      <c r="Q7510" t="str">
        <f t="shared" si="819"/>
        <v>new</v>
      </c>
      <c r="R7510" t="str">
        <f t="shared" si="820"/>
        <v>medium</v>
      </c>
      <c r="S7510" t="str">
        <f t="shared" si="821"/>
        <v>Low</v>
      </c>
      <c r="T7510" t="str">
        <f t="shared" si="822"/>
        <v>Jan</v>
      </c>
      <c r="U7510">
        <f t="shared" si="823"/>
        <v>2022</v>
      </c>
      <c r="V7510" t="str">
        <f t="shared" si="824"/>
        <v>10-15</v>
      </c>
      <c r="W7510" t="str">
        <f t="shared" si="825"/>
        <v>Slow</v>
      </c>
    </row>
    <row r="7511" spans="1:23" x14ac:dyDescent="0.3">
      <c r="A7511">
        <v>607510</v>
      </c>
      <c r="B7511">
        <v>13474</v>
      </c>
      <c r="C7511">
        <v>33</v>
      </c>
      <c r="D7511" t="s">
        <v>4</v>
      </c>
      <c r="E7511" t="s">
        <v>15</v>
      </c>
      <c r="F7511" t="s">
        <v>24</v>
      </c>
      <c r="G7511" t="s">
        <v>25</v>
      </c>
      <c r="H7511" s="1">
        <v>45563</v>
      </c>
      <c r="I7511" t="s">
        <v>33</v>
      </c>
      <c r="J7511">
        <v>26</v>
      </c>
      <c r="K7511">
        <v>8.5</v>
      </c>
      <c r="L7511">
        <v>274.77</v>
      </c>
      <c r="M7511">
        <v>95.26</v>
      </c>
      <c r="N7511" t="s">
        <v>49</v>
      </c>
      <c r="O7511">
        <v>1</v>
      </c>
      <c r="P7511" t="str" cm="1">
        <f t="array" ref="P7511">_xlfn.IFS(C7511&lt;25,"18-24", C7511&lt;=35,"25-35", C7511&lt;=50,"36-50",TRUE,"50+")</f>
        <v>25-35</v>
      </c>
      <c r="Q7511" t="str">
        <f t="shared" si="819"/>
        <v>new</v>
      </c>
      <c r="R7511" t="str">
        <f t="shared" si="820"/>
        <v>medium</v>
      </c>
      <c r="S7511" t="str">
        <f t="shared" si="821"/>
        <v>Low</v>
      </c>
      <c r="T7511" t="str">
        <f t="shared" si="822"/>
        <v>Sep</v>
      </c>
      <c r="U7511">
        <f t="shared" si="823"/>
        <v>2024</v>
      </c>
      <c r="V7511" t="str">
        <f t="shared" si="824"/>
        <v>5-10</v>
      </c>
      <c r="W7511" t="str">
        <f t="shared" si="825"/>
        <v>Fast</v>
      </c>
    </row>
    <row r="7512" spans="1:23" x14ac:dyDescent="0.3">
      <c r="A7512">
        <v>607511</v>
      </c>
      <c r="B7512">
        <v>28767</v>
      </c>
      <c r="C7512">
        <v>45</v>
      </c>
      <c r="D7512" t="s">
        <v>4</v>
      </c>
      <c r="E7512" t="s">
        <v>13</v>
      </c>
      <c r="F7512" t="s">
        <v>24</v>
      </c>
      <c r="G7512" t="s">
        <v>31</v>
      </c>
      <c r="H7512" s="1">
        <v>45484</v>
      </c>
      <c r="I7512" t="s">
        <v>34</v>
      </c>
      <c r="J7512">
        <v>63</v>
      </c>
      <c r="K7512">
        <v>6.4</v>
      </c>
      <c r="L7512">
        <v>217.28</v>
      </c>
      <c r="M7512">
        <v>65.77</v>
      </c>
      <c r="N7512" t="s">
        <v>50</v>
      </c>
      <c r="O7512">
        <v>4</v>
      </c>
      <c r="P7512" t="str" cm="1">
        <f t="array" ref="P7512">_xlfn.IFS(C7512&lt;25,"18-24", C7512&lt;=35,"25-35", C7512&lt;=50,"36-50",TRUE,"50+")</f>
        <v>36-50</v>
      </c>
      <c r="Q7512" t="str">
        <f t="shared" si="819"/>
        <v>new</v>
      </c>
      <c r="R7512" t="str">
        <f t="shared" si="820"/>
        <v>low</v>
      </c>
      <c r="S7512" t="str">
        <f t="shared" si="821"/>
        <v>medium</v>
      </c>
      <c r="T7512" t="str">
        <f t="shared" si="822"/>
        <v>Jul</v>
      </c>
      <c r="U7512">
        <f t="shared" si="823"/>
        <v>2024</v>
      </c>
      <c r="V7512" t="str">
        <f t="shared" si="824"/>
        <v>5-10</v>
      </c>
      <c r="W7512" t="str">
        <f t="shared" si="825"/>
        <v>Slow</v>
      </c>
    </row>
    <row r="7513" spans="1:23" x14ac:dyDescent="0.3">
      <c r="A7513">
        <v>607512</v>
      </c>
      <c r="B7513">
        <v>75060</v>
      </c>
      <c r="C7513">
        <v>21</v>
      </c>
      <c r="D7513" t="s">
        <v>4</v>
      </c>
      <c r="E7513" t="s">
        <v>5</v>
      </c>
      <c r="F7513" t="s">
        <v>19</v>
      </c>
      <c r="G7513" t="s">
        <v>31</v>
      </c>
      <c r="H7513" s="1">
        <v>45288</v>
      </c>
      <c r="I7513" t="s">
        <v>33</v>
      </c>
      <c r="J7513">
        <v>83</v>
      </c>
      <c r="K7513">
        <v>8.1999999999999993</v>
      </c>
      <c r="L7513">
        <v>1190.7</v>
      </c>
      <c r="M7513">
        <v>35.42</v>
      </c>
      <c r="N7513" t="s">
        <v>48</v>
      </c>
      <c r="O7513">
        <v>1</v>
      </c>
      <c r="P7513" t="str" cm="1">
        <f t="array" ref="P7513">_xlfn.IFS(C7513&lt;25,"18-24", C7513&lt;=35,"25-35", C7513&lt;=50,"36-50",TRUE,"50+")</f>
        <v>18-24</v>
      </c>
      <c r="Q7513" t="str">
        <f t="shared" si="819"/>
        <v>new</v>
      </c>
      <c r="R7513" t="str">
        <f t="shared" si="820"/>
        <v>high value</v>
      </c>
      <c r="S7513" t="str">
        <f t="shared" si="821"/>
        <v>Low</v>
      </c>
      <c r="T7513" t="str">
        <f t="shared" si="822"/>
        <v>Dec</v>
      </c>
      <c r="U7513">
        <f t="shared" si="823"/>
        <v>2023</v>
      </c>
      <c r="V7513" t="str">
        <f t="shared" si="824"/>
        <v>5-10</v>
      </c>
      <c r="W7513" t="str">
        <f t="shared" si="825"/>
        <v>Slow</v>
      </c>
    </row>
    <row r="7514" spans="1:23" x14ac:dyDescent="0.3">
      <c r="A7514">
        <v>607513</v>
      </c>
      <c r="B7514">
        <v>67661</v>
      </c>
      <c r="C7514">
        <v>55</v>
      </c>
      <c r="D7514" t="s">
        <v>4</v>
      </c>
      <c r="E7514" t="s">
        <v>13</v>
      </c>
      <c r="F7514" t="s">
        <v>32</v>
      </c>
      <c r="G7514" t="s">
        <v>27</v>
      </c>
      <c r="H7514" s="1">
        <v>45004</v>
      </c>
      <c r="I7514" t="s">
        <v>33</v>
      </c>
      <c r="J7514">
        <v>68</v>
      </c>
      <c r="K7514">
        <v>10.5</v>
      </c>
      <c r="L7514">
        <v>579.32000000000005</v>
      </c>
      <c r="M7514">
        <v>99.15</v>
      </c>
      <c r="N7514" t="s">
        <v>50</v>
      </c>
      <c r="O7514">
        <v>3</v>
      </c>
      <c r="P7514" t="str" cm="1">
        <f t="array" ref="P7514">_xlfn.IFS(C7514&lt;25,"18-24", C7514&lt;=35,"25-35", C7514&lt;=50,"36-50",TRUE,"50+")</f>
        <v>50+</v>
      </c>
      <c r="Q7514" t="str">
        <f t="shared" si="819"/>
        <v>new</v>
      </c>
      <c r="R7514" t="str">
        <f t="shared" si="820"/>
        <v>high value</v>
      </c>
      <c r="S7514" t="str">
        <f t="shared" si="821"/>
        <v>medium</v>
      </c>
      <c r="T7514" t="str">
        <f t="shared" si="822"/>
        <v>Mar</v>
      </c>
      <c r="U7514">
        <f t="shared" si="823"/>
        <v>2023</v>
      </c>
      <c r="V7514" t="str">
        <f t="shared" si="824"/>
        <v>10-15</v>
      </c>
      <c r="W7514" t="str">
        <f t="shared" si="825"/>
        <v>Slow</v>
      </c>
    </row>
    <row r="7515" spans="1:23" x14ac:dyDescent="0.3">
      <c r="A7515">
        <v>607514</v>
      </c>
      <c r="B7515">
        <v>73272</v>
      </c>
      <c r="C7515">
        <v>60</v>
      </c>
      <c r="D7515" t="s">
        <v>7</v>
      </c>
      <c r="E7515" t="s">
        <v>16</v>
      </c>
      <c r="F7515" t="s">
        <v>19</v>
      </c>
      <c r="G7515" t="s">
        <v>31</v>
      </c>
      <c r="H7515" s="1">
        <v>44993</v>
      </c>
      <c r="I7515" t="s">
        <v>33</v>
      </c>
      <c r="J7515">
        <v>61</v>
      </c>
      <c r="K7515">
        <v>14</v>
      </c>
      <c r="L7515">
        <v>1317.41</v>
      </c>
      <c r="M7515">
        <v>35.130000000000003</v>
      </c>
      <c r="N7515" t="s">
        <v>49</v>
      </c>
      <c r="O7515">
        <v>1</v>
      </c>
      <c r="P7515" t="str" cm="1">
        <f t="array" ref="P7515">_xlfn.IFS(C7515&lt;25,"18-24", C7515&lt;=35,"25-35", C7515&lt;=50,"36-50",TRUE,"50+")</f>
        <v>50+</v>
      </c>
      <c r="Q7515" t="str">
        <f t="shared" si="819"/>
        <v>new</v>
      </c>
      <c r="R7515" t="str">
        <f t="shared" si="820"/>
        <v>high value</v>
      </c>
      <c r="S7515" t="str">
        <f t="shared" si="821"/>
        <v>Low</v>
      </c>
      <c r="T7515" t="str">
        <f t="shared" si="822"/>
        <v>Mar</v>
      </c>
      <c r="U7515">
        <f t="shared" si="823"/>
        <v>2023</v>
      </c>
      <c r="V7515" t="str">
        <f t="shared" si="824"/>
        <v>10-15</v>
      </c>
      <c r="W7515" t="str">
        <f t="shared" si="825"/>
        <v>Slow</v>
      </c>
    </row>
    <row r="7516" spans="1:23" x14ac:dyDescent="0.3">
      <c r="A7516">
        <v>607515</v>
      </c>
      <c r="B7516">
        <v>46404</v>
      </c>
      <c r="C7516">
        <v>39</v>
      </c>
      <c r="D7516" t="s">
        <v>4</v>
      </c>
      <c r="E7516" t="s">
        <v>16</v>
      </c>
      <c r="F7516" t="s">
        <v>19</v>
      </c>
      <c r="G7516" t="s">
        <v>21</v>
      </c>
      <c r="H7516" s="1">
        <v>44749</v>
      </c>
      <c r="I7516" t="s">
        <v>33</v>
      </c>
      <c r="J7516">
        <v>72</v>
      </c>
      <c r="K7516">
        <v>12</v>
      </c>
      <c r="L7516">
        <v>656.16</v>
      </c>
      <c r="M7516">
        <v>107.55</v>
      </c>
      <c r="N7516" t="s">
        <v>48</v>
      </c>
      <c r="O7516">
        <v>5</v>
      </c>
      <c r="P7516" t="str" cm="1">
        <f t="array" ref="P7516">_xlfn.IFS(C7516&lt;25,"18-24", C7516&lt;=35,"25-35", C7516&lt;=50,"36-50",TRUE,"50+")</f>
        <v>36-50</v>
      </c>
      <c r="Q7516" t="str">
        <f t="shared" si="819"/>
        <v>new</v>
      </c>
      <c r="R7516" t="str">
        <f t="shared" si="820"/>
        <v>high value</v>
      </c>
      <c r="S7516" t="str">
        <f t="shared" si="821"/>
        <v>High</v>
      </c>
      <c r="T7516" t="str">
        <f t="shared" si="822"/>
        <v>Jul</v>
      </c>
      <c r="U7516">
        <f t="shared" si="823"/>
        <v>2022</v>
      </c>
      <c r="V7516" t="str">
        <f t="shared" si="824"/>
        <v>10-15</v>
      </c>
      <c r="W7516" t="str">
        <f t="shared" si="825"/>
        <v>Slow</v>
      </c>
    </row>
    <row r="7517" spans="1:23" x14ac:dyDescent="0.3">
      <c r="A7517">
        <v>607516</v>
      </c>
      <c r="B7517">
        <v>69452</v>
      </c>
      <c r="C7517">
        <v>36</v>
      </c>
      <c r="D7517" t="s">
        <v>4</v>
      </c>
      <c r="E7517" t="s">
        <v>13</v>
      </c>
      <c r="F7517" t="s">
        <v>22</v>
      </c>
      <c r="G7517" t="s">
        <v>29</v>
      </c>
      <c r="H7517" s="1">
        <v>45542</v>
      </c>
      <c r="I7517" t="s">
        <v>34</v>
      </c>
      <c r="J7517">
        <v>25</v>
      </c>
      <c r="K7517">
        <v>5.0999999999999996</v>
      </c>
      <c r="L7517">
        <v>1202.52</v>
      </c>
      <c r="M7517">
        <v>116.24</v>
      </c>
      <c r="N7517" t="s">
        <v>48</v>
      </c>
      <c r="O7517">
        <v>1</v>
      </c>
      <c r="P7517" t="str" cm="1">
        <f t="array" ref="P7517">_xlfn.IFS(C7517&lt;25,"18-24", C7517&lt;=35,"25-35", C7517&lt;=50,"36-50",TRUE,"50+")</f>
        <v>36-50</v>
      </c>
      <c r="Q7517" t="str">
        <f t="shared" si="819"/>
        <v>new</v>
      </c>
      <c r="R7517" t="str">
        <f t="shared" si="820"/>
        <v>high value</v>
      </c>
      <c r="S7517" t="str">
        <f t="shared" si="821"/>
        <v>Low</v>
      </c>
      <c r="T7517" t="str">
        <f t="shared" si="822"/>
        <v>Sep</v>
      </c>
      <c r="U7517">
        <f t="shared" si="823"/>
        <v>2024</v>
      </c>
      <c r="V7517" t="str">
        <f t="shared" si="824"/>
        <v>5-10</v>
      </c>
      <c r="W7517" t="str">
        <f t="shared" si="825"/>
        <v>Fast</v>
      </c>
    </row>
    <row r="7518" spans="1:23" x14ac:dyDescent="0.3">
      <c r="A7518">
        <v>607517</v>
      </c>
      <c r="B7518">
        <v>64018</v>
      </c>
      <c r="C7518">
        <v>53</v>
      </c>
      <c r="D7518" t="s">
        <v>7</v>
      </c>
      <c r="E7518" t="s">
        <v>11</v>
      </c>
      <c r="F7518" t="s">
        <v>30</v>
      </c>
      <c r="G7518" t="s">
        <v>29</v>
      </c>
      <c r="H7518" s="1">
        <v>44605</v>
      </c>
      <c r="I7518" t="s">
        <v>33</v>
      </c>
      <c r="J7518">
        <v>46</v>
      </c>
      <c r="K7518">
        <v>3.5</v>
      </c>
      <c r="L7518">
        <v>727.88</v>
      </c>
      <c r="M7518">
        <v>63.96</v>
      </c>
      <c r="N7518" t="s">
        <v>49</v>
      </c>
      <c r="O7518">
        <v>1</v>
      </c>
      <c r="P7518" t="str" cm="1">
        <f t="array" ref="P7518">_xlfn.IFS(C7518&lt;25,"18-24", C7518&lt;=35,"25-35", C7518&lt;=50,"36-50",TRUE,"50+")</f>
        <v>50+</v>
      </c>
      <c r="Q7518" t="str">
        <f t="shared" si="819"/>
        <v>new</v>
      </c>
      <c r="R7518" t="str">
        <f t="shared" si="820"/>
        <v>high value</v>
      </c>
      <c r="S7518" t="str">
        <f t="shared" si="821"/>
        <v>Low</v>
      </c>
      <c r="T7518" t="str">
        <f t="shared" si="822"/>
        <v>Feb</v>
      </c>
      <c r="U7518">
        <f t="shared" si="823"/>
        <v>2022</v>
      </c>
      <c r="V7518" t="str">
        <f t="shared" si="824"/>
        <v>0-5</v>
      </c>
      <c r="W7518" t="str">
        <f t="shared" si="825"/>
        <v>Slow</v>
      </c>
    </row>
    <row r="7519" spans="1:23" x14ac:dyDescent="0.3">
      <c r="A7519">
        <v>607518</v>
      </c>
      <c r="B7519">
        <v>71807</v>
      </c>
      <c r="C7519">
        <v>42</v>
      </c>
      <c r="D7519" t="s">
        <v>7</v>
      </c>
      <c r="E7519" t="s">
        <v>5</v>
      </c>
      <c r="F7519" t="s">
        <v>30</v>
      </c>
      <c r="G7519" t="s">
        <v>27</v>
      </c>
      <c r="H7519" s="1">
        <v>45651</v>
      </c>
      <c r="I7519" t="s">
        <v>34</v>
      </c>
      <c r="J7519">
        <v>80</v>
      </c>
      <c r="K7519">
        <v>7.7</v>
      </c>
      <c r="L7519">
        <v>914.99</v>
      </c>
      <c r="M7519">
        <v>26.82</v>
      </c>
      <c r="N7519" t="s">
        <v>47</v>
      </c>
      <c r="O7519">
        <v>3</v>
      </c>
      <c r="P7519" t="str" cm="1">
        <f t="array" ref="P7519">_xlfn.IFS(C7519&lt;25,"18-24", C7519&lt;=35,"25-35", C7519&lt;=50,"36-50",TRUE,"50+")</f>
        <v>36-50</v>
      </c>
      <c r="Q7519" t="str">
        <f t="shared" si="819"/>
        <v>new</v>
      </c>
      <c r="R7519" t="str">
        <f t="shared" si="820"/>
        <v>high value</v>
      </c>
      <c r="S7519" t="str">
        <f t="shared" si="821"/>
        <v>medium</v>
      </c>
      <c r="T7519" t="str">
        <f t="shared" si="822"/>
        <v>Dec</v>
      </c>
      <c r="U7519">
        <f t="shared" si="823"/>
        <v>2024</v>
      </c>
      <c r="V7519" t="str">
        <f t="shared" si="824"/>
        <v>5-10</v>
      </c>
      <c r="W7519" t="str">
        <f t="shared" si="825"/>
        <v>Slow</v>
      </c>
    </row>
    <row r="7520" spans="1:23" x14ac:dyDescent="0.3">
      <c r="A7520">
        <v>607519</v>
      </c>
      <c r="B7520">
        <v>23089</v>
      </c>
      <c r="C7520">
        <v>38</v>
      </c>
      <c r="D7520" t="s">
        <v>4</v>
      </c>
      <c r="E7520" t="s">
        <v>15</v>
      </c>
      <c r="F7520" t="s">
        <v>24</v>
      </c>
      <c r="G7520" t="s">
        <v>21</v>
      </c>
      <c r="H7520" s="1">
        <v>44765</v>
      </c>
      <c r="I7520" t="s">
        <v>33</v>
      </c>
      <c r="J7520">
        <v>35</v>
      </c>
      <c r="K7520">
        <v>9.3000000000000007</v>
      </c>
      <c r="L7520">
        <v>587.17999999999995</v>
      </c>
      <c r="M7520">
        <v>51.39</v>
      </c>
      <c r="N7520" t="s">
        <v>48</v>
      </c>
      <c r="O7520">
        <v>5</v>
      </c>
      <c r="P7520" t="str" cm="1">
        <f t="array" ref="P7520">_xlfn.IFS(C7520&lt;25,"18-24", C7520&lt;=35,"25-35", C7520&lt;=50,"36-50",TRUE,"50+")</f>
        <v>36-50</v>
      </c>
      <c r="Q7520" t="str">
        <f t="shared" si="819"/>
        <v>new</v>
      </c>
      <c r="R7520" t="str">
        <f t="shared" si="820"/>
        <v>high value</v>
      </c>
      <c r="S7520" t="str">
        <f t="shared" si="821"/>
        <v>High</v>
      </c>
      <c r="T7520" t="str">
        <f t="shared" si="822"/>
        <v>Jul</v>
      </c>
      <c r="U7520">
        <f t="shared" si="823"/>
        <v>2022</v>
      </c>
      <c r="V7520" t="str">
        <f t="shared" si="824"/>
        <v>5-10</v>
      </c>
      <c r="W7520" t="str">
        <f t="shared" si="825"/>
        <v>Medium</v>
      </c>
    </row>
    <row r="7521" spans="1:23" x14ac:dyDescent="0.3">
      <c r="A7521">
        <v>607520</v>
      </c>
      <c r="B7521">
        <v>74453</v>
      </c>
      <c r="C7521">
        <v>47</v>
      </c>
      <c r="D7521" t="s">
        <v>4</v>
      </c>
      <c r="E7521" t="s">
        <v>16</v>
      </c>
      <c r="F7521" t="s">
        <v>30</v>
      </c>
      <c r="G7521" t="s">
        <v>23</v>
      </c>
      <c r="H7521" s="1">
        <v>45364</v>
      </c>
      <c r="I7521" t="s">
        <v>33</v>
      </c>
      <c r="J7521">
        <v>33</v>
      </c>
      <c r="K7521">
        <v>6.9</v>
      </c>
      <c r="L7521">
        <v>801.16</v>
      </c>
      <c r="M7521">
        <v>68.72</v>
      </c>
      <c r="N7521" t="s">
        <v>50</v>
      </c>
      <c r="O7521">
        <v>5</v>
      </c>
      <c r="P7521" t="str" cm="1">
        <f t="array" ref="P7521">_xlfn.IFS(C7521&lt;25,"18-24", C7521&lt;=35,"25-35", C7521&lt;=50,"36-50",TRUE,"50+")</f>
        <v>36-50</v>
      </c>
      <c r="Q7521" t="str">
        <f t="shared" si="819"/>
        <v>new</v>
      </c>
      <c r="R7521" t="str">
        <f t="shared" si="820"/>
        <v>high value</v>
      </c>
      <c r="S7521" t="str">
        <f t="shared" si="821"/>
        <v>High</v>
      </c>
      <c r="T7521" t="str">
        <f t="shared" si="822"/>
        <v>Mar</v>
      </c>
      <c r="U7521">
        <f t="shared" si="823"/>
        <v>2024</v>
      </c>
      <c r="V7521" t="str">
        <f t="shared" si="824"/>
        <v>5-10</v>
      </c>
      <c r="W7521" t="str">
        <f t="shared" si="825"/>
        <v>Medium</v>
      </c>
    </row>
    <row r="7522" spans="1:23" x14ac:dyDescent="0.3">
      <c r="A7522">
        <v>607521</v>
      </c>
      <c r="B7522">
        <v>67907</v>
      </c>
      <c r="C7522">
        <v>31</v>
      </c>
      <c r="D7522" t="s">
        <v>4</v>
      </c>
      <c r="E7522" t="s">
        <v>15</v>
      </c>
      <c r="F7522" t="s">
        <v>28</v>
      </c>
      <c r="G7522" t="s">
        <v>21</v>
      </c>
      <c r="H7522" s="1">
        <v>44748</v>
      </c>
      <c r="I7522" t="s">
        <v>33</v>
      </c>
      <c r="J7522">
        <v>45</v>
      </c>
      <c r="K7522">
        <v>14</v>
      </c>
      <c r="L7522">
        <v>558.99</v>
      </c>
      <c r="M7522">
        <v>101.35</v>
      </c>
      <c r="N7522" t="s">
        <v>49</v>
      </c>
      <c r="O7522">
        <v>3</v>
      </c>
      <c r="P7522" t="str" cm="1">
        <f t="array" ref="P7522">_xlfn.IFS(C7522&lt;25,"18-24", C7522&lt;=35,"25-35", C7522&lt;=50,"36-50",TRUE,"50+")</f>
        <v>25-35</v>
      </c>
      <c r="Q7522" t="str">
        <f t="shared" si="819"/>
        <v>repeat</v>
      </c>
      <c r="R7522" t="str">
        <f t="shared" si="820"/>
        <v>high value</v>
      </c>
      <c r="S7522" t="str">
        <f t="shared" si="821"/>
        <v>medium</v>
      </c>
      <c r="T7522" t="str">
        <f t="shared" si="822"/>
        <v>Jul</v>
      </c>
      <c r="U7522">
        <f t="shared" si="823"/>
        <v>2022</v>
      </c>
      <c r="V7522" t="str">
        <f t="shared" si="824"/>
        <v>10-15</v>
      </c>
      <c r="W7522" t="str">
        <f t="shared" si="825"/>
        <v>Medium</v>
      </c>
    </row>
    <row r="7523" spans="1:23" x14ac:dyDescent="0.3">
      <c r="A7523">
        <v>607522</v>
      </c>
      <c r="B7523">
        <v>38544</v>
      </c>
      <c r="C7523">
        <v>36</v>
      </c>
      <c r="D7523" t="s">
        <v>4</v>
      </c>
      <c r="E7523" t="s">
        <v>15</v>
      </c>
      <c r="F7523" t="s">
        <v>32</v>
      </c>
      <c r="G7523" t="s">
        <v>23</v>
      </c>
      <c r="H7523" s="1">
        <v>45366</v>
      </c>
      <c r="I7523" t="s">
        <v>34</v>
      </c>
      <c r="J7523">
        <v>41</v>
      </c>
      <c r="K7523">
        <v>9.1</v>
      </c>
      <c r="L7523">
        <v>913.52</v>
      </c>
      <c r="M7523">
        <v>80.45</v>
      </c>
      <c r="N7523" t="s">
        <v>49</v>
      </c>
      <c r="O7523">
        <v>4</v>
      </c>
      <c r="P7523" t="str" cm="1">
        <f t="array" ref="P7523">_xlfn.IFS(C7523&lt;25,"18-24", C7523&lt;=35,"25-35", C7523&lt;=50,"36-50",TRUE,"50+")</f>
        <v>36-50</v>
      </c>
      <c r="Q7523" t="str">
        <f t="shared" si="819"/>
        <v>new</v>
      </c>
      <c r="R7523" t="str">
        <f t="shared" si="820"/>
        <v>high value</v>
      </c>
      <c r="S7523" t="str">
        <f t="shared" si="821"/>
        <v>medium</v>
      </c>
      <c r="T7523" t="str">
        <f t="shared" si="822"/>
        <v>Mar</v>
      </c>
      <c r="U7523">
        <f t="shared" si="823"/>
        <v>2024</v>
      </c>
      <c r="V7523" t="str">
        <f t="shared" si="824"/>
        <v>5-10</v>
      </c>
      <c r="W7523" t="str">
        <f t="shared" si="825"/>
        <v>Medium</v>
      </c>
    </row>
    <row r="7524" spans="1:23" x14ac:dyDescent="0.3">
      <c r="A7524">
        <v>607523</v>
      </c>
      <c r="B7524">
        <v>38818</v>
      </c>
      <c r="C7524">
        <v>55</v>
      </c>
      <c r="D7524" t="s">
        <v>4</v>
      </c>
      <c r="E7524" t="s">
        <v>15</v>
      </c>
      <c r="F7524" t="s">
        <v>24</v>
      </c>
      <c r="G7524" t="s">
        <v>29</v>
      </c>
      <c r="H7524" s="1">
        <v>45151</v>
      </c>
      <c r="I7524" t="s">
        <v>34</v>
      </c>
      <c r="J7524">
        <v>34</v>
      </c>
      <c r="K7524">
        <v>7.1</v>
      </c>
      <c r="L7524">
        <v>1381.57</v>
      </c>
      <c r="M7524">
        <v>86.36</v>
      </c>
      <c r="N7524" t="s">
        <v>48</v>
      </c>
      <c r="O7524">
        <v>1</v>
      </c>
      <c r="P7524" t="str" cm="1">
        <f t="array" ref="P7524">_xlfn.IFS(C7524&lt;25,"18-24", C7524&lt;=35,"25-35", C7524&lt;=50,"36-50",TRUE,"50+")</f>
        <v>50+</v>
      </c>
      <c r="Q7524" t="str">
        <f t="shared" si="819"/>
        <v>new</v>
      </c>
      <c r="R7524" t="str">
        <f t="shared" si="820"/>
        <v>high value</v>
      </c>
      <c r="S7524" t="str">
        <f t="shared" si="821"/>
        <v>Low</v>
      </c>
      <c r="T7524" t="str">
        <f t="shared" si="822"/>
        <v>Aug</v>
      </c>
      <c r="U7524">
        <f t="shared" si="823"/>
        <v>2023</v>
      </c>
      <c r="V7524" t="str">
        <f t="shared" si="824"/>
        <v>5-10</v>
      </c>
      <c r="W7524" t="str">
        <f t="shared" si="825"/>
        <v>Medium</v>
      </c>
    </row>
    <row r="7525" spans="1:23" x14ac:dyDescent="0.3">
      <c r="A7525">
        <v>607524</v>
      </c>
      <c r="B7525">
        <v>70395</v>
      </c>
      <c r="C7525">
        <v>50</v>
      </c>
      <c r="D7525" t="s">
        <v>4</v>
      </c>
      <c r="E7525" t="s">
        <v>15</v>
      </c>
      <c r="F7525" t="s">
        <v>32</v>
      </c>
      <c r="G7525" t="s">
        <v>21</v>
      </c>
      <c r="H7525" s="1">
        <v>44594</v>
      </c>
      <c r="I7525" t="s">
        <v>33</v>
      </c>
      <c r="J7525">
        <v>49</v>
      </c>
      <c r="K7525">
        <v>9.1</v>
      </c>
      <c r="L7525">
        <v>1152.4100000000001</v>
      </c>
      <c r="M7525">
        <v>114.45</v>
      </c>
      <c r="N7525" t="s">
        <v>49</v>
      </c>
      <c r="O7525">
        <v>3</v>
      </c>
      <c r="P7525" t="str" cm="1">
        <f t="array" ref="P7525">_xlfn.IFS(C7525&lt;25,"18-24", C7525&lt;=35,"25-35", C7525&lt;=50,"36-50",TRUE,"50+")</f>
        <v>36-50</v>
      </c>
      <c r="Q7525" t="str">
        <f t="shared" si="819"/>
        <v>new</v>
      </c>
      <c r="R7525" t="str">
        <f t="shared" si="820"/>
        <v>high value</v>
      </c>
      <c r="S7525" t="str">
        <f t="shared" si="821"/>
        <v>medium</v>
      </c>
      <c r="T7525" t="str">
        <f t="shared" si="822"/>
        <v>Feb</v>
      </c>
      <c r="U7525">
        <f t="shared" si="823"/>
        <v>2022</v>
      </c>
      <c r="V7525" t="str">
        <f t="shared" si="824"/>
        <v>5-10</v>
      </c>
      <c r="W7525" t="str">
        <f t="shared" si="825"/>
        <v>Slow</v>
      </c>
    </row>
    <row r="7526" spans="1:23" x14ac:dyDescent="0.3">
      <c r="A7526">
        <v>607525</v>
      </c>
      <c r="B7526">
        <v>52418</v>
      </c>
      <c r="C7526">
        <v>24</v>
      </c>
      <c r="D7526" t="s">
        <v>7</v>
      </c>
      <c r="E7526" t="s">
        <v>5</v>
      </c>
      <c r="F7526" t="s">
        <v>24</v>
      </c>
      <c r="G7526" t="s">
        <v>25</v>
      </c>
      <c r="H7526" s="1">
        <v>45300</v>
      </c>
      <c r="I7526" t="s">
        <v>33</v>
      </c>
      <c r="J7526">
        <v>33</v>
      </c>
      <c r="K7526">
        <v>12.6</v>
      </c>
      <c r="L7526">
        <v>873.52</v>
      </c>
      <c r="M7526">
        <v>29.27</v>
      </c>
      <c r="N7526" t="s">
        <v>47</v>
      </c>
      <c r="O7526">
        <v>1</v>
      </c>
      <c r="P7526" t="str" cm="1">
        <f t="array" ref="P7526">_xlfn.IFS(C7526&lt;25,"18-24", C7526&lt;=35,"25-35", C7526&lt;=50,"36-50",TRUE,"50+")</f>
        <v>18-24</v>
      </c>
      <c r="Q7526" t="str">
        <f t="shared" si="819"/>
        <v>repeat</v>
      </c>
      <c r="R7526" t="str">
        <f t="shared" si="820"/>
        <v>high value</v>
      </c>
      <c r="S7526" t="str">
        <f t="shared" si="821"/>
        <v>Low</v>
      </c>
      <c r="T7526" t="str">
        <f t="shared" si="822"/>
        <v>Jan</v>
      </c>
      <c r="U7526">
        <f t="shared" si="823"/>
        <v>2024</v>
      </c>
      <c r="V7526" t="str">
        <f t="shared" si="824"/>
        <v>10-15</v>
      </c>
      <c r="W7526" t="str">
        <f t="shared" si="825"/>
        <v>Medium</v>
      </c>
    </row>
    <row r="7527" spans="1:23" x14ac:dyDescent="0.3">
      <c r="A7527">
        <v>607526</v>
      </c>
      <c r="B7527">
        <v>63171</v>
      </c>
      <c r="C7527">
        <v>21</v>
      </c>
      <c r="D7527" t="s">
        <v>7</v>
      </c>
      <c r="E7527" t="s">
        <v>13</v>
      </c>
      <c r="F7527" t="s">
        <v>30</v>
      </c>
      <c r="G7527" t="s">
        <v>25</v>
      </c>
      <c r="H7527" s="1">
        <v>45541</v>
      </c>
      <c r="I7527" t="s">
        <v>33</v>
      </c>
      <c r="J7527">
        <v>61</v>
      </c>
      <c r="K7527">
        <v>8</v>
      </c>
      <c r="L7527">
        <v>244.87</v>
      </c>
      <c r="M7527">
        <v>21.26</v>
      </c>
      <c r="N7527" t="s">
        <v>49</v>
      </c>
      <c r="O7527">
        <v>3</v>
      </c>
      <c r="P7527" t="str" cm="1">
        <f t="array" ref="P7527">_xlfn.IFS(C7527&lt;25,"18-24", C7527&lt;=35,"25-35", C7527&lt;=50,"36-50",TRUE,"50+")</f>
        <v>18-24</v>
      </c>
      <c r="Q7527" t="str">
        <f t="shared" si="819"/>
        <v>new</v>
      </c>
      <c r="R7527" t="str">
        <f t="shared" si="820"/>
        <v>low</v>
      </c>
      <c r="S7527" t="str">
        <f t="shared" si="821"/>
        <v>medium</v>
      </c>
      <c r="T7527" t="str">
        <f t="shared" si="822"/>
        <v>Sep</v>
      </c>
      <c r="U7527">
        <f t="shared" si="823"/>
        <v>2024</v>
      </c>
      <c r="V7527" t="str">
        <f t="shared" si="824"/>
        <v>5-10</v>
      </c>
      <c r="W7527" t="str">
        <f t="shared" si="825"/>
        <v>Slow</v>
      </c>
    </row>
    <row r="7528" spans="1:23" x14ac:dyDescent="0.3">
      <c r="A7528">
        <v>607527</v>
      </c>
      <c r="B7528">
        <v>39600</v>
      </c>
      <c r="C7528">
        <v>23</v>
      </c>
      <c r="D7528" t="s">
        <v>4</v>
      </c>
      <c r="E7528" t="s">
        <v>15</v>
      </c>
      <c r="F7528" t="s">
        <v>19</v>
      </c>
      <c r="G7528" t="s">
        <v>23</v>
      </c>
      <c r="H7528" s="1">
        <v>45634</v>
      </c>
      <c r="I7528" t="s">
        <v>33</v>
      </c>
      <c r="J7528">
        <v>51</v>
      </c>
      <c r="K7528">
        <v>6.1</v>
      </c>
      <c r="L7528">
        <v>996.45</v>
      </c>
      <c r="M7528">
        <v>100.76</v>
      </c>
      <c r="N7528" t="s">
        <v>47</v>
      </c>
      <c r="O7528">
        <v>4</v>
      </c>
      <c r="P7528" t="str" cm="1">
        <f t="array" ref="P7528">_xlfn.IFS(C7528&lt;25,"18-24", C7528&lt;=35,"25-35", C7528&lt;=50,"36-50",TRUE,"50+")</f>
        <v>18-24</v>
      </c>
      <c r="Q7528" t="str">
        <f t="shared" si="819"/>
        <v>new</v>
      </c>
      <c r="R7528" t="str">
        <f t="shared" si="820"/>
        <v>high value</v>
      </c>
      <c r="S7528" t="str">
        <f t="shared" si="821"/>
        <v>medium</v>
      </c>
      <c r="T7528" t="str">
        <f t="shared" si="822"/>
        <v>Dec</v>
      </c>
      <c r="U7528">
        <f t="shared" si="823"/>
        <v>2024</v>
      </c>
      <c r="V7528" t="str">
        <f t="shared" si="824"/>
        <v>5-10</v>
      </c>
      <c r="W7528" t="str">
        <f t="shared" si="825"/>
        <v>Slow</v>
      </c>
    </row>
    <row r="7529" spans="1:23" x14ac:dyDescent="0.3">
      <c r="A7529">
        <v>607528</v>
      </c>
      <c r="B7529">
        <v>74969</v>
      </c>
      <c r="C7529">
        <v>62</v>
      </c>
      <c r="D7529" t="s">
        <v>4</v>
      </c>
      <c r="E7529" t="s">
        <v>8</v>
      </c>
      <c r="F7529" t="s">
        <v>26</v>
      </c>
      <c r="G7529" t="s">
        <v>21</v>
      </c>
      <c r="H7529" s="1">
        <v>45326</v>
      </c>
      <c r="I7529" t="s">
        <v>34</v>
      </c>
      <c r="J7529">
        <v>48</v>
      </c>
      <c r="K7529">
        <v>13.3</v>
      </c>
      <c r="L7529">
        <v>731.84</v>
      </c>
      <c r="M7529">
        <v>117.34</v>
      </c>
      <c r="N7529" t="s">
        <v>49</v>
      </c>
      <c r="O7529">
        <v>4</v>
      </c>
      <c r="P7529" t="str" cm="1">
        <f t="array" ref="P7529">_xlfn.IFS(C7529&lt;25,"18-24", C7529&lt;=35,"25-35", C7529&lt;=50,"36-50",TRUE,"50+")</f>
        <v>50+</v>
      </c>
      <c r="Q7529" t="str">
        <f t="shared" si="819"/>
        <v>new</v>
      </c>
      <c r="R7529" t="str">
        <f t="shared" si="820"/>
        <v>high value</v>
      </c>
      <c r="S7529" t="str">
        <f t="shared" si="821"/>
        <v>medium</v>
      </c>
      <c r="T7529" t="str">
        <f t="shared" si="822"/>
        <v>Feb</v>
      </c>
      <c r="U7529">
        <f t="shared" si="823"/>
        <v>2024</v>
      </c>
      <c r="V7529" t="str">
        <f t="shared" si="824"/>
        <v>10-15</v>
      </c>
      <c r="W7529" t="str">
        <f t="shared" si="825"/>
        <v>Slow</v>
      </c>
    </row>
    <row r="7530" spans="1:23" x14ac:dyDescent="0.3">
      <c r="A7530">
        <v>607529</v>
      </c>
      <c r="B7530">
        <v>97396</v>
      </c>
      <c r="C7530">
        <v>42</v>
      </c>
      <c r="D7530" t="s">
        <v>7</v>
      </c>
      <c r="E7530" t="s">
        <v>15</v>
      </c>
      <c r="F7530" t="s">
        <v>18</v>
      </c>
      <c r="G7530" t="s">
        <v>31</v>
      </c>
      <c r="H7530" s="1">
        <v>44749</v>
      </c>
      <c r="I7530" t="s">
        <v>33</v>
      </c>
      <c r="J7530">
        <v>43</v>
      </c>
      <c r="K7530">
        <v>13.8</v>
      </c>
      <c r="L7530">
        <v>701.91</v>
      </c>
      <c r="M7530">
        <v>69.349999999999994</v>
      </c>
      <c r="N7530" t="s">
        <v>50</v>
      </c>
      <c r="O7530">
        <v>5</v>
      </c>
      <c r="P7530" t="str" cm="1">
        <f t="array" ref="P7530">_xlfn.IFS(C7530&lt;25,"18-24", C7530&lt;=35,"25-35", C7530&lt;=50,"36-50",TRUE,"50+")</f>
        <v>36-50</v>
      </c>
      <c r="Q7530" t="str">
        <f t="shared" si="819"/>
        <v>new</v>
      </c>
      <c r="R7530" t="str">
        <f t="shared" si="820"/>
        <v>high value</v>
      </c>
      <c r="S7530" t="str">
        <f t="shared" si="821"/>
        <v>High</v>
      </c>
      <c r="T7530" t="str">
        <f t="shared" si="822"/>
        <v>Jul</v>
      </c>
      <c r="U7530">
        <f t="shared" si="823"/>
        <v>2022</v>
      </c>
      <c r="V7530" t="str">
        <f t="shared" si="824"/>
        <v>10-15</v>
      </c>
      <c r="W7530" t="str">
        <f t="shared" si="825"/>
        <v>Medium</v>
      </c>
    </row>
    <row r="7531" spans="1:23" x14ac:dyDescent="0.3">
      <c r="A7531">
        <v>607530</v>
      </c>
      <c r="B7531">
        <v>62901</v>
      </c>
      <c r="C7531">
        <v>55</v>
      </c>
      <c r="D7531" t="s">
        <v>7</v>
      </c>
      <c r="E7531" t="s">
        <v>5</v>
      </c>
      <c r="F7531" t="s">
        <v>30</v>
      </c>
      <c r="G7531" t="s">
        <v>31</v>
      </c>
      <c r="H7531" s="1">
        <v>44797</v>
      </c>
      <c r="I7531" t="s">
        <v>34</v>
      </c>
      <c r="J7531">
        <v>87</v>
      </c>
      <c r="K7531">
        <v>9.5</v>
      </c>
      <c r="L7531">
        <v>1143.24</v>
      </c>
      <c r="M7531">
        <v>117.58</v>
      </c>
      <c r="N7531" t="s">
        <v>49</v>
      </c>
      <c r="O7531">
        <v>1</v>
      </c>
      <c r="P7531" t="str" cm="1">
        <f t="array" ref="P7531">_xlfn.IFS(C7531&lt;25,"18-24", C7531&lt;=35,"25-35", C7531&lt;=50,"36-50",TRUE,"50+")</f>
        <v>50+</v>
      </c>
      <c r="Q7531" t="str">
        <f t="shared" si="819"/>
        <v>new</v>
      </c>
      <c r="R7531" t="str">
        <f t="shared" si="820"/>
        <v>high value</v>
      </c>
      <c r="S7531" t="str">
        <f t="shared" si="821"/>
        <v>Low</v>
      </c>
      <c r="T7531" t="str">
        <f t="shared" si="822"/>
        <v>Aug</v>
      </c>
      <c r="U7531">
        <f t="shared" si="823"/>
        <v>2022</v>
      </c>
      <c r="V7531" t="str">
        <f t="shared" si="824"/>
        <v>5-10</v>
      </c>
      <c r="W7531" t="str">
        <f t="shared" si="825"/>
        <v>Slow</v>
      </c>
    </row>
    <row r="7532" spans="1:23" x14ac:dyDescent="0.3">
      <c r="A7532">
        <v>607531</v>
      </c>
      <c r="B7532">
        <v>56146</v>
      </c>
      <c r="C7532">
        <v>28</v>
      </c>
      <c r="D7532" t="s">
        <v>7</v>
      </c>
      <c r="E7532" t="s">
        <v>8</v>
      </c>
      <c r="F7532" t="s">
        <v>28</v>
      </c>
      <c r="G7532" t="s">
        <v>21</v>
      </c>
      <c r="H7532" s="1">
        <v>45594</v>
      </c>
      <c r="I7532" t="s">
        <v>33</v>
      </c>
      <c r="J7532">
        <v>60</v>
      </c>
      <c r="K7532">
        <v>4.2</v>
      </c>
      <c r="L7532">
        <v>948.87</v>
      </c>
      <c r="M7532">
        <v>37.79</v>
      </c>
      <c r="N7532" t="s">
        <v>47</v>
      </c>
      <c r="O7532">
        <v>2</v>
      </c>
      <c r="P7532" t="str" cm="1">
        <f t="array" ref="P7532">_xlfn.IFS(C7532&lt;25,"18-24", C7532&lt;=35,"25-35", C7532&lt;=50,"36-50",TRUE,"50+")</f>
        <v>25-35</v>
      </c>
      <c r="Q7532" t="str">
        <f t="shared" si="819"/>
        <v>new</v>
      </c>
      <c r="R7532" t="str">
        <f t="shared" si="820"/>
        <v>high value</v>
      </c>
      <c r="S7532" t="str">
        <f t="shared" si="821"/>
        <v>Low</v>
      </c>
      <c r="T7532" t="str">
        <f t="shared" si="822"/>
        <v>Oct</v>
      </c>
      <c r="U7532">
        <f t="shared" si="823"/>
        <v>2024</v>
      </c>
      <c r="V7532" t="str">
        <f t="shared" si="824"/>
        <v>0-5</v>
      </c>
      <c r="W7532" t="str">
        <f t="shared" si="825"/>
        <v>Slow</v>
      </c>
    </row>
    <row r="7533" spans="1:23" x14ac:dyDescent="0.3">
      <c r="A7533">
        <v>607532</v>
      </c>
      <c r="B7533">
        <v>44927</v>
      </c>
      <c r="C7533">
        <v>44</v>
      </c>
      <c r="D7533" t="s">
        <v>7</v>
      </c>
      <c r="E7533" t="s">
        <v>11</v>
      </c>
      <c r="F7533" t="s">
        <v>24</v>
      </c>
      <c r="G7533" t="s">
        <v>29</v>
      </c>
      <c r="H7533" s="1">
        <v>44914</v>
      </c>
      <c r="I7533" t="s">
        <v>33</v>
      </c>
      <c r="J7533">
        <v>55</v>
      </c>
      <c r="K7533">
        <v>2.1</v>
      </c>
      <c r="L7533">
        <v>1168.5899999999999</v>
      </c>
      <c r="M7533">
        <v>33.799999999999997</v>
      </c>
      <c r="N7533" t="s">
        <v>50</v>
      </c>
      <c r="O7533">
        <v>3</v>
      </c>
      <c r="P7533" t="str" cm="1">
        <f t="array" ref="P7533">_xlfn.IFS(C7533&lt;25,"18-24", C7533&lt;=35,"25-35", C7533&lt;=50,"36-50",TRUE,"50+")</f>
        <v>36-50</v>
      </c>
      <c r="Q7533" t="str">
        <f t="shared" si="819"/>
        <v>new</v>
      </c>
      <c r="R7533" t="str">
        <f t="shared" si="820"/>
        <v>high value</v>
      </c>
      <c r="S7533" t="str">
        <f t="shared" si="821"/>
        <v>medium</v>
      </c>
      <c r="T7533" t="str">
        <f t="shared" si="822"/>
        <v>Dec</v>
      </c>
      <c r="U7533">
        <f t="shared" si="823"/>
        <v>2022</v>
      </c>
      <c r="V7533" t="str">
        <f t="shared" si="824"/>
        <v>0-5</v>
      </c>
      <c r="W7533" t="str">
        <f t="shared" si="825"/>
        <v>Slow</v>
      </c>
    </row>
    <row r="7534" spans="1:23" x14ac:dyDescent="0.3">
      <c r="A7534">
        <v>607533</v>
      </c>
      <c r="B7534">
        <v>74645</v>
      </c>
      <c r="C7534">
        <v>56</v>
      </c>
      <c r="D7534" t="s">
        <v>7</v>
      </c>
      <c r="E7534" t="s">
        <v>5</v>
      </c>
      <c r="F7534" t="s">
        <v>32</v>
      </c>
      <c r="G7534" t="s">
        <v>29</v>
      </c>
      <c r="H7534" s="1">
        <v>45499</v>
      </c>
      <c r="I7534" t="s">
        <v>33</v>
      </c>
      <c r="J7534">
        <v>41</v>
      </c>
      <c r="K7534">
        <v>1.7</v>
      </c>
      <c r="L7534">
        <v>918.5</v>
      </c>
      <c r="M7534">
        <v>79.37</v>
      </c>
      <c r="N7534" t="s">
        <v>47</v>
      </c>
      <c r="O7534">
        <v>4</v>
      </c>
      <c r="P7534" t="str" cm="1">
        <f t="array" ref="P7534">_xlfn.IFS(C7534&lt;25,"18-24", C7534&lt;=35,"25-35", C7534&lt;=50,"36-50",TRUE,"50+")</f>
        <v>50+</v>
      </c>
      <c r="Q7534" t="str">
        <f t="shared" si="819"/>
        <v>new</v>
      </c>
      <c r="R7534" t="str">
        <f t="shared" si="820"/>
        <v>high value</v>
      </c>
      <c r="S7534" t="str">
        <f t="shared" si="821"/>
        <v>medium</v>
      </c>
      <c r="T7534" t="str">
        <f t="shared" si="822"/>
        <v>Jul</v>
      </c>
      <c r="U7534">
        <f t="shared" si="823"/>
        <v>2024</v>
      </c>
      <c r="V7534" t="str">
        <f t="shared" si="824"/>
        <v>0-5</v>
      </c>
      <c r="W7534" t="str">
        <f t="shared" si="825"/>
        <v>Medium</v>
      </c>
    </row>
    <row r="7535" spans="1:23" x14ac:dyDescent="0.3">
      <c r="A7535">
        <v>607534</v>
      </c>
      <c r="B7535">
        <v>79336</v>
      </c>
      <c r="C7535">
        <v>21</v>
      </c>
      <c r="D7535" t="s">
        <v>4</v>
      </c>
      <c r="E7535" t="s">
        <v>16</v>
      </c>
      <c r="F7535" t="s">
        <v>19</v>
      </c>
      <c r="G7535" t="s">
        <v>25</v>
      </c>
      <c r="H7535" s="1">
        <v>44663</v>
      </c>
      <c r="I7535" t="s">
        <v>33</v>
      </c>
      <c r="J7535">
        <v>35</v>
      </c>
      <c r="K7535">
        <v>5.2</v>
      </c>
      <c r="L7535">
        <v>1328.27</v>
      </c>
      <c r="M7535">
        <v>108.38</v>
      </c>
      <c r="N7535" t="s">
        <v>47</v>
      </c>
      <c r="O7535">
        <v>5</v>
      </c>
      <c r="P7535" t="str" cm="1">
        <f t="array" ref="P7535">_xlfn.IFS(C7535&lt;25,"18-24", C7535&lt;=35,"25-35", C7535&lt;=50,"36-50",TRUE,"50+")</f>
        <v>18-24</v>
      </c>
      <c r="Q7535" t="str">
        <f t="shared" si="819"/>
        <v>new</v>
      </c>
      <c r="R7535" t="str">
        <f t="shared" si="820"/>
        <v>high value</v>
      </c>
      <c r="S7535" t="str">
        <f t="shared" si="821"/>
        <v>High</v>
      </c>
      <c r="T7535" t="str">
        <f t="shared" si="822"/>
        <v>Apr</v>
      </c>
      <c r="U7535">
        <f t="shared" si="823"/>
        <v>2022</v>
      </c>
      <c r="V7535" t="str">
        <f t="shared" si="824"/>
        <v>5-10</v>
      </c>
      <c r="W7535" t="str">
        <f t="shared" si="825"/>
        <v>Medium</v>
      </c>
    </row>
    <row r="7536" spans="1:23" x14ac:dyDescent="0.3">
      <c r="A7536">
        <v>607535</v>
      </c>
      <c r="B7536">
        <v>93220</v>
      </c>
      <c r="C7536">
        <v>37</v>
      </c>
      <c r="D7536" t="s">
        <v>7</v>
      </c>
      <c r="E7536" t="s">
        <v>11</v>
      </c>
      <c r="F7536" t="s">
        <v>24</v>
      </c>
      <c r="G7536" t="s">
        <v>29</v>
      </c>
      <c r="H7536" s="1">
        <v>45094</v>
      </c>
      <c r="I7536" t="s">
        <v>33</v>
      </c>
      <c r="J7536">
        <v>62</v>
      </c>
      <c r="K7536">
        <v>10.7</v>
      </c>
      <c r="L7536">
        <v>151.6</v>
      </c>
      <c r="M7536">
        <v>117.78</v>
      </c>
      <c r="N7536" t="s">
        <v>48</v>
      </c>
      <c r="O7536">
        <v>1</v>
      </c>
      <c r="P7536" t="str" cm="1">
        <f t="array" ref="P7536">_xlfn.IFS(C7536&lt;25,"18-24", C7536&lt;=35,"25-35", C7536&lt;=50,"36-50",TRUE,"50+")</f>
        <v>36-50</v>
      </c>
      <c r="Q7536" t="str">
        <f t="shared" si="819"/>
        <v>new</v>
      </c>
      <c r="R7536" t="str">
        <f t="shared" si="820"/>
        <v>low</v>
      </c>
      <c r="S7536" t="str">
        <f t="shared" si="821"/>
        <v>Low</v>
      </c>
      <c r="T7536" t="str">
        <f t="shared" si="822"/>
        <v>Jun</v>
      </c>
      <c r="U7536">
        <f t="shared" si="823"/>
        <v>2023</v>
      </c>
      <c r="V7536" t="str">
        <f t="shared" si="824"/>
        <v>10-15</v>
      </c>
      <c r="W7536" t="str">
        <f t="shared" si="825"/>
        <v>Slow</v>
      </c>
    </row>
    <row r="7537" spans="1:23" x14ac:dyDescent="0.3">
      <c r="A7537">
        <v>607536</v>
      </c>
      <c r="B7537">
        <v>31006</v>
      </c>
      <c r="C7537">
        <v>30</v>
      </c>
      <c r="D7537" t="s">
        <v>4</v>
      </c>
      <c r="E7537" t="s">
        <v>8</v>
      </c>
      <c r="F7537" t="s">
        <v>22</v>
      </c>
      <c r="G7537" t="s">
        <v>29</v>
      </c>
      <c r="H7537" s="1">
        <v>44623</v>
      </c>
      <c r="I7537" t="s">
        <v>33</v>
      </c>
      <c r="J7537">
        <v>32</v>
      </c>
      <c r="K7537">
        <v>5.3</v>
      </c>
      <c r="L7537">
        <v>829.15</v>
      </c>
      <c r="M7537">
        <v>56.88</v>
      </c>
      <c r="N7537" t="s">
        <v>49</v>
      </c>
      <c r="O7537">
        <v>5</v>
      </c>
      <c r="P7537" t="str" cm="1">
        <f t="array" ref="P7537">_xlfn.IFS(C7537&lt;25,"18-24", C7537&lt;=35,"25-35", C7537&lt;=50,"36-50",TRUE,"50+")</f>
        <v>25-35</v>
      </c>
      <c r="Q7537" t="str">
        <f t="shared" si="819"/>
        <v>new</v>
      </c>
      <c r="R7537" t="str">
        <f t="shared" si="820"/>
        <v>high value</v>
      </c>
      <c r="S7537" t="str">
        <f t="shared" si="821"/>
        <v>High</v>
      </c>
      <c r="T7537" t="str">
        <f t="shared" si="822"/>
        <v>Mar</v>
      </c>
      <c r="U7537">
        <f t="shared" si="823"/>
        <v>2022</v>
      </c>
      <c r="V7537" t="str">
        <f t="shared" si="824"/>
        <v>5-10</v>
      </c>
      <c r="W7537" t="str">
        <f t="shared" si="825"/>
        <v>Medium</v>
      </c>
    </row>
    <row r="7538" spans="1:23" x14ac:dyDescent="0.3">
      <c r="A7538">
        <v>607537</v>
      </c>
      <c r="B7538">
        <v>50633</v>
      </c>
      <c r="C7538">
        <v>49</v>
      </c>
      <c r="D7538" t="s">
        <v>4</v>
      </c>
      <c r="E7538" t="s">
        <v>13</v>
      </c>
      <c r="F7538" t="s">
        <v>30</v>
      </c>
      <c r="G7538" t="s">
        <v>29</v>
      </c>
      <c r="H7538" s="1">
        <v>44855</v>
      </c>
      <c r="I7538" t="s">
        <v>33</v>
      </c>
      <c r="J7538">
        <v>39</v>
      </c>
      <c r="K7538">
        <v>10</v>
      </c>
      <c r="L7538">
        <v>178.76</v>
      </c>
      <c r="M7538">
        <v>89.65</v>
      </c>
      <c r="N7538" t="s">
        <v>49</v>
      </c>
      <c r="O7538">
        <v>4</v>
      </c>
      <c r="P7538" t="str" cm="1">
        <f t="array" ref="P7538">_xlfn.IFS(C7538&lt;25,"18-24", C7538&lt;=35,"25-35", C7538&lt;=50,"36-50",TRUE,"50+")</f>
        <v>36-50</v>
      </c>
      <c r="Q7538" t="str">
        <f t="shared" si="819"/>
        <v>repeat</v>
      </c>
      <c r="R7538" t="str">
        <f t="shared" si="820"/>
        <v>low</v>
      </c>
      <c r="S7538" t="str">
        <f t="shared" si="821"/>
        <v>medium</v>
      </c>
      <c r="T7538" t="str">
        <f t="shared" si="822"/>
        <v>Oct</v>
      </c>
      <c r="U7538">
        <f t="shared" si="823"/>
        <v>2022</v>
      </c>
      <c r="V7538" t="str">
        <f t="shared" si="824"/>
        <v>5-10</v>
      </c>
      <c r="W7538" t="str">
        <f t="shared" si="825"/>
        <v>Medium</v>
      </c>
    </row>
    <row r="7539" spans="1:23" x14ac:dyDescent="0.3">
      <c r="A7539">
        <v>607538</v>
      </c>
      <c r="B7539">
        <v>25427</v>
      </c>
      <c r="C7539">
        <v>57</v>
      </c>
      <c r="D7539" t="s">
        <v>4</v>
      </c>
      <c r="E7539" t="s">
        <v>15</v>
      </c>
      <c r="F7539" t="s">
        <v>28</v>
      </c>
      <c r="G7539" t="s">
        <v>27</v>
      </c>
      <c r="H7539" s="1">
        <v>45102</v>
      </c>
      <c r="I7539" t="s">
        <v>33</v>
      </c>
      <c r="J7539">
        <v>27</v>
      </c>
      <c r="K7539">
        <v>7.4</v>
      </c>
      <c r="L7539">
        <v>223.69</v>
      </c>
      <c r="M7539">
        <v>39.74</v>
      </c>
      <c r="N7539" t="s">
        <v>48</v>
      </c>
      <c r="O7539">
        <v>5</v>
      </c>
      <c r="P7539" t="str" cm="1">
        <f t="array" ref="P7539">_xlfn.IFS(C7539&lt;25,"18-24", C7539&lt;=35,"25-35", C7539&lt;=50,"36-50",TRUE,"50+")</f>
        <v>50+</v>
      </c>
      <c r="Q7539" t="str">
        <f t="shared" si="819"/>
        <v>new</v>
      </c>
      <c r="R7539" t="str">
        <f t="shared" si="820"/>
        <v>low</v>
      </c>
      <c r="S7539" t="str">
        <f t="shared" si="821"/>
        <v>High</v>
      </c>
      <c r="T7539" t="str">
        <f t="shared" si="822"/>
        <v>Jun</v>
      </c>
      <c r="U7539">
        <f t="shared" si="823"/>
        <v>2023</v>
      </c>
      <c r="V7539" t="str">
        <f t="shared" si="824"/>
        <v>5-10</v>
      </c>
      <c r="W7539" t="str">
        <f t="shared" si="825"/>
        <v>Fast</v>
      </c>
    </row>
    <row r="7540" spans="1:23" x14ac:dyDescent="0.3">
      <c r="A7540">
        <v>607539</v>
      </c>
      <c r="B7540">
        <v>39016</v>
      </c>
      <c r="C7540">
        <v>38</v>
      </c>
      <c r="D7540" t="s">
        <v>4</v>
      </c>
      <c r="E7540" t="s">
        <v>5</v>
      </c>
      <c r="F7540" t="s">
        <v>18</v>
      </c>
      <c r="G7540" t="s">
        <v>27</v>
      </c>
      <c r="H7540" s="1">
        <v>45230</v>
      </c>
      <c r="I7540" t="s">
        <v>33</v>
      </c>
      <c r="J7540">
        <v>79</v>
      </c>
      <c r="K7540">
        <v>6</v>
      </c>
      <c r="L7540">
        <v>1344.69</v>
      </c>
      <c r="M7540">
        <v>21.94</v>
      </c>
      <c r="N7540" t="s">
        <v>49</v>
      </c>
      <c r="O7540">
        <v>4</v>
      </c>
      <c r="P7540" t="str" cm="1">
        <f t="array" ref="P7540">_xlfn.IFS(C7540&lt;25,"18-24", C7540&lt;=35,"25-35", C7540&lt;=50,"36-50",TRUE,"50+")</f>
        <v>36-50</v>
      </c>
      <c r="Q7540" t="str">
        <f t="shared" si="819"/>
        <v>new</v>
      </c>
      <c r="R7540" t="str">
        <f t="shared" si="820"/>
        <v>high value</v>
      </c>
      <c r="S7540" t="str">
        <f t="shared" si="821"/>
        <v>medium</v>
      </c>
      <c r="T7540" t="str">
        <f t="shared" si="822"/>
        <v>Oct</v>
      </c>
      <c r="U7540">
        <f t="shared" si="823"/>
        <v>2023</v>
      </c>
      <c r="V7540" t="str">
        <f t="shared" si="824"/>
        <v>5-10</v>
      </c>
      <c r="W7540" t="str">
        <f t="shared" si="825"/>
        <v>Slow</v>
      </c>
    </row>
    <row r="7541" spans="1:23" x14ac:dyDescent="0.3">
      <c r="A7541">
        <v>607540</v>
      </c>
      <c r="B7541">
        <v>37413</v>
      </c>
      <c r="C7541">
        <v>22</v>
      </c>
      <c r="D7541" t="s">
        <v>4</v>
      </c>
      <c r="E7541" t="s">
        <v>16</v>
      </c>
      <c r="F7541" t="s">
        <v>26</v>
      </c>
      <c r="G7541" t="s">
        <v>23</v>
      </c>
      <c r="H7541" s="1">
        <v>44645</v>
      </c>
      <c r="I7541" t="s">
        <v>34</v>
      </c>
      <c r="J7541">
        <v>72</v>
      </c>
      <c r="K7541">
        <v>12.1</v>
      </c>
      <c r="L7541">
        <v>1054.8800000000001</v>
      </c>
      <c r="M7541">
        <v>96.04</v>
      </c>
      <c r="N7541" t="s">
        <v>47</v>
      </c>
      <c r="O7541">
        <v>5</v>
      </c>
      <c r="P7541" t="str" cm="1">
        <f t="array" ref="P7541">_xlfn.IFS(C7541&lt;25,"18-24", C7541&lt;=35,"25-35", C7541&lt;=50,"36-50",TRUE,"50+")</f>
        <v>18-24</v>
      </c>
      <c r="Q7541" t="str">
        <f t="shared" si="819"/>
        <v>new</v>
      </c>
      <c r="R7541" t="str">
        <f t="shared" si="820"/>
        <v>high value</v>
      </c>
      <c r="S7541" t="str">
        <f t="shared" si="821"/>
        <v>High</v>
      </c>
      <c r="T7541" t="str">
        <f t="shared" si="822"/>
        <v>Mar</v>
      </c>
      <c r="U7541">
        <f t="shared" si="823"/>
        <v>2022</v>
      </c>
      <c r="V7541" t="str">
        <f t="shared" si="824"/>
        <v>10-15</v>
      </c>
      <c r="W7541" t="str">
        <f t="shared" si="825"/>
        <v>Slow</v>
      </c>
    </row>
    <row r="7542" spans="1:23" x14ac:dyDescent="0.3">
      <c r="A7542">
        <v>607541</v>
      </c>
      <c r="B7542">
        <v>80540</v>
      </c>
      <c r="C7542">
        <v>40</v>
      </c>
      <c r="D7542" t="s">
        <v>4</v>
      </c>
      <c r="E7542" t="s">
        <v>8</v>
      </c>
      <c r="F7542" t="s">
        <v>19</v>
      </c>
      <c r="G7542" t="s">
        <v>27</v>
      </c>
      <c r="H7542" s="1">
        <v>44607</v>
      </c>
      <c r="I7542" t="s">
        <v>34</v>
      </c>
      <c r="J7542">
        <v>75</v>
      </c>
      <c r="K7542">
        <v>4.0999999999999996</v>
      </c>
      <c r="L7542">
        <v>1290.3</v>
      </c>
      <c r="M7542">
        <v>59.31</v>
      </c>
      <c r="N7542" t="s">
        <v>49</v>
      </c>
      <c r="O7542">
        <v>3</v>
      </c>
      <c r="P7542" t="str" cm="1">
        <f t="array" ref="P7542">_xlfn.IFS(C7542&lt;25,"18-24", C7542&lt;=35,"25-35", C7542&lt;=50,"36-50",TRUE,"50+")</f>
        <v>36-50</v>
      </c>
      <c r="Q7542" t="str">
        <f t="shared" si="819"/>
        <v>new</v>
      </c>
      <c r="R7542" t="str">
        <f t="shared" si="820"/>
        <v>high value</v>
      </c>
      <c r="S7542" t="str">
        <f t="shared" si="821"/>
        <v>medium</v>
      </c>
      <c r="T7542" t="str">
        <f t="shared" si="822"/>
        <v>Feb</v>
      </c>
      <c r="U7542">
        <f t="shared" si="823"/>
        <v>2022</v>
      </c>
      <c r="V7542" t="str">
        <f t="shared" si="824"/>
        <v>0-5</v>
      </c>
      <c r="W7542" t="str">
        <f t="shared" si="825"/>
        <v>Slow</v>
      </c>
    </row>
    <row r="7543" spans="1:23" x14ac:dyDescent="0.3">
      <c r="A7543">
        <v>607542</v>
      </c>
      <c r="B7543">
        <v>97313</v>
      </c>
      <c r="C7543">
        <v>42</v>
      </c>
      <c r="D7543" t="s">
        <v>7</v>
      </c>
      <c r="E7543" t="s">
        <v>15</v>
      </c>
      <c r="F7543" t="s">
        <v>19</v>
      </c>
      <c r="G7543" t="s">
        <v>29</v>
      </c>
      <c r="H7543" s="1">
        <v>45533</v>
      </c>
      <c r="I7543" t="s">
        <v>33</v>
      </c>
      <c r="J7543">
        <v>82</v>
      </c>
      <c r="K7543">
        <v>3.2</v>
      </c>
      <c r="L7543">
        <v>871.29</v>
      </c>
      <c r="M7543">
        <v>63.58</v>
      </c>
      <c r="N7543" t="s">
        <v>47</v>
      </c>
      <c r="O7543">
        <v>5</v>
      </c>
      <c r="P7543" t="str" cm="1">
        <f t="array" ref="P7543">_xlfn.IFS(C7543&lt;25,"18-24", C7543&lt;=35,"25-35", C7543&lt;=50,"36-50",TRUE,"50+")</f>
        <v>36-50</v>
      </c>
      <c r="Q7543" t="str">
        <f t="shared" si="819"/>
        <v>new</v>
      </c>
      <c r="R7543" t="str">
        <f t="shared" si="820"/>
        <v>high value</v>
      </c>
      <c r="S7543" t="str">
        <f t="shared" si="821"/>
        <v>High</v>
      </c>
      <c r="T7543" t="str">
        <f t="shared" si="822"/>
        <v>Aug</v>
      </c>
      <c r="U7543">
        <f t="shared" si="823"/>
        <v>2024</v>
      </c>
      <c r="V7543" t="str">
        <f t="shared" si="824"/>
        <v>0-5</v>
      </c>
      <c r="W7543" t="str">
        <f t="shared" si="825"/>
        <v>Slow</v>
      </c>
    </row>
    <row r="7544" spans="1:23" x14ac:dyDescent="0.3">
      <c r="A7544">
        <v>607543</v>
      </c>
      <c r="B7544">
        <v>60856</v>
      </c>
      <c r="C7544">
        <v>40</v>
      </c>
      <c r="D7544" t="s">
        <v>4</v>
      </c>
      <c r="E7544" t="s">
        <v>15</v>
      </c>
      <c r="F7544" t="s">
        <v>22</v>
      </c>
      <c r="G7544" t="s">
        <v>23</v>
      </c>
      <c r="H7544" s="1">
        <v>45513</v>
      </c>
      <c r="I7544" t="s">
        <v>33</v>
      </c>
      <c r="J7544">
        <v>50</v>
      </c>
      <c r="K7544">
        <v>4</v>
      </c>
      <c r="L7544">
        <v>1316.4</v>
      </c>
      <c r="M7544">
        <v>34.11</v>
      </c>
      <c r="N7544" t="s">
        <v>49</v>
      </c>
      <c r="O7544">
        <v>1</v>
      </c>
      <c r="P7544" t="str" cm="1">
        <f t="array" ref="P7544">_xlfn.IFS(C7544&lt;25,"18-24", C7544&lt;=35,"25-35", C7544&lt;=50,"36-50",TRUE,"50+")</f>
        <v>36-50</v>
      </c>
      <c r="Q7544" t="str">
        <f t="shared" si="819"/>
        <v>new</v>
      </c>
      <c r="R7544" t="str">
        <f t="shared" si="820"/>
        <v>high value</v>
      </c>
      <c r="S7544" t="str">
        <f t="shared" si="821"/>
        <v>Low</v>
      </c>
      <c r="T7544" t="str">
        <f t="shared" si="822"/>
        <v>Aug</v>
      </c>
      <c r="U7544">
        <f t="shared" si="823"/>
        <v>2024</v>
      </c>
      <c r="V7544" t="str">
        <f t="shared" si="824"/>
        <v>0-5</v>
      </c>
      <c r="W7544" t="str">
        <f t="shared" si="825"/>
        <v>Slow</v>
      </c>
    </row>
    <row r="7545" spans="1:23" x14ac:dyDescent="0.3">
      <c r="A7545">
        <v>607544</v>
      </c>
      <c r="B7545">
        <v>99472</v>
      </c>
      <c r="C7545">
        <v>19</v>
      </c>
      <c r="D7545" t="s">
        <v>7</v>
      </c>
      <c r="E7545" t="s">
        <v>8</v>
      </c>
      <c r="F7545" t="s">
        <v>26</v>
      </c>
      <c r="G7545" t="s">
        <v>27</v>
      </c>
      <c r="H7545" s="1">
        <v>44787</v>
      </c>
      <c r="I7545" t="s">
        <v>33</v>
      </c>
      <c r="J7545">
        <v>34</v>
      </c>
      <c r="K7545">
        <v>1.4</v>
      </c>
      <c r="L7545">
        <v>850.87</v>
      </c>
      <c r="M7545">
        <v>83.07</v>
      </c>
      <c r="N7545" t="s">
        <v>50</v>
      </c>
      <c r="O7545">
        <v>2</v>
      </c>
      <c r="P7545" t="str" cm="1">
        <f t="array" ref="P7545">_xlfn.IFS(C7545&lt;25,"18-24", C7545&lt;=35,"25-35", C7545&lt;=50,"36-50",TRUE,"50+")</f>
        <v>18-24</v>
      </c>
      <c r="Q7545" t="str">
        <f t="shared" si="819"/>
        <v>new</v>
      </c>
      <c r="R7545" t="str">
        <f t="shared" si="820"/>
        <v>high value</v>
      </c>
      <c r="S7545" t="str">
        <f t="shared" si="821"/>
        <v>Low</v>
      </c>
      <c r="T7545" t="str">
        <f t="shared" si="822"/>
        <v>Aug</v>
      </c>
      <c r="U7545">
        <f t="shared" si="823"/>
        <v>2022</v>
      </c>
      <c r="V7545" t="str">
        <f t="shared" si="824"/>
        <v>0-5</v>
      </c>
      <c r="W7545" t="str">
        <f t="shared" si="825"/>
        <v>Medium</v>
      </c>
    </row>
    <row r="7546" spans="1:23" x14ac:dyDescent="0.3">
      <c r="A7546">
        <v>607545</v>
      </c>
      <c r="B7546">
        <v>52032</v>
      </c>
      <c r="C7546">
        <v>18</v>
      </c>
      <c r="D7546" t="s">
        <v>4</v>
      </c>
      <c r="E7546" t="s">
        <v>15</v>
      </c>
      <c r="F7546" t="s">
        <v>26</v>
      </c>
      <c r="G7546" t="s">
        <v>27</v>
      </c>
      <c r="H7546" s="1">
        <v>45083</v>
      </c>
      <c r="I7546" t="s">
        <v>34</v>
      </c>
      <c r="J7546">
        <v>54</v>
      </c>
      <c r="K7546">
        <v>14.4</v>
      </c>
      <c r="L7546">
        <v>1159.99</v>
      </c>
      <c r="M7546">
        <v>68.13</v>
      </c>
      <c r="N7546" t="s">
        <v>50</v>
      </c>
      <c r="O7546">
        <v>5</v>
      </c>
      <c r="P7546" t="str" cm="1">
        <f t="array" ref="P7546">_xlfn.IFS(C7546&lt;25,"18-24", C7546&lt;=35,"25-35", C7546&lt;=50,"36-50",TRUE,"50+")</f>
        <v>18-24</v>
      </c>
      <c r="Q7546" t="str">
        <f t="shared" si="819"/>
        <v>new</v>
      </c>
      <c r="R7546" t="str">
        <f t="shared" si="820"/>
        <v>high value</v>
      </c>
      <c r="S7546" t="str">
        <f t="shared" si="821"/>
        <v>High</v>
      </c>
      <c r="T7546" t="str">
        <f t="shared" si="822"/>
        <v>Jun</v>
      </c>
      <c r="U7546">
        <f t="shared" si="823"/>
        <v>2023</v>
      </c>
      <c r="V7546" t="str">
        <f t="shared" si="824"/>
        <v>10-15</v>
      </c>
      <c r="W7546" t="str">
        <f t="shared" si="825"/>
        <v>Slow</v>
      </c>
    </row>
    <row r="7547" spans="1:23" x14ac:dyDescent="0.3">
      <c r="A7547">
        <v>607546</v>
      </c>
      <c r="B7547">
        <v>81450</v>
      </c>
      <c r="C7547">
        <v>28</v>
      </c>
      <c r="D7547" t="s">
        <v>7</v>
      </c>
      <c r="E7547" t="s">
        <v>11</v>
      </c>
      <c r="F7547" t="s">
        <v>24</v>
      </c>
      <c r="G7547" t="s">
        <v>27</v>
      </c>
      <c r="H7547" s="1">
        <v>45052</v>
      </c>
      <c r="I7547" t="s">
        <v>33</v>
      </c>
      <c r="J7547">
        <v>88</v>
      </c>
      <c r="K7547">
        <v>14.7</v>
      </c>
      <c r="L7547">
        <v>1469.77</v>
      </c>
      <c r="M7547">
        <v>86.43</v>
      </c>
      <c r="N7547" t="s">
        <v>50</v>
      </c>
      <c r="O7547">
        <v>2</v>
      </c>
      <c r="P7547" t="str" cm="1">
        <f t="array" ref="P7547">_xlfn.IFS(C7547&lt;25,"18-24", C7547&lt;=35,"25-35", C7547&lt;=50,"36-50",TRUE,"50+")</f>
        <v>25-35</v>
      </c>
      <c r="Q7547" t="str">
        <f t="shared" si="819"/>
        <v>new</v>
      </c>
      <c r="R7547" t="str">
        <f t="shared" si="820"/>
        <v>high value</v>
      </c>
      <c r="S7547" t="str">
        <f t="shared" si="821"/>
        <v>Low</v>
      </c>
      <c r="T7547" t="str">
        <f t="shared" si="822"/>
        <v>May</v>
      </c>
      <c r="U7547">
        <f t="shared" si="823"/>
        <v>2023</v>
      </c>
      <c r="V7547" t="str">
        <f t="shared" si="824"/>
        <v>10-15</v>
      </c>
      <c r="W7547" t="str">
        <f t="shared" si="825"/>
        <v>Slow</v>
      </c>
    </row>
    <row r="7548" spans="1:23" x14ac:dyDescent="0.3">
      <c r="A7548">
        <v>607547</v>
      </c>
      <c r="B7548">
        <v>92883</v>
      </c>
      <c r="C7548">
        <v>25</v>
      </c>
      <c r="D7548" t="s">
        <v>7</v>
      </c>
      <c r="E7548" t="s">
        <v>5</v>
      </c>
      <c r="F7548" t="s">
        <v>19</v>
      </c>
      <c r="G7548" t="s">
        <v>25</v>
      </c>
      <c r="H7548" s="1">
        <v>44843</v>
      </c>
      <c r="I7548" t="s">
        <v>33</v>
      </c>
      <c r="J7548">
        <v>26</v>
      </c>
      <c r="K7548">
        <v>3.6</v>
      </c>
      <c r="L7548">
        <v>721.51</v>
      </c>
      <c r="M7548">
        <v>74.97</v>
      </c>
      <c r="N7548" t="s">
        <v>50</v>
      </c>
      <c r="O7548">
        <v>5</v>
      </c>
      <c r="P7548" t="str" cm="1">
        <f t="array" ref="P7548">_xlfn.IFS(C7548&lt;25,"18-24", C7548&lt;=35,"25-35", C7548&lt;=50,"36-50",TRUE,"50+")</f>
        <v>25-35</v>
      </c>
      <c r="Q7548" t="str">
        <f t="shared" si="819"/>
        <v>new</v>
      </c>
      <c r="R7548" t="str">
        <f t="shared" si="820"/>
        <v>high value</v>
      </c>
      <c r="S7548" t="str">
        <f t="shared" si="821"/>
        <v>High</v>
      </c>
      <c r="T7548" t="str">
        <f t="shared" si="822"/>
        <v>Oct</v>
      </c>
      <c r="U7548">
        <f t="shared" si="823"/>
        <v>2022</v>
      </c>
      <c r="V7548" t="str">
        <f t="shared" si="824"/>
        <v>0-5</v>
      </c>
      <c r="W7548" t="str">
        <f t="shared" si="825"/>
        <v>Fast</v>
      </c>
    </row>
    <row r="7549" spans="1:23" x14ac:dyDescent="0.3">
      <c r="A7549">
        <v>607548</v>
      </c>
      <c r="B7549">
        <v>14059</v>
      </c>
      <c r="C7549">
        <v>25</v>
      </c>
      <c r="D7549" t="s">
        <v>4</v>
      </c>
      <c r="E7549" t="s">
        <v>8</v>
      </c>
      <c r="F7549" t="s">
        <v>28</v>
      </c>
      <c r="G7549" t="s">
        <v>23</v>
      </c>
      <c r="H7549" s="1">
        <v>44875</v>
      </c>
      <c r="I7549" t="s">
        <v>33</v>
      </c>
      <c r="J7549">
        <v>43</v>
      </c>
      <c r="K7549">
        <v>3.7</v>
      </c>
      <c r="L7549">
        <v>257.86</v>
      </c>
      <c r="M7549">
        <v>59.29</v>
      </c>
      <c r="N7549" t="s">
        <v>49</v>
      </c>
      <c r="O7549">
        <v>3</v>
      </c>
      <c r="P7549" t="str" cm="1">
        <f t="array" ref="P7549">_xlfn.IFS(C7549&lt;25,"18-24", C7549&lt;=35,"25-35", C7549&lt;=50,"36-50",TRUE,"50+")</f>
        <v>25-35</v>
      </c>
      <c r="Q7549" t="str">
        <f t="shared" si="819"/>
        <v>new</v>
      </c>
      <c r="R7549" t="str">
        <f t="shared" si="820"/>
        <v>medium</v>
      </c>
      <c r="S7549" t="str">
        <f t="shared" si="821"/>
        <v>medium</v>
      </c>
      <c r="T7549" t="str">
        <f t="shared" si="822"/>
        <v>Nov</v>
      </c>
      <c r="U7549">
        <f t="shared" si="823"/>
        <v>2022</v>
      </c>
      <c r="V7549" t="str">
        <f t="shared" si="824"/>
        <v>0-5</v>
      </c>
      <c r="W7549" t="str">
        <f t="shared" si="825"/>
        <v>Medium</v>
      </c>
    </row>
    <row r="7550" spans="1:23" x14ac:dyDescent="0.3">
      <c r="A7550">
        <v>607549</v>
      </c>
      <c r="B7550">
        <v>28695</v>
      </c>
      <c r="C7550">
        <v>19</v>
      </c>
      <c r="D7550" t="s">
        <v>7</v>
      </c>
      <c r="E7550" t="s">
        <v>8</v>
      </c>
      <c r="F7550" t="s">
        <v>30</v>
      </c>
      <c r="G7550" t="s">
        <v>27</v>
      </c>
      <c r="H7550" s="1">
        <v>45460</v>
      </c>
      <c r="I7550" t="s">
        <v>34</v>
      </c>
      <c r="J7550">
        <v>37</v>
      </c>
      <c r="K7550">
        <v>9</v>
      </c>
      <c r="L7550">
        <v>366.05</v>
      </c>
      <c r="M7550">
        <v>119.71</v>
      </c>
      <c r="N7550" t="s">
        <v>48</v>
      </c>
      <c r="O7550">
        <v>3</v>
      </c>
      <c r="P7550" t="str" cm="1">
        <f t="array" ref="P7550">_xlfn.IFS(C7550&lt;25,"18-24", C7550&lt;=35,"25-35", C7550&lt;=50,"36-50",TRUE,"50+")</f>
        <v>18-24</v>
      </c>
      <c r="Q7550" t="str">
        <f t="shared" si="819"/>
        <v>new</v>
      </c>
      <c r="R7550" t="str">
        <f t="shared" si="820"/>
        <v>medium</v>
      </c>
      <c r="S7550" t="str">
        <f t="shared" si="821"/>
        <v>medium</v>
      </c>
      <c r="T7550" t="str">
        <f t="shared" si="822"/>
        <v>Jun</v>
      </c>
      <c r="U7550">
        <f t="shared" si="823"/>
        <v>2024</v>
      </c>
      <c r="V7550" t="str">
        <f t="shared" si="824"/>
        <v>5-10</v>
      </c>
      <c r="W7550" t="str">
        <f t="shared" si="825"/>
        <v>Medium</v>
      </c>
    </row>
    <row r="7551" spans="1:23" x14ac:dyDescent="0.3">
      <c r="A7551">
        <v>607550</v>
      </c>
      <c r="B7551">
        <v>25998</v>
      </c>
      <c r="C7551">
        <v>38</v>
      </c>
      <c r="D7551" t="s">
        <v>4</v>
      </c>
      <c r="E7551" t="s">
        <v>13</v>
      </c>
      <c r="F7551" t="s">
        <v>19</v>
      </c>
      <c r="G7551" t="s">
        <v>29</v>
      </c>
      <c r="H7551" s="1">
        <v>45296</v>
      </c>
      <c r="I7551" t="s">
        <v>33</v>
      </c>
      <c r="J7551">
        <v>24</v>
      </c>
      <c r="K7551">
        <v>9.9</v>
      </c>
      <c r="L7551">
        <v>663.6</v>
      </c>
      <c r="M7551">
        <v>108.2</v>
      </c>
      <c r="N7551" t="s">
        <v>47</v>
      </c>
      <c r="O7551">
        <v>3</v>
      </c>
      <c r="P7551" t="str" cm="1">
        <f t="array" ref="P7551">_xlfn.IFS(C7551&lt;25,"18-24", C7551&lt;=35,"25-35", C7551&lt;=50,"36-50",TRUE,"50+")</f>
        <v>36-50</v>
      </c>
      <c r="Q7551" t="str">
        <f t="shared" si="819"/>
        <v>new</v>
      </c>
      <c r="R7551" t="str">
        <f t="shared" si="820"/>
        <v>high value</v>
      </c>
      <c r="S7551" t="str">
        <f t="shared" si="821"/>
        <v>medium</v>
      </c>
      <c r="T7551" t="str">
        <f t="shared" si="822"/>
        <v>Jan</v>
      </c>
      <c r="U7551">
        <f t="shared" si="823"/>
        <v>2024</v>
      </c>
      <c r="V7551" t="str">
        <f t="shared" si="824"/>
        <v>5-10</v>
      </c>
      <c r="W7551" t="str">
        <f t="shared" si="825"/>
        <v>Fast</v>
      </c>
    </row>
    <row r="7552" spans="1:23" x14ac:dyDescent="0.3">
      <c r="A7552">
        <v>607551</v>
      </c>
      <c r="B7552">
        <v>18980</v>
      </c>
      <c r="C7552">
        <v>34</v>
      </c>
      <c r="D7552" t="s">
        <v>4</v>
      </c>
      <c r="E7552" t="s">
        <v>11</v>
      </c>
      <c r="F7552" t="s">
        <v>32</v>
      </c>
      <c r="G7552" t="s">
        <v>31</v>
      </c>
      <c r="H7552" s="1">
        <v>45572</v>
      </c>
      <c r="I7552" t="s">
        <v>33</v>
      </c>
      <c r="J7552">
        <v>24</v>
      </c>
      <c r="K7552">
        <v>9.9</v>
      </c>
      <c r="L7552">
        <v>798.77</v>
      </c>
      <c r="M7552">
        <v>25.28</v>
      </c>
      <c r="N7552" t="s">
        <v>47</v>
      </c>
      <c r="O7552">
        <v>2</v>
      </c>
      <c r="P7552" t="str" cm="1">
        <f t="array" ref="P7552">_xlfn.IFS(C7552&lt;25,"18-24", C7552&lt;=35,"25-35", C7552&lt;=50,"36-50",TRUE,"50+")</f>
        <v>25-35</v>
      </c>
      <c r="Q7552" t="str">
        <f t="shared" si="819"/>
        <v>new</v>
      </c>
      <c r="R7552" t="str">
        <f t="shared" si="820"/>
        <v>high value</v>
      </c>
      <c r="S7552" t="str">
        <f t="shared" si="821"/>
        <v>Low</v>
      </c>
      <c r="T7552" t="str">
        <f t="shared" si="822"/>
        <v>Oct</v>
      </c>
      <c r="U7552">
        <f t="shared" si="823"/>
        <v>2024</v>
      </c>
      <c r="V7552" t="str">
        <f t="shared" si="824"/>
        <v>5-10</v>
      </c>
      <c r="W7552" t="str">
        <f t="shared" si="825"/>
        <v>Fast</v>
      </c>
    </row>
    <row r="7553" spans="1:23" x14ac:dyDescent="0.3">
      <c r="A7553">
        <v>607552</v>
      </c>
      <c r="B7553">
        <v>79007</v>
      </c>
      <c r="C7553">
        <v>50</v>
      </c>
      <c r="D7553" t="s">
        <v>4</v>
      </c>
      <c r="E7553" t="s">
        <v>5</v>
      </c>
      <c r="F7553" t="s">
        <v>26</v>
      </c>
      <c r="G7553" t="s">
        <v>23</v>
      </c>
      <c r="H7553" s="1">
        <v>45089</v>
      </c>
      <c r="I7553" t="s">
        <v>33</v>
      </c>
      <c r="J7553">
        <v>65</v>
      </c>
      <c r="K7553">
        <v>5.5</v>
      </c>
      <c r="L7553">
        <v>612.17999999999995</v>
      </c>
      <c r="M7553">
        <v>94.82</v>
      </c>
      <c r="N7553" t="s">
        <v>47</v>
      </c>
      <c r="O7553">
        <v>3</v>
      </c>
      <c r="P7553" t="str" cm="1">
        <f t="array" ref="P7553">_xlfn.IFS(C7553&lt;25,"18-24", C7553&lt;=35,"25-35", C7553&lt;=50,"36-50",TRUE,"50+")</f>
        <v>36-50</v>
      </c>
      <c r="Q7553" t="str">
        <f t="shared" si="819"/>
        <v>new</v>
      </c>
      <c r="R7553" t="str">
        <f t="shared" si="820"/>
        <v>high value</v>
      </c>
      <c r="S7553" t="str">
        <f t="shared" si="821"/>
        <v>medium</v>
      </c>
      <c r="T7553" t="str">
        <f t="shared" si="822"/>
        <v>Jun</v>
      </c>
      <c r="U7553">
        <f t="shared" si="823"/>
        <v>2023</v>
      </c>
      <c r="V7553" t="str">
        <f t="shared" si="824"/>
        <v>5-10</v>
      </c>
      <c r="W7553" t="str">
        <f t="shared" si="825"/>
        <v>Slow</v>
      </c>
    </row>
    <row r="7554" spans="1:23" x14ac:dyDescent="0.3">
      <c r="A7554">
        <v>607553</v>
      </c>
      <c r="B7554">
        <v>81186</v>
      </c>
      <c r="C7554">
        <v>61</v>
      </c>
      <c r="D7554" t="s">
        <v>7</v>
      </c>
      <c r="E7554" t="s">
        <v>8</v>
      </c>
      <c r="F7554" t="s">
        <v>18</v>
      </c>
      <c r="G7554" t="s">
        <v>21</v>
      </c>
      <c r="H7554" s="1">
        <v>44882</v>
      </c>
      <c r="I7554" t="s">
        <v>33</v>
      </c>
      <c r="J7554">
        <v>26</v>
      </c>
      <c r="K7554">
        <v>2.6</v>
      </c>
      <c r="L7554">
        <v>499.48</v>
      </c>
      <c r="M7554">
        <v>24.03</v>
      </c>
      <c r="N7554" t="s">
        <v>50</v>
      </c>
      <c r="O7554">
        <v>5</v>
      </c>
      <c r="P7554" t="str" cm="1">
        <f t="array" ref="P7554">_xlfn.IFS(C7554&lt;25,"18-24", C7554&lt;=35,"25-35", C7554&lt;=50,"36-50",TRUE,"50+")</f>
        <v>50+</v>
      </c>
      <c r="Q7554" t="str">
        <f t="shared" si="819"/>
        <v>new</v>
      </c>
      <c r="R7554" t="str">
        <f t="shared" si="820"/>
        <v>medium</v>
      </c>
      <c r="S7554" t="str">
        <f t="shared" si="821"/>
        <v>High</v>
      </c>
      <c r="T7554" t="str">
        <f t="shared" si="822"/>
        <v>Nov</v>
      </c>
      <c r="U7554">
        <f t="shared" si="823"/>
        <v>2022</v>
      </c>
      <c r="V7554" t="str">
        <f t="shared" si="824"/>
        <v>0-5</v>
      </c>
      <c r="W7554" t="str">
        <f t="shared" si="825"/>
        <v>Fast</v>
      </c>
    </row>
    <row r="7555" spans="1:23" x14ac:dyDescent="0.3">
      <c r="A7555">
        <v>607554</v>
      </c>
      <c r="B7555">
        <v>78424</v>
      </c>
      <c r="C7555">
        <v>52</v>
      </c>
      <c r="D7555" t="s">
        <v>4</v>
      </c>
      <c r="E7555" t="s">
        <v>16</v>
      </c>
      <c r="F7555" t="s">
        <v>19</v>
      </c>
      <c r="G7555" t="s">
        <v>27</v>
      </c>
      <c r="H7555" s="1">
        <v>44659</v>
      </c>
      <c r="I7555" t="s">
        <v>33</v>
      </c>
      <c r="J7555">
        <v>89</v>
      </c>
      <c r="K7555">
        <v>14.2</v>
      </c>
      <c r="L7555">
        <v>1007.46</v>
      </c>
      <c r="M7555">
        <v>102.66</v>
      </c>
      <c r="N7555" t="s">
        <v>50</v>
      </c>
      <c r="O7555">
        <v>3</v>
      </c>
      <c r="P7555" t="str" cm="1">
        <f t="array" ref="P7555">_xlfn.IFS(C7555&lt;25,"18-24", C7555&lt;=35,"25-35", C7555&lt;=50,"36-50",TRUE,"50+")</f>
        <v>50+</v>
      </c>
      <c r="Q7555" t="str">
        <f t="shared" ref="Q7555:Q7618" si="826">IF(COUNTIF($B:$B,B7555)&gt;1,"repeat","new")</f>
        <v>new</v>
      </c>
      <c r="R7555" t="str">
        <f t="shared" ref="R7555:R7618" si="827">IF(L7555&gt;500,"high value",IF( L7555&gt;250,"medium","low"))</f>
        <v>high value</v>
      </c>
      <c r="S7555" t="str">
        <f t="shared" ref="S7555:S7618" si="828">IF(O7555&lt;=2,"Low",IF(O7555&lt;=4,"medium","High"))</f>
        <v>medium</v>
      </c>
      <c r="T7555" t="str">
        <f t="shared" ref="T7555:T7618" si="829">TEXT(H7555,"MMM")</f>
        <v>Apr</v>
      </c>
      <c r="U7555">
        <f t="shared" ref="U7555:U7618" si="830">YEAR(H7555)</f>
        <v>2022</v>
      </c>
      <c r="V7555" t="str">
        <f t="shared" ref="V7555:V7618" si="831">IF(K7555&lt;=5,"0-5",IF(K7555&lt;=10,"5-10",IF(K7555&lt;=15,"10-15","15+")))</f>
        <v>10-15</v>
      </c>
      <c r="W7555" t="str">
        <f t="shared" ref="W7555:W7618" si="832">IF(J7555&lt;=30,"Fast",IF(J7555&lt;=45,"Medium","Slow"))</f>
        <v>Slow</v>
      </c>
    </row>
    <row r="7556" spans="1:23" x14ac:dyDescent="0.3">
      <c r="A7556">
        <v>607555</v>
      </c>
      <c r="B7556">
        <v>61069</v>
      </c>
      <c r="C7556">
        <v>37</v>
      </c>
      <c r="D7556" t="s">
        <v>7</v>
      </c>
      <c r="E7556" t="s">
        <v>8</v>
      </c>
      <c r="F7556" t="s">
        <v>30</v>
      </c>
      <c r="G7556" t="s">
        <v>25</v>
      </c>
      <c r="H7556" s="1">
        <v>44877</v>
      </c>
      <c r="I7556" t="s">
        <v>34</v>
      </c>
      <c r="J7556">
        <v>85</v>
      </c>
      <c r="K7556">
        <v>9.3000000000000007</v>
      </c>
      <c r="L7556">
        <v>974.37</v>
      </c>
      <c r="M7556">
        <v>89.67</v>
      </c>
      <c r="N7556" t="s">
        <v>48</v>
      </c>
      <c r="O7556">
        <v>1</v>
      </c>
      <c r="P7556" t="str" cm="1">
        <f t="array" ref="P7556">_xlfn.IFS(C7556&lt;25,"18-24", C7556&lt;=35,"25-35", C7556&lt;=50,"36-50",TRUE,"50+")</f>
        <v>36-50</v>
      </c>
      <c r="Q7556" t="str">
        <f t="shared" si="826"/>
        <v>new</v>
      </c>
      <c r="R7556" t="str">
        <f t="shared" si="827"/>
        <v>high value</v>
      </c>
      <c r="S7556" t="str">
        <f t="shared" si="828"/>
        <v>Low</v>
      </c>
      <c r="T7556" t="str">
        <f t="shared" si="829"/>
        <v>Nov</v>
      </c>
      <c r="U7556">
        <f t="shared" si="830"/>
        <v>2022</v>
      </c>
      <c r="V7556" t="str">
        <f t="shared" si="831"/>
        <v>5-10</v>
      </c>
      <c r="W7556" t="str">
        <f t="shared" si="832"/>
        <v>Slow</v>
      </c>
    </row>
    <row r="7557" spans="1:23" x14ac:dyDescent="0.3">
      <c r="A7557">
        <v>607556</v>
      </c>
      <c r="B7557">
        <v>84613</v>
      </c>
      <c r="C7557">
        <v>33</v>
      </c>
      <c r="D7557" t="s">
        <v>7</v>
      </c>
      <c r="E7557" t="s">
        <v>13</v>
      </c>
      <c r="F7557" t="s">
        <v>32</v>
      </c>
      <c r="G7557" t="s">
        <v>25</v>
      </c>
      <c r="H7557" s="1">
        <v>44587</v>
      </c>
      <c r="I7557" t="s">
        <v>34</v>
      </c>
      <c r="J7557">
        <v>29</v>
      </c>
      <c r="K7557">
        <v>2.1</v>
      </c>
      <c r="L7557">
        <v>1243.83</v>
      </c>
      <c r="M7557">
        <v>112.66</v>
      </c>
      <c r="N7557" t="s">
        <v>50</v>
      </c>
      <c r="O7557">
        <v>3</v>
      </c>
      <c r="P7557" t="str" cm="1">
        <f t="array" ref="P7557">_xlfn.IFS(C7557&lt;25,"18-24", C7557&lt;=35,"25-35", C7557&lt;=50,"36-50",TRUE,"50+")</f>
        <v>25-35</v>
      </c>
      <c r="Q7557" t="str">
        <f t="shared" si="826"/>
        <v>new</v>
      </c>
      <c r="R7557" t="str">
        <f t="shared" si="827"/>
        <v>high value</v>
      </c>
      <c r="S7557" t="str">
        <f t="shared" si="828"/>
        <v>medium</v>
      </c>
      <c r="T7557" t="str">
        <f t="shared" si="829"/>
        <v>Jan</v>
      </c>
      <c r="U7557">
        <f t="shared" si="830"/>
        <v>2022</v>
      </c>
      <c r="V7557" t="str">
        <f t="shared" si="831"/>
        <v>0-5</v>
      </c>
      <c r="W7557" t="str">
        <f t="shared" si="832"/>
        <v>Fast</v>
      </c>
    </row>
    <row r="7558" spans="1:23" x14ac:dyDescent="0.3">
      <c r="A7558">
        <v>607557</v>
      </c>
      <c r="B7558">
        <v>78038</v>
      </c>
      <c r="C7558">
        <v>46</v>
      </c>
      <c r="D7558" t="s">
        <v>7</v>
      </c>
      <c r="E7558" t="s">
        <v>16</v>
      </c>
      <c r="F7558" t="s">
        <v>22</v>
      </c>
      <c r="G7558" t="s">
        <v>27</v>
      </c>
      <c r="H7558" s="1">
        <v>44910</v>
      </c>
      <c r="I7558" t="s">
        <v>34</v>
      </c>
      <c r="J7558">
        <v>51</v>
      </c>
      <c r="K7558">
        <v>14</v>
      </c>
      <c r="L7558">
        <v>1497.88</v>
      </c>
      <c r="M7558">
        <v>28.44</v>
      </c>
      <c r="N7558" t="s">
        <v>47</v>
      </c>
      <c r="O7558">
        <v>1</v>
      </c>
      <c r="P7558" t="str" cm="1">
        <f t="array" ref="P7558">_xlfn.IFS(C7558&lt;25,"18-24", C7558&lt;=35,"25-35", C7558&lt;=50,"36-50",TRUE,"50+")</f>
        <v>36-50</v>
      </c>
      <c r="Q7558" t="str">
        <f t="shared" si="826"/>
        <v>new</v>
      </c>
      <c r="R7558" t="str">
        <f t="shared" si="827"/>
        <v>high value</v>
      </c>
      <c r="S7558" t="str">
        <f t="shared" si="828"/>
        <v>Low</v>
      </c>
      <c r="T7558" t="str">
        <f t="shared" si="829"/>
        <v>Dec</v>
      </c>
      <c r="U7558">
        <f t="shared" si="830"/>
        <v>2022</v>
      </c>
      <c r="V7558" t="str">
        <f t="shared" si="831"/>
        <v>10-15</v>
      </c>
      <c r="W7558" t="str">
        <f t="shared" si="832"/>
        <v>Slow</v>
      </c>
    </row>
    <row r="7559" spans="1:23" x14ac:dyDescent="0.3">
      <c r="A7559">
        <v>607558</v>
      </c>
      <c r="B7559">
        <v>80412</v>
      </c>
      <c r="C7559">
        <v>44</v>
      </c>
      <c r="D7559" t="s">
        <v>7</v>
      </c>
      <c r="E7559" t="s">
        <v>16</v>
      </c>
      <c r="F7559" t="s">
        <v>32</v>
      </c>
      <c r="G7559" t="s">
        <v>25</v>
      </c>
      <c r="H7559" s="1">
        <v>45135</v>
      </c>
      <c r="I7559" t="s">
        <v>34</v>
      </c>
      <c r="J7559">
        <v>62</v>
      </c>
      <c r="K7559">
        <v>14.7</v>
      </c>
      <c r="L7559">
        <v>320.42</v>
      </c>
      <c r="M7559">
        <v>43.8</v>
      </c>
      <c r="N7559" t="s">
        <v>49</v>
      </c>
      <c r="O7559">
        <v>5</v>
      </c>
      <c r="P7559" t="str" cm="1">
        <f t="array" ref="P7559">_xlfn.IFS(C7559&lt;25,"18-24", C7559&lt;=35,"25-35", C7559&lt;=50,"36-50",TRUE,"50+")</f>
        <v>36-50</v>
      </c>
      <c r="Q7559" t="str">
        <f t="shared" si="826"/>
        <v>new</v>
      </c>
      <c r="R7559" t="str">
        <f t="shared" si="827"/>
        <v>medium</v>
      </c>
      <c r="S7559" t="str">
        <f t="shared" si="828"/>
        <v>High</v>
      </c>
      <c r="T7559" t="str">
        <f t="shared" si="829"/>
        <v>Jul</v>
      </c>
      <c r="U7559">
        <f t="shared" si="830"/>
        <v>2023</v>
      </c>
      <c r="V7559" t="str">
        <f t="shared" si="831"/>
        <v>10-15</v>
      </c>
      <c r="W7559" t="str">
        <f t="shared" si="832"/>
        <v>Slow</v>
      </c>
    </row>
    <row r="7560" spans="1:23" x14ac:dyDescent="0.3">
      <c r="A7560">
        <v>607559</v>
      </c>
      <c r="B7560">
        <v>64740</v>
      </c>
      <c r="C7560">
        <v>31</v>
      </c>
      <c r="D7560" t="s">
        <v>4</v>
      </c>
      <c r="E7560" t="s">
        <v>16</v>
      </c>
      <c r="F7560" t="s">
        <v>19</v>
      </c>
      <c r="G7560" t="s">
        <v>21</v>
      </c>
      <c r="H7560" s="1">
        <v>44829</v>
      </c>
      <c r="I7560" t="s">
        <v>34</v>
      </c>
      <c r="J7560">
        <v>26</v>
      </c>
      <c r="K7560">
        <v>7.2</v>
      </c>
      <c r="L7560">
        <v>368.77</v>
      </c>
      <c r="M7560">
        <v>107.73</v>
      </c>
      <c r="N7560" t="s">
        <v>47</v>
      </c>
      <c r="O7560">
        <v>1</v>
      </c>
      <c r="P7560" t="str" cm="1">
        <f t="array" ref="P7560">_xlfn.IFS(C7560&lt;25,"18-24", C7560&lt;=35,"25-35", C7560&lt;=50,"36-50",TRUE,"50+")</f>
        <v>25-35</v>
      </c>
      <c r="Q7560" t="str">
        <f t="shared" si="826"/>
        <v>new</v>
      </c>
      <c r="R7560" t="str">
        <f t="shared" si="827"/>
        <v>medium</v>
      </c>
      <c r="S7560" t="str">
        <f t="shared" si="828"/>
        <v>Low</v>
      </c>
      <c r="T7560" t="str">
        <f t="shared" si="829"/>
        <v>Sep</v>
      </c>
      <c r="U7560">
        <f t="shared" si="830"/>
        <v>2022</v>
      </c>
      <c r="V7560" t="str">
        <f t="shared" si="831"/>
        <v>5-10</v>
      </c>
      <c r="W7560" t="str">
        <f t="shared" si="832"/>
        <v>Fast</v>
      </c>
    </row>
    <row r="7561" spans="1:23" x14ac:dyDescent="0.3">
      <c r="A7561">
        <v>607560</v>
      </c>
      <c r="B7561">
        <v>12083</v>
      </c>
      <c r="C7561">
        <v>37</v>
      </c>
      <c r="D7561" t="s">
        <v>7</v>
      </c>
      <c r="E7561" t="s">
        <v>15</v>
      </c>
      <c r="F7561" t="s">
        <v>19</v>
      </c>
      <c r="G7561" t="s">
        <v>25</v>
      </c>
      <c r="H7561" s="1">
        <v>45143</v>
      </c>
      <c r="I7561" t="s">
        <v>33</v>
      </c>
      <c r="J7561">
        <v>89</v>
      </c>
      <c r="K7561">
        <v>3.6</v>
      </c>
      <c r="L7561">
        <v>1032.3599999999999</v>
      </c>
      <c r="M7561">
        <v>99.18</v>
      </c>
      <c r="N7561" t="s">
        <v>50</v>
      </c>
      <c r="O7561">
        <v>2</v>
      </c>
      <c r="P7561" t="str" cm="1">
        <f t="array" ref="P7561">_xlfn.IFS(C7561&lt;25,"18-24", C7561&lt;=35,"25-35", C7561&lt;=50,"36-50",TRUE,"50+")</f>
        <v>36-50</v>
      </c>
      <c r="Q7561" t="str">
        <f t="shared" si="826"/>
        <v>new</v>
      </c>
      <c r="R7561" t="str">
        <f t="shared" si="827"/>
        <v>high value</v>
      </c>
      <c r="S7561" t="str">
        <f t="shared" si="828"/>
        <v>Low</v>
      </c>
      <c r="T7561" t="str">
        <f t="shared" si="829"/>
        <v>Aug</v>
      </c>
      <c r="U7561">
        <f t="shared" si="830"/>
        <v>2023</v>
      </c>
      <c r="V7561" t="str">
        <f t="shared" si="831"/>
        <v>0-5</v>
      </c>
      <c r="W7561" t="str">
        <f t="shared" si="832"/>
        <v>Slow</v>
      </c>
    </row>
    <row r="7562" spans="1:23" x14ac:dyDescent="0.3">
      <c r="A7562">
        <v>607561</v>
      </c>
      <c r="B7562">
        <v>52608</v>
      </c>
      <c r="C7562">
        <v>34</v>
      </c>
      <c r="D7562" t="s">
        <v>4</v>
      </c>
      <c r="E7562" t="s">
        <v>5</v>
      </c>
      <c r="F7562" t="s">
        <v>19</v>
      </c>
      <c r="G7562" t="s">
        <v>31</v>
      </c>
      <c r="H7562" s="1">
        <v>45503</v>
      </c>
      <c r="I7562" t="s">
        <v>33</v>
      </c>
      <c r="J7562">
        <v>83</v>
      </c>
      <c r="K7562">
        <v>7.4</v>
      </c>
      <c r="L7562">
        <v>1462.52</v>
      </c>
      <c r="M7562">
        <v>69.94</v>
      </c>
      <c r="N7562" t="s">
        <v>48</v>
      </c>
      <c r="O7562">
        <v>4</v>
      </c>
      <c r="P7562" t="str" cm="1">
        <f t="array" ref="P7562">_xlfn.IFS(C7562&lt;25,"18-24", C7562&lt;=35,"25-35", C7562&lt;=50,"36-50",TRUE,"50+")</f>
        <v>25-35</v>
      </c>
      <c r="Q7562" t="str">
        <f t="shared" si="826"/>
        <v>new</v>
      </c>
      <c r="R7562" t="str">
        <f t="shared" si="827"/>
        <v>high value</v>
      </c>
      <c r="S7562" t="str">
        <f t="shared" si="828"/>
        <v>medium</v>
      </c>
      <c r="T7562" t="str">
        <f t="shared" si="829"/>
        <v>Jul</v>
      </c>
      <c r="U7562">
        <f t="shared" si="830"/>
        <v>2024</v>
      </c>
      <c r="V7562" t="str">
        <f t="shared" si="831"/>
        <v>5-10</v>
      </c>
      <c r="W7562" t="str">
        <f t="shared" si="832"/>
        <v>Slow</v>
      </c>
    </row>
    <row r="7563" spans="1:23" x14ac:dyDescent="0.3">
      <c r="A7563">
        <v>607562</v>
      </c>
      <c r="B7563">
        <v>50632</v>
      </c>
      <c r="C7563">
        <v>24</v>
      </c>
      <c r="D7563" t="s">
        <v>4</v>
      </c>
      <c r="E7563" t="s">
        <v>5</v>
      </c>
      <c r="F7563" t="s">
        <v>19</v>
      </c>
      <c r="G7563" t="s">
        <v>25</v>
      </c>
      <c r="H7563" s="1">
        <v>45623</v>
      </c>
      <c r="I7563" t="s">
        <v>33</v>
      </c>
      <c r="J7563">
        <v>80</v>
      </c>
      <c r="K7563">
        <v>5.2</v>
      </c>
      <c r="L7563">
        <v>1157.0999999999999</v>
      </c>
      <c r="M7563">
        <v>108.86</v>
      </c>
      <c r="N7563" t="s">
        <v>49</v>
      </c>
      <c r="O7563">
        <v>1</v>
      </c>
      <c r="P7563" t="str" cm="1">
        <f t="array" ref="P7563">_xlfn.IFS(C7563&lt;25,"18-24", C7563&lt;=35,"25-35", C7563&lt;=50,"36-50",TRUE,"50+")</f>
        <v>18-24</v>
      </c>
      <c r="Q7563" t="str">
        <f t="shared" si="826"/>
        <v>repeat</v>
      </c>
      <c r="R7563" t="str">
        <f t="shared" si="827"/>
        <v>high value</v>
      </c>
      <c r="S7563" t="str">
        <f t="shared" si="828"/>
        <v>Low</v>
      </c>
      <c r="T7563" t="str">
        <f t="shared" si="829"/>
        <v>Nov</v>
      </c>
      <c r="U7563">
        <f t="shared" si="830"/>
        <v>2024</v>
      </c>
      <c r="V7563" t="str">
        <f t="shared" si="831"/>
        <v>5-10</v>
      </c>
      <c r="W7563" t="str">
        <f t="shared" si="832"/>
        <v>Slow</v>
      </c>
    </row>
    <row r="7564" spans="1:23" x14ac:dyDescent="0.3">
      <c r="A7564">
        <v>607563</v>
      </c>
      <c r="B7564">
        <v>91709</v>
      </c>
      <c r="C7564">
        <v>59</v>
      </c>
      <c r="D7564" t="s">
        <v>7</v>
      </c>
      <c r="E7564" t="s">
        <v>15</v>
      </c>
      <c r="F7564" t="s">
        <v>22</v>
      </c>
      <c r="G7564" t="s">
        <v>23</v>
      </c>
      <c r="H7564" s="1">
        <v>45402</v>
      </c>
      <c r="I7564" t="s">
        <v>33</v>
      </c>
      <c r="J7564">
        <v>49</v>
      </c>
      <c r="K7564">
        <v>7</v>
      </c>
      <c r="L7564">
        <v>920.88</v>
      </c>
      <c r="M7564">
        <v>116.85</v>
      </c>
      <c r="N7564" t="s">
        <v>48</v>
      </c>
      <c r="O7564">
        <v>5</v>
      </c>
      <c r="P7564" t="str" cm="1">
        <f t="array" ref="P7564">_xlfn.IFS(C7564&lt;25,"18-24", C7564&lt;=35,"25-35", C7564&lt;=50,"36-50",TRUE,"50+")</f>
        <v>50+</v>
      </c>
      <c r="Q7564" t="str">
        <f t="shared" si="826"/>
        <v>new</v>
      </c>
      <c r="R7564" t="str">
        <f t="shared" si="827"/>
        <v>high value</v>
      </c>
      <c r="S7564" t="str">
        <f t="shared" si="828"/>
        <v>High</v>
      </c>
      <c r="T7564" t="str">
        <f t="shared" si="829"/>
        <v>Apr</v>
      </c>
      <c r="U7564">
        <f t="shared" si="830"/>
        <v>2024</v>
      </c>
      <c r="V7564" t="str">
        <f t="shared" si="831"/>
        <v>5-10</v>
      </c>
      <c r="W7564" t="str">
        <f t="shared" si="832"/>
        <v>Slow</v>
      </c>
    </row>
    <row r="7565" spans="1:23" x14ac:dyDescent="0.3">
      <c r="A7565">
        <v>607564</v>
      </c>
      <c r="B7565">
        <v>43922</v>
      </c>
      <c r="C7565">
        <v>42</v>
      </c>
      <c r="D7565" t="s">
        <v>7</v>
      </c>
      <c r="E7565" t="s">
        <v>11</v>
      </c>
      <c r="F7565" t="s">
        <v>32</v>
      </c>
      <c r="G7565" t="s">
        <v>21</v>
      </c>
      <c r="H7565" s="1">
        <v>45362</v>
      </c>
      <c r="I7565" t="s">
        <v>34</v>
      </c>
      <c r="J7565">
        <v>64</v>
      </c>
      <c r="K7565">
        <v>10.4</v>
      </c>
      <c r="L7565">
        <v>1143.82</v>
      </c>
      <c r="M7565">
        <v>112.36</v>
      </c>
      <c r="N7565" t="s">
        <v>47</v>
      </c>
      <c r="O7565">
        <v>1</v>
      </c>
      <c r="P7565" t="str" cm="1">
        <f t="array" ref="P7565">_xlfn.IFS(C7565&lt;25,"18-24", C7565&lt;=35,"25-35", C7565&lt;=50,"36-50",TRUE,"50+")</f>
        <v>36-50</v>
      </c>
      <c r="Q7565" t="str">
        <f t="shared" si="826"/>
        <v>new</v>
      </c>
      <c r="R7565" t="str">
        <f t="shared" si="827"/>
        <v>high value</v>
      </c>
      <c r="S7565" t="str">
        <f t="shared" si="828"/>
        <v>Low</v>
      </c>
      <c r="T7565" t="str">
        <f t="shared" si="829"/>
        <v>Mar</v>
      </c>
      <c r="U7565">
        <f t="shared" si="830"/>
        <v>2024</v>
      </c>
      <c r="V7565" t="str">
        <f t="shared" si="831"/>
        <v>10-15</v>
      </c>
      <c r="W7565" t="str">
        <f t="shared" si="832"/>
        <v>Slow</v>
      </c>
    </row>
    <row r="7566" spans="1:23" x14ac:dyDescent="0.3">
      <c r="A7566">
        <v>607565</v>
      </c>
      <c r="B7566">
        <v>43841</v>
      </c>
      <c r="C7566">
        <v>25</v>
      </c>
      <c r="D7566" t="s">
        <v>7</v>
      </c>
      <c r="E7566" t="s">
        <v>15</v>
      </c>
      <c r="F7566" t="s">
        <v>32</v>
      </c>
      <c r="G7566" t="s">
        <v>21</v>
      </c>
      <c r="H7566" s="1">
        <v>45117</v>
      </c>
      <c r="I7566" t="s">
        <v>34</v>
      </c>
      <c r="J7566">
        <v>42</v>
      </c>
      <c r="K7566">
        <v>4.2</v>
      </c>
      <c r="L7566">
        <v>1389.49</v>
      </c>
      <c r="M7566">
        <v>53.04</v>
      </c>
      <c r="N7566" t="s">
        <v>49</v>
      </c>
      <c r="O7566">
        <v>2</v>
      </c>
      <c r="P7566" t="str" cm="1">
        <f t="array" ref="P7566">_xlfn.IFS(C7566&lt;25,"18-24", C7566&lt;=35,"25-35", C7566&lt;=50,"36-50",TRUE,"50+")</f>
        <v>25-35</v>
      </c>
      <c r="Q7566" t="str">
        <f t="shared" si="826"/>
        <v>new</v>
      </c>
      <c r="R7566" t="str">
        <f t="shared" si="827"/>
        <v>high value</v>
      </c>
      <c r="S7566" t="str">
        <f t="shared" si="828"/>
        <v>Low</v>
      </c>
      <c r="T7566" t="str">
        <f t="shared" si="829"/>
        <v>Jul</v>
      </c>
      <c r="U7566">
        <f t="shared" si="830"/>
        <v>2023</v>
      </c>
      <c r="V7566" t="str">
        <f t="shared" si="831"/>
        <v>0-5</v>
      </c>
      <c r="W7566" t="str">
        <f t="shared" si="832"/>
        <v>Medium</v>
      </c>
    </row>
    <row r="7567" spans="1:23" x14ac:dyDescent="0.3">
      <c r="A7567">
        <v>607566</v>
      </c>
      <c r="B7567">
        <v>60878</v>
      </c>
      <c r="C7567">
        <v>36</v>
      </c>
      <c r="D7567" t="s">
        <v>4</v>
      </c>
      <c r="E7567" t="s">
        <v>11</v>
      </c>
      <c r="F7567" t="s">
        <v>19</v>
      </c>
      <c r="G7567" t="s">
        <v>21</v>
      </c>
      <c r="H7567" s="1">
        <v>45125</v>
      </c>
      <c r="I7567" t="s">
        <v>33</v>
      </c>
      <c r="J7567">
        <v>21</v>
      </c>
      <c r="K7567">
        <v>2</v>
      </c>
      <c r="L7567">
        <v>1316.5</v>
      </c>
      <c r="M7567">
        <v>54.37</v>
      </c>
      <c r="N7567" t="s">
        <v>50</v>
      </c>
      <c r="O7567">
        <v>5</v>
      </c>
      <c r="P7567" t="str" cm="1">
        <f t="array" ref="P7567">_xlfn.IFS(C7567&lt;25,"18-24", C7567&lt;=35,"25-35", C7567&lt;=50,"36-50",TRUE,"50+")</f>
        <v>36-50</v>
      </c>
      <c r="Q7567" t="str">
        <f t="shared" si="826"/>
        <v>new</v>
      </c>
      <c r="R7567" t="str">
        <f t="shared" si="827"/>
        <v>high value</v>
      </c>
      <c r="S7567" t="str">
        <f t="shared" si="828"/>
        <v>High</v>
      </c>
      <c r="T7567" t="str">
        <f t="shared" si="829"/>
        <v>Jul</v>
      </c>
      <c r="U7567">
        <f t="shared" si="830"/>
        <v>2023</v>
      </c>
      <c r="V7567" t="str">
        <f t="shared" si="831"/>
        <v>0-5</v>
      </c>
      <c r="W7567" t="str">
        <f t="shared" si="832"/>
        <v>Fast</v>
      </c>
    </row>
    <row r="7568" spans="1:23" x14ac:dyDescent="0.3">
      <c r="A7568">
        <v>607567</v>
      </c>
      <c r="B7568">
        <v>39869</v>
      </c>
      <c r="C7568">
        <v>57</v>
      </c>
      <c r="D7568" t="s">
        <v>4</v>
      </c>
      <c r="E7568" t="s">
        <v>8</v>
      </c>
      <c r="F7568" t="s">
        <v>28</v>
      </c>
      <c r="G7568" t="s">
        <v>23</v>
      </c>
      <c r="H7568" s="1">
        <v>44736</v>
      </c>
      <c r="I7568" t="s">
        <v>33</v>
      </c>
      <c r="J7568">
        <v>57</v>
      </c>
      <c r="K7568">
        <v>13.9</v>
      </c>
      <c r="L7568">
        <v>781.15</v>
      </c>
      <c r="M7568">
        <v>77.400000000000006</v>
      </c>
      <c r="N7568" t="s">
        <v>48</v>
      </c>
      <c r="O7568">
        <v>5</v>
      </c>
      <c r="P7568" t="str" cm="1">
        <f t="array" ref="P7568">_xlfn.IFS(C7568&lt;25,"18-24", C7568&lt;=35,"25-35", C7568&lt;=50,"36-50",TRUE,"50+")</f>
        <v>50+</v>
      </c>
      <c r="Q7568" t="str">
        <f t="shared" si="826"/>
        <v>new</v>
      </c>
      <c r="R7568" t="str">
        <f t="shared" si="827"/>
        <v>high value</v>
      </c>
      <c r="S7568" t="str">
        <f t="shared" si="828"/>
        <v>High</v>
      </c>
      <c r="T7568" t="str">
        <f t="shared" si="829"/>
        <v>Jun</v>
      </c>
      <c r="U7568">
        <f t="shared" si="830"/>
        <v>2022</v>
      </c>
      <c r="V7568" t="str">
        <f t="shared" si="831"/>
        <v>10-15</v>
      </c>
      <c r="W7568" t="str">
        <f t="shared" si="832"/>
        <v>Slow</v>
      </c>
    </row>
    <row r="7569" spans="1:23" x14ac:dyDescent="0.3">
      <c r="A7569">
        <v>607568</v>
      </c>
      <c r="B7569">
        <v>90593</v>
      </c>
      <c r="C7569">
        <v>54</v>
      </c>
      <c r="D7569" t="s">
        <v>4</v>
      </c>
      <c r="E7569" t="s">
        <v>11</v>
      </c>
      <c r="F7569" t="s">
        <v>30</v>
      </c>
      <c r="G7569" t="s">
        <v>29</v>
      </c>
      <c r="H7569" s="1">
        <v>44906</v>
      </c>
      <c r="I7569" t="s">
        <v>34</v>
      </c>
      <c r="J7569">
        <v>52</v>
      </c>
      <c r="K7569">
        <v>3.5</v>
      </c>
      <c r="L7569">
        <v>384.48</v>
      </c>
      <c r="M7569">
        <v>38.57</v>
      </c>
      <c r="N7569" t="s">
        <v>49</v>
      </c>
      <c r="O7569">
        <v>2</v>
      </c>
      <c r="P7569" t="str" cm="1">
        <f t="array" ref="P7569">_xlfn.IFS(C7569&lt;25,"18-24", C7569&lt;=35,"25-35", C7569&lt;=50,"36-50",TRUE,"50+")</f>
        <v>50+</v>
      </c>
      <c r="Q7569" t="str">
        <f t="shared" si="826"/>
        <v>new</v>
      </c>
      <c r="R7569" t="str">
        <f t="shared" si="827"/>
        <v>medium</v>
      </c>
      <c r="S7569" t="str">
        <f t="shared" si="828"/>
        <v>Low</v>
      </c>
      <c r="T7569" t="str">
        <f t="shared" si="829"/>
        <v>Dec</v>
      </c>
      <c r="U7569">
        <f t="shared" si="830"/>
        <v>2022</v>
      </c>
      <c r="V7569" t="str">
        <f t="shared" si="831"/>
        <v>0-5</v>
      </c>
      <c r="W7569" t="str">
        <f t="shared" si="832"/>
        <v>Slow</v>
      </c>
    </row>
    <row r="7570" spans="1:23" x14ac:dyDescent="0.3">
      <c r="A7570">
        <v>607569</v>
      </c>
      <c r="B7570">
        <v>90675</v>
      </c>
      <c r="C7570">
        <v>19</v>
      </c>
      <c r="D7570" t="s">
        <v>4</v>
      </c>
      <c r="E7570" t="s">
        <v>16</v>
      </c>
      <c r="F7570" t="s">
        <v>30</v>
      </c>
      <c r="G7570" t="s">
        <v>23</v>
      </c>
      <c r="H7570" s="1">
        <v>45231</v>
      </c>
      <c r="I7570" t="s">
        <v>33</v>
      </c>
      <c r="J7570">
        <v>67</v>
      </c>
      <c r="K7570">
        <v>1.4</v>
      </c>
      <c r="L7570">
        <v>1393.21</v>
      </c>
      <c r="M7570">
        <v>23.72</v>
      </c>
      <c r="N7570" t="s">
        <v>47</v>
      </c>
      <c r="O7570">
        <v>5</v>
      </c>
      <c r="P7570" t="str" cm="1">
        <f t="array" ref="P7570">_xlfn.IFS(C7570&lt;25,"18-24", C7570&lt;=35,"25-35", C7570&lt;=50,"36-50",TRUE,"50+")</f>
        <v>18-24</v>
      </c>
      <c r="Q7570" t="str">
        <f t="shared" si="826"/>
        <v>new</v>
      </c>
      <c r="R7570" t="str">
        <f t="shared" si="827"/>
        <v>high value</v>
      </c>
      <c r="S7570" t="str">
        <f t="shared" si="828"/>
        <v>High</v>
      </c>
      <c r="T7570" t="str">
        <f t="shared" si="829"/>
        <v>Nov</v>
      </c>
      <c r="U7570">
        <f t="shared" si="830"/>
        <v>2023</v>
      </c>
      <c r="V7570" t="str">
        <f t="shared" si="831"/>
        <v>0-5</v>
      </c>
      <c r="W7570" t="str">
        <f t="shared" si="832"/>
        <v>Slow</v>
      </c>
    </row>
    <row r="7571" spans="1:23" x14ac:dyDescent="0.3">
      <c r="A7571">
        <v>607570</v>
      </c>
      <c r="B7571">
        <v>22951</v>
      </c>
      <c r="C7571">
        <v>54</v>
      </c>
      <c r="D7571" t="s">
        <v>7</v>
      </c>
      <c r="E7571" t="s">
        <v>5</v>
      </c>
      <c r="F7571" t="s">
        <v>24</v>
      </c>
      <c r="G7571" t="s">
        <v>27</v>
      </c>
      <c r="H7571" s="1">
        <v>44628</v>
      </c>
      <c r="I7571" t="s">
        <v>34</v>
      </c>
      <c r="J7571">
        <v>56</v>
      </c>
      <c r="K7571">
        <v>4</v>
      </c>
      <c r="L7571">
        <v>542.84</v>
      </c>
      <c r="M7571">
        <v>45.34</v>
      </c>
      <c r="N7571" t="s">
        <v>48</v>
      </c>
      <c r="O7571">
        <v>4</v>
      </c>
      <c r="P7571" t="str" cm="1">
        <f t="array" ref="P7571">_xlfn.IFS(C7571&lt;25,"18-24", C7571&lt;=35,"25-35", C7571&lt;=50,"36-50",TRUE,"50+")</f>
        <v>50+</v>
      </c>
      <c r="Q7571" t="str">
        <f t="shared" si="826"/>
        <v>new</v>
      </c>
      <c r="R7571" t="str">
        <f t="shared" si="827"/>
        <v>high value</v>
      </c>
      <c r="S7571" t="str">
        <f t="shared" si="828"/>
        <v>medium</v>
      </c>
      <c r="T7571" t="str">
        <f t="shared" si="829"/>
        <v>Mar</v>
      </c>
      <c r="U7571">
        <f t="shared" si="830"/>
        <v>2022</v>
      </c>
      <c r="V7571" t="str">
        <f t="shared" si="831"/>
        <v>0-5</v>
      </c>
      <c r="W7571" t="str">
        <f t="shared" si="832"/>
        <v>Slow</v>
      </c>
    </row>
    <row r="7572" spans="1:23" x14ac:dyDescent="0.3">
      <c r="A7572">
        <v>607571</v>
      </c>
      <c r="B7572">
        <v>78775</v>
      </c>
      <c r="C7572">
        <v>24</v>
      </c>
      <c r="D7572" t="s">
        <v>4</v>
      </c>
      <c r="E7572" t="s">
        <v>16</v>
      </c>
      <c r="F7572" t="s">
        <v>19</v>
      </c>
      <c r="G7572" t="s">
        <v>29</v>
      </c>
      <c r="H7572" s="1">
        <v>44715</v>
      </c>
      <c r="I7572" t="s">
        <v>34</v>
      </c>
      <c r="J7572">
        <v>20</v>
      </c>
      <c r="K7572">
        <v>13.9</v>
      </c>
      <c r="L7572">
        <v>1047.04</v>
      </c>
      <c r="M7572">
        <v>98.99</v>
      </c>
      <c r="N7572" t="s">
        <v>48</v>
      </c>
      <c r="O7572">
        <v>2</v>
      </c>
      <c r="P7572" t="str" cm="1">
        <f t="array" ref="P7572">_xlfn.IFS(C7572&lt;25,"18-24", C7572&lt;=35,"25-35", C7572&lt;=50,"36-50",TRUE,"50+")</f>
        <v>18-24</v>
      </c>
      <c r="Q7572" t="str">
        <f t="shared" si="826"/>
        <v>new</v>
      </c>
      <c r="R7572" t="str">
        <f t="shared" si="827"/>
        <v>high value</v>
      </c>
      <c r="S7572" t="str">
        <f t="shared" si="828"/>
        <v>Low</v>
      </c>
      <c r="T7572" t="str">
        <f t="shared" si="829"/>
        <v>Jun</v>
      </c>
      <c r="U7572">
        <f t="shared" si="830"/>
        <v>2022</v>
      </c>
      <c r="V7572" t="str">
        <f t="shared" si="831"/>
        <v>10-15</v>
      </c>
      <c r="W7572" t="str">
        <f t="shared" si="832"/>
        <v>Fast</v>
      </c>
    </row>
    <row r="7573" spans="1:23" x14ac:dyDescent="0.3">
      <c r="A7573">
        <v>607572</v>
      </c>
      <c r="B7573">
        <v>53448</v>
      </c>
      <c r="C7573">
        <v>44</v>
      </c>
      <c r="D7573" t="s">
        <v>4</v>
      </c>
      <c r="E7573" t="s">
        <v>15</v>
      </c>
      <c r="F7573" t="s">
        <v>30</v>
      </c>
      <c r="G7573" t="s">
        <v>29</v>
      </c>
      <c r="H7573" s="1">
        <v>44834</v>
      </c>
      <c r="I7573" t="s">
        <v>33</v>
      </c>
      <c r="J7573">
        <v>56</v>
      </c>
      <c r="K7573">
        <v>6.7</v>
      </c>
      <c r="L7573">
        <v>529.20000000000005</v>
      </c>
      <c r="M7573">
        <v>65.75</v>
      </c>
      <c r="N7573" t="s">
        <v>50</v>
      </c>
      <c r="O7573">
        <v>1</v>
      </c>
      <c r="P7573" t="str" cm="1">
        <f t="array" ref="P7573">_xlfn.IFS(C7573&lt;25,"18-24", C7573&lt;=35,"25-35", C7573&lt;=50,"36-50",TRUE,"50+")</f>
        <v>36-50</v>
      </c>
      <c r="Q7573" t="str">
        <f t="shared" si="826"/>
        <v>new</v>
      </c>
      <c r="R7573" t="str">
        <f t="shared" si="827"/>
        <v>high value</v>
      </c>
      <c r="S7573" t="str">
        <f t="shared" si="828"/>
        <v>Low</v>
      </c>
      <c r="T7573" t="str">
        <f t="shared" si="829"/>
        <v>Sep</v>
      </c>
      <c r="U7573">
        <f t="shared" si="830"/>
        <v>2022</v>
      </c>
      <c r="V7573" t="str">
        <f t="shared" si="831"/>
        <v>5-10</v>
      </c>
      <c r="W7573" t="str">
        <f t="shared" si="832"/>
        <v>Slow</v>
      </c>
    </row>
    <row r="7574" spans="1:23" x14ac:dyDescent="0.3">
      <c r="A7574">
        <v>607573</v>
      </c>
      <c r="B7574">
        <v>46522</v>
      </c>
      <c r="C7574">
        <v>37</v>
      </c>
      <c r="D7574" t="s">
        <v>4</v>
      </c>
      <c r="E7574" t="s">
        <v>5</v>
      </c>
      <c r="F7574" t="s">
        <v>19</v>
      </c>
      <c r="G7574" t="s">
        <v>29</v>
      </c>
      <c r="H7574" s="1">
        <v>44985</v>
      </c>
      <c r="I7574" t="s">
        <v>33</v>
      </c>
      <c r="J7574">
        <v>41</v>
      </c>
      <c r="K7574">
        <v>2.8</v>
      </c>
      <c r="L7574">
        <v>1456.93</v>
      </c>
      <c r="M7574">
        <v>89.83</v>
      </c>
      <c r="N7574" t="s">
        <v>47</v>
      </c>
      <c r="O7574">
        <v>1</v>
      </c>
      <c r="P7574" t="str" cm="1">
        <f t="array" ref="P7574">_xlfn.IFS(C7574&lt;25,"18-24", C7574&lt;=35,"25-35", C7574&lt;=50,"36-50",TRUE,"50+")</f>
        <v>36-50</v>
      </c>
      <c r="Q7574" t="str">
        <f t="shared" si="826"/>
        <v>new</v>
      </c>
      <c r="R7574" t="str">
        <f t="shared" si="827"/>
        <v>high value</v>
      </c>
      <c r="S7574" t="str">
        <f t="shared" si="828"/>
        <v>Low</v>
      </c>
      <c r="T7574" t="str">
        <f t="shared" si="829"/>
        <v>Feb</v>
      </c>
      <c r="U7574">
        <f t="shared" si="830"/>
        <v>2023</v>
      </c>
      <c r="V7574" t="str">
        <f t="shared" si="831"/>
        <v>0-5</v>
      </c>
      <c r="W7574" t="str">
        <f t="shared" si="832"/>
        <v>Medium</v>
      </c>
    </row>
    <row r="7575" spans="1:23" x14ac:dyDescent="0.3">
      <c r="A7575">
        <v>607574</v>
      </c>
      <c r="B7575">
        <v>90693</v>
      </c>
      <c r="C7575">
        <v>20</v>
      </c>
      <c r="D7575" t="s">
        <v>7</v>
      </c>
      <c r="E7575" t="s">
        <v>13</v>
      </c>
      <c r="F7575" t="s">
        <v>24</v>
      </c>
      <c r="G7575" t="s">
        <v>29</v>
      </c>
      <c r="H7575" s="1">
        <v>45341</v>
      </c>
      <c r="I7575" t="s">
        <v>34</v>
      </c>
      <c r="J7575">
        <v>40</v>
      </c>
      <c r="K7575">
        <v>13.9</v>
      </c>
      <c r="L7575">
        <v>700.2</v>
      </c>
      <c r="M7575">
        <v>72.19</v>
      </c>
      <c r="N7575" t="s">
        <v>47</v>
      </c>
      <c r="O7575">
        <v>4</v>
      </c>
      <c r="P7575" t="str" cm="1">
        <f t="array" ref="P7575">_xlfn.IFS(C7575&lt;25,"18-24", C7575&lt;=35,"25-35", C7575&lt;=50,"36-50",TRUE,"50+")</f>
        <v>18-24</v>
      </c>
      <c r="Q7575" t="str">
        <f t="shared" si="826"/>
        <v>new</v>
      </c>
      <c r="R7575" t="str">
        <f t="shared" si="827"/>
        <v>high value</v>
      </c>
      <c r="S7575" t="str">
        <f t="shared" si="828"/>
        <v>medium</v>
      </c>
      <c r="T7575" t="str">
        <f t="shared" si="829"/>
        <v>Feb</v>
      </c>
      <c r="U7575">
        <f t="shared" si="830"/>
        <v>2024</v>
      </c>
      <c r="V7575" t="str">
        <f t="shared" si="831"/>
        <v>10-15</v>
      </c>
      <c r="W7575" t="str">
        <f t="shared" si="832"/>
        <v>Medium</v>
      </c>
    </row>
    <row r="7576" spans="1:23" x14ac:dyDescent="0.3">
      <c r="A7576">
        <v>607575</v>
      </c>
      <c r="B7576">
        <v>27279</v>
      </c>
      <c r="C7576">
        <v>45</v>
      </c>
      <c r="D7576" t="s">
        <v>7</v>
      </c>
      <c r="E7576" t="s">
        <v>5</v>
      </c>
      <c r="F7576" t="s">
        <v>19</v>
      </c>
      <c r="G7576" t="s">
        <v>25</v>
      </c>
      <c r="H7576" s="1">
        <v>45447</v>
      </c>
      <c r="I7576" t="s">
        <v>33</v>
      </c>
      <c r="J7576">
        <v>81</v>
      </c>
      <c r="K7576">
        <v>8.1999999999999993</v>
      </c>
      <c r="L7576">
        <v>514.46</v>
      </c>
      <c r="M7576">
        <v>95.08</v>
      </c>
      <c r="N7576" t="s">
        <v>48</v>
      </c>
      <c r="O7576">
        <v>5</v>
      </c>
      <c r="P7576" t="str" cm="1">
        <f t="array" ref="P7576">_xlfn.IFS(C7576&lt;25,"18-24", C7576&lt;=35,"25-35", C7576&lt;=50,"36-50",TRUE,"50+")</f>
        <v>36-50</v>
      </c>
      <c r="Q7576" t="str">
        <f t="shared" si="826"/>
        <v>repeat</v>
      </c>
      <c r="R7576" t="str">
        <f t="shared" si="827"/>
        <v>high value</v>
      </c>
      <c r="S7576" t="str">
        <f t="shared" si="828"/>
        <v>High</v>
      </c>
      <c r="T7576" t="str">
        <f t="shared" si="829"/>
        <v>Jun</v>
      </c>
      <c r="U7576">
        <f t="shared" si="830"/>
        <v>2024</v>
      </c>
      <c r="V7576" t="str">
        <f t="shared" si="831"/>
        <v>5-10</v>
      </c>
      <c r="W7576" t="str">
        <f t="shared" si="832"/>
        <v>Slow</v>
      </c>
    </row>
    <row r="7577" spans="1:23" x14ac:dyDescent="0.3">
      <c r="A7577">
        <v>607576</v>
      </c>
      <c r="B7577">
        <v>71001</v>
      </c>
      <c r="C7577">
        <v>46</v>
      </c>
      <c r="D7577" t="s">
        <v>4</v>
      </c>
      <c r="E7577" t="s">
        <v>8</v>
      </c>
      <c r="F7577" t="s">
        <v>19</v>
      </c>
      <c r="G7577" t="s">
        <v>31</v>
      </c>
      <c r="H7577" s="1">
        <v>44940</v>
      </c>
      <c r="I7577" t="s">
        <v>33</v>
      </c>
      <c r="J7577">
        <v>67</v>
      </c>
      <c r="K7577">
        <v>1.7</v>
      </c>
      <c r="L7577">
        <v>931.87</v>
      </c>
      <c r="M7577">
        <v>113.61</v>
      </c>
      <c r="N7577" t="s">
        <v>47</v>
      </c>
      <c r="O7577">
        <v>5</v>
      </c>
      <c r="P7577" t="str" cm="1">
        <f t="array" ref="P7577">_xlfn.IFS(C7577&lt;25,"18-24", C7577&lt;=35,"25-35", C7577&lt;=50,"36-50",TRUE,"50+")</f>
        <v>36-50</v>
      </c>
      <c r="Q7577" t="str">
        <f t="shared" si="826"/>
        <v>new</v>
      </c>
      <c r="R7577" t="str">
        <f t="shared" si="827"/>
        <v>high value</v>
      </c>
      <c r="S7577" t="str">
        <f t="shared" si="828"/>
        <v>High</v>
      </c>
      <c r="T7577" t="str">
        <f t="shared" si="829"/>
        <v>Jan</v>
      </c>
      <c r="U7577">
        <f t="shared" si="830"/>
        <v>2023</v>
      </c>
      <c r="V7577" t="str">
        <f t="shared" si="831"/>
        <v>0-5</v>
      </c>
      <c r="W7577" t="str">
        <f t="shared" si="832"/>
        <v>Slow</v>
      </c>
    </row>
    <row r="7578" spans="1:23" x14ac:dyDescent="0.3">
      <c r="A7578">
        <v>607577</v>
      </c>
      <c r="B7578">
        <v>11477</v>
      </c>
      <c r="C7578">
        <v>25</v>
      </c>
      <c r="D7578" t="s">
        <v>4</v>
      </c>
      <c r="E7578" t="s">
        <v>13</v>
      </c>
      <c r="F7578" t="s">
        <v>24</v>
      </c>
      <c r="G7578" t="s">
        <v>25</v>
      </c>
      <c r="H7578" s="1">
        <v>45315</v>
      </c>
      <c r="I7578" t="s">
        <v>34</v>
      </c>
      <c r="J7578">
        <v>47</v>
      </c>
      <c r="K7578">
        <v>13.9</v>
      </c>
      <c r="L7578">
        <v>318.74</v>
      </c>
      <c r="M7578">
        <v>49.64</v>
      </c>
      <c r="N7578" t="s">
        <v>50</v>
      </c>
      <c r="O7578">
        <v>5</v>
      </c>
      <c r="P7578" t="str" cm="1">
        <f t="array" ref="P7578">_xlfn.IFS(C7578&lt;25,"18-24", C7578&lt;=35,"25-35", C7578&lt;=50,"36-50",TRUE,"50+")</f>
        <v>25-35</v>
      </c>
      <c r="Q7578" t="str">
        <f t="shared" si="826"/>
        <v>new</v>
      </c>
      <c r="R7578" t="str">
        <f t="shared" si="827"/>
        <v>medium</v>
      </c>
      <c r="S7578" t="str">
        <f t="shared" si="828"/>
        <v>High</v>
      </c>
      <c r="T7578" t="str">
        <f t="shared" si="829"/>
        <v>Jan</v>
      </c>
      <c r="U7578">
        <f t="shared" si="830"/>
        <v>2024</v>
      </c>
      <c r="V7578" t="str">
        <f t="shared" si="831"/>
        <v>10-15</v>
      </c>
      <c r="W7578" t="str">
        <f t="shared" si="832"/>
        <v>Slow</v>
      </c>
    </row>
    <row r="7579" spans="1:23" x14ac:dyDescent="0.3">
      <c r="A7579">
        <v>607578</v>
      </c>
      <c r="B7579">
        <v>82518</v>
      </c>
      <c r="C7579">
        <v>52</v>
      </c>
      <c r="D7579" t="s">
        <v>4</v>
      </c>
      <c r="E7579" t="s">
        <v>13</v>
      </c>
      <c r="F7579" t="s">
        <v>30</v>
      </c>
      <c r="G7579" t="s">
        <v>31</v>
      </c>
      <c r="H7579" s="1">
        <v>44814</v>
      </c>
      <c r="I7579" t="s">
        <v>33</v>
      </c>
      <c r="J7579">
        <v>56</v>
      </c>
      <c r="K7579">
        <v>7.2</v>
      </c>
      <c r="L7579">
        <v>616.83000000000004</v>
      </c>
      <c r="M7579">
        <v>50.16</v>
      </c>
      <c r="N7579" t="s">
        <v>49</v>
      </c>
      <c r="O7579">
        <v>2</v>
      </c>
      <c r="P7579" t="str" cm="1">
        <f t="array" ref="P7579">_xlfn.IFS(C7579&lt;25,"18-24", C7579&lt;=35,"25-35", C7579&lt;=50,"36-50",TRUE,"50+")</f>
        <v>50+</v>
      </c>
      <c r="Q7579" t="str">
        <f t="shared" si="826"/>
        <v>new</v>
      </c>
      <c r="R7579" t="str">
        <f t="shared" si="827"/>
        <v>high value</v>
      </c>
      <c r="S7579" t="str">
        <f t="shared" si="828"/>
        <v>Low</v>
      </c>
      <c r="T7579" t="str">
        <f t="shared" si="829"/>
        <v>Sep</v>
      </c>
      <c r="U7579">
        <f t="shared" si="830"/>
        <v>2022</v>
      </c>
      <c r="V7579" t="str">
        <f t="shared" si="831"/>
        <v>5-10</v>
      </c>
      <c r="W7579" t="str">
        <f t="shared" si="832"/>
        <v>Slow</v>
      </c>
    </row>
    <row r="7580" spans="1:23" x14ac:dyDescent="0.3">
      <c r="A7580">
        <v>607579</v>
      </c>
      <c r="B7580">
        <v>19542</v>
      </c>
      <c r="C7580">
        <v>46</v>
      </c>
      <c r="D7580" t="s">
        <v>7</v>
      </c>
      <c r="E7580" t="s">
        <v>11</v>
      </c>
      <c r="F7580" t="s">
        <v>24</v>
      </c>
      <c r="G7580" t="s">
        <v>27</v>
      </c>
      <c r="H7580" s="1">
        <v>44562</v>
      </c>
      <c r="I7580" t="s">
        <v>33</v>
      </c>
      <c r="J7580">
        <v>61</v>
      </c>
      <c r="K7580">
        <v>4.7</v>
      </c>
      <c r="L7580">
        <v>798.9</v>
      </c>
      <c r="M7580">
        <v>51.24</v>
      </c>
      <c r="N7580" t="s">
        <v>47</v>
      </c>
      <c r="O7580">
        <v>1</v>
      </c>
      <c r="P7580" t="str" cm="1">
        <f t="array" ref="P7580">_xlfn.IFS(C7580&lt;25,"18-24", C7580&lt;=35,"25-35", C7580&lt;=50,"36-50",TRUE,"50+")</f>
        <v>36-50</v>
      </c>
      <c r="Q7580" t="str">
        <f t="shared" si="826"/>
        <v>new</v>
      </c>
      <c r="R7580" t="str">
        <f t="shared" si="827"/>
        <v>high value</v>
      </c>
      <c r="S7580" t="str">
        <f t="shared" si="828"/>
        <v>Low</v>
      </c>
      <c r="T7580" t="str">
        <f t="shared" si="829"/>
        <v>Jan</v>
      </c>
      <c r="U7580">
        <f t="shared" si="830"/>
        <v>2022</v>
      </c>
      <c r="V7580" t="str">
        <f t="shared" si="831"/>
        <v>0-5</v>
      </c>
      <c r="W7580" t="str">
        <f t="shared" si="832"/>
        <v>Slow</v>
      </c>
    </row>
    <row r="7581" spans="1:23" x14ac:dyDescent="0.3">
      <c r="A7581">
        <v>607580</v>
      </c>
      <c r="B7581">
        <v>85752</v>
      </c>
      <c r="C7581">
        <v>23</v>
      </c>
      <c r="D7581" t="s">
        <v>7</v>
      </c>
      <c r="E7581" t="s">
        <v>5</v>
      </c>
      <c r="F7581" t="s">
        <v>24</v>
      </c>
      <c r="G7581" t="s">
        <v>31</v>
      </c>
      <c r="H7581" s="1">
        <v>44643</v>
      </c>
      <c r="I7581" t="s">
        <v>33</v>
      </c>
      <c r="J7581">
        <v>32</v>
      </c>
      <c r="K7581">
        <v>5</v>
      </c>
      <c r="L7581">
        <v>887.19</v>
      </c>
      <c r="M7581">
        <v>56.21</v>
      </c>
      <c r="N7581" t="s">
        <v>50</v>
      </c>
      <c r="O7581">
        <v>3</v>
      </c>
      <c r="P7581" t="str" cm="1">
        <f t="array" ref="P7581">_xlfn.IFS(C7581&lt;25,"18-24", C7581&lt;=35,"25-35", C7581&lt;=50,"36-50",TRUE,"50+")</f>
        <v>18-24</v>
      </c>
      <c r="Q7581" t="str">
        <f t="shared" si="826"/>
        <v>new</v>
      </c>
      <c r="R7581" t="str">
        <f t="shared" si="827"/>
        <v>high value</v>
      </c>
      <c r="S7581" t="str">
        <f t="shared" si="828"/>
        <v>medium</v>
      </c>
      <c r="T7581" t="str">
        <f t="shared" si="829"/>
        <v>Mar</v>
      </c>
      <c r="U7581">
        <f t="shared" si="830"/>
        <v>2022</v>
      </c>
      <c r="V7581" t="str">
        <f t="shared" si="831"/>
        <v>0-5</v>
      </c>
      <c r="W7581" t="str">
        <f t="shared" si="832"/>
        <v>Medium</v>
      </c>
    </row>
    <row r="7582" spans="1:23" x14ac:dyDescent="0.3">
      <c r="A7582">
        <v>607581</v>
      </c>
      <c r="B7582">
        <v>41661</v>
      </c>
      <c r="C7582">
        <v>58</v>
      </c>
      <c r="D7582" t="s">
        <v>7</v>
      </c>
      <c r="E7582" t="s">
        <v>11</v>
      </c>
      <c r="F7582" t="s">
        <v>32</v>
      </c>
      <c r="G7582" t="s">
        <v>23</v>
      </c>
      <c r="H7582" s="1">
        <v>44876</v>
      </c>
      <c r="I7582" t="s">
        <v>34</v>
      </c>
      <c r="J7582">
        <v>64</v>
      </c>
      <c r="K7582">
        <v>6.2</v>
      </c>
      <c r="L7582">
        <v>1389.91</v>
      </c>
      <c r="M7582">
        <v>65.650000000000006</v>
      </c>
      <c r="N7582" t="s">
        <v>50</v>
      </c>
      <c r="O7582">
        <v>1</v>
      </c>
      <c r="P7582" t="str" cm="1">
        <f t="array" ref="P7582">_xlfn.IFS(C7582&lt;25,"18-24", C7582&lt;=35,"25-35", C7582&lt;=50,"36-50",TRUE,"50+")</f>
        <v>50+</v>
      </c>
      <c r="Q7582" t="str">
        <f t="shared" si="826"/>
        <v>new</v>
      </c>
      <c r="R7582" t="str">
        <f t="shared" si="827"/>
        <v>high value</v>
      </c>
      <c r="S7582" t="str">
        <f t="shared" si="828"/>
        <v>Low</v>
      </c>
      <c r="T7582" t="str">
        <f t="shared" si="829"/>
        <v>Nov</v>
      </c>
      <c r="U7582">
        <f t="shared" si="830"/>
        <v>2022</v>
      </c>
      <c r="V7582" t="str">
        <f t="shared" si="831"/>
        <v>5-10</v>
      </c>
      <c r="W7582" t="str">
        <f t="shared" si="832"/>
        <v>Slow</v>
      </c>
    </row>
    <row r="7583" spans="1:23" x14ac:dyDescent="0.3">
      <c r="A7583">
        <v>607582</v>
      </c>
      <c r="B7583">
        <v>98012</v>
      </c>
      <c r="C7583">
        <v>54</v>
      </c>
      <c r="D7583" t="s">
        <v>7</v>
      </c>
      <c r="E7583" t="s">
        <v>5</v>
      </c>
      <c r="F7583" t="s">
        <v>22</v>
      </c>
      <c r="G7583" t="s">
        <v>29</v>
      </c>
      <c r="H7583" s="1">
        <v>44710</v>
      </c>
      <c r="I7583" t="s">
        <v>33</v>
      </c>
      <c r="J7583">
        <v>22</v>
      </c>
      <c r="K7583">
        <v>9.1</v>
      </c>
      <c r="L7583">
        <v>940.29</v>
      </c>
      <c r="M7583">
        <v>26.06</v>
      </c>
      <c r="N7583" t="s">
        <v>49</v>
      </c>
      <c r="O7583">
        <v>5</v>
      </c>
      <c r="P7583" t="str" cm="1">
        <f t="array" ref="P7583">_xlfn.IFS(C7583&lt;25,"18-24", C7583&lt;=35,"25-35", C7583&lt;=50,"36-50",TRUE,"50+")</f>
        <v>50+</v>
      </c>
      <c r="Q7583" t="str">
        <f t="shared" si="826"/>
        <v>new</v>
      </c>
      <c r="R7583" t="str">
        <f t="shared" si="827"/>
        <v>high value</v>
      </c>
      <c r="S7583" t="str">
        <f t="shared" si="828"/>
        <v>High</v>
      </c>
      <c r="T7583" t="str">
        <f t="shared" si="829"/>
        <v>May</v>
      </c>
      <c r="U7583">
        <f t="shared" si="830"/>
        <v>2022</v>
      </c>
      <c r="V7583" t="str">
        <f t="shared" si="831"/>
        <v>5-10</v>
      </c>
      <c r="W7583" t="str">
        <f t="shared" si="832"/>
        <v>Fast</v>
      </c>
    </row>
    <row r="7584" spans="1:23" x14ac:dyDescent="0.3">
      <c r="A7584">
        <v>607583</v>
      </c>
      <c r="B7584">
        <v>11815</v>
      </c>
      <c r="C7584">
        <v>57</v>
      </c>
      <c r="D7584" t="s">
        <v>4</v>
      </c>
      <c r="E7584" t="s">
        <v>13</v>
      </c>
      <c r="F7584" t="s">
        <v>32</v>
      </c>
      <c r="G7584" t="s">
        <v>29</v>
      </c>
      <c r="H7584" s="1">
        <v>45273</v>
      </c>
      <c r="I7584" t="s">
        <v>33</v>
      </c>
      <c r="J7584">
        <v>50</v>
      </c>
      <c r="K7584">
        <v>6.8</v>
      </c>
      <c r="L7584">
        <v>1138.29</v>
      </c>
      <c r="M7584">
        <v>105.11</v>
      </c>
      <c r="N7584" t="s">
        <v>48</v>
      </c>
      <c r="O7584">
        <v>3</v>
      </c>
      <c r="P7584" t="str" cm="1">
        <f t="array" ref="P7584">_xlfn.IFS(C7584&lt;25,"18-24", C7584&lt;=35,"25-35", C7584&lt;=50,"36-50",TRUE,"50+")</f>
        <v>50+</v>
      </c>
      <c r="Q7584" t="str">
        <f t="shared" si="826"/>
        <v>new</v>
      </c>
      <c r="R7584" t="str">
        <f t="shared" si="827"/>
        <v>high value</v>
      </c>
      <c r="S7584" t="str">
        <f t="shared" si="828"/>
        <v>medium</v>
      </c>
      <c r="T7584" t="str">
        <f t="shared" si="829"/>
        <v>Dec</v>
      </c>
      <c r="U7584">
        <f t="shared" si="830"/>
        <v>2023</v>
      </c>
      <c r="V7584" t="str">
        <f t="shared" si="831"/>
        <v>5-10</v>
      </c>
      <c r="W7584" t="str">
        <f t="shared" si="832"/>
        <v>Slow</v>
      </c>
    </row>
    <row r="7585" spans="1:23" x14ac:dyDescent="0.3">
      <c r="A7585">
        <v>607584</v>
      </c>
      <c r="B7585">
        <v>97384</v>
      </c>
      <c r="C7585">
        <v>28</v>
      </c>
      <c r="D7585" t="s">
        <v>4</v>
      </c>
      <c r="E7585" t="s">
        <v>15</v>
      </c>
      <c r="F7585" t="s">
        <v>30</v>
      </c>
      <c r="G7585" t="s">
        <v>29</v>
      </c>
      <c r="H7585" s="1">
        <v>44734</v>
      </c>
      <c r="I7585" t="s">
        <v>33</v>
      </c>
      <c r="J7585">
        <v>66</v>
      </c>
      <c r="K7585">
        <v>14.5</v>
      </c>
      <c r="L7585">
        <v>1027.5999999999999</v>
      </c>
      <c r="M7585">
        <v>74.150000000000006</v>
      </c>
      <c r="N7585" t="s">
        <v>48</v>
      </c>
      <c r="O7585">
        <v>4</v>
      </c>
      <c r="P7585" t="str" cm="1">
        <f t="array" ref="P7585">_xlfn.IFS(C7585&lt;25,"18-24", C7585&lt;=35,"25-35", C7585&lt;=50,"36-50",TRUE,"50+")</f>
        <v>25-35</v>
      </c>
      <c r="Q7585" t="str">
        <f t="shared" si="826"/>
        <v>new</v>
      </c>
      <c r="R7585" t="str">
        <f t="shared" si="827"/>
        <v>high value</v>
      </c>
      <c r="S7585" t="str">
        <f t="shared" si="828"/>
        <v>medium</v>
      </c>
      <c r="T7585" t="str">
        <f t="shared" si="829"/>
        <v>Jun</v>
      </c>
      <c r="U7585">
        <f t="shared" si="830"/>
        <v>2022</v>
      </c>
      <c r="V7585" t="str">
        <f t="shared" si="831"/>
        <v>10-15</v>
      </c>
      <c r="W7585" t="str">
        <f t="shared" si="832"/>
        <v>Slow</v>
      </c>
    </row>
    <row r="7586" spans="1:23" x14ac:dyDescent="0.3">
      <c r="A7586">
        <v>607585</v>
      </c>
      <c r="B7586">
        <v>85120</v>
      </c>
      <c r="C7586">
        <v>38</v>
      </c>
      <c r="D7586" t="s">
        <v>4</v>
      </c>
      <c r="E7586" t="s">
        <v>8</v>
      </c>
      <c r="F7586" t="s">
        <v>26</v>
      </c>
      <c r="G7586" t="s">
        <v>27</v>
      </c>
      <c r="H7586" s="1">
        <v>44965</v>
      </c>
      <c r="I7586" t="s">
        <v>33</v>
      </c>
      <c r="J7586">
        <v>56</v>
      </c>
      <c r="K7586">
        <v>13.1</v>
      </c>
      <c r="L7586">
        <v>1145.79</v>
      </c>
      <c r="M7586">
        <v>56.46</v>
      </c>
      <c r="N7586" t="s">
        <v>49</v>
      </c>
      <c r="O7586">
        <v>3</v>
      </c>
      <c r="P7586" t="str" cm="1">
        <f t="array" ref="P7586">_xlfn.IFS(C7586&lt;25,"18-24", C7586&lt;=35,"25-35", C7586&lt;=50,"36-50",TRUE,"50+")</f>
        <v>36-50</v>
      </c>
      <c r="Q7586" t="str">
        <f t="shared" si="826"/>
        <v>new</v>
      </c>
      <c r="R7586" t="str">
        <f t="shared" si="827"/>
        <v>high value</v>
      </c>
      <c r="S7586" t="str">
        <f t="shared" si="828"/>
        <v>medium</v>
      </c>
      <c r="T7586" t="str">
        <f t="shared" si="829"/>
        <v>Feb</v>
      </c>
      <c r="U7586">
        <f t="shared" si="830"/>
        <v>2023</v>
      </c>
      <c r="V7586" t="str">
        <f t="shared" si="831"/>
        <v>10-15</v>
      </c>
      <c r="W7586" t="str">
        <f t="shared" si="832"/>
        <v>Slow</v>
      </c>
    </row>
    <row r="7587" spans="1:23" x14ac:dyDescent="0.3">
      <c r="A7587">
        <v>607586</v>
      </c>
      <c r="B7587">
        <v>90736</v>
      </c>
      <c r="C7587">
        <v>60</v>
      </c>
      <c r="D7587" t="s">
        <v>4</v>
      </c>
      <c r="E7587" t="s">
        <v>16</v>
      </c>
      <c r="F7587" t="s">
        <v>28</v>
      </c>
      <c r="G7587" t="s">
        <v>21</v>
      </c>
      <c r="H7587" s="1">
        <v>45613</v>
      </c>
      <c r="I7587" t="s">
        <v>33</v>
      </c>
      <c r="J7587">
        <v>45</v>
      </c>
      <c r="K7587">
        <v>7.1</v>
      </c>
      <c r="L7587">
        <v>791.12</v>
      </c>
      <c r="M7587">
        <v>61.65</v>
      </c>
      <c r="N7587" t="s">
        <v>49</v>
      </c>
      <c r="O7587">
        <v>4</v>
      </c>
      <c r="P7587" t="str" cm="1">
        <f t="array" ref="P7587">_xlfn.IFS(C7587&lt;25,"18-24", C7587&lt;=35,"25-35", C7587&lt;=50,"36-50",TRUE,"50+")</f>
        <v>50+</v>
      </c>
      <c r="Q7587" t="str">
        <f t="shared" si="826"/>
        <v>new</v>
      </c>
      <c r="R7587" t="str">
        <f t="shared" si="827"/>
        <v>high value</v>
      </c>
      <c r="S7587" t="str">
        <f t="shared" si="828"/>
        <v>medium</v>
      </c>
      <c r="T7587" t="str">
        <f t="shared" si="829"/>
        <v>Nov</v>
      </c>
      <c r="U7587">
        <f t="shared" si="830"/>
        <v>2024</v>
      </c>
      <c r="V7587" t="str">
        <f t="shared" si="831"/>
        <v>5-10</v>
      </c>
      <c r="W7587" t="str">
        <f t="shared" si="832"/>
        <v>Medium</v>
      </c>
    </row>
    <row r="7588" spans="1:23" x14ac:dyDescent="0.3">
      <c r="A7588">
        <v>607587</v>
      </c>
      <c r="B7588">
        <v>79791</v>
      </c>
      <c r="C7588">
        <v>35</v>
      </c>
      <c r="D7588" t="s">
        <v>7</v>
      </c>
      <c r="E7588" t="s">
        <v>11</v>
      </c>
      <c r="F7588" t="s">
        <v>24</v>
      </c>
      <c r="G7588" t="s">
        <v>25</v>
      </c>
      <c r="H7588" s="1">
        <v>44806</v>
      </c>
      <c r="I7588" t="s">
        <v>34</v>
      </c>
      <c r="J7588">
        <v>35</v>
      </c>
      <c r="K7588">
        <v>12.1</v>
      </c>
      <c r="L7588">
        <v>1429.18</v>
      </c>
      <c r="M7588">
        <v>82.81</v>
      </c>
      <c r="N7588" t="s">
        <v>48</v>
      </c>
      <c r="O7588">
        <v>2</v>
      </c>
      <c r="P7588" t="str" cm="1">
        <f t="array" ref="P7588">_xlfn.IFS(C7588&lt;25,"18-24", C7588&lt;=35,"25-35", C7588&lt;=50,"36-50",TRUE,"50+")</f>
        <v>25-35</v>
      </c>
      <c r="Q7588" t="str">
        <f t="shared" si="826"/>
        <v>new</v>
      </c>
      <c r="R7588" t="str">
        <f t="shared" si="827"/>
        <v>high value</v>
      </c>
      <c r="S7588" t="str">
        <f t="shared" si="828"/>
        <v>Low</v>
      </c>
      <c r="T7588" t="str">
        <f t="shared" si="829"/>
        <v>Sep</v>
      </c>
      <c r="U7588">
        <f t="shared" si="830"/>
        <v>2022</v>
      </c>
      <c r="V7588" t="str">
        <f t="shared" si="831"/>
        <v>10-15</v>
      </c>
      <c r="W7588" t="str">
        <f t="shared" si="832"/>
        <v>Medium</v>
      </c>
    </row>
    <row r="7589" spans="1:23" x14ac:dyDescent="0.3">
      <c r="A7589">
        <v>607588</v>
      </c>
      <c r="B7589">
        <v>53508</v>
      </c>
      <c r="C7589">
        <v>56</v>
      </c>
      <c r="D7589" t="s">
        <v>7</v>
      </c>
      <c r="E7589" t="s">
        <v>11</v>
      </c>
      <c r="F7589" t="s">
        <v>19</v>
      </c>
      <c r="G7589" t="s">
        <v>23</v>
      </c>
      <c r="H7589" s="1">
        <v>45479</v>
      </c>
      <c r="I7589" t="s">
        <v>33</v>
      </c>
      <c r="J7589">
        <v>67</v>
      </c>
      <c r="K7589">
        <v>6.7</v>
      </c>
      <c r="L7589">
        <v>1391</v>
      </c>
      <c r="M7589">
        <v>61.31</v>
      </c>
      <c r="N7589" t="s">
        <v>47</v>
      </c>
      <c r="O7589">
        <v>5</v>
      </c>
      <c r="P7589" t="str" cm="1">
        <f t="array" ref="P7589">_xlfn.IFS(C7589&lt;25,"18-24", C7589&lt;=35,"25-35", C7589&lt;=50,"36-50",TRUE,"50+")</f>
        <v>50+</v>
      </c>
      <c r="Q7589" t="str">
        <f t="shared" si="826"/>
        <v>new</v>
      </c>
      <c r="R7589" t="str">
        <f t="shared" si="827"/>
        <v>high value</v>
      </c>
      <c r="S7589" t="str">
        <f t="shared" si="828"/>
        <v>High</v>
      </c>
      <c r="T7589" t="str">
        <f t="shared" si="829"/>
        <v>Jul</v>
      </c>
      <c r="U7589">
        <f t="shared" si="830"/>
        <v>2024</v>
      </c>
      <c r="V7589" t="str">
        <f t="shared" si="831"/>
        <v>5-10</v>
      </c>
      <c r="W7589" t="str">
        <f t="shared" si="832"/>
        <v>Slow</v>
      </c>
    </row>
    <row r="7590" spans="1:23" x14ac:dyDescent="0.3">
      <c r="A7590">
        <v>607589</v>
      </c>
      <c r="B7590">
        <v>58348</v>
      </c>
      <c r="C7590">
        <v>23</v>
      </c>
      <c r="D7590" t="s">
        <v>7</v>
      </c>
      <c r="E7590" t="s">
        <v>11</v>
      </c>
      <c r="F7590" t="s">
        <v>32</v>
      </c>
      <c r="G7590" t="s">
        <v>25</v>
      </c>
      <c r="H7590" s="1">
        <v>44979</v>
      </c>
      <c r="I7590" t="s">
        <v>34</v>
      </c>
      <c r="J7590">
        <v>64</v>
      </c>
      <c r="K7590">
        <v>14.8</v>
      </c>
      <c r="L7590">
        <v>1329.04</v>
      </c>
      <c r="M7590">
        <v>116.6</v>
      </c>
      <c r="N7590" t="s">
        <v>47</v>
      </c>
      <c r="O7590">
        <v>4</v>
      </c>
      <c r="P7590" t="str" cm="1">
        <f t="array" ref="P7590">_xlfn.IFS(C7590&lt;25,"18-24", C7590&lt;=35,"25-35", C7590&lt;=50,"36-50",TRUE,"50+")</f>
        <v>18-24</v>
      </c>
      <c r="Q7590" t="str">
        <f t="shared" si="826"/>
        <v>new</v>
      </c>
      <c r="R7590" t="str">
        <f t="shared" si="827"/>
        <v>high value</v>
      </c>
      <c r="S7590" t="str">
        <f t="shared" si="828"/>
        <v>medium</v>
      </c>
      <c r="T7590" t="str">
        <f t="shared" si="829"/>
        <v>Feb</v>
      </c>
      <c r="U7590">
        <f t="shared" si="830"/>
        <v>2023</v>
      </c>
      <c r="V7590" t="str">
        <f t="shared" si="831"/>
        <v>10-15</v>
      </c>
      <c r="W7590" t="str">
        <f t="shared" si="832"/>
        <v>Slow</v>
      </c>
    </row>
    <row r="7591" spans="1:23" x14ac:dyDescent="0.3">
      <c r="A7591">
        <v>607590</v>
      </c>
      <c r="B7591">
        <v>81144</v>
      </c>
      <c r="C7591">
        <v>35</v>
      </c>
      <c r="D7591" t="s">
        <v>7</v>
      </c>
      <c r="E7591" t="s">
        <v>15</v>
      </c>
      <c r="F7591" t="s">
        <v>28</v>
      </c>
      <c r="G7591" t="s">
        <v>31</v>
      </c>
      <c r="H7591" s="1">
        <v>45069</v>
      </c>
      <c r="I7591" t="s">
        <v>33</v>
      </c>
      <c r="J7591">
        <v>76</v>
      </c>
      <c r="K7591">
        <v>5.5</v>
      </c>
      <c r="L7591">
        <v>1049.18</v>
      </c>
      <c r="M7591">
        <v>57.12</v>
      </c>
      <c r="N7591" t="s">
        <v>50</v>
      </c>
      <c r="O7591">
        <v>4</v>
      </c>
      <c r="P7591" t="str" cm="1">
        <f t="array" ref="P7591">_xlfn.IFS(C7591&lt;25,"18-24", C7591&lt;=35,"25-35", C7591&lt;=50,"36-50",TRUE,"50+")</f>
        <v>25-35</v>
      </c>
      <c r="Q7591" t="str">
        <f t="shared" si="826"/>
        <v>new</v>
      </c>
      <c r="R7591" t="str">
        <f t="shared" si="827"/>
        <v>high value</v>
      </c>
      <c r="S7591" t="str">
        <f t="shared" si="828"/>
        <v>medium</v>
      </c>
      <c r="T7591" t="str">
        <f t="shared" si="829"/>
        <v>May</v>
      </c>
      <c r="U7591">
        <f t="shared" si="830"/>
        <v>2023</v>
      </c>
      <c r="V7591" t="str">
        <f t="shared" si="831"/>
        <v>5-10</v>
      </c>
      <c r="W7591" t="str">
        <f t="shared" si="832"/>
        <v>Slow</v>
      </c>
    </row>
    <row r="7592" spans="1:23" x14ac:dyDescent="0.3">
      <c r="A7592">
        <v>607591</v>
      </c>
      <c r="B7592">
        <v>46365</v>
      </c>
      <c r="C7592">
        <v>62</v>
      </c>
      <c r="D7592" t="s">
        <v>7</v>
      </c>
      <c r="E7592" t="s">
        <v>8</v>
      </c>
      <c r="F7592" t="s">
        <v>24</v>
      </c>
      <c r="G7592" t="s">
        <v>23</v>
      </c>
      <c r="H7592" s="1">
        <v>45224</v>
      </c>
      <c r="I7592" t="s">
        <v>33</v>
      </c>
      <c r="J7592">
        <v>81</v>
      </c>
      <c r="K7592">
        <v>6.9</v>
      </c>
      <c r="L7592">
        <v>1148.8499999999999</v>
      </c>
      <c r="M7592">
        <v>100.84</v>
      </c>
      <c r="N7592" t="s">
        <v>50</v>
      </c>
      <c r="O7592">
        <v>5</v>
      </c>
      <c r="P7592" t="str" cm="1">
        <f t="array" ref="P7592">_xlfn.IFS(C7592&lt;25,"18-24", C7592&lt;=35,"25-35", C7592&lt;=50,"36-50",TRUE,"50+")</f>
        <v>50+</v>
      </c>
      <c r="Q7592" t="str">
        <f t="shared" si="826"/>
        <v>new</v>
      </c>
      <c r="R7592" t="str">
        <f t="shared" si="827"/>
        <v>high value</v>
      </c>
      <c r="S7592" t="str">
        <f t="shared" si="828"/>
        <v>High</v>
      </c>
      <c r="T7592" t="str">
        <f t="shared" si="829"/>
        <v>Oct</v>
      </c>
      <c r="U7592">
        <f t="shared" si="830"/>
        <v>2023</v>
      </c>
      <c r="V7592" t="str">
        <f t="shared" si="831"/>
        <v>5-10</v>
      </c>
      <c r="W7592" t="str">
        <f t="shared" si="832"/>
        <v>Slow</v>
      </c>
    </row>
    <row r="7593" spans="1:23" x14ac:dyDescent="0.3">
      <c r="A7593">
        <v>607592</v>
      </c>
      <c r="B7593">
        <v>91242</v>
      </c>
      <c r="C7593">
        <v>61</v>
      </c>
      <c r="D7593" t="s">
        <v>4</v>
      </c>
      <c r="E7593" t="s">
        <v>13</v>
      </c>
      <c r="F7593" t="s">
        <v>18</v>
      </c>
      <c r="G7593" t="s">
        <v>31</v>
      </c>
      <c r="H7593" s="1">
        <v>45173</v>
      </c>
      <c r="I7593" t="s">
        <v>34</v>
      </c>
      <c r="J7593">
        <v>31</v>
      </c>
      <c r="K7593">
        <v>7.6</v>
      </c>
      <c r="L7593">
        <v>546.55999999999995</v>
      </c>
      <c r="M7593">
        <v>28.92</v>
      </c>
      <c r="N7593" t="s">
        <v>49</v>
      </c>
      <c r="O7593">
        <v>4</v>
      </c>
      <c r="P7593" t="str" cm="1">
        <f t="array" ref="P7593">_xlfn.IFS(C7593&lt;25,"18-24", C7593&lt;=35,"25-35", C7593&lt;=50,"36-50",TRUE,"50+")</f>
        <v>50+</v>
      </c>
      <c r="Q7593" t="str">
        <f t="shared" si="826"/>
        <v>new</v>
      </c>
      <c r="R7593" t="str">
        <f t="shared" si="827"/>
        <v>high value</v>
      </c>
      <c r="S7593" t="str">
        <f t="shared" si="828"/>
        <v>medium</v>
      </c>
      <c r="T7593" t="str">
        <f t="shared" si="829"/>
        <v>Sep</v>
      </c>
      <c r="U7593">
        <f t="shared" si="830"/>
        <v>2023</v>
      </c>
      <c r="V7593" t="str">
        <f t="shared" si="831"/>
        <v>5-10</v>
      </c>
      <c r="W7593" t="str">
        <f t="shared" si="832"/>
        <v>Medium</v>
      </c>
    </row>
    <row r="7594" spans="1:23" x14ac:dyDescent="0.3">
      <c r="A7594">
        <v>607593</v>
      </c>
      <c r="B7594">
        <v>71352</v>
      </c>
      <c r="C7594">
        <v>64</v>
      </c>
      <c r="D7594" t="s">
        <v>7</v>
      </c>
      <c r="E7594" t="s">
        <v>8</v>
      </c>
      <c r="F7594" t="s">
        <v>32</v>
      </c>
      <c r="G7594" t="s">
        <v>23</v>
      </c>
      <c r="H7594" s="1">
        <v>44788</v>
      </c>
      <c r="I7594" t="s">
        <v>34</v>
      </c>
      <c r="J7594">
        <v>61</v>
      </c>
      <c r="K7594">
        <v>4.5999999999999996</v>
      </c>
      <c r="L7594">
        <v>1181.2</v>
      </c>
      <c r="M7594">
        <v>51.31</v>
      </c>
      <c r="N7594" t="s">
        <v>50</v>
      </c>
      <c r="O7594">
        <v>3</v>
      </c>
      <c r="P7594" t="str" cm="1">
        <f t="array" ref="P7594">_xlfn.IFS(C7594&lt;25,"18-24", C7594&lt;=35,"25-35", C7594&lt;=50,"36-50",TRUE,"50+")</f>
        <v>50+</v>
      </c>
      <c r="Q7594" t="str">
        <f t="shared" si="826"/>
        <v>new</v>
      </c>
      <c r="R7594" t="str">
        <f t="shared" si="827"/>
        <v>high value</v>
      </c>
      <c r="S7594" t="str">
        <f t="shared" si="828"/>
        <v>medium</v>
      </c>
      <c r="T7594" t="str">
        <f t="shared" si="829"/>
        <v>Aug</v>
      </c>
      <c r="U7594">
        <f t="shared" si="830"/>
        <v>2022</v>
      </c>
      <c r="V7594" t="str">
        <f t="shared" si="831"/>
        <v>0-5</v>
      </c>
      <c r="W7594" t="str">
        <f t="shared" si="832"/>
        <v>Slow</v>
      </c>
    </row>
    <row r="7595" spans="1:23" x14ac:dyDescent="0.3">
      <c r="A7595">
        <v>607594</v>
      </c>
      <c r="B7595">
        <v>31863</v>
      </c>
      <c r="C7595">
        <v>54</v>
      </c>
      <c r="D7595" t="s">
        <v>4</v>
      </c>
      <c r="E7595" t="s">
        <v>15</v>
      </c>
      <c r="F7595" t="s">
        <v>24</v>
      </c>
      <c r="G7595" t="s">
        <v>21</v>
      </c>
      <c r="H7595" s="1">
        <v>44838</v>
      </c>
      <c r="I7595" t="s">
        <v>33</v>
      </c>
      <c r="J7595">
        <v>22</v>
      </c>
      <c r="K7595">
        <v>3</v>
      </c>
      <c r="L7595">
        <v>166.15</v>
      </c>
      <c r="M7595">
        <v>100.49</v>
      </c>
      <c r="N7595" t="s">
        <v>49</v>
      </c>
      <c r="O7595">
        <v>2</v>
      </c>
      <c r="P7595" t="str" cm="1">
        <f t="array" ref="P7595">_xlfn.IFS(C7595&lt;25,"18-24", C7595&lt;=35,"25-35", C7595&lt;=50,"36-50",TRUE,"50+")</f>
        <v>50+</v>
      </c>
      <c r="Q7595" t="str">
        <f t="shared" si="826"/>
        <v>new</v>
      </c>
      <c r="R7595" t="str">
        <f t="shared" si="827"/>
        <v>low</v>
      </c>
      <c r="S7595" t="str">
        <f t="shared" si="828"/>
        <v>Low</v>
      </c>
      <c r="T7595" t="str">
        <f t="shared" si="829"/>
        <v>Oct</v>
      </c>
      <c r="U7595">
        <f t="shared" si="830"/>
        <v>2022</v>
      </c>
      <c r="V7595" t="str">
        <f t="shared" si="831"/>
        <v>0-5</v>
      </c>
      <c r="W7595" t="str">
        <f t="shared" si="832"/>
        <v>Fast</v>
      </c>
    </row>
    <row r="7596" spans="1:23" x14ac:dyDescent="0.3">
      <c r="A7596">
        <v>607595</v>
      </c>
      <c r="B7596">
        <v>85143</v>
      </c>
      <c r="C7596">
        <v>64</v>
      </c>
      <c r="D7596" t="s">
        <v>7</v>
      </c>
      <c r="E7596" t="s">
        <v>11</v>
      </c>
      <c r="F7596" t="s">
        <v>24</v>
      </c>
      <c r="G7596" t="s">
        <v>21</v>
      </c>
      <c r="H7596" s="1">
        <v>45355</v>
      </c>
      <c r="I7596" t="s">
        <v>33</v>
      </c>
      <c r="J7596">
        <v>26</v>
      </c>
      <c r="K7596">
        <v>14.1</v>
      </c>
      <c r="L7596">
        <v>1078.55</v>
      </c>
      <c r="M7596">
        <v>53.1</v>
      </c>
      <c r="N7596" t="s">
        <v>47</v>
      </c>
      <c r="O7596">
        <v>2</v>
      </c>
      <c r="P7596" t="str" cm="1">
        <f t="array" ref="P7596">_xlfn.IFS(C7596&lt;25,"18-24", C7596&lt;=35,"25-35", C7596&lt;=50,"36-50",TRUE,"50+")</f>
        <v>50+</v>
      </c>
      <c r="Q7596" t="str">
        <f t="shared" si="826"/>
        <v>new</v>
      </c>
      <c r="R7596" t="str">
        <f t="shared" si="827"/>
        <v>high value</v>
      </c>
      <c r="S7596" t="str">
        <f t="shared" si="828"/>
        <v>Low</v>
      </c>
      <c r="T7596" t="str">
        <f t="shared" si="829"/>
        <v>Mar</v>
      </c>
      <c r="U7596">
        <f t="shared" si="830"/>
        <v>2024</v>
      </c>
      <c r="V7596" t="str">
        <f t="shared" si="831"/>
        <v>10-15</v>
      </c>
      <c r="W7596" t="str">
        <f t="shared" si="832"/>
        <v>Fast</v>
      </c>
    </row>
    <row r="7597" spans="1:23" x14ac:dyDescent="0.3">
      <c r="A7597">
        <v>607596</v>
      </c>
      <c r="B7597">
        <v>21289</v>
      </c>
      <c r="C7597">
        <v>22</v>
      </c>
      <c r="D7597" t="s">
        <v>7</v>
      </c>
      <c r="E7597" t="s">
        <v>16</v>
      </c>
      <c r="F7597" t="s">
        <v>18</v>
      </c>
      <c r="G7597" t="s">
        <v>25</v>
      </c>
      <c r="H7597" s="1">
        <v>44617</v>
      </c>
      <c r="I7597" t="s">
        <v>33</v>
      </c>
      <c r="J7597">
        <v>68</v>
      </c>
      <c r="K7597">
        <v>6.2</v>
      </c>
      <c r="L7597">
        <v>767.03</v>
      </c>
      <c r="M7597">
        <v>60.16</v>
      </c>
      <c r="N7597" t="s">
        <v>49</v>
      </c>
      <c r="O7597">
        <v>5</v>
      </c>
      <c r="P7597" t="str" cm="1">
        <f t="array" ref="P7597">_xlfn.IFS(C7597&lt;25,"18-24", C7597&lt;=35,"25-35", C7597&lt;=50,"36-50",TRUE,"50+")</f>
        <v>18-24</v>
      </c>
      <c r="Q7597" t="str">
        <f t="shared" si="826"/>
        <v>new</v>
      </c>
      <c r="R7597" t="str">
        <f t="shared" si="827"/>
        <v>high value</v>
      </c>
      <c r="S7597" t="str">
        <f t="shared" si="828"/>
        <v>High</v>
      </c>
      <c r="T7597" t="str">
        <f t="shared" si="829"/>
        <v>Feb</v>
      </c>
      <c r="U7597">
        <f t="shared" si="830"/>
        <v>2022</v>
      </c>
      <c r="V7597" t="str">
        <f t="shared" si="831"/>
        <v>5-10</v>
      </c>
      <c r="W7597" t="str">
        <f t="shared" si="832"/>
        <v>Slow</v>
      </c>
    </row>
    <row r="7598" spans="1:23" x14ac:dyDescent="0.3">
      <c r="A7598">
        <v>607597</v>
      </c>
      <c r="B7598">
        <v>43134</v>
      </c>
      <c r="C7598">
        <v>35</v>
      </c>
      <c r="D7598" t="s">
        <v>4</v>
      </c>
      <c r="E7598" t="s">
        <v>5</v>
      </c>
      <c r="F7598" t="s">
        <v>24</v>
      </c>
      <c r="G7598" t="s">
        <v>29</v>
      </c>
      <c r="H7598" s="1">
        <v>44787</v>
      </c>
      <c r="I7598" t="s">
        <v>34</v>
      </c>
      <c r="J7598">
        <v>64</v>
      </c>
      <c r="K7598">
        <v>1.9</v>
      </c>
      <c r="L7598">
        <v>466.39</v>
      </c>
      <c r="M7598">
        <v>84.33</v>
      </c>
      <c r="N7598" t="s">
        <v>48</v>
      </c>
      <c r="O7598">
        <v>1</v>
      </c>
      <c r="P7598" t="str" cm="1">
        <f t="array" ref="P7598">_xlfn.IFS(C7598&lt;25,"18-24", C7598&lt;=35,"25-35", C7598&lt;=50,"36-50",TRUE,"50+")</f>
        <v>25-35</v>
      </c>
      <c r="Q7598" t="str">
        <f t="shared" si="826"/>
        <v>new</v>
      </c>
      <c r="R7598" t="str">
        <f t="shared" si="827"/>
        <v>medium</v>
      </c>
      <c r="S7598" t="str">
        <f t="shared" si="828"/>
        <v>Low</v>
      </c>
      <c r="T7598" t="str">
        <f t="shared" si="829"/>
        <v>Aug</v>
      </c>
      <c r="U7598">
        <f t="shared" si="830"/>
        <v>2022</v>
      </c>
      <c r="V7598" t="str">
        <f t="shared" si="831"/>
        <v>0-5</v>
      </c>
      <c r="W7598" t="str">
        <f t="shared" si="832"/>
        <v>Slow</v>
      </c>
    </row>
    <row r="7599" spans="1:23" x14ac:dyDescent="0.3">
      <c r="A7599">
        <v>607598</v>
      </c>
      <c r="B7599">
        <v>17835</v>
      </c>
      <c r="C7599">
        <v>31</v>
      </c>
      <c r="D7599" t="s">
        <v>4</v>
      </c>
      <c r="E7599" t="s">
        <v>16</v>
      </c>
      <c r="F7599" t="s">
        <v>18</v>
      </c>
      <c r="G7599" t="s">
        <v>29</v>
      </c>
      <c r="H7599" s="1">
        <v>44601</v>
      </c>
      <c r="I7599" t="s">
        <v>33</v>
      </c>
      <c r="J7599">
        <v>65</v>
      </c>
      <c r="K7599">
        <v>10.6</v>
      </c>
      <c r="L7599">
        <v>246.55</v>
      </c>
      <c r="M7599">
        <v>57.22</v>
      </c>
      <c r="N7599" t="s">
        <v>50</v>
      </c>
      <c r="O7599">
        <v>3</v>
      </c>
      <c r="P7599" t="str" cm="1">
        <f t="array" ref="P7599">_xlfn.IFS(C7599&lt;25,"18-24", C7599&lt;=35,"25-35", C7599&lt;=50,"36-50",TRUE,"50+")</f>
        <v>25-35</v>
      </c>
      <c r="Q7599" t="str">
        <f t="shared" si="826"/>
        <v>new</v>
      </c>
      <c r="R7599" t="str">
        <f t="shared" si="827"/>
        <v>low</v>
      </c>
      <c r="S7599" t="str">
        <f t="shared" si="828"/>
        <v>medium</v>
      </c>
      <c r="T7599" t="str">
        <f t="shared" si="829"/>
        <v>Feb</v>
      </c>
      <c r="U7599">
        <f t="shared" si="830"/>
        <v>2022</v>
      </c>
      <c r="V7599" t="str">
        <f t="shared" si="831"/>
        <v>10-15</v>
      </c>
      <c r="W7599" t="str">
        <f t="shared" si="832"/>
        <v>Slow</v>
      </c>
    </row>
    <row r="7600" spans="1:23" x14ac:dyDescent="0.3">
      <c r="A7600">
        <v>607599</v>
      </c>
      <c r="B7600">
        <v>70387</v>
      </c>
      <c r="C7600">
        <v>41</v>
      </c>
      <c r="D7600" t="s">
        <v>4</v>
      </c>
      <c r="E7600" t="s">
        <v>16</v>
      </c>
      <c r="F7600" t="s">
        <v>26</v>
      </c>
      <c r="G7600" t="s">
        <v>25</v>
      </c>
      <c r="H7600" s="1">
        <v>45396</v>
      </c>
      <c r="I7600" t="s">
        <v>34</v>
      </c>
      <c r="J7600">
        <v>74</v>
      </c>
      <c r="K7600">
        <v>8.8000000000000007</v>
      </c>
      <c r="L7600">
        <v>496.31</v>
      </c>
      <c r="M7600">
        <v>101.2</v>
      </c>
      <c r="N7600" t="s">
        <v>49</v>
      </c>
      <c r="O7600">
        <v>5</v>
      </c>
      <c r="P7600" t="str" cm="1">
        <f t="array" ref="P7600">_xlfn.IFS(C7600&lt;25,"18-24", C7600&lt;=35,"25-35", C7600&lt;=50,"36-50",TRUE,"50+")</f>
        <v>36-50</v>
      </c>
      <c r="Q7600" t="str">
        <f t="shared" si="826"/>
        <v>new</v>
      </c>
      <c r="R7600" t="str">
        <f t="shared" si="827"/>
        <v>medium</v>
      </c>
      <c r="S7600" t="str">
        <f t="shared" si="828"/>
        <v>High</v>
      </c>
      <c r="T7600" t="str">
        <f t="shared" si="829"/>
        <v>Apr</v>
      </c>
      <c r="U7600">
        <f t="shared" si="830"/>
        <v>2024</v>
      </c>
      <c r="V7600" t="str">
        <f t="shared" si="831"/>
        <v>5-10</v>
      </c>
      <c r="W7600" t="str">
        <f t="shared" si="832"/>
        <v>Slow</v>
      </c>
    </row>
    <row r="7601" spans="1:23" x14ac:dyDescent="0.3">
      <c r="A7601">
        <v>607600</v>
      </c>
      <c r="B7601">
        <v>59657</v>
      </c>
      <c r="C7601">
        <v>61</v>
      </c>
      <c r="D7601" t="s">
        <v>7</v>
      </c>
      <c r="E7601" t="s">
        <v>15</v>
      </c>
      <c r="F7601" t="s">
        <v>26</v>
      </c>
      <c r="G7601" t="s">
        <v>29</v>
      </c>
      <c r="H7601" s="1">
        <v>45641</v>
      </c>
      <c r="I7601" t="s">
        <v>34</v>
      </c>
      <c r="J7601">
        <v>81</v>
      </c>
      <c r="K7601">
        <v>8.6</v>
      </c>
      <c r="L7601">
        <v>961.58</v>
      </c>
      <c r="M7601">
        <v>69.709999999999994</v>
      </c>
      <c r="N7601" t="s">
        <v>50</v>
      </c>
      <c r="O7601">
        <v>4</v>
      </c>
      <c r="P7601" t="str" cm="1">
        <f t="array" ref="P7601">_xlfn.IFS(C7601&lt;25,"18-24", C7601&lt;=35,"25-35", C7601&lt;=50,"36-50",TRUE,"50+")</f>
        <v>50+</v>
      </c>
      <c r="Q7601" t="str">
        <f t="shared" si="826"/>
        <v>new</v>
      </c>
      <c r="R7601" t="str">
        <f t="shared" si="827"/>
        <v>high value</v>
      </c>
      <c r="S7601" t="str">
        <f t="shared" si="828"/>
        <v>medium</v>
      </c>
      <c r="T7601" t="str">
        <f t="shared" si="829"/>
        <v>Dec</v>
      </c>
      <c r="U7601">
        <f t="shared" si="830"/>
        <v>2024</v>
      </c>
      <c r="V7601" t="str">
        <f t="shared" si="831"/>
        <v>5-10</v>
      </c>
      <c r="W7601" t="str">
        <f t="shared" si="832"/>
        <v>Slow</v>
      </c>
    </row>
    <row r="7602" spans="1:23" x14ac:dyDescent="0.3">
      <c r="A7602">
        <v>607601</v>
      </c>
      <c r="B7602">
        <v>17732</v>
      </c>
      <c r="C7602">
        <v>40</v>
      </c>
      <c r="D7602" t="s">
        <v>4</v>
      </c>
      <c r="E7602" t="s">
        <v>15</v>
      </c>
      <c r="F7602" t="s">
        <v>30</v>
      </c>
      <c r="G7602" t="s">
        <v>21</v>
      </c>
      <c r="H7602" s="1">
        <v>45604</v>
      </c>
      <c r="I7602" t="s">
        <v>34</v>
      </c>
      <c r="J7602">
        <v>66</v>
      </c>
      <c r="K7602">
        <v>6.6</v>
      </c>
      <c r="L7602">
        <v>492.08</v>
      </c>
      <c r="M7602">
        <v>72.33</v>
      </c>
      <c r="N7602" t="s">
        <v>49</v>
      </c>
      <c r="O7602">
        <v>3</v>
      </c>
      <c r="P7602" t="str" cm="1">
        <f t="array" ref="P7602">_xlfn.IFS(C7602&lt;25,"18-24", C7602&lt;=35,"25-35", C7602&lt;=50,"36-50",TRUE,"50+")</f>
        <v>36-50</v>
      </c>
      <c r="Q7602" t="str">
        <f t="shared" si="826"/>
        <v>new</v>
      </c>
      <c r="R7602" t="str">
        <f t="shared" si="827"/>
        <v>medium</v>
      </c>
      <c r="S7602" t="str">
        <f t="shared" si="828"/>
        <v>medium</v>
      </c>
      <c r="T7602" t="str">
        <f t="shared" si="829"/>
        <v>Nov</v>
      </c>
      <c r="U7602">
        <f t="shared" si="830"/>
        <v>2024</v>
      </c>
      <c r="V7602" t="str">
        <f t="shared" si="831"/>
        <v>5-10</v>
      </c>
      <c r="W7602" t="str">
        <f t="shared" si="832"/>
        <v>Slow</v>
      </c>
    </row>
    <row r="7603" spans="1:23" x14ac:dyDescent="0.3">
      <c r="A7603">
        <v>607602</v>
      </c>
      <c r="B7603">
        <v>76087</v>
      </c>
      <c r="C7603">
        <v>46</v>
      </c>
      <c r="D7603" t="s">
        <v>4</v>
      </c>
      <c r="E7603" t="s">
        <v>11</v>
      </c>
      <c r="F7603" t="s">
        <v>26</v>
      </c>
      <c r="G7603" t="s">
        <v>23</v>
      </c>
      <c r="H7603" s="1">
        <v>45267</v>
      </c>
      <c r="I7603" t="s">
        <v>33</v>
      </c>
      <c r="J7603">
        <v>38</v>
      </c>
      <c r="K7603">
        <v>6.6</v>
      </c>
      <c r="L7603">
        <v>292.69</v>
      </c>
      <c r="M7603">
        <v>66.510000000000005</v>
      </c>
      <c r="N7603" t="s">
        <v>50</v>
      </c>
      <c r="O7603">
        <v>4</v>
      </c>
      <c r="P7603" t="str" cm="1">
        <f t="array" ref="P7603">_xlfn.IFS(C7603&lt;25,"18-24", C7603&lt;=35,"25-35", C7603&lt;=50,"36-50",TRUE,"50+")</f>
        <v>36-50</v>
      </c>
      <c r="Q7603" t="str">
        <f t="shared" si="826"/>
        <v>new</v>
      </c>
      <c r="R7603" t="str">
        <f t="shared" si="827"/>
        <v>medium</v>
      </c>
      <c r="S7603" t="str">
        <f t="shared" si="828"/>
        <v>medium</v>
      </c>
      <c r="T7603" t="str">
        <f t="shared" si="829"/>
        <v>Dec</v>
      </c>
      <c r="U7603">
        <f t="shared" si="830"/>
        <v>2023</v>
      </c>
      <c r="V7603" t="str">
        <f t="shared" si="831"/>
        <v>5-10</v>
      </c>
      <c r="W7603" t="str">
        <f t="shared" si="832"/>
        <v>Medium</v>
      </c>
    </row>
    <row r="7604" spans="1:23" x14ac:dyDescent="0.3">
      <c r="A7604">
        <v>607603</v>
      </c>
      <c r="B7604">
        <v>39074</v>
      </c>
      <c r="C7604">
        <v>23</v>
      </c>
      <c r="D7604" t="s">
        <v>7</v>
      </c>
      <c r="E7604" t="s">
        <v>11</v>
      </c>
      <c r="F7604" t="s">
        <v>18</v>
      </c>
      <c r="G7604" t="s">
        <v>23</v>
      </c>
      <c r="H7604" s="1">
        <v>45189</v>
      </c>
      <c r="I7604" t="s">
        <v>34</v>
      </c>
      <c r="J7604">
        <v>70</v>
      </c>
      <c r="K7604">
        <v>7.9</v>
      </c>
      <c r="L7604">
        <v>988.36</v>
      </c>
      <c r="M7604">
        <v>78.56</v>
      </c>
      <c r="N7604" t="s">
        <v>49</v>
      </c>
      <c r="O7604">
        <v>3</v>
      </c>
      <c r="P7604" t="str" cm="1">
        <f t="array" ref="P7604">_xlfn.IFS(C7604&lt;25,"18-24", C7604&lt;=35,"25-35", C7604&lt;=50,"36-50",TRUE,"50+")</f>
        <v>18-24</v>
      </c>
      <c r="Q7604" t="str">
        <f t="shared" si="826"/>
        <v>new</v>
      </c>
      <c r="R7604" t="str">
        <f t="shared" si="827"/>
        <v>high value</v>
      </c>
      <c r="S7604" t="str">
        <f t="shared" si="828"/>
        <v>medium</v>
      </c>
      <c r="T7604" t="str">
        <f t="shared" si="829"/>
        <v>Sep</v>
      </c>
      <c r="U7604">
        <f t="shared" si="830"/>
        <v>2023</v>
      </c>
      <c r="V7604" t="str">
        <f t="shared" si="831"/>
        <v>5-10</v>
      </c>
      <c r="W7604" t="str">
        <f t="shared" si="832"/>
        <v>Slow</v>
      </c>
    </row>
    <row r="7605" spans="1:23" x14ac:dyDescent="0.3">
      <c r="A7605">
        <v>607604</v>
      </c>
      <c r="B7605">
        <v>36747</v>
      </c>
      <c r="C7605">
        <v>19</v>
      </c>
      <c r="D7605" t="s">
        <v>4</v>
      </c>
      <c r="E7605" t="s">
        <v>15</v>
      </c>
      <c r="F7605" t="s">
        <v>30</v>
      </c>
      <c r="G7605" t="s">
        <v>31</v>
      </c>
      <c r="H7605" s="1">
        <v>44789</v>
      </c>
      <c r="I7605" t="s">
        <v>33</v>
      </c>
      <c r="J7605">
        <v>52</v>
      </c>
      <c r="K7605">
        <v>7.8</v>
      </c>
      <c r="L7605">
        <v>593.44000000000005</v>
      </c>
      <c r="M7605">
        <v>60.02</v>
      </c>
      <c r="N7605" t="s">
        <v>50</v>
      </c>
      <c r="O7605">
        <v>2</v>
      </c>
      <c r="P7605" t="str" cm="1">
        <f t="array" ref="P7605">_xlfn.IFS(C7605&lt;25,"18-24", C7605&lt;=35,"25-35", C7605&lt;=50,"36-50",TRUE,"50+")</f>
        <v>18-24</v>
      </c>
      <c r="Q7605" t="str">
        <f t="shared" si="826"/>
        <v>new</v>
      </c>
      <c r="R7605" t="str">
        <f t="shared" si="827"/>
        <v>high value</v>
      </c>
      <c r="S7605" t="str">
        <f t="shared" si="828"/>
        <v>Low</v>
      </c>
      <c r="T7605" t="str">
        <f t="shared" si="829"/>
        <v>Aug</v>
      </c>
      <c r="U7605">
        <f t="shared" si="830"/>
        <v>2022</v>
      </c>
      <c r="V7605" t="str">
        <f t="shared" si="831"/>
        <v>5-10</v>
      </c>
      <c r="W7605" t="str">
        <f t="shared" si="832"/>
        <v>Slow</v>
      </c>
    </row>
    <row r="7606" spans="1:23" x14ac:dyDescent="0.3">
      <c r="A7606">
        <v>607605</v>
      </c>
      <c r="B7606">
        <v>86181</v>
      </c>
      <c r="C7606">
        <v>63</v>
      </c>
      <c r="D7606" t="s">
        <v>7</v>
      </c>
      <c r="E7606" t="s">
        <v>8</v>
      </c>
      <c r="F7606" t="s">
        <v>32</v>
      </c>
      <c r="G7606" t="s">
        <v>29</v>
      </c>
      <c r="H7606" s="1">
        <v>45584</v>
      </c>
      <c r="I7606" t="s">
        <v>34</v>
      </c>
      <c r="J7606">
        <v>62</v>
      </c>
      <c r="K7606">
        <v>8.3000000000000007</v>
      </c>
      <c r="L7606">
        <v>1139.6199999999999</v>
      </c>
      <c r="M7606">
        <v>102.52</v>
      </c>
      <c r="N7606" t="s">
        <v>50</v>
      </c>
      <c r="O7606">
        <v>4</v>
      </c>
      <c r="P7606" t="str" cm="1">
        <f t="array" ref="P7606">_xlfn.IFS(C7606&lt;25,"18-24", C7606&lt;=35,"25-35", C7606&lt;=50,"36-50",TRUE,"50+")</f>
        <v>50+</v>
      </c>
      <c r="Q7606" t="str">
        <f t="shared" si="826"/>
        <v>new</v>
      </c>
      <c r="R7606" t="str">
        <f t="shared" si="827"/>
        <v>high value</v>
      </c>
      <c r="S7606" t="str">
        <f t="shared" si="828"/>
        <v>medium</v>
      </c>
      <c r="T7606" t="str">
        <f t="shared" si="829"/>
        <v>Oct</v>
      </c>
      <c r="U7606">
        <f t="shared" si="830"/>
        <v>2024</v>
      </c>
      <c r="V7606" t="str">
        <f t="shared" si="831"/>
        <v>5-10</v>
      </c>
      <c r="W7606" t="str">
        <f t="shared" si="832"/>
        <v>Slow</v>
      </c>
    </row>
    <row r="7607" spans="1:23" x14ac:dyDescent="0.3">
      <c r="A7607">
        <v>607606</v>
      </c>
      <c r="B7607">
        <v>50793</v>
      </c>
      <c r="C7607">
        <v>53</v>
      </c>
      <c r="D7607" t="s">
        <v>7</v>
      </c>
      <c r="E7607" t="s">
        <v>16</v>
      </c>
      <c r="F7607" t="s">
        <v>18</v>
      </c>
      <c r="G7607" t="s">
        <v>25</v>
      </c>
      <c r="H7607" s="1">
        <v>45010</v>
      </c>
      <c r="I7607" t="s">
        <v>33</v>
      </c>
      <c r="J7607">
        <v>80</v>
      </c>
      <c r="K7607">
        <v>7.9</v>
      </c>
      <c r="L7607">
        <v>493.1</v>
      </c>
      <c r="M7607">
        <v>28.06</v>
      </c>
      <c r="N7607" t="s">
        <v>47</v>
      </c>
      <c r="O7607">
        <v>3</v>
      </c>
      <c r="P7607" t="str" cm="1">
        <f t="array" ref="P7607">_xlfn.IFS(C7607&lt;25,"18-24", C7607&lt;=35,"25-35", C7607&lt;=50,"36-50",TRUE,"50+")</f>
        <v>50+</v>
      </c>
      <c r="Q7607" t="str">
        <f t="shared" si="826"/>
        <v>new</v>
      </c>
      <c r="R7607" t="str">
        <f t="shared" si="827"/>
        <v>medium</v>
      </c>
      <c r="S7607" t="str">
        <f t="shared" si="828"/>
        <v>medium</v>
      </c>
      <c r="T7607" t="str">
        <f t="shared" si="829"/>
        <v>Mar</v>
      </c>
      <c r="U7607">
        <f t="shared" si="830"/>
        <v>2023</v>
      </c>
      <c r="V7607" t="str">
        <f t="shared" si="831"/>
        <v>5-10</v>
      </c>
      <c r="W7607" t="str">
        <f t="shared" si="832"/>
        <v>Slow</v>
      </c>
    </row>
    <row r="7608" spans="1:23" x14ac:dyDescent="0.3">
      <c r="A7608">
        <v>607607</v>
      </c>
      <c r="B7608">
        <v>55735</v>
      </c>
      <c r="C7608">
        <v>37</v>
      </c>
      <c r="D7608" t="s">
        <v>4</v>
      </c>
      <c r="E7608" t="s">
        <v>8</v>
      </c>
      <c r="F7608" t="s">
        <v>19</v>
      </c>
      <c r="G7608" t="s">
        <v>23</v>
      </c>
      <c r="H7608" s="1">
        <v>45565</v>
      </c>
      <c r="I7608" t="s">
        <v>33</v>
      </c>
      <c r="J7608">
        <v>23</v>
      </c>
      <c r="K7608">
        <v>10.9</v>
      </c>
      <c r="L7608">
        <v>1301.2</v>
      </c>
      <c r="M7608">
        <v>22.14</v>
      </c>
      <c r="N7608" t="s">
        <v>49</v>
      </c>
      <c r="O7608">
        <v>5</v>
      </c>
      <c r="P7608" t="str" cm="1">
        <f t="array" ref="P7608">_xlfn.IFS(C7608&lt;25,"18-24", C7608&lt;=35,"25-35", C7608&lt;=50,"36-50",TRUE,"50+")</f>
        <v>36-50</v>
      </c>
      <c r="Q7608" t="str">
        <f t="shared" si="826"/>
        <v>new</v>
      </c>
      <c r="R7608" t="str">
        <f t="shared" si="827"/>
        <v>high value</v>
      </c>
      <c r="S7608" t="str">
        <f t="shared" si="828"/>
        <v>High</v>
      </c>
      <c r="T7608" t="str">
        <f t="shared" si="829"/>
        <v>Sep</v>
      </c>
      <c r="U7608">
        <f t="shared" si="830"/>
        <v>2024</v>
      </c>
      <c r="V7608" t="str">
        <f t="shared" si="831"/>
        <v>10-15</v>
      </c>
      <c r="W7608" t="str">
        <f t="shared" si="832"/>
        <v>Fast</v>
      </c>
    </row>
    <row r="7609" spans="1:23" x14ac:dyDescent="0.3">
      <c r="A7609">
        <v>607608</v>
      </c>
      <c r="B7609">
        <v>66796</v>
      </c>
      <c r="C7609">
        <v>23</v>
      </c>
      <c r="D7609" t="s">
        <v>7</v>
      </c>
      <c r="E7609" t="s">
        <v>11</v>
      </c>
      <c r="F7609" t="s">
        <v>28</v>
      </c>
      <c r="G7609" t="s">
        <v>21</v>
      </c>
      <c r="H7609" s="1">
        <v>45328</v>
      </c>
      <c r="I7609" t="s">
        <v>33</v>
      </c>
      <c r="J7609">
        <v>44</v>
      </c>
      <c r="K7609">
        <v>1.6</v>
      </c>
      <c r="L7609">
        <v>1004.27</v>
      </c>
      <c r="M7609">
        <v>46.87</v>
      </c>
      <c r="N7609" t="s">
        <v>50</v>
      </c>
      <c r="O7609">
        <v>3</v>
      </c>
      <c r="P7609" t="str" cm="1">
        <f t="array" ref="P7609">_xlfn.IFS(C7609&lt;25,"18-24", C7609&lt;=35,"25-35", C7609&lt;=50,"36-50",TRUE,"50+")</f>
        <v>18-24</v>
      </c>
      <c r="Q7609" t="str">
        <f t="shared" si="826"/>
        <v>new</v>
      </c>
      <c r="R7609" t="str">
        <f t="shared" si="827"/>
        <v>high value</v>
      </c>
      <c r="S7609" t="str">
        <f t="shared" si="828"/>
        <v>medium</v>
      </c>
      <c r="T7609" t="str">
        <f t="shared" si="829"/>
        <v>Feb</v>
      </c>
      <c r="U7609">
        <f t="shared" si="830"/>
        <v>2024</v>
      </c>
      <c r="V7609" t="str">
        <f t="shared" si="831"/>
        <v>0-5</v>
      </c>
      <c r="W7609" t="str">
        <f t="shared" si="832"/>
        <v>Medium</v>
      </c>
    </row>
    <row r="7610" spans="1:23" x14ac:dyDescent="0.3">
      <c r="A7610">
        <v>607609</v>
      </c>
      <c r="B7610">
        <v>84556</v>
      </c>
      <c r="C7610">
        <v>39</v>
      </c>
      <c r="D7610" t="s">
        <v>7</v>
      </c>
      <c r="E7610" t="s">
        <v>8</v>
      </c>
      <c r="F7610" t="s">
        <v>30</v>
      </c>
      <c r="G7610" t="s">
        <v>31</v>
      </c>
      <c r="H7610" s="1">
        <v>45085</v>
      </c>
      <c r="I7610" t="s">
        <v>34</v>
      </c>
      <c r="J7610">
        <v>73</v>
      </c>
      <c r="K7610">
        <v>8.8000000000000007</v>
      </c>
      <c r="L7610">
        <v>503.76</v>
      </c>
      <c r="M7610">
        <v>98.79</v>
      </c>
      <c r="N7610" t="s">
        <v>48</v>
      </c>
      <c r="O7610">
        <v>4</v>
      </c>
      <c r="P7610" t="str" cm="1">
        <f t="array" ref="P7610">_xlfn.IFS(C7610&lt;25,"18-24", C7610&lt;=35,"25-35", C7610&lt;=50,"36-50",TRUE,"50+")</f>
        <v>36-50</v>
      </c>
      <c r="Q7610" t="str">
        <f t="shared" si="826"/>
        <v>new</v>
      </c>
      <c r="R7610" t="str">
        <f t="shared" si="827"/>
        <v>high value</v>
      </c>
      <c r="S7610" t="str">
        <f t="shared" si="828"/>
        <v>medium</v>
      </c>
      <c r="T7610" t="str">
        <f t="shared" si="829"/>
        <v>Jun</v>
      </c>
      <c r="U7610">
        <f t="shared" si="830"/>
        <v>2023</v>
      </c>
      <c r="V7610" t="str">
        <f t="shared" si="831"/>
        <v>5-10</v>
      </c>
      <c r="W7610" t="str">
        <f t="shared" si="832"/>
        <v>Slow</v>
      </c>
    </row>
    <row r="7611" spans="1:23" x14ac:dyDescent="0.3">
      <c r="A7611">
        <v>607610</v>
      </c>
      <c r="B7611">
        <v>46036</v>
      </c>
      <c r="C7611">
        <v>43</v>
      </c>
      <c r="D7611" t="s">
        <v>4</v>
      </c>
      <c r="E7611" t="s">
        <v>8</v>
      </c>
      <c r="F7611" t="s">
        <v>18</v>
      </c>
      <c r="G7611" t="s">
        <v>23</v>
      </c>
      <c r="H7611" s="1">
        <v>44772</v>
      </c>
      <c r="I7611" t="s">
        <v>34</v>
      </c>
      <c r="J7611">
        <v>87</v>
      </c>
      <c r="K7611">
        <v>10.9</v>
      </c>
      <c r="L7611">
        <v>666.45</v>
      </c>
      <c r="M7611">
        <v>108.12</v>
      </c>
      <c r="N7611" t="s">
        <v>50</v>
      </c>
      <c r="O7611">
        <v>1</v>
      </c>
      <c r="P7611" t="str" cm="1">
        <f t="array" ref="P7611">_xlfn.IFS(C7611&lt;25,"18-24", C7611&lt;=35,"25-35", C7611&lt;=50,"36-50",TRUE,"50+")</f>
        <v>36-50</v>
      </c>
      <c r="Q7611" t="str">
        <f t="shared" si="826"/>
        <v>new</v>
      </c>
      <c r="R7611" t="str">
        <f t="shared" si="827"/>
        <v>high value</v>
      </c>
      <c r="S7611" t="str">
        <f t="shared" si="828"/>
        <v>Low</v>
      </c>
      <c r="T7611" t="str">
        <f t="shared" si="829"/>
        <v>Jul</v>
      </c>
      <c r="U7611">
        <f t="shared" si="830"/>
        <v>2022</v>
      </c>
      <c r="V7611" t="str">
        <f t="shared" si="831"/>
        <v>10-15</v>
      </c>
      <c r="W7611" t="str">
        <f t="shared" si="832"/>
        <v>Slow</v>
      </c>
    </row>
    <row r="7612" spans="1:23" x14ac:dyDescent="0.3">
      <c r="A7612">
        <v>607611</v>
      </c>
      <c r="B7612">
        <v>11702</v>
      </c>
      <c r="C7612">
        <v>46</v>
      </c>
      <c r="D7612" t="s">
        <v>4</v>
      </c>
      <c r="E7612" t="s">
        <v>13</v>
      </c>
      <c r="F7612" t="s">
        <v>28</v>
      </c>
      <c r="G7612" t="s">
        <v>23</v>
      </c>
      <c r="H7612" s="1">
        <v>45509</v>
      </c>
      <c r="I7612" t="s">
        <v>33</v>
      </c>
      <c r="J7612">
        <v>83</v>
      </c>
      <c r="K7612">
        <v>2.4</v>
      </c>
      <c r="L7612">
        <v>1164.54</v>
      </c>
      <c r="M7612">
        <v>105.72</v>
      </c>
      <c r="N7612" t="s">
        <v>50</v>
      </c>
      <c r="O7612">
        <v>4</v>
      </c>
      <c r="P7612" t="str" cm="1">
        <f t="array" ref="P7612">_xlfn.IFS(C7612&lt;25,"18-24", C7612&lt;=35,"25-35", C7612&lt;=50,"36-50",TRUE,"50+")</f>
        <v>36-50</v>
      </c>
      <c r="Q7612" t="str">
        <f t="shared" si="826"/>
        <v>new</v>
      </c>
      <c r="R7612" t="str">
        <f t="shared" si="827"/>
        <v>high value</v>
      </c>
      <c r="S7612" t="str">
        <f t="shared" si="828"/>
        <v>medium</v>
      </c>
      <c r="T7612" t="str">
        <f t="shared" si="829"/>
        <v>Aug</v>
      </c>
      <c r="U7612">
        <f t="shared" si="830"/>
        <v>2024</v>
      </c>
      <c r="V7612" t="str">
        <f t="shared" si="831"/>
        <v>0-5</v>
      </c>
      <c r="W7612" t="str">
        <f t="shared" si="832"/>
        <v>Slow</v>
      </c>
    </row>
    <row r="7613" spans="1:23" x14ac:dyDescent="0.3">
      <c r="A7613">
        <v>607612</v>
      </c>
      <c r="B7613">
        <v>55384</v>
      </c>
      <c r="C7613">
        <v>23</v>
      </c>
      <c r="D7613" t="s">
        <v>4</v>
      </c>
      <c r="E7613" t="s">
        <v>11</v>
      </c>
      <c r="F7613" t="s">
        <v>26</v>
      </c>
      <c r="G7613" t="s">
        <v>27</v>
      </c>
      <c r="H7613" s="1">
        <v>45500</v>
      </c>
      <c r="I7613" t="s">
        <v>33</v>
      </c>
      <c r="J7613">
        <v>81</v>
      </c>
      <c r="K7613">
        <v>13.6</v>
      </c>
      <c r="L7613">
        <v>173.58</v>
      </c>
      <c r="M7613">
        <v>25.67</v>
      </c>
      <c r="N7613" t="s">
        <v>49</v>
      </c>
      <c r="O7613">
        <v>4</v>
      </c>
      <c r="P7613" t="str" cm="1">
        <f t="array" ref="P7613">_xlfn.IFS(C7613&lt;25,"18-24", C7613&lt;=35,"25-35", C7613&lt;=50,"36-50",TRUE,"50+")</f>
        <v>18-24</v>
      </c>
      <c r="Q7613" t="str">
        <f t="shared" si="826"/>
        <v>new</v>
      </c>
      <c r="R7613" t="str">
        <f t="shared" si="827"/>
        <v>low</v>
      </c>
      <c r="S7613" t="str">
        <f t="shared" si="828"/>
        <v>medium</v>
      </c>
      <c r="T7613" t="str">
        <f t="shared" si="829"/>
        <v>Jul</v>
      </c>
      <c r="U7613">
        <f t="shared" si="830"/>
        <v>2024</v>
      </c>
      <c r="V7613" t="str">
        <f t="shared" si="831"/>
        <v>10-15</v>
      </c>
      <c r="W7613" t="str">
        <f t="shared" si="832"/>
        <v>Slow</v>
      </c>
    </row>
    <row r="7614" spans="1:23" x14ac:dyDescent="0.3">
      <c r="A7614">
        <v>607613</v>
      </c>
      <c r="B7614">
        <v>26064</v>
      </c>
      <c r="C7614">
        <v>26</v>
      </c>
      <c r="D7614" t="s">
        <v>4</v>
      </c>
      <c r="E7614" t="s">
        <v>15</v>
      </c>
      <c r="F7614" t="s">
        <v>19</v>
      </c>
      <c r="G7614" t="s">
        <v>25</v>
      </c>
      <c r="H7614" s="1">
        <v>44853</v>
      </c>
      <c r="I7614" t="s">
        <v>33</v>
      </c>
      <c r="J7614">
        <v>50</v>
      </c>
      <c r="K7614">
        <v>3.3</v>
      </c>
      <c r="L7614">
        <v>417.46</v>
      </c>
      <c r="M7614">
        <v>90.16</v>
      </c>
      <c r="N7614" t="s">
        <v>50</v>
      </c>
      <c r="O7614">
        <v>1</v>
      </c>
      <c r="P7614" t="str" cm="1">
        <f t="array" ref="P7614">_xlfn.IFS(C7614&lt;25,"18-24", C7614&lt;=35,"25-35", C7614&lt;=50,"36-50",TRUE,"50+")</f>
        <v>25-35</v>
      </c>
      <c r="Q7614" t="str">
        <f t="shared" si="826"/>
        <v>new</v>
      </c>
      <c r="R7614" t="str">
        <f t="shared" si="827"/>
        <v>medium</v>
      </c>
      <c r="S7614" t="str">
        <f t="shared" si="828"/>
        <v>Low</v>
      </c>
      <c r="T7614" t="str">
        <f t="shared" si="829"/>
        <v>Oct</v>
      </c>
      <c r="U7614">
        <f t="shared" si="830"/>
        <v>2022</v>
      </c>
      <c r="V7614" t="str">
        <f t="shared" si="831"/>
        <v>0-5</v>
      </c>
      <c r="W7614" t="str">
        <f t="shared" si="832"/>
        <v>Slow</v>
      </c>
    </row>
    <row r="7615" spans="1:23" x14ac:dyDescent="0.3">
      <c r="A7615">
        <v>607614</v>
      </c>
      <c r="B7615">
        <v>58947</v>
      </c>
      <c r="C7615">
        <v>58</v>
      </c>
      <c r="D7615" t="s">
        <v>7</v>
      </c>
      <c r="E7615" t="s">
        <v>16</v>
      </c>
      <c r="F7615" t="s">
        <v>24</v>
      </c>
      <c r="G7615" t="s">
        <v>27</v>
      </c>
      <c r="H7615" s="1">
        <v>45515</v>
      </c>
      <c r="I7615" t="s">
        <v>34</v>
      </c>
      <c r="J7615">
        <v>34</v>
      </c>
      <c r="K7615">
        <v>8.5</v>
      </c>
      <c r="L7615">
        <v>385.15</v>
      </c>
      <c r="M7615">
        <v>83.12</v>
      </c>
      <c r="N7615" t="s">
        <v>47</v>
      </c>
      <c r="O7615">
        <v>5</v>
      </c>
      <c r="P7615" t="str" cm="1">
        <f t="array" ref="P7615">_xlfn.IFS(C7615&lt;25,"18-24", C7615&lt;=35,"25-35", C7615&lt;=50,"36-50",TRUE,"50+")</f>
        <v>50+</v>
      </c>
      <c r="Q7615" t="str">
        <f t="shared" si="826"/>
        <v>new</v>
      </c>
      <c r="R7615" t="str">
        <f t="shared" si="827"/>
        <v>medium</v>
      </c>
      <c r="S7615" t="str">
        <f t="shared" si="828"/>
        <v>High</v>
      </c>
      <c r="T7615" t="str">
        <f t="shared" si="829"/>
        <v>Aug</v>
      </c>
      <c r="U7615">
        <f t="shared" si="830"/>
        <v>2024</v>
      </c>
      <c r="V7615" t="str">
        <f t="shared" si="831"/>
        <v>5-10</v>
      </c>
      <c r="W7615" t="str">
        <f t="shared" si="832"/>
        <v>Medium</v>
      </c>
    </row>
    <row r="7616" spans="1:23" x14ac:dyDescent="0.3">
      <c r="A7616">
        <v>607615</v>
      </c>
      <c r="B7616">
        <v>90287</v>
      </c>
      <c r="C7616">
        <v>27</v>
      </c>
      <c r="D7616" t="s">
        <v>7</v>
      </c>
      <c r="E7616" t="s">
        <v>16</v>
      </c>
      <c r="F7616" t="s">
        <v>30</v>
      </c>
      <c r="G7616" t="s">
        <v>27</v>
      </c>
      <c r="H7616" s="1">
        <v>44985</v>
      </c>
      <c r="I7616" t="s">
        <v>34</v>
      </c>
      <c r="J7616">
        <v>69</v>
      </c>
      <c r="K7616">
        <v>6.8</v>
      </c>
      <c r="L7616">
        <v>248.79</v>
      </c>
      <c r="M7616">
        <v>47.56</v>
      </c>
      <c r="N7616" t="s">
        <v>49</v>
      </c>
      <c r="O7616">
        <v>2</v>
      </c>
      <c r="P7616" t="str" cm="1">
        <f t="array" ref="P7616">_xlfn.IFS(C7616&lt;25,"18-24", C7616&lt;=35,"25-35", C7616&lt;=50,"36-50",TRUE,"50+")</f>
        <v>25-35</v>
      </c>
      <c r="Q7616" t="str">
        <f t="shared" si="826"/>
        <v>new</v>
      </c>
      <c r="R7616" t="str">
        <f t="shared" si="827"/>
        <v>low</v>
      </c>
      <c r="S7616" t="str">
        <f t="shared" si="828"/>
        <v>Low</v>
      </c>
      <c r="T7616" t="str">
        <f t="shared" si="829"/>
        <v>Feb</v>
      </c>
      <c r="U7616">
        <f t="shared" si="830"/>
        <v>2023</v>
      </c>
      <c r="V7616" t="str">
        <f t="shared" si="831"/>
        <v>5-10</v>
      </c>
      <c r="W7616" t="str">
        <f t="shared" si="832"/>
        <v>Slow</v>
      </c>
    </row>
    <row r="7617" spans="1:23" x14ac:dyDescent="0.3">
      <c r="A7617">
        <v>607616</v>
      </c>
      <c r="B7617">
        <v>67400</v>
      </c>
      <c r="C7617">
        <v>34</v>
      </c>
      <c r="D7617" t="s">
        <v>4</v>
      </c>
      <c r="E7617" t="s">
        <v>8</v>
      </c>
      <c r="F7617" t="s">
        <v>24</v>
      </c>
      <c r="G7617" t="s">
        <v>31</v>
      </c>
      <c r="H7617" s="1">
        <v>44575</v>
      </c>
      <c r="I7617" t="s">
        <v>34</v>
      </c>
      <c r="J7617">
        <v>75</v>
      </c>
      <c r="K7617">
        <v>9.5</v>
      </c>
      <c r="L7617">
        <v>597.36</v>
      </c>
      <c r="M7617">
        <v>49.41</v>
      </c>
      <c r="N7617" t="s">
        <v>49</v>
      </c>
      <c r="O7617">
        <v>5</v>
      </c>
      <c r="P7617" t="str" cm="1">
        <f t="array" ref="P7617">_xlfn.IFS(C7617&lt;25,"18-24", C7617&lt;=35,"25-35", C7617&lt;=50,"36-50",TRUE,"50+")</f>
        <v>25-35</v>
      </c>
      <c r="Q7617" t="str">
        <f t="shared" si="826"/>
        <v>new</v>
      </c>
      <c r="R7617" t="str">
        <f t="shared" si="827"/>
        <v>high value</v>
      </c>
      <c r="S7617" t="str">
        <f t="shared" si="828"/>
        <v>High</v>
      </c>
      <c r="T7617" t="str">
        <f t="shared" si="829"/>
        <v>Jan</v>
      </c>
      <c r="U7617">
        <f t="shared" si="830"/>
        <v>2022</v>
      </c>
      <c r="V7617" t="str">
        <f t="shared" si="831"/>
        <v>5-10</v>
      </c>
      <c r="W7617" t="str">
        <f t="shared" si="832"/>
        <v>Slow</v>
      </c>
    </row>
    <row r="7618" spans="1:23" x14ac:dyDescent="0.3">
      <c r="A7618">
        <v>607617</v>
      </c>
      <c r="B7618">
        <v>84564</v>
      </c>
      <c r="C7618">
        <v>44</v>
      </c>
      <c r="D7618" t="s">
        <v>4</v>
      </c>
      <c r="E7618" t="s">
        <v>8</v>
      </c>
      <c r="F7618" t="s">
        <v>30</v>
      </c>
      <c r="G7618" t="s">
        <v>21</v>
      </c>
      <c r="H7618" s="1">
        <v>44799</v>
      </c>
      <c r="I7618" t="s">
        <v>33</v>
      </c>
      <c r="J7618">
        <v>63</v>
      </c>
      <c r="K7618">
        <v>4.0999999999999996</v>
      </c>
      <c r="L7618">
        <v>1214.77</v>
      </c>
      <c r="M7618">
        <v>43.96</v>
      </c>
      <c r="N7618" t="s">
        <v>48</v>
      </c>
      <c r="O7618">
        <v>5</v>
      </c>
      <c r="P7618" t="str" cm="1">
        <f t="array" ref="P7618">_xlfn.IFS(C7618&lt;25,"18-24", C7618&lt;=35,"25-35", C7618&lt;=50,"36-50",TRUE,"50+")</f>
        <v>36-50</v>
      </c>
      <c r="Q7618" t="str">
        <f t="shared" si="826"/>
        <v>new</v>
      </c>
      <c r="R7618" t="str">
        <f t="shared" si="827"/>
        <v>high value</v>
      </c>
      <c r="S7618" t="str">
        <f t="shared" si="828"/>
        <v>High</v>
      </c>
      <c r="T7618" t="str">
        <f t="shared" si="829"/>
        <v>Aug</v>
      </c>
      <c r="U7618">
        <f t="shared" si="830"/>
        <v>2022</v>
      </c>
      <c r="V7618" t="str">
        <f t="shared" si="831"/>
        <v>0-5</v>
      </c>
      <c r="W7618" t="str">
        <f t="shared" si="832"/>
        <v>Slow</v>
      </c>
    </row>
    <row r="7619" spans="1:23" x14ac:dyDescent="0.3">
      <c r="A7619">
        <v>607618</v>
      </c>
      <c r="B7619">
        <v>99039</v>
      </c>
      <c r="C7619">
        <v>23</v>
      </c>
      <c r="D7619" t="s">
        <v>4</v>
      </c>
      <c r="E7619" t="s">
        <v>15</v>
      </c>
      <c r="F7619" t="s">
        <v>28</v>
      </c>
      <c r="G7619" t="s">
        <v>31</v>
      </c>
      <c r="H7619" s="1">
        <v>45159</v>
      </c>
      <c r="I7619" t="s">
        <v>34</v>
      </c>
      <c r="J7619">
        <v>53</v>
      </c>
      <c r="K7619">
        <v>7.6</v>
      </c>
      <c r="L7619">
        <v>1067.42</v>
      </c>
      <c r="M7619">
        <v>80.209999999999994</v>
      </c>
      <c r="N7619" t="s">
        <v>48</v>
      </c>
      <c r="O7619">
        <v>1</v>
      </c>
      <c r="P7619" t="str" cm="1">
        <f t="array" ref="P7619">_xlfn.IFS(C7619&lt;25,"18-24", C7619&lt;=35,"25-35", C7619&lt;=50,"36-50",TRUE,"50+")</f>
        <v>18-24</v>
      </c>
      <c r="Q7619" t="str">
        <f t="shared" ref="Q7619:Q7682" si="833">IF(COUNTIF($B:$B,B7619)&gt;1,"repeat","new")</f>
        <v>new</v>
      </c>
      <c r="R7619" t="str">
        <f t="shared" ref="R7619:R7682" si="834">IF(L7619&gt;500,"high value",IF( L7619&gt;250,"medium","low"))</f>
        <v>high value</v>
      </c>
      <c r="S7619" t="str">
        <f t="shared" ref="S7619:S7682" si="835">IF(O7619&lt;=2,"Low",IF(O7619&lt;=4,"medium","High"))</f>
        <v>Low</v>
      </c>
      <c r="T7619" t="str">
        <f t="shared" ref="T7619:T7682" si="836">TEXT(H7619,"MMM")</f>
        <v>Aug</v>
      </c>
      <c r="U7619">
        <f t="shared" ref="U7619:U7682" si="837">YEAR(H7619)</f>
        <v>2023</v>
      </c>
      <c r="V7619" t="str">
        <f t="shared" ref="V7619:V7682" si="838">IF(K7619&lt;=5,"0-5",IF(K7619&lt;=10,"5-10",IF(K7619&lt;=15,"10-15","15+")))</f>
        <v>5-10</v>
      </c>
      <c r="W7619" t="str">
        <f t="shared" ref="W7619:W7682" si="839">IF(J7619&lt;=30,"Fast",IF(J7619&lt;=45,"Medium","Slow"))</f>
        <v>Slow</v>
      </c>
    </row>
    <row r="7620" spans="1:23" x14ac:dyDescent="0.3">
      <c r="A7620">
        <v>607619</v>
      </c>
      <c r="B7620">
        <v>56777</v>
      </c>
      <c r="C7620">
        <v>28</v>
      </c>
      <c r="D7620" t="s">
        <v>7</v>
      </c>
      <c r="E7620" t="s">
        <v>8</v>
      </c>
      <c r="F7620" t="s">
        <v>30</v>
      </c>
      <c r="G7620" t="s">
        <v>29</v>
      </c>
      <c r="H7620" s="1">
        <v>45237</v>
      </c>
      <c r="I7620" t="s">
        <v>34</v>
      </c>
      <c r="J7620">
        <v>22</v>
      </c>
      <c r="K7620">
        <v>11.5</v>
      </c>
      <c r="L7620">
        <v>1281.23</v>
      </c>
      <c r="M7620">
        <v>41.87</v>
      </c>
      <c r="N7620" t="s">
        <v>50</v>
      </c>
      <c r="O7620">
        <v>5</v>
      </c>
      <c r="P7620" t="str" cm="1">
        <f t="array" ref="P7620">_xlfn.IFS(C7620&lt;25,"18-24", C7620&lt;=35,"25-35", C7620&lt;=50,"36-50",TRUE,"50+")</f>
        <v>25-35</v>
      </c>
      <c r="Q7620" t="str">
        <f t="shared" si="833"/>
        <v>new</v>
      </c>
      <c r="R7620" t="str">
        <f t="shared" si="834"/>
        <v>high value</v>
      </c>
      <c r="S7620" t="str">
        <f t="shared" si="835"/>
        <v>High</v>
      </c>
      <c r="T7620" t="str">
        <f t="shared" si="836"/>
        <v>Nov</v>
      </c>
      <c r="U7620">
        <f t="shared" si="837"/>
        <v>2023</v>
      </c>
      <c r="V7620" t="str">
        <f t="shared" si="838"/>
        <v>10-15</v>
      </c>
      <c r="W7620" t="str">
        <f t="shared" si="839"/>
        <v>Fast</v>
      </c>
    </row>
    <row r="7621" spans="1:23" x14ac:dyDescent="0.3">
      <c r="A7621">
        <v>607620</v>
      </c>
      <c r="B7621">
        <v>14622</v>
      </c>
      <c r="C7621">
        <v>55</v>
      </c>
      <c r="D7621" t="s">
        <v>4</v>
      </c>
      <c r="E7621" t="s">
        <v>8</v>
      </c>
      <c r="F7621" t="s">
        <v>19</v>
      </c>
      <c r="G7621" t="s">
        <v>21</v>
      </c>
      <c r="H7621" s="1">
        <v>45055</v>
      </c>
      <c r="I7621" t="s">
        <v>33</v>
      </c>
      <c r="J7621">
        <v>57</v>
      </c>
      <c r="K7621">
        <v>14.2</v>
      </c>
      <c r="L7621">
        <v>970.95</v>
      </c>
      <c r="M7621">
        <v>103.14</v>
      </c>
      <c r="N7621" t="s">
        <v>47</v>
      </c>
      <c r="O7621">
        <v>2</v>
      </c>
      <c r="P7621" t="str" cm="1">
        <f t="array" ref="P7621">_xlfn.IFS(C7621&lt;25,"18-24", C7621&lt;=35,"25-35", C7621&lt;=50,"36-50",TRUE,"50+")</f>
        <v>50+</v>
      </c>
      <c r="Q7621" t="str">
        <f t="shared" si="833"/>
        <v>new</v>
      </c>
      <c r="R7621" t="str">
        <f t="shared" si="834"/>
        <v>high value</v>
      </c>
      <c r="S7621" t="str">
        <f t="shared" si="835"/>
        <v>Low</v>
      </c>
      <c r="T7621" t="str">
        <f t="shared" si="836"/>
        <v>May</v>
      </c>
      <c r="U7621">
        <f t="shared" si="837"/>
        <v>2023</v>
      </c>
      <c r="V7621" t="str">
        <f t="shared" si="838"/>
        <v>10-15</v>
      </c>
      <c r="W7621" t="str">
        <f t="shared" si="839"/>
        <v>Slow</v>
      </c>
    </row>
    <row r="7622" spans="1:23" x14ac:dyDescent="0.3">
      <c r="A7622">
        <v>607621</v>
      </c>
      <c r="B7622">
        <v>57363</v>
      </c>
      <c r="C7622">
        <v>62</v>
      </c>
      <c r="D7622" t="s">
        <v>7</v>
      </c>
      <c r="E7622" t="s">
        <v>16</v>
      </c>
      <c r="F7622" t="s">
        <v>26</v>
      </c>
      <c r="G7622" t="s">
        <v>31</v>
      </c>
      <c r="H7622" s="1">
        <v>44898</v>
      </c>
      <c r="I7622" t="s">
        <v>33</v>
      </c>
      <c r="J7622">
        <v>58</v>
      </c>
      <c r="K7622">
        <v>11</v>
      </c>
      <c r="L7622">
        <v>749.32</v>
      </c>
      <c r="M7622">
        <v>61.2</v>
      </c>
      <c r="N7622" t="s">
        <v>50</v>
      </c>
      <c r="O7622">
        <v>5</v>
      </c>
      <c r="P7622" t="str" cm="1">
        <f t="array" ref="P7622">_xlfn.IFS(C7622&lt;25,"18-24", C7622&lt;=35,"25-35", C7622&lt;=50,"36-50",TRUE,"50+")</f>
        <v>50+</v>
      </c>
      <c r="Q7622" t="str">
        <f t="shared" si="833"/>
        <v>new</v>
      </c>
      <c r="R7622" t="str">
        <f t="shared" si="834"/>
        <v>high value</v>
      </c>
      <c r="S7622" t="str">
        <f t="shared" si="835"/>
        <v>High</v>
      </c>
      <c r="T7622" t="str">
        <f t="shared" si="836"/>
        <v>Dec</v>
      </c>
      <c r="U7622">
        <f t="shared" si="837"/>
        <v>2022</v>
      </c>
      <c r="V7622" t="str">
        <f t="shared" si="838"/>
        <v>10-15</v>
      </c>
      <c r="W7622" t="str">
        <f t="shared" si="839"/>
        <v>Slow</v>
      </c>
    </row>
    <row r="7623" spans="1:23" x14ac:dyDescent="0.3">
      <c r="A7623">
        <v>607622</v>
      </c>
      <c r="B7623">
        <v>39214</v>
      </c>
      <c r="C7623">
        <v>58</v>
      </c>
      <c r="D7623" t="s">
        <v>7</v>
      </c>
      <c r="E7623" t="s">
        <v>8</v>
      </c>
      <c r="F7623" t="s">
        <v>24</v>
      </c>
      <c r="G7623" t="s">
        <v>21</v>
      </c>
      <c r="H7623" s="1">
        <v>45008</v>
      </c>
      <c r="I7623" t="s">
        <v>33</v>
      </c>
      <c r="J7623">
        <v>29</v>
      </c>
      <c r="K7623">
        <v>13.5</v>
      </c>
      <c r="L7623">
        <v>1135.03</v>
      </c>
      <c r="M7623">
        <v>64.14</v>
      </c>
      <c r="N7623" t="s">
        <v>50</v>
      </c>
      <c r="O7623">
        <v>4</v>
      </c>
      <c r="P7623" t="str" cm="1">
        <f t="array" ref="P7623">_xlfn.IFS(C7623&lt;25,"18-24", C7623&lt;=35,"25-35", C7623&lt;=50,"36-50",TRUE,"50+")</f>
        <v>50+</v>
      </c>
      <c r="Q7623" t="str">
        <f t="shared" si="833"/>
        <v>new</v>
      </c>
      <c r="R7623" t="str">
        <f t="shared" si="834"/>
        <v>high value</v>
      </c>
      <c r="S7623" t="str">
        <f t="shared" si="835"/>
        <v>medium</v>
      </c>
      <c r="T7623" t="str">
        <f t="shared" si="836"/>
        <v>Mar</v>
      </c>
      <c r="U7623">
        <f t="shared" si="837"/>
        <v>2023</v>
      </c>
      <c r="V7623" t="str">
        <f t="shared" si="838"/>
        <v>10-15</v>
      </c>
      <c r="W7623" t="str">
        <f t="shared" si="839"/>
        <v>Fast</v>
      </c>
    </row>
    <row r="7624" spans="1:23" x14ac:dyDescent="0.3">
      <c r="A7624">
        <v>607623</v>
      </c>
      <c r="B7624">
        <v>28921</v>
      </c>
      <c r="C7624">
        <v>49</v>
      </c>
      <c r="D7624" t="s">
        <v>7</v>
      </c>
      <c r="E7624" t="s">
        <v>15</v>
      </c>
      <c r="F7624" t="s">
        <v>19</v>
      </c>
      <c r="G7624" t="s">
        <v>31</v>
      </c>
      <c r="H7624" s="1">
        <v>44828</v>
      </c>
      <c r="I7624" t="s">
        <v>34</v>
      </c>
      <c r="J7624">
        <v>32</v>
      </c>
      <c r="K7624">
        <v>3.6</v>
      </c>
      <c r="L7624">
        <v>1413.34</v>
      </c>
      <c r="M7624">
        <v>88.19</v>
      </c>
      <c r="N7624" t="s">
        <v>48</v>
      </c>
      <c r="O7624">
        <v>2</v>
      </c>
      <c r="P7624" t="str" cm="1">
        <f t="array" ref="P7624">_xlfn.IFS(C7624&lt;25,"18-24", C7624&lt;=35,"25-35", C7624&lt;=50,"36-50",TRUE,"50+")</f>
        <v>36-50</v>
      </c>
      <c r="Q7624" t="str">
        <f t="shared" si="833"/>
        <v>new</v>
      </c>
      <c r="R7624" t="str">
        <f t="shared" si="834"/>
        <v>high value</v>
      </c>
      <c r="S7624" t="str">
        <f t="shared" si="835"/>
        <v>Low</v>
      </c>
      <c r="T7624" t="str">
        <f t="shared" si="836"/>
        <v>Sep</v>
      </c>
      <c r="U7624">
        <f t="shared" si="837"/>
        <v>2022</v>
      </c>
      <c r="V7624" t="str">
        <f t="shared" si="838"/>
        <v>0-5</v>
      </c>
      <c r="W7624" t="str">
        <f t="shared" si="839"/>
        <v>Medium</v>
      </c>
    </row>
    <row r="7625" spans="1:23" x14ac:dyDescent="0.3">
      <c r="A7625">
        <v>607624</v>
      </c>
      <c r="B7625">
        <v>91857</v>
      </c>
      <c r="C7625">
        <v>63</v>
      </c>
      <c r="D7625" t="s">
        <v>4</v>
      </c>
      <c r="E7625" t="s">
        <v>16</v>
      </c>
      <c r="F7625" t="s">
        <v>26</v>
      </c>
      <c r="G7625" t="s">
        <v>31</v>
      </c>
      <c r="H7625" s="1">
        <v>45222</v>
      </c>
      <c r="I7625" t="s">
        <v>34</v>
      </c>
      <c r="J7625">
        <v>49</v>
      </c>
      <c r="K7625">
        <v>11</v>
      </c>
      <c r="L7625">
        <v>377.01</v>
      </c>
      <c r="M7625">
        <v>114.86</v>
      </c>
      <c r="N7625" t="s">
        <v>49</v>
      </c>
      <c r="O7625">
        <v>4</v>
      </c>
      <c r="P7625" t="str" cm="1">
        <f t="array" ref="P7625">_xlfn.IFS(C7625&lt;25,"18-24", C7625&lt;=35,"25-35", C7625&lt;=50,"36-50",TRUE,"50+")</f>
        <v>50+</v>
      </c>
      <c r="Q7625" t="str">
        <f t="shared" si="833"/>
        <v>new</v>
      </c>
      <c r="R7625" t="str">
        <f t="shared" si="834"/>
        <v>medium</v>
      </c>
      <c r="S7625" t="str">
        <f t="shared" si="835"/>
        <v>medium</v>
      </c>
      <c r="T7625" t="str">
        <f t="shared" si="836"/>
        <v>Oct</v>
      </c>
      <c r="U7625">
        <f t="shared" si="837"/>
        <v>2023</v>
      </c>
      <c r="V7625" t="str">
        <f t="shared" si="838"/>
        <v>10-15</v>
      </c>
      <c r="W7625" t="str">
        <f t="shared" si="839"/>
        <v>Slow</v>
      </c>
    </row>
    <row r="7626" spans="1:23" x14ac:dyDescent="0.3">
      <c r="A7626">
        <v>607625</v>
      </c>
      <c r="B7626">
        <v>65530</v>
      </c>
      <c r="C7626">
        <v>18</v>
      </c>
      <c r="D7626" t="s">
        <v>7</v>
      </c>
      <c r="E7626" t="s">
        <v>11</v>
      </c>
      <c r="F7626" t="s">
        <v>24</v>
      </c>
      <c r="G7626" t="s">
        <v>27</v>
      </c>
      <c r="H7626" s="1">
        <v>44972</v>
      </c>
      <c r="I7626" t="s">
        <v>33</v>
      </c>
      <c r="J7626">
        <v>70</v>
      </c>
      <c r="K7626">
        <v>3.6</v>
      </c>
      <c r="L7626">
        <v>271.12</v>
      </c>
      <c r="M7626">
        <v>58.23</v>
      </c>
      <c r="N7626" t="s">
        <v>48</v>
      </c>
      <c r="O7626">
        <v>2</v>
      </c>
      <c r="P7626" t="str" cm="1">
        <f t="array" ref="P7626">_xlfn.IFS(C7626&lt;25,"18-24", C7626&lt;=35,"25-35", C7626&lt;=50,"36-50",TRUE,"50+")</f>
        <v>18-24</v>
      </c>
      <c r="Q7626" t="str">
        <f t="shared" si="833"/>
        <v>new</v>
      </c>
      <c r="R7626" t="str">
        <f t="shared" si="834"/>
        <v>medium</v>
      </c>
      <c r="S7626" t="str">
        <f t="shared" si="835"/>
        <v>Low</v>
      </c>
      <c r="T7626" t="str">
        <f t="shared" si="836"/>
        <v>Feb</v>
      </c>
      <c r="U7626">
        <f t="shared" si="837"/>
        <v>2023</v>
      </c>
      <c r="V7626" t="str">
        <f t="shared" si="838"/>
        <v>0-5</v>
      </c>
      <c r="W7626" t="str">
        <f t="shared" si="839"/>
        <v>Slow</v>
      </c>
    </row>
    <row r="7627" spans="1:23" x14ac:dyDescent="0.3">
      <c r="A7627">
        <v>607626</v>
      </c>
      <c r="B7627">
        <v>28739</v>
      </c>
      <c r="C7627">
        <v>57</v>
      </c>
      <c r="D7627" t="s">
        <v>7</v>
      </c>
      <c r="E7627" t="s">
        <v>5</v>
      </c>
      <c r="F7627" t="s">
        <v>22</v>
      </c>
      <c r="G7627" t="s">
        <v>23</v>
      </c>
      <c r="H7627" s="1">
        <v>44951</v>
      </c>
      <c r="I7627" t="s">
        <v>34</v>
      </c>
      <c r="J7627">
        <v>34</v>
      </c>
      <c r="K7627">
        <v>12.5</v>
      </c>
      <c r="L7627">
        <v>1113.71</v>
      </c>
      <c r="M7627">
        <v>107.59</v>
      </c>
      <c r="N7627" t="s">
        <v>48</v>
      </c>
      <c r="O7627">
        <v>5</v>
      </c>
      <c r="P7627" t="str" cm="1">
        <f t="array" ref="P7627">_xlfn.IFS(C7627&lt;25,"18-24", C7627&lt;=35,"25-35", C7627&lt;=50,"36-50",TRUE,"50+")</f>
        <v>50+</v>
      </c>
      <c r="Q7627" t="str">
        <f t="shared" si="833"/>
        <v>new</v>
      </c>
      <c r="R7627" t="str">
        <f t="shared" si="834"/>
        <v>high value</v>
      </c>
      <c r="S7627" t="str">
        <f t="shared" si="835"/>
        <v>High</v>
      </c>
      <c r="T7627" t="str">
        <f t="shared" si="836"/>
        <v>Jan</v>
      </c>
      <c r="U7627">
        <f t="shared" si="837"/>
        <v>2023</v>
      </c>
      <c r="V7627" t="str">
        <f t="shared" si="838"/>
        <v>10-15</v>
      </c>
      <c r="W7627" t="str">
        <f t="shared" si="839"/>
        <v>Medium</v>
      </c>
    </row>
    <row r="7628" spans="1:23" x14ac:dyDescent="0.3">
      <c r="A7628">
        <v>607627</v>
      </c>
      <c r="B7628">
        <v>29795</v>
      </c>
      <c r="C7628">
        <v>57</v>
      </c>
      <c r="D7628" t="s">
        <v>4</v>
      </c>
      <c r="E7628" t="s">
        <v>16</v>
      </c>
      <c r="F7628" t="s">
        <v>22</v>
      </c>
      <c r="G7628" t="s">
        <v>21</v>
      </c>
      <c r="H7628" s="1">
        <v>44858</v>
      </c>
      <c r="I7628" t="s">
        <v>34</v>
      </c>
      <c r="J7628">
        <v>78</v>
      </c>
      <c r="K7628">
        <v>12.5</v>
      </c>
      <c r="L7628">
        <v>877.52</v>
      </c>
      <c r="M7628">
        <v>28.45</v>
      </c>
      <c r="N7628" t="s">
        <v>48</v>
      </c>
      <c r="O7628">
        <v>3</v>
      </c>
      <c r="P7628" t="str" cm="1">
        <f t="array" ref="P7628">_xlfn.IFS(C7628&lt;25,"18-24", C7628&lt;=35,"25-35", C7628&lt;=50,"36-50",TRUE,"50+")</f>
        <v>50+</v>
      </c>
      <c r="Q7628" t="str">
        <f t="shared" si="833"/>
        <v>new</v>
      </c>
      <c r="R7628" t="str">
        <f t="shared" si="834"/>
        <v>high value</v>
      </c>
      <c r="S7628" t="str">
        <f t="shared" si="835"/>
        <v>medium</v>
      </c>
      <c r="T7628" t="str">
        <f t="shared" si="836"/>
        <v>Oct</v>
      </c>
      <c r="U7628">
        <f t="shared" si="837"/>
        <v>2022</v>
      </c>
      <c r="V7628" t="str">
        <f t="shared" si="838"/>
        <v>10-15</v>
      </c>
      <c r="W7628" t="str">
        <f t="shared" si="839"/>
        <v>Slow</v>
      </c>
    </row>
    <row r="7629" spans="1:23" x14ac:dyDescent="0.3">
      <c r="A7629">
        <v>607628</v>
      </c>
      <c r="B7629">
        <v>52149</v>
      </c>
      <c r="C7629">
        <v>62</v>
      </c>
      <c r="D7629" t="s">
        <v>7</v>
      </c>
      <c r="E7629" t="s">
        <v>5</v>
      </c>
      <c r="F7629" t="s">
        <v>18</v>
      </c>
      <c r="G7629" t="s">
        <v>27</v>
      </c>
      <c r="H7629" s="1">
        <v>45555</v>
      </c>
      <c r="I7629" t="s">
        <v>34</v>
      </c>
      <c r="J7629">
        <v>24</v>
      </c>
      <c r="K7629">
        <v>7.8</v>
      </c>
      <c r="L7629">
        <v>1241.73</v>
      </c>
      <c r="M7629">
        <v>24.62</v>
      </c>
      <c r="N7629" t="s">
        <v>47</v>
      </c>
      <c r="O7629">
        <v>5</v>
      </c>
      <c r="P7629" t="str" cm="1">
        <f t="array" ref="P7629">_xlfn.IFS(C7629&lt;25,"18-24", C7629&lt;=35,"25-35", C7629&lt;=50,"36-50",TRUE,"50+")</f>
        <v>50+</v>
      </c>
      <c r="Q7629" t="str">
        <f t="shared" si="833"/>
        <v>new</v>
      </c>
      <c r="R7629" t="str">
        <f t="shared" si="834"/>
        <v>high value</v>
      </c>
      <c r="S7629" t="str">
        <f t="shared" si="835"/>
        <v>High</v>
      </c>
      <c r="T7629" t="str">
        <f t="shared" si="836"/>
        <v>Sep</v>
      </c>
      <c r="U7629">
        <f t="shared" si="837"/>
        <v>2024</v>
      </c>
      <c r="V7629" t="str">
        <f t="shared" si="838"/>
        <v>5-10</v>
      </c>
      <c r="W7629" t="str">
        <f t="shared" si="839"/>
        <v>Fast</v>
      </c>
    </row>
    <row r="7630" spans="1:23" x14ac:dyDescent="0.3">
      <c r="A7630">
        <v>607629</v>
      </c>
      <c r="B7630">
        <v>93266</v>
      </c>
      <c r="C7630">
        <v>41</v>
      </c>
      <c r="D7630" t="s">
        <v>4</v>
      </c>
      <c r="E7630" t="s">
        <v>8</v>
      </c>
      <c r="F7630" t="s">
        <v>19</v>
      </c>
      <c r="G7630" t="s">
        <v>21</v>
      </c>
      <c r="H7630" s="1">
        <v>45312</v>
      </c>
      <c r="I7630" t="s">
        <v>34</v>
      </c>
      <c r="J7630">
        <v>56</v>
      </c>
      <c r="K7630">
        <v>3.3</v>
      </c>
      <c r="L7630">
        <v>809.25</v>
      </c>
      <c r="M7630">
        <v>90.85</v>
      </c>
      <c r="N7630" t="s">
        <v>49</v>
      </c>
      <c r="O7630">
        <v>4</v>
      </c>
      <c r="P7630" t="str" cm="1">
        <f t="array" ref="P7630">_xlfn.IFS(C7630&lt;25,"18-24", C7630&lt;=35,"25-35", C7630&lt;=50,"36-50",TRUE,"50+")</f>
        <v>36-50</v>
      </c>
      <c r="Q7630" t="str">
        <f t="shared" si="833"/>
        <v>new</v>
      </c>
      <c r="R7630" t="str">
        <f t="shared" si="834"/>
        <v>high value</v>
      </c>
      <c r="S7630" t="str">
        <f t="shared" si="835"/>
        <v>medium</v>
      </c>
      <c r="T7630" t="str">
        <f t="shared" si="836"/>
        <v>Jan</v>
      </c>
      <c r="U7630">
        <f t="shared" si="837"/>
        <v>2024</v>
      </c>
      <c r="V7630" t="str">
        <f t="shared" si="838"/>
        <v>0-5</v>
      </c>
      <c r="W7630" t="str">
        <f t="shared" si="839"/>
        <v>Slow</v>
      </c>
    </row>
    <row r="7631" spans="1:23" x14ac:dyDescent="0.3">
      <c r="A7631">
        <v>607630</v>
      </c>
      <c r="B7631">
        <v>62464</v>
      </c>
      <c r="C7631">
        <v>42</v>
      </c>
      <c r="D7631" t="s">
        <v>7</v>
      </c>
      <c r="E7631" t="s">
        <v>5</v>
      </c>
      <c r="F7631" t="s">
        <v>19</v>
      </c>
      <c r="G7631" t="s">
        <v>25</v>
      </c>
      <c r="H7631" s="1">
        <v>45410</v>
      </c>
      <c r="I7631" t="s">
        <v>33</v>
      </c>
      <c r="J7631">
        <v>24</v>
      </c>
      <c r="K7631">
        <v>6.8</v>
      </c>
      <c r="L7631">
        <v>660.24</v>
      </c>
      <c r="M7631">
        <v>53.46</v>
      </c>
      <c r="N7631" t="s">
        <v>50</v>
      </c>
      <c r="O7631">
        <v>4</v>
      </c>
      <c r="P7631" t="str" cm="1">
        <f t="array" ref="P7631">_xlfn.IFS(C7631&lt;25,"18-24", C7631&lt;=35,"25-35", C7631&lt;=50,"36-50",TRUE,"50+")</f>
        <v>36-50</v>
      </c>
      <c r="Q7631" t="str">
        <f t="shared" si="833"/>
        <v>repeat</v>
      </c>
      <c r="R7631" t="str">
        <f t="shared" si="834"/>
        <v>high value</v>
      </c>
      <c r="S7631" t="str">
        <f t="shared" si="835"/>
        <v>medium</v>
      </c>
      <c r="T7631" t="str">
        <f t="shared" si="836"/>
        <v>Apr</v>
      </c>
      <c r="U7631">
        <f t="shared" si="837"/>
        <v>2024</v>
      </c>
      <c r="V7631" t="str">
        <f t="shared" si="838"/>
        <v>5-10</v>
      </c>
      <c r="W7631" t="str">
        <f t="shared" si="839"/>
        <v>Fast</v>
      </c>
    </row>
    <row r="7632" spans="1:23" x14ac:dyDescent="0.3">
      <c r="A7632">
        <v>607631</v>
      </c>
      <c r="B7632">
        <v>35235</v>
      </c>
      <c r="C7632">
        <v>45</v>
      </c>
      <c r="D7632" t="s">
        <v>4</v>
      </c>
      <c r="E7632" t="s">
        <v>15</v>
      </c>
      <c r="F7632" t="s">
        <v>24</v>
      </c>
      <c r="G7632" t="s">
        <v>21</v>
      </c>
      <c r="H7632" s="1">
        <v>44649</v>
      </c>
      <c r="I7632" t="s">
        <v>34</v>
      </c>
      <c r="J7632">
        <v>61</v>
      </c>
      <c r="K7632">
        <v>9.1999999999999993</v>
      </c>
      <c r="L7632">
        <v>525.49</v>
      </c>
      <c r="M7632">
        <v>118.57</v>
      </c>
      <c r="N7632" t="s">
        <v>50</v>
      </c>
      <c r="O7632">
        <v>4</v>
      </c>
      <c r="P7632" t="str" cm="1">
        <f t="array" ref="P7632">_xlfn.IFS(C7632&lt;25,"18-24", C7632&lt;=35,"25-35", C7632&lt;=50,"36-50",TRUE,"50+")</f>
        <v>36-50</v>
      </c>
      <c r="Q7632" t="str">
        <f t="shared" si="833"/>
        <v>repeat</v>
      </c>
      <c r="R7632" t="str">
        <f t="shared" si="834"/>
        <v>high value</v>
      </c>
      <c r="S7632" t="str">
        <f t="shared" si="835"/>
        <v>medium</v>
      </c>
      <c r="T7632" t="str">
        <f t="shared" si="836"/>
        <v>Mar</v>
      </c>
      <c r="U7632">
        <f t="shared" si="837"/>
        <v>2022</v>
      </c>
      <c r="V7632" t="str">
        <f t="shared" si="838"/>
        <v>5-10</v>
      </c>
      <c r="W7632" t="str">
        <f t="shared" si="839"/>
        <v>Slow</v>
      </c>
    </row>
    <row r="7633" spans="1:23" x14ac:dyDescent="0.3">
      <c r="A7633">
        <v>607632</v>
      </c>
      <c r="B7633">
        <v>12596</v>
      </c>
      <c r="C7633">
        <v>62</v>
      </c>
      <c r="D7633" t="s">
        <v>7</v>
      </c>
      <c r="E7633" t="s">
        <v>13</v>
      </c>
      <c r="F7633" t="s">
        <v>22</v>
      </c>
      <c r="G7633" t="s">
        <v>21</v>
      </c>
      <c r="H7633" s="1">
        <v>44875</v>
      </c>
      <c r="I7633" t="s">
        <v>33</v>
      </c>
      <c r="J7633">
        <v>85</v>
      </c>
      <c r="K7633">
        <v>3.9</v>
      </c>
      <c r="L7633">
        <v>1350.58</v>
      </c>
      <c r="M7633">
        <v>65.510000000000005</v>
      </c>
      <c r="N7633" t="s">
        <v>50</v>
      </c>
      <c r="O7633">
        <v>2</v>
      </c>
      <c r="P7633" t="str" cm="1">
        <f t="array" ref="P7633">_xlfn.IFS(C7633&lt;25,"18-24", C7633&lt;=35,"25-35", C7633&lt;=50,"36-50",TRUE,"50+")</f>
        <v>50+</v>
      </c>
      <c r="Q7633" t="str">
        <f t="shared" si="833"/>
        <v>repeat</v>
      </c>
      <c r="R7633" t="str">
        <f t="shared" si="834"/>
        <v>high value</v>
      </c>
      <c r="S7633" t="str">
        <f t="shared" si="835"/>
        <v>Low</v>
      </c>
      <c r="T7633" t="str">
        <f t="shared" si="836"/>
        <v>Nov</v>
      </c>
      <c r="U7633">
        <f t="shared" si="837"/>
        <v>2022</v>
      </c>
      <c r="V7633" t="str">
        <f t="shared" si="838"/>
        <v>0-5</v>
      </c>
      <c r="W7633" t="str">
        <f t="shared" si="839"/>
        <v>Slow</v>
      </c>
    </row>
    <row r="7634" spans="1:23" x14ac:dyDescent="0.3">
      <c r="A7634">
        <v>607633</v>
      </c>
      <c r="B7634">
        <v>66366</v>
      </c>
      <c r="C7634">
        <v>55</v>
      </c>
      <c r="D7634" t="s">
        <v>4</v>
      </c>
      <c r="E7634" t="s">
        <v>16</v>
      </c>
      <c r="F7634" t="s">
        <v>26</v>
      </c>
      <c r="G7634" t="s">
        <v>27</v>
      </c>
      <c r="H7634" s="1">
        <v>44858</v>
      </c>
      <c r="I7634" t="s">
        <v>34</v>
      </c>
      <c r="J7634">
        <v>86</v>
      </c>
      <c r="K7634">
        <v>7.6</v>
      </c>
      <c r="L7634">
        <v>1171.46</v>
      </c>
      <c r="M7634">
        <v>95.8</v>
      </c>
      <c r="N7634" t="s">
        <v>50</v>
      </c>
      <c r="O7634">
        <v>2</v>
      </c>
      <c r="P7634" t="str" cm="1">
        <f t="array" ref="P7634">_xlfn.IFS(C7634&lt;25,"18-24", C7634&lt;=35,"25-35", C7634&lt;=50,"36-50",TRUE,"50+")</f>
        <v>50+</v>
      </c>
      <c r="Q7634" t="str">
        <f t="shared" si="833"/>
        <v>new</v>
      </c>
      <c r="R7634" t="str">
        <f t="shared" si="834"/>
        <v>high value</v>
      </c>
      <c r="S7634" t="str">
        <f t="shared" si="835"/>
        <v>Low</v>
      </c>
      <c r="T7634" t="str">
        <f t="shared" si="836"/>
        <v>Oct</v>
      </c>
      <c r="U7634">
        <f t="shared" si="837"/>
        <v>2022</v>
      </c>
      <c r="V7634" t="str">
        <f t="shared" si="838"/>
        <v>5-10</v>
      </c>
      <c r="W7634" t="str">
        <f t="shared" si="839"/>
        <v>Slow</v>
      </c>
    </row>
    <row r="7635" spans="1:23" x14ac:dyDescent="0.3">
      <c r="A7635">
        <v>607634</v>
      </c>
      <c r="B7635">
        <v>17084</v>
      </c>
      <c r="C7635">
        <v>56</v>
      </c>
      <c r="D7635" t="s">
        <v>7</v>
      </c>
      <c r="E7635" t="s">
        <v>11</v>
      </c>
      <c r="F7635" t="s">
        <v>19</v>
      </c>
      <c r="G7635" t="s">
        <v>31</v>
      </c>
      <c r="H7635" s="1">
        <v>45073</v>
      </c>
      <c r="I7635" t="s">
        <v>34</v>
      </c>
      <c r="J7635">
        <v>53</v>
      </c>
      <c r="K7635">
        <v>6.2</v>
      </c>
      <c r="L7635">
        <v>1443.72</v>
      </c>
      <c r="M7635">
        <v>117.98</v>
      </c>
      <c r="N7635" t="s">
        <v>50</v>
      </c>
      <c r="O7635">
        <v>3</v>
      </c>
      <c r="P7635" t="str" cm="1">
        <f t="array" ref="P7635">_xlfn.IFS(C7635&lt;25,"18-24", C7635&lt;=35,"25-35", C7635&lt;=50,"36-50",TRUE,"50+")</f>
        <v>50+</v>
      </c>
      <c r="Q7635" t="str">
        <f t="shared" si="833"/>
        <v>new</v>
      </c>
      <c r="R7635" t="str">
        <f t="shared" si="834"/>
        <v>high value</v>
      </c>
      <c r="S7635" t="str">
        <f t="shared" si="835"/>
        <v>medium</v>
      </c>
      <c r="T7635" t="str">
        <f t="shared" si="836"/>
        <v>May</v>
      </c>
      <c r="U7635">
        <f t="shared" si="837"/>
        <v>2023</v>
      </c>
      <c r="V7635" t="str">
        <f t="shared" si="838"/>
        <v>5-10</v>
      </c>
      <c r="W7635" t="str">
        <f t="shared" si="839"/>
        <v>Slow</v>
      </c>
    </row>
    <row r="7636" spans="1:23" x14ac:dyDescent="0.3">
      <c r="A7636">
        <v>607635</v>
      </c>
      <c r="B7636">
        <v>48866</v>
      </c>
      <c r="C7636">
        <v>58</v>
      </c>
      <c r="D7636" t="s">
        <v>7</v>
      </c>
      <c r="E7636" t="s">
        <v>8</v>
      </c>
      <c r="F7636" t="s">
        <v>24</v>
      </c>
      <c r="G7636" t="s">
        <v>27</v>
      </c>
      <c r="H7636" s="1">
        <v>44605</v>
      </c>
      <c r="I7636" t="s">
        <v>34</v>
      </c>
      <c r="J7636">
        <v>48</v>
      </c>
      <c r="K7636">
        <v>11.5</v>
      </c>
      <c r="L7636">
        <v>576.21</v>
      </c>
      <c r="M7636">
        <v>68.48</v>
      </c>
      <c r="N7636" t="s">
        <v>47</v>
      </c>
      <c r="O7636">
        <v>2</v>
      </c>
      <c r="P7636" t="str" cm="1">
        <f t="array" ref="P7636">_xlfn.IFS(C7636&lt;25,"18-24", C7636&lt;=35,"25-35", C7636&lt;=50,"36-50",TRUE,"50+")</f>
        <v>50+</v>
      </c>
      <c r="Q7636" t="str">
        <f t="shared" si="833"/>
        <v>new</v>
      </c>
      <c r="R7636" t="str">
        <f t="shared" si="834"/>
        <v>high value</v>
      </c>
      <c r="S7636" t="str">
        <f t="shared" si="835"/>
        <v>Low</v>
      </c>
      <c r="T7636" t="str">
        <f t="shared" si="836"/>
        <v>Feb</v>
      </c>
      <c r="U7636">
        <f t="shared" si="837"/>
        <v>2022</v>
      </c>
      <c r="V7636" t="str">
        <f t="shared" si="838"/>
        <v>10-15</v>
      </c>
      <c r="W7636" t="str">
        <f t="shared" si="839"/>
        <v>Slow</v>
      </c>
    </row>
    <row r="7637" spans="1:23" x14ac:dyDescent="0.3">
      <c r="A7637">
        <v>607636</v>
      </c>
      <c r="B7637">
        <v>28362</v>
      </c>
      <c r="C7637">
        <v>53</v>
      </c>
      <c r="D7637" t="s">
        <v>7</v>
      </c>
      <c r="E7637" t="s">
        <v>15</v>
      </c>
      <c r="F7637" t="s">
        <v>28</v>
      </c>
      <c r="G7637" t="s">
        <v>21</v>
      </c>
      <c r="H7637" s="1">
        <v>44776</v>
      </c>
      <c r="I7637" t="s">
        <v>33</v>
      </c>
      <c r="J7637">
        <v>35</v>
      </c>
      <c r="K7637">
        <v>9.6</v>
      </c>
      <c r="L7637">
        <v>220.62</v>
      </c>
      <c r="M7637">
        <v>100.63</v>
      </c>
      <c r="N7637" t="s">
        <v>49</v>
      </c>
      <c r="O7637">
        <v>2</v>
      </c>
      <c r="P7637" t="str" cm="1">
        <f t="array" ref="P7637">_xlfn.IFS(C7637&lt;25,"18-24", C7637&lt;=35,"25-35", C7637&lt;=50,"36-50",TRUE,"50+")</f>
        <v>50+</v>
      </c>
      <c r="Q7637" t="str">
        <f t="shared" si="833"/>
        <v>new</v>
      </c>
      <c r="R7637" t="str">
        <f t="shared" si="834"/>
        <v>low</v>
      </c>
      <c r="S7637" t="str">
        <f t="shared" si="835"/>
        <v>Low</v>
      </c>
      <c r="T7637" t="str">
        <f t="shared" si="836"/>
        <v>Aug</v>
      </c>
      <c r="U7637">
        <f t="shared" si="837"/>
        <v>2022</v>
      </c>
      <c r="V7637" t="str">
        <f t="shared" si="838"/>
        <v>5-10</v>
      </c>
      <c r="W7637" t="str">
        <f t="shared" si="839"/>
        <v>Medium</v>
      </c>
    </row>
    <row r="7638" spans="1:23" x14ac:dyDescent="0.3">
      <c r="A7638">
        <v>607637</v>
      </c>
      <c r="B7638">
        <v>87719</v>
      </c>
      <c r="C7638">
        <v>52</v>
      </c>
      <c r="D7638" t="s">
        <v>4</v>
      </c>
      <c r="E7638" t="s">
        <v>15</v>
      </c>
      <c r="F7638" t="s">
        <v>22</v>
      </c>
      <c r="G7638" t="s">
        <v>27</v>
      </c>
      <c r="H7638" s="1">
        <v>45528</v>
      </c>
      <c r="I7638" t="s">
        <v>33</v>
      </c>
      <c r="J7638">
        <v>89</v>
      </c>
      <c r="K7638">
        <v>5.0999999999999996</v>
      </c>
      <c r="L7638">
        <v>1291.9100000000001</v>
      </c>
      <c r="M7638">
        <v>74.989999999999995</v>
      </c>
      <c r="N7638" t="s">
        <v>47</v>
      </c>
      <c r="O7638">
        <v>1</v>
      </c>
      <c r="P7638" t="str" cm="1">
        <f t="array" ref="P7638">_xlfn.IFS(C7638&lt;25,"18-24", C7638&lt;=35,"25-35", C7638&lt;=50,"36-50",TRUE,"50+")</f>
        <v>50+</v>
      </c>
      <c r="Q7638" t="str">
        <f t="shared" si="833"/>
        <v>new</v>
      </c>
      <c r="R7638" t="str">
        <f t="shared" si="834"/>
        <v>high value</v>
      </c>
      <c r="S7638" t="str">
        <f t="shared" si="835"/>
        <v>Low</v>
      </c>
      <c r="T7638" t="str">
        <f t="shared" si="836"/>
        <v>Aug</v>
      </c>
      <c r="U7638">
        <f t="shared" si="837"/>
        <v>2024</v>
      </c>
      <c r="V7638" t="str">
        <f t="shared" si="838"/>
        <v>5-10</v>
      </c>
      <c r="W7638" t="str">
        <f t="shared" si="839"/>
        <v>Slow</v>
      </c>
    </row>
    <row r="7639" spans="1:23" x14ac:dyDescent="0.3">
      <c r="A7639">
        <v>607638</v>
      </c>
      <c r="B7639">
        <v>72020</v>
      </c>
      <c r="C7639">
        <v>30</v>
      </c>
      <c r="D7639" t="s">
        <v>7</v>
      </c>
      <c r="E7639" t="s">
        <v>13</v>
      </c>
      <c r="F7639" t="s">
        <v>28</v>
      </c>
      <c r="G7639" t="s">
        <v>21</v>
      </c>
      <c r="H7639" s="1">
        <v>45034</v>
      </c>
      <c r="I7639" t="s">
        <v>34</v>
      </c>
      <c r="J7639">
        <v>85</v>
      </c>
      <c r="K7639">
        <v>11.7</v>
      </c>
      <c r="L7639">
        <v>644.86</v>
      </c>
      <c r="M7639">
        <v>31.16</v>
      </c>
      <c r="N7639" t="s">
        <v>47</v>
      </c>
      <c r="O7639">
        <v>4</v>
      </c>
      <c r="P7639" t="str" cm="1">
        <f t="array" ref="P7639">_xlfn.IFS(C7639&lt;25,"18-24", C7639&lt;=35,"25-35", C7639&lt;=50,"36-50",TRUE,"50+")</f>
        <v>25-35</v>
      </c>
      <c r="Q7639" t="str">
        <f t="shared" si="833"/>
        <v>new</v>
      </c>
      <c r="R7639" t="str">
        <f t="shared" si="834"/>
        <v>high value</v>
      </c>
      <c r="S7639" t="str">
        <f t="shared" si="835"/>
        <v>medium</v>
      </c>
      <c r="T7639" t="str">
        <f t="shared" si="836"/>
        <v>Apr</v>
      </c>
      <c r="U7639">
        <f t="shared" si="837"/>
        <v>2023</v>
      </c>
      <c r="V7639" t="str">
        <f t="shared" si="838"/>
        <v>10-15</v>
      </c>
      <c r="W7639" t="str">
        <f t="shared" si="839"/>
        <v>Slow</v>
      </c>
    </row>
    <row r="7640" spans="1:23" x14ac:dyDescent="0.3">
      <c r="A7640">
        <v>607639</v>
      </c>
      <c r="B7640">
        <v>78101</v>
      </c>
      <c r="C7640">
        <v>54</v>
      </c>
      <c r="D7640" t="s">
        <v>4</v>
      </c>
      <c r="E7640" t="s">
        <v>5</v>
      </c>
      <c r="F7640" t="s">
        <v>19</v>
      </c>
      <c r="G7640" t="s">
        <v>25</v>
      </c>
      <c r="H7640" s="1">
        <v>45043</v>
      </c>
      <c r="I7640" t="s">
        <v>34</v>
      </c>
      <c r="J7640">
        <v>49</v>
      </c>
      <c r="K7640">
        <v>6.7</v>
      </c>
      <c r="L7640">
        <v>1069.43</v>
      </c>
      <c r="M7640">
        <v>84.96</v>
      </c>
      <c r="N7640" t="s">
        <v>49</v>
      </c>
      <c r="O7640">
        <v>1</v>
      </c>
      <c r="P7640" t="str" cm="1">
        <f t="array" ref="P7640">_xlfn.IFS(C7640&lt;25,"18-24", C7640&lt;=35,"25-35", C7640&lt;=50,"36-50",TRUE,"50+")</f>
        <v>50+</v>
      </c>
      <c r="Q7640" t="str">
        <f t="shared" si="833"/>
        <v>new</v>
      </c>
      <c r="R7640" t="str">
        <f t="shared" si="834"/>
        <v>high value</v>
      </c>
      <c r="S7640" t="str">
        <f t="shared" si="835"/>
        <v>Low</v>
      </c>
      <c r="T7640" t="str">
        <f t="shared" si="836"/>
        <v>Apr</v>
      </c>
      <c r="U7640">
        <f t="shared" si="837"/>
        <v>2023</v>
      </c>
      <c r="V7640" t="str">
        <f t="shared" si="838"/>
        <v>5-10</v>
      </c>
      <c r="W7640" t="str">
        <f t="shared" si="839"/>
        <v>Slow</v>
      </c>
    </row>
    <row r="7641" spans="1:23" x14ac:dyDescent="0.3">
      <c r="A7641">
        <v>607640</v>
      </c>
      <c r="B7641">
        <v>55051</v>
      </c>
      <c r="C7641">
        <v>42</v>
      </c>
      <c r="D7641" t="s">
        <v>4</v>
      </c>
      <c r="E7641" t="s">
        <v>8</v>
      </c>
      <c r="F7641" t="s">
        <v>18</v>
      </c>
      <c r="G7641" t="s">
        <v>27</v>
      </c>
      <c r="H7641" s="1">
        <v>45380</v>
      </c>
      <c r="I7641" t="s">
        <v>33</v>
      </c>
      <c r="J7641">
        <v>73</v>
      </c>
      <c r="K7641">
        <v>4.4000000000000004</v>
      </c>
      <c r="L7641">
        <v>1163.95</v>
      </c>
      <c r="M7641">
        <v>38.71</v>
      </c>
      <c r="N7641" t="s">
        <v>49</v>
      </c>
      <c r="O7641">
        <v>4</v>
      </c>
      <c r="P7641" t="str" cm="1">
        <f t="array" ref="P7641">_xlfn.IFS(C7641&lt;25,"18-24", C7641&lt;=35,"25-35", C7641&lt;=50,"36-50",TRUE,"50+")</f>
        <v>36-50</v>
      </c>
      <c r="Q7641" t="str">
        <f t="shared" si="833"/>
        <v>new</v>
      </c>
      <c r="R7641" t="str">
        <f t="shared" si="834"/>
        <v>high value</v>
      </c>
      <c r="S7641" t="str">
        <f t="shared" si="835"/>
        <v>medium</v>
      </c>
      <c r="T7641" t="str">
        <f t="shared" si="836"/>
        <v>Mar</v>
      </c>
      <c r="U7641">
        <f t="shared" si="837"/>
        <v>2024</v>
      </c>
      <c r="V7641" t="str">
        <f t="shared" si="838"/>
        <v>0-5</v>
      </c>
      <c r="W7641" t="str">
        <f t="shared" si="839"/>
        <v>Slow</v>
      </c>
    </row>
    <row r="7642" spans="1:23" x14ac:dyDescent="0.3">
      <c r="A7642">
        <v>607641</v>
      </c>
      <c r="B7642">
        <v>97502</v>
      </c>
      <c r="C7642">
        <v>29</v>
      </c>
      <c r="D7642" t="s">
        <v>7</v>
      </c>
      <c r="E7642" t="s">
        <v>13</v>
      </c>
      <c r="F7642" t="s">
        <v>18</v>
      </c>
      <c r="G7642" t="s">
        <v>27</v>
      </c>
      <c r="H7642" s="1">
        <v>45531</v>
      </c>
      <c r="I7642" t="s">
        <v>34</v>
      </c>
      <c r="J7642">
        <v>72</v>
      </c>
      <c r="K7642">
        <v>9.6999999999999993</v>
      </c>
      <c r="L7642">
        <v>723.8</v>
      </c>
      <c r="M7642">
        <v>74.88</v>
      </c>
      <c r="N7642" t="s">
        <v>50</v>
      </c>
      <c r="O7642">
        <v>2</v>
      </c>
      <c r="P7642" t="str" cm="1">
        <f t="array" ref="P7642">_xlfn.IFS(C7642&lt;25,"18-24", C7642&lt;=35,"25-35", C7642&lt;=50,"36-50",TRUE,"50+")</f>
        <v>25-35</v>
      </c>
      <c r="Q7642" t="str">
        <f t="shared" si="833"/>
        <v>repeat</v>
      </c>
      <c r="R7642" t="str">
        <f t="shared" si="834"/>
        <v>high value</v>
      </c>
      <c r="S7642" t="str">
        <f t="shared" si="835"/>
        <v>Low</v>
      </c>
      <c r="T7642" t="str">
        <f t="shared" si="836"/>
        <v>Aug</v>
      </c>
      <c r="U7642">
        <f t="shared" si="837"/>
        <v>2024</v>
      </c>
      <c r="V7642" t="str">
        <f t="shared" si="838"/>
        <v>5-10</v>
      </c>
      <c r="W7642" t="str">
        <f t="shared" si="839"/>
        <v>Slow</v>
      </c>
    </row>
    <row r="7643" spans="1:23" x14ac:dyDescent="0.3">
      <c r="A7643">
        <v>607642</v>
      </c>
      <c r="B7643">
        <v>78671</v>
      </c>
      <c r="C7643">
        <v>45</v>
      </c>
      <c r="D7643" t="s">
        <v>7</v>
      </c>
      <c r="E7643" t="s">
        <v>5</v>
      </c>
      <c r="F7643" t="s">
        <v>24</v>
      </c>
      <c r="G7643" t="s">
        <v>23</v>
      </c>
      <c r="H7643" s="1">
        <v>45613</v>
      </c>
      <c r="I7643" t="s">
        <v>33</v>
      </c>
      <c r="J7643">
        <v>35</v>
      </c>
      <c r="K7643">
        <v>14.5</v>
      </c>
      <c r="L7643">
        <v>1141.28</v>
      </c>
      <c r="M7643">
        <v>66.569999999999993</v>
      </c>
      <c r="N7643" t="s">
        <v>50</v>
      </c>
      <c r="O7643">
        <v>3</v>
      </c>
      <c r="P7643" t="str" cm="1">
        <f t="array" ref="P7643">_xlfn.IFS(C7643&lt;25,"18-24", C7643&lt;=35,"25-35", C7643&lt;=50,"36-50",TRUE,"50+")</f>
        <v>36-50</v>
      </c>
      <c r="Q7643" t="str">
        <f t="shared" si="833"/>
        <v>new</v>
      </c>
      <c r="R7643" t="str">
        <f t="shared" si="834"/>
        <v>high value</v>
      </c>
      <c r="S7643" t="str">
        <f t="shared" si="835"/>
        <v>medium</v>
      </c>
      <c r="T7643" t="str">
        <f t="shared" si="836"/>
        <v>Nov</v>
      </c>
      <c r="U7643">
        <f t="shared" si="837"/>
        <v>2024</v>
      </c>
      <c r="V7643" t="str">
        <f t="shared" si="838"/>
        <v>10-15</v>
      </c>
      <c r="W7643" t="str">
        <f t="shared" si="839"/>
        <v>Medium</v>
      </c>
    </row>
    <row r="7644" spans="1:23" x14ac:dyDescent="0.3">
      <c r="A7644">
        <v>607643</v>
      </c>
      <c r="B7644">
        <v>22927</v>
      </c>
      <c r="C7644">
        <v>62</v>
      </c>
      <c r="D7644" t="s">
        <v>4</v>
      </c>
      <c r="E7644" t="s">
        <v>5</v>
      </c>
      <c r="F7644" t="s">
        <v>30</v>
      </c>
      <c r="G7644" t="s">
        <v>25</v>
      </c>
      <c r="H7644" s="1">
        <v>44581</v>
      </c>
      <c r="I7644" t="s">
        <v>33</v>
      </c>
      <c r="J7644">
        <v>51</v>
      </c>
      <c r="K7644">
        <v>10.5</v>
      </c>
      <c r="L7644">
        <v>291.3</v>
      </c>
      <c r="M7644">
        <v>102.96</v>
      </c>
      <c r="N7644" t="s">
        <v>49</v>
      </c>
      <c r="O7644">
        <v>4</v>
      </c>
      <c r="P7644" t="str" cm="1">
        <f t="array" ref="P7644">_xlfn.IFS(C7644&lt;25,"18-24", C7644&lt;=35,"25-35", C7644&lt;=50,"36-50",TRUE,"50+")</f>
        <v>50+</v>
      </c>
      <c r="Q7644" t="str">
        <f t="shared" si="833"/>
        <v>new</v>
      </c>
      <c r="R7644" t="str">
        <f t="shared" si="834"/>
        <v>medium</v>
      </c>
      <c r="S7644" t="str">
        <f t="shared" si="835"/>
        <v>medium</v>
      </c>
      <c r="T7644" t="str">
        <f t="shared" si="836"/>
        <v>Jan</v>
      </c>
      <c r="U7644">
        <f t="shared" si="837"/>
        <v>2022</v>
      </c>
      <c r="V7644" t="str">
        <f t="shared" si="838"/>
        <v>10-15</v>
      </c>
      <c r="W7644" t="str">
        <f t="shared" si="839"/>
        <v>Slow</v>
      </c>
    </row>
    <row r="7645" spans="1:23" x14ac:dyDescent="0.3">
      <c r="A7645">
        <v>607644</v>
      </c>
      <c r="B7645">
        <v>99050</v>
      </c>
      <c r="C7645">
        <v>36</v>
      </c>
      <c r="D7645" t="s">
        <v>4</v>
      </c>
      <c r="E7645" t="s">
        <v>8</v>
      </c>
      <c r="F7645" t="s">
        <v>30</v>
      </c>
      <c r="G7645" t="s">
        <v>21</v>
      </c>
      <c r="H7645" s="1">
        <v>45529</v>
      </c>
      <c r="I7645" t="s">
        <v>34</v>
      </c>
      <c r="J7645">
        <v>37</v>
      </c>
      <c r="K7645">
        <v>9.4</v>
      </c>
      <c r="L7645">
        <v>980.62</v>
      </c>
      <c r="M7645">
        <v>45.73</v>
      </c>
      <c r="N7645" t="s">
        <v>50</v>
      </c>
      <c r="O7645">
        <v>2</v>
      </c>
      <c r="P7645" t="str" cm="1">
        <f t="array" ref="P7645">_xlfn.IFS(C7645&lt;25,"18-24", C7645&lt;=35,"25-35", C7645&lt;=50,"36-50",TRUE,"50+")</f>
        <v>36-50</v>
      </c>
      <c r="Q7645" t="str">
        <f t="shared" si="833"/>
        <v>repeat</v>
      </c>
      <c r="R7645" t="str">
        <f t="shared" si="834"/>
        <v>high value</v>
      </c>
      <c r="S7645" t="str">
        <f t="shared" si="835"/>
        <v>Low</v>
      </c>
      <c r="T7645" t="str">
        <f t="shared" si="836"/>
        <v>Aug</v>
      </c>
      <c r="U7645">
        <f t="shared" si="837"/>
        <v>2024</v>
      </c>
      <c r="V7645" t="str">
        <f t="shared" si="838"/>
        <v>5-10</v>
      </c>
      <c r="W7645" t="str">
        <f t="shared" si="839"/>
        <v>Medium</v>
      </c>
    </row>
    <row r="7646" spans="1:23" x14ac:dyDescent="0.3">
      <c r="A7646">
        <v>607645</v>
      </c>
      <c r="B7646">
        <v>92006</v>
      </c>
      <c r="C7646">
        <v>43</v>
      </c>
      <c r="D7646" t="s">
        <v>7</v>
      </c>
      <c r="E7646" t="s">
        <v>11</v>
      </c>
      <c r="F7646" t="s">
        <v>28</v>
      </c>
      <c r="G7646" t="s">
        <v>23</v>
      </c>
      <c r="H7646" s="1">
        <v>45615</v>
      </c>
      <c r="I7646" t="s">
        <v>34</v>
      </c>
      <c r="J7646">
        <v>31</v>
      </c>
      <c r="K7646">
        <v>11.7</v>
      </c>
      <c r="L7646">
        <v>833.58</v>
      </c>
      <c r="M7646">
        <v>76.290000000000006</v>
      </c>
      <c r="N7646" t="s">
        <v>50</v>
      </c>
      <c r="O7646">
        <v>2</v>
      </c>
      <c r="P7646" t="str" cm="1">
        <f t="array" ref="P7646">_xlfn.IFS(C7646&lt;25,"18-24", C7646&lt;=35,"25-35", C7646&lt;=50,"36-50",TRUE,"50+")</f>
        <v>36-50</v>
      </c>
      <c r="Q7646" t="str">
        <f t="shared" si="833"/>
        <v>new</v>
      </c>
      <c r="R7646" t="str">
        <f t="shared" si="834"/>
        <v>high value</v>
      </c>
      <c r="S7646" t="str">
        <f t="shared" si="835"/>
        <v>Low</v>
      </c>
      <c r="T7646" t="str">
        <f t="shared" si="836"/>
        <v>Nov</v>
      </c>
      <c r="U7646">
        <f t="shared" si="837"/>
        <v>2024</v>
      </c>
      <c r="V7646" t="str">
        <f t="shared" si="838"/>
        <v>10-15</v>
      </c>
      <c r="W7646" t="str">
        <f t="shared" si="839"/>
        <v>Medium</v>
      </c>
    </row>
    <row r="7647" spans="1:23" x14ac:dyDescent="0.3">
      <c r="A7647">
        <v>607646</v>
      </c>
      <c r="B7647">
        <v>56594</v>
      </c>
      <c r="C7647">
        <v>28</v>
      </c>
      <c r="D7647" t="s">
        <v>7</v>
      </c>
      <c r="E7647" t="s">
        <v>5</v>
      </c>
      <c r="F7647" t="s">
        <v>28</v>
      </c>
      <c r="G7647" t="s">
        <v>23</v>
      </c>
      <c r="H7647" s="1">
        <v>45380</v>
      </c>
      <c r="I7647" t="s">
        <v>33</v>
      </c>
      <c r="J7647">
        <v>75</v>
      </c>
      <c r="K7647">
        <v>5.3</v>
      </c>
      <c r="L7647">
        <v>1446.8</v>
      </c>
      <c r="M7647">
        <v>109.22</v>
      </c>
      <c r="N7647" t="s">
        <v>47</v>
      </c>
      <c r="O7647">
        <v>5</v>
      </c>
      <c r="P7647" t="str" cm="1">
        <f t="array" ref="P7647">_xlfn.IFS(C7647&lt;25,"18-24", C7647&lt;=35,"25-35", C7647&lt;=50,"36-50",TRUE,"50+")</f>
        <v>25-35</v>
      </c>
      <c r="Q7647" t="str">
        <f t="shared" si="833"/>
        <v>new</v>
      </c>
      <c r="R7647" t="str">
        <f t="shared" si="834"/>
        <v>high value</v>
      </c>
      <c r="S7647" t="str">
        <f t="shared" si="835"/>
        <v>High</v>
      </c>
      <c r="T7647" t="str">
        <f t="shared" si="836"/>
        <v>Mar</v>
      </c>
      <c r="U7647">
        <f t="shared" si="837"/>
        <v>2024</v>
      </c>
      <c r="V7647" t="str">
        <f t="shared" si="838"/>
        <v>5-10</v>
      </c>
      <c r="W7647" t="str">
        <f t="shared" si="839"/>
        <v>Slow</v>
      </c>
    </row>
    <row r="7648" spans="1:23" x14ac:dyDescent="0.3">
      <c r="A7648">
        <v>607647</v>
      </c>
      <c r="B7648">
        <v>40241</v>
      </c>
      <c r="C7648">
        <v>59</v>
      </c>
      <c r="D7648" t="s">
        <v>7</v>
      </c>
      <c r="E7648" t="s">
        <v>16</v>
      </c>
      <c r="F7648" t="s">
        <v>32</v>
      </c>
      <c r="G7648" t="s">
        <v>29</v>
      </c>
      <c r="H7648" s="1">
        <v>45268</v>
      </c>
      <c r="I7648" t="s">
        <v>34</v>
      </c>
      <c r="J7648">
        <v>44</v>
      </c>
      <c r="K7648">
        <v>6.8</v>
      </c>
      <c r="L7648">
        <v>1453.67</v>
      </c>
      <c r="M7648">
        <v>89.77</v>
      </c>
      <c r="N7648" t="s">
        <v>49</v>
      </c>
      <c r="O7648">
        <v>5</v>
      </c>
      <c r="P7648" t="str" cm="1">
        <f t="array" ref="P7648">_xlfn.IFS(C7648&lt;25,"18-24", C7648&lt;=35,"25-35", C7648&lt;=50,"36-50",TRUE,"50+")</f>
        <v>50+</v>
      </c>
      <c r="Q7648" t="str">
        <f t="shared" si="833"/>
        <v>new</v>
      </c>
      <c r="R7648" t="str">
        <f t="shared" si="834"/>
        <v>high value</v>
      </c>
      <c r="S7648" t="str">
        <f t="shared" si="835"/>
        <v>High</v>
      </c>
      <c r="T7648" t="str">
        <f t="shared" si="836"/>
        <v>Dec</v>
      </c>
      <c r="U7648">
        <f t="shared" si="837"/>
        <v>2023</v>
      </c>
      <c r="V7648" t="str">
        <f t="shared" si="838"/>
        <v>5-10</v>
      </c>
      <c r="W7648" t="str">
        <f t="shared" si="839"/>
        <v>Medium</v>
      </c>
    </row>
    <row r="7649" spans="1:23" x14ac:dyDescent="0.3">
      <c r="A7649">
        <v>607648</v>
      </c>
      <c r="B7649">
        <v>34518</v>
      </c>
      <c r="C7649">
        <v>37</v>
      </c>
      <c r="D7649" t="s">
        <v>4</v>
      </c>
      <c r="E7649" t="s">
        <v>11</v>
      </c>
      <c r="F7649" t="s">
        <v>24</v>
      </c>
      <c r="G7649" t="s">
        <v>25</v>
      </c>
      <c r="H7649" s="1">
        <v>44679</v>
      </c>
      <c r="I7649" t="s">
        <v>33</v>
      </c>
      <c r="J7649">
        <v>52</v>
      </c>
      <c r="K7649">
        <v>12.8</v>
      </c>
      <c r="L7649">
        <v>381.62</v>
      </c>
      <c r="M7649">
        <v>36.06</v>
      </c>
      <c r="N7649" t="s">
        <v>47</v>
      </c>
      <c r="O7649">
        <v>5</v>
      </c>
      <c r="P7649" t="str" cm="1">
        <f t="array" ref="P7649">_xlfn.IFS(C7649&lt;25,"18-24", C7649&lt;=35,"25-35", C7649&lt;=50,"36-50",TRUE,"50+")</f>
        <v>36-50</v>
      </c>
      <c r="Q7649" t="str">
        <f t="shared" si="833"/>
        <v>new</v>
      </c>
      <c r="R7649" t="str">
        <f t="shared" si="834"/>
        <v>medium</v>
      </c>
      <c r="S7649" t="str">
        <f t="shared" si="835"/>
        <v>High</v>
      </c>
      <c r="T7649" t="str">
        <f t="shared" si="836"/>
        <v>Apr</v>
      </c>
      <c r="U7649">
        <f t="shared" si="837"/>
        <v>2022</v>
      </c>
      <c r="V7649" t="str">
        <f t="shared" si="838"/>
        <v>10-15</v>
      </c>
      <c r="W7649" t="str">
        <f t="shared" si="839"/>
        <v>Slow</v>
      </c>
    </row>
    <row r="7650" spans="1:23" x14ac:dyDescent="0.3">
      <c r="A7650">
        <v>607649</v>
      </c>
      <c r="B7650">
        <v>10178</v>
      </c>
      <c r="C7650">
        <v>23</v>
      </c>
      <c r="D7650" t="s">
        <v>7</v>
      </c>
      <c r="E7650" t="s">
        <v>13</v>
      </c>
      <c r="F7650" t="s">
        <v>19</v>
      </c>
      <c r="G7650" t="s">
        <v>31</v>
      </c>
      <c r="H7650" s="1">
        <v>44631</v>
      </c>
      <c r="I7650" t="s">
        <v>34</v>
      </c>
      <c r="J7650">
        <v>46</v>
      </c>
      <c r="K7650">
        <v>1.4</v>
      </c>
      <c r="L7650">
        <v>481.28</v>
      </c>
      <c r="M7650">
        <v>85.82</v>
      </c>
      <c r="N7650" t="s">
        <v>49</v>
      </c>
      <c r="O7650">
        <v>4</v>
      </c>
      <c r="P7650" t="str" cm="1">
        <f t="array" ref="P7650">_xlfn.IFS(C7650&lt;25,"18-24", C7650&lt;=35,"25-35", C7650&lt;=50,"36-50",TRUE,"50+")</f>
        <v>18-24</v>
      </c>
      <c r="Q7650" t="str">
        <f t="shared" si="833"/>
        <v>new</v>
      </c>
      <c r="R7650" t="str">
        <f t="shared" si="834"/>
        <v>medium</v>
      </c>
      <c r="S7650" t="str">
        <f t="shared" si="835"/>
        <v>medium</v>
      </c>
      <c r="T7650" t="str">
        <f t="shared" si="836"/>
        <v>Mar</v>
      </c>
      <c r="U7650">
        <f t="shared" si="837"/>
        <v>2022</v>
      </c>
      <c r="V7650" t="str">
        <f t="shared" si="838"/>
        <v>0-5</v>
      </c>
      <c r="W7650" t="str">
        <f t="shared" si="839"/>
        <v>Slow</v>
      </c>
    </row>
    <row r="7651" spans="1:23" x14ac:dyDescent="0.3">
      <c r="A7651">
        <v>607650</v>
      </c>
      <c r="B7651">
        <v>41775</v>
      </c>
      <c r="C7651">
        <v>56</v>
      </c>
      <c r="D7651" t="s">
        <v>7</v>
      </c>
      <c r="E7651" t="s">
        <v>5</v>
      </c>
      <c r="F7651" t="s">
        <v>32</v>
      </c>
      <c r="G7651" t="s">
        <v>21</v>
      </c>
      <c r="H7651" s="1">
        <v>44622</v>
      </c>
      <c r="I7651" t="s">
        <v>33</v>
      </c>
      <c r="J7651">
        <v>25</v>
      </c>
      <c r="K7651">
        <v>6.1</v>
      </c>
      <c r="L7651">
        <v>1168.3499999999999</v>
      </c>
      <c r="M7651">
        <v>106.96</v>
      </c>
      <c r="N7651" t="s">
        <v>48</v>
      </c>
      <c r="O7651">
        <v>5</v>
      </c>
      <c r="P7651" t="str" cm="1">
        <f t="array" ref="P7651">_xlfn.IFS(C7651&lt;25,"18-24", C7651&lt;=35,"25-35", C7651&lt;=50,"36-50",TRUE,"50+")</f>
        <v>50+</v>
      </c>
      <c r="Q7651" t="str">
        <f t="shared" si="833"/>
        <v>new</v>
      </c>
      <c r="R7651" t="str">
        <f t="shared" si="834"/>
        <v>high value</v>
      </c>
      <c r="S7651" t="str">
        <f t="shared" si="835"/>
        <v>High</v>
      </c>
      <c r="T7651" t="str">
        <f t="shared" si="836"/>
        <v>Mar</v>
      </c>
      <c r="U7651">
        <f t="shared" si="837"/>
        <v>2022</v>
      </c>
      <c r="V7651" t="str">
        <f t="shared" si="838"/>
        <v>5-10</v>
      </c>
      <c r="W7651" t="str">
        <f t="shared" si="839"/>
        <v>Fast</v>
      </c>
    </row>
    <row r="7652" spans="1:23" x14ac:dyDescent="0.3">
      <c r="A7652">
        <v>607651</v>
      </c>
      <c r="B7652">
        <v>45756</v>
      </c>
      <c r="C7652">
        <v>37</v>
      </c>
      <c r="D7652" t="s">
        <v>4</v>
      </c>
      <c r="E7652" t="s">
        <v>16</v>
      </c>
      <c r="F7652" t="s">
        <v>30</v>
      </c>
      <c r="G7652" t="s">
        <v>29</v>
      </c>
      <c r="H7652" s="1">
        <v>45093</v>
      </c>
      <c r="I7652" t="s">
        <v>33</v>
      </c>
      <c r="J7652">
        <v>23</v>
      </c>
      <c r="K7652">
        <v>9.5</v>
      </c>
      <c r="L7652">
        <v>1152.1500000000001</v>
      </c>
      <c r="M7652">
        <v>110.7</v>
      </c>
      <c r="N7652" t="s">
        <v>49</v>
      </c>
      <c r="O7652">
        <v>1</v>
      </c>
      <c r="P7652" t="str" cm="1">
        <f t="array" ref="P7652">_xlfn.IFS(C7652&lt;25,"18-24", C7652&lt;=35,"25-35", C7652&lt;=50,"36-50",TRUE,"50+")</f>
        <v>36-50</v>
      </c>
      <c r="Q7652" t="str">
        <f t="shared" si="833"/>
        <v>new</v>
      </c>
      <c r="R7652" t="str">
        <f t="shared" si="834"/>
        <v>high value</v>
      </c>
      <c r="S7652" t="str">
        <f t="shared" si="835"/>
        <v>Low</v>
      </c>
      <c r="T7652" t="str">
        <f t="shared" si="836"/>
        <v>Jun</v>
      </c>
      <c r="U7652">
        <f t="shared" si="837"/>
        <v>2023</v>
      </c>
      <c r="V7652" t="str">
        <f t="shared" si="838"/>
        <v>5-10</v>
      </c>
      <c r="W7652" t="str">
        <f t="shared" si="839"/>
        <v>Fast</v>
      </c>
    </row>
    <row r="7653" spans="1:23" x14ac:dyDescent="0.3">
      <c r="A7653">
        <v>607652</v>
      </c>
      <c r="B7653">
        <v>68852</v>
      </c>
      <c r="C7653">
        <v>39</v>
      </c>
      <c r="D7653" t="s">
        <v>7</v>
      </c>
      <c r="E7653" t="s">
        <v>13</v>
      </c>
      <c r="F7653" t="s">
        <v>18</v>
      </c>
      <c r="G7653" t="s">
        <v>21</v>
      </c>
      <c r="H7653" s="1">
        <v>45106</v>
      </c>
      <c r="I7653" t="s">
        <v>34</v>
      </c>
      <c r="J7653">
        <v>28</v>
      </c>
      <c r="K7653">
        <v>12.3</v>
      </c>
      <c r="L7653">
        <v>1087.43</v>
      </c>
      <c r="M7653">
        <v>109.24</v>
      </c>
      <c r="N7653" t="s">
        <v>48</v>
      </c>
      <c r="O7653">
        <v>1</v>
      </c>
      <c r="P7653" t="str" cm="1">
        <f t="array" ref="P7653">_xlfn.IFS(C7653&lt;25,"18-24", C7653&lt;=35,"25-35", C7653&lt;=50,"36-50",TRUE,"50+")</f>
        <v>36-50</v>
      </c>
      <c r="Q7653" t="str">
        <f t="shared" si="833"/>
        <v>new</v>
      </c>
      <c r="R7653" t="str">
        <f t="shared" si="834"/>
        <v>high value</v>
      </c>
      <c r="S7653" t="str">
        <f t="shared" si="835"/>
        <v>Low</v>
      </c>
      <c r="T7653" t="str">
        <f t="shared" si="836"/>
        <v>Jun</v>
      </c>
      <c r="U7653">
        <f t="shared" si="837"/>
        <v>2023</v>
      </c>
      <c r="V7653" t="str">
        <f t="shared" si="838"/>
        <v>10-15</v>
      </c>
      <c r="W7653" t="str">
        <f t="shared" si="839"/>
        <v>Fast</v>
      </c>
    </row>
    <row r="7654" spans="1:23" x14ac:dyDescent="0.3">
      <c r="A7654">
        <v>607653</v>
      </c>
      <c r="B7654">
        <v>67049</v>
      </c>
      <c r="C7654">
        <v>55</v>
      </c>
      <c r="D7654" t="s">
        <v>7</v>
      </c>
      <c r="E7654" t="s">
        <v>5</v>
      </c>
      <c r="F7654" t="s">
        <v>19</v>
      </c>
      <c r="G7654" t="s">
        <v>25</v>
      </c>
      <c r="H7654" s="1">
        <v>45018</v>
      </c>
      <c r="I7654" t="s">
        <v>34</v>
      </c>
      <c r="J7654">
        <v>47</v>
      </c>
      <c r="K7654">
        <v>3.6</v>
      </c>
      <c r="L7654">
        <v>533.57000000000005</v>
      </c>
      <c r="M7654">
        <v>70.94</v>
      </c>
      <c r="N7654" t="s">
        <v>49</v>
      </c>
      <c r="O7654">
        <v>3</v>
      </c>
      <c r="P7654" t="str" cm="1">
        <f t="array" ref="P7654">_xlfn.IFS(C7654&lt;25,"18-24", C7654&lt;=35,"25-35", C7654&lt;=50,"36-50",TRUE,"50+")</f>
        <v>50+</v>
      </c>
      <c r="Q7654" t="str">
        <f t="shared" si="833"/>
        <v>new</v>
      </c>
      <c r="R7654" t="str">
        <f t="shared" si="834"/>
        <v>high value</v>
      </c>
      <c r="S7654" t="str">
        <f t="shared" si="835"/>
        <v>medium</v>
      </c>
      <c r="T7654" t="str">
        <f t="shared" si="836"/>
        <v>Apr</v>
      </c>
      <c r="U7654">
        <f t="shared" si="837"/>
        <v>2023</v>
      </c>
      <c r="V7654" t="str">
        <f t="shared" si="838"/>
        <v>0-5</v>
      </c>
      <c r="W7654" t="str">
        <f t="shared" si="839"/>
        <v>Slow</v>
      </c>
    </row>
    <row r="7655" spans="1:23" x14ac:dyDescent="0.3">
      <c r="A7655">
        <v>607654</v>
      </c>
      <c r="B7655">
        <v>31395</v>
      </c>
      <c r="C7655">
        <v>55</v>
      </c>
      <c r="D7655" t="s">
        <v>4</v>
      </c>
      <c r="E7655" t="s">
        <v>5</v>
      </c>
      <c r="F7655" t="s">
        <v>18</v>
      </c>
      <c r="G7655" t="s">
        <v>23</v>
      </c>
      <c r="H7655" s="1">
        <v>45496</v>
      </c>
      <c r="I7655" t="s">
        <v>33</v>
      </c>
      <c r="J7655">
        <v>32</v>
      </c>
      <c r="K7655">
        <v>13.3</v>
      </c>
      <c r="L7655">
        <v>463.58</v>
      </c>
      <c r="M7655">
        <v>52.07</v>
      </c>
      <c r="N7655" t="s">
        <v>47</v>
      </c>
      <c r="O7655">
        <v>2</v>
      </c>
      <c r="P7655" t="str" cm="1">
        <f t="array" ref="P7655">_xlfn.IFS(C7655&lt;25,"18-24", C7655&lt;=35,"25-35", C7655&lt;=50,"36-50",TRUE,"50+")</f>
        <v>50+</v>
      </c>
      <c r="Q7655" t="str">
        <f t="shared" si="833"/>
        <v>new</v>
      </c>
      <c r="R7655" t="str">
        <f t="shared" si="834"/>
        <v>medium</v>
      </c>
      <c r="S7655" t="str">
        <f t="shared" si="835"/>
        <v>Low</v>
      </c>
      <c r="T7655" t="str">
        <f t="shared" si="836"/>
        <v>Jul</v>
      </c>
      <c r="U7655">
        <f t="shared" si="837"/>
        <v>2024</v>
      </c>
      <c r="V7655" t="str">
        <f t="shared" si="838"/>
        <v>10-15</v>
      </c>
      <c r="W7655" t="str">
        <f t="shared" si="839"/>
        <v>Medium</v>
      </c>
    </row>
    <row r="7656" spans="1:23" x14ac:dyDescent="0.3">
      <c r="A7656">
        <v>607655</v>
      </c>
      <c r="B7656">
        <v>71053</v>
      </c>
      <c r="C7656">
        <v>58</v>
      </c>
      <c r="D7656" t="s">
        <v>4</v>
      </c>
      <c r="E7656" t="s">
        <v>16</v>
      </c>
      <c r="F7656" t="s">
        <v>28</v>
      </c>
      <c r="G7656" t="s">
        <v>25</v>
      </c>
      <c r="H7656" s="1">
        <v>44828</v>
      </c>
      <c r="I7656" t="s">
        <v>34</v>
      </c>
      <c r="J7656">
        <v>54</v>
      </c>
      <c r="K7656">
        <v>6.3</v>
      </c>
      <c r="L7656">
        <v>837.89</v>
      </c>
      <c r="M7656">
        <v>35.11</v>
      </c>
      <c r="N7656" t="s">
        <v>48</v>
      </c>
      <c r="O7656">
        <v>5</v>
      </c>
      <c r="P7656" t="str" cm="1">
        <f t="array" ref="P7656">_xlfn.IFS(C7656&lt;25,"18-24", C7656&lt;=35,"25-35", C7656&lt;=50,"36-50",TRUE,"50+")</f>
        <v>50+</v>
      </c>
      <c r="Q7656" t="str">
        <f t="shared" si="833"/>
        <v>repeat</v>
      </c>
      <c r="R7656" t="str">
        <f t="shared" si="834"/>
        <v>high value</v>
      </c>
      <c r="S7656" t="str">
        <f t="shared" si="835"/>
        <v>High</v>
      </c>
      <c r="T7656" t="str">
        <f t="shared" si="836"/>
        <v>Sep</v>
      </c>
      <c r="U7656">
        <f t="shared" si="837"/>
        <v>2022</v>
      </c>
      <c r="V7656" t="str">
        <f t="shared" si="838"/>
        <v>5-10</v>
      </c>
      <c r="W7656" t="str">
        <f t="shared" si="839"/>
        <v>Slow</v>
      </c>
    </row>
    <row r="7657" spans="1:23" x14ac:dyDescent="0.3">
      <c r="A7657">
        <v>607656</v>
      </c>
      <c r="B7657">
        <v>91664</v>
      </c>
      <c r="C7657">
        <v>57</v>
      </c>
      <c r="D7657" t="s">
        <v>7</v>
      </c>
      <c r="E7657" t="s">
        <v>15</v>
      </c>
      <c r="F7657" t="s">
        <v>19</v>
      </c>
      <c r="G7657" t="s">
        <v>21</v>
      </c>
      <c r="H7657" s="1">
        <v>44725</v>
      </c>
      <c r="I7657" t="s">
        <v>33</v>
      </c>
      <c r="J7657">
        <v>58</v>
      </c>
      <c r="K7657">
        <v>4.3</v>
      </c>
      <c r="L7657">
        <v>1451.17</v>
      </c>
      <c r="M7657">
        <v>48.53</v>
      </c>
      <c r="N7657" t="s">
        <v>47</v>
      </c>
      <c r="O7657">
        <v>2</v>
      </c>
      <c r="P7657" t="str" cm="1">
        <f t="array" ref="P7657">_xlfn.IFS(C7657&lt;25,"18-24", C7657&lt;=35,"25-35", C7657&lt;=50,"36-50",TRUE,"50+")</f>
        <v>50+</v>
      </c>
      <c r="Q7657" t="str">
        <f t="shared" si="833"/>
        <v>new</v>
      </c>
      <c r="R7657" t="str">
        <f t="shared" si="834"/>
        <v>high value</v>
      </c>
      <c r="S7657" t="str">
        <f t="shared" si="835"/>
        <v>Low</v>
      </c>
      <c r="T7657" t="str">
        <f t="shared" si="836"/>
        <v>Jun</v>
      </c>
      <c r="U7657">
        <f t="shared" si="837"/>
        <v>2022</v>
      </c>
      <c r="V7657" t="str">
        <f t="shared" si="838"/>
        <v>0-5</v>
      </c>
      <c r="W7657" t="str">
        <f t="shared" si="839"/>
        <v>Slow</v>
      </c>
    </row>
    <row r="7658" spans="1:23" x14ac:dyDescent="0.3">
      <c r="A7658">
        <v>607657</v>
      </c>
      <c r="B7658">
        <v>30625</v>
      </c>
      <c r="C7658">
        <v>64</v>
      </c>
      <c r="D7658" t="s">
        <v>4</v>
      </c>
      <c r="E7658" t="s">
        <v>8</v>
      </c>
      <c r="F7658" t="s">
        <v>32</v>
      </c>
      <c r="G7658" t="s">
        <v>21</v>
      </c>
      <c r="H7658" s="1">
        <v>45514</v>
      </c>
      <c r="I7658" t="s">
        <v>33</v>
      </c>
      <c r="J7658">
        <v>74</v>
      </c>
      <c r="K7658">
        <v>3</v>
      </c>
      <c r="L7658">
        <v>1226.3800000000001</v>
      </c>
      <c r="M7658">
        <v>76.14</v>
      </c>
      <c r="N7658" t="s">
        <v>47</v>
      </c>
      <c r="O7658">
        <v>3</v>
      </c>
      <c r="P7658" t="str" cm="1">
        <f t="array" ref="P7658">_xlfn.IFS(C7658&lt;25,"18-24", C7658&lt;=35,"25-35", C7658&lt;=50,"36-50",TRUE,"50+")</f>
        <v>50+</v>
      </c>
      <c r="Q7658" t="str">
        <f t="shared" si="833"/>
        <v>new</v>
      </c>
      <c r="R7658" t="str">
        <f t="shared" si="834"/>
        <v>high value</v>
      </c>
      <c r="S7658" t="str">
        <f t="shared" si="835"/>
        <v>medium</v>
      </c>
      <c r="T7658" t="str">
        <f t="shared" si="836"/>
        <v>Aug</v>
      </c>
      <c r="U7658">
        <f t="shared" si="837"/>
        <v>2024</v>
      </c>
      <c r="V7658" t="str">
        <f t="shared" si="838"/>
        <v>0-5</v>
      </c>
      <c r="W7658" t="str">
        <f t="shared" si="839"/>
        <v>Slow</v>
      </c>
    </row>
    <row r="7659" spans="1:23" x14ac:dyDescent="0.3">
      <c r="A7659">
        <v>607658</v>
      </c>
      <c r="B7659">
        <v>56083</v>
      </c>
      <c r="C7659">
        <v>27</v>
      </c>
      <c r="D7659" t="s">
        <v>4</v>
      </c>
      <c r="E7659" t="s">
        <v>8</v>
      </c>
      <c r="F7659" t="s">
        <v>19</v>
      </c>
      <c r="G7659" t="s">
        <v>25</v>
      </c>
      <c r="H7659" s="1">
        <v>44726</v>
      </c>
      <c r="I7659" t="s">
        <v>34</v>
      </c>
      <c r="J7659">
        <v>76</v>
      </c>
      <c r="K7659">
        <v>3.2</v>
      </c>
      <c r="L7659">
        <v>1176.76</v>
      </c>
      <c r="M7659">
        <v>27.74</v>
      </c>
      <c r="N7659" t="s">
        <v>49</v>
      </c>
      <c r="O7659">
        <v>1</v>
      </c>
      <c r="P7659" t="str" cm="1">
        <f t="array" ref="P7659">_xlfn.IFS(C7659&lt;25,"18-24", C7659&lt;=35,"25-35", C7659&lt;=50,"36-50",TRUE,"50+")</f>
        <v>25-35</v>
      </c>
      <c r="Q7659" t="str">
        <f t="shared" si="833"/>
        <v>new</v>
      </c>
      <c r="R7659" t="str">
        <f t="shared" si="834"/>
        <v>high value</v>
      </c>
      <c r="S7659" t="str">
        <f t="shared" si="835"/>
        <v>Low</v>
      </c>
      <c r="T7659" t="str">
        <f t="shared" si="836"/>
        <v>Jun</v>
      </c>
      <c r="U7659">
        <f t="shared" si="837"/>
        <v>2022</v>
      </c>
      <c r="V7659" t="str">
        <f t="shared" si="838"/>
        <v>0-5</v>
      </c>
      <c r="W7659" t="str">
        <f t="shared" si="839"/>
        <v>Slow</v>
      </c>
    </row>
    <row r="7660" spans="1:23" x14ac:dyDescent="0.3">
      <c r="A7660">
        <v>607659</v>
      </c>
      <c r="B7660">
        <v>66484</v>
      </c>
      <c r="C7660">
        <v>59</v>
      </c>
      <c r="D7660" t="s">
        <v>7</v>
      </c>
      <c r="E7660" t="s">
        <v>8</v>
      </c>
      <c r="F7660" t="s">
        <v>24</v>
      </c>
      <c r="G7660" t="s">
        <v>25</v>
      </c>
      <c r="H7660" s="1">
        <v>45299</v>
      </c>
      <c r="I7660" t="s">
        <v>33</v>
      </c>
      <c r="J7660">
        <v>38</v>
      </c>
      <c r="K7660">
        <v>3.5</v>
      </c>
      <c r="L7660">
        <v>472.81</v>
      </c>
      <c r="M7660">
        <v>62.98</v>
      </c>
      <c r="N7660" t="s">
        <v>48</v>
      </c>
      <c r="O7660">
        <v>4</v>
      </c>
      <c r="P7660" t="str" cm="1">
        <f t="array" ref="P7660">_xlfn.IFS(C7660&lt;25,"18-24", C7660&lt;=35,"25-35", C7660&lt;=50,"36-50",TRUE,"50+")</f>
        <v>50+</v>
      </c>
      <c r="Q7660" t="str">
        <f t="shared" si="833"/>
        <v>repeat</v>
      </c>
      <c r="R7660" t="str">
        <f t="shared" si="834"/>
        <v>medium</v>
      </c>
      <c r="S7660" t="str">
        <f t="shared" si="835"/>
        <v>medium</v>
      </c>
      <c r="T7660" t="str">
        <f t="shared" si="836"/>
        <v>Jan</v>
      </c>
      <c r="U7660">
        <f t="shared" si="837"/>
        <v>2024</v>
      </c>
      <c r="V7660" t="str">
        <f t="shared" si="838"/>
        <v>0-5</v>
      </c>
      <c r="W7660" t="str">
        <f t="shared" si="839"/>
        <v>Medium</v>
      </c>
    </row>
    <row r="7661" spans="1:23" x14ac:dyDescent="0.3">
      <c r="A7661">
        <v>607660</v>
      </c>
      <c r="B7661">
        <v>22143</v>
      </c>
      <c r="C7661">
        <v>39</v>
      </c>
      <c r="D7661" t="s">
        <v>4</v>
      </c>
      <c r="E7661" t="s">
        <v>15</v>
      </c>
      <c r="F7661" t="s">
        <v>19</v>
      </c>
      <c r="G7661" t="s">
        <v>29</v>
      </c>
      <c r="H7661" s="1">
        <v>44928</v>
      </c>
      <c r="I7661" t="s">
        <v>33</v>
      </c>
      <c r="J7661">
        <v>42</v>
      </c>
      <c r="K7661">
        <v>6.3</v>
      </c>
      <c r="L7661">
        <v>1050.3399999999999</v>
      </c>
      <c r="M7661">
        <v>103.29</v>
      </c>
      <c r="N7661" t="s">
        <v>47</v>
      </c>
      <c r="O7661">
        <v>1</v>
      </c>
      <c r="P7661" t="str" cm="1">
        <f t="array" ref="P7661">_xlfn.IFS(C7661&lt;25,"18-24", C7661&lt;=35,"25-35", C7661&lt;=50,"36-50",TRUE,"50+")</f>
        <v>36-50</v>
      </c>
      <c r="Q7661" t="str">
        <f t="shared" si="833"/>
        <v>new</v>
      </c>
      <c r="R7661" t="str">
        <f t="shared" si="834"/>
        <v>high value</v>
      </c>
      <c r="S7661" t="str">
        <f t="shared" si="835"/>
        <v>Low</v>
      </c>
      <c r="T7661" t="str">
        <f t="shared" si="836"/>
        <v>Jan</v>
      </c>
      <c r="U7661">
        <f t="shared" si="837"/>
        <v>2023</v>
      </c>
      <c r="V7661" t="str">
        <f t="shared" si="838"/>
        <v>5-10</v>
      </c>
      <c r="W7661" t="str">
        <f t="shared" si="839"/>
        <v>Medium</v>
      </c>
    </row>
    <row r="7662" spans="1:23" x14ac:dyDescent="0.3">
      <c r="A7662">
        <v>607661</v>
      </c>
      <c r="B7662">
        <v>35792</v>
      </c>
      <c r="C7662">
        <v>50</v>
      </c>
      <c r="D7662" t="s">
        <v>7</v>
      </c>
      <c r="E7662" t="s">
        <v>8</v>
      </c>
      <c r="F7662" t="s">
        <v>18</v>
      </c>
      <c r="G7662" t="s">
        <v>29</v>
      </c>
      <c r="H7662" s="1">
        <v>44611</v>
      </c>
      <c r="I7662" t="s">
        <v>34</v>
      </c>
      <c r="J7662">
        <v>61</v>
      </c>
      <c r="K7662">
        <v>11</v>
      </c>
      <c r="L7662">
        <v>346.47</v>
      </c>
      <c r="M7662">
        <v>54.35</v>
      </c>
      <c r="N7662" t="s">
        <v>48</v>
      </c>
      <c r="O7662">
        <v>1</v>
      </c>
      <c r="P7662" t="str" cm="1">
        <f t="array" ref="P7662">_xlfn.IFS(C7662&lt;25,"18-24", C7662&lt;=35,"25-35", C7662&lt;=50,"36-50",TRUE,"50+")</f>
        <v>36-50</v>
      </c>
      <c r="Q7662" t="str">
        <f t="shared" si="833"/>
        <v>new</v>
      </c>
      <c r="R7662" t="str">
        <f t="shared" si="834"/>
        <v>medium</v>
      </c>
      <c r="S7662" t="str">
        <f t="shared" si="835"/>
        <v>Low</v>
      </c>
      <c r="T7662" t="str">
        <f t="shared" si="836"/>
        <v>Feb</v>
      </c>
      <c r="U7662">
        <f t="shared" si="837"/>
        <v>2022</v>
      </c>
      <c r="V7662" t="str">
        <f t="shared" si="838"/>
        <v>10-15</v>
      </c>
      <c r="W7662" t="str">
        <f t="shared" si="839"/>
        <v>Slow</v>
      </c>
    </row>
    <row r="7663" spans="1:23" x14ac:dyDescent="0.3">
      <c r="A7663">
        <v>607662</v>
      </c>
      <c r="B7663">
        <v>98383</v>
      </c>
      <c r="C7663">
        <v>44</v>
      </c>
      <c r="D7663" t="s">
        <v>7</v>
      </c>
      <c r="E7663" t="s">
        <v>16</v>
      </c>
      <c r="F7663" t="s">
        <v>30</v>
      </c>
      <c r="G7663" t="s">
        <v>29</v>
      </c>
      <c r="H7663" s="1">
        <v>44567</v>
      </c>
      <c r="I7663" t="s">
        <v>34</v>
      </c>
      <c r="J7663">
        <v>51</v>
      </c>
      <c r="K7663">
        <v>11.5</v>
      </c>
      <c r="L7663">
        <v>1450.35</v>
      </c>
      <c r="M7663">
        <v>91.81</v>
      </c>
      <c r="N7663" t="s">
        <v>49</v>
      </c>
      <c r="O7663">
        <v>4</v>
      </c>
      <c r="P7663" t="str" cm="1">
        <f t="array" ref="P7663">_xlfn.IFS(C7663&lt;25,"18-24", C7663&lt;=35,"25-35", C7663&lt;=50,"36-50",TRUE,"50+")</f>
        <v>36-50</v>
      </c>
      <c r="Q7663" t="str">
        <f t="shared" si="833"/>
        <v>new</v>
      </c>
      <c r="R7663" t="str">
        <f t="shared" si="834"/>
        <v>high value</v>
      </c>
      <c r="S7663" t="str">
        <f t="shared" si="835"/>
        <v>medium</v>
      </c>
      <c r="T7663" t="str">
        <f t="shared" si="836"/>
        <v>Jan</v>
      </c>
      <c r="U7663">
        <f t="shared" si="837"/>
        <v>2022</v>
      </c>
      <c r="V7663" t="str">
        <f t="shared" si="838"/>
        <v>10-15</v>
      </c>
      <c r="W7663" t="str">
        <f t="shared" si="839"/>
        <v>Slow</v>
      </c>
    </row>
    <row r="7664" spans="1:23" x14ac:dyDescent="0.3">
      <c r="A7664">
        <v>607663</v>
      </c>
      <c r="B7664">
        <v>98328</v>
      </c>
      <c r="C7664">
        <v>30</v>
      </c>
      <c r="D7664" t="s">
        <v>4</v>
      </c>
      <c r="E7664" t="s">
        <v>16</v>
      </c>
      <c r="F7664" t="s">
        <v>30</v>
      </c>
      <c r="G7664" t="s">
        <v>25</v>
      </c>
      <c r="H7664" s="1">
        <v>44995</v>
      </c>
      <c r="I7664" t="s">
        <v>33</v>
      </c>
      <c r="J7664">
        <v>36</v>
      </c>
      <c r="K7664">
        <v>5.3</v>
      </c>
      <c r="L7664">
        <v>603.17999999999995</v>
      </c>
      <c r="M7664">
        <v>119.92</v>
      </c>
      <c r="N7664" t="s">
        <v>47</v>
      </c>
      <c r="O7664">
        <v>5</v>
      </c>
      <c r="P7664" t="str" cm="1">
        <f t="array" ref="P7664">_xlfn.IFS(C7664&lt;25,"18-24", C7664&lt;=35,"25-35", C7664&lt;=50,"36-50",TRUE,"50+")</f>
        <v>25-35</v>
      </c>
      <c r="Q7664" t="str">
        <f t="shared" si="833"/>
        <v>repeat</v>
      </c>
      <c r="R7664" t="str">
        <f t="shared" si="834"/>
        <v>high value</v>
      </c>
      <c r="S7664" t="str">
        <f t="shared" si="835"/>
        <v>High</v>
      </c>
      <c r="T7664" t="str">
        <f t="shared" si="836"/>
        <v>Mar</v>
      </c>
      <c r="U7664">
        <f t="shared" si="837"/>
        <v>2023</v>
      </c>
      <c r="V7664" t="str">
        <f t="shared" si="838"/>
        <v>5-10</v>
      </c>
      <c r="W7664" t="str">
        <f t="shared" si="839"/>
        <v>Medium</v>
      </c>
    </row>
    <row r="7665" spans="1:23" x14ac:dyDescent="0.3">
      <c r="A7665">
        <v>607664</v>
      </c>
      <c r="B7665">
        <v>96337</v>
      </c>
      <c r="C7665">
        <v>28</v>
      </c>
      <c r="D7665" t="s">
        <v>4</v>
      </c>
      <c r="E7665" t="s">
        <v>16</v>
      </c>
      <c r="F7665" t="s">
        <v>24</v>
      </c>
      <c r="G7665" t="s">
        <v>23</v>
      </c>
      <c r="H7665" s="1">
        <v>44917</v>
      </c>
      <c r="I7665" t="s">
        <v>33</v>
      </c>
      <c r="J7665">
        <v>42</v>
      </c>
      <c r="K7665">
        <v>1.7</v>
      </c>
      <c r="L7665">
        <v>1231.25</v>
      </c>
      <c r="M7665">
        <v>48.94</v>
      </c>
      <c r="N7665" t="s">
        <v>47</v>
      </c>
      <c r="O7665">
        <v>1</v>
      </c>
      <c r="P7665" t="str" cm="1">
        <f t="array" ref="P7665">_xlfn.IFS(C7665&lt;25,"18-24", C7665&lt;=35,"25-35", C7665&lt;=50,"36-50",TRUE,"50+")</f>
        <v>25-35</v>
      </c>
      <c r="Q7665" t="str">
        <f t="shared" si="833"/>
        <v>new</v>
      </c>
      <c r="R7665" t="str">
        <f t="shared" si="834"/>
        <v>high value</v>
      </c>
      <c r="S7665" t="str">
        <f t="shared" si="835"/>
        <v>Low</v>
      </c>
      <c r="T7665" t="str">
        <f t="shared" si="836"/>
        <v>Dec</v>
      </c>
      <c r="U7665">
        <f t="shared" si="837"/>
        <v>2022</v>
      </c>
      <c r="V7665" t="str">
        <f t="shared" si="838"/>
        <v>0-5</v>
      </c>
      <c r="W7665" t="str">
        <f t="shared" si="839"/>
        <v>Medium</v>
      </c>
    </row>
    <row r="7666" spans="1:23" x14ac:dyDescent="0.3">
      <c r="A7666">
        <v>607665</v>
      </c>
      <c r="B7666">
        <v>31279</v>
      </c>
      <c r="C7666">
        <v>61</v>
      </c>
      <c r="D7666" t="s">
        <v>4</v>
      </c>
      <c r="E7666" t="s">
        <v>15</v>
      </c>
      <c r="F7666" t="s">
        <v>30</v>
      </c>
      <c r="G7666" t="s">
        <v>21</v>
      </c>
      <c r="H7666" s="1">
        <v>45523</v>
      </c>
      <c r="I7666" t="s">
        <v>34</v>
      </c>
      <c r="J7666">
        <v>54</v>
      </c>
      <c r="K7666">
        <v>7.7</v>
      </c>
      <c r="L7666">
        <v>720.24</v>
      </c>
      <c r="M7666">
        <v>51.87</v>
      </c>
      <c r="N7666" t="s">
        <v>49</v>
      </c>
      <c r="O7666">
        <v>1</v>
      </c>
      <c r="P7666" t="str" cm="1">
        <f t="array" ref="P7666">_xlfn.IFS(C7666&lt;25,"18-24", C7666&lt;=35,"25-35", C7666&lt;=50,"36-50",TRUE,"50+")</f>
        <v>50+</v>
      </c>
      <c r="Q7666" t="str">
        <f t="shared" si="833"/>
        <v>new</v>
      </c>
      <c r="R7666" t="str">
        <f t="shared" si="834"/>
        <v>high value</v>
      </c>
      <c r="S7666" t="str">
        <f t="shared" si="835"/>
        <v>Low</v>
      </c>
      <c r="T7666" t="str">
        <f t="shared" si="836"/>
        <v>Aug</v>
      </c>
      <c r="U7666">
        <f t="shared" si="837"/>
        <v>2024</v>
      </c>
      <c r="V7666" t="str">
        <f t="shared" si="838"/>
        <v>5-10</v>
      </c>
      <c r="W7666" t="str">
        <f t="shared" si="839"/>
        <v>Slow</v>
      </c>
    </row>
    <row r="7667" spans="1:23" x14ac:dyDescent="0.3">
      <c r="A7667">
        <v>607666</v>
      </c>
      <c r="B7667">
        <v>75448</v>
      </c>
      <c r="C7667">
        <v>43</v>
      </c>
      <c r="D7667" t="s">
        <v>4</v>
      </c>
      <c r="E7667" t="s">
        <v>15</v>
      </c>
      <c r="F7667" t="s">
        <v>32</v>
      </c>
      <c r="G7667" t="s">
        <v>25</v>
      </c>
      <c r="H7667" s="1">
        <v>44985</v>
      </c>
      <c r="I7667" t="s">
        <v>33</v>
      </c>
      <c r="J7667">
        <v>65</v>
      </c>
      <c r="K7667">
        <v>2.1</v>
      </c>
      <c r="L7667">
        <v>698.95</v>
      </c>
      <c r="M7667">
        <v>78.319999999999993</v>
      </c>
      <c r="N7667" t="s">
        <v>49</v>
      </c>
      <c r="O7667">
        <v>3</v>
      </c>
      <c r="P7667" t="str" cm="1">
        <f t="array" ref="P7667">_xlfn.IFS(C7667&lt;25,"18-24", C7667&lt;=35,"25-35", C7667&lt;=50,"36-50",TRUE,"50+")</f>
        <v>36-50</v>
      </c>
      <c r="Q7667" t="str">
        <f t="shared" si="833"/>
        <v>new</v>
      </c>
      <c r="R7667" t="str">
        <f t="shared" si="834"/>
        <v>high value</v>
      </c>
      <c r="S7667" t="str">
        <f t="shared" si="835"/>
        <v>medium</v>
      </c>
      <c r="T7667" t="str">
        <f t="shared" si="836"/>
        <v>Feb</v>
      </c>
      <c r="U7667">
        <f t="shared" si="837"/>
        <v>2023</v>
      </c>
      <c r="V7667" t="str">
        <f t="shared" si="838"/>
        <v>0-5</v>
      </c>
      <c r="W7667" t="str">
        <f t="shared" si="839"/>
        <v>Slow</v>
      </c>
    </row>
    <row r="7668" spans="1:23" x14ac:dyDescent="0.3">
      <c r="A7668">
        <v>607667</v>
      </c>
      <c r="B7668">
        <v>90924</v>
      </c>
      <c r="C7668">
        <v>43</v>
      </c>
      <c r="D7668" t="s">
        <v>4</v>
      </c>
      <c r="E7668" t="s">
        <v>15</v>
      </c>
      <c r="F7668" t="s">
        <v>19</v>
      </c>
      <c r="G7668" t="s">
        <v>29</v>
      </c>
      <c r="H7668" s="1">
        <v>45656</v>
      </c>
      <c r="I7668" t="s">
        <v>34</v>
      </c>
      <c r="J7668">
        <v>46</v>
      </c>
      <c r="K7668">
        <v>1.7</v>
      </c>
      <c r="L7668">
        <v>953.56</v>
      </c>
      <c r="M7668">
        <v>99.9</v>
      </c>
      <c r="N7668" t="s">
        <v>47</v>
      </c>
      <c r="O7668">
        <v>1</v>
      </c>
      <c r="P7668" t="str" cm="1">
        <f t="array" ref="P7668">_xlfn.IFS(C7668&lt;25,"18-24", C7668&lt;=35,"25-35", C7668&lt;=50,"36-50",TRUE,"50+")</f>
        <v>36-50</v>
      </c>
      <c r="Q7668" t="str">
        <f t="shared" si="833"/>
        <v>new</v>
      </c>
      <c r="R7668" t="str">
        <f t="shared" si="834"/>
        <v>high value</v>
      </c>
      <c r="S7668" t="str">
        <f t="shared" si="835"/>
        <v>Low</v>
      </c>
      <c r="T7668" t="str">
        <f t="shared" si="836"/>
        <v>Dec</v>
      </c>
      <c r="U7668">
        <f t="shared" si="837"/>
        <v>2024</v>
      </c>
      <c r="V7668" t="str">
        <f t="shared" si="838"/>
        <v>0-5</v>
      </c>
      <c r="W7668" t="str">
        <f t="shared" si="839"/>
        <v>Slow</v>
      </c>
    </row>
    <row r="7669" spans="1:23" x14ac:dyDescent="0.3">
      <c r="A7669">
        <v>607668</v>
      </c>
      <c r="B7669">
        <v>80217</v>
      </c>
      <c r="C7669">
        <v>28</v>
      </c>
      <c r="D7669" t="s">
        <v>7</v>
      </c>
      <c r="E7669" t="s">
        <v>11</v>
      </c>
      <c r="F7669" t="s">
        <v>22</v>
      </c>
      <c r="G7669" t="s">
        <v>21</v>
      </c>
      <c r="H7669" s="1">
        <v>45303</v>
      </c>
      <c r="I7669" t="s">
        <v>33</v>
      </c>
      <c r="J7669">
        <v>50</v>
      </c>
      <c r="K7669">
        <v>5.0999999999999996</v>
      </c>
      <c r="L7669">
        <v>167.15</v>
      </c>
      <c r="M7669">
        <v>34.799999999999997</v>
      </c>
      <c r="N7669" t="s">
        <v>49</v>
      </c>
      <c r="O7669">
        <v>2</v>
      </c>
      <c r="P7669" t="str" cm="1">
        <f t="array" ref="P7669">_xlfn.IFS(C7669&lt;25,"18-24", C7669&lt;=35,"25-35", C7669&lt;=50,"36-50",TRUE,"50+")</f>
        <v>25-35</v>
      </c>
      <c r="Q7669" t="str">
        <f t="shared" si="833"/>
        <v>new</v>
      </c>
      <c r="R7669" t="str">
        <f t="shared" si="834"/>
        <v>low</v>
      </c>
      <c r="S7669" t="str">
        <f t="shared" si="835"/>
        <v>Low</v>
      </c>
      <c r="T7669" t="str">
        <f t="shared" si="836"/>
        <v>Jan</v>
      </c>
      <c r="U7669">
        <f t="shared" si="837"/>
        <v>2024</v>
      </c>
      <c r="V7669" t="str">
        <f t="shared" si="838"/>
        <v>5-10</v>
      </c>
      <c r="W7669" t="str">
        <f t="shared" si="839"/>
        <v>Slow</v>
      </c>
    </row>
    <row r="7670" spans="1:23" x14ac:dyDescent="0.3">
      <c r="A7670">
        <v>607669</v>
      </c>
      <c r="B7670">
        <v>58483</v>
      </c>
      <c r="C7670">
        <v>49</v>
      </c>
      <c r="D7670" t="s">
        <v>7</v>
      </c>
      <c r="E7670" t="s">
        <v>5</v>
      </c>
      <c r="F7670" t="s">
        <v>22</v>
      </c>
      <c r="G7670" t="s">
        <v>29</v>
      </c>
      <c r="H7670" s="1">
        <v>45309</v>
      </c>
      <c r="I7670" t="s">
        <v>34</v>
      </c>
      <c r="J7670">
        <v>38</v>
      </c>
      <c r="K7670">
        <v>4.0999999999999996</v>
      </c>
      <c r="L7670">
        <v>297.25</v>
      </c>
      <c r="M7670">
        <v>25.59</v>
      </c>
      <c r="N7670" t="s">
        <v>48</v>
      </c>
      <c r="O7670">
        <v>2</v>
      </c>
      <c r="P7670" t="str" cm="1">
        <f t="array" ref="P7670">_xlfn.IFS(C7670&lt;25,"18-24", C7670&lt;=35,"25-35", C7670&lt;=50,"36-50",TRUE,"50+")</f>
        <v>36-50</v>
      </c>
      <c r="Q7670" t="str">
        <f t="shared" si="833"/>
        <v>new</v>
      </c>
      <c r="R7670" t="str">
        <f t="shared" si="834"/>
        <v>medium</v>
      </c>
      <c r="S7670" t="str">
        <f t="shared" si="835"/>
        <v>Low</v>
      </c>
      <c r="T7670" t="str">
        <f t="shared" si="836"/>
        <v>Jan</v>
      </c>
      <c r="U7670">
        <f t="shared" si="837"/>
        <v>2024</v>
      </c>
      <c r="V7670" t="str">
        <f t="shared" si="838"/>
        <v>0-5</v>
      </c>
      <c r="W7670" t="str">
        <f t="shared" si="839"/>
        <v>Medium</v>
      </c>
    </row>
    <row r="7671" spans="1:23" x14ac:dyDescent="0.3">
      <c r="A7671">
        <v>607670</v>
      </c>
      <c r="B7671">
        <v>46649</v>
      </c>
      <c r="C7671">
        <v>18</v>
      </c>
      <c r="D7671" t="s">
        <v>7</v>
      </c>
      <c r="E7671" t="s">
        <v>5</v>
      </c>
      <c r="F7671" t="s">
        <v>24</v>
      </c>
      <c r="G7671" t="s">
        <v>29</v>
      </c>
      <c r="H7671" s="1">
        <v>44941</v>
      </c>
      <c r="I7671" t="s">
        <v>34</v>
      </c>
      <c r="J7671">
        <v>47</v>
      </c>
      <c r="K7671">
        <v>4</v>
      </c>
      <c r="L7671">
        <v>857.85</v>
      </c>
      <c r="M7671">
        <v>58.58</v>
      </c>
      <c r="N7671" t="s">
        <v>50</v>
      </c>
      <c r="O7671">
        <v>2</v>
      </c>
      <c r="P7671" t="str" cm="1">
        <f t="array" ref="P7671">_xlfn.IFS(C7671&lt;25,"18-24", C7671&lt;=35,"25-35", C7671&lt;=50,"36-50",TRUE,"50+")</f>
        <v>18-24</v>
      </c>
      <c r="Q7671" t="str">
        <f t="shared" si="833"/>
        <v>new</v>
      </c>
      <c r="R7671" t="str">
        <f t="shared" si="834"/>
        <v>high value</v>
      </c>
      <c r="S7671" t="str">
        <f t="shared" si="835"/>
        <v>Low</v>
      </c>
      <c r="T7671" t="str">
        <f t="shared" si="836"/>
        <v>Jan</v>
      </c>
      <c r="U7671">
        <f t="shared" si="837"/>
        <v>2023</v>
      </c>
      <c r="V7671" t="str">
        <f t="shared" si="838"/>
        <v>0-5</v>
      </c>
      <c r="W7671" t="str">
        <f t="shared" si="839"/>
        <v>Slow</v>
      </c>
    </row>
    <row r="7672" spans="1:23" x14ac:dyDescent="0.3">
      <c r="A7672">
        <v>607671</v>
      </c>
      <c r="B7672">
        <v>90271</v>
      </c>
      <c r="C7672">
        <v>43</v>
      </c>
      <c r="D7672" t="s">
        <v>4</v>
      </c>
      <c r="E7672" t="s">
        <v>13</v>
      </c>
      <c r="F7672" t="s">
        <v>22</v>
      </c>
      <c r="G7672" t="s">
        <v>23</v>
      </c>
      <c r="H7672" s="1">
        <v>45067</v>
      </c>
      <c r="I7672" t="s">
        <v>33</v>
      </c>
      <c r="J7672">
        <v>42</v>
      </c>
      <c r="K7672">
        <v>5.3</v>
      </c>
      <c r="L7672">
        <v>896.3</v>
      </c>
      <c r="M7672">
        <v>33.24</v>
      </c>
      <c r="N7672" t="s">
        <v>48</v>
      </c>
      <c r="O7672">
        <v>4</v>
      </c>
      <c r="P7672" t="str" cm="1">
        <f t="array" ref="P7672">_xlfn.IFS(C7672&lt;25,"18-24", C7672&lt;=35,"25-35", C7672&lt;=50,"36-50",TRUE,"50+")</f>
        <v>36-50</v>
      </c>
      <c r="Q7672" t="str">
        <f t="shared" si="833"/>
        <v>new</v>
      </c>
      <c r="R7672" t="str">
        <f t="shared" si="834"/>
        <v>high value</v>
      </c>
      <c r="S7672" t="str">
        <f t="shared" si="835"/>
        <v>medium</v>
      </c>
      <c r="T7672" t="str">
        <f t="shared" si="836"/>
        <v>May</v>
      </c>
      <c r="U7672">
        <f t="shared" si="837"/>
        <v>2023</v>
      </c>
      <c r="V7672" t="str">
        <f t="shared" si="838"/>
        <v>5-10</v>
      </c>
      <c r="W7672" t="str">
        <f t="shared" si="839"/>
        <v>Medium</v>
      </c>
    </row>
    <row r="7673" spans="1:23" x14ac:dyDescent="0.3">
      <c r="A7673">
        <v>607672</v>
      </c>
      <c r="B7673">
        <v>28493</v>
      </c>
      <c r="C7673">
        <v>38</v>
      </c>
      <c r="D7673" t="s">
        <v>7</v>
      </c>
      <c r="E7673" t="s">
        <v>16</v>
      </c>
      <c r="F7673" t="s">
        <v>32</v>
      </c>
      <c r="G7673" t="s">
        <v>25</v>
      </c>
      <c r="H7673" s="1">
        <v>44758</v>
      </c>
      <c r="I7673" t="s">
        <v>34</v>
      </c>
      <c r="J7673">
        <v>44</v>
      </c>
      <c r="K7673">
        <v>3.2</v>
      </c>
      <c r="L7673">
        <v>245.02</v>
      </c>
      <c r="M7673">
        <v>61.32</v>
      </c>
      <c r="N7673" t="s">
        <v>50</v>
      </c>
      <c r="O7673">
        <v>4</v>
      </c>
      <c r="P7673" t="str" cm="1">
        <f t="array" ref="P7673">_xlfn.IFS(C7673&lt;25,"18-24", C7673&lt;=35,"25-35", C7673&lt;=50,"36-50",TRUE,"50+")</f>
        <v>36-50</v>
      </c>
      <c r="Q7673" t="str">
        <f t="shared" si="833"/>
        <v>new</v>
      </c>
      <c r="R7673" t="str">
        <f t="shared" si="834"/>
        <v>low</v>
      </c>
      <c r="S7673" t="str">
        <f t="shared" si="835"/>
        <v>medium</v>
      </c>
      <c r="T7673" t="str">
        <f t="shared" si="836"/>
        <v>Jul</v>
      </c>
      <c r="U7673">
        <f t="shared" si="837"/>
        <v>2022</v>
      </c>
      <c r="V7673" t="str">
        <f t="shared" si="838"/>
        <v>0-5</v>
      </c>
      <c r="W7673" t="str">
        <f t="shared" si="839"/>
        <v>Medium</v>
      </c>
    </row>
    <row r="7674" spans="1:23" x14ac:dyDescent="0.3">
      <c r="A7674">
        <v>607673</v>
      </c>
      <c r="B7674">
        <v>67165</v>
      </c>
      <c r="C7674">
        <v>35</v>
      </c>
      <c r="D7674" t="s">
        <v>4</v>
      </c>
      <c r="E7674" t="s">
        <v>13</v>
      </c>
      <c r="F7674" t="s">
        <v>24</v>
      </c>
      <c r="G7674" t="s">
        <v>29</v>
      </c>
      <c r="H7674" s="1">
        <v>44994</v>
      </c>
      <c r="I7674" t="s">
        <v>34</v>
      </c>
      <c r="J7674">
        <v>31</v>
      </c>
      <c r="K7674">
        <v>12.4</v>
      </c>
      <c r="L7674">
        <v>617.74</v>
      </c>
      <c r="M7674">
        <v>20.85</v>
      </c>
      <c r="N7674" t="s">
        <v>49</v>
      </c>
      <c r="O7674">
        <v>2</v>
      </c>
      <c r="P7674" t="str" cm="1">
        <f t="array" ref="P7674">_xlfn.IFS(C7674&lt;25,"18-24", C7674&lt;=35,"25-35", C7674&lt;=50,"36-50",TRUE,"50+")</f>
        <v>25-35</v>
      </c>
      <c r="Q7674" t="str">
        <f t="shared" si="833"/>
        <v>new</v>
      </c>
      <c r="R7674" t="str">
        <f t="shared" si="834"/>
        <v>high value</v>
      </c>
      <c r="S7674" t="str">
        <f t="shared" si="835"/>
        <v>Low</v>
      </c>
      <c r="T7674" t="str">
        <f t="shared" si="836"/>
        <v>Mar</v>
      </c>
      <c r="U7674">
        <f t="shared" si="837"/>
        <v>2023</v>
      </c>
      <c r="V7674" t="str">
        <f t="shared" si="838"/>
        <v>10-15</v>
      </c>
      <c r="W7674" t="str">
        <f t="shared" si="839"/>
        <v>Medium</v>
      </c>
    </row>
    <row r="7675" spans="1:23" x14ac:dyDescent="0.3">
      <c r="A7675">
        <v>607674</v>
      </c>
      <c r="B7675">
        <v>87705</v>
      </c>
      <c r="C7675">
        <v>59</v>
      </c>
      <c r="D7675" t="s">
        <v>4</v>
      </c>
      <c r="E7675" t="s">
        <v>8</v>
      </c>
      <c r="F7675" t="s">
        <v>24</v>
      </c>
      <c r="G7675" t="s">
        <v>29</v>
      </c>
      <c r="H7675" s="1">
        <v>45078</v>
      </c>
      <c r="I7675" t="s">
        <v>34</v>
      </c>
      <c r="J7675">
        <v>72</v>
      </c>
      <c r="K7675">
        <v>7</v>
      </c>
      <c r="L7675">
        <v>1410.3</v>
      </c>
      <c r="M7675">
        <v>100.67</v>
      </c>
      <c r="N7675" t="s">
        <v>47</v>
      </c>
      <c r="O7675">
        <v>1</v>
      </c>
      <c r="P7675" t="str" cm="1">
        <f t="array" ref="P7675">_xlfn.IFS(C7675&lt;25,"18-24", C7675&lt;=35,"25-35", C7675&lt;=50,"36-50",TRUE,"50+")</f>
        <v>50+</v>
      </c>
      <c r="Q7675" t="str">
        <f t="shared" si="833"/>
        <v>repeat</v>
      </c>
      <c r="R7675" t="str">
        <f t="shared" si="834"/>
        <v>high value</v>
      </c>
      <c r="S7675" t="str">
        <f t="shared" si="835"/>
        <v>Low</v>
      </c>
      <c r="T7675" t="str">
        <f t="shared" si="836"/>
        <v>Jun</v>
      </c>
      <c r="U7675">
        <f t="shared" si="837"/>
        <v>2023</v>
      </c>
      <c r="V7675" t="str">
        <f t="shared" si="838"/>
        <v>5-10</v>
      </c>
      <c r="W7675" t="str">
        <f t="shared" si="839"/>
        <v>Slow</v>
      </c>
    </row>
    <row r="7676" spans="1:23" x14ac:dyDescent="0.3">
      <c r="A7676">
        <v>607675</v>
      </c>
      <c r="B7676">
        <v>10027</v>
      </c>
      <c r="C7676">
        <v>55</v>
      </c>
      <c r="D7676" t="s">
        <v>4</v>
      </c>
      <c r="E7676" t="s">
        <v>11</v>
      </c>
      <c r="F7676" t="s">
        <v>22</v>
      </c>
      <c r="G7676" t="s">
        <v>21</v>
      </c>
      <c r="H7676" s="1">
        <v>44971</v>
      </c>
      <c r="I7676" t="s">
        <v>33</v>
      </c>
      <c r="J7676">
        <v>67</v>
      </c>
      <c r="K7676">
        <v>7.6</v>
      </c>
      <c r="L7676">
        <v>704.76</v>
      </c>
      <c r="M7676">
        <v>91.18</v>
      </c>
      <c r="N7676" t="s">
        <v>50</v>
      </c>
      <c r="O7676">
        <v>3</v>
      </c>
      <c r="P7676" t="str" cm="1">
        <f t="array" ref="P7676">_xlfn.IFS(C7676&lt;25,"18-24", C7676&lt;=35,"25-35", C7676&lt;=50,"36-50",TRUE,"50+")</f>
        <v>50+</v>
      </c>
      <c r="Q7676" t="str">
        <f t="shared" si="833"/>
        <v>repeat</v>
      </c>
      <c r="R7676" t="str">
        <f t="shared" si="834"/>
        <v>high value</v>
      </c>
      <c r="S7676" t="str">
        <f t="shared" si="835"/>
        <v>medium</v>
      </c>
      <c r="T7676" t="str">
        <f t="shared" si="836"/>
        <v>Feb</v>
      </c>
      <c r="U7676">
        <f t="shared" si="837"/>
        <v>2023</v>
      </c>
      <c r="V7676" t="str">
        <f t="shared" si="838"/>
        <v>5-10</v>
      </c>
      <c r="W7676" t="str">
        <f t="shared" si="839"/>
        <v>Slow</v>
      </c>
    </row>
    <row r="7677" spans="1:23" x14ac:dyDescent="0.3">
      <c r="A7677">
        <v>607676</v>
      </c>
      <c r="B7677">
        <v>85077</v>
      </c>
      <c r="C7677">
        <v>43</v>
      </c>
      <c r="D7677" t="s">
        <v>4</v>
      </c>
      <c r="E7677" t="s">
        <v>15</v>
      </c>
      <c r="F7677" t="s">
        <v>28</v>
      </c>
      <c r="G7677" t="s">
        <v>31</v>
      </c>
      <c r="H7677" s="1">
        <v>45328</v>
      </c>
      <c r="I7677" t="s">
        <v>33</v>
      </c>
      <c r="J7677">
        <v>84</v>
      </c>
      <c r="K7677">
        <v>10.3</v>
      </c>
      <c r="L7677">
        <v>738.12</v>
      </c>
      <c r="M7677">
        <v>111.11</v>
      </c>
      <c r="N7677" t="s">
        <v>47</v>
      </c>
      <c r="O7677">
        <v>2</v>
      </c>
      <c r="P7677" t="str" cm="1">
        <f t="array" ref="P7677">_xlfn.IFS(C7677&lt;25,"18-24", C7677&lt;=35,"25-35", C7677&lt;=50,"36-50",TRUE,"50+")</f>
        <v>36-50</v>
      </c>
      <c r="Q7677" t="str">
        <f t="shared" si="833"/>
        <v>new</v>
      </c>
      <c r="R7677" t="str">
        <f t="shared" si="834"/>
        <v>high value</v>
      </c>
      <c r="S7677" t="str">
        <f t="shared" si="835"/>
        <v>Low</v>
      </c>
      <c r="T7677" t="str">
        <f t="shared" si="836"/>
        <v>Feb</v>
      </c>
      <c r="U7677">
        <f t="shared" si="837"/>
        <v>2024</v>
      </c>
      <c r="V7677" t="str">
        <f t="shared" si="838"/>
        <v>10-15</v>
      </c>
      <c r="W7677" t="str">
        <f t="shared" si="839"/>
        <v>Slow</v>
      </c>
    </row>
    <row r="7678" spans="1:23" x14ac:dyDescent="0.3">
      <c r="A7678">
        <v>607677</v>
      </c>
      <c r="B7678">
        <v>68230</v>
      </c>
      <c r="C7678">
        <v>41</v>
      </c>
      <c r="D7678" t="s">
        <v>4</v>
      </c>
      <c r="E7678" t="s">
        <v>16</v>
      </c>
      <c r="F7678" t="s">
        <v>32</v>
      </c>
      <c r="G7678" t="s">
        <v>27</v>
      </c>
      <c r="H7678" s="1">
        <v>45412</v>
      </c>
      <c r="I7678" t="s">
        <v>33</v>
      </c>
      <c r="J7678">
        <v>45</v>
      </c>
      <c r="K7678">
        <v>14.5</v>
      </c>
      <c r="L7678">
        <v>273</v>
      </c>
      <c r="M7678">
        <v>103.18</v>
      </c>
      <c r="N7678" t="s">
        <v>47</v>
      </c>
      <c r="O7678">
        <v>4</v>
      </c>
      <c r="P7678" t="str" cm="1">
        <f t="array" ref="P7678">_xlfn.IFS(C7678&lt;25,"18-24", C7678&lt;=35,"25-35", C7678&lt;=50,"36-50",TRUE,"50+")</f>
        <v>36-50</v>
      </c>
      <c r="Q7678" t="str">
        <f t="shared" si="833"/>
        <v>new</v>
      </c>
      <c r="R7678" t="str">
        <f t="shared" si="834"/>
        <v>medium</v>
      </c>
      <c r="S7678" t="str">
        <f t="shared" si="835"/>
        <v>medium</v>
      </c>
      <c r="T7678" t="str">
        <f t="shared" si="836"/>
        <v>Apr</v>
      </c>
      <c r="U7678">
        <f t="shared" si="837"/>
        <v>2024</v>
      </c>
      <c r="V7678" t="str">
        <f t="shared" si="838"/>
        <v>10-15</v>
      </c>
      <c r="W7678" t="str">
        <f t="shared" si="839"/>
        <v>Medium</v>
      </c>
    </row>
    <row r="7679" spans="1:23" x14ac:dyDescent="0.3">
      <c r="A7679">
        <v>607678</v>
      </c>
      <c r="B7679">
        <v>98884</v>
      </c>
      <c r="C7679">
        <v>27</v>
      </c>
      <c r="D7679" t="s">
        <v>4</v>
      </c>
      <c r="E7679" t="s">
        <v>8</v>
      </c>
      <c r="F7679" t="s">
        <v>24</v>
      </c>
      <c r="G7679" t="s">
        <v>25</v>
      </c>
      <c r="H7679" s="1">
        <v>45434</v>
      </c>
      <c r="I7679" t="s">
        <v>34</v>
      </c>
      <c r="J7679">
        <v>20</v>
      </c>
      <c r="K7679">
        <v>13.1</v>
      </c>
      <c r="L7679">
        <v>1393</v>
      </c>
      <c r="M7679">
        <v>62.43</v>
      </c>
      <c r="N7679" t="s">
        <v>49</v>
      </c>
      <c r="O7679">
        <v>1</v>
      </c>
      <c r="P7679" t="str" cm="1">
        <f t="array" ref="P7679">_xlfn.IFS(C7679&lt;25,"18-24", C7679&lt;=35,"25-35", C7679&lt;=50,"36-50",TRUE,"50+")</f>
        <v>25-35</v>
      </c>
      <c r="Q7679" t="str">
        <f t="shared" si="833"/>
        <v>new</v>
      </c>
      <c r="R7679" t="str">
        <f t="shared" si="834"/>
        <v>high value</v>
      </c>
      <c r="S7679" t="str">
        <f t="shared" si="835"/>
        <v>Low</v>
      </c>
      <c r="T7679" t="str">
        <f t="shared" si="836"/>
        <v>May</v>
      </c>
      <c r="U7679">
        <f t="shared" si="837"/>
        <v>2024</v>
      </c>
      <c r="V7679" t="str">
        <f t="shared" si="838"/>
        <v>10-15</v>
      </c>
      <c r="W7679" t="str">
        <f t="shared" si="839"/>
        <v>Fast</v>
      </c>
    </row>
    <row r="7680" spans="1:23" x14ac:dyDescent="0.3">
      <c r="A7680">
        <v>607679</v>
      </c>
      <c r="B7680">
        <v>90936</v>
      </c>
      <c r="C7680">
        <v>55</v>
      </c>
      <c r="D7680" t="s">
        <v>7</v>
      </c>
      <c r="E7680" t="s">
        <v>15</v>
      </c>
      <c r="F7680" t="s">
        <v>24</v>
      </c>
      <c r="G7680" t="s">
        <v>23</v>
      </c>
      <c r="H7680" s="1">
        <v>44799</v>
      </c>
      <c r="I7680" t="s">
        <v>34</v>
      </c>
      <c r="J7680">
        <v>31</v>
      </c>
      <c r="K7680">
        <v>3.2</v>
      </c>
      <c r="L7680">
        <v>1073.49</v>
      </c>
      <c r="M7680">
        <v>110.14</v>
      </c>
      <c r="N7680" t="s">
        <v>50</v>
      </c>
      <c r="O7680">
        <v>3</v>
      </c>
      <c r="P7680" t="str" cm="1">
        <f t="array" ref="P7680">_xlfn.IFS(C7680&lt;25,"18-24", C7680&lt;=35,"25-35", C7680&lt;=50,"36-50",TRUE,"50+")</f>
        <v>50+</v>
      </c>
      <c r="Q7680" t="str">
        <f t="shared" si="833"/>
        <v>new</v>
      </c>
      <c r="R7680" t="str">
        <f t="shared" si="834"/>
        <v>high value</v>
      </c>
      <c r="S7680" t="str">
        <f t="shared" si="835"/>
        <v>medium</v>
      </c>
      <c r="T7680" t="str">
        <f t="shared" si="836"/>
        <v>Aug</v>
      </c>
      <c r="U7680">
        <f t="shared" si="837"/>
        <v>2022</v>
      </c>
      <c r="V7680" t="str">
        <f t="shared" si="838"/>
        <v>0-5</v>
      </c>
      <c r="W7680" t="str">
        <f t="shared" si="839"/>
        <v>Medium</v>
      </c>
    </row>
    <row r="7681" spans="1:23" x14ac:dyDescent="0.3">
      <c r="A7681">
        <v>607680</v>
      </c>
      <c r="B7681">
        <v>61892</v>
      </c>
      <c r="C7681">
        <v>49</v>
      </c>
      <c r="D7681" t="s">
        <v>7</v>
      </c>
      <c r="E7681" t="s">
        <v>5</v>
      </c>
      <c r="F7681" t="s">
        <v>28</v>
      </c>
      <c r="G7681" t="s">
        <v>31</v>
      </c>
      <c r="H7681" s="1">
        <v>45528</v>
      </c>
      <c r="I7681" t="s">
        <v>33</v>
      </c>
      <c r="J7681">
        <v>28</v>
      </c>
      <c r="K7681">
        <v>2.6</v>
      </c>
      <c r="L7681">
        <v>374.27</v>
      </c>
      <c r="M7681">
        <v>103.67</v>
      </c>
      <c r="N7681" t="s">
        <v>49</v>
      </c>
      <c r="O7681">
        <v>2</v>
      </c>
      <c r="P7681" t="str" cm="1">
        <f t="array" ref="P7681">_xlfn.IFS(C7681&lt;25,"18-24", C7681&lt;=35,"25-35", C7681&lt;=50,"36-50",TRUE,"50+")</f>
        <v>36-50</v>
      </c>
      <c r="Q7681" t="str">
        <f t="shared" si="833"/>
        <v>new</v>
      </c>
      <c r="R7681" t="str">
        <f t="shared" si="834"/>
        <v>medium</v>
      </c>
      <c r="S7681" t="str">
        <f t="shared" si="835"/>
        <v>Low</v>
      </c>
      <c r="T7681" t="str">
        <f t="shared" si="836"/>
        <v>Aug</v>
      </c>
      <c r="U7681">
        <f t="shared" si="837"/>
        <v>2024</v>
      </c>
      <c r="V7681" t="str">
        <f t="shared" si="838"/>
        <v>0-5</v>
      </c>
      <c r="W7681" t="str">
        <f t="shared" si="839"/>
        <v>Fast</v>
      </c>
    </row>
    <row r="7682" spans="1:23" x14ac:dyDescent="0.3">
      <c r="A7682">
        <v>607681</v>
      </c>
      <c r="B7682">
        <v>96092</v>
      </c>
      <c r="C7682">
        <v>47</v>
      </c>
      <c r="D7682" t="s">
        <v>4</v>
      </c>
      <c r="E7682" t="s">
        <v>11</v>
      </c>
      <c r="F7682" t="s">
        <v>26</v>
      </c>
      <c r="G7682" t="s">
        <v>23</v>
      </c>
      <c r="H7682" s="1">
        <v>45466</v>
      </c>
      <c r="I7682" t="s">
        <v>34</v>
      </c>
      <c r="J7682">
        <v>48</v>
      </c>
      <c r="K7682">
        <v>13.6</v>
      </c>
      <c r="L7682">
        <v>811.73</v>
      </c>
      <c r="M7682">
        <v>91.07</v>
      </c>
      <c r="N7682" t="s">
        <v>48</v>
      </c>
      <c r="O7682">
        <v>4</v>
      </c>
      <c r="P7682" t="str" cm="1">
        <f t="array" ref="P7682">_xlfn.IFS(C7682&lt;25,"18-24", C7682&lt;=35,"25-35", C7682&lt;=50,"36-50",TRUE,"50+")</f>
        <v>36-50</v>
      </c>
      <c r="Q7682" t="str">
        <f t="shared" si="833"/>
        <v>new</v>
      </c>
      <c r="R7682" t="str">
        <f t="shared" si="834"/>
        <v>high value</v>
      </c>
      <c r="S7682" t="str">
        <f t="shared" si="835"/>
        <v>medium</v>
      </c>
      <c r="T7682" t="str">
        <f t="shared" si="836"/>
        <v>Jun</v>
      </c>
      <c r="U7682">
        <f t="shared" si="837"/>
        <v>2024</v>
      </c>
      <c r="V7682" t="str">
        <f t="shared" si="838"/>
        <v>10-15</v>
      </c>
      <c r="W7682" t="str">
        <f t="shared" si="839"/>
        <v>Slow</v>
      </c>
    </row>
    <row r="7683" spans="1:23" x14ac:dyDescent="0.3">
      <c r="A7683">
        <v>607682</v>
      </c>
      <c r="B7683">
        <v>40931</v>
      </c>
      <c r="C7683">
        <v>25</v>
      </c>
      <c r="D7683" t="s">
        <v>4</v>
      </c>
      <c r="E7683" t="s">
        <v>16</v>
      </c>
      <c r="F7683" t="s">
        <v>30</v>
      </c>
      <c r="G7683" t="s">
        <v>27</v>
      </c>
      <c r="H7683" s="1">
        <v>45626</v>
      </c>
      <c r="I7683" t="s">
        <v>34</v>
      </c>
      <c r="J7683">
        <v>39</v>
      </c>
      <c r="K7683">
        <v>4.2</v>
      </c>
      <c r="L7683">
        <v>439.2</v>
      </c>
      <c r="M7683">
        <v>33.729999999999997</v>
      </c>
      <c r="N7683" t="s">
        <v>50</v>
      </c>
      <c r="O7683">
        <v>5</v>
      </c>
      <c r="P7683" t="str" cm="1">
        <f t="array" ref="P7683">_xlfn.IFS(C7683&lt;25,"18-24", C7683&lt;=35,"25-35", C7683&lt;=50,"36-50",TRUE,"50+")</f>
        <v>25-35</v>
      </c>
      <c r="Q7683" t="str">
        <f t="shared" ref="Q7683:Q7746" si="840">IF(COUNTIF($B:$B,B7683)&gt;1,"repeat","new")</f>
        <v>new</v>
      </c>
      <c r="R7683" t="str">
        <f t="shared" ref="R7683:R7746" si="841">IF(L7683&gt;500,"high value",IF( L7683&gt;250,"medium","low"))</f>
        <v>medium</v>
      </c>
      <c r="S7683" t="str">
        <f t="shared" ref="S7683:S7746" si="842">IF(O7683&lt;=2,"Low",IF(O7683&lt;=4,"medium","High"))</f>
        <v>High</v>
      </c>
      <c r="T7683" t="str">
        <f t="shared" ref="T7683:T7746" si="843">TEXT(H7683,"MMM")</f>
        <v>Nov</v>
      </c>
      <c r="U7683">
        <f t="shared" ref="U7683:U7746" si="844">YEAR(H7683)</f>
        <v>2024</v>
      </c>
      <c r="V7683" t="str">
        <f t="shared" ref="V7683:V7746" si="845">IF(K7683&lt;=5,"0-5",IF(K7683&lt;=10,"5-10",IF(K7683&lt;=15,"10-15","15+")))</f>
        <v>0-5</v>
      </c>
      <c r="W7683" t="str">
        <f t="shared" ref="W7683:W7746" si="846">IF(J7683&lt;=30,"Fast",IF(J7683&lt;=45,"Medium","Slow"))</f>
        <v>Medium</v>
      </c>
    </row>
    <row r="7684" spans="1:23" x14ac:dyDescent="0.3">
      <c r="A7684">
        <v>607683</v>
      </c>
      <c r="B7684">
        <v>89702</v>
      </c>
      <c r="C7684">
        <v>57</v>
      </c>
      <c r="D7684" t="s">
        <v>4</v>
      </c>
      <c r="E7684" t="s">
        <v>11</v>
      </c>
      <c r="F7684" t="s">
        <v>28</v>
      </c>
      <c r="G7684" t="s">
        <v>23</v>
      </c>
      <c r="H7684" s="1">
        <v>45185</v>
      </c>
      <c r="I7684" t="s">
        <v>34</v>
      </c>
      <c r="J7684">
        <v>71</v>
      </c>
      <c r="K7684">
        <v>5.5</v>
      </c>
      <c r="L7684">
        <v>1291.8699999999999</v>
      </c>
      <c r="M7684">
        <v>28.51</v>
      </c>
      <c r="N7684" t="s">
        <v>49</v>
      </c>
      <c r="O7684">
        <v>1</v>
      </c>
      <c r="P7684" t="str" cm="1">
        <f t="array" ref="P7684">_xlfn.IFS(C7684&lt;25,"18-24", C7684&lt;=35,"25-35", C7684&lt;=50,"36-50",TRUE,"50+")</f>
        <v>50+</v>
      </c>
      <c r="Q7684" t="str">
        <f t="shared" si="840"/>
        <v>new</v>
      </c>
      <c r="R7684" t="str">
        <f t="shared" si="841"/>
        <v>high value</v>
      </c>
      <c r="S7684" t="str">
        <f t="shared" si="842"/>
        <v>Low</v>
      </c>
      <c r="T7684" t="str">
        <f t="shared" si="843"/>
        <v>Sep</v>
      </c>
      <c r="U7684">
        <f t="shared" si="844"/>
        <v>2023</v>
      </c>
      <c r="V7684" t="str">
        <f t="shared" si="845"/>
        <v>5-10</v>
      </c>
      <c r="W7684" t="str">
        <f t="shared" si="846"/>
        <v>Slow</v>
      </c>
    </row>
    <row r="7685" spans="1:23" x14ac:dyDescent="0.3">
      <c r="A7685">
        <v>607684</v>
      </c>
      <c r="B7685">
        <v>84454</v>
      </c>
      <c r="C7685">
        <v>55</v>
      </c>
      <c r="D7685" t="s">
        <v>4</v>
      </c>
      <c r="E7685" t="s">
        <v>16</v>
      </c>
      <c r="F7685" t="s">
        <v>24</v>
      </c>
      <c r="G7685" t="s">
        <v>29</v>
      </c>
      <c r="H7685" s="1">
        <v>44595</v>
      </c>
      <c r="I7685" t="s">
        <v>33</v>
      </c>
      <c r="J7685">
        <v>87</v>
      </c>
      <c r="K7685">
        <v>9</v>
      </c>
      <c r="L7685">
        <v>930.39</v>
      </c>
      <c r="M7685">
        <v>29.28</v>
      </c>
      <c r="N7685" t="s">
        <v>48</v>
      </c>
      <c r="O7685">
        <v>5</v>
      </c>
      <c r="P7685" t="str" cm="1">
        <f t="array" ref="P7685">_xlfn.IFS(C7685&lt;25,"18-24", C7685&lt;=35,"25-35", C7685&lt;=50,"36-50",TRUE,"50+")</f>
        <v>50+</v>
      </c>
      <c r="Q7685" t="str">
        <f t="shared" si="840"/>
        <v>new</v>
      </c>
      <c r="R7685" t="str">
        <f t="shared" si="841"/>
        <v>high value</v>
      </c>
      <c r="S7685" t="str">
        <f t="shared" si="842"/>
        <v>High</v>
      </c>
      <c r="T7685" t="str">
        <f t="shared" si="843"/>
        <v>Feb</v>
      </c>
      <c r="U7685">
        <f t="shared" si="844"/>
        <v>2022</v>
      </c>
      <c r="V7685" t="str">
        <f t="shared" si="845"/>
        <v>5-10</v>
      </c>
      <c r="W7685" t="str">
        <f t="shared" si="846"/>
        <v>Slow</v>
      </c>
    </row>
    <row r="7686" spans="1:23" x14ac:dyDescent="0.3">
      <c r="A7686">
        <v>607685</v>
      </c>
      <c r="B7686">
        <v>13967</v>
      </c>
      <c r="C7686">
        <v>39</v>
      </c>
      <c r="D7686" t="s">
        <v>7</v>
      </c>
      <c r="E7686" t="s">
        <v>11</v>
      </c>
      <c r="F7686" t="s">
        <v>28</v>
      </c>
      <c r="G7686" t="s">
        <v>31</v>
      </c>
      <c r="H7686" s="1">
        <v>45455</v>
      </c>
      <c r="I7686" t="s">
        <v>33</v>
      </c>
      <c r="J7686">
        <v>73</v>
      </c>
      <c r="K7686">
        <v>6.3</v>
      </c>
      <c r="L7686">
        <v>815.24</v>
      </c>
      <c r="M7686">
        <v>110.12</v>
      </c>
      <c r="N7686" t="s">
        <v>47</v>
      </c>
      <c r="O7686">
        <v>1</v>
      </c>
      <c r="P7686" t="str" cm="1">
        <f t="array" ref="P7686">_xlfn.IFS(C7686&lt;25,"18-24", C7686&lt;=35,"25-35", C7686&lt;=50,"36-50",TRUE,"50+")</f>
        <v>36-50</v>
      </c>
      <c r="Q7686" t="str">
        <f t="shared" si="840"/>
        <v>new</v>
      </c>
      <c r="R7686" t="str">
        <f t="shared" si="841"/>
        <v>high value</v>
      </c>
      <c r="S7686" t="str">
        <f t="shared" si="842"/>
        <v>Low</v>
      </c>
      <c r="T7686" t="str">
        <f t="shared" si="843"/>
        <v>Jun</v>
      </c>
      <c r="U7686">
        <f t="shared" si="844"/>
        <v>2024</v>
      </c>
      <c r="V7686" t="str">
        <f t="shared" si="845"/>
        <v>5-10</v>
      </c>
      <c r="W7686" t="str">
        <f t="shared" si="846"/>
        <v>Slow</v>
      </c>
    </row>
    <row r="7687" spans="1:23" x14ac:dyDescent="0.3">
      <c r="A7687">
        <v>607686</v>
      </c>
      <c r="B7687">
        <v>18300</v>
      </c>
      <c r="C7687">
        <v>39</v>
      </c>
      <c r="D7687" t="s">
        <v>4</v>
      </c>
      <c r="E7687" t="s">
        <v>15</v>
      </c>
      <c r="F7687" t="s">
        <v>19</v>
      </c>
      <c r="G7687" t="s">
        <v>27</v>
      </c>
      <c r="H7687" s="1">
        <v>44680</v>
      </c>
      <c r="I7687" t="s">
        <v>33</v>
      </c>
      <c r="J7687">
        <v>46</v>
      </c>
      <c r="K7687">
        <v>9.1999999999999993</v>
      </c>
      <c r="L7687">
        <v>934.49</v>
      </c>
      <c r="M7687">
        <v>110.74</v>
      </c>
      <c r="N7687" t="s">
        <v>48</v>
      </c>
      <c r="O7687">
        <v>4</v>
      </c>
      <c r="P7687" t="str" cm="1">
        <f t="array" ref="P7687">_xlfn.IFS(C7687&lt;25,"18-24", C7687&lt;=35,"25-35", C7687&lt;=50,"36-50",TRUE,"50+")</f>
        <v>36-50</v>
      </c>
      <c r="Q7687" t="str">
        <f t="shared" si="840"/>
        <v>new</v>
      </c>
      <c r="R7687" t="str">
        <f t="shared" si="841"/>
        <v>high value</v>
      </c>
      <c r="S7687" t="str">
        <f t="shared" si="842"/>
        <v>medium</v>
      </c>
      <c r="T7687" t="str">
        <f t="shared" si="843"/>
        <v>Apr</v>
      </c>
      <c r="U7687">
        <f t="shared" si="844"/>
        <v>2022</v>
      </c>
      <c r="V7687" t="str">
        <f t="shared" si="845"/>
        <v>5-10</v>
      </c>
      <c r="W7687" t="str">
        <f t="shared" si="846"/>
        <v>Slow</v>
      </c>
    </row>
    <row r="7688" spans="1:23" x14ac:dyDescent="0.3">
      <c r="A7688">
        <v>607687</v>
      </c>
      <c r="B7688">
        <v>84206</v>
      </c>
      <c r="C7688">
        <v>63</v>
      </c>
      <c r="D7688" t="s">
        <v>4</v>
      </c>
      <c r="E7688" t="s">
        <v>5</v>
      </c>
      <c r="F7688" t="s">
        <v>24</v>
      </c>
      <c r="G7688" t="s">
        <v>29</v>
      </c>
      <c r="H7688" s="1">
        <v>45011</v>
      </c>
      <c r="I7688" t="s">
        <v>34</v>
      </c>
      <c r="J7688">
        <v>64</v>
      </c>
      <c r="K7688">
        <v>6.6</v>
      </c>
      <c r="L7688">
        <v>309.62</v>
      </c>
      <c r="M7688">
        <v>76.819999999999993</v>
      </c>
      <c r="N7688" t="s">
        <v>47</v>
      </c>
      <c r="O7688">
        <v>1</v>
      </c>
      <c r="P7688" t="str" cm="1">
        <f t="array" ref="P7688">_xlfn.IFS(C7688&lt;25,"18-24", C7688&lt;=35,"25-35", C7688&lt;=50,"36-50",TRUE,"50+")</f>
        <v>50+</v>
      </c>
      <c r="Q7688" t="str">
        <f t="shared" si="840"/>
        <v>new</v>
      </c>
      <c r="R7688" t="str">
        <f t="shared" si="841"/>
        <v>medium</v>
      </c>
      <c r="S7688" t="str">
        <f t="shared" si="842"/>
        <v>Low</v>
      </c>
      <c r="T7688" t="str">
        <f t="shared" si="843"/>
        <v>Mar</v>
      </c>
      <c r="U7688">
        <f t="shared" si="844"/>
        <v>2023</v>
      </c>
      <c r="V7688" t="str">
        <f t="shared" si="845"/>
        <v>5-10</v>
      </c>
      <c r="W7688" t="str">
        <f t="shared" si="846"/>
        <v>Slow</v>
      </c>
    </row>
    <row r="7689" spans="1:23" x14ac:dyDescent="0.3">
      <c r="A7689">
        <v>607688</v>
      </c>
      <c r="B7689">
        <v>71390</v>
      </c>
      <c r="C7689">
        <v>46</v>
      </c>
      <c r="D7689" t="s">
        <v>4</v>
      </c>
      <c r="E7689" t="s">
        <v>5</v>
      </c>
      <c r="F7689" t="s">
        <v>18</v>
      </c>
      <c r="G7689" t="s">
        <v>25</v>
      </c>
      <c r="H7689" s="1">
        <v>44715</v>
      </c>
      <c r="I7689" t="s">
        <v>33</v>
      </c>
      <c r="J7689">
        <v>88</v>
      </c>
      <c r="K7689">
        <v>6.8</v>
      </c>
      <c r="L7689">
        <v>1115.83</v>
      </c>
      <c r="M7689">
        <v>118.26</v>
      </c>
      <c r="N7689" t="s">
        <v>50</v>
      </c>
      <c r="O7689">
        <v>5</v>
      </c>
      <c r="P7689" t="str" cm="1">
        <f t="array" ref="P7689">_xlfn.IFS(C7689&lt;25,"18-24", C7689&lt;=35,"25-35", C7689&lt;=50,"36-50",TRUE,"50+")</f>
        <v>36-50</v>
      </c>
      <c r="Q7689" t="str">
        <f t="shared" si="840"/>
        <v>repeat</v>
      </c>
      <c r="R7689" t="str">
        <f t="shared" si="841"/>
        <v>high value</v>
      </c>
      <c r="S7689" t="str">
        <f t="shared" si="842"/>
        <v>High</v>
      </c>
      <c r="T7689" t="str">
        <f t="shared" si="843"/>
        <v>Jun</v>
      </c>
      <c r="U7689">
        <f t="shared" si="844"/>
        <v>2022</v>
      </c>
      <c r="V7689" t="str">
        <f t="shared" si="845"/>
        <v>5-10</v>
      </c>
      <c r="W7689" t="str">
        <f t="shared" si="846"/>
        <v>Slow</v>
      </c>
    </row>
    <row r="7690" spans="1:23" x14ac:dyDescent="0.3">
      <c r="A7690">
        <v>607689</v>
      </c>
      <c r="B7690">
        <v>87829</v>
      </c>
      <c r="C7690">
        <v>29</v>
      </c>
      <c r="D7690" t="s">
        <v>4</v>
      </c>
      <c r="E7690" t="s">
        <v>13</v>
      </c>
      <c r="F7690" t="s">
        <v>30</v>
      </c>
      <c r="G7690" t="s">
        <v>23</v>
      </c>
      <c r="H7690" s="1">
        <v>45262</v>
      </c>
      <c r="I7690" t="s">
        <v>34</v>
      </c>
      <c r="J7690">
        <v>70</v>
      </c>
      <c r="K7690">
        <v>9.6</v>
      </c>
      <c r="L7690">
        <v>564.73</v>
      </c>
      <c r="M7690">
        <v>97.69</v>
      </c>
      <c r="N7690" t="s">
        <v>50</v>
      </c>
      <c r="O7690">
        <v>1</v>
      </c>
      <c r="P7690" t="str" cm="1">
        <f t="array" ref="P7690">_xlfn.IFS(C7690&lt;25,"18-24", C7690&lt;=35,"25-35", C7690&lt;=50,"36-50",TRUE,"50+")</f>
        <v>25-35</v>
      </c>
      <c r="Q7690" t="str">
        <f t="shared" si="840"/>
        <v>new</v>
      </c>
      <c r="R7690" t="str">
        <f t="shared" si="841"/>
        <v>high value</v>
      </c>
      <c r="S7690" t="str">
        <f t="shared" si="842"/>
        <v>Low</v>
      </c>
      <c r="T7690" t="str">
        <f t="shared" si="843"/>
        <v>Dec</v>
      </c>
      <c r="U7690">
        <f t="shared" si="844"/>
        <v>2023</v>
      </c>
      <c r="V7690" t="str">
        <f t="shared" si="845"/>
        <v>5-10</v>
      </c>
      <c r="W7690" t="str">
        <f t="shared" si="846"/>
        <v>Slow</v>
      </c>
    </row>
    <row r="7691" spans="1:23" x14ac:dyDescent="0.3">
      <c r="A7691">
        <v>607690</v>
      </c>
      <c r="B7691">
        <v>11365</v>
      </c>
      <c r="C7691">
        <v>39</v>
      </c>
      <c r="D7691" t="s">
        <v>4</v>
      </c>
      <c r="E7691" t="s">
        <v>16</v>
      </c>
      <c r="F7691" t="s">
        <v>32</v>
      </c>
      <c r="G7691" t="s">
        <v>25</v>
      </c>
      <c r="H7691" s="1">
        <v>45080</v>
      </c>
      <c r="I7691" t="s">
        <v>33</v>
      </c>
      <c r="J7691">
        <v>35</v>
      </c>
      <c r="K7691">
        <v>6.8</v>
      </c>
      <c r="L7691">
        <v>517.75</v>
      </c>
      <c r="M7691">
        <v>86.45</v>
      </c>
      <c r="N7691" t="s">
        <v>49</v>
      </c>
      <c r="O7691">
        <v>5</v>
      </c>
      <c r="P7691" t="str" cm="1">
        <f t="array" ref="P7691">_xlfn.IFS(C7691&lt;25,"18-24", C7691&lt;=35,"25-35", C7691&lt;=50,"36-50",TRUE,"50+")</f>
        <v>36-50</v>
      </c>
      <c r="Q7691" t="str">
        <f t="shared" si="840"/>
        <v>new</v>
      </c>
      <c r="R7691" t="str">
        <f t="shared" si="841"/>
        <v>high value</v>
      </c>
      <c r="S7691" t="str">
        <f t="shared" si="842"/>
        <v>High</v>
      </c>
      <c r="T7691" t="str">
        <f t="shared" si="843"/>
        <v>Jun</v>
      </c>
      <c r="U7691">
        <f t="shared" si="844"/>
        <v>2023</v>
      </c>
      <c r="V7691" t="str">
        <f t="shared" si="845"/>
        <v>5-10</v>
      </c>
      <c r="W7691" t="str">
        <f t="shared" si="846"/>
        <v>Medium</v>
      </c>
    </row>
    <row r="7692" spans="1:23" x14ac:dyDescent="0.3">
      <c r="A7692">
        <v>607691</v>
      </c>
      <c r="B7692">
        <v>13406</v>
      </c>
      <c r="C7692">
        <v>50</v>
      </c>
      <c r="D7692" t="s">
        <v>4</v>
      </c>
      <c r="E7692" t="s">
        <v>5</v>
      </c>
      <c r="F7692" t="s">
        <v>19</v>
      </c>
      <c r="G7692" t="s">
        <v>21</v>
      </c>
      <c r="H7692" s="1">
        <v>44721</v>
      </c>
      <c r="I7692" t="s">
        <v>33</v>
      </c>
      <c r="J7692">
        <v>58</v>
      </c>
      <c r="K7692">
        <v>2</v>
      </c>
      <c r="L7692">
        <v>676.76</v>
      </c>
      <c r="M7692">
        <v>68.39</v>
      </c>
      <c r="N7692" t="s">
        <v>49</v>
      </c>
      <c r="O7692">
        <v>1</v>
      </c>
      <c r="P7692" t="str" cm="1">
        <f t="array" ref="P7692">_xlfn.IFS(C7692&lt;25,"18-24", C7692&lt;=35,"25-35", C7692&lt;=50,"36-50",TRUE,"50+")</f>
        <v>36-50</v>
      </c>
      <c r="Q7692" t="str">
        <f t="shared" si="840"/>
        <v>new</v>
      </c>
      <c r="R7692" t="str">
        <f t="shared" si="841"/>
        <v>high value</v>
      </c>
      <c r="S7692" t="str">
        <f t="shared" si="842"/>
        <v>Low</v>
      </c>
      <c r="T7692" t="str">
        <f t="shared" si="843"/>
        <v>Jun</v>
      </c>
      <c r="U7692">
        <f t="shared" si="844"/>
        <v>2022</v>
      </c>
      <c r="V7692" t="str">
        <f t="shared" si="845"/>
        <v>0-5</v>
      </c>
      <c r="W7692" t="str">
        <f t="shared" si="846"/>
        <v>Slow</v>
      </c>
    </row>
    <row r="7693" spans="1:23" x14ac:dyDescent="0.3">
      <c r="A7693">
        <v>607692</v>
      </c>
      <c r="B7693">
        <v>71644</v>
      </c>
      <c r="C7693">
        <v>37</v>
      </c>
      <c r="D7693" t="s">
        <v>4</v>
      </c>
      <c r="E7693" t="s">
        <v>16</v>
      </c>
      <c r="F7693" t="s">
        <v>28</v>
      </c>
      <c r="G7693" t="s">
        <v>29</v>
      </c>
      <c r="H7693" s="1">
        <v>45629</v>
      </c>
      <c r="I7693" t="s">
        <v>33</v>
      </c>
      <c r="J7693">
        <v>22</v>
      </c>
      <c r="K7693">
        <v>5.4</v>
      </c>
      <c r="L7693">
        <v>1154.4000000000001</v>
      </c>
      <c r="M7693">
        <v>83.06</v>
      </c>
      <c r="N7693" t="s">
        <v>50</v>
      </c>
      <c r="O7693">
        <v>3</v>
      </c>
      <c r="P7693" t="str" cm="1">
        <f t="array" ref="P7693">_xlfn.IFS(C7693&lt;25,"18-24", C7693&lt;=35,"25-35", C7693&lt;=50,"36-50",TRUE,"50+")</f>
        <v>36-50</v>
      </c>
      <c r="Q7693" t="str">
        <f t="shared" si="840"/>
        <v>new</v>
      </c>
      <c r="R7693" t="str">
        <f t="shared" si="841"/>
        <v>high value</v>
      </c>
      <c r="S7693" t="str">
        <f t="shared" si="842"/>
        <v>medium</v>
      </c>
      <c r="T7693" t="str">
        <f t="shared" si="843"/>
        <v>Dec</v>
      </c>
      <c r="U7693">
        <f t="shared" si="844"/>
        <v>2024</v>
      </c>
      <c r="V7693" t="str">
        <f t="shared" si="845"/>
        <v>5-10</v>
      </c>
      <c r="W7693" t="str">
        <f t="shared" si="846"/>
        <v>Fast</v>
      </c>
    </row>
    <row r="7694" spans="1:23" x14ac:dyDescent="0.3">
      <c r="A7694">
        <v>607693</v>
      </c>
      <c r="B7694">
        <v>62305</v>
      </c>
      <c r="C7694">
        <v>27</v>
      </c>
      <c r="D7694" t="s">
        <v>7</v>
      </c>
      <c r="E7694" t="s">
        <v>8</v>
      </c>
      <c r="F7694" t="s">
        <v>22</v>
      </c>
      <c r="G7694" t="s">
        <v>31</v>
      </c>
      <c r="H7694" s="1">
        <v>44650</v>
      </c>
      <c r="I7694" t="s">
        <v>33</v>
      </c>
      <c r="J7694">
        <v>83</v>
      </c>
      <c r="K7694">
        <v>9.6999999999999993</v>
      </c>
      <c r="L7694">
        <v>812.16</v>
      </c>
      <c r="M7694">
        <v>90.97</v>
      </c>
      <c r="N7694" t="s">
        <v>49</v>
      </c>
      <c r="O7694">
        <v>1</v>
      </c>
      <c r="P7694" t="str" cm="1">
        <f t="array" ref="P7694">_xlfn.IFS(C7694&lt;25,"18-24", C7694&lt;=35,"25-35", C7694&lt;=50,"36-50",TRUE,"50+")</f>
        <v>25-35</v>
      </c>
      <c r="Q7694" t="str">
        <f t="shared" si="840"/>
        <v>new</v>
      </c>
      <c r="R7694" t="str">
        <f t="shared" si="841"/>
        <v>high value</v>
      </c>
      <c r="S7694" t="str">
        <f t="shared" si="842"/>
        <v>Low</v>
      </c>
      <c r="T7694" t="str">
        <f t="shared" si="843"/>
        <v>Mar</v>
      </c>
      <c r="U7694">
        <f t="shared" si="844"/>
        <v>2022</v>
      </c>
      <c r="V7694" t="str">
        <f t="shared" si="845"/>
        <v>5-10</v>
      </c>
      <c r="W7694" t="str">
        <f t="shared" si="846"/>
        <v>Slow</v>
      </c>
    </row>
    <row r="7695" spans="1:23" x14ac:dyDescent="0.3">
      <c r="A7695">
        <v>607694</v>
      </c>
      <c r="B7695">
        <v>47324</v>
      </c>
      <c r="C7695">
        <v>27</v>
      </c>
      <c r="D7695" t="s">
        <v>7</v>
      </c>
      <c r="E7695" t="s">
        <v>8</v>
      </c>
      <c r="F7695" t="s">
        <v>19</v>
      </c>
      <c r="G7695" t="s">
        <v>27</v>
      </c>
      <c r="H7695" s="1">
        <v>45016</v>
      </c>
      <c r="I7695" t="s">
        <v>33</v>
      </c>
      <c r="J7695">
        <v>31</v>
      </c>
      <c r="K7695">
        <v>8</v>
      </c>
      <c r="L7695">
        <v>1088.67</v>
      </c>
      <c r="M7695">
        <v>116.88</v>
      </c>
      <c r="N7695" t="s">
        <v>50</v>
      </c>
      <c r="O7695">
        <v>2</v>
      </c>
      <c r="P7695" t="str" cm="1">
        <f t="array" ref="P7695">_xlfn.IFS(C7695&lt;25,"18-24", C7695&lt;=35,"25-35", C7695&lt;=50,"36-50",TRUE,"50+")</f>
        <v>25-35</v>
      </c>
      <c r="Q7695" t="str">
        <f t="shared" si="840"/>
        <v>new</v>
      </c>
      <c r="R7695" t="str">
        <f t="shared" si="841"/>
        <v>high value</v>
      </c>
      <c r="S7695" t="str">
        <f t="shared" si="842"/>
        <v>Low</v>
      </c>
      <c r="T7695" t="str">
        <f t="shared" si="843"/>
        <v>Mar</v>
      </c>
      <c r="U7695">
        <f t="shared" si="844"/>
        <v>2023</v>
      </c>
      <c r="V7695" t="str">
        <f t="shared" si="845"/>
        <v>5-10</v>
      </c>
      <c r="W7695" t="str">
        <f t="shared" si="846"/>
        <v>Medium</v>
      </c>
    </row>
    <row r="7696" spans="1:23" x14ac:dyDescent="0.3">
      <c r="A7696">
        <v>607695</v>
      </c>
      <c r="B7696">
        <v>84524</v>
      </c>
      <c r="C7696">
        <v>52</v>
      </c>
      <c r="D7696" t="s">
        <v>7</v>
      </c>
      <c r="E7696" t="s">
        <v>15</v>
      </c>
      <c r="F7696" t="s">
        <v>32</v>
      </c>
      <c r="G7696" t="s">
        <v>27</v>
      </c>
      <c r="H7696" s="1">
        <v>45612</v>
      </c>
      <c r="I7696" t="s">
        <v>34</v>
      </c>
      <c r="J7696">
        <v>77</v>
      </c>
      <c r="K7696">
        <v>14.1</v>
      </c>
      <c r="L7696">
        <v>543.28</v>
      </c>
      <c r="M7696">
        <v>20.2</v>
      </c>
      <c r="N7696" t="s">
        <v>50</v>
      </c>
      <c r="O7696">
        <v>3</v>
      </c>
      <c r="P7696" t="str" cm="1">
        <f t="array" ref="P7696">_xlfn.IFS(C7696&lt;25,"18-24", C7696&lt;=35,"25-35", C7696&lt;=50,"36-50",TRUE,"50+")</f>
        <v>50+</v>
      </c>
      <c r="Q7696" t="str">
        <f t="shared" si="840"/>
        <v>new</v>
      </c>
      <c r="R7696" t="str">
        <f t="shared" si="841"/>
        <v>high value</v>
      </c>
      <c r="S7696" t="str">
        <f t="shared" si="842"/>
        <v>medium</v>
      </c>
      <c r="T7696" t="str">
        <f t="shared" si="843"/>
        <v>Nov</v>
      </c>
      <c r="U7696">
        <f t="shared" si="844"/>
        <v>2024</v>
      </c>
      <c r="V7696" t="str">
        <f t="shared" si="845"/>
        <v>10-15</v>
      </c>
      <c r="W7696" t="str">
        <f t="shared" si="846"/>
        <v>Slow</v>
      </c>
    </row>
    <row r="7697" spans="1:23" x14ac:dyDescent="0.3">
      <c r="A7697">
        <v>607696</v>
      </c>
      <c r="B7697">
        <v>41610</v>
      </c>
      <c r="C7697">
        <v>55</v>
      </c>
      <c r="D7697" t="s">
        <v>7</v>
      </c>
      <c r="E7697" t="s">
        <v>13</v>
      </c>
      <c r="F7697" t="s">
        <v>26</v>
      </c>
      <c r="G7697" t="s">
        <v>25</v>
      </c>
      <c r="H7697" s="1">
        <v>44786</v>
      </c>
      <c r="I7697" t="s">
        <v>33</v>
      </c>
      <c r="J7697">
        <v>37</v>
      </c>
      <c r="K7697">
        <v>11.7</v>
      </c>
      <c r="L7697">
        <v>1270.73</v>
      </c>
      <c r="M7697">
        <v>71.52</v>
      </c>
      <c r="N7697" t="s">
        <v>47</v>
      </c>
      <c r="O7697">
        <v>1</v>
      </c>
      <c r="P7697" t="str" cm="1">
        <f t="array" ref="P7697">_xlfn.IFS(C7697&lt;25,"18-24", C7697&lt;=35,"25-35", C7697&lt;=50,"36-50",TRUE,"50+")</f>
        <v>50+</v>
      </c>
      <c r="Q7697" t="str">
        <f t="shared" si="840"/>
        <v>new</v>
      </c>
      <c r="R7697" t="str">
        <f t="shared" si="841"/>
        <v>high value</v>
      </c>
      <c r="S7697" t="str">
        <f t="shared" si="842"/>
        <v>Low</v>
      </c>
      <c r="T7697" t="str">
        <f t="shared" si="843"/>
        <v>Aug</v>
      </c>
      <c r="U7697">
        <f t="shared" si="844"/>
        <v>2022</v>
      </c>
      <c r="V7697" t="str">
        <f t="shared" si="845"/>
        <v>10-15</v>
      </c>
      <c r="W7697" t="str">
        <f t="shared" si="846"/>
        <v>Medium</v>
      </c>
    </row>
    <row r="7698" spans="1:23" x14ac:dyDescent="0.3">
      <c r="A7698">
        <v>607697</v>
      </c>
      <c r="B7698">
        <v>48513</v>
      </c>
      <c r="C7698">
        <v>29</v>
      </c>
      <c r="D7698" t="s">
        <v>4</v>
      </c>
      <c r="E7698" t="s">
        <v>8</v>
      </c>
      <c r="F7698" t="s">
        <v>28</v>
      </c>
      <c r="G7698" t="s">
        <v>29</v>
      </c>
      <c r="H7698" s="1">
        <v>45472</v>
      </c>
      <c r="I7698" t="s">
        <v>34</v>
      </c>
      <c r="J7698">
        <v>43</v>
      </c>
      <c r="K7698">
        <v>2.7</v>
      </c>
      <c r="L7698">
        <v>746.86</v>
      </c>
      <c r="M7698">
        <v>101.93</v>
      </c>
      <c r="N7698" t="s">
        <v>50</v>
      </c>
      <c r="O7698">
        <v>1</v>
      </c>
      <c r="P7698" t="str" cm="1">
        <f t="array" ref="P7698">_xlfn.IFS(C7698&lt;25,"18-24", C7698&lt;=35,"25-35", C7698&lt;=50,"36-50",TRUE,"50+")</f>
        <v>25-35</v>
      </c>
      <c r="Q7698" t="str">
        <f t="shared" si="840"/>
        <v>new</v>
      </c>
      <c r="R7698" t="str">
        <f t="shared" si="841"/>
        <v>high value</v>
      </c>
      <c r="S7698" t="str">
        <f t="shared" si="842"/>
        <v>Low</v>
      </c>
      <c r="T7698" t="str">
        <f t="shared" si="843"/>
        <v>Jun</v>
      </c>
      <c r="U7698">
        <f t="shared" si="844"/>
        <v>2024</v>
      </c>
      <c r="V7698" t="str">
        <f t="shared" si="845"/>
        <v>0-5</v>
      </c>
      <c r="W7698" t="str">
        <f t="shared" si="846"/>
        <v>Medium</v>
      </c>
    </row>
    <row r="7699" spans="1:23" x14ac:dyDescent="0.3">
      <c r="A7699">
        <v>607698</v>
      </c>
      <c r="B7699">
        <v>27749</v>
      </c>
      <c r="C7699">
        <v>19</v>
      </c>
      <c r="D7699" t="s">
        <v>7</v>
      </c>
      <c r="E7699" t="s">
        <v>11</v>
      </c>
      <c r="F7699" t="s">
        <v>19</v>
      </c>
      <c r="G7699" t="s">
        <v>21</v>
      </c>
      <c r="H7699" s="1">
        <v>45177</v>
      </c>
      <c r="I7699" t="s">
        <v>34</v>
      </c>
      <c r="J7699">
        <v>22</v>
      </c>
      <c r="K7699">
        <v>8.8000000000000007</v>
      </c>
      <c r="L7699">
        <v>1299.02</v>
      </c>
      <c r="M7699">
        <v>108.91</v>
      </c>
      <c r="N7699" t="s">
        <v>48</v>
      </c>
      <c r="O7699">
        <v>4</v>
      </c>
      <c r="P7699" t="str" cm="1">
        <f t="array" ref="P7699">_xlfn.IFS(C7699&lt;25,"18-24", C7699&lt;=35,"25-35", C7699&lt;=50,"36-50",TRUE,"50+")</f>
        <v>18-24</v>
      </c>
      <c r="Q7699" t="str">
        <f t="shared" si="840"/>
        <v>new</v>
      </c>
      <c r="R7699" t="str">
        <f t="shared" si="841"/>
        <v>high value</v>
      </c>
      <c r="S7699" t="str">
        <f t="shared" si="842"/>
        <v>medium</v>
      </c>
      <c r="T7699" t="str">
        <f t="shared" si="843"/>
        <v>Sep</v>
      </c>
      <c r="U7699">
        <f t="shared" si="844"/>
        <v>2023</v>
      </c>
      <c r="V7699" t="str">
        <f t="shared" si="845"/>
        <v>5-10</v>
      </c>
      <c r="W7699" t="str">
        <f t="shared" si="846"/>
        <v>Fast</v>
      </c>
    </row>
    <row r="7700" spans="1:23" x14ac:dyDescent="0.3">
      <c r="A7700">
        <v>607699</v>
      </c>
      <c r="B7700">
        <v>97502</v>
      </c>
      <c r="C7700">
        <v>34</v>
      </c>
      <c r="D7700" t="s">
        <v>4</v>
      </c>
      <c r="E7700" t="s">
        <v>8</v>
      </c>
      <c r="F7700" t="s">
        <v>32</v>
      </c>
      <c r="G7700" t="s">
        <v>25</v>
      </c>
      <c r="H7700" s="1">
        <v>45193</v>
      </c>
      <c r="I7700" t="s">
        <v>34</v>
      </c>
      <c r="J7700">
        <v>80</v>
      </c>
      <c r="K7700">
        <v>13.8</v>
      </c>
      <c r="L7700">
        <v>600.39</v>
      </c>
      <c r="M7700">
        <v>95.3</v>
      </c>
      <c r="N7700" t="s">
        <v>49</v>
      </c>
      <c r="O7700">
        <v>3</v>
      </c>
      <c r="P7700" t="str" cm="1">
        <f t="array" ref="P7700">_xlfn.IFS(C7700&lt;25,"18-24", C7700&lt;=35,"25-35", C7700&lt;=50,"36-50",TRUE,"50+")</f>
        <v>25-35</v>
      </c>
      <c r="Q7700" t="str">
        <f t="shared" si="840"/>
        <v>repeat</v>
      </c>
      <c r="R7700" t="str">
        <f t="shared" si="841"/>
        <v>high value</v>
      </c>
      <c r="S7700" t="str">
        <f t="shared" si="842"/>
        <v>medium</v>
      </c>
      <c r="T7700" t="str">
        <f t="shared" si="843"/>
        <v>Sep</v>
      </c>
      <c r="U7700">
        <f t="shared" si="844"/>
        <v>2023</v>
      </c>
      <c r="V7700" t="str">
        <f t="shared" si="845"/>
        <v>10-15</v>
      </c>
      <c r="W7700" t="str">
        <f t="shared" si="846"/>
        <v>Slow</v>
      </c>
    </row>
    <row r="7701" spans="1:23" x14ac:dyDescent="0.3">
      <c r="A7701">
        <v>607700</v>
      </c>
      <c r="B7701">
        <v>83801</v>
      </c>
      <c r="C7701">
        <v>60</v>
      </c>
      <c r="D7701" t="s">
        <v>7</v>
      </c>
      <c r="E7701" t="s">
        <v>5</v>
      </c>
      <c r="F7701" t="s">
        <v>32</v>
      </c>
      <c r="G7701" t="s">
        <v>23</v>
      </c>
      <c r="H7701" s="1">
        <v>45627</v>
      </c>
      <c r="I7701" t="s">
        <v>34</v>
      </c>
      <c r="J7701">
        <v>66</v>
      </c>
      <c r="K7701">
        <v>7.5</v>
      </c>
      <c r="L7701">
        <v>772.98</v>
      </c>
      <c r="M7701">
        <v>90.58</v>
      </c>
      <c r="N7701" t="s">
        <v>50</v>
      </c>
      <c r="O7701">
        <v>4</v>
      </c>
      <c r="P7701" t="str" cm="1">
        <f t="array" ref="P7701">_xlfn.IFS(C7701&lt;25,"18-24", C7701&lt;=35,"25-35", C7701&lt;=50,"36-50",TRUE,"50+")</f>
        <v>50+</v>
      </c>
      <c r="Q7701" t="str">
        <f t="shared" si="840"/>
        <v>new</v>
      </c>
      <c r="R7701" t="str">
        <f t="shared" si="841"/>
        <v>high value</v>
      </c>
      <c r="S7701" t="str">
        <f t="shared" si="842"/>
        <v>medium</v>
      </c>
      <c r="T7701" t="str">
        <f t="shared" si="843"/>
        <v>Dec</v>
      </c>
      <c r="U7701">
        <f t="shared" si="844"/>
        <v>2024</v>
      </c>
      <c r="V7701" t="str">
        <f t="shared" si="845"/>
        <v>5-10</v>
      </c>
      <c r="W7701" t="str">
        <f t="shared" si="846"/>
        <v>Slow</v>
      </c>
    </row>
    <row r="7702" spans="1:23" x14ac:dyDescent="0.3">
      <c r="A7702">
        <v>607701</v>
      </c>
      <c r="B7702">
        <v>40594</v>
      </c>
      <c r="C7702">
        <v>40</v>
      </c>
      <c r="D7702" t="s">
        <v>4</v>
      </c>
      <c r="E7702" t="s">
        <v>8</v>
      </c>
      <c r="F7702" t="s">
        <v>18</v>
      </c>
      <c r="G7702" t="s">
        <v>23</v>
      </c>
      <c r="H7702" s="1">
        <v>45530</v>
      </c>
      <c r="I7702" t="s">
        <v>33</v>
      </c>
      <c r="J7702">
        <v>64</v>
      </c>
      <c r="K7702">
        <v>5.5</v>
      </c>
      <c r="L7702">
        <v>660.07</v>
      </c>
      <c r="M7702">
        <v>111.08</v>
      </c>
      <c r="N7702" t="s">
        <v>49</v>
      </c>
      <c r="O7702">
        <v>2</v>
      </c>
      <c r="P7702" t="str" cm="1">
        <f t="array" ref="P7702">_xlfn.IFS(C7702&lt;25,"18-24", C7702&lt;=35,"25-35", C7702&lt;=50,"36-50",TRUE,"50+")</f>
        <v>36-50</v>
      </c>
      <c r="Q7702" t="str">
        <f t="shared" si="840"/>
        <v>new</v>
      </c>
      <c r="R7702" t="str">
        <f t="shared" si="841"/>
        <v>high value</v>
      </c>
      <c r="S7702" t="str">
        <f t="shared" si="842"/>
        <v>Low</v>
      </c>
      <c r="T7702" t="str">
        <f t="shared" si="843"/>
        <v>Aug</v>
      </c>
      <c r="U7702">
        <f t="shared" si="844"/>
        <v>2024</v>
      </c>
      <c r="V7702" t="str">
        <f t="shared" si="845"/>
        <v>5-10</v>
      </c>
      <c r="W7702" t="str">
        <f t="shared" si="846"/>
        <v>Slow</v>
      </c>
    </row>
    <row r="7703" spans="1:23" x14ac:dyDescent="0.3">
      <c r="A7703">
        <v>607702</v>
      </c>
      <c r="B7703">
        <v>10779</v>
      </c>
      <c r="C7703">
        <v>36</v>
      </c>
      <c r="D7703" t="s">
        <v>7</v>
      </c>
      <c r="E7703" t="s">
        <v>5</v>
      </c>
      <c r="F7703" t="s">
        <v>19</v>
      </c>
      <c r="G7703" t="s">
        <v>27</v>
      </c>
      <c r="H7703" s="1">
        <v>45634</v>
      </c>
      <c r="I7703" t="s">
        <v>34</v>
      </c>
      <c r="J7703">
        <v>28</v>
      </c>
      <c r="K7703">
        <v>11.9</v>
      </c>
      <c r="L7703">
        <v>1138.03</v>
      </c>
      <c r="M7703">
        <v>108.93</v>
      </c>
      <c r="N7703" t="s">
        <v>48</v>
      </c>
      <c r="O7703">
        <v>1</v>
      </c>
      <c r="P7703" t="str" cm="1">
        <f t="array" ref="P7703">_xlfn.IFS(C7703&lt;25,"18-24", C7703&lt;=35,"25-35", C7703&lt;=50,"36-50",TRUE,"50+")</f>
        <v>36-50</v>
      </c>
      <c r="Q7703" t="str">
        <f t="shared" si="840"/>
        <v>new</v>
      </c>
      <c r="R7703" t="str">
        <f t="shared" si="841"/>
        <v>high value</v>
      </c>
      <c r="S7703" t="str">
        <f t="shared" si="842"/>
        <v>Low</v>
      </c>
      <c r="T7703" t="str">
        <f t="shared" si="843"/>
        <v>Dec</v>
      </c>
      <c r="U7703">
        <f t="shared" si="844"/>
        <v>2024</v>
      </c>
      <c r="V7703" t="str">
        <f t="shared" si="845"/>
        <v>10-15</v>
      </c>
      <c r="W7703" t="str">
        <f t="shared" si="846"/>
        <v>Fast</v>
      </c>
    </row>
    <row r="7704" spans="1:23" x14ac:dyDescent="0.3">
      <c r="A7704">
        <v>607703</v>
      </c>
      <c r="B7704">
        <v>30031</v>
      </c>
      <c r="C7704">
        <v>18</v>
      </c>
      <c r="D7704" t="s">
        <v>4</v>
      </c>
      <c r="E7704" t="s">
        <v>13</v>
      </c>
      <c r="F7704" t="s">
        <v>26</v>
      </c>
      <c r="G7704" t="s">
        <v>25</v>
      </c>
      <c r="H7704" s="1">
        <v>44688</v>
      </c>
      <c r="I7704" t="s">
        <v>33</v>
      </c>
      <c r="J7704">
        <v>84</v>
      </c>
      <c r="K7704">
        <v>2.8</v>
      </c>
      <c r="L7704">
        <v>309.74</v>
      </c>
      <c r="M7704">
        <v>53.55</v>
      </c>
      <c r="N7704" t="s">
        <v>50</v>
      </c>
      <c r="O7704">
        <v>1</v>
      </c>
      <c r="P7704" t="str" cm="1">
        <f t="array" ref="P7704">_xlfn.IFS(C7704&lt;25,"18-24", C7704&lt;=35,"25-35", C7704&lt;=50,"36-50",TRUE,"50+")</f>
        <v>18-24</v>
      </c>
      <c r="Q7704" t="str">
        <f t="shared" si="840"/>
        <v>new</v>
      </c>
      <c r="R7704" t="str">
        <f t="shared" si="841"/>
        <v>medium</v>
      </c>
      <c r="S7704" t="str">
        <f t="shared" si="842"/>
        <v>Low</v>
      </c>
      <c r="T7704" t="str">
        <f t="shared" si="843"/>
        <v>May</v>
      </c>
      <c r="U7704">
        <f t="shared" si="844"/>
        <v>2022</v>
      </c>
      <c r="V7704" t="str">
        <f t="shared" si="845"/>
        <v>0-5</v>
      </c>
      <c r="W7704" t="str">
        <f t="shared" si="846"/>
        <v>Slow</v>
      </c>
    </row>
    <row r="7705" spans="1:23" x14ac:dyDescent="0.3">
      <c r="A7705">
        <v>607704</v>
      </c>
      <c r="B7705">
        <v>90725</v>
      </c>
      <c r="C7705">
        <v>62</v>
      </c>
      <c r="D7705" t="s">
        <v>4</v>
      </c>
      <c r="E7705" t="s">
        <v>5</v>
      </c>
      <c r="F7705" t="s">
        <v>32</v>
      </c>
      <c r="G7705" t="s">
        <v>31</v>
      </c>
      <c r="H7705" s="1">
        <v>44997</v>
      </c>
      <c r="I7705" t="s">
        <v>34</v>
      </c>
      <c r="J7705">
        <v>60</v>
      </c>
      <c r="K7705">
        <v>14.9</v>
      </c>
      <c r="L7705">
        <v>231.03</v>
      </c>
      <c r="M7705">
        <v>113.27</v>
      </c>
      <c r="N7705" t="s">
        <v>50</v>
      </c>
      <c r="O7705">
        <v>5</v>
      </c>
      <c r="P7705" t="str" cm="1">
        <f t="array" ref="P7705">_xlfn.IFS(C7705&lt;25,"18-24", C7705&lt;=35,"25-35", C7705&lt;=50,"36-50",TRUE,"50+")</f>
        <v>50+</v>
      </c>
      <c r="Q7705" t="str">
        <f t="shared" si="840"/>
        <v>new</v>
      </c>
      <c r="R7705" t="str">
        <f t="shared" si="841"/>
        <v>low</v>
      </c>
      <c r="S7705" t="str">
        <f t="shared" si="842"/>
        <v>High</v>
      </c>
      <c r="T7705" t="str">
        <f t="shared" si="843"/>
        <v>Mar</v>
      </c>
      <c r="U7705">
        <f t="shared" si="844"/>
        <v>2023</v>
      </c>
      <c r="V7705" t="str">
        <f t="shared" si="845"/>
        <v>10-15</v>
      </c>
      <c r="W7705" t="str">
        <f t="shared" si="846"/>
        <v>Slow</v>
      </c>
    </row>
    <row r="7706" spans="1:23" x14ac:dyDescent="0.3">
      <c r="A7706">
        <v>607705</v>
      </c>
      <c r="B7706">
        <v>27904</v>
      </c>
      <c r="C7706">
        <v>62</v>
      </c>
      <c r="D7706" t="s">
        <v>4</v>
      </c>
      <c r="E7706" t="s">
        <v>5</v>
      </c>
      <c r="F7706" t="s">
        <v>32</v>
      </c>
      <c r="G7706" t="s">
        <v>21</v>
      </c>
      <c r="H7706" s="1">
        <v>45184</v>
      </c>
      <c r="I7706" t="s">
        <v>34</v>
      </c>
      <c r="J7706">
        <v>87</v>
      </c>
      <c r="K7706">
        <v>8.6</v>
      </c>
      <c r="L7706">
        <v>876.11</v>
      </c>
      <c r="M7706">
        <v>59.67</v>
      </c>
      <c r="N7706" t="s">
        <v>49</v>
      </c>
      <c r="O7706">
        <v>4</v>
      </c>
      <c r="P7706" t="str" cm="1">
        <f t="array" ref="P7706">_xlfn.IFS(C7706&lt;25,"18-24", C7706&lt;=35,"25-35", C7706&lt;=50,"36-50",TRUE,"50+")</f>
        <v>50+</v>
      </c>
      <c r="Q7706" t="str">
        <f t="shared" si="840"/>
        <v>new</v>
      </c>
      <c r="R7706" t="str">
        <f t="shared" si="841"/>
        <v>high value</v>
      </c>
      <c r="S7706" t="str">
        <f t="shared" si="842"/>
        <v>medium</v>
      </c>
      <c r="T7706" t="str">
        <f t="shared" si="843"/>
        <v>Sep</v>
      </c>
      <c r="U7706">
        <f t="shared" si="844"/>
        <v>2023</v>
      </c>
      <c r="V7706" t="str">
        <f t="shared" si="845"/>
        <v>5-10</v>
      </c>
      <c r="W7706" t="str">
        <f t="shared" si="846"/>
        <v>Slow</v>
      </c>
    </row>
    <row r="7707" spans="1:23" x14ac:dyDescent="0.3">
      <c r="A7707">
        <v>607706</v>
      </c>
      <c r="B7707">
        <v>13320</v>
      </c>
      <c r="C7707">
        <v>20</v>
      </c>
      <c r="D7707" t="s">
        <v>4</v>
      </c>
      <c r="E7707" t="s">
        <v>5</v>
      </c>
      <c r="F7707" t="s">
        <v>22</v>
      </c>
      <c r="G7707" t="s">
        <v>29</v>
      </c>
      <c r="H7707" s="1">
        <v>45414</v>
      </c>
      <c r="I7707" t="s">
        <v>33</v>
      </c>
      <c r="J7707">
        <v>30</v>
      </c>
      <c r="K7707">
        <v>12.7</v>
      </c>
      <c r="L7707">
        <v>1243.5999999999999</v>
      </c>
      <c r="M7707">
        <v>29.74</v>
      </c>
      <c r="N7707" t="s">
        <v>49</v>
      </c>
      <c r="O7707">
        <v>3</v>
      </c>
      <c r="P7707" t="str" cm="1">
        <f t="array" ref="P7707">_xlfn.IFS(C7707&lt;25,"18-24", C7707&lt;=35,"25-35", C7707&lt;=50,"36-50",TRUE,"50+")</f>
        <v>18-24</v>
      </c>
      <c r="Q7707" t="str">
        <f t="shared" si="840"/>
        <v>new</v>
      </c>
      <c r="R7707" t="str">
        <f t="shared" si="841"/>
        <v>high value</v>
      </c>
      <c r="S7707" t="str">
        <f t="shared" si="842"/>
        <v>medium</v>
      </c>
      <c r="T7707" t="str">
        <f t="shared" si="843"/>
        <v>May</v>
      </c>
      <c r="U7707">
        <f t="shared" si="844"/>
        <v>2024</v>
      </c>
      <c r="V7707" t="str">
        <f t="shared" si="845"/>
        <v>10-15</v>
      </c>
      <c r="W7707" t="str">
        <f t="shared" si="846"/>
        <v>Fast</v>
      </c>
    </row>
    <row r="7708" spans="1:23" x14ac:dyDescent="0.3">
      <c r="A7708">
        <v>607707</v>
      </c>
      <c r="B7708">
        <v>45861</v>
      </c>
      <c r="C7708">
        <v>33</v>
      </c>
      <c r="D7708" t="s">
        <v>4</v>
      </c>
      <c r="E7708" t="s">
        <v>11</v>
      </c>
      <c r="F7708" t="s">
        <v>24</v>
      </c>
      <c r="G7708" t="s">
        <v>31</v>
      </c>
      <c r="H7708" s="1">
        <v>45434</v>
      </c>
      <c r="I7708" t="s">
        <v>34</v>
      </c>
      <c r="J7708">
        <v>80</v>
      </c>
      <c r="K7708">
        <v>6.8</v>
      </c>
      <c r="L7708">
        <v>1294.58</v>
      </c>
      <c r="M7708">
        <v>48.61</v>
      </c>
      <c r="N7708" t="s">
        <v>47</v>
      </c>
      <c r="O7708">
        <v>5</v>
      </c>
      <c r="P7708" t="str" cm="1">
        <f t="array" ref="P7708">_xlfn.IFS(C7708&lt;25,"18-24", C7708&lt;=35,"25-35", C7708&lt;=50,"36-50",TRUE,"50+")</f>
        <v>25-35</v>
      </c>
      <c r="Q7708" t="str">
        <f t="shared" si="840"/>
        <v>new</v>
      </c>
      <c r="R7708" t="str">
        <f t="shared" si="841"/>
        <v>high value</v>
      </c>
      <c r="S7708" t="str">
        <f t="shared" si="842"/>
        <v>High</v>
      </c>
      <c r="T7708" t="str">
        <f t="shared" si="843"/>
        <v>May</v>
      </c>
      <c r="U7708">
        <f t="shared" si="844"/>
        <v>2024</v>
      </c>
      <c r="V7708" t="str">
        <f t="shared" si="845"/>
        <v>5-10</v>
      </c>
      <c r="W7708" t="str">
        <f t="shared" si="846"/>
        <v>Slow</v>
      </c>
    </row>
    <row r="7709" spans="1:23" x14ac:dyDescent="0.3">
      <c r="A7709">
        <v>607708</v>
      </c>
      <c r="B7709">
        <v>38041</v>
      </c>
      <c r="C7709">
        <v>22</v>
      </c>
      <c r="D7709" t="s">
        <v>7</v>
      </c>
      <c r="E7709" t="s">
        <v>16</v>
      </c>
      <c r="F7709" t="s">
        <v>30</v>
      </c>
      <c r="G7709" t="s">
        <v>27</v>
      </c>
      <c r="H7709" s="1">
        <v>45489</v>
      </c>
      <c r="I7709" t="s">
        <v>33</v>
      </c>
      <c r="J7709">
        <v>77</v>
      </c>
      <c r="K7709">
        <v>5.3</v>
      </c>
      <c r="L7709">
        <v>961.7</v>
      </c>
      <c r="M7709">
        <v>91.64</v>
      </c>
      <c r="N7709" t="s">
        <v>47</v>
      </c>
      <c r="O7709">
        <v>2</v>
      </c>
      <c r="P7709" t="str" cm="1">
        <f t="array" ref="P7709">_xlfn.IFS(C7709&lt;25,"18-24", C7709&lt;=35,"25-35", C7709&lt;=50,"36-50",TRUE,"50+")</f>
        <v>18-24</v>
      </c>
      <c r="Q7709" t="str">
        <f t="shared" si="840"/>
        <v>new</v>
      </c>
      <c r="R7709" t="str">
        <f t="shared" si="841"/>
        <v>high value</v>
      </c>
      <c r="S7709" t="str">
        <f t="shared" si="842"/>
        <v>Low</v>
      </c>
      <c r="T7709" t="str">
        <f t="shared" si="843"/>
        <v>Jul</v>
      </c>
      <c r="U7709">
        <f t="shared" si="844"/>
        <v>2024</v>
      </c>
      <c r="V7709" t="str">
        <f t="shared" si="845"/>
        <v>5-10</v>
      </c>
      <c r="W7709" t="str">
        <f t="shared" si="846"/>
        <v>Slow</v>
      </c>
    </row>
    <row r="7710" spans="1:23" x14ac:dyDescent="0.3">
      <c r="A7710">
        <v>607709</v>
      </c>
      <c r="B7710">
        <v>26945</v>
      </c>
      <c r="C7710">
        <v>52</v>
      </c>
      <c r="D7710" t="s">
        <v>7</v>
      </c>
      <c r="E7710" t="s">
        <v>8</v>
      </c>
      <c r="F7710" t="s">
        <v>19</v>
      </c>
      <c r="G7710" t="s">
        <v>31</v>
      </c>
      <c r="H7710" s="1">
        <v>45379</v>
      </c>
      <c r="I7710" t="s">
        <v>33</v>
      </c>
      <c r="J7710">
        <v>38</v>
      </c>
      <c r="K7710">
        <v>10.9</v>
      </c>
      <c r="L7710">
        <v>1108.58</v>
      </c>
      <c r="M7710">
        <v>54.36</v>
      </c>
      <c r="N7710" t="s">
        <v>50</v>
      </c>
      <c r="O7710">
        <v>5</v>
      </c>
      <c r="P7710" t="str" cm="1">
        <f t="array" ref="P7710">_xlfn.IFS(C7710&lt;25,"18-24", C7710&lt;=35,"25-35", C7710&lt;=50,"36-50",TRUE,"50+")</f>
        <v>50+</v>
      </c>
      <c r="Q7710" t="str">
        <f t="shared" si="840"/>
        <v>new</v>
      </c>
      <c r="R7710" t="str">
        <f t="shared" si="841"/>
        <v>high value</v>
      </c>
      <c r="S7710" t="str">
        <f t="shared" si="842"/>
        <v>High</v>
      </c>
      <c r="T7710" t="str">
        <f t="shared" si="843"/>
        <v>Mar</v>
      </c>
      <c r="U7710">
        <f t="shared" si="844"/>
        <v>2024</v>
      </c>
      <c r="V7710" t="str">
        <f t="shared" si="845"/>
        <v>10-15</v>
      </c>
      <c r="W7710" t="str">
        <f t="shared" si="846"/>
        <v>Medium</v>
      </c>
    </row>
    <row r="7711" spans="1:23" x14ac:dyDescent="0.3">
      <c r="A7711">
        <v>607710</v>
      </c>
      <c r="B7711">
        <v>46452</v>
      </c>
      <c r="C7711">
        <v>37</v>
      </c>
      <c r="D7711" t="s">
        <v>4</v>
      </c>
      <c r="E7711" t="s">
        <v>13</v>
      </c>
      <c r="F7711" t="s">
        <v>18</v>
      </c>
      <c r="G7711" t="s">
        <v>21</v>
      </c>
      <c r="H7711" s="1">
        <v>44804</v>
      </c>
      <c r="I7711" t="s">
        <v>34</v>
      </c>
      <c r="J7711">
        <v>70</v>
      </c>
      <c r="K7711">
        <v>13.5</v>
      </c>
      <c r="L7711">
        <v>408.73</v>
      </c>
      <c r="M7711">
        <v>69.98</v>
      </c>
      <c r="N7711" t="s">
        <v>48</v>
      </c>
      <c r="O7711">
        <v>2</v>
      </c>
      <c r="P7711" t="str" cm="1">
        <f t="array" ref="P7711">_xlfn.IFS(C7711&lt;25,"18-24", C7711&lt;=35,"25-35", C7711&lt;=50,"36-50",TRUE,"50+")</f>
        <v>36-50</v>
      </c>
      <c r="Q7711" t="str">
        <f t="shared" si="840"/>
        <v>new</v>
      </c>
      <c r="R7711" t="str">
        <f t="shared" si="841"/>
        <v>medium</v>
      </c>
      <c r="S7711" t="str">
        <f t="shared" si="842"/>
        <v>Low</v>
      </c>
      <c r="T7711" t="str">
        <f t="shared" si="843"/>
        <v>Aug</v>
      </c>
      <c r="U7711">
        <f t="shared" si="844"/>
        <v>2022</v>
      </c>
      <c r="V7711" t="str">
        <f t="shared" si="845"/>
        <v>10-15</v>
      </c>
      <c r="W7711" t="str">
        <f t="shared" si="846"/>
        <v>Slow</v>
      </c>
    </row>
    <row r="7712" spans="1:23" x14ac:dyDescent="0.3">
      <c r="A7712">
        <v>607711</v>
      </c>
      <c r="B7712">
        <v>47379</v>
      </c>
      <c r="C7712">
        <v>54</v>
      </c>
      <c r="D7712" t="s">
        <v>4</v>
      </c>
      <c r="E7712" t="s">
        <v>15</v>
      </c>
      <c r="F7712" t="s">
        <v>18</v>
      </c>
      <c r="G7712" t="s">
        <v>29</v>
      </c>
      <c r="H7712" s="1">
        <v>44946</v>
      </c>
      <c r="I7712" t="s">
        <v>34</v>
      </c>
      <c r="J7712">
        <v>69</v>
      </c>
      <c r="K7712">
        <v>4.4000000000000004</v>
      </c>
      <c r="L7712">
        <v>1079.9000000000001</v>
      </c>
      <c r="M7712">
        <v>91.18</v>
      </c>
      <c r="N7712" t="s">
        <v>50</v>
      </c>
      <c r="O7712">
        <v>1</v>
      </c>
      <c r="P7712" t="str" cm="1">
        <f t="array" ref="P7712">_xlfn.IFS(C7712&lt;25,"18-24", C7712&lt;=35,"25-35", C7712&lt;=50,"36-50",TRUE,"50+")</f>
        <v>50+</v>
      </c>
      <c r="Q7712" t="str">
        <f t="shared" si="840"/>
        <v>new</v>
      </c>
      <c r="R7712" t="str">
        <f t="shared" si="841"/>
        <v>high value</v>
      </c>
      <c r="S7712" t="str">
        <f t="shared" si="842"/>
        <v>Low</v>
      </c>
      <c r="T7712" t="str">
        <f t="shared" si="843"/>
        <v>Jan</v>
      </c>
      <c r="U7712">
        <f t="shared" si="844"/>
        <v>2023</v>
      </c>
      <c r="V7712" t="str">
        <f t="shared" si="845"/>
        <v>0-5</v>
      </c>
      <c r="W7712" t="str">
        <f t="shared" si="846"/>
        <v>Slow</v>
      </c>
    </row>
    <row r="7713" spans="1:23" x14ac:dyDescent="0.3">
      <c r="A7713">
        <v>607712</v>
      </c>
      <c r="B7713">
        <v>15643</v>
      </c>
      <c r="C7713">
        <v>28</v>
      </c>
      <c r="D7713" t="s">
        <v>7</v>
      </c>
      <c r="E7713" t="s">
        <v>15</v>
      </c>
      <c r="F7713" t="s">
        <v>32</v>
      </c>
      <c r="G7713" t="s">
        <v>21</v>
      </c>
      <c r="H7713" s="1">
        <v>45653</v>
      </c>
      <c r="I7713" t="s">
        <v>33</v>
      </c>
      <c r="J7713">
        <v>61</v>
      </c>
      <c r="K7713">
        <v>6.6</v>
      </c>
      <c r="L7713">
        <v>670.81</v>
      </c>
      <c r="M7713">
        <v>85.59</v>
      </c>
      <c r="N7713" t="s">
        <v>48</v>
      </c>
      <c r="O7713">
        <v>3</v>
      </c>
      <c r="P7713" t="str" cm="1">
        <f t="array" ref="P7713">_xlfn.IFS(C7713&lt;25,"18-24", C7713&lt;=35,"25-35", C7713&lt;=50,"36-50",TRUE,"50+")</f>
        <v>25-35</v>
      </c>
      <c r="Q7713" t="str">
        <f t="shared" si="840"/>
        <v>new</v>
      </c>
      <c r="R7713" t="str">
        <f t="shared" si="841"/>
        <v>high value</v>
      </c>
      <c r="S7713" t="str">
        <f t="shared" si="842"/>
        <v>medium</v>
      </c>
      <c r="T7713" t="str">
        <f t="shared" si="843"/>
        <v>Dec</v>
      </c>
      <c r="U7713">
        <f t="shared" si="844"/>
        <v>2024</v>
      </c>
      <c r="V7713" t="str">
        <f t="shared" si="845"/>
        <v>5-10</v>
      </c>
      <c r="W7713" t="str">
        <f t="shared" si="846"/>
        <v>Slow</v>
      </c>
    </row>
    <row r="7714" spans="1:23" x14ac:dyDescent="0.3">
      <c r="A7714">
        <v>607713</v>
      </c>
      <c r="B7714">
        <v>29089</v>
      </c>
      <c r="C7714">
        <v>56</v>
      </c>
      <c r="D7714" t="s">
        <v>7</v>
      </c>
      <c r="E7714" t="s">
        <v>15</v>
      </c>
      <c r="F7714" t="s">
        <v>19</v>
      </c>
      <c r="G7714" t="s">
        <v>25</v>
      </c>
      <c r="H7714" s="1">
        <v>45369</v>
      </c>
      <c r="I7714" t="s">
        <v>34</v>
      </c>
      <c r="J7714">
        <v>79</v>
      </c>
      <c r="K7714">
        <v>11.2</v>
      </c>
      <c r="L7714">
        <v>353.76</v>
      </c>
      <c r="M7714">
        <v>118.34</v>
      </c>
      <c r="N7714" t="s">
        <v>50</v>
      </c>
      <c r="O7714">
        <v>1</v>
      </c>
      <c r="P7714" t="str" cm="1">
        <f t="array" ref="P7714">_xlfn.IFS(C7714&lt;25,"18-24", C7714&lt;=35,"25-35", C7714&lt;=50,"36-50",TRUE,"50+")</f>
        <v>50+</v>
      </c>
      <c r="Q7714" t="str">
        <f t="shared" si="840"/>
        <v>new</v>
      </c>
      <c r="R7714" t="str">
        <f t="shared" si="841"/>
        <v>medium</v>
      </c>
      <c r="S7714" t="str">
        <f t="shared" si="842"/>
        <v>Low</v>
      </c>
      <c r="T7714" t="str">
        <f t="shared" si="843"/>
        <v>Mar</v>
      </c>
      <c r="U7714">
        <f t="shared" si="844"/>
        <v>2024</v>
      </c>
      <c r="V7714" t="str">
        <f t="shared" si="845"/>
        <v>10-15</v>
      </c>
      <c r="W7714" t="str">
        <f t="shared" si="846"/>
        <v>Slow</v>
      </c>
    </row>
    <row r="7715" spans="1:23" x14ac:dyDescent="0.3">
      <c r="A7715">
        <v>607714</v>
      </c>
      <c r="B7715">
        <v>16959</v>
      </c>
      <c r="C7715">
        <v>25</v>
      </c>
      <c r="D7715" t="s">
        <v>4</v>
      </c>
      <c r="E7715" t="s">
        <v>13</v>
      </c>
      <c r="F7715" t="s">
        <v>30</v>
      </c>
      <c r="G7715" t="s">
        <v>27</v>
      </c>
      <c r="H7715" s="1">
        <v>44944</v>
      </c>
      <c r="I7715" t="s">
        <v>33</v>
      </c>
      <c r="J7715">
        <v>67</v>
      </c>
      <c r="K7715">
        <v>6.2</v>
      </c>
      <c r="L7715">
        <v>324.81</v>
      </c>
      <c r="M7715">
        <v>47.96</v>
      </c>
      <c r="N7715" t="s">
        <v>47</v>
      </c>
      <c r="O7715">
        <v>4</v>
      </c>
      <c r="P7715" t="str" cm="1">
        <f t="array" ref="P7715">_xlfn.IFS(C7715&lt;25,"18-24", C7715&lt;=35,"25-35", C7715&lt;=50,"36-50",TRUE,"50+")</f>
        <v>25-35</v>
      </c>
      <c r="Q7715" t="str">
        <f t="shared" si="840"/>
        <v>new</v>
      </c>
      <c r="R7715" t="str">
        <f t="shared" si="841"/>
        <v>medium</v>
      </c>
      <c r="S7715" t="str">
        <f t="shared" si="842"/>
        <v>medium</v>
      </c>
      <c r="T7715" t="str">
        <f t="shared" si="843"/>
        <v>Jan</v>
      </c>
      <c r="U7715">
        <f t="shared" si="844"/>
        <v>2023</v>
      </c>
      <c r="V7715" t="str">
        <f t="shared" si="845"/>
        <v>5-10</v>
      </c>
      <c r="W7715" t="str">
        <f t="shared" si="846"/>
        <v>Slow</v>
      </c>
    </row>
    <row r="7716" spans="1:23" x14ac:dyDescent="0.3">
      <c r="A7716">
        <v>607715</v>
      </c>
      <c r="B7716">
        <v>82118</v>
      </c>
      <c r="C7716">
        <v>24</v>
      </c>
      <c r="D7716" t="s">
        <v>7</v>
      </c>
      <c r="E7716" t="s">
        <v>13</v>
      </c>
      <c r="F7716" t="s">
        <v>30</v>
      </c>
      <c r="G7716" t="s">
        <v>27</v>
      </c>
      <c r="H7716" s="1">
        <v>45225</v>
      </c>
      <c r="I7716" t="s">
        <v>33</v>
      </c>
      <c r="J7716">
        <v>62</v>
      </c>
      <c r="K7716">
        <v>8.6999999999999993</v>
      </c>
      <c r="L7716">
        <v>231.21</v>
      </c>
      <c r="M7716">
        <v>111.11</v>
      </c>
      <c r="N7716" t="s">
        <v>48</v>
      </c>
      <c r="O7716">
        <v>5</v>
      </c>
      <c r="P7716" t="str" cm="1">
        <f t="array" ref="P7716">_xlfn.IFS(C7716&lt;25,"18-24", C7716&lt;=35,"25-35", C7716&lt;=50,"36-50",TRUE,"50+")</f>
        <v>18-24</v>
      </c>
      <c r="Q7716" t="str">
        <f t="shared" si="840"/>
        <v>new</v>
      </c>
      <c r="R7716" t="str">
        <f t="shared" si="841"/>
        <v>low</v>
      </c>
      <c r="S7716" t="str">
        <f t="shared" si="842"/>
        <v>High</v>
      </c>
      <c r="T7716" t="str">
        <f t="shared" si="843"/>
        <v>Oct</v>
      </c>
      <c r="U7716">
        <f t="shared" si="844"/>
        <v>2023</v>
      </c>
      <c r="V7716" t="str">
        <f t="shared" si="845"/>
        <v>5-10</v>
      </c>
      <c r="W7716" t="str">
        <f t="shared" si="846"/>
        <v>Slow</v>
      </c>
    </row>
    <row r="7717" spans="1:23" x14ac:dyDescent="0.3">
      <c r="A7717">
        <v>607716</v>
      </c>
      <c r="B7717">
        <v>90654</v>
      </c>
      <c r="C7717">
        <v>58</v>
      </c>
      <c r="D7717" t="s">
        <v>4</v>
      </c>
      <c r="E7717" t="s">
        <v>16</v>
      </c>
      <c r="F7717" t="s">
        <v>19</v>
      </c>
      <c r="G7717" t="s">
        <v>31</v>
      </c>
      <c r="H7717" s="1">
        <v>45243</v>
      </c>
      <c r="I7717" t="s">
        <v>34</v>
      </c>
      <c r="J7717">
        <v>72</v>
      </c>
      <c r="K7717">
        <v>13.1</v>
      </c>
      <c r="L7717">
        <v>1270.68</v>
      </c>
      <c r="M7717">
        <v>79.45</v>
      </c>
      <c r="N7717" t="s">
        <v>47</v>
      </c>
      <c r="O7717">
        <v>3</v>
      </c>
      <c r="P7717" t="str" cm="1">
        <f t="array" ref="P7717">_xlfn.IFS(C7717&lt;25,"18-24", C7717&lt;=35,"25-35", C7717&lt;=50,"36-50",TRUE,"50+")</f>
        <v>50+</v>
      </c>
      <c r="Q7717" t="str">
        <f t="shared" si="840"/>
        <v>new</v>
      </c>
      <c r="R7717" t="str">
        <f t="shared" si="841"/>
        <v>high value</v>
      </c>
      <c r="S7717" t="str">
        <f t="shared" si="842"/>
        <v>medium</v>
      </c>
      <c r="T7717" t="str">
        <f t="shared" si="843"/>
        <v>Nov</v>
      </c>
      <c r="U7717">
        <f t="shared" si="844"/>
        <v>2023</v>
      </c>
      <c r="V7717" t="str">
        <f t="shared" si="845"/>
        <v>10-15</v>
      </c>
      <c r="W7717" t="str">
        <f t="shared" si="846"/>
        <v>Slow</v>
      </c>
    </row>
    <row r="7718" spans="1:23" x14ac:dyDescent="0.3">
      <c r="A7718">
        <v>607717</v>
      </c>
      <c r="B7718">
        <v>72510</v>
      </c>
      <c r="C7718">
        <v>24</v>
      </c>
      <c r="D7718" t="s">
        <v>7</v>
      </c>
      <c r="E7718" t="s">
        <v>5</v>
      </c>
      <c r="F7718" t="s">
        <v>24</v>
      </c>
      <c r="G7718" t="s">
        <v>31</v>
      </c>
      <c r="H7718" s="1">
        <v>44674</v>
      </c>
      <c r="I7718" t="s">
        <v>34</v>
      </c>
      <c r="J7718">
        <v>24</v>
      </c>
      <c r="K7718">
        <v>7.4</v>
      </c>
      <c r="L7718">
        <v>951.19</v>
      </c>
      <c r="M7718">
        <v>117.64</v>
      </c>
      <c r="N7718" t="s">
        <v>48</v>
      </c>
      <c r="O7718">
        <v>2</v>
      </c>
      <c r="P7718" t="str" cm="1">
        <f t="array" ref="P7718">_xlfn.IFS(C7718&lt;25,"18-24", C7718&lt;=35,"25-35", C7718&lt;=50,"36-50",TRUE,"50+")</f>
        <v>18-24</v>
      </c>
      <c r="Q7718" t="str">
        <f t="shared" si="840"/>
        <v>new</v>
      </c>
      <c r="R7718" t="str">
        <f t="shared" si="841"/>
        <v>high value</v>
      </c>
      <c r="S7718" t="str">
        <f t="shared" si="842"/>
        <v>Low</v>
      </c>
      <c r="T7718" t="str">
        <f t="shared" si="843"/>
        <v>Apr</v>
      </c>
      <c r="U7718">
        <f t="shared" si="844"/>
        <v>2022</v>
      </c>
      <c r="V7718" t="str">
        <f t="shared" si="845"/>
        <v>5-10</v>
      </c>
      <c r="W7718" t="str">
        <f t="shared" si="846"/>
        <v>Fast</v>
      </c>
    </row>
    <row r="7719" spans="1:23" x14ac:dyDescent="0.3">
      <c r="A7719">
        <v>607718</v>
      </c>
      <c r="B7719">
        <v>83090</v>
      </c>
      <c r="C7719">
        <v>58</v>
      </c>
      <c r="D7719" t="s">
        <v>7</v>
      </c>
      <c r="E7719" t="s">
        <v>8</v>
      </c>
      <c r="F7719" t="s">
        <v>30</v>
      </c>
      <c r="G7719" t="s">
        <v>31</v>
      </c>
      <c r="H7719" s="1">
        <v>45617</v>
      </c>
      <c r="I7719" t="s">
        <v>33</v>
      </c>
      <c r="J7719">
        <v>38</v>
      </c>
      <c r="K7719">
        <v>8</v>
      </c>
      <c r="L7719">
        <v>951.11</v>
      </c>
      <c r="M7719">
        <v>63.09</v>
      </c>
      <c r="N7719" t="s">
        <v>49</v>
      </c>
      <c r="O7719">
        <v>1</v>
      </c>
      <c r="P7719" t="str" cm="1">
        <f t="array" ref="P7719">_xlfn.IFS(C7719&lt;25,"18-24", C7719&lt;=35,"25-35", C7719&lt;=50,"36-50",TRUE,"50+")</f>
        <v>50+</v>
      </c>
      <c r="Q7719" t="str">
        <f t="shared" si="840"/>
        <v>new</v>
      </c>
      <c r="R7719" t="str">
        <f t="shared" si="841"/>
        <v>high value</v>
      </c>
      <c r="S7719" t="str">
        <f t="shared" si="842"/>
        <v>Low</v>
      </c>
      <c r="T7719" t="str">
        <f t="shared" si="843"/>
        <v>Nov</v>
      </c>
      <c r="U7719">
        <f t="shared" si="844"/>
        <v>2024</v>
      </c>
      <c r="V7719" t="str">
        <f t="shared" si="845"/>
        <v>5-10</v>
      </c>
      <c r="W7719" t="str">
        <f t="shared" si="846"/>
        <v>Medium</v>
      </c>
    </row>
    <row r="7720" spans="1:23" x14ac:dyDescent="0.3">
      <c r="A7720">
        <v>607719</v>
      </c>
      <c r="B7720">
        <v>97057</v>
      </c>
      <c r="C7720">
        <v>22</v>
      </c>
      <c r="D7720" t="s">
        <v>7</v>
      </c>
      <c r="E7720" t="s">
        <v>13</v>
      </c>
      <c r="F7720" t="s">
        <v>26</v>
      </c>
      <c r="G7720" t="s">
        <v>27</v>
      </c>
      <c r="H7720" s="1">
        <v>44942</v>
      </c>
      <c r="I7720" t="s">
        <v>33</v>
      </c>
      <c r="J7720">
        <v>54</v>
      </c>
      <c r="K7720">
        <v>12.7</v>
      </c>
      <c r="L7720">
        <v>206.39</v>
      </c>
      <c r="M7720">
        <v>56.71</v>
      </c>
      <c r="N7720" t="s">
        <v>47</v>
      </c>
      <c r="O7720">
        <v>1</v>
      </c>
      <c r="P7720" t="str" cm="1">
        <f t="array" ref="P7720">_xlfn.IFS(C7720&lt;25,"18-24", C7720&lt;=35,"25-35", C7720&lt;=50,"36-50",TRUE,"50+")</f>
        <v>18-24</v>
      </c>
      <c r="Q7720" t="str">
        <f t="shared" si="840"/>
        <v>new</v>
      </c>
      <c r="R7720" t="str">
        <f t="shared" si="841"/>
        <v>low</v>
      </c>
      <c r="S7720" t="str">
        <f t="shared" si="842"/>
        <v>Low</v>
      </c>
      <c r="T7720" t="str">
        <f t="shared" si="843"/>
        <v>Jan</v>
      </c>
      <c r="U7720">
        <f t="shared" si="844"/>
        <v>2023</v>
      </c>
      <c r="V7720" t="str">
        <f t="shared" si="845"/>
        <v>10-15</v>
      </c>
      <c r="W7720" t="str">
        <f t="shared" si="846"/>
        <v>Slow</v>
      </c>
    </row>
    <row r="7721" spans="1:23" x14ac:dyDescent="0.3">
      <c r="A7721">
        <v>607720</v>
      </c>
      <c r="B7721">
        <v>51147</v>
      </c>
      <c r="C7721">
        <v>18</v>
      </c>
      <c r="D7721" t="s">
        <v>4</v>
      </c>
      <c r="E7721" t="s">
        <v>8</v>
      </c>
      <c r="F7721" t="s">
        <v>22</v>
      </c>
      <c r="G7721" t="s">
        <v>21</v>
      </c>
      <c r="H7721" s="1">
        <v>44838</v>
      </c>
      <c r="I7721" t="s">
        <v>34</v>
      </c>
      <c r="J7721">
        <v>49</v>
      </c>
      <c r="K7721">
        <v>6.4</v>
      </c>
      <c r="L7721">
        <v>1384.62</v>
      </c>
      <c r="M7721">
        <v>36.15</v>
      </c>
      <c r="N7721" t="s">
        <v>48</v>
      </c>
      <c r="O7721">
        <v>4</v>
      </c>
      <c r="P7721" t="str" cm="1">
        <f t="array" ref="P7721">_xlfn.IFS(C7721&lt;25,"18-24", C7721&lt;=35,"25-35", C7721&lt;=50,"36-50",TRUE,"50+")</f>
        <v>18-24</v>
      </c>
      <c r="Q7721" t="str">
        <f t="shared" si="840"/>
        <v>new</v>
      </c>
      <c r="R7721" t="str">
        <f t="shared" si="841"/>
        <v>high value</v>
      </c>
      <c r="S7721" t="str">
        <f t="shared" si="842"/>
        <v>medium</v>
      </c>
      <c r="T7721" t="str">
        <f t="shared" si="843"/>
        <v>Oct</v>
      </c>
      <c r="U7721">
        <f t="shared" si="844"/>
        <v>2022</v>
      </c>
      <c r="V7721" t="str">
        <f t="shared" si="845"/>
        <v>5-10</v>
      </c>
      <c r="W7721" t="str">
        <f t="shared" si="846"/>
        <v>Slow</v>
      </c>
    </row>
    <row r="7722" spans="1:23" x14ac:dyDescent="0.3">
      <c r="A7722">
        <v>607721</v>
      </c>
      <c r="B7722">
        <v>31836</v>
      </c>
      <c r="C7722">
        <v>19</v>
      </c>
      <c r="D7722" t="s">
        <v>4</v>
      </c>
      <c r="E7722" t="s">
        <v>11</v>
      </c>
      <c r="F7722" t="s">
        <v>18</v>
      </c>
      <c r="G7722" t="s">
        <v>23</v>
      </c>
      <c r="H7722" s="1">
        <v>45319</v>
      </c>
      <c r="I7722" t="s">
        <v>34</v>
      </c>
      <c r="J7722">
        <v>24</v>
      </c>
      <c r="K7722">
        <v>5.9</v>
      </c>
      <c r="L7722">
        <v>1073.51</v>
      </c>
      <c r="M7722">
        <v>78.510000000000005</v>
      </c>
      <c r="N7722" t="s">
        <v>49</v>
      </c>
      <c r="O7722">
        <v>3</v>
      </c>
      <c r="P7722" t="str" cm="1">
        <f t="array" ref="P7722">_xlfn.IFS(C7722&lt;25,"18-24", C7722&lt;=35,"25-35", C7722&lt;=50,"36-50",TRUE,"50+")</f>
        <v>18-24</v>
      </c>
      <c r="Q7722" t="str">
        <f t="shared" si="840"/>
        <v>new</v>
      </c>
      <c r="R7722" t="str">
        <f t="shared" si="841"/>
        <v>high value</v>
      </c>
      <c r="S7722" t="str">
        <f t="shared" si="842"/>
        <v>medium</v>
      </c>
      <c r="T7722" t="str">
        <f t="shared" si="843"/>
        <v>Jan</v>
      </c>
      <c r="U7722">
        <f t="shared" si="844"/>
        <v>2024</v>
      </c>
      <c r="V7722" t="str">
        <f t="shared" si="845"/>
        <v>5-10</v>
      </c>
      <c r="W7722" t="str">
        <f t="shared" si="846"/>
        <v>Fast</v>
      </c>
    </row>
    <row r="7723" spans="1:23" x14ac:dyDescent="0.3">
      <c r="A7723">
        <v>607722</v>
      </c>
      <c r="B7723">
        <v>20779</v>
      </c>
      <c r="C7723">
        <v>63</v>
      </c>
      <c r="D7723" t="s">
        <v>4</v>
      </c>
      <c r="E7723" t="s">
        <v>13</v>
      </c>
      <c r="F7723" t="s">
        <v>32</v>
      </c>
      <c r="G7723" t="s">
        <v>23</v>
      </c>
      <c r="H7723" s="1">
        <v>44801</v>
      </c>
      <c r="I7723" t="s">
        <v>34</v>
      </c>
      <c r="J7723">
        <v>80</v>
      </c>
      <c r="K7723">
        <v>3.3</v>
      </c>
      <c r="L7723">
        <v>746.67</v>
      </c>
      <c r="M7723">
        <v>115.81</v>
      </c>
      <c r="N7723" t="s">
        <v>49</v>
      </c>
      <c r="O7723">
        <v>3</v>
      </c>
      <c r="P7723" t="str" cm="1">
        <f t="array" ref="P7723">_xlfn.IFS(C7723&lt;25,"18-24", C7723&lt;=35,"25-35", C7723&lt;=50,"36-50",TRUE,"50+")</f>
        <v>50+</v>
      </c>
      <c r="Q7723" t="str">
        <f t="shared" si="840"/>
        <v>new</v>
      </c>
      <c r="R7723" t="str">
        <f t="shared" si="841"/>
        <v>high value</v>
      </c>
      <c r="S7723" t="str">
        <f t="shared" si="842"/>
        <v>medium</v>
      </c>
      <c r="T7723" t="str">
        <f t="shared" si="843"/>
        <v>Aug</v>
      </c>
      <c r="U7723">
        <f t="shared" si="844"/>
        <v>2022</v>
      </c>
      <c r="V7723" t="str">
        <f t="shared" si="845"/>
        <v>0-5</v>
      </c>
      <c r="W7723" t="str">
        <f t="shared" si="846"/>
        <v>Slow</v>
      </c>
    </row>
    <row r="7724" spans="1:23" x14ac:dyDescent="0.3">
      <c r="A7724">
        <v>607723</v>
      </c>
      <c r="B7724">
        <v>55331</v>
      </c>
      <c r="C7724">
        <v>55</v>
      </c>
      <c r="D7724" t="s">
        <v>4</v>
      </c>
      <c r="E7724" t="s">
        <v>16</v>
      </c>
      <c r="F7724" t="s">
        <v>24</v>
      </c>
      <c r="G7724" t="s">
        <v>29</v>
      </c>
      <c r="H7724" s="1">
        <v>44612</v>
      </c>
      <c r="I7724" t="s">
        <v>33</v>
      </c>
      <c r="J7724">
        <v>76</v>
      </c>
      <c r="K7724">
        <v>13.9</v>
      </c>
      <c r="L7724">
        <v>1456.43</v>
      </c>
      <c r="M7724">
        <v>116.01</v>
      </c>
      <c r="N7724" t="s">
        <v>48</v>
      </c>
      <c r="O7724">
        <v>1</v>
      </c>
      <c r="P7724" t="str" cm="1">
        <f t="array" ref="P7724">_xlfn.IFS(C7724&lt;25,"18-24", C7724&lt;=35,"25-35", C7724&lt;=50,"36-50",TRUE,"50+")</f>
        <v>50+</v>
      </c>
      <c r="Q7724" t="str">
        <f t="shared" si="840"/>
        <v>new</v>
      </c>
      <c r="R7724" t="str">
        <f t="shared" si="841"/>
        <v>high value</v>
      </c>
      <c r="S7724" t="str">
        <f t="shared" si="842"/>
        <v>Low</v>
      </c>
      <c r="T7724" t="str">
        <f t="shared" si="843"/>
        <v>Feb</v>
      </c>
      <c r="U7724">
        <f t="shared" si="844"/>
        <v>2022</v>
      </c>
      <c r="V7724" t="str">
        <f t="shared" si="845"/>
        <v>10-15</v>
      </c>
      <c r="W7724" t="str">
        <f t="shared" si="846"/>
        <v>Slow</v>
      </c>
    </row>
    <row r="7725" spans="1:23" x14ac:dyDescent="0.3">
      <c r="A7725">
        <v>607724</v>
      </c>
      <c r="B7725">
        <v>95852</v>
      </c>
      <c r="C7725">
        <v>22</v>
      </c>
      <c r="D7725" t="s">
        <v>7</v>
      </c>
      <c r="E7725" t="s">
        <v>16</v>
      </c>
      <c r="F7725" t="s">
        <v>32</v>
      </c>
      <c r="G7725" t="s">
        <v>27</v>
      </c>
      <c r="H7725" s="1">
        <v>45008</v>
      </c>
      <c r="I7725" t="s">
        <v>34</v>
      </c>
      <c r="J7725">
        <v>87</v>
      </c>
      <c r="K7725">
        <v>14.8</v>
      </c>
      <c r="L7725">
        <v>243.96</v>
      </c>
      <c r="M7725">
        <v>39.58</v>
      </c>
      <c r="N7725" t="s">
        <v>49</v>
      </c>
      <c r="O7725">
        <v>4</v>
      </c>
      <c r="P7725" t="str" cm="1">
        <f t="array" ref="P7725">_xlfn.IFS(C7725&lt;25,"18-24", C7725&lt;=35,"25-35", C7725&lt;=50,"36-50",TRUE,"50+")</f>
        <v>18-24</v>
      </c>
      <c r="Q7725" t="str">
        <f t="shared" si="840"/>
        <v>new</v>
      </c>
      <c r="R7725" t="str">
        <f t="shared" si="841"/>
        <v>low</v>
      </c>
      <c r="S7725" t="str">
        <f t="shared" si="842"/>
        <v>medium</v>
      </c>
      <c r="T7725" t="str">
        <f t="shared" si="843"/>
        <v>Mar</v>
      </c>
      <c r="U7725">
        <f t="shared" si="844"/>
        <v>2023</v>
      </c>
      <c r="V7725" t="str">
        <f t="shared" si="845"/>
        <v>10-15</v>
      </c>
      <c r="W7725" t="str">
        <f t="shared" si="846"/>
        <v>Slow</v>
      </c>
    </row>
    <row r="7726" spans="1:23" x14ac:dyDescent="0.3">
      <c r="A7726">
        <v>607725</v>
      </c>
      <c r="B7726">
        <v>74640</v>
      </c>
      <c r="C7726">
        <v>35</v>
      </c>
      <c r="D7726" t="s">
        <v>7</v>
      </c>
      <c r="E7726" t="s">
        <v>15</v>
      </c>
      <c r="F7726" t="s">
        <v>22</v>
      </c>
      <c r="G7726" t="s">
        <v>29</v>
      </c>
      <c r="H7726" s="1">
        <v>44932</v>
      </c>
      <c r="I7726" t="s">
        <v>34</v>
      </c>
      <c r="J7726">
        <v>28</v>
      </c>
      <c r="K7726">
        <v>7.8</v>
      </c>
      <c r="L7726">
        <v>235.07</v>
      </c>
      <c r="M7726">
        <v>62.35</v>
      </c>
      <c r="N7726" t="s">
        <v>47</v>
      </c>
      <c r="O7726">
        <v>1</v>
      </c>
      <c r="P7726" t="str" cm="1">
        <f t="array" ref="P7726">_xlfn.IFS(C7726&lt;25,"18-24", C7726&lt;=35,"25-35", C7726&lt;=50,"36-50",TRUE,"50+")</f>
        <v>25-35</v>
      </c>
      <c r="Q7726" t="str">
        <f t="shared" si="840"/>
        <v>new</v>
      </c>
      <c r="R7726" t="str">
        <f t="shared" si="841"/>
        <v>low</v>
      </c>
      <c r="S7726" t="str">
        <f t="shared" si="842"/>
        <v>Low</v>
      </c>
      <c r="T7726" t="str">
        <f t="shared" si="843"/>
        <v>Jan</v>
      </c>
      <c r="U7726">
        <f t="shared" si="844"/>
        <v>2023</v>
      </c>
      <c r="V7726" t="str">
        <f t="shared" si="845"/>
        <v>5-10</v>
      </c>
      <c r="W7726" t="str">
        <f t="shared" si="846"/>
        <v>Fast</v>
      </c>
    </row>
    <row r="7727" spans="1:23" x14ac:dyDescent="0.3">
      <c r="A7727">
        <v>607726</v>
      </c>
      <c r="B7727">
        <v>47626</v>
      </c>
      <c r="C7727">
        <v>29</v>
      </c>
      <c r="D7727" t="s">
        <v>7</v>
      </c>
      <c r="E7727" t="s">
        <v>5</v>
      </c>
      <c r="F7727" t="s">
        <v>19</v>
      </c>
      <c r="G7727" t="s">
        <v>23</v>
      </c>
      <c r="H7727" s="1">
        <v>45459</v>
      </c>
      <c r="I7727" t="s">
        <v>33</v>
      </c>
      <c r="J7727">
        <v>32</v>
      </c>
      <c r="K7727">
        <v>5.9</v>
      </c>
      <c r="L7727">
        <v>329.06</v>
      </c>
      <c r="M7727">
        <v>74.81</v>
      </c>
      <c r="N7727" t="s">
        <v>49</v>
      </c>
      <c r="O7727">
        <v>5</v>
      </c>
      <c r="P7727" t="str" cm="1">
        <f t="array" ref="P7727">_xlfn.IFS(C7727&lt;25,"18-24", C7727&lt;=35,"25-35", C7727&lt;=50,"36-50",TRUE,"50+")</f>
        <v>25-35</v>
      </c>
      <c r="Q7727" t="str">
        <f t="shared" si="840"/>
        <v>new</v>
      </c>
      <c r="R7727" t="str">
        <f t="shared" si="841"/>
        <v>medium</v>
      </c>
      <c r="S7727" t="str">
        <f t="shared" si="842"/>
        <v>High</v>
      </c>
      <c r="T7727" t="str">
        <f t="shared" si="843"/>
        <v>Jun</v>
      </c>
      <c r="U7727">
        <f t="shared" si="844"/>
        <v>2024</v>
      </c>
      <c r="V7727" t="str">
        <f t="shared" si="845"/>
        <v>5-10</v>
      </c>
      <c r="W7727" t="str">
        <f t="shared" si="846"/>
        <v>Medium</v>
      </c>
    </row>
    <row r="7728" spans="1:23" x14ac:dyDescent="0.3">
      <c r="A7728">
        <v>607727</v>
      </c>
      <c r="B7728">
        <v>69753</v>
      </c>
      <c r="C7728">
        <v>18</v>
      </c>
      <c r="D7728" t="s">
        <v>4</v>
      </c>
      <c r="E7728" t="s">
        <v>13</v>
      </c>
      <c r="F7728" t="s">
        <v>26</v>
      </c>
      <c r="G7728" t="s">
        <v>23</v>
      </c>
      <c r="H7728" s="1">
        <v>44600</v>
      </c>
      <c r="I7728" t="s">
        <v>33</v>
      </c>
      <c r="J7728">
        <v>38</v>
      </c>
      <c r="K7728">
        <v>11.6</v>
      </c>
      <c r="L7728">
        <v>896.83</v>
      </c>
      <c r="M7728">
        <v>35.450000000000003</v>
      </c>
      <c r="N7728" t="s">
        <v>47</v>
      </c>
      <c r="O7728">
        <v>5</v>
      </c>
      <c r="P7728" t="str" cm="1">
        <f t="array" ref="P7728">_xlfn.IFS(C7728&lt;25,"18-24", C7728&lt;=35,"25-35", C7728&lt;=50,"36-50",TRUE,"50+")</f>
        <v>18-24</v>
      </c>
      <c r="Q7728" t="str">
        <f t="shared" si="840"/>
        <v>new</v>
      </c>
      <c r="R7728" t="str">
        <f t="shared" si="841"/>
        <v>high value</v>
      </c>
      <c r="S7728" t="str">
        <f t="shared" si="842"/>
        <v>High</v>
      </c>
      <c r="T7728" t="str">
        <f t="shared" si="843"/>
        <v>Feb</v>
      </c>
      <c r="U7728">
        <f t="shared" si="844"/>
        <v>2022</v>
      </c>
      <c r="V7728" t="str">
        <f t="shared" si="845"/>
        <v>10-15</v>
      </c>
      <c r="W7728" t="str">
        <f t="shared" si="846"/>
        <v>Medium</v>
      </c>
    </row>
    <row r="7729" spans="1:23" x14ac:dyDescent="0.3">
      <c r="A7729">
        <v>607728</v>
      </c>
      <c r="B7729">
        <v>61378</v>
      </c>
      <c r="C7729">
        <v>26</v>
      </c>
      <c r="D7729" t="s">
        <v>7</v>
      </c>
      <c r="E7729" t="s">
        <v>16</v>
      </c>
      <c r="F7729" t="s">
        <v>30</v>
      </c>
      <c r="G7729" t="s">
        <v>29</v>
      </c>
      <c r="H7729" s="1">
        <v>44938</v>
      </c>
      <c r="I7729" t="s">
        <v>34</v>
      </c>
      <c r="J7729">
        <v>87</v>
      </c>
      <c r="K7729">
        <v>11.5</v>
      </c>
      <c r="L7729">
        <v>626.07000000000005</v>
      </c>
      <c r="M7729">
        <v>109.85</v>
      </c>
      <c r="N7729" t="s">
        <v>47</v>
      </c>
      <c r="O7729">
        <v>5</v>
      </c>
      <c r="P7729" t="str" cm="1">
        <f t="array" ref="P7729">_xlfn.IFS(C7729&lt;25,"18-24", C7729&lt;=35,"25-35", C7729&lt;=50,"36-50",TRUE,"50+")</f>
        <v>25-35</v>
      </c>
      <c r="Q7729" t="str">
        <f t="shared" si="840"/>
        <v>new</v>
      </c>
      <c r="R7729" t="str">
        <f t="shared" si="841"/>
        <v>high value</v>
      </c>
      <c r="S7729" t="str">
        <f t="shared" si="842"/>
        <v>High</v>
      </c>
      <c r="T7729" t="str">
        <f t="shared" si="843"/>
        <v>Jan</v>
      </c>
      <c r="U7729">
        <f t="shared" si="844"/>
        <v>2023</v>
      </c>
      <c r="V7729" t="str">
        <f t="shared" si="845"/>
        <v>10-15</v>
      </c>
      <c r="W7729" t="str">
        <f t="shared" si="846"/>
        <v>Slow</v>
      </c>
    </row>
    <row r="7730" spans="1:23" x14ac:dyDescent="0.3">
      <c r="A7730">
        <v>607729</v>
      </c>
      <c r="B7730">
        <v>78692</v>
      </c>
      <c r="C7730">
        <v>25</v>
      </c>
      <c r="D7730" t="s">
        <v>7</v>
      </c>
      <c r="E7730" t="s">
        <v>8</v>
      </c>
      <c r="F7730" t="s">
        <v>24</v>
      </c>
      <c r="G7730" t="s">
        <v>23</v>
      </c>
      <c r="H7730" s="1">
        <v>44690</v>
      </c>
      <c r="I7730" t="s">
        <v>34</v>
      </c>
      <c r="J7730">
        <v>33</v>
      </c>
      <c r="K7730">
        <v>13.5</v>
      </c>
      <c r="L7730">
        <v>620.61</v>
      </c>
      <c r="M7730">
        <v>91.99</v>
      </c>
      <c r="N7730" t="s">
        <v>49</v>
      </c>
      <c r="O7730">
        <v>5</v>
      </c>
      <c r="P7730" t="str" cm="1">
        <f t="array" ref="P7730">_xlfn.IFS(C7730&lt;25,"18-24", C7730&lt;=35,"25-35", C7730&lt;=50,"36-50",TRUE,"50+")</f>
        <v>25-35</v>
      </c>
      <c r="Q7730" t="str">
        <f t="shared" si="840"/>
        <v>new</v>
      </c>
      <c r="R7730" t="str">
        <f t="shared" si="841"/>
        <v>high value</v>
      </c>
      <c r="S7730" t="str">
        <f t="shared" si="842"/>
        <v>High</v>
      </c>
      <c r="T7730" t="str">
        <f t="shared" si="843"/>
        <v>May</v>
      </c>
      <c r="U7730">
        <f t="shared" si="844"/>
        <v>2022</v>
      </c>
      <c r="V7730" t="str">
        <f t="shared" si="845"/>
        <v>10-15</v>
      </c>
      <c r="W7730" t="str">
        <f t="shared" si="846"/>
        <v>Medium</v>
      </c>
    </row>
    <row r="7731" spans="1:23" x14ac:dyDescent="0.3">
      <c r="A7731">
        <v>607730</v>
      </c>
      <c r="B7731">
        <v>54710</v>
      </c>
      <c r="C7731">
        <v>44</v>
      </c>
      <c r="D7731" t="s">
        <v>4</v>
      </c>
      <c r="E7731" t="s">
        <v>15</v>
      </c>
      <c r="F7731" t="s">
        <v>28</v>
      </c>
      <c r="G7731" t="s">
        <v>27</v>
      </c>
      <c r="H7731" s="1">
        <v>45383</v>
      </c>
      <c r="I7731" t="s">
        <v>33</v>
      </c>
      <c r="J7731">
        <v>79</v>
      </c>
      <c r="K7731">
        <v>10.1</v>
      </c>
      <c r="L7731">
        <v>991.75</v>
      </c>
      <c r="M7731">
        <v>52.97</v>
      </c>
      <c r="N7731" t="s">
        <v>47</v>
      </c>
      <c r="O7731">
        <v>3</v>
      </c>
      <c r="P7731" t="str" cm="1">
        <f t="array" ref="P7731">_xlfn.IFS(C7731&lt;25,"18-24", C7731&lt;=35,"25-35", C7731&lt;=50,"36-50",TRUE,"50+")</f>
        <v>36-50</v>
      </c>
      <c r="Q7731" t="str">
        <f t="shared" si="840"/>
        <v>new</v>
      </c>
      <c r="R7731" t="str">
        <f t="shared" si="841"/>
        <v>high value</v>
      </c>
      <c r="S7731" t="str">
        <f t="shared" si="842"/>
        <v>medium</v>
      </c>
      <c r="T7731" t="str">
        <f t="shared" si="843"/>
        <v>Apr</v>
      </c>
      <c r="U7731">
        <f t="shared" si="844"/>
        <v>2024</v>
      </c>
      <c r="V7731" t="str">
        <f t="shared" si="845"/>
        <v>10-15</v>
      </c>
      <c r="W7731" t="str">
        <f t="shared" si="846"/>
        <v>Slow</v>
      </c>
    </row>
    <row r="7732" spans="1:23" x14ac:dyDescent="0.3">
      <c r="A7732">
        <v>607731</v>
      </c>
      <c r="B7732">
        <v>55560</v>
      </c>
      <c r="C7732">
        <v>18</v>
      </c>
      <c r="D7732" t="s">
        <v>4</v>
      </c>
      <c r="E7732" t="s">
        <v>5</v>
      </c>
      <c r="F7732" t="s">
        <v>30</v>
      </c>
      <c r="G7732" t="s">
        <v>21</v>
      </c>
      <c r="H7732" s="1">
        <v>45093</v>
      </c>
      <c r="I7732" t="s">
        <v>33</v>
      </c>
      <c r="J7732">
        <v>78</v>
      </c>
      <c r="K7732">
        <v>4.5</v>
      </c>
      <c r="L7732">
        <v>1245.03</v>
      </c>
      <c r="M7732">
        <v>26.95</v>
      </c>
      <c r="N7732" t="s">
        <v>50</v>
      </c>
      <c r="O7732">
        <v>4</v>
      </c>
      <c r="P7732" t="str" cm="1">
        <f t="array" ref="P7732">_xlfn.IFS(C7732&lt;25,"18-24", C7732&lt;=35,"25-35", C7732&lt;=50,"36-50",TRUE,"50+")</f>
        <v>18-24</v>
      </c>
      <c r="Q7732" t="str">
        <f t="shared" si="840"/>
        <v>new</v>
      </c>
      <c r="R7732" t="str">
        <f t="shared" si="841"/>
        <v>high value</v>
      </c>
      <c r="S7732" t="str">
        <f t="shared" si="842"/>
        <v>medium</v>
      </c>
      <c r="T7732" t="str">
        <f t="shared" si="843"/>
        <v>Jun</v>
      </c>
      <c r="U7732">
        <f t="shared" si="844"/>
        <v>2023</v>
      </c>
      <c r="V7732" t="str">
        <f t="shared" si="845"/>
        <v>0-5</v>
      </c>
      <c r="W7732" t="str">
        <f t="shared" si="846"/>
        <v>Slow</v>
      </c>
    </row>
    <row r="7733" spans="1:23" x14ac:dyDescent="0.3">
      <c r="A7733">
        <v>607732</v>
      </c>
      <c r="B7733">
        <v>46386</v>
      </c>
      <c r="C7733">
        <v>26</v>
      </c>
      <c r="D7733" t="s">
        <v>7</v>
      </c>
      <c r="E7733" t="s">
        <v>8</v>
      </c>
      <c r="F7733" t="s">
        <v>24</v>
      </c>
      <c r="G7733" t="s">
        <v>27</v>
      </c>
      <c r="H7733" s="1">
        <v>44662</v>
      </c>
      <c r="I7733" t="s">
        <v>34</v>
      </c>
      <c r="J7733">
        <v>79</v>
      </c>
      <c r="K7733">
        <v>14</v>
      </c>
      <c r="L7733">
        <v>1084.04</v>
      </c>
      <c r="M7733">
        <v>42.74</v>
      </c>
      <c r="N7733" t="s">
        <v>50</v>
      </c>
      <c r="O7733">
        <v>4</v>
      </c>
      <c r="P7733" t="str" cm="1">
        <f t="array" ref="P7733">_xlfn.IFS(C7733&lt;25,"18-24", C7733&lt;=35,"25-35", C7733&lt;=50,"36-50",TRUE,"50+")</f>
        <v>25-35</v>
      </c>
      <c r="Q7733" t="str">
        <f t="shared" si="840"/>
        <v>repeat</v>
      </c>
      <c r="R7733" t="str">
        <f t="shared" si="841"/>
        <v>high value</v>
      </c>
      <c r="S7733" t="str">
        <f t="shared" si="842"/>
        <v>medium</v>
      </c>
      <c r="T7733" t="str">
        <f t="shared" si="843"/>
        <v>Apr</v>
      </c>
      <c r="U7733">
        <f t="shared" si="844"/>
        <v>2022</v>
      </c>
      <c r="V7733" t="str">
        <f t="shared" si="845"/>
        <v>10-15</v>
      </c>
      <c r="W7733" t="str">
        <f t="shared" si="846"/>
        <v>Slow</v>
      </c>
    </row>
    <row r="7734" spans="1:23" x14ac:dyDescent="0.3">
      <c r="A7734">
        <v>607733</v>
      </c>
      <c r="B7734">
        <v>54953</v>
      </c>
      <c r="C7734">
        <v>28</v>
      </c>
      <c r="D7734" t="s">
        <v>7</v>
      </c>
      <c r="E7734" t="s">
        <v>8</v>
      </c>
      <c r="F7734" t="s">
        <v>18</v>
      </c>
      <c r="G7734" t="s">
        <v>29</v>
      </c>
      <c r="H7734" s="1">
        <v>44601</v>
      </c>
      <c r="I7734" t="s">
        <v>33</v>
      </c>
      <c r="J7734">
        <v>53</v>
      </c>
      <c r="K7734">
        <v>6.9</v>
      </c>
      <c r="L7734">
        <v>845.1</v>
      </c>
      <c r="M7734">
        <v>59.44</v>
      </c>
      <c r="N7734" t="s">
        <v>49</v>
      </c>
      <c r="O7734">
        <v>2</v>
      </c>
      <c r="P7734" t="str" cm="1">
        <f t="array" ref="P7734">_xlfn.IFS(C7734&lt;25,"18-24", C7734&lt;=35,"25-35", C7734&lt;=50,"36-50",TRUE,"50+")</f>
        <v>25-35</v>
      </c>
      <c r="Q7734" t="str">
        <f t="shared" si="840"/>
        <v>new</v>
      </c>
      <c r="R7734" t="str">
        <f t="shared" si="841"/>
        <v>high value</v>
      </c>
      <c r="S7734" t="str">
        <f t="shared" si="842"/>
        <v>Low</v>
      </c>
      <c r="T7734" t="str">
        <f t="shared" si="843"/>
        <v>Feb</v>
      </c>
      <c r="U7734">
        <f t="shared" si="844"/>
        <v>2022</v>
      </c>
      <c r="V7734" t="str">
        <f t="shared" si="845"/>
        <v>5-10</v>
      </c>
      <c r="W7734" t="str">
        <f t="shared" si="846"/>
        <v>Slow</v>
      </c>
    </row>
    <row r="7735" spans="1:23" x14ac:dyDescent="0.3">
      <c r="A7735">
        <v>607734</v>
      </c>
      <c r="B7735">
        <v>73218</v>
      </c>
      <c r="C7735">
        <v>56</v>
      </c>
      <c r="D7735" t="s">
        <v>7</v>
      </c>
      <c r="E7735" t="s">
        <v>8</v>
      </c>
      <c r="F7735" t="s">
        <v>28</v>
      </c>
      <c r="G7735" t="s">
        <v>25</v>
      </c>
      <c r="H7735" s="1">
        <v>44608</v>
      </c>
      <c r="I7735" t="s">
        <v>34</v>
      </c>
      <c r="J7735">
        <v>58</v>
      </c>
      <c r="K7735">
        <v>3.7</v>
      </c>
      <c r="L7735">
        <v>1070.81</v>
      </c>
      <c r="M7735">
        <v>25.52</v>
      </c>
      <c r="N7735" t="s">
        <v>47</v>
      </c>
      <c r="O7735">
        <v>2</v>
      </c>
      <c r="P7735" t="str" cm="1">
        <f t="array" ref="P7735">_xlfn.IFS(C7735&lt;25,"18-24", C7735&lt;=35,"25-35", C7735&lt;=50,"36-50",TRUE,"50+")</f>
        <v>50+</v>
      </c>
      <c r="Q7735" t="str">
        <f t="shared" si="840"/>
        <v>new</v>
      </c>
      <c r="R7735" t="str">
        <f t="shared" si="841"/>
        <v>high value</v>
      </c>
      <c r="S7735" t="str">
        <f t="shared" si="842"/>
        <v>Low</v>
      </c>
      <c r="T7735" t="str">
        <f t="shared" si="843"/>
        <v>Feb</v>
      </c>
      <c r="U7735">
        <f t="shared" si="844"/>
        <v>2022</v>
      </c>
      <c r="V7735" t="str">
        <f t="shared" si="845"/>
        <v>0-5</v>
      </c>
      <c r="W7735" t="str">
        <f t="shared" si="846"/>
        <v>Slow</v>
      </c>
    </row>
    <row r="7736" spans="1:23" x14ac:dyDescent="0.3">
      <c r="A7736">
        <v>607735</v>
      </c>
      <c r="B7736">
        <v>40484</v>
      </c>
      <c r="C7736">
        <v>45</v>
      </c>
      <c r="D7736" t="s">
        <v>7</v>
      </c>
      <c r="E7736" t="s">
        <v>13</v>
      </c>
      <c r="F7736" t="s">
        <v>30</v>
      </c>
      <c r="G7736" t="s">
        <v>25</v>
      </c>
      <c r="H7736" s="1">
        <v>44782</v>
      </c>
      <c r="I7736" t="s">
        <v>33</v>
      </c>
      <c r="J7736">
        <v>45</v>
      </c>
      <c r="K7736">
        <v>11.7</v>
      </c>
      <c r="L7736">
        <v>431.47</v>
      </c>
      <c r="M7736">
        <v>55.5</v>
      </c>
      <c r="N7736" t="s">
        <v>48</v>
      </c>
      <c r="O7736">
        <v>3</v>
      </c>
      <c r="P7736" t="str" cm="1">
        <f t="array" ref="P7736">_xlfn.IFS(C7736&lt;25,"18-24", C7736&lt;=35,"25-35", C7736&lt;=50,"36-50",TRUE,"50+")</f>
        <v>36-50</v>
      </c>
      <c r="Q7736" t="str">
        <f t="shared" si="840"/>
        <v>new</v>
      </c>
      <c r="R7736" t="str">
        <f t="shared" si="841"/>
        <v>medium</v>
      </c>
      <c r="S7736" t="str">
        <f t="shared" si="842"/>
        <v>medium</v>
      </c>
      <c r="T7736" t="str">
        <f t="shared" si="843"/>
        <v>Aug</v>
      </c>
      <c r="U7736">
        <f t="shared" si="844"/>
        <v>2022</v>
      </c>
      <c r="V7736" t="str">
        <f t="shared" si="845"/>
        <v>10-15</v>
      </c>
      <c r="W7736" t="str">
        <f t="shared" si="846"/>
        <v>Medium</v>
      </c>
    </row>
    <row r="7737" spans="1:23" x14ac:dyDescent="0.3">
      <c r="A7737">
        <v>607736</v>
      </c>
      <c r="B7737">
        <v>32640</v>
      </c>
      <c r="C7737">
        <v>38</v>
      </c>
      <c r="D7737" t="s">
        <v>7</v>
      </c>
      <c r="E7737" t="s">
        <v>5</v>
      </c>
      <c r="F7737" t="s">
        <v>22</v>
      </c>
      <c r="G7737" t="s">
        <v>31</v>
      </c>
      <c r="H7737" s="1">
        <v>44836</v>
      </c>
      <c r="I7737" t="s">
        <v>33</v>
      </c>
      <c r="J7737">
        <v>25</v>
      </c>
      <c r="K7737">
        <v>8.9</v>
      </c>
      <c r="L7737">
        <v>1362.14</v>
      </c>
      <c r="M7737">
        <v>117.42</v>
      </c>
      <c r="N7737" t="s">
        <v>48</v>
      </c>
      <c r="O7737">
        <v>5</v>
      </c>
      <c r="P7737" t="str" cm="1">
        <f t="array" ref="P7737">_xlfn.IFS(C7737&lt;25,"18-24", C7737&lt;=35,"25-35", C7737&lt;=50,"36-50",TRUE,"50+")</f>
        <v>36-50</v>
      </c>
      <c r="Q7737" t="str">
        <f t="shared" si="840"/>
        <v>new</v>
      </c>
      <c r="R7737" t="str">
        <f t="shared" si="841"/>
        <v>high value</v>
      </c>
      <c r="S7737" t="str">
        <f t="shared" si="842"/>
        <v>High</v>
      </c>
      <c r="T7737" t="str">
        <f t="shared" si="843"/>
        <v>Oct</v>
      </c>
      <c r="U7737">
        <f t="shared" si="844"/>
        <v>2022</v>
      </c>
      <c r="V7737" t="str">
        <f t="shared" si="845"/>
        <v>5-10</v>
      </c>
      <c r="W7737" t="str">
        <f t="shared" si="846"/>
        <v>Fast</v>
      </c>
    </row>
    <row r="7738" spans="1:23" x14ac:dyDescent="0.3">
      <c r="A7738">
        <v>607737</v>
      </c>
      <c r="B7738">
        <v>11484</v>
      </c>
      <c r="C7738">
        <v>62</v>
      </c>
      <c r="D7738" t="s">
        <v>4</v>
      </c>
      <c r="E7738" t="s">
        <v>15</v>
      </c>
      <c r="F7738" t="s">
        <v>30</v>
      </c>
      <c r="G7738" t="s">
        <v>29</v>
      </c>
      <c r="H7738" s="1">
        <v>45043</v>
      </c>
      <c r="I7738" t="s">
        <v>33</v>
      </c>
      <c r="J7738">
        <v>48</v>
      </c>
      <c r="K7738">
        <v>9.6999999999999993</v>
      </c>
      <c r="L7738">
        <v>532.87</v>
      </c>
      <c r="M7738">
        <v>39.51</v>
      </c>
      <c r="N7738" t="s">
        <v>50</v>
      </c>
      <c r="O7738">
        <v>5</v>
      </c>
      <c r="P7738" t="str" cm="1">
        <f t="array" ref="P7738">_xlfn.IFS(C7738&lt;25,"18-24", C7738&lt;=35,"25-35", C7738&lt;=50,"36-50",TRUE,"50+")</f>
        <v>50+</v>
      </c>
      <c r="Q7738" t="str">
        <f t="shared" si="840"/>
        <v>repeat</v>
      </c>
      <c r="R7738" t="str">
        <f t="shared" si="841"/>
        <v>high value</v>
      </c>
      <c r="S7738" t="str">
        <f t="shared" si="842"/>
        <v>High</v>
      </c>
      <c r="T7738" t="str">
        <f t="shared" si="843"/>
        <v>Apr</v>
      </c>
      <c r="U7738">
        <f t="shared" si="844"/>
        <v>2023</v>
      </c>
      <c r="V7738" t="str">
        <f t="shared" si="845"/>
        <v>5-10</v>
      </c>
      <c r="W7738" t="str">
        <f t="shared" si="846"/>
        <v>Slow</v>
      </c>
    </row>
    <row r="7739" spans="1:23" x14ac:dyDescent="0.3">
      <c r="A7739">
        <v>607738</v>
      </c>
      <c r="B7739">
        <v>70475</v>
      </c>
      <c r="C7739">
        <v>26</v>
      </c>
      <c r="D7739" t="s">
        <v>7</v>
      </c>
      <c r="E7739" t="s">
        <v>16</v>
      </c>
      <c r="F7739" t="s">
        <v>28</v>
      </c>
      <c r="G7739" t="s">
        <v>25</v>
      </c>
      <c r="H7739" s="1">
        <v>45398</v>
      </c>
      <c r="I7739" t="s">
        <v>34</v>
      </c>
      <c r="J7739">
        <v>47</v>
      </c>
      <c r="K7739">
        <v>13.4</v>
      </c>
      <c r="L7739">
        <v>1281.25</v>
      </c>
      <c r="M7739">
        <v>44.13</v>
      </c>
      <c r="N7739" t="s">
        <v>48</v>
      </c>
      <c r="O7739">
        <v>1</v>
      </c>
      <c r="P7739" t="str" cm="1">
        <f t="array" ref="P7739">_xlfn.IFS(C7739&lt;25,"18-24", C7739&lt;=35,"25-35", C7739&lt;=50,"36-50",TRUE,"50+")</f>
        <v>25-35</v>
      </c>
      <c r="Q7739" t="str">
        <f t="shared" si="840"/>
        <v>new</v>
      </c>
      <c r="R7739" t="str">
        <f t="shared" si="841"/>
        <v>high value</v>
      </c>
      <c r="S7739" t="str">
        <f t="shared" si="842"/>
        <v>Low</v>
      </c>
      <c r="T7739" t="str">
        <f t="shared" si="843"/>
        <v>Apr</v>
      </c>
      <c r="U7739">
        <f t="shared" si="844"/>
        <v>2024</v>
      </c>
      <c r="V7739" t="str">
        <f t="shared" si="845"/>
        <v>10-15</v>
      </c>
      <c r="W7739" t="str">
        <f t="shared" si="846"/>
        <v>Slow</v>
      </c>
    </row>
    <row r="7740" spans="1:23" x14ac:dyDescent="0.3">
      <c r="A7740">
        <v>607739</v>
      </c>
      <c r="B7740">
        <v>93237</v>
      </c>
      <c r="C7740">
        <v>63</v>
      </c>
      <c r="D7740" t="s">
        <v>4</v>
      </c>
      <c r="E7740" t="s">
        <v>5</v>
      </c>
      <c r="F7740" t="s">
        <v>26</v>
      </c>
      <c r="G7740" t="s">
        <v>23</v>
      </c>
      <c r="H7740" s="1">
        <v>44901</v>
      </c>
      <c r="I7740" t="s">
        <v>33</v>
      </c>
      <c r="J7740">
        <v>79</v>
      </c>
      <c r="K7740">
        <v>14</v>
      </c>
      <c r="L7740">
        <v>296.36</v>
      </c>
      <c r="M7740">
        <v>21.28</v>
      </c>
      <c r="N7740" t="s">
        <v>50</v>
      </c>
      <c r="O7740">
        <v>3</v>
      </c>
      <c r="P7740" t="str" cm="1">
        <f t="array" ref="P7740">_xlfn.IFS(C7740&lt;25,"18-24", C7740&lt;=35,"25-35", C7740&lt;=50,"36-50",TRUE,"50+")</f>
        <v>50+</v>
      </c>
      <c r="Q7740" t="str">
        <f t="shared" si="840"/>
        <v>new</v>
      </c>
      <c r="R7740" t="str">
        <f t="shared" si="841"/>
        <v>medium</v>
      </c>
      <c r="S7740" t="str">
        <f t="shared" si="842"/>
        <v>medium</v>
      </c>
      <c r="T7740" t="str">
        <f t="shared" si="843"/>
        <v>Dec</v>
      </c>
      <c r="U7740">
        <f t="shared" si="844"/>
        <v>2022</v>
      </c>
      <c r="V7740" t="str">
        <f t="shared" si="845"/>
        <v>10-15</v>
      </c>
      <c r="W7740" t="str">
        <f t="shared" si="846"/>
        <v>Slow</v>
      </c>
    </row>
    <row r="7741" spans="1:23" x14ac:dyDescent="0.3">
      <c r="A7741">
        <v>607740</v>
      </c>
      <c r="B7741">
        <v>14018</v>
      </c>
      <c r="C7741">
        <v>18</v>
      </c>
      <c r="D7741" t="s">
        <v>4</v>
      </c>
      <c r="E7741" t="s">
        <v>13</v>
      </c>
      <c r="F7741" t="s">
        <v>26</v>
      </c>
      <c r="G7741" t="s">
        <v>23</v>
      </c>
      <c r="H7741" s="1">
        <v>45537</v>
      </c>
      <c r="I7741" t="s">
        <v>34</v>
      </c>
      <c r="J7741">
        <v>36</v>
      </c>
      <c r="K7741">
        <v>1.2</v>
      </c>
      <c r="L7741">
        <v>161.63999999999999</v>
      </c>
      <c r="M7741">
        <v>36.82</v>
      </c>
      <c r="N7741" t="s">
        <v>47</v>
      </c>
      <c r="O7741">
        <v>1</v>
      </c>
      <c r="P7741" t="str" cm="1">
        <f t="array" ref="P7741">_xlfn.IFS(C7741&lt;25,"18-24", C7741&lt;=35,"25-35", C7741&lt;=50,"36-50",TRUE,"50+")</f>
        <v>18-24</v>
      </c>
      <c r="Q7741" t="str">
        <f t="shared" si="840"/>
        <v>new</v>
      </c>
      <c r="R7741" t="str">
        <f t="shared" si="841"/>
        <v>low</v>
      </c>
      <c r="S7741" t="str">
        <f t="shared" si="842"/>
        <v>Low</v>
      </c>
      <c r="T7741" t="str">
        <f t="shared" si="843"/>
        <v>Sep</v>
      </c>
      <c r="U7741">
        <f t="shared" si="844"/>
        <v>2024</v>
      </c>
      <c r="V7741" t="str">
        <f t="shared" si="845"/>
        <v>0-5</v>
      </c>
      <c r="W7741" t="str">
        <f t="shared" si="846"/>
        <v>Medium</v>
      </c>
    </row>
    <row r="7742" spans="1:23" x14ac:dyDescent="0.3">
      <c r="A7742">
        <v>607741</v>
      </c>
      <c r="B7742">
        <v>25153</v>
      </c>
      <c r="C7742">
        <v>27</v>
      </c>
      <c r="D7742" t="s">
        <v>4</v>
      </c>
      <c r="E7742" t="s">
        <v>16</v>
      </c>
      <c r="F7742" t="s">
        <v>18</v>
      </c>
      <c r="G7742" t="s">
        <v>31</v>
      </c>
      <c r="H7742" s="1">
        <v>44639</v>
      </c>
      <c r="I7742" t="s">
        <v>34</v>
      </c>
      <c r="J7742">
        <v>27</v>
      </c>
      <c r="K7742">
        <v>11</v>
      </c>
      <c r="L7742">
        <v>296.88</v>
      </c>
      <c r="M7742">
        <v>75.760000000000005</v>
      </c>
      <c r="N7742" t="s">
        <v>47</v>
      </c>
      <c r="O7742">
        <v>3</v>
      </c>
      <c r="P7742" t="str" cm="1">
        <f t="array" ref="P7742">_xlfn.IFS(C7742&lt;25,"18-24", C7742&lt;=35,"25-35", C7742&lt;=50,"36-50",TRUE,"50+")</f>
        <v>25-35</v>
      </c>
      <c r="Q7742" t="str">
        <f t="shared" si="840"/>
        <v>new</v>
      </c>
      <c r="R7742" t="str">
        <f t="shared" si="841"/>
        <v>medium</v>
      </c>
      <c r="S7742" t="str">
        <f t="shared" si="842"/>
        <v>medium</v>
      </c>
      <c r="T7742" t="str">
        <f t="shared" si="843"/>
        <v>Mar</v>
      </c>
      <c r="U7742">
        <f t="shared" si="844"/>
        <v>2022</v>
      </c>
      <c r="V7742" t="str">
        <f t="shared" si="845"/>
        <v>10-15</v>
      </c>
      <c r="W7742" t="str">
        <f t="shared" si="846"/>
        <v>Fast</v>
      </c>
    </row>
    <row r="7743" spans="1:23" x14ac:dyDescent="0.3">
      <c r="A7743">
        <v>607742</v>
      </c>
      <c r="B7743">
        <v>64099</v>
      </c>
      <c r="C7743">
        <v>31</v>
      </c>
      <c r="D7743" t="s">
        <v>7</v>
      </c>
      <c r="E7743" t="s">
        <v>16</v>
      </c>
      <c r="F7743" t="s">
        <v>28</v>
      </c>
      <c r="G7743" t="s">
        <v>27</v>
      </c>
      <c r="H7743" s="1">
        <v>45152</v>
      </c>
      <c r="I7743" t="s">
        <v>33</v>
      </c>
      <c r="J7743">
        <v>80</v>
      </c>
      <c r="K7743">
        <v>3.8</v>
      </c>
      <c r="L7743">
        <v>1107.56</v>
      </c>
      <c r="M7743">
        <v>55.47</v>
      </c>
      <c r="N7743" t="s">
        <v>47</v>
      </c>
      <c r="O7743">
        <v>2</v>
      </c>
      <c r="P7743" t="str" cm="1">
        <f t="array" ref="P7743">_xlfn.IFS(C7743&lt;25,"18-24", C7743&lt;=35,"25-35", C7743&lt;=50,"36-50",TRUE,"50+")</f>
        <v>25-35</v>
      </c>
      <c r="Q7743" t="str">
        <f t="shared" si="840"/>
        <v>new</v>
      </c>
      <c r="R7743" t="str">
        <f t="shared" si="841"/>
        <v>high value</v>
      </c>
      <c r="S7743" t="str">
        <f t="shared" si="842"/>
        <v>Low</v>
      </c>
      <c r="T7743" t="str">
        <f t="shared" si="843"/>
        <v>Aug</v>
      </c>
      <c r="U7743">
        <f t="shared" si="844"/>
        <v>2023</v>
      </c>
      <c r="V7743" t="str">
        <f t="shared" si="845"/>
        <v>0-5</v>
      </c>
      <c r="W7743" t="str">
        <f t="shared" si="846"/>
        <v>Slow</v>
      </c>
    </row>
    <row r="7744" spans="1:23" x14ac:dyDescent="0.3">
      <c r="A7744">
        <v>607743</v>
      </c>
      <c r="B7744">
        <v>96894</v>
      </c>
      <c r="C7744">
        <v>41</v>
      </c>
      <c r="D7744" t="s">
        <v>4</v>
      </c>
      <c r="E7744" t="s">
        <v>11</v>
      </c>
      <c r="F7744" t="s">
        <v>32</v>
      </c>
      <c r="G7744" t="s">
        <v>25</v>
      </c>
      <c r="H7744" s="1">
        <v>45524</v>
      </c>
      <c r="I7744" t="s">
        <v>34</v>
      </c>
      <c r="J7744">
        <v>56</v>
      </c>
      <c r="K7744">
        <v>14.4</v>
      </c>
      <c r="L7744">
        <v>652.26</v>
      </c>
      <c r="M7744">
        <v>29.65</v>
      </c>
      <c r="N7744" t="s">
        <v>47</v>
      </c>
      <c r="O7744">
        <v>2</v>
      </c>
      <c r="P7744" t="str" cm="1">
        <f t="array" ref="P7744">_xlfn.IFS(C7744&lt;25,"18-24", C7744&lt;=35,"25-35", C7744&lt;=50,"36-50",TRUE,"50+")</f>
        <v>36-50</v>
      </c>
      <c r="Q7744" t="str">
        <f t="shared" si="840"/>
        <v>new</v>
      </c>
      <c r="R7744" t="str">
        <f t="shared" si="841"/>
        <v>high value</v>
      </c>
      <c r="S7744" t="str">
        <f t="shared" si="842"/>
        <v>Low</v>
      </c>
      <c r="T7744" t="str">
        <f t="shared" si="843"/>
        <v>Aug</v>
      </c>
      <c r="U7744">
        <f t="shared" si="844"/>
        <v>2024</v>
      </c>
      <c r="V7744" t="str">
        <f t="shared" si="845"/>
        <v>10-15</v>
      </c>
      <c r="W7744" t="str">
        <f t="shared" si="846"/>
        <v>Slow</v>
      </c>
    </row>
    <row r="7745" spans="1:23" x14ac:dyDescent="0.3">
      <c r="A7745">
        <v>607744</v>
      </c>
      <c r="B7745">
        <v>27897</v>
      </c>
      <c r="C7745">
        <v>37</v>
      </c>
      <c r="D7745" t="s">
        <v>4</v>
      </c>
      <c r="E7745" t="s">
        <v>5</v>
      </c>
      <c r="F7745" t="s">
        <v>19</v>
      </c>
      <c r="G7745" t="s">
        <v>25</v>
      </c>
      <c r="H7745" s="1">
        <v>44580</v>
      </c>
      <c r="I7745" t="s">
        <v>33</v>
      </c>
      <c r="J7745">
        <v>44</v>
      </c>
      <c r="K7745">
        <v>6.2</v>
      </c>
      <c r="L7745">
        <v>1227.8800000000001</v>
      </c>
      <c r="M7745">
        <v>75</v>
      </c>
      <c r="N7745" t="s">
        <v>50</v>
      </c>
      <c r="O7745">
        <v>2</v>
      </c>
      <c r="P7745" t="str" cm="1">
        <f t="array" ref="P7745">_xlfn.IFS(C7745&lt;25,"18-24", C7745&lt;=35,"25-35", C7745&lt;=50,"36-50",TRUE,"50+")</f>
        <v>36-50</v>
      </c>
      <c r="Q7745" t="str">
        <f t="shared" si="840"/>
        <v>new</v>
      </c>
      <c r="R7745" t="str">
        <f t="shared" si="841"/>
        <v>high value</v>
      </c>
      <c r="S7745" t="str">
        <f t="shared" si="842"/>
        <v>Low</v>
      </c>
      <c r="T7745" t="str">
        <f t="shared" si="843"/>
        <v>Jan</v>
      </c>
      <c r="U7745">
        <f t="shared" si="844"/>
        <v>2022</v>
      </c>
      <c r="V7745" t="str">
        <f t="shared" si="845"/>
        <v>5-10</v>
      </c>
      <c r="W7745" t="str">
        <f t="shared" si="846"/>
        <v>Medium</v>
      </c>
    </row>
    <row r="7746" spans="1:23" x14ac:dyDescent="0.3">
      <c r="A7746">
        <v>607745</v>
      </c>
      <c r="B7746">
        <v>26763</v>
      </c>
      <c r="C7746">
        <v>48</v>
      </c>
      <c r="D7746" t="s">
        <v>4</v>
      </c>
      <c r="E7746" t="s">
        <v>8</v>
      </c>
      <c r="F7746" t="s">
        <v>26</v>
      </c>
      <c r="G7746" t="s">
        <v>21</v>
      </c>
      <c r="H7746" s="1">
        <v>44747</v>
      </c>
      <c r="I7746" t="s">
        <v>33</v>
      </c>
      <c r="J7746">
        <v>29</v>
      </c>
      <c r="K7746">
        <v>5.4</v>
      </c>
      <c r="L7746">
        <v>1241.8399999999999</v>
      </c>
      <c r="M7746">
        <v>119.22</v>
      </c>
      <c r="N7746" t="s">
        <v>48</v>
      </c>
      <c r="O7746">
        <v>3</v>
      </c>
      <c r="P7746" t="str" cm="1">
        <f t="array" ref="P7746">_xlfn.IFS(C7746&lt;25,"18-24", C7746&lt;=35,"25-35", C7746&lt;=50,"36-50",TRUE,"50+")</f>
        <v>36-50</v>
      </c>
      <c r="Q7746" t="str">
        <f t="shared" si="840"/>
        <v>new</v>
      </c>
      <c r="R7746" t="str">
        <f t="shared" si="841"/>
        <v>high value</v>
      </c>
      <c r="S7746" t="str">
        <f t="shared" si="842"/>
        <v>medium</v>
      </c>
      <c r="T7746" t="str">
        <f t="shared" si="843"/>
        <v>Jul</v>
      </c>
      <c r="U7746">
        <f t="shared" si="844"/>
        <v>2022</v>
      </c>
      <c r="V7746" t="str">
        <f t="shared" si="845"/>
        <v>5-10</v>
      </c>
      <c r="W7746" t="str">
        <f t="shared" si="846"/>
        <v>Fast</v>
      </c>
    </row>
    <row r="7747" spans="1:23" x14ac:dyDescent="0.3">
      <c r="A7747">
        <v>607746</v>
      </c>
      <c r="B7747">
        <v>33396</v>
      </c>
      <c r="C7747">
        <v>30</v>
      </c>
      <c r="D7747" t="s">
        <v>4</v>
      </c>
      <c r="E7747" t="s">
        <v>8</v>
      </c>
      <c r="F7747" t="s">
        <v>24</v>
      </c>
      <c r="G7747" t="s">
        <v>25</v>
      </c>
      <c r="H7747" s="1">
        <v>45085</v>
      </c>
      <c r="I7747" t="s">
        <v>34</v>
      </c>
      <c r="J7747">
        <v>54</v>
      </c>
      <c r="K7747">
        <v>9.9</v>
      </c>
      <c r="L7747">
        <v>312.39999999999998</v>
      </c>
      <c r="M7747">
        <v>68.989999999999995</v>
      </c>
      <c r="N7747" t="s">
        <v>49</v>
      </c>
      <c r="O7747">
        <v>1</v>
      </c>
      <c r="P7747" t="str" cm="1">
        <f t="array" ref="P7747">_xlfn.IFS(C7747&lt;25,"18-24", C7747&lt;=35,"25-35", C7747&lt;=50,"36-50",TRUE,"50+")</f>
        <v>25-35</v>
      </c>
      <c r="Q7747" t="str">
        <f t="shared" ref="Q7747:Q7810" si="847">IF(COUNTIF($B:$B,B7747)&gt;1,"repeat","new")</f>
        <v>new</v>
      </c>
      <c r="R7747" t="str">
        <f t="shared" ref="R7747:R7810" si="848">IF(L7747&gt;500,"high value",IF( L7747&gt;250,"medium","low"))</f>
        <v>medium</v>
      </c>
      <c r="S7747" t="str">
        <f t="shared" ref="S7747:S7810" si="849">IF(O7747&lt;=2,"Low",IF(O7747&lt;=4,"medium","High"))</f>
        <v>Low</v>
      </c>
      <c r="T7747" t="str">
        <f t="shared" ref="T7747:T7810" si="850">TEXT(H7747,"MMM")</f>
        <v>Jun</v>
      </c>
      <c r="U7747">
        <f t="shared" ref="U7747:U7810" si="851">YEAR(H7747)</f>
        <v>2023</v>
      </c>
      <c r="V7747" t="str">
        <f t="shared" ref="V7747:V7810" si="852">IF(K7747&lt;=5,"0-5",IF(K7747&lt;=10,"5-10",IF(K7747&lt;=15,"10-15","15+")))</f>
        <v>5-10</v>
      </c>
      <c r="W7747" t="str">
        <f t="shared" ref="W7747:W7810" si="853">IF(J7747&lt;=30,"Fast",IF(J7747&lt;=45,"Medium","Slow"))</f>
        <v>Slow</v>
      </c>
    </row>
    <row r="7748" spans="1:23" x14ac:dyDescent="0.3">
      <c r="A7748">
        <v>607747</v>
      </c>
      <c r="B7748">
        <v>62992</v>
      </c>
      <c r="C7748">
        <v>45</v>
      </c>
      <c r="D7748" t="s">
        <v>7</v>
      </c>
      <c r="E7748" t="s">
        <v>11</v>
      </c>
      <c r="F7748" t="s">
        <v>24</v>
      </c>
      <c r="G7748" t="s">
        <v>21</v>
      </c>
      <c r="H7748" s="1">
        <v>44767</v>
      </c>
      <c r="I7748" t="s">
        <v>34</v>
      </c>
      <c r="J7748">
        <v>82</v>
      </c>
      <c r="K7748">
        <v>2.1</v>
      </c>
      <c r="L7748">
        <v>165.7</v>
      </c>
      <c r="M7748">
        <v>119.26</v>
      </c>
      <c r="N7748" t="s">
        <v>49</v>
      </c>
      <c r="O7748">
        <v>1</v>
      </c>
      <c r="P7748" t="str" cm="1">
        <f t="array" ref="P7748">_xlfn.IFS(C7748&lt;25,"18-24", C7748&lt;=35,"25-35", C7748&lt;=50,"36-50",TRUE,"50+")</f>
        <v>36-50</v>
      </c>
      <c r="Q7748" t="str">
        <f t="shared" si="847"/>
        <v>new</v>
      </c>
      <c r="R7748" t="str">
        <f t="shared" si="848"/>
        <v>low</v>
      </c>
      <c r="S7748" t="str">
        <f t="shared" si="849"/>
        <v>Low</v>
      </c>
      <c r="T7748" t="str">
        <f t="shared" si="850"/>
        <v>Jul</v>
      </c>
      <c r="U7748">
        <f t="shared" si="851"/>
        <v>2022</v>
      </c>
      <c r="V7748" t="str">
        <f t="shared" si="852"/>
        <v>0-5</v>
      </c>
      <c r="W7748" t="str">
        <f t="shared" si="853"/>
        <v>Slow</v>
      </c>
    </row>
    <row r="7749" spans="1:23" x14ac:dyDescent="0.3">
      <c r="A7749">
        <v>607748</v>
      </c>
      <c r="B7749">
        <v>11060</v>
      </c>
      <c r="C7749">
        <v>20</v>
      </c>
      <c r="D7749" t="s">
        <v>7</v>
      </c>
      <c r="E7749" t="s">
        <v>15</v>
      </c>
      <c r="F7749" t="s">
        <v>19</v>
      </c>
      <c r="G7749" t="s">
        <v>29</v>
      </c>
      <c r="H7749" s="1">
        <v>45001</v>
      </c>
      <c r="I7749" t="s">
        <v>33</v>
      </c>
      <c r="J7749">
        <v>48</v>
      </c>
      <c r="K7749">
        <v>6</v>
      </c>
      <c r="L7749">
        <v>344.9</v>
      </c>
      <c r="M7749">
        <v>76.44</v>
      </c>
      <c r="N7749" t="s">
        <v>47</v>
      </c>
      <c r="O7749">
        <v>5</v>
      </c>
      <c r="P7749" t="str" cm="1">
        <f t="array" ref="P7749">_xlfn.IFS(C7749&lt;25,"18-24", C7749&lt;=35,"25-35", C7749&lt;=50,"36-50",TRUE,"50+")</f>
        <v>18-24</v>
      </c>
      <c r="Q7749" t="str">
        <f t="shared" si="847"/>
        <v>new</v>
      </c>
      <c r="R7749" t="str">
        <f t="shared" si="848"/>
        <v>medium</v>
      </c>
      <c r="S7749" t="str">
        <f t="shared" si="849"/>
        <v>High</v>
      </c>
      <c r="T7749" t="str">
        <f t="shared" si="850"/>
        <v>Mar</v>
      </c>
      <c r="U7749">
        <f t="shared" si="851"/>
        <v>2023</v>
      </c>
      <c r="V7749" t="str">
        <f t="shared" si="852"/>
        <v>5-10</v>
      </c>
      <c r="W7749" t="str">
        <f t="shared" si="853"/>
        <v>Slow</v>
      </c>
    </row>
    <row r="7750" spans="1:23" x14ac:dyDescent="0.3">
      <c r="A7750">
        <v>607749</v>
      </c>
      <c r="B7750">
        <v>65315</v>
      </c>
      <c r="C7750">
        <v>35</v>
      </c>
      <c r="D7750" t="s">
        <v>4</v>
      </c>
      <c r="E7750" t="s">
        <v>5</v>
      </c>
      <c r="F7750" t="s">
        <v>19</v>
      </c>
      <c r="G7750" t="s">
        <v>21</v>
      </c>
      <c r="H7750" s="1">
        <v>45041</v>
      </c>
      <c r="I7750" t="s">
        <v>33</v>
      </c>
      <c r="J7750">
        <v>73</v>
      </c>
      <c r="K7750">
        <v>4.0999999999999996</v>
      </c>
      <c r="L7750">
        <v>1320.7</v>
      </c>
      <c r="M7750">
        <v>30.2</v>
      </c>
      <c r="N7750" t="s">
        <v>49</v>
      </c>
      <c r="O7750">
        <v>1</v>
      </c>
      <c r="P7750" t="str" cm="1">
        <f t="array" ref="P7750">_xlfn.IFS(C7750&lt;25,"18-24", C7750&lt;=35,"25-35", C7750&lt;=50,"36-50",TRUE,"50+")</f>
        <v>25-35</v>
      </c>
      <c r="Q7750" t="str">
        <f t="shared" si="847"/>
        <v>new</v>
      </c>
      <c r="R7750" t="str">
        <f t="shared" si="848"/>
        <v>high value</v>
      </c>
      <c r="S7750" t="str">
        <f t="shared" si="849"/>
        <v>Low</v>
      </c>
      <c r="T7750" t="str">
        <f t="shared" si="850"/>
        <v>Apr</v>
      </c>
      <c r="U7750">
        <f t="shared" si="851"/>
        <v>2023</v>
      </c>
      <c r="V7750" t="str">
        <f t="shared" si="852"/>
        <v>0-5</v>
      </c>
      <c r="W7750" t="str">
        <f t="shared" si="853"/>
        <v>Slow</v>
      </c>
    </row>
    <row r="7751" spans="1:23" x14ac:dyDescent="0.3">
      <c r="A7751">
        <v>607750</v>
      </c>
      <c r="B7751">
        <v>28210</v>
      </c>
      <c r="C7751">
        <v>43</v>
      </c>
      <c r="D7751" t="s">
        <v>4</v>
      </c>
      <c r="E7751" t="s">
        <v>16</v>
      </c>
      <c r="F7751" t="s">
        <v>19</v>
      </c>
      <c r="G7751" t="s">
        <v>29</v>
      </c>
      <c r="H7751" s="1">
        <v>44804</v>
      </c>
      <c r="I7751" t="s">
        <v>33</v>
      </c>
      <c r="J7751">
        <v>63</v>
      </c>
      <c r="K7751">
        <v>9.3000000000000007</v>
      </c>
      <c r="L7751">
        <v>1371.2</v>
      </c>
      <c r="M7751">
        <v>87.66</v>
      </c>
      <c r="N7751" t="s">
        <v>47</v>
      </c>
      <c r="O7751">
        <v>3</v>
      </c>
      <c r="P7751" t="str" cm="1">
        <f t="array" ref="P7751">_xlfn.IFS(C7751&lt;25,"18-24", C7751&lt;=35,"25-35", C7751&lt;=50,"36-50",TRUE,"50+")</f>
        <v>36-50</v>
      </c>
      <c r="Q7751" t="str">
        <f t="shared" si="847"/>
        <v>new</v>
      </c>
      <c r="R7751" t="str">
        <f t="shared" si="848"/>
        <v>high value</v>
      </c>
      <c r="S7751" t="str">
        <f t="shared" si="849"/>
        <v>medium</v>
      </c>
      <c r="T7751" t="str">
        <f t="shared" si="850"/>
        <v>Aug</v>
      </c>
      <c r="U7751">
        <f t="shared" si="851"/>
        <v>2022</v>
      </c>
      <c r="V7751" t="str">
        <f t="shared" si="852"/>
        <v>5-10</v>
      </c>
      <c r="W7751" t="str">
        <f t="shared" si="853"/>
        <v>Slow</v>
      </c>
    </row>
    <row r="7752" spans="1:23" x14ac:dyDescent="0.3">
      <c r="A7752">
        <v>607751</v>
      </c>
      <c r="B7752">
        <v>96003</v>
      </c>
      <c r="C7752">
        <v>41</v>
      </c>
      <c r="D7752" t="s">
        <v>7</v>
      </c>
      <c r="E7752" t="s">
        <v>13</v>
      </c>
      <c r="F7752" t="s">
        <v>18</v>
      </c>
      <c r="G7752" t="s">
        <v>31</v>
      </c>
      <c r="H7752" s="1">
        <v>45410</v>
      </c>
      <c r="I7752" t="s">
        <v>33</v>
      </c>
      <c r="J7752">
        <v>34</v>
      </c>
      <c r="K7752">
        <v>11.3</v>
      </c>
      <c r="L7752">
        <v>566.32000000000005</v>
      </c>
      <c r="M7752">
        <v>84.51</v>
      </c>
      <c r="N7752" t="s">
        <v>49</v>
      </c>
      <c r="O7752">
        <v>3</v>
      </c>
      <c r="P7752" t="str" cm="1">
        <f t="array" ref="P7752">_xlfn.IFS(C7752&lt;25,"18-24", C7752&lt;=35,"25-35", C7752&lt;=50,"36-50",TRUE,"50+")</f>
        <v>36-50</v>
      </c>
      <c r="Q7752" t="str">
        <f t="shared" si="847"/>
        <v>new</v>
      </c>
      <c r="R7752" t="str">
        <f t="shared" si="848"/>
        <v>high value</v>
      </c>
      <c r="S7752" t="str">
        <f t="shared" si="849"/>
        <v>medium</v>
      </c>
      <c r="T7752" t="str">
        <f t="shared" si="850"/>
        <v>Apr</v>
      </c>
      <c r="U7752">
        <f t="shared" si="851"/>
        <v>2024</v>
      </c>
      <c r="V7752" t="str">
        <f t="shared" si="852"/>
        <v>10-15</v>
      </c>
      <c r="W7752" t="str">
        <f t="shared" si="853"/>
        <v>Medium</v>
      </c>
    </row>
    <row r="7753" spans="1:23" x14ac:dyDescent="0.3">
      <c r="A7753">
        <v>607752</v>
      </c>
      <c r="B7753">
        <v>22779</v>
      </c>
      <c r="C7753">
        <v>37</v>
      </c>
      <c r="D7753" t="s">
        <v>4</v>
      </c>
      <c r="E7753" t="s">
        <v>11</v>
      </c>
      <c r="F7753" t="s">
        <v>19</v>
      </c>
      <c r="G7753" t="s">
        <v>27</v>
      </c>
      <c r="H7753" s="1">
        <v>45136</v>
      </c>
      <c r="I7753" t="s">
        <v>33</v>
      </c>
      <c r="J7753">
        <v>57</v>
      </c>
      <c r="K7753">
        <v>10.6</v>
      </c>
      <c r="L7753">
        <v>1009.97</v>
      </c>
      <c r="M7753">
        <v>113.84</v>
      </c>
      <c r="N7753" t="s">
        <v>50</v>
      </c>
      <c r="O7753">
        <v>5</v>
      </c>
      <c r="P7753" t="str" cm="1">
        <f t="array" ref="P7753">_xlfn.IFS(C7753&lt;25,"18-24", C7753&lt;=35,"25-35", C7753&lt;=50,"36-50",TRUE,"50+")</f>
        <v>36-50</v>
      </c>
      <c r="Q7753" t="str">
        <f t="shared" si="847"/>
        <v>new</v>
      </c>
      <c r="R7753" t="str">
        <f t="shared" si="848"/>
        <v>high value</v>
      </c>
      <c r="S7753" t="str">
        <f t="shared" si="849"/>
        <v>High</v>
      </c>
      <c r="T7753" t="str">
        <f t="shared" si="850"/>
        <v>Jul</v>
      </c>
      <c r="U7753">
        <f t="shared" si="851"/>
        <v>2023</v>
      </c>
      <c r="V7753" t="str">
        <f t="shared" si="852"/>
        <v>10-15</v>
      </c>
      <c r="W7753" t="str">
        <f t="shared" si="853"/>
        <v>Slow</v>
      </c>
    </row>
    <row r="7754" spans="1:23" x14ac:dyDescent="0.3">
      <c r="A7754">
        <v>607753</v>
      </c>
      <c r="B7754">
        <v>24378</v>
      </c>
      <c r="C7754">
        <v>58</v>
      </c>
      <c r="D7754" t="s">
        <v>7</v>
      </c>
      <c r="E7754" t="s">
        <v>16</v>
      </c>
      <c r="F7754" t="s">
        <v>24</v>
      </c>
      <c r="G7754" t="s">
        <v>29</v>
      </c>
      <c r="H7754" s="1">
        <v>45070</v>
      </c>
      <c r="I7754" t="s">
        <v>34</v>
      </c>
      <c r="J7754">
        <v>45</v>
      </c>
      <c r="K7754">
        <v>1.2</v>
      </c>
      <c r="L7754">
        <v>806.3</v>
      </c>
      <c r="M7754">
        <v>99.36</v>
      </c>
      <c r="N7754" t="s">
        <v>47</v>
      </c>
      <c r="O7754">
        <v>1</v>
      </c>
      <c r="P7754" t="str" cm="1">
        <f t="array" ref="P7754">_xlfn.IFS(C7754&lt;25,"18-24", C7754&lt;=35,"25-35", C7754&lt;=50,"36-50",TRUE,"50+")</f>
        <v>50+</v>
      </c>
      <c r="Q7754" t="str">
        <f t="shared" si="847"/>
        <v>new</v>
      </c>
      <c r="R7754" t="str">
        <f t="shared" si="848"/>
        <v>high value</v>
      </c>
      <c r="S7754" t="str">
        <f t="shared" si="849"/>
        <v>Low</v>
      </c>
      <c r="T7754" t="str">
        <f t="shared" si="850"/>
        <v>May</v>
      </c>
      <c r="U7754">
        <f t="shared" si="851"/>
        <v>2023</v>
      </c>
      <c r="V7754" t="str">
        <f t="shared" si="852"/>
        <v>0-5</v>
      </c>
      <c r="W7754" t="str">
        <f t="shared" si="853"/>
        <v>Medium</v>
      </c>
    </row>
    <row r="7755" spans="1:23" x14ac:dyDescent="0.3">
      <c r="A7755">
        <v>607754</v>
      </c>
      <c r="B7755">
        <v>38910</v>
      </c>
      <c r="C7755">
        <v>62</v>
      </c>
      <c r="D7755" t="s">
        <v>7</v>
      </c>
      <c r="E7755" t="s">
        <v>13</v>
      </c>
      <c r="F7755" t="s">
        <v>18</v>
      </c>
      <c r="G7755" t="s">
        <v>23</v>
      </c>
      <c r="H7755" s="1">
        <v>44638</v>
      </c>
      <c r="I7755" t="s">
        <v>33</v>
      </c>
      <c r="J7755">
        <v>72</v>
      </c>
      <c r="K7755">
        <v>9.1</v>
      </c>
      <c r="L7755">
        <v>234.81</v>
      </c>
      <c r="M7755">
        <v>34.85</v>
      </c>
      <c r="N7755" t="s">
        <v>48</v>
      </c>
      <c r="O7755">
        <v>3</v>
      </c>
      <c r="P7755" t="str" cm="1">
        <f t="array" ref="P7755">_xlfn.IFS(C7755&lt;25,"18-24", C7755&lt;=35,"25-35", C7755&lt;=50,"36-50",TRUE,"50+")</f>
        <v>50+</v>
      </c>
      <c r="Q7755" t="str">
        <f t="shared" si="847"/>
        <v>new</v>
      </c>
      <c r="R7755" t="str">
        <f t="shared" si="848"/>
        <v>low</v>
      </c>
      <c r="S7755" t="str">
        <f t="shared" si="849"/>
        <v>medium</v>
      </c>
      <c r="T7755" t="str">
        <f t="shared" si="850"/>
        <v>Mar</v>
      </c>
      <c r="U7755">
        <f t="shared" si="851"/>
        <v>2022</v>
      </c>
      <c r="V7755" t="str">
        <f t="shared" si="852"/>
        <v>5-10</v>
      </c>
      <c r="W7755" t="str">
        <f t="shared" si="853"/>
        <v>Slow</v>
      </c>
    </row>
    <row r="7756" spans="1:23" x14ac:dyDescent="0.3">
      <c r="A7756">
        <v>607755</v>
      </c>
      <c r="B7756">
        <v>65686</v>
      </c>
      <c r="C7756">
        <v>55</v>
      </c>
      <c r="D7756" t="s">
        <v>4</v>
      </c>
      <c r="E7756" t="s">
        <v>15</v>
      </c>
      <c r="F7756" t="s">
        <v>30</v>
      </c>
      <c r="G7756" t="s">
        <v>29</v>
      </c>
      <c r="H7756" s="1">
        <v>44734</v>
      </c>
      <c r="I7756" t="s">
        <v>34</v>
      </c>
      <c r="J7756">
        <v>89</v>
      </c>
      <c r="K7756">
        <v>12.8</v>
      </c>
      <c r="L7756">
        <v>340.9</v>
      </c>
      <c r="M7756">
        <v>107.53</v>
      </c>
      <c r="N7756" t="s">
        <v>47</v>
      </c>
      <c r="O7756">
        <v>2</v>
      </c>
      <c r="P7756" t="str" cm="1">
        <f t="array" ref="P7756">_xlfn.IFS(C7756&lt;25,"18-24", C7756&lt;=35,"25-35", C7756&lt;=50,"36-50",TRUE,"50+")</f>
        <v>50+</v>
      </c>
      <c r="Q7756" t="str">
        <f t="shared" si="847"/>
        <v>new</v>
      </c>
      <c r="R7756" t="str">
        <f t="shared" si="848"/>
        <v>medium</v>
      </c>
      <c r="S7756" t="str">
        <f t="shared" si="849"/>
        <v>Low</v>
      </c>
      <c r="T7756" t="str">
        <f t="shared" si="850"/>
        <v>Jun</v>
      </c>
      <c r="U7756">
        <f t="shared" si="851"/>
        <v>2022</v>
      </c>
      <c r="V7756" t="str">
        <f t="shared" si="852"/>
        <v>10-15</v>
      </c>
      <c r="W7756" t="str">
        <f t="shared" si="853"/>
        <v>Slow</v>
      </c>
    </row>
    <row r="7757" spans="1:23" x14ac:dyDescent="0.3">
      <c r="A7757">
        <v>607756</v>
      </c>
      <c r="B7757">
        <v>83179</v>
      </c>
      <c r="C7757">
        <v>50</v>
      </c>
      <c r="D7757" t="s">
        <v>4</v>
      </c>
      <c r="E7757" t="s">
        <v>8</v>
      </c>
      <c r="F7757" t="s">
        <v>26</v>
      </c>
      <c r="G7757" t="s">
        <v>25</v>
      </c>
      <c r="H7757" s="1">
        <v>45219</v>
      </c>
      <c r="I7757" t="s">
        <v>33</v>
      </c>
      <c r="J7757">
        <v>45</v>
      </c>
      <c r="K7757">
        <v>9.1999999999999993</v>
      </c>
      <c r="L7757">
        <v>658.02</v>
      </c>
      <c r="M7757">
        <v>21.54</v>
      </c>
      <c r="N7757" t="s">
        <v>49</v>
      </c>
      <c r="O7757">
        <v>4</v>
      </c>
      <c r="P7757" t="str" cm="1">
        <f t="array" ref="P7757">_xlfn.IFS(C7757&lt;25,"18-24", C7757&lt;=35,"25-35", C7757&lt;=50,"36-50",TRUE,"50+")</f>
        <v>36-50</v>
      </c>
      <c r="Q7757" t="str">
        <f t="shared" si="847"/>
        <v>new</v>
      </c>
      <c r="R7757" t="str">
        <f t="shared" si="848"/>
        <v>high value</v>
      </c>
      <c r="S7757" t="str">
        <f t="shared" si="849"/>
        <v>medium</v>
      </c>
      <c r="T7757" t="str">
        <f t="shared" si="850"/>
        <v>Oct</v>
      </c>
      <c r="U7757">
        <f t="shared" si="851"/>
        <v>2023</v>
      </c>
      <c r="V7757" t="str">
        <f t="shared" si="852"/>
        <v>5-10</v>
      </c>
      <c r="W7757" t="str">
        <f t="shared" si="853"/>
        <v>Medium</v>
      </c>
    </row>
    <row r="7758" spans="1:23" x14ac:dyDescent="0.3">
      <c r="A7758">
        <v>607757</v>
      </c>
      <c r="B7758">
        <v>61281</v>
      </c>
      <c r="C7758">
        <v>25</v>
      </c>
      <c r="D7758" t="s">
        <v>4</v>
      </c>
      <c r="E7758" t="s">
        <v>8</v>
      </c>
      <c r="F7758" t="s">
        <v>18</v>
      </c>
      <c r="G7758" t="s">
        <v>21</v>
      </c>
      <c r="H7758" s="1">
        <v>45259</v>
      </c>
      <c r="I7758" t="s">
        <v>34</v>
      </c>
      <c r="J7758">
        <v>71</v>
      </c>
      <c r="K7758">
        <v>11.7</v>
      </c>
      <c r="L7758">
        <v>843.29</v>
      </c>
      <c r="M7758">
        <v>36.909999999999997</v>
      </c>
      <c r="N7758" t="s">
        <v>48</v>
      </c>
      <c r="O7758">
        <v>1</v>
      </c>
      <c r="P7758" t="str" cm="1">
        <f t="array" ref="P7758">_xlfn.IFS(C7758&lt;25,"18-24", C7758&lt;=35,"25-35", C7758&lt;=50,"36-50",TRUE,"50+")</f>
        <v>25-35</v>
      </c>
      <c r="Q7758" t="str">
        <f t="shared" si="847"/>
        <v>repeat</v>
      </c>
      <c r="R7758" t="str">
        <f t="shared" si="848"/>
        <v>high value</v>
      </c>
      <c r="S7758" t="str">
        <f t="shared" si="849"/>
        <v>Low</v>
      </c>
      <c r="T7758" t="str">
        <f t="shared" si="850"/>
        <v>Nov</v>
      </c>
      <c r="U7758">
        <f t="shared" si="851"/>
        <v>2023</v>
      </c>
      <c r="V7758" t="str">
        <f t="shared" si="852"/>
        <v>10-15</v>
      </c>
      <c r="W7758" t="str">
        <f t="shared" si="853"/>
        <v>Slow</v>
      </c>
    </row>
    <row r="7759" spans="1:23" x14ac:dyDescent="0.3">
      <c r="A7759">
        <v>607758</v>
      </c>
      <c r="B7759">
        <v>95163</v>
      </c>
      <c r="C7759">
        <v>62</v>
      </c>
      <c r="D7759" t="s">
        <v>4</v>
      </c>
      <c r="E7759" t="s">
        <v>13</v>
      </c>
      <c r="F7759" t="s">
        <v>19</v>
      </c>
      <c r="G7759" t="s">
        <v>21</v>
      </c>
      <c r="H7759" s="1">
        <v>45069</v>
      </c>
      <c r="I7759" t="s">
        <v>34</v>
      </c>
      <c r="J7759">
        <v>26</v>
      </c>
      <c r="K7759">
        <v>13.8</v>
      </c>
      <c r="L7759">
        <v>221.98</v>
      </c>
      <c r="M7759">
        <v>63.7</v>
      </c>
      <c r="N7759" t="s">
        <v>50</v>
      </c>
      <c r="O7759">
        <v>3</v>
      </c>
      <c r="P7759" t="str" cm="1">
        <f t="array" ref="P7759">_xlfn.IFS(C7759&lt;25,"18-24", C7759&lt;=35,"25-35", C7759&lt;=50,"36-50",TRUE,"50+")</f>
        <v>50+</v>
      </c>
      <c r="Q7759" t="str">
        <f t="shared" si="847"/>
        <v>new</v>
      </c>
      <c r="R7759" t="str">
        <f t="shared" si="848"/>
        <v>low</v>
      </c>
      <c r="S7759" t="str">
        <f t="shared" si="849"/>
        <v>medium</v>
      </c>
      <c r="T7759" t="str">
        <f t="shared" si="850"/>
        <v>May</v>
      </c>
      <c r="U7759">
        <f t="shared" si="851"/>
        <v>2023</v>
      </c>
      <c r="V7759" t="str">
        <f t="shared" si="852"/>
        <v>10-15</v>
      </c>
      <c r="W7759" t="str">
        <f t="shared" si="853"/>
        <v>Fast</v>
      </c>
    </row>
    <row r="7760" spans="1:23" x14ac:dyDescent="0.3">
      <c r="A7760">
        <v>607759</v>
      </c>
      <c r="B7760">
        <v>46426</v>
      </c>
      <c r="C7760">
        <v>61</v>
      </c>
      <c r="D7760" t="s">
        <v>7</v>
      </c>
      <c r="E7760" t="s">
        <v>5</v>
      </c>
      <c r="F7760" t="s">
        <v>18</v>
      </c>
      <c r="G7760" t="s">
        <v>27</v>
      </c>
      <c r="H7760" s="1">
        <v>45139</v>
      </c>
      <c r="I7760" t="s">
        <v>34</v>
      </c>
      <c r="J7760">
        <v>82</v>
      </c>
      <c r="K7760">
        <v>14</v>
      </c>
      <c r="L7760">
        <v>370.9</v>
      </c>
      <c r="M7760">
        <v>37.549999999999997</v>
      </c>
      <c r="N7760" t="s">
        <v>49</v>
      </c>
      <c r="O7760">
        <v>2</v>
      </c>
      <c r="P7760" t="str" cm="1">
        <f t="array" ref="P7760">_xlfn.IFS(C7760&lt;25,"18-24", C7760&lt;=35,"25-35", C7760&lt;=50,"36-50",TRUE,"50+")</f>
        <v>50+</v>
      </c>
      <c r="Q7760" t="str">
        <f t="shared" si="847"/>
        <v>new</v>
      </c>
      <c r="R7760" t="str">
        <f t="shared" si="848"/>
        <v>medium</v>
      </c>
      <c r="S7760" t="str">
        <f t="shared" si="849"/>
        <v>Low</v>
      </c>
      <c r="T7760" t="str">
        <f t="shared" si="850"/>
        <v>Aug</v>
      </c>
      <c r="U7760">
        <f t="shared" si="851"/>
        <v>2023</v>
      </c>
      <c r="V7760" t="str">
        <f t="shared" si="852"/>
        <v>10-15</v>
      </c>
      <c r="W7760" t="str">
        <f t="shared" si="853"/>
        <v>Slow</v>
      </c>
    </row>
    <row r="7761" spans="1:23" x14ac:dyDescent="0.3">
      <c r="A7761">
        <v>607760</v>
      </c>
      <c r="B7761">
        <v>29529</v>
      </c>
      <c r="C7761">
        <v>61</v>
      </c>
      <c r="D7761" t="s">
        <v>7</v>
      </c>
      <c r="E7761" t="s">
        <v>11</v>
      </c>
      <c r="F7761" t="s">
        <v>30</v>
      </c>
      <c r="G7761" t="s">
        <v>21</v>
      </c>
      <c r="H7761" s="1">
        <v>45245</v>
      </c>
      <c r="I7761" t="s">
        <v>33</v>
      </c>
      <c r="J7761">
        <v>79</v>
      </c>
      <c r="K7761">
        <v>1.1000000000000001</v>
      </c>
      <c r="L7761">
        <v>930.44</v>
      </c>
      <c r="M7761">
        <v>95.76</v>
      </c>
      <c r="N7761" t="s">
        <v>50</v>
      </c>
      <c r="O7761">
        <v>2</v>
      </c>
      <c r="P7761" t="str" cm="1">
        <f t="array" ref="P7761">_xlfn.IFS(C7761&lt;25,"18-24", C7761&lt;=35,"25-35", C7761&lt;=50,"36-50",TRUE,"50+")</f>
        <v>50+</v>
      </c>
      <c r="Q7761" t="str">
        <f t="shared" si="847"/>
        <v>new</v>
      </c>
      <c r="R7761" t="str">
        <f t="shared" si="848"/>
        <v>high value</v>
      </c>
      <c r="S7761" t="str">
        <f t="shared" si="849"/>
        <v>Low</v>
      </c>
      <c r="T7761" t="str">
        <f t="shared" si="850"/>
        <v>Nov</v>
      </c>
      <c r="U7761">
        <f t="shared" si="851"/>
        <v>2023</v>
      </c>
      <c r="V7761" t="str">
        <f t="shared" si="852"/>
        <v>0-5</v>
      </c>
      <c r="W7761" t="str">
        <f t="shared" si="853"/>
        <v>Slow</v>
      </c>
    </row>
    <row r="7762" spans="1:23" x14ac:dyDescent="0.3">
      <c r="A7762">
        <v>607761</v>
      </c>
      <c r="B7762">
        <v>88179</v>
      </c>
      <c r="C7762">
        <v>48</v>
      </c>
      <c r="D7762" t="s">
        <v>7</v>
      </c>
      <c r="E7762" t="s">
        <v>15</v>
      </c>
      <c r="F7762" t="s">
        <v>19</v>
      </c>
      <c r="G7762" t="s">
        <v>29</v>
      </c>
      <c r="H7762" s="1">
        <v>45553</v>
      </c>
      <c r="I7762" t="s">
        <v>33</v>
      </c>
      <c r="J7762">
        <v>50</v>
      </c>
      <c r="K7762">
        <v>10.3</v>
      </c>
      <c r="L7762">
        <v>1438.3</v>
      </c>
      <c r="M7762">
        <v>28.8</v>
      </c>
      <c r="N7762" t="s">
        <v>47</v>
      </c>
      <c r="O7762">
        <v>5</v>
      </c>
      <c r="P7762" t="str" cm="1">
        <f t="array" ref="P7762">_xlfn.IFS(C7762&lt;25,"18-24", C7762&lt;=35,"25-35", C7762&lt;=50,"36-50",TRUE,"50+")</f>
        <v>36-50</v>
      </c>
      <c r="Q7762" t="str">
        <f t="shared" si="847"/>
        <v>new</v>
      </c>
      <c r="R7762" t="str">
        <f t="shared" si="848"/>
        <v>high value</v>
      </c>
      <c r="S7762" t="str">
        <f t="shared" si="849"/>
        <v>High</v>
      </c>
      <c r="T7762" t="str">
        <f t="shared" si="850"/>
        <v>Sep</v>
      </c>
      <c r="U7762">
        <f t="shared" si="851"/>
        <v>2024</v>
      </c>
      <c r="V7762" t="str">
        <f t="shared" si="852"/>
        <v>10-15</v>
      </c>
      <c r="W7762" t="str">
        <f t="shared" si="853"/>
        <v>Slow</v>
      </c>
    </row>
    <row r="7763" spans="1:23" x14ac:dyDescent="0.3">
      <c r="A7763">
        <v>607762</v>
      </c>
      <c r="B7763">
        <v>86459</v>
      </c>
      <c r="C7763">
        <v>20</v>
      </c>
      <c r="D7763" t="s">
        <v>4</v>
      </c>
      <c r="E7763" t="s">
        <v>13</v>
      </c>
      <c r="F7763" t="s">
        <v>22</v>
      </c>
      <c r="G7763" t="s">
        <v>25</v>
      </c>
      <c r="H7763" s="1">
        <v>45510</v>
      </c>
      <c r="I7763" t="s">
        <v>33</v>
      </c>
      <c r="J7763">
        <v>89</v>
      </c>
      <c r="K7763">
        <v>4.4000000000000004</v>
      </c>
      <c r="L7763">
        <v>303.02</v>
      </c>
      <c r="M7763">
        <v>20.86</v>
      </c>
      <c r="N7763" t="s">
        <v>49</v>
      </c>
      <c r="O7763">
        <v>5</v>
      </c>
      <c r="P7763" t="str" cm="1">
        <f t="array" ref="P7763">_xlfn.IFS(C7763&lt;25,"18-24", C7763&lt;=35,"25-35", C7763&lt;=50,"36-50",TRUE,"50+")</f>
        <v>18-24</v>
      </c>
      <c r="Q7763" t="str">
        <f t="shared" si="847"/>
        <v>new</v>
      </c>
      <c r="R7763" t="str">
        <f t="shared" si="848"/>
        <v>medium</v>
      </c>
      <c r="S7763" t="str">
        <f t="shared" si="849"/>
        <v>High</v>
      </c>
      <c r="T7763" t="str">
        <f t="shared" si="850"/>
        <v>Aug</v>
      </c>
      <c r="U7763">
        <f t="shared" si="851"/>
        <v>2024</v>
      </c>
      <c r="V7763" t="str">
        <f t="shared" si="852"/>
        <v>0-5</v>
      </c>
      <c r="W7763" t="str">
        <f t="shared" si="853"/>
        <v>Slow</v>
      </c>
    </row>
    <row r="7764" spans="1:23" x14ac:dyDescent="0.3">
      <c r="A7764">
        <v>607763</v>
      </c>
      <c r="B7764">
        <v>40457</v>
      </c>
      <c r="C7764">
        <v>37</v>
      </c>
      <c r="D7764" t="s">
        <v>7</v>
      </c>
      <c r="E7764" t="s">
        <v>13</v>
      </c>
      <c r="F7764" t="s">
        <v>32</v>
      </c>
      <c r="G7764" t="s">
        <v>21</v>
      </c>
      <c r="H7764" s="1">
        <v>45413</v>
      </c>
      <c r="I7764" t="s">
        <v>34</v>
      </c>
      <c r="J7764">
        <v>83</v>
      </c>
      <c r="K7764">
        <v>5.2</v>
      </c>
      <c r="L7764">
        <v>1116.72</v>
      </c>
      <c r="M7764">
        <v>114.65</v>
      </c>
      <c r="N7764" t="s">
        <v>47</v>
      </c>
      <c r="O7764">
        <v>5</v>
      </c>
      <c r="P7764" t="str" cm="1">
        <f t="array" ref="P7764">_xlfn.IFS(C7764&lt;25,"18-24", C7764&lt;=35,"25-35", C7764&lt;=50,"36-50",TRUE,"50+")</f>
        <v>36-50</v>
      </c>
      <c r="Q7764" t="str">
        <f t="shared" si="847"/>
        <v>new</v>
      </c>
      <c r="R7764" t="str">
        <f t="shared" si="848"/>
        <v>high value</v>
      </c>
      <c r="S7764" t="str">
        <f t="shared" si="849"/>
        <v>High</v>
      </c>
      <c r="T7764" t="str">
        <f t="shared" si="850"/>
        <v>May</v>
      </c>
      <c r="U7764">
        <f t="shared" si="851"/>
        <v>2024</v>
      </c>
      <c r="V7764" t="str">
        <f t="shared" si="852"/>
        <v>5-10</v>
      </c>
      <c r="W7764" t="str">
        <f t="shared" si="853"/>
        <v>Slow</v>
      </c>
    </row>
    <row r="7765" spans="1:23" x14ac:dyDescent="0.3">
      <c r="A7765">
        <v>607764</v>
      </c>
      <c r="B7765">
        <v>59010</v>
      </c>
      <c r="C7765">
        <v>48</v>
      </c>
      <c r="D7765" t="s">
        <v>4</v>
      </c>
      <c r="E7765" t="s">
        <v>15</v>
      </c>
      <c r="F7765" t="s">
        <v>19</v>
      </c>
      <c r="G7765" t="s">
        <v>27</v>
      </c>
      <c r="H7765" s="1">
        <v>45063</v>
      </c>
      <c r="I7765" t="s">
        <v>33</v>
      </c>
      <c r="J7765">
        <v>58</v>
      </c>
      <c r="K7765">
        <v>4.4000000000000004</v>
      </c>
      <c r="L7765">
        <v>373.53</v>
      </c>
      <c r="M7765">
        <v>51.16</v>
      </c>
      <c r="N7765" t="s">
        <v>49</v>
      </c>
      <c r="O7765">
        <v>4</v>
      </c>
      <c r="P7765" t="str" cm="1">
        <f t="array" ref="P7765">_xlfn.IFS(C7765&lt;25,"18-24", C7765&lt;=35,"25-35", C7765&lt;=50,"36-50",TRUE,"50+")</f>
        <v>36-50</v>
      </c>
      <c r="Q7765" t="str">
        <f t="shared" si="847"/>
        <v>new</v>
      </c>
      <c r="R7765" t="str">
        <f t="shared" si="848"/>
        <v>medium</v>
      </c>
      <c r="S7765" t="str">
        <f t="shared" si="849"/>
        <v>medium</v>
      </c>
      <c r="T7765" t="str">
        <f t="shared" si="850"/>
        <v>May</v>
      </c>
      <c r="U7765">
        <f t="shared" si="851"/>
        <v>2023</v>
      </c>
      <c r="V7765" t="str">
        <f t="shared" si="852"/>
        <v>0-5</v>
      </c>
      <c r="W7765" t="str">
        <f t="shared" si="853"/>
        <v>Slow</v>
      </c>
    </row>
    <row r="7766" spans="1:23" x14ac:dyDescent="0.3">
      <c r="A7766">
        <v>607765</v>
      </c>
      <c r="B7766">
        <v>78820</v>
      </c>
      <c r="C7766">
        <v>38</v>
      </c>
      <c r="D7766" t="s">
        <v>7</v>
      </c>
      <c r="E7766" t="s">
        <v>11</v>
      </c>
      <c r="F7766" t="s">
        <v>26</v>
      </c>
      <c r="G7766" t="s">
        <v>25</v>
      </c>
      <c r="H7766" s="1">
        <v>45612</v>
      </c>
      <c r="I7766" t="s">
        <v>34</v>
      </c>
      <c r="J7766">
        <v>76</v>
      </c>
      <c r="K7766">
        <v>8.1999999999999993</v>
      </c>
      <c r="L7766">
        <v>705.76</v>
      </c>
      <c r="M7766">
        <v>109.42</v>
      </c>
      <c r="N7766" t="s">
        <v>49</v>
      </c>
      <c r="O7766">
        <v>3</v>
      </c>
      <c r="P7766" t="str" cm="1">
        <f t="array" ref="P7766">_xlfn.IFS(C7766&lt;25,"18-24", C7766&lt;=35,"25-35", C7766&lt;=50,"36-50",TRUE,"50+")</f>
        <v>36-50</v>
      </c>
      <c r="Q7766" t="str">
        <f t="shared" si="847"/>
        <v>new</v>
      </c>
      <c r="R7766" t="str">
        <f t="shared" si="848"/>
        <v>high value</v>
      </c>
      <c r="S7766" t="str">
        <f t="shared" si="849"/>
        <v>medium</v>
      </c>
      <c r="T7766" t="str">
        <f t="shared" si="850"/>
        <v>Nov</v>
      </c>
      <c r="U7766">
        <f t="shared" si="851"/>
        <v>2024</v>
      </c>
      <c r="V7766" t="str">
        <f t="shared" si="852"/>
        <v>5-10</v>
      </c>
      <c r="W7766" t="str">
        <f t="shared" si="853"/>
        <v>Slow</v>
      </c>
    </row>
    <row r="7767" spans="1:23" x14ac:dyDescent="0.3">
      <c r="A7767">
        <v>607766</v>
      </c>
      <c r="B7767">
        <v>55953</v>
      </c>
      <c r="C7767">
        <v>26</v>
      </c>
      <c r="D7767" t="s">
        <v>4</v>
      </c>
      <c r="E7767" t="s">
        <v>8</v>
      </c>
      <c r="F7767" t="s">
        <v>26</v>
      </c>
      <c r="G7767" t="s">
        <v>31</v>
      </c>
      <c r="H7767" s="1">
        <v>45143</v>
      </c>
      <c r="I7767" t="s">
        <v>34</v>
      </c>
      <c r="J7767">
        <v>28</v>
      </c>
      <c r="K7767">
        <v>9.6</v>
      </c>
      <c r="L7767">
        <v>420.01</v>
      </c>
      <c r="M7767">
        <v>54.92</v>
      </c>
      <c r="N7767" t="s">
        <v>49</v>
      </c>
      <c r="O7767">
        <v>2</v>
      </c>
      <c r="P7767" t="str" cm="1">
        <f t="array" ref="P7767">_xlfn.IFS(C7767&lt;25,"18-24", C7767&lt;=35,"25-35", C7767&lt;=50,"36-50",TRUE,"50+")</f>
        <v>25-35</v>
      </c>
      <c r="Q7767" t="str">
        <f t="shared" si="847"/>
        <v>new</v>
      </c>
      <c r="R7767" t="str">
        <f t="shared" si="848"/>
        <v>medium</v>
      </c>
      <c r="S7767" t="str">
        <f t="shared" si="849"/>
        <v>Low</v>
      </c>
      <c r="T7767" t="str">
        <f t="shared" si="850"/>
        <v>Aug</v>
      </c>
      <c r="U7767">
        <f t="shared" si="851"/>
        <v>2023</v>
      </c>
      <c r="V7767" t="str">
        <f t="shared" si="852"/>
        <v>5-10</v>
      </c>
      <c r="W7767" t="str">
        <f t="shared" si="853"/>
        <v>Fast</v>
      </c>
    </row>
    <row r="7768" spans="1:23" x14ac:dyDescent="0.3">
      <c r="A7768">
        <v>607767</v>
      </c>
      <c r="B7768">
        <v>89598</v>
      </c>
      <c r="C7768">
        <v>28</v>
      </c>
      <c r="D7768" t="s">
        <v>7</v>
      </c>
      <c r="E7768" t="s">
        <v>11</v>
      </c>
      <c r="F7768" t="s">
        <v>19</v>
      </c>
      <c r="G7768" t="s">
        <v>27</v>
      </c>
      <c r="H7768" s="1">
        <v>44893</v>
      </c>
      <c r="I7768" t="s">
        <v>33</v>
      </c>
      <c r="J7768">
        <v>71</v>
      </c>
      <c r="K7768">
        <v>2.8</v>
      </c>
      <c r="L7768">
        <v>1308.8800000000001</v>
      </c>
      <c r="M7768">
        <v>20.399999999999999</v>
      </c>
      <c r="N7768" t="s">
        <v>47</v>
      </c>
      <c r="O7768">
        <v>2</v>
      </c>
      <c r="P7768" t="str" cm="1">
        <f t="array" ref="P7768">_xlfn.IFS(C7768&lt;25,"18-24", C7768&lt;=35,"25-35", C7768&lt;=50,"36-50",TRUE,"50+")</f>
        <v>25-35</v>
      </c>
      <c r="Q7768" t="str">
        <f t="shared" si="847"/>
        <v>new</v>
      </c>
      <c r="R7768" t="str">
        <f t="shared" si="848"/>
        <v>high value</v>
      </c>
      <c r="S7768" t="str">
        <f t="shared" si="849"/>
        <v>Low</v>
      </c>
      <c r="T7768" t="str">
        <f t="shared" si="850"/>
        <v>Nov</v>
      </c>
      <c r="U7768">
        <f t="shared" si="851"/>
        <v>2022</v>
      </c>
      <c r="V7768" t="str">
        <f t="shared" si="852"/>
        <v>0-5</v>
      </c>
      <c r="W7768" t="str">
        <f t="shared" si="853"/>
        <v>Slow</v>
      </c>
    </row>
    <row r="7769" spans="1:23" x14ac:dyDescent="0.3">
      <c r="A7769">
        <v>607768</v>
      </c>
      <c r="B7769">
        <v>41947</v>
      </c>
      <c r="C7769">
        <v>30</v>
      </c>
      <c r="D7769" t="s">
        <v>7</v>
      </c>
      <c r="E7769" t="s">
        <v>13</v>
      </c>
      <c r="F7769" t="s">
        <v>24</v>
      </c>
      <c r="G7769" t="s">
        <v>27</v>
      </c>
      <c r="H7769" s="1">
        <v>45079</v>
      </c>
      <c r="I7769" t="s">
        <v>34</v>
      </c>
      <c r="J7769">
        <v>43</v>
      </c>
      <c r="K7769">
        <v>8.1999999999999993</v>
      </c>
      <c r="L7769">
        <v>848.98</v>
      </c>
      <c r="M7769">
        <v>109.92</v>
      </c>
      <c r="N7769" t="s">
        <v>48</v>
      </c>
      <c r="O7769">
        <v>2</v>
      </c>
      <c r="P7769" t="str" cm="1">
        <f t="array" ref="P7769">_xlfn.IFS(C7769&lt;25,"18-24", C7769&lt;=35,"25-35", C7769&lt;=50,"36-50",TRUE,"50+")</f>
        <v>25-35</v>
      </c>
      <c r="Q7769" t="str">
        <f t="shared" si="847"/>
        <v>new</v>
      </c>
      <c r="R7769" t="str">
        <f t="shared" si="848"/>
        <v>high value</v>
      </c>
      <c r="S7769" t="str">
        <f t="shared" si="849"/>
        <v>Low</v>
      </c>
      <c r="T7769" t="str">
        <f t="shared" si="850"/>
        <v>Jun</v>
      </c>
      <c r="U7769">
        <f t="shared" si="851"/>
        <v>2023</v>
      </c>
      <c r="V7769" t="str">
        <f t="shared" si="852"/>
        <v>5-10</v>
      </c>
      <c r="W7769" t="str">
        <f t="shared" si="853"/>
        <v>Medium</v>
      </c>
    </row>
    <row r="7770" spans="1:23" x14ac:dyDescent="0.3">
      <c r="A7770">
        <v>607769</v>
      </c>
      <c r="B7770">
        <v>48526</v>
      </c>
      <c r="C7770">
        <v>39</v>
      </c>
      <c r="D7770" t="s">
        <v>4</v>
      </c>
      <c r="E7770" t="s">
        <v>5</v>
      </c>
      <c r="F7770" t="s">
        <v>24</v>
      </c>
      <c r="G7770" t="s">
        <v>29</v>
      </c>
      <c r="H7770" s="1">
        <v>44702</v>
      </c>
      <c r="I7770" t="s">
        <v>33</v>
      </c>
      <c r="J7770">
        <v>77</v>
      </c>
      <c r="K7770">
        <v>2.2999999999999998</v>
      </c>
      <c r="L7770">
        <v>989.51</v>
      </c>
      <c r="M7770">
        <v>101.26</v>
      </c>
      <c r="N7770" t="s">
        <v>50</v>
      </c>
      <c r="O7770">
        <v>3</v>
      </c>
      <c r="P7770" t="str" cm="1">
        <f t="array" ref="P7770">_xlfn.IFS(C7770&lt;25,"18-24", C7770&lt;=35,"25-35", C7770&lt;=50,"36-50",TRUE,"50+")</f>
        <v>36-50</v>
      </c>
      <c r="Q7770" t="str">
        <f t="shared" si="847"/>
        <v>new</v>
      </c>
      <c r="R7770" t="str">
        <f t="shared" si="848"/>
        <v>high value</v>
      </c>
      <c r="S7770" t="str">
        <f t="shared" si="849"/>
        <v>medium</v>
      </c>
      <c r="T7770" t="str">
        <f t="shared" si="850"/>
        <v>May</v>
      </c>
      <c r="U7770">
        <f t="shared" si="851"/>
        <v>2022</v>
      </c>
      <c r="V7770" t="str">
        <f t="shared" si="852"/>
        <v>0-5</v>
      </c>
      <c r="W7770" t="str">
        <f t="shared" si="853"/>
        <v>Slow</v>
      </c>
    </row>
    <row r="7771" spans="1:23" x14ac:dyDescent="0.3">
      <c r="A7771">
        <v>607770</v>
      </c>
      <c r="B7771">
        <v>82423</v>
      </c>
      <c r="C7771">
        <v>55</v>
      </c>
      <c r="D7771" t="s">
        <v>7</v>
      </c>
      <c r="E7771" t="s">
        <v>5</v>
      </c>
      <c r="F7771" t="s">
        <v>24</v>
      </c>
      <c r="G7771" t="s">
        <v>31</v>
      </c>
      <c r="H7771" s="1">
        <v>44587</v>
      </c>
      <c r="I7771" t="s">
        <v>34</v>
      </c>
      <c r="J7771">
        <v>35</v>
      </c>
      <c r="K7771">
        <v>9.1999999999999993</v>
      </c>
      <c r="L7771">
        <v>308.01</v>
      </c>
      <c r="M7771">
        <v>96.03</v>
      </c>
      <c r="N7771" t="s">
        <v>47</v>
      </c>
      <c r="O7771">
        <v>5</v>
      </c>
      <c r="P7771" t="str" cm="1">
        <f t="array" ref="P7771">_xlfn.IFS(C7771&lt;25,"18-24", C7771&lt;=35,"25-35", C7771&lt;=50,"36-50",TRUE,"50+")</f>
        <v>50+</v>
      </c>
      <c r="Q7771" t="str">
        <f t="shared" si="847"/>
        <v>new</v>
      </c>
      <c r="R7771" t="str">
        <f t="shared" si="848"/>
        <v>medium</v>
      </c>
      <c r="S7771" t="str">
        <f t="shared" si="849"/>
        <v>High</v>
      </c>
      <c r="T7771" t="str">
        <f t="shared" si="850"/>
        <v>Jan</v>
      </c>
      <c r="U7771">
        <f t="shared" si="851"/>
        <v>2022</v>
      </c>
      <c r="V7771" t="str">
        <f t="shared" si="852"/>
        <v>5-10</v>
      </c>
      <c r="W7771" t="str">
        <f t="shared" si="853"/>
        <v>Medium</v>
      </c>
    </row>
    <row r="7772" spans="1:23" x14ac:dyDescent="0.3">
      <c r="A7772">
        <v>607771</v>
      </c>
      <c r="B7772">
        <v>99951</v>
      </c>
      <c r="C7772">
        <v>33</v>
      </c>
      <c r="D7772" t="s">
        <v>4</v>
      </c>
      <c r="E7772" t="s">
        <v>15</v>
      </c>
      <c r="F7772" t="s">
        <v>19</v>
      </c>
      <c r="G7772" t="s">
        <v>31</v>
      </c>
      <c r="H7772" s="1">
        <v>44623</v>
      </c>
      <c r="I7772" t="s">
        <v>34</v>
      </c>
      <c r="J7772">
        <v>65</v>
      </c>
      <c r="K7772">
        <v>6</v>
      </c>
      <c r="L7772">
        <v>303.20999999999998</v>
      </c>
      <c r="M7772">
        <v>107.98</v>
      </c>
      <c r="N7772" t="s">
        <v>49</v>
      </c>
      <c r="O7772">
        <v>5</v>
      </c>
      <c r="P7772" t="str" cm="1">
        <f t="array" ref="P7772">_xlfn.IFS(C7772&lt;25,"18-24", C7772&lt;=35,"25-35", C7772&lt;=50,"36-50",TRUE,"50+")</f>
        <v>25-35</v>
      </c>
      <c r="Q7772" t="str">
        <f t="shared" si="847"/>
        <v>repeat</v>
      </c>
      <c r="R7772" t="str">
        <f t="shared" si="848"/>
        <v>medium</v>
      </c>
      <c r="S7772" t="str">
        <f t="shared" si="849"/>
        <v>High</v>
      </c>
      <c r="T7772" t="str">
        <f t="shared" si="850"/>
        <v>Mar</v>
      </c>
      <c r="U7772">
        <f t="shared" si="851"/>
        <v>2022</v>
      </c>
      <c r="V7772" t="str">
        <f t="shared" si="852"/>
        <v>5-10</v>
      </c>
      <c r="W7772" t="str">
        <f t="shared" si="853"/>
        <v>Slow</v>
      </c>
    </row>
    <row r="7773" spans="1:23" x14ac:dyDescent="0.3">
      <c r="A7773">
        <v>607772</v>
      </c>
      <c r="B7773">
        <v>80308</v>
      </c>
      <c r="C7773">
        <v>58</v>
      </c>
      <c r="D7773" t="s">
        <v>4</v>
      </c>
      <c r="E7773" t="s">
        <v>16</v>
      </c>
      <c r="F7773" t="s">
        <v>22</v>
      </c>
      <c r="G7773" t="s">
        <v>23</v>
      </c>
      <c r="H7773" s="1">
        <v>45236</v>
      </c>
      <c r="I7773" t="s">
        <v>33</v>
      </c>
      <c r="J7773">
        <v>67</v>
      </c>
      <c r="K7773">
        <v>11.1</v>
      </c>
      <c r="L7773">
        <v>1385.05</v>
      </c>
      <c r="M7773">
        <v>47.39</v>
      </c>
      <c r="N7773" t="s">
        <v>50</v>
      </c>
      <c r="O7773">
        <v>3</v>
      </c>
      <c r="P7773" t="str" cm="1">
        <f t="array" ref="P7773">_xlfn.IFS(C7773&lt;25,"18-24", C7773&lt;=35,"25-35", C7773&lt;=50,"36-50",TRUE,"50+")</f>
        <v>50+</v>
      </c>
      <c r="Q7773" t="str">
        <f t="shared" si="847"/>
        <v>new</v>
      </c>
      <c r="R7773" t="str">
        <f t="shared" si="848"/>
        <v>high value</v>
      </c>
      <c r="S7773" t="str">
        <f t="shared" si="849"/>
        <v>medium</v>
      </c>
      <c r="T7773" t="str">
        <f t="shared" si="850"/>
        <v>Nov</v>
      </c>
      <c r="U7773">
        <f t="shared" si="851"/>
        <v>2023</v>
      </c>
      <c r="V7773" t="str">
        <f t="shared" si="852"/>
        <v>10-15</v>
      </c>
      <c r="W7773" t="str">
        <f t="shared" si="853"/>
        <v>Slow</v>
      </c>
    </row>
    <row r="7774" spans="1:23" x14ac:dyDescent="0.3">
      <c r="A7774">
        <v>607773</v>
      </c>
      <c r="B7774">
        <v>77574</v>
      </c>
      <c r="C7774">
        <v>43</v>
      </c>
      <c r="D7774" t="s">
        <v>4</v>
      </c>
      <c r="E7774" t="s">
        <v>8</v>
      </c>
      <c r="F7774" t="s">
        <v>24</v>
      </c>
      <c r="G7774" t="s">
        <v>27</v>
      </c>
      <c r="H7774" s="1">
        <v>44782</v>
      </c>
      <c r="I7774" t="s">
        <v>34</v>
      </c>
      <c r="J7774">
        <v>50</v>
      </c>
      <c r="K7774">
        <v>1.1000000000000001</v>
      </c>
      <c r="L7774">
        <v>1231.03</v>
      </c>
      <c r="M7774">
        <v>23.08</v>
      </c>
      <c r="N7774" t="s">
        <v>50</v>
      </c>
      <c r="O7774">
        <v>4</v>
      </c>
      <c r="P7774" t="str" cm="1">
        <f t="array" ref="P7774">_xlfn.IFS(C7774&lt;25,"18-24", C7774&lt;=35,"25-35", C7774&lt;=50,"36-50",TRUE,"50+")</f>
        <v>36-50</v>
      </c>
      <c r="Q7774" t="str">
        <f t="shared" si="847"/>
        <v>new</v>
      </c>
      <c r="R7774" t="str">
        <f t="shared" si="848"/>
        <v>high value</v>
      </c>
      <c r="S7774" t="str">
        <f t="shared" si="849"/>
        <v>medium</v>
      </c>
      <c r="T7774" t="str">
        <f t="shared" si="850"/>
        <v>Aug</v>
      </c>
      <c r="U7774">
        <f t="shared" si="851"/>
        <v>2022</v>
      </c>
      <c r="V7774" t="str">
        <f t="shared" si="852"/>
        <v>0-5</v>
      </c>
      <c r="W7774" t="str">
        <f t="shared" si="853"/>
        <v>Slow</v>
      </c>
    </row>
    <row r="7775" spans="1:23" x14ac:dyDescent="0.3">
      <c r="A7775">
        <v>607774</v>
      </c>
      <c r="B7775">
        <v>22892</v>
      </c>
      <c r="C7775">
        <v>50</v>
      </c>
      <c r="D7775" t="s">
        <v>4</v>
      </c>
      <c r="E7775" t="s">
        <v>15</v>
      </c>
      <c r="F7775" t="s">
        <v>19</v>
      </c>
      <c r="G7775" t="s">
        <v>25</v>
      </c>
      <c r="H7775" s="1">
        <v>45581</v>
      </c>
      <c r="I7775" t="s">
        <v>34</v>
      </c>
      <c r="J7775">
        <v>22</v>
      </c>
      <c r="K7775">
        <v>14.9</v>
      </c>
      <c r="L7775">
        <v>913.76</v>
      </c>
      <c r="M7775">
        <v>20.79</v>
      </c>
      <c r="N7775" t="s">
        <v>50</v>
      </c>
      <c r="O7775">
        <v>3</v>
      </c>
      <c r="P7775" t="str" cm="1">
        <f t="array" ref="P7775">_xlfn.IFS(C7775&lt;25,"18-24", C7775&lt;=35,"25-35", C7775&lt;=50,"36-50",TRUE,"50+")</f>
        <v>36-50</v>
      </c>
      <c r="Q7775" t="str">
        <f t="shared" si="847"/>
        <v>new</v>
      </c>
      <c r="R7775" t="str">
        <f t="shared" si="848"/>
        <v>high value</v>
      </c>
      <c r="S7775" t="str">
        <f t="shared" si="849"/>
        <v>medium</v>
      </c>
      <c r="T7775" t="str">
        <f t="shared" si="850"/>
        <v>Oct</v>
      </c>
      <c r="U7775">
        <f t="shared" si="851"/>
        <v>2024</v>
      </c>
      <c r="V7775" t="str">
        <f t="shared" si="852"/>
        <v>10-15</v>
      </c>
      <c r="W7775" t="str">
        <f t="shared" si="853"/>
        <v>Fast</v>
      </c>
    </row>
    <row r="7776" spans="1:23" x14ac:dyDescent="0.3">
      <c r="A7776">
        <v>607775</v>
      </c>
      <c r="B7776">
        <v>53205</v>
      </c>
      <c r="C7776">
        <v>44</v>
      </c>
      <c r="D7776" t="s">
        <v>4</v>
      </c>
      <c r="E7776" t="s">
        <v>8</v>
      </c>
      <c r="F7776" t="s">
        <v>30</v>
      </c>
      <c r="G7776" t="s">
        <v>29</v>
      </c>
      <c r="H7776" s="1">
        <v>45459</v>
      </c>
      <c r="I7776" t="s">
        <v>34</v>
      </c>
      <c r="J7776">
        <v>58</v>
      </c>
      <c r="K7776">
        <v>2.9</v>
      </c>
      <c r="L7776">
        <v>600.14</v>
      </c>
      <c r="M7776">
        <v>100.45</v>
      </c>
      <c r="N7776" t="s">
        <v>47</v>
      </c>
      <c r="O7776">
        <v>4</v>
      </c>
      <c r="P7776" t="str" cm="1">
        <f t="array" ref="P7776">_xlfn.IFS(C7776&lt;25,"18-24", C7776&lt;=35,"25-35", C7776&lt;=50,"36-50",TRUE,"50+")</f>
        <v>36-50</v>
      </c>
      <c r="Q7776" t="str">
        <f t="shared" si="847"/>
        <v>new</v>
      </c>
      <c r="R7776" t="str">
        <f t="shared" si="848"/>
        <v>high value</v>
      </c>
      <c r="S7776" t="str">
        <f t="shared" si="849"/>
        <v>medium</v>
      </c>
      <c r="T7776" t="str">
        <f t="shared" si="850"/>
        <v>Jun</v>
      </c>
      <c r="U7776">
        <f t="shared" si="851"/>
        <v>2024</v>
      </c>
      <c r="V7776" t="str">
        <f t="shared" si="852"/>
        <v>0-5</v>
      </c>
      <c r="W7776" t="str">
        <f t="shared" si="853"/>
        <v>Slow</v>
      </c>
    </row>
    <row r="7777" spans="1:23" x14ac:dyDescent="0.3">
      <c r="A7777">
        <v>607776</v>
      </c>
      <c r="B7777">
        <v>18504</v>
      </c>
      <c r="C7777">
        <v>58</v>
      </c>
      <c r="D7777" t="s">
        <v>4</v>
      </c>
      <c r="E7777" t="s">
        <v>13</v>
      </c>
      <c r="F7777" t="s">
        <v>28</v>
      </c>
      <c r="G7777" t="s">
        <v>27</v>
      </c>
      <c r="H7777" s="1">
        <v>45090</v>
      </c>
      <c r="I7777" t="s">
        <v>33</v>
      </c>
      <c r="J7777">
        <v>64</v>
      </c>
      <c r="K7777">
        <v>2.2000000000000002</v>
      </c>
      <c r="L7777">
        <v>833.46</v>
      </c>
      <c r="M7777">
        <v>101.56</v>
      </c>
      <c r="N7777" t="s">
        <v>50</v>
      </c>
      <c r="O7777">
        <v>1</v>
      </c>
      <c r="P7777" t="str" cm="1">
        <f t="array" ref="P7777">_xlfn.IFS(C7777&lt;25,"18-24", C7777&lt;=35,"25-35", C7777&lt;=50,"36-50",TRUE,"50+")</f>
        <v>50+</v>
      </c>
      <c r="Q7777" t="str">
        <f t="shared" si="847"/>
        <v>new</v>
      </c>
      <c r="R7777" t="str">
        <f t="shared" si="848"/>
        <v>high value</v>
      </c>
      <c r="S7777" t="str">
        <f t="shared" si="849"/>
        <v>Low</v>
      </c>
      <c r="T7777" t="str">
        <f t="shared" si="850"/>
        <v>Jun</v>
      </c>
      <c r="U7777">
        <f t="shared" si="851"/>
        <v>2023</v>
      </c>
      <c r="V7777" t="str">
        <f t="shared" si="852"/>
        <v>0-5</v>
      </c>
      <c r="W7777" t="str">
        <f t="shared" si="853"/>
        <v>Slow</v>
      </c>
    </row>
    <row r="7778" spans="1:23" x14ac:dyDescent="0.3">
      <c r="A7778">
        <v>607777</v>
      </c>
      <c r="B7778">
        <v>30180</v>
      </c>
      <c r="C7778">
        <v>34</v>
      </c>
      <c r="D7778" t="s">
        <v>7</v>
      </c>
      <c r="E7778" t="s">
        <v>15</v>
      </c>
      <c r="F7778" t="s">
        <v>28</v>
      </c>
      <c r="G7778" t="s">
        <v>23</v>
      </c>
      <c r="H7778" s="1">
        <v>45104</v>
      </c>
      <c r="I7778" t="s">
        <v>34</v>
      </c>
      <c r="J7778">
        <v>28</v>
      </c>
      <c r="K7778">
        <v>6</v>
      </c>
      <c r="L7778">
        <v>562.69000000000005</v>
      </c>
      <c r="M7778">
        <v>88.26</v>
      </c>
      <c r="N7778" t="s">
        <v>48</v>
      </c>
      <c r="O7778">
        <v>2</v>
      </c>
      <c r="P7778" t="str" cm="1">
        <f t="array" ref="P7778">_xlfn.IFS(C7778&lt;25,"18-24", C7778&lt;=35,"25-35", C7778&lt;=50,"36-50",TRUE,"50+")</f>
        <v>25-35</v>
      </c>
      <c r="Q7778" t="str">
        <f t="shared" si="847"/>
        <v>new</v>
      </c>
      <c r="R7778" t="str">
        <f t="shared" si="848"/>
        <v>high value</v>
      </c>
      <c r="S7778" t="str">
        <f t="shared" si="849"/>
        <v>Low</v>
      </c>
      <c r="T7778" t="str">
        <f t="shared" si="850"/>
        <v>Jun</v>
      </c>
      <c r="U7778">
        <f t="shared" si="851"/>
        <v>2023</v>
      </c>
      <c r="V7778" t="str">
        <f t="shared" si="852"/>
        <v>5-10</v>
      </c>
      <c r="W7778" t="str">
        <f t="shared" si="853"/>
        <v>Fast</v>
      </c>
    </row>
    <row r="7779" spans="1:23" x14ac:dyDescent="0.3">
      <c r="A7779">
        <v>607778</v>
      </c>
      <c r="B7779">
        <v>57868</v>
      </c>
      <c r="C7779">
        <v>41</v>
      </c>
      <c r="D7779" t="s">
        <v>4</v>
      </c>
      <c r="E7779" t="s">
        <v>8</v>
      </c>
      <c r="F7779" t="s">
        <v>22</v>
      </c>
      <c r="G7779" t="s">
        <v>29</v>
      </c>
      <c r="H7779" s="1">
        <v>44750</v>
      </c>
      <c r="I7779" t="s">
        <v>33</v>
      </c>
      <c r="J7779">
        <v>61</v>
      </c>
      <c r="K7779">
        <v>14.9</v>
      </c>
      <c r="L7779">
        <v>231.08</v>
      </c>
      <c r="M7779">
        <v>103.89</v>
      </c>
      <c r="N7779" t="s">
        <v>47</v>
      </c>
      <c r="O7779">
        <v>5</v>
      </c>
      <c r="P7779" t="str" cm="1">
        <f t="array" ref="P7779">_xlfn.IFS(C7779&lt;25,"18-24", C7779&lt;=35,"25-35", C7779&lt;=50,"36-50",TRUE,"50+")</f>
        <v>36-50</v>
      </c>
      <c r="Q7779" t="str">
        <f t="shared" si="847"/>
        <v>new</v>
      </c>
      <c r="R7779" t="str">
        <f t="shared" si="848"/>
        <v>low</v>
      </c>
      <c r="S7779" t="str">
        <f t="shared" si="849"/>
        <v>High</v>
      </c>
      <c r="T7779" t="str">
        <f t="shared" si="850"/>
        <v>Jul</v>
      </c>
      <c r="U7779">
        <f t="shared" si="851"/>
        <v>2022</v>
      </c>
      <c r="V7779" t="str">
        <f t="shared" si="852"/>
        <v>10-15</v>
      </c>
      <c r="W7779" t="str">
        <f t="shared" si="853"/>
        <v>Slow</v>
      </c>
    </row>
    <row r="7780" spans="1:23" x14ac:dyDescent="0.3">
      <c r="A7780">
        <v>607779</v>
      </c>
      <c r="B7780">
        <v>79846</v>
      </c>
      <c r="C7780">
        <v>28</v>
      </c>
      <c r="D7780" t="s">
        <v>7</v>
      </c>
      <c r="E7780" t="s">
        <v>11</v>
      </c>
      <c r="F7780" t="s">
        <v>19</v>
      </c>
      <c r="G7780" t="s">
        <v>27</v>
      </c>
      <c r="H7780" s="1">
        <v>44717</v>
      </c>
      <c r="I7780" t="s">
        <v>34</v>
      </c>
      <c r="J7780">
        <v>37</v>
      </c>
      <c r="K7780">
        <v>2.2000000000000002</v>
      </c>
      <c r="L7780">
        <v>590.82000000000005</v>
      </c>
      <c r="M7780">
        <v>35.94</v>
      </c>
      <c r="N7780" t="s">
        <v>48</v>
      </c>
      <c r="O7780">
        <v>3</v>
      </c>
      <c r="P7780" t="str" cm="1">
        <f t="array" ref="P7780">_xlfn.IFS(C7780&lt;25,"18-24", C7780&lt;=35,"25-35", C7780&lt;=50,"36-50",TRUE,"50+")</f>
        <v>25-35</v>
      </c>
      <c r="Q7780" t="str">
        <f t="shared" si="847"/>
        <v>new</v>
      </c>
      <c r="R7780" t="str">
        <f t="shared" si="848"/>
        <v>high value</v>
      </c>
      <c r="S7780" t="str">
        <f t="shared" si="849"/>
        <v>medium</v>
      </c>
      <c r="T7780" t="str">
        <f t="shared" si="850"/>
        <v>Jun</v>
      </c>
      <c r="U7780">
        <f t="shared" si="851"/>
        <v>2022</v>
      </c>
      <c r="V7780" t="str">
        <f t="shared" si="852"/>
        <v>0-5</v>
      </c>
      <c r="W7780" t="str">
        <f t="shared" si="853"/>
        <v>Medium</v>
      </c>
    </row>
    <row r="7781" spans="1:23" x14ac:dyDescent="0.3">
      <c r="A7781">
        <v>607780</v>
      </c>
      <c r="B7781">
        <v>98194</v>
      </c>
      <c r="C7781">
        <v>40</v>
      </c>
      <c r="D7781" t="s">
        <v>7</v>
      </c>
      <c r="E7781" t="s">
        <v>8</v>
      </c>
      <c r="F7781" t="s">
        <v>24</v>
      </c>
      <c r="G7781" t="s">
        <v>29</v>
      </c>
      <c r="H7781" s="1">
        <v>44564</v>
      </c>
      <c r="I7781" t="s">
        <v>33</v>
      </c>
      <c r="J7781">
        <v>56</v>
      </c>
      <c r="K7781">
        <v>9.6</v>
      </c>
      <c r="L7781">
        <v>810.57</v>
      </c>
      <c r="M7781">
        <v>102.64</v>
      </c>
      <c r="N7781" t="s">
        <v>50</v>
      </c>
      <c r="O7781">
        <v>2</v>
      </c>
      <c r="P7781" t="str" cm="1">
        <f t="array" ref="P7781">_xlfn.IFS(C7781&lt;25,"18-24", C7781&lt;=35,"25-35", C7781&lt;=50,"36-50",TRUE,"50+")</f>
        <v>36-50</v>
      </c>
      <c r="Q7781" t="str">
        <f t="shared" si="847"/>
        <v>new</v>
      </c>
      <c r="R7781" t="str">
        <f t="shared" si="848"/>
        <v>high value</v>
      </c>
      <c r="S7781" t="str">
        <f t="shared" si="849"/>
        <v>Low</v>
      </c>
      <c r="T7781" t="str">
        <f t="shared" si="850"/>
        <v>Jan</v>
      </c>
      <c r="U7781">
        <f t="shared" si="851"/>
        <v>2022</v>
      </c>
      <c r="V7781" t="str">
        <f t="shared" si="852"/>
        <v>5-10</v>
      </c>
      <c r="W7781" t="str">
        <f t="shared" si="853"/>
        <v>Slow</v>
      </c>
    </row>
    <row r="7782" spans="1:23" x14ac:dyDescent="0.3">
      <c r="A7782">
        <v>607781</v>
      </c>
      <c r="B7782">
        <v>45058</v>
      </c>
      <c r="C7782">
        <v>49</v>
      </c>
      <c r="D7782" t="s">
        <v>4</v>
      </c>
      <c r="E7782" t="s">
        <v>16</v>
      </c>
      <c r="F7782" t="s">
        <v>26</v>
      </c>
      <c r="G7782" t="s">
        <v>31</v>
      </c>
      <c r="H7782" s="1">
        <v>45073</v>
      </c>
      <c r="I7782" t="s">
        <v>34</v>
      </c>
      <c r="J7782">
        <v>73</v>
      </c>
      <c r="K7782">
        <v>14.8</v>
      </c>
      <c r="L7782">
        <v>849.07</v>
      </c>
      <c r="M7782">
        <v>117.18</v>
      </c>
      <c r="N7782" t="s">
        <v>50</v>
      </c>
      <c r="O7782">
        <v>3</v>
      </c>
      <c r="P7782" t="str" cm="1">
        <f t="array" ref="P7782">_xlfn.IFS(C7782&lt;25,"18-24", C7782&lt;=35,"25-35", C7782&lt;=50,"36-50",TRUE,"50+")</f>
        <v>36-50</v>
      </c>
      <c r="Q7782" t="str">
        <f t="shared" si="847"/>
        <v>new</v>
      </c>
      <c r="R7782" t="str">
        <f t="shared" si="848"/>
        <v>high value</v>
      </c>
      <c r="S7782" t="str">
        <f t="shared" si="849"/>
        <v>medium</v>
      </c>
      <c r="T7782" t="str">
        <f t="shared" si="850"/>
        <v>May</v>
      </c>
      <c r="U7782">
        <f t="shared" si="851"/>
        <v>2023</v>
      </c>
      <c r="V7782" t="str">
        <f t="shared" si="852"/>
        <v>10-15</v>
      </c>
      <c r="W7782" t="str">
        <f t="shared" si="853"/>
        <v>Slow</v>
      </c>
    </row>
    <row r="7783" spans="1:23" x14ac:dyDescent="0.3">
      <c r="A7783">
        <v>607782</v>
      </c>
      <c r="B7783">
        <v>89422</v>
      </c>
      <c r="C7783">
        <v>57</v>
      </c>
      <c r="D7783" t="s">
        <v>4</v>
      </c>
      <c r="E7783" t="s">
        <v>8</v>
      </c>
      <c r="F7783" t="s">
        <v>24</v>
      </c>
      <c r="G7783" t="s">
        <v>29</v>
      </c>
      <c r="H7783" s="1">
        <v>45325</v>
      </c>
      <c r="I7783" t="s">
        <v>34</v>
      </c>
      <c r="J7783">
        <v>21</v>
      </c>
      <c r="K7783">
        <v>7.7</v>
      </c>
      <c r="L7783">
        <v>1420.33</v>
      </c>
      <c r="M7783">
        <v>34.520000000000003</v>
      </c>
      <c r="N7783" t="s">
        <v>48</v>
      </c>
      <c r="O7783">
        <v>5</v>
      </c>
      <c r="P7783" t="str" cm="1">
        <f t="array" ref="P7783">_xlfn.IFS(C7783&lt;25,"18-24", C7783&lt;=35,"25-35", C7783&lt;=50,"36-50",TRUE,"50+")</f>
        <v>50+</v>
      </c>
      <c r="Q7783" t="str">
        <f t="shared" si="847"/>
        <v>repeat</v>
      </c>
      <c r="R7783" t="str">
        <f t="shared" si="848"/>
        <v>high value</v>
      </c>
      <c r="S7783" t="str">
        <f t="shared" si="849"/>
        <v>High</v>
      </c>
      <c r="T7783" t="str">
        <f t="shared" si="850"/>
        <v>Feb</v>
      </c>
      <c r="U7783">
        <f t="shared" si="851"/>
        <v>2024</v>
      </c>
      <c r="V7783" t="str">
        <f t="shared" si="852"/>
        <v>5-10</v>
      </c>
      <c r="W7783" t="str">
        <f t="shared" si="853"/>
        <v>Fast</v>
      </c>
    </row>
    <row r="7784" spans="1:23" x14ac:dyDescent="0.3">
      <c r="A7784">
        <v>607783</v>
      </c>
      <c r="B7784">
        <v>85397</v>
      </c>
      <c r="C7784">
        <v>53</v>
      </c>
      <c r="D7784" t="s">
        <v>4</v>
      </c>
      <c r="E7784" t="s">
        <v>11</v>
      </c>
      <c r="F7784" t="s">
        <v>26</v>
      </c>
      <c r="G7784" t="s">
        <v>25</v>
      </c>
      <c r="H7784" s="1">
        <v>45375</v>
      </c>
      <c r="I7784" t="s">
        <v>33</v>
      </c>
      <c r="J7784">
        <v>51</v>
      </c>
      <c r="K7784">
        <v>5.2</v>
      </c>
      <c r="L7784">
        <v>1281.0999999999999</v>
      </c>
      <c r="M7784">
        <v>108.05</v>
      </c>
      <c r="N7784" t="s">
        <v>49</v>
      </c>
      <c r="O7784">
        <v>4</v>
      </c>
      <c r="P7784" t="str" cm="1">
        <f t="array" ref="P7784">_xlfn.IFS(C7784&lt;25,"18-24", C7784&lt;=35,"25-35", C7784&lt;=50,"36-50",TRUE,"50+")</f>
        <v>50+</v>
      </c>
      <c r="Q7784" t="str">
        <f t="shared" si="847"/>
        <v>new</v>
      </c>
      <c r="R7784" t="str">
        <f t="shared" si="848"/>
        <v>high value</v>
      </c>
      <c r="S7784" t="str">
        <f t="shared" si="849"/>
        <v>medium</v>
      </c>
      <c r="T7784" t="str">
        <f t="shared" si="850"/>
        <v>Mar</v>
      </c>
      <c r="U7784">
        <f t="shared" si="851"/>
        <v>2024</v>
      </c>
      <c r="V7784" t="str">
        <f t="shared" si="852"/>
        <v>5-10</v>
      </c>
      <c r="W7784" t="str">
        <f t="shared" si="853"/>
        <v>Slow</v>
      </c>
    </row>
    <row r="7785" spans="1:23" x14ac:dyDescent="0.3">
      <c r="A7785">
        <v>607784</v>
      </c>
      <c r="B7785">
        <v>37254</v>
      </c>
      <c r="C7785">
        <v>48</v>
      </c>
      <c r="D7785" t="s">
        <v>4</v>
      </c>
      <c r="E7785" t="s">
        <v>16</v>
      </c>
      <c r="F7785" t="s">
        <v>19</v>
      </c>
      <c r="G7785" t="s">
        <v>25</v>
      </c>
      <c r="H7785" s="1">
        <v>44967</v>
      </c>
      <c r="I7785" t="s">
        <v>34</v>
      </c>
      <c r="J7785">
        <v>41</v>
      </c>
      <c r="K7785">
        <v>4.0999999999999996</v>
      </c>
      <c r="L7785">
        <v>413.62</v>
      </c>
      <c r="M7785">
        <v>64.77</v>
      </c>
      <c r="N7785" t="s">
        <v>50</v>
      </c>
      <c r="O7785">
        <v>1</v>
      </c>
      <c r="P7785" t="str" cm="1">
        <f t="array" ref="P7785">_xlfn.IFS(C7785&lt;25,"18-24", C7785&lt;=35,"25-35", C7785&lt;=50,"36-50",TRUE,"50+")</f>
        <v>36-50</v>
      </c>
      <c r="Q7785" t="str">
        <f t="shared" si="847"/>
        <v>new</v>
      </c>
      <c r="R7785" t="str">
        <f t="shared" si="848"/>
        <v>medium</v>
      </c>
      <c r="S7785" t="str">
        <f t="shared" si="849"/>
        <v>Low</v>
      </c>
      <c r="T7785" t="str">
        <f t="shared" si="850"/>
        <v>Feb</v>
      </c>
      <c r="U7785">
        <f t="shared" si="851"/>
        <v>2023</v>
      </c>
      <c r="V7785" t="str">
        <f t="shared" si="852"/>
        <v>0-5</v>
      </c>
      <c r="W7785" t="str">
        <f t="shared" si="853"/>
        <v>Medium</v>
      </c>
    </row>
    <row r="7786" spans="1:23" x14ac:dyDescent="0.3">
      <c r="A7786">
        <v>607785</v>
      </c>
      <c r="B7786">
        <v>67474</v>
      </c>
      <c r="C7786">
        <v>40</v>
      </c>
      <c r="D7786" t="s">
        <v>7</v>
      </c>
      <c r="E7786" t="s">
        <v>8</v>
      </c>
      <c r="F7786" t="s">
        <v>18</v>
      </c>
      <c r="G7786" t="s">
        <v>31</v>
      </c>
      <c r="H7786" s="1">
        <v>45394</v>
      </c>
      <c r="I7786" t="s">
        <v>34</v>
      </c>
      <c r="J7786">
        <v>55</v>
      </c>
      <c r="K7786">
        <v>12</v>
      </c>
      <c r="L7786">
        <v>898.15</v>
      </c>
      <c r="M7786">
        <v>110.92</v>
      </c>
      <c r="N7786" t="s">
        <v>47</v>
      </c>
      <c r="O7786">
        <v>3</v>
      </c>
      <c r="P7786" t="str" cm="1">
        <f t="array" ref="P7786">_xlfn.IFS(C7786&lt;25,"18-24", C7786&lt;=35,"25-35", C7786&lt;=50,"36-50",TRUE,"50+")</f>
        <v>36-50</v>
      </c>
      <c r="Q7786" t="str">
        <f t="shared" si="847"/>
        <v>new</v>
      </c>
      <c r="R7786" t="str">
        <f t="shared" si="848"/>
        <v>high value</v>
      </c>
      <c r="S7786" t="str">
        <f t="shared" si="849"/>
        <v>medium</v>
      </c>
      <c r="T7786" t="str">
        <f t="shared" si="850"/>
        <v>Apr</v>
      </c>
      <c r="U7786">
        <f t="shared" si="851"/>
        <v>2024</v>
      </c>
      <c r="V7786" t="str">
        <f t="shared" si="852"/>
        <v>10-15</v>
      </c>
      <c r="W7786" t="str">
        <f t="shared" si="853"/>
        <v>Slow</v>
      </c>
    </row>
    <row r="7787" spans="1:23" x14ac:dyDescent="0.3">
      <c r="A7787">
        <v>607786</v>
      </c>
      <c r="B7787">
        <v>58183</v>
      </c>
      <c r="C7787">
        <v>25</v>
      </c>
      <c r="D7787" t="s">
        <v>4</v>
      </c>
      <c r="E7787" t="s">
        <v>11</v>
      </c>
      <c r="F7787" t="s">
        <v>24</v>
      </c>
      <c r="G7787" t="s">
        <v>31</v>
      </c>
      <c r="H7787" s="1">
        <v>45628</v>
      </c>
      <c r="I7787" t="s">
        <v>34</v>
      </c>
      <c r="J7787">
        <v>67</v>
      </c>
      <c r="K7787">
        <v>4.4000000000000004</v>
      </c>
      <c r="L7787">
        <v>792.65</v>
      </c>
      <c r="M7787">
        <v>74.53</v>
      </c>
      <c r="N7787" t="s">
        <v>48</v>
      </c>
      <c r="O7787">
        <v>5</v>
      </c>
      <c r="P7787" t="str" cm="1">
        <f t="array" ref="P7787">_xlfn.IFS(C7787&lt;25,"18-24", C7787&lt;=35,"25-35", C7787&lt;=50,"36-50",TRUE,"50+")</f>
        <v>25-35</v>
      </c>
      <c r="Q7787" t="str">
        <f t="shared" si="847"/>
        <v>new</v>
      </c>
      <c r="R7787" t="str">
        <f t="shared" si="848"/>
        <v>high value</v>
      </c>
      <c r="S7787" t="str">
        <f t="shared" si="849"/>
        <v>High</v>
      </c>
      <c r="T7787" t="str">
        <f t="shared" si="850"/>
        <v>Dec</v>
      </c>
      <c r="U7787">
        <f t="shared" si="851"/>
        <v>2024</v>
      </c>
      <c r="V7787" t="str">
        <f t="shared" si="852"/>
        <v>0-5</v>
      </c>
      <c r="W7787" t="str">
        <f t="shared" si="853"/>
        <v>Slow</v>
      </c>
    </row>
    <row r="7788" spans="1:23" x14ac:dyDescent="0.3">
      <c r="A7788">
        <v>607787</v>
      </c>
      <c r="B7788">
        <v>81936</v>
      </c>
      <c r="C7788">
        <v>41</v>
      </c>
      <c r="D7788" t="s">
        <v>7</v>
      </c>
      <c r="E7788" t="s">
        <v>5</v>
      </c>
      <c r="F7788" t="s">
        <v>26</v>
      </c>
      <c r="G7788" t="s">
        <v>25</v>
      </c>
      <c r="H7788" s="1">
        <v>45197</v>
      </c>
      <c r="I7788" t="s">
        <v>34</v>
      </c>
      <c r="J7788">
        <v>39</v>
      </c>
      <c r="K7788">
        <v>2.4</v>
      </c>
      <c r="L7788">
        <v>1030.44</v>
      </c>
      <c r="M7788">
        <v>33.68</v>
      </c>
      <c r="N7788" t="s">
        <v>50</v>
      </c>
      <c r="O7788">
        <v>5</v>
      </c>
      <c r="P7788" t="str" cm="1">
        <f t="array" ref="P7788">_xlfn.IFS(C7788&lt;25,"18-24", C7788&lt;=35,"25-35", C7788&lt;=50,"36-50",TRUE,"50+")</f>
        <v>36-50</v>
      </c>
      <c r="Q7788" t="str">
        <f t="shared" si="847"/>
        <v>new</v>
      </c>
      <c r="R7788" t="str">
        <f t="shared" si="848"/>
        <v>high value</v>
      </c>
      <c r="S7788" t="str">
        <f t="shared" si="849"/>
        <v>High</v>
      </c>
      <c r="T7788" t="str">
        <f t="shared" si="850"/>
        <v>Sep</v>
      </c>
      <c r="U7788">
        <f t="shared" si="851"/>
        <v>2023</v>
      </c>
      <c r="V7788" t="str">
        <f t="shared" si="852"/>
        <v>0-5</v>
      </c>
      <c r="W7788" t="str">
        <f t="shared" si="853"/>
        <v>Medium</v>
      </c>
    </row>
    <row r="7789" spans="1:23" x14ac:dyDescent="0.3">
      <c r="A7789">
        <v>607788</v>
      </c>
      <c r="B7789">
        <v>43167</v>
      </c>
      <c r="C7789">
        <v>63</v>
      </c>
      <c r="D7789" t="s">
        <v>7</v>
      </c>
      <c r="E7789" t="s">
        <v>16</v>
      </c>
      <c r="F7789" t="s">
        <v>19</v>
      </c>
      <c r="G7789" t="s">
        <v>21</v>
      </c>
      <c r="H7789" s="1">
        <v>45576</v>
      </c>
      <c r="I7789" t="s">
        <v>33</v>
      </c>
      <c r="J7789">
        <v>83</v>
      </c>
      <c r="K7789">
        <v>2</v>
      </c>
      <c r="L7789">
        <v>153.56</v>
      </c>
      <c r="M7789">
        <v>45.94</v>
      </c>
      <c r="N7789" t="s">
        <v>47</v>
      </c>
      <c r="O7789">
        <v>5</v>
      </c>
      <c r="P7789" t="str" cm="1">
        <f t="array" ref="P7789">_xlfn.IFS(C7789&lt;25,"18-24", C7789&lt;=35,"25-35", C7789&lt;=50,"36-50",TRUE,"50+")</f>
        <v>50+</v>
      </c>
      <c r="Q7789" t="str">
        <f t="shared" si="847"/>
        <v>new</v>
      </c>
      <c r="R7789" t="str">
        <f t="shared" si="848"/>
        <v>low</v>
      </c>
      <c r="S7789" t="str">
        <f t="shared" si="849"/>
        <v>High</v>
      </c>
      <c r="T7789" t="str">
        <f t="shared" si="850"/>
        <v>Oct</v>
      </c>
      <c r="U7789">
        <f t="shared" si="851"/>
        <v>2024</v>
      </c>
      <c r="V7789" t="str">
        <f t="shared" si="852"/>
        <v>0-5</v>
      </c>
      <c r="W7789" t="str">
        <f t="shared" si="853"/>
        <v>Slow</v>
      </c>
    </row>
    <row r="7790" spans="1:23" x14ac:dyDescent="0.3">
      <c r="A7790">
        <v>607789</v>
      </c>
      <c r="B7790">
        <v>32778</v>
      </c>
      <c r="C7790">
        <v>18</v>
      </c>
      <c r="D7790" t="s">
        <v>7</v>
      </c>
      <c r="E7790" t="s">
        <v>16</v>
      </c>
      <c r="F7790" t="s">
        <v>19</v>
      </c>
      <c r="G7790" t="s">
        <v>23</v>
      </c>
      <c r="H7790" s="1">
        <v>45644</v>
      </c>
      <c r="I7790" t="s">
        <v>34</v>
      </c>
      <c r="J7790">
        <v>80</v>
      </c>
      <c r="K7790">
        <v>13.9</v>
      </c>
      <c r="L7790">
        <v>604.53</v>
      </c>
      <c r="M7790">
        <v>68.47</v>
      </c>
      <c r="N7790" t="s">
        <v>47</v>
      </c>
      <c r="O7790">
        <v>5</v>
      </c>
      <c r="P7790" t="str" cm="1">
        <f t="array" ref="P7790">_xlfn.IFS(C7790&lt;25,"18-24", C7790&lt;=35,"25-35", C7790&lt;=50,"36-50",TRUE,"50+")</f>
        <v>18-24</v>
      </c>
      <c r="Q7790" t="str">
        <f t="shared" si="847"/>
        <v>new</v>
      </c>
      <c r="R7790" t="str">
        <f t="shared" si="848"/>
        <v>high value</v>
      </c>
      <c r="S7790" t="str">
        <f t="shared" si="849"/>
        <v>High</v>
      </c>
      <c r="T7790" t="str">
        <f t="shared" si="850"/>
        <v>Dec</v>
      </c>
      <c r="U7790">
        <f t="shared" si="851"/>
        <v>2024</v>
      </c>
      <c r="V7790" t="str">
        <f t="shared" si="852"/>
        <v>10-15</v>
      </c>
      <c r="W7790" t="str">
        <f t="shared" si="853"/>
        <v>Slow</v>
      </c>
    </row>
    <row r="7791" spans="1:23" x14ac:dyDescent="0.3">
      <c r="A7791">
        <v>607790</v>
      </c>
      <c r="B7791">
        <v>80284</v>
      </c>
      <c r="C7791">
        <v>52</v>
      </c>
      <c r="D7791" t="s">
        <v>7</v>
      </c>
      <c r="E7791" t="s">
        <v>8</v>
      </c>
      <c r="F7791" t="s">
        <v>28</v>
      </c>
      <c r="G7791" t="s">
        <v>23</v>
      </c>
      <c r="H7791" s="1">
        <v>45656</v>
      </c>
      <c r="I7791" t="s">
        <v>33</v>
      </c>
      <c r="J7791">
        <v>58</v>
      </c>
      <c r="K7791">
        <v>4.4000000000000004</v>
      </c>
      <c r="L7791">
        <v>750.95</v>
      </c>
      <c r="M7791">
        <v>96.68</v>
      </c>
      <c r="N7791" t="s">
        <v>47</v>
      </c>
      <c r="O7791">
        <v>4</v>
      </c>
      <c r="P7791" t="str" cm="1">
        <f t="array" ref="P7791">_xlfn.IFS(C7791&lt;25,"18-24", C7791&lt;=35,"25-35", C7791&lt;=50,"36-50",TRUE,"50+")</f>
        <v>50+</v>
      </c>
      <c r="Q7791" t="str">
        <f t="shared" si="847"/>
        <v>new</v>
      </c>
      <c r="R7791" t="str">
        <f t="shared" si="848"/>
        <v>high value</v>
      </c>
      <c r="S7791" t="str">
        <f t="shared" si="849"/>
        <v>medium</v>
      </c>
      <c r="T7791" t="str">
        <f t="shared" si="850"/>
        <v>Dec</v>
      </c>
      <c r="U7791">
        <f t="shared" si="851"/>
        <v>2024</v>
      </c>
      <c r="V7791" t="str">
        <f t="shared" si="852"/>
        <v>0-5</v>
      </c>
      <c r="W7791" t="str">
        <f t="shared" si="853"/>
        <v>Slow</v>
      </c>
    </row>
    <row r="7792" spans="1:23" x14ac:dyDescent="0.3">
      <c r="A7792">
        <v>607791</v>
      </c>
      <c r="B7792">
        <v>84595</v>
      </c>
      <c r="C7792">
        <v>39</v>
      </c>
      <c r="D7792" t="s">
        <v>7</v>
      </c>
      <c r="E7792" t="s">
        <v>5</v>
      </c>
      <c r="F7792" t="s">
        <v>26</v>
      </c>
      <c r="G7792" t="s">
        <v>27</v>
      </c>
      <c r="H7792" s="1">
        <v>44574</v>
      </c>
      <c r="I7792" t="s">
        <v>34</v>
      </c>
      <c r="J7792">
        <v>70</v>
      </c>
      <c r="K7792">
        <v>13.3</v>
      </c>
      <c r="L7792">
        <v>887.89</v>
      </c>
      <c r="M7792">
        <v>27.63</v>
      </c>
      <c r="N7792" t="s">
        <v>49</v>
      </c>
      <c r="O7792">
        <v>3</v>
      </c>
      <c r="P7792" t="str" cm="1">
        <f t="array" ref="P7792">_xlfn.IFS(C7792&lt;25,"18-24", C7792&lt;=35,"25-35", C7792&lt;=50,"36-50",TRUE,"50+")</f>
        <v>36-50</v>
      </c>
      <c r="Q7792" t="str">
        <f t="shared" si="847"/>
        <v>new</v>
      </c>
      <c r="R7792" t="str">
        <f t="shared" si="848"/>
        <v>high value</v>
      </c>
      <c r="S7792" t="str">
        <f t="shared" si="849"/>
        <v>medium</v>
      </c>
      <c r="T7792" t="str">
        <f t="shared" si="850"/>
        <v>Jan</v>
      </c>
      <c r="U7792">
        <f t="shared" si="851"/>
        <v>2022</v>
      </c>
      <c r="V7792" t="str">
        <f t="shared" si="852"/>
        <v>10-15</v>
      </c>
      <c r="W7792" t="str">
        <f t="shared" si="853"/>
        <v>Slow</v>
      </c>
    </row>
    <row r="7793" spans="1:23" x14ac:dyDescent="0.3">
      <c r="A7793">
        <v>607792</v>
      </c>
      <c r="B7793">
        <v>74682</v>
      </c>
      <c r="C7793">
        <v>54</v>
      </c>
      <c r="D7793" t="s">
        <v>4</v>
      </c>
      <c r="E7793" t="s">
        <v>13</v>
      </c>
      <c r="F7793" t="s">
        <v>22</v>
      </c>
      <c r="G7793" t="s">
        <v>23</v>
      </c>
      <c r="H7793" s="1">
        <v>45186</v>
      </c>
      <c r="I7793" t="s">
        <v>33</v>
      </c>
      <c r="J7793">
        <v>73</v>
      </c>
      <c r="K7793">
        <v>1.1000000000000001</v>
      </c>
      <c r="L7793">
        <v>787.89</v>
      </c>
      <c r="M7793">
        <v>85.9</v>
      </c>
      <c r="N7793" t="s">
        <v>47</v>
      </c>
      <c r="O7793">
        <v>3</v>
      </c>
      <c r="P7793" t="str" cm="1">
        <f t="array" ref="P7793">_xlfn.IFS(C7793&lt;25,"18-24", C7793&lt;=35,"25-35", C7793&lt;=50,"36-50",TRUE,"50+")</f>
        <v>50+</v>
      </c>
      <c r="Q7793" t="str">
        <f t="shared" si="847"/>
        <v>repeat</v>
      </c>
      <c r="R7793" t="str">
        <f t="shared" si="848"/>
        <v>high value</v>
      </c>
      <c r="S7793" t="str">
        <f t="shared" si="849"/>
        <v>medium</v>
      </c>
      <c r="T7793" t="str">
        <f t="shared" si="850"/>
        <v>Sep</v>
      </c>
      <c r="U7793">
        <f t="shared" si="851"/>
        <v>2023</v>
      </c>
      <c r="V7793" t="str">
        <f t="shared" si="852"/>
        <v>0-5</v>
      </c>
      <c r="W7793" t="str">
        <f t="shared" si="853"/>
        <v>Slow</v>
      </c>
    </row>
    <row r="7794" spans="1:23" x14ac:dyDescent="0.3">
      <c r="A7794">
        <v>607793</v>
      </c>
      <c r="B7794">
        <v>80488</v>
      </c>
      <c r="C7794">
        <v>30</v>
      </c>
      <c r="D7794" t="s">
        <v>4</v>
      </c>
      <c r="E7794" t="s">
        <v>13</v>
      </c>
      <c r="F7794" t="s">
        <v>18</v>
      </c>
      <c r="G7794" t="s">
        <v>21</v>
      </c>
      <c r="H7794" s="1">
        <v>45580</v>
      </c>
      <c r="I7794" t="s">
        <v>33</v>
      </c>
      <c r="J7794">
        <v>56</v>
      </c>
      <c r="K7794">
        <v>4</v>
      </c>
      <c r="L7794">
        <v>400.31</v>
      </c>
      <c r="M7794">
        <v>35.840000000000003</v>
      </c>
      <c r="N7794" t="s">
        <v>47</v>
      </c>
      <c r="O7794">
        <v>1</v>
      </c>
      <c r="P7794" t="str" cm="1">
        <f t="array" ref="P7794">_xlfn.IFS(C7794&lt;25,"18-24", C7794&lt;=35,"25-35", C7794&lt;=50,"36-50",TRUE,"50+")</f>
        <v>25-35</v>
      </c>
      <c r="Q7794" t="str">
        <f t="shared" si="847"/>
        <v>new</v>
      </c>
      <c r="R7794" t="str">
        <f t="shared" si="848"/>
        <v>medium</v>
      </c>
      <c r="S7794" t="str">
        <f t="shared" si="849"/>
        <v>Low</v>
      </c>
      <c r="T7794" t="str">
        <f t="shared" si="850"/>
        <v>Oct</v>
      </c>
      <c r="U7794">
        <f t="shared" si="851"/>
        <v>2024</v>
      </c>
      <c r="V7794" t="str">
        <f t="shared" si="852"/>
        <v>0-5</v>
      </c>
      <c r="W7794" t="str">
        <f t="shared" si="853"/>
        <v>Slow</v>
      </c>
    </row>
    <row r="7795" spans="1:23" x14ac:dyDescent="0.3">
      <c r="A7795">
        <v>607794</v>
      </c>
      <c r="B7795">
        <v>78309</v>
      </c>
      <c r="C7795">
        <v>30</v>
      </c>
      <c r="D7795" t="s">
        <v>4</v>
      </c>
      <c r="E7795" t="s">
        <v>13</v>
      </c>
      <c r="F7795" t="s">
        <v>22</v>
      </c>
      <c r="G7795" t="s">
        <v>25</v>
      </c>
      <c r="H7795" s="1">
        <v>45582</v>
      </c>
      <c r="I7795" t="s">
        <v>33</v>
      </c>
      <c r="J7795">
        <v>30</v>
      </c>
      <c r="K7795">
        <v>8.4</v>
      </c>
      <c r="L7795">
        <v>1402.23</v>
      </c>
      <c r="M7795">
        <v>69.319999999999993</v>
      </c>
      <c r="N7795" t="s">
        <v>50</v>
      </c>
      <c r="O7795">
        <v>1</v>
      </c>
      <c r="P7795" t="str" cm="1">
        <f t="array" ref="P7795">_xlfn.IFS(C7795&lt;25,"18-24", C7795&lt;=35,"25-35", C7795&lt;=50,"36-50",TRUE,"50+")</f>
        <v>25-35</v>
      </c>
      <c r="Q7795" t="str">
        <f t="shared" si="847"/>
        <v>new</v>
      </c>
      <c r="R7795" t="str">
        <f t="shared" si="848"/>
        <v>high value</v>
      </c>
      <c r="S7795" t="str">
        <f t="shared" si="849"/>
        <v>Low</v>
      </c>
      <c r="T7795" t="str">
        <f t="shared" si="850"/>
        <v>Oct</v>
      </c>
      <c r="U7795">
        <f t="shared" si="851"/>
        <v>2024</v>
      </c>
      <c r="V7795" t="str">
        <f t="shared" si="852"/>
        <v>5-10</v>
      </c>
      <c r="W7795" t="str">
        <f t="shared" si="853"/>
        <v>Fast</v>
      </c>
    </row>
    <row r="7796" spans="1:23" x14ac:dyDescent="0.3">
      <c r="A7796">
        <v>607795</v>
      </c>
      <c r="B7796">
        <v>93562</v>
      </c>
      <c r="C7796">
        <v>60</v>
      </c>
      <c r="D7796" t="s">
        <v>4</v>
      </c>
      <c r="E7796" t="s">
        <v>11</v>
      </c>
      <c r="F7796" t="s">
        <v>24</v>
      </c>
      <c r="G7796" t="s">
        <v>25</v>
      </c>
      <c r="H7796" s="1">
        <v>44724</v>
      </c>
      <c r="I7796" t="s">
        <v>34</v>
      </c>
      <c r="J7796">
        <v>57</v>
      </c>
      <c r="K7796">
        <v>4.2</v>
      </c>
      <c r="L7796">
        <v>1074.07</v>
      </c>
      <c r="M7796">
        <v>82.62</v>
      </c>
      <c r="N7796" t="s">
        <v>50</v>
      </c>
      <c r="O7796">
        <v>4</v>
      </c>
      <c r="P7796" t="str" cm="1">
        <f t="array" ref="P7796">_xlfn.IFS(C7796&lt;25,"18-24", C7796&lt;=35,"25-35", C7796&lt;=50,"36-50",TRUE,"50+")</f>
        <v>50+</v>
      </c>
      <c r="Q7796" t="str">
        <f t="shared" si="847"/>
        <v>new</v>
      </c>
      <c r="R7796" t="str">
        <f t="shared" si="848"/>
        <v>high value</v>
      </c>
      <c r="S7796" t="str">
        <f t="shared" si="849"/>
        <v>medium</v>
      </c>
      <c r="T7796" t="str">
        <f t="shared" si="850"/>
        <v>Jun</v>
      </c>
      <c r="U7796">
        <f t="shared" si="851"/>
        <v>2022</v>
      </c>
      <c r="V7796" t="str">
        <f t="shared" si="852"/>
        <v>0-5</v>
      </c>
      <c r="W7796" t="str">
        <f t="shared" si="853"/>
        <v>Slow</v>
      </c>
    </row>
    <row r="7797" spans="1:23" x14ac:dyDescent="0.3">
      <c r="A7797">
        <v>607796</v>
      </c>
      <c r="B7797">
        <v>88682</v>
      </c>
      <c r="C7797">
        <v>56</v>
      </c>
      <c r="D7797" t="s">
        <v>7</v>
      </c>
      <c r="E7797" t="s">
        <v>5</v>
      </c>
      <c r="F7797" t="s">
        <v>26</v>
      </c>
      <c r="G7797" t="s">
        <v>29</v>
      </c>
      <c r="H7797" s="1">
        <v>44777</v>
      </c>
      <c r="I7797" t="s">
        <v>34</v>
      </c>
      <c r="J7797">
        <v>35</v>
      </c>
      <c r="K7797">
        <v>9.6</v>
      </c>
      <c r="L7797">
        <v>439.35</v>
      </c>
      <c r="M7797">
        <v>102.1</v>
      </c>
      <c r="N7797" t="s">
        <v>48</v>
      </c>
      <c r="O7797">
        <v>1</v>
      </c>
      <c r="P7797" t="str" cm="1">
        <f t="array" ref="P7797">_xlfn.IFS(C7797&lt;25,"18-24", C7797&lt;=35,"25-35", C7797&lt;=50,"36-50",TRUE,"50+")</f>
        <v>50+</v>
      </c>
      <c r="Q7797" t="str">
        <f t="shared" si="847"/>
        <v>new</v>
      </c>
      <c r="R7797" t="str">
        <f t="shared" si="848"/>
        <v>medium</v>
      </c>
      <c r="S7797" t="str">
        <f t="shared" si="849"/>
        <v>Low</v>
      </c>
      <c r="T7797" t="str">
        <f t="shared" si="850"/>
        <v>Aug</v>
      </c>
      <c r="U7797">
        <f t="shared" si="851"/>
        <v>2022</v>
      </c>
      <c r="V7797" t="str">
        <f t="shared" si="852"/>
        <v>5-10</v>
      </c>
      <c r="W7797" t="str">
        <f t="shared" si="853"/>
        <v>Medium</v>
      </c>
    </row>
    <row r="7798" spans="1:23" x14ac:dyDescent="0.3">
      <c r="A7798">
        <v>607797</v>
      </c>
      <c r="B7798">
        <v>70954</v>
      </c>
      <c r="C7798">
        <v>61</v>
      </c>
      <c r="D7798" t="s">
        <v>4</v>
      </c>
      <c r="E7798" t="s">
        <v>16</v>
      </c>
      <c r="F7798" t="s">
        <v>24</v>
      </c>
      <c r="G7798" t="s">
        <v>27</v>
      </c>
      <c r="H7798" s="1">
        <v>45605</v>
      </c>
      <c r="I7798" t="s">
        <v>33</v>
      </c>
      <c r="J7798">
        <v>67</v>
      </c>
      <c r="K7798">
        <v>9.1</v>
      </c>
      <c r="L7798">
        <v>600.91</v>
      </c>
      <c r="M7798">
        <v>115.07</v>
      </c>
      <c r="N7798" t="s">
        <v>48</v>
      </c>
      <c r="O7798">
        <v>5</v>
      </c>
      <c r="P7798" t="str" cm="1">
        <f t="array" ref="P7798">_xlfn.IFS(C7798&lt;25,"18-24", C7798&lt;=35,"25-35", C7798&lt;=50,"36-50",TRUE,"50+")</f>
        <v>50+</v>
      </c>
      <c r="Q7798" t="str">
        <f t="shared" si="847"/>
        <v>new</v>
      </c>
      <c r="R7798" t="str">
        <f t="shared" si="848"/>
        <v>high value</v>
      </c>
      <c r="S7798" t="str">
        <f t="shared" si="849"/>
        <v>High</v>
      </c>
      <c r="T7798" t="str">
        <f t="shared" si="850"/>
        <v>Nov</v>
      </c>
      <c r="U7798">
        <f t="shared" si="851"/>
        <v>2024</v>
      </c>
      <c r="V7798" t="str">
        <f t="shared" si="852"/>
        <v>5-10</v>
      </c>
      <c r="W7798" t="str">
        <f t="shared" si="853"/>
        <v>Slow</v>
      </c>
    </row>
    <row r="7799" spans="1:23" x14ac:dyDescent="0.3">
      <c r="A7799">
        <v>607798</v>
      </c>
      <c r="B7799">
        <v>56921</v>
      </c>
      <c r="C7799">
        <v>19</v>
      </c>
      <c r="D7799" t="s">
        <v>7</v>
      </c>
      <c r="E7799" t="s">
        <v>15</v>
      </c>
      <c r="F7799" t="s">
        <v>32</v>
      </c>
      <c r="G7799" t="s">
        <v>23</v>
      </c>
      <c r="H7799" s="1">
        <v>45253</v>
      </c>
      <c r="I7799" t="s">
        <v>33</v>
      </c>
      <c r="J7799">
        <v>23</v>
      </c>
      <c r="K7799">
        <v>10.1</v>
      </c>
      <c r="L7799">
        <v>1200.3</v>
      </c>
      <c r="M7799">
        <v>61.95</v>
      </c>
      <c r="N7799" t="s">
        <v>48</v>
      </c>
      <c r="O7799">
        <v>2</v>
      </c>
      <c r="P7799" t="str" cm="1">
        <f t="array" ref="P7799">_xlfn.IFS(C7799&lt;25,"18-24", C7799&lt;=35,"25-35", C7799&lt;=50,"36-50",TRUE,"50+")</f>
        <v>18-24</v>
      </c>
      <c r="Q7799" t="str">
        <f t="shared" si="847"/>
        <v>new</v>
      </c>
      <c r="R7799" t="str">
        <f t="shared" si="848"/>
        <v>high value</v>
      </c>
      <c r="S7799" t="str">
        <f t="shared" si="849"/>
        <v>Low</v>
      </c>
      <c r="T7799" t="str">
        <f t="shared" si="850"/>
        <v>Nov</v>
      </c>
      <c r="U7799">
        <f t="shared" si="851"/>
        <v>2023</v>
      </c>
      <c r="V7799" t="str">
        <f t="shared" si="852"/>
        <v>10-15</v>
      </c>
      <c r="W7799" t="str">
        <f t="shared" si="853"/>
        <v>Fast</v>
      </c>
    </row>
    <row r="7800" spans="1:23" x14ac:dyDescent="0.3">
      <c r="A7800">
        <v>607799</v>
      </c>
      <c r="B7800">
        <v>81906</v>
      </c>
      <c r="C7800">
        <v>40</v>
      </c>
      <c r="D7800" t="s">
        <v>7</v>
      </c>
      <c r="E7800" t="s">
        <v>8</v>
      </c>
      <c r="F7800" t="s">
        <v>18</v>
      </c>
      <c r="G7800" t="s">
        <v>21</v>
      </c>
      <c r="H7800" s="1">
        <v>44615</v>
      </c>
      <c r="I7800" t="s">
        <v>33</v>
      </c>
      <c r="J7800">
        <v>32</v>
      </c>
      <c r="K7800">
        <v>3.8</v>
      </c>
      <c r="L7800">
        <v>1472.33</v>
      </c>
      <c r="M7800">
        <v>100.28</v>
      </c>
      <c r="N7800" t="s">
        <v>49</v>
      </c>
      <c r="O7800">
        <v>3</v>
      </c>
      <c r="P7800" t="str" cm="1">
        <f t="array" ref="P7800">_xlfn.IFS(C7800&lt;25,"18-24", C7800&lt;=35,"25-35", C7800&lt;=50,"36-50",TRUE,"50+")</f>
        <v>36-50</v>
      </c>
      <c r="Q7800" t="str">
        <f t="shared" si="847"/>
        <v>new</v>
      </c>
      <c r="R7800" t="str">
        <f t="shared" si="848"/>
        <v>high value</v>
      </c>
      <c r="S7800" t="str">
        <f t="shared" si="849"/>
        <v>medium</v>
      </c>
      <c r="T7800" t="str">
        <f t="shared" si="850"/>
        <v>Feb</v>
      </c>
      <c r="U7800">
        <f t="shared" si="851"/>
        <v>2022</v>
      </c>
      <c r="V7800" t="str">
        <f t="shared" si="852"/>
        <v>0-5</v>
      </c>
      <c r="W7800" t="str">
        <f t="shared" si="853"/>
        <v>Medium</v>
      </c>
    </row>
    <row r="7801" spans="1:23" x14ac:dyDescent="0.3">
      <c r="A7801">
        <v>607800</v>
      </c>
      <c r="B7801">
        <v>67673</v>
      </c>
      <c r="C7801">
        <v>22</v>
      </c>
      <c r="D7801" t="s">
        <v>7</v>
      </c>
      <c r="E7801" t="s">
        <v>15</v>
      </c>
      <c r="F7801" t="s">
        <v>22</v>
      </c>
      <c r="G7801" t="s">
        <v>27</v>
      </c>
      <c r="H7801" s="1">
        <v>44745</v>
      </c>
      <c r="I7801" t="s">
        <v>33</v>
      </c>
      <c r="J7801">
        <v>76</v>
      </c>
      <c r="K7801">
        <v>10.1</v>
      </c>
      <c r="L7801">
        <v>828.27</v>
      </c>
      <c r="M7801">
        <v>48.37</v>
      </c>
      <c r="N7801" t="s">
        <v>49</v>
      </c>
      <c r="O7801">
        <v>5</v>
      </c>
      <c r="P7801" t="str" cm="1">
        <f t="array" ref="P7801">_xlfn.IFS(C7801&lt;25,"18-24", C7801&lt;=35,"25-35", C7801&lt;=50,"36-50",TRUE,"50+")</f>
        <v>18-24</v>
      </c>
      <c r="Q7801" t="str">
        <f t="shared" si="847"/>
        <v>new</v>
      </c>
      <c r="R7801" t="str">
        <f t="shared" si="848"/>
        <v>high value</v>
      </c>
      <c r="S7801" t="str">
        <f t="shared" si="849"/>
        <v>High</v>
      </c>
      <c r="T7801" t="str">
        <f t="shared" si="850"/>
        <v>Jul</v>
      </c>
      <c r="U7801">
        <f t="shared" si="851"/>
        <v>2022</v>
      </c>
      <c r="V7801" t="str">
        <f t="shared" si="852"/>
        <v>10-15</v>
      </c>
      <c r="W7801" t="str">
        <f t="shared" si="853"/>
        <v>Slow</v>
      </c>
    </row>
    <row r="7802" spans="1:23" x14ac:dyDescent="0.3">
      <c r="A7802">
        <v>607801</v>
      </c>
      <c r="B7802">
        <v>88129</v>
      </c>
      <c r="C7802">
        <v>53</v>
      </c>
      <c r="D7802" t="s">
        <v>4</v>
      </c>
      <c r="E7802" t="s">
        <v>8</v>
      </c>
      <c r="F7802" t="s">
        <v>32</v>
      </c>
      <c r="G7802" t="s">
        <v>27</v>
      </c>
      <c r="H7802" s="1">
        <v>45447</v>
      </c>
      <c r="I7802" t="s">
        <v>33</v>
      </c>
      <c r="J7802">
        <v>59</v>
      </c>
      <c r="K7802">
        <v>14.9</v>
      </c>
      <c r="L7802">
        <v>612.74</v>
      </c>
      <c r="M7802">
        <v>23.29</v>
      </c>
      <c r="N7802" t="s">
        <v>47</v>
      </c>
      <c r="O7802">
        <v>2</v>
      </c>
      <c r="P7802" t="str" cm="1">
        <f t="array" ref="P7802">_xlfn.IFS(C7802&lt;25,"18-24", C7802&lt;=35,"25-35", C7802&lt;=50,"36-50",TRUE,"50+")</f>
        <v>50+</v>
      </c>
      <c r="Q7802" t="str">
        <f t="shared" si="847"/>
        <v>new</v>
      </c>
      <c r="R7802" t="str">
        <f t="shared" si="848"/>
        <v>high value</v>
      </c>
      <c r="S7802" t="str">
        <f t="shared" si="849"/>
        <v>Low</v>
      </c>
      <c r="T7802" t="str">
        <f t="shared" si="850"/>
        <v>Jun</v>
      </c>
      <c r="U7802">
        <f t="shared" si="851"/>
        <v>2024</v>
      </c>
      <c r="V7802" t="str">
        <f t="shared" si="852"/>
        <v>10-15</v>
      </c>
      <c r="W7802" t="str">
        <f t="shared" si="853"/>
        <v>Slow</v>
      </c>
    </row>
    <row r="7803" spans="1:23" x14ac:dyDescent="0.3">
      <c r="A7803">
        <v>607802</v>
      </c>
      <c r="B7803">
        <v>31681</v>
      </c>
      <c r="C7803">
        <v>58</v>
      </c>
      <c r="D7803" t="s">
        <v>7</v>
      </c>
      <c r="E7803" t="s">
        <v>15</v>
      </c>
      <c r="F7803" t="s">
        <v>26</v>
      </c>
      <c r="G7803" t="s">
        <v>29</v>
      </c>
      <c r="H7803" s="1">
        <v>45028</v>
      </c>
      <c r="I7803" t="s">
        <v>34</v>
      </c>
      <c r="J7803">
        <v>59</v>
      </c>
      <c r="K7803">
        <v>8.6</v>
      </c>
      <c r="L7803">
        <v>227.68</v>
      </c>
      <c r="M7803">
        <v>31.94</v>
      </c>
      <c r="N7803" t="s">
        <v>47</v>
      </c>
      <c r="O7803">
        <v>3</v>
      </c>
      <c r="P7803" t="str" cm="1">
        <f t="array" ref="P7803">_xlfn.IFS(C7803&lt;25,"18-24", C7803&lt;=35,"25-35", C7803&lt;=50,"36-50",TRUE,"50+")</f>
        <v>50+</v>
      </c>
      <c r="Q7803" t="str">
        <f t="shared" si="847"/>
        <v>new</v>
      </c>
      <c r="R7803" t="str">
        <f t="shared" si="848"/>
        <v>low</v>
      </c>
      <c r="S7803" t="str">
        <f t="shared" si="849"/>
        <v>medium</v>
      </c>
      <c r="T7803" t="str">
        <f t="shared" si="850"/>
        <v>Apr</v>
      </c>
      <c r="U7803">
        <f t="shared" si="851"/>
        <v>2023</v>
      </c>
      <c r="V7803" t="str">
        <f t="shared" si="852"/>
        <v>5-10</v>
      </c>
      <c r="W7803" t="str">
        <f t="shared" si="853"/>
        <v>Slow</v>
      </c>
    </row>
    <row r="7804" spans="1:23" x14ac:dyDescent="0.3">
      <c r="A7804">
        <v>607803</v>
      </c>
      <c r="B7804">
        <v>43340</v>
      </c>
      <c r="C7804">
        <v>50</v>
      </c>
      <c r="D7804" t="s">
        <v>4</v>
      </c>
      <c r="E7804" t="s">
        <v>15</v>
      </c>
      <c r="F7804" t="s">
        <v>19</v>
      </c>
      <c r="G7804" t="s">
        <v>23</v>
      </c>
      <c r="H7804" s="1">
        <v>45505</v>
      </c>
      <c r="I7804" t="s">
        <v>33</v>
      </c>
      <c r="J7804">
        <v>73</v>
      </c>
      <c r="K7804">
        <v>11.9</v>
      </c>
      <c r="L7804">
        <v>757.71</v>
      </c>
      <c r="M7804">
        <v>31.74</v>
      </c>
      <c r="N7804" t="s">
        <v>49</v>
      </c>
      <c r="O7804">
        <v>1</v>
      </c>
      <c r="P7804" t="str" cm="1">
        <f t="array" ref="P7804">_xlfn.IFS(C7804&lt;25,"18-24", C7804&lt;=35,"25-35", C7804&lt;=50,"36-50",TRUE,"50+")</f>
        <v>36-50</v>
      </c>
      <c r="Q7804" t="str">
        <f t="shared" si="847"/>
        <v>new</v>
      </c>
      <c r="R7804" t="str">
        <f t="shared" si="848"/>
        <v>high value</v>
      </c>
      <c r="S7804" t="str">
        <f t="shared" si="849"/>
        <v>Low</v>
      </c>
      <c r="T7804" t="str">
        <f t="shared" si="850"/>
        <v>Aug</v>
      </c>
      <c r="U7804">
        <f t="shared" si="851"/>
        <v>2024</v>
      </c>
      <c r="V7804" t="str">
        <f t="shared" si="852"/>
        <v>10-15</v>
      </c>
      <c r="W7804" t="str">
        <f t="shared" si="853"/>
        <v>Slow</v>
      </c>
    </row>
    <row r="7805" spans="1:23" x14ac:dyDescent="0.3">
      <c r="A7805">
        <v>607804</v>
      </c>
      <c r="B7805">
        <v>14189</v>
      </c>
      <c r="C7805">
        <v>53</v>
      </c>
      <c r="D7805" t="s">
        <v>4</v>
      </c>
      <c r="E7805" t="s">
        <v>16</v>
      </c>
      <c r="F7805" t="s">
        <v>24</v>
      </c>
      <c r="G7805" t="s">
        <v>29</v>
      </c>
      <c r="H7805" s="1">
        <v>45334</v>
      </c>
      <c r="I7805" t="s">
        <v>33</v>
      </c>
      <c r="J7805">
        <v>30</v>
      </c>
      <c r="K7805">
        <v>7</v>
      </c>
      <c r="L7805">
        <v>487.41</v>
      </c>
      <c r="M7805">
        <v>115.97</v>
      </c>
      <c r="N7805" t="s">
        <v>48</v>
      </c>
      <c r="O7805">
        <v>3</v>
      </c>
      <c r="P7805" t="str" cm="1">
        <f t="array" ref="P7805">_xlfn.IFS(C7805&lt;25,"18-24", C7805&lt;=35,"25-35", C7805&lt;=50,"36-50",TRUE,"50+")</f>
        <v>50+</v>
      </c>
      <c r="Q7805" t="str">
        <f t="shared" si="847"/>
        <v>new</v>
      </c>
      <c r="R7805" t="str">
        <f t="shared" si="848"/>
        <v>medium</v>
      </c>
      <c r="S7805" t="str">
        <f t="shared" si="849"/>
        <v>medium</v>
      </c>
      <c r="T7805" t="str">
        <f t="shared" si="850"/>
        <v>Feb</v>
      </c>
      <c r="U7805">
        <f t="shared" si="851"/>
        <v>2024</v>
      </c>
      <c r="V7805" t="str">
        <f t="shared" si="852"/>
        <v>5-10</v>
      </c>
      <c r="W7805" t="str">
        <f t="shared" si="853"/>
        <v>Fast</v>
      </c>
    </row>
    <row r="7806" spans="1:23" x14ac:dyDescent="0.3">
      <c r="A7806">
        <v>607805</v>
      </c>
      <c r="B7806">
        <v>94165</v>
      </c>
      <c r="C7806">
        <v>56</v>
      </c>
      <c r="D7806" t="s">
        <v>4</v>
      </c>
      <c r="E7806" t="s">
        <v>13</v>
      </c>
      <c r="F7806" t="s">
        <v>28</v>
      </c>
      <c r="G7806" t="s">
        <v>31</v>
      </c>
      <c r="H7806" s="1">
        <v>45100</v>
      </c>
      <c r="I7806" t="s">
        <v>33</v>
      </c>
      <c r="J7806">
        <v>66</v>
      </c>
      <c r="K7806">
        <v>10.199999999999999</v>
      </c>
      <c r="L7806">
        <v>452.99</v>
      </c>
      <c r="M7806">
        <v>113.33</v>
      </c>
      <c r="N7806" t="s">
        <v>49</v>
      </c>
      <c r="O7806">
        <v>2</v>
      </c>
      <c r="P7806" t="str" cm="1">
        <f t="array" ref="P7806">_xlfn.IFS(C7806&lt;25,"18-24", C7806&lt;=35,"25-35", C7806&lt;=50,"36-50",TRUE,"50+")</f>
        <v>50+</v>
      </c>
      <c r="Q7806" t="str">
        <f t="shared" si="847"/>
        <v>new</v>
      </c>
      <c r="R7806" t="str">
        <f t="shared" si="848"/>
        <v>medium</v>
      </c>
      <c r="S7806" t="str">
        <f t="shared" si="849"/>
        <v>Low</v>
      </c>
      <c r="T7806" t="str">
        <f t="shared" si="850"/>
        <v>Jun</v>
      </c>
      <c r="U7806">
        <f t="shared" si="851"/>
        <v>2023</v>
      </c>
      <c r="V7806" t="str">
        <f t="shared" si="852"/>
        <v>10-15</v>
      </c>
      <c r="W7806" t="str">
        <f t="shared" si="853"/>
        <v>Slow</v>
      </c>
    </row>
    <row r="7807" spans="1:23" x14ac:dyDescent="0.3">
      <c r="A7807">
        <v>607806</v>
      </c>
      <c r="B7807">
        <v>70108</v>
      </c>
      <c r="C7807">
        <v>45</v>
      </c>
      <c r="D7807" t="s">
        <v>4</v>
      </c>
      <c r="E7807" t="s">
        <v>11</v>
      </c>
      <c r="F7807" t="s">
        <v>26</v>
      </c>
      <c r="G7807" t="s">
        <v>21</v>
      </c>
      <c r="H7807" s="1">
        <v>45254</v>
      </c>
      <c r="I7807" t="s">
        <v>34</v>
      </c>
      <c r="J7807">
        <v>22</v>
      </c>
      <c r="K7807">
        <v>8.5</v>
      </c>
      <c r="L7807">
        <v>1298.3800000000001</v>
      </c>
      <c r="M7807">
        <v>46.53</v>
      </c>
      <c r="N7807" t="s">
        <v>48</v>
      </c>
      <c r="O7807">
        <v>5</v>
      </c>
      <c r="P7807" t="str" cm="1">
        <f t="array" ref="P7807">_xlfn.IFS(C7807&lt;25,"18-24", C7807&lt;=35,"25-35", C7807&lt;=50,"36-50",TRUE,"50+")</f>
        <v>36-50</v>
      </c>
      <c r="Q7807" t="str">
        <f t="shared" si="847"/>
        <v>new</v>
      </c>
      <c r="R7807" t="str">
        <f t="shared" si="848"/>
        <v>high value</v>
      </c>
      <c r="S7807" t="str">
        <f t="shared" si="849"/>
        <v>High</v>
      </c>
      <c r="T7807" t="str">
        <f t="shared" si="850"/>
        <v>Nov</v>
      </c>
      <c r="U7807">
        <f t="shared" si="851"/>
        <v>2023</v>
      </c>
      <c r="V7807" t="str">
        <f t="shared" si="852"/>
        <v>5-10</v>
      </c>
      <c r="W7807" t="str">
        <f t="shared" si="853"/>
        <v>Fast</v>
      </c>
    </row>
    <row r="7808" spans="1:23" x14ac:dyDescent="0.3">
      <c r="A7808">
        <v>607807</v>
      </c>
      <c r="B7808">
        <v>54246</v>
      </c>
      <c r="C7808">
        <v>45</v>
      </c>
      <c r="D7808" t="s">
        <v>7</v>
      </c>
      <c r="E7808" t="s">
        <v>11</v>
      </c>
      <c r="F7808" t="s">
        <v>19</v>
      </c>
      <c r="G7808" t="s">
        <v>21</v>
      </c>
      <c r="H7808" s="1">
        <v>44946</v>
      </c>
      <c r="I7808" t="s">
        <v>33</v>
      </c>
      <c r="J7808">
        <v>35</v>
      </c>
      <c r="K7808">
        <v>2.4</v>
      </c>
      <c r="L7808">
        <v>634.96</v>
      </c>
      <c r="M7808">
        <v>63.44</v>
      </c>
      <c r="N7808" t="s">
        <v>48</v>
      </c>
      <c r="O7808">
        <v>1</v>
      </c>
      <c r="P7808" t="str" cm="1">
        <f t="array" ref="P7808">_xlfn.IFS(C7808&lt;25,"18-24", C7808&lt;=35,"25-35", C7808&lt;=50,"36-50",TRUE,"50+")</f>
        <v>36-50</v>
      </c>
      <c r="Q7808" t="str">
        <f t="shared" si="847"/>
        <v>new</v>
      </c>
      <c r="R7808" t="str">
        <f t="shared" si="848"/>
        <v>high value</v>
      </c>
      <c r="S7808" t="str">
        <f t="shared" si="849"/>
        <v>Low</v>
      </c>
      <c r="T7808" t="str">
        <f t="shared" si="850"/>
        <v>Jan</v>
      </c>
      <c r="U7808">
        <f t="shared" si="851"/>
        <v>2023</v>
      </c>
      <c r="V7808" t="str">
        <f t="shared" si="852"/>
        <v>0-5</v>
      </c>
      <c r="W7808" t="str">
        <f t="shared" si="853"/>
        <v>Medium</v>
      </c>
    </row>
    <row r="7809" spans="1:23" x14ac:dyDescent="0.3">
      <c r="A7809">
        <v>607808</v>
      </c>
      <c r="B7809">
        <v>51714</v>
      </c>
      <c r="C7809">
        <v>18</v>
      </c>
      <c r="D7809" t="s">
        <v>7</v>
      </c>
      <c r="E7809" t="s">
        <v>13</v>
      </c>
      <c r="F7809" t="s">
        <v>19</v>
      </c>
      <c r="G7809" t="s">
        <v>29</v>
      </c>
      <c r="H7809" s="1">
        <v>45215</v>
      </c>
      <c r="I7809" t="s">
        <v>34</v>
      </c>
      <c r="J7809">
        <v>42</v>
      </c>
      <c r="K7809">
        <v>1.9</v>
      </c>
      <c r="L7809">
        <v>1225.72</v>
      </c>
      <c r="M7809">
        <v>105.75</v>
      </c>
      <c r="N7809" t="s">
        <v>50</v>
      </c>
      <c r="O7809">
        <v>5</v>
      </c>
      <c r="P7809" t="str" cm="1">
        <f t="array" ref="P7809">_xlfn.IFS(C7809&lt;25,"18-24", C7809&lt;=35,"25-35", C7809&lt;=50,"36-50",TRUE,"50+")</f>
        <v>18-24</v>
      </c>
      <c r="Q7809" t="str">
        <f t="shared" si="847"/>
        <v>new</v>
      </c>
      <c r="R7809" t="str">
        <f t="shared" si="848"/>
        <v>high value</v>
      </c>
      <c r="S7809" t="str">
        <f t="shared" si="849"/>
        <v>High</v>
      </c>
      <c r="T7809" t="str">
        <f t="shared" si="850"/>
        <v>Oct</v>
      </c>
      <c r="U7809">
        <f t="shared" si="851"/>
        <v>2023</v>
      </c>
      <c r="V7809" t="str">
        <f t="shared" si="852"/>
        <v>0-5</v>
      </c>
      <c r="W7809" t="str">
        <f t="shared" si="853"/>
        <v>Medium</v>
      </c>
    </row>
    <row r="7810" spans="1:23" x14ac:dyDescent="0.3">
      <c r="A7810">
        <v>607809</v>
      </c>
      <c r="B7810">
        <v>82463</v>
      </c>
      <c r="C7810">
        <v>52</v>
      </c>
      <c r="D7810" t="s">
        <v>4</v>
      </c>
      <c r="E7810" t="s">
        <v>5</v>
      </c>
      <c r="F7810" t="s">
        <v>28</v>
      </c>
      <c r="G7810" t="s">
        <v>21</v>
      </c>
      <c r="H7810" s="1">
        <v>44847</v>
      </c>
      <c r="I7810" t="s">
        <v>34</v>
      </c>
      <c r="J7810">
        <v>72</v>
      </c>
      <c r="K7810">
        <v>11.6</v>
      </c>
      <c r="L7810">
        <v>1167.3599999999999</v>
      </c>
      <c r="M7810">
        <v>60.99</v>
      </c>
      <c r="N7810" t="s">
        <v>47</v>
      </c>
      <c r="O7810">
        <v>5</v>
      </c>
      <c r="P7810" t="str" cm="1">
        <f t="array" ref="P7810">_xlfn.IFS(C7810&lt;25,"18-24", C7810&lt;=35,"25-35", C7810&lt;=50,"36-50",TRUE,"50+")</f>
        <v>50+</v>
      </c>
      <c r="Q7810" t="str">
        <f t="shared" si="847"/>
        <v>new</v>
      </c>
      <c r="R7810" t="str">
        <f t="shared" si="848"/>
        <v>high value</v>
      </c>
      <c r="S7810" t="str">
        <f t="shared" si="849"/>
        <v>High</v>
      </c>
      <c r="T7810" t="str">
        <f t="shared" si="850"/>
        <v>Oct</v>
      </c>
      <c r="U7810">
        <f t="shared" si="851"/>
        <v>2022</v>
      </c>
      <c r="V7810" t="str">
        <f t="shared" si="852"/>
        <v>10-15</v>
      </c>
      <c r="W7810" t="str">
        <f t="shared" si="853"/>
        <v>Slow</v>
      </c>
    </row>
    <row r="7811" spans="1:23" x14ac:dyDescent="0.3">
      <c r="A7811">
        <v>607810</v>
      </c>
      <c r="B7811">
        <v>15234</v>
      </c>
      <c r="C7811">
        <v>62</v>
      </c>
      <c r="D7811" t="s">
        <v>4</v>
      </c>
      <c r="E7811" t="s">
        <v>8</v>
      </c>
      <c r="F7811" t="s">
        <v>30</v>
      </c>
      <c r="G7811" t="s">
        <v>29</v>
      </c>
      <c r="H7811" s="1">
        <v>44729</v>
      </c>
      <c r="I7811" t="s">
        <v>34</v>
      </c>
      <c r="J7811">
        <v>89</v>
      </c>
      <c r="K7811">
        <v>11.1</v>
      </c>
      <c r="L7811">
        <v>790.65</v>
      </c>
      <c r="M7811">
        <v>101.53</v>
      </c>
      <c r="N7811" t="s">
        <v>50</v>
      </c>
      <c r="O7811">
        <v>5</v>
      </c>
      <c r="P7811" t="str" cm="1">
        <f t="array" ref="P7811">_xlfn.IFS(C7811&lt;25,"18-24", C7811&lt;=35,"25-35", C7811&lt;=50,"36-50",TRUE,"50+")</f>
        <v>50+</v>
      </c>
      <c r="Q7811" t="str">
        <f t="shared" ref="Q7811:Q7874" si="854">IF(COUNTIF($B:$B,B7811)&gt;1,"repeat","new")</f>
        <v>new</v>
      </c>
      <c r="R7811" t="str">
        <f t="shared" ref="R7811:R7874" si="855">IF(L7811&gt;500,"high value",IF( L7811&gt;250,"medium","low"))</f>
        <v>high value</v>
      </c>
      <c r="S7811" t="str">
        <f t="shared" ref="S7811:S7874" si="856">IF(O7811&lt;=2,"Low",IF(O7811&lt;=4,"medium","High"))</f>
        <v>High</v>
      </c>
      <c r="T7811" t="str">
        <f t="shared" ref="T7811:T7874" si="857">TEXT(H7811,"MMM")</f>
        <v>Jun</v>
      </c>
      <c r="U7811">
        <f t="shared" ref="U7811:U7874" si="858">YEAR(H7811)</f>
        <v>2022</v>
      </c>
      <c r="V7811" t="str">
        <f t="shared" ref="V7811:V7874" si="859">IF(K7811&lt;=5,"0-5",IF(K7811&lt;=10,"5-10",IF(K7811&lt;=15,"10-15","15+")))</f>
        <v>10-15</v>
      </c>
      <c r="W7811" t="str">
        <f t="shared" ref="W7811:W7874" si="860">IF(J7811&lt;=30,"Fast",IF(J7811&lt;=45,"Medium","Slow"))</f>
        <v>Slow</v>
      </c>
    </row>
    <row r="7812" spans="1:23" x14ac:dyDescent="0.3">
      <c r="A7812">
        <v>607811</v>
      </c>
      <c r="B7812">
        <v>68724</v>
      </c>
      <c r="C7812">
        <v>52</v>
      </c>
      <c r="D7812" t="s">
        <v>7</v>
      </c>
      <c r="E7812" t="s">
        <v>8</v>
      </c>
      <c r="F7812" t="s">
        <v>22</v>
      </c>
      <c r="G7812" t="s">
        <v>27</v>
      </c>
      <c r="H7812" s="1">
        <v>45489</v>
      </c>
      <c r="I7812" t="s">
        <v>34</v>
      </c>
      <c r="J7812">
        <v>21</v>
      </c>
      <c r="K7812">
        <v>2.2999999999999998</v>
      </c>
      <c r="L7812">
        <v>503.77</v>
      </c>
      <c r="M7812">
        <v>21.31</v>
      </c>
      <c r="N7812" t="s">
        <v>49</v>
      </c>
      <c r="O7812">
        <v>5</v>
      </c>
      <c r="P7812" t="str" cm="1">
        <f t="array" ref="P7812">_xlfn.IFS(C7812&lt;25,"18-24", C7812&lt;=35,"25-35", C7812&lt;=50,"36-50",TRUE,"50+")</f>
        <v>50+</v>
      </c>
      <c r="Q7812" t="str">
        <f t="shared" si="854"/>
        <v>new</v>
      </c>
      <c r="R7812" t="str">
        <f t="shared" si="855"/>
        <v>high value</v>
      </c>
      <c r="S7812" t="str">
        <f t="shared" si="856"/>
        <v>High</v>
      </c>
      <c r="T7812" t="str">
        <f t="shared" si="857"/>
        <v>Jul</v>
      </c>
      <c r="U7812">
        <f t="shared" si="858"/>
        <v>2024</v>
      </c>
      <c r="V7812" t="str">
        <f t="shared" si="859"/>
        <v>0-5</v>
      </c>
      <c r="W7812" t="str">
        <f t="shared" si="860"/>
        <v>Fast</v>
      </c>
    </row>
    <row r="7813" spans="1:23" x14ac:dyDescent="0.3">
      <c r="A7813">
        <v>607812</v>
      </c>
      <c r="B7813">
        <v>84177</v>
      </c>
      <c r="C7813">
        <v>42</v>
      </c>
      <c r="D7813" t="s">
        <v>4</v>
      </c>
      <c r="E7813" t="s">
        <v>5</v>
      </c>
      <c r="F7813" t="s">
        <v>26</v>
      </c>
      <c r="G7813" t="s">
        <v>21</v>
      </c>
      <c r="H7813" s="1">
        <v>45288</v>
      </c>
      <c r="I7813" t="s">
        <v>33</v>
      </c>
      <c r="J7813">
        <v>42</v>
      </c>
      <c r="K7813">
        <v>13.1</v>
      </c>
      <c r="L7813">
        <v>372.36</v>
      </c>
      <c r="M7813">
        <v>105.93</v>
      </c>
      <c r="N7813" t="s">
        <v>48</v>
      </c>
      <c r="O7813">
        <v>1</v>
      </c>
      <c r="P7813" t="str" cm="1">
        <f t="array" ref="P7813">_xlfn.IFS(C7813&lt;25,"18-24", C7813&lt;=35,"25-35", C7813&lt;=50,"36-50",TRUE,"50+")</f>
        <v>36-50</v>
      </c>
      <c r="Q7813" t="str">
        <f t="shared" si="854"/>
        <v>new</v>
      </c>
      <c r="R7813" t="str">
        <f t="shared" si="855"/>
        <v>medium</v>
      </c>
      <c r="S7813" t="str">
        <f t="shared" si="856"/>
        <v>Low</v>
      </c>
      <c r="T7813" t="str">
        <f t="shared" si="857"/>
        <v>Dec</v>
      </c>
      <c r="U7813">
        <f t="shared" si="858"/>
        <v>2023</v>
      </c>
      <c r="V7813" t="str">
        <f t="shared" si="859"/>
        <v>10-15</v>
      </c>
      <c r="W7813" t="str">
        <f t="shared" si="860"/>
        <v>Medium</v>
      </c>
    </row>
    <row r="7814" spans="1:23" x14ac:dyDescent="0.3">
      <c r="A7814">
        <v>607813</v>
      </c>
      <c r="B7814">
        <v>41863</v>
      </c>
      <c r="C7814">
        <v>37</v>
      </c>
      <c r="D7814" t="s">
        <v>7</v>
      </c>
      <c r="E7814" t="s">
        <v>15</v>
      </c>
      <c r="F7814" t="s">
        <v>26</v>
      </c>
      <c r="G7814" t="s">
        <v>23</v>
      </c>
      <c r="H7814" s="1">
        <v>44615</v>
      </c>
      <c r="I7814" t="s">
        <v>34</v>
      </c>
      <c r="J7814">
        <v>59</v>
      </c>
      <c r="K7814">
        <v>13</v>
      </c>
      <c r="L7814">
        <v>788.43</v>
      </c>
      <c r="M7814">
        <v>63.37</v>
      </c>
      <c r="N7814" t="s">
        <v>47</v>
      </c>
      <c r="O7814">
        <v>2</v>
      </c>
      <c r="P7814" t="str" cm="1">
        <f t="array" ref="P7814">_xlfn.IFS(C7814&lt;25,"18-24", C7814&lt;=35,"25-35", C7814&lt;=50,"36-50",TRUE,"50+")</f>
        <v>36-50</v>
      </c>
      <c r="Q7814" t="str">
        <f t="shared" si="854"/>
        <v>repeat</v>
      </c>
      <c r="R7814" t="str">
        <f t="shared" si="855"/>
        <v>high value</v>
      </c>
      <c r="S7814" t="str">
        <f t="shared" si="856"/>
        <v>Low</v>
      </c>
      <c r="T7814" t="str">
        <f t="shared" si="857"/>
        <v>Feb</v>
      </c>
      <c r="U7814">
        <f t="shared" si="858"/>
        <v>2022</v>
      </c>
      <c r="V7814" t="str">
        <f t="shared" si="859"/>
        <v>10-15</v>
      </c>
      <c r="W7814" t="str">
        <f t="shared" si="860"/>
        <v>Slow</v>
      </c>
    </row>
    <row r="7815" spans="1:23" x14ac:dyDescent="0.3">
      <c r="A7815">
        <v>607814</v>
      </c>
      <c r="B7815">
        <v>98795</v>
      </c>
      <c r="C7815">
        <v>38</v>
      </c>
      <c r="D7815" t="s">
        <v>4</v>
      </c>
      <c r="E7815" t="s">
        <v>15</v>
      </c>
      <c r="F7815" t="s">
        <v>32</v>
      </c>
      <c r="G7815" t="s">
        <v>21</v>
      </c>
      <c r="H7815" s="1">
        <v>44925</v>
      </c>
      <c r="I7815" t="s">
        <v>34</v>
      </c>
      <c r="J7815">
        <v>25</v>
      </c>
      <c r="K7815">
        <v>6.1</v>
      </c>
      <c r="L7815">
        <v>320.33999999999997</v>
      </c>
      <c r="M7815">
        <v>50.11</v>
      </c>
      <c r="N7815" t="s">
        <v>47</v>
      </c>
      <c r="O7815">
        <v>3</v>
      </c>
      <c r="P7815" t="str" cm="1">
        <f t="array" ref="P7815">_xlfn.IFS(C7815&lt;25,"18-24", C7815&lt;=35,"25-35", C7815&lt;=50,"36-50",TRUE,"50+")</f>
        <v>36-50</v>
      </c>
      <c r="Q7815" t="str">
        <f t="shared" si="854"/>
        <v>new</v>
      </c>
      <c r="R7815" t="str">
        <f t="shared" si="855"/>
        <v>medium</v>
      </c>
      <c r="S7815" t="str">
        <f t="shared" si="856"/>
        <v>medium</v>
      </c>
      <c r="T7815" t="str">
        <f t="shared" si="857"/>
        <v>Dec</v>
      </c>
      <c r="U7815">
        <f t="shared" si="858"/>
        <v>2022</v>
      </c>
      <c r="V7815" t="str">
        <f t="shared" si="859"/>
        <v>5-10</v>
      </c>
      <c r="W7815" t="str">
        <f t="shared" si="860"/>
        <v>Fast</v>
      </c>
    </row>
    <row r="7816" spans="1:23" x14ac:dyDescent="0.3">
      <c r="A7816">
        <v>607815</v>
      </c>
      <c r="B7816">
        <v>96827</v>
      </c>
      <c r="C7816">
        <v>39</v>
      </c>
      <c r="D7816" t="s">
        <v>7</v>
      </c>
      <c r="E7816" t="s">
        <v>5</v>
      </c>
      <c r="F7816" t="s">
        <v>22</v>
      </c>
      <c r="G7816" t="s">
        <v>21</v>
      </c>
      <c r="H7816" s="1">
        <v>44841</v>
      </c>
      <c r="I7816" t="s">
        <v>33</v>
      </c>
      <c r="J7816">
        <v>75</v>
      </c>
      <c r="K7816">
        <v>1.2</v>
      </c>
      <c r="L7816">
        <v>1121.21</v>
      </c>
      <c r="M7816">
        <v>96.46</v>
      </c>
      <c r="N7816" t="s">
        <v>50</v>
      </c>
      <c r="O7816">
        <v>2</v>
      </c>
      <c r="P7816" t="str" cm="1">
        <f t="array" ref="P7816">_xlfn.IFS(C7816&lt;25,"18-24", C7816&lt;=35,"25-35", C7816&lt;=50,"36-50",TRUE,"50+")</f>
        <v>36-50</v>
      </c>
      <c r="Q7816" t="str">
        <f t="shared" si="854"/>
        <v>new</v>
      </c>
      <c r="R7816" t="str">
        <f t="shared" si="855"/>
        <v>high value</v>
      </c>
      <c r="S7816" t="str">
        <f t="shared" si="856"/>
        <v>Low</v>
      </c>
      <c r="T7816" t="str">
        <f t="shared" si="857"/>
        <v>Oct</v>
      </c>
      <c r="U7816">
        <f t="shared" si="858"/>
        <v>2022</v>
      </c>
      <c r="V7816" t="str">
        <f t="shared" si="859"/>
        <v>0-5</v>
      </c>
      <c r="W7816" t="str">
        <f t="shared" si="860"/>
        <v>Slow</v>
      </c>
    </row>
    <row r="7817" spans="1:23" x14ac:dyDescent="0.3">
      <c r="A7817">
        <v>607816</v>
      </c>
      <c r="B7817">
        <v>16252</v>
      </c>
      <c r="C7817">
        <v>62</v>
      </c>
      <c r="D7817" t="s">
        <v>7</v>
      </c>
      <c r="E7817" t="s">
        <v>16</v>
      </c>
      <c r="F7817" t="s">
        <v>18</v>
      </c>
      <c r="G7817" t="s">
        <v>21</v>
      </c>
      <c r="H7817" s="1">
        <v>44563</v>
      </c>
      <c r="I7817" t="s">
        <v>33</v>
      </c>
      <c r="J7817">
        <v>32</v>
      </c>
      <c r="K7817">
        <v>9.8000000000000007</v>
      </c>
      <c r="L7817">
        <v>1299.3399999999999</v>
      </c>
      <c r="M7817">
        <v>59.34</v>
      </c>
      <c r="N7817" t="s">
        <v>49</v>
      </c>
      <c r="O7817">
        <v>3</v>
      </c>
      <c r="P7817" t="str" cm="1">
        <f t="array" ref="P7817">_xlfn.IFS(C7817&lt;25,"18-24", C7817&lt;=35,"25-35", C7817&lt;=50,"36-50",TRUE,"50+")</f>
        <v>50+</v>
      </c>
      <c r="Q7817" t="str">
        <f t="shared" si="854"/>
        <v>new</v>
      </c>
      <c r="R7817" t="str">
        <f t="shared" si="855"/>
        <v>high value</v>
      </c>
      <c r="S7817" t="str">
        <f t="shared" si="856"/>
        <v>medium</v>
      </c>
      <c r="T7817" t="str">
        <f t="shared" si="857"/>
        <v>Jan</v>
      </c>
      <c r="U7817">
        <f t="shared" si="858"/>
        <v>2022</v>
      </c>
      <c r="V7817" t="str">
        <f t="shared" si="859"/>
        <v>5-10</v>
      </c>
      <c r="W7817" t="str">
        <f t="shared" si="860"/>
        <v>Medium</v>
      </c>
    </row>
    <row r="7818" spans="1:23" x14ac:dyDescent="0.3">
      <c r="A7818">
        <v>607817</v>
      </c>
      <c r="B7818">
        <v>22566</v>
      </c>
      <c r="C7818">
        <v>64</v>
      </c>
      <c r="D7818" t="s">
        <v>7</v>
      </c>
      <c r="E7818" t="s">
        <v>16</v>
      </c>
      <c r="F7818" t="s">
        <v>18</v>
      </c>
      <c r="G7818" t="s">
        <v>25</v>
      </c>
      <c r="H7818" s="1">
        <v>44792</v>
      </c>
      <c r="I7818" t="s">
        <v>34</v>
      </c>
      <c r="J7818">
        <v>53</v>
      </c>
      <c r="K7818">
        <v>5.9</v>
      </c>
      <c r="L7818">
        <v>1377.04</v>
      </c>
      <c r="M7818">
        <v>62.26</v>
      </c>
      <c r="N7818" t="s">
        <v>47</v>
      </c>
      <c r="O7818">
        <v>4</v>
      </c>
      <c r="P7818" t="str" cm="1">
        <f t="array" ref="P7818">_xlfn.IFS(C7818&lt;25,"18-24", C7818&lt;=35,"25-35", C7818&lt;=50,"36-50",TRUE,"50+")</f>
        <v>50+</v>
      </c>
      <c r="Q7818" t="str">
        <f t="shared" si="854"/>
        <v>new</v>
      </c>
      <c r="R7818" t="str">
        <f t="shared" si="855"/>
        <v>high value</v>
      </c>
      <c r="S7818" t="str">
        <f t="shared" si="856"/>
        <v>medium</v>
      </c>
      <c r="T7818" t="str">
        <f t="shared" si="857"/>
        <v>Aug</v>
      </c>
      <c r="U7818">
        <f t="shared" si="858"/>
        <v>2022</v>
      </c>
      <c r="V7818" t="str">
        <f t="shared" si="859"/>
        <v>5-10</v>
      </c>
      <c r="W7818" t="str">
        <f t="shared" si="860"/>
        <v>Slow</v>
      </c>
    </row>
    <row r="7819" spans="1:23" x14ac:dyDescent="0.3">
      <c r="A7819">
        <v>607818</v>
      </c>
      <c r="B7819">
        <v>75414</v>
      </c>
      <c r="C7819">
        <v>54</v>
      </c>
      <c r="D7819" t="s">
        <v>4</v>
      </c>
      <c r="E7819" t="s">
        <v>11</v>
      </c>
      <c r="F7819" t="s">
        <v>24</v>
      </c>
      <c r="G7819" t="s">
        <v>31</v>
      </c>
      <c r="H7819" s="1">
        <v>44705</v>
      </c>
      <c r="I7819" t="s">
        <v>34</v>
      </c>
      <c r="J7819">
        <v>68</v>
      </c>
      <c r="K7819">
        <v>8.4</v>
      </c>
      <c r="L7819">
        <v>335.94</v>
      </c>
      <c r="M7819">
        <v>78.569999999999993</v>
      </c>
      <c r="N7819" t="s">
        <v>49</v>
      </c>
      <c r="O7819">
        <v>1</v>
      </c>
      <c r="P7819" t="str" cm="1">
        <f t="array" ref="P7819">_xlfn.IFS(C7819&lt;25,"18-24", C7819&lt;=35,"25-35", C7819&lt;=50,"36-50",TRUE,"50+")</f>
        <v>50+</v>
      </c>
      <c r="Q7819" t="str">
        <f t="shared" si="854"/>
        <v>new</v>
      </c>
      <c r="R7819" t="str">
        <f t="shared" si="855"/>
        <v>medium</v>
      </c>
      <c r="S7819" t="str">
        <f t="shared" si="856"/>
        <v>Low</v>
      </c>
      <c r="T7819" t="str">
        <f t="shared" si="857"/>
        <v>May</v>
      </c>
      <c r="U7819">
        <f t="shared" si="858"/>
        <v>2022</v>
      </c>
      <c r="V7819" t="str">
        <f t="shared" si="859"/>
        <v>5-10</v>
      </c>
      <c r="W7819" t="str">
        <f t="shared" si="860"/>
        <v>Slow</v>
      </c>
    </row>
    <row r="7820" spans="1:23" x14ac:dyDescent="0.3">
      <c r="A7820">
        <v>607819</v>
      </c>
      <c r="B7820">
        <v>67684</v>
      </c>
      <c r="C7820">
        <v>22</v>
      </c>
      <c r="D7820" t="s">
        <v>4</v>
      </c>
      <c r="E7820" t="s">
        <v>5</v>
      </c>
      <c r="F7820" t="s">
        <v>28</v>
      </c>
      <c r="G7820" t="s">
        <v>27</v>
      </c>
      <c r="H7820" s="1">
        <v>44795</v>
      </c>
      <c r="I7820" t="s">
        <v>33</v>
      </c>
      <c r="J7820">
        <v>22</v>
      </c>
      <c r="K7820">
        <v>12.4</v>
      </c>
      <c r="L7820">
        <v>263.20999999999998</v>
      </c>
      <c r="M7820">
        <v>27.2</v>
      </c>
      <c r="N7820" t="s">
        <v>48</v>
      </c>
      <c r="O7820">
        <v>5</v>
      </c>
      <c r="P7820" t="str" cm="1">
        <f t="array" ref="P7820">_xlfn.IFS(C7820&lt;25,"18-24", C7820&lt;=35,"25-35", C7820&lt;=50,"36-50",TRUE,"50+")</f>
        <v>18-24</v>
      </c>
      <c r="Q7820" t="str">
        <f t="shared" si="854"/>
        <v>new</v>
      </c>
      <c r="R7820" t="str">
        <f t="shared" si="855"/>
        <v>medium</v>
      </c>
      <c r="S7820" t="str">
        <f t="shared" si="856"/>
        <v>High</v>
      </c>
      <c r="T7820" t="str">
        <f t="shared" si="857"/>
        <v>Aug</v>
      </c>
      <c r="U7820">
        <f t="shared" si="858"/>
        <v>2022</v>
      </c>
      <c r="V7820" t="str">
        <f t="shared" si="859"/>
        <v>10-15</v>
      </c>
      <c r="W7820" t="str">
        <f t="shared" si="860"/>
        <v>Fast</v>
      </c>
    </row>
    <row r="7821" spans="1:23" x14ac:dyDescent="0.3">
      <c r="A7821">
        <v>607820</v>
      </c>
      <c r="B7821">
        <v>82415</v>
      </c>
      <c r="C7821">
        <v>55</v>
      </c>
      <c r="D7821" t="s">
        <v>4</v>
      </c>
      <c r="E7821" t="s">
        <v>8</v>
      </c>
      <c r="F7821" t="s">
        <v>26</v>
      </c>
      <c r="G7821" t="s">
        <v>31</v>
      </c>
      <c r="H7821" s="1">
        <v>45581</v>
      </c>
      <c r="I7821" t="s">
        <v>33</v>
      </c>
      <c r="J7821">
        <v>59</v>
      </c>
      <c r="K7821">
        <v>13.1</v>
      </c>
      <c r="L7821">
        <v>405.07</v>
      </c>
      <c r="M7821">
        <v>45.25</v>
      </c>
      <c r="N7821" t="s">
        <v>49</v>
      </c>
      <c r="O7821">
        <v>1</v>
      </c>
      <c r="P7821" t="str" cm="1">
        <f t="array" ref="P7821">_xlfn.IFS(C7821&lt;25,"18-24", C7821&lt;=35,"25-35", C7821&lt;=50,"36-50",TRUE,"50+")</f>
        <v>50+</v>
      </c>
      <c r="Q7821" t="str">
        <f t="shared" si="854"/>
        <v>new</v>
      </c>
      <c r="R7821" t="str">
        <f t="shared" si="855"/>
        <v>medium</v>
      </c>
      <c r="S7821" t="str">
        <f t="shared" si="856"/>
        <v>Low</v>
      </c>
      <c r="T7821" t="str">
        <f t="shared" si="857"/>
        <v>Oct</v>
      </c>
      <c r="U7821">
        <f t="shared" si="858"/>
        <v>2024</v>
      </c>
      <c r="V7821" t="str">
        <f t="shared" si="859"/>
        <v>10-15</v>
      </c>
      <c r="W7821" t="str">
        <f t="shared" si="860"/>
        <v>Slow</v>
      </c>
    </row>
    <row r="7822" spans="1:23" x14ac:dyDescent="0.3">
      <c r="A7822">
        <v>607821</v>
      </c>
      <c r="B7822">
        <v>93817</v>
      </c>
      <c r="C7822">
        <v>47</v>
      </c>
      <c r="D7822" t="s">
        <v>7</v>
      </c>
      <c r="E7822" t="s">
        <v>11</v>
      </c>
      <c r="F7822" t="s">
        <v>28</v>
      </c>
      <c r="G7822" t="s">
        <v>29</v>
      </c>
      <c r="H7822" s="1">
        <v>45239</v>
      </c>
      <c r="I7822" t="s">
        <v>34</v>
      </c>
      <c r="J7822">
        <v>75</v>
      </c>
      <c r="K7822">
        <v>2.8</v>
      </c>
      <c r="L7822">
        <v>606.11</v>
      </c>
      <c r="M7822">
        <v>46.33</v>
      </c>
      <c r="N7822" t="s">
        <v>47</v>
      </c>
      <c r="O7822">
        <v>3</v>
      </c>
      <c r="P7822" t="str" cm="1">
        <f t="array" ref="P7822">_xlfn.IFS(C7822&lt;25,"18-24", C7822&lt;=35,"25-35", C7822&lt;=50,"36-50",TRUE,"50+")</f>
        <v>36-50</v>
      </c>
      <c r="Q7822" t="str">
        <f t="shared" si="854"/>
        <v>new</v>
      </c>
      <c r="R7822" t="str">
        <f t="shared" si="855"/>
        <v>high value</v>
      </c>
      <c r="S7822" t="str">
        <f t="shared" si="856"/>
        <v>medium</v>
      </c>
      <c r="T7822" t="str">
        <f t="shared" si="857"/>
        <v>Nov</v>
      </c>
      <c r="U7822">
        <f t="shared" si="858"/>
        <v>2023</v>
      </c>
      <c r="V7822" t="str">
        <f t="shared" si="859"/>
        <v>0-5</v>
      </c>
      <c r="W7822" t="str">
        <f t="shared" si="860"/>
        <v>Slow</v>
      </c>
    </row>
    <row r="7823" spans="1:23" x14ac:dyDescent="0.3">
      <c r="A7823">
        <v>607822</v>
      </c>
      <c r="B7823">
        <v>29759</v>
      </c>
      <c r="C7823">
        <v>43</v>
      </c>
      <c r="D7823" t="s">
        <v>7</v>
      </c>
      <c r="E7823" t="s">
        <v>13</v>
      </c>
      <c r="F7823" t="s">
        <v>24</v>
      </c>
      <c r="G7823" t="s">
        <v>23</v>
      </c>
      <c r="H7823" s="1">
        <v>44820</v>
      </c>
      <c r="I7823" t="s">
        <v>33</v>
      </c>
      <c r="J7823">
        <v>51</v>
      </c>
      <c r="K7823">
        <v>5.5</v>
      </c>
      <c r="L7823">
        <v>1481.03</v>
      </c>
      <c r="M7823">
        <v>105.45</v>
      </c>
      <c r="N7823" t="s">
        <v>50</v>
      </c>
      <c r="O7823">
        <v>3</v>
      </c>
      <c r="P7823" t="str" cm="1">
        <f t="array" ref="P7823">_xlfn.IFS(C7823&lt;25,"18-24", C7823&lt;=35,"25-35", C7823&lt;=50,"36-50",TRUE,"50+")</f>
        <v>36-50</v>
      </c>
      <c r="Q7823" t="str">
        <f t="shared" si="854"/>
        <v>new</v>
      </c>
      <c r="R7823" t="str">
        <f t="shared" si="855"/>
        <v>high value</v>
      </c>
      <c r="S7823" t="str">
        <f t="shared" si="856"/>
        <v>medium</v>
      </c>
      <c r="T7823" t="str">
        <f t="shared" si="857"/>
        <v>Sep</v>
      </c>
      <c r="U7823">
        <f t="shared" si="858"/>
        <v>2022</v>
      </c>
      <c r="V7823" t="str">
        <f t="shared" si="859"/>
        <v>5-10</v>
      </c>
      <c r="W7823" t="str">
        <f t="shared" si="860"/>
        <v>Slow</v>
      </c>
    </row>
    <row r="7824" spans="1:23" x14ac:dyDescent="0.3">
      <c r="A7824">
        <v>607823</v>
      </c>
      <c r="B7824">
        <v>13588</v>
      </c>
      <c r="C7824">
        <v>20</v>
      </c>
      <c r="D7824" t="s">
        <v>7</v>
      </c>
      <c r="E7824" t="s">
        <v>13</v>
      </c>
      <c r="F7824" t="s">
        <v>24</v>
      </c>
      <c r="G7824" t="s">
        <v>31</v>
      </c>
      <c r="H7824" s="1">
        <v>45612</v>
      </c>
      <c r="I7824" t="s">
        <v>33</v>
      </c>
      <c r="J7824">
        <v>79</v>
      </c>
      <c r="K7824">
        <v>8.4</v>
      </c>
      <c r="L7824">
        <v>770</v>
      </c>
      <c r="M7824">
        <v>117.34</v>
      </c>
      <c r="N7824" t="s">
        <v>47</v>
      </c>
      <c r="O7824">
        <v>4</v>
      </c>
      <c r="P7824" t="str" cm="1">
        <f t="array" ref="P7824">_xlfn.IFS(C7824&lt;25,"18-24", C7824&lt;=35,"25-35", C7824&lt;=50,"36-50",TRUE,"50+")</f>
        <v>18-24</v>
      </c>
      <c r="Q7824" t="str">
        <f t="shared" si="854"/>
        <v>new</v>
      </c>
      <c r="R7824" t="str">
        <f t="shared" si="855"/>
        <v>high value</v>
      </c>
      <c r="S7824" t="str">
        <f t="shared" si="856"/>
        <v>medium</v>
      </c>
      <c r="T7824" t="str">
        <f t="shared" si="857"/>
        <v>Nov</v>
      </c>
      <c r="U7824">
        <f t="shared" si="858"/>
        <v>2024</v>
      </c>
      <c r="V7824" t="str">
        <f t="shared" si="859"/>
        <v>5-10</v>
      </c>
      <c r="W7824" t="str">
        <f t="shared" si="860"/>
        <v>Slow</v>
      </c>
    </row>
    <row r="7825" spans="1:23" x14ac:dyDescent="0.3">
      <c r="A7825">
        <v>607824</v>
      </c>
      <c r="B7825">
        <v>55622</v>
      </c>
      <c r="C7825">
        <v>28</v>
      </c>
      <c r="D7825" t="s">
        <v>7</v>
      </c>
      <c r="E7825" t="s">
        <v>5</v>
      </c>
      <c r="F7825" t="s">
        <v>18</v>
      </c>
      <c r="G7825" t="s">
        <v>25</v>
      </c>
      <c r="H7825" s="1">
        <v>44853</v>
      </c>
      <c r="I7825" t="s">
        <v>34</v>
      </c>
      <c r="J7825">
        <v>58</v>
      </c>
      <c r="K7825">
        <v>6.8</v>
      </c>
      <c r="L7825">
        <v>903.88</v>
      </c>
      <c r="M7825">
        <v>74.209999999999994</v>
      </c>
      <c r="N7825" t="s">
        <v>47</v>
      </c>
      <c r="O7825">
        <v>2</v>
      </c>
      <c r="P7825" t="str" cm="1">
        <f t="array" ref="P7825">_xlfn.IFS(C7825&lt;25,"18-24", C7825&lt;=35,"25-35", C7825&lt;=50,"36-50",TRUE,"50+")</f>
        <v>25-35</v>
      </c>
      <c r="Q7825" t="str">
        <f t="shared" si="854"/>
        <v>new</v>
      </c>
      <c r="R7825" t="str">
        <f t="shared" si="855"/>
        <v>high value</v>
      </c>
      <c r="S7825" t="str">
        <f t="shared" si="856"/>
        <v>Low</v>
      </c>
      <c r="T7825" t="str">
        <f t="shared" si="857"/>
        <v>Oct</v>
      </c>
      <c r="U7825">
        <f t="shared" si="858"/>
        <v>2022</v>
      </c>
      <c r="V7825" t="str">
        <f t="shared" si="859"/>
        <v>5-10</v>
      </c>
      <c r="W7825" t="str">
        <f t="shared" si="860"/>
        <v>Slow</v>
      </c>
    </row>
    <row r="7826" spans="1:23" x14ac:dyDescent="0.3">
      <c r="A7826">
        <v>607825</v>
      </c>
      <c r="B7826">
        <v>18167</v>
      </c>
      <c r="C7826">
        <v>24</v>
      </c>
      <c r="D7826" t="s">
        <v>4</v>
      </c>
      <c r="E7826" t="s">
        <v>8</v>
      </c>
      <c r="F7826" t="s">
        <v>28</v>
      </c>
      <c r="G7826" t="s">
        <v>23</v>
      </c>
      <c r="H7826" s="1">
        <v>44980</v>
      </c>
      <c r="I7826" t="s">
        <v>34</v>
      </c>
      <c r="J7826">
        <v>73</v>
      </c>
      <c r="K7826">
        <v>2.4</v>
      </c>
      <c r="L7826">
        <v>1411.9</v>
      </c>
      <c r="M7826">
        <v>61.42</v>
      </c>
      <c r="N7826" t="s">
        <v>48</v>
      </c>
      <c r="O7826">
        <v>4</v>
      </c>
      <c r="P7826" t="str" cm="1">
        <f t="array" ref="P7826">_xlfn.IFS(C7826&lt;25,"18-24", C7826&lt;=35,"25-35", C7826&lt;=50,"36-50",TRUE,"50+")</f>
        <v>18-24</v>
      </c>
      <c r="Q7826" t="str">
        <f t="shared" si="854"/>
        <v>new</v>
      </c>
      <c r="R7826" t="str">
        <f t="shared" si="855"/>
        <v>high value</v>
      </c>
      <c r="S7826" t="str">
        <f t="shared" si="856"/>
        <v>medium</v>
      </c>
      <c r="T7826" t="str">
        <f t="shared" si="857"/>
        <v>Feb</v>
      </c>
      <c r="U7826">
        <f t="shared" si="858"/>
        <v>2023</v>
      </c>
      <c r="V7826" t="str">
        <f t="shared" si="859"/>
        <v>0-5</v>
      </c>
      <c r="W7826" t="str">
        <f t="shared" si="860"/>
        <v>Slow</v>
      </c>
    </row>
    <row r="7827" spans="1:23" x14ac:dyDescent="0.3">
      <c r="A7827">
        <v>607826</v>
      </c>
      <c r="B7827">
        <v>72236</v>
      </c>
      <c r="C7827">
        <v>35</v>
      </c>
      <c r="D7827" t="s">
        <v>4</v>
      </c>
      <c r="E7827" t="s">
        <v>11</v>
      </c>
      <c r="F7827" t="s">
        <v>18</v>
      </c>
      <c r="G7827" t="s">
        <v>27</v>
      </c>
      <c r="H7827" s="1">
        <v>45535</v>
      </c>
      <c r="I7827" t="s">
        <v>33</v>
      </c>
      <c r="J7827">
        <v>24</v>
      </c>
      <c r="K7827">
        <v>7.9</v>
      </c>
      <c r="L7827">
        <v>1220.32</v>
      </c>
      <c r="M7827">
        <v>86.47</v>
      </c>
      <c r="N7827" t="s">
        <v>50</v>
      </c>
      <c r="O7827">
        <v>5</v>
      </c>
      <c r="P7827" t="str" cm="1">
        <f t="array" ref="P7827">_xlfn.IFS(C7827&lt;25,"18-24", C7827&lt;=35,"25-35", C7827&lt;=50,"36-50",TRUE,"50+")</f>
        <v>25-35</v>
      </c>
      <c r="Q7827" t="str">
        <f t="shared" si="854"/>
        <v>new</v>
      </c>
      <c r="R7827" t="str">
        <f t="shared" si="855"/>
        <v>high value</v>
      </c>
      <c r="S7827" t="str">
        <f t="shared" si="856"/>
        <v>High</v>
      </c>
      <c r="T7827" t="str">
        <f t="shared" si="857"/>
        <v>Aug</v>
      </c>
      <c r="U7827">
        <f t="shared" si="858"/>
        <v>2024</v>
      </c>
      <c r="V7827" t="str">
        <f t="shared" si="859"/>
        <v>5-10</v>
      </c>
      <c r="W7827" t="str">
        <f t="shared" si="860"/>
        <v>Fast</v>
      </c>
    </row>
    <row r="7828" spans="1:23" x14ac:dyDescent="0.3">
      <c r="A7828">
        <v>607827</v>
      </c>
      <c r="B7828">
        <v>43538</v>
      </c>
      <c r="C7828">
        <v>41</v>
      </c>
      <c r="D7828" t="s">
        <v>4</v>
      </c>
      <c r="E7828" t="s">
        <v>15</v>
      </c>
      <c r="F7828" t="s">
        <v>26</v>
      </c>
      <c r="G7828" t="s">
        <v>27</v>
      </c>
      <c r="H7828" s="1">
        <v>44778</v>
      </c>
      <c r="I7828" t="s">
        <v>33</v>
      </c>
      <c r="J7828">
        <v>51</v>
      </c>
      <c r="K7828">
        <v>2.9</v>
      </c>
      <c r="L7828">
        <v>173.6</v>
      </c>
      <c r="M7828">
        <v>78.59</v>
      </c>
      <c r="N7828" t="s">
        <v>48</v>
      </c>
      <c r="O7828">
        <v>4</v>
      </c>
      <c r="P7828" t="str" cm="1">
        <f t="array" ref="P7828">_xlfn.IFS(C7828&lt;25,"18-24", C7828&lt;=35,"25-35", C7828&lt;=50,"36-50",TRUE,"50+")</f>
        <v>36-50</v>
      </c>
      <c r="Q7828" t="str">
        <f t="shared" si="854"/>
        <v>new</v>
      </c>
      <c r="R7828" t="str">
        <f t="shared" si="855"/>
        <v>low</v>
      </c>
      <c r="S7828" t="str">
        <f t="shared" si="856"/>
        <v>medium</v>
      </c>
      <c r="T7828" t="str">
        <f t="shared" si="857"/>
        <v>Aug</v>
      </c>
      <c r="U7828">
        <f t="shared" si="858"/>
        <v>2022</v>
      </c>
      <c r="V7828" t="str">
        <f t="shared" si="859"/>
        <v>0-5</v>
      </c>
      <c r="W7828" t="str">
        <f t="shared" si="860"/>
        <v>Slow</v>
      </c>
    </row>
    <row r="7829" spans="1:23" x14ac:dyDescent="0.3">
      <c r="A7829">
        <v>607828</v>
      </c>
      <c r="B7829">
        <v>60909</v>
      </c>
      <c r="C7829">
        <v>62</v>
      </c>
      <c r="D7829" t="s">
        <v>4</v>
      </c>
      <c r="E7829" t="s">
        <v>11</v>
      </c>
      <c r="F7829" t="s">
        <v>19</v>
      </c>
      <c r="G7829" t="s">
        <v>27</v>
      </c>
      <c r="H7829" s="1">
        <v>44982</v>
      </c>
      <c r="I7829" t="s">
        <v>33</v>
      </c>
      <c r="J7829">
        <v>44</v>
      </c>
      <c r="K7829">
        <v>13.9</v>
      </c>
      <c r="L7829">
        <v>1160.44</v>
      </c>
      <c r="M7829">
        <v>28</v>
      </c>
      <c r="N7829" t="s">
        <v>49</v>
      </c>
      <c r="O7829">
        <v>5</v>
      </c>
      <c r="P7829" t="str" cm="1">
        <f t="array" ref="P7829">_xlfn.IFS(C7829&lt;25,"18-24", C7829&lt;=35,"25-35", C7829&lt;=50,"36-50",TRUE,"50+")</f>
        <v>50+</v>
      </c>
      <c r="Q7829" t="str">
        <f t="shared" si="854"/>
        <v>new</v>
      </c>
      <c r="R7829" t="str">
        <f t="shared" si="855"/>
        <v>high value</v>
      </c>
      <c r="S7829" t="str">
        <f t="shared" si="856"/>
        <v>High</v>
      </c>
      <c r="T7829" t="str">
        <f t="shared" si="857"/>
        <v>Feb</v>
      </c>
      <c r="U7829">
        <f t="shared" si="858"/>
        <v>2023</v>
      </c>
      <c r="V7829" t="str">
        <f t="shared" si="859"/>
        <v>10-15</v>
      </c>
      <c r="W7829" t="str">
        <f t="shared" si="860"/>
        <v>Medium</v>
      </c>
    </row>
    <row r="7830" spans="1:23" x14ac:dyDescent="0.3">
      <c r="A7830">
        <v>607829</v>
      </c>
      <c r="B7830">
        <v>51556</v>
      </c>
      <c r="C7830">
        <v>42</v>
      </c>
      <c r="D7830" t="s">
        <v>4</v>
      </c>
      <c r="E7830" t="s">
        <v>13</v>
      </c>
      <c r="F7830" t="s">
        <v>32</v>
      </c>
      <c r="G7830" t="s">
        <v>23</v>
      </c>
      <c r="H7830" s="1">
        <v>44753</v>
      </c>
      <c r="I7830" t="s">
        <v>34</v>
      </c>
      <c r="J7830">
        <v>74</v>
      </c>
      <c r="K7830">
        <v>12.6</v>
      </c>
      <c r="L7830">
        <v>335.32</v>
      </c>
      <c r="M7830">
        <v>109.45</v>
      </c>
      <c r="N7830" t="s">
        <v>49</v>
      </c>
      <c r="O7830">
        <v>4</v>
      </c>
      <c r="P7830" t="str" cm="1">
        <f t="array" ref="P7830">_xlfn.IFS(C7830&lt;25,"18-24", C7830&lt;=35,"25-35", C7830&lt;=50,"36-50",TRUE,"50+")</f>
        <v>36-50</v>
      </c>
      <c r="Q7830" t="str">
        <f t="shared" si="854"/>
        <v>new</v>
      </c>
      <c r="R7830" t="str">
        <f t="shared" si="855"/>
        <v>medium</v>
      </c>
      <c r="S7830" t="str">
        <f t="shared" si="856"/>
        <v>medium</v>
      </c>
      <c r="T7830" t="str">
        <f t="shared" si="857"/>
        <v>Jul</v>
      </c>
      <c r="U7830">
        <f t="shared" si="858"/>
        <v>2022</v>
      </c>
      <c r="V7830" t="str">
        <f t="shared" si="859"/>
        <v>10-15</v>
      </c>
      <c r="W7830" t="str">
        <f t="shared" si="860"/>
        <v>Slow</v>
      </c>
    </row>
    <row r="7831" spans="1:23" x14ac:dyDescent="0.3">
      <c r="A7831">
        <v>607830</v>
      </c>
      <c r="B7831">
        <v>35299</v>
      </c>
      <c r="C7831">
        <v>58</v>
      </c>
      <c r="D7831" t="s">
        <v>4</v>
      </c>
      <c r="E7831" t="s">
        <v>15</v>
      </c>
      <c r="F7831" t="s">
        <v>19</v>
      </c>
      <c r="G7831" t="s">
        <v>21</v>
      </c>
      <c r="H7831" s="1">
        <v>45584</v>
      </c>
      <c r="I7831" t="s">
        <v>34</v>
      </c>
      <c r="J7831">
        <v>61</v>
      </c>
      <c r="K7831">
        <v>7.2</v>
      </c>
      <c r="L7831">
        <v>676.75</v>
      </c>
      <c r="M7831">
        <v>94.71</v>
      </c>
      <c r="N7831" t="s">
        <v>47</v>
      </c>
      <c r="O7831">
        <v>3</v>
      </c>
      <c r="P7831" t="str" cm="1">
        <f t="array" ref="P7831">_xlfn.IFS(C7831&lt;25,"18-24", C7831&lt;=35,"25-35", C7831&lt;=50,"36-50",TRUE,"50+")</f>
        <v>50+</v>
      </c>
      <c r="Q7831" t="str">
        <f t="shared" si="854"/>
        <v>new</v>
      </c>
      <c r="R7831" t="str">
        <f t="shared" si="855"/>
        <v>high value</v>
      </c>
      <c r="S7831" t="str">
        <f t="shared" si="856"/>
        <v>medium</v>
      </c>
      <c r="T7831" t="str">
        <f t="shared" si="857"/>
        <v>Oct</v>
      </c>
      <c r="U7831">
        <f t="shared" si="858"/>
        <v>2024</v>
      </c>
      <c r="V7831" t="str">
        <f t="shared" si="859"/>
        <v>5-10</v>
      </c>
      <c r="W7831" t="str">
        <f t="shared" si="860"/>
        <v>Slow</v>
      </c>
    </row>
    <row r="7832" spans="1:23" x14ac:dyDescent="0.3">
      <c r="A7832">
        <v>607831</v>
      </c>
      <c r="B7832">
        <v>34116</v>
      </c>
      <c r="C7832">
        <v>33</v>
      </c>
      <c r="D7832" t="s">
        <v>7</v>
      </c>
      <c r="E7832" t="s">
        <v>5</v>
      </c>
      <c r="F7832" t="s">
        <v>32</v>
      </c>
      <c r="G7832" t="s">
        <v>25</v>
      </c>
      <c r="H7832" s="1">
        <v>44622</v>
      </c>
      <c r="I7832" t="s">
        <v>34</v>
      </c>
      <c r="J7832">
        <v>35</v>
      </c>
      <c r="K7832">
        <v>14</v>
      </c>
      <c r="L7832">
        <v>312.08</v>
      </c>
      <c r="M7832">
        <v>70.760000000000005</v>
      </c>
      <c r="N7832" t="s">
        <v>49</v>
      </c>
      <c r="O7832">
        <v>4</v>
      </c>
      <c r="P7832" t="str" cm="1">
        <f t="array" ref="P7832">_xlfn.IFS(C7832&lt;25,"18-24", C7832&lt;=35,"25-35", C7832&lt;=50,"36-50",TRUE,"50+")</f>
        <v>25-35</v>
      </c>
      <c r="Q7832" t="str">
        <f t="shared" si="854"/>
        <v>new</v>
      </c>
      <c r="R7832" t="str">
        <f t="shared" si="855"/>
        <v>medium</v>
      </c>
      <c r="S7832" t="str">
        <f t="shared" si="856"/>
        <v>medium</v>
      </c>
      <c r="T7832" t="str">
        <f t="shared" si="857"/>
        <v>Mar</v>
      </c>
      <c r="U7832">
        <f t="shared" si="858"/>
        <v>2022</v>
      </c>
      <c r="V7832" t="str">
        <f t="shared" si="859"/>
        <v>10-15</v>
      </c>
      <c r="W7832" t="str">
        <f t="shared" si="860"/>
        <v>Medium</v>
      </c>
    </row>
    <row r="7833" spans="1:23" x14ac:dyDescent="0.3">
      <c r="A7833">
        <v>607832</v>
      </c>
      <c r="B7833">
        <v>20882</v>
      </c>
      <c r="C7833">
        <v>56</v>
      </c>
      <c r="D7833" t="s">
        <v>7</v>
      </c>
      <c r="E7833" t="s">
        <v>11</v>
      </c>
      <c r="F7833" t="s">
        <v>18</v>
      </c>
      <c r="G7833" t="s">
        <v>25</v>
      </c>
      <c r="H7833" s="1">
        <v>45568</v>
      </c>
      <c r="I7833" t="s">
        <v>33</v>
      </c>
      <c r="J7833">
        <v>62</v>
      </c>
      <c r="K7833">
        <v>2.8</v>
      </c>
      <c r="L7833">
        <v>1128.04</v>
      </c>
      <c r="M7833">
        <v>71.61</v>
      </c>
      <c r="N7833" t="s">
        <v>47</v>
      </c>
      <c r="O7833">
        <v>2</v>
      </c>
      <c r="P7833" t="str" cm="1">
        <f t="array" ref="P7833">_xlfn.IFS(C7833&lt;25,"18-24", C7833&lt;=35,"25-35", C7833&lt;=50,"36-50",TRUE,"50+")</f>
        <v>50+</v>
      </c>
      <c r="Q7833" t="str">
        <f t="shared" si="854"/>
        <v>new</v>
      </c>
      <c r="R7833" t="str">
        <f t="shared" si="855"/>
        <v>high value</v>
      </c>
      <c r="S7833" t="str">
        <f t="shared" si="856"/>
        <v>Low</v>
      </c>
      <c r="T7833" t="str">
        <f t="shared" si="857"/>
        <v>Oct</v>
      </c>
      <c r="U7833">
        <f t="shared" si="858"/>
        <v>2024</v>
      </c>
      <c r="V7833" t="str">
        <f t="shared" si="859"/>
        <v>0-5</v>
      </c>
      <c r="W7833" t="str">
        <f t="shared" si="860"/>
        <v>Slow</v>
      </c>
    </row>
    <row r="7834" spans="1:23" x14ac:dyDescent="0.3">
      <c r="A7834">
        <v>607833</v>
      </c>
      <c r="B7834">
        <v>81161</v>
      </c>
      <c r="C7834">
        <v>36</v>
      </c>
      <c r="D7834" t="s">
        <v>7</v>
      </c>
      <c r="E7834" t="s">
        <v>11</v>
      </c>
      <c r="F7834" t="s">
        <v>30</v>
      </c>
      <c r="G7834" t="s">
        <v>31</v>
      </c>
      <c r="H7834" s="1">
        <v>45300</v>
      </c>
      <c r="I7834" t="s">
        <v>34</v>
      </c>
      <c r="J7834">
        <v>23</v>
      </c>
      <c r="K7834">
        <v>2.4</v>
      </c>
      <c r="L7834">
        <v>384.36</v>
      </c>
      <c r="M7834">
        <v>100.03</v>
      </c>
      <c r="N7834" t="s">
        <v>50</v>
      </c>
      <c r="O7834">
        <v>2</v>
      </c>
      <c r="P7834" t="str" cm="1">
        <f t="array" ref="P7834">_xlfn.IFS(C7834&lt;25,"18-24", C7834&lt;=35,"25-35", C7834&lt;=50,"36-50",TRUE,"50+")</f>
        <v>36-50</v>
      </c>
      <c r="Q7834" t="str">
        <f t="shared" si="854"/>
        <v>new</v>
      </c>
      <c r="R7834" t="str">
        <f t="shared" si="855"/>
        <v>medium</v>
      </c>
      <c r="S7834" t="str">
        <f t="shared" si="856"/>
        <v>Low</v>
      </c>
      <c r="T7834" t="str">
        <f t="shared" si="857"/>
        <v>Jan</v>
      </c>
      <c r="U7834">
        <f t="shared" si="858"/>
        <v>2024</v>
      </c>
      <c r="V7834" t="str">
        <f t="shared" si="859"/>
        <v>0-5</v>
      </c>
      <c r="W7834" t="str">
        <f t="shared" si="860"/>
        <v>Fast</v>
      </c>
    </row>
    <row r="7835" spans="1:23" x14ac:dyDescent="0.3">
      <c r="A7835">
        <v>607834</v>
      </c>
      <c r="B7835">
        <v>43438</v>
      </c>
      <c r="C7835">
        <v>53</v>
      </c>
      <c r="D7835" t="s">
        <v>7</v>
      </c>
      <c r="E7835" t="s">
        <v>13</v>
      </c>
      <c r="F7835" t="s">
        <v>30</v>
      </c>
      <c r="G7835" t="s">
        <v>27</v>
      </c>
      <c r="H7835" s="1">
        <v>44730</v>
      </c>
      <c r="I7835" t="s">
        <v>33</v>
      </c>
      <c r="J7835">
        <v>40</v>
      </c>
      <c r="K7835">
        <v>2.9</v>
      </c>
      <c r="L7835">
        <v>1129.18</v>
      </c>
      <c r="M7835">
        <v>55.61</v>
      </c>
      <c r="N7835" t="s">
        <v>49</v>
      </c>
      <c r="O7835">
        <v>2</v>
      </c>
      <c r="P7835" t="str" cm="1">
        <f t="array" ref="P7835">_xlfn.IFS(C7835&lt;25,"18-24", C7835&lt;=35,"25-35", C7835&lt;=50,"36-50",TRUE,"50+")</f>
        <v>50+</v>
      </c>
      <c r="Q7835" t="str">
        <f t="shared" si="854"/>
        <v>new</v>
      </c>
      <c r="R7835" t="str">
        <f t="shared" si="855"/>
        <v>high value</v>
      </c>
      <c r="S7835" t="str">
        <f t="shared" si="856"/>
        <v>Low</v>
      </c>
      <c r="T7835" t="str">
        <f t="shared" si="857"/>
        <v>Jun</v>
      </c>
      <c r="U7835">
        <f t="shared" si="858"/>
        <v>2022</v>
      </c>
      <c r="V7835" t="str">
        <f t="shared" si="859"/>
        <v>0-5</v>
      </c>
      <c r="W7835" t="str">
        <f t="shared" si="860"/>
        <v>Medium</v>
      </c>
    </row>
    <row r="7836" spans="1:23" x14ac:dyDescent="0.3">
      <c r="A7836">
        <v>607835</v>
      </c>
      <c r="B7836">
        <v>32700</v>
      </c>
      <c r="C7836">
        <v>49</v>
      </c>
      <c r="D7836" t="s">
        <v>4</v>
      </c>
      <c r="E7836" t="s">
        <v>11</v>
      </c>
      <c r="F7836" t="s">
        <v>22</v>
      </c>
      <c r="G7836" t="s">
        <v>31</v>
      </c>
      <c r="H7836" s="1">
        <v>45647</v>
      </c>
      <c r="I7836" t="s">
        <v>34</v>
      </c>
      <c r="J7836">
        <v>52</v>
      </c>
      <c r="K7836">
        <v>1.9</v>
      </c>
      <c r="L7836">
        <v>232.67</v>
      </c>
      <c r="M7836">
        <v>21.56</v>
      </c>
      <c r="N7836" t="s">
        <v>47</v>
      </c>
      <c r="O7836">
        <v>1</v>
      </c>
      <c r="P7836" t="str" cm="1">
        <f t="array" ref="P7836">_xlfn.IFS(C7836&lt;25,"18-24", C7836&lt;=35,"25-35", C7836&lt;=50,"36-50",TRUE,"50+")</f>
        <v>36-50</v>
      </c>
      <c r="Q7836" t="str">
        <f t="shared" si="854"/>
        <v>new</v>
      </c>
      <c r="R7836" t="str">
        <f t="shared" si="855"/>
        <v>low</v>
      </c>
      <c r="S7836" t="str">
        <f t="shared" si="856"/>
        <v>Low</v>
      </c>
      <c r="T7836" t="str">
        <f t="shared" si="857"/>
        <v>Dec</v>
      </c>
      <c r="U7836">
        <f t="shared" si="858"/>
        <v>2024</v>
      </c>
      <c r="V7836" t="str">
        <f t="shared" si="859"/>
        <v>0-5</v>
      </c>
      <c r="W7836" t="str">
        <f t="shared" si="860"/>
        <v>Slow</v>
      </c>
    </row>
    <row r="7837" spans="1:23" x14ac:dyDescent="0.3">
      <c r="A7837">
        <v>607836</v>
      </c>
      <c r="B7837">
        <v>35912</v>
      </c>
      <c r="C7837">
        <v>24</v>
      </c>
      <c r="D7837" t="s">
        <v>7</v>
      </c>
      <c r="E7837" t="s">
        <v>11</v>
      </c>
      <c r="F7837" t="s">
        <v>28</v>
      </c>
      <c r="G7837" t="s">
        <v>29</v>
      </c>
      <c r="H7837" s="1">
        <v>45615</v>
      </c>
      <c r="I7837" t="s">
        <v>33</v>
      </c>
      <c r="J7837">
        <v>83</v>
      </c>
      <c r="K7837">
        <v>5.0999999999999996</v>
      </c>
      <c r="L7837">
        <v>1231.6400000000001</v>
      </c>
      <c r="M7837">
        <v>77.41</v>
      </c>
      <c r="N7837" t="s">
        <v>47</v>
      </c>
      <c r="O7837">
        <v>2</v>
      </c>
      <c r="P7837" t="str" cm="1">
        <f t="array" ref="P7837">_xlfn.IFS(C7837&lt;25,"18-24", C7837&lt;=35,"25-35", C7837&lt;=50,"36-50",TRUE,"50+")</f>
        <v>18-24</v>
      </c>
      <c r="Q7837" t="str">
        <f t="shared" si="854"/>
        <v>new</v>
      </c>
      <c r="R7837" t="str">
        <f t="shared" si="855"/>
        <v>high value</v>
      </c>
      <c r="S7837" t="str">
        <f t="shared" si="856"/>
        <v>Low</v>
      </c>
      <c r="T7837" t="str">
        <f t="shared" si="857"/>
        <v>Nov</v>
      </c>
      <c r="U7837">
        <f t="shared" si="858"/>
        <v>2024</v>
      </c>
      <c r="V7837" t="str">
        <f t="shared" si="859"/>
        <v>5-10</v>
      </c>
      <c r="W7837" t="str">
        <f t="shared" si="860"/>
        <v>Slow</v>
      </c>
    </row>
    <row r="7838" spans="1:23" x14ac:dyDescent="0.3">
      <c r="A7838">
        <v>607837</v>
      </c>
      <c r="B7838">
        <v>28556</v>
      </c>
      <c r="C7838">
        <v>30</v>
      </c>
      <c r="D7838" t="s">
        <v>7</v>
      </c>
      <c r="E7838" t="s">
        <v>16</v>
      </c>
      <c r="F7838" t="s">
        <v>22</v>
      </c>
      <c r="G7838" t="s">
        <v>21</v>
      </c>
      <c r="H7838" s="1">
        <v>44764</v>
      </c>
      <c r="I7838" t="s">
        <v>33</v>
      </c>
      <c r="J7838">
        <v>85</v>
      </c>
      <c r="K7838">
        <v>6.7</v>
      </c>
      <c r="L7838">
        <v>1386.42</v>
      </c>
      <c r="M7838">
        <v>26.65</v>
      </c>
      <c r="N7838" t="s">
        <v>48</v>
      </c>
      <c r="O7838">
        <v>4</v>
      </c>
      <c r="P7838" t="str" cm="1">
        <f t="array" ref="P7838">_xlfn.IFS(C7838&lt;25,"18-24", C7838&lt;=35,"25-35", C7838&lt;=50,"36-50",TRUE,"50+")</f>
        <v>25-35</v>
      </c>
      <c r="Q7838" t="str">
        <f t="shared" si="854"/>
        <v>new</v>
      </c>
      <c r="R7838" t="str">
        <f t="shared" si="855"/>
        <v>high value</v>
      </c>
      <c r="S7838" t="str">
        <f t="shared" si="856"/>
        <v>medium</v>
      </c>
      <c r="T7838" t="str">
        <f t="shared" si="857"/>
        <v>Jul</v>
      </c>
      <c r="U7838">
        <f t="shared" si="858"/>
        <v>2022</v>
      </c>
      <c r="V7838" t="str">
        <f t="shared" si="859"/>
        <v>5-10</v>
      </c>
      <c r="W7838" t="str">
        <f t="shared" si="860"/>
        <v>Slow</v>
      </c>
    </row>
    <row r="7839" spans="1:23" x14ac:dyDescent="0.3">
      <c r="A7839">
        <v>607838</v>
      </c>
      <c r="B7839">
        <v>39066</v>
      </c>
      <c r="C7839">
        <v>54</v>
      </c>
      <c r="D7839" t="s">
        <v>4</v>
      </c>
      <c r="E7839" t="s">
        <v>8</v>
      </c>
      <c r="F7839" t="s">
        <v>28</v>
      </c>
      <c r="G7839" t="s">
        <v>25</v>
      </c>
      <c r="H7839" s="1">
        <v>45374</v>
      </c>
      <c r="I7839" t="s">
        <v>33</v>
      </c>
      <c r="J7839">
        <v>85</v>
      </c>
      <c r="K7839">
        <v>10.1</v>
      </c>
      <c r="L7839">
        <v>1480.71</v>
      </c>
      <c r="M7839">
        <v>48.63</v>
      </c>
      <c r="N7839" t="s">
        <v>47</v>
      </c>
      <c r="O7839">
        <v>4</v>
      </c>
      <c r="P7839" t="str" cm="1">
        <f t="array" ref="P7839">_xlfn.IFS(C7839&lt;25,"18-24", C7839&lt;=35,"25-35", C7839&lt;=50,"36-50",TRUE,"50+")</f>
        <v>50+</v>
      </c>
      <c r="Q7839" t="str">
        <f t="shared" si="854"/>
        <v>new</v>
      </c>
      <c r="R7839" t="str">
        <f t="shared" si="855"/>
        <v>high value</v>
      </c>
      <c r="S7839" t="str">
        <f t="shared" si="856"/>
        <v>medium</v>
      </c>
      <c r="T7839" t="str">
        <f t="shared" si="857"/>
        <v>Mar</v>
      </c>
      <c r="U7839">
        <f t="shared" si="858"/>
        <v>2024</v>
      </c>
      <c r="V7839" t="str">
        <f t="shared" si="859"/>
        <v>10-15</v>
      </c>
      <c r="W7839" t="str">
        <f t="shared" si="860"/>
        <v>Slow</v>
      </c>
    </row>
    <row r="7840" spans="1:23" x14ac:dyDescent="0.3">
      <c r="A7840">
        <v>607839</v>
      </c>
      <c r="B7840">
        <v>89141</v>
      </c>
      <c r="C7840">
        <v>63</v>
      </c>
      <c r="D7840" t="s">
        <v>4</v>
      </c>
      <c r="E7840" t="s">
        <v>5</v>
      </c>
      <c r="F7840" t="s">
        <v>18</v>
      </c>
      <c r="G7840" t="s">
        <v>21</v>
      </c>
      <c r="H7840" s="1">
        <v>45639</v>
      </c>
      <c r="I7840" t="s">
        <v>34</v>
      </c>
      <c r="J7840">
        <v>51</v>
      </c>
      <c r="K7840">
        <v>4.2</v>
      </c>
      <c r="L7840">
        <v>1212.97</v>
      </c>
      <c r="M7840">
        <v>96.76</v>
      </c>
      <c r="N7840" t="s">
        <v>47</v>
      </c>
      <c r="O7840">
        <v>3</v>
      </c>
      <c r="P7840" t="str" cm="1">
        <f t="array" ref="P7840">_xlfn.IFS(C7840&lt;25,"18-24", C7840&lt;=35,"25-35", C7840&lt;=50,"36-50",TRUE,"50+")</f>
        <v>50+</v>
      </c>
      <c r="Q7840" t="str">
        <f t="shared" si="854"/>
        <v>new</v>
      </c>
      <c r="R7840" t="str">
        <f t="shared" si="855"/>
        <v>high value</v>
      </c>
      <c r="S7840" t="str">
        <f t="shared" si="856"/>
        <v>medium</v>
      </c>
      <c r="T7840" t="str">
        <f t="shared" si="857"/>
        <v>Dec</v>
      </c>
      <c r="U7840">
        <f t="shared" si="858"/>
        <v>2024</v>
      </c>
      <c r="V7840" t="str">
        <f t="shared" si="859"/>
        <v>0-5</v>
      </c>
      <c r="W7840" t="str">
        <f t="shared" si="860"/>
        <v>Slow</v>
      </c>
    </row>
    <row r="7841" spans="1:23" x14ac:dyDescent="0.3">
      <c r="A7841">
        <v>607840</v>
      </c>
      <c r="B7841">
        <v>20790</v>
      </c>
      <c r="C7841">
        <v>18</v>
      </c>
      <c r="D7841" t="s">
        <v>4</v>
      </c>
      <c r="E7841" t="s">
        <v>5</v>
      </c>
      <c r="F7841" t="s">
        <v>32</v>
      </c>
      <c r="G7841" t="s">
        <v>23</v>
      </c>
      <c r="H7841" s="1">
        <v>44844</v>
      </c>
      <c r="I7841" t="s">
        <v>34</v>
      </c>
      <c r="J7841">
        <v>70</v>
      </c>
      <c r="K7841">
        <v>3.3</v>
      </c>
      <c r="L7841">
        <v>330.38</v>
      </c>
      <c r="M7841">
        <v>69.62</v>
      </c>
      <c r="N7841" t="s">
        <v>50</v>
      </c>
      <c r="O7841">
        <v>1</v>
      </c>
      <c r="P7841" t="str" cm="1">
        <f t="array" ref="P7841">_xlfn.IFS(C7841&lt;25,"18-24", C7841&lt;=35,"25-35", C7841&lt;=50,"36-50",TRUE,"50+")</f>
        <v>18-24</v>
      </c>
      <c r="Q7841" t="str">
        <f t="shared" si="854"/>
        <v>new</v>
      </c>
      <c r="R7841" t="str">
        <f t="shared" si="855"/>
        <v>medium</v>
      </c>
      <c r="S7841" t="str">
        <f t="shared" si="856"/>
        <v>Low</v>
      </c>
      <c r="T7841" t="str">
        <f t="shared" si="857"/>
        <v>Oct</v>
      </c>
      <c r="U7841">
        <f t="shared" si="858"/>
        <v>2022</v>
      </c>
      <c r="V7841" t="str">
        <f t="shared" si="859"/>
        <v>0-5</v>
      </c>
      <c r="W7841" t="str">
        <f t="shared" si="860"/>
        <v>Slow</v>
      </c>
    </row>
    <row r="7842" spans="1:23" x14ac:dyDescent="0.3">
      <c r="A7842">
        <v>607841</v>
      </c>
      <c r="B7842">
        <v>68590</v>
      </c>
      <c r="C7842">
        <v>18</v>
      </c>
      <c r="D7842" t="s">
        <v>4</v>
      </c>
      <c r="E7842" t="s">
        <v>11</v>
      </c>
      <c r="F7842" t="s">
        <v>18</v>
      </c>
      <c r="G7842" t="s">
        <v>25</v>
      </c>
      <c r="H7842" s="1">
        <v>45107</v>
      </c>
      <c r="I7842" t="s">
        <v>34</v>
      </c>
      <c r="J7842">
        <v>85</v>
      </c>
      <c r="K7842">
        <v>11</v>
      </c>
      <c r="L7842">
        <v>872.87</v>
      </c>
      <c r="M7842">
        <v>26.64</v>
      </c>
      <c r="N7842" t="s">
        <v>47</v>
      </c>
      <c r="O7842">
        <v>5</v>
      </c>
      <c r="P7842" t="str" cm="1">
        <f t="array" ref="P7842">_xlfn.IFS(C7842&lt;25,"18-24", C7842&lt;=35,"25-35", C7842&lt;=50,"36-50",TRUE,"50+")</f>
        <v>18-24</v>
      </c>
      <c r="Q7842" t="str">
        <f t="shared" si="854"/>
        <v>new</v>
      </c>
      <c r="R7842" t="str">
        <f t="shared" si="855"/>
        <v>high value</v>
      </c>
      <c r="S7842" t="str">
        <f t="shared" si="856"/>
        <v>High</v>
      </c>
      <c r="T7842" t="str">
        <f t="shared" si="857"/>
        <v>Jun</v>
      </c>
      <c r="U7842">
        <f t="shared" si="858"/>
        <v>2023</v>
      </c>
      <c r="V7842" t="str">
        <f t="shared" si="859"/>
        <v>10-15</v>
      </c>
      <c r="W7842" t="str">
        <f t="shared" si="860"/>
        <v>Slow</v>
      </c>
    </row>
    <row r="7843" spans="1:23" x14ac:dyDescent="0.3">
      <c r="A7843">
        <v>607842</v>
      </c>
      <c r="B7843">
        <v>55100</v>
      </c>
      <c r="C7843">
        <v>46</v>
      </c>
      <c r="D7843" t="s">
        <v>7</v>
      </c>
      <c r="E7843" t="s">
        <v>16</v>
      </c>
      <c r="F7843" t="s">
        <v>32</v>
      </c>
      <c r="G7843" t="s">
        <v>25</v>
      </c>
      <c r="H7843" s="1">
        <v>44576</v>
      </c>
      <c r="I7843" t="s">
        <v>34</v>
      </c>
      <c r="J7843">
        <v>52</v>
      </c>
      <c r="K7843">
        <v>6.4</v>
      </c>
      <c r="L7843">
        <v>1335.23</v>
      </c>
      <c r="M7843">
        <v>22.12</v>
      </c>
      <c r="N7843" t="s">
        <v>48</v>
      </c>
      <c r="O7843">
        <v>3</v>
      </c>
      <c r="P7843" t="str" cm="1">
        <f t="array" ref="P7843">_xlfn.IFS(C7843&lt;25,"18-24", C7843&lt;=35,"25-35", C7843&lt;=50,"36-50",TRUE,"50+")</f>
        <v>36-50</v>
      </c>
      <c r="Q7843" t="str">
        <f t="shared" si="854"/>
        <v>new</v>
      </c>
      <c r="R7843" t="str">
        <f t="shared" si="855"/>
        <v>high value</v>
      </c>
      <c r="S7843" t="str">
        <f t="shared" si="856"/>
        <v>medium</v>
      </c>
      <c r="T7843" t="str">
        <f t="shared" si="857"/>
        <v>Jan</v>
      </c>
      <c r="U7843">
        <f t="shared" si="858"/>
        <v>2022</v>
      </c>
      <c r="V7843" t="str">
        <f t="shared" si="859"/>
        <v>5-10</v>
      </c>
      <c r="W7843" t="str">
        <f t="shared" si="860"/>
        <v>Slow</v>
      </c>
    </row>
    <row r="7844" spans="1:23" x14ac:dyDescent="0.3">
      <c r="A7844">
        <v>607843</v>
      </c>
      <c r="B7844">
        <v>57072</v>
      </c>
      <c r="C7844">
        <v>52</v>
      </c>
      <c r="D7844" t="s">
        <v>4</v>
      </c>
      <c r="E7844" t="s">
        <v>15</v>
      </c>
      <c r="F7844" t="s">
        <v>18</v>
      </c>
      <c r="G7844" t="s">
        <v>27</v>
      </c>
      <c r="H7844" s="1">
        <v>45491</v>
      </c>
      <c r="I7844" t="s">
        <v>33</v>
      </c>
      <c r="J7844">
        <v>89</v>
      </c>
      <c r="K7844">
        <v>2.7</v>
      </c>
      <c r="L7844">
        <v>1299.0899999999999</v>
      </c>
      <c r="M7844">
        <v>38.42</v>
      </c>
      <c r="N7844" t="s">
        <v>50</v>
      </c>
      <c r="O7844">
        <v>3</v>
      </c>
      <c r="P7844" t="str" cm="1">
        <f t="array" ref="P7844">_xlfn.IFS(C7844&lt;25,"18-24", C7844&lt;=35,"25-35", C7844&lt;=50,"36-50",TRUE,"50+")</f>
        <v>50+</v>
      </c>
      <c r="Q7844" t="str">
        <f t="shared" si="854"/>
        <v>new</v>
      </c>
      <c r="R7844" t="str">
        <f t="shared" si="855"/>
        <v>high value</v>
      </c>
      <c r="S7844" t="str">
        <f t="shared" si="856"/>
        <v>medium</v>
      </c>
      <c r="T7844" t="str">
        <f t="shared" si="857"/>
        <v>Jul</v>
      </c>
      <c r="U7844">
        <f t="shared" si="858"/>
        <v>2024</v>
      </c>
      <c r="V7844" t="str">
        <f t="shared" si="859"/>
        <v>0-5</v>
      </c>
      <c r="W7844" t="str">
        <f t="shared" si="860"/>
        <v>Slow</v>
      </c>
    </row>
    <row r="7845" spans="1:23" x14ac:dyDescent="0.3">
      <c r="A7845">
        <v>607844</v>
      </c>
      <c r="B7845">
        <v>55675</v>
      </c>
      <c r="C7845">
        <v>48</v>
      </c>
      <c r="D7845" t="s">
        <v>4</v>
      </c>
      <c r="E7845" t="s">
        <v>16</v>
      </c>
      <c r="F7845" t="s">
        <v>18</v>
      </c>
      <c r="G7845" t="s">
        <v>27</v>
      </c>
      <c r="H7845" s="1">
        <v>45607</v>
      </c>
      <c r="I7845" t="s">
        <v>34</v>
      </c>
      <c r="J7845">
        <v>85</v>
      </c>
      <c r="K7845">
        <v>4.7</v>
      </c>
      <c r="L7845">
        <v>1113.03</v>
      </c>
      <c r="M7845">
        <v>84.49</v>
      </c>
      <c r="N7845" t="s">
        <v>50</v>
      </c>
      <c r="O7845">
        <v>1</v>
      </c>
      <c r="P7845" t="str" cm="1">
        <f t="array" ref="P7845">_xlfn.IFS(C7845&lt;25,"18-24", C7845&lt;=35,"25-35", C7845&lt;=50,"36-50",TRUE,"50+")</f>
        <v>36-50</v>
      </c>
      <c r="Q7845" t="str">
        <f t="shared" si="854"/>
        <v>new</v>
      </c>
      <c r="R7845" t="str">
        <f t="shared" si="855"/>
        <v>high value</v>
      </c>
      <c r="S7845" t="str">
        <f t="shared" si="856"/>
        <v>Low</v>
      </c>
      <c r="T7845" t="str">
        <f t="shared" si="857"/>
        <v>Nov</v>
      </c>
      <c r="U7845">
        <f t="shared" si="858"/>
        <v>2024</v>
      </c>
      <c r="V7845" t="str">
        <f t="shared" si="859"/>
        <v>0-5</v>
      </c>
      <c r="W7845" t="str">
        <f t="shared" si="860"/>
        <v>Slow</v>
      </c>
    </row>
    <row r="7846" spans="1:23" x14ac:dyDescent="0.3">
      <c r="A7846">
        <v>607845</v>
      </c>
      <c r="B7846">
        <v>11146</v>
      </c>
      <c r="C7846">
        <v>63</v>
      </c>
      <c r="D7846" t="s">
        <v>7</v>
      </c>
      <c r="E7846" t="s">
        <v>15</v>
      </c>
      <c r="F7846" t="s">
        <v>19</v>
      </c>
      <c r="G7846" t="s">
        <v>25</v>
      </c>
      <c r="H7846" s="1">
        <v>44730</v>
      </c>
      <c r="I7846" t="s">
        <v>34</v>
      </c>
      <c r="J7846">
        <v>53</v>
      </c>
      <c r="K7846">
        <v>1</v>
      </c>
      <c r="L7846">
        <v>1182.95</v>
      </c>
      <c r="M7846">
        <v>44.67</v>
      </c>
      <c r="N7846" t="s">
        <v>48</v>
      </c>
      <c r="O7846">
        <v>3</v>
      </c>
      <c r="P7846" t="str" cm="1">
        <f t="array" ref="P7846">_xlfn.IFS(C7846&lt;25,"18-24", C7846&lt;=35,"25-35", C7846&lt;=50,"36-50",TRUE,"50+")</f>
        <v>50+</v>
      </c>
      <c r="Q7846" t="str">
        <f t="shared" si="854"/>
        <v>new</v>
      </c>
      <c r="R7846" t="str">
        <f t="shared" si="855"/>
        <v>high value</v>
      </c>
      <c r="S7846" t="str">
        <f t="shared" si="856"/>
        <v>medium</v>
      </c>
      <c r="T7846" t="str">
        <f t="shared" si="857"/>
        <v>Jun</v>
      </c>
      <c r="U7846">
        <f t="shared" si="858"/>
        <v>2022</v>
      </c>
      <c r="V7846" t="str">
        <f t="shared" si="859"/>
        <v>0-5</v>
      </c>
      <c r="W7846" t="str">
        <f t="shared" si="860"/>
        <v>Slow</v>
      </c>
    </row>
    <row r="7847" spans="1:23" x14ac:dyDescent="0.3">
      <c r="A7847">
        <v>607846</v>
      </c>
      <c r="B7847">
        <v>77439</v>
      </c>
      <c r="C7847">
        <v>61</v>
      </c>
      <c r="D7847" t="s">
        <v>7</v>
      </c>
      <c r="E7847" t="s">
        <v>16</v>
      </c>
      <c r="F7847" t="s">
        <v>24</v>
      </c>
      <c r="G7847" t="s">
        <v>25</v>
      </c>
      <c r="H7847" s="1">
        <v>44646</v>
      </c>
      <c r="I7847" t="s">
        <v>34</v>
      </c>
      <c r="J7847">
        <v>76</v>
      </c>
      <c r="K7847">
        <v>6.1</v>
      </c>
      <c r="L7847">
        <v>714.51</v>
      </c>
      <c r="M7847">
        <v>31.91</v>
      </c>
      <c r="N7847" t="s">
        <v>47</v>
      </c>
      <c r="O7847">
        <v>5</v>
      </c>
      <c r="P7847" t="str" cm="1">
        <f t="array" ref="P7847">_xlfn.IFS(C7847&lt;25,"18-24", C7847&lt;=35,"25-35", C7847&lt;=50,"36-50",TRUE,"50+")</f>
        <v>50+</v>
      </c>
      <c r="Q7847" t="str">
        <f t="shared" si="854"/>
        <v>repeat</v>
      </c>
      <c r="R7847" t="str">
        <f t="shared" si="855"/>
        <v>high value</v>
      </c>
      <c r="S7847" t="str">
        <f t="shared" si="856"/>
        <v>High</v>
      </c>
      <c r="T7847" t="str">
        <f t="shared" si="857"/>
        <v>Mar</v>
      </c>
      <c r="U7847">
        <f t="shared" si="858"/>
        <v>2022</v>
      </c>
      <c r="V7847" t="str">
        <f t="shared" si="859"/>
        <v>5-10</v>
      </c>
      <c r="W7847" t="str">
        <f t="shared" si="860"/>
        <v>Slow</v>
      </c>
    </row>
    <row r="7848" spans="1:23" x14ac:dyDescent="0.3">
      <c r="A7848">
        <v>607847</v>
      </c>
      <c r="B7848">
        <v>23199</v>
      </c>
      <c r="C7848">
        <v>45</v>
      </c>
      <c r="D7848" t="s">
        <v>7</v>
      </c>
      <c r="E7848" t="s">
        <v>11</v>
      </c>
      <c r="F7848" t="s">
        <v>26</v>
      </c>
      <c r="G7848" t="s">
        <v>31</v>
      </c>
      <c r="H7848" s="1">
        <v>44583</v>
      </c>
      <c r="I7848" t="s">
        <v>33</v>
      </c>
      <c r="J7848">
        <v>76</v>
      </c>
      <c r="K7848">
        <v>14.2</v>
      </c>
      <c r="L7848">
        <v>788.29</v>
      </c>
      <c r="M7848">
        <v>69.62</v>
      </c>
      <c r="N7848" t="s">
        <v>50</v>
      </c>
      <c r="O7848">
        <v>5</v>
      </c>
      <c r="P7848" t="str" cm="1">
        <f t="array" ref="P7848">_xlfn.IFS(C7848&lt;25,"18-24", C7848&lt;=35,"25-35", C7848&lt;=50,"36-50",TRUE,"50+")</f>
        <v>36-50</v>
      </c>
      <c r="Q7848" t="str">
        <f t="shared" si="854"/>
        <v>new</v>
      </c>
      <c r="R7848" t="str">
        <f t="shared" si="855"/>
        <v>high value</v>
      </c>
      <c r="S7848" t="str">
        <f t="shared" si="856"/>
        <v>High</v>
      </c>
      <c r="T7848" t="str">
        <f t="shared" si="857"/>
        <v>Jan</v>
      </c>
      <c r="U7848">
        <f t="shared" si="858"/>
        <v>2022</v>
      </c>
      <c r="V7848" t="str">
        <f t="shared" si="859"/>
        <v>10-15</v>
      </c>
      <c r="W7848" t="str">
        <f t="shared" si="860"/>
        <v>Slow</v>
      </c>
    </row>
    <row r="7849" spans="1:23" x14ac:dyDescent="0.3">
      <c r="A7849">
        <v>607848</v>
      </c>
      <c r="B7849">
        <v>38957</v>
      </c>
      <c r="C7849">
        <v>32</v>
      </c>
      <c r="D7849" t="s">
        <v>7</v>
      </c>
      <c r="E7849" t="s">
        <v>16</v>
      </c>
      <c r="F7849" t="s">
        <v>18</v>
      </c>
      <c r="G7849" t="s">
        <v>21</v>
      </c>
      <c r="H7849" s="1">
        <v>44866</v>
      </c>
      <c r="I7849" t="s">
        <v>33</v>
      </c>
      <c r="J7849">
        <v>20</v>
      </c>
      <c r="K7849">
        <v>3.2</v>
      </c>
      <c r="L7849">
        <v>453.49</v>
      </c>
      <c r="M7849">
        <v>20.86</v>
      </c>
      <c r="N7849" t="s">
        <v>50</v>
      </c>
      <c r="O7849">
        <v>5</v>
      </c>
      <c r="P7849" t="str" cm="1">
        <f t="array" ref="P7849">_xlfn.IFS(C7849&lt;25,"18-24", C7849&lt;=35,"25-35", C7849&lt;=50,"36-50",TRUE,"50+")</f>
        <v>25-35</v>
      </c>
      <c r="Q7849" t="str">
        <f t="shared" si="854"/>
        <v>new</v>
      </c>
      <c r="R7849" t="str">
        <f t="shared" si="855"/>
        <v>medium</v>
      </c>
      <c r="S7849" t="str">
        <f t="shared" si="856"/>
        <v>High</v>
      </c>
      <c r="T7849" t="str">
        <f t="shared" si="857"/>
        <v>Nov</v>
      </c>
      <c r="U7849">
        <f t="shared" si="858"/>
        <v>2022</v>
      </c>
      <c r="V7849" t="str">
        <f t="shared" si="859"/>
        <v>0-5</v>
      </c>
      <c r="W7849" t="str">
        <f t="shared" si="860"/>
        <v>Fast</v>
      </c>
    </row>
    <row r="7850" spans="1:23" x14ac:dyDescent="0.3">
      <c r="A7850">
        <v>607849</v>
      </c>
      <c r="B7850">
        <v>84165</v>
      </c>
      <c r="C7850">
        <v>43</v>
      </c>
      <c r="D7850" t="s">
        <v>4</v>
      </c>
      <c r="E7850" t="s">
        <v>16</v>
      </c>
      <c r="F7850" t="s">
        <v>22</v>
      </c>
      <c r="G7850" t="s">
        <v>29</v>
      </c>
      <c r="H7850" s="1">
        <v>45153</v>
      </c>
      <c r="I7850" t="s">
        <v>33</v>
      </c>
      <c r="J7850">
        <v>62</v>
      </c>
      <c r="K7850">
        <v>1.8</v>
      </c>
      <c r="L7850">
        <v>1281.18</v>
      </c>
      <c r="M7850">
        <v>43.46</v>
      </c>
      <c r="N7850" t="s">
        <v>48</v>
      </c>
      <c r="O7850">
        <v>4</v>
      </c>
      <c r="P7850" t="str" cm="1">
        <f t="array" ref="P7850">_xlfn.IFS(C7850&lt;25,"18-24", C7850&lt;=35,"25-35", C7850&lt;=50,"36-50",TRUE,"50+")</f>
        <v>36-50</v>
      </c>
      <c r="Q7850" t="str">
        <f t="shared" si="854"/>
        <v>new</v>
      </c>
      <c r="R7850" t="str">
        <f t="shared" si="855"/>
        <v>high value</v>
      </c>
      <c r="S7850" t="str">
        <f t="shared" si="856"/>
        <v>medium</v>
      </c>
      <c r="T7850" t="str">
        <f t="shared" si="857"/>
        <v>Aug</v>
      </c>
      <c r="U7850">
        <f t="shared" si="858"/>
        <v>2023</v>
      </c>
      <c r="V7850" t="str">
        <f t="shared" si="859"/>
        <v>0-5</v>
      </c>
      <c r="W7850" t="str">
        <f t="shared" si="860"/>
        <v>Slow</v>
      </c>
    </row>
    <row r="7851" spans="1:23" x14ac:dyDescent="0.3">
      <c r="A7851">
        <v>607850</v>
      </c>
      <c r="B7851">
        <v>29465</v>
      </c>
      <c r="C7851">
        <v>39</v>
      </c>
      <c r="D7851" t="s">
        <v>4</v>
      </c>
      <c r="E7851" t="s">
        <v>11</v>
      </c>
      <c r="F7851" t="s">
        <v>26</v>
      </c>
      <c r="G7851" t="s">
        <v>31</v>
      </c>
      <c r="H7851" s="1">
        <v>45425</v>
      </c>
      <c r="I7851" t="s">
        <v>34</v>
      </c>
      <c r="J7851">
        <v>45</v>
      </c>
      <c r="K7851">
        <v>11.7</v>
      </c>
      <c r="L7851">
        <v>893.77</v>
      </c>
      <c r="M7851">
        <v>39.229999999999997</v>
      </c>
      <c r="N7851" t="s">
        <v>47</v>
      </c>
      <c r="O7851">
        <v>2</v>
      </c>
      <c r="P7851" t="str" cm="1">
        <f t="array" ref="P7851">_xlfn.IFS(C7851&lt;25,"18-24", C7851&lt;=35,"25-35", C7851&lt;=50,"36-50",TRUE,"50+")</f>
        <v>36-50</v>
      </c>
      <c r="Q7851" t="str">
        <f t="shared" si="854"/>
        <v>new</v>
      </c>
      <c r="R7851" t="str">
        <f t="shared" si="855"/>
        <v>high value</v>
      </c>
      <c r="S7851" t="str">
        <f t="shared" si="856"/>
        <v>Low</v>
      </c>
      <c r="T7851" t="str">
        <f t="shared" si="857"/>
        <v>May</v>
      </c>
      <c r="U7851">
        <f t="shared" si="858"/>
        <v>2024</v>
      </c>
      <c r="V7851" t="str">
        <f t="shared" si="859"/>
        <v>10-15</v>
      </c>
      <c r="W7851" t="str">
        <f t="shared" si="860"/>
        <v>Medium</v>
      </c>
    </row>
    <row r="7852" spans="1:23" x14ac:dyDescent="0.3">
      <c r="A7852">
        <v>607851</v>
      </c>
      <c r="B7852">
        <v>29274</v>
      </c>
      <c r="C7852">
        <v>34</v>
      </c>
      <c r="D7852" t="s">
        <v>4</v>
      </c>
      <c r="E7852" t="s">
        <v>15</v>
      </c>
      <c r="F7852" t="s">
        <v>18</v>
      </c>
      <c r="G7852" t="s">
        <v>25</v>
      </c>
      <c r="H7852" s="1">
        <v>45562</v>
      </c>
      <c r="I7852" t="s">
        <v>34</v>
      </c>
      <c r="J7852">
        <v>25</v>
      </c>
      <c r="K7852">
        <v>8.6</v>
      </c>
      <c r="L7852">
        <v>641.35</v>
      </c>
      <c r="M7852">
        <v>49.84</v>
      </c>
      <c r="N7852" t="s">
        <v>47</v>
      </c>
      <c r="O7852">
        <v>3</v>
      </c>
      <c r="P7852" t="str" cm="1">
        <f t="array" ref="P7852">_xlfn.IFS(C7852&lt;25,"18-24", C7852&lt;=35,"25-35", C7852&lt;=50,"36-50",TRUE,"50+")</f>
        <v>25-35</v>
      </c>
      <c r="Q7852" t="str">
        <f t="shared" si="854"/>
        <v>new</v>
      </c>
      <c r="R7852" t="str">
        <f t="shared" si="855"/>
        <v>high value</v>
      </c>
      <c r="S7852" t="str">
        <f t="shared" si="856"/>
        <v>medium</v>
      </c>
      <c r="T7852" t="str">
        <f t="shared" si="857"/>
        <v>Sep</v>
      </c>
      <c r="U7852">
        <f t="shared" si="858"/>
        <v>2024</v>
      </c>
      <c r="V7852" t="str">
        <f t="shared" si="859"/>
        <v>5-10</v>
      </c>
      <c r="W7852" t="str">
        <f t="shared" si="860"/>
        <v>Fast</v>
      </c>
    </row>
    <row r="7853" spans="1:23" x14ac:dyDescent="0.3">
      <c r="A7853">
        <v>607852</v>
      </c>
      <c r="B7853">
        <v>36661</v>
      </c>
      <c r="C7853">
        <v>20</v>
      </c>
      <c r="D7853" t="s">
        <v>7</v>
      </c>
      <c r="E7853" t="s">
        <v>8</v>
      </c>
      <c r="F7853" t="s">
        <v>24</v>
      </c>
      <c r="G7853" t="s">
        <v>25</v>
      </c>
      <c r="H7853" s="1">
        <v>45482</v>
      </c>
      <c r="I7853" t="s">
        <v>34</v>
      </c>
      <c r="J7853">
        <v>22</v>
      </c>
      <c r="K7853">
        <v>13.7</v>
      </c>
      <c r="L7853">
        <v>716.3</v>
      </c>
      <c r="M7853">
        <v>59.56</v>
      </c>
      <c r="N7853" t="s">
        <v>50</v>
      </c>
      <c r="O7853">
        <v>1</v>
      </c>
      <c r="P7853" t="str" cm="1">
        <f t="array" ref="P7853">_xlfn.IFS(C7853&lt;25,"18-24", C7853&lt;=35,"25-35", C7853&lt;=50,"36-50",TRUE,"50+")</f>
        <v>18-24</v>
      </c>
      <c r="Q7853" t="str">
        <f t="shared" si="854"/>
        <v>new</v>
      </c>
      <c r="R7853" t="str">
        <f t="shared" si="855"/>
        <v>high value</v>
      </c>
      <c r="S7853" t="str">
        <f t="shared" si="856"/>
        <v>Low</v>
      </c>
      <c r="T7853" t="str">
        <f t="shared" si="857"/>
        <v>Jul</v>
      </c>
      <c r="U7853">
        <f t="shared" si="858"/>
        <v>2024</v>
      </c>
      <c r="V7853" t="str">
        <f t="shared" si="859"/>
        <v>10-15</v>
      </c>
      <c r="W7853" t="str">
        <f t="shared" si="860"/>
        <v>Fast</v>
      </c>
    </row>
    <row r="7854" spans="1:23" x14ac:dyDescent="0.3">
      <c r="A7854">
        <v>607853</v>
      </c>
      <c r="B7854">
        <v>12782</v>
      </c>
      <c r="C7854">
        <v>46</v>
      </c>
      <c r="D7854" t="s">
        <v>4</v>
      </c>
      <c r="E7854" t="s">
        <v>11</v>
      </c>
      <c r="F7854" t="s">
        <v>22</v>
      </c>
      <c r="G7854" t="s">
        <v>23</v>
      </c>
      <c r="H7854" s="1">
        <v>45596</v>
      </c>
      <c r="I7854" t="s">
        <v>34</v>
      </c>
      <c r="J7854">
        <v>20</v>
      </c>
      <c r="K7854">
        <v>14.1</v>
      </c>
      <c r="L7854">
        <v>361.48</v>
      </c>
      <c r="M7854">
        <v>75.05</v>
      </c>
      <c r="N7854" t="s">
        <v>49</v>
      </c>
      <c r="O7854">
        <v>1</v>
      </c>
      <c r="P7854" t="str" cm="1">
        <f t="array" ref="P7854">_xlfn.IFS(C7854&lt;25,"18-24", C7854&lt;=35,"25-35", C7854&lt;=50,"36-50",TRUE,"50+")</f>
        <v>36-50</v>
      </c>
      <c r="Q7854" t="str">
        <f t="shared" si="854"/>
        <v>new</v>
      </c>
      <c r="R7854" t="str">
        <f t="shared" si="855"/>
        <v>medium</v>
      </c>
      <c r="S7854" t="str">
        <f t="shared" si="856"/>
        <v>Low</v>
      </c>
      <c r="T7854" t="str">
        <f t="shared" si="857"/>
        <v>Oct</v>
      </c>
      <c r="U7854">
        <f t="shared" si="858"/>
        <v>2024</v>
      </c>
      <c r="V7854" t="str">
        <f t="shared" si="859"/>
        <v>10-15</v>
      </c>
      <c r="W7854" t="str">
        <f t="shared" si="860"/>
        <v>Fast</v>
      </c>
    </row>
    <row r="7855" spans="1:23" x14ac:dyDescent="0.3">
      <c r="A7855">
        <v>607854</v>
      </c>
      <c r="B7855">
        <v>65692</v>
      </c>
      <c r="C7855">
        <v>38</v>
      </c>
      <c r="D7855" t="s">
        <v>4</v>
      </c>
      <c r="E7855" t="s">
        <v>16</v>
      </c>
      <c r="F7855" t="s">
        <v>18</v>
      </c>
      <c r="G7855" t="s">
        <v>23</v>
      </c>
      <c r="H7855" s="1">
        <v>44928</v>
      </c>
      <c r="I7855" t="s">
        <v>34</v>
      </c>
      <c r="J7855">
        <v>53</v>
      </c>
      <c r="K7855">
        <v>9.1</v>
      </c>
      <c r="L7855">
        <v>1194.78</v>
      </c>
      <c r="M7855">
        <v>22.56</v>
      </c>
      <c r="N7855" t="s">
        <v>48</v>
      </c>
      <c r="O7855">
        <v>5</v>
      </c>
      <c r="P7855" t="str" cm="1">
        <f t="array" ref="P7855">_xlfn.IFS(C7855&lt;25,"18-24", C7855&lt;=35,"25-35", C7855&lt;=50,"36-50",TRUE,"50+")</f>
        <v>36-50</v>
      </c>
      <c r="Q7855" t="str">
        <f t="shared" si="854"/>
        <v>new</v>
      </c>
      <c r="R7855" t="str">
        <f t="shared" si="855"/>
        <v>high value</v>
      </c>
      <c r="S7855" t="str">
        <f t="shared" si="856"/>
        <v>High</v>
      </c>
      <c r="T7855" t="str">
        <f t="shared" si="857"/>
        <v>Jan</v>
      </c>
      <c r="U7855">
        <f t="shared" si="858"/>
        <v>2023</v>
      </c>
      <c r="V7855" t="str">
        <f t="shared" si="859"/>
        <v>5-10</v>
      </c>
      <c r="W7855" t="str">
        <f t="shared" si="860"/>
        <v>Slow</v>
      </c>
    </row>
    <row r="7856" spans="1:23" x14ac:dyDescent="0.3">
      <c r="A7856">
        <v>607855</v>
      </c>
      <c r="B7856">
        <v>73412</v>
      </c>
      <c r="C7856">
        <v>47</v>
      </c>
      <c r="D7856" t="s">
        <v>7</v>
      </c>
      <c r="E7856" t="s">
        <v>15</v>
      </c>
      <c r="F7856" t="s">
        <v>19</v>
      </c>
      <c r="G7856" t="s">
        <v>31</v>
      </c>
      <c r="H7856" s="1">
        <v>44636</v>
      </c>
      <c r="I7856" t="s">
        <v>33</v>
      </c>
      <c r="J7856">
        <v>20</v>
      </c>
      <c r="K7856">
        <v>10.9</v>
      </c>
      <c r="L7856">
        <v>152.69</v>
      </c>
      <c r="M7856">
        <v>83.32</v>
      </c>
      <c r="N7856" t="s">
        <v>49</v>
      </c>
      <c r="O7856">
        <v>3</v>
      </c>
      <c r="P7856" t="str" cm="1">
        <f t="array" ref="P7856">_xlfn.IFS(C7856&lt;25,"18-24", C7856&lt;=35,"25-35", C7856&lt;=50,"36-50",TRUE,"50+")</f>
        <v>36-50</v>
      </c>
      <c r="Q7856" t="str">
        <f t="shared" si="854"/>
        <v>new</v>
      </c>
      <c r="R7856" t="str">
        <f t="shared" si="855"/>
        <v>low</v>
      </c>
      <c r="S7856" t="str">
        <f t="shared" si="856"/>
        <v>medium</v>
      </c>
      <c r="T7856" t="str">
        <f t="shared" si="857"/>
        <v>Mar</v>
      </c>
      <c r="U7856">
        <f t="shared" si="858"/>
        <v>2022</v>
      </c>
      <c r="V7856" t="str">
        <f t="shared" si="859"/>
        <v>10-15</v>
      </c>
      <c r="W7856" t="str">
        <f t="shared" si="860"/>
        <v>Fast</v>
      </c>
    </row>
    <row r="7857" spans="1:23" x14ac:dyDescent="0.3">
      <c r="A7857">
        <v>607856</v>
      </c>
      <c r="B7857">
        <v>19677</v>
      </c>
      <c r="C7857">
        <v>48</v>
      </c>
      <c r="D7857" t="s">
        <v>7</v>
      </c>
      <c r="E7857" t="s">
        <v>16</v>
      </c>
      <c r="F7857" t="s">
        <v>18</v>
      </c>
      <c r="G7857" t="s">
        <v>29</v>
      </c>
      <c r="H7857" s="1">
        <v>45366</v>
      </c>
      <c r="I7857" t="s">
        <v>34</v>
      </c>
      <c r="J7857">
        <v>31</v>
      </c>
      <c r="K7857">
        <v>4.0999999999999996</v>
      </c>
      <c r="L7857">
        <v>829.69</v>
      </c>
      <c r="M7857">
        <v>76.040000000000006</v>
      </c>
      <c r="N7857" t="s">
        <v>50</v>
      </c>
      <c r="O7857">
        <v>5</v>
      </c>
      <c r="P7857" t="str" cm="1">
        <f t="array" ref="P7857">_xlfn.IFS(C7857&lt;25,"18-24", C7857&lt;=35,"25-35", C7857&lt;=50,"36-50",TRUE,"50+")</f>
        <v>36-50</v>
      </c>
      <c r="Q7857" t="str">
        <f t="shared" si="854"/>
        <v>new</v>
      </c>
      <c r="R7857" t="str">
        <f t="shared" si="855"/>
        <v>high value</v>
      </c>
      <c r="S7857" t="str">
        <f t="shared" si="856"/>
        <v>High</v>
      </c>
      <c r="T7857" t="str">
        <f t="shared" si="857"/>
        <v>Mar</v>
      </c>
      <c r="U7857">
        <f t="shared" si="858"/>
        <v>2024</v>
      </c>
      <c r="V7857" t="str">
        <f t="shared" si="859"/>
        <v>0-5</v>
      </c>
      <c r="W7857" t="str">
        <f t="shared" si="860"/>
        <v>Medium</v>
      </c>
    </row>
    <row r="7858" spans="1:23" x14ac:dyDescent="0.3">
      <c r="A7858">
        <v>607857</v>
      </c>
      <c r="B7858">
        <v>85089</v>
      </c>
      <c r="C7858">
        <v>27</v>
      </c>
      <c r="D7858" t="s">
        <v>4</v>
      </c>
      <c r="E7858" t="s">
        <v>5</v>
      </c>
      <c r="F7858" t="s">
        <v>28</v>
      </c>
      <c r="G7858" t="s">
        <v>29</v>
      </c>
      <c r="H7858" s="1">
        <v>45557</v>
      </c>
      <c r="I7858" t="s">
        <v>34</v>
      </c>
      <c r="J7858">
        <v>48</v>
      </c>
      <c r="K7858">
        <v>1.5</v>
      </c>
      <c r="L7858">
        <v>265.2</v>
      </c>
      <c r="M7858">
        <v>52.24</v>
      </c>
      <c r="N7858" t="s">
        <v>48</v>
      </c>
      <c r="O7858">
        <v>3</v>
      </c>
      <c r="P7858" t="str" cm="1">
        <f t="array" ref="P7858">_xlfn.IFS(C7858&lt;25,"18-24", C7858&lt;=35,"25-35", C7858&lt;=50,"36-50",TRUE,"50+")</f>
        <v>25-35</v>
      </c>
      <c r="Q7858" t="str">
        <f t="shared" si="854"/>
        <v>new</v>
      </c>
      <c r="R7858" t="str">
        <f t="shared" si="855"/>
        <v>medium</v>
      </c>
      <c r="S7858" t="str">
        <f t="shared" si="856"/>
        <v>medium</v>
      </c>
      <c r="T7858" t="str">
        <f t="shared" si="857"/>
        <v>Sep</v>
      </c>
      <c r="U7858">
        <f t="shared" si="858"/>
        <v>2024</v>
      </c>
      <c r="V7858" t="str">
        <f t="shared" si="859"/>
        <v>0-5</v>
      </c>
      <c r="W7858" t="str">
        <f t="shared" si="860"/>
        <v>Slow</v>
      </c>
    </row>
    <row r="7859" spans="1:23" x14ac:dyDescent="0.3">
      <c r="A7859">
        <v>607858</v>
      </c>
      <c r="B7859">
        <v>34862</v>
      </c>
      <c r="C7859">
        <v>21</v>
      </c>
      <c r="D7859" t="s">
        <v>4</v>
      </c>
      <c r="E7859" t="s">
        <v>16</v>
      </c>
      <c r="F7859" t="s">
        <v>19</v>
      </c>
      <c r="G7859" t="s">
        <v>21</v>
      </c>
      <c r="H7859" s="1">
        <v>45170</v>
      </c>
      <c r="I7859" t="s">
        <v>33</v>
      </c>
      <c r="J7859">
        <v>27</v>
      </c>
      <c r="K7859">
        <v>2.2999999999999998</v>
      </c>
      <c r="L7859">
        <v>575.72</v>
      </c>
      <c r="M7859">
        <v>76.459999999999994</v>
      </c>
      <c r="N7859" t="s">
        <v>50</v>
      </c>
      <c r="O7859">
        <v>3</v>
      </c>
      <c r="P7859" t="str" cm="1">
        <f t="array" ref="P7859">_xlfn.IFS(C7859&lt;25,"18-24", C7859&lt;=35,"25-35", C7859&lt;=50,"36-50",TRUE,"50+")</f>
        <v>18-24</v>
      </c>
      <c r="Q7859" t="str">
        <f t="shared" si="854"/>
        <v>new</v>
      </c>
      <c r="R7859" t="str">
        <f t="shared" si="855"/>
        <v>high value</v>
      </c>
      <c r="S7859" t="str">
        <f t="shared" si="856"/>
        <v>medium</v>
      </c>
      <c r="T7859" t="str">
        <f t="shared" si="857"/>
        <v>Sep</v>
      </c>
      <c r="U7859">
        <f t="shared" si="858"/>
        <v>2023</v>
      </c>
      <c r="V7859" t="str">
        <f t="shared" si="859"/>
        <v>0-5</v>
      </c>
      <c r="W7859" t="str">
        <f t="shared" si="860"/>
        <v>Fast</v>
      </c>
    </row>
    <row r="7860" spans="1:23" x14ac:dyDescent="0.3">
      <c r="A7860">
        <v>607859</v>
      </c>
      <c r="B7860">
        <v>88719</v>
      </c>
      <c r="C7860">
        <v>59</v>
      </c>
      <c r="D7860" t="s">
        <v>7</v>
      </c>
      <c r="E7860" t="s">
        <v>13</v>
      </c>
      <c r="F7860" t="s">
        <v>19</v>
      </c>
      <c r="G7860" t="s">
        <v>31</v>
      </c>
      <c r="H7860" s="1">
        <v>45254</v>
      </c>
      <c r="I7860" t="s">
        <v>33</v>
      </c>
      <c r="J7860">
        <v>79</v>
      </c>
      <c r="K7860">
        <v>13.3</v>
      </c>
      <c r="L7860">
        <v>1343.17</v>
      </c>
      <c r="M7860">
        <v>39.82</v>
      </c>
      <c r="N7860" t="s">
        <v>49</v>
      </c>
      <c r="O7860">
        <v>5</v>
      </c>
      <c r="P7860" t="str" cm="1">
        <f t="array" ref="P7860">_xlfn.IFS(C7860&lt;25,"18-24", C7860&lt;=35,"25-35", C7860&lt;=50,"36-50",TRUE,"50+")</f>
        <v>50+</v>
      </c>
      <c r="Q7860" t="str">
        <f t="shared" si="854"/>
        <v>new</v>
      </c>
      <c r="R7860" t="str">
        <f t="shared" si="855"/>
        <v>high value</v>
      </c>
      <c r="S7860" t="str">
        <f t="shared" si="856"/>
        <v>High</v>
      </c>
      <c r="T7860" t="str">
        <f t="shared" si="857"/>
        <v>Nov</v>
      </c>
      <c r="U7860">
        <f t="shared" si="858"/>
        <v>2023</v>
      </c>
      <c r="V7860" t="str">
        <f t="shared" si="859"/>
        <v>10-15</v>
      </c>
      <c r="W7860" t="str">
        <f t="shared" si="860"/>
        <v>Slow</v>
      </c>
    </row>
    <row r="7861" spans="1:23" x14ac:dyDescent="0.3">
      <c r="A7861">
        <v>607860</v>
      </c>
      <c r="B7861">
        <v>14348</v>
      </c>
      <c r="C7861">
        <v>30</v>
      </c>
      <c r="D7861" t="s">
        <v>7</v>
      </c>
      <c r="E7861" t="s">
        <v>13</v>
      </c>
      <c r="F7861" t="s">
        <v>30</v>
      </c>
      <c r="G7861" t="s">
        <v>29</v>
      </c>
      <c r="H7861" s="1">
        <v>45036</v>
      </c>
      <c r="I7861" t="s">
        <v>34</v>
      </c>
      <c r="J7861">
        <v>32</v>
      </c>
      <c r="K7861">
        <v>9.4</v>
      </c>
      <c r="L7861">
        <v>1353.19</v>
      </c>
      <c r="M7861">
        <v>28.34</v>
      </c>
      <c r="N7861" t="s">
        <v>48</v>
      </c>
      <c r="O7861">
        <v>2</v>
      </c>
      <c r="P7861" t="str" cm="1">
        <f t="array" ref="P7861">_xlfn.IFS(C7861&lt;25,"18-24", C7861&lt;=35,"25-35", C7861&lt;=50,"36-50",TRUE,"50+")</f>
        <v>25-35</v>
      </c>
      <c r="Q7861" t="str">
        <f t="shared" si="854"/>
        <v>new</v>
      </c>
      <c r="R7861" t="str">
        <f t="shared" si="855"/>
        <v>high value</v>
      </c>
      <c r="S7861" t="str">
        <f t="shared" si="856"/>
        <v>Low</v>
      </c>
      <c r="T7861" t="str">
        <f t="shared" si="857"/>
        <v>Apr</v>
      </c>
      <c r="U7861">
        <f t="shared" si="858"/>
        <v>2023</v>
      </c>
      <c r="V7861" t="str">
        <f t="shared" si="859"/>
        <v>5-10</v>
      </c>
      <c r="W7861" t="str">
        <f t="shared" si="860"/>
        <v>Medium</v>
      </c>
    </row>
    <row r="7862" spans="1:23" x14ac:dyDescent="0.3">
      <c r="A7862">
        <v>607861</v>
      </c>
      <c r="B7862">
        <v>56664</v>
      </c>
      <c r="C7862">
        <v>28</v>
      </c>
      <c r="D7862" t="s">
        <v>4</v>
      </c>
      <c r="E7862" t="s">
        <v>16</v>
      </c>
      <c r="F7862" t="s">
        <v>28</v>
      </c>
      <c r="G7862" t="s">
        <v>25</v>
      </c>
      <c r="H7862" s="1">
        <v>45115</v>
      </c>
      <c r="I7862" t="s">
        <v>34</v>
      </c>
      <c r="J7862">
        <v>52</v>
      </c>
      <c r="K7862">
        <v>13.3</v>
      </c>
      <c r="L7862">
        <v>902.96</v>
      </c>
      <c r="M7862">
        <v>47.5</v>
      </c>
      <c r="N7862" t="s">
        <v>50</v>
      </c>
      <c r="O7862">
        <v>1</v>
      </c>
      <c r="P7862" t="str" cm="1">
        <f t="array" ref="P7862">_xlfn.IFS(C7862&lt;25,"18-24", C7862&lt;=35,"25-35", C7862&lt;=50,"36-50",TRUE,"50+")</f>
        <v>25-35</v>
      </c>
      <c r="Q7862" t="str">
        <f t="shared" si="854"/>
        <v>new</v>
      </c>
      <c r="R7862" t="str">
        <f t="shared" si="855"/>
        <v>high value</v>
      </c>
      <c r="S7862" t="str">
        <f t="shared" si="856"/>
        <v>Low</v>
      </c>
      <c r="T7862" t="str">
        <f t="shared" si="857"/>
        <v>Jul</v>
      </c>
      <c r="U7862">
        <f t="shared" si="858"/>
        <v>2023</v>
      </c>
      <c r="V7862" t="str">
        <f t="shared" si="859"/>
        <v>10-15</v>
      </c>
      <c r="W7862" t="str">
        <f t="shared" si="860"/>
        <v>Slow</v>
      </c>
    </row>
    <row r="7863" spans="1:23" x14ac:dyDescent="0.3">
      <c r="A7863">
        <v>607862</v>
      </c>
      <c r="B7863">
        <v>83495</v>
      </c>
      <c r="C7863">
        <v>28</v>
      </c>
      <c r="D7863" t="s">
        <v>4</v>
      </c>
      <c r="E7863" t="s">
        <v>16</v>
      </c>
      <c r="F7863" t="s">
        <v>22</v>
      </c>
      <c r="G7863" t="s">
        <v>31</v>
      </c>
      <c r="H7863" s="1">
        <v>44946</v>
      </c>
      <c r="I7863" t="s">
        <v>33</v>
      </c>
      <c r="J7863">
        <v>80</v>
      </c>
      <c r="K7863">
        <v>12.5</v>
      </c>
      <c r="L7863">
        <v>1134.3800000000001</v>
      </c>
      <c r="M7863">
        <v>61.94</v>
      </c>
      <c r="N7863" t="s">
        <v>47</v>
      </c>
      <c r="O7863">
        <v>5</v>
      </c>
      <c r="P7863" t="str" cm="1">
        <f t="array" ref="P7863">_xlfn.IFS(C7863&lt;25,"18-24", C7863&lt;=35,"25-35", C7863&lt;=50,"36-50",TRUE,"50+")</f>
        <v>25-35</v>
      </c>
      <c r="Q7863" t="str">
        <f t="shared" si="854"/>
        <v>new</v>
      </c>
      <c r="R7863" t="str">
        <f t="shared" si="855"/>
        <v>high value</v>
      </c>
      <c r="S7863" t="str">
        <f t="shared" si="856"/>
        <v>High</v>
      </c>
      <c r="T7863" t="str">
        <f t="shared" si="857"/>
        <v>Jan</v>
      </c>
      <c r="U7863">
        <f t="shared" si="858"/>
        <v>2023</v>
      </c>
      <c r="V7863" t="str">
        <f t="shared" si="859"/>
        <v>10-15</v>
      </c>
      <c r="W7863" t="str">
        <f t="shared" si="860"/>
        <v>Slow</v>
      </c>
    </row>
    <row r="7864" spans="1:23" x14ac:dyDescent="0.3">
      <c r="A7864">
        <v>607863</v>
      </c>
      <c r="B7864">
        <v>13337</v>
      </c>
      <c r="C7864">
        <v>39</v>
      </c>
      <c r="D7864" t="s">
        <v>4</v>
      </c>
      <c r="E7864" t="s">
        <v>5</v>
      </c>
      <c r="F7864" t="s">
        <v>26</v>
      </c>
      <c r="G7864" t="s">
        <v>27</v>
      </c>
      <c r="H7864" s="1">
        <v>45440</v>
      </c>
      <c r="I7864" t="s">
        <v>34</v>
      </c>
      <c r="J7864">
        <v>70</v>
      </c>
      <c r="K7864">
        <v>12.7</v>
      </c>
      <c r="L7864">
        <v>216.96</v>
      </c>
      <c r="M7864">
        <v>80.459999999999994</v>
      </c>
      <c r="N7864" t="s">
        <v>49</v>
      </c>
      <c r="O7864">
        <v>4</v>
      </c>
      <c r="P7864" t="str" cm="1">
        <f t="array" ref="P7864">_xlfn.IFS(C7864&lt;25,"18-24", C7864&lt;=35,"25-35", C7864&lt;=50,"36-50",TRUE,"50+")</f>
        <v>36-50</v>
      </c>
      <c r="Q7864" t="str">
        <f t="shared" si="854"/>
        <v>new</v>
      </c>
      <c r="R7864" t="str">
        <f t="shared" si="855"/>
        <v>low</v>
      </c>
      <c r="S7864" t="str">
        <f t="shared" si="856"/>
        <v>medium</v>
      </c>
      <c r="T7864" t="str">
        <f t="shared" si="857"/>
        <v>May</v>
      </c>
      <c r="U7864">
        <f t="shared" si="858"/>
        <v>2024</v>
      </c>
      <c r="V7864" t="str">
        <f t="shared" si="859"/>
        <v>10-15</v>
      </c>
      <c r="W7864" t="str">
        <f t="shared" si="860"/>
        <v>Slow</v>
      </c>
    </row>
    <row r="7865" spans="1:23" x14ac:dyDescent="0.3">
      <c r="A7865">
        <v>607864</v>
      </c>
      <c r="B7865">
        <v>25564</v>
      </c>
      <c r="C7865">
        <v>20</v>
      </c>
      <c r="D7865" t="s">
        <v>7</v>
      </c>
      <c r="E7865" t="s">
        <v>16</v>
      </c>
      <c r="F7865" t="s">
        <v>32</v>
      </c>
      <c r="G7865" t="s">
        <v>21</v>
      </c>
      <c r="H7865" s="1">
        <v>44850</v>
      </c>
      <c r="I7865" t="s">
        <v>34</v>
      </c>
      <c r="J7865">
        <v>82</v>
      </c>
      <c r="K7865">
        <v>7.4</v>
      </c>
      <c r="L7865">
        <v>548.33000000000004</v>
      </c>
      <c r="M7865">
        <v>97.07</v>
      </c>
      <c r="N7865" t="s">
        <v>49</v>
      </c>
      <c r="O7865">
        <v>4</v>
      </c>
      <c r="P7865" t="str" cm="1">
        <f t="array" ref="P7865">_xlfn.IFS(C7865&lt;25,"18-24", C7865&lt;=35,"25-35", C7865&lt;=50,"36-50",TRUE,"50+")</f>
        <v>18-24</v>
      </c>
      <c r="Q7865" t="str">
        <f t="shared" si="854"/>
        <v>new</v>
      </c>
      <c r="R7865" t="str">
        <f t="shared" si="855"/>
        <v>high value</v>
      </c>
      <c r="S7865" t="str">
        <f t="shared" si="856"/>
        <v>medium</v>
      </c>
      <c r="T7865" t="str">
        <f t="shared" si="857"/>
        <v>Oct</v>
      </c>
      <c r="U7865">
        <f t="shared" si="858"/>
        <v>2022</v>
      </c>
      <c r="V7865" t="str">
        <f t="shared" si="859"/>
        <v>5-10</v>
      </c>
      <c r="W7865" t="str">
        <f t="shared" si="860"/>
        <v>Slow</v>
      </c>
    </row>
    <row r="7866" spans="1:23" x14ac:dyDescent="0.3">
      <c r="A7866">
        <v>607865</v>
      </c>
      <c r="B7866">
        <v>78340</v>
      </c>
      <c r="C7866">
        <v>21</v>
      </c>
      <c r="D7866" t="s">
        <v>7</v>
      </c>
      <c r="E7866" t="s">
        <v>13</v>
      </c>
      <c r="F7866" t="s">
        <v>32</v>
      </c>
      <c r="G7866" t="s">
        <v>21</v>
      </c>
      <c r="H7866" s="1">
        <v>44787</v>
      </c>
      <c r="I7866" t="s">
        <v>34</v>
      </c>
      <c r="J7866">
        <v>22</v>
      </c>
      <c r="K7866">
        <v>10.5</v>
      </c>
      <c r="L7866">
        <v>1317.15</v>
      </c>
      <c r="M7866">
        <v>58.81</v>
      </c>
      <c r="N7866" t="s">
        <v>49</v>
      </c>
      <c r="O7866">
        <v>5</v>
      </c>
      <c r="P7866" t="str" cm="1">
        <f t="array" ref="P7866">_xlfn.IFS(C7866&lt;25,"18-24", C7866&lt;=35,"25-35", C7866&lt;=50,"36-50",TRUE,"50+")</f>
        <v>18-24</v>
      </c>
      <c r="Q7866" t="str">
        <f t="shared" si="854"/>
        <v>new</v>
      </c>
      <c r="R7866" t="str">
        <f t="shared" si="855"/>
        <v>high value</v>
      </c>
      <c r="S7866" t="str">
        <f t="shared" si="856"/>
        <v>High</v>
      </c>
      <c r="T7866" t="str">
        <f t="shared" si="857"/>
        <v>Aug</v>
      </c>
      <c r="U7866">
        <f t="shared" si="858"/>
        <v>2022</v>
      </c>
      <c r="V7866" t="str">
        <f t="shared" si="859"/>
        <v>10-15</v>
      </c>
      <c r="W7866" t="str">
        <f t="shared" si="860"/>
        <v>Fast</v>
      </c>
    </row>
    <row r="7867" spans="1:23" x14ac:dyDescent="0.3">
      <c r="A7867">
        <v>607866</v>
      </c>
      <c r="B7867">
        <v>74237</v>
      </c>
      <c r="C7867">
        <v>61</v>
      </c>
      <c r="D7867" t="s">
        <v>7</v>
      </c>
      <c r="E7867" t="s">
        <v>5</v>
      </c>
      <c r="F7867" t="s">
        <v>26</v>
      </c>
      <c r="G7867" t="s">
        <v>29</v>
      </c>
      <c r="H7867" s="1">
        <v>45347</v>
      </c>
      <c r="I7867" t="s">
        <v>33</v>
      </c>
      <c r="J7867">
        <v>77</v>
      </c>
      <c r="K7867">
        <v>2.4</v>
      </c>
      <c r="L7867">
        <v>1466.5</v>
      </c>
      <c r="M7867">
        <v>74.599999999999994</v>
      </c>
      <c r="N7867" t="s">
        <v>49</v>
      </c>
      <c r="O7867">
        <v>4</v>
      </c>
      <c r="P7867" t="str" cm="1">
        <f t="array" ref="P7867">_xlfn.IFS(C7867&lt;25,"18-24", C7867&lt;=35,"25-35", C7867&lt;=50,"36-50",TRUE,"50+")</f>
        <v>50+</v>
      </c>
      <c r="Q7867" t="str">
        <f t="shared" si="854"/>
        <v>new</v>
      </c>
      <c r="R7867" t="str">
        <f t="shared" si="855"/>
        <v>high value</v>
      </c>
      <c r="S7867" t="str">
        <f t="shared" si="856"/>
        <v>medium</v>
      </c>
      <c r="T7867" t="str">
        <f t="shared" si="857"/>
        <v>Feb</v>
      </c>
      <c r="U7867">
        <f t="shared" si="858"/>
        <v>2024</v>
      </c>
      <c r="V7867" t="str">
        <f t="shared" si="859"/>
        <v>0-5</v>
      </c>
      <c r="W7867" t="str">
        <f t="shared" si="860"/>
        <v>Slow</v>
      </c>
    </row>
    <row r="7868" spans="1:23" x14ac:dyDescent="0.3">
      <c r="A7868">
        <v>607867</v>
      </c>
      <c r="B7868">
        <v>97339</v>
      </c>
      <c r="C7868">
        <v>28</v>
      </c>
      <c r="D7868" t="s">
        <v>4</v>
      </c>
      <c r="E7868" t="s">
        <v>8</v>
      </c>
      <c r="F7868" t="s">
        <v>28</v>
      </c>
      <c r="G7868" t="s">
        <v>29</v>
      </c>
      <c r="H7868" s="1">
        <v>45594</v>
      </c>
      <c r="I7868" t="s">
        <v>33</v>
      </c>
      <c r="J7868">
        <v>26</v>
      </c>
      <c r="K7868">
        <v>9.4</v>
      </c>
      <c r="L7868">
        <v>651.91999999999996</v>
      </c>
      <c r="M7868">
        <v>77.59</v>
      </c>
      <c r="N7868" t="s">
        <v>49</v>
      </c>
      <c r="O7868">
        <v>1</v>
      </c>
      <c r="P7868" t="str" cm="1">
        <f t="array" ref="P7868">_xlfn.IFS(C7868&lt;25,"18-24", C7868&lt;=35,"25-35", C7868&lt;=50,"36-50",TRUE,"50+")</f>
        <v>25-35</v>
      </c>
      <c r="Q7868" t="str">
        <f t="shared" si="854"/>
        <v>new</v>
      </c>
      <c r="R7868" t="str">
        <f t="shared" si="855"/>
        <v>high value</v>
      </c>
      <c r="S7868" t="str">
        <f t="shared" si="856"/>
        <v>Low</v>
      </c>
      <c r="T7868" t="str">
        <f t="shared" si="857"/>
        <v>Oct</v>
      </c>
      <c r="U7868">
        <f t="shared" si="858"/>
        <v>2024</v>
      </c>
      <c r="V7868" t="str">
        <f t="shared" si="859"/>
        <v>5-10</v>
      </c>
      <c r="W7868" t="str">
        <f t="shared" si="860"/>
        <v>Fast</v>
      </c>
    </row>
    <row r="7869" spans="1:23" x14ac:dyDescent="0.3">
      <c r="A7869">
        <v>607868</v>
      </c>
      <c r="B7869">
        <v>24975</v>
      </c>
      <c r="C7869">
        <v>45</v>
      </c>
      <c r="D7869" t="s">
        <v>4</v>
      </c>
      <c r="E7869" t="s">
        <v>5</v>
      </c>
      <c r="F7869" t="s">
        <v>18</v>
      </c>
      <c r="G7869" t="s">
        <v>23</v>
      </c>
      <c r="H7869" s="1">
        <v>45239</v>
      </c>
      <c r="I7869" t="s">
        <v>33</v>
      </c>
      <c r="J7869">
        <v>64</v>
      </c>
      <c r="K7869">
        <v>14.4</v>
      </c>
      <c r="L7869">
        <v>1301.83</v>
      </c>
      <c r="M7869">
        <v>103.03</v>
      </c>
      <c r="N7869" t="s">
        <v>50</v>
      </c>
      <c r="O7869">
        <v>3</v>
      </c>
      <c r="P7869" t="str" cm="1">
        <f t="array" ref="P7869">_xlfn.IFS(C7869&lt;25,"18-24", C7869&lt;=35,"25-35", C7869&lt;=50,"36-50",TRUE,"50+")</f>
        <v>36-50</v>
      </c>
      <c r="Q7869" t="str">
        <f t="shared" si="854"/>
        <v>new</v>
      </c>
      <c r="R7869" t="str">
        <f t="shared" si="855"/>
        <v>high value</v>
      </c>
      <c r="S7869" t="str">
        <f t="shared" si="856"/>
        <v>medium</v>
      </c>
      <c r="T7869" t="str">
        <f t="shared" si="857"/>
        <v>Nov</v>
      </c>
      <c r="U7869">
        <f t="shared" si="858"/>
        <v>2023</v>
      </c>
      <c r="V7869" t="str">
        <f t="shared" si="859"/>
        <v>10-15</v>
      </c>
      <c r="W7869" t="str">
        <f t="shared" si="860"/>
        <v>Slow</v>
      </c>
    </row>
    <row r="7870" spans="1:23" x14ac:dyDescent="0.3">
      <c r="A7870">
        <v>607869</v>
      </c>
      <c r="B7870">
        <v>95889</v>
      </c>
      <c r="C7870">
        <v>29</v>
      </c>
      <c r="D7870" t="s">
        <v>4</v>
      </c>
      <c r="E7870" t="s">
        <v>15</v>
      </c>
      <c r="F7870" t="s">
        <v>26</v>
      </c>
      <c r="G7870" t="s">
        <v>31</v>
      </c>
      <c r="H7870" s="1">
        <v>45308</v>
      </c>
      <c r="I7870" t="s">
        <v>33</v>
      </c>
      <c r="J7870">
        <v>84</v>
      </c>
      <c r="K7870">
        <v>10.7</v>
      </c>
      <c r="L7870">
        <v>488.5</v>
      </c>
      <c r="M7870">
        <v>76.13</v>
      </c>
      <c r="N7870" t="s">
        <v>48</v>
      </c>
      <c r="O7870">
        <v>5</v>
      </c>
      <c r="P7870" t="str" cm="1">
        <f t="array" ref="P7870">_xlfn.IFS(C7870&lt;25,"18-24", C7870&lt;=35,"25-35", C7870&lt;=50,"36-50",TRUE,"50+")</f>
        <v>25-35</v>
      </c>
      <c r="Q7870" t="str">
        <f t="shared" si="854"/>
        <v>repeat</v>
      </c>
      <c r="R7870" t="str">
        <f t="shared" si="855"/>
        <v>medium</v>
      </c>
      <c r="S7870" t="str">
        <f t="shared" si="856"/>
        <v>High</v>
      </c>
      <c r="T7870" t="str">
        <f t="shared" si="857"/>
        <v>Jan</v>
      </c>
      <c r="U7870">
        <f t="shared" si="858"/>
        <v>2024</v>
      </c>
      <c r="V7870" t="str">
        <f t="shared" si="859"/>
        <v>10-15</v>
      </c>
      <c r="W7870" t="str">
        <f t="shared" si="860"/>
        <v>Slow</v>
      </c>
    </row>
    <row r="7871" spans="1:23" x14ac:dyDescent="0.3">
      <c r="A7871">
        <v>607870</v>
      </c>
      <c r="B7871">
        <v>12596</v>
      </c>
      <c r="C7871">
        <v>22</v>
      </c>
      <c r="D7871" t="s">
        <v>4</v>
      </c>
      <c r="E7871" t="s">
        <v>13</v>
      </c>
      <c r="F7871" t="s">
        <v>26</v>
      </c>
      <c r="G7871" t="s">
        <v>25</v>
      </c>
      <c r="H7871" s="1">
        <v>44789</v>
      </c>
      <c r="I7871" t="s">
        <v>33</v>
      </c>
      <c r="J7871">
        <v>44</v>
      </c>
      <c r="K7871">
        <v>12.5</v>
      </c>
      <c r="L7871">
        <v>683.43</v>
      </c>
      <c r="M7871">
        <v>118.23</v>
      </c>
      <c r="N7871" t="s">
        <v>49</v>
      </c>
      <c r="O7871">
        <v>5</v>
      </c>
      <c r="P7871" t="str" cm="1">
        <f t="array" ref="P7871">_xlfn.IFS(C7871&lt;25,"18-24", C7871&lt;=35,"25-35", C7871&lt;=50,"36-50",TRUE,"50+")</f>
        <v>18-24</v>
      </c>
      <c r="Q7871" t="str">
        <f t="shared" si="854"/>
        <v>repeat</v>
      </c>
      <c r="R7871" t="str">
        <f t="shared" si="855"/>
        <v>high value</v>
      </c>
      <c r="S7871" t="str">
        <f t="shared" si="856"/>
        <v>High</v>
      </c>
      <c r="T7871" t="str">
        <f t="shared" si="857"/>
        <v>Aug</v>
      </c>
      <c r="U7871">
        <f t="shared" si="858"/>
        <v>2022</v>
      </c>
      <c r="V7871" t="str">
        <f t="shared" si="859"/>
        <v>10-15</v>
      </c>
      <c r="W7871" t="str">
        <f t="shared" si="860"/>
        <v>Medium</v>
      </c>
    </row>
    <row r="7872" spans="1:23" x14ac:dyDescent="0.3">
      <c r="A7872">
        <v>607871</v>
      </c>
      <c r="B7872">
        <v>20428</v>
      </c>
      <c r="C7872">
        <v>41</v>
      </c>
      <c r="D7872" t="s">
        <v>4</v>
      </c>
      <c r="E7872" t="s">
        <v>16</v>
      </c>
      <c r="F7872" t="s">
        <v>30</v>
      </c>
      <c r="G7872" t="s">
        <v>29</v>
      </c>
      <c r="H7872" s="1">
        <v>45487</v>
      </c>
      <c r="I7872" t="s">
        <v>34</v>
      </c>
      <c r="J7872">
        <v>74</v>
      </c>
      <c r="K7872">
        <v>4</v>
      </c>
      <c r="L7872">
        <v>1467.27</v>
      </c>
      <c r="M7872">
        <v>54.95</v>
      </c>
      <c r="N7872" t="s">
        <v>47</v>
      </c>
      <c r="O7872">
        <v>1</v>
      </c>
      <c r="P7872" t="str" cm="1">
        <f t="array" ref="P7872">_xlfn.IFS(C7872&lt;25,"18-24", C7872&lt;=35,"25-35", C7872&lt;=50,"36-50",TRUE,"50+")</f>
        <v>36-50</v>
      </c>
      <c r="Q7872" t="str">
        <f t="shared" si="854"/>
        <v>new</v>
      </c>
      <c r="R7872" t="str">
        <f t="shared" si="855"/>
        <v>high value</v>
      </c>
      <c r="S7872" t="str">
        <f t="shared" si="856"/>
        <v>Low</v>
      </c>
      <c r="T7872" t="str">
        <f t="shared" si="857"/>
        <v>Jul</v>
      </c>
      <c r="U7872">
        <f t="shared" si="858"/>
        <v>2024</v>
      </c>
      <c r="V7872" t="str">
        <f t="shared" si="859"/>
        <v>0-5</v>
      </c>
      <c r="W7872" t="str">
        <f t="shared" si="860"/>
        <v>Slow</v>
      </c>
    </row>
    <row r="7873" spans="1:23" x14ac:dyDescent="0.3">
      <c r="A7873">
        <v>607872</v>
      </c>
      <c r="B7873">
        <v>60875</v>
      </c>
      <c r="C7873">
        <v>26</v>
      </c>
      <c r="D7873" t="s">
        <v>7</v>
      </c>
      <c r="E7873" t="s">
        <v>13</v>
      </c>
      <c r="F7873" t="s">
        <v>24</v>
      </c>
      <c r="G7873" t="s">
        <v>25</v>
      </c>
      <c r="H7873" s="1">
        <v>45352</v>
      </c>
      <c r="I7873" t="s">
        <v>33</v>
      </c>
      <c r="J7873">
        <v>30</v>
      </c>
      <c r="K7873">
        <v>11.2</v>
      </c>
      <c r="L7873">
        <v>243.61</v>
      </c>
      <c r="M7873">
        <v>57.94</v>
      </c>
      <c r="N7873" t="s">
        <v>49</v>
      </c>
      <c r="O7873">
        <v>5</v>
      </c>
      <c r="P7873" t="str" cm="1">
        <f t="array" ref="P7873">_xlfn.IFS(C7873&lt;25,"18-24", C7873&lt;=35,"25-35", C7873&lt;=50,"36-50",TRUE,"50+")</f>
        <v>25-35</v>
      </c>
      <c r="Q7873" t="str">
        <f t="shared" si="854"/>
        <v>new</v>
      </c>
      <c r="R7873" t="str">
        <f t="shared" si="855"/>
        <v>low</v>
      </c>
      <c r="S7873" t="str">
        <f t="shared" si="856"/>
        <v>High</v>
      </c>
      <c r="T7873" t="str">
        <f t="shared" si="857"/>
        <v>Mar</v>
      </c>
      <c r="U7873">
        <f t="shared" si="858"/>
        <v>2024</v>
      </c>
      <c r="V7873" t="str">
        <f t="shared" si="859"/>
        <v>10-15</v>
      </c>
      <c r="W7873" t="str">
        <f t="shared" si="860"/>
        <v>Fast</v>
      </c>
    </row>
    <row r="7874" spans="1:23" x14ac:dyDescent="0.3">
      <c r="A7874">
        <v>607873</v>
      </c>
      <c r="B7874">
        <v>38463</v>
      </c>
      <c r="C7874">
        <v>46</v>
      </c>
      <c r="D7874" t="s">
        <v>7</v>
      </c>
      <c r="E7874" t="s">
        <v>16</v>
      </c>
      <c r="F7874" t="s">
        <v>18</v>
      </c>
      <c r="G7874" t="s">
        <v>27</v>
      </c>
      <c r="H7874" s="1">
        <v>44860</v>
      </c>
      <c r="I7874" t="s">
        <v>33</v>
      </c>
      <c r="J7874">
        <v>65</v>
      </c>
      <c r="K7874">
        <v>5</v>
      </c>
      <c r="L7874">
        <v>762.47</v>
      </c>
      <c r="M7874">
        <v>26.61</v>
      </c>
      <c r="N7874" t="s">
        <v>48</v>
      </c>
      <c r="O7874">
        <v>3</v>
      </c>
      <c r="P7874" t="str" cm="1">
        <f t="array" ref="P7874">_xlfn.IFS(C7874&lt;25,"18-24", C7874&lt;=35,"25-35", C7874&lt;=50,"36-50",TRUE,"50+")</f>
        <v>36-50</v>
      </c>
      <c r="Q7874" t="str">
        <f t="shared" si="854"/>
        <v>new</v>
      </c>
      <c r="R7874" t="str">
        <f t="shared" si="855"/>
        <v>high value</v>
      </c>
      <c r="S7874" t="str">
        <f t="shared" si="856"/>
        <v>medium</v>
      </c>
      <c r="T7874" t="str">
        <f t="shared" si="857"/>
        <v>Oct</v>
      </c>
      <c r="U7874">
        <f t="shared" si="858"/>
        <v>2022</v>
      </c>
      <c r="V7874" t="str">
        <f t="shared" si="859"/>
        <v>0-5</v>
      </c>
      <c r="W7874" t="str">
        <f t="shared" si="860"/>
        <v>Slow</v>
      </c>
    </row>
    <row r="7875" spans="1:23" x14ac:dyDescent="0.3">
      <c r="A7875">
        <v>607874</v>
      </c>
      <c r="B7875">
        <v>74791</v>
      </c>
      <c r="C7875">
        <v>24</v>
      </c>
      <c r="D7875" t="s">
        <v>7</v>
      </c>
      <c r="E7875" t="s">
        <v>11</v>
      </c>
      <c r="F7875" t="s">
        <v>32</v>
      </c>
      <c r="G7875" t="s">
        <v>31</v>
      </c>
      <c r="H7875" s="1">
        <v>45516</v>
      </c>
      <c r="I7875" t="s">
        <v>33</v>
      </c>
      <c r="J7875">
        <v>57</v>
      </c>
      <c r="K7875">
        <v>9</v>
      </c>
      <c r="L7875">
        <v>1403.97</v>
      </c>
      <c r="M7875">
        <v>24.36</v>
      </c>
      <c r="N7875" t="s">
        <v>49</v>
      </c>
      <c r="O7875">
        <v>1</v>
      </c>
      <c r="P7875" t="str" cm="1">
        <f t="array" ref="P7875">_xlfn.IFS(C7875&lt;25,"18-24", C7875&lt;=35,"25-35", C7875&lt;=50,"36-50",TRUE,"50+")</f>
        <v>18-24</v>
      </c>
      <c r="Q7875" t="str">
        <f t="shared" ref="Q7875:Q7938" si="861">IF(COUNTIF($B:$B,B7875)&gt;1,"repeat","new")</f>
        <v>new</v>
      </c>
      <c r="R7875" t="str">
        <f t="shared" ref="R7875:R7938" si="862">IF(L7875&gt;500,"high value",IF( L7875&gt;250,"medium","low"))</f>
        <v>high value</v>
      </c>
      <c r="S7875" t="str">
        <f t="shared" ref="S7875:S7938" si="863">IF(O7875&lt;=2,"Low",IF(O7875&lt;=4,"medium","High"))</f>
        <v>Low</v>
      </c>
      <c r="T7875" t="str">
        <f t="shared" ref="T7875:T7938" si="864">TEXT(H7875,"MMM")</f>
        <v>Aug</v>
      </c>
      <c r="U7875">
        <f t="shared" ref="U7875:U7938" si="865">YEAR(H7875)</f>
        <v>2024</v>
      </c>
      <c r="V7875" t="str">
        <f t="shared" ref="V7875:V7938" si="866">IF(K7875&lt;=5,"0-5",IF(K7875&lt;=10,"5-10",IF(K7875&lt;=15,"10-15","15+")))</f>
        <v>5-10</v>
      </c>
      <c r="W7875" t="str">
        <f t="shared" ref="W7875:W7938" si="867">IF(J7875&lt;=30,"Fast",IF(J7875&lt;=45,"Medium","Slow"))</f>
        <v>Slow</v>
      </c>
    </row>
    <row r="7876" spans="1:23" x14ac:dyDescent="0.3">
      <c r="A7876">
        <v>607875</v>
      </c>
      <c r="B7876">
        <v>45261</v>
      </c>
      <c r="C7876">
        <v>27</v>
      </c>
      <c r="D7876" t="s">
        <v>7</v>
      </c>
      <c r="E7876" t="s">
        <v>13</v>
      </c>
      <c r="F7876" t="s">
        <v>28</v>
      </c>
      <c r="G7876" t="s">
        <v>21</v>
      </c>
      <c r="H7876" s="1">
        <v>44591</v>
      </c>
      <c r="I7876" t="s">
        <v>33</v>
      </c>
      <c r="J7876">
        <v>64</v>
      </c>
      <c r="K7876">
        <v>5.9</v>
      </c>
      <c r="L7876">
        <v>1405.46</v>
      </c>
      <c r="M7876">
        <v>77.260000000000005</v>
      </c>
      <c r="N7876" t="s">
        <v>49</v>
      </c>
      <c r="O7876">
        <v>5</v>
      </c>
      <c r="P7876" t="str" cm="1">
        <f t="array" ref="P7876">_xlfn.IFS(C7876&lt;25,"18-24", C7876&lt;=35,"25-35", C7876&lt;=50,"36-50",TRUE,"50+")</f>
        <v>25-35</v>
      </c>
      <c r="Q7876" t="str">
        <f t="shared" si="861"/>
        <v>new</v>
      </c>
      <c r="R7876" t="str">
        <f t="shared" si="862"/>
        <v>high value</v>
      </c>
      <c r="S7876" t="str">
        <f t="shared" si="863"/>
        <v>High</v>
      </c>
      <c r="T7876" t="str">
        <f t="shared" si="864"/>
        <v>Jan</v>
      </c>
      <c r="U7876">
        <f t="shared" si="865"/>
        <v>2022</v>
      </c>
      <c r="V7876" t="str">
        <f t="shared" si="866"/>
        <v>5-10</v>
      </c>
      <c r="W7876" t="str">
        <f t="shared" si="867"/>
        <v>Slow</v>
      </c>
    </row>
    <row r="7877" spans="1:23" x14ac:dyDescent="0.3">
      <c r="A7877">
        <v>607876</v>
      </c>
      <c r="B7877">
        <v>20757</v>
      </c>
      <c r="C7877">
        <v>38</v>
      </c>
      <c r="D7877" t="s">
        <v>4</v>
      </c>
      <c r="E7877" t="s">
        <v>15</v>
      </c>
      <c r="F7877" t="s">
        <v>32</v>
      </c>
      <c r="G7877" t="s">
        <v>31</v>
      </c>
      <c r="H7877" s="1">
        <v>44808</v>
      </c>
      <c r="I7877" t="s">
        <v>33</v>
      </c>
      <c r="J7877">
        <v>86</v>
      </c>
      <c r="K7877">
        <v>2.8</v>
      </c>
      <c r="L7877">
        <v>723.15</v>
      </c>
      <c r="M7877">
        <v>85.15</v>
      </c>
      <c r="N7877" t="s">
        <v>50</v>
      </c>
      <c r="O7877">
        <v>4</v>
      </c>
      <c r="P7877" t="str" cm="1">
        <f t="array" ref="P7877">_xlfn.IFS(C7877&lt;25,"18-24", C7877&lt;=35,"25-35", C7877&lt;=50,"36-50",TRUE,"50+")</f>
        <v>36-50</v>
      </c>
      <c r="Q7877" t="str">
        <f t="shared" si="861"/>
        <v>new</v>
      </c>
      <c r="R7877" t="str">
        <f t="shared" si="862"/>
        <v>high value</v>
      </c>
      <c r="S7877" t="str">
        <f t="shared" si="863"/>
        <v>medium</v>
      </c>
      <c r="T7877" t="str">
        <f t="shared" si="864"/>
        <v>Sep</v>
      </c>
      <c r="U7877">
        <f t="shared" si="865"/>
        <v>2022</v>
      </c>
      <c r="V7877" t="str">
        <f t="shared" si="866"/>
        <v>0-5</v>
      </c>
      <c r="W7877" t="str">
        <f t="shared" si="867"/>
        <v>Slow</v>
      </c>
    </row>
    <row r="7878" spans="1:23" x14ac:dyDescent="0.3">
      <c r="A7878">
        <v>607877</v>
      </c>
      <c r="B7878">
        <v>74247</v>
      </c>
      <c r="C7878">
        <v>48</v>
      </c>
      <c r="D7878" t="s">
        <v>4</v>
      </c>
      <c r="E7878" t="s">
        <v>5</v>
      </c>
      <c r="F7878" t="s">
        <v>18</v>
      </c>
      <c r="G7878" t="s">
        <v>21</v>
      </c>
      <c r="H7878" s="1">
        <v>45508</v>
      </c>
      <c r="I7878" t="s">
        <v>33</v>
      </c>
      <c r="J7878">
        <v>81</v>
      </c>
      <c r="K7878">
        <v>12.4</v>
      </c>
      <c r="L7878">
        <v>1240.54</v>
      </c>
      <c r="M7878">
        <v>73.66</v>
      </c>
      <c r="N7878" t="s">
        <v>49</v>
      </c>
      <c r="O7878">
        <v>1</v>
      </c>
      <c r="P7878" t="str" cm="1">
        <f t="array" ref="P7878">_xlfn.IFS(C7878&lt;25,"18-24", C7878&lt;=35,"25-35", C7878&lt;=50,"36-50",TRUE,"50+")</f>
        <v>36-50</v>
      </c>
      <c r="Q7878" t="str">
        <f t="shared" si="861"/>
        <v>new</v>
      </c>
      <c r="R7878" t="str">
        <f t="shared" si="862"/>
        <v>high value</v>
      </c>
      <c r="S7878" t="str">
        <f t="shared" si="863"/>
        <v>Low</v>
      </c>
      <c r="T7878" t="str">
        <f t="shared" si="864"/>
        <v>Aug</v>
      </c>
      <c r="U7878">
        <f t="shared" si="865"/>
        <v>2024</v>
      </c>
      <c r="V7878" t="str">
        <f t="shared" si="866"/>
        <v>10-15</v>
      </c>
      <c r="W7878" t="str">
        <f t="shared" si="867"/>
        <v>Slow</v>
      </c>
    </row>
    <row r="7879" spans="1:23" x14ac:dyDescent="0.3">
      <c r="A7879">
        <v>607878</v>
      </c>
      <c r="B7879">
        <v>64825</v>
      </c>
      <c r="C7879">
        <v>29</v>
      </c>
      <c r="D7879" t="s">
        <v>7</v>
      </c>
      <c r="E7879" t="s">
        <v>5</v>
      </c>
      <c r="F7879" t="s">
        <v>30</v>
      </c>
      <c r="G7879" t="s">
        <v>21</v>
      </c>
      <c r="H7879" s="1">
        <v>44798</v>
      </c>
      <c r="I7879" t="s">
        <v>34</v>
      </c>
      <c r="J7879">
        <v>20</v>
      </c>
      <c r="K7879">
        <v>8.3000000000000007</v>
      </c>
      <c r="L7879">
        <v>1174.27</v>
      </c>
      <c r="M7879">
        <v>101.03</v>
      </c>
      <c r="N7879" t="s">
        <v>49</v>
      </c>
      <c r="O7879">
        <v>5</v>
      </c>
      <c r="P7879" t="str" cm="1">
        <f t="array" ref="P7879">_xlfn.IFS(C7879&lt;25,"18-24", C7879&lt;=35,"25-35", C7879&lt;=50,"36-50",TRUE,"50+")</f>
        <v>25-35</v>
      </c>
      <c r="Q7879" t="str">
        <f t="shared" si="861"/>
        <v>new</v>
      </c>
      <c r="R7879" t="str">
        <f t="shared" si="862"/>
        <v>high value</v>
      </c>
      <c r="S7879" t="str">
        <f t="shared" si="863"/>
        <v>High</v>
      </c>
      <c r="T7879" t="str">
        <f t="shared" si="864"/>
        <v>Aug</v>
      </c>
      <c r="U7879">
        <f t="shared" si="865"/>
        <v>2022</v>
      </c>
      <c r="V7879" t="str">
        <f t="shared" si="866"/>
        <v>5-10</v>
      </c>
      <c r="W7879" t="str">
        <f t="shared" si="867"/>
        <v>Fast</v>
      </c>
    </row>
    <row r="7880" spans="1:23" x14ac:dyDescent="0.3">
      <c r="A7880">
        <v>607879</v>
      </c>
      <c r="B7880">
        <v>23282</v>
      </c>
      <c r="C7880">
        <v>64</v>
      </c>
      <c r="D7880" t="s">
        <v>7</v>
      </c>
      <c r="E7880" t="s">
        <v>11</v>
      </c>
      <c r="F7880" t="s">
        <v>32</v>
      </c>
      <c r="G7880" t="s">
        <v>31</v>
      </c>
      <c r="H7880" s="1">
        <v>45043</v>
      </c>
      <c r="I7880" t="s">
        <v>33</v>
      </c>
      <c r="J7880">
        <v>38</v>
      </c>
      <c r="K7880">
        <v>1.5</v>
      </c>
      <c r="L7880">
        <v>571.57000000000005</v>
      </c>
      <c r="M7880">
        <v>82.59</v>
      </c>
      <c r="N7880" t="s">
        <v>47</v>
      </c>
      <c r="O7880">
        <v>1</v>
      </c>
      <c r="P7880" t="str" cm="1">
        <f t="array" ref="P7880">_xlfn.IFS(C7880&lt;25,"18-24", C7880&lt;=35,"25-35", C7880&lt;=50,"36-50",TRUE,"50+")</f>
        <v>50+</v>
      </c>
      <c r="Q7880" t="str">
        <f t="shared" si="861"/>
        <v>new</v>
      </c>
      <c r="R7880" t="str">
        <f t="shared" si="862"/>
        <v>high value</v>
      </c>
      <c r="S7880" t="str">
        <f t="shared" si="863"/>
        <v>Low</v>
      </c>
      <c r="T7880" t="str">
        <f t="shared" si="864"/>
        <v>Apr</v>
      </c>
      <c r="U7880">
        <f t="shared" si="865"/>
        <v>2023</v>
      </c>
      <c r="V7880" t="str">
        <f t="shared" si="866"/>
        <v>0-5</v>
      </c>
      <c r="W7880" t="str">
        <f t="shared" si="867"/>
        <v>Medium</v>
      </c>
    </row>
    <row r="7881" spans="1:23" x14ac:dyDescent="0.3">
      <c r="A7881">
        <v>607880</v>
      </c>
      <c r="B7881">
        <v>45997</v>
      </c>
      <c r="C7881">
        <v>24</v>
      </c>
      <c r="D7881" t="s">
        <v>4</v>
      </c>
      <c r="E7881" t="s">
        <v>8</v>
      </c>
      <c r="F7881" t="s">
        <v>28</v>
      </c>
      <c r="G7881" t="s">
        <v>21</v>
      </c>
      <c r="H7881" s="1">
        <v>44595</v>
      </c>
      <c r="I7881" t="s">
        <v>33</v>
      </c>
      <c r="J7881">
        <v>66</v>
      </c>
      <c r="K7881">
        <v>13.8</v>
      </c>
      <c r="L7881">
        <v>716.06</v>
      </c>
      <c r="M7881">
        <v>105.37</v>
      </c>
      <c r="N7881" t="s">
        <v>47</v>
      </c>
      <c r="O7881">
        <v>2</v>
      </c>
      <c r="P7881" t="str" cm="1">
        <f t="array" ref="P7881">_xlfn.IFS(C7881&lt;25,"18-24", C7881&lt;=35,"25-35", C7881&lt;=50,"36-50",TRUE,"50+")</f>
        <v>18-24</v>
      </c>
      <c r="Q7881" t="str">
        <f t="shared" si="861"/>
        <v>new</v>
      </c>
      <c r="R7881" t="str">
        <f t="shared" si="862"/>
        <v>high value</v>
      </c>
      <c r="S7881" t="str">
        <f t="shared" si="863"/>
        <v>Low</v>
      </c>
      <c r="T7881" t="str">
        <f t="shared" si="864"/>
        <v>Feb</v>
      </c>
      <c r="U7881">
        <f t="shared" si="865"/>
        <v>2022</v>
      </c>
      <c r="V7881" t="str">
        <f t="shared" si="866"/>
        <v>10-15</v>
      </c>
      <c r="W7881" t="str">
        <f t="shared" si="867"/>
        <v>Slow</v>
      </c>
    </row>
    <row r="7882" spans="1:23" x14ac:dyDescent="0.3">
      <c r="A7882">
        <v>607881</v>
      </c>
      <c r="B7882">
        <v>38451</v>
      </c>
      <c r="C7882">
        <v>42</v>
      </c>
      <c r="D7882" t="s">
        <v>7</v>
      </c>
      <c r="E7882" t="s">
        <v>5</v>
      </c>
      <c r="F7882" t="s">
        <v>19</v>
      </c>
      <c r="G7882" t="s">
        <v>31</v>
      </c>
      <c r="H7882" s="1">
        <v>44873</v>
      </c>
      <c r="I7882" t="s">
        <v>34</v>
      </c>
      <c r="J7882">
        <v>62</v>
      </c>
      <c r="K7882">
        <v>3.3</v>
      </c>
      <c r="L7882">
        <v>206.38</v>
      </c>
      <c r="M7882">
        <v>53.5</v>
      </c>
      <c r="N7882" t="s">
        <v>47</v>
      </c>
      <c r="O7882">
        <v>3</v>
      </c>
      <c r="P7882" t="str" cm="1">
        <f t="array" ref="P7882">_xlfn.IFS(C7882&lt;25,"18-24", C7882&lt;=35,"25-35", C7882&lt;=50,"36-50",TRUE,"50+")</f>
        <v>36-50</v>
      </c>
      <c r="Q7882" t="str">
        <f t="shared" si="861"/>
        <v>new</v>
      </c>
      <c r="R7882" t="str">
        <f t="shared" si="862"/>
        <v>low</v>
      </c>
      <c r="S7882" t="str">
        <f t="shared" si="863"/>
        <v>medium</v>
      </c>
      <c r="T7882" t="str">
        <f t="shared" si="864"/>
        <v>Nov</v>
      </c>
      <c r="U7882">
        <f t="shared" si="865"/>
        <v>2022</v>
      </c>
      <c r="V7882" t="str">
        <f t="shared" si="866"/>
        <v>0-5</v>
      </c>
      <c r="W7882" t="str">
        <f t="shared" si="867"/>
        <v>Slow</v>
      </c>
    </row>
    <row r="7883" spans="1:23" x14ac:dyDescent="0.3">
      <c r="A7883">
        <v>607882</v>
      </c>
      <c r="B7883">
        <v>52631</v>
      </c>
      <c r="C7883">
        <v>28</v>
      </c>
      <c r="D7883" t="s">
        <v>4</v>
      </c>
      <c r="E7883" t="s">
        <v>15</v>
      </c>
      <c r="F7883" t="s">
        <v>26</v>
      </c>
      <c r="G7883" t="s">
        <v>25</v>
      </c>
      <c r="H7883" s="1">
        <v>44644</v>
      </c>
      <c r="I7883" t="s">
        <v>33</v>
      </c>
      <c r="J7883">
        <v>63</v>
      </c>
      <c r="K7883">
        <v>5.6</v>
      </c>
      <c r="L7883">
        <v>1230.51</v>
      </c>
      <c r="M7883">
        <v>44.59</v>
      </c>
      <c r="N7883" t="s">
        <v>48</v>
      </c>
      <c r="O7883">
        <v>2</v>
      </c>
      <c r="P7883" t="str" cm="1">
        <f t="array" ref="P7883">_xlfn.IFS(C7883&lt;25,"18-24", C7883&lt;=35,"25-35", C7883&lt;=50,"36-50",TRUE,"50+")</f>
        <v>25-35</v>
      </c>
      <c r="Q7883" t="str">
        <f t="shared" si="861"/>
        <v>new</v>
      </c>
      <c r="R7883" t="str">
        <f t="shared" si="862"/>
        <v>high value</v>
      </c>
      <c r="S7883" t="str">
        <f t="shared" si="863"/>
        <v>Low</v>
      </c>
      <c r="T7883" t="str">
        <f t="shared" si="864"/>
        <v>Mar</v>
      </c>
      <c r="U7883">
        <f t="shared" si="865"/>
        <v>2022</v>
      </c>
      <c r="V7883" t="str">
        <f t="shared" si="866"/>
        <v>5-10</v>
      </c>
      <c r="W7883" t="str">
        <f t="shared" si="867"/>
        <v>Slow</v>
      </c>
    </row>
    <row r="7884" spans="1:23" x14ac:dyDescent="0.3">
      <c r="A7884">
        <v>607883</v>
      </c>
      <c r="B7884">
        <v>55363</v>
      </c>
      <c r="C7884">
        <v>39</v>
      </c>
      <c r="D7884" t="s">
        <v>7</v>
      </c>
      <c r="E7884" t="s">
        <v>11</v>
      </c>
      <c r="F7884" t="s">
        <v>24</v>
      </c>
      <c r="G7884" t="s">
        <v>21</v>
      </c>
      <c r="H7884" s="1">
        <v>45250</v>
      </c>
      <c r="I7884" t="s">
        <v>34</v>
      </c>
      <c r="J7884">
        <v>22</v>
      </c>
      <c r="K7884">
        <v>9</v>
      </c>
      <c r="L7884">
        <v>931.52</v>
      </c>
      <c r="M7884">
        <v>79.319999999999993</v>
      </c>
      <c r="N7884" t="s">
        <v>49</v>
      </c>
      <c r="O7884">
        <v>4</v>
      </c>
      <c r="P7884" t="str" cm="1">
        <f t="array" ref="P7884">_xlfn.IFS(C7884&lt;25,"18-24", C7884&lt;=35,"25-35", C7884&lt;=50,"36-50",TRUE,"50+")</f>
        <v>36-50</v>
      </c>
      <c r="Q7884" t="str">
        <f t="shared" si="861"/>
        <v>new</v>
      </c>
      <c r="R7884" t="str">
        <f t="shared" si="862"/>
        <v>high value</v>
      </c>
      <c r="S7884" t="str">
        <f t="shared" si="863"/>
        <v>medium</v>
      </c>
      <c r="T7884" t="str">
        <f t="shared" si="864"/>
        <v>Nov</v>
      </c>
      <c r="U7884">
        <f t="shared" si="865"/>
        <v>2023</v>
      </c>
      <c r="V7884" t="str">
        <f t="shared" si="866"/>
        <v>5-10</v>
      </c>
      <c r="W7884" t="str">
        <f t="shared" si="867"/>
        <v>Fast</v>
      </c>
    </row>
    <row r="7885" spans="1:23" x14ac:dyDescent="0.3">
      <c r="A7885">
        <v>607884</v>
      </c>
      <c r="B7885">
        <v>86853</v>
      </c>
      <c r="C7885">
        <v>22</v>
      </c>
      <c r="D7885" t="s">
        <v>7</v>
      </c>
      <c r="E7885" t="s">
        <v>15</v>
      </c>
      <c r="F7885" t="s">
        <v>26</v>
      </c>
      <c r="G7885" t="s">
        <v>23</v>
      </c>
      <c r="H7885" s="1">
        <v>45291</v>
      </c>
      <c r="I7885" t="s">
        <v>33</v>
      </c>
      <c r="J7885">
        <v>53</v>
      </c>
      <c r="K7885">
        <v>5.2</v>
      </c>
      <c r="L7885">
        <v>525.79999999999995</v>
      </c>
      <c r="M7885">
        <v>77.23</v>
      </c>
      <c r="N7885" t="s">
        <v>50</v>
      </c>
      <c r="O7885">
        <v>5</v>
      </c>
      <c r="P7885" t="str" cm="1">
        <f t="array" ref="P7885">_xlfn.IFS(C7885&lt;25,"18-24", C7885&lt;=35,"25-35", C7885&lt;=50,"36-50",TRUE,"50+")</f>
        <v>18-24</v>
      </c>
      <c r="Q7885" t="str">
        <f t="shared" si="861"/>
        <v>new</v>
      </c>
      <c r="R7885" t="str">
        <f t="shared" si="862"/>
        <v>high value</v>
      </c>
      <c r="S7885" t="str">
        <f t="shared" si="863"/>
        <v>High</v>
      </c>
      <c r="T7885" t="str">
        <f t="shared" si="864"/>
        <v>Dec</v>
      </c>
      <c r="U7885">
        <f t="shared" si="865"/>
        <v>2023</v>
      </c>
      <c r="V7885" t="str">
        <f t="shared" si="866"/>
        <v>5-10</v>
      </c>
      <c r="W7885" t="str">
        <f t="shared" si="867"/>
        <v>Slow</v>
      </c>
    </row>
    <row r="7886" spans="1:23" x14ac:dyDescent="0.3">
      <c r="A7886">
        <v>607885</v>
      </c>
      <c r="B7886">
        <v>61481</v>
      </c>
      <c r="C7886">
        <v>24</v>
      </c>
      <c r="D7886" t="s">
        <v>4</v>
      </c>
      <c r="E7886" t="s">
        <v>11</v>
      </c>
      <c r="F7886" t="s">
        <v>26</v>
      </c>
      <c r="G7886" t="s">
        <v>31</v>
      </c>
      <c r="H7886" s="1">
        <v>45539</v>
      </c>
      <c r="I7886" t="s">
        <v>33</v>
      </c>
      <c r="J7886">
        <v>38</v>
      </c>
      <c r="K7886">
        <v>7.6</v>
      </c>
      <c r="L7886">
        <v>957.5</v>
      </c>
      <c r="M7886">
        <v>100.11</v>
      </c>
      <c r="N7886" t="s">
        <v>47</v>
      </c>
      <c r="O7886">
        <v>1</v>
      </c>
      <c r="P7886" t="str" cm="1">
        <f t="array" ref="P7886">_xlfn.IFS(C7886&lt;25,"18-24", C7886&lt;=35,"25-35", C7886&lt;=50,"36-50",TRUE,"50+")</f>
        <v>18-24</v>
      </c>
      <c r="Q7886" t="str">
        <f t="shared" si="861"/>
        <v>new</v>
      </c>
      <c r="R7886" t="str">
        <f t="shared" si="862"/>
        <v>high value</v>
      </c>
      <c r="S7886" t="str">
        <f t="shared" si="863"/>
        <v>Low</v>
      </c>
      <c r="T7886" t="str">
        <f t="shared" si="864"/>
        <v>Sep</v>
      </c>
      <c r="U7886">
        <f t="shared" si="865"/>
        <v>2024</v>
      </c>
      <c r="V7886" t="str">
        <f t="shared" si="866"/>
        <v>5-10</v>
      </c>
      <c r="W7886" t="str">
        <f t="shared" si="867"/>
        <v>Medium</v>
      </c>
    </row>
    <row r="7887" spans="1:23" x14ac:dyDescent="0.3">
      <c r="A7887">
        <v>607886</v>
      </c>
      <c r="B7887">
        <v>73411</v>
      </c>
      <c r="C7887">
        <v>50</v>
      </c>
      <c r="D7887" t="s">
        <v>7</v>
      </c>
      <c r="E7887" t="s">
        <v>16</v>
      </c>
      <c r="F7887" t="s">
        <v>30</v>
      </c>
      <c r="G7887" t="s">
        <v>21</v>
      </c>
      <c r="H7887" s="1">
        <v>45299</v>
      </c>
      <c r="I7887" t="s">
        <v>33</v>
      </c>
      <c r="J7887">
        <v>66</v>
      </c>
      <c r="K7887">
        <v>4.0999999999999996</v>
      </c>
      <c r="L7887">
        <v>648.19000000000005</v>
      </c>
      <c r="M7887">
        <v>22.07</v>
      </c>
      <c r="N7887" t="s">
        <v>48</v>
      </c>
      <c r="O7887">
        <v>2</v>
      </c>
      <c r="P7887" t="str" cm="1">
        <f t="array" ref="P7887">_xlfn.IFS(C7887&lt;25,"18-24", C7887&lt;=35,"25-35", C7887&lt;=50,"36-50",TRUE,"50+")</f>
        <v>36-50</v>
      </c>
      <c r="Q7887" t="str">
        <f t="shared" si="861"/>
        <v>new</v>
      </c>
      <c r="R7887" t="str">
        <f t="shared" si="862"/>
        <v>high value</v>
      </c>
      <c r="S7887" t="str">
        <f t="shared" si="863"/>
        <v>Low</v>
      </c>
      <c r="T7887" t="str">
        <f t="shared" si="864"/>
        <v>Jan</v>
      </c>
      <c r="U7887">
        <f t="shared" si="865"/>
        <v>2024</v>
      </c>
      <c r="V7887" t="str">
        <f t="shared" si="866"/>
        <v>0-5</v>
      </c>
      <c r="W7887" t="str">
        <f t="shared" si="867"/>
        <v>Slow</v>
      </c>
    </row>
    <row r="7888" spans="1:23" x14ac:dyDescent="0.3">
      <c r="A7888">
        <v>607887</v>
      </c>
      <c r="B7888">
        <v>60306</v>
      </c>
      <c r="C7888">
        <v>28</v>
      </c>
      <c r="D7888" t="s">
        <v>7</v>
      </c>
      <c r="E7888" t="s">
        <v>5</v>
      </c>
      <c r="F7888" t="s">
        <v>22</v>
      </c>
      <c r="G7888" t="s">
        <v>27</v>
      </c>
      <c r="H7888" s="1">
        <v>44712</v>
      </c>
      <c r="I7888" t="s">
        <v>34</v>
      </c>
      <c r="J7888">
        <v>57</v>
      </c>
      <c r="K7888">
        <v>3.6</v>
      </c>
      <c r="L7888">
        <v>368.27</v>
      </c>
      <c r="M7888">
        <v>37.799999999999997</v>
      </c>
      <c r="N7888" t="s">
        <v>47</v>
      </c>
      <c r="O7888">
        <v>3</v>
      </c>
      <c r="P7888" t="str" cm="1">
        <f t="array" ref="P7888">_xlfn.IFS(C7888&lt;25,"18-24", C7888&lt;=35,"25-35", C7888&lt;=50,"36-50",TRUE,"50+")</f>
        <v>25-35</v>
      </c>
      <c r="Q7888" t="str">
        <f t="shared" si="861"/>
        <v>new</v>
      </c>
      <c r="R7888" t="str">
        <f t="shared" si="862"/>
        <v>medium</v>
      </c>
      <c r="S7888" t="str">
        <f t="shared" si="863"/>
        <v>medium</v>
      </c>
      <c r="T7888" t="str">
        <f t="shared" si="864"/>
        <v>May</v>
      </c>
      <c r="U7888">
        <f t="shared" si="865"/>
        <v>2022</v>
      </c>
      <c r="V7888" t="str">
        <f t="shared" si="866"/>
        <v>0-5</v>
      </c>
      <c r="W7888" t="str">
        <f t="shared" si="867"/>
        <v>Slow</v>
      </c>
    </row>
    <row r="7889" spans="1:23" x14ac:dyDescent="0.3">
      <c r="A7889">
        <v>607888</v>
      </c>
      <c r="B7889">
        <v>68584</v>
      </c>
      <c r="C7889">
        <v>58</v>
      </c>
      <c r="D7889" t="s">
        <v>7</v>
      </c>
      <c r="E7889" t="s">
        <v>13</v>
      </c>
      <c r="F7889" t="s">
        <v>32</v>
      </c>
      <c r="G7889" t="s">
        <v>21</v>
      </c>
      <c r="H7889" s="1">
        <v>44824</v>
      </c>
      <c r="I7889" t="s">
        <v>33</v>
      </c>
      <c r="J7889">
        <v>58</v>
      </c>
      <c r="K7889">
        <v>14.7</v>
      </c>
      <c r="L7889">
        <v>911.18</v>
      </c>
      <c r="M7889">
        <v>45.93</v>
      </c>
      <c r="N7889" t="s">
        <v>48</v>
      </c>
      <c r="O7889">
        <v>2</v>
      </c>
      <c r="P7889" t="str" cm="1">
        <f t="array" ref="P7889">_xlfn.IFS(C7889&lt;25,"18-24", C7889&lt;=35,"25-35", C7889&lt;=50,"36-50",TRUE,"50+")</f>
        <v>50+</v>
      </c>
      <c r="Q7889" t="str">
        <f t="shared" si="861"/>
        <v>new</v>
      </c>
      <c r="R7889" t="str">
        <f t="shared" si="862"/>
        <v>high value</v>
      </c>
      <c r="S7889" t="str">
        <f t="shared" si="863"/>
        <v>Low</v>
      </c>
      <c r="T7889" t="str">
        <f t="shared" si="864"/>
        <v>Sep</v>
      </c>
      <c r="U7889">
        <f t="shared" si="865"/>
        <v>2022</v>
      </c>
      <c r="V7889" t="str">
        <f t="shared" si="866"/>
        <v>10-15</v>
      </c>
      <c r="W7889" t="str">
        <f t="shared" si="867"/>
        <v>Slow</v>
      </c>
    </row>
    <row r="7890" spans="1:23" x14ac:dyDescent="0.3">
      <c r="A7890">
        <v>607889</v>
      </c>
      <c r="B7890">
        <v>98490</v>
      </c>
      <c r="C7890">
        <v>21</v>
      </c>
      <c r="D7890" t="s">
        <v>7</v>
      </c>
      <c r="E7890" t="s">
        <v>11</v>
      </c>
      <c r="F7890" t="s">
        <v>22</v>
      </c>
      <c r="G7890" t="s">
        <v>21</v>
      </c>
      <c r="H7890" s="1">
        <v>45170</v>
      </c>
      <c r="I7890" t="s">
        <v>34</v>
      </c>
      <c r="J7890">
        <v>49</v>
      </c>
      <c r="K7890">
        <v>11.2</v>
      </c>
      <c r="L7890">
        <v>299.55</v>
      </c>
      <c r="M7890">
        <v>94.64</v>
      </c>
      <c r="N7890" t="s">
        <v>49</v>
      </c>
      <c r="O7890">
        <v>1</v>
      </c>
      <c r="P7890" t="str" cm="1">
        <f t="array" ref="P7890">_xlfn.IFS(C7890&lt;25,"18-24", C7890&lt;=35,"25-35", C7890&lt;=50,"36-50",TRUE,"50+")</f>
        <v>18-24</v>
      </c>
      <c r="Q7890" t="str">
        <f t="shared" si="861"/>
        <v>repeat</v>
      </c>
      <c r="R7890" t="str">
        <f t="shared" si="862"/>
        <v>medium</v>
      </c>
      <c r="S7890" t="str">
        <f t="shared" si="863"/>
        <v>Low</v>
      </c>
      <c r="T7890" t="str">
        <f t="shared" si="864"/>
        <v>Sep</v>
      </c>
      <c r="U7890">
        <f t="shared" si="865"/>
        <v>2023</v>
      </c>
      <c r="V7890" t="str">
        <f t="shared" si="866"/>
        <v>10-15</v>
      </c>
      <c r="W7890" t="str">
        <f t="shared" si="867"/>
        <v>Slow</v>
      </c>
    </row>
    <row r="7891" spans="1:23" x14ac:dyDescent="0.3">
      <c r="A7891">
        <v>607890</v>
      </c>
      <c r="B7891">
        <v>39399</v>
      </c>
      <c r="C7891">
        <v>19</v>
      </c>
      <c r="D7891" t="s">
        <v>7</v>
      </c>
      <c r="E7891" t="s">
        <v>11</v>
      </c>
      <c r="F7891" t="s">
        <v>26</v>
      </c>
      <c r="G7891" t="s">
        <v>25</v>
      </c>
      <c r="H7891" s="1">
        <v>44859</v>
      </c>
      <c r="I7891" t="s">
        <v>33</v>
      </c>
      <c r="J7891">
        <v>87</v>
      </c>
      <c r="K7891">
        <v>8.6</v>
      </c>
      <c r="L7891">
        <v>437.09</v>
      </c>
      <c r="M7891">
        <v>90.02</v>
      </c>
      <c r="N7891" t="s">
        <v>47</v>
      </c>
      <c r="O7891">
        <v>3</v>
      </c>
      <c r="P7891" t="str" cm="1">
        <f t="array" ref="P7891">_xlfn.IFS(C7891&lt;25,"18-24", C7891&lt;=35,"25-35", C7891&lt;=50,"36-50",TRUE,"50+")</f>
        <v>18-24</v>
      </c>
      <c r="Q7891" t="str">
        <f t="shared" si="861"/>
        <v>new</v>
      </c>
      <c r="R7891" t="str">
        <f t="shared" si="862"/>
        <v>medium</v>
      </c>
      <c r="S7891" t="str">
        <f t="shared" si="863"/>
        <v>medium</v>
      </c>
      <c r="T7891" t="str">
        <f t="shared" si="864"/>
        <v>Oct</v>
      </c>
      <c r="U7891">
        <f t="shared" si="865"/>
        <v>2022</v>
      </c>
      <c r="V7891" t="str">
        <f t="shared" si="866"/>
        <v>5-10</v>
      </c>
      <c r="W7891" t="str">
        <f t="shared" si="867"/>
        <v>Slow</v>
      </c>
    </row>
    <row r="7892" spans="1:23" x14ac:dyDescent="0.3">
      <c r="A7892">
        <v>607891</v>
      </c>
      <c r="B7892">
        <v>96222</v>
      </c>
      <c r="C7892">
        <v>35</v>
      </c>
      <c r="D7892" t="s">
        <v>4</v>
      </c>
      <c r="E7892" t="s">
        <v>8</v>
      </c>
      <c r="F7892" t="s">
        <v>30</v>
      </c>
      <c r="G7892" t="s">
        <v>27</v>
      </c>
      <c r="H7892" s="1">
        <v>44690</v>
      </c>
      <c r="I7892" t="s">
        <v>34</v>
      </c>
      <c r="J7892">
        <v>86</v>
      </c>
      <c r="K7892">
        <v>9.4</v>
      </c>
      <c r="L7892">
        <v>971.08</v>
      </c>
      <c r="M7892">
        <v>87.5</v>
      </c>
      <c r="N7892" t="s">
        <v>50</v>
      </c>
      <c r="O7892">
        <v>1</v>
      </c>
      <c r="P7892" t="str" cm="1">
        <f t="array" ref="P7892">_xlfn.IFS(C7892&lt;25,"18-24", C7892&lt;=35,"25-35", C7892&lt;=50,"36-50",TRUE,"50+")</f>
        <v>25-35</v>
      </c>
      <c r="Q7892" t="str">
        <f t="shared" si="861"/>
        <v>new</v>
      </c>
      <c r="R7892" t="str">
        <f t="shared" si="862"/>
        <v>high value</v>
      </c>
      <c r="S7892" t="str">
        <f t="shared" si="863"/>
        <v>Low</v>
      </c>
      <c r="T7892" t="str">
        <f t="shared" si="864"/>
        <v>May</v>
      </c>
      <c r="U7892">
        <f t="shared" si="865"/>
        <v>2022</v>
      </c>
      <c r="V7892" t="str">
        <f t="shared" si="866"/>
        <v>5-10</v>
      </c>
      <c r="W7892" t="str">
        <f t="shared" si="867"/>
        <v>Slow</v>
      </c>
    </row>
    <row r="7893" spans="1:23" x14ac:dyDescent="0.3">
      <c r="A7893">
        <v>607892</v>
      </c>
      <c r="B7893">
        <v>75316</v>
      </c>
      <c r="C7893">
        <v>37</v>
      </c>
      <c r="D7893" t="s">
        <v>4</v>
      </c>
      <c r="E7893" t="s">
        <v>5</v>
      </c>
      <c r="F7893" t="s">
        <v>18</v>
      </c>
      <c r="G7893" t="s">
        <v>21</v>
      </c>
      <c r="H7893" s="1">
        <v>45035</v>
      </c>
      <c r="I7893" t="s">
        <v>34</v>
      </c>
      <c r="J7893">
        <v>84</v>
      </c>
      <c r="K7893">
        <v>12.6</v>
      </c>
      <c r="L7893">
        <v>379.52</v>
      </c>
      <c r="M7893">
        <v>115.83</v>
      </c>
      <c r="N7893" t="s">
        <v>50</v>
      </c>
      <c r="O7893">
        <v>4</v>
      </c>
      <c r="P7893" t="str" cm="1">
        <f t="array" ref="P7893">_xlfn.IFS(C7893&lt;25,"18-24", C7893&lt;=35,"25-35", C7893&lt;=50,"36-50",TRUE,"50+")</f>
        <v>36-50</v>
      </c>
      <c r="Q7893" t="str">
        <f t="shared" si="861"/>
        <v>new</v>
      </c>
      <c r="R7893" t="str">
        <f t="shared" si="862"/>
        <v>medium</v>
      </c>
      <c r="S7893" t="str">
        <f t="shared" si="863"/>
        <v>medium</v>
      </c>
      <c r="T7893" t="str">
        <f t="shared" si="864"/>
        <v>Apr</v>
      </c>
      <c r="U7893">
        <f t="shared" si="865"/>
        <v>2023</v>
      </c>
      <c r="V7893" t="str">
        <f t="shared" si="866"/>
        <v>10-15</v>
      </c>
      <c r="W7893" t="str">
        <f t="shared" si="867"/>
        <v>Slow</v>
      </c>
    </row>
    <row r="7894" spans="1:23" x14ac:dyDescent="0.3">
      <c r="A7894">
        <v>607893</v>
      </c>
      <c r="B7894">
        <v>37695</v>
      </c>
      <c r="C7894">
        <v>60</v>
      </c>
      <c r="D7894" t="s">
        <v>7</v>
      </c>
      <c r="E7894" t="s">
        <v>11</v>
      </c>
      <c r="F7894" t="s">
        <v>22</v>
      </c>
      <c r="G7894" t="s">
        <v>29</v>
      </c>
      <c r="H7894" s="1">
        <v>45316</v>
      </c>
      <c r="I7894" t="s">
        <v>34</v>
      </c>
      <c r="J7894">
        <v>68</v>
      </c>
      <c r="K7894">
        <v>4</v>
      </c>
      <c r="L7894">
        <v>1114.79</v>
      </c>
      <c r="M7894">
        <v>30.54</v>
      </c>
      <c r="N7894" t="s">
        <v>49</v>
      </c>
      <c r="O7894">
        <v>4</v>
      </c>
      <c r="P7894" t="str" cm="1">
        <f t="array" ref="P7894">_xlfn.IFS(C7894&lt;25,"18-24", C7894&lt;=35,"25-35", C7894&lt;=50,"36-50",TRUE,"50+")</f>
        <v>50+</v>
      </c>
      <c r="Q7894" t="str">
        <f t="shared" si="861"/>
        <v>new</v>
      </c>
      <c r="R7894" t="str">
        <f t="shared" si="862"/>
        <v>high value</v>
      </c>
      <c r="S7894" t="str">
        <f t="shared" si="863"/>
        <v>medium</v>
      </c>
      <c r="T7894" t="str">
        <f t="shared" si="864"/>
        <v>Jan</v>
      </c>
      <c r="U7894">
        <f t="shared" si="865"/>
        <v>2024</v>
      </c>
      <c r="V7894" t="str">
        <f t="shared" si="866"/>
        <v>0-5</v>
      </c>
      <c r="W7894" t="str">
        <f t="shared" si="867"/>
        <v>Slow</v>
      </c>
    </row>
    <row r="7895" spans="1:23" x14ac:dyDescent="0.3">
      <c r="A7895">
        <v>607894</v>
      </c>
      <c r="B7895">
        <v>16556</v>
      </c>
      <c r="C7895">
        <v>27</v>
      </c>
      <c r="D7895" t="s">
        <v>7</v>
      </c>
      <c r="E7895" t="s">
        <v>15</v>
      </c>
      <c r="F7895" t="s">
        <v>26</v>
      </c>
      <c r="G7895" t="s">
        <v>27</v>
      </c>
      <c r="H7895" s="1">
        <v>44597</v>
      </c>
      <c r="I7895" t="s">
        <v>34</v>
      </c>
      <c r="J7895">
        <v>63</v>
      </c>
      <c r="K7895">
        <v>13</v>
      </c>
      <c r="L7895">
        <v>308.69</v>
      </c>
      <c r="M7895">
        <v>50.39</v>
      </c>
      <c r="N7895" t="s">
        <v>48</v>
      </c>
      <c r="O7895">
        <v>4</v>
      </c>
      <c r="P7895" t="str" cm="1">
        <f t="array" ref="P7895">_xlfn.IFS(C7895&lt;25,"18-24", C7895&lt;=35,"25-35", C7895&lt;=50,"36-50",TRUE,"50+")</f>
        <v>25-35</v>
      </c>
      <c r="Q7895" t="str">
        <f t="shared" si="861"/>
        <v>new</v>
      </c>
      <c r="R7895" t="str">
        <f t="shared" si="862"/>
        <v>medium</v>
      </c>
      <c r="S7895" t="str">
        <f t="shared" si="863"/>
        <v>medium</v>
      </c>
      <c r="T7895" t="str">
        <f t="shared" si="864"/>
        <v>Feb</v>
      </c>
      <c r="U7895">
        <f t="shared" si="865"/>
        <v>2022</v>
      </c>
      <c r="V7895" t="str">
        <f t="shared" si="866"/>
        <v>10-15</v>
      </c>
      <c r="W7895" t="str">
        <f t="shared" si="867"/>
        <v>Slow</v>
      </c>
    </row>
    <row r="7896" spans="1:23" x14ac:dyDescent="0.3">
      <c r="A7896">
        <v>607895</v>
      </c>
      <c r="B7896">
        <v>37149</v>
      </c>
      <c r="C7896">
        <v>32</v>
      </c>
      <c r="D7896" t="s">
        <v>4</v>
      </c>
      <c r="E7896" t="s">
        <v>16</v>
      </c>
      <c r="F7896" t="s">
        <v>28</v>
      </c>
      <c r="G7896" t="s">
        <v>25</v>
      </c>
      <c r="H7896" s="1">
        <v>45610</v>
      </c>
      <c r="I7896" t="s">
        <v>33</v>
      </c>
      <c r="J7896">
        <v>82</v>
      </c>
      <c r="K7896">
        <v>9.9</v>
      </c>
      <c r="L7896">
        <v>542.11</v>
      </c>
      <c r="M7896">
        <v>34.22</v>
      </c>
      <c r="N7896" t="s">
        <v>48</v>
      </c>
      <c r="O7896">
        <v>2</v>
      </c>
      <c r="P7896" t="str" cm="1">
        <f t="array" ref="P7896">_xlfn.IFS(C7896&lt;25,"18-24", C7896&lt;=35,"25-35", C7896&lt;=50,"36-50",TRUE,"50+")</f>
        <v>25-35</v>
      </c>
      <c r="Q7896" t="str">
        <f t="shared" si="861"/>
        <v>new</v>
      </c>
      <c r="R7896" t="str">
        <f t="shared" si="862"/>
        <v>high value</v>
      </c>
      <c r="S7896" t="str">
        <f t="shared" si="863"/>
        <v>Low</v>
      </c>
      <c r="T7896" t="str">
        <f t="shared" si="864"/>
        <v>Nov</v>
      </c>
      <c r="U7896">
        <f t="shared" si="865"/>
        <v>2024</v>
      </c>
      <c r="V7896" t="str">
        <f t="shared" si="866"/>
        <v>5-10</v>
      </c>
      <c r="W7896" t="str">
        <f t="shared" si="867"/>
        <v>Slow</v>
      </c>
    </row>
    <row r="7897" spans="1:23" x14ac:dyDescent="0.3">
      <c r="A7897">
        <v>607896</v>
      </c>
      <c r="B7897">
        <v>52349</v>
      </c>
      <c r="C7897">
        <v>23</v>
      </c>
      <c r="D7897" t="s">
        <v>4</v>
      </c>
      <c r="E7897" t="s">
        <v>5</v>
      </c>
      <c r="F7897" t="s">
        <v>18</v>
      </c>
      <c r="G7897" t="s">
        <v>29</v>
      </c>
      <c r="H7897" s="1">
        <v>45341</v>
      </c>
      <c r="I7897" t="s">
        <v>33</v>
      </c>
      <c r="J7897">
        <v>24</v>
      </c>
      <c r="K7897">
        <v>11.1</v>
      </c>
      <c r="L7897">
        <v>459.86</v>
      </c>
      <c r="M7897">
        <v>60.46</v>
      </c>
      <c r="N7897" t="s">
        <v>48</v>
      </c>
      <c r="O7897">
        <v>3</v>
      </c>
      <c r="P7897" t="str" cm="1">
        <f t="array" ref="P7897">_xlfn.IFS(C7897&lt;25,"18-24", C7897&lt;=35,"25-35", C7897&lt;=50,"36-50",TRUE,"50+")</f>
        <v>18-24</v>
      </c>
      <c r="Q7897" t="str">
        <f t="shared" si="861"/>
        <v>new</v>
      </c>
      <c r="R7897" t="str">
        <f t="shared" si="862"/>
        <v>medium</v>
      </c>
      <c r="S7897" t="str">
        <f t="shared" si="863"/>
        <v>medium</v>
      </c>
      <c r="T7897" t="str">
        <f t="shared" si="864"/>
        <v>Feb</v>
      </c>
      <c r="U7897">
        <f t="shared" si="865"/>
        <v>2024</v>
      </c>
      <c r="V7897" t="str">
        <f t="shared" si="866"/>
        <v>10-15</v>
      </c>
      <c r="W7897" t="str">
        <f t="shared" si="867"/>
        <v>Fast</v>
      </c>
    </row>
    <row r="7898" spans="1:23" x14ac:dyDescent="0.3">
      <c r="A7898">
        <v>607897</v>
      </c>
      <c r="B7898">
        <v>78163</v>
      </c>
      <c r="C7898">
        <v>62</v>
      </c>
      <c r="D7898" t="s">
        <v>7</v>
      </c>
      <c r="E7898" t="s">
        <v>8</v>
      </c>
      <c r="F7898" t="s">
        <v>30</v>
      </c>
      <c r="G7898" t="s">
        <v>21</v>
      </c>
      <c r="H7898" s="1">
        <v>45252</v>
      </c>
      <c r="I7898" t="s">
        <v>34</v>
      </c>
      <c r="J7898">
        <v>68</v>
      </c>
      <c r="K7898">
        <v>13.7</v>
      </c>
      <c r="L7898">
        <v>556.84</v>
      </c>
      <c r="M7898">
        <v>55.47</v>
      </c>
      <c r="N7898" t="s">
        <v>50</v>
      </c>
      <c r="O7898">
        <v>2</v>
      </c>
      <c r="P7898" t="str" cm="1">
        <f t="array" ref="P7898">_xlfn.IFS(C7898&lt;25,"18-24", C7898&lt;=35,"25-35", C7898&lt;=50,"36-50",TRUE,"50+")</f>
        <v>50+</v>
      </c>
      <c r="Q7898" t="str">
        <f t="shared" si="861"/>
        <v>new</v>
      </c>
      <c r="R7898" t="str">
        <f t="shared" si="862"/>
        <v>high value</v>
      </c>
      <c r="S7898" t="str">
        <f t="shared" si="863"/>
        <v>Low</v>
      </c>
      <c r="T7898" t="str">
        <f t="shared" si="864"/>
        <v>Nov</v>
      </c>
      <c r="U7898">
        <f t="shared" si="865"/>
        <v>2023</v>
      </c>
      <c r="V7898" t="str">
        <f t="shared" si="866"/>
        <v>10-15</v>
      </c>
      <c r="W7898" t="str">
        <f t="shared" si="867"/>
        <v>Slow</v>
      </c>
    </row>
    <row r="7899" spans="1:23" x14ac:dyDescent="0.3">
      <c r="A7899">
        <v>607898</v>
      </c>
      <c r="B7899">
        <v>81673</v>
      </c>
      <c r="C7899">
        <v>20</v>
      </c>
      <c r="D7899" t="s">
        <v>4</v>
      </c>
      <c r="E7899" t="s">
        <v>13</v>
      </c>
      <c r="F7899" t="s">
        <v>32</v>
      </c>
      <c r="G7899" t="s">
        <v>27</v>
      </c>
      <c r="H7899" s="1">
        <v>45418</v>
      </c>
      <c r="I7899" t="s">
        <v>33</v>
      </c>
      <c r="J7899">
        <v>77</v>
      </c>
      <c r="K7899">
        <v>8.8000000000000007</v>
      </c>
      <c r="L7899">
        <v>539.88</v>
      </c>
      <c r="M7899">
        <v>70.05</v>
      </c>
      <c r="N7899" t="s">
        <v>47</v>
      </c>
      <c r="O7899">
        <v>2</v>
      </c>
      <c r="P7899" t="str" cm="1">
        <f t="array" ref="P7899">_xlfn.IFS(C7899&lt;25,"18-24", C7899&lt;=35,"25-35", C7899&lt;=50,"36-50",TRUE,"50+")</f>
        <v>18-24</v>
      </c>
      <c r="Q7899" t="str">
        <f t="shared" si="861"/>
        <v>new</v>
      </c>
      <c r="R7899" t="str">
        <f t="shared" si="862"/>
        <v>high value</v>
      </c>
      <c r="S7899" t="str">
        <f t="shared" si="863"/>
        <v>Low</v>
      </c>
      <c r="T7899" t="str">
        <f t="shared" si="864"/>
        <v>May</v>
      </c>
      <c r="U7899">
        <f t="shared" si="865"/>
        <v>2024</v>
      </c>
      <c r="V7899" t="str">
        <f t="shared" si="866"/>
        <v>5-10</v>
      </c>
      <c r="W7899" t="str">
        <f t="shared" si="867"/>
        <v>Slow</v>
      </c>
    </row>
    <row r="7900" spans="1:23" x14ac:dyDescent="0.3">
      <c r="A7900">
        <v>607899</v>
      </c>
      <c r="B7900">
        <v>22430</v>
      </c>
      <c r="C7900">
        <v>28</v>
      </c>
      <c r="D7900" t="s">
        <v>7</v>
      </c>
      <c r="E7900" t="s">
        <v>8</v>
      </c>
      <c r="F7900" t="s">
        <v>30</v>
      </c>
      <c r="G7900" t="s">
        <v>29</v>
      </c>
      <c r="H7900" s="1">
        <v>45642</v>
      </c>
      <c r="I7900" t="s">
        <v>34</v>
      </c>
      <c r="J7900">
        <v>42</v>
      </c>
      <c r="K7900">
        <v>1.1000000000000001</v>
      </c>
      <c r="L7900">
        <v>1490.1</v>
      </c>
      <c r="M7900">
        <v>60.23</v>
      </c>
      <c r="N7900" t="s">
        <v>47</v>
      </c>
      <c r="O7900">
        <v>1</v>
      </c>
      <c r="P7900" t="str" cm="1">
        <f t="array" ref="P7900">_xlfn.IFS(C7900&lt;25,"18-24", C7900&lt;=35,"25-35", C7900&lt;=50,"36-50",TRUE,"50+")</f>
        <v>25-35</v>
      </c>
      <c r="Q7900" t="str">
        <f t="shared" si="861"/>
        <v>new</v>
      </c>
      <c r="R7900" t="str">
        <f t="shared" si="862"/>
        <v>high value</v>
      </c>
      <c r="S7900" t="str">
        <f t="shared" si="863"/>
        <v>Low</v>
      </c>
      <c r="T7900" t="str">
        <f t="shared" si="864"/>
        <v>Dec</v>
      </c>
      <c r="U7900">
        <f t="shared" si="865"/>
        <v>2024</v>
      </c>
      <c r="V7900" t="str">
        <f t="shared" si="866"/>
        <v>0-5</v>
      </c>
      <c r="W7900" t="str">
        <f t="shared" si="867"/>
        <v>Medium</v>
      </c>
    </row>
    <row r="7901" spans="1:23" x14ac:dyDescent="0.3">
      <c r="A7901">
        <v>607900</v>
      </c>
      <c r="B7901">
        <v>14410</v>
      </c>
      <c r="C7901">
        <v>20</v>
      </c>
      <c r="D7901" t="s">
        <v>4</v>
      </c>
      <c r="E7901" t="s">
        <v>16</v>
      </c>
      <c r="F7901" t="s">
        <v>28</v>
      </c>
      <c r="G7901" t="s">
        <v>21</v>
      </c>
      <c r="H7901" s="1">
        <v>44923</v>
      </c>
      <c r="I7901" t="s">
        <v>33</v>
      </c>
      <c r="J7901">
        <v>48</v>
      </c>
      <c r="K7901">
        <v>11.1</v>
      </c>
      <c r="L7901">
        <v>344.03</v>
      </c>
      <c r="M7901">
        <v>88.32</v>
      </c>
      <c r="N7901" t="s">
        <v>50</v>
      </c>
      <c r="O7901">
        <v>3</v>
      </c>
      <c r="P7901" t="str" cm="1">
        <f t="array" ref="P7901">_xlfn.IFS(C7901&lt;25,"18-24", C7901&lt;=35,"25-35", C7901&lt;=50,"36-50",TRUE,"50+")</f>
        <v>18-24</v>
      </c>
      <c r="Q7901" t="str">
        <f t="shared" si="861"/>
        <v>repeat</v>
      </c>
      <c r="R7901" t="str">
        <f t="shared" si="862"/>
        <v>medium</v>
      </c>
      <c r="S7901" t="str">
        <f t="shared" si="863"/>
        <v>medium</v>
      </c>
      <c r="T7901" t="str">
        <f t="shared" si="864"/>
        <v>Dec</v>
      </c>
      <c r="U7901">
        <f t="shared" si="865"/>
        <v>2022</v>
      </c>
      <c r="V7901" t="str">
        <f t="shared" si="866"/>
        <v>10-15</v>
      </c>
      <c r="W7901" t="str">
        <f t="shared" si="867"/>
        <v>Slow</v>
      </c>
    </row>
    <row r="7902" spans="1:23" x14ac:dyDescent="0.3">
      <c r="A7902">
        <v>607901</v>
      </c>
      <c r="B7902">
        <v>76669</v>
      </c>
      <c r="C7902">
        <v>32</v>
      </c>
      <c r="D7902" t="s">
        <v>7</v>
      </c>
      <c r="E7902" t="s">
        <v>15</v>
      </c>
      <c r="F7902" t="s">
        <v>18</v>
      </c>
      <c r="G7902" t="s">
        <v>31</v>
      </c>
      <c r="H7902" s="1">
        <v>44792</v>
      </c>
      <c r="I7902" t="s">
        <v>33</v>
      </c>
      <c r="J7902">
        <v>37</v>
      </c>
      <c r="K7902">
        <v>12.3</v>
      </c>
      <c r="L7902">
        <v>1434.45</v>
      </c>
      <c r="M7902">
        <v>112.84</v>
      </c>
      <c r="N7902" t="s">
        <v>47</v>
      </c>
      <c r="O7902">
        <v>5</v>
      </c>
      <c r="P7902" t="str" cm="1">
        <f t="array" ref="P7902">_xlfn.IFS(C7902&lt;25,"18-24", C7902&lt;=35,"25-35", C7902&lt;=50,"36-50",TRUE,"50+")</f>
        <v>25-35</v>
      </c>
      <c r="Q7902" t="str">
        <f t="shared" si="861"/>
        <v>repeat</v>
      </c>
      <c r="R7902" t="str">
        <f t="shared" si="862"/>
        <v>high value</v>
      </c>
      <c r="S7902" t="str">
        <f t="shared" si="863"/>
        <v>High</v>
      </c>
      <c r="T7902" t="str">
        <f t="shared" si="864"/>
        <v>Aug</v>
      </c>
      <c r="U7902">
        <f t="shared" si="865"/>
        <v>2022</v>
      </c>
      <c r="V7902" t="str">
        <f t="shared" si="866"/>
        <v>10-15</v>
      </c>
      <c r="W7902" t="str">
        <f t="shared" si="867"/>
        <v>Medium</v>
      </c>
    </row>
    <row r="7903" spans="1:23" x14ac:dyDescent="0.3">
      <c r="A7903">
        <v>607902</v>
      </c>
      <c r="B7903">
        <v>74070</v>
      </c>
      <c r="C7903">
        <v>54</v>
      </c>
      <c r="D7903" t="s">
        <v>4</v>
      </c>
      <c r="E7903" t="s">
        <v>8</v>
      </c>
      <c r="F7903" t="s">
        <v>19</v>
      </c>
      <c r="G7903" t="s">
        <v>21</v>
      </c>
      <c r="H7903" s="1">
        <v>44587</v>
      </c>
      <c r="I7903" t="s">
        <v>33</v>
      </c>
      <c r="J7903">
        <v>77</v>
      </c>
      <c r="K7903">
        <v>2.8</v>
      </c>
      <c r="L7903">
        <v>877.81</v>
      </c>
      <c r="M7903">
        <v>105.54</v>
      </c>
      <c r="N7903" t="s">
        <v>50</v>
      </c>
      <c r="O7903">
        <v>5</v>
      </c>
      <c r="P7903" t="str" cm="1">
        <f t="array" ref="P7903">_xlfn.IFS(C7903&lt;25,"18-24", C7903&lt;=35,"25-35", C7903&lt;=50,"36-50",TRUE,"50+")</f>
        <v>50+</v>
      </c>
      <c r="Q7903" t="str">
        <f t="shared" si="861"/>
        <v>new</v>
      </c>
      <c r="R7903" t="str">
        <f t="shared" si="862"/>
        <v>high value</v>
      </c>
      <c r="S7903" t="str">
        <f t="shared" si="863"/>
        <v>High</v>
      </c>
      <c r="T7903" t="str">
        <f t="shared" si="864"/>
        <v>Jan</v>
      </c>
      <c r="U7903">
        <f t="shared" si="865"/>
        <v>2022</v>
      </c>
      <c r="V7903" t="str">
        <f t="shared" si="866"/>
        <v>0-5</v>
      </c>
      <c r="W7903" t="str">
        <f t="shared" si="867"/>
        <v>Slow</v>
      </c>
    </row>
    <row r="7904" spans="1:23" x14ac:dyDescent="0.3">
      <c r="A7904">
        <v>607903</v>
      </c>
      <c r="B7904">
        <v>46893</v>
      </c>
      <c r="C7904">
        <v>62</v>
      </c>
      <c r="D7904" t="s">
        <v>4</v>
      </c>
      <c r="E7904" t="s">
        <v>11</v>
      </c>
      <c r="F7904" t="s">
        <v>18</v>
      </c>
      <c r="G7904" t="s">
        <v>29</v>
      </c>
      <c r="H7904" s="1">
        <v>44925</v>
      </c>
      <c r="I7904" t="s">
        <v>34</v>
      </c>
      <c r="J7904">
        <v>28</v>
      </c>
      <c r="K7904">
        <v>10.6</v>
      </c>
      <c r="L7904">
        <v>1492.65</v>
      </c>
      <c r="M7904">
        <v>70.09</v>
      </c>
      <c r="N7904" t="s">
        <v>50</v>
      </c>
      <c r="O7904">
        <v>4</v>
      </c>
      <c r="P7904" t="str" cm="1">
        <f t="array" ref="P7904">_xlfn.IFS(C7904&lt;25,"18-24", C7904&lt;=35,"25-35", C7904&lt;=50,"36-50",TRUE,"50+")</f>
        <v>50+</v>
      </c>
      <c r="Q7904" t="str">
        <f t="shared" si="861"/>
        <v>new</v>
      </c>
      <c r="R7904" t="str">
        <f t="shared" si="862"/>
        <v>high value</v>
      </c>
      <c r="S7904" t="str">
        <f t="shared" si="863"/>
        <v>medium</v>
      </c>
      <c r="T7904" t="str">
        <f t="shared" si="864"/>
        <v>Dec</v>
      </c>
      <c r="U7904">
        <f t="shared" si="865"/>
        <v>2022</v>
      </c>
      <c r="V7904" t="str">
        <f t="shared" si="866"/>
        <v>10-15</v>
      </c>
      <c r="W7904" t="str">
        <f t="shared" si="867"/>
        <v>Fast</v>
      </c>
    </row>
    <row r="7905" spans="1:23" x14ac:dyDescent="0.3">
      <c r="A7905">
        <v>607904</v>
      </c>
      <c r="B7905">
        <v>56899</v>
      </c>
      <c r="C7905">
        <v>37</v>
      </c>
      <c r="D7905" t="s">
        <v>7</v>
      </c>
      <c r="E7905" t="s">
        <v>13</v>
      </c>
      <c r="F7905" t="s">
        <v>30</v>
      </c>
      <c r="G7905" t="s">
        <v>29</v>
      </c>
      <c r="H7905" s="1">
        <v>45545</v>
      </c>
      <c r="I7905" t="s">
        <v>33</v>
      </c>
      <c r="J7905">
        <v>80</v>
      </c>
      <c r="K7905">
        <v>10.7</v>
      </c>
      <c r="L7905">
        <v>1386.57</v>
      </c>
      <c r="M7905">
        <v>56.3</v>
      </c>
      <c r="N7905" t="s">
        <v>48</v>
      </c>
      <c r="O7905">
        <v>2</v>
      </c>
      <c r="P7905" t="str" cm="1">
        <f t="array" ref="P7905">_xlfn.IFS(C7905&lt;25,"18-24", C7905&lt;=35,"25-35", C7905&lt;=50,"36-50",TRUE,"50+")</f>
        <v>36-50</v>
      </c>
      <c r="Q7905" t="str">
        <f t="shared" si="861"/>
        <v>new</v>
      </c>
      <c r="R7905" t="str">
        <f t="shared" si="862"/>
        <v>high value</v>
      </c>
      <c r="S7905" t="str">
        <f t="shared" si="863"/>
        <v>Low</v>
      </c>
      <c r="T7905" t="str">
        <f t="shared" si="864"/>
        <v>Sep</v>
      </c>
      <c r="U7905">
        <f t="shared" si="865"/>
        <v>2024</v>
      </c>
      <c r="V7905" t="str">
        <f t="shared" si="866"/>
        <v>10-15</v>
      </c>
      <c r="W7905" t="str">
        <f t="shared" si="867"/>
        <v>Slow</v>
      </c>
    </row>
    <row r="7906" spans="1:23" x14ac:dyDescent="0.3">
      <c r="A7906">
        <v>607905</v>
      </c>
      <c r="B7906">
        <v>46551</v>
      </c>
      <c r="C7906">
        <v>38</v>
      </c>
      <c r="D7906" t="s">
        <v>7</v>
      </c>
      <c r="E7906" t="s">
        <v>13</v>
      </c>
      <c r="F7906" t="s">
        <v>30</v>
      </c>
      <c r="G7906" t="s">
        <v>27</v>
      </c>
      <c r="H7906" s="1">
        <v>45363</v>
      </c>
      <c r="I7906" t="s">
        <v>34</v>
      </c>
      <c r="J7906">
        <v>22</v>
      </c>
      <c r="K7906">
        <v>12.9</v>
      </c>
      <c r="L7906">
        <v>424.5</v>
      </c>
      <c r="M7906">
        <v>71.87</v>
      </c>
      <c r="N7906" t="s">
        <v>50</v>
      </c>
      <c r="O7906">
        <v>1</v>
      </c>
      <c r="P7906" t="str" cm="1">
        <f t="array" ref="P7906">_xlfn.IFS(C7906&lt;25,"18-24", C7906&lt;=35,"25-35", C7906&lt;=50,"36-50",TRUE,"50+")</f>
        <v>36-50</v>
      </c>
      <c r="Q7906" t="str">
        <f t="shared" si="861"/>
        <v>new</v>
      </c>
      <c r="R7906" t="str">
        <f t="shared" si="862"/>
        <v>medium</v>
      </c>
      <c r="S7906" t="str">
        <f t="shared" si="863"/>
        <v>Low</v>
      </c>
      <c r="T7906" t="str">
        <f t="shared" si="864"/>
        <v>Mar</v>
      </c>
      <c r="U7906">
        <f t="shared" si="865"/>
        <v>2024</v>
      </c>
      <c r="V7906" t="str">
        <f t="shared" si="866"/>
        <v>10-15</v>
      </c>
      <c r="W7906" t="str">
        <f t="shared" si="867"/>
        <v>Fast</v>
      </c>
    </row>
    <row r="7907" spans="1:23" x14ac:dyDescent="0.3">
      <c r="A7907">
        <v>607906</v>
      </c>
      <c r="B7907">
        <v>86317</v>
      </c>
      <c r="C7907">
        <v>31</v>
      </c>
      <c r="D7907" t="s">
        <v>4</v>
      </c>
      <c r="E7907" t="s">
        <v>16</v>
      </c>
      <c r="F7907" t="s">
        <v>22</v>
      </c>
      <c r="G7907" t="s">
        <v>31</v>
      </c>
      <c r="H7907" s="1">
        <v>45380</v>
      </c>
      <c r="I7907" t="s">
        <v>33</v>
      </c>
      <c r="J7907">
        <v>70</v>
      </c>
      <c r="K7907">
        <v>3.1</v>
      </c>
      <c r="L7907">
        <v>1292.8699999999999</v>
      </c>
      <c r="M7907">
        <v>112.06</v>
      </c>
      <c r="N7907" t="s">
        <v>48</v>
      </c>
      <c r="O7907">
        <v>4</v>
      </c>
      <c r="P7907" t="str" cm="1">
        <f t="array" ref="P7907">_xlfn.IFS(C7907&lt;25,"18-24", C7907&lt;=35,"25-35", C7907&lt;=50,"36-50",TRUE,"50+")</f>
        <v>25-35</v>
      </c>
      <c r="Q7907" t="str">
        <f t="shared" si="861"/>
        <v>new</v>
      </c>
      <c r="R7907" t="str">
        <f t="shared" si="862"/>
        <v>high value</v>
      </c>
      <c r="S7907" t="str">
        <f t="shared" si="863"/>
        <v>medium</v>
      </c>
      <c r="T7907" t="str">
        <f t="shared" si="864"/>
        <v>Mar</v>
      </c>
      <c r="U7907">
        <f t="shared" si="865"/>
        <v>2024</v>
      </c>
      <c r="V7907" t="str">
        <f t="shared" si="866"/>
        <v>0-5</v>
      </c>
      <c r="W7907" t="str">
        <f t="shared" si="867"/>
        <v>Slow</v>
      </c>
    </row>
    <row r="7908" spans="1:23" x14ac:dyDescent="0.3">
      <c r="A7908">
        <v>607907</v>
      </c>
      <c r="B7908">
        <v>87473</v>
      </c>
      <c r="C7908">
        <v>45</v>
      </c>
      <c r="D7908" t="s">
        <v>7</v>
      </c>
      <c r="E7908" t="s">
        <v>5</v>
      </c>
      <c r="F7908" t="s">
        <v>30</v>
      </c>
      <c r="G7908" t="s">
        <v>23</v>
      </c>
      <c r="H7908" s="1">
        <v>44899</v>
      </c>
      <c r="I7908" t="s">
        <v>33</v>
      </c>
      <c r="J7908">
        <v>60</v>
      </c>
      <c r="K7908">
        <v>10.5</v>
      </c>
      <c r="L7908">
        <v>869.77</v>
      </c>
      <c r="M7908">
        <v>96.79</v>
      </c>
      <c r="N7908" t="s">
        <v>50</v>
      </c>
      <c r="O7908">
        <v>5</v>
      </c>
      <c r="P7908" t="str" cm="1">
        <f t="array" ref="P7908">_xlfn.IFS(C7908&lt;25,"18-24", C7908&lt;=35,"25-35", C7908&lt;=50,"36-50",TRUE,"50+")</f>
        <v>36-50</v>
      </c>
      <c r="Q7908" t="str">
        <f t="shared" si="861"/>
        <v>new</v>
      </c>
      <c r="R7908" t="str">
        <f t="shared" si="862"/>
        <v>high value</v>
      </c>
      <c r="S7908" t="str">
        <f t="shared" si="863"/>
        <v>High</v>
      </c>
      <c r="T7908" t="str">
        <f t="shared" si="864"/>
        <v>Dec</v>
      </c>
      <c r="U7908">
        <f t="shared" si="865"/>
        <v>2022</v>
      </c>
      <c r="V7908" t="str">
        <f t="shared" si="866"/>
        <v>10-15</v>
      </c>
      <c r="W7908" t="str">
        <f t="shared" si="867"/>
        <v>Slow</v>
      </c>
    </row>
    <row r="7909" spans="1:23" x14ac:dyDescent="0.3">
      <c r="A7909">
        <v>607908</v>
      </c>
      <c r="B7909">
        <v>70060</v>
      </c>
      <c r="C7909">
        <v>60</v>
      </c>
      <c r="D7909" t="s">
        <v>4</v>
      </c>
      <c r="E7909" t="s">
        <v>13</v>
      </c>
      <c r="F7909" t="s">
        <v>26</v>
      </c>
      <c r="G7909" t="s">
        <v>25</v>
      </c>
      <c r="H7909" s="1">
        <v>45549</v>
      </c>
      <c r="I7909" t="s">
        <v>33</v>
      </c>
      <c r="J7909">
        <v>39</v>
      </c>
      <c r="K7909">
        <v>6.3</v>
      </c>
      <c r="L7909">
        <v>349.66</v>
      </c>
      <c r="M7909">
        <v>71.28</v>
      </c>
      <c r="N7909" t="s">
        <v>47</v>
      </c>
      <c r="O7909">
        <v>3</v>
      </c>
      <c r="P7909" t="str" cm="1">
        <f t="array" ref="P7909">_xlfn.IFS(C7909&lt;25,"18-24", C7909&lt;=35,"25-35", C7909&lt;=50,"36-50",TRUE,"50+")</f>
        <v>50+</v>
      </c>
      <c r="Q7909" t="str">
        <f t="shared" si="861"/>
        <v>new</v>
      </c>
      <c r="R7909" t="str">
        <f t="shared" si="862"/>
        <v>medium</v>
      </c>
      <c r="S7909" t="str">
        <f t="shared" si="863"/>
        <v>medium</v>
      </c>
      <c r="T7909" t="str">
        <f t="shared" si="864"/>
        <v>Sep</v>
      </c>
      <c r="U7909">
        <f t="shared" si="865"/>
        <v>2024</v>
      </c>
      <c r="V7909" t="str">
        <f t="shared" si="866"/>
        <v>5-10</v>
      </c>
      <c r="W7909" t="str">
        <f t="shared" si="867"/>
        <v>Medium</v>
      </c>
    </row>
    <row r="7910" spans="1:23" x14ac:dyDescent="0.3">
      <c r="A7910">
        <v>607909</v>
      </c>
      <c r="B7910">
        <v>30985</v>
      </c>
      <c r="C7910">
        <v>52</v>
      </c>
      <c r="D7910" t="s">
        <v>4</v>
      </c>
      <c r="E7910" t="s">
        <v>15</v>
      </c>
      <c r="F7910" t="s">
        <v>22</v>
      </c>
      <c r="G7910" t="s">
        <v>25</v>
      </c>
      <c r="H7910" s="1">
        <v>45385</v>
      </c>
      <c r="I7910" t="s">
        <v>34</v>
      </c>
      <c r="J7910">
        <v>71</v>
      </c>
      <c r="K7910">
        <v>7</v>
      </c>
      <c r="L7910">
        <v>339.61</v>
      </c>
      <c r="M7910">
        <v>44.7</v>
      </c>
      <c r="N7910" t="s">
        <v>49</v>
      </c>
      <c r="O7910">
        <v>5</v>
      </c>
      <c r="P7910" t="str" cm="1">
        <f t="array" ref="P7910">_xlfn.IFS(C7910&lt;25,"18-24", C7910&lt;=35,"25-35", C7910&lt;=50,"36-50",TRUE,"50+")</f>
        <v>50+</v>
      </c>
      <c r="Q7910" t="str">
        <f t="shared" si="861"/>
        <v>new</v>
      </c>
      <c r="R7910" t="str">
        <f t="shared" si="862"/>
        <v>medium</v>
      </c>
      <c r="S7910" t="str">
        <f t="shared" si="863"/>
        <v>High</v>
      </c>
      <c r="T7910" t="str">
        <f t="shared" si="864"/>
        <v>Apr</v>
      </c>
      <c r="U7910">
        <f t="shared" si="865"/>
        <v>2024</v>
      </c>
      <c r="V7910" t="str">
        <f t="shared" si="866"/>
        <v>5-10</v>
      </c>
      <c r="W7910" t="str">
        <f t="shared" si="867"/>
        <v>Slow</v>
      </c>
    </row>
    <row r="7911" spans="1:23" x14ac:dyDescent="0.3">
      <c r="A7911">
        <v>607910</v>
      </c>
      <c r="B7911">
        <v>87278</v>
      </c>
      <c r="C7911">
        <v>27</v>
      </c>
      <c r="D7911" t="s">
        <v>4</v>
      </c>
      <c r="E7911" t="s">
        <v>5</v>
      </c>
      <c r="F7911" t="s">
        <v>26</v>
      </c>
      <c r="G7911" t="s">
        <v>27</v>
      </c>
      <c r="H7911" s="1">
        <v>45108</v>
      </c>
      <c r="I7911" t="s">
        <v>33</v>
      </c>
      <c r="J7911">
        <v>60</v>
      </c>
      <c r="K7911">
        <v>4.8</v>
      </c>
      <c r="L7911">
        <v>410.25</v>
      </c>
      <c r="M7911">
        <v>70.099999999999994</v>
      </c>
      <c r="N7911" t="s">
        <v>48</v>
      </c>
      <c r="O7911">
        <v>5</v>
      </c>
      <c r="P7911" t="str" cm="1">
        <f t="array" ref="P7911">_xlfn.IFS(C7911&lt;25,"18-24", C7911&lt;=35,"25-35", C7911&lt;=50,"36-50",TRUE,"50+")</f>
        <v>25-35</v>
      </c>
      <c r="Q7911" t="str">
        <f t="shared" si="861"/>
        <v>new</v>
      </c>
      <c r="R7911" t="str">
        <f t="shared" si="862"/>
        <v>medium</v>
      </c>
      <c r="S7911" t="str">
        <f t="shared" si="863"/>
        <v>High</v>
      </c>
      <c r="T7911" t="str">
        <f t="shared" si="864"/>
        <v>Jul</v>
      </c>
      <c r="U7911">
        <f t="shared" si="865"/>
        <v>2023</v>
      </c>
      <c r="V7911" t="str">
        <f t="shared" si="866"/>
        <v>0-5</v>
      </c>
      <c r="W7911" t="str">
        <f t="shared" si="867"/>
        <v>Slow</v>
      </c>
    </row>
    <row r="7912" spans="1:23" x14ac:dyDescent="0.3">
      <c r="A7912">
        <v>607911</v>
      </c>
      <c r="B7912">
        <v>45733</v>
      </c>
      <c r="C7912">
        <v>38</v>
      </c>
      <c r="D7912" t="s">
        <v>7</v>
      </c>
      <c r="E7912" t="s">
        <v>11</v>
      </c>
      <c r="F7912" t="s">
        <v>24</v>
      </c>
      <c r="G7912" t="s">
        <v>23</v>
      </c>
      <c r="H7912" s="1">
        <v>44712</v>
      </c>
      <c r="I7912" t="s">
        <v>34</v>
      </c>
      <c r="J7912">
        <v>76</v>
      </c>
      <c r="K7912">
        <v>12.7</v>
      </c>
      <c r="L7912">
        <v>1148.8</v>
      </c>
      <c r="M7912">
        <v>38.840000000000003</v>
      </c>
      <c r="N7912" t="s">
        <v>49</v>
      </c>
      <c r="O7912">
        <v>5</v>
      </c>
      <c r="P7912" t="str" cm="1">
        <f t="array" ref="P7912">_xlfn.IFS(C7912&lt;25,"18-24", C7912&lt;=35,"25-35", C7912&lt;=50,"36-50",TRUE,"50+")</f>
        <v>36-50</v>
      </c>
      <c r="Q7912" t="str">
        <f t="shared" si="861"/>
        <v>new</v>
      </c>
      <c r="R7912" t="str">
        <f t="shared" si="862"/>
        <v>high value</v>
      </c>
      <c r="S7912" t="str">
        <f t="shared" si="863"/>
        <v>High</v>
      </c>
      <c r="T7912" t="str">
        <f t="shared" si="864"/>
        <v>May</v>
      </c>
      <c r="U7912">
        <f t="shared" si="865"/>
        <v>2022</v>
      </c>
      <c r="V7912" t="str">
        <f t="shared" si="866"/>
        <v>10-15</v>
      </c>
      <c r="W7912" t="str">
        <f t="shared" si="867"/>
        <v>Slow</v>
      </c>
    </row>
    <row r="7913" spans="1:23" x14ac:dyDescent="0.3">
      <c r="A7913">
        <v>607912</v>
      </c>
      <c r="B7913">
        <v>97347</v>
      </c>
      <c r="C7913">
        <v>46</v>
      </c>
      <c r="D7913" t="s">
        <v>4</v>
      </c>
      <c r="E7913" t="s">
        <v>13</v>
      </c>
      <c r="F7913" t="s">
        <v>26</v>
      </c>
      <c r="G7913" t="s">
        <v>23</v>
      </c>
      <c r="H7913" s="1">
        <v>44688</v>
      </c>
      <c r="I7913" t="s">
        <v>33</v>
      </c>
      <c r="J7913">
        <v>73</v>
      </c>
      <c r="K7913">
        <v>3.1</v>
      </c>
      <c r="L7913">
        <v>778.05</v>
      </c>
      <c r="M7913">
        <v>22.18</v>
      </c>
      <c r="N7913" t="s">
        <v>48</v>
      </c>
      <c r="O7913">
        <v>3</v>
      </c>
      <c r="P7913" t="str" cm="1">
        <f t="array" ref="P7913">_xlfn.IFS(C7913&lt;25,"18-24", C7913&lt;=35,"25-35", C7913&lt;=50,"36-50",TRUE,"50+")</f>
        <v>36-50</v>
      </c>
      <c r="Q7913" t="str">
        <f t="shared" si="861"/>
        <v>new</v>
      </c>
      <c r="R7913" t="str">
        <f t="shared" si="862"/>
        <v>high value</v>
      </c>
      <c r="S7913" t="str">
        <f t="shared" si="863"/>
        <v>medium</v>
      </c>
      <c r="T7913" t="str">
        <f t="shared" si="864"/>
        <v>May</v>
      </c>
      <c r="U7913">
        <f t="shared" si="865"/>
        <v>2022</v>
      </c>
      <c r="V7913" t="str">
        <f t="shared" si="866"/>
        <v>0-5</v>
      </c>
      <c r="W7913" t="str">
        <f t="shared" si="867"/>
        <v>Slow</v>
      </c>
    </row>
    <row r="7914" spans="1:23" x14ac:dyDescent="0.3">
      <c r="A7914">
        <v>607913</v>
      </c>
      <c r="B7914">
        <v>49961</v>
      </c>
      <c r="C7914">
        <v>58</v>
      </c>
      <c r="D7914" t="s">
        <v>4</v>
      </c>
      <c r="E7914" t="s">
        <v>15</v>
      </c>
      <c r="F7914" t="s">
        <v>32</v>
      </c>
      <c r="G7914" t="s">
        <v>27</v>
      </c>
      <c r="H7914" s="1">
        <v>45288</v>
      </c>
      <c r="I7914" t="s">
        <v>34</v>
      </c>
      <c r="J7914">
        <v>75</v>
      </c>
      <c r="K7914">
        <v>1.1000000000000001</v>
      </c>
      <c r="L7914">
        <v>1236.3399999999999</v>
      </c>
      <c r="M7914">
        <v>115.82</v>
      </c>
      <c r="N7914" t="s">
        <v>48</v>
      </c>
      <c r="O7914">
        <v>2</v>
      </c>
      <c r="P7914" t="str" cm="1">
        <f t="array" ref="P7914">_xlfn.IFS(C7914&lt;25,"18-24", C7914&lt;=35,"25-35", C7914&lt;=50,"36-50",TRUE,"50+")</f>
        <v>50+</v>
      </c>
      <c r="Q7914" t="str">
        <f t="shared" si="861"/>
        <v>new</v>
      </c>
      <c r="R7914" t="str">
        <f t="shared" si="862"/>
        <v>high value</v>
      </c>
      <c r="S7914" t="str">
        <f t="shared" si="863"/>
        <v>Low</v>
      </c>
      <c r="T7914" t="str">
        <f t="shared" si="864"/>
        <v>Dec</v>
      </c>
      <c r="U7914">
        <f t="shared" si="865"/>
        <v>2023</v>
      </c>
      <c r="V7914" t="str">
        <f t="shared" si="866"/>
        <v>0-5</v>
      </c>
      <c r="W7914" t="str">
        <f t="shared" si="867"/>
        <v>Slow</v>
      </c>
    </row>
    <row r="7915" spans="1:23" x14ac:dyDescent="0.3">
      <c r="A7915">
        <v>607914</v>
      </c>
      <c r="B7915">
        <v>54054</v>
      </c>
      <c r="C7915">
        <v>27</v>
      </c>
      <c r="D7915" t="s">
        <v>4</v>
      </c>
      <c r="E7915" t="s">
        <v>8</v>
      </c>
      <c r="F7915" t="s">
        <v>26</v>
      </c>
      <c r="G7915" t="s">
        <v>23</v>
      </c>
      <c r="H7915" s="1">
        <v>45042</v>
      </c>
      <c r="I7915" t="s">
        <v>33</v>
      </c>
      <c r="J7915">
        <v>64</v>
      </c>
      <c r="K7915">
        <v>2</v>
      </c>
      <c r="L7915">
        <v>429.68</v>
      </c>
      <c r="M7915">
        <v>54.33</v>
      </c>
      <c r="N7915" t="s">
        <v>47</v>
      </c>
      <c r="O7915">
        <v>2</v>
      </c>
      <c r="P7915" t="str" cm="1">
        <f t="array" ref="P7915">_xlfn.IFS(C7915&lt;25,"18-24", C7915&lt;=35,"25-35", C7915&lt;=50,"36-50",TRUE,"50+")</f>
        <v>25-35</v>
      </c>
      <c r="Q7915" t="str">
        <f t="shared" si="861"/>
        <v>new</v>
      </c>
      <c r="R7915" t="str">
        <f t="shared" si="862"/>
        <v>medium</v>
      </c>
      <c r="S7915" t="str">
        <f t="shared" si="863"/>
        <v>Low</v>
      </c>
      <c r="T7915" t="str">
        <f t="shared" si="864"/>
        <v>Apr</v>
      </c>
      <c r="U7915">
        <f t="shared" si="865"/>
        <v>2023</v>
      </c>
      <c r="V7915" t="str">
        <f t="shared" si="866"/>
        <v>0-5</v>
      </c>
      <c r="W7915" t="str">
        <f t="shared" si="867"/>
        <v>Slow</v>
      </c>
    </row>
    <row r="7916" spans="1:23" x14ac:dyDescent="0.3">
      <c r="A7916">
        <v>607915</v>
      </c>
      <c r="B7916">
        <v>22103</v>
      </c>
      <c r="C7916">
        <v>36</v>
      </c>
      <c r="D7916" t="s">
        <v>4</v>
      </c>
      <c r="E7916" t="s">
        <v>13</v>
      </c>
      <c r="F7916" t="s">
        <v>26</v>
      </c>
      <c r="G7916" t="s">
        <v>23</v>
      </c>
      <c r="H7916" s="1">
        <v>45304</v>
      </c>
      <c r="I7916" t="s">
        <v>34</v>
      </c>
      <c r="J7916">
        <v>79</v>
      </c>
      <c r="K7916">
        <v>5.7</v>
      </c>
      <c r="L7916">
        <v>1094.1500000000001</v>
      </c>
      <c r="M7916">
        <v>44.05</v>
      </c>
      <c r="N7916" t="s">
        <v>47</v>
      </c>
      <c r="O7916">
        <v>2</v>
      </c>
      <c r="P7916" t="str" cm="1">
        <f t="array" ref="P7916">_xlfn.IFS(C7916&lt;25,"18-24", C7916&lt;=35,"25-35", C7916&lt;=50,"36-50",TRUE,"50+")</f>
        <v>36-50</v>
      </c>
      <c r="Q7916" t="str">
        <f t="shared" si="861"/>
        <v>new</v>
      </c>
      <c r="R7916" t="str">
        <f t="shared" si="862"/>
        <v>high value</v>
      </c>
      <c r="S7916" t="str">
        <f t="shared" si="863"/>
        <v>Low</v>
      </c>
      <c r="T7916" t="str">
        <f t="shared" si="864"/>
        <v>Jan</v>
      </c>
      <c r="U7916">
        <f t="shared" si="865"/>
        <v>2024</v>
      </c>
      <c r="V7916" t="str">
        <f t="shared" si="866"/>
        <v>5-10</v>
      </c>
      <c r="W7916" t="str">
        <f t="shared" si="867"/>
        <v>Slow</v>
      </c>
    </row>
    <row r="7917" spans="1:23" x14ac:dyDescent="0.3">
      <c r="A7917">
        <v>607916</v>
      </c>
      <c r="B7917">
        <v>79298</v>
      </c>
      <c r="C7917">
        <v>21</v>
      </c>
      <c r="D7917" t="s">
        <v>7</v>
      </c>
      <c r="E7917" t="s">
        <v>13</v>
      </c>
      <c r="F7917" t="s">
        <v>26</v>
      </c>
      <c r="G7917" t="s">
        <v>27</v>
      </c>
      <c r="H7917" s="1">
        <v>45564</v>
      </c>
      <c r="I7917" t="s">
        <v>33</v>
      </c>
      <c r="J7917">
        <v>45</v>
      </c>
      <c r="K7917">
        <v>2.7</v>
      </c>
      <c r="L7917">
        <v>834.39</v>
      </c>
      <c r="M7917">
        <v>118.38</v>
      </c>
      <c r="N7917" t="s">
        <v>49</v>
      </c>
      <c r="O7917">
        <v>3</v>
      </c>
      <c r="P7917" t="str" cm="1">
        <f t="array" ref="P7917">_xlfn.IFS(C7917&lt;25,"18-24", C7917&lt;=35,"25-35", C7917&lt;=50,"36-50",TRUE,"50+")</f>
        <v>18-24</v>
      </c>
      <c r="Q7917" t="str">
        <f t="shared" si="861"/>
        <v>new</v>
      </c>
      <c r="R7917" t="str">
        <f t="shared" si="862"/>
        <v>high value</v>
      </c>
      <c r="S7917" t="str">
        <f t="shared" si="863"/>
        <v>medium</v>
      </c>
      <c r="T7917" t="str">
        <f t="shared" si="864"/>
        <v>Sep</v>
      </c>
      <c r="U7917">
        <f t="shared" si="865"/>
        <v>2024</v>
      </c>
      <c r="V7917" t="str">
        <f t="shared" si="866"/>
        <v>0-5</v>
      </c>
      <c r="W7917" t="str">
        <f t="shared" si="867"/>
        <v>Medium</v>
      </c>
    </row>
    <row r="7918" spans="1:23" x14ac:dyDescent="0.3">
      <c r="A7918">
        <v>607917</v>
      </c>
      <c r="B7918">
        <v>33910</v>
      </c>
      <c r="C7918">
        <v>23</v>
      </c>
      <c r="D7918" t="s">
        <v>4</v>
      </c>
      <c r="E7918" t="s">
        <v>5</v>
      </c>
      <c r="F7918" t="s">
        <v>32</v>
      </c>
      <c r="G7918" t="s">
        <v>29</v>
      </c>
      <c r="H7918" s="1">
        <v>45307</v>
      </c>
      <c r="I7918" t="s">
        <v>34</v>
      </c>
      <c r="J7918">
        <v>52</v>
      </c>
      <c r="K7918">
        <v>6.8</v>
      </c>
      <c r="L7918">
        <v>1432.18</v>
      </c>
      <c r="M7918">
        <v>37.590000000000003</v>
      </c>
      <c r="N7918" t="s">
        <v>50</v>
      </c>
      <c r="O7918">
        <v>1</v>
      </c>
      <c r="P7918" t="str" cm="1">
        <f t="array" ref="P7918">_xlfn.IFS(C7918&lt;25,"18-24", C7918&lt;=35,"25-35", C7918&lt;=50,"36-50",TRUE,"50+")</f>
        <v>18-24</v>
      </c>
      <c r="Q7918" t="str">
        <f t="shared" si="861"/>
        <v>new</v>
      </c>
      <c r="R7918" t="str">
        <f t="shared" si="862"/>
        <v>high value</v>
      </c>
      <c r="S7918" t="str">
        <f t="shared" si="863"/>
        <v>Low</v>
      </c>
      <c r="T7918" t="str">
        <f t="shared" si="864"/>
        <v>Jan</v>
      </c>
      <c r="U7918">
        <f t="shared" si="865"/>
        <v>2024</v>
      </c>
      <c r="V7918" t="str">
        <f t="shared" si="866"/>
        <v>5-10</v>
      </c>
      <c r="W7918" t="str">
        <f t="shared" si="867"/>
        <v>Slow</v>
      </c>
    </row>
    <row r="7919" spans="1:23" x14ac:dyDescent="0.3">
      <c r="A7919">
        <v>607918</v>
      </c>
      <c r="B7919">
        <v>14031</v>
      </c>
      <c r="C7919">
        <v>18</v>
      </c>
      <c r="D7919" t="s">
        <v>4</v>
      </c>
      <c r="E7919" t="s">
        <v>5</v>
      </c>
      <c r="F7919" t="s">
        <v>24</v>
      </c>
      <c r="G7919" t="s">
        <v>31</v>
      </c>
      <c r="H7919" s="1">
        <v>45521</v>
      </c>
      <c r="I7919" t="s">
        <v>34</v>
      </c>
      <c r="J7919">
        <v>24</v>
      </c>
      <c r="K7919">
        <v>10</v>
      </c>
      <c r="L7919">
        <v>603.16999999999996</v>
      </c>
      <c r="M7919">
        <v>34.49</v>
      </c>
      <c r="N7919" t="s">
        <v>47</v>
      </c>
      <c r="O7919">
        <v>2</v>
      </c>
      <c r="P7919" t="str" cm="1">
        <f t="array" ref="P7919">_xlfn.IFS(C7919&lt;25,"18-24", C7919&lt;=35,"25-35", C7919&lt;=50,"36-50",TRUE,"50+")</f>
        <v>18-24</v>
      </c>
      <c r="Q7919" t="str">
        <f t="shared" si="861"/>
        <v>new</v>
      </c>
      <c r="R7919" t="str">
        <f t="shared" si="862"/>
        <v>high value</v>
      </c>
      <c r="S7919" t="str">
        <f t="shared" si="863"/>
        <v>Low</v>
      </c>
      <c r="T7919" t="str">
        <f t="shared" si="864"/>
        <v>Aug</v>
      </c>
      <c r="U7919">
        <f t="shared" si="865"/>
        <v>2024</v>
      </c>
      <c r="V7919" t="str">
        <f t="shared" si="866"/>
        <v>5-10</v>
      </c>
      <c r="W7919" t="str">
        <f t="shared" si="867"/>
        <v>Fast</v>
      </c>
    </row>
    <row r="7920" spans="1:23" x14ac:dyDescent="0.3">
      <c r="A7920">
        <v>607919</v>
      </c>
      <c r="B7920">
        <v>76929</v>
      </c>
      <c r="C7920">
        <v>21</v>
      </c>
      <c r="D7920" t="s">
        <v>7</v>
      </c>
      <c r="E7920" t="s">
        <v>15</v>
      </c>
      <c r="F7920" t="s">
        <v>26</v>
      </c>
      <c r="G7920" t="s">
        <v>25</v>
      </c>
      <c r="H7920" s="1">
        <v>44984</v>
      </c>
      <c r="I7920" t="s">
        <v>34</v>
      </c>
      <c r="J7920">
        <v>53</v>
      </c>
      <c r="K7920">
        <v>2.2999999999999998</v>
      </c>
      <c r="L7920">
        <v>1153.3699999999999</v>
      </c>
      <c r="M7920">
        <v>33.380000000000003</v>
      </c>
      <c r="N7920" t="s">
        <v>47</v>
      </c>
      <c r="O7920">
        <v>2</v>
      </c>
      <c r="P7920" t="str" cm="1">
        <f t="array" ref="P7920">_xlfn.IFS(C7920&lt;25,"18-24", C7920&lt;=35,"25-35", C7920&lt;=50,"36-50",TRUE,"50+")</f>
        <v>18-24</v>
      </c>
      <c r="Q7920" t="str">
        <f t="shared" si="861"/>
        <v>new</v>
      </c>
      <c r="R7920" t="str">
        <f t="shared" si="862"/>
        <v>high value</v>
      </c>
      <c r="S7920" t="str">
        <f t="shared" si="863"/>
        <v>Low</v>
      </c>
      <c r="T7920" t="str">
        <f t="shared" si="864"/>
        <v>Feb</v>
      </c>
      <c r="U7920">
        <f t="shared" si="865"/>
        <v>2023</v>
      </c>
      <c r="V7920" t="str">
        <f t="shared" si="866"/>
        <v>0-5</v>
      </c>
      <c r="W7920" t="str">
        <f t="shared" si="867"/>
        <v>Slow</v>
      </c>
    </row>
    <row r="7921" spans="1:23" x14ac:dyDescent="0.3">
      <c r="A7921">
        <v>607920</v>
      </c>
      <c r="B7921">
        <v>25743</v>
      </c>
      <c r="C7921">
        <v>28</v>
      </c>
      <c r="D7921" t="s">
        <v>4</v>
      </c>
      <c r="E7921" t="s">
        <v>16</v>
      </c>
      <c r="F7921" t="s">
        <v>30</v>
      </c>
      <c r="G7921" t="s">
        <v>21</v>
      </c>
      <c r="H7921" s="1">
        <v>45445</v>
      </c>
      <c r="I7921" t="s">
        <v>33</v>
      </c>
      <c r="J7921">
        <v>81</v>
      </c>
      <c r="K7921">
        <v>6</v>
      </c>
      <c r="L7921">
        <v>380.34</v>
      </c>
      <c r="M7921">
        <v>104.54</v>
      </c>
      <c r="N7921" t="s">
        <v>49</v>
      </c>
      <c r="O7921">
        <v>3</v>
      </c>
      <c r="P7921" t="str" cm="1">
        <f t="array" ref="P7921">_xlfn.IFS(C7921&lt;25,"18-24", C7921&lt;=35,"25-35", C7921&lt;=50,"36-50",TRUE,"50+")</f>
        <v>25-35</v>
      </c>
      <c r="Q7921" t="str">
        <f t="shared" si="861"/>
        <v>new</v>
      </c>
      <c r="R7921" t="str">
        <f t="shared" si="862"/>
        <v>medium</v>
      </c>
      <c r="S7921" t="str">
        <f t="shared" si="863"/>
        <v>medium</v>
      </c>
      <c r="T7921" t="str">
        <f t="shared" si="864"/>
        <v>Jun</v>
      </c>
      <c r="U7921">
        <f t="shared" si="865"/>
        <v>2024</v>
      </c>
      <c r="V7921" t="str">
        <f t="shared" si="866"/>
        <v>5-10</v>
      </c>
      <c r="W7921" t="str">
        <f t="shared" si="867"/>
        <v>Slow</v>
      </c>
    </row>
    <row r="7922" spans="1:23" x14ac:dyDescent="0.3">
      <c r="A7922">
        <v>607921</v>
      </c>
      <c r="B7922">
        <v>50881</v>
      </c>
      <c r="C7922">
        <v>45</v>
      </c>
      <c r="D7922" t="s">
        <v>7</v>
      </c>
      <c r="E7922" t="s">
        <v>13</v>
      </c>
      <c r="F7922" t="s">
        <v>28</v>
      </c>
      <c r="G7922" t="s">
        <v>21</v>
      </c>
      <c r="H7922" s="1">
        <v>45322</v>
      </c>
      <c r="I7922" t="s">
        <v>34</v>
      </c>
      <c r="J7922">
        <v>61</v>
      </c>
      <c r="K7922">
        <v>9.8000000000000007</v>
      </c>
      <c r="L7922">
        <v>1339.93</v>
      </c>
      <c r="M7922">
        <v>111.64</v>
      </c>
      <c r="N7922" t="s">
        <v>50</v>
      </c>
      <c r="O7922">
        <v>1</v>
      </c>
      <c r="P7922" t="str" cm="1">
        <f t="array" ref="P7922">_xlfn.IFS(C7922&lt;25,"18-24", C7922&lt;=35,"25-35", C7922&lt;=50,"36-50",TRUE,"50+")</f>
        <v>36-50</v>
      </c>
      <c r="Q7922" t="str">
        <f t="shared" si="861"/>
        <v>new</v>
      </c>
      <c r="R7922" t="str">
        <f t="shared" si="862"/>
        <v>high value</v>
      </c>
      <c r="S7922" t="str">
        <f t="shared" si="863"/>
        <v>Low</v>
      </c>
      <c r="T7922" t="str">
        <f t="shared" si="864"/>
        <v>Jan</v>
      </c>
      <c r="U7922">
        <f t="shared" si="865"/>
        <v>2024</v>
      </c>
      <c r="V7922" t="str">
        <f t="shared" si="866"/>
        <v>5-10</v>
      </c>
      <c r="W7922" t="str">
        <f t="shared" si="867"/>
        <v>Slow</v>
      </c>
    </row>
    <row r="7923" spans="1:23" x14ac:dyDescent="0.3">
      <c r="A7923">
        <v>607922</v>
      </c>
      <c r="B7923">
        <v>57629</v>
      </c>
      <c r="C7923">
        <v>21</v>
      </c>
      <c r="D7923" t="s">
        <v>7</v>
      </c>
      <c r="E7923" t="s">
        <v>11</v>
      </c>
      <c r="F7923" t="s">
        <v>26</v>
      </c>
      <c r="G7923" t="s">
        <v>31</v>
      </c>
      <c r="H7923" s="1">
        <v>44982</v>
      </c>
      <c r="I7923" t="s">
        <v>34</v>
      </c>
      <c r="J7923">
        <v>51</v>
      </c>
      <c r="K7923">
        <v>8.6</v>
      </c>
      <c r="L7923">
        <v>467.8</v>
      </c>
      <c r="M7923">
        <v>76.91</v>
      </c>
      <c r="N7923" t="s">
        <v>48</v>
      </c>
      <c r="O7923">
        <v>5</v>
      </c>
      <c r="P7923" t="str" cm="1">
        <f t="array" ref="P7923">_xlfn.IFS(C7923&lt;25,"18-24", C7923&lt;=35,"25-35", C7923&lt;=50,"36-50",TRUE,"50+")</f>
        <v>18-24</v>
      </c>
      <c r="Q7923" t="str">
        <f t="shared" si="861"/>
        <v>repeat</v>
      </c>
      <c r="R7923" t="str">
        <f t="shared" si="862"/>
        <v>medium</v>
      </c>
      <c r="S7923" t="str">
        <f t="shared" si="863"/>
        <v>High</v>
      </c>
      <c r="T7923" t="str">
        <f t="shared" si="864"/>
        <v>Feb</v>
      </c>
      <c r="U7923">
        <f t="shared" si="865"/>
        <v>2023</v>
      </c>
      <c r="V7923" t="str">
        <f t="shared" si="866"/>
        <v>5-10</v>
      </c>
      <c r="W7923" t="str">
        <f t="shared" si="867"/>
        <v>Slow</v>
      </c>
    </row>
    <row r="7924" spans="1:23" x14ac:dyDescent="0.3">
      <c r="A7924">
        <v>607923</v>
      </c>
      <c r="B7924">
        <v>39355</v>
      </c>
      <c r="C7924">
        <v>52</v>
      </c>
      <c r="D7924" t="s">
        <v>4</v>
      </c>
      <c r="E7924" t="s">
        <v>11</v>
      </c>
      <c r="F7924" t="s">
        <v>32</v>
      </c>
      <c r="G7924" t="s">
        <v>27</v>
      </c>
      <c r="H7924" s="1">
        <v>44654</v>
      </c>
      <c r="I7924" t="s">
        <v>34</v>
      </c>
      <c r="J7924">
        <v>70</v>
      </c>
      <c r="K7924">
        <v>11.9</v>
      </c>
      <c r="L7924">
        <v>486.33</v>
      </c>
      <c r="M7924">
        <v>63</v>
      </c>
      <c r="N7924" t="s">
        <v>49</v>
      </c>
      <c r="O7924">
        <v>3</v>
      </c>
      <c r="P7924" t="str" cm="1">
        <f t="array" ref="P7924">_xlfn.IFS(C7924&lt;25,"18-24", C7924&lt;=35,"25-35", C7924&lt;=50,"36-50",TRUE,"50+")</f>
        <v>50+</v>
      </c>
      <c r="Q7924" t="str">
        <f t="shared" si="861"/>
        <v>new</v>
      </c>
      <c r="R7924" t="str">
        <f t="shared" si="862"/>
        <v>medium</v>
      </c>
      <c r="S7924" t="str">
        <f t="shared" si="863"/>
        <v>medium</v>
      </c>
      <c r="T7924" t="str">
        <f t="shared" si="864"/>
        <v>Apr</v>
      </c>
      <c r="U7924">
        <f t="shared" si="865"/>
        <v>2022</v>
      </c>
      <c r="V7924" t="str">
        <f t="shared" si="866"/>
        <v>10-15</v>
      </c>
      <c r="W7924" t="str">
        <f t="shared" si="867"/>
        <v>Slow</v>
      </c>
    </row>
    <row r="7925" spans="1:23" x14ac:dyDescent="0.3">
      <c r="A7925">
        <v>607924</v>
      </c>
      <c r="B7925">
        <v>75720</v>
      </c>
      <c r="C7925">
        <v>60</v>
      </c>
      <c r="D7925" t="s">
        <v>7</v>
      </c>
      <c r="E7925" t="s">
        <v>13</v>
      </c>
      <c r="F7925" t="s">
        <v>32</v>
      </c>
      <c r="G7925" t="s">
        <v>29</v>
      </c>
      <c r="H7925" s="1">
        <v>44722</v>
      </c>
      <c r="I7925" t="s">
        <v>33</v>
      </c>
      <c r="J7925">
        <v>67</v>
      </c>
      <c r="K7925">
        <v>4.8</v>
      </c>
      <c r="L7925">
        <v>1437.41</v>
      </c>
      <c r="M7925">
        <v>69.61</v>
      </c>
      <c r="N7925" t="s">
        <v>48</v>
      </c>
      <c r="O7925">
        <v>4</v>
      </c>
      <c r="P7925" t="str" cm="1">
        <f t="array" ref="P7925">_xlfn.IFS(C7925&lt;25,"18-24", C7925&lt;=35,"25-35", C7925&lt;=50,"36-50",TRUE,"50+")</f>
        <v>50+</v>
      </c>
      <c r="Q7925" t="str">
        <f t="shared" si="861"/>
        <v>repeat</v>
      </c>
      <c r="R7925" t="str">
        <f t="shared" si="862"/>
        <v>high value</v>
      </c>
      <c r="S7925" t="str">
        <f t="shared" si="863"/>
        <v>medium</v>
      </c>
      <c r="T7925" t="str">
        <f t="shared" si="864"/>
        <v>Jun</v>
      </c>
      <c r="U7925">
        <f t="shared" si="865"/>
        <v>2022</v>
      </c>
      <c r="V7925" t="str">
        <f t="shared" si="866"/>
        <v>0-5</v>
      </c>
      <c r="W7925" t="str">
        <f t="shared" si="867"/>
        <v>Slow</v>
      </c>
    </row>
    <row r="7926" spans="1:23" x14ac:dyDescent="0.3">
      <c r="A7926">
        <v>607925</v>
      </c>
      <c r="B7926">
        <v>74233</v>
      </c>
      <c r="C7926">
        <v>56</v>
      </c>
      <c r="D7926" t="s">
        <v>7</v>
      </c>
      <c r="E7926" t="s">
        <v>13</v>
      </c>
      <c r="F7926" t="s">
        <v>22</v>
      </c>
      <c r="G7926" t="s">
        <v>23</v>
      </c>
      <c r="H7926" s="1">
        <v>44859</v>
      </c>
      <c r="I7926" t="s">
        <v>33</v>
      </c>
      <c r="J7926">
        <v>58</v>
      </c>
      <c r="K7926">
        <v>2</v>
      </c>
      <c r="L7926">
        <v>333.98</v>
      </c>
      <c r="M7926">
        <v>51.7</v>
      </c>
      <c r="N7926" t="s">
        <v>50</v>
      </c>
      <c r="O7926">
        <v>3</v>
      </c>
      <c r="P7926" t="str" cm="1">
        <f t="array" ref="P7926">_xlfn.IFS(C7926&lt;25,"18-24", C7926&lt;=35,"25-35", C7926&lt;=50,"36-50",TRUE,"50+")</f>
        <v>50+</v>
      </c>
      <c r="Q7926" t="str">
        <f t="shared" si="861"/>
        <v>new</v>
      </c>
      <c r="R7926" t="str">
        <f t="shared" si="862"/>
        <v>medium</v>
      </c>
      <c r="S7926" t="str">
        <f t="shared" si="863"/>
        <v>medium</v>
      </c>
      <c r="T7926" t="str">
        <f t="shared" si="864"/>
        <v>Oct</v>
      </c>
      <c r="U7926">
        <f t="shared" si="865"/>
        <v>2022</v>
      </c>
      <c r="V7926" t="str">
        <f t="shared" si="866"/>
        <v>0-5</v>
      </c>
      <c r="W7926" t="str">
        <f t="shared" si="867"/>
        <v>Slow</v>
      </c>
    </row>
    <row r="7927" spans="1:23" x14ac:dyDescent="0.3">
      <c r="A7927">
        <v>607926</v>
      </c>
      <c r="B7927">
        <v>90086</v>
      </c>
      <c r="C7927">
        <v>41</v>
      </c>
      <c r="D7927" t="s">
        <v>7</v>
      </c>
      <c r="E7927" t="s">
        <v>13</v>
      </c>
      <c r="F7927" t="s">
        <v>28</v>
      </c>
      <c r="G7927" t="s">
        <v>31</v>
      </c>
      <c r="H7927" s="1">
        <v>45584</v>
      </c>
      <c r="I7927" t="s">
        <v>33</v>
      </c>
      <c r="J7927">
        <v>79</v>
      </c>
      <c r="K7927">
        <v>11.3</v>
      </c>
      <c r="L7927">
        <v>320.7</v>
      </c>
      <c r="M7927">
        <v>110.25</v>
      </c>
      <c r="N7927" t="s">
        <v>49</v>
      </c>
      <c r="O7927">
        <v>3</v>
      </c>
      <c r="P7927" t="str" cm="1">
        <f t="array" ref="P7927">_xlfn.IFS(C7927&lt;25,"18-24", C7927&lt;=35,"25-35", C7927&lt;=50,"36-50",TRUE,"50+")</f>
        <v>36-50</v>
      </c>
      <c r="Q7927" t="str">
        <f t="shared" si="861"/>
        <v>new</v>
      </c>
      <c r="R7927" t="str">
        <f t="shared" si="862"/>
        <v>medium</v>
      </c>
      <c r="S7927" t="str">
        <f t="shared" si="863"/>
        <v>medium</v>
      </c>
      <c r="T7927" t="str">
        <f t="shared" si="864"/>
        <v>Oct</v>
      </c>
      <c r="U7927">
        <f t="shared" si="865"/>
        <v>2024</v>
      </c>
      <c r="V7927" t="str">
        <f t="shared" si="866"/>
        <v>10-15</v>
      </c>
      <c r="W7927" t="str">
        <f t="shared" si="867"/>
        <v>Slow</v>
      </c>
    </row>
    <row r="7928" spans="1:23" x14ac:dyDescent="0.3">
      <c r="A7928">
        <v>607927</v>
      </c>
      <c r="B7928">
        <v>22440</v>
      </c>
      <c r="C7928">
        <v>19</v>
      </c>
      <c r="D7928" t="s">
        <v>4</v>
      </c>
      <c r="E7928" t="s">
        <v>8</v>
      </c>
      <c r="F7928" t="s">
        <v>32</v>
      </c>
      <c r="G7928" t="s">
        <v>21</v>
      </c>
      <c r="H7928" s="1">
        <v>44855</v>
      </c>
      <c r="I7928" t="s">
        <v>34</v>
      </c>
      <c r="J7928">
        <v>71</v>
      </c>
      <c r="K7928">
        <v>10.9</v>
      </c>
      <c r="L7928">
        <v>1465.86</v>
      </c>
      <c r="M7928">
        <v>101.41</v>
      </c>
      <c r="N7928" t="s">
        <v>50</v>
      </c>
      <c r="O7928">
        <v>3</v>
      </c>
      <c r="P7928" t="str" cm="1">
        <f t="array" ref="P7928">_xlfn.IFS(C7928&lt;25,"18-24", C7928&lt;=35,"25-35", C7928&lt;=50,"36-50",TRUE,"50+")</f>
        <v>18-24</v>
      </c>
      <c r="Q7928" t="str">
        <f t="shared" si="861"/>
        <v>new</v>
      </c>
      <c r="R7928" t="str">
        <f t="shared" si="862"/>
        <v>high value</v>
      </c>
      <c r="S7928" t="str">
        <f t="shared" si="863"/>
        <v>medium</v>
      </c>
      <c r="T7928" t="str">
        <f t="shared" si="864"/>
        <v>Oct</v>
      </c>
      <c r="U7928">
        <f t="shared" si="865"/>
        <v>2022</v>
      </c>
      <c r="V7928" t="str">
        <f t="shared" si="866"/>
        <v>10-15</v>
      </c>
      <c r="W7928" t="str">
        <f t="shared" si="867"/>
        <v>Slow</v>
      </c>
    </row>
    <row r="7929" spans="1:23" x14ac:dyDescent="0.3">
      <c r="A7929">
        <v>607928</v>
      </c>
      <c r="B7929">
        <v>28595</v>
      </c>
      <c r="C7929">
        <v>24</v>
      </c>
      <c r="D7929" t="s">
        <v>4</v>
      </c>
      <c r="E7929" t="s">
        <v>16</v>
      </c>
      <c r="F7929" t="s">
        <v>22</v>
      </c>
      <c r="G7929" t="s">
        <v>25</v>
      </c>
      <c r="H7929" s="1">
        <v>45121</v>
      </c>
      <c r="I7929" t="s">
        <v>33</v>
      </c>
      <c r="J7929">
        <v>74</v>
      </c>
      <c r="K7929">
        <v>10.5</v>
      </c>
      <c r="L7929">
        <v>370.94</v>
      </c>
      <c r="M7929">
        <v>60.08</v>
      </c>
      <c r="N7929" t="s">
        <v>50</v>
      </c>
      <c r="O7929">
        <v>4</v>
      </c>
      <c r="P7929" t="str" cm="1">
        <f t="array" ref="P7929">_xlfn.IFS(C7929&lt;25,"18-24", C7929&lt;=35,"25-35", C7929&lt;=50,"36-50",TRUE,"50+")</f>
        <v>18-24</v>
      </c>
      <c r="Q7929" t="str">
        <f t="shared" si="861"/>
        <v>new</v>
      </c>
      <c r="R7929" t="str">
        <f t="shared" si="862"/>
        <v>medium</v>
      </c>
      <c r="S7929" t="str">
        <f t="shared" si="863"/>
        <v>medium</v>
      </c>
      <c r="T7929" t="str">
        <f t="shared" si="864"/>
        <v>Jul</v>
      </c>
      <c r="U7929">
        <f t="shared" si="865"/>
        <v>2023</v>
      </c>
      <c r="V7929" t="str">
        <f t="shared" si="866"/>
        <v>10-15</v>
      </c>
      <c r="W7929" t="str">
        <f t="shared" si="867"/>
        <v>Slow</v>
      </c>
    </row>
    <row r="7930" spans="1:23" x14ac:dyDescent="0.3">
      <c r="A7930">
        <v>607929</v>
      </c>
      <c r="B7930">
        <v>94447</v>
      </c>
      <c r="C7930">
        <v>61</v>
      </c>
      <c r="D7930" t="s">
        <v>4</v>
      </c>
      <c r="E7930" t="s">
        <v>13</v>
      </c>
      <c r="F7930" t="s">
        <v>18</v>
      </c>
      <c r="G7930" t="s">
        <v>21</v>
      </c>
      <c r="H7930" s="1">
        <v>44820</v>
      </c>
      <c r="I7930" t="s">
        <v>33</v>
      </c>
      <c r="J7930">
        <v>48</v>
      </c>
      <c r="K7930">
        <v>11.4</v>
      </c>
      <c r="L7930">
        <v>837.68</v>
      </c>
      <c r="M7930">
        <v>96.16</v>
      </c>
      <c r="N7930" t="s">
        <v>50</v>
      </c>
      <c r="O7930">
        <v>5</v>
      </c>
      <c r="P7930" t="str" cm="1">
        <f t="array" ref="P7930">_xlfn.IFS(C7930&lt;25,"18-24", C7930&lt;=35,"25-35", C7930&lt;=50,"36-50",TRUE,"50+")</f>
        <v>50+</v>
      </c>
      <c r="Q7930" t="str">
        <f t="shared" si="861"/>
        <v>new</v>
      </c>
      <c r="R7930" t="str">
        <f t="shared" si="862"/>
        <v>high value</v>
      </c>
      <c r="S7930" t="str">
        <f t="shared" si="863"/>
        <v>High</v>
      </c>
      <c r="T7930" t="str">
        <f t="shared" si="864"/>
        <v>Sep</v>
      </c>
      <c r="U7930">
        <f t="shared" si="865"/>
        <v>2022</v>
      </c>
      <c r="V7930" t="str">
        <f t="shared" si="866"/>
        <v>10-15</v>
      </c>
      <c r="W7930" t="str">
        <f t="shared" si="867"/>
        <v>Slow</v>
      </c>
    </row>
    <row r="7931" spans="1:23" x14ac:dyDescent="0.3">
      <c r="A7931">
        <v>607930</v>
      </c>
      <c r="B7931">
        <v>11401</v>
      </c>
      <c r="C7931">
        <v>64</v>
      </c>
      <c r="D7931" t="s">
        <v>4</v>
      </c>
      <c r="E7931" t="s">
        <v>15</v>
      </c>
      <c r="F7931" t="s">
        <v>24</v>
      </c>
      <c r="G7931" t="s">
        <v>21</v>
      </c>
      <c r="H7931" s="1">
        <v>44930</v>
      </c>
      <c r="I7931" t="s">
        <v>33</v>
      </c>
      <c r="J7931">
        <v>45</v>
      </c>
      <c r="K7931">
        <v>10.7</v>
      </c>
      <c r="L7931">
        <v>984.25</v>
      </c>
      <c r="M7931">
        <v>114.38</v>
      </c>
      <c r="N7931" t="s">
        <v>50</v>
      </c>
      <c r="O7931">
        <v>4</v>
      </c>
      <c r="P7931" t="str" cm="1">
        <f t="array" ref="P7931">_xlfn.IFS(C7931&lt;25,"18-24", C7931&lt;=35,"25-35", C7931&lt;=50,"36-50",TRUE,"50+")</f>
        <v>50+</v>
      </c>
      <c r="Q7931" t="str">
        <f t="shared" si="861"/>
        <v>new</v>
      </c>
      <c r="R7931" t="str">
        <f t="shared" si="862"/>
        <v>high value</v>
      </c>
      <c r="S7931" t="str">
        <f t="shared" si="863"/>
        <v>medium</v>
      </c>
      <c r="T7931" t="str">
        <f t="shared" si="864"/>
        <v>Jan</v>
      </c>
      <c r="U7931">
        <f t="shared" si="865"/>
        <v>2023</v>
      </c>
      <c r="V7931" t="str">
        <f t="shared" si="866"/>
        <v>10-15</v>
      </c>
      <c r="W7931" t="str">
        <f t="shared" si="867"/>
        <v>Medium</v>
      </c>
    </row>
    <row r="7932" spans="1:23" x14ac:dyDescent="0.3">
      <c r="A7932">
        <v>607931</v>
      </c>
      <c r="B7932">
        <v>19977</v>
      </c>
      <c r="C7932">
        <v>55</v>
      </c>
      <c r="D7932" t="s">
        <v>4</v>
      </c>
      <c r="E7932" t="s">
        <v>16</v>
      </c>
      <c r="F7932" t="s">
        <v>28</v>
      </c>
      <c r="G7932" t="s">
        <v>29</v>
      </c>
      <c r="H7932" s="1">
        <v>44732</v>
      </c>
      <c r="I7932" t="s">
        <v>34</v>
      </c>
      <c r="J7932">
        <v>50</v>
      </c>
      <c r="K7932">
        <v>9</v>
      </c>
      <c r="L7932">
        <v>249.22</v>
      </c>
      <c r="M7932">
        <v>64.239999999999995</v>
      </c>
      <c r="N7932" t="s">
        <v>47</v>
      </c>
      <c r="O7932">
        <v>2</v>
      </c>
      <c r="P7932" t="str" cm="1">
        <f t="array" ref="P7932">_xlfn.IFS(C7932&lt;25,"18-24", C7932&lt;=35,"25-35", C7932&lt;=50,"36-50",TRUE,"50+")</f>
        <v>50+</v>
      </c>
      <c r="Q7932" t="str">
        <f t="shared" si="861"/>
        <v>new</v>
      </c>
      <c r="R7932" t="str">
        <f t="shared" si="862"/>
        <v>low</v>
      </c>
      <c r="S7932" t="str">
        <f t="shared" si="863"/>
        <v>Low</v>
      </c>
      <c r="T7932" t="str">
        <f t="shared" si="864"/>
        <v>Jun</v>
      </c>
      <c r="U7932">
        <f t="shared" si="865"/>
        <v>2022</v>
      </c>
      <c r="V7932" t="str">
        <f t="shared" si="866"/>
        <v>5-10</v>
      </c>
      <c r="W7932" t="str">
        <f t="shared" si="867"/>
        <v>Slow</v>
      </c>
    </row>
    <row r="7933" spans="1:23" x14ac:dyDescent="0.3">
      <c r="A7933">
        <v>607932</v>
      </c>
      <c r="B7933">
        <v>66108</v>
      </c>
      <c r="C7933">
        <v>22</v>
      </c>
      <c r="D7933" t="s">
        <v>4</v>
      </c>
      <c r="E7933" t="s">
        <v>15</v>
      </c>
      <c r="F7933" t="s">
        <v>24</v>
      </c>
      <c r="G7933" t="s">
        <v>31</v>
      </c>
      <c r="H7933" s="1">
        <v>44621</v>
      </c>
      <c r="I7933" t="s">
        <v>33</v>
      </c>
      <c r="J7933">
        <v>69</v>
      </c>
      <c r="K7933">
        <v>14</v>
      </c>
      <c r="L7933">
        <v>411.37</v>
      </c>
      <c r="M7933">
        <v>42.76</v>
      </c>
      <c r="N7933" t="s">
        <v>50</v>
      </c>
      <c r="O7933">
        <v>1</v>
      </c>
      <c r="P7933" t="str" cm="1">
        <f t="array" ref="P7933">_xlfn.IFS(C7933&lt;25,"18-24", C7933&lt;=35,"25-35", C7933&lt;=50,"36-50",TRUE,"50+")</f>
        <v>18-24</v>
      </c>
      <c r="Q7933" t="str">
        <f t="shared" si="861"/>
        <v>new</v>
      </c>
      <c r="R7933" t="str">
        <f t="shared" si="862"/>
        <v>medium</v>
      </c>
      <c r="S7933" t="str">
        <f t="shared" si="863"/>
        <v>Low</v>
      </c>
      <c r="T7933" t="str">
        <f t="shared" si="864"/>
        <v>Mar</v>
      </c>
      <c r="U7933">
        <f t="shared" si="865"/>
        <v>2022</v>
      </c>
      <c r="V7933" t="str">
        <f t="shared" si="866"/>
        <v>10-15</v>
      </c>
      <c r="W7933" t="str">
        <f t="shared" si="867"/>
        <v>Slow</v>
      </c>
    </row>
    <row r="7934" spans="1:23" x14ac:dyDescent="0.3">
      <c r="A7934">
        <v>607933</v>
      </c>
      <c r="B7934">
        <v>83248</v>
      </c>
      <c r="C7934">
        <v>33</v>
      </c>
      <c r="D7934" t="s">
        <v>7</v>
      </c>
      <c r="E7934" t="s">
        <v>13</v>
      </c>
      <c r="F7934" t="s">
        <v>22</v>
      </c>
      <c r="G7934" t="s">
        <v>27</v>
      </c>
      <c r="H7934" s="1">
        <v>45390</v>
      </c>
      <c r="I7934" t="s">
        <v>33</v>
      </c>
      <c r="J7934">
        <v>29</v>
      </c>
      <c r="K7934">
        <v>8.8000000000000007</v>
      </c>
      <c r="L7934">
        <v>1289.54</v>
      </c>
      <c r="M7934">
        <v>39.81</v>
      </c>
      <c r="N7934" t="s">
        <v>48</v>
      </c>
      <c r="O7934">
        <v>5</v>
      </c>
      <c r="P7934" t="str" cm="1">
        <f t="array" ref="P7934">_xlfn.IFS(C7934&lt;25,"18-24", C7934&lt;=35,"25-35", C7934&lt;=50,"36-50",TRUE,"50+")</f>
        <v>25-35</v>
      </c>
      <c r="Q7934" t="str">
        <f t="shared" si="861"/>
        <v>new</v>
      </c>
      <c r="R7934" t="str">
        <f t="shared" si="862"/>
        <v>high value</v>
      </c>
      <c r="S7934" t="str">
        <f t="shared" si="863"/>
        <v>High</v>
      </c>
      <c r="T7934" t="str">
        <f t="shared" si="864"/>
        <v>Apr</v>
      </c>
      <c r="U7934">
        <f t="shared" si="865"/>
        <v>2024</v>
      </c>
      <c r="V7934" t="str">
        <f t="shared" si="866"/>
        <v>5-10</v>
      </c>
      <c r="W7934" t="str">
        <f t="shared" si="867"/>
        <v>Fast</v>
      </c>
    </row>
    <row r="7935" spans="1:23" x14ac:dyDescent="0.3">
      <c r="A7935">
        <v>607934</v>
      </c>
      <c r="B7935">
        <v>92611</v>
      </c>
      <c r="C7935">
        <v>27</v>
      </c>
      <c r="D7935" t="s">
        <v>4</v>
      </c>
      <c r="E7935" t="s">
        <v>13</v>
      </c>
      <c r="F7935" t="s">
        <v>32</v>
      </c>
      <c r="G7935" t="s">
        <v>21</v>
      </c>
      <c r="H7935" s="1">
        <v>45243</v>
      </c>
      <c r="I7935" t="s">
        <v>34</v>
      </c>
      <c r="J7935">
        <v>64</v>
      </c>
      <c r="K7935">
        <v>9.5</v>
      </c>
      <c r="L7935">
        <v>654.91999999999996</v>
      </c>
      <c r="M7935">
        <v>99.89</v>
      </c>
      <c r="N7935" t="s">
        <v>50</v>
      </c>
      <c r="O7935">
        <v>3</v>
      </c>
      <c r="P7935" t="str" cm="1">
        <f t="array" ref="P7935">_xlfn.IFS(C7935&lt;25,"18-24", C7935&lt;=35,"25-35", C7935&lt;=50,"36-50",TRUE,"50+")</f>
        <v>25-35</v>
      </c>
      <c r="Q7935" t="str">
        <f t="shared" si="861"/>
        <v>new</v>
      </c>
      <c r="R7935" t="str">
        <f t="shared" si="862"/>
        <v>high value</v>
      </c>
      <c r="S7935" t="str">
        <f t="shared" si="863"/>
        <v>medium</v>
      </c>
      <c r="T7935" t="str">
        <f t="shared" si="864"/>
        <v>Nov</v>
      </c>
      <c r="U7935">
        <f t="shared" si="865"/>
        <v>2023</v>
      </c>
      <c r="V7935" t="str">
        <f t="shared" si="866"/>
        <v>5-10</v>
      </c>
      <c r="W7935" t="str">
        <f t="shared" si="867"/>
        <v>Slow</v>
      </c>
    </row>
    <row r="7936" spans="1:23" x14ac:dyDescent="0.3">
      <c r="A7936">
        <v>607935</v>
      </c>
      <c r="B7936">
        <v>66860</v>
      </c>
      <c r="C7936">
        <v>48</v>
      </c>
      <c r="D7936" t="s">
        <v>7</v>
      </c>
      <c r="E7936" t="s">
        <v>5</v>
      </c>
      <c r="F7936" t="s">
        <v>18</v>
      </c>
      <c r="G7936" t="s">
        <v>29</v>
      </c>
      <c r="H7936" s="1">
        <v>44952</v>
      </c>
      <c r="I7936" t="s">
        <v>33</v>
      </c>
      <c r="J7936">
        <v>70</v>
      </c>
      <c r="K7936">
        <v>14</v>
      </c>
      <c r="L7936">
        <v>1366.1</v>
      </c>
      <c r="M7936">
        <v>118.74</v>
      </c>
      <c r="N7936" t="s">
        <v>49</v>
      </c>
      <c r="O7936">
        <v>5</v>
      </c>
      <c r="P7936" t="str" cm="1">
        <f t="array" ref="P7936">_xlfn.IFS(C7936&lt;25,"18-24", C7936&lt;=35,"25-35", C7936&lt;=50,"36-50",TRUE,"50+")</f>
        <v>36-50</v>
      </c>
      <c r="Q7936" t="str">
        <f t="shared" si="861"/>
        <v>new</v>
      </c>
      <c r="R7936" t="str">
        <f t="shared" si="862"/>
        <v>high value</v>
      </c>
      <c r="S7936" t="str">
        <f t="shared" si="863"/>
        <v>High</v>
      </c>
      <c r="T7936" t="str">
        <f t="shared" si="864"/>
        <v>Jan</v>
      </c>
      <c r="U7936">
        <f t="shared" si="865"/>
        <v>2023</v>
      </c>
      <c r="V7936" t="str">
        <f t="shared" si="866"/>
        <v>10-15</v>
      </c>
      <c r="W7936" t="str">
        <f t="shared" si="867"/>
        <v>Slow</v>
      </c>
    </row>
    <row r="7937" spans="1:23" x14ac:dyDescent="0.3">
      <c r="A7937">
        <v>607936</v>
      </c>
      <c r="B7937">
        <v>50249</v>
      </c>
      <c r="C7937">
        <v>22</v>
      </c>
      <c r="D7937" t="s">
        <v>4</v>
      </c>
      <c r="E7937" t="s">
        <v>16</v>
      </c>
      <c r="F7937" t="s">
        <v>24</v>
      </c>
      <c r="G7937" t="s">
        <v>25</v>
      </c>
      <c r="H7937" s="1">
        <v>44997</v>
      </c>
      <c r="I7937" t="s">
        <v>34</v>
      </c>
      <c r="J7937">
        <v>80</v>
      </c>
      <c r="K7937">
        <v>6.7</v>
      </c>
      <c r="L7937">
        <v>1028.6099999999999</v>
      </c>
      <c r="M7937">
        <v>91.86</v>
      </c>
      <c r="N7937" t="s">
        <v>50</v>
      </c>
      <c r="O7937">
        <v>3</v>
      </c>
      <c r="P7937" t="str" cm="1">
        <f t="array" ref="P7937">_xlfn.IFS(C7937&lt;25,"18-24", C7937&lt;=35,"25-35", C7937&lt;=50,"36-50",TRUE,"50+")</f>
        <v>18-24</v>
      </c>
      <c r="Q7937" t="str">
        <f t="shared" si="861"/>
        <v>new</v>
      </c>
      <c r="R7937" t="str">
        <f t="shared" si="862"/>
        <v>high value</v>
      </c>
      <c r="S7937" t="str">
        <f t="shared" si="863"/>
        <v>medium</v>
      </c>
      <c r="T7937" t="str">
        <f t="shared" si="864"/>
        <v>Mar</v>
      </c>
      <c r="U7937">
        <f t="shared" si="865"/>
        <v>2023</v>
      </c>
      <c r="V7937" t="str">
        <f t="shared" si="866"/>
        <v>5-10</v>
      </c>
      <c r="W7937" t="str">
        <f t="shared" si="867"/>
        <v>Slow</v>
      </c>
    </row>
    <row r="7938" spans="1:23" x14ac:dyDescent="0.3">
      <c r="A7938">
        <v>607937</v>
      </c>
      <c r="B7938">
        <v>47571</v>
      </c>
      <c r="C7938">
        <v>24</v>
      </c>
      <c r="D7938" t="s">
        <v>7</v>
      </c>
      <c r="E7938" t="s">
        <v>11</v>
      </c>
      <c r="F7938" t="s">
        <v>24</v>
      </c>
      <c r="G7938" t="s">
        <v>29</v>
      </c>
      <c r="H7938" s="1">
        <v>44594</v>
      </c>
      <c r="I7938" t="s">
        <v>34</v>
      </c>
      <c r="J7938">
        <v>31</v>
      </c>
      <c r="K7938">
        <v>10.8</v>
      </c>
      <c r="L7938">
        <v>1214.8499999999999</v>
      </c>
      <c r="M7938">
        <v>59.39</v>
      </c>
      <c r="N7938" t="s">
        <v>50</v>
      </c>
      <c r="O7938">
        <v>2</v>
      </c>
      <c r="P7938" t="str" cm="1">
        <f t="array" ref="P7938">_xlfn.IFS(C7938&lt;25,"18-24", C7938&lt;=35,"25-35", C7938&lt;=50,"36-50",TRUE,"50+")</f>
        <v>18-24</v>
      </c>
      <c r="Q7938" t="str">
        <f t="shared" si="861"/>
        <v>new</v>
      </c>
      <c r="R7938" t="str">
        <f t="shared" si="862"/>
        <v>high value</v>
      </c>
      <c r="S7938" t="str">
        <f t="shared" si="863"/>
        <v>Low</v>
      </c>
      <c r="T7938" t="str">
        <f t="shared" si="864"/>
        <v>Feb</v>
      </c>
      <c r="U7938">
        <f t="shared" si="865"/>
        <v>2022</v>
      </c>
      <c r="V7938" t="str">
        <f t="shared" si="866"/>
        <v>10-15</v>
      </c>
      <c r="W7938" t="str">
        <f t="shared" si="867"/>
        <v>Medium</v>
      </c>
    </row>
    <row r="7939" spans="1:23" x14ac:dyDescent="0.3">
      <c r="A7939">
        <v>607938</v>
      </c>
      <c r="B7939">
        <v>34802</v>
      </c>
      <c r="C7939">
        <v>59</v>
      </c>
      <c r="D7939" t="s">
        <v>4</v>
      </c>
      <c r="E7939" t="s">
        <v>15</v>
      </c>
      <c r="F7939" t="s">
        <v>28</v>
      </c>
      <c r="G7939" t="s">
        <v>21</v>
      </c>
      <c r="H7939" s="1">
        <v>44857</v>
      </c>
      <c r="I7939" t="s">
        <v>33</v>
      </c>
      <c r="J7939">
        <v>58</v>
      </c>
      <c r="K7939">
        <v>8.5</v>
      </c>
      <c r="L7939">
        <v>1113.5999999999999</v>
      </c>
      <c r="M7939">
        <v>30.22</v>
      </c>
      <c r="N7939" t="s">
        <v>50</v>
      </c>
      <c r="O7939">
        <v>3</v>
      </c>
      <c r="P7939" t="str" cm="1">
        <f t="array" ref="P7939">_xlfn.IFS(C7939&lt;25,"18-24", C7939&lt;=35,"25-35", C7939&lt;=50,"36-50",TRUE,"50+")</f>
        <v>50+</v>
      </c>
      <c r="Q7939" t="str">
        <f t="shared" ref="Q7939:Q8002" si="868">IF(COUNTIF($B:$B,B7939)&gt;1,"repeat","new")</f>
        <v>new</v>
      </c>
      <c r="R7939" t="str">
        <f t="shared" ref="R7939:R8002" si="869">IF(L7939&gt;500,"high value",IF( L7939&gt;250,"medium","low"))</f>
        <v>high value</v>
      </c>
      <c r="S7939" t="str">
        <f t="shared" ref="S7939:S8002" si="870">IF(O7939&lt;=2,"Low",IF(O7939&lt;=4,"medium","High"))</f>
        <v>medium</v>
      </c>
      <c r="T7939" t="str">
        <f t="shared" ref="T7939:T8002" si="871">TEXT(H7939,"MMM")</f>
        <v>Oct</v>
      </c>
      <c r="U7939">
        <f t="shared" ref="U7939:U8002" si="872">YEAR(H7939)</f>
        <v>2022</v>
      </c>
      <c r="V7939" t="str">
        <f t="shared" ref="V7939:V8002" si="873">IF(K7939&lt;=5,"0-5",IF(K7939&lt;=10,"5-10",IF(K7939&lt;=15,"10-15","15+")))</f>
        <v>5-10</v>
      </c>
      <c r="W7939" t="str">
        <f t="shared" ref="W7939:W8002" si="874">IF(J7939&lt;=30,"Fast",IF(J7939&lt;=45,"Medium","Slow"))</f>
        <v>Slow</v>
      </c>
    </row>
    <row r="7940" spans="1:23" x14ac:dyDescent="0.3">
      <c r="A7940">
        <v>607939</v>
      </c>
      <c r="B7940">
        <v>11758</v>
      </c>
      <c r="C7940">
        <v>58</v>
      </c>
      <c r="D7940" t="s">
        <v>4</v>
      </c>
      <c r="E7940" t="s">
        <v>11</v>
      </c>
      <c r="F7940" t="s">
        <v>22</v>
      </c>
      <c r="G7940" t="s">
        <v>21</v>
      </c>
      <c r="H7940" s="1">
        <v>44594</v>
      </c>
      <c r="I7940" t="s">
        <v>33</v>
      </c>
      <c r="J7940">
        <v>75</v>
      </c>
      <c r="K7940">
        <v>2.6</v>
      </c>
      <c r="L7940">
        <v>1010.93</v>
      </c>
      <c r="M7940">
        <v>94.97</v>
      </c>
      <c r="N7940" t="s">
        <v>48</v>
      </c>
      <c r="O7940">
        <v>5</v>
      </c>
      <c r="P7940" t="str" cm="1">
        <f t="array" ref="P7940">_xlfn.IFS(C7940&lt;25,"18-24", C7940&lt;=35,"25-35", C7940&lt;=50,"36-50",TRUE,"50+")</f>
        <v>50+</v>
      </c>
      <c r="Q7940" t="str">
        <f t="shared" si="868"/>
        <v>new</v>
      </c>
      <c r="R7940" t="str">
        <f t="shared" si="869"/>
        <v>high value</v>
      </c>
      <c r="S7940" t="str">
        <f t="shared" si="870"/>
        <v>High</v>
      </c>
      <c r="T7940" t="str">
        <f t="shared" si="871"/>
        <v>Feb</v>
      </c>
      <c r="U7940">
        <f t="shared" si="872"/>
        <v>2022</v>
      </c>
      <c r="V7940" t="str">
        <f t="shared" si="873"/>
        <v>0-5</v>
      </c>
      <c r="W7940" t="str">
        <f t="shared" si="874"/>
        <v>Slow</v>
      </c>
    </row>
    <row r="7941" spans="1:23" x14ac:dyDescent="0.3">
      <c r="A7941">
        <v>607940</v>
      </c>
      <c r="B7941">
        <v>75318</v>
      </c>
      <c r="C7941">
        <v>33</v>
      </c>
      <c r="D7941" t="s">
        <v>4</v>
      </c>
      <c r="E7941" t="s">
        <v>13</v>
      </c>
      <c r="F7941" t="s">
        <v>18</v>
      </c>
      <c r="G7941" t="s">
        <v>31</v>
      </c>
      <c r="H7941" s="1">
        <v>45068</v>
      </c>
      <c r="I7941" t="s">
        <v>33</v>
      </c>
      <c r="J7941">
        <v>23</v>
      </c>
      <c r="K7941">
        <v>8.6</v>
      </c>
      <c r="L7941">
        <v>233.13</v>
      </c>
      <c r="M7941">
        <v>47.97</v>
      </c>
      <c r="N7941" t="s">
        <v>49</v>
      </c>
      <c r="O7941">
        <v>3</v>
      </c>
      <c r="P7941" t="str" cm="1">
        <f t="array" ref="P7941">_xlfn.IFS(C7941&lt;25,"18-24", C7941&lt;=35,"25-35", C7941&lt;=50,"36-50",TRUE,"50+")</f>
        <v>25-35</v>
      </c>
      <c r="Q7941" t="str">
        <f t="shared" si="868"/>
        <v>repeat</v>
      </c>
      <c r="R7941" t="str">
        <f t="shared" si="869"/>
        <v>low</v>
      </c>
      <c r="S7941" t="str">
        <f t="shared" si="870"/>
        <v>medium</v>
      </c>
      <c r="T7941" t="str">
        <f t="shared" si="871"/>
        <v>May</v>
      </c>
      <c r="U7941">
        <f t="shared" si="872"/>
        <v>2023</v>
      </c>
      <c r="V7941" t="str">
        <f t="shared" si="873"/>
        <v>5-10</v>
      </c>
      <c r="W7941" t="str">
        <f t="shared" si="874"/>
        <v>Fast</v>
      </c>
    </row>
    <row r="7942" spans="1:23" x14ac:dyDescent="0.3">
      <c r="A7942">
        <v>607941</v>
      </c>
      <c r="B7942">
        <v>36362</v>
      </c>
      <c r="C7942">
        <v>53</v>
      </c>
      <c r="D7942" t="s">
        <v>7</v>
      </c>
      <c r="E7942" t="s">
        <v>15</v>
      </c>
      <c r="F7942" t="s">
        <v>18</v>
      </c>
      <c r="G7942" t="s">
        <v>23</v>
      </c>
      <c r="H7942" s="1">
        <v>44595</v>
      </c>
      <c r="I7942" t="s">
        <v>33</v>
      </c>
      <c r="J7942">
        <v>72</v>
      </c>
      <c r="K7942">
        <v>1.7</v>
      </c>
      <c r="L7942">
        <v>383.59</v>
      </c>
      <c r="M7942">
        <v>94.48</v>
      </c>
      <c r="N7942" t="s">
        <v>50</v>
      </c>
      <c r="O7942">
        <v>3</v>
      </c>
      <c r="P7942" t="str" cm="1">
        <f t="array" ref="P7942">_xlfn.IFS(C7942&lt;25,"18-24", C7942&lt;=35,"25-35", C7942&lt;=50,"36-50",TRUE,"50+")</f>
        <v>50+</v>
      </c>
      <c r="Q7942" t="str">
        <f t="shared" si="868"/>
        <v>repeat</v>
      </c>
      <c r="R7942" t="str">
        <f t="shared" si="869"/>
        <v>medium</v>
      </c>
      <c r="S7942" t="str">
        <f t="shared" si="870"/>
        <v>medium</v>
      </c>
      <c r="T7942" t="str">
        <f t="shared" si="871"/>
        <v>Feb</v>
      </c>
      <c r="U7942">
        <f t="shared" si="872"/>
        <v>2022</v>
      </c>
      <c r="V7942" t="str">
        <f t="shared" si="873"/>
        <v>0-5</v>
      </c>
      <c r="W7942" t="str">
        <f t="shared" si="874"/>
        <v>Slow</v>
      </c>
    </row>
    <row r="7943" spans="1:23" x14ac:dyDescent="0.3">
      <c r="A7943">
        <v>607942</v>
      </c>
      <c r="B7943">
        <v>47951</v>
      </c>
      <c r="C7943">
        <v>24</v>
      </c>
      <c r="D7943" t="s">
        <v>4</v>
      </c>
      <c r="E7943" t="s">
        <v>15</v>
      </c>
      <c r="F7943" t="s">
        <v>30</v>
      </c>
      <c r="G7943" t="s">
        <v>21</v>
      </c>
      <c r="H7943" s="1">
        <v>45397</v>
      </c>
      <c r="I7943" t="s">
        <v>34</v>
      </c>
      <c r="J7943">
        <v>43</v>
      </c>
      <c r="K7943">
        <v>14.8</v>
      </c>
      <c r="L7943">
        <v>502.66</v>
      </c>
      <c r="M7943">
        <v>76.03</v>
      </c>
      <c r="N7943" t="s">
        <v>49</v>
      </c>
      <c r="O7943">
        <v>2</v>
      </c>
      <c r="P7943" t="str" cm="1">
        <f t="array" ref="P7943">_xlfn.IFS(C7943&lt;25,"18-24", C7943&lt;=35,"25-35", C7943&lt;=50,"36-50",TRUE,"50+")</f>
        <v>18-24</v>
      </c>
      <c r="Q7943" t="str">
        <f t="shared" si="868"/>
        <v>new</v>
      </c>
      <c r="R7943" t="str">
        <f t="shared" si="869"/>
        <v>high value</v>
      </c>
      <c r="S7943" t="str">
        <f t="shared" si="870"/>
        <v>Low</v>
      </c>
      <c r="T7943" t="str">
        <f t="shared" si="871"/>
        <v>Apr</v>
      </c>
      <c r="U7943">
        <f t="shared" si="872"/>
        <v>2024</v>
      </c>
      <c r="V7943" t="str">
        <f t="shared" si="873"/>
        <v>10-15</v>
      </c>
      <c r="W7943" t="str">
        <f t="shared" si="874"/>
        <v>Medium</v>
      </c>
    </row>
    <row r="7944" spans="1:23" x14ac:dyDescent="0.3">
      <c r="A7944">
        <v>607943</v>
      </c>
      <c r="B7944">
        <v>40847</v>
      </c>
      <c r="C7944">
        <v>61</v>
      </c>
      <c r="D7944" t="s">
        <v>4</v>
      </c>
      <c r="E7944" t="s">
        <v>13</v>
      </c>
      <c r="F7944" t="s">
        <v>28</v>
      </c>
      <c r="G7944" t="s">
        <v>23</v>
      </c>
      <c r="H7944" s="1">
        <v>45448</v>
      </c>
      <c r="I7944" t="s">
        <v>33</v>
      </c>
      <c r="J7944">
        <v>23</v>
      </c>
      <c r="K7944">
        <v>14.1</v>
      </c>
      <c r="L7944">
        <v>287.54000000000002</v>
      </c>
      <c r="M7944">
        <v>104.47</v>
      </c>
      <c r="N7944" t="s">
        <v>47</v>
      </c>
      <c r="O7944">
        <v>1</v>
      </c>
      <c r="P7944" t="str" cm="1">
        <f t="array" ref="P7944">_xlfn.IFS(C7944&lt;25,"18-24", C7944&lt;=35,"25-35", C7944&lt;=50,"36-50",TRUE,"50+")</f>
        <v>50+</v>
      </c>
      <c r="Q7944" t="str">
        <f t="shared" si="868"/>
        <v>new</v>
      </c>
      <c r="R7944" t="str">
        <f t="shared" si="869"/>
        <v>medium</v>
      </c>
      <c r="S7944" t="str">
        <f t="shared" si="870"/>
        <v>Low</v>
      </c>
      <c r="T7944" t="str">
        <f t="shared" si="871"/>
        <v>Jun</v>
      </c>
      <c r="U7944">
        <f t="shared" si="872"/>
        <v>2024</v>
      </c>
      <c r="V7944" t="str">
        <f t="shared" si="873"/>
        <v>10-15</v>
      </c>
      <c r="W7944" t="str">
        <f t="shared" si="874"/>
        <v>Fast</v>
      </c>
    </row>
    <row r="7945" spans="1:23" x14ac:dyDescent="0.3">
      <c r="A7945">
        <v>607944</v>
      </c>
      <c r="B7945">
        <v>71057</v>
      </c>
      <c r="C7945">
        <v>21</v>
      </c>
      <c r="D7945" t="s">
        <v>4</v>
      </c>
      <c r="E7945" t="s">
        <v>5</v>
      </c>
      <c r="F7945" t="s">
        <v>19</v>
      </c>
      <c r="G7945" t="s">
        <v>31</v>
      </c>
      <c r="H7945" s="1">
        <v>45120</v>
      </c>
      <c r="I7945" t="s">
        <v>33</v>
      </c>
      <c r="J7945">
        <v>50</v>
      </c>
      <c r="K7945">
        <v>1.4</v>
      </c>
      <c r="L7945">
        <v>873.1</v>
      </c>
      <c r="M7945">
        <v>99.61</v>
      </c>
      <c r="N7945" t="s">
        <v>48</v>
      </c>
      <c r="O7945">
        <v>4</v>
      </c>
      <c r="P7945" t="str" cm="1">
        <f t="array" ref="P7945">_xlfn.IFS(C7945&lt;25,"18-24", C7945&lt;=35,"25-35", C7945&lt;=50,"36-50",TRUE,"50+")</f>
        <v>18-24</v>
      </c>
      <c r="Q7945" t="str">
        <f t="shared" si="868"/>
        <v>repeat</v>
      </c>
      <c r="R7945" t="str">
        <f t="shared" si="869"/>
        <v>high value</v>
      </c>
      <c r="S7945" t="str">
        <f t="shared" si="870"/>
        <v>medium</v>
      </c>
      <c r="T7945" t="str">
        <f t="shared" si="871"/>
        <v>Jul</v>
      </c>
      <c r="U7945">
        <f t="shared" si="872"/>
        <v>2023</v>
      </c>
      <c r="V7945" t="str">
        <f t="shared" si="873"/>
        <v>0-5</v>
      </c>
      <c r="W7945" t="str">
        <f t="shared" si="874"/>
        <v>Slow</v>
      </c>
    </row>
    <row r="7946" spans="1:23" x14ac:dyDescent="0.3">
      <c r="A7946">
        <v>607945</v>
      </c>
      <c r="B7946">
        <v>90056</v>
      </c>
      <c r="C7946">
        <v>31</v>
      </c>
      <c r="D7946" t="s">
        <v>7</v>
      </c>
      <c r="E7946" t="s">
        <v>8</v>
      </c>
      <c r="F7946" t="s">
        <v>19</v>
      </c>
      <c r="G7946" t="s">
        <v>23</v>
      </c>
      <c r="H7946" s="1">
        <v>44859</v>
      </c>
      <c r="I7946" t="s">
        <v>34</v>
      </c>
      <c r="J7946">
        <v>60</v>
      </c>
      <c r="K7946">
        <v>9.4</v>
      </c>
      <c r="L7946">
        <v>917.34</v>
      </c>
      <c r="M7946">
        <v>79.16</v>
      </c>
      <c r="N7946" t="s">
        <v>49</v>
      </c>
      <c r="O7946">
        <v>1</v>
      </c>
      <c r="P7946" t="str" cm="1">
        <f t="array" ref="P7946">_xlfn.IFS(C7946&lt;25,"18-24", C7946&lt;=35,"25-35", C7946&lt;=50,"36-50",TRUE,"50+")</f>
        <v>25-35</v>
      </c>
      <c r="Q7946" t="str">
        <f t="shared" si="868"/>
        <v>new</v>
      </c>
      <c r="R7946" t="str">
        <f t="shared" si="869"/>
        <v>high value</v>
      </c>
      <c r="S7946" t="str">
        <f t="shared" si="870"/>
        <v>Low</v>
      </c>
      <c r="T7946" t="str">
        <f t="shared" si="871"/>
        <v>Oct</v>
      </c>
      <c r="U7946">
        <f t="shared" si="872"/>
        <v>2022</v>
      </c>
      <c r="V7946" t="str">
        <f t="shared" si="873"/>
        <v>5-10</v>
      </c>
      <c r="W7946" t="str">
        <f t="shared" si="874"/>
        <v>Slow</v>
      </c>
    </row>
    <row r="7947" spans="1:23" x14ac:dyDescent="0.3">
      <c r="A7947">
        <v>607946</v>
      </c>
      <c r="B7947">
        <v>21887</v>
      </c>
      <c r="C7947">
        <v>62</v>
      </c>
      <c r="D7947" t="s">
        <v>4</v>
      </c>
      <c r="E7947" t="s">
        <v>16</v>
      </c>
      <c r="F7947" t="s">
        <v>26</v>
      </c>
      <c r="G7947" t="s">
        <v>21</v>
      </c>
      <c r="H7947" s="1">
        <v>45622</v>
      </c>
      <c r="I7947" t="s">
        <v>34</v>
      </c>
      <c r="J7947">
        <v>77</v>
      </c>
      <c r="K7947">
        <v>10.7</v>
      </c>
      <c r="L7947">
        <v>1488.67</v>
      </c>
      <c r="M7947">
        <v>50.22</v>
      </c>
      <c r="N7947" t="s">
        <v>49</v>
      </c>
      <c r="O7947">
        <v>1</v>
      </c>
      <c r="P7947" t="str" cm="1">
        <f t="array" ref="P7947">_xlfn.IFS(C7947&lt;25,"18-24", C7947&lt;=35,"25-35", C7947&lt;=50,"36-50",TRUE,"50+")</f>
        <v>50+</v>
      </c>
      <c r="Q7947" t="str">
        <f t="shared" si="868"/>
        <v>new</v>
      </c>
      <c r="R7947" t="str">
        <f t="shared" si="869"/>
        <v>high value</v>
      </c>
      <c r="S7947" t="str">
        <f t="shared" si="870"/>
        <v>Low</v>
      </c>
      <c r="T7947" t="str">
        <f t="shared" si="871"/>
        <v>Nov</v>
      </c>
      <c r="U7947">
        <f t="shared" si="872"/>
        <v>2024</v>
      </c>
      <c r="V7947" t="str">
        <f t="shared" si="873"/>
        <v>10-15</v>
      </c>
      <c r="W7947" t="str">
        <f t="shared" si="874"/>
        <v>Slow</v>
      </c>
    </row>
    <row r="7948" spans="1:23" x14ac:dyDescent="0.3">
      <c r="A7948">
        <v>607947</v>
      </c>
      <c r="B7948">
        <v>99302</v>
      </c>
      <c r="C7948">
        <v>22</v>
      </c>
      <c r="D7948" t="s">
        <v>4</v>
      </c>
      <c r="E7948" t="s">
        <v>5</v>
      </c>
      <c r="F7948" t="s">
        <v>28</v>
      </c>
      <c r="G7948" t="s">
        <v>23</v>
      </c>
      <c r="H7948" s="1">
        <v>44886</v>
      </c>
      <c r="I7948" t="s">
        <v>33</v>
      </c>
      <c r="J7948">
        <v>53</v>
      </c>
      <c r="K7948">
        <v>6.2</v>
      </c>
      <c r="L7948">
        <v>1220.32</v>
      </c>
      <c r="M7948">
        <v>102.75</v>
      </c>
      <c r="N7948" t="s">
        <v>48</v>
      </c>
      <c r="O7948">
        <v>4</v>
      </c>
      <c r="P7948" t="str" cm="1">
        <f t="array" ref="P7948">_xlfn.IFS(C7948&lt;25,"18-24", C7948&lt;=35,"25-35", C7948&lt;=50,"36-50",TRUE,"50+")</f>
        <v>18-24</v>
      </c>
      <c r="Q7948" t="str">
        <f t="shared" si="868"/>
        <v>repeat</v>
      </c>
      <c r="R7948" t="str">
        <f t="shared" si="869"/>
        <v>high value</v>
      </c>
      <c r="S7948" t="str">
        <f t="shared" si="870"/>
        <v>medium</v>
      </c>
      <c r="T7948" t="str">
        <f t="shared" si="871"/>
        <v>Nov</v>
      </c>
      <c r="U7948">
        <f t="shared" si="872"/>
        <v>2022</v>
      </c>
      <c r="V7948" t="str">
        <f t="shared" si="873"/>
        <v>5-10</v>
      </c>
      <c r="W7948" t="str">
        <f t="shared" si="874"/>
        <v>Slow</v>
      </c>
    </row>
    <row r="7949" spans="1:23" x14ac:dyDescent="0.3">
      <c r="A7949">
        <v>607948</v>
      </c>
      <c r="B7949">
        <v>26460</v>
      </c>
      <c r="C7949">
        <v>28</v>
      </c>
      <c r="D7949" t="s">
        <v>4</v>
      </c>
      <c r="E7949" t="s">
        <v>15</v>
      </c>
      <c r="F7949" t="s">
        <v>32</v>
      </c>
      <c r="G7949" t="s">
        <v>29</v>
      </c>
      <c r="H7949" s="1">
        <v>45186</v>
      </c>
      <c r="I7949" t="s">
        <v>34</v>
      </c>
      <c r="J7949">
        <v>26</v>
      </c>
      <c r="K7949">
        <v>14.6</v>
      </c>
      <c r="L7949">
        <v>1111.02</v>
      </c>
      <c r="M7949">
        <v>46.45</v>
      </c>
      <c r="N7949" t="s">
        <v>50</v>
      </c>
      <c r="O7949">
        <v>4</v>
      </c>
      <c r="P7949" t="str" cm="1">
        <f t="array" ref="P7949">_xlfn.IFS(C7949&lt;25,"18-24", C7949&lt;=35,"25-35", C7949&lt;=50,"36-50",TRUE,"50+")</f>
        <v>25-35</v>
      </c>
      <c r="Q7949" t="str">
        <f t="shared" si="868"/>
        <v>new</v>
      </c>
      <c r="R7949" t="str">
        <f t="shared" si="869"/>
        <v>high value</v>
      </c>
      <c r="S7949" t="str">
        <f t="shared" si="870"/>
        <v>medium</v>
      </c>
      <c r="T7949" t="str">
        <f t="shared" si="871"/>
        <v>Sep</v>
      </c>
      <c r="U7949">
        <f t="shared" si="872"/>
        <v>2023</v>
      </c>
      <c r="V7949" t="str">
        <f t="shared" si="873"/>
        <v>10-15</v>
      </c>
      <c r="W7949" t="str">
        <f t="shared" si="874"/>
        <v>Fast</v>
      </c>
    </row>
    <row r="7950" spans="1:23" x14ac:dyDescent="0.3">
      <c r="A7950">
        <v>607949</v>
      </c>
      <c r="B7950">
        <v>17643</v>
      </c>
      <c r="C7950">
        <v>62</v>
      </c>
      <c r="D7950" t="s">
        <v>4</v>
      </c>
      <c r="E7950" t="s">
        <v>13</v>
      </c>
      <c r="F7950" t="s">
        <v>32</v>
      </c>
      <c r="G7950" t="s">
        <v>31</v>
      </c>
      <c r="H7950" s="1">
        <v>45320</v>
      </c>
      <c r="I7950" t="s">
        <v>34</v>
      </c>
      <c r="J7950">
        <v>35</v>
      </c>
      <c r="K7950">
        <v>11.2</v>
      </c>
      <c r="L7950">
        <v>1313.7</v>
      </c>
      <c r="M7950">
        <v>59.35</v>
      </c>
      <c r="N7950" t="s">
        <v>47</v>
      </c>
      <c r="O7950">
        <v>5</v>
      </c>
      <c r="P7950" t="str" cm="1">
        <f t="array" ref="P7950">_xlfn.IFS(C7950&lt;25,"18-24", C7950&lt;=35,"25-35", C7950&lt;=50,"36-50",TRUE,"50+")</f>
        <v>50+</v>
      </c>
      <c r="Q7950" t="str">
        <f t="shared" si="868"/>
        <v>new</v>
      </c>
      <c r="R7950" t="str">
        <f t="shared" si="869"/>
        <v>high value</v>
      </c>
      <c r="S7950" t="str">
        <f t="shared" si="870"/>
        <v>High</v>
      </c>
      <c r="T7950" t="str">
        <f t="shared" si="871"/>
        <v>Jan</v>
      </c>
      <c r="U7950">
        <f t="shared" si="872"/>
        <v>2024</v>
      </c>
      <c r="V7950" t="str">
        <f t="shared" si="873"/>
        <v>10-15</v>
      </c>
      <c r="W7950" t="str">
        <f t="shared" si="874"/>
        <v>Medium</v>
      </c>
    </row>
    <row r="7951" spans="1:23" x14ac:dyDescent="0.3">
      <c r="A7951">
        <v>607950</v>
      </c>
      <c r="B7951">
        <v>31216</v>
      </c>
      <c r="C7951">
        <v>43</v>
      </c>
      <c r="D7951" t="s">
        <v>7</v>
      </c>
      <c r="E7951" t="s">
        <v>13</v>
      </c>
      <c r="F7951" t="s">
        <v>30</v>
      </c>
      <c r="G7951" t="s">
        <v>27</v>
      </c>
      <c r="H7951" s="1">
        <v>45644</v>
      </c>
      <c r="I7951" t="s">
        <v>33</v>
      </c>
      <c r="J7951">
        <v>22</v>
      </c>
      <c r="K7951">
        <v>10.7</v>
      </c>
      <c r="L7951">
        <v>1396.31</v>
      </c>
      <c r="M7951">
        <v>100.83</v>
      </c>
      <c r="N7951" t="s">
        <v>47</v>
      </c>
      <c r="O7951">
        <v>3</v>
      </c>
      <c r="P7951" t="str" cm="1">
        <f t="array" ref="P7951">_xlfn.IFS(C7951&lt;25,"18-24", C7951&lt;=35,"25-35", C7951&lt;=50,"36-50",TRUE,"50+")</f>
        <v>36-50</v>
      </c>
      <c r="Q7951" t="str">
        <f t="shared" si="868"/>
        <v>new</v>
      </c>
      <c r="R7951" t="str">
        <f t="shared" si="869"/>
        <v>high value</v>
      </c>
      <c r="S7951" t="str">
        <f t="shared" si="870"/>
        <v>medium</v>
      </c>
      <c r="T7951" t="str">
        <f t="shared" si="871"/>
        <v>Dec</v>
      </c>
      <c r="U7951">
        <f t="shared" si="872"/>
        <v>2024</v>
      </c>
      <c r="V7951" t="str">
        <f t="shared" si="873"/>
        <v>10-15</v>
      </c>
      <c r="W7951" t="str">
        <f t="shared" si="874"/>
        <v>Fast</v>
      </c>
    </row>
    <row r="7952" spans="1:23" x14ac:dyDescent="0.3">
      <c r="A7952">
        <v>607951</v>
      </c>
      <c r="B7952">
        <v>47422</v>
      </c>
      <c r="C7952">
        <v>25</v>
      </c>
      <c r="D7952" t="s">
        <v>4</v>
      </c>
      <c r="E7952" t="s">
        <v>8</v>
      </c>
      <c r="F7952" t="s">
        <v>28</v>
      </c>
      <c r="G7952" t="s">
        <v>27</v>
      </c>
      <c r="H7952" s="1">
        <v>44846</v>
      </c>
      <c r="I7952" t="s">
        <v>34</v>
      </c>
      <c r="J7952">
        <v>23</v>
      </c>
      <c r="K7952">
        <v>5.2</v>
      </c>
      <c r="L7952">
        <v>435.81</v>
      </c>
      <c r="M7952">
        <v>30.73</v>
      </c>
      <c r="N7952" t="s">
        <v>50</v>
      </c>
      <c r="O7952">
        <v>1</v>
      </c>
      <c r="P7952" t="str" cm="1">
        <f t="array" ref="P7952">_xlfn.IFS(C7952&lt;25,"18-24", C7952&lt;=35,"25-35", C7952&lt;=50,"36-50",TRUE,"50+")</f>
        <v>25-35</v>
      </c>
      <c r="Q7952" t="str">
        <f t="shared" si="868"/>
        <v>new</v>
      </c>
      <c r="R7952" t="str">
        <f t="shared" si="869"/>
        <v>medium</v>
      </c>
      <c r="S7952" t="str">
        <f t="shared" si="870"/>
        <v>Low</v>
      </c>
      <c r="T7952" t="str">
        <f t="shared" si="871"/>
        <v>Oct</v>
      </c>
      <c r="U7952">
        <f t="shared" si="872"/>
        <v>2022</v>
      </c>
      <c r="V7952" t="str">
        <f t="shared" si="873"/>
        <v>5-10</v>
      </c>
      <c r="W7952" t="str">
        <f t="shared" si="874"/>
        <v>Fast</v>
      </c>
    </row>
    <row r="7953" spans="1:23" x14ac:dyDescent="0.3">
      <c r="A7953">
        <v>607952</v>
      </c>
      <c r="B7953">
        <v>89901</v>
      </c>
      <c r="C7953">
        <v>37</v>
      </c>
      <c r="D7953" t="s">
        <v>4</v>
      </c>
      <c r="E7953" t="s">
        <v>5</v>
      </c>
      <c r="F7953" t="s">
        <v>19</v>
      </c>
      <c r="G7953" t="s">
        <v>23</v>
      </c>
      <c r="H7953" s="1">
        <v>45576</v>
      </c>
      <c r="I7953" t="s">
        <v>33</v>
      </c>
      <c r="J7953">
        <v>24</v>
      </c>
      <c r="K7953">
        <v>10.8</v>
      </c>
      <c r="L7953">
        <v>1220.18</v>
      </c>
      <c r="M7953">
        <v>70.040000000000006</v>
      </c>
      <c r="N7953" t="s">
        <v>49</v>
      </c>
      <c r="O7953">
        <v>5</v>
      </c>
      <c r="P7953" t="str" cm="1">
        <f t="array" ref="P7953">_xlfn.IFS(C7953&lt;25,"18-24", C7953&lt;=35,"25-35", C7953&lt;=50,"36-50",TRUE,"50+")</f>
        <v>36-50</v>
      </c>
      <c r="Q7953" t="str">
        <f t="shared" si="868"/>
        <v>new</v>
      </c>
      <c r="R7953" t="str">
        <f t="shared" si="869"/>
        <v>high value</v>
      </c>
      <c r="S7953" t="str">
        <f t="shared" si="870"/>
        <v>High</v>
      </c>
      <c r="T7953" t="str">
        <f t="shared" si="871"/>
        <v>Oct</v>
      </c>
      <c r="U7953">
        <f t="shared" si="872"/>
        <v>2024</v>
      </c>
      <c r="V7953" t="str">
        <f t="shared" si="873"/>
        <v>10-15</v>
      </c>
      <c r="W7953" t="str">
        <f t="shared" si="874"/>
        <v>Fast</v>
      </c>
    </row>
    <row r="7954" spans="1:23" x14ac:dyDescent="0.3">
      <c r="A7954">
        <v>607953</v>
      </c>
      <c r="B7954">
        <v>54159</v>
      </c>
      <c r="C7954">
        <v>47</v>
      </c>
      <c r="D7954" t="s">
        <v>4</v>
      </c>
      <c r="E7954" t="s">
        <v>15</v>
      </c>
      <c r="F7954" t="s">
        <v>32</v>
      </c>
      <c r="G7954" t="s">
        <v>21</v>
      </c>
      <c r="H7954" s="1">
        <v>44928</v>
      </c>
      <c r="I7954" t="s">
        <v>33</v>
      </c>
      <c r="J7954">
        <v>24</v>
      </c>
      <c r="K7954">
        <v>5.7</v>
      </c>
      <c r="L7954">
        <v>1160.03</v>
      </c>
      <c r="M7954">
        <v>52.01</v>
      </c>
      <c r="N7954" t="s">
        <v>47</v>
      </c>
      <c r="O7954">
        <v>5</v>
      </c>
      <c r="P7954" t="str" cm="1">
        <f t="array" ref="P7954">_xlfn.IFS(C7954&lt;25,"18-24", C7954&lt;=35,"25-35", C7954&lt;=50,"36-50",TRUE,"50+")</f>
        <v>36-50</v>
      </c>
      <c r="Q7954" t="str">
        <f t="shared" si="868"/>
        <v>new</v>
      </c>
      <c r="R7954" t="str">
        <f t="shared" si="869"/>
        <v>high value</v>
      </c>
      <c r="S7954" t="str">
        <f t="shared" si="870"/>
        <v>High</v>
      </c>
      <c r="T7954" t="str">
        <f t="shared" si="871"/>
        <v>Jan</v>
      </c>
      <c r="U7954">
        <f t="shared" si="872"/>
        <v>2023</v>
      </c>
      <c r="V7954" t="str">
        <f t="shared" si="873"/>
        <v>5-10</v>
      </c>
      <c r="W7954" t="str">
        <f t="shared" si="874"/>
        <v>Fast</v>
      </c>
    </row>
    <row r="7955" spans="1:23" x14ac:dyDescent="0.3">
      <c r="A7955">
        <v>607954</v>
      </c>
      <c r="B7955">
        <v>63197</v>
      </c>
      <c r="C7955">
        <v>38</v>
      </c>
      <c r="D7955" t="s">
        <v>4</v>
      </c>
      <c r="E7955" t="s">
        <v>11</v>
      </c>
      <c r="F7955" t="s">
        <v>24</v>
      </c>
      <c r="G7955" t="s">
        <v>29</v>
      </c>
      <c r="H7955" s="1">
        <v>45481</v>
      </c>
      <c r="I7955" t="s">
        <v>33</v>
      </c>
      <c r="J7955">
        <v>21</v>
      </c>
      <c r="K7955">
        <v>10.199999999999999</v>
      </c>
      <c r="L7955">
        <v>965.81</v>
      </c>
      <c r="M7955">
        <v>101.1</v>
      </c>
      <c r="N7955" t="s">
        <v>48</v>
      </c>
      <c r="O7955">
        <v>4</v>
      </c>
      <c r="P7955" t="str" cm="1">
        <f t="array" ref="P7955">_xlfn.IFS(C7955&lt;25,"18-24", C7955&lt;=35,"25-35", C7955&lt;=50,"36-50",TRUE,"50+")</f>
        <v>36-50</v>
      </c>
      <c r="Q7955" t="str">
        <f t="shared" si="868"/>
        <v>repeat</v>
      </c>
      <c r="R7955" t="str">
        <f t="shared" si="869"/>
        <v>high value</v>
      </c>
      <c r="S7955" t="str">
        <f t="shared" si="870"/>
        <v>medium</v>
      </c>
      <c r="T7955" t="str">
        <f t="shared" si="871"/>
        <v>Jul</v>
      </c>
      <c r="U7955">
        <f t="shared" si="872"/>
        <v>2024</v>
      </c>
      <c r="V7955" t="str">
        <f t="shared" si="873"/>
        <v>10-15</v>
      </c>
      <c r="W7955" t="str">
        <f t="shared" si="874"/>
        <v>Fast</v>
      </c>
    </row>
    <row r="7956" spans="1:23" x14ac:dyDescent="0.3">
      <c r="A7956">
        <v>607955</v>
      </c>
      <c r="B7956">
        <v>67731</v>
      </c>
      <c r="C7956">
        <v>53</v>
      </c>
      <c r="D7956" t="s">
        <v>7</v>
      </c>
      <c r="E7956" t="s">
        <v>11</v>
      </c>
      <c r="F7956" t="s">
        <v>30</v>
      </c>
      <c r="G7956" t="s">
        <v>21</v>
      </c>
      <c r="H7956" s="1">
        <v>44633</v>
      </c>
      <c r="I7956" t="s">
        <v>34</v>
      </c>
      <c r="J7956">
        <v>45</v>
      </c>
      <c r="K7956">
        <v>14.2</v>
      </c>
      <c r="L7956">
        <v>892.57</v>
      </c>
      <c r="M7956">
        <v>99.46</v>
      </c>
      <c r="N7956" t="s">
        <v>48</v>
      </c>
      <c r="O7956">
        <v>2</v>
      </c>
      <c r="P7956" t="str" cm="1">
        <f t="array" ref="P7956">_xlfn.IFS(C7956&lt;25,"18-24", C7956&lt;=35,"25-35", C7956&lt;=50,"36-50",TRUE,"50+")</f>
        <v>50+</v>
      </c>
      <c r="Q7956" t="str">
        <f t="shared" si="868"/>
        <v>new</v>
      </c>
      <c r="R7956" t="str">
        <f t="shared" si="869"/>
        <v>high value</v>
      </c>
      <c r="S7956" t="str">
        <f t="shared" si="870"/>
        <v>Low</v>
      </c>
      <c r="T7956" t="str">
        <f t="shared" si="871"/>
        <v>Mar</v>
      </c>
      <c r="U7956">
        <f t="shared" si="872"/>
        <v>2022</v>
      </c>
      <c r="V7956" t="str">
        <f t="shared" si="873"/>
        <v>10-15</v>
      </c>
      <c r="W7956" t="str">
        <f t="shared" si="874"/>
        <v>Medium</v>
      </c>
    </row>
    <row r="7957" spans="1:23" x14ac:dyDescent="0.3">
      <c r="A7957">
        <v>607956</v>
      </c>
      <c r="B7957">
        <v>85091</v>
      </c>
      <c r="C7957">
        <v>19</v>
      </c>
      <c r="D7957" t="s">
        <v>7</v>
      </c>
      <c r="E7957" t="s">
        <v>13</v>
      </c>
      <c r="F7957" t="s">
        <v>32</v>
      </c>
      <c r="G7957" t="s">
        <v>27</v>
      </c>
      <c r="H7957" s="1">
        <v>44808</v>
      </c>
      <c r="I7957" t="s">
        <v>33</v>
      </c>
      <c r="J7957">
        <v>60</v>
      </c>
      <c r="K7957">
        <v>12</v>
      </c>
      <c r="L7957">
        <v>652.67999999999995</v>
      </c>
      <c r="M7957">
        <v>94.2</v>
      </c>
      <c r="N7957" t="s">
        <v>48</v>
      </c>
      <c r="O7957">
        <v>3</v>
      </c>
      <c r="P7957" t="str" cm="1">
        <f t="array" ref="P7957">_xlfn.IFS(C7957&lt;25,"18-24", C7957&lt;=35,"25-35", C7957&lt;=50,"36-50",TRUE,"50+")</f>
        <v>18-24</v>
      </c>
      <c r="Q7957" t="str">
        <f t="shared" si="868"/>
        <v>new</v>
      </c>
      <c r="R7957" t="str">
        <f t="shared" si="869"/>
        <v>high value</v>
      </c>
      <c r="S7957" t="str">
        <f t="shared" si="870"/>
        <v>medium</v>
      </c>
      <c r="T7957" t="str">
        <f t="shared" si="871"/>
        <v>Sep</v>
      </c>
      <c r="U7957">
        <f t="shared" si="872"/>
        <v>2022</v>
      </c>
      <c r="V7957" t="str">
        <f t="shared" si="873"/>
        <v>10-15</v>
      </c>
      <c r="W7957" t="str">
        <f t="shared" si="874"/>
        <v>Slow</v>
      </c>
    </row>
    <row r="7958" spans="1:23" x14ac:dyDescent="0.3">
      <c r="A7958">
        <v>607957</v>
      </c>
      <c r="B7958">
        <v>22749</v>
      </c>
      <c r="C7958">
        <v>39</v>
      </c>
      <c r="D7958" t="s">
        <v>4</v>
      </c>
      <c r="E7958" t="s">
        <v>15</v>
      </c>
      <c r="F7958" t="s">
        <v>18</v>
      </c>
      <c r="G7958" t="s">
        <v>31</v>
      </c>
      <c r="H7958" s="1">
        <v>44826</v>
      </c>
      <c r="I7958" t="s">
        <v>33</v>
      </c>
      <c r="J7958">
        <v>29</v>
      </c>
      <c r="K7958">
        <v>10</v>
      </c>
      <c r="L7958">
        <v>1209.18</v>
      </c>
      <c r="M7958">
        <v>117.53</v>
      </c>
      <c r="N7958" t="s">
        <v>50</v>
      </c>
      <c r="O7958">
        <v>3</v>
      </c>
      <c r="P7958" t="str" cm="1">
        <f t="array" ref="P7958">_xlfn.IFS(C7958&lt;25,"18-24", C7958&lt;=35,"25-35", C7958&lt;=50,"36-50",TRUE,"50+")</f>
        <v>36-50</v>
      </c>
      <c r="Q7958" t="str">
        <f t="shared" si="868"/>
        <v>new</v>
      </c>
      <c r="R7958" t="str">
        <f t="shared" si="869"/>
        <v>high value</v>
      </c>
      <c r="S7958" t="str">
        <f t="shared" si="870"/>
        <v>medium</v>
      </c>
      <c r="T7958" t="str">
        <f t="shared" si="871"/>
        <v>Sep</v>
      </c>
      <c r="U7958">
        <f t="shared" si="872"/>
        <v>2022</v>
      </c>
      <c r="V7958" t="str">
        <f t="shared" si="873"/>
        <v>5-10</v>
      </c>
      <c r="W7958" t="str">
        <f t="shared" si="874"/>
        <v>Fast</v>
      </c>
    </row>
    <row r="7959" spans="1:23" x14ac:dyDescent="0.3">
      <c r="A7959">
        <v>607958</v>
      </c>
      <c r="B7959">
        <v>28901</v>
      </c>
      <c r="C7959">
        <v>40</v>
      </c>
      <c r="D7959" t="s">
        <v>4</v>
      </c>
      <c r="E7959" t="s">
        <v>15</v>
      </c>
      <c r="F7959" t="s">
        <v>22</v>
      </c>
      <c r="G7959" t="s">
        <v>31</v>
      </c>
      <c r="H7959" s="1">
        <v>45531</v>
      </c>
      <c r="I7959" t="s">
        <v>34</v>
      </c>
      <c r="J7959">
        <v>81</v>
      </c>
      <c r="K7959">
        <v>9.1</v>
      </c>
      <c r="L7959">
        <v>644.20000000000005</v>
      </c>
      <c r="M7959">
        <v>71.44</v>
      </c>
      <c r="N7959" t="s">
        <v>47</v>
      </c>
      <c r="O7959">
        <v>3</v>
      </c>
      <c r="P7959" t="str" cm="1">
        <f t="array" ref="P7959">_xlfn.IFS(C7959&lt;25,"18-24", C7959&lt;=35,"25-35", C7959&lt;=50,"36-50",TRUE,"50+")</f>
        <v>36-50</v>
      </c>
      <c r="Q7959" t="str">
        <f t="shared" si="868"/>
        <v>new</v>
      </c>
      <c r="R7959" t="str">
        <f t="shared" si="869"/>
        <v>high value</v>
      </c>
      <c r="S7959" t="str">
        <f t="shared" si="870"/>
        <v>medium</v>
      </c>
      <c r="T7959" t="str">
        <f t="shared" si="871"/>
        <v>Aug</v>
      </c>
      <c r="U7959">
        <f t="shared" si="872"/>
        <v>2024</v>
      </c>
      <c r="V7959" t="str">
        <f t="shared" si="873"/>
        <v>5-10</v>
      </c>
      <c r="W7959" t="str">
        <f t="shared" si="874"/>
        <v>Slow</v>
      </c>
    </row>
    <row r="7960" spans="1:23" x14ac:dyDescent="0.3">
      <c r="A7960">
        <v>607959</v>
      </c>
      <c r="B7960">
        <v>73390</v>
      </c>
      <c r="C7960">
        <v>29</v>
      </c>
      <c r="D7960" t="s">
        <v>4</v>
      </c>
      <c r="E7960" t="s">
        <v>15</v>
      </c>
      <c r="F7960" t="s">
        <v>24</v>
      </c>
      <c r="G7960" t="s">
        <v>31</v>
      </c>
      <c r="H7960" s="1">
        <v>45558</v>
      </c>
      <c r="I7960" t="s">
        <v>34</v>
      </c>
      <c r="J7960">
        <v>43</v>
      </c>
      <c r="K7960">
        <v>9.8000000000000007</v>
      </c>
      <c r="L7960">
        <v>162.91</v>
      </c>
      <c r="M7960">
        <v>37.17</v>
      </c>
      <c r="N7960" t="s">
        <v>47</v>
      </c>
      <c r="O7960">
        <v>3</v>
      </c>
      <c r="P7960" t="str" cm="1">
        <f t="array" ref="P7960">_xlfn.IFS(C7960&lt;25,"18-24", C7960&lt;=35,"25-35", C7960&lt;=50,"36-50",TRUE,"50+")</f>
        <v>25-35</v>
      </c>
      <c r="Q7960" t="str">
        <f t="shared" si="868"/>
        <v>new</v>
      </c>
      <c r="R7960" t="str">
        <f t="shared" si="869"/>
        <v>low</v>
      </c>
      <c r="S7960" t="str">
        <f t="shared" si="870"/>
        <v>medium</v>
      </c>
      <c r="T7960" t="str">
        <f t="shared" si="871"/>
        <v>Sep</v>
      </c>
      <c r="U7960">
        <f t="shared" si="872"/>
        <v>2024</v>
      </c>
      <c r="V7960" t="str">
        <f t="shared" si="873"/>
        <v>5-10</v>
      </c>
      <c r="W7960" t="str">
        <f t="shared" si="874"/>
        <v>Medium</v>
      </c>
    </row>
    <row r="7961" spans="1:23" x14ac:dyDescent="0.3">
      <c r="A7961">
        <v>607960</v>
      </c>
      <c r="B7961">
        <v>98407</v>
      </c>
      <c r="C7961">
        <v>58</v>
      </c>
      <c r="D7961" t="s">
        <v>7</v>
      </c>
      <c r="E7961" t="s">
        <v>16</v>
      </c>
      <c r="F7961" t="s">
        <v>30</v>
      </c>
      <c r="G7961" t="s">
        <v>25</v>
      </c>
      <c r="H7961" s="1">
        <v>45239</v>
      </c>
      <c r="I7961" t="s">
        <v>34</v>
      </c>
      <c r="J7961">
        <v>83</v>
      </c>
      <c r="K7961">
        <v>6.8</v>
      </c>
      <c r="L7961">
        <v>1155.81</v>
      </c>
      <c r="M7961">
        <v>118.04</v>
      </c>
      <c r="N7961" t="s">
        <v>48</v>
      </c>
      <c r="O7961">
        <v>1</v>
      </c>
      <c r="P7961" t="str" cm="1">
        <f t="array" ref="P7961">_xlfn.IFS(C7961&lt;25,"18-24", C7961&lt;=35,"25-35", C7961&lt;=50,"36-50",TRUE,"50+")</f>
        <v>50+</v>
      </c>
      <c r="Q7961" t="str">
        <f t="shared" si="868"/>
        <v>new</v>
      </c>
      <c r="R7961" t="str">
        <f t="shared" si="869"/>
        <v>high value</v>
      </c>
      <c r="S7961" t="str">
        <f t="shared" si="870"/>
        <v>Low</v>
      </c>
      <c r="T7961" t="str">
        <f t="shared" si="871"/>
        <v>Nov</v>
      </c>
      <c r="U7961">
        <f t="shared" si="872"/>
        <v>2023</v>
      </c>
      <c r="V7961" t="str">
        <f t="shared" si="873"/>
        <v>5-10</v>
      </c>
      <c r="W7961" t="str">
        <f t="shared" si="874"/>
        <v>Slow</v>
      </c>
    </row>
    <row r="7962" spans="1:23" x14ac:dyDescent="0.3">
      <c r="A7962">
        <v>607961</v>
      </c>
      <c r="B7962">
        <v>60590</v>
      </c>
      <c r="C7962">
        <v>56</v>
      </c>
      <c r="D7962" t="s">
        <v>4</v>
      </c>
      <c r="E7962" t="s">
        <v>16</v>
      </c>
      <c r="F7962" t="s">
        <v>28</v>
      </c>
      <c r="G7962" t="s">
        <v>31</v>
      </c>
      <c r="H7962" s="1">
        <v>45263</v>
      </c>
      <c r="I7962" t="s">
        <v>33</v>
      </c>
      <c r="J7962">
        <v>69</v>
      </c>
      <c r="K7962">
        <v>14.7</v>
      </c>
      <c r="L7962">
        <v>882.64</v>
      </c>
      <c r="M7962">
        <v>76.180000000000007</v>
      </c>
      <c r="N7962" t="s">
        <v>48</v>
      </c>
      <c r="O7962">
        <v>5</v>
      </c>
      <c r="P7962" t="str" cm="1">
        <f t="array" ref="P7962">_xlfn.IFS(C7962&lt;25,"18-24", C7962&lt;=35,"25-35", C7962&lt;=50,"36-50",TRUE,"50+")</f>
        <v>50+</v>
      </c>
      <c r="Q7962" t="str">
        <f t="shared" si="868"/>
        <v>new</v>
      </c>
      <c r="R7962" t="str">
        <f t="shared" si="869"/>
        <v>high value</v>
      </c>
      <c r="S7962" t="str">
        <f t="shared" si="870"/>
        <v>High</v>
      </c>
      <c r="T7962" t="str">
        <f t="shared" si="871"/>
        <v>Dec</v>
      </c>
      <c r="U7962">
        <f t="shared" si="872"/>
        <v>2023</v>
      </c>
      <c r="V7962" t="str">
        <f t="shared" si="873"/>
        <v>10-15</v>
      </c>
      <c r="W7962" t="str">
        <f t="shared" si="874"/>
        <v>Slow</v>
      </c>
    </row>
    <row r="7963" spans="1:23" x14ac:dyDescent="0.3">
      <c r="A7963">
        <v>607962</v>
      </c>
      <c r="B7963">
        <v>44710</v>
      </c>
      <c r="C7963">
        <v>44</v>
      </c>
      <c r="D7963" t="s">
        <v>7</v>
      </c>
      <c r="E7963" t="s">
        <v>8</v>
      </c>
      <c r="F7963" t="s">
        <v>28</v>
      </c>
      <c r="G7963" t="s">
        <v>29</v>
      </c>
      <c r="H7963" s="1">
        <v>45489</v>
      </c>
      <c r="I7963" t="s">
        <v>33</v>
      </c>
      <c r="J7963">
        <v>42</v>
      </c>
      <c r="K7963">
        <v>7.8</v>
      </c>
      <c r="L7963">
        <v>1355.51</v>
      </c>
      <c r="M7963">
        <v>60.26</v>
      </c>
      <c r="N7963" t="s">
        <v>48</v>
      </c>
      <c r="O7963">
        <v>1</v>
      </c>
      <c r="P7963" t="str" cm="1">
        <f t="array" ref="P7963">_xlfn.IFS(C7963&lt;25,"18-24", C7963&lt;=35,"25-35", C7963&lt;=50,"36-50",TRUE,"50+")</f>
        <v>36-50</v>
      </c>
      <c r="Q7963" t="str">
        <f t="shared" si="868"/>
        <v>new</v>
      </c>
      <c r="R7963" t="str">
        <f t="shared" si="869"/>
        <v>high value</v>
      </c>
      <c r="S7963" t="str">
        <f t="shared" si="870"/>
        <v>Low</v>
      </c>
      <c r="T7963" t="str">
        <f t="shared" si="871"/>
        <v>Jul</v>
      </c>
      <c r="U7963">
        <f t="shared" si="872"/>
        <v>2024</v>
      </c>
      <c r="V7963" t="str">
        <f t="shared" si="873"/>
        <v>5-10</v>
      </c>
      <c r="W7963" t="str">
        <f t="shared" si="874"/>
        <v>Medium</v>
      </c>
    </row>
    <row r="7964" spans="1:23" x14ac:dyDescent="0.3">
      <c r="A7964">
        <v>607963</v>
      </c>
      <c r="B7964">
        <v>24918</v>
      </c>
      <c r="C7964">
        <v>40</v>
      </c>
      <c r="D7964" t="s">
        <v>4</v>
      </c>
      <c r="E7964" t="s">
        <v>15</v>
      </c>
      <c r="F7964" t="s">
        <v>18</v>
      </c>
      <c r="G7964" t="s">
        <v>27</v>
      </c>
      <c r="H7964" s="1">
        <v>44663</v>
      </c>
      <c r="I7964" t="s">
        <v>33</v>
      </c>
      <c r="J7964">
        <v>46</v>
      </c>
      <c r="K7964">
        <v>5.7</v>
      </c>
      <c r="L7964">
        <v>1048.97</v>
      </c>
      <c r="M7964">
        <v>89.13</v>
      </c>
      <c r="N7964" t="s">
        <v>47</v>
      </c>
      <c r="O7964">
        <v>2</v>
      </c>
      <c r="P7964" t="str" cm="1">
        <f t="array" ref="P7964">_xlfn.IFS(C7964&lt;25,"18-24", C7964&lt;=35,"25-35", C7964&lt;=50,"36-50",TRUE,"50+")</f>
        <v>36-50</v>
      </c>
      <c r="Q7964" t="str">
        <f t="shared" si="868"/>
        <v>new</v>
      </c>
      <c r="R7964" t="str">
        <f t="shared" si="869"/>
        <v>high value</v>
      </c>
      <c r="S7964" t="str">
        <f t="shared" si="870"/>
        <v>Low</v>
      </c>
      <c r="T7964" t="str">
        <f t="shared" si="871"/>
        <v>Apr</v>
      </c>
      <c r="U7964">
        <f t="shared" si="872"/>
        <v>2022</v>
      </c>
      <c r="V7964" t="str">
        <f t="shared" si="873"/>
        <v>5-10</v>
      </c>
      <c r="W7964" t="str">
        <f t="shared" si="874"/>
        <v>Slow</v>
      </c>
    </row>
    <row r="7965" spans="1:23" x14ac:dyDescent="0.3">
      <c r="A7965">
        <v>607964</v>
      </c>
      <c r="B7965">
        <v>76580</v>
      </c>
      <c r="C7965">
        <v>20</v>
      </c>
      <c r="D7965" t="s">
        <v>4</v>
      </c>
      <c r="E7965" t="s">
        <v>15</v>
      </c>
      <c r="F7965" t="s">
        <v>19</v>
      </c>
      <c r="G7965" t="s">
        <v>25</v>
      </c>
      <c r="H7965" s="1">
        <v>44974</v>
      </c>
      <c r="I7965" t="s">
        <v>34</v>
      </c>
      <c r="J7965">
        <v>45</v>
      </c>
      <c r="K7965">
        <v>3.6</v>
      </c>
      <c r="L7965">
        <v>560.72</v>
      </c>
      <c r="M7965">
        <v>113.38</v>
      </c>
      <c r="N7965" t="s">
        <v>49</v>
      </c>
      <c r="O7965">
        <v>3</v>
      </c>
      <c r="P7965" t="str" cm="1">
        <f t="array" ref="P7965">_xlfn.IFS(C7965&lt;25,"18-24", C7965&lt;=35,"25-35", C7965&lt;=50,"36-50",TRUE,"50+")</f>
        <v>18-24</v>
      </c>
      <c r="Q7965" t="str">
        <f t="shared" si="868"/>
        <v>new</v>
      </c>
      <c r="R7965" t="str">
        <f t="shared" si="869"/>
        <v>high value</v>
      </c>
      <c r="S7965" t="str">
        <f t="shared" si="870"/>
        <v>medium</v>
      </c>
      <c r="T7965" t="str">
        <f t="shared" si="871"/>
        <v>Feb</v>
      </c>
      <c r="U7965">
        <f t="shared" si="872"/>
        <v>2023</v>
      </c>
      <c r="V7965" t="str">
        <f t="shared" si="873"/>
        <v>0-5</v>
      </c>
      <c r="W7965" t="str">
        <f t="shared" si="874"/>
        <v>Medium</v>
      </c>
    </row>
    <row r="7966" spans="1:23" x14ac:dyDescent="0.3">
      <c r="A7966">
        <v>607965</v>
      </c>
      <c r="B7966">
        <v>19191</v>
      </c>
      <c r="C7966">
        <v>64</v>
      </c>
      <c r="D7966" t="s">
        <v>7</v>
      </c>
      <c r="E7966" t="s">
        <v>15</v>
      </c>
      <c r="F7966" t="s">
        <v>32</v>
      </c>
      <c r="G7966" t="s">
        <v>21</v>
      </c>
      <c r="H7966" s="1">
        <v>45482</v>
      </c>
      <c r="I7966" t="s">
        <v>34</v>
      </c>
      <c r="J7966">
        <v>29</v>
      </c>
      <c r="K7966">
        <v>5.4</v>
      </c>
      <c r="L7966">
        <v>682.64</v>
      </c>
      <c r="M7966">
        <v>40.520000000000003</v>
      </c>
      <c r="N7966" t="s">
        <v>50</v>
      </c>
      <c r="O7966">
        <v>2</v>
      </c>
      <c r="P7966" t="str" cm="1">
        <f t="array" ref="P7966">_xlfn.IFS(C7966&lt;25,"18-24", C7966&lt;=35,"25-35", C7966&lt;=50,"36-50",TRUE,"50+")</f>
        <v>50+</v>
      </c>
      <c r="Q7966" t="str">
        <f t="shared" si="868"/>
        <v>new</v>
      </c>
      <c r="R7966" t="str">
        <f t="shared" si="869"/>
        <v>high value</v>
      </c>
      <c r="S7966" t="str">
        <f t="shared" si="870"/>
        <v>Low</v>
      </c>
      <c r="T7966" t="str">
        <f t="shared" si="871"/>
        <v>Jul</v>
      </c>
      <c r="U7966">
        <f t="shared" si="872"/>
        <v>2024</v>
      </c>
      <c r="V7966" t="str">
        <f t="shared" si="873"/>
        <v>5-10</v>
      </c>
      <c r="W7966" t="str">
        <f t="shared" si="874"/>
        <v>Fast</v>
      </c>
    </row>
    <row r="7967" spans="1:23" x14ac:dyDescent="0.3">
      <c r="A7967">
        <v>607966</v>
      </c>
      <c r="B7967">
        <v>28632</v>
      </c>
      <c r="C7967">
        <v>63</v>
      </c>
      <c r="D7967" t="s">
        <v>4</v>
      </c>
      <c r="E7967" t="s">
        <v>5</v>
      </c>
      <c r="F7967" t="s">
        <v>30</v>
      </c>
      <c r="G7967" t="s">
        <v>29</v>
      </c>
      <c r="H7967" s="1">
        <v>44838</v>
      </c>
      <c r="I7967" t="s">
        <v>33</v>
      </c>
      <c r="J7967">
        <v>67</v>
      </c>
      <c r="K7967">
        <v>7.3</v>
      </c>
      <c r="L7967">
        <v>854.22</v>
      </c>
      <c r="M7967">
        <v>51.91</v>
      </c>
      <c r="N7967" t="s">
        <v>48</v>
      </c>
      <c r="O7967">
        <v>2</v>
      </c>
      <c r="P7967" t="str" cm="1">
        <f t="array" ref="P7967">_xlfn.IFS(C7967&lt;25,"18-24", C7967&lt;=35,"25-35", C7967&lt;=50,"36-50",TRUE,"50+")</f>
        <v>50+</v>
      </c>
      <c r="Q7967" t="str">
        <f t="shared" si="868"/>
        <v>repeat</v>
      </c>
      <c r="R7967" t="str">
        <f t="shared" si="869"/>
        <v>high value</v>
      </c>
      <c r="S7967" t="str">
        <f t="shared" si="870"/>
        <v>Low</v>
      </c>
      <c r="T7967" t="str">
        <f t="shared" si="871"/>
        <v>Oct</v>
      </c>
      <c r="U7967">
        <f t="shared" si="872"/>
        <v>2022</v>
      </c>
      <c r="V7967" t="str">
        <f t="shared" si="873"/>
        <v>5-10</v>
      </c>
      <c r="W7967" t="str">
        <f t="shared" si="874"/>
        <v>Slow</v>
      </c>
    </row>
    <row r="7968" spans="1:23" x14ac:dyDescent="0.3">
      <c r="A7968">
        <v>607967</v>
      </c>
      <c r="B7968">
        <v>31079</v>
      </c>
      <c r="C7968">
        <v>32</v>
      </c>
      <c r="D7968" t="s">
        <v>7</v>
      </c>
      <c r="E7968" t="s">
        <v>13</v>
      </c>
      <c r="F7968" t="s">
        <v>30</v>
      </c>
      <c r="G7968" t="s">
        <v>23</v>
      </c>
      <c r="H7968" s="1">
        <v>45200</v>
      </c>
      <c r="I7968" t="s">
        <v>34</v>
      </c>
      <c r="J7968">
        <v>28</v>
      </c>
      <c r="K7968">
        <v>9.3000000000000007</v>
      </c>
      <c r="L7968">
        <v>627.85</v>
      </c>
      <c r="M7968">
        <v>33.119999999999997</v>
      </c>
      <c r="N7968" t="s">
        <v>47</v>
      </c>
      <c r="O7968">
        <v>4</v>
      </c>
      <c r="P7968" t="str" cm="1">
        <f t="array" ref="P7968">_xlfn.IFS(C7968&lt;25,"18-24", C7968&lt;=35,"25-35", C7968&lt;=50,"36-50",TRUE,"50+")</f>
        <v>25-35</v>
      </c>
      <c r="Q7968" t="str">
        <f t="shared" si="868"/>
        <v>new</v>
      </c>
      <c r="R7968" t="str">
        <f t="shared" si="869"/>
        <v>high value</v>
      </c>
      <c r="S7968" t="str">
        <f t="shared" si="870"/>
        <v>medium</v>
      </c>
      <c r="T7968" t="str">
        <f t="shared" si="871"/>
        <v>Oct</v>
      </c>
      <c r="U7968">
        <f t="shared" si="872"/>
        <v>2023</v>
      </c>
      <c r="V7968" t="str">
        <f t="shared" si="873"/>
        <v>5-10</v>
      </c>
      <c r="W7968" t="str">
        <f t="shared" si="874"/>
        <v>Fast</v>
      </c>
    </row>
    <row r="7969" spans="1:23" x14ac:dyDescent="0.3">
      <c r="A7969">
        <v>607968</v>
      </c>
      <c r="B7969">
        <v>62438</v>
      </c>
      <c r="C7969">
        <v>38</v>
      </c>
      <c r="D7969" t="s">
        <v>4</v>
      </c>
      <c r="E7969" t="s">
        <v>5</v>
      </c>
      <c r="F7969" t="s">
        <v>26</v>
      </c>
      <c r="G7969" t="s">
        <v>21</v>
      </c>
      <c r="H7969" s="1">
        <v>45119</v>
      </c>
      <c r="I7969" t="s">
        <v>34</v>
      </c>
      <c r="J7969">
        <v>49</v>
      </c>
      <c r="K7969">
        <v>3.7</v>
      </c>
      <c r="L7969">
        <v>1031.3699999999999</v>
      </c>
      <c r="M7969">
        <v>95.3</v>
      </c>
      <c r="N7969" t="s">
        <v>47</v>
      </c>
      <c r="O7969">
        <v>5</v>
      </c>
      <c r="P7969" t="str" cm="1">
        <f t="array" ref="P7969">_xlfn.IFS(C7969&lt;25,"18-24", C7969&lt;=35,"25-35", C7969&lt;=50,"36-50",TRUE,"50+")</f>
        <v>36-50</v>
      </c>
      <c r="Q7969" t="str">
        <f t="shared" si="868"/>
        <v>new</v>
      </c>
      <c r="R7969" t="str">
        <f t="shared" si="869"/>
        <v>high value</v>
      </c>
      <c r="S7969" t="str">
        <f t="shared" si="870"/>
        <v>High</v>
      </c>
      <c r="T7969" t="str">
        <f t="shared" si="871"/>
        <v>Jul</v>
      </c>
      <c r="U7969">
        <f t="shared" si="872"/>
        <v>2023</v>
      </c>
      <c r="V7969" t="str">
        <f t="shared" si="873"/>
        <v>0-5</v>
      </c>
      <c r="W7969" t="str">
        <f t="shared" si="874"/>
        <v>Slow</v>
      </c>
    </row>
    <row r="7970" spans="1:23" x14ac:dyDescent="0.3">
      <c r="A7970">
        <v>607969</v>
      </c>
      <c r="B7970">
        <v>36684</v>
      </c>
      <c r="C7970">
        <v>53</v>
      </c>
      <c r="D7970" t="s">
        <v>7</v>
      </c>
      <c r="E7970" t="s">
        <v>5</v>
      </c>
      <c r="F7970" t="s">
        <v>22</v>
      </c>
      <c r="G7970" t="s">
        <v>25</v>
      </c>
      <c r="H7970" s="1">
        <v>44673</v>
      </c>
      <c r="I7970" t="s">
        <v>33</v>
      </c>
      <c r="J7970">
        <v>89</v>
      </c>
      <c r="K7970">
        <v>6.7</v>
      </c>
      <c r="L7970">
        <v>1298.1199999999999</v>
      </c>
      <c r="M7970">
        <v>115.1</v>
      </c>
      <c r="N7970" t="s">
        <v>50</v>
      </c>
      <c r="O7970">
        <v>3</v>
      </c>
      <c r="P7970" t="str" cm="1">
        <f t="array" ref="P7970">_xlfn.IFS(C7970&lt;25,"18-24", C7970&lt;=35,"25-35", C7970&lt;=50,"36-50",TRUE,"50+")</f>
        <v>50+</v>
      </c>
      <c r="Q7970" t="str">
        <f t="shared" si="868"/>
        <v>new</v>
      </c>
      <c r="R7970" t="str">
        <f t="shared" si="869"/>
        <v>high value</v>
      </c>
      <c r="S7970" t="str">
        <f t="shared" si="870"/>
        <v>medium</v>
      </c>
      <c r="T7970" t="str">
        <f t="shared" si="871"/>
        <v>Apr</v>
      </c>
      <c r="U7970">
        <f t="shared" si="872"/>
        <v>2022</v>
      </c>
      <c r="V7970" t="str">
        <f t="shared" si="873"/>
        <v>5-10</v>
      </c>
      <c r="W7970" t="str">
        <f t="shared" si="874"/>
        <v>Slow</v>
      </c>
    </row>
    <row r="7971" spans="1:23" x14ac:dyDescent="0.3">
      <c r="A7971">
        <v>607970</v>
      </c>
      <c r="B7971">
        <v>81347</v>
      </c>
      <c r="C7971">
        <v>58</v>
      </c>
      <c r="D7971" t="s">
        <v>7</v>
      </c>
      <c r="E7971" t="s">
        <v>15</v>
      </c>
      <c r="F7971" t="s">
        <v>26</v>
      </c>
      <c r="G7971" t="s">
        <v>23</v>
      </c>
      <c r="H7971" s="1">
        <v>44650</v>
      </c>
      <c r="I7971" t="s">
        <v>33</v>
      </c>
      <c r="J7971">
        <v>29</v>
      </c>
      <c r="K7971">
        <v>11.1</v>
      </c>
      <c r="L7971">
        <v>1226.22</v>
      </c>
      <c r="M7971">
        <v>49.01</v>
      </c>
      <c r="N7971" t="s">
        <v>49</v>
      </c>
      <c r="O7971">
        <v>3</v>
      </c>
      <c r="P7971" t="str" cm="1">
        <f t="array" ref="P7971">_xlfn.IFS(C7971&lt;25,"18-24", C7971&lt;=35,"25-35", C7971&lt;=50,"36-50",TRUE,"50+")</f>
        <v>50+</v>
      </c>
      <c r="Q7971" t="str">
        <f t="shared" si="868"/>
        <v>new</v>
      </c>
      <c r="R7971" t="str">
        <f t="shared" si="869"/>
        <v>high value</v>
      </c>
      <c r="S7971" t="str">
        <f t="shared" si="870"/>
        <v>medium</v>
      </c>
      <c r="T7971" t="str">
        <f t="shared" si="871"/>
        <v>Mar</v>
      </c>
      <c r="U7971">
        <f t="shared" si="872"/>
        <v>2022</v>
      </c>
      <c r="V7971" t="str">
        <f t="shared" si="873"/>
        <v>10-15</v>
      </c>
      <c r="W7971" t="str">
        <f t="shared" si="874"/>
        <v>Fast</v>
      </c>
    </row>
    <row r="7972" spans="1:23" x14ac:dyDescent="0.3">
      <c r="A7972">
        <v>607971</v>
      </c>
      <c r="B7972">
        <v>34916</v>
      </c>
      <c r="C7972">
        <v>24</v>
      </c>
      <c r="D7972" t="s">
        <v>7</v>
      </c>
      <c r="E7972" t="s">
        <v>13</v>
      </c>
      <c r="F7972" t="s">
        <v>19</v>
      </c>
      <c r="G7972" t="s">
        <v>27</v>
      </c>
      <c r="H7972" s="1">
        <v>44966</v>
      </c>
      <c r="I7972" t="s">
        <v>34</v>
      </c>
      <c r="J7972">
        <v>70</v>
      </c>
      <c r="K7972">
        <v>2.4</v>
      </c>
      <c r="L7972">
        <v>789.27</v>
      </c>
      <c r="M7972">
        <v>54.31</v>
      </c>
      <c r="N7972" t="s">
        <v>47</v>
      </c>
      <c r="O7972">
        <v>1</v>
      </c>
      <c r="P7972" t="str" cm="1">
        <f t="array" ref="P7972">_xlfn.IFS(C7972&lt;25,"18-24", C7972&lt;=35,"25-35", C7972&lt;=50,"36-50",TRUE,"50+")</f>
        <v>18-24</v>
      </c>
      <c r="Q7972" t="str">
        <f t="shared" si="868"/>
        <v>new</v>
      </c>
      <c r="R7972" t="str">
        <f t="shared" si="869"/>
        <v>high value</v>
      </c>
      <c r="S7972" t="str">
        <f t="shared" si="870"/>
        <v>Low</v>
      </c>
      <c r="T7972" t="str">
        <f t="shared" si="871"/>
        <v>Feb</v>
      </c>
      <c r="U7972">
        <f t="shared" si="872"/>
        <v>2023</v>
      </c>
      <c r="V7972" t="str">
        <f t="shared" si="873"/>
        <v>0-5</v>
      </c>
      <c r="W7972" t="str">
        <f t="shared" si="874"/>
        <v>Slow</v>
      </c>
    </row>
    <row r="7973" spans="1:23" x14ac:dyDescent="0.3">
      <c r="A7973">
        <v>607972</v>
      </c>
      <c r="B7973">
        <v>30991</v>
      </c>
      <c r="C7973">
        <v>29</v>
      </c>
      <c r="D7973" t="s">
        <v>4</v>
      </c>
      <c r="E7973" t="s">
        <v>15</v>
      </c>
      <c r="F7973" t="s">
        <v>19</v>
      </c>
      <c r="G7973" t="s">
        <v>23</v>
      </c>
      <c r="H7973" s="1">
        <v>45315</v>
      </c>
      <c r="I7973" t="s">
        <v>33</v>
      </c>
      <c r="J7973">
        <v>84</v>
      </c>
      <c r="K7973">
        <v>3</v>
      </c>
      <c r="L7973">
        <v>1038.51</v>
      </c>
      <c r="M7973">
        <v>68.05</v>
      </c>
      <c r="N7973" t="s">
        <v>50</v>
      </c>
      <c r="O7973">
        <v>2</v>
      </c>
      <c r="P7973" t="str" cm="1">
        <f t="array" ref="P7973">_xlfn.IFS(C7973&lt;25,"18-24", C7973&lt;=35,"25-35", C7973&lt;=50,"36-50",TRUE,"50+")</f>
        <v>25-35</v>
      </c>
      <c r="Q7973" t="str">
        <f t="shared" si="868"/>
        <v>new</v>
      </c>
      <c r="R7973" t="str">
        <f t="shared" si="869"/>
        <v>high value</v>
      </c>
      <c r="S7973" t="str">
        <f t="shared" si="870"/>
        <v>Low</v>
      </c>
      <c r="T7973" t="str">
        <f t="shared" si="871"/>
        <v>Jan</v>
      </c>
      <c r="U7973">
        <f t="shared" si="872"/>
        <v>2024</v>
      </c>
      <c r="V7973" t="str">
        <f t="shared" si="873"/>
        <v>0-5</v>
      </c>
      <c r="W7973" t="str">
        <f t="shared" si="874"/>
        <v>Slow</v>
      </c>
    </row>
    <row r="7974" spans="1:23" x14ac:dyDescent="0.3">
      <c r="A7974">
        <v>607973</v>
      </c>
      <c r="B7974">
        <v>16491</v>
      </c>
      <c r="C7974">
        <v>32</v>
      </c>
      <c r="D7974" t="s">
        <v>7</v>
      </c>
      <c r="E7974" t="s">
        <v>8</v>
      </c>
      <c r="F7974" t="s">
        <v>24</v>
      </c>
      <c r="G7974" t="s">
        <v>31</v>
      </c>
      <c r="H7974" s="1">
        <v>45465</v>
      </c>
      <c r="I7974" t="s">
        <v>34</v>
      </c>
      <c r="J7974">
        <v>78</v>
      </c>
      <c r="K7974">
        <v>12.8</v>
      </c>
      <c r="L7974">
        <v>1498.34</v>
      </c>
      <c r="M7974">
        <v>45.29</v>
      </c>
      <c r="N7974" t="s">
        <v>48</v>
      </c>
      <c r="O7974">
        <v>5</v>
      </c>
      <c r="P7974" t="str" cm="1">
        <f t="array" ref="P7974">_xlfn.IFS(C7974&lt;25,"18-24", C7974&lt;=35,"25-35", C7974&lt;=50,"36-50",TRUE,"50+")</f>
        <v>25-35</v>
      </c>
      <c r="Q7974" t="str">
        <f t="shared" si="868"/>
        <v>new</v>
      </c>
      <c r="R7974" t="str">
        <f t="shared" si="869"/>
        <v>high value</v>
      </c>
      <c r="S7974" t="str">
        <f t="shared" si="870"/>
        <v>High</v>
      </c>
      <c r="T7974" t="str">
        <f t="shared" si="871"/>
        <v>Jun</v>
      </c>
      <c r="U7974">
        <f t="shared" si="872"/>
        <v>2024</v>
      </c>
      <c r="V7974" t="str">
        <f t="shared" si="873"/>
        <v>10-15</v>
      </c>
      <c r="W7974" t="str">
        <f t="shared" si="874"/>
        <v>Slow</v>
      </c>
    </row>
    <row r="7975" spans="1:23" x14ac:dyDescent="0.3">
      <c r="A7975">
        <v>607974</v>
      </c>
      <c r="B7975">
        <v>96144</v>
      </c>
      <c r="C7975">
        <v>19</v>
      </c>
      <c r="D7975" t="s">
        <v>7</v>
      </c>
      <c r="E7975" t="s">
        <v>13</v>
      </c>
      <c r="F7975" t="s">
        <v>22</v>
      </c>
      <c r="G7975" t="s">
        <v>29</v>
      </c>
      <c r="H7975" s="1">
        <v>45038</v>
      </c>
      <c r="I7975" t="s">
        <v>33</v>
      </c>
      <c r="J7975">
        <v>59</v>
      </c>
      <c r="K7975">
        <v>11.5</v>
      </c>
      <c r="L7975">
        <v>330.83</v>
      </c>
      <c r="M7975">
        <v>35.630000000000003</v>
      </c>
      <c r="N7975" t="s">
        <v>47</v>
      </c>
      <c r="O7975">
        <v>2</v>
      </c>
      <c r="P7975" t="str" cm="1">
        <f t="array" ref="P7975">_xlfn.IFS(C7975&lt;25,"18-24", C7975&lt;=35,"25-35", C7975&lt;=50,"36-50",TRUE,"50+")</f>
        <v>18-24</v>
      </c>
      <c r="Q7975" t="str">
        <f t="shared" si="868"/>
        <v>new</v>
      </c>
      <c r="R7975" t="str">
        <f t="shared" si="869"/>
        <v>medium</v>
      </c>
      <c r="S7975" t="str">
        <f t="shared" si="870"/>
        <v>Low</v>
      </c>
      <c r="T7975" t="str">
        <f t="shared" si="871"/>
        <v>Apr</v>
      </c>
      <c r="U7975">
        <f t="shared" si="872"/>
        <v>2023</v>
      </c>
      <c r="V7975" t="str">
        <f t="shared" si="873"/>
        <v>10-15</v>
      </c>
      <c r="W7975" t="str">
        <f t="shared" si="874"/>
        <v>Slow</v>
      </c>
    </row>
    <row r="7976" spans="1:23" x14ac:dyDescent="0.3">
      <c r="A7976">
        <v>607975</v>
      </c>
      <c r="B7976">
        <v>70097</v>
      </c>
      <c r="C7976">
        <v>61</v>
      </c>
      <c r="D7976" t="s">
        <v>7</v>
      </c>
      <c r="E7976" t="s">
        <v>5</v>
      </c>
      <c r="F7976" t="s">
        <v>18</v>
      </c>
      <c r="G7976" t="s">
        <v>27</v>
      </c>
      <c r="H7976" s="1">
        <v>44579</v>
      </c>
      <c r="I7976" t="s">
        <v>33</v>
      </c>
      <c r="J7976">
        <v>49</v>
      </c>
      <c r="K7976">
        <v>2.1</v>
      </c>
      <c r="L7976">
        <v>1347.32</v>
      </c>
      <c r="M7976">
        <v>31.29</v>
      </c>
      <c r="N7976" t="s">
        <v>47</v>
      </c>
      <c r="O7976">
        <v>5</v>
      </c>
      <c r="P7976" t="str" cm="1">
        <f t="array" ref="P7976">_xlfn.IFS(C7976&lt;25,"18-24", C7976&lt;=35,"25-35", C7976&lt;=50,"36-50",TRUE,"50+")</f>
        <v>50+</v>
      </c>
      <c r="Q7976" t="str">
        <f t="shared" si="868"/>
        <v>new</v>
      </c>
      <c r="R7976" t="str">
        <f t="shared" si="869"/>
        <v>high value</v>
      </c>
      <c r="S7976" t="str">
        <f t="shared" si="870"/>
        <v>High</v>
      </c>
      <c r="T7976" t="str">
        <f t="shared" si="871"/>
        <v>Jan</v>
      </c>
      <c r="U7976">
        <f t="shared" si="872"/>
        <v>2022</v>
      </c>
      <c r="V7976" t="str">
        <f t="shared" si="873"/>
        <v>0-5</v>
      </c>
      <c r="W7976" t="str">
        <f t="shared" si="874"/>
        <v>Slow</v>
      </c>
    </row>
    <row r="7977" spans="1:23" x14ac:dyDescent="0.3">
      <c r="A7977">
        <v>607976</v>
      </c>
      <c r="B7977">
        <v>94070</v>
      </c>
      <c r="C7977">
        <v>24</v>
      </c>
      <c r="D7977" t="s">
        <v>4</v>
      </c>
      <c r="E7977" t="s">
        <v>13</v>
      </c>
      <c r="F7977" t="s">
        <v>28</v>
      </c>
      <c r="G7977" t="s">
        <v>31</v>
      </c>
      <c r="H7977" s="1">
        <v>45046</v>
      </c>
      <c r="I7977" t="s">
        <v>34</v>
      </c>
      <c r="J7977">
        <v>78</v>
      </c>
      <c r="K7977">
        <v>12.2</v>
      </c>
      <c r="L7977">
        <v>534.54999999999995</v>
      </c>
      <c r="M7977">
        <v>105.63</v>
      </c>
      <c r="N7977" t="s">
        <v>47</v>
      </c>
      <c r="O7977">
        <v>1</v>
      </c>
      <c r="P7977" t="str" cm="1">
        <f t="array" ref="P7977">_xlfn.IFS(C7977&lt;25,"18-24", C7977&lt;=35,"25-35", C7977&lt;=50,"36-50",TRUE,"50+")</f>
        <v>18-24</v>
      </c>
      <c r="Q7977" t="str">
        <f t="shared" si="868"/>
        <v>new</v>
      </c>
      <c r="R7977" t="str">
        <f t="shared" si="869"/>
        <v>high value</v>
      </c>
      <c r="S7977" t="str">
        <f t="shared" si="870"/>
        <v>Low</v>
      </c>
      <c r="T7977" t="str">
        <f t="shared" si="871"/>
        <v>Apr</v>
      </c>
      <c r="U7977">
        <f t="shared" si="872"/>
        <v>2023</v>
      </c>
      <c r="V7977" t="str">
        <f t="shared" si="873"/>
        <v>10-15</v>
      </c>
      <c r="W7977" t="str">
        <f t="shared" si="874"/>
        <v>Slow</v>
      </c>
    </row>
    <row r="7978" spans="1:23" x14ac:dyDescent="0.3">
      <c r="A7978">
        <v>607977</v>
      </c>
      <c r="B7978">
        <v>54500</v>
      </c>
      <c r="C7978">
        <v>44</v>
      </c>
      <c r="D7978" t="s">
        <v>7</v>
      </c>
      <c r="E7978" t="s">
        <v>15</v>
      </c>
      <c r="F7978" t="s">
        <v>32</v>
      </c>
      <c r="G7978" t="s">
        <v>23</v>
      </c>
      <c r="H7978" s="1">
        <v>45068</v>
      </c>
      <c r="I7978" t="s">
        <v>33</v>
      </c>
      <c r="J7978">
        <v>52</v>
      </c>
      <c r="K7978">
        <v>6.6</v>
      </c>
      <c r="L7978">
        <v>754.76</v>
      </c>
      <c r="M7978">
        <v>41.79</v>
      </c>
      <c r="N7978" t="s">
        <v>49</v>
      </c>
      <c r="O7978">
        <v>3</v>
      </c>
      <c r="P7978" t="str" cm="1">
        <f t="array" ref="P7978">_xlfn.IFS(C7978&lt;25,"18-24", C7978&lt;=35,"25-35", C7978&lt;=50,"36-50",TRUE,"50+")</f>
        <v>36-50</v>
      </c>
      <c r="Q7978" t="str">
        <f t="shared" si="868"/>
        <v>new</v>
      </c>
      <c r="R7978" t="str">
        <f t="shared" si="869"/>
        <v>high value</v>
      </c>
      <c r="S7978" t="str">
        <f t="shared" si="870"/>
        <v>medium</v>
      </c>
      <c r="T7978" t="str">
        <f t="shared" si="871"/>
        <v>May</v>
      </c>
      <c r="U7978">
        <f t="shared" si="872"/>
        <v>2023</v>
      </c>
      <c r="V7978" t="str">
        <f t="shared" si="873"/>
        <v>5-10</v>
      </c>
      <c r="W7978" t="str">
        <f t="shared" si="874"/>
        <v>Slow</v>
      </c>
    </row>
    <row r="7979" spans="1:23" x14ac:dyDescent="0.3">
      <c r="A7979">
        <v>607978</v>
      </c>
      <c r="B7979">
        <v>51066</v>
      </c>
      <c r="C7979">
        <v>52</v>
      </c>
      <c r="D7979" t="s">
        <v>4</v>
      </c>
      <c r="E7979" t="s">
        <v>8</v>
      </c>
      <c r="F7979" t="s">
        <v>22</v>
      </c>
      <c r="G7979" t="s">
        <v>23</v>
      </c>
      <c r="H7979" s="1">
        <v>45110</v>
      </c>
      <c r="I7979" t="s">
        <v>33</v>
      </c>
      <c r="J7979">
        <v>20</v>
      </c>
      <c r="K7979">
        <v>2.2999999999999998</v>
      </c>
      <c r="L7979">
        <v>286.20999999999998</v>
      </c>
      <c r="M7979">
        <v>61.65</v>
      </c>
      <c r="N7979" t="s">
        <v>47</v>
      </c>
      <c r="O7979">
        <v>1</v>
      </c>
      <c r="P7979" t="str" cm="1">
        <f t="array" ref="P7979">_xlfn.IFS(C7979&lt;25,"18-24", C7979&lt;=35,"25-35", C7979&lt;=50,"36-50",TRUE,"50+")</f>
        <v>50+</v>
      </c>
      <c r="Q7979" t="str">
        <f t="shared" si="868"/>
        <v>new</v>
      </c>
      <c r="R7979" t="str">
        <f t="shared" si="869"/>
        <v>medium</v>
      </c>
      <c r="S7979" t="str">
        <f t="shared" si="870"/>
        <v>Low</v>
      </c>
      <c r="T7979" t="str">
        <f t="shared" si="871"/>
        <v>Jul</v>
      </c>
      <c r="U7979">
        <f t="shared" si="872"/>
        <v>2023</v>
      </c>
      <c r="V7979" t="str">
        <f t="shared" si="873"/>
        <v>0-5</v>
      </c>
      <c r="W7979" t="str">
        <f t="shared" si="874"/>
        <v>Fast</v>
      </c>
    </row>
    <row r="7980" spans="1:23" x14ac:dyDescent="0.3">
      <c r="A7980">
        <v>607979</v>
      </c>
      <c r="B7980">
        <v>84493</v>
      </c>
      <c r="C7980">
        <v>61</v>
      </c>
      <c r="D7980" t="s">
        <v>4</v>
      </c>
      <c r="E7980" t="s">
        <v>13</v>
      </c>
      <c r="F7980" t="s">
        <v>28</v>
      </c>
      <c r="G7980" t="s">
        <v>21</v>
      </c>
      <c r="H7980" s="1">
        <v>45453</v>
      </c>
      <c r="I7980" t="s">
        <v>34</v>
      </c>
      <c r="J7980">
        <v>76</v>
      </c>
      <c r="K7980">
        <v>10.7</v>
      </c>
      <c r="L7980">
        <v>1307.8900000000001</v>
      </c>
      <c r="M7980">
        <v>116.49</v>
      </c>
      <c r="N7980" t="s">
        <v>50</v>
      </c>
      <c r="O7980">
        <v>4</v>
      </c>
      <c r="P7980" t="str" cm="1">
        <f t="array" ref="P7980">_xlfn.IFS(C7980&lt;25,"18-24", C7980&lt;=35,"25-35", C7980&lt;=50,"36-50",TRUE,"50+")</f>
        <v>50+</v>
      </c>
      <c r="Q7980" t="str">
        <f t="shared" si="868"/>
        <v>new</v>
      </c>
      <c r="R7980" t="str">
        <f t="shared" si="869"/>
        <v>high value</v>
      </c>
      <c r="S7980" t="str">
        <f t="shared" si="870"/>
        <v>medium</v>
      </c>
      <c r="T7980" t="str">
        <f t="shared" si="871"/>
        <v>Jun</v>
      </c>
      <c r="U7980">
        <f t="shared" si="872"/>
        <v>2024</v>
      </c>
      <c r="V7980" t="str">
        <f t="shared" si="873"/>
        <v>10-15</v>
      </c>
      <c r="W7980" t="str">
        <f t="shared" si="874"/>
        <v>Slow</v>
      </c>
    </row>
    <row r="7981" spans="1:23" x14ac:dyDescent="0.3">
      <c r="A7981">
        <v>607980</v>
      </c>
      <c r="B7981">
        <v>70290</v>
      </c>
      <c r="C7981">
        <v>64</v>
      </c>
      <c r="D7981" t="s">
        <v>4</v>
      </c>
      <c r="E7981" t="s">
        <v>15</v>
      </c>
      <c r="F7981" t="s">
        <v>18</v>
      </c>
      <c r="G7981" t="s">
        <v>21</v>
      </c>
      <c r="H7981" s="1">
        <v>45068</v>
      </c>
      <c r="I7981" t="s">
        <v>33</v>
      </c>
      <c r="J7981">
        <v>40</v>
      </c>
      <c r="K7981">
        <v>1.7</v>
      </c>
      <c r="L7981">
        <v>200.42</v>
      </c>
      <c r="M7981">
        <v>58.63</v>
      </c>
      <c r="N7981" t="s">
        <v>49</v>
      </c>
      <c r="O7981">
        <v>3</v>
      </c>
      <c r="P7981" t="str" cm="1">
        <f t="array" ref="P7981">_xlfn.IFS(C7981&lt;25,"18-24", C7981&lt;=35,"25-35", C7981&lt;=50,"36-50",TRUE,"50+")</f>
        <v>50+</v>
      </c>
      <c r="Q7981" t="str">
        <f t="shared" si="868"/>
        <v>new</v>
      </c>
      <c r="R7981" t="str">
        <f t="shared" si="869"/>
        <v>low</v>
      </c>
      <c r="S7981" t="str">
        <f t="shared" si="870"/>
        <v>medium</v>
      </c>
      <c r="T7981" t="str">
        <f t="shared" si="871"/>
        <v>May</v>
      </c>
      <c r="U7981">
        <f t="shared" si="872"/>
        <v>2023</v>
      </c>
      <c r="V7981" t="str">
        <f t="shared" si="873"/>
        <v>0-5</v>
      </c>
      <c r="W7981" t="str">
        <f t="shared" si="874"/>
        <v>Medium</v>
      </c>
    </row>
    <row r="7982" spans="1:23" x14ac:dyDescent="0.3">
      <c r="A7982">
        <v>607981</v>
      </c>
      <c r="B7982">
        <v>75588</v>
      </c>
      <c r="C7982">
        <v>30</v>
      </c>
      <c r="D7982" t="s">
        <v>4</v>
      </c>
      <c r="E7982" t="s">
        <v>13</v>
      </c>
      <c r="F7982" t="s">
        <v>30</v>
      </c>
      <c r="G7982" t="s">
        <v>29</v>
      </c>
      <c r="H7982" s="1">
        <v>45088</v>
      </c>
      <c r="I7982" t="s">
        <v>34</v>
      </c>
      <c r="J7982">
        <v>86</v>
      </c>
      <c r="K7982">
        <v>12.9</v>
      </c>
      <c r="L7982">
        <v>1225.03</v>
      </c>
      <c r="M7982">
        <v>63.54</v>
      </c>
      <c r="N7982" t="s">
        <v>47</v>
      </c>
      <c r="O7982">
        <v>4</v>
      </c>
      <c r="P7982" t="str" cm="1">
        <f t="array" ref="P7982">_xlfn.IFS(C7982&lt;25,"18-24", C7982&lt;=35,"25-35", C7982&lt;=50,"36-50",TRUE,"50+")</f>
        <v>25-35</v>
      </c>
      <c r="Q7982" t="str">
        <f t="shared" si="868"/>
        <v>new</v>
      </c>
      <c r="R7982" t="str">
        <f t="shared" si="869"/>
        <v>high value</v>
      </c>
      <c r="S7982" t="str">
        <f t="shared" si="870"/>
        <v>medium</v>
      </c>
      <c r="T7982" t="str">
        <f t="shared" si="871"/>
        <v>Jun</v>
      </c>
      <c r="U7982">
        <f t="shared" si="872"/>
        <v>2023</v>
      </c>
      <c r="V7982" t="str">
        <f t="shared" si="873"/>
        <v>10-15</v>
      </c>
      <c r="W7982" t="str">
        <f t="shared" si="874"/>
        <v>Slow</v>
      </c>
    </row>
    <row r="7983" spans="1:23" x14ac:dyDescent="0.3">
      <c r="A7983">
        <v>607982</v>
      </c>
      <c r="B7983">
        <v>33000</v>
      </c>
      <c r="C7983">
        <v>45</v>
      </c>
      <c r="D7983" t="s">
        <v>4</v>
      </c>
      <c r="E7983" t="s">
        <v>5</v>
      </c>
      <c r="F7983" t="s">
        <v>19</v>
      </c>
      <c r="G7983" t="s">
        <v>21</v>
      </c>
      <c r="H7983" s="1">
        <v>44737</v>
      </c>
      <c r="I7983" t="s">
        <v>33</v>
      </c>
      <c r="J7983">
        <v>72</v>
      </c>
      <c r="K7983">
        <v>8</v>
      </c>
      <c r="L7983">
        <v>203.5</v>
      </c>
      <c r="M7983">
        <v>53.74</v>
      </c>
      <c r="N7983" t="s">
        <v>50</v>
      </c>
      <c r="O7983">
        <v>2</v>
      </c>
      <c r="P7983" t="str" cm="1">
        <f t="array" ref="P7983">_xlfn.IFS(C7983&lt;25,"18-24", C7983&lt;=35,"25-35", C7983&lt;=50,"36-50",TRUE,"50+")</f>
        <v>36-50</v>
      </c>
      <c r="Q7983" t="str">
        <f t="shared" si="868"/>
        <v>new</v>
      </c>
      <c r="R7983" t="str">
        <f t="shared" si="869"/>
        <v>low</v>
      </c>
      <c r="S7983" t="str">
        <f t="shared" si="870"/>
        <v>Low</v>
      </c>
      <c r="T7983" t="str">
        <f t="shared" si="871"/>
        <v>Jun</v>
      </c>
      <c r="U7983">
        <f t="shared" si="872"/>
        <v>2022</v>
      </c>
      <c r="V7983" t="str">
        <f t="shared" si="873"/>
        <v>5-10</v>
      </c>
      <c r="W7983" t="str">
        <f t="shared" si="874"/>
        <v>Slow</v>
      </c>
    </row>
    <row r="7984" spans="1:23" x14ac:dyDescent="0.3">
      <c r="A7984">
        <v>607983</v>
      </c>
      <c r="B7984">
        <v>77147</v>
      </c>
      <c r="C7984">
        <v>63</v>
      </c>
      <c r="D7984" t="s">
        <v>7</v>
      </c>
      <c r="E7984" t="s">
        <v>16</v>
      </c>
      <c r="F7984" t="s">
        <v>26</v>
      </c>
      <c r="G7984" t="s">
        <v>31</v>
      </c>
      <c r="H7984" s="1">
        <v>45075</v>
      </c>
      <c r="I7984" t="s">
        <v>33</v>
      </c>
      <c r="J7984">
        <v>63</v>
      </c>
      <c r="K7984">
        <v>2.2000000000000002</v>
      </c>
      <c r="L7984">
        <v>563.37</v>
      </c>
      <c r="M7984">
        <v>60.52</v>
      </c>
      <c r="N7984" t="s">
        <v>47</v>
      </c>
      <c r="O7984">
        <v>1</v>
      </c>
      <c r="P7984" t="str" cm="1">
        <f t="array" ref="P7984">_xlfn.IFS(C7984&lt;25,"18-24", C7984&lt;=35,"25-35", C7984&lt;=50,"36-50",TRUE,"50+")</f>
        <v>50+</v>
      </c>
      <c r="Q7984" t="str">
        <f t="shared" si="868"/>
        <v>new</v>
      </c>
      <c r="R7984" t="str">
        <f t="shared" si="869"/>
        <v>high value</v>
      </c>
      <c r="S7984" t="str">
        <f t="shared" si="870"/>
        <v>Low</v>
      </c>
      <c r="T7984" t="str">
        <f t="shared" si="871"/>
        <v>May</v>
      </c>
      <c r="U7984">
        <f t="shared" si="872"/>
        <v>2023</v>
      </c>
      <c r="V7984" t="str">
        <f t="shared" si="873"/>
        <v>0-5</v>
      </c>
      <c r="W7984" t="str">
        <f t="shared" si="874"/>
        <v>Slow</v>
      </c>
    </row>
    <row r="7985" spans="1:23" x14ac:dyDescent="0.3">
      <c r="A7985">
        <v>607984</v>
      </c>
      <c r="B7985">
        <v>71034</v>
      </c>
      <c r="C7985">
        <v>62</v>
      </c>
      <c r="D7985" t="s">
        <v>4</v>
      </c>
      <c r="E7985" t="s">
        <v>11</v>
      </c>
      <c r="F7985" t="s">
        <v>22</v>
      </c>
      <c r="G7985" t="s">
        <v>29</v>
      </c>
      <c r="H7985" s="1">
        <v>45283</v>
      </c>
      <c r="I7985" t="s">
        <v>34</v>
      </c>
      <c r="J7985">
        <v>64</v>
      </c>
      <c r="K7985">
        <v>8</v>
      </c>
      <c r="L7985">
        <v>1171.1099999999999</v>
      </c>
      <c r="M7985">
        <v>85.09</v>
      </c>
      <c r="N7985" t="s">
        <v>49</v>
      </c>
      <c r="O7985">
        <v>3</v>
      </c>
      <c r="P7985" t="str" cm="1">
        <f t="array" ref="P7985">_xlfn.IFS(C7985&lt;25,"18-24", C7985&lt;=35,"25-35", C7985&lt;=50,"36-50",TRUE,"50+")</f>
        <v>50+</v>
      </c>
      <c r="Q7985" t="str">
        <f t="shared" si="868"/>
        <v>new</v>
      </c>
      <c r="R7985" t="str">
        <f t="shared" si="869"/>
        <v>high value</v>
      </c>
      <c r="S7985" t="str">
        <f t="shared" si="870"/>
        <v>medium</v>
      </c>
      <c r="T7985" t="str">
        <f t="shared" si="871"/>
        <v>Dec</v>
      </c>
      <c r="U7985">
        <f t="shared" si="872"/>
        <v>2023</v>
      </c>
      <c r="V7985" t="str">
        <f t="shared" si="873"/>
        <v>5-10</v>
      </c>
      <c r="W7985" t="str">
        <f t="shared" si="874"/>
        <v>Slow</v>
      </c>
    </row>
    <row r="7986" spans="1:23" x14ac:dyDescent="0.3">
      <c r="A7986">
        <v>607985</v>
      </c>
      <c r="B7986">
        <v>91140</v>
      </c>
      <c r="C7986">
        <v>18</v>
      </c>
      <c r="D7986" t="s">
        <v>7</v>
      </c>
      <c r="E7986" t="s">
        <v>5</v>
      </c>
      <c r="F7986" t="s">
        <v>22</v>
      </c>
      <c r="G7986" t="s">
        <v>31</v>
      </c>
      <c r="H7986" s="1">
        <v>44675</v>
      </c>
      <c r="I7986" t="s">
        <v>33</v>
      </c>
      <c r="J7986">
        <v>59</v>
      </c>
      <c r="K7986">
        <v>14.5</v>
      </c>
      <c r="L7986">
        <v>548.74</v>
      </c>
      <c r="M7986">
        <v>84.99</v>
      </c>
      <c r="N7986" t="s">
        <v>49</v>
      </c>
      <c r="O7986">
        <v>1</v>
      </c>
      <c r="P7986" t="str" cm="1">
        <f t="array" ref="P7986">_xlfn.IFS(C7986&lt;25,"18-24", C7986&lt;=35,"25-35", C7986&lt;=50,"36-50",TRUE,"50+")</f>
        <v>18-24</v>
      </c>
      <c r="Q7986" t="str">
        <f t="shared" si="868"/>
        <v>new</v>
      </c>
      <c r="R7986" t="str">
        <f t="shared" si="869"/>
        <v>high value</v>
      </c>
      <c r="S7986" t="str">
        <f t="shared" si="870"/>
        <v>Low</v>
      </c>
      <c r="T7986" t="str">
        <f t="shared" si="871"/>
        <v>Apr</v>
      </c>
      <c r="U7986">
        <f t="shared" si="872"/>
        <v>2022</v>
      </c>
      <c r="V7986" t="str">
        <f t="shared" si="873"/>
        <v>10-15</v>
      </c>
      <c r="W7986" t="str">
        <f t="shared" si="874"/>
        <v>Slow</v>
      </c>
    </row>
    <row r="7987" spans="1:23" x14ac:dyDescent="0.3">
      <c r="A7987">
        <v>607986</v>
      </c>
      <c r="B7987">
        <v>43550</v>
      </c>
      <c r="C7987">
        <v>48</v>
      </c>
      <c r="D7987" t="s">
        <v>4</v>
      </c>
      <c r="E7987" t="s">
        <v>11</v>
      </c>
      <c r="F7987" t="s">
        <v>32</v>
      </c>
      <c r="G7987" t="s">
        <v>21</v>
      </c>
      <c r="H7987" s="1">
        <v>45447</v>
      </c>
      <c r="I7987" t="s">
        <v>34</v>
      </c>
      <c r="J7987">
        <v>57</v>
      </c>
      <c r="K7987">
        <v>6.8</v>
      </c>
      <c r="L7987">
        <v>894.14</v>
      </c>
      <c r="M7987">
        <v>75.33</v>
      </c>
      <c r="N7987" t="s">
        <v>49</v>
      </c>
      <c r="O7987">
        <v>4</v>
      </c>
      <c r="P7987" t="str" cm="1">
        <f t="array" ref="P7987">_xlfn.IFS(C7987&lt;25,"18-24", C7987&lt;=35,"25-35", C7987&lt;=50,"36-50",TRUE,"50+")</f>
        <v>36-50</v>
      </c>
      <c r="Q7987" t="str">
        <f t="shared" si="868"/>
        <v>new</v>
      </c>
      <c r="R7987" t="str">
        <f t="shared" si="869"/>
        <v>high value</v>
      </c>
      <c r="S7987" t="str">
        <f t="shared" si="870"/>
        <v>medium</v>
      </c>
      <c r="T7987" t="str">
        <f t="shared" si="871"/>
        <v>Jun</v>
      </c>
      <c r="U7987">
        <f t="shared" si="872"/>
        <v>2024</v>
      </c>
      <c r="V7987" t="str">
        <f t="shared" si="873"/>
        <v>5-10</v>
      </c>
      <c r="W7987" t="str">
        <f t="shared" si="874"/>
        <v>Slow</v>
      </c>
    </row>
    <row r="7988" spans="1:23" x14ac:dyDescent="0.3">
      <c r="A7988">
        <v>607987</v>
      </c>
      <c r="B7988">
        <v>68788</v>
      </c>
      <c r="C7988">
        <v>26</v>
      </c>
      <c r="D7988" t="s">
        <v>4</v>
      </c>
      <c r="E7988" t="s">
        <v>15</v>
      </c>
      <c r="F7988" t="s">
        <v>18</v>
      </c>
      <c r="G7988" t="s">
        <v>27</v>
      </c>
      <c r="H7988" s="1">
        <v>44593</v>
      </c>
      <c r="I7988" t="s">
        <v>33</v>
      </c>
      <c r="J7988">
        <v>74</v>
      </c>
      <c r="K7988">
        <v>5.2</v>
      </c>
      <c r="L7988">
        <v>225.45</v>
      </c>
      <c r="M7988">
        <v>100.5</v>
      </c>
      <c r="N7988" t="s">
        <v>50</v>
      </c>
      <c r="O7988">
        <v>5</v>
      </c>
      <c r="P7988" t="str" cm="1">
        <f t="array" ref="P7988">_xlfn.IFS(C7988&lt;25,"18-24", C7988&lt;=35,"25-35", C7988&lt;=50,"36-50",TRUE,"50+")</f>
        <v>25-35</v>
      </c>
      <c r="Q7988" t="str">
        <f t="shared" si="868"/>
        <v>new</v>
      </c>
      <c r="R7988" t="str">
        <f t="shared" si="869"/>
        <v>low</v>
      </c>
      <c r="S7988" t="str">
        <f t="shared" si="870"/>
        <v>High</v>
      </c>
      <c r="T7988" t="str">
        <f t="shared" si="871"/>
        <v>Feb</v>
      </c>
      <c r="U7988">
        <f t="shared" si="872"/>
        <v>2022</v>
      </c>
      <c r="V7988" t="str">
        <f t="shared" si="873"/>
        <v>5-10</v>
      </c>
      <c r="W7988" t="str">
        <f t="shared" si="874"/>
        <v>Slow</v>
      </c>
    </row>
    <row r="7989" spans="1:23" x14ac:dyDescent="0.3">
      <c r="A7989">
        <v>607988</v>
      </c>
      <c r="B7989">
        <v>20665</v>
      </c>
      <c r="C7989">
        <v>44</v>
      </c>
      <c r="D7989" t="s">
        <v>7</v>
      </c>
      <c r="E7989" t="s">
        <v>8</v>
      </c>
      <c r="F7989" t="s">
        <v>26</v>
      </c>
      <c r="G7989" t="s">
        <v>29</v>
      </c>
      <c r="H7989" s="1">
        <v>44970</v>
      </c>
      <c r="I7989" t="s">
        <v>34</v>
      </c>
      <c r="J7989">
        <v>60</v>
      </c>
      <c r="K7989">
        <v>1.9</v>
      </c>
      <c r="L7989">
        <v>217.47</v>
      </c>
      <c r="M7989">
        <v>107.9</v>
      </c>
      <c r="N7989" t="s">
        <v>48</v>
      </c>
      <c r="O7989">
        <v>1</v>
      </c>
      <c r="P7989" t="str" cm="1">
        <f t="array" ref="P7989">_xlfn.IFS(C7989&lt;25,"18-24", C7989&lt;=35,"25-35", C7989&lt;=50,"36-50",TRUE,"50+")</f>
        <v>36-50</v>
      </c>
      <c r="Q7989" t="str">
        <f t="shared" si="868"/>
        <v>new</v>
      </c>
      <c r="R7989" t="str">
        <f t="shared" si="869"/>
        <v>low</v>
      </c>
      <c r="S7989" t="str">
        <f t="shared" si="870"/>
        <v>Low</v>
      </c>
      <c r="T7989" t="str">
        <f t="shared" si="871"/>
        <v>Feb</v>
      </c>
      <c r="U7989">
        <f t="shared" si="872"/>
        <v>2023</v>
      </c>
      <c r="V7989" t="str">
        <f t="shared" si="873"/>
        <v>0-5</v>
      </c>
      <c r="W7989" t="str">
        <f t="shared" si="874"/>
        <v>Slow</v>
      </c>
    </row>
    <row r="7990" spans="1:23" x14ac:dyDescent="0.3">
      <c r="A7990">
        <v>607989</v>
      </c>
      <c r="B7990">
        <v>39327</v>
      </c>
      <c r="C7990">
        <v>26</v>
      </c>
      <c r="D7990" t="s">
        <v>4</v>
      </c>
      <c r="E7990" t="s">
        <v>16</v>
      </c>
      <c r="F7990" t="s">
        <v>19</v>
      </c>
      <c r="G7990" t="s">
        <v>27</v>
      </c>
      <c r="H7990" s="1">
        <v>45149</v>
      </c>
      <c r="I7990" t="s">
        <v>33</v>
      </c>
      <c r="J7990">
        <v>73</v>
      </c>
      <c r="K7990">
        <v>14.5</v>
      </c>
      <c r="L7990">
        <v>366.07</v>
      </c>
      <c r="M7990">
        <v>75.23</v>
      </c>
      <c r="N7990" t="s">
        <v>49</v>
      </c>
      <c r="O7990">
        <v>4</v>
      </c>
      <c r="P7990" t="str" cm="1">
        <f t="array" ref="P7990">_xlfn.IFS(C7990&lt;25,"18-24", C7990&lt;=35,"25-35", C7990&lt;=50,"36-50",TRUE,"50+")</f>
        <v>25-35</v>
      </c>
      <c r="Q7990" t="str">
        <f t="shared" si="868"/>
        <v>new</v>
      </c>
      <c r="R7990" t="str">
        <f t="shared" si="869"/>
        <v>medium</v>
      </c>
      <c r="S7990" t="str">
        <f t="shared" si="870"/>
        <v>medium</v>
      </c>
      <c r="T7990" t="str">
        <f t="shared" si="871"/>
        <v>Aug</v>
      </c>
      <c r="U7990">
        <f t="shared" si="872"/>
        <v>2023</v>
      </c>
      <c r="V7990" t="str">
        <f t="shared" si="873"/>
        <v>10-15</v>
      </c>
      <c r="W7990" t="str">
        <f t="shared" si="874"/>
        <v>Slow</v>
      </c>
    </row>
    <row r="7991" spans="1:23" x14ac:dyDescent="0.3">
      <c r="A7991">
        <v>607990</v>
      </c>
      <c r="B7991">
        <v>63698</v>
      </c>
      <c r="C7991">
        <v>64</v>
      </c>
      <c r="D7991" t="s">
        <v>4</v>
      </c>
      <c r="E7991" t="s">
        <v>11</v>
      </c>
      <c r="F7991" t="s">
        <v>28</v>
      </c>
      <c r="G7991" t="s">
        <v>31</v>
      </c>
      <c r="H7991" s="1">
        <v>45598</v>
      </c>
      <c r="I7991" t="s">
        <v>33</v>
      </c>
      <c r="J7991">
        <v>40</v>
      </c>
      <c r="K7991">
        <v>8</v>
      </c>
      <c r="L7991">
        <v>176.18</v>
      </c>
      <c r="M7991">
        <v>69.5</v>
      </c>
      <c r="N7991" t="s">
        <v>48</v>
      </c>
      <c r="O7991">
        <v>4</v>
      </c>
      <c r="P7991" t="str" cm="1">
        <f t="array" ref="P7991">_xlfn.IFS(C7991&lt;25,"18-24", C7991&lt;=35,"25-35", C7991&lt;=50,"36-50",TRUE,"50+")</f>
        <v>50+</v>
      </c>
      <c r="Q7991" t="str">
        <f t="shared" si="868"/>
        <v>new</v>
      </c>
      <c r="R7991" t="str">
        <f t="shared" si="869"/>
        <v>low</v>
      </c>
      <c r="S7991" t="str">
        <f t="shared" si="870"/>
        <v>medium</v>
      </c>
      <c r="T7991" t="str">
        <f t="shared" si="871"/>
        <v>Nov</v>
      </c>
      <c r="U7991">
        <f t="shared" si="872"/>
        <v>2024</v>
      </c>
      <c r="V7991" t="str">
        <f t="shared" si="873"/>
        <v>5-10</v>
      </c>
      <c r="W7991" t="str">
        <f t="shared" si="874"/>
        <v>Medium</v>
      </c>
    </row>
    <row r="7992" spans="1:23" x14ac:dyDescent="0.3">
      <c r="A7992">
        <v>607991</v>
      </c>
      <c r="B7992">
        <v>55490</v>
      </c>
      <c r="C7992">
        <v>52</v>
      </c>
      <c r="D7992" t="s">
        <v>4</v>
      </c>
      <c r="E7992" t="s">
        <v>5</v>
      </c>
      <c r="F7992" t="s">
        <v>18</v>
      </c>
      <c r="G7992" t="s">
        <v>27</v>
      </c>
      <c r="H7992" s="1">
        <v>44662</v>
      </c>
      <c r="I7992" t="s">
        <v>33</v>
      </c>
      <c r="J7992">
        <v>30</v>
      </c>
      <c r="K7992">
        <v>10.3</v>
      </c>
      <c r="L7992">
        <v>743.73</v>
      </c>
      <c r="M7992">
        <v>42.45</v>
      </c>
      <c r="N7992" t="s">
        <v>47</v>
      </c>
      <c r="O7992">
        <v>2</v>
      </c>
      <c r="P7992" t="str" cm="1">
        <f t="array" ref="P7992">_xlfn.IFS(C7992&lt;25,"18-24", C7992&lt;=35,"25-35", C7992&lt;=50,"36-50",TRUE,"50+")</f>
        <v>50+</v>
      </c>
      <c r="Q7992" t="str">
        <f t="shared" si="868"/>
        <v>new</v>
      </c>
      <c r="R7992" t="str">
        <f t="shared" si="869"/>
        <v>high value</v>
      </c>
      <c r="S7992" t="str">
        <f t="shared" si="870"/>
        <v>Low</v>
      </c>
      <c r="T7992" t="str">
        <f t="shared" si="871"/>
        <v>Apr</v>
      </c>
      <c r="U7992">
        <f t="shared" si="872"/>
        <v>2022</v>
      </c>
      <c r="V7992" t="str">
        <f t="shared" si="873"/>
        <v>10-15</v>
      </c>
      <c r="W7992" t="str">
        <f t="shared" si="874"/>
        <v>Fast</v>
      </c>
    </row>
    <row r="7993" spans="1:23" x14ac:dyDescent="0.3">
      <c r="A7993">
        <v>607992</v>
      </c>
      <c r="B7993">
        <v>31656</v>
      </c>
      <c r="C7993">
        <v>18</v>
      </c>
      <c r="D7993" t="s">
        <v>7</v>
      </c>
      <c r="E7993" t="s">
        <v>11</v>
      </c>
      <c r="F7993" t="s">
        <v>28</v>
      </c>
      <c r="G7993" t="s">
        <v>29</v>
      </c>
      <c r="H7993" s="1">
        <v>45627</v>
      </c>
      <c r="I7993" t="s">
        <v>34</v>
      </c>
      <c r="J7993">
        <v>62</v>
      </c>
      <c r="K7993">
        <v>5.3</v>
      </c>
      <c r="L7993">
        <v>981.17</v>
      </c>
      <c r="M7993">
        <v>38.020000000000003</v>
      </c>
      <c r="N7993" t="s">
        <v>50</v>
      </c>
      <c r="O7993">
        <v>2</v>
      </c>
      <c r="P7993" t="str" cm="1">
        <f t="array" ref="P7993">_xlfn.IFS(C7993&lt;25,"18-24", C7993&lt;=35,"25-35", C7993&lt;=50,"36-50",TRUE,"50+")</f>
        <v>18-24</v>
      </c>
      <c r="Q7993" t="str">
        <f t="shared" si="868"/>
        <v>new</v>
      </c>
      <c r="R7993" t="str">
        <f t="shared" si="869"/>
        <v>high value</v>
      </c>
      <c r="S7993" t="str">
        <f t="shared" si="870"/>
        <v>Low</v>
      </c>
      <c r="T7993" t="str">
        <f t="shared" si="871"/>
        <v>Dec</v>
      </c>
      <c r="U7993">
        <f t="shared" si="872"/>
        <v>2024</v>
      </c>
      <c r="V7993" t="str">
        <f t="shared" si="873"/>
        <v>5-10</v>
      </c>
      <c r="W7993" t="str">
        <f t="shared" si="874"/>
        <v>Slow</v>
      </c>
    </row>
    <row r="7994" spans="1:23" x14ac:dyDescent="0.3">
      <c r="A7994">
        <v>607993</v>
      </c>
      <c r="B7994">
        <v>84045</v>
      </c>
      <c r="C7994">
        <v>51</v>
      </c>
      <c r="D7994" t="s">
        <v>4</v>
      </c>
      <c r="E7994" t="s">
        <v>15</v>
      </c>
      <c r="F7994" t="s">
        <v>24</v>
      </c>
      <c r="G7994" t="s">
        <v>29</v>
      </c>
      <c r="H7994" s="1">
        <v>45505</v>
      </c>
      <c r="I7994" t="s">
        <v>34</v>
      </c>
      <c r="J7994">
        <v>21</v>
      </c>
      <c r="K7994">
        <v>3.2</v>
      </c>
      <c r="L7994">
        <v>1263.54</v>
      </c>
      <c r="M7994">
        <v>87.32</v>
      </c>
      <c r="N7994" t="s">
        <v>49</v>
      </c>
      <c r="O7994">
        <v>3</v>
      </c>
      <c r="P7994" t="str" cm="1">
        <f t="array" ref="P7994">_xlfn.IFS(C7994&lt;25,"18-24", C7994&lt;=35,"25-35", C7994&lt;=50,"36-50",TRUE,"50+")</f>
        <v>50+</v>
      </c>
      <c r="Q7994" t="str">
        <f t="shared" si="868"/>
        <v>new</v>
      </c>
      <c r="R7994" t="str">
        <f t="shared" si="869"/>
        <v>high value</v>
      </c>
      <c r="S7994" t="str">
        <f t="shared" si="870"/>
        <v>medium</v>
      </c>
      <c r="T7994" t="str">
        <f t="shared" si="871"/>
        <v>Aug</v>
      </c>
      <c r="U7994">
        <f t="shared" si="872"/>
        <v>2024</v>
      </c>
      <c r="V7994" t="str">
        <f t="shared" si="873"/>
        <v>0-5</v>
      </c>
      <c r="W7994" t="str">
        <f t="shared" si="874"/>
        <v>Fast</v>
      </c>
    </row>
    <row r="7995" spans="1:23" x14ac:dyDescent="0.3">
      <c r="A7995">
        <v>607994</v>
      </c>
      <c r="B7995">
        <v>75771</v>
      </c>
      <c r="C7995">
        <v>33</v>
      </c>
      <c r="D7995" t="s">
        <v>4</v>
      </c>
      <c r="E7995" t="s">
        <v>16</v>
      </c>
      <c r="F7995" t="s">
        <v>24</v>
      </c>
      <c r="G7995" t="s">
        <v>25</v>
      </c>
      <c r="H7995" s="1">
        <v>45559</v>
      </c>
      <c r="I7995" t="s">
        <v>33</v>
      </c>
      <c r="J7995">
        <v>33</v>
      </c>
      <c r="K7995">
        <v>11.7</v>
      </c>
      <c r="L7995">
        <v>777.66</v>
      </c>
      <c r="M7995">
        <v>104.76</v>
      </c>
      <c r="N7995" t="s">
        <v>48</v>
      </c>
      <c r="O7995">
        <v>3</v>
      </c>
      <c r="P7995" t="str" cm="1">
        <f t="array" ref="P7995">_xlfn.IFS(C7995&lt;25,"18-24", C7995&lt;=35,"25-35", C7995&lt;=50,"36-50",TRUE,"50+")</f>
        <v>25-35</v>
      </c>
      <c r="Q7995" t="str">
        <f t="shared" si="868"/>
        <v>new</v>
      </c>
      <c r="R7995" t="str">
        <f t="shared" si="869"/>
        <v>high value</v>
      </c>
      <c r="S7995" t="str">
        <f t="shared" si="870"/>
        <v>medium</v>
      </c>
      <c r="T7995" t="str">
        <f t="shared" si="871"/>
        <v>Sep</v>
      </c>
      <c r="U7995">
        <f t="shared" si="872"/>
        <v>2024</v>
      </c>
      <c r="V7995" t="str">
        <f t="shared" si="873"/>
        <v>10-15</v>
      </c>
      <c r="W7995" t="str">
        <f t="shared" si="874"/>
        <v>Medium</v>
      </c>
    </row>
    <row r="7996" spans="1:23" x14ac:dyDescent="0.3">
      <c r="A7996">
        <v>607995</v>
      </c>
      <c r="B7996">
        <v>25584</v>
      </c>
      <c r="C7996">
        <v>28</v>
      </c>
      <c r="D7996" t="s">
        <v>4</v>
      </c>
      <c r="E7996" t="s">
        <v>11</v>
      </c>
      <c r="F7996" t="s">
        <v>30</v>
      </c>
      <c r="G7996" t="s">
        <v>29</v>
      </c>
      <c r="H7996" s="1">
        <v>44572</v>
      </c>
      <c r="I7996" t="s">
        <v>34</v>
      </c>
      <c r="J7996">
        <v>82</v>
      </c>
      <c r="K7996">
        <v>1.1000000000000001</v>
      </c>
      <c r="L7996">
        <v>1054.07</v>
      </c>
      <c r="M7996">
        <v>21.02</v>
      </c>
      <c r="N7996" t="s">
        <v>50</v>
      </c>
      <c r="O7996">
        <v>4</v>
      </c>
      <c r="P7996" t="str" cm="1">
        <f t="array" ref="P7996">_xlfn.IFS(C7996&lt;25,"18-24", C7996&lt;=35,"25-35", C7996&lt;=50,"36-50",TRUE,"50+")</f>
        <v>25-35</v>
      </c>
      <c r="Q7996" t="str">
        <f t="shared" si="868"/>
        <v>repeat</v>
      </c>
      <c r="R7996" t="str">
        <f t="shared" si="869"/>
        <v>high value</v>
      </c>
      <c r="S7996" t="str">
        <f t="shared" si="870"/>
        <v>medium</v>
      </c>
      <c r="T7996" t="str">
        <f t="shared" si="871"/>
        <v>Jan</v>
      </c>
      <c r="U7996">
        <f t="shared" si="872"/>
        <v>2022</v>
      </c>
      <c r="V7996" t="str">
        <f t="shared" si="873"/>
        <v>0-5</v>
      </c>
      <c r="W7996" t="str">
        <f t="shared" si="874"/>
        <v>Slow</v>
      </c>
    </row>
    <row r="7997" spans="1:23" x14ac:dyDescent="0.3">
      <c r="A7997">
        <v>607996</v>
      </c>
      <c r="B7997">
        <v>45340</v>
      </c>
      <c r="C7997">
        <v>60</v>
      </c>
      <c r="D7997" t="s">
        <v>4</v>
      </c>
      <c r="E7997" t="s">
        <v>11</v>
      </c>
      <c r="F7997" t="s">
        <v>18</v>
      </c>
      <c r="G7997" t="s">
        <v>23</v>
      </c>
      <c r="H7997" s="1">
        <v>45142</v>
      </c>
      <c r="I7997" t="s">
        <v>34</v>
      </c>
      <c r="J7997">
        <v>82</v>
      </c>
      <c r="K7997">
        <v>2.8</v>
      </c>
      <c r="L7997">
        <v>895.5</v>
      </c>
      <c r="M7997">
        <v>35.299999999999997</v>
      </c>
      <c r="N7997" t="s">
        <v>50</v>
      </c>
      <c r="O7997">
        <v>3</v>
      </c>
      <c r="P7997" t="str" cm="1">
        <f t="array" ref="P7997">_xlfn.IFS(C7997&lt;25,"18-24", C7997&lt;=35,"25-35", C7997&lt;=50,"36-50",TRUE,"50+")</f>
        <v>50+</v>
      </c>
      <c r="Q7997" t="str">
        <f t="shared" si="868"/>
        <v>new</v>
      </c>
      <c r="R7997" t="str">
        <f t="shared" si="869"/>
        <v>high value</v>
      </c>
      <c r="S7997" t="str">
        <f t="shared" si="870"/>
        <v>medium</v>
      </c>
      <c r="T7997" t="str">
        <f t="shared" si="871"/>
        <v>Aug</v>
      </c>
      <c r="U7997">
        <f t="shared" si="872"/>
        <v>2023</v>
      </c>
      <c r="V7997" t="str">
        <f t="shared" si="873"/>
        <v>0-5</v>
      </c>
      <c r="W7997" t="str">
        <f t="shared" si="874"/>
        <v>Slow</v>
      </c>
    </row>
    <row r="7998" spans="1:23" x14ac:dyDescent="0.3">
      <c r="A7998">
        <v>607997</v>
      </c>
      <c r="B7998">
        <v>86123</v>
      </c>
      <c r="C7998">
        <v>54</v>
      </c>
      <c r="D7998" t="s">
        <v>7</v>
      </c>
      <c r="E7998" t="s">
        <v>8</v>
      </c>
      <c r="F7998" t="s">
        <v>18</v>
      </c>
      <c r="G7998" t="s">
        <v>31</v>
      </c>
      <c r="H7998" s="1">
        <v>44563</v>
      </c>
      <c r="I7998" t="s">
        <v>34</v>
      </c>
      <c r="J7998">
        <v>47</v>
      </c>
      <c r="K7998">
        <v>9.6</v>
      </c>
      <c r="L7998">
        <v>177.18</v>
      </c>
      <c r="M7998">
        <v>25.3</v>
      </c>
      <c r="N7998" t="s">
        <v>49</v>
      </c>
      <c r="O7998">
        <v>2</v>
      </c>
      <c r="P7998" t="str" cm="1">
        <f t="array" ref="P7998">_xlfn.IFS(C7998&lt;25,"18-24", C7998&lt;=35,"25-35", C7998&lt;=50,"36-50",TRUE,"50+")</f>
        <v>50+</v>
      </c>
      <c r="Q7998" t="str">
        <f t="shared" si="868"/>
        <v>new</v>
      </c>
      <c r="R7998" t="str">
        <f t="shared" si="869"/>
        <v>low</v>
      </c>
      <c r="S7998" t="str">
        <f t="shared" si="870"/>
        <v>Low</v>
      </c>
      <c r="T7998" t="str">
        <f t="shared" si="871"/>
        <v>Jan</v>
      </c>
      <c r="U7998">
        <f t="shared" si="872"/>
        <v>2022</v>
      </c>
      <c r="V7998" t="str">
        <f t="shared" si="873"/>
        <v>5-10</v>
      </c>
      <c r="W7998" t="str">
        <f t="shared" si="874"/>
        <v>Slow</v>
      </c>
    </row>
    <row r="7999" spans="1:23" x14ac:dyDescent="0.3">
      <c r="A7999">
        <v>607998</v>
      </c>
      <c r="B7999">
        <v>14627</v>
      </c>
      <c r="C7999">
        <v>64</v>
      </c>
      <c r="D7999" t="s">
        <v>4</v>
      </c>
      <c r="E7999" t="s">
        <v>16</v>
      </c>
      <c r="F7999" t="s">
        <v>24</v>
      </c>
      <c r="G7999" t="s">
        <v>25</v>
      </c>
      <c r="H7999" s="1">
        <v>45620</v>
      </c>
      <c r="I7999" t="s">
        <v>33</v>
      </c>
      <c r="J7999">
        <v>89</v>
      </c>
      <c r="K7999">
        <v>13</v>
      </c>
      <c r="L7999">
        <v>165.19</v>
      </c>
      <c r="M7999">
        <v>83.17</v>
      </c>
      <c r="N7999" t="s">
        <v>49</v>
      </c>
      <c r="O7999">
        <v>2</v>
      </c>
      <c r="P7999" t="str" cm="1">
        <f t="array" ref="P7999">_xlfn.IFS(C7999&lt;25,"18-24", C7999&lt;=35,"25-35", C7999&lt;=50,"36-50",TRUE,"50+")</f>
        <v>50+</v>
      </c>
      <c r="Q7999" t="str">
        <f t="shared" si="868"/>
        <v>new</v>
      </c>
      <c r="R7999" t="str">
        <f t="shared" si="869"/>
        <v>low</v>
      </c>
      <c r="S7999" t="str">
        <f t="shared" si="870"/>
        <v>Low</v>
      </c>
      <c r="T7999" t="str">
        <f t="shared" si="871"/>
        <v>Nov</v>
      </c>
      <c r="U7999">
        <f t="shared" si="872"/>
        <v>2024</v>
      </c>
      <c r="V7999" t="str">
        <f t="shared" si="873"/>
        <v>10-15</v>
      </c>
      <c r="W7999" t="str">
        <f t="shared" si="874"/>
        <v>Slow</v>
      </c>
    </row>
    <row r="8000" spans="1:23" x14ac:dyDescent="0.3">
      <c r="A8000">
        <v>607999</v>
      </c>
      <c r="B8000">
        <v>46791</v>
      </c>
      <c r="C8000">
        <v>47</v>
      </c>
      <c r="D8000" t="s">
        <v>4</v>
      </c>
      <c r="E8000" t="s">
        <v>16</v>
      </c>
      <c r="F8000" t="s">
        <v>28</v>
      </c>
      <c r="G8000" t="s">
        <v>29</v>
      </c>
      <c r="H8000" s="1">
        <v>45190</v>
      </c>
      <c r="I8000" t="s">
        <v>33</v>
      </c>
      <c r="J8000">
        <v>80</v>
      </c>
      <c r="K8000">
        <v>13.3</v>
      </c>
      <c r="L8000">
        <v>1352.23</v>
      </c>
      <c r="M8000">
        <v>57.68</v>
      </c>
      <c r="N8000" t="s">
        <v>48</v>
      </c>
      <c r="O8000">
        <v>2</v>
      </c>
      <c r="P8000" t="str" cm="1">
        <f t="array" ref="P8000">_xlfn.IFS(C8000&lt;25,"18-24", C8000&lt;=35,"25-35", C8000&lt;=50,"36-50",TRUE,"50+")</f>
        <v>36-50</v>
      </c>
      <c r="Q8000" t="str">
        <f t="shared" si="868"/>
        <v>new</v>
      </c>
      <c r="R8000" t="str">
        <f t="shared" si="869"/>
        <v>high value</v>
      </c>
      <c r="S8000" t="str">
        <f t="shared" si="870"/>
        <v>Low</v>
      </c>
      <c r="T8000" t="str">
        <f t="shared" si="871"/>
        <v>Sep</v>
      </c>
      <c r="U8000">
        <f t="shared" si="872"/>
        <v>2023</v>
      </c>
      <c r="V8000" t="str">
        <f t="shared" si="873"/>
        <v>10-15</v>
      </c>
      <c r="W8000" t="str">
        <f t="shared" si="874"/>
        <v>Slow</v>
      </c>
    </row>
    <row r="8001" spans="1:23" x14ac:dyDescent="0.3">
      <c r="A8001">
        <v>608000</v>
      </c>
      <c r="B8001">
        <v>77366</v>
      </c>
      <c r="C8001">
        <v>34</v>
      </c>
      <c r="D8001" t="s">
        <v>4</v>
      </c>
      <c r="E8001" t="s">
        <v>5</v>
      </c>
      <c r="F8001" t="s">
        <v>26</v>
      </c>
      <c r="G8001" t="s">
        <v>21</v>
      </c>
      <c r="H8001" s="1">
        <v>44923</v>
      </c>
      <c r="I8001" t="s">
        <v>33</v>
      </c>
      <c r="J8001">
        <v>52</v>
      </c>
      <c r="K8001">
        <v>8.5</v>
      </c>
      <c r="L8001">
        <v>610.6</v>
      </c>
      <c r="M8001">
        <v>23.77</v>
      </c>
      <c r="N8001" t="s">
        <v>50</v>
      </c>
      <c r="O8001">
        <v>5</v>
      </c>
      <c r="P8001" t="str" cm="1">
        <f t="array" ref="P8001">_xlfn.IFS(C8001&lt;25,"18-24", C8001&lt;=35,"25-35", C8001&lt;=50,"36-50",TRUE,"50+")</f>
        <v>25-35</v>
      </c>
      <c r="Q8001" t="str">
        <f t="shared" si="868"/>
        <v>new</v>
      </c>
      <c r="R8001" t="str">
        <f t="shared" si="869"/>
        <v>high value</v>
      </c>
      <c r="S8001" t="str">
        <f t="shared" si="870"/>
        <v>High</v>
      </c>
      <c r="T8001" t="str">
        <f t="shared" si="871"/>
        <v>Dec</v>
      </c>
      <c r="U8001">
        <f t="shared" si="872"/>
        <v>2022</v>
      </c>
      <c r="V8001" t="str">
        <f t="shared" si="873"/>
        <v>5-10</v>
      </c>
      <c r="W8001" t="str">
        <f t="shared" si="874"/>
        <v>Slow</v>
      </c>
    </row>
    <row r="8002" spans="1:23" x14ac:dyDescent="0.3">
      <c r="A8002">
        <v>608001</v>
      </c>
      <c r="B8002">
        <v>31522</v>
      </c>
      <c r="C8002">
        <v>28</v>
      </c>
      <c r="D8002" t="s">
        <v>7</v>
      </c>
      <c r="E8002" t="s">
        <v>15</v>
      </c>
      <c r="F8002" t="s">
        <v>32</v>
      </c>
      <c r="G8002" t="s">
        <v>31</v>
      </c>
      <c r="H8002" s="1">
        <v>44715</v>
      </c>
      <c r="I8002" t="s">
        <v>34</v>
      </c>
      <c r="J8002">
        <v>84</v>
      </c>
      <c r="K8002">
        <v>10.199999999999999</v>
      </c>
      <c r="L8002">
        <v>618.74</v>
      </c>
      <c r="M8002">
        <v>82.19</v>
      </c>
      <c r="N8002" t="s">
        <v>47</v>
      </c>
      <c r="O8002">
        <v>3</v>
      </c>
      <c r="P8002" t="str" cm="1">
        <f t="array" ref="P8002">_xlfn.IFS(C8002&lt;25,"18-24", C8002&lt;=35,"25-35", C8002&lt;=50,"36-50",TRUE,"50+")</f>
        <v>25-35</v>
      </c>
      <c r="Q8002" t="str">
        <f t="shared" si="868"/>
        <v>new</v>
      </c>
      <c r="R8002" t="str">
        <f t="shared" si="869"/>
        <v>high value</v>
      </c>
      <c r="S8002" t="str">
        <f t="shared" si="870"/>
        <v>medium</v>
      </c>
      <c r="T8002" t="str">
        <f t="shared" si="871"/>
        <v>Jun</v>
      </c>
      <c r="U8002">
        <f t="shared" si="872"/>
        <v>2022</v>
      </c>
      <c r="V8002" t="str">
        <f t="shared" si="873"/>
        <v>10-15</v>
      </c>
      <c r="W8002" t="str">
        <f t="shared" si="874"/>
        <v>Slow</v>
      </c>
    </row>
    <row r="8003" spans="1:23" x14ac:dyDescent="0.3">
      <c r="A8003">
        <v>608002</v>
      </c>
      <c r="B8003">
        <v>17390</v>
      </c>
      <c r="C8003">
        <v>23</v>
      </c>
      <c r="D8003" t="s">
        <v>4</v>
      </c>
      <c r="E8003" t="s">
        <v>5</v>
      </c>
      <c r="F8003" t="s">
        <v>24</v>
      </c>
      <c r="G8003" t="s">
        <v>27</v>
      </c>
      <c r="H8003" s="1">
        <v>45093</v>
      </c>
      <c r="I8003" t="s">
        <v>34</v>
      </c>
      <c r="J8003">
        <v>70</v>
      </c>
      <c r="K8003">
        <v>11.9</v>
      </c>
      <c r="L8003">
        <v>935.83</v>
      </c>
      <c r="M8003">
        <v>101.78</v>
      </c>
      <c r="N8003" t="s">
        <v>49</v>
      </c>
      <c r="O8003">
        <v>5</v>
      </c>
      <c r="P8003" t="str" cm="1">
        <f t="array" ref="P8003">_xlfn.IFS(C8003&lt;25,"18-24", C8003&lt;=35,"25-35", C8003&lt;=50,"36-50",TRUE,"50+")</f>
        <v>18-24</v>
      </c>
      <c r="Q8003" t="str">
        <f t="shared" ref="Q8003:Q8066" si="875">IF(COUNTIF($B:$B,B8003)&gt;1,"repeat","new")</f>
        <v>repeat</v>
      </c>
      <c r="R8003" t="str">
        <f t="shared" ref="R8003:R8066" si="876">IF(L8003&gt;500,"high value",IF( L8003&gt;250,"medium","low"))</f>
        <v>high value</v>
      </c>
      <c r="S8003" t="str">
        <f t="shared" ref="S8003:S8066" si="877">IF(O8003&lt;=2,"Low",IF(O8003&lt;=4,"medium","High"))</f>
        <v>High</v>
      </c>
      <c r="T8003" t="str">
        <f t="shared" ref="T8003:T8066" si="878">TEXT(H8003,"MMM")</f>
        <v>Jun</v>
      </c>
      <c r="U8003">
        <f t="shared" ref="U8003:U8066" si="879">YEAR(H8003)</f>
        <v>2023</v>
      </c>
      <c r="V8003" t="str">
        <f t="shared" ref="V8003:V8066" si="880">IF(K8003&lt;=5,"0-5",IF(K8003&lt;=10,"5-10",IF(K8003&lt;=15,"10-15","15+")))</f>
        <v>10-15</v>
      </c>
      <c r="W8003" t="str">
        <f t="shared" ref="W8003:W8066" si="881">IF(J8003&lt;=30,"Fast",IF(J8003&lt;=45,"Medium","Slow"))</f>
        <v>Slow</v>
      </c>
    </row>
    <row r="8004" spans="1:23" x14ac:dyDescent="0.3">
      <c r="A8004">
        <v>608003</v>
      </c>
      <c r="B8004">
        <v>21457</v>
      </c>
      <c r="C8004">
        <v>32</v>
      </c>
      <c r="D8004" t="s">
        <v>4</v>
      </c>
      <c r="E8004" t="s">
        <v>13</v>
      </c>
      <c r="F8004" t="s">
        <v>28</v>
      </c>
      <c r="G8004" t="s">
        <v>31</v>
      </c>
      <c r="H8004" s="1">
        <v>45388</v>
      </c>
      <c r="I8004" t="s">
        <v>33</v>
      </c>
      <c r="J8004">
        <v>48</v>
      </c>
      <c r="K8004">
        <v>4.8</v>
      </c>
      <c r="L8004">
        <v>1149.25</v>
      </c>
      <c r="M8004">
        <v>61.2</v>
      </c>
      <c r="N8004" t="s">
        <v>47</v>
      </c>
      <c r="O8004">
        <v>4</v>
      </c>
      <c r="P8004" t="str" cm="1">
        <f t="array" ref="P8004">_xlfn.IFS(C8004&lt;25,"18-24", C8004&lt;=35,"25-35", C8004&lt;=50,"36-50",TRUE,"50+")</f>
        <v>25-35</v>
      </c>
      <c r="Q8004" t="str">
        <f t="shared" si="875"/>
        <v>new</v>
      </c>
      <c r="R8004" t="str">
        <f t="shared" si="876"/>
        <v>high value</v>
      </c>
      <c r="S8004" t="str">
        <f t="shared" si="877"/>
        <v>medium</v>
      </c>
      <c r="T8004" t="str">
        <f t="shared" si="878"/>
        <v>Apr</v>
      </c>
      <c r="U8004">
        <f t="shared" si="879"/>
        <v>2024</v>
      </c>
      <c r="V8004" t="str">
        <f t="shared" si="880"/>
        <v>0-5</v>
      </c>
      <c r="W8004" t="str">
        <f t="shared" si="881"/>
        <v>Slow</v>
      </c>
    </row>
    <row r="8005" spans="1:23" x14ac:dyDescent="0.3">
      <c r="A8005">
        <v>608004</v>
      </c>
      <c r="B8005">
        <v>82838</v>
      </c>
      <c r="C8005">
        <v>18</v>
      </c>
      <c r="D8005" t="s">
        <v>4</v>
      </c>
      <c r="E8005" t="s">
        <v>5</v>
      </c>
      <c r="F8005" t="s">
        <v>32</v>
      </c>
      <c r="G8005" t="s">
        <v>21</v>
      </c>
      <c r="H8005" s="1">
        <v>44707</v>
      </c>
      <c r="I8005" t="s">
        <v>34</v>
      </c>
      <c r="J8005">
        <v>50</v>
      </c>
      <c r="K8005">
        <v>6.8</v>
      </c>
      <c r="L8005">
        <v>1127.69</v>
      </c>
      <c r="M8005">
        <v>50.12</v>
      </c>
      <c r="N8005" t="s">
        <v>49</v>
      </c>
      <c r="O8005">
        <v>2</v>
      </c>
      <c r="P8005" t="str" cm="1">
        <f t="array" ref="P8005">_xlfn.IFS(C8005&lt;25,"18-24", C8005&lt;=35,"25-35", C8005&lt;=50,"36-50",TRUE,"50+")</f>
        <v>18-24</v>
      </c>
      <c r="Q8005" t="str">
        <f t="shared" si="875"/>
        <v>new</v>
      </c>
      <c r="R8005" t="str">
        <f t="shared" si="876"/>
        <v>high value</v>
      </c>
      <c r="S8005" t="str">
        <f t="shared" si="877"/>
        <v>Low</v>
      </c>
      <c r="T8005" t="str">
        <f t="shared" si="878"/>
        <v>May</v>
      </c>
      <c r="U8005">
        <f t="shared" si="879"/>
        <v>2022</v>
      </c>
      <c r="V8005" t="str">
        <f t="shared" si="880"/>
        <v>5-10</v>
      </c>
      <c r="W8005" t="str">
        <f t="shared" si="881"/>
        <v>Slow</v>
      </c>
    </row>
    <row r="8006" spans="1:23" x14ac:dyDescent="0.3">
      <c r="A8006">
        <v>608005</v>
      </c>
      <c r="B8006">
        <v>41080</v>
      </c>
      <c r="C8006">
        <v>50</v>
      </c>
      <c r="D8006" t="s">
        <v>4</v>
      </c>
      <c r="E8006" t="s">
        <v>11</v>
      </c>
      <c r="F8006" t="s">
        <v>19</v>
      </c>
      <c r="G8006" t="s">
        <v>23</v>
      </c>
      <c r="H8006" s="1">
        <v>44977</v>
      </c>
      <c r="I8006" t="s">
        <v>34</v>
      </c>
      <c r="J8006">
        <v>39</v>
      </c>
      <c r="K8006">
        <v>7.1</v>
      </c>
      <c r="L8006">
        <v>1261.0999999999999</v>
      </c>
      <c r="M8006">
        <v>52.22</v>
      </c>
      <c r="N8006" t="s">
        <v>49</v>
      </c>
      <c r="O8006">
        <v>1</v>
      </c>
      <c r="P8006" t="str" cm="1">
        <f t="array" ref="P8006">_xlfn.IFS(C8006&lt;25,"18-24", C8006&lt;=35,"25-35", C8006&lt;=50,"36-50",TRUE,"50+")</f>
        <v>36-50</v>
      </c>
      <c r="Q8006" t="str">
        <f t="shared" si="875"/>
        <v>new</v>
      </c>
      <c r="R8006" t="str">
        <f t="shared" si="876"/>
        <v>high value</v>
      </c>
      <c r="S8006" t="str">
        <f t="shared" si="877"/>
        <v>Low</v>
      </c>
      <c r="T8006" t="str">
        <f t="shared" si="878"/>
        <v>Feb</v>
      </c>
      <c r="U8006">
        <f t="shared" si="879"/>
        <v>2023</v>
      </c>
      <c r="V8006" t="str">
        <f t="shared" si="880"/>
        <v>5-10</v>
      </c>
      <c r="W8006" t="str">
        <f t="shared" si="881"/>
        <v>Medium</v>
      </c>
    </row>
    <row r="8007" spans="1:23" x14ac:dyDescent="0.3">
      <c r="A8007">
        <v>608006</v>
      </c>
      <c r="B8007">
        <v>71508</v>
      </c>
      <c r="C8007">
        <v>34</v>
      </c>
      <c r="D8007" t="s">
        <v>7</v>
      </c>
      <c r="E8007" t="s">
        <v>5</v>
      </c>
      <c r="F8007" t="s">
        <v>32</v>
      </c>
      <c r="G8007" t="s">
        <v>21</v>
      </c>
      <c r="H8007" s="1">
        <v>45561</v>
      </c>
      <c r="I8007" t="s">
        <v>33</v>
      </c>
      <c r="J8007">
        <v>75</v>
      </c>
      <c r="K8007">
        <v>7.8</v>
      </c>
      <c r="L8007">
        <v>1310.69</v>
      </c>
      <c r="M8007">
        <v>51.14</v>
      </c>
      <c r="N8007" t="s">
        <v>47</v>
      </c>
      <c r="O8007">
        <v>1</v>
      </c>
      <c r="P8007" t="str" cm="1">
        <f t="array" ref="P8007">_xlfn.IFS(C8007&lt;25,"18-24", C8007&lt;=35,"25-35", C8007&lt;=50,"36-50",TRUE,"50+")</f>
        <v>25-35</v>
      </c>
      <c r="Q8007" t="str">
        <f t="shared" si="875"/>
        <v>new</v>
      </c>
      <c r="R8007" t="str">
        <f t="shared" si="876"/>
        <v>high value</v>
      </c>
      <c r="S8007" t="str">
        <f t="shared" si="877"/>
        <v>Low</v>
      </c>
      <c r="T8007" t="str">
        <f t="shared" si="878"/>
        <v>Sep</v>
      </c>
      <c r="U8007">
        <f t="shared" si="879"/>
        <v>2024</v>
      </c>
      <c r="V8007" t="str">
        <f t="shared" si="880"/>
        <v>5-10</v>
      </c>
      <c r="W8007" t="str">
        <f t="shared" si="881"/>
        <v>Slow</v>
      </c>
    </row>
    <row r="8008" spans="1:23" x14ac:dyDescent="0.3">
      <c r="A8008">
        <v>608007</v>
      </c>
      <c r="B8008">
        <v>79043</v>
      </c>
      <c r="C8008">
        <v>23</v>
      </c>
      <c r="D8008" t="s">
        <v>4</v>
      </c>
      <c r="E8008" t="s">
        <v>8</v>
      </c>
      <c r="F8008" t="s">
        <v>19</v>
      </c>
      <c r="G8008" t="s">
        <v>27</v>
      </c>
      <c r="H8008" s="1">
        <v>44728</v>
      </c>
      <c r="I8008" t="s">
        <v>33</v>
      </c>
      <c r="J8008">
        <v>76</v>
      </c>
      <c r="K8008">
        <v>1.8</v>
      </c>
      <c r="L8008">
        <v>1238.1300000000001</v>
      </c>
      <c r="M8008">
        <v>101.29</v>
      </c>
      <c r="N8008" t="s">
        <v>48</v>
      </c>
      <c r="O8008">
        <v>2</v>
      </c>
      <c r="P8008" t="str" cm="1">
        <f t="array" ref="P8008">_xlfn.IFS(C8008&lt;25,"18-24", C8008&lt;=35,"25-35", C8008&lt;=50,"36-50",TRUE,"50+")</f>
        <v>18-24</v>
      </c>
      <c r="Q8008" t="str">
        <f t="shared" si="875"/>
        <v>new</v>
      </c>
      <c r="R8008" t="str">
        <f t="shared" si="876"/>
        <v>high value</v>
      </c>
      <c r="S8008" t="str">
        <f t="shared" si="877"/>
        <v>Low</v>
      </c>
      <c r="T8008" t="str">
        <f t="shared" si="878"/>
        <v>Jun</v>
      </c>
      <c r="U8008">
        <f t="shared" si="879"/>
        <v>2022</v>
      </c>
      <c r="V8008" t="str">
        <f t="shared" si="880"/>
        <v>0-5</v>
      </c>
      <c r="W8008" t="str">
        <f t="shared" si="881"/>
        <v>Slow</v>
      </c>
    </row>
    <row r="8009" spans="1:23" x14ac:dyDescent="0.3">
      <c r="A8009">
        <v>608008</v>
      </c>
      <c r="B8009">
        <v>79100</v>
      </c>
      <c r="C8009">
        <v>49</v>
      </c>
      <c r="D8009" t="s">
        <v>4</v>
      </c>
      <c r="E8009" t="s">
        <v>5</v>
      </c>
      <c r="F8009" t="s">
        <v>18</v>
      </c>
      <c r="G8009" t="s">
        <v>23</v>
      </c>
      <c r="H8009" s="1">
        <v>45418</v>
      </c>
      <c r="I8009" t="s">
        <v>33</v>
      </c>
      <c r="J8009">
        <v>81</v>
      </c>
      <c r="K8009">
        <v>5.4</v>
      </c>
      <c r="L8009">
        <v>582.41</v>
      </c>
      <c r="M8009">
        <v>113.77</v>
      </c>
      <c r="N8009" t="s">
        <v>47</v>
      </c>
      <c r="O8009">
        <v>3</v>
      </c>
      <c r="P8009" t="str" cm="1">
        <f t="array" ref="P8009">_xlfn.IFS(C8009&lt;25,"18-24", C8009&lt;=35,"25-35", C8009&lt;=50,"36-50",TRUE,"50+")</f>
        <v>36-50</v>
      </c>
      <c r="Q8009" t="str">
        <f t="shared" si="875"/>
        <v>new</v>
      </c>
      <c r="R8009" t="str">
        <f t="shared" si="876"/>
        <v>high value</v>
      </c>
      <c r="S8009" t="str">
        <f t="shared" si="877"/>
        <v>medium</v>
      </c>
      <c r="T8009" t="str">
        <f t="shared" si="878"/>
        <v>May</v>
      </c>
      <c r="U8009">
        <f t="shared" si="879"/>
        <v>2024</v>
      </c>
      <c r="V8009" t="str">
        <f t="shared" si="880"/>
        <v>5-10</v>
      </c>
      <c r="W8009" t="str">
        <f t="shared" si="881"/>
        <v>Slow</v>
      </c>
    </row>
    <row r="8010" spans="1:23" x14ac:dyDescent="0.3">
      <c r="A8010">
        <v>608009</v>
      </c>
      <c r="B8010">
        <v>47706</v>
      </c>
      <c r="C8010">
        <v>28</v>
      </c>
      <c r="D8010" t="s">
        <v>7</v>
      </c>
      <c r="E8010" t="s">
        <v>15</v>
      </c>
      <c r="F8010" t="s">
        <v>18</v>
      </c>
      <c r="G8010" t="s">
        <v>21</v>
      </c>
      <c r="H8010" s="1">
        <v>44705</v>
      </c>
      <c r="I8010" t="s">
        <v>33</v>
      </c>
      <c r="J8010">
        <v>33</v>
      </c>
      <c r="K8010">
        <v>7.8</v>
      </c>
      <c r="L8010">
        <v>353.85</v>
      </c>
      <c r="M8010">
        <v>44.6</v>
      </c>
      <c r="N8010" t="s">
        <v>48</v>
      </c>
      <c r="O8010">
        <v>4</v>
      </c>
      <c r="P8010" t="str" cm="1">
        <f t="array" ref="P8010">_xlfn.IFS(C8010&lt;25,"18-24", C8010&lt;=35,"25-35", C8010&lt;=50,"36-50",TRUE,"50+")</f>
        <v>25-35</v>
      </c>
      <c r="Q8010" t="str">
        <f t="shared" si="875"/>
        <v>new</v>
      </c>
      <c r="R8010" t="str">
        <f t="shared" si="876"/>
        <v>medium</v>
      </c>
      <c r="S8010" t="str">
        <f t="shared" si="877"/>
        <v>medium</v>
      </c>
      <c r="T8010" t="str">
        <f t="shared" si="878"/>
        <v>May</v>
      </c>
      <c r="U8010">
        <f t="shared" si="879"/>
        <v>2022</v>
      </c>
      <c r="V8010" t="str">
        <f t="shared" si="880"/>
        <v>5-10</v>
      </c>
      <c r="W8010" t="str">
        <f t="shared" si="881"/>
        <v>Medium</v>
      </c>
    </row>
    <row r="8011" spans="1:23" x14ac:dyDescent="0.3">
      <c r="A8011">
        <v>608010</v>
      </c>
      <c r="B8011">
        <v>13014</v>
      </c>
      <c r="C8011">
        <v>42</v>
      </c>
      <c r="D8011" t="s">
        <v>7</v>
      </c>
      <c r="E8011" t="s">
        <v>13</v>
      </c>
      <c r="F8011" t="s">
        <v>26</v>
      </c>
      <c r="G8011" t="s">
        <v>21</v>
      </c>
      <c r="H8011" s="1">
        <v>44840</v>
      </c>
      <c r="I8011" t="s">
        <v>34</v>
      </c>
      <c r="J8011">
        <v>33</v>
      </c>
      <c r="K8011">
        <v>3.5</v>
      </c>
      <c r="L8011">
        <v>1367.27</v>
      </c>
      <c r="M8011">
        <v>80.72</v>
      </c>
      <c r="N8011" t="s">
        <v>48</v>
      </c>
      <c r="O8011">
        <v>5</v>
      </c>
      <c r="P8011" t="str" cm="1">
        <f t="array" ref="P8011">_xlfn.IFS(C8011&lt;25,"18-24", C8011&lt;=35,"25-35", C8011&lt;=50,"36-50",TRUE,"50+")</f>
        <v>36-50</v>
      </c>
      <c r="Q8011" t="str">
        <f t="shared" si="875"/>
        <v>repeat</v>
      </c>
      <c r="R8011" t="str">
        <f t="shared" si="876"/>
        <v>high value</v>
      </c>
      <c r="S8011" t="str">
        <f t="shared" si="877"/>
        <v>High</v>
      </c>
      <c r="T8011" t="str">
        <f t="shared" si="878"/>
        <v>Oct</v>
      </c>
      <c r="U8011">
        <f t="shared" si="879"/>
        <v>2022</v>
      </c>
      <c r="V8011" t="str">
        <f t="shared" si="880"/>
        <v>0-5</v>
      </c>
      <c r="W8011" t="str">
        <f t="shared" si="881"/>
        <v>Medium</v>
      </c>
    </row>
    <row r="8012" spans="1:23" x14ac:dyDescent="0.3">
      <c r="A8012">
        <v>608011</v>
      </c>
      <c r="B8012">
        <v>72756</v>
      </c>
      <c r="C8012">
        <v>62</v>
      </c>
      <c r="D8012" t="s">
        <v>4</v>
      </c>
      <c r="E8012" t="s">
        <v>16</v>
      </c>
      <c r="F8012" t="s">
        <v>30</v>
      </c>
      <c r="G8012" t="s">
        <v>23</v>
      </c>
      <c r="H8012" s="1">
        <v>45124</v>
      </c>
      <c r="I8012" t="s">
        <v>33</v>
      </c>
      <c r="J8012">
        <v>51</v>
      </c>
      <c r="K8012">
        <v>14.1</v>
      </c>
      <c r="L8012">
        <v>303.74</v>
      </c>
      <c r="M8012">
        <v>60.63</v>
      </c>
      <c r="N8012" t="s">
        <v>47</v>
      </c>
      <c r="O8012">
        <v>5</v>
      </c>
      <c r="P8012" t="str" cm="1">
        <f t="array" ref="P8012">_xlfn.IFS(C8012&lt;25,"18-24", C8012&lt;=35,"25-35", C8012&lt;=50,"36-50",TRUE,"50+")</f>
        <v>50+</v>
      </c>
      <c r="Q8012" t="str">
        <f t="shared" si="875"/>
        <v>new</v>
      </c>
      <c r="R8012" t="str">
        <f t="shared" si="876"/>
        <v>medium</v>
      </c>
      <c r="S8012" t="str">
        <f t="shared" si="877"/>
        <v>High</v>
      </c>
      <c r="T8012" t="str">
        <f t="shared" si="878"/>
        <v>Jul</v>
      </c>
      <c r="U8012">
        <f t="shared" si="879"/>
        <v>2023</v>
      </c>
      <c r="V8012" t="str">
        <f t="shared" si="880"/>
        <v>10-15</v>
      </c>
      <c r="W8012" t="str">
        <f t="shared" si="881"/>
        <v>Slow</v>
      </c>
    </row>
    <row r="8013" spans="1:23" x14ac:dyDescent="0.3">
      <c r="A8013">
        <v>608012</v>
      </c>
      <c r="B8013">
        <v>45208</v>
      </c>
      <c r="C8013">
        <v>22</v>
      </c>
      <c r="D8013" t="s">
        <v>7</v>
      </c>
      <c r="E8013" t="s">
        <v>16</v>
      </c>
      <c r="F8013" t="s">
        <v>19</v>
      </c>
      <c r="G8013" t="s">
        <v>29</v>
      </c>
      <c r="H8013" s="1">
        <v>45327</v>
      </c>
      <c r="I8013" t="s">
        <v>33</v>
      </c>
      <c r="J8013">
        <v>65</v>
      </c>
      <c r="K8013">
        <v>1.2</v>
      </c>
      <c r="L8013">
        <v>357.58</v>
      </c>
      <c r="M8013">
        <v>54.17</v>
      </c>
      <c r="N8013" t="s">
        <v>48</v>
      </c>
      <c r="O8013">
        <v>5</v>
      </c>
      <c r="P8013" t="str" cm="1">
        <f t="array" ref="P8013">_xlfn.IFS(C8013&lt;25,"18-24", C8013&lt;=35,"25-35", C8013&lt;=50,"36-50",TRUE,"50+")</f>
        <v>18-24</v>
      </c>
      <c r="Q8013" t="str">
        <f t="shared" si="875"/>
        <v>new</v>
      </c>
      <c r="R8013" t="str">
        <f t="shared" si="876"/>
        <v>medium</v>
      </c>
      <c r="S8013" t="str">
        <f t="shared" si="877"/>
        <v>High</v>
      </c>
      <c r="T8013" t="str">
        <f t="shared" si="878"/>
        <v>Feb</v>
      </c>
      <c r="U8013">
        <f t="shared" si="879"/>
        <v>2024</v>
      </c>
      <c r="V8013" t="str">
        <f t="shared" si="880"/>
        <v>0-5</v>
      </c>
      <c r="W8013" t="str">
        <f t="shared" si="881"/>
        <v>Slow</v>
      </c>
    </row>
    <row r="8014" spans="1:23" x14ac:dyDescent="0.3">
      <c r="A8014">
        <v>608013</v>
      </c>
      <c r="B8014">
        <v>81429</v>
      </c>
      <c r="C8014">
        <v>40</v>
      </c>
      <c r="D8014" t="s">
        <v>4</v>
      </c>
      <c r="E8014" t="s">
        <v>11</v>
      </c>
      <c r="F8014" t="s">
        <v>32</v>
      </c>
      <c r="G8014" t="s">
        <v>21</v>
      </c>
      <c r="H8014" s="1">
        <v>44859</v>
      </c>
      <c r="I8014" t="s">
        <v>33</v>
      </c>
      <c r="J8014">
        <v>59</v>
      </c>
      <c r="K8014">
        <v>5.9</v>
      </c>
      <c r="L8014">
        <v>250.41</v>
      </c>
      <c r="M8014">
        <v>112.73</v>
      </c>
      <c r="N8014" t="s">
        <v>48</v>
      </c>
      <c r="O8014">
        <v>5</v>
      </c>
      <c r="P8014" t="str" cm="1">
        <f t="array" ref="P8014">_xlfn.IFS(C8014&lt;25,"18-24", C8014&lt;=35,"25-35", C8014&lt;=50,"36-50",TRUE,"50+")</f>
        <v>36-50</v>
      </c>
      <c r="Q8014" t="str">
        <f t="shared" si="875"/>
        <v>new</v>
      </c>
      <c r="R8014" t="str">
        <f t="shared" si="876"/>
        <v>medium</v>
      </c>
      <c r="S8014" t="str">
        <f t="shared" si="877"/>
        <v>High</v>
      </c>
      <c r="T8014" t="str">
        <f t="shared" si="878"/>
        <v>Oct</v>
      </c>
      <c r="U8014">
        <f t="shared" si="879"/>
        <v>2022</v>
      </c>
      <c r="V8014" t="str">
        <f t="shared" si="880"/>
        <v>5-10</v>
      </c>
      <c r="W8014" t="str">
        <f t="shared" si="881"/>
        <v>Slow</v>
      </c>
    </row>
    <row r="8015" spans="1:23" x14ac:dyDescent="0.3">
      <c r="A8015">
        <v>608014</v>
      </c>
      <c r="B8015">
        <v>11756</v>
      </c>
      <c r="C8015">
        <v>37</v>
      </c>
      <c r="D8015" t="s">
        <v>4</v>
      </c>
      <c r="E8015" t="s">
        <v>8</v>
      </c>
      <c r="F8015" t="s">
        <v>24</v>
      </c>
      <c r="G8015" t="s">
        <v>31</v>
      </c>
      <c r="H8015" s="1">
        <v>44586</v>
      </c>
      <c r="I8015" t="s">
        <v>33</v>
      </c>
      <c r="J8015">
        <v>48</v>
      </c>
      <c r="K8015">
        <v>14.6</v>
      </c>
      <c r="L8015">
        <v>1413.76</v>
      </c>
      <c r="M8015">
        <v>105.16</v>
      </c>
      <c r="N8015" t="s">
        <v>47</v>
      </c>
      <c r="O8015">
        <v>3</v>
      </c>
      <c r="P8015" t="str" cm="1">
        <f t="array" ref="P8015">_xlfn.IFS(C8015&lt;25,"18-24", C8015&lt;=35,"25-35", C8015&lt;=50,"36-50",TRUE,"50+")</f>
        <v>36-50</v>
      </c>
      <c r="Q8015" t="str">
        <f t="shared" si="875"/>
        <v>new</v>
      </c>
      <c r="R8015" t="str">
        <f t="shared" si="876"/>
        <v>high value</v>
      </c>
      <c r="S8015" t="str">
        <f t="shared" si="877"/>
        <v>medium</v>
      </c>
      <c r="T8015" t="str">
        <f t="shared" si="878"/>
        <v>Jan</v>
      </c>
      <c r="U8015">
        <f t="shared" si="879"/>
        <v>2022</v>
      </c>
      <c r="V8015" t="str">
        <f t="shared" si="880"/>
        <v>10-15</v>
      </c>
      <c r="W8015" t="str">
        <f t="shared" si="881"/>
        <v>Slow</v>
      </c>
    </row>
    <row r="8016" spans="1:23" x14ac:dyDescent="0.3">
      <c r="A8016">
        <v>608015</v>
      </c>
      <c r="B8016">
        <v>46898</v>
      </c>
      <c r="C8016">
        <v>38</v>
      </c>
      <c r="D8016" t="s">
        <v>7</v>
      </c>
      <c r="E8016" t="s">
        <v>8</v>
      </c>
      <c r="F8016" t="s">
        <v>18</v>
      </c>
      <c r="G8016" t="s">
        <v>25</v>
      </c>
      <c r="H8016" s="1">
        <v>44958</v>
      </c>
      <c r="I8016" t="s">
        <v>34</v>
      </c>
      <c r="J8016">
        <v>38</v>
      </c>
      <c r="K8016">
        <v>5.9</v>
      </c>
      <c r="L8016">
        <v>409.8</v>
      </c>
      <c r="M8016">
        <v>92.25</v>
      </c>
      <c r="N8016" t="s">
        <v>49</v>
      </c>
      <c r="O8016">
        <v>2</v>
      </c>
      <c r="P8016" t="str" cm="1">
        <f t="array" ref="P8016">_xlfn.IFS(C8016&lt;25,"18-24", C8016&lt;=35,"25-35", C8016&lt;=50,"36-50",TRUE,"50+")</f>
        <v>36-50</v>
      </c>
      <c r="Q8016" t="str">
        <f t="shared" si="875"/>
        <v>new</v>
      </c>
      <c r="R8016" t="str">
        <f t="shared" si="876"/>
        <v>medium</v>
      </c>
      <c r="S8016" t="str">
        <f t="shared" si="877"/>
        <v>Low</v>
      </c>
      <c r="T8016" t="str">
        <f t="shared" si="878"/>
        <v>Feb</v>
      </c>
      <c r="U8016">
        <f t="shared" si="879"/>
        <v>2023</v>
      </c>
      <c r="V8016" t="str">
        <f t="shared" si="880"/>
        <v>5-10</v>
      </c>
      <c r="W8016" t="str">
        <f t="shared" si="881"/>
        <v>Medium</v>
      </c>
    </row>
    <row r="8017" spans="1:23" x14ac:dyDescent="0.3">
      <c r="A8017">
        <v>608016</v>
      </c>
      <c r="B8017">
        <v>46991</v>
      </c>
      <c r="C8017">
        <v>54</v>
      </c>
      <c r="D8017" t="s">
        <v>4</v>
      </c>
      <c r="E8017" t="s">
        <v>15</v>
      </c>
      <c r="F8017" t="s">
        <v>30</v>
      </c>
      <c r="G8017" t="s">
        <v>31</v>
      </c>
      <c r="H8017" s="1">
        <v>45498</v>
      </c>
      <c r="I8017" t="s">
        <v>33</v>
      </c>
      <c r="J8017">
        <v>32</v>
      </c>
      <c r="K8017">
        <v>8.6999999999999993</v>
      </c>
      <c r="L8017">
        <v>1087.7</v>
      </c>
      <c r="M8017">
        <v>31.87</v>
      </c>
      <c r="N8017" t="s">
        <v>48</v>
      </c>
      <c r="O8017">
        <v>2</v>
      </c>
      <c r="P8017" t="str" cm="1">
        <f t="array" ref="P8017">_xlfn.IFS(C8017&lt;25,"18-24", C8017&lt;=35,"25-35", C8017&lt;=50,"36-50",TRUE,"50+")</f>
        <v>50+</v>
      </c>
      <c r="Q8017" t="str">
        <f t="shared" si="875"/>
        <v>new</v>
      </c>
      <c r="R8017" t="str">
        <f t="shared" si="876"/>
        <v>high value</v>
      </c>
      <c r="S8017" t="str">
        <f t="shared" si="877"/>
        <v>Low</v>
      </c>
      <c r="T8017" t="str">
        <f t="shared" si="878"/>
        <v>Jul</v>
      </c>
      <c r="U8017">
        <f t="shared" si="879"/>
        <v>2024</v>
      </c>
      <c r="V8017" t="str">
        <f t="shared" si="880"/>
        <v>5-10</v>
      </c>
      <c r="W8017" t="str">
        <f t="shared" si="881"/>
        <v>Medium</v>
      </c>
    </row>
    <row r="8018" spans="1:23" x14ac:dyDescent="0.3">
      <c r="A8018">
        <v>608017</v>
      </c>
      <c r="B8018">
        <v>25654</v>
      </c>
      <c r="C8018">
        <v>39</v>
      </c>
      <c r="D8018" t="s">
        <v>4</v>
      </c>
      <c r="E8018" t="s">
        <v>5</v>
      </c>
      <c r="F8018" t="s">
        <v>30</v>
      </c>
      <c r="G8018" t="s">
        <v>25</v>
      </c>
      <c r="H8018" s="1">
        <v>45121</v>
      </c>
      <c r="I8018" t="s">
        <v>33</v>
      </c>
      <c r="J8018">
        <v>83</v>
      </c>
      <c r="K8018">
        <v>2.6</v>
      </c>
      <c r="L8018">
        <v>1149.22</v>
      </c>
      <c r="M8018">
        <v>103.71</v>
      </c>
      <c r="N8018" t="s">
        <v>47</v>
      </c>
      <c r="O8018">
        <v>1</v>
      </c>
      <c r="P8018" t="str" cm="1">
        <f t="array" ref="P8018">_xlfn.IFS(C8018&lt;25,"18-24", C8018&lt;=35,"25-35", C8018&lt;=50,"36-50",TRUE,"50+")</f>
        <v>36-50</v>
      </c>
      <c r="Q8018" t="str">
        <f t="shared" si="875"/>
        <v>new</v>
      </c>
      <c r="R8018" t="str">
        <f t="shared" si="876"/>
        <v>high value</v>
      </c>
      <c r="S8018" t="str">
        <f t="shared" si="877"/>
        <v>Low</v>
      </c>
      <c r="T8018" t="str">
        <f t="shared" si="878"/>
        <v>Jul</v>
      </c>
      <c r="U8018">
        <f t="shared" si="879"/>
        <v>2023</v>
      </c>
      <c r="V8018" t="str">
        <f t="shared" si="880"/>
        <v>0-5</v>
      </c>
      <c r="W8018" t="str">
        <f t="shared" si="881"/>
        <v>Slow</v>
      </c>
    </row>
    <row r="8019" spans="1:23" x14ac:dyDescent="0.3">
      <c r="A8019">
        <v>608018</v>
      </c>
      <c r="B8019">
        <v>60108</v>
      </c>
      <c r="C8019">
        <v>31</v>
      </c>
      <c r="D8019" t="s">
        <v>7</v>
      </c>
      <c r="E8019" t="s">
        <v>13</v>
      </c>
      <c r="F8019" t="s">
        <v>19</v>
      </c>
      <c r="G8019" t="s">
        <v>29</v>
      </c>
      <c r="H8019" s="1">
        <v>44635</v>
      </c>
      <c r="I8019" t="s">
        <v>33</v>
      </c>
      <c r="J8019">
        <v>37</v>
      </c>
      <c r="K8019">
        <v>11.3</v>
      </c>
      <c r="L8019">
        <v>423.17</v>
      </c>
      <c r="M8019">
        <v>55.43</v>
      </c>
      <c r="N8019" t="s">
        <v>47</v>
      </c>
      <c r="O8019">
        <v>3</v>
      </c>
      <c r="P8019" t="str" cm="1">
        <f t="array" ref="P8019">_xlfn.IFS(C8019&lt;25,"18-24", C8019&lt;=35,"25-35", C8019&lt;=50,"36-50",TRUE,"50+")</f>
        <v>25-35</v>
      </c>
      <c r="Q8019" t="str">
        <f t="shared" si="875"/>
        <v>new</v>
      </c>
      <c r="R8019" t="str">
        <f t="shared" si="876"/>
        <v>medium</v>
      </c>
      <c r="S8019" t="str">
        <f t="shared" si="877"/>
        <v>medium</v>
      </c>
      <c r="T8019" t="str">
        <f t="shared" si="878"/>
        <v>Mar</v>
      </c>
      <c r="U8019">
        <f t="shared" si="879"/>
        <v>2022</v>
      </c>
      <c r="V8019" t="str">
        <f t="shared" si="880"/>
        <v>10-15</v>
      </c>
      <c r="W8019" t="str">
        <f t="shared" si="881"/>
        <v>Medium</v>
      </c>
    </row>
    <row r="8020" spans="1:23" x14ac:dyDescent="0.3">
      <c r="A8020">
        <v>608019</v>
      </c>
      <c r="B8020">
        <v>85759</v>
      </c>
      <c r="C8020">
        <v>63</v>
      </c>
      <c r="D8020" t="s">
        <v>7</v>
      </c>
      <c r="E8020" t="s">
        <v>16</v>
      </c>
      <c r="F8020" t="s">
        <v>19</v>
      </c>
      <c r="G8020" t="s">
        <v>31</v>
      </c>
      <c r="H8020" s="1">
        <v>45613</v>
      </c>
      <c r="I8020" t="s">
        <v>34</v>
      </c>
      <c r="J8020">
        <v>73</v>
      </c>
      <c r="K8020">
        <v>5.9</v>
      </c>
      <c r="L8020">
        <v>406.58</v>
      </c>
      <c r="M8020">
        <v>30.27</v>
      </c>
      <c r="N8020" t="s">
        <v>49</v>
      </c>
      <c r="O8020">
        <v>1</v>
      </c>
      <c r="P8020" t="str" cm="1">
        <f t="array" ref="P8020">_xlfn.IFS(C8020&lt;25,"18-24", C8020&lt;=35,"25-35", C8020&lt;=50,"36-50",TRUE,"50+")</f>
        <v>50+</v>
      </c>
      <c r="Q8020" t="str">
        <f t="shared" si="875"/>
        <v>repeat</v>
      </c>
      <c r="R8020" t="str">
        <f t="shared" si="876"/>
        <v>medium</v>
      </c>
      <c r="S8020" t="str">
        <f t="shared" si="877"/>
        <v>Low</v>
      </c>
      <c r="T8020" t="str">
        <f t="shared" si="878"/>
        <v>Nov</v>
      </c>
      <c r="U8020">
        <f t="shared" si="879"/>
        <v>2024</v>
      </c>
      <c r="V8020" t="str">
        <f t="shared" si="880"/>
        <v>5-10</v>
      </c>
      <c r="W8020" t="str">
        <f t="shared" si="881"/>
        <v>Slow</v>
      </c>
    </row>
    <row r="8021" spans="1:23" x14ac:dyDescent="0.3">
      <c r="A8021">
        <v>608020</v>
      </c>
      <c r="B8021">
        <v>75173</v>
      </c>
      <c r="C8021">
        <v>45</v>
      </c>
      <c r="D8021" t="s">
        <v>4</v>
      </c>
      <c r="E8021" t="s">
        <v>15</v>
      </c>
      <c r="F8021" t="s">
        <v>30</v>
      </c>
      <c r="G8021" t="s">
        <v>25</v>
      </c>
      <c r="H8021" s="1">
        <v>45269</v>
      </c>
      <c r="I8021" t="s">
        <v>34</v>
      </c>
      <c r="J8021">
        <v>29</v>
      </c>
      <c r="K8021">
        <v>3.8</v>
      </c>
      <c r="L8021">
        <v>1180.4100000000001</v>
      </c>
      <c r="M8021">
        <v>117.74</v>
      </c>
      <c r="N8021" t="s">
        <v>49</v>
      </c>
      <c r="O8021">
        <v>4</v>
      </c>
      <c r="P8021" t="str" cm="1">
        <f t="array" ref="P8021">_xlfn.IFS(C8021&lt;25,"18-24", C8021&lt;=35,"25-35", C8021&lt;=50,"36-50",TRUE,"50+")</f>
        <v>36-50</v>
      </c>
      <c r="Q8021" t="str">
        <f t="shared" si="875"/>
        <v>repeat</v>
      </c>
      <c r="R8021" t="str">
        <f t="shared" si="876"/>
        <v>high value</v>
      </c>
      <c r="S8021" t="str">
        <f t="shared" si="877"/>
        <v>medium</v>
      </c>
      <c r="T8021" t="str">
        <f t="shared" si="878"/>
        <v>Dec</v>
      </c>
      <c r="U8021">
        <f t="shared" si="879"/>
        <v>2023</v>
      </c>
      <c r="V8021" t="str">
        <f t="shared" si="880"/>
        <v>0-5</v>
      </c>
      <c r="W8021" t="str">
        <f t="shared" si="881"/>
        <v>Fast</v>
      </c>
    </row>
    <row r="8022" spans="1:23" x14ac:dyDescent="0.3">
      <c r="A8022">
        <v>608021</v>
      </c>
      <c r="B8022">
        <v>57385</v>
      </c>
      <c r="C8022">
        <v>57</v>
      </c>
      <c r="D8022" t="s">
        <v>7</v>
      </c>
      <c r="E8022" t="s">
        <v>16</v>
      </c>
      <c r="F8022" t="s">
        <v>22</v>
      </c>
      <c r="G8022" t="s">
        <v>21</v>
      </c>
      <c r="H8022" s="1">
        <v>45008</v>
      </c>
      <c r="I8022" t="s">
        <v>33</v>
      </c>
      <c r="J8022">
        <v>43</v>
      </c>
      <c r="K8022">
        <v>12.7</v>
      </c>
      <c r="L8022">
        <v>1070.79</v>
      </c>
      <c r="M8022">
        <v>117.85</v>
      </c>
      <c r="N8022" t="s">
        <v>48</v>
      </c>
      <c r="O8022">
        <v>5</v>
      </c>
      <c r="P8022" t="str" cm="1">
        <f t="array" ref="P8022">_xlfn.IFS(C8022&lt;25,"18-24", C8022&lt;=35,"25-35", C8022&lt;=50,"36-50",TRUE,"50+")</f>
        <v>50+</v>
      </c>
      <c r="Q8022" t="str">
        <f t="shared" si="875"/>
        <v>new</v>
      </c>
      <c r="R8022" t="str">
        <f t="shared" si="876"/>
        <v>high value</v>
      </c>
      <c r="S8022" t="str">
        <f t="shared" si="877"/>
        <v>High</v>
      </c>
      <c r="T8022" t="str">
        <f t="shared" si="878"/>
        <v>Mar</v>
      </c>
      <c r="U8022">
        <f t="shared" si="879"/>
        <v>2023</v>
      </c>
      <c r="V8022" t="str">
        <f t="shared" si="880"/>
        <v>10-15</v>
      </c>
      <c r="W8022" t="str">
        <f t="shared" si="881"/>
        <v>Medium</v>
      </c>
    </row>
    <row r="8023" spans="1:23" x14ac:dyDescent="0.3">
      <c r="A8023">
        <v>608022</v>
      </c>
      <c r="B8023">
        <v>39489</v>
      </c>
      <c r="C8023">
        <v>35</v>
      </c>
      <c r="D8023" t="s">
        <v>7</v>
      </c>
      <c r="E8023" t="s">
        <v>5</v>
      </c>
      <c r="F8023" t="s">
        <v>30</v>
      </c>
      <c r="G8023" t="s">
        <v>27</v>
      </c>
      <c r="H8023" s="1">
        <v>45465</v>
      </c>
      <c r="I8023" t="s">
        <v>34</v>
      </c>
      <c r="J8023">
        <v>45</v>
      </c>
      <c r="K8023">
        <v>8.6999999999999993</v>
      </c>
      <c r="L8023">
        <v>1402.38</v>
      </c>
      <c r="M8023">
        <v>66.28</v>
      </c>
      <c r="N8023" t="s">
        <v>50</v>
      </c>
      <c r="O8023">
        <v>3</v>
      </c>
      <c r="P8023" t="str" cm="1">
        <f t="array" ref="P8023">_xlfn.IFS(C8023&lt;25,"18-24", C8023&lt;=35,"25-35", C8023&lt;=50,"36-50",TRUE,"50+")</f>
        <v>25-35</v>
      </c>
      <c r="Q8023" t="str">
        <f t="shared" si="875"/>
        <v>new</v>
      </c>
      <c r="R8023" t="str">
        <f t="shared" si="876"/>
        <v>high value</v>
      </c>
      <c r="S8023" t="str">
        <f t="shared" si="877"/>
        <v>medium</v>
      </c>
      <c r="T8023" t="str">
        <f t="shared" si="878"/>
        <v>Jun</v>
      </c>
      <c r="U8023">
        <f t="shared" si="879"/>
        <v>2024</v>
      </c>
      <c r="V8023" t="str">
        <f t="shared" si="880"/>
        <v>5-10</v>
      </c>
      <c r="W8023" t="str">
        <f t="shared" si="881"/>
        <v>Medium</v>
      </c>
    </row>
    <row r="8024" spans="1:23" x14ac:dyDescent="0.3">
      <c r="A8024">
        <v>608023</v>
      </c>
      <c r="B8024">
        <v>58859</v>
      </c>
      <c r="C8024">
        <v>50</v>
      </c>
      <c r="D8024" t="s">
        <v>4</v>
      </c>
      <c r="E8024" t="s">
        <v>16</v>
      </c>
      <c r="F8024" t="s">
        <v>28</v>
      </c>
      <c r="G8024" t="s">
        <v>29</v>
      </c>
      <c r="H8024" s="1">
        <v>44941</v>
      </c>
      <c r="I8024" t="s">
        <v>33</v>
      </c>
      <c r="J8024">
        <v>29</v>
      </c>
      <c r="K8024">
        <v>6.2</v>
      </c>
      <c r="L8024">
        <v>574.57000000000005</v>
      </c>
      <c r="M8024">
        <v>105.52</v>
      </c>
      <c r="N8024" t="s">
        <v>47</v>
      </c>
      <c r="O8024">
        <v>2</v>
      </c>
      <c r="P8024" t="str" cm="1">
        <f t="array" ref="P8024">_xlfn.IFS(C8024&lt;25,"18-24", C8024&lt;=35,"25-35", C8024&lt;=50,"36-50",TRUE,"50+")</f>
        <v>36-50</v>
      </c>
      <c r="Q8024" t="str">
        <f t="shared" si="875"/>
        <v>new</v>
      </c>
      <c r="R8024" t="str">
        <f t="shared" si="876"/>
        <v>high value</v>
      </c>
      <c r="S8024" t="str">
        <f t="shared" si="877"/>
        <v>Low</v>
      </c>
      <c r="T8024" t="str">
        <f t="shared" si="878"/>
        <v>Jan</v>
      </c>
      <c r="U8024">
        <f t="shared" si="879"/>
        <v>2023</v>
      </c>
      <c r="V8024" t="str">
        <f t="shared" si="880"/>
        <v>5-10</v>
      </c>
      <c r="W8024" t="str">
        <f t="shared" si="881"/>
        <v>Fast</v>
      </c>
    </row>
    <row r="8025" spans="1:23" x14ac:dyDescent="0.3">
      <c r="A8025">
        <v>608024</v>
      </c>
      <c r="B8025">
        <v>43803</v>
      </c>
      <c r="C8025">
        <v>37</v>
      </c>
      <c r="D8025" t="s">
        <v>4</v>
      </c>
      <c r="E8025" t="s">
        <v>15</v>
      </c>
      <c r="F8025" t="s">
        <v>24</v>
      </c>
      <c r="G8025" t="s">
        <v>27</v>
      </c>
      <c r="H8025" s="1">
        <v>44807</v>
      </c>
      <c r="I8025" t="s">
        <v>33</v>
      </c>
      <c r="J8025">
        <v>77</v>
      </c>
      <c r="K8025">
        <v>4.5999999999999996</v>
      </c>
      <c r="L8025">
        <v>482.59</v>
      </c>
      <c r="M8025">
        <v>117.22</v>
      </c>
      <c r="N8025" t="s">
        <v>49</v>
      </c>
      <c r="O8025">
        <v>1</v>
      </c>
      <c r="P8025" t="str" cm="1">
        <f t="array" ref="P8025">_xlfn.IFS(C8025&lt;25,"18-24", C8025&lt;=35,"25-35", C8025&lt;=50,"36-50",TRUE,"50+")</f>
        <v>36-50</v>
      </c>
      <c r="Q8025" t="str">
        <f t="shared" si="875"/>
        <v>new</v>
      </c>
      <c r="R8025" t="str">
        <f t="shared" si="876"/>
        <v>medium</v>
      </c>
      <c r="S8025" t="str">
        <f t="shared" si="877"/>
        <v>Low</v>
      </c>
      <c r="T8025" t="str">
        <f t="shared" si="878"/>
        <v>Sep</v>
      </c>
      <c r="U8025">
        <f t="shared" si="879"/>
        <v>2022</v>
      </c>
      <c r="V8025" t="str">
        <f t="shared" si="880"/>
        <v>0-5</v>
      </c>
      <c r="W8025" t="str">
        <f t="shared" si="881"/>
        <v>Slow</v>
      </c>
    </row>
    <row r="8026" spans="1:23" x14ac:dyDescent="0.3">
      <c r="A8026">
        <v>608025</v>
      </c>
      <c r="B8026">
        <v>84885</v>
      </c>
      <c r="C8026">
        <v>38</v>
      </c>
      <c r="D8026" t="s">
        <v>7</v>
      </c>
      <c r="E8026" t="s">
        <v>15</v>
      </c>
      <c r="F8026" t="s">
        <v>19</v>
      </c>
      <c r="G8026" t="s">
        <v>31</v>
      </c>
      <c r="H8026" s="1">
        <v>44922</v>
      </c>
      <c r="I8026" t="s">
        <v>33</v>
      </c>
      <c r="J8026">
        <v>63</v>
      </c>
      <c r="K8026">
        <v>9.5</v>
      </c>
      <c r="L8026">
        <v>1347.01</v>
      </c>
      <c r="M8026">
        <v>81.05</v>
      </c>
      <c r="N8026" t="s">
        <v>47</v>
      </c>
      <c r="O8026">
        <v>2</v>
      </c>
      <c r="P8026" t="str" cm="1">
        <f t="array" ref="P8026">_xlfn.IFS(C8026&lt;25,"18-24", C8026&lt;=35,"25-35", C8026&lt;=50,"36-50",TRUE,"50+")</f>
        <v>36-50</v>
      </c>
      <c r="Q8026" t="str">
        <f t="shared" si="875"/>
        <v>new</v>
      </c>
      <c r="R8026" t="str">
        <f t="shared" si="876"/>
        <v>high value</v>
      </c>
      <c r="S8026" t="str">
        <f t="shared" si="877"/>
        <v>Low</v>
      </c>
      <c r="T8026" t="str">
        <f t="shared" si="878"/>
        <v>Dec</v>
      </c>
      <c r="U8026">
        <f t="shared" si="879"/>
        <v>2022</v>
      </c>
      <c r="V8026" t="str">
        <f t="shared" si="880"/>
        <v>5-10</v>
      </c>
      <c r="W8026" t="str">
        <f t="shared" si="881"/>
        <v>Slow</v>
      </c>
    </row>
    <row r="8027" spans="1:23" x14ac:dyDescent="0.3">
      <c r="A8027">
        <v>608026</v>
      </c>
      <c r="B8027">
        <v>23496</v>
      </c>
      <c r="C8027">
        <v>42</v>
      </c>
      <c r="D8027" t="s">
        <v>4</v>
      </c>
      <c r="E8027" t="s">
        <v>16</v>
      </c>
      <c r="F8027" t="s">
        <v>32</v>
      </c>
      <c r="G8027" t="s">
        <v>31</v>
      </c>
      <c r="H8027" s="1">
        <v>45598</v>
      </c>
      <c r="I8027" t="s">
        <v>33</v>
      </c>
      <c r="J8027">
        <v>70</v>
      </c>
      <c r="K8027">
        <v>11.4</v>
      </c>
      <c r="L8027">
        <v>1485.82</v>
      </c>
      <c r="M8027">
        <v>115.2</v>
      </c>
      <c r="N8027" t="s">
        <v>47</v>
      </c>
      <c r="O8027">
        <v>2</v>
      </c>
      <c r="P8027" t="str" cm="1">
        <f t="array" ref="P8027">_xlfn.IFS(C8027&lt;25,"18-24", C8027&lt;=35,"25-35", C8027&lt;=50,"36-50",TRUE,"50+")</f>
        <v>36-50</v>
      </c>
      <c r="Q8027" t="str">
        <f t="shared" si="875"/>
        <v>new</v>
      </c>
      <c r="R8027" t="str">
        <f t="shared" si="876"/>
        <v>high value</v>
      </c>
      <c r="S8027" t="str">
        <f t="shared" si="877"/>
        <v>Low</v>
      </c>
      <c r="T8027" t="str">
        <f t="shared" si="878"/>
        <v>Nov</v>
      </c>
      <c r="U8027">
        <f t="shared" si="879"/>
        <v>2024</v>
      </c>
      <c r="V8027" t="str">
        <f t="shared" si="880"/>
        <v>10-15</v>
      </c>
      <c r="W8027" t="str">
        <f t="shared" si="881"/>
        <v>Slow</v>
      </c>
    </row>
    <row r="8028" spans="1:23" x14ac:dyDescent="0.3">
      <c r="A8028">
        <v>608027</v>
      </c>
      <c r="B8028">
        <v>53718</v>
      </c>
      <c r="C8028">
        <v>57</v>
      </c>
      <c r="D8028" t="s">
        <v>7</v>
      </c>
      <c r="E8028" t="s">
        <v>5</v>
      </c>
      <c r="F8028" t="s">
        <v>19</v>
      </c>
      <c r="G8028" t="s">
        <v>29</v>
      </c>
      <c r="H8028" s="1">
        <v>44682</v>
      </c>
      <c r="I8028" t="s">
        <v>33</v>
      </c>
      <c r="J8028">
        <v>43</v>
      </c>
      <c r="K8028">
        <v>2</v>
      </c>
      <c r="L8028">
        <v>1070.3499999999999</v>
      </c>
      <c r="M8028">
        <v>82.55</v>
      </c>
      <c r="N8028" t="s">
        <v>48</v>
      </c>
      <c r="O8028">
        <v>1</v>
      </c>
      <c r="P8028" t="str" cm="1">
        <f t="array" ref="P8028">_xlfn.IFS(C8028&lt;25,"18-24", C8028&lt;=35,"25-35", C8028&lt;=50,"36-50",TRUE,"50+")</f>
        <v>50+</v>
      </c>
      <c r="Q8028" t="str">
        <f t="shared" si="875"/>
        <v>repeat</v>
      </c>
      <c r="R8028" t="str">
        <f t="shared" si="876"/>
        <v>high value</v>
      </c>
      <c r="S8028" t="str">
        <f t="shared" si="877"/>
        <v>Low</v>
      </c>
      <c r="T8028" t="str">
        <f t="shared" si="878"/>
        <v>May</v>
      </c>
      <c r="U8028">
        <f t="shared" si="879"/>
        <v>2022</v>
      </c>
      <c r="V8028" t="str">
        <f t="shared" si="880"/>
        <v>0-5</v>
      </c>
      <c r="W8028" t="str">
        <f t="shared" si="881"/>
        <v>Medium</v>
      </c>
    </row>
    <row r="8029" spans="1:23" x14ac:dyDescent="0.3">
      <c r="A8029">
        <v>608028</v>
      </c>
      <c r="B8029">
        <v>34403</v>
      </c>
      <c r="C8029">
        <v>29</v>
      </c>
      <c r="D8029" t="s">
        <v>4</v>
      </c>
      <c r="E8029" t="s">
        <v>11</v>
      </c>
      <c r="F8029" t="s">
        <v>26</v>
      </c>
      <c r="G8029" t="s">
        <v>23</v>
      </c>
      <c r="H8029" s="1">
        <v>45415</v>
      </c>
      <c r="I8029" t="s">
        <v>33</v>
      </c>
      <c r="J8029">
        <v>66</v>
      </c>
      <c r="K8029">
        <v>12.9</v>
      </c>
      <c r="L8029">
        <v>1053.3599999999999</v>
      </c>
      <c r="M8029">
        <v>96.54</v>
      </c>
      <c r="N8029" t="s">
        <v>50</v>
      </c>
      <c r="O8029">
        <v>4</v>
      </c>
      <c r="P8029" t="str" cm="1">
        <f t="array" ref="P8029">_xlfn.IFS(C8029&lt;25,"18-24", C8029&lt;=35,"25-35", C8029&lt;=50,"36-50",TRUE,"50+")</f>
        <v>25-35</v>
      </c>
      <c r="Q8029" t="str">
        <f t="shared" si="875"/>
        <v>new</v>
      </c>
      <c r="R8029" t="str">
        <f t="shared" si="876"/>
        <v>high value</v>
      </c>
      <c r="S8029" t="str">
        <f t="shared" si="877"/>
        <v>medium</v>
      </c>
      <c r="T8029" t="str">
        <f t="shared" si="878"/>
        <v>May</v>
      </c>
      <c r="U8029">
        <f t="shared" si="879"/>
        <v>2024</v>
      </c>
      <c r="V8029" t="str">
        <f t="shared" si="880"/>
        <v>10-15</v>
      </c>
      <c r="W8029" t="str">
        <f t="shared" si="881"/>
        <v>Slow</v>
      </c>
    </row>
    <row r="8030" spans="1:23" x14ac:dyDescent="0.3">
      <c r="A8030">
        <v>608029</v>
      </c>
      <c r="B8030">
        <v>68250</v>
      </c>
      <c r="C8030">
        <v>54</v>
      </c>
      <c r="D8030" t="s">
        <v>4</v>
      </c>
      <c r="E8030" t="s">
        <v>16</v>
      </c>
      <c r="F8030" t="s">
        <v>19</v>
      </c>
      <c r="G8030" t="s">
        <v>31</v>
      </c>
      <c r="H8030" s="1">
        <v>44647</v>
      </c>
      <c r="I8030" t="s">
        <v>34</v>
      </c>
      <c r="J8030">
        <v>88</v>
      </c>
      <c r="K8030">
        <v>11.4</v>
      </c>
      <c r="L8030">
        <v>646.54</v>
      </c>
      <c r="M8030">
        <v>95.77</v>
      </c>
      <c r="N8030" t="s">
        <v>49</v>
      </c>
      <c r="O8030">
        <v>3</v>
      </c>
      <c r="P8030" t="str" cm="1">
        <f t="array" ref="P8030">_xlfn.IFS(C8030&lt;25,"18-24", C8030&lt;=35,"25-35", C8030&lt;=50,"36-50",TRUE,"50+")</f>
        <v>50+</v>
      </c>
      <c r="Q8030" t="str">
        <f t="shared" si="875"/>
        <v>new</v>
      </c>
      <c r="R8030" t="str">
        <f t="shared" si="876"/>
        <v>high value</v>
      </c>
      <c r="S8030" t="str">
        <f t="shared" si="877"/>
        <v>medium</v>
      </c>
      <c r="T8030" t="str">
        <f t="shared" si="878"/>
        <v>Mar</v>
      </c>
      <c r="U8030">
        <f t="shared" si="879"/>
        <v>2022</v>
      </c>
      <c r="V8030" t="str">
        <f t="shared" si="880"/>
        <v>10-15</v>
      </c>
      <c r="W8030" t="str">
        <f t="shared" si="881"/>
        <v>Slow</v>
      </c>
    </row>
    <row r="8031" spans="1:23" x14ac:dyDescent="0.3">
      <c r="A8031">
        <v>608030</v>
      </c>
      <c r="B8031">
        <v>55899</v>
      </c>
      <c r="C8031">
        <v>57</v>
      </c>
      <c r="D8031" t="s">
        <v>4</v>
      </c>
      <c r="E8031" t="s">
        <v>5</v>
      </c>
      <c r="F8031" t="s">
        <v>24</v>
      </c>
      <c r="G8031" t="s">
        <v>29</v>
      </c>
      <c r="H8031" s="1">
        <v>44752</v>
      </c>
      <c r="I8031" t="s">
        <v>34</v>
      </c>
      <c r="J8031">
        <v>31</v>
      </c>
      <c r="K8031">
        <v>1.7</v>
      </c>
      <c r="L8031">
        <v>471.82</v>
      </c>
      <c r="M8031">
        <v>54.82</v>
      </c>
      <c r="N8031" t="s">
        <v>48</v>
      </c>
      <c r="O8031">
        <v>4</v>
      </c>
      <c r="P8031" t="str" cm="1">
        <f t="array" ref="P8031">_xlfn.IFS(C8031&lt;25,"18-24", C8031&lt;=35,"25-35", C8031&lt;=50,"36-50",TRUE,"50+")</f>
        <v>50+</v>
      </c>
      <c r="Q8031" t="str">
        <f t="shared" si="875"/>
        <v>new</v>
      </c>
      <c r="R8031" t="str">
        <f t="shared" si="876"/>
        <v>medium</v>
      </c>
      <c r="S8031" t="str">
        <f t="shared" si="877"/>
        <v>medium</v>
      </c>
      <c r="T8031" t="str">
        <f t="shared" si="878"/>
        <v>Jul</v>
      </c>
      <c r="U8031">
        <f t="shared" si="879"/>
        <v>2022</v>
      </c>
      <c r="V8031" t="str">
        <f t="shared" si="880"/>
        <v>0-5</v>
      </c>
      <c r="W8031" t="str">
        <f t="shared" si="881"/>
        <v>Medium</v>
      </c>
    </row>
    <row r="8032" spans="1:23" x14ac:dyDescent="0.3">
      <c r="A8032">
        <v>608031</v>
      </c>
      <c r="B8032">
        <v>15588</v>
      </c>
      <c r="C8032">
        <v>19</v>
      </c>
      <c r="D8032" t="s">
        <v>4</v>
      </c>
      <c r="E8032" t="s">
        <v>11</v>
      </c>
      <c r="F8032" t="s">
        <v>28</v>
      </c>
      <c r="G8032" t="s">
        <v>23</v>
      </c>
      <c r="H8032" s="1">
        <v>45603</v>
      </c>
      <c r="I8032" t="s">
        <v>34</v>
      </c>
      <c r="J8032">
        <v>25</v>
      </c>
      <c r="K8032">
        <v>8.8000000000000007</v>
      </c>
      <c r="L8032">
        <v>645.64</v>
      </c>
      <c r="M8032">
        <v>83.54</v>
      </c>
      <c r="N8032" t="s">
        <v>47</v>
      </c>
      <c r="O8032">
        <v>4</v>
      </c>
      <c r="P8032" t="str" cm="1">
        <f t="array" ref="P8032">_xlfn.IFS(C8032&lt;25,"18-24", C8032&lt;=35,"25-35", C8032&lt;=50,"36-50",TRUE,"50+")</f>
        <v>18-24</v>
      </c>
      <c r="Q8032" t="str">
        <f t="shared" si="875"/>
        <v>repeat</v>
      </c>
      <c r="R8032" t="str">
        <f t="shared" si="876"/>
        <v>high value</v>
      </c>
      <c r="S8032" t="str">
        <f t="shared" si="877"/>
        <v>medium</v>
      </c>
      <c r="T8032" t="str">
        <f t="shared" si="878"/>
        <v>Nov</v>
      </c>
      <c r="U8032">
        <f t="shared" si="879"/>
        <v>2024</v>
      </c>
      <c r="V8032" t="str">
        <f t="shared" si="880"/>
        <v>5-10</v>
      </c>
      <c r="W8032" t="str">
        <f t="shared" si="881"/>
        <v>Fast</v>
      </c>
    </row>
    <row r="8033" spans="1:23" x14ac:dyDescent="0.3">
      <c r="A8033">
        <v>608032</v>
      </c>
      <c r="B8033">
        <v>71057</v>
      </c>
      <c r="C8033">
        <v>54</v>
      </c>
      <c r="D8033" t="s">
        <v>4</v>
      </c>
      <c r="E8033" t="s">
        <v>5</v>
      </c>
      <c r="F8033" t="s">
        <v>30</v>
      </c>
      <c r="G8033" t="s">
        <v>27</v>
      </c>
      <c r="H8033" s="1">
        <v>45315</v>
      </c>
      <c r="I8033" t="s">
        <v>33</v>
      </c>
      <c r="J8033">
        <v>40</v>
      </c>
      <c r="K8033">
        <v>11.1</v>
      </c>
      <c r="L8033">
        <v>1405.91</v>
      </c>
      <c r="M8033">
        <v>56.75</v>
      </c>
      <c r="N8033" t="s">
        <v>50</v>
      </c>
      <c r="O8033">
        <v>5</v>
      </c>
      <c r="P8033" t="str" cm="1">
        <f t="array" ref="P8033">_xlfn.IFS(C8033&lt;25,"18-24", C8033&lt;=35,"25-35", C8033&lt;=50,"36-50",TRUE,"50+")</f>
        <v>50+</v>
      </c>
      <c r="Q8033" t="str">
        <f t="shared" si="875"/>
        <v>repeat</v>
      </c>
      <c r="R8033" t="str">
        <f t="shared" si="876"/>
        <v>high value</v>
      </c>
      <c r="S8033" t="str">
        <f t="shared" si="877"/>
        <v>High</v>
      </c>
      <c r="T8033" t="str">
        <f t="shared" si="878"/>
        <v>Jan</v>
      </c>
      <c r="U8033">
        <f t="shared" si="879"/>
        <v>2024</v>
      </c>
      <c r="V8033" t="str">
        <f t="shared" si="880"/>
        <v>10-15</v>
      </c>
      <c r="W8033" t="str">
        <f t="shared" si="881"/>
        <v>Medium</v>
      </c>
    </row>
    <row r="8034" spans="1:23" x14ac:dyDescent="0.3">
      <c r="A8034">
        <v>608033</v>
      </c>
      <c r="B8034">
        <v>64960</v>
      </c>
      <c r="C8034">
        <v>42</v>
      </c>
      <c r="D8034" t="s">
        <v>7</v>
      </c>
      <c r="E8034" t="s">
        <v>5</v>
      </c>
      <c r="F8034" t="s">
        <v>30</v>
      </c>
      <c r="G8034" t="s">
        <v>25</v>
      </c>
      <c r="H8034" s="1">
        <v>45369</v>
      </c>
      <c r="I8034" t="s">
        <v>34</v>
      </c>
      <c r="J8034">
        <v>72</v>
      </c>
      <c r="K8034">
        <v>11.9</v>
      </c>
      <c r="L8034">
        <v>1486.66</v>
      </c>
      <c r="M8034">
        <v>118.15</v>
      </c>
      <c r="N8034" t="s">
        <v>49</v>
      </c>
      <c r="O8034">
        <v>1</v>
      </c>
      <c r="P8034" t="str" cm="1">
        <f t="array" ref="P8034">_xlfn.IFS(C8034&lt;25,"18-24", C8034&lt;=35,"25-35", C8034&lt;=50,"36-50",TRUE,"50+")</f>
        <v>36-50</v>
      </c>
      <c r="Q8034" t="str">
        <f t="shared" si="875"/>
        <v>new</v>
      </c>
      <c r="R8034" t="str">
        <f t="shared" si="876"/>
        <v>high value</v>
      </c>
      <c r="S8034" t="str">
        <f t="shared" si="877"/>
        <v>Low</v>
      </c>
      <c r="T8034" t="str">
        <f t="shared" si="878"/>
        <v>Mar</v>
      </c>
      <c r="U8034">
        <f t="shared" si="879"/>
        <v>2024</v>
      </c>
      <c r="V8034" t="str">
        <f t="shared" si="880"/>
        <v>10-15</v>
      </c>
      <c r="W8034" t="str">
        <f t="shared" si="881"/>
        <v>Slow</v>
      </c>
    </row>
    <row r="8035" spans="1:23" x14ac:dyDescent="0.3">
      <c r="A8035">
        <v>608034</v>
      </c>
      <c r="B8035">
        <v>93810</v>
      </c>
      <c r="C8035">
        <v>50</v>
      </c>
      <c r="D8035" t="s">
        <v>4</v>
      </c>
      <c r="E8035" t="s">
        <v>11</v>
      </c>
      <c r="F8035" t="s">
        <v>32</v>
      </c>
      <c r="G8035" t="s">
        <v>27</v>
      </c>
      <c r="H8035" s="1">
        <v>45048</v>
      </c>
      <c r="I8035" t="s">
        <v>34</v>
      </c>
      <c r="J8035">
        <v>41</v>
      </c>
      <c r="K8035">
        <v>8.5</v>
      </c>
      <c r="L8035">
        <v>906.02</v>
      </c>
      <c r="M8035">
        <v>63.37</v>
      </c>
      <c r="N8035" t="s">
        <v>49</v>
      </c>
      <c r="O8035">
        <v>2</v>
      </c>
      <c r="P8035" t="str" cm="1">
        <f t="array" ref="P8035">_xlfn.IFS(C8035&lt;25,"18-24", C8035&lt;=35,"25-35", C8035&lt;=50,"36-50",TRUE,"50+")</f>
        <v>36-50</v>
      </c>
      <c r="Q8035" t="str">
        <f t="shared" si="875"/>
        <v>new</v>
      </c>
      <c r="R8035" t="str">
        <f t="shared" si="876"/>
        <v>high value</v>
      </c>
      <c r="S8035" t="str">
        <f t="shared" si="877"/>
        <v>Low</v>
      </c>
      <c r="T8035" t="str">
        <f t="shared" si="878"/>
        <v>May</v>
      </c>
      <c r="U8035">
        <f t="shared" si="879"/>
        <v>2023</v>
      </c>
      <c r="V8035" t="str">
        <f t="shared" si="880"/>
        <v>5-10</v>
      </c>
      <c r="W8035" t="str">
        <f t="shared" si="881"/>
        <v>Medium</v>
      </c>
    </row>
    <row r="8036" spans="1:23" x14ac:dyDescent="0.3">
      <c r="A8036">
        <v>608035</v>
      </c>
      <c r="B8036">
        <v>73102</v>
      </c>
      <c r="C8036">
        <v>57</v>
      </c>
      <c r="D8036" t="s">
        <v>7</v>
      </c>
      <c r="E8036" t="s">
        <v>13</v>
      </c>
      <c r="F8036" t="s">
        <v>22</v>
      </c>
      <c r="G8036" t="s">
        <v>25</v>
      </c>
      <c r="H8036" s="1">
        <v>45221</v>
      </c>
      <c r="I8036" t="s">
        <v>33</v>
      </c>
      <c r="J8036">
        <v>27</v>
      </c>
      <c r="K8036">
        <v>3</v>
      </c>
      <c r="L8036">
        <v>1243.3499999999999</v>
      </c>
      <c r="M8036">
        <v>30.72</v>
      </c>
      <c r="N8036" t="s">
        <v>49</v>
      </c>
      <c r="O8036">
        <v>2</v>
      </c>
      <c r="P8036" t="str" cm="1">
        <f t="array" ref="P8036">_xlfn.IFS(C8036&lt;25,"18-24", C8036&lt;=35,"25-35", C8036&lt;=50,"36-50",TRUE,"50+")</f>
        <v>50+</v>
      </c>
      <c r="Q8036" t="str">
        <f t="shared" si="875"/>
        <v>new</v>
      </c>
      <c r="R8036" t="str">
        <f t="shared" si="876"/>
        <v>high value</v>
      </c>
      <c r="S8036" t="str">
        <f t="shared" si="877"/>
        <v>Low</v>
      </c>
      <c r="T8036" t="str">
        <f t="shared" si="878"/>
        <v>Oct</v>
      </c>
      <c r="U8036">
        <f t="shared" si="879"/>
        <v>2023</v>
      </c>
      <c r="V8036" t="str">
        <f t="shared" si="880"/>
        <v>0-5</v>
      </c>
      <c r="W8036" t="str">
        <f t="shared" si="881"/>
        <v>Fast</v>
      </c>
    </row>
    <row r="8037" spans="1:23" x14ac:dyDescent="0.3">
      <c r="A8037">
        <v>608036</v>
      </c>
      <c r="B8037">
        <v>34943</v>
      </c>
      <c r="C8037">
        <v>45</v>
      </c>
      <c r="D8037" t="s">
        <v>7</v>
      </c>
      <c r="E8037" t="s">
        <v>15</v>
      </c>
      <c r="F8037" t="s">
        <v>22</v>
      </c>
      <c r="G8037" t="s">
        <v>31</v>
      </c>
      <c r="H8037" s="1">
        <v>44571</v>
      </c>
      <c r="I8037" t="s">
        <v>33</v>
      </c>
      <c r="J8037">
        <v>62</v>
      </c>
      <c r="K8037">
        <v>6.5</v>
      </c>
      <c r="L8037">
        <v>1189.82</v>
      </c>
      <c r="M8037">
        <v>52.16</v>
      </c>
      <c r="N8037" t="s">
        <v>48</v>
      </c>
      <c r="O8037">
        <v>1</v>
      </c>
      <c r="P8037" t="str" cm="1">
        <f t="array" ref="P8037">_xlfn.IFS(C8037&lt;25,"18-24", C8037&lt;=35,"25-35", C8037&lt;=50,"36-50",TRUE,"50+")</f>
        <v>36-50</v>
      </c>
      <c r="Q8037" t="str">
        <f t="shared" si="875"/>
        <v>new</v>
      </c>
      <c r="R8037" t="str">
        <f t="shared" si="876"/>
        <v>high value</v>
      </c>
      <c r="S8037" t="str">
        <f t="shared" si="877"/>
        <v>Low</v>
      </c>
      <c r="T8037" t="str">
        <f t="shared" si="878"/>
        <v>Jan</v>
      </c>
      <c r="U8037">
        <f t="shared" si="879"/>
        <v>2022</v>
      </c>
      <c r="V8037" t="str">
        <f t="shared" si="880"/>
        <v>5-10</v>
      </c>
      <c r="W8037" t="str">
        <f t="shared" si="881"/>
        <v>Slow</v>
      </c>
    </row>
    <row r="8038" spans="1:23" x14ac:dyDescent="0.3">
      <c r="A8038">
        <v>608037</v>
      </c>
      <c r="B8038">
        <v>43082</v>
      </c>
      <c r="C8038">
        <v>44</v>
      </c>
      <c r="D8038" t="s">
        <v>7</v>
      </c>
      <c r="E8038" t="s">
        <v>8</v>
      </c>
      <c r="F8038" t="s">
        <v>28</v>
      </c>
      <c r="G8038" t="s">
        <v>21</v>
      </c>
      <c r="H8038" s="1">
        <v>44835</v>
      </c>
      <c r="I8038" t="s">
        <v>34</v>
      </c>
      <c r="J8038">
        <v>24</v>
      </c>
      <c r="K8038">
        <v>7.8</v>
      </c>
      <c r="L8038">
        <v>1180.23</v>
      </c>
      <c r="M8038">
        <v>61.67</v>
      </c>
      <c r="N8038" t="s">
        <v>47</v>
      </c>
      <c r="O8038">
        <v>5</v>
      </c>
      <c r="P8038" t="str" cm="1">
        <f t="array" ref="P8038">_xlfn.IFS(C8038&lt;25,"18-24", C8038&lt;=35,"25-35", C8038&lt;=50,"36-50",TRUE,"50+")</f>
        <v>36-50</v>
      </c>
      <c r="Q8038" t="str">
        <f t="shared" si="875"/>
        <v>repeat</v>
      </c>
      <c r="R8038" t="str">
        <f t="shared" si="876"/>
        <v>high value</v>
      </c>
      <c r="S8038" t="str">
        <f t="shared" si="877"/>
        <v>High</v>
      </c>
      <c r="T8038" t="str">
        <f t="shared" si="878"/>
        <v>Oct</v>
      </c>
      <c r="U8038">
        <f t="shared" si="879"/>
        <v>2022</v>
      </c>
      <c r="V8038" t="str">
        <f t="shared" si="880"/>
        <v>5-10</v>
      </c>
      <c r="W8038" t="str">
        <f t="shared" si="881"/>
        <v>Fast</v>
      </c>
    </row>
    <row r="8039" spans="1:23" x14ac:dyDescent="0.3">
      <c r="A8039">
        <v>608038</v>
      </c>
      <c r="B8039">
        <v>56589</v>
      </c>
      <c r="C8039">
        <v>58</v>
      </c>
      <c r="D8039" t="s">
        <v>7</v>
      </c>
      <c r="E8039" t="s">
        <v>5</v>
      </c>
      <c r="F8039" t="s">
        <v>26</v>
      </c>
      <c r="G8039" t="s">
        <v>21</v>
      </c>
      <c r="H8039" s="1">
        <v>45468</v>
      </c>
      <c r="I8039" t="s">
        <v>33</v>
      </c>
      <c r="J8039">
        <v>74</v>
      </c>
      <c r="K8039">
        <v>3.4</v>
      </c>
      <c r="L8039">
        <v>1486.15</v>
      </c>
      <c r="M8039">
        <v>112.88</v>
      </c>
      <c r="N8039" t="s">
        <v>48</v>
      </c>
      <c r="O8039">
        <v>3</v>
      </c>
      <c r="P8039" t="str" cm="1">
        <f t="array" ref="P8039">_xlfn.IFS(C8039&lt;25,"18-24", C8039&lt;=35,"25-35", C8039&lt;=50,"36-50",TRUE,"50+")</f>
        <v>50+</v>
      </c>
      <c r="Q8039" t="str">
        <f t="shared" si="875"/>
        <v>new</v>
      </c>
      <c r="R8039" t="str">
        <f t="shared" si="876"/>
        <v>high value</v>
      </c>
      <c r="S8039" t="str">
        <f t="shared" si="877"/>
        <v>medium</v>
      </c>
      <c r="T8039" t="str">
        <f t="shared" si="878"/>
        <v>Jun</v>
      </c>
      <c r="U8039">
        <f t="shared" si="879"/>
        <v>2024</v>
      </c>
      <c r="V8039" t="str">
        <f t="shared" si="880"/>
        <v>0-5</v>
      </c>
      <c r="W8039" t="str">
        <f t="shared" si="881"/>
        <v>Slow</v>
      </c>
    </row>
    <row r="8040" spans="1:23" x14ac:dyDescent="0.3">
      <c r="A8040">
        <v>608039</v>
      </c>
      <c r="B8040">
        <v>98779</v>
      </c>
      <c r="C8040">
        <v>42</v>
      </c>
      <c r="D8040" t="s">
        <v>4</v>
      </c>
      <c r="E8040" t="s">
        <v>16</v>
      </c>
      <c r="F8040" t="s">
        <v>32</v>
      </c>
      <c r="G8040" t="s">
        <v>25</v>
      </c>
      <c r="H8040" s="1">
        <v>45494</v>
      </c>
      <c r="I8040" t="s">
        <v>33</v>
      </c>
      <c r="J8040">
        <v>41</v>
      </c>
      <c r="K8040">
        <v>5.8</v>
      </c>
      <c r="L8040">
        <v>551.57000000000005</v>
      </c>
      <c r="M8040">
        <v>55.35</v>
      </c>
      <c r="N8040" t="s">
        <v>49</v>
      </c>
      <c r="O8040">
        <v>1</v>
      </c>
      <c r="P8040" t="str" cm="1">
        <f t="array" ref="P8040">_xlfn.IFS(C8040&lt;25,"18-24", C8040&lt;=35,"25-35", C8040&lt;=50,"36-50",TRUE,"50+")</f>
        <v>36-50</v>
      </c>
      <c r="Q8040" t="str">
        <f t="shared" si="875"/>
        <v>new</v>
      </c>
      <c r="R8040" t="str">
        <f t="shared" si="876"/>
        <v>high value</v>
      </c>
      <c r="S8040" t="str">
        <f t="shared" si="877"/>
        <v>Low</v>
      </c>
      <c r="T8040" t="str">
        <f t="shared" si="878"/>
        <v>Jul</v>
      </c>
      <c r="U8040">
        <f t="shared" si="879"/>
        <v>2024</v>
      </c>
      <c r="V8040" t="str">
        <f t="shared" si="880"/>
        <v>5-10</v>
      </c>
      <c r="W8040" t="str">
        <f t="shared" si="881"/>
        <v>Medium</v>
      </c>
    </row>
    <row r="8041" spans="1:23" x14ac:dyDescent="0.3">
      <c r="A8041">
        <v>608040</v>
      </c>
      <c r="B8041">
        <v>64636</v>
      </c>
      <c r="C8041">
        <v>47</v>
      </c>
      <c r="D8041" t="s">
        <v>7</v>
      </c>
      <c r="E8041" t="s">
        <v>13</v>
      </c>
      <c r="F8041" t="s">
        <v>28</v>
      </c>
      <c r="G8041" t="s">
        <v>25</v>
      </c>
      <c r="H8041" s="1">
        <v>45108</v>
      </c>
      <c r="I8041" t="s">
        <v>33</v>
      </c>
      <c r="J8041">
        <v>61</v>
      </c>
      <c r="K8041">
        <v>2</v>
      </c>
      <c r="L8041">
        <v>255.48</v>
      </c>
      <c r="M8041">
        <v>116.88</v>
      </c>
      <c r="N8041" t="s">
        <v>50</v>
      </c>
      <c r="O8041">
        <v>2</v>
      </c>
      <c r="P8041" t="str" cm="1">
        <f t="array" ref="P8041">_xlfn.IFS(C8041&lt;25,"18-24", C8041&lt;=35,"25-35", C8041&lt;=50,"36-50",TRUE,"50+")</f>
        <v>36-50</v>
      </c>
      <c r="Q8041" t="str">
        <f t="shared" si="875"/>
        <v>new</v>
      </c>
      <c r="R8041" t="str">
        <f t="shared" si="876"/>
        <v>medium</v>
      </c>
      <c r="S8041" t="str">
        <f t="shared" si="877"/>
        <v>Low</v>
      </c>
      <c r="T8041" t="str">
        <f t="shared" si="878"/>
        <v>Jul</v>
      </c>
      <c r="U8041">
        <f t="shared" si="879"/>
        <v>2023</v>
      </c>
      <c r="V8041" t="str">
        <f t="shared" si="880"/>
        <v>0-5</v>
      </c>
      <c r="W8041" t="str">
        <f t="shared" si="881"/>
        <v>Slow</v>
      </c>
    </row>
    <row r="8042" spans="1:23" x14ac:dyDescent="0.3">
      <c r="A8042">
        <v>608041</v>
      </c>
      <c r="B8042">
        <v>29160</v>
      </c>
      <c r="C8042">
        <v>29</v>
      </c>
      <c r="D8042" t="s">
        <v>7</v>
      </c>
      <c r="E8042" t="s">
        <v>11</v>
      </c>
      <c r="F8042" t="s">
        <v>28</v>
      </c>
      <c r="G8042" t="s">
        <v>31</v>
      </c>
      <c r="H8042" s="1">
        <v>44979</v>
      </c>
      <c r="I8042" t="s">
        <v>33</v>
      </c>
      <c r="J8042">
        <v>31</v>
      </c>
      <c r="K8042">
        <v>4.4000000000000004</v>
      </c>
      <c r="L8042">
        <v>797.21</v>
      </c>
      <c r="M8042">
        <v>79.400000000000006</v>
      </c>
      <c r="N8042" t="s">
        <v>47</v>
      </c>
      <c r="O8042">
        <v>5</v>
      </c>
      <c r="P8042" t="str" cm="1">
        <f t="array" ref="P8042">_xlfn.IFS(C8042&lt;25,"18-24", C8042&lt;=35,"25-35", C8042&lt;=50,"36-50",TRUE,"50+")</f>
        <v>25-35</v>
      </c>
      <c r="Q8042" t="str">
        <f t="shared" si="875"/>
        <v>repeat</v>
      </c>
      <c r="R8042" t="str">
        <f t="shared" si="876"/>
        <v>high value</v>
      </c>
      <c r="S8042" t="str">
        <f t="shared" si="877"/>
        <v>High</v>
      </c>
      <c r="T8042" t="str">
        <f t="shared" si="878"/>
        <v>Feb</v>
      </c>
      <c r="U8042">
        <f t="shared" si="879"/>
        <v>2023</v>
      </c>
      <c r="V8042" t="str">
        <f t="shared" si="880"/>
        <v>0-5</v>
      </c>
      <c r="W8042" t="str">
        <f t="shared" si="881"/>
        <v>Medium</v>
      </c>
    </row>
    <row r="8043" spans="1:23" x14ac:dyDescent="0.3">
      <c r="A8043">
        <v>608042</v>
      </c>
      <c r="B8043">
        <v>86820</v>
      </c>
      <c r="C8043">
        <v>41</v>
      </c>
      <c r="D8043" t="s">
        <v>7</v>
      </c>
      <c r="E8043" t="s">
        <v>16</v>
      </c>
      <c r="F8043" t="s">
        <v>28</v>
      </c>
      <c r="G8043" t="s">
        <v>27</v>
      </c>
      <c r="H8043" s="1">
        <v>45099</v>
      </c>
      <c r="I8043" t="s">
        <v>33</v>
      </c>
      <c r="J8043">
        <v>56</v>
      </c>
      <c r="K8043">
        <v>10.3</v>
      </c>
      <c r="L8043">
        <v>363.35</v>
      </c>
      <c r="M8043">
        <v>106.57</v>
      </c>
      <c r="N8043" t="s">
        <v>47</v>
      </c>
      <c r="O8043">
        <v>5</v>
      </c>
      <c r="P8043" t="str" cm="1">
        <f t="array" ref="P8043">_xlfn.IFS(C8043&lt;25,"18-24", C8043&lt;=35,"25-35", C8043&lt;=50,"36-50",TRUE,"50+")</f>
        <v>36-50</v>
      </c>
      <c r="Q8043" t="str">
        <f t="shared" si="875"/>
        <v>new</v>
      </c>
      <c r="R8043" t="str">
        <f t="shared" si="876"/>
        <v>medium</v>
      </c>
      <c r="S8043" t="str">
        <f t="shared" si="877"/>
        <v>High</v>
      </c>
      <c r="T8043" t="str">
        <f t="shared" si="878"/>
        <v>Jun</v>
      </c>
      <c r="U8043">
        <f t="shared" si="879"/>
        <v>2023</v>
      </c>
      <c r="V8043" t="str">
        <f t="shared" si="880"/>
        <v>10-15</v>
      </c>
      <c r="W8043" t="str">
        <f t="shared" si="881"/>
        <v>Slow</v>
      </c>
    </row>
    <row r="8044" spans="1:23" x14ac:dyDescent="0.3">
      <c r="A8044">
        <v>608043</v>
      </c>
      <c r="B8044">
        <v>75999</v>
      </c>
      <c r="C8044">
        <v>31</v>
      </c>
      <c r="D8044" t="s">
        <v>7</v>
      </c>
      <c r="E8044" t="s">
        <v>16</v>
      </c>
      <c r="F8044" t="s">
        <v>19</v>
      </c>
      <c r="G8044" t="s">
        <v>25</v>
      </c>
      <c r="H8044" s="1">
        <v>45231</v>
      </c>
      <c r="I8044" t="s">
        <v>33</v>
      </c>
      <c r="J8044">
        <v>36</v>
      </c>
      <c r="K8044">
        <v>4.5999999999999996</v>
      </c>
      <c r="L8044">
        <v>1162.08</v>
      </c>
      <c r="M8044">
        <v>90.22</v>
      </c>
      <c r="N8044" t="s">
        <v>49</v>
      </c>
      <c r="O8044">
        <v>5</v>
      </c>
      <c r="P8044" t="str" cm="1">
        <f t="array" ref="P8044">_xlfn.IFS(C8044&lt;25,"18-24", C8044&lt;=35,"25-35", C8044&lt;=50,"36-50",TRUE,"50+")</f>
        <v>25-35</v>
      </c>
      <c r="Q8044" t="str">
        <f t="shared" si="875"/>
        <v>repeat</v>
      </c>
      <c r="R8044" t="str">
        <f t="shared" si="876"/>
        <v>high value</v>
      </c>
      <c r="S8044" t="str">
        <f t="shared" si="877"/>
        <v>High</v>
      </c>
      <c r="T8044" t="str">
        <f t="shared" si="878"/>
        <v>Nov</v>
      </c>
      <c r="U8044">
        <f t="shared" si="879"/>
        <v>2023</v>
      </c>
      <c r="V8044" t="str">
        <f t="shared" si="880"/>
        <v>0-5</v>
      </c>
      <c r="W8044" t="str">
        <f t="shared" si="881"/>
        <v>Medium</v>
      </c>
    </row>
    <row r="8045" spans="1:23" x14ac:dyDescent="0.3">
      <c r="A8045">
        <v>608044</v>
      </c>
      <c r="B8045">
        <v>86956</v>
      </c>
      <c r="C8045">
        <v>60</v>
      </c>
      <c r="D8045" t="s">
        <v>4</v>
      </c>
      <c r="E8045" t="s">
        <v>16</v>
      </c>
      <c r="F8045" t="s">
        <v>26</v>
      </c>
      <c r="G8045" t="s">
        <v>31</v>
      </c>
      <c r="H8045" s="1">
        <v>45087</v>
      </c>
      <c r="I8045" t="s">
        <v>33</v>
      </c>
      <c r="J8045">
        <v>62</v>
      </c>
      <c r="K8045">
        <v>14.5</v>
      </c>
      <c r="L8045">
        <v>700.34</v>
      </c>
      <c r="M8045">
        <v>118.55</v>
      </c>
      <c r="N8045" t="s">
        <v>48</v>
      </c>
      <c r="O8045">
        <v>5</v>
      </c>
      <c r="P8045" t="str" cm="1">
        <f t="array" ref="P8045">_xlfn.IFS(C8045&lt;25,"18-24", C8045&lt;=35,"25-35", C8045&lt;=50,"36-50",TRUE,"50+")</f>
        <v>50+</v>
      </c>
      <c r="Q8045" t="str">
        <f t="shared" si="875"/>
        <v>new</v>
      </c>
      <c r="R8045" t="str">
        <f t="shared" si="876"/>
        <v>high value</v>
      </c>
      <c r="S8045" t="str">
        <f t="shared" si="877"/>
        <v>High</v>
      </c>
      <c r="T8045" t="str">
        <f t="shared" si="878"/>
        <v>Jun</v>
      </c>
      <c r="U8045">
        <f t="shared" si="879"/>
        <v>2023</v>
      </c>
      <c r="V8045" t="str">
        <f t="shared" si="880"/>
        <v>10-15</v>
      </c>
      <c r="W8045" t="str">
        <f t="shared" si="881"/>
        <v>Slow</v>
      </c>
    </row>
    <row r="8046" spans="1:23" x14ac:dyDescent="0.3">
      <c r="A8046">
        <v>608045</v>
      </c>
      <c r="B8046">
        <v>84947</v>
      </c>
      <c r="C8046">
        <v>53</v>
      </c>
      <c r="D8046" t="s">
        <v>4</v>
      </c>
      <c r="E8046" t="s">
        <v>5</v>
      </c>
      <c r="F8046" t="s">
        <v>30</v>
      </c>
      <c r="G8046" t="s">
        <v>21</v>
      </c>
      <c r="H8046" s="1">
        <v>44753</v>
      </c>
      <c r="I8046" t="s">
        <v>33</v>
      </c>
      <c r="J8046">
        <v>83</v>
      </c>
      <c r="K8046">
        <v>14.8</v>
      </c>
      <c r="L8046">
        <v>1283.46</v>
      </c>
      <c r="M8046">
        <v>112.85</v>
      </c>
      <c r="N8046" t="s">
        <v>48</v>
      </c>
      <c r="O8046">
        <v>4</v>
      </c>
      <c r="P8046" t="str" cm="1">
        <f t="array" ref="P8046">_xlfn.IFS(C8046&lt;25,"18-24", C8046&lt;=35,"25-35", C8046&lt;=50,"36-50",TRUE,"50+")</f>
        <v>50+</v>
      </c>
      <c r="Q8046" t="str">
        <f t="shared" si="875"/>
        <v>new</v>
      </c>
      <c r="R8046" t="str">
        <f t="shared" si="876"/>
        <v>high value</v>
      </c>
      <c r="S8046" t="str">
        <f t="shared" si="877"/>
        <v>medium</v>
      </c>
      <c r="T8046" t="str">
        <f t="shared" si="878"/>
        <v>Jul</v>
      </c>
      <c r="U8046">
        <f t="shared" si="879"/>
        <v>2022</v>
      </c>
      <c r="V8046" t="str">
        <f t="shared" si="880"/>
        <v>10-15</v>
      </c>
      <c r="W8046" t="str">
        <f t="shared" si="881"/>
        <v>Slow</v>
      </c>
    </row>
    <row r="8047" spans="1:23" x14ac:dyDescent="0.3">
      <c r="A8047">
        <v>608046</v>
      </c>
      <c r="B8047">
        <v>15661</v>
      </c>
      <c r="C8047">
        <v>42</v>
      </c>
      <c r="D8047" t="s">
        <v>7</v>
      </c>
      <c r="E8047" t="s">
        <v>15</v>
      </c>
      <c r="F8047" t="s">
        <v>18</v>
      </c>
      <c r="G8047" t="s">
        <v>21</v>
      </c>
      <c r="H8047" s="1">
        <v>45270</v>
      </c>
      <c r="I8047" t="s">
        <v>34</v>
      </c>
      <c r="J8047">
        <v>30</v>
      </c>
      <c r="K8047">
        <v>10.199999999999999</v>
      </c>
      <c r="L8047">
        <v>1458.01</v>
      </c>
      <c r="M8047">
        <v>79.41</v>
      </c>
      <c r="N8047" t="s">
        <v>47</v>
      </c>
      <c r="O8047">
        <v>5</v>
      </c>
      <c r="P8047" t="str" cm="1">
        <f t="array" ref="P8047">_xlfn.IFS(C8047&lt;25,"18-24", C8047&lt;=35,"25-35", C8047&lt;=50,"36-50",TRUE,"50+")</f>
        <v>36-50</v>
      </c>
      <c r="Q8047" t="str">
        <f t="shared" si="875"/>
        <v>new</v>
      </c>
      <c r="R8047" t="str">
        <f t="shared" si="876"/>
        <v>high value</v>
      </c>
      <c r="S8047" t="str">
        <f t="shared" si="877"/>
        <v>High</v>
      </c>
      <c r="T8047" t="str">
        <f t="shared" si="878"/>
        <v>Dec</v>
      </c>
      <c r="U8047">
        <f t="shared" si="879"/>
        <v>2023</v>
      </c>
      <c r="V8047" t="str">
        <f t="shared" si="880"/>
        <v>10-15</v>
      </c>
      <c r="W8047" t="str">
        <f t="shared" si="881"/>
        <v>Fast</v>
      </c>
    </row>
    <row r="8048" spans="1:23" x14ac:dyDescent="0.3">
      <c r="A8048">
        <v>608047</v>
      </c>
      <c r="B8048">
        <v>41855</v>
      </c>
      <c r="C8048">
        <v>19</v>
      </c>
      <c r="D8048" t="s">
        <v>4</v>
      </c>
      <c r="E8048" t="s">
        <v>13</v>
      </c>
      <c r="F8048" t="s">
        <v>26</v>
      </c>
      <c r="G8048" t="s">
        <v>25</v>
      </c>
      <c r="H8048" s="1">
        <v>44911</v>
      </c>
      <c r="I8048" t="s">
        <v>34</v>
      </c>
      <c r="J8048">
        <v>63</v>
      </c>
      <c r="K8048">
        <v>7.8</v>
      </c>
      <c r="L8048">
        <v>1261.3599999999999</v>
      </c>
      <c r="M8048">
        <v>29.95</v>
      </c>
      <c r="N8048" t="s">
        <v>49</v>
      </c>
      <c r="O8048">
        <v>1</v>
      </c>
      <c r="P8048" t="str" cm="1">
        <f t="array" ref="P8048">_xlfn.IFS(C8048&lt;25,"18-24", C8048&lt;=35,"25-35", C8048&lt;=50,"36-50",TRUE,"50+")</f>
        <v>18-24</v>
      </c>
      <c r="Q8048" t="str">
        <f t="shared" si="875"/>
        <v>new</v>
      </c>
      <c r="R8048" t="str">
        <f t="shared" si="876"/>
        <v>high value</v>
      </c>
      <c r="S8048" t="str">
        <f t="shared" si="877"/>
        <v>Low</v>
      </c>
      <c r="T8048" t="str">
        <f t="shared" si="878"/>
        <v>Dec</v>
      </c>
      <c r="U8048">
        <f t="shared" si="879"/>
        <v>2022</v>
      </c>
      <c r="V8048" t="str">
        <f t="shared" si="880"/>
        <v>5-10</v>
      </c>
      <c r="W8048" t="str">
        <f t="shared" si="881"/>
        <v>Slow</v>
      </c>
    </row>
    <row r="8049" spans="1:23" x14ac:dyDescent="0.3">
      <c r="A8049">
        <v>608048</v>
      </c>
      <c r="B8049">
        <v>61528</v>
      </c>
      <c r="C8049">
        <v>47</v>
      </c>
      <c r="D8049" t="s">
        <v>4</v>
      </c>
      <c r="E8049" t="s">
        <v>8</v>
      </c>
      <c r="F8049" t="s">
        <v>30</v>
      </c>
      <c r="G8049" t="s">
        <v>21</v>
      </c>
      <c r="H8049" s="1">
        <v>44852</v>
      </c>
      <c r="I8049" t="s">
        <v>34</v>
      </c>
      <c r="J8049">
        <v>56</v>
      </c>
      <c r="K8049">
        <v>10.9</v>
      </c>
      <c r="L8049">
        <v>1209.78</v>
      </c>
      <c r="M8049">
        <v>109.08</v>
      </c>
      <c r="N8049" t="s">
        <v>49</v>
      </c>
      <c r="O8049">
        <v>5</v>
      </c>
      <c r="P8049" t="str" cm="1">
        <f t="array" ref="P8049">_xlfn.IFS(C8049&lt;25,"18-24", C8049&lt;=35,"25-35", C8049&lt;=50,"36-50",TRUE,"50+")</f>
        <v>36-50</v>
      </c>
      <c r="Q8049" t="str">
        <f t="shared" si="875"/>
        <v>new</v>
      </c>
      <c r="R8049" t="str">
        <f t="shared" si="876"/>
        <v>high value</v>
      </c>
      <c r="S8049" t="str">
        <f t="shared" si="877"/>
        <v>High</v>
      </c>
      <c r="T8049" t="str">
        <f t="shared" si="878"/>
        <v>Oct</v>
      </c>
      <c r="U8049">
        <f t="shared" si="879"/>
        <v>2022</v>
      </c>
      <c r="V8049" t="str">
        <f t="shared" si="880"/>
        <v>10-15</v>
      </c>
      <c r="W8049" t="str">
        <f t="shared" si="881"/>
        <v>Slow</v>
      </c>
    </row>
    <row r="8050" spans="1:23" x14ac:dyDescent="0.3">
      <c r="A8050">
        <v>608049</v>
      </c>
      <c r="B8050">
        <v>61319</v>
      </c>
      <c r="C8050">
        <v>46</v>
      </c>
      <c r="D8050" t="s">
        <v>4</v>
      </c>
      <c r="E8050" t="s">
        <v>15</v>
      </c>
      <c r="F8050" t="s">
        <v>28</v>
      </c>
      <c r="G8050" t="s">
        <v>31</v>
      </c>
      <c r="H8050" s="1">
        <v>45514</v>
      </c>
      <c r="I8050" t="s">
        <v>34</v>
      </c>
      <c r="J8050">
        <v>63</v>
      </c>
      <c r="K8050">
        <v>6</v>
      </c>
      <c r="L8050">
        <v>1390.9</v>
      </c>
      <c r="M8050">
        <v>45.38</v>
      </c>
      <c r="N8050" t="s">
        <v>47</v>
      </c>
      <c r="O8050">
        <v>4</v>
      </c>
      <c r="P8050" t="str" cm="1">
        <f t="array" ref="P8050">_xlfn.IFS(C8050&lt;25,"18-24", C8050&lt;=35,"25-35", C8050&lt;=50,"36-50",TRUE,"50+")</f>
        <v>36-50</v>
      </c>
      <c r="Q8050" t="str">
        <f t="shared" si="875"/>
        <v>new</v>
      </c>
      <c r="R8050" t="str">
        <f t="shared" si="876"/>
        <v>high value</v>
      </c>
      <c r="S8050" t="str">
        <f t="shared" si="877"/>
        <v>medium</v>
      </c>
      <c r="T8050" t="str">
        <f t="shared" si="878"/>
        <v>Aug</v>
      </c>
      <c r="U8050">
        <f t="shared" si="879"/>
        <v>2024</v>
      </c>
      <c r="V8050" t="str">
        <f t="shared" si="880"/>
        <v>5-10</v>
      </c>
      <c r="W8050" t="str">
        <f t="shared" si="881"/>
        <v>Slow</v>
      </c>
    </row>
    <row r="8051" spans="1:23" x14ac:dyDescent="0.3">
      <c r="A8051">
        <v>608050</v>
      </c>
      <c r="B8051">
        <v>95785</v>
      </c>
      <c r="C8051">
        <v>33</v>
      </c>
      <c r="D8051" t="s">
        <v>4</v>
      </c>
      <c r="E8051" t="s">
        <v>16</v>
      </c>
      <c r="F8051" t="s">
        <v>30</v>
      </c>
      <c r="G8051" t="s">
        <v>23</v>
      </c>
      <c r="H8051" s="1">
        <v>45525</v>
      </c>
      <c r="I8051" t="s">
        <v>34</v>
      </c>
      <c r="J8051">
        <v>27</v>
      </c>
      <c r="K8051">
        <v>14</v>
      </c>
      <c r="L8051">
        <v>1274.73</v>
      </c>
      <c r="M8051">
        <v>75.599999999999994</v>
      </c>
      <c r="N8051" t="s">
        <v>50</v>
      </c>
      <c r="O8051">
        <v>4</v>
      </c>
      <c r="P8051" t="str" cm="1">
        <f t="array" ref="P8051">_xlfn.IFS(C8051&lt;25,"18-24", C8051&lt;=35,"25-35", C8051&lt;=50,"36-50",TRUE,"50+")</f>
        <v>25-35</v>
      </c>
      <c r="Q8051" t="str">
        <f t="shared" si="875"/>
        <v>repeat</v>
      </c>
      <c r="R8051" t="str">
        <f t="shared" si="876"/>
        <v>high value</v>
      </c>
      <c r="S8051" t="str">
        <f t="shared" si="877"/>
        <v>medium</v>
      </c>
      <c r="T8051" t="str">
        <f t="shared" si="878"/>
        <v>Aug</v>
      </c>
      <c r="U8051">
        <f t="shared" si="879"/>
        <v>2024</v>
      </c>
      <c r="V8051" t="str">
        <f t="shared" si="880"/>
        <v>10-15</v>
      </c>
      <c r="W8051" t="str">
        <f t="shared" si="881"/>
        <v>Fast</v>
      </c>
    </row>
    <row r="8052" spans="1:23" x14ac:dyDescent="0.3">
      <c r="A8052">
        <v>608051</v>
      </c>
      <c r="B8052">
        <v>48103</v>
      </c>
      <c r="C8052">
        <v>53</v>
      </c>
      <c r="D8052" t="s">
        <v>7</v>
      </c>
      <c r="E8052" t="s">
        <v>11</v>
      </c>
      <c r="F8052" t="s">
        <v>32</v>
      </c>
      <c r="G8052" t="s">
        <v>31</v>
      </c>
      <c r="H8052" s="1">
        <v>45006</v>
      </c>
      <c r="I8052" t="s">
        <v>34</v>
      </c>
      <c r="J8052">
        <v>47</v>
      </c>
      <c r="K8052">
        <v>4.2</v>
      </c>
      <c r="L8052">
        <v>277.42</v>
      </c>
      <c r="M8052">
        <v>79.849999999999994</v>
      </c>
      <c r="N8052" t="s">
        <v>49</v>
      </c>
      <c r="O8052">
        <v>2</v>
      </c>
      <c r="P8052" t="str" cm="1">
        <f t="array" ref="P8052">_xlfn.IFS(C8052&lt;25,"18-24", C8052&lt;=35,"25-35", C8052&lt;=50,"36-50",TRUE,"50+")</f>
        <v>50+</v>
      </c>
      <c r="Q8052" t="str">
        <f t="shared" si="875"/>
        <v>new</v>
      </c>
      <c r="R8052" t="str">
        <f t="shared" si="876"/>
        <v>medium</v>
      </c>
      <c r="S8052" t="str">
        <f t="shared" si="877"/>
        <v>Low</v>
      </c>
      <c r="T8052" t="str">
        <f t="shared" si="878"/>
        <v>Mar</v>
      </c>
      <c r="U8052">
        <f t="shared" si="879"/>
        <v>2023</v>
      </c>
      <c r="V8052" t="str">
        <f t="shared" si="880"/>
        <v>0-5</v>
      </c>
      <c r="W8052" t="str">
        <f t="shared" si="881"/>
        <v>Slow</v>
      </c>
    </row>
    <row r="8053" spans="1:23" x14ac:dyDescent="0.3">
      <c r="A8053">
        <v>608052</v>
      </c>
      <c r="B8053">
        <v>94373</v>
      </c>
      <c r="C8053">
        <v>48</v>
      </c>
      <c r="D8053" t="s">
        <v>4</v>
      </c>
      <c r="E8053" t="s">
        <v>13</v>
      </c>
      <c r="F8053" t="s">
        <v>32</v>
      </c>
      <c r="G8053" t="s">
        <v>29</v>
      </c>
      <c r="H8053" s="1">
        <v>44631</v>
      </c>
      <c r="I8053" t="s">
        <v>33</v>
      </c>
      <c r="J8053">
        <v>25</v>
      </c>
      <c r="K8053">
        <v>7.4</v>
      </c>
      <c r="L8053">
        <v>199.03</v>
      </c>
      <c r="M8053">
        <v>35</v>
      </c>
      <c r="N8053" t="s">
        <v>48</v>
      </c>
      <c r="O8053">
        <v>2</v>
      </c>
      <c r="P8053" t="str" cm="1">
        <f t="array" ref="P8053">_xlfn.IFS(C8053&lt;25,"18-24", C8053&lt;=35,"25-35", C8053&lt;=50,"36-50",TRUE,"50+")</f>
        <v>36-50</v>
      </c>
      <c r="Q8053" t="str">
        <f t="shared" si="875"/>
        <v>new</v>
      </c>
      <c r="R8053" t="str">
        <f t="shared" si="876"/>
        <v>low</v>
      </c>
      <c r="S8053" t="str">
        <f t="shared" si="877"/>
        <v>Low</v>
      </c>
      <c r="T8053" t="str">
        <f t="shared" si="878"/>
        <v>Mar</v>
      </c>
      <c r="U8053">
        <f t="shared" si="879"/>
        <v>2022</v>
      </c>
      <c r="V8053" t="str">
        <f t="shared" si="880"/>
        <v>5-10</v>
      </c>
      <c r="W8053" t="str">
        <f t="shared" si="881"/>
        <v>Fast</v>
      </c>
    </row>
    <row r="8054" spans="1:23" x14ac:dyDescent="0.3">
      <c r="A8054">
        <v>608053</v>
      </c>
      <c r="B8054">
        <v>74600</v>
      </c>
      <c r="C8054">
        <v>34</v>
      </c>
      <c r="D8054" t="s">
        <v>7</v>
      </c>
      <c r="E8054" t="s">
        <v>16</v>
      </c>
      <c r="F8054" t="s">
        <v>18</v>
      </c>
      <c r="G8054" t="s">
        <v>31</v>
      </c>
      <c r="H8054" s="1">
        <v>45648</v>
      </c>
      <c r="I8054" t="s">
        <v>34</v>
      </c>
      <c r="J8054">
        <v>89</v>
      </c>
      <c r="K8054">
        <v>5.3</v>
      </c>
      <c r="L8054">
        <v>872.99</v>
      </c>
      <c r="M8054">
        <v>26.92</v>
      </c>
      <c r="N8054" t="s">
        <v>50</v>
      </c>
      <c r="O8054">
        <v>1</v>
      </c>
      <c r="P8054" t="str" cm="1">
        <f t="array" ref="P8054">_xlfn.IFS(C8054&lt;25,"18-24", C8054&lt;=35,"25-35", C8054&lt;=50,"36-50",TRUE,"50+")</f>
        <v>25-35</v>
      </c>
      <c r="Q8054" t="str">
        <f t="shared" si="875"/>
        <v>repeat</v>
      </c>
      <c r="R8054" t="str">
        <f t="shared" si="876"/>
        <v>high value</v>
      </c>
      <c r="S8054" t="str">
        <f t="shared" si="877"/>
        <v>Low</v>
      </c>
      <c r="T8054" t="str">
        <f t="shared" si="878"/>
        <v>Dec</v>
      </c>
      <c r="U8054">
        <f t="shared" si="879"/>
        <v>2024</v>
      </c>
      <c r="V8054" t="str">
        <f t="shared" si="880"/>
        <v>5-10</v>
      </c>
      <c r="W8054" t="str">
        <f t="shared" si="881"/>
        <v>Slow</v>
      </c>
    </row>
    <row r="8055" spans="1:23" x14ac:dyDescent="0.3">
      <c r="A8055">
        <v>608054</v>
      </c>
      <c r="B8055">
        <v>42243</v>
      </c>
      <c r="C8055">
        <v>48</v>
      </c>
      <c r="D8055" t="s">
        <v>7</v>
      </c>
      <c r="E8055" t="s">
        <v>8</v>
      </c>
      <c r="F8055" t="s">
        <v>30</v>
      </c>
      <c r="G8055" t="s">
        <v>21</v>
      </c>
      <c r="H8055" s="1">
        <v>44687</v>
      </c>
      <c r="I8055" t="s">
        <v>33</v>
      </c>
      <c r="J8055">
        <v>73</v>
      </c>
      <c r="K8055">
        <v>5.6</v>
      </c>
      <c r="L8055">
        <v>1173.8900000000001</v>
      </c>
      <c r="M8055">
        <v>96.87</v>
      </c>
      <c r="N8055" t="s">
        <v>50</v>
      </c>
      <c r="O8055">
        <v>2</v>
      </c>
      <c r="P8055" t="str" cm="1">
        <f t="array" ref="P8055">_xlfn.IFS(C8055&lt;25,"18-24", C8055&lt;=35,"25-35", C8055&lt;=50,"36-50",TRUE,"50+")</f>
        <v>36-50</v>
      </c>
      <c r="Q8055" t="str">
        <f t="shared" si="875"/>
        <v>new</v>
      </c>
      <c r="R8055" t="str">
        <f t="shared" si="876"/>
        <v>high value</v>
      </c>
      <c r="S8055" t="str">
        <f t="shared" si="877"/>
        <v>Low</v>
      </c>
      <c r="T8055" t="str">
        <f t="shared" si="878"/>
        <v>May</v>
      </c>
      <c r="U8055">
        <f t="shared" si="879"/>
        <v>2022</v>
      </c>
      <c r="V8055" t="str">
        <f t="shared" si="880"/>
        <v>5-10</v>
      </c>
      <c r="W8055" t="str">
        <f t="shared" si="881"/>
        <v>Slow</v>
      </c>
    </row>
    <row r="8056" spans="1:23" x14ac:dyDescent="0.3">
      <c r="A8056">
        <v>608055</v>
      </c>
      <c r="B8056">
        <v>84847</v>
      </c>
      <c r="C8056">
        <v>41</v>
      </c>
      <c r="D8056" t="s">
        <v>7</v>
      </c>
      <c r="E8056" t="s">
        <v>16</v>
      </c>
      <c r="F8056" t="s">
        <v>28</v>
      </c>
      <c r="G8056" t="s">
        <v>25</v>
      </c>
      <c r="H8056" s="1">
        <v>44651</v>
      </c>
      <c r="I8056" t="s">
        <v>34</v>
      </c>
      <c r="J8056">
        <v>74</v>
      </c>
      <c r="K8056">
        <v>7</v>
      </c>
      <c r="L8056">
        <v>1284.93</v>
      </c>
      <c r="M8056">
        <v>50.87</v>
      </c>
      <c r="N8056" t="s">
        <v>49</v>
      </c>
      <c r="O8056">
        <v>3</v>
      </c>
      <c r="P8056" t="str" cm="1">
        <f t="array" ref="P8056">_xlfn.IFS(C8056&lt;25,"18-24", C8056&lt;=35,"25-35", C8056&lt;=50,"36-50",TRUE,"50+")</f>
        <v>36-50</v>
      </c>
      <c r="Q8056" t="str">
        <f t="shared" si="875"/>
        <v>new</v>
      </c>
      <c r="R8056" t="str">
        <f t="shared" si="876"/>
        <v>high value</v>
      </c>
      <c r="S8056" t="str">
        <f t="shared" si="877"/>
        <v>medium</v>
      </c>
      <c r="T8056" t="str">
        <f t="shared" si="878"/>
        <v>Mar</v>
      </c>
      <c r="U8056">
        <f t="shared" si="879"/>
        <v>2022</v>
      </c>
      <c r="V8056" t="str">
        <f t="shared" si="880"/>
        <v>5-10</v>
      </c>
      <c r="W8056" t="str">
        <f t="shared" si="881"/>
        <v>Slow</v>
      </c>
    </row>
    <row r="8057" spans="1:23" x14ac:dyDescent="0.3">
      <c r="A8057">
        <v>608056</v>
      </c>
      <c r="B8057">
        <v>27962</v>
      </c>
      <c r="C8057">
        <v>29</v>
      </c>
      <c r="D8057" t="s">
        <v>4</v>
      </c>
      <c r="E8057" t="s">
        <v>16</v>
      </c>
      <c r="F8057" t="s">
        <v>18</v>
      </c>
      <c r="G8057" t="s">
        <v>21</v>
      </c>
      <c r="H8057" s="1">
        <v>45034</v>
      </c>
      <c r="I8057" t="s">
        <v>34</v>
      </c>
      <c r="J8057">
        <v>33</v>
      </c>
      <c r="K8057">
        <v>3.9</v>
      </c>
      <c r="L8057">
        <v>412.64</v>
      </c>
      <c r="M8057">
        <v>64.099999999999994</v>
      </c>
      <c r="N8057" t="s">
        <v>49</v>
      </c>
      <c r="O8057">
        <v>3</v>
      </c>
      <c r="P8057" t="str" cm="1">
        <f t="array" ref="P8057">_xlfn.IFS(C8057&lt;25,"18-24", C8057&lt;=35,"25-35", C8057&lt;=50,"36-50",TRUE,"50+")</f>
        <v>25-35</v>
      </c>
      <c r="Q8057" t="str">
        <f t="shared" si="875"/>
        <v>new</v>
      </c>
      <c r="R8057" t="str">
        <f t="shared" si="876"/>
        <v>medium</v>
      </c>
      <c r="S8057" t="str">
        <f t="shared" si="877"/>
        <v>medium</v>
      </c>
      <c r="T8057" t="str">
        <f t="shared" si="878"/>
        <v>Apr</v>
      </c>
      <c r="U8057">
        <f t="shared" si="879"/>
        <v>2023</v>
      </c>
      <c r="V8057" t="str">
        <f t="shared" si="880"/>
        <v>0-5</v>
      </c>
      <c r="W8057" t="str">
        <f t="shared" si="881"/>
        <v>Medium</v>
      </c>
    </row>
    <row r="8058" spans="1:23" x14ac:dyDescent="0.3">
      <c r="A8058">
        <v>608057</v>
      </c>
      <c r="B8058">
        <v>33382</v>
      </c>
      <c r="C8058">
        <v>55</v>
      </c>
      <c r="D8058" t="s">
        <v>7</v>
      </c>
      <c r="E8058" t="s">
        <v>15</v>
      </c>
      <c r="F8058" t="s">
        <v>18</v>
      </c>
      <c r="G8058" t="s">
        <v>27</v>
      </c>
      <c r="H8058" s="1">
        <v>45620</v>
      </c>
      <c r="I8058" t="s">
        <v>33</v>
      </c>
      <c r="J8058">
        <v>81</v>
      </c>
      <c r="K8058">
        <v>1</v>
      </c>
      <c r="L8058">
        <v>855.23</v>
      </c>
      <c r="M8058">
        <v>71.680000000000007</v>
      </c>
      <c r="N8058" t="s">
        <v>48</v>
      </c>
      <c r="O8058">
        <v>3</v>
      </c>
      <c r="P8058" t="str" cm="1">
        <f t="array" ref="P8058">_xlfn.IFS(C8058&lt;25,"18-24", C8058&lt;=35,"25-35", C8058&lt;=50,"36-50",TRUE,"50+")</f>
        <v>50+</v>
      </c>
      <c r="Q8058" t="str">
        <f t="shared" si="875"/>
        <v>new</v>
      </c>
      <c r="R8058" t="str">
        <f t="shared" si="876"/>
        <v>high value</v>
      </c>
      <c r="S8058" t="str">
        <f t="shared" si="877"/>
        <v>medium</v>
      </c>
      <c r="T8058" t="str">
        <f t="shared" si="878"/>
        <v>Nov</v>
      </c>
      <c r="U8058">
        <f t="shared" si="879"/>
        <v>2024</v>
      </c>
      <c r="V8058" t="str">
        <f t="shared" si="880"/>
        <v>0-5</v>
      </c>
      <c r="W8058" t="str">
        <f t="shared" si="881"/>
        <v>Slow</v>
      </c>
    </row>
    <row r="8059" spans="1:23" x14ac:dyDescent="0.3">
      <c r="A8059">
        <v>608058</v>
      </c>
      <c r="B8059">
        <v>97858</v>
      </c>
      <c r="C8059">
        <v>24</v>
      </c>
      <c r="D8059" t="s">
        <v>7</v>
      </c>
      <c r="E8059" t="s">
        <v>16</v>
      </c>
      <c r="F8059" t="s">
        <v>32</v>
      </c>
      <c r="G8059" t="s">
        <v>21</v>
      </c>
      <c r="H8059" s="1">
        <v>45614</v>
      </c>
      <c r="I8059" t="s">
        <v>33</v>
      </c>
      <c r="J8059">
        <v>85</v>
      </c>
      <c r="K8059">
        <v>4.3</v>
      </c>
      <c r="L8059">
        <v>1447.42</v>
      </c>
      <c r="M8059">
        <v>119.53</v>
      </c>
      <c r="N8059" t="s">
        <v>48</v>
      </c>
      <c r="O8059">
        <v>2</v>
      </c>
      <c r="P8059" t="str" cm="1">
        <f t="array" ref="P8059">_xlfn.IFS(C8059&lt;25,"18-24", C8059&lt;=35,"25-35", C8059&lt;=50,"36-50",TRUE,"50+")</f>
        <v>18-24</v>
      </c>
      <c r="Q8059" t="str">
        <f t="shared" si="875"/>
        <v>repeat</v>
      </c>
      <c r="R8059" t="str">
        <f t="shared" si="876"/>
        <v>high value</v>
      </c>
      <c r="S8059" t="str">
        <f t="shared" si="877"/>
        <v>Low</v>
      </c>
      <c r="T8059" t="str">
        <f t="shared" si="878"/>
        <v>Nov</v>
      </c>
      <c r="U8059">
        <f t="shared" si="879"/>
        <v>2024</v>
      </c>
      <c r="V8059" t="str">
        <f t="shared" si="880"/>
        <v>0-5</v>
      </c>
      <c r="W8059" t="str">
        <f t="shared" si="881"/>
        <v>Slow</v>
      </c>
    </row>
    <row r="8060" spans="1:23" x14ac:dyDescent="0.3">
      <c r="A8060">
        <v>608059</v>
      </c>
      <c r="B8060">
        <v>65596</v>
      </c>
      <c r="C8060">
        <v>26</v>
      </c>
      <c r="D8060" t="s">
        <v>4</v>
      </c>
      <c r="E8060" t="s">
        <v>8</v>
      </c>
      <c r="F8060" t="s">
        <v>24</v>
      </c>
      <c r="G8060" t="s">
        <v>29</v>
      </c>
      <c r="H8060" s="1">
        <v>45000</v>
      </c>
      <c r="I8060" t="s">
        <v>34</v>
      </c>
      <c r="J8060">
        <v>76</v>
      </c>
      <c r="K8060">
        <v>5.8</v>
      </c>
      <c r="L8060">
        <v>1313.87</v>
      </c>
      <c r="M8060">
        <v>42.71</v>
      </c>
      <c r="N8060" t="s">
        <v>47</v>
      </c>
      <c r="O8060">
        <v>2</v>
      </c>
      <c r="P8060" t="str" cm="1">
        <f t="array" ref="P8060">_xlfn.IFS(C8060&lt;25,"18-24", C8060&lt;=35,"25-35", C8060&lt;=50,"36-50",TRUE,"50+")</f>
        <v>25-35</v>
      </c>
      <c r="Q8060" t="str">
        <f t="shared" si="875"/>
        <v>new</v>
      </c>
      <c r="R8060" t="str">
        <f t="shared" si="876"/>
        <v>high value</v>
      </c>
      <c r="S8060" t="str">
        <f t="shared" si="877"/>
        <v>Low</v>
      </c>
      <c r="T8060" t="str">
        <f t="shared" si="878"/>
        <v>Mar</v>
      </c>
      <c r="U8060">
        <f t="shared" si="879"/>
        <v>2023</v>
      </c>
      <c r="V8060" t="str">
        <f t="shared" si="880"/>
        <v>5-10</v>
      </c>
      <c r="W8060" t="str">
        <f t="shared" si="881"/>
        <v>Slow</v>
      </c>
    </row>
    <row r="8061" spans="1:23" x14ac:dyDescent="0.3">
      <c r="A8061">
        <v>608060</v>
      </c>
      <c r="B8061">
        <v>48060</v>
      </c>
      <c r="C8061">
        <v>19</v>
      </c>
      <c r="D8061" t="s">
        <v>4</v>
      </c>
      <c r="E8061" t="s">
        <v>15</v>
      </c>
      <c r="F8061" t="s">
        <v>28</v>
      </c>
      <c r="G8061" t="s">
        <v>29</v>
      </c>
      <c r="H8061" s="1">
        <v>45255</v>
      </c>
      <c r="I8061" t="s">
        <v>34</v>
      </c>
      <c r="J8061">
        <v>31</v>
      </c>
      <c r="K8061">
        <v>15</v>
      </c>
      <c r="L8061">
        <v>188.72</v>
      </c>
      <c r="M8061">
        <v>77.58</v>
      </c>
      <c r="N8061" t="s">
        <v>50</v>
      </c>
      <c r="O8061">
        <v>3</v>
      </c>
      <c r="P8061" t="str" cm="1">
        <f t="array" ref="P8061">_xlfn.IFS(C8061&lt;25,"18-24", C8061&lt;=35,"25-35", C8061&lt;=50,"36-50",TRUE,"50+")</f>
        <v>18-24</v>
      </c>
      <c r="Q8061" t="str">
        <f t="shared" si="875"/>
        <v>repeat</v>
      </c>
      <c r="R8061" t="str">
        <f t="shared" si="876"/>
        <v>low</v>
      </c>
      <c r="S8061" t="str">
        <f t="shared" si="877"/>
        <v>medium</v>
      </c>
      <c r="T8061" t="str">
        <f t="shared" si="878"/>
        <v>Nov</v>
      </c>
      <c r="U8061">
        <f t="shared" si="879"/>
        <v>2023</v>
      </c>
      <c r="V8061" t="str">
        <f t="shared" si="880"/>
        <v>10-15</v>
      </c>
      <c r="W8061" t="str">
        <f t="shared" si="881"/>
        <v>Medium</v>
      </c>
    </row>
    <row r="8062" spans="1:23" x14ac:dyDescent="0.3">
      <c r="A8062">
        <v>608061</v>
      </c>
      <c r="B8062">
        <v>37678</v>
      </c>
      <c r="C8062">
        <v>21</v>
      </c>
      <c r="D8062" t="s">
        <v>7</v>
      </c>
      <c r="E8062" t="s">
        <v>11</v>
      </c>
      <c r="F8062" t="s">
        <v>26</v>
      </c>
      <c r="G8062" t="s">
        <v>21</v>
      </c>
      <c r="H8062" s="1">
        <v>45145</v>
      </c>
      <c r="I8062" t="s">
        <v>33</v>
      </c>
      <c r="J8062">
        <v>79</v>
      </c>
      <c r="K8062">
        <v>5.4</v>
      </c>
      <c r="L8062">
        <v>291.54000000000002</v>
      </c>
      <c r="M8062">
        <v>38.36</v>
      </c>
      <c r="N8062" t="s">
        <v>49</v>
      </c>
      <c r="O8062">
        <v>3</v>
      </c>
      <c r="P8062" t="str" cm="1">
        <f t="array" ref="P8062">_xlfn.IFS(C8062&lt;25,"18-24", C8062&lt;=35,"25-35", C8062&lt;=50,"36-50",TRUE,"50+")</f>
        <v>18-24</v>
      </c>
      <c r="Q8062" t="str">
        <f t="shared" si="875"/>
        <v>new</v>
      </c>
      <c r="R8062" t="str">
        <f t="shared" si="876"/>
        <v>medium</v>
      </c>
      <c r="S8062" t="str">
        <f t="shared" si="877"/>
        <v>medium</v>
      </c>
      <c r="T8062" t="str">
        <f t="shared" si="878"/>
        <v>Aug</v>
      </c>
      <c r="U8062">
        <f t="shared" si="879"/>
        <v>2023</v>
      </c>
      <c r="V8062" t="str">
        <f t="shared" si="880"/>
        <v>5-10</v>
      </c>
      <c r="W8062" t="str">
        <f t="shared" si="881"/>
        <v>Slow</v>
      </c>
    </row>
    <row r="8063" spans="1:23" x14ac:dyDescent="0.3">
      <c r="A8063">
        <v>608062</v>
      </c>
      <c r="B8063">
        <v>12152</v>
      </c>
      <c r="C8063">
        <v>31</v>
      </c>
      <c r="D8063" t="s">
        <v>4</v>
      </c>
      <c r="E8063" t="s">
        <v>16</v>
      </c>
      <c r="F8063" t="s">
        <v>22</v>
      </c>
      <c r="G8063" t="s">
        <v>21</v>
      </c>
      <c r="H8063" s="1">
        <v>44604</v>
      </c>
      <c r="I8063" t="s">
        <v>33</v>
      </c>
      <c r="J8063">
        <v>28</v>
      </c>
      <c r="K8063">
        <v>7.3</v>
      </c>
      <c r="L8063">
        <v>542.28</v>
      </c>
      <c r="M8063">
        <v>117.47</v>
      </c>
      <c r="N8063" t="s">
        <v>48</v>
      </c>
      <c r="O8063">
        <v>3</v>
      </c>
      <c r="P8063" t="str" cm="1">
        <f t="array" ref="P8063">_xlfn.IFS(C8063&lt;25,"18-24", C8063&lt;=35,"25-35", C8063&lt;=50,"36-50",TRUE,"50+")</f>
        <v>25-35</v>
      </c>
      <c r="Q8063" t="str">
        <f t="shared" si="875"/>
        <v>new</v>
      </c>
      <c r="R8063" t="str">
        <f t="shared" si="876"/>
        <v>high value</v>
      </c>
      <c r="S8063" t="str">
        <f t="shared" si="877"/>
        <v>medium</v>
      </c>
      <c r="T8063" t="str">
        <f t="shared" si="878"/>
        <v>Feb</v>
      </c>
      <c r="U8063">
        <f t="shared" si="879"/>
        <v>2022</v>
      </c>
      <c r="V8063" t="str">
        <f t="shared" si="880"/>
        <v>5-10</v>
      </c>
      <c r="W8063" t="str">
        <f t="shared" si="881"/>
        <v>Fast</v>
      </c>
    </row>
    <row r="8064" spans="1:23" x14ac:dyDescent="0.3">
      <c r="A8064">
        <v>608063</v>
      </c>
      <c r="B8064">
        <v>45088</v>
      </c>
      <c r="C8064">
        <v>28</v>
      </c>
      <c r="D8064" t="s">
        <v>4</v>
      </c>
      <c r="E8064" t="s">
        <v>15</v>
      </c>
      <c r="F8064" t="s">
        <v>30</v>
      </c>
      <c r="G8064" t="s">
        <v>31</v>
      </c>
      <c r="H8064" s="1">
        <v>44884</v>
      </c>
      <c r="I8064" t="s">
        <v>33</v>
      </c>
      <c r="J8064">
        <v>31</v>
      </c>
      <c r="K8064">
        <v>1.1000000000000001</v>
      </c>
      <c r="L8064">
        <v>426.15</v>
      </c>
      <c r="M8064">
        <v>58.72</v>
      </c>
      <c r="N8064" t="s">
        <v>50</v>
      </c>
      <c r="O8064">
        <v>3</v>
      </c>
      <c r="P8064" t="str" cm="1">
        <f t="array" ref="P8064">_xlfn.IFS(C8064&lt;25,"18-24", C8064&lt;=35,"25-35", C8064&lt;=50,"36-50",TRUE,"50+")</f>
        <v>25-35</v>
      </c>
      <c r="Q8064" t="str">
        <f t="shared" si="875"/>
        <v>repeat</v>
      </c>
      <c r="R8064" t="str">
        <f t="shared" si="876"/>
        <v>medium</v>
      </c>
      <c r="S8064" t="str">
        <f t="shared" si="877"/>
        <v>medium</v>
      </c>
      <c r="T8064" t="str">
        <f t="shared" si="878"/>
        <v>Nov</v>
      </c>
      <c r="U8064">
        <f t="shared" si="879"/>
        <v>2022</v>
      </c>
      <c r="V8064" t="str">
        <f t="shared" si="880"/>
        <v>0-5</v>
      </c>
      <c r="W8064" t="str">
        <f t="shared" si="881"/>
        <v>Medium</v>
      </c>
    </row>
    <row r="8065" spans="1:23" x14ac:dyDescent="0.3">
      <c r="A8065">
        <v>608064</v>
      </c>
      <c r="B8065">
        <v>10102</v>
      </c>
      <c r="C8065">
        <v>23</v>
      </c>
      <c r="D8065" t="s">
        <v>4</v>
      </c>
      <c r="E8065" t="s">
        <v>5</v>
      </c>
      <c r="F8065" t="s">
        <v>24</v>
      </c>
      <c r="G8065" t="s">
        <v>25</v>
      </c>
      <c r="H8065" s="1">
        <v>44846</v>
      </c>
      <c r="I8065" t="s">
        <v>33</v>
      </c>
      <c r="J8065">
        <v>76</v>
      </c>
      <c r="K8065">
        <v>10.7</v>
      </c>
      <c r="L8065">
        <v>1223.82</v>
      </c>
      <c r="M8065">
        <v>93.69</v>
      </c>
      <c r="N8065" t="s">
        <v>48</v>
      </c>
      <c r="O8065">
        <v>2</v>
      </c>
      <c r="P8065" t="str" cm="1">
        <f t="array" ref="P8065">_xlfn.IFS(C8065&lt;25,"18-24", C8065&lt;=35,"25-35", C8065&lt;=50,"36-50",TRUE,"50+")</f>
        <v>18-24</v>
      </c>
      <c r="Q8065" t="str">
        <f t="shared" si="875"/>
        <v>new</v>
      </c>
      <c r="R8065" t="str">
        <f t="shared" si="876"/>
        <v>high value</v>
      </c>
      <c r="S8065" t="str">
        <f t="shared" si="877"/>
        <v>Low</v>
      </c>
      <c r="T8065" t="str">
        <f t="shared" si="878"/>
        <v>Oct</v>
      </c>
      <c r="U8065">
        <f t="shared" si="879"/>
        <v>2022</v>
      </c>
      <c r="V8065" t="str">
        <f t="shared" si="880"/>
        <v>10-15</v>
      </c>
      <c r="W8065" t="str">
        <f t="shared" si="881"/>
        <v>Slow</v>
      </c>
    </row>
    <row r="8066" spans="1:23" x14ac:dyDescent="0.3">
      <c r="A8066">
        <v>608065</v>
      </c>
      <c r="B8066">
        <v>99162</v>
      </c>
      <c r="C8066">
        <v>21</v>
      </c>
      <c r="D8066" t="s">
        <v>7</v>
      </c>
      <c r="E8066" t="s">
        <v>15</v>
      </c>
      <c r="F8066" t="s">
        <v>18</v>
      </c>
      <c r="G8066" t="s">
        <v>23</v>
      </c>
      <c r="H8066" s="1">
        <v>44786</v>
      </c>
      <c r="I8066" t="s">
        <v>33</v>
      </c>
      <c r="J8066">
        <v>75</v>
      </c>
      <c r="K8066">
        <v>5.4</v>
      </c>
      <c r="L8066">
        <v>1160.3699999999999</v>
      </c>
      <c r="M8066">
        <v>101.07</v>
      </c>
      <c r="N8066" t="s">
        <v>48</v>
      </c>
      <c r="O8066">
        <v>2</v>
      </c>
      <c r="P8066" t="str" cm="1">
        <f t="array" ref="P8066">_xlfn.IFS(C8066&lt;25,"18-24", C8066&lt;=35,"25-35", C8066&lt;=50,"36-50",TRUE,"50+")</f>
        <v>18-24</v>
      </c>
      <c r="Q8066" t="str">
        <f t="shared" si="875"/>
        <v>repeat</v>
      </c>
      <c r="R8066" t="str">
        <f t="shared" si="876"/>
        <v>high value</v>
      </c>
      <c r="S8066" t="str">
        <f t="shared" si="877"/>
        <v>Low</v>
      </c>
      <c r="T8066" t="str">
        <f t="shared" si="878"/>
        <v>Aug</v>
      </c>
      <c r="U8066">
        <f t="shared" si="879"/>
        <v>2022</v>
      </c>
      <c r="V8066" t="str">
        <f t="shared" si="880"/>
        <v>5-10</v>
      </c>
      <c r="W8066" t="str">
        <f t="shared" si="881"/>
        <v>Slow</v>
      </c>
    </row>
    <row r="8067" spans="1:23" x14ac:dyDescent="0.3">
      <c r="A8067">
        <v>608066</v>
      </c>
      <c r="B8067">
        <v>45156</v>
      </c>
      <c r="C8067">
        <v>27</v>
      </c>
      <c r="D8067" t="s">
        <v>7</v>
      </c>
      <c r="E8067" t="s">
        <v>11</v>
      </c>
      <c r="F8067" t="s">
        <v>22</v>
      </c>
      <c r="G8067" t="s">
        <v>25</v>
      </c>
      <c r="H8067" s="1">
        <v>45033</v>
      </c>
      <c r="I8067" t="s">
        <v>33</v>
      </c>
      <c r="J8067">
        <v>49</v>
      </c>
      <c r="K8067">
        <v>6.1</v>
      </c>
      <c r="L8067">
        <v>488.22</v>
      </c>
      <c r="M8067">
        <v>37.880000000000003</v>
      </c>
      <c r="N8067" t="s">
        <v>47</v>
      </c>
      <c r="O8067">
        <v>1</v>
      </c>
      <c r="P8067" t="str" cm="1">
        <f t="array" ref="P8067">_xlfn.IFS(C8067&lt;25,"18-24", C8067&lt;=35,"25-35", C8067&lt;=50,"36-50",TRUE,"50+")</f>
        <v>25-35</v>
      </c>
      <c r="Q8067" t="str">
        <f t="shared" ref="Q8067:Q8130" si="882">IF(COUNTIF($B:$B,B8067)&gt;1,"repeat","new")</f>
        <v>new</v>
      </c>
      <c r="R8067" t="str">
        <f t="shared" ref="R8067:R8130" si="883">IF(L8067&gt;500,"high value",IF( L8067&gt;250,"medium","low"))</f>
        <v>medium</v>
      </c>
      <c r="S8067" t="str">
        <f t="shared" ref="S8067:S8130" si="884">IF(O8067&lt;=2,"Low",IF(O8067&lt;=4,"medium","High"))</f>
        <v>Low</v>
      </c>
      <c r="T8067" t="str">
        <f t="shared" ref="T8067:T8130" si="885">TEXT(H8067,"MMM")</f>
        <v>Apr</v>
      </c>
      <c r="U8067">
        <f t="shared" ref="U8067:U8130" si="886">YEAR(H8067)</f>
        <v>2023</v>
      </c>
      <c r="V8067" t="str">
        <f t="shared" ref="V8067:V8130" si="887">IF(K8067&lt;=5,"0-5",IF(K8067&lt;=10,"5-10",IF(K8067&lt;=15,"10-15","15+")))</f>
        <v>5-10</v>
      </c>
      <c r="W8067" t="str">
        <f t="shared" ref="W8067:W8130" si="888">IF(J8067&lt;=30,"Fast",IF(J8067&lt;=45,"Medium","Slow"))</f>
        <v>Slow</v>
      </c>
    </row>
    <row r="8068" spans="1:23" x14ac:dyDescent="0.3">
      <c r="A8068">
        <v>608067</v>
      </c>
      <c r="B8068">
        <v>67898</v>
      </c>
      <c r="C8068">
        <v>18</v>
      </c>
      <c r="D8068" t="s">
        <v>4</v>
      </c>
      <c r="E8068" t="s">
        <v>16</v>
      </c>
      <c r="F8068" t="s">
        <v>19</v>
      </c>
      <c r="G8068" t="s">
        <v>25</v>
      </c>
      <c r="H8068" s="1">
        <v>45648</v>
      </c>
      <c r="I8068" t="s">
        <v>33</v>
      </c>
      <c r="J8068">
        <v>57</v>
      </c>
      <c r="K8068">
        <v>7.9</v>
      </c>
      <c r="L8068">
        <v>894.86</v>
      </c>
      <c r="M8068">
        <v>44.81</v>
      </c>
      <c r="N8068" t="s">
        <v>48</v>
      </c>
      <c r="O8068">
        <v>4</v>
      </c>
      <c r="P8068" t="str" cm="1">
        <f t="array" ref="P8068">_xlfn.IFS(C8068&lt;25,"18-24", C8068&lt;=35,"25-35", C8068&lt;=50,"36-50",TRUE,"50+")</f>
        <v>18-24</v>
      </c>
      <c r="Q8068" t="str">
        <f t="shared" si="882"/>
        <v>repeat</v>
      </c>
      <c r="R8068" t="str">
        <f t="shared" si="883"/>
        <v>high value</v>
      </c>
      <c r="S8068" t="str">
        <f t="shared" si="884"/>
        <v>medium</v>
      </c>
      <c r="T8068" t="str">
        <f t="shared" si="885"/>
        <v>Dec</v>
      </c>
      <c r="U8068">
        <f t="shared" si="886"/>
        <v>2024</v>
      </c>
      <c r="V8068" t="str">
        <f t="shared" si="887"/>
        <v>5-10</v>
      </c>
      <c r="W8068" t="str">
        <f t="shared" si="888"/>
        <v>Slow</v>
      </c>
    </row>
    <row r="8069" spans="1:23" x14ac:dyDescent="0.3">
      <c r="A8069">
        <v>608068</v>
      </c>
      <c r="B8069">
        <v>11441</v>
      </c>
      <c r="C8069">
        <v>45</v>
      </c>
      <c r="D8069" t="s">
        <v>4</v>
      </c>
      <c r="E8069" t="s">
        <v>15</v>
      </c>
      <c r="F8069" t="s">
        <v>32</v>
      </c>
      <c r="G8069" t="s">
        <v>27</v>
      </c>
      <c r="H8069" s="1">
        <v>45357</v>
      </c>
      <c r="I8069" t="s">
        <v>34</v>
      </c>
      <c r="J8069">
        <v>46</v>
      </c>
      <c r="K8069">
        <v>4.5999999999999996</v>
      </c>
      <c r="L8069">
        <v>1376.09</v>
      </c>
      <c r="M8069">
        <v>85.21</v>
      </c>
      <c r="N8069" t="s">
        <v>47</v>
      </c>
      <c r="O8069">
        <v>4</v>
      </c>
      <c r="P8069" t="str" cm="1">
        <f t="array" ref="P8069">_xlfn.IFS(C8069&lt;25,"18-24", C8069&lt;=35,"25-35", C8069&lt;=50,"36-50",TRUE,"50+")</f>
        <v>36-50</v>
      </c>
      <c r="Q8069" t="str">
        <f t="shared" si="882"/>
        <v>new</v>
      </c>
      <c r="R8069" t="str">
        <f t="shared" si="883"/>
        <v>high value</v>
      </c>
      <c r="S8069" t="str">
        <f t="shared" si="884"/>
        <v>medium</v>
      </c>
      <c r="T8069" t="str">
        <f t="shared" si="885"/>
        <v>Mar</v>
      </c>
      <c r="U8069">
        <f t="shared" si="886"/>
        <v>2024</v>
      </c>
      <c r="V8069" t="str">
        <f t="shared" si="887"/>
        <v>0-5</v>
      </c>
      <c r="W8069" t="str">
        <f t="shared" si="888"/>
        <v>Slow</v>
      </c>
    </row>
    <row r="8070" spans="1:23" x14ac:dyDescent="0.3">
      <c r="A8070">
        <v>608069</v>
      </c>
      <c r="B8070">
        <v>26379</v>
      </c>
      <c r="C8070">
        <v>37</v>
      </c>
      <c r="D8070" t="s">
        <v>7</v>
      </c>
      <c r="E8070" t="s">
        <v>8</v>
      </c>
      <c r="F8070" t="s">
        <v>19</v>
      </c>
      <c r="G8070" t="s">
        <v>25</v>
      </c>
      <c r="H8070" s="1">
        <v>45124</v>
      </c>
      <c r="I8070" t="s">
        <v>33</v>
      </c>
      <c r="J8070">
        <v>66</v>
      </c>
      <c r="K8070">
        <v>1.2</v>
      </c>
      <c r="L8070">
        <v>1233.23</v>
      </c>
      <c r="M8070">
        <v>87.19</v>
      </c>
      <c r="N8070" t="s">
        <v>49</v>
      </c>
      <c r="O8070">
        <v>1</v>
      </c>
      <c r="P8070" t="str" cm="1">
        <f t="array" ref="P8070">_xlfn.IFS(C8070&lt;25,"18-24", C8070&lt;=35,"25-35", C8070&lt;=50,"36-50",TRUE,"50+")</f>
        <v>36-50</v>
      </c>
      <c r="Q8070" t="str">
        <f t="shared" si="882"/>
        <v>new</v>
      </c>
      <c r="R8070" t="str">
        <f t="shared" si="883"/>
        <v>high value</v>
      </c>
      <c r="S8070" t="str">
        <f t="shared" si="884"/>
        <v>Low</v>
      </c>
      <c r="T8070" t="str">
        <f t="shared" si="885"/>
        <v>Jul</v>
      </c>
      <c r="U8070">
        <f t="shared" si="886"/>
        <v>2023</v>
      </c>
      <c r="V8070" t="str">
        <f t="shared" si="887"/>
        <v>0-5</v>
      </c>
      <c r="W8070" t="str">
        <f t="shared" si="888"/>
        <v>Slow</v>
      </c>
    </row>
    <row r="8071" spans="1:23" x14ac:dyDescent="0.3">
      <c r="A8071">
        <v>608070</v>
      </c>
      <c r="B8071">
        <v>91102</v>
      </c>
      <c r="C8071">
        <v>40</v>
      </c>
      <c r="D8071" t="s">
        <v>7</v>
      </c>
      <c r="E8071" t="s">
        <v>11</v>
      </c>
      <c r="F8071" t="s">
        <v>24</v>
      </c>
      <c r="G8071" t="s">
        <v>21</v>
      </c>
      <c r="H8071" s="1">
        <v>45609</v>
      </c>
      <c r="I8071" t="s">
        <v>33</v>
      </c>
      <c r="J8071">
        <v>21</v>
      </c>
      <c r="K8071">
        <v>4.7</v>
      </c>
      <c r="L8071">
        <v>823.79</v>
      </c>
      <c r="M8071">
        <v>64.94</v>
      </c>
      <c r="N8071" t="s">
        <v>50</v>
      </c>
      <c r="O8071">
        <v>4</v>
      </c>
      <c r="P8071" t="str" cm="1">
        <f t="array" ref="P8071">_xlfn.IFS(C8071&lt;25,"18-24", C8071&lt;=35,"25-35", C8071&lt;=50,"36-50",TRUE,"50+")</f>
        <v>36-50</v>
      </c>
      <c r="Q8071" t="str">
        <f t="shared" si="882"/>
        <v>new</v>
      </c>
      <c r="R8071" t="str">
        <f t="shared" si="883"/>
        <v>high value</v>
      </c>
      <c r="S8071" t="str">
        <f t="shared" si="884"/>
        <v>medium</v>
      </c>
      <c r="T8071" t="str">
        <f t="shared" si="885"/>
        <v>Nov</v>
      </c>
      <c r="U8071">
        <f t="shared" si="886"/>
        <v>2024</v>
      </c>
      <c r="V8071" t="str">
        <f t="shared" si="887"/>
        <v>0-5</v>
      </c>
      <c r="W8071" t="str">
        <f t="shared" si="888"/>
        <v>Fast</v>
      </c>
    </row>
    <row r="8072" spans="1:23" x14ac:dyDescent="0.3">
      <c r="A8072">
        <v>608071</v>
      </c>
      <c r="B8072">
        <v>18354</v>
      </c>
      <c r="C8072">
        <v>37</v>
      </c>
      <c r="D8072" t="s">
        <v>7</v>
      </c>
      <c r="E8072" t="s">
        <v>13</v>
      </c>
      <c r="F8072" t="s">
        <v>19</v>
      </c>
      <c r="G8072" t="s">
        <v>27</v>
      </c>
      <c r="H8072" s="1">
        <v>45486</v>
      </c>
      <c r="I8072" t="s">
        <v>33</v>
      </c>
      <c r="J8072">
        <v>25</v>
      </c>
      <c r="K8072">
        <v>11.5</v>
      </c>
      <c r="L8072">
        <v>352.33</v>
      </c>
      <c r="M8072">
        <v>100.64</v>
      </c>
      <c r="N8072" t="s">
        <v>48</v>
      </c>
      <c r="O8072">
        <v>1</v>
      </c>
      <c r="P8072" t="str" cm="1">
        <f t="array" ref="P8072">_xlfn.IFS(C8072&lt;25,"18-24", C8072&lt;=35,"25-35", C8072&lt;=50,"36-50",TRUE,"50+")</f>
        <v>36-50</v>
      </c>
      <c r="Q8072" t="str">
        <f t="shared" si="882"/>
        <v>repeat</v>
      </c>
      <c r="R8072" t="str">
        <f t="shared" si="883"/>
        <v>medium</v>
      </c>
      <c r="S8072" t="str">
        <f t="shared" si="884"/>
        <v>Low</v>
      </c>
      <c r="T8072" t="str">
        <f t="shared" si="885"/>
        <v>Jul</v>
      </c>
      <c r="U8072">
        <f t="shared" si="886"/>
        <v>2024</v>
      </c>
      <c r="V8072" t="str">
        <f t="shared" si="887"/>
        <v>10-15</v>
      </c>
      <c r="W8072" t="str">
        <f t="shared" si="888"/>
        <v>Fast</v>
      </c>
    </row>
    <row r="8073" spans="1:23" x14ac:dyDescent="0.3">
      <c r="A8073">
        <v>608072</v>
      </c>
      <c r="B8073">
        <v>77106</v>
      </c>
      <c r="C8073">
        <v>45</v>
      </c>
      <c r="D8073" t="s">
        <v>4</v>
      </c>
      <c r="E8073" t="s">
        <v>8</v>
      </c>
      <c r="F8073" t="s">
        <v>22</v>
      </c>
      <c r="G8073" t="s">
        <v>23</v>
      </c>
      <c r="H8073" s="1">
        <v>45316</v>
      </c>
      <c r="I8073" t="s">
        <v>34</v>
      </c>
      <c r="J8073">
        <v>41</v>
      </c>
      <c r="K8073">
        <v>5.4</v>
      </c>
      <c r="L8073">
        <v>625.66</v>
      </c>
      <c r="M8073">
        <v>89.06</v>
      </c>
      <c r="N8073" t="s">
        <v>50</v>
      </c>
      <c r="O8073">
        <v>3</v>
      </c>
      <c r="P8073" t="str" cm="1">
        <f t="array" ref="P8073">_xlfn.IFS(C8073&lt;25,"18-24", C8073&lt;=35,"25-35", C8073&lt;=50,"36-50",TRUE,"50+")</f>
        <v>36-50</v>
      </c>
      <c r="Q8073" t="str">
        <f t="shared" si="882"/>
        <v>new</v>
      </c>
      <c r="R8073" t="str">
        <f t="shared" si="883"/>
        <v>high value</v>
      </c>
      <c r="S8073" t="str">
        <f t="shared" si="884"/>
        <v>medium</v>
      </c>
      <c r="T8073" t="str">
        <f t="shared" si="885"/>
        <v>Jan</v>
      </c>
      <c r="U8073">
        <f t="shared" si="886"/>
        <v>2024</v>
      </c>
      <c r="V8073" t="str">
        <f t="shared" si="887"/>
        <v>5-10</v>
      </c>
      <c r="W8073" t="str">
        <f t="shared" si="888"/>
        <v>Medium</v>
      </c>
    </row>
    <row r="8074" spans="1:23" x14ac:dyDescent="0.3">
      <c r="A8074">
        <v>608073</v>
      </c>
      <c r="B8074">
        <v>75737</v>
      </c>
      <c r="C8074">
        <v>38</v>
      </c>
      <c r="D8074" t="s">
        <v>7</v>
      </c>
      <c r="E8074" t="s">
        <v>13</v>
      </c>
      <c r="F8074" t="s">
        <v>28</v>
      </c>
      <c r="G8074" t="s">
        <v>29</v>
      </c>
      <c r="H8074" s="1">
        <v>44568</v>
      </c>
      <c r="I8074" t="s">
        <v>33</v>
      </c>
      <c r="J8074">
        <v>75</v>
      </c>
      <c r="K8074">
        <v>12</v>
      </c>
      <c r="L8074">
        <v>937.7</v>
      </c>
      <c r="M8074">
        <v>88.38</v>
      </c>
      <c r="N8074" t="s">
        <v>47</v>
      </c>
      <c r="O8074">
        <v>1</v>
      </c>
      <c r="P8074" t="str" cm="1">
        <f t="array" ref="P8074">_xlfn.IFS(C8074&lt;25,"18-24", C8074&lt;=35,"25-35", C8074&lt;=50,"36-50",TRUE,"50+")</f>
        <v>36-50</v>
      </c>
      <c r="Q8074" t="str">
        <f t="shared" si="882"/>
        <v>new</v>
      </c>
      <c r="R8074" t="str">
        <f t="shared" si="883"/>
        <v>high value</v>
      </c>
      <c r="S8074" t="str">
        <f t="shared" si="884"/>
        <v>Low</v>
      </c>
      <c r="T8074" t="str">
        <f t="shared" si="885"/>
        <v>Jan</v>
      </c>
      <c r="U8074">
        <f t="shared" si="886"/>
        <v>2022</v>
      </c>
      <c r="V8074" t="str">
        <f t="shared" si="887"/>
        <v>10-15</v>
      </c>
      <c r="W8074" t="str">
        <f t="shared" si="888"/>
        <v>Slow</v>
      </c>
    </row>
    <row r="8075" spans="1:23" x14ac:dyDescent="0.3">
      <c r="A8075">
        <v>608074</v>
      </c>
      <c r="B8075">
        <v>35111</v>
      </c>
      <c r="C8075">
        <v>50</v>
      </c>
      <c r="D8075" t="s">
        <v>7</v>
      </c>
      <c r="E8075" t="s">
        <v>16</v>
      </c>
      <c r="F8075" t="s">
        <v>18</v>
      </c>
      <c r="G8075" t="s">
        <v>23</v>
      </c>
      <c r="H8075" s="1">
        <v>45368</v>
      </c>
      <c r="I8075" t="s">
        <v>34</v>
      </c>
      <c r="J8075">
        <v>89</v>
      </c>
      <c r="K8075">
        <v>1.1000000000000001</v>
      </c>
      <c r="L8075">
        <v>619.16</v>
      </c>
      <c r="M8075">
        <v>98.34</v>
      </c>
      <c r="N8075" t="s">
        <v>48</v>
      </c>
      <c r="O8075">
        <v>3</v>
      </c>
      <c r="P8075" t="str" cm="1">
        <f t="array" ref="P8075">_xlfn.IFS(C8075&lt;25,"18-24", C8075&lt;=35,"25-35", C8075&lt;=50,"36-50",TRUE,"50+")</f>
        <v>36-50</v>
      </c>
      <c r="Q8075" t="str">
        <f t="shared" si="882"/>
        <v>new</v>
      </c>
      <c r="R8075" t="str">
        <f t="shared" si="883"/>
        <v>high value</v>
      </c>
      <c r="S8075" t="str">
        <f t="shared" si="884"/>
        <v>medium</v>
      </c>
      <c r="T8075" t="str">
        <f t="shared" si="885"/>
        <v>Mar</v>
      </c>
      <c r="U8075">
        <f t="shared" si="886"/>
        <v>2024</v>
      </c>
      <c r="V8075" t="str">
        <f t="shared" si="887"/>
        <v>0-5</v>
      </c>
      <c r="W8075" t="str">
        <f t="shared" si="888"/>
        <v>Slow</v>
      </c>
    </row>
    <row r="8076" spans="1:23" x14ac:dyDescent="0.3">
      <c r="A8076">
        <v>608075</v>
      </c>
      <c r="B8076">
        <v>59124</v>
      </c>
      <c r="C8076">
        <v>22</v>
      </c>
      <c r="D8076" t="s">
        <v>7</v>
      </c>
      <c r="E8076" t="s">
        <v>15</v>
      </c>
      <c r="F8076" t="s">
        <v>19</v>
      </c>
      <c r="G8076" t="s">
        <v>31</v>
      </c>
      <c r="H8076" s="1">
        <v>45300</v>
      </c>
      <c r="I8076" t="s">
        <v>34</v>
      </c>
      <c r="J8076">
        <v>62</v>
      </c>
      <c r="K8076">
        <v>8.6</v>
      </c>
      <c r="L8076">
        <v>1050.78</v>
      </c>
      <c r="M8076">
        <v>113.89</v>
      </c>
      <c r="N8076" t="s">
        <v>47</v>
      </c>
      <c r="O8076">
        <v>2</v>
      </c>
      <c r="P8076" t="str" cm="1">
        <f t="array" ref="P8076">_xlfn.IFS(C8076&lt;25,"18-24", C8076&lt;=35,"25-35", C8076&lt;=50,"36-50",TRUE,"50+")</f>
        <v>18-24</v>
      </c>
      <c r="Q8076" t="str">
        <f t="shared" si="882"/>
        <v>repeat</v>
      </c>
      <c r="R8076" t="str">
        <f t="shared" si="883"/>
        <v>high value</v>
      </c>
      <c r="S8076" t="str">
        <f t="shared" si="884"/>
        <v>Low</v>
      </c>
      <c r="T8076" t="str">
        <f t="shared" si="885"/>
        <v>Jan</v>
      </c>
      <c r="U8076">
        <f t="shared" si="886"/>
        <v>2024</v>
      </c>
      <c r="V8076" t="str">
        <f t="shared" si="887"/>
        <v>5-10</v>
      </c>
      <c r="W8076" t="str">
        <f t="shared" si="888"/>
        <v>Slow</v>
      </c>
    </row>
    <row r="8077" spans="1:23" x14ac:dyDescent="0.3">
      <c r="A8077">
        <v>608076</v>
      </c>
      <c r="B8077">
        <v>57669</v>
      </c>
      <c r="C8077">
        <v>63</v>
      </c>
      <c r="D8077" t="s">
        <v>4</v>
      </c>
      <c r="E8077" t="s">
        <v>11</v>
      </c>
      <c r="F8077" t="s">
        <v>24</v>
      </c>
      <c r="G8077" t="s">
        <v>29</v>
      </c>
      <c r="H8077" s="1">
        <v>44585</v>
      </c>
      <c r="I8077" t="s">
        <v>33</v>
      </c>
      <c r="J8077">
        <v>57</v>
      </c>
      <c r="K8077">
        <v>14.5</v>
      </c>
      <c r="L8077">
        <v>720.01</v>
      </c>
      <c r="M8077">
        <v>87.7</v>
      </c>
      <c r="N8077" t="s">
        <v>47</v>
      </c>
      <c r="O8077">
        <v>4</v>
      </c>
      <c r="P8077" t="str" cm="1">
        <f t="array" ref="P8077">_xlfn.IFS(C8077&lt;25,"18-24", C8077&lt;=35,"25-35", C8077&lt;=50,"36-50",TRUE,"50+")</f>
        <v>50+</v>
      </c>
      <c r="Q8077" t="str">
        <f t="shared" si="882"/>
        <v>new</v>
      </c>
      <c r="R8077" t="str">
        <f t="shared" si="883"/>
        <v>high value</v>
      </c>
      <c r="S8077" t="str">
        <f t="shared" si="884"/>
        <v>medium</v>
      </c>
      <c r="T8077" t="str">
        <f t="shared" si="885"/>
        <v>Jan</v>
      </c>
      <c r="U8077">
        <f t="shared" si="886"/>
        <v>2022</v>
      </c>
      <c r="V8077" t="str">
        <f t="shared" si="887"/>
        <v>10-15</v>
      </c>
      <c r="W8077" t="str">
        <f t="shared" si="888"/>
        <v>Slow</v>
      </c>
    </row>
    <row r="8078" spans="1:23" x14ac:dyDescent="0.3">
      <c r="A8078">
        <v>608077</v>
      </c>
      <c r="B8078">
        <v>94690</v>
      </c>
      <c r="C8078">
        <v>61</v>
      </c>
      <c r="D8078" t="s">
        <v>7</v>
      </c>
      <c r="E8078" t="s">
        <v>16</v>
      </c>
      <c r="F8078" t="s">
        <v>26</v>
      </c>
      <c r="G8078" t="s">
        <v>25</v>
      </c>
      <c r="H8078" s="1">
        <v>44566</v>
      </c>
      <c r="I8078" t="s">
        <v>33</v>
      </c>
      <c r="J8078">
        <v>73</v>
      </c>
      <c r="K8078">
        <v>9.9</v>
      </c>
      <c r="L8078">
        <v>853.13</v>
      </c>
      <c r="M8078">
        <v>40.200000000000003</v>
      </c>
      <c r="N8078" t="s">
        <v>47</v>
      </c>
      <c r="O8078">
        <v>5</v>
      </c>
      <c r="P8078" t="str" cm="1">
        <f t="array" ref="P8078">_xlfn.IFS(C8078&lt;25,"18-24", C8078&lt;=35,"25-35", C8078&lt;=50,"36-50",TRUE,"50+")</f>
        <v>50+</v>
      </c>
      <c r="Q8078" t="str">
        <f t="shared" si="882"/>
        <v>new</v>
      </c>
      <c r="R8078" t="str">
        <f t="shared" si="883"/>
        <v>high value</v>
      </c>
      <c r="S8078" t="str">
        <f t="shared" si="884"/>
        <v>High</v>
      </c>
      <c r="T8078" t="str">
        <f t="shared" si="885"/>
        <v>Jan</v>
      </c>
      <c r="U8078">
        <f t="shared" si="886"/>
        <v>2022</v>
      </c>
      <c r="V8078" t="str">
        <f t="shared" si="887"/>
        <v>5-10</v>
      </c>
      <c r="W8078" t="str">
        <f t="shared" si="888"/>
        <v>Slow</v>
      </c>
    </row>
    <row r="8079" spans="1:23" x14ac:dyDescent="0.3">
      <c r="A8079">
        <v>608078</v>
      </c>
      <c r="B8079">
        <v>90073</v>
      </c>
      <c r="C8079">
        <v>44</v>
      </c>
      <c r="D8079" t="s">
        <v>4</v>
      </c>
      <c r="E8079" t="s">
        <v>16</v>
      </c>
      <c r="F8079" t="s">
        <v>22</v>
      </c>
      <c r="G8079" t="s">
        <v>21</v>
      </c>
      <c r="H8079" s="1">
        <v>44634</v>
      </c>
      <c r="I8079" t="s">
        <v>33</v>
      </c>
      <c r="J8079">
        <v>89</v>
      </c>
      <c r="K8079">
        <v>7.2</v>
      </c>
      <c r="L8079">
        <v>1150.5899999999999</v>
      </c>
      <c r="M8079">
        <v>40.380000000000003</v>
      </c>
      <c r="N8079" t="s">
        <v>47</v>
      </c>
      <c r="O8079">
        <v>4</v>
      </c>
      <c r="P8079" t="str" cm="1">
        <f t="array" ref="P8079">_xlfn.IFS(C8079&lt;25,"18-24", C8079&lt;=35,"25-35", C8079&lt;=50,"36-50",TRUE,"50+")</f>
        <v>36-50</v>
      </c>
      <c r="Q8079" t="str">
        <f t="shared" si="882"/>
        <v>new</v>
      </c>
      <c r="R8079" t="str">
        <f t="shared" si="883"/>
        <v>high value</v>
      </c>
      <c r="S8079" t="str">
        <f t="shared" si="884"/>
        <v>medium</v>
      </c>
      <c r="T8079" t="str">
        <f t="shared" si="885"/>
        <v>Mar</v>
      </c>
      <c r="U8079">
        <f t="shared" si="886"/>
        <v>2022</v>
      </c>
      <c r="V8079" t="str">
        <f t="shared" si="887"/>
        <v>5-10</v>
      </c>
      <c r="W8079" t="str">
        <f t="shared" si="888"/>
        <v>Slow</v>
      </c>
    </row>
    <row r="8080" spans="1:23" x14ac:dyDescent="0.3">
      <c r="A8080">
        <v>608079</v>
      </c>
      <c r="B8080">
        <v>88332</v>
      </c>
      <c r="C8080">
        <v>53</v>
      </c>
      <c r="D8080" t="s">
        <v>4</v>
      </c>
      <c r="E8080" t="s">
        <v>11</v>
      </c>
      <c r="F8080" t="s">
        <v>22</v>
      </c>
      <c r="G8080" t="s">
        <v>27</v>
      </c>
      <c r="H8080" s="1">
        <v>45372</v>
      </c>
      <c r="I8080" t="s">
        <v>34</v>
      </c>
      <c r="J8080">
        <v>55</v>
      </c>
      <c r="K8080">
        <v>10.9</v>
      </c>
      <c r="L8080">
        <v>1482.42</v>
      </c>
      <c r="M8080">
        <v>112.53</v>
      </c>
      <c r="N8080" t="s">
        <v>48</v>
      </c>
      <c r="O8080">
        <v>3</v>
      </c>
      <c r="P8080" t="str" cm="1">
        <f t="array" ref="P8080">_xlfn.IFS(C8080&lt;25,"18-24", C8080&lt;=35,"25-35", C8080&lt;=50,"36-50",TRUE,"50+")</f>
        <v>50+</v>
      </c>
      <c r="Q8080" t="str">
        <f t="shared" si="882"/>
        <v>new</v>
      </c>
      <c r="R8080" t="str">
        <f t="shared" si="883"/>
        <v>high value</v>
      </c>
      <c r="S8080" t="str">
        <f t="shared" si="884"/>
        <v>medium</v>
      </c>
      <c r="T8080" t="str">
        <f t="shared" si="885"/>
        <v>Mar</v>
      </c>
      <c r="U8080">
        <f t="shared" si="886"/>
        <v>2024</v>
      </c>
      <c r="V8080" t="str">
        <f t="shared" si="887"/>
        <v>10-15</v>
      </c>
      <c r="W8080" t="str">
        <f t="shared" si="888"/>
        <v>Slow</v>
      </c>
    </row>
    <row r="8081" spans="1:23" x14ac:dyDescent="0.3">
      <c r="A8081">
        <v>608080</v>
      </c>
      <c r="B8081">
        <v>47671</v>
      </c>
      <c r="C8081">
        <v>22</v>
      </c>
      <c r="D8081" t="s">
        <v>7</v>
      </c>
      <c r="E8081" t="s">
        <v>16</v>
      </c>
      <c r="F8081" t="s">
        <v>18</v>
      </c>
      <c r="G8081" t="s">
        <v>31</v>
      </c>
      <c r="H8081" s="1">
        <v>44808</v>
      </c>
      <c r="I8081" t="s">
        <v>33</v>
      </c>
      <c r="J8081">
        <v>85</v>
      </c>
      <c r="K8081">
        <v>2.5</v>
      </c>
      <c r="L8081">
        <v>1465.84</v>
      </c>
      <c r="M8081">
        <v>105.93</v>
      </c>
      <c r="N8081" t="s">
        <v>47</v>
      </c>
      <c r="O8081">
        <v>1</v>
      </c>
      <c r="P8081" t="str" cm="1">
        <f t="array" ref="P8081">_xlfn.IFS(C8081&lt;25,"18-24", C8081&lt;=35,"25-35", C8081&lt;=50,"36-50",TRUE,"50+")</f>
        <v>18-24</v>
      </c>
      <c r="Q8081" t="str">
        <f t="shared" si="882"/>
        <v>repeat</v>
      </c>
      <c r="R8081" t="str">
        <f t="shared" si="883"/>
        <v>high value</v>
      </c>
      <c r="S8081" t="str">
        <f t="shared" si="884"/>
        <v>Low</v>
      </c>
      <c r="T8081" t="str">
        <f t="shared" si="885"/>
        <v>Sep</v>
      </c>
      <c r="U8081">
        <f t="shared" si="886"/>
        <v>2022</v>
      </c>
      <c r="V8081" t="str">
        <f t="shared" si="887"/>
        <v>0-5</v>
      </c>
      <c r="W8081" t="str">
        <f t="shared" si="888"/>
        <v>Slow</v>
      </c>
    </row>
    <row r="8082" spans="1:23" x14ac:dyDescent="0.3">
      <c r="A8082">
        <v>608081</v>
      </c>
      <c r="B8082">
        <v>50732</v>
      </c>
      <c r="C8082">
        <v>59</v>
      </c>
      <c r="D8082" t="s">
        <v>7</v>
      </c>
      <c r="E8082" t="s">
        <v>13</v>
      </c>
      <c r="F8082" t="s">
        <v>24</v>
      </c>
      <c r="G8082" t="s">
        <v>23</v>
      </c>
      <c r="H8082" s="1">
        <v>45296</v>
      </c>
      <c r="I8082" t="s">
        <v>34</v>
      </c>
      <c r="J8082">
        <v>50</v>
      </c>
      <c r="K8082">
        <v>14.9</v>
      </c>
      <c r="L8082">
        <v>661</v>
      </c>
      <c r="M8082">
        <v>54.47</v>
      </c>
      <c r="N8082" t="s">
        <v>50</v>
      </c>
      <c r="O8082">
        <v>5</v>
      </c>
      <c r="P8082" t="str" cm="1">
        <f t="array" ref="P8082">_xlfn.IFS(C8082&lt;25,"18-24", C8082&lt;=35,"25-35", C8082&lt;=50,"36-50",TRUE,"50+")</f>
        <v>50+</v>
      </c>
      <c r="Q8082" t="str">
        <f t="shared" si="882"/>
        <v>new</v>
      </c>
      <c r="R8082" t="str">
        <f t="shared" si="883"/>
        <v>high value</v>
      </c>
      <c r="S8082" t="str">
        <f t="shared" si="884"/>
        <v>High</v>
      </c>
      <c r="T8082" t="str">
        <f t="shared" si="885"/>
        <v>Jan</v>
      </c>
      <c r="U8082">
        <f t="shared" si="886"/>
        <v>2024</v>
      </c>
      <c r="V8082" t="str">
        <f t="shared" si="887"/>
        <v>10-15</v>
      </c>
      <c r="W8082" t="str">
        <f t="shared" si="888"/>
        <v>Slow</v>
      </c>
    </row>
    <row r="8083" spans="1:23" x14ac:dyDescent="0.3">
      <c r="A8083">
        <v>608082</v>
      </c>
      <c r="B8083">
        <v>78855</v>
      </c>
      <c r="C8083">
        <v>54</v>
      </c>
      <c r="D8083" t="s">
        <v>4</v>
      </c>
      <c r="E8083" t="s">
        <v>8</v>
      </c>
      <c r="F8083" t="s">
        <v>26</v>
      </c>
      <c r="G8083" t="s">
        <v>29</v>
      </c>
      <c r="H8083" s="1">
        <v>44569</v>
      </c>
      <c r="I8083" t="s">
        <v>33</v>
      </c>
      <c r="J8083">
        <v>39</v>
      </c>
      <c r="K8083">
        <v>13.2</v>
      </c>
      <c r="L8083">
        <v>1181.25</v>
      </c>
      <c r="M8083">
        <v>38.65</v>
      </c>
      <c r="N8083" t="s">
        <v>47</v>
      </c>
      <c r="O8083">
        <v>2</v>
      </c>
      <c r="P8083" t="str" cm="1">
        <f t="array" ref="P8083">_xlfn.IFS(C8083&lt;25,"18-24", C8083&lt;=35,"25-35", C8083&lt;=50,"36-50",TRUE,"50+")</f>
        <v>50+</v>
      </c>
      <c r="Q8083" t="str">
        <f t="shared" si="882"/>
        <v>new</v>
      </c>
      <c r="R8083" t="str">
        <f t="shared" si="883"/>
        <v>high value</v>
      </c>
      <c r="S8083" t="str">
        <f t="shared" si="884"/>
        <v>Low</v>
      </c>
      <c r="T8083" t="str">
        <f t="shared" si="885"/>
        <v>Jan</v>
      </c>
      <c r="U8083">
        <f t="shared" si="886"/>
        <v>2022</v>
      </c>
      <c r="V8083" t="str">
        <f t="shared" si="887"/>
        <v>10-15</v>
      </c>
      <c r="W8083" t="str">
        <f t="shared" si="888"/>
        <v>Medium</v>
      </c>
    </row>
    <row r="8084" spans="1:23" x14ac:dyDescent="0.3">
      <c r="A8084">
        <v>608083</v>
      </c>
      <c r="B8084">
        <v>25780</v>
      </c>
      <c r="C8084">
        <v>48</v>
      </c>
      <c r="D8084" t="s">
        <v>7</v>
      </c>
      <c r="E8084" t="s">
        <v>13</v>
      </c>
      <c r="F8084" t="s">
        <v>32</v>
      </c>
      <c r="G8084" t="s">
        <v>29</v>
      </c>
      <c r="H8084" s="1">
        <v>45074</v>
      </c>
      <c r="I8084" t="s">
        <v>33</v>
      </c>
      <c r="J8084">
        <v>20</v>
      </c>
      <c r="K8084">
        <v>8.5</v>
      </c>
      <c r="L8084">
        <v>157.34</v>
      </c>
      <c r="M8084">
        <v>54.92</v>
      </c>
      <c r="N8084" t="s">
        <v>48</v>
      </c>
      <c r="O8084">
        <v>1</v>
      </c>
      <c r="P8084" t="str" cm="1">
        <f t="array" ref="P8084">_xlfn.IFS(C8084&lt;25,"18-24", C8084&lt;=35,"25-35", C8084&lt;=50,"36-50",TRUE,"50+")</f>
        <v>36-50</v>
      </c>
      <c r="Q8084" t="str">
        <f t="shared" si="882"/>
        <v>repeat</v>
      </c>
      <c r="R8084" t="str">
        <f t="shared" si="883"/>
        <v>low</v>
      </c>
      <c r="S8084" t="str">
        <f t="shared" si="884"/>
        <v>Low</v>
      </c>
      <c r="T8084" t="str">
        <f t="shared" si="885"/>
        <v>May</v>
      </c>
      <c r="U8084">
        <f t="shared" si="886"/>
        <v>2023</v>
      </c>
      <c r="V8084" t="str">
        <f t="shared" si="887"/>
        <v>5-10</v>
      </c>
      <c r="W8084" t="str">
        <f t="shared" si="888"/>
        <v>Fast</v>
      </c>
    </row>
    <row r="8085" spans="1:23" x14ac:dyDescent="0.3">
      <c r="A8085">
        <v>608084</v>
      </c>
      <c r="B8085">
        <v>54172</v>
      </c>
      <c r="C8085">
        <v>57</v>
      </c>
      <c r="D8085" t="s">
        <v>4</v>
      </c>
      <c r="E8085" t="s">
        <v>5</v>
      </c>
      <c r="F8085" t="s">
        <v>26</v>
      </c>
      <c r="G8085" t="s">
        <v>27</v>
      </c>
      <c r="H8085" s="1">
        <v>45166</v>
      </c>
      <c r="I8085" t="s">
        <v>34</v>
      </c>
      <c r="J8085">
        <v>26</v>
      </c>
      <c r="K8085">
        <v>8</v>
      </c>
      <c r="L8085">
        <v>1449.76</v>
      </c>
      <c r="M8085">
        <v>88.15</v>
      </c>
      <c r="N8085" t="s">
        <v>48</v>
      </c>
      <c r="O8085">
        <v>2</v>
      </c>
      <c r="P8085" t="str" cm="1">
        <f t="array" ref="P8085">_xlfn.IFS(C8085&lt;25,"18-24", C8085&lt;=35,"25-35", C8085&lt;=50,"36-50",TRUE,"50+")</f>
        <v>50+</v>
      </c>
      <c r="Q8085" t="str">
        <f t="shared" si="882"/>
        <v>new</v>
      </c>
      <c r="R8085" t="str">
        <f t="shared" si="883"/>
        <v>high value</v>
      </c>
      <c r="S8085" t="str">
        <f t="shared" si="884"/>
        <v>Low</v>
      </c>
      <c r="T8085" t="str">
        <f t="shared" si="885"/>
        <v>Aug</v>
      </c>
      <c r="U8085">
        <f t="shared" si="886"/>
        <v>2023</v>
      </c>
      <c r="V8085" t="str">
        <f t="shared" si="887"/>
        <v>5-10</v>
      </c>
      <c r="W8085" t="str">
        <f t="shared" si="888"/>
        <v>Fast</v>
      </c>
    </row>
    <row r="8086" spans="1:23" x14ac:dyDescent="0.3">
      <c r="A8086">
        <v>608085</v>
      </c>
      <c r="B8086">
        <v>50019</v>
      </c>
      <c r="C8086">
        <v>52</v>
      </c>
      <c r="D8086" t="s">
        <v>4</v>
      </c>
      <c r="E8086" t="s">
        <v>8</v>
      </c>
      <c r="F8086" t="s">
        <v>22</v>
      </c>
      <c r="G8086" t="s">
        <v>29</v>
      </c>
      <c r="H8086" s="1">
        <v>45296</v>
      </c>
      <c r="I8086" t="s">
        <v>34</v>
      </c>
      <c r="J8086">
        <v>43</v>
      </c>
      <c r="K8086">
        <v>8.3000000000000007</v>
      </c>
      <c r="L8086">
        <v>831.65</v>
      </c>
      <c r="M8086">
        <v>23.75</v>
      </c>
      <c r="N8086" t="s">
        <v>49</v>
      </c>
      <c r="O8086">
        <v>4</v>
      </c>
      <c r="P8086" t="str" cm="1">
        <f t="array" ref="P8086">_xlfn.IFS(C8086&lt;25,"18-24", C8086&lt;=35,"25-35", C8086&lt;=50,"36-50",TRUE,"50+")</f>
        <v>50+</v>
      </c>
      <c r="Q8086" t="str">
        <f t="shared" si="882"/>
        <v>new</v>
      </c>
      <c r="R8086" t="str">
        <f t="shared" si="883"/>
        <v>high value</v>
      </c>
      <c r="S8086" t="str">
        <f t="shared" si="884"/>
        <v>medium</v>
      </c>
      <c r="T8086" t="str">
        <f t="shared" si="885"/>
        <v>Jan</v>
      </c>
      <c r="U8086">
        <f t="shared" si="886"/>
        <v>2024</v>
      </c>
      <c r="V8086" t="str">
        <f t="shared" si="887"/>
        <v>5-10</v>
      </c>
      <c r="W8086" t="str">
        <f t="shared" si="888"/>
        <v>Medium</v>
      </c>
    </row>
    <row r="8087" spans="1:23" x14ac:dyDescent="0.3">
      <c r="A8087">
        <v>608086</v>
      </c>
      <c r="B8087">
        <v>84232</v>
      </c>
      <c r="C8087">
        <v>51</v>
      </c>
      <c r="D8087" t="s">
        <v>7</v>
      </c>
      <c r="E8087" t="s">
        <v>16</v>
      </c>
      <c r="F8087" t="s">
        <v>26</v>
      </c>
      <c r="G8087" t="s">
        <v>31</v>
      </c>
      <c r="H8087" s="1">
        <v>45033</v>
      </c>
      <c r="I8087" t="s">
        <v>33</v>
      </c>
      <c r="J8087">
        <v>36</v>
      </c>
      <c r="K8087">
        <v>7.8</v>
      </c>
      <c r="L8087">
        <v>954.96</v>
      </c>
      <c r="M8087">
        <v>29.73</v>
      </c>
      <c r="N8087" t="s">
        <v>50</v>
      </c>
      <c r="O8087">
        <v>3</v>
      </c>
      <c r="P8087" t="str" cm="1">
        <f t="array" ref="P8087">_xlfn.IFS(C8087&lt;25,"18-24", C8087&lt;=35,"25-35", C8087&lt;=50,"36-50",TRUE,"50+")</f>
        <v>50+</v>
      </c>
      <c r="Q8087" t="str">
        <f t="shared" si="882"/>
        <v>new</v>
      </c>
      <c r="R8087" t="str">
        <f t="shared" si="883"/>
        <v>high value</v>
      </c>
      <c r="S8087" t="str">
        <f t="shared" si="884"/>
        <v>medium</v>
      </c>
      <c r="T8087" t="str">
        <f t="shared" si="885"/>
        <v>Apr</v>
      </c>
      <c r="U8087">
        <f t="shared" si="886"/>
        <v>2023</v>
      </c>
      <c r="V8087" t="str">
        <f t="shared" si="887"/>
        <v>5-10</v>
      </c>
      <c r="W8087" t="str">
        <f t="shared" si="888"/>
        <v>Medium</v>
      </c>
    </row>
    <row r="8088" spans="1:23" x14ac:dyDescent="0.3">
      <c r="A8088">
        <v>608087</v>
      </c>
      <c r="B8088">
        <v>39044</v>
      </c>
      <c r="C8088">
        <v>37</v>
      </c>
      <c r="D8088" t="s">
        <v>7</v>
      </c>
      <c r="E8088" t="s">
        <v>11</v>
      </c>
      <c r="F8088" t="s">
        <v>22</v>
      </c>
      <c r="G8088" t="s">
        <v>25</v>
      </c>
      <c r="H8088" s="1">
        <v>45460</v>
      </c>
      <c r="I8088" t="s">
        <v>34</v>
      </c>
      <c r="J8088">
        <v>39</v>
      </c>
      <c r="K8088">
        <v>13.5</v>
      </c>
      <c r="L8088">
        <v>1112.49</v>
      </c>
      <c r="M8088">
        <v>28.92</v>
      </c>
      <c r="N8088" t="s">
        <v>49</v>
      </c>
      <c r="O8088">
        <v>4</v>
      </c>
      <c r="P8088" t="str" cm="1">
        <f t="array" ref="P8088">_xlfn.IFS(C8088&lt;25,"18-24", C8088&lt;=35,"25-35", C8088&lt;=50,"36-50",TRUE,"50+")</f>
        <v>36-50</v>
      </c>
      <c r="Q8088" t="str">
        <f t="shared" si="882"/>
        <v>new</v>
      </c>
      <c r="R8088" t="str">
        <f t="shared" si="883"/>
        <v>high value</v>
      </c>
      <c r="S8088" t="str">
        <f t="shared" si="884"/>
        <v>medium</v>
      </c>
      <c r="T8088" t="str">
        <f t="shared" si="885"/>
        <v>Jun</v>
      </c>
      <c r="U8088">
        <f t="shared" si="886"/>
        <v>2024</v>
      </c>
      <c r="V8088" t="str">
        <f t="shared" si="887"/>
        <v>10-15</v>
      </c>
      <c r="W8088" t="str">
        <f t="shared" si="888"/>
        <v>Medium</v>
      </c>
    </row>
    <row r="8089" spans="1:23" x14ac:dyDescent="0.3">
      <c r="A8089">
        <v>608088</v>
      </c>
      <c r="B8089">
        <v>47625</v>
      </c>
      <c r="C8089">
        <v>60</v>
      </c>
      <c r="D8089" t="s">
        <v>7</v>
      </c>
      <c r="E8089" t="s">
        <v>13</v>
      </c>
      <c r="F8089" t="s">
        <v>24</v>
      </c>
      <c r="G8089" t="s">
        <v>21</v>
      </c>
      <c r="H8089" s="1">
        <v>45651</v>
      </c>
      <c r="I8089" t="s">
        <v>33</v>
      </c>
      <c r="J8089">
        <v>53</v>
      </c>
      <c r="K8089">
        <v>9</v>
      </c>
      <c r="L8089">
        <v>976.84</v>
      </c>
      <c r="M8089">
        <v>37.6</v>
      </c>
      <c r="N8089" t="s">
        <v>48</v>
      </c>
      <c r="O8089">
        <v>5</v>
      </c>
      <c r="P8089" t="str" cm="1">
        <f t="array" ref="P8089">_xlfn.IFS(C8089&lt;25,"18-24", C8089&lt;=35,"25-35", C8089&lt;=50,"36-50",TRUE,"50+")</f>
        <v>50+</v>
      </c>
      <c r="Q8089" t="str">
        <f t="shared" si="882"/>
        <v>new</v>
      </c>
      <c r="R8089" t="str">
        <f t="shared" si="883"/>
        <v>high value</v>
      </c>
      <c r="S8089" t="str">
        <f t="shared" si="884"/>
        <v>High</v>
      </c>
      <c r="T8089" t="str">
        <f t="shared" si="885"/>
        <v>Dec</v>
      </c>
      <c r="U8089">
        <f t="shared" si="886"/>
        <v>2024</v>
      </c>
      <c r="V8089" t="str">
        <f t="shared" si="887"/>
        <v>5-10</v>
      </c>
      <c r="W8089" t="str">
        <f t="shared" si="888"/>
        <v>Slow</v>
      </c>
    </row>
    <row r="8090" spans="1:23" x14ac:dyDescent="0.3">
      <c r="A8090">
        <v>608089</v>
      </c>
      <c r="B8090">
        <v>91919</v>
      </c>
      <c r="C8090">
        <v>19</v>
      </c>
      <c r="D8090" t="s">
        <v>7</v>
      </c>
      <c r="E8090" t="s">
        <v>11</v>
      </c>
      <c r="F8090" t="s">
        <v>18</v>
      </c>
      <c r="G8090" t="s">
        <v>25</v>
      </c>
      <c r="H8090" s="1">
        <v>44650</v>
      </c>
      <c r="I8090" t="s">
        <v>34</v>
      </c>
      <c r="J8090">
        <v>65</v>
      </c>
      <c r="K8090">
        <v>10.3</v>
      </c>
      <c r="L8090">
        <v>1143.96</v>
      </c>
      <c r="M8090">
        <v>24.52</v>
      </c>
      <c r="N8090" t="s">
        <v>48</v>
      </c>
      <c r="O8090">
        <v>5</v>
      </c>
      <c r="P8090" t="str" cm="1">
        <f t="array" ref="P8090">_xlfn.IFS(C8090&lt;25,"18-24", C8090&lt;=35,"25-35", C8090&lt;=50,"36-50",TRUE,"50+")</f>
        <v>18-24</v>
      </c>
      <c r="Q8090" t="str">
        <f t="shared" si="882"/>
        <v>new</v>
      </c>
      <c r="R8090" t="str">
        <f t="shared" si="883"/>
        <v>high value</v>
      </c>
      <c r="S8090" t="str">
        <f t="shared" si="884"/>
        <v>High</v>
      </c>
      <c r="T8090" t="str">
        <f t="shared" si="885"/>
        <v>Mar</v>
      </c>
      <c r="U8090">
        <f t="shared" si="886"/>
        <v>2022</v>
      </c>
      <c r="V8090" t="str">
        <f t="shared" si="887"/>
        <v>10-15</v>
      </c>
      <c r="W8090" t="str">
        <f t="shared" si="888"/>
        <v>Slow</v>
      </c>
    </row>
    <row r="8091" spans="1:23" x14ac:dyDescent="0.3">
      <c r="A8091">
        <v>608090</v>
      </c>
      <c r="B8091">
        <v>53449</v>
      </c>
      <c r="C8091">
        <v>28</v>
      </c>
      <c r="D8091" t="s">
        <v>4</v>
      </c>
      <c r="E8091" t="s">
        <v>8</v>
      </c>
      <c r="F8091" t="s">
        <v>22</v>
      </c>
      <c r="G8091" t="s">
        <v>27</v>
      </c>
      <c r="H8091" s="1">
        <v>44705</v>
      </c>
      <c r="I8091" t="s">
        <v>33</v>
      </c>
      <c r="J8091">
        <v>52</v>
      </c>
      <c r="K8091">
        <v>4.5999999999999996</v>
      </c>
      <c r="L8091">
        <v>426.12</v>
      </c>
      <c r="M8091">
        <v>44.79</v>
      </c>
      <c r="N8091" t="s">
        <v>47</v>
      </c>
      <c r="O8091">
        <v>1</v>
      </c>
      <c r="P8091" t="str" cm="1">
        <f t="array" ref="P8091">_xlfn.IFS(C8091&lt;25,"18-24", C8091&lt;=35,"25-35", C8091&lt;=50,"36-50",TRUE,"50+")</f>
        <v>25-35</v>
      </c>
      <c r="Q8091" t="str">
        <f t="shared" si="882"/>
        <v>new</v>
      </c>
      <c r="R8091" t="str">
        <f t="shared" si="883"/>
        <v>medium</v>
      </c>
      <c r="S8091" t="str">
        <f t="shared" si="884"/>
        <v>Low</v>
      </c>
      <c r="T8091" t="str">
        <f t="shared" si="885"/>
        <v>May</v>
      </c>
      <c r="U8091">
        <f t="shared" si="886"/>
        <v>2022</v>
      </c>
      <c r="V8091" t="str">
        <f t="shared" si="887"/>
        <v>0-5</v>
      </c>
      <c r="W8091" t="str">
        <f t="shared" si="888"/>
        <v>Slow</v>
      </c>
    </row>
    <row r="8092" spans="1:23" x14ac:dyDescent="0.3">
      <c r="A8092">
        <v>608091</v>
      </c>
      <c r="B8092">
        <v>81610</v>
      </c>
      <c r="C8092">
        <v>31</v>
      </c>
      <c r="D8092" t="s">
        <v>7</v>
      </c>
      <c r="E8092" t="s">
        <v>16</v>
      </c>
      <c r="F8092" t="s">
        <v>32</v>
      </c>
      <c r="G8092" t="s">
        <v>21</v>
      </c>
      <c r="H8092" s="1">
        <v>45012</v>
      </c>
      <c r="I8092" t="s">
        <v>33</v>
      </c>
      <c r="J8092">
        <v>88</v>
      </c>
      <c r="K8092">
        <v>12.4</v>
      </c>
      <c r="L8092">
        <v>1120.3499999999999</v>
      </c>
      <c r="M8092">
        <v>52.53</v>
      </c>
      <c r="N8092" t="s">
        <v>47</v>
      </c>
      <c r="O8092">
        <v>2</v>
      </c>
      <c r="P8092" t="str" cm="1">
        <f t="array" ref="P8092">_xlfn.IFS(C8092&lt;25,"18-24", C8092&lt;=35,"25-35", C8092&lt;=50,"36-50",TRUE,"50+")</f>
        <v>25-35</v>
      </c>
      <c r="Q8092" t="str">
        <f t="shared" si="882"/>
        <v>new</v>
      </c>
      <c r="R8092" t="str">
        <f t="shared" si="883"/>
        <v>high value</v>
      </c>
      <c r="S8092" t="str">
        <f t="shared" si="884"/>
        <v>Low</v>
      </c>
      <c r="T8092" t="str">
        <f t="shared" si="885"/>
        <v>Mar</v>
      </c>
      <c r="U8092">
        <f t="shared" si="886"/>
        <v>2023</v>
      </c>
      <c r="V8092" t="str">
        <f t="shared" si="887"/>
        <v>10-15</v>
      </c>
      <c r="W8092" t="str">
        <f t="shared" si="888"/>
        <v>Slow</v>
      </c>
    </row>
    <row r="8093" spans="1:23" x14ac:dyDescent="0.3">
      <c r="A8093">
        <v>608092</v>
      </c>
      <c r="B8093">
        <v>77745</v>
      </c>
      <c r="C8093">
        <v>62</v>
      </c>
      <c r="D8093" t="s">
        <v>4</v>
      </c>
      <c r="E8093" t="s">
        <v>16</v>
      </c>
      <c r="F8093" t="s">
        <v>18</v>
      </c>
      <c r="G8093" t="s">
        <v>27</v>
      </c>
      <c r="H8093" s="1">
        <v>44967</v>
      </c>
      <c r="I8093" t="s">
        <v>33</v>
      </c>
      <c r="J8093">
        <v>22</v>
      </c>
      <c r="K8093">
        <v>1.9</v>
      </c>
      <c r="L8093">
        <v>499.78</v>
      </c>
      <c r="M8093">
        <v>21.02</v>
      </c>
      <c r="N8093" t="s">
        <v>50</v>
      </c>
      <c r="O8093">
        <v>2</v>
      </c>
      <c r="P8093" t="str" cm="1">
        <f t="array" ref="P8093">_xlfn.IFS(C8093&lt;25,"18-24", C8093&lt;=35,"25-35", C8093&lt;=50,"36-50",TRUE,"50+")</f>
        <v>50+</v>
      </c>
      <c r="Q8093" t="str">
        <f t="shared" si="882"/>
        <v>new</v>
      </c>
      <c r="R8093" t="str">
        <f t="shared" si="883"/>
        <v>medium</v>
      </c>
      <c r="S8093" t="str">
        <f t="shared" si="884"/>
        <v>Low</v>
      </c>
      <c r="T8093" t="str">
        <f t="shared" si="885"/>
        <v>Feb</v>
      </c>
      <c r="U8093">
        <f t="shared" si="886"/>
        <v>2023</v>
      </c>
      <c r="V8093" t="str">
        <f t="shared" si="887"/>
        <v>0-5</v>
      </c>
      <c r="W8093" t="str">
        <f t="shared" si="888"/>
        <v>Fast</v>
      </c>
    </row>
    <row r="8094" spans="1:23" x14ac:dyDescent="0.3">
      <c r="A8094">
        <v>608093</v>
      </c>
      <c r="B8094">
        <v>81192</v>
      </c>
      <c r="C8094">
        <v>34</v>
      </c>
      <c r="D8094" t="s">
        <v>7</v>
      </c>
      <c r="E8094" t="s">
        <v>13</v>
      </c>
      <c r="F8094" t="s">
        <v>22</v>
      </c>
      <c r="G8094" t="s">
        <v>29</v>
      </c>
      <c r="H8094" s="1">
        <v>45139</v>
      </c>
      <c r="I8094" t="s">
        <v>33</v>
      </c>
      <c r="J8094">
        <v>67</v>
      </c>
      <c r="K8094">
        <v>9.9</v>
      </c>
      <c r="L8094">
        <v>461.21</v>
      </c>
      <c r="M8094">
        <v>83.02</v>
      </c>
      <c r="N8094" t="s">
        <v>50</v>
      </c>
      <c r="O8094">
        <v>4</v>
      </c>
      <c r="P8094" t="str" cm="1">
        <f t="array" ref="P8094">_xlfn.IFS(C8094&lt;25,"18-24", C8094&lt;=35,"25-35", C8094&lt;=50,"36-50",TRUE,"50+")</f>
        <v>25-35</v>
      </c>
      <c r="Q8094" t="str">
        <f t="shared" si="882"/>
        <v>new</v>
      </c>
      <c r="R8094" t="str">
        <f t="shared" si="883"/>
        <v>medium</v>
      </c>
      <c r="S8094" t="str">
        <f t="shared" si="884"/>
        <v>medium</v>
      </c>
      <c r="T8094" t="str">
        <f t="shared" si="885"/>
        <v>Aug</v>
      </c>
      <c r="U8094">
        <f t="shared" si="886"/>
        <v>2023</v>
      </c>
      <c r="V8094" t="str">
        <f t="shared" si="887"/>
        <v>5-10</v>
      </c>
      <c r="W8094" t="str">
        <f t="shared" si="888"/>
        <v>Slow</v>
      </c>
    </row>
    <row r="8095" spans="1:23" x14ac:dyDescent="0.3">
      <c r="A8095">
        <v>608094</v>
      </c>
      <c r="B8095">
        <v>65058</v>
      </c>
      <c r="C8095">
        <v>18</v>
      </c>
      <c r="D8095" t="s">
        <v>4</v>
      </c>
      <c r="E8095" t="s">
        <v>8</v>
      </c>
      <c r="F8095" t="s">
        <v>32</v>
      </c>
      <c r="G8095" t="s">
        <v>29</v>
      </c>
      <c r="H8095" s="1">
        <v>44615</v>
      </c>
      <c r="I8095" t="s">
        <v>33</v>
      </c>
      <c r="J8095">
        <v>36</v>
      </c>
      <c r="K8095">
        <v>2</v>
      </c>
      <c r="L8095">
        <v>602.69000000000005</v>
      </c>
      <c r="M8095">
        <v>20.82</v>
      </c>
      <c r="N8095" t="s">
        <v>47</v>
      </c>
      <c r="O8095">
        <v>1</v>
      </c>
      <c r="P8095" t="str" cm="1">
        <f t="array" ref="P8095">_xlfn.IFS(C8095&lt;25,"18-24", C8095&lt;=35,"25-35", C8095&lt;=50,"36-50",TRUE,"50+")</f>
        <v>18-24</v>
      </c>
      <c r="Q8095" t="str">
        <f t="shared" si="882"/>
        <v>new</v>
      </c>
      <c r="R8095" t="str">
        <f t="shared" si="883"/>
        <v>high value</v>
      </c>
      <c r="S8095" t="str">
        <f t="shared" si="884"/>
        <v>Low</v>
      </c>
      <c r="T8095" t="str">
        <f t="shared" si="885"/>
        <v>Feb</v>
      </c>
      <c r="U8095">
        <f t="shared" si="886"/>
        <v>2022</v>
      </c>
      <c r="V8095" t="str">
        <f t="shared" si="887"/>
        <v>0-5</v>
      </c>
      <c r="W8095" t="str">
        <f t="shared" si="888"/>
        <v>Medium</v>
      </c>
    </row>
    <row r="8096" spans="1:23" x14ac:dyDescent="0.3">
      <c r="A8096">
        <v>608095</v>
      </c>
      <c r="B8096">
        <v>66599</v>
      </c>
      <c r="C8096">
        <v>49</v>
      </c>
      <c r="D8096" t="s">
        <v>7</v>
      </c>
      <c r="E8096" t="s">
        <v>5</v>
      </c>
      <c r="F8096" t="s">
        <v>22</v>
      </c>
      <c r="G8096" t="s">
        <v>25</v>
      </c>
      <c r="H8096" s="1">
        <v>44625</v>
      </c>
      <c r="I8096" t="s">
        <v>34</v>
      </c>
      <c r="J8096">
        <v>46</v>
      </c>
      <c r="K8096">
        <v>3.2</v>
      </c>
      <c r="L8096">
        <v>804.12</v>
      </c>
      <c r="M8096">
        <v>26.05</v>
      </c>
      <c r="N8096" t="s">
        <v>48</v>
      </c>
      <c r="O8096">
        <v>5</v>
      </c>
      <c r="P8096" t="str" cm="1">
        <f t="array" ref="P8096">_xlfn.IFS(C8096&lt;25,"18-24", C8096&lt;=35,"25-35", C8096&lt;=50,"36-50",TRUE,"50+")</f>
        <v>36-50</v>
      </c>
      <c r="Q8096" t="str">
        <f t="shared" si="882"/>
        <v>new</v>
      </c>
      <c r="R8096" t="str">
        <f t="shared" si="883"/>
        <v>high value</v>
      </c>
      <c r="S8096" t="str">
        <f t="shared" si="884"/>
        <v>High</v>
      </c>
      <c r="T8096" t="str">
        <f t="shared" si="885"/>
        <v>Mar</v>
      </c>
      <c r="U8096">
        <f t="shared" si="886"/>
        <v>2022</v>
      </c>
      <c r="V8096" t="str">
        <f t="shared" si="887"/>
        <v>0-5</v>
      </c>
      <c r="W8096" t="str">
        <f t="shared" si="888"/>
        <v>Slow</v>
      </c>
    </row>
    <row r="8097" spans="1:23" x14ac:dyDescent="0.3">
      <c r="A8097">
        <v>608096</v>
      </c>
      <c r="B8097">
        <v>11911</v>
      </c>
      <c r="C8097">
        <v>35</v>
      </c>
      <c r="D8097" t="s">
        <v>4</v>
      </c>
      <c r="E8097" t="s">
        <v>15</v>
      </c>
      <c r="F8097" t="s">
        <v>32</v>
      </c>
      <c r="G8097" t="s">
        <v>27</v>
      </c>
      <c r="H8097" s="1">
        <v>45615</v>
      </c>
      <c r="I8097" t="s">
        <v>34</v>
      </c>
      <c r="J8097">
        <v>41</v>
      </c>
      <c r="K8097">
        <v>9.6</v>
      </c>
      <c r="L8097">
        <v>1091.55</v>
      </c>
      <c r="M8097">
        <v>119.88</v>
      </c>
      <c r="N8097" t="s">
        <v>49</v>
      </c>
      <c r="O8097">
        <v>5</v>
      </c>
      <c r="P8097" t="str" cm="1">
        <f t="array" ref="P8097">_xlfn.IFS(C8097&lt;25,"18-24", C8097&lt;=35,"25-35", C8097&lt;=50,"36-50",TRUE,"50+")</f>
        <v>25-35</v>
      </c>
      <c r="Q8097" t="str">
        <f t="shared" si="882"/>
        <v>new</v>
      </c>
      <c r="R8097" t="str">
        <f t="shared" si="883"/>
        <v>high value</v>
      </c>
      <c r="S8097" t="str">
        <f t="shared" si="884"/>
        <v>High</v>
      </c>
      <c r="T8097" t="str">
        <f t="shared" si="885"/>
        <v>Nov</v>
      </c>
      <c r="U8097">
        <f t="shared" si="886"/>
        <v>2024</v>
      </c>
      <c r="V8097" t="str">
        <f t="shared" si="887"/>
        <v>5-10</v>
      </c>
      <c r="W8097" t="str">
        <f t="shared" si="888"/>
        <v>Medium</v>
      </c>
    </row>
    <row r="8098" spans="1:23" x14ac:dyDescent="0.3">
      <c r="A8098">
        <v>608097</v>
      </c>
      <c r="B8098">
        <v>92000</v>
      </c>
      <c r="C8098">
        <v>24</v>
      </c>
      <c r="D8098" t="s">
        <v>7</v>
      </c>
      <c r="E8098" t="s">
        <v>15</v>
      </c>
      <c r="F8098" t="s">
        <v>28</v>
      </c>
      <c r="G8098" t="s">
        <v>29</v>
      </c>
      <c r="H8098" s="1">
        <v>45408</v>
      </c>
      <c r="I8098" t="s">
        <v>34</v>
      </c>
      <c r="J8098">
        <v>21</v>
      </c>
      <c r="K8098">
        <v>8</v>
      </c>
      <c r="L8098">
        <v>658.92</v>
      </c>
      <c r="M8098">
        <v>24.57</v>
      </c>
      <c r="N8098" t="s">
        <v>49</v>
      </c>
      <c r="O8098">
        <v>2</v>
      </c>
      <c r="P8098" t="str" cm="1">
        <f t="array" ref="P8098">_xlfn.IFS(C8098&lt;25,"18-24", C8098&lt;=35,"25-35", C8098&lt;=50,"36-50",TRUE,"50+")</f>
        <v>18-24</v>
      </c>
      <c r="Q8098" t="str">
        <f t="shared" si="882"/>
        <v>new</v>
      </c>
      <c r="R8098" t="str">
        <f t="shared" si="883"/>
        <v>high value</v>
      </c>
      <c r="S8098" t="str">
        <f t="shared" si="884"/>
        <v>Low</v>
      </c>
      <c r="T8098" t="str">
        <f t="shared" si="885"/>
        <v>Apr</v>
      </c>
      <c r="U8098">
        <f t="shared" si="886"/>
        <v>2024</v>
      </c>
      <c r="V8098" t="str">
        <f t="shared" si="887"/>
        <v>5-10</v>
      </c>
      <c r="W8098" t="str">
        <f t="shared" si="888"/>
        <v>Fast</v>
      </c>
    </row>
    <row r="8099" spans="1:23" x14ac:dyDescent="0.3">
      <c r="A8099">
        <v>608098</v>
      </c>
      <c r="B8099">
        <v>98055</v>
      </c>
      <c r="C8099">
        <v>47</v>
      </c>
      <c r="D8099" t="s">
        <v>7</v>
      </c>
      <c r="E8099" t="s">
        <v>8</v>
      </c>
      <c r="F8099" t="s">
        <v>30</v>
      </c>
      <c r="G8099" t="s">
        <v>31</v>
      </c>
      <c r="H8099" s="1">
        <v>44651</v>
      </c>
      <c r="I8099" t="s">
        <v>34</v>
      </c>
      <c r="J8099">
        <v>70</v>
      </c>
      <c r="K8099">
        <v>10.7</v>
      </c>
      <c r="L8099">
        <v>1019.31</v>
      </c>
      <c r="M8099">
        <v>114.52</v>
      </c>
      <c r="N8099" t="s">
        <v>47</v>
      </c>
      <c r="O8099">
        <v>5</v>
      </c>
      <c r="P8099" t="str" cm="1">
        <f t="array" ref="P8099">_xlfn.IFS(C8099&lt;25,"18-24", C8099&lt;=35,"25-35", C8099&lt;=50,"36-50",TRUE,"50+")</f>
        <v>36-50</v>
      </c>
      <c r="Q8099" t="str">
        <f t="shared" si="882"/>
        <v>new</v>
      </c>
      <c r="R8099" t="str">
        <f t="shared" si="883"/>
        <v>high value</v>
      </c>
      <c r="S8099" t="str">
        <f t="shared" si="884"/>
        <v>High</v>
      </c>
      <c r="T8099" t="str">
        <f t="shared" si="885"/>
        <v>Mar</v>
      </c>
      <c r="U8099">
        <f t="shared" si="886"/>
        <v>2022</v>
      </c>
      <c r="V8099" t="str">
        <f t="shared" si="887"/>
        <v>10-15</v>
      </c>
      <c r="W8099" t="str">
        <f t="shared" si="888"/>
        <v>Slow</v>
      </c>
    </row>
    <row r="8100" spans="1:23" x14ac:dyDescent="0.3">
      <c r="A8100">
        <v>608099</v>
      </c>
      <c r="B8100">
        <v>84784</v>
      </c>
      <c r="C8100">
        <v>38</v>
      </c>
      <c r="D8100" t="s">
        <v>7</v>
      </c>
      <c r="E8100" t="s">
        <v>16</v>
      </c>
      <c r="F8100" t="s">
        <v>18</v>
      </c>
      <c r="G8100" t="s">
        <v>31</v>
      </c>
      <c r="H8100" s="1">
        <v>45370</v>
      </c>
      <c r="I8100" t="s">
        <v>33</v>
      </c>
      <c r="J8100">
        <v>24</v>
      </c>
      <c r="K8100">
        <v>6.6</v>
      </c>
      <c r="L8100">
        <v>368.72</v>
      </c>
      <c r="M8100">
        <v>36.94</v>
      </c>
      <c r="N8100" t="s">
        <v>48</v>
      </c>
      <c r="O8100">
        <v>5</v>
      </c>
      <c r="P8100" t="str" cm="1">
        <f t="array" ref="P8100">_xlfn.IFS(C8100&lt;25,"18-24", C8100&lt;=35,"25-35", C8100&lt;=50,"36-50",TRUE,"50+")</f>
        <v>36-50</v>
      </c>
      <c r="Q8100" t="str">
        <f t="shared" si="882"/>
        <v>new</v>
      </c>
      <c r="R8100" t="str">
        <f t="shared" si="883"/>
        <v>medium</v>
      </c>
      <c r="S8100" t="str">
        <f t="shared" si="884"/>
        <v>High</v>
      </c>
      <c r="T8100" t="str">
        <f t="shared" si="885"/>
        <v>Mar</v>
      </c>
      <c r="U8100">
        <f t="shared" si="886"/>
        <v>2024</v>
      </c>
      <c r="V8100" t="str">
        <f t="shared" si="887"/>
        <v>5-10</v>
      </c>
      <c r="W8100" t="str">
        <f t="shared" si="888"/>
        <v>Fast</v>
      </c>
    </row>
    <row r="8101" spans="1:23" x14ac:dyDescent="0.3">
      <c r="A8101">
        <v>608100</v>
      </c>
      <c r="B8101">
        <v>65169</v>
      </c>
      <c r="C8101">
        <v>23</v>
      </c>
      <c r="D8101" t="s">
        <v>7</v>
      </c>
      <c r="E8101" t="s">
        <v>11</v>
      </c>
      <c r="F8101" t="s">
        <v>18</v>
      </c>
      <c r="G8101" t="s">
        <v>21</v>
      </c>
      <c r="H8101" s="1">
        <v>45604</v>
      </c>
      <c r="I8101" t="s">
        <v>34</v>
      </c>
      <c r="J8101">
        <v>22</v>
      </c>
      <c r="K8101">
        <v>14.6</v>
      </c>
      <c r="L8101">
        <v>175.81</v>
      </c>
      <c r="M8101">
        <v>110.79</v>
      </c>
      <c r="N8101" t="s">
        <v>47</v>
      </c>
      <c r="O8101">
        <v>1</v>
      </c>
      <c r="P8101" t="str" cm="1">
        <f t="array" ref="P8101">_xlfn.IFS(C8101&lt;25,"18-24", C8101&lt;=35,"25-35", C8101&lt;=50,"36-50",TRUE,"50+")</f>
        <v>18-24</v>
      </c>
      <c r="Q8101" t="str">
        <f t="shared" si="882"/>
        <v>new</v>
      </c>
      <c r="R8101" t="str">
        <f t="shared" si="883"/>
        <v>low</v>
      </c>
      <c r="S8101" t="str">
        <f t="shared" si="884"/>
        <v>Low</v>
      </c>
      <c r="T8101" t="str">
        <f t="shared" si="885"/>
        <v>Nov</v>
      </c>
      <c r="U8101">
        <f t="shared" si="886"/>
        <v>2024</v>
      </c>
      <c r="V8101" t="str">
        <f t="shared" si="887"/>
        <v>10-15</v>
      </c>
      <c r="W8101" t="str">
        <f t="shared" si="888"/>
        <v>Fast</v>
      </c>
    </row>
    <row r="8102" spans="1:23" x14ac:dyDescent="0.3">
      <c r="A8102">
        <v>608101</v>
      </c>
      <c r="B8102">
        <v>98439</v>
      </c>
      <c r="C8102">
        <v>48</v>
      </c>
      <c r="D8102" t="s">
        <v>4</v>
      </c>
      <c r="E8102" t="s">
        <v>13</v>
      </c>
      <c r="F8102" t="s">
        <v>24</v>
      </c>
      <c r="G8102" t="s">
        <v>23</v>
      </c>
      <c r="H8102" s="1">
        <v>45568</v>
      </c>
      <c r="I8102" t="s">
        <v>34</v>
      </c>
      <c r="J8102">
        <v>35</v>
      </c>
      <c r="K8102">
        <v>4</v>
      </c>
      <c r="L8102">
        <v>810.8</v>
      </c>
      <c r="M8102">
        <v>20.43</v>
      </c>
      <c r="N8102" t="s">
        <v>47</v>
      </c>
      <c r="O8102">
        <v>2</v>
      </c>
      <c r="P8102" t="str" cm="1">
        <f t="array" ref="P8102">_xlfn.IFS(C8102&lt;25,"18-24", C8102&lt;=35,"25-35", C8102&lt;=50,"36-50",TRUE,"50+")</f>
        <v>36-50</v>
      </c>
      <c r="Q8102" t="str">
        <f t="shared" si="882"/>
        <v>new</v>
      </c>
      <c r="R8102" t="str">
        <f t="shared" si="883"/>
        <v>high value</v>
      </c>
      <c r="S8102" t="str">
        <f t="shared" si="884"/>
        <v>Low</v>
      </c>
      <c r="T8102" t="str">
        <f t="shared" si="885"/>
        <v>Oct</v>
      </c>
      <c r="U8102">
        <f t="shared" si="886"/>
        <v>2024</v>
      </c>
      <c r="V8102" t="str">
        <f t="shared" si="887"/>
        <v>0-5</v>
      </c>
      <c r="W8102" t="str">
        <f t="shared" si="888"/>
        <v>Medium</v>
      </c>
    </row>
    <row r="8103" spans="1:23" x14ac:dyDescent="0.3">
      <c r="A8103">
        <v>608102</v>
      </c>
      <c r="B8103">
        <v>79147</v>
      </c>
      <c r="C8103">
        <v>62</v>
      </c>
      <c r="D8103" t="s">
        <v>7</v>
      </c>
      <c r="E8103" t="s">
        <v>11</v>
      </c>
      <c r="F8103" t="s">
        <v>24</v>
      </c>
      <c r="G8103" t="s">
        <v>23</v>
      </c>
      <c r="H8103" s="1">
        <v>45605</v>
      </c>
      <c r="I8103" t="s">
        <v>34</v>
      </c>
      <c r="J8103">
        <v>23</v>
      </c>
      <c r="K8103">
        <v>8.9</v>
      </c>
      <c r="L8103">
        <v>1117.06</v>
      </c>
      <c r="M8103">
        <v>41.25</v>
      </c>
      <c r="N8103" t="s">
        <v>48</v>
      </c>
      <c r="O8103">
        <v>1</v>
      </c>
      <c r="P8103" t="str" cm="1">
        <f t="array" ref="P8103">_xlfn.IFS(C8103&lt;25,"18-24", C8103&lt;=35,"25-35", C8103&lt;=50,"36-50",TRUE,"50+")</f>
        <v>50+</v>
      </c>
      <c r="Q8103" t="str">
        <f t="shared" si="882"/>
        <v>new</v>
      </c>
      <c r="R8103" t="str">
        <f t="shared" si="883"/>
        <v>high value</v>
      </c>
      <c r="S8103" t="str">
        <f t="shared" si="884"/>
        <v>Low</v>
      </c>
      <c r="T8103" t="str">
        <f t="shared" si="885"/>
        <v>Nov</v>
      </c>
      <c r="U8103">
        <f t="shared" si="886"/>
        <v>2024</v>
      </c>
      <c r="V8103" t="str">
        <f t="shared" si="887"/>
        <v>5-10</v>
      </c>
      <c r="W8103" t="str">
        <f t="shared" si="888"/>
        <v>Fast</v>
      </c>
    </row>
    <row r="8104" spans="1:23" x14ac:dyDescent="0.3">
      <c r="A8104">
        <v>608103</v>
      </c>
      <c r="B8104">
        <v>87664</v>
      </c>
      <c r="C8104">
        <v>24</v>
      </c>
      <c r="D8104" t="s">
        <v>7</v>
      </c>
      <c r="E8104" t="s">
        <v>13</v>
      </c>
      <c r="F8104" t="s">
        <v>19</v>
      </c>
      <c r="G8104" t="s">
        <v>31</v>
      </c>
      <c r="H8104" s="1">
        <v>44705</v>
      </c>
      <c r="I8104" t="s">
        <v>34</v>
      </c>
      <c r="J8104">
        <v>81</v>
      </c>
      <c r="K8104">
        <v>2</v>
      </c>
      <c r="L8104">
        <v>1211.9000000000001</v>
      </c>
      <c r="M8104">
        <v>21.94</v>
      </c>
      <c r="N8104" t="s">
        <v>47</v>
      </c>
      <c r="O8104">
        <v>5</v>
      </c>
      <c r="P8104" t="str" cm="1">
        <f t="array" ref="P8104">_xlfn.IFS(C8104&lt;25,"18-24", C8104&lt;=35,"25-35", C8104&lt;=50,"36-50",TRUE,"50+")</f>
        <v>18-24</v>
      </c>
      <c r="Q8104" t="str">
        <f t="shared" si="882"/>
        <v>new</v>
      </c>
      <c r="R8104" t="str">
        <f t="shared" si="883"/>
        <v>high value</v>
      </c>
      <c r="S8104" t="str">
        <f t="shared" si="884"/>
        <v>High</v>
      </c>
      <c r="T8104" t="str">
        <f t="shared" si="885"/>
        <v>May</v>
      </c>
      <c r="U8104">
        <f t="shared" si="886"/>
        <v>2022</v>
      </c>
      <c r="V8104" t="str">
        <f t="shared" si="887"/>
        <v>0-5</v>
      </c>
      <c r="W8104" t="str">
        <f t="shared" si="888"/>
        <v>Slow</v>
      </c>
    </row>
    <row r="8105" spans="1:23" x14ac:dyDescent="0.3">
      <c r="A8105">
        <v>608104</v>
      </c>
      <c r="B8105">
        <v>43744</v>
      </c>
      <c r="C8105">
        <v>36</v>
      </c>
      <c r="D8105" t="s">
        <v>7</v>
      </c>
      <c r="E8105" t="s">
        <v>8</v>
      </c>
      <c r="F8105" t="s">
        <v>24</v>
      </c>
      <c r="G8105" t="s">
        <v>31</v>
      </c>
      <c r="H8105" s="1">
        <v>45034</v>
      </c>
      <c r="I8105" t="s">
        <v>34</v>
      </c>
      <c r="J8105">
        <v>42</v>
      </c>
      <c r="K8105">
        <v>4.5999999999999996</v>
      </c>
      <c r="L8105">
        <v>176.03</v>
      </c>
      <c r="M8105">
        <v>56.67</v>
      </c>
      <c r="N8105" t="s">
        <v>50</v>
      </c>
      <c r="O8105">
        <v>1</v>
      </c>
      <c r="P8105" t="str" cm="1">
        <f t="array" ref="P8105">_xlfn.IFS(C8105&lt;25,"18-24", C8105&lt;=35,"25-35", C8105&lt;=50,"36-50",TRUE,"50+")</f>
        <v>36-50</v>
      </c>
      <c r="Q8105" t="str">
        <f t="shared" si="882"/>
        <v>new</v>
      </c>
      <c r="R8105" t="str">
        <f t="shared" si="883"/>
        <v>low</v>
      </c>
      <c r="S8105" t="str">
        <f t="shared" si="884"/>
        <v>Low</v>
      </c>
      <c r="T8105" t="str">
        <f t="shared" si="885"/>
        <v>Apr</v>
      </c>
      <c r="U8105">
        <f t="shared" si="886"/>
        <v>2023</v>
      </c>
      <c r="V8105" t="str">
        <f t="shared" si="887"/>
        <v>0-5</v>
      </c>
      <c r="W8105" t="str">
        <f t="shared" si="888"/>
        <v>Medium</v>
      </c>
    </row>
    <row r="8106" spans="1:23" x14ac:dyDescent="0.3">
      <c r="A8106">
        <v>608105</v>
      </c>
      <c r="B8106">
        <v>60307</v>
      </c>
      <c r="C8106">
        <v>48</v>
      </c>
      <c r="D8106" t="s">
        <v>7</v>
      </c>
      <c r="E8106" t="s">
        <v>11</v>
      </c>
      <c r="F8106" t="s">
        <v>24</v>
      </c>
      <c r="G8106" t="s">
        <v>29</v>
      </c>
      <c r="H8106" s="1">
        <v>45466</v>
      </c>
      <c r="I8106" t="s">
        <v>34</v>
      </c>
      <c r="J8106">
        <v>47</v>
      </c>
      <c r="K8106">
        <v>12.4</v>
      </c>
      <c r="L8106">
        <v>1031.78</v>
      </c>
      <c r="M8106">
        <v>62.88</v>
      </c>
      <c r="N8106" t="s">
        <v>49</v>
      </c>
      <c r="O8106">
        <v>1</v>
      </c>
      <c r="P8106" t="str" cm="1">
        <f t="array" ref="P8106">_xlfn.IFS(C8106&lt;25,"18-24", C8106&lt;=35,"25-35", C8106&lt;=50,"36-50",TRUE,"50+")</f>
        <v>36-50</v>
      </c>
      <c r="Q8106" t="str">
        <f t="shared" si="882"/>
        <v>new</v>
      </c>
      <c r="R8106" t="str">
        <f t="shared" si="883"/>
        <v>high value</v>
      </c>
      <c r="S8106" t="str">
        <f t="shared" si="884"/>
        <v>Low</v>
      </c>
      <c r="T8106" t="str">
        <f t="shared" si="885"/>
        <v>Jun</v>
      </c>
      <c r="U8106">
        <f t="shared" si="886"/>
        <v>2024</v>
      </c>
      <c r="V8106" t="str">
        <f t="shared" si="887"/>
        <v>10-15</v>
      </c>
      <c r="W8106" t="str">
        <f t="shared" si="888"/>
        <v>Slow</v>
      </c>
    </row>
    <row r="8107" spans="1:23" x14ac:dyDescent="0.3">
      <c r="A8107">
        <v>608106</v>
      </c>
      <c r="B8107">
        <v>78509</v>
      </c>
      <c r="C8107">
        <v>34</v>
      </c>
      <c r="D8107" t="s">
        <v>7</v>
      </c>
      <c r="E8107" t="s">
        <v>11</v>
      </c>
      <c r="F8107" t="s">
        <v>24</v>
      </c>
      <c r="G8107" t="s">
        <v>31</v>
      </c>
      <c r="H8107" s="1">
        <v>45002</v>
      </c>
      <c r="I8107" t="s">
        <v>33</v>
      </c>
      <c r="J8107">
        <v>27</v>
      </c>
      <c r="K8107">
        <v>1.6</v>
      </c>
      <c r="L8107">
        <v>706.59</v>
      </c>
      <c r="M8107">
        <v>67.23</v>
      </c>
      <c r="N8107" t="s">
        <v>49</v>
      </c>
      <c r="O8107">
        <v>4</v>
      </c>
      <c r="P8107" t="str" cm="1">
        <f t="array" ref="P8107">_xlfn.IFS(C8107&lt;25,"18-24", C8107&lt;=35,"25-35", C8107&lt;=50,"36-50",TRUE,"50+")</f>
        <v>25-35</v>
      </c>
      <c r="Q8107" t="str">
        <f t="shared" si="882"/>
        <v>new</v>
      </c>
      <c r="R8107" t="str">
        <f t="shared" si="883"/>
        <v>high value</v>
      </c>
      <c r="S8107" t="str">
        <f t="shared" si="884"/>
        <v>medium</v>
      </c>
      <c r="T8107" t="str">
        <f t="shared" si="885"/>
        <v>Mar</v>
      </c>
      <c r="U8107">
        <f t="shared" si="886"/>
        <v>2023</v>
      </c>
      <c r="V8107" t="str">
        <f t="shared" si="887"/>
        <v>0-5</v>
      </c>
      <c r="W8107" t="str">
        <f t="shared" si="888"/>
        <v>Fast</v>
      </c>
    </row>
    <row r="8108" spans="1:23" x14ac:dyDescent="0.3">
      <c r="A8108">
        <v>608107</v>
      </c>
      <c r="B8108">
        <v>78675</v>
      </c>
      <c r="C8108">
        <v>54</v>
      </c>
      <c r="D8108" t="s">
        <v>4</v>
      </c>
      <c r="E8108" t="s">
        <v>8</v>
      </c>
      <c r="F8108" t="s">
        <v>28</v>
      </c>
      <c r="G8108" t="s">
        <v>25</v>
      </c>
      <c r="H8108" s="1">
        <v>45106</v>
      </c>
      <c r="I8108" t="s">
        <v>34</v>
      </c>
      <c r="J8108">
        <v>79</v>
      </c>
      <c r="K8108">
        <v>9.1</v>
      </c>
      <c r="L8108">
        <v>413.34</v>
      </c>
      <c r="M8108">
        <v>83.1</v>
      </c>
      <c r="N8108" t="s">
        <v>50</v>
      </c>
      <c r="O8108">
        <v>4</v>
      </c>
      <c r="P8108" t="str" cm="1">
        <f t="array" ref="P8108">_xlfn.IFS(C8108&lt;25,"18-24", C8108&lt;=35,"25-35", C8108&lt;=50,"36-50",TRUE,"50+")</f>
        <v>50+</v>
      </c>
      <c r="Q8108" t="str">
        <f t="shared" si="882"/>
        <v>new</v>
      </c>
      <c r="R8108" t="str">
        <f t="shared" si="883"/>
        <v>medium</v>
      </c>
      <c r="S8108" t="str">
        <f t="shared" si="884"/>
        <v>medium</v>
      </c>
      <c r="T8108" t="str">
        <f t="shared" si="885"/>
        <v>Jun</v>
      </c>
      <c r="U8108">
        <f t="shared" si="886"/>
        <v>2023</v>
      </c>
      <c r="V8108" t="str">
        <f t="shared" si="887"/>
        <v>5-10</v>
      </c>
      <c r="W8108" t="str">
        <f t="shared" si="888"/>
        <v>Slow</v>
      </c>
    </row>
    <row r="8109" spans="1:23" x14ac:dyDescent="0.3">
      <c r="A8109">
        <v>608108</v>
      </c>
      <c r="B8109">
        <v>98088</v>
      </c>
      <c r="C8109">
        <v>45</v>
      </c>
      <c r="D8109" t="s">
        <v>4</v>
      </c>
      <c r="E8109" t="s">
        <v>11</v>
      </c>
      <c r="F8109" t="s">
        <v>18</v>
      </c>
      <c r="G8109" t="s">
        <v>27</v>
      </c>
      <c r="H8109" s="1">
        <v>44937</v>
      </c>
      <c r="I8109" t="s">
        <v>34</v>
      </c>
      <c r="J8109">
        <v>61</v>
      </c>
      <c r="K8109">
        <v>2.7</v>
      </c>
      <c r="L8109">
        <v>1306.54</v>
      </c>
      <c r="M8109">
        <v>27.06</v>
      </c>
      <c r="N8109" t="s">
        <v>47</v>
      </c>
      <c r="O8109">
        <v>3</v>
      </c>
      <c r="P8109" t="str" cm="1">
        <f t="array" ref="P8109">_xlfn.IFS(C8109&lt;25,"18-24", C8109&lt;=35,"25-35", C8109&lt;=50,"36-50",TRUE,"50+")</f>
        <v>36-50</v>
      </c>
      <c r="Q8109" t="str">
        <f t="shared" si="882"/>
        <v>new</v>
      </c>
      <c r="R8109" t="str">
        <f t="shared" si="883"/>
        <v>high value</v>
      </c>
      <c r="S8109" t="str">
        <f t="shared" si="884"/>
        <v>medium</v>
      </c>
      <c r="T8109" t="str">
        <f t="shared" si="885"/>
        <v>Jan</v>
      </c>
      <c r="U8109">
        <f t="shared" si="886"/>
        <v>2023</v>
      </c>
      <c r="V8109" t="str">
        <f t="shared" si="887"/>
        <v>0-5</v>
      </c>
      <c r="W8109" t="str">
        <f t="shared" si="888"/>
        <v>Slow</v>
      </c>
    </row>
    <row r="8110" spans="1:23" x14ac:dyDescent="0.3">
      <c r="A8110">
        <v>608109</v>
      </c>
      <c r="B8110">
        <v>68149</v>
      </c>
      <c r="C8110">
        <v>64</v>
      </c>
      <c r="D8110" t="s">
        <v>4</v>
      </c>
      <c r="E8110" t="s">
        <v>8</v>
      </c>
      <c r="F8110" t="s">
        <v>18</v>
      </c>
      <c r="G8110" t="s">
        <v>25</v>
      </c>
      <c r="H8110" s="1">
        <v>44777</v>
      </c>
      <c r="I8110" t="s">
        <v>34</v>
      </c>
      <c r="J8110">
        <v>26</v>
      </c>
      <c r="K8110">
        <v>6.8</v>
      </c>
      <c r="L8110">
        <v>904.15</v>
      </c>
      <c r="M8110">
        <v>20.82</v>
      </c>
      <c r="N8110" t="s">
        <v>48</v>
      </c>
      <c r="O8110">
        <v>5</v>
      </c>
      <c r="P8110" t="str" cm="1">
        <f t="array" ref="P8110">_xlfn.IFS(C8110&lt;25,"18-24", C8110&lt;=35,"25-35", C8110&lt;=50,"36-50",TRUE,"50+")</f>
        <v>50+</v>
      </c>
      <c r="Q8110" t="str">
        <f t="shared" si="882"/>
        <v>new</v>
      </c>
      <c r="R8110" t="str">
        <f t="shared" si="883"/>
        <v>high value</v>
      </c>
      <c r="S8110" t="str">
        <f t="shared" si="884"/>
        <v>High</v>
      </c>
      <c r="T8110" t="str">
        <f t="shared" si="885"/>
        <v>Aug</v>
      </c>
      <c r="U8110">
        <f t="shared" si="886"/>
        <v>2022</v>
      </c>
      <c r="V8110" t="str">
        <f t="shared" si="887"/>
        <v>5-10</v>
      </c>
      <c r="W8110" t="str">
        <f t="shared" si="888"/>
        <v>Fast</v>
      </c>
    </row>
    <row r="8111" spans="1:23" x14ac:dyDescent="0.3">
      <c r="A8111">
        <v>608110</v>
      </c>
      <c r="B8111">
        <v>37711</v>
      </c>
      <c r="C8111">
        <v>55</v>
      </c>
      <c r="D8111" t="s">
        <v>4</v>
      </c>
      <c r="E8111" t="s">
        <v>5</v>
      </c>
      <c r="F8111" t="s">
        <v>30</v>
      </c>
      <c r="G8111" t="s">
        <v>25</v>
      </c>
      <c r="H8111" s="1">
        <v>44938</v>
      </c>
      <c r="I8111" t="s">
        <v>34</v>
      </c>
      <c r="J8111">
        <v>82</v>
      </c>
      <c r="K8111">
        <v>14</v>
      </c>
      <c r="L8111">
        <v>959.95</v>
      </c>
      <c r="M8111">
        <v>110.56</v>
      </c>
      <c r="N8111" t="s">
        <v>47</v>
      </c>
      <c r="O8111">
        <v>5</v>
      </c>
      <c r="P8111" t="str" cm="1">
        <f t="array" ref="P8111">_xlfn.IFS(C8111&lt;25,"18-24", C8111&lt;=35,"25-35", C8111&lt;=50,"36-50",TRUE,"50+")</f>
        <v>50+</v>
      </c>
      <c r="Q8111" t="str">
        <f t="shared" si="882"/>
        <v>new</v>
      </c>
      <c r="R8111" t="str">
        <f t="shared" si="883"/>
        <v>high value</v>
      </c>
      <c r="S8111" t="str">
        <f t="shared" si="884"/>
        <v>High</v>
      </c>
      <c r="T8111" t="str">
        <f t="shared" si="885"/>
        <v>Jan</v>
      </c>
      <c r="U8111">
        <f t="shared" si="886"/>
        <v>2023</v>
      </c>
      <c r="V8111" t="str">
        <f t="shared" si="887"/>
        <v>10-15</v>
      </c>
      <c r="W8111" t="str">
        <f t="shared" si="888"/>
        <v>Slow</v>
      </c>
    </row>
    <row r="8112" spans="1:23" x14ac:dyDescent="0.3">
      <c r="A8112">
        <v>608111</v>
      </c>
      <c r="B8112">
        <v>59528</v>
      </c>
      <c r="C8112">
        <v>41</v>
      </c>
      <c r="D8112" t="s">
        <v>4</v>
      </c>
      <c r="E8112" t="s">
        <v>8</v>
      </c>
      <c r="F8112" t="s">
        <v>18</v>
      </c>
      <c r="G8112" t="s">
        <v>29</v>
      </c>
      <c r="H8112" s="1">
        <v>45308</v>
      </c>
      <c r="I8112" t="s">
        <v>34</v>
      </c>
      <c r="J8112">
        <v>72</v>
      </c>
      <c r="K8112">
        <v>4.5999999999999996</v>
      </c>
      <c r="L8112">
        <v>724.83</v>
      </c>
      <c r="M8112">
        <v>36.03</v>
      </c>
      <c r="N8112" t="s">
        <v>47</v>
      </c>
      <c r="O8112">
        <v>1</v>
      </c>
      <c r="P8112" t="str" cm="1">
        <f t="array" ref="P8112">_xlfn.IFS(C8112&lt;25,"18-24", C8112&lt;=35,"25-35", C8112&lt;=50,"36-50",TRUE,"50+")</f>
        <v>36-50</v>
      </c>
      <c r="Q8112" t="str">
        <f t="shared" si="882"/>
        <v>new</v>
      </c>
      <c r="R8112" t="str">
        <f t="shared" si="883"/>
        <v>high value</v>
      </c>
      <c r="S8112" t="str">
        <f t="shared" si="884"/>
        <v>Low</v>
      </c>
      <c r="T8112" t="str">
        <f t="shared" si="885"/>
        <v>Jan</v>
      </c>
      <c r="U8112">
        <f t="shared" si="886"/>
        <v>2024</v>
      </c>
      <c r="V8112" t="str">
        <f t="shared" si="887"/>
        <v>0-5</v>
      </c>
      <c r="W8112" t="str">
        <f t="shared" si="888"/>
        <v>Slow</v>
      </c>
    </row>
    <row r="8113" spans="1:23" x14ac:dyDescent="0.3">
      <c r="A8113">
        <v>608112</v>
      </c>
      <c r="B8113">
        <v>98704</v>
      </c>
      <c r="C8113">
        <v>20</v>
      </c>
      <c r="D8113" t="s">
        <v>4</v>
      </c>
      <c r="E8113" t="s">
        <v>16</v>
      </c>
      <c r="F8113" t="s">
        <v>18</v>
      </c>
      <c r="G8113" t="s">
        <v>27</v>
      </c>
      <c r="H8113" s="1">
        <v>44911</v>
      </c>
      <c r="I8113" t="s">
        <v>34</v>
      </c>
      <c r="J8113">
        <v>64</v>
      </c>
      <c r="K8113">
        <v>11.5</v>
      </c>
      <c r="L8113">
        <v>1273.52</v>
      </c>
      <c r="M8113">
        <v>93.84</v>
      </c>
      <c r="N8113" t="s">
        <v>50</v>
      </c>
      <c r="O8113">
        <v>4</v>
      </c>
      <c r="P8113" t="str" cm="1">
        <f t="array" ref="P8113">_xlfn.IFS(C8113&lt;25,"18-24", C8113&lt;=35,"25-35", C8113&lt;=50,"36-50",TRUE,"50+")</f>
        <v>18-24</v>
      </c>
      <c r="Q8113" t="str">
        <f t="shared" si="882"/>
        <v>new</v>
      </c>
      <c r="R8113" t="str">
        <f t="shared" si="883"/>
        <v>high value</v>
      </c>
      <c r="S8113" t="str">
        <f t="shared" si="884"/>
        <v>medium</v>
      </c>
      <c r="T8113" t="str">
        <f t="shared" si="885"/>
        <v>Dec</v>
      </c>
      <c r="U8113">
        <f t="shared" si="886"/>
        <v>2022</v>
      </c>
      <c r="V8113" t="str">
        <f t="shared" si="887"/>
        <v>10-15</v>
      </c>
      <c r="W8113" t="str">
        <f t="shared" si="888"/>
        <v>Slow</v>
      </c>
    </row>
    <row r="8114" spans="1:23" x14ac:dyDescent="0.3">
      <c r="A8114">
        <v>608113</v>
      </c>
      <c r="B8114">
        <v>81398</v>
      </c>
      <c r="C8114">
        <v>62</v>
      </c>
      <c r="D8114" t="s">
        <v>7</v>
      </c>
      <c r="E8114" t="s">
        <v>13</v>
      </c>
      <c r="F8114" t="s">
        <v>18</v>
      </c>
      <c r="G8114" t="s">
        <v>23</v>
      </c>
      <c r="H8114" s="1">
        <v>44819</v>
      </c>
      <c r="I8114" t="s">
        <v>34</v>
      </c>
      <c r="J8114">
        <v>57</v>
      </c>
      <c r="K8114">
        <v>11</v>
      </c>
      <c r="L8114">
        <v>217.77</v>
      </c>
      <c r="M8114">
        <v>102.77</v>
      </c>
      <c r="N8114" t="s">
        <v>48</v>
      </c>
      <c r="O8114">
        <v>5</v>
      </c>
      <c r="P8114" t="str" cm="1">
        <f t="array" ref="P8114">_xlfn.IFS(C8114&lt;25,"18-24", C8114&lt;=35,"25-35", C8114&lt;=50,"36-50",TRUE,"50+")</f>
        <v>50+</v>
      </c>
      <c r="Q8114" t="str">
        <f t="shared" si="882"/>
        <v>new</v>
      </c>
      <c r="R8114" t="str">
        <f t="shared" si="883"/>
        <v>low</v>
      </c>
      <c r="S8114" t="str">
        <f t="shared" si="884"/>
        <v>High</v>
      </c>
      <c r="T8114" t="str">
        <f t="shared" si="885"/>
        <v>Sep</v>
      </c>
      <c r="U8114">
        <f t="shared" si="886"/>
        <v>2022</v>
      </c>
      <c r="V8114" t="str">
        <f t="shared" si="887"/>
        <v>10-15</v>
      </c>
      <c r="W8114" t="str">
        <f t="shared" si="888"/>
        <v>Slow</v>
      </c>
    </row>
    <row r="8115" spans="1:23" x14ac:dyDescent="0.3">
      <c r="A8115">
        <v>608114</v>
      </c>
      <c r="B8115">
        <v>80278</v>
      </c>
      <c r="C8115">
        <v>18</v>
      </c>
      <c r="D8115" t="s">
        <v>4</v>
      </c>
      <c r="E8115" t="s">
        <v>5</v>
      </c>
      <c r="F8115" t="s">
        <v>30</v>
      </c>
      <c r="G8115" t="s">
        <v>21</v>
      </c>
      <c r="H8115" s="1">
        <v>44954</v>
      </c>
      <c r="I8115" t="s">
        <v>33</v>
      </c>
      <c r="J8115">
        <v>72</v>
      </c>
      <c r="K8115">
        <v>13.9</v>
      </c>
      <c r="L8115">
        <v>1055.26</v>
      </c>
      <c r="M8115">
        <v>73.72</v>
      </c>
      <c r="N8115" t="s">
        <v>48</v>
      </c>
      <c r="O8115">
        <v>4</v>
      </c>
      <c r="P8115" t="str" cm="1">
        <f t="array" ref="P8115">_xlfn.IFS(C8115&lt;25,"18-24", C8115&lt;=35,"25-35", C8115&lt;=50,"36-50",TRUE,"50+")</f>
        <v>18-24</v>
      </c>
      <c r="Q8115" t="str">
        <f t="shared" si="882"/>
        <v>new</v>
      </c>
      <c r="R8115" t="str">
        <f t="shared" si="883"/>
        <v>high value</v>
      </c>
      <c r="S8115" t="str">
        <f t="shared" si="884"/>
        <v>medium</v>
      </c>
      <c r="T8115" t="str">
        <f t="shared" si="885"/>
        <v>Jan</v>
      </c>
      <c r="U8115">
        <f t="shared" si="886"/>
        <v>2023</v>
      </c>
      <c r="V8115" t="str">
        <f t="shared" si="887"/>
        <v>10-15</v>
      </c>
      <c r="W8115" t="str">
        <f t="shared" si="888"/>
        <v>Slow</v>
      </c>
    </row>
    <row r="8116" spans="1:23" x14ac:dyDescent="0.3">
      <c r="A8116">
        <v>608115</v>
      </c>
      <c r="B8116">
        <v>46859</v>
      </c>
      <c r="C8116">
        <v>54</v>
      </c>
      <c r="D8116" t="s">
        <v>7</v>
      </c>
      <c r="E8116" t="s">
        <v>8</v>
      </c>
      <c r="F8116" t="s">
        <v>22</v>
      </c>
      <c r="G8116" t="s">
        <v>27</v>
      </c>
      <c r="H8116" s="1">
        <v>45311</v>
      </c>
      <c r="I8116" t="s">
        <v>34</v>
      </c>
      <c r="J8116">
        <v>51</v>
      </c>
      <c r="K8116">
        <v>11.9</v>
      </c>
      <c r="L8116">
        <v>545.38</v>
      </c>
      <c r="M8116">
        <v>34.770000000000003</v>
      </c>
      <c r="N8116" t="s">
        <v>50</v>
      </c>
      <c r="O8116">
        <v>2</v>
      </c>
      <c r="P8116" t="str" cm="1">
        <f t="array" ref="P8116">_xlfn.IFS(C8116&lt;25,"18-24", C8116&lt;=35,"25-35", C8116&lt;=50,"36-50",TRUE,"50+")</f>
        <v>50+</v>
      </c>
      <c r="Q8116" t="str">
        <f t="shared" si="882"/>
        <v>repeat</v>
      </c>
      <c r="R8116" t="str">
        <f t="shared" si="883"/>
        <v>high value</v>
      </c>
      <c r="S8116" t="str">
        <f t="shared" si="884"/>
        <v>Low</v>
      </c>
      <c r="T8116" t="str">
        <f t="shared" si="885"/>
        <v>Jan</v>
      </c>
      <c r="U8116">
        <f t="shared" si="886"/>
        <v>2024</v>
      </c>
      <c r="V8116" t="str">
        <f t="shared" si="887"/>
        <v>10-15</v>
      </c>
      <c r="W8116" t="str">
        <f t="shared" si="888"/>
        <v>Slow</v>
      </c>
    </row>
    <row r="8117" spans="1:23" x14ac:dyDescent="0.3">
      <c r="A8117">
        <v>608116</v>
      </c>
      <c r="B8117">
        <v>81730</v>
      </c>
      <c r="C8117">
        <v>33</v>
      </c>
      <c r="D8117" t="s">
        <v>4</v>
      </c>
      <c r="E8117" t="s">
        <v>11</v>
      </c>
      <c r="F8117" t="s">
        <v>28</v>
      </c>
      <c r="G8117" t="s">
        <v>29</v>
      </c>
      <c r="H8117" s="1">
        <v>45524</v>
      </c>
      <c r="I8117" t="s">
        <v>33</v>
      </c>
      <c r="J8117">
        <v>25</v>
      </c>
      <c r="K8117">
        <v>6.3</v>
      </c>
      <c r="L8117">
        <v>572.94000000000005</v>
      </c>
      <c r="M8117">
        <v>47.27</v>
      </c>
      <c r="N8117" t="s">
        <v>47</v>
      </c>
      <c r="O8117">
        <v>2</v>
      </c>
      <c r="P8117" t="str" cm="1">
        <f t="array" ref="P8117">_xlfn.IFS(C8117&lt;25,"18-24", C8117&lt;=35,"25-35", C8117&lt;=50,"36-50",TRUE,"50+")</f>
        <v>25-35</v>
      </c>
      <c r="Q8117" t="str">
        <f t="shared" si="882"/>
        <v>new</v>
      </c>
      <c r="R8117" t="str">
        <f t="shared" si="883"/>
        <v>high value</v>
      </c>
      <c r="S8117" t="str">
        <f t="shared" si="884"/>
        <v>Low</v>
      </c>
      <c r="T8117" t="str">
        <f t="shared" si="885"/>
        <v>Aug</v>
      </c>
      <c r="U8117">
        <f t="shared" si="886"/>
        <v>2024</v>
      </c>
      <c r="V8117" t="str">
        <f t="shared" si="887"/>
        <v>5-10</v>
      </c>
      <c r="W8117" t="str">
        <f t="shared" si="888"/>
        <v>Fast</v>
      </c>
    </row>
    <row r="8118" spans="1:23" x14ac:dyDescent="0.3">
      <c r="A8118">
        <v>608117</v>
      </c>
      <c r="B8118">
        <v>45919</v>
      </c>
      <c r="C8118">
        <v>24</v>
      </c>
      <c r="D8118" t="s">
        <v>7</v>
      </c>
      <c r="E8118" t="s">
        <v>15</v>
      </c>
      <c r="F8118" t="s">
        <v>26</v>
      </c>
      <c r="G8118" t="s">
        <v>25</v>
      </c>
      <c r="H8118" s="1">
        <v>44743</v>
      </c>
      <c r="I8118" t="s">
        <v>34</v>
      </c>
      <c r="J8118">
        <v>66</v>
      </c>
      <c r="K8118">
        <v>1.7</v>
      </c>
      <c r="L8118">
        <v>330.48</v>
      </c>
      <c r="M8118">
        <v>50.45</v>
      </c>
      <c r="N8118" t="s">
        <v>49</v>
      </c>
      <c r="O8118">
        <v>3</v>
      </c>
      <c r="P8118" t="str" cm="1">
        <f t="array" ref="P8118">_xlfn.IFS(C8118&lt;25,"18-24", C8118&lt;=35,"25-35", C8118&lt;=50,"36-50",TRUE,"50+")</f>
        <v>18-24</v>
      </c>
      <c r="Q8118" t="str">
        <f t="shared" si="882"/>
        <v>new</v>
      </c>
      <c r="R8118" t="str">
        <f t="shared" si="883"/>
        <v>medium</v>
      </c>
      <c r="S8118" t="str">
        <f t="shared" si="884"/>
        <v>medium</v>
      </c>
      <c r="T8118" t="str">
        <f t="shared" si="885"/>
        <v>Jul</v>
      </c>
      <c r="U8118">
        <f t="shared" si="886"/>
        <v>2022</v>
      </c>
      <c r="V8118" t="str">
        <f t="shared" si="887"/>
        <v>0-5</v>
      </c>
      <c r="W8118" t="str">
        <f t="shared" si="888"/>
        <v>Slow</v>
      </c>
    </row>
    <row r="8119" spans="1:23" x14ac:dyDescent="0.3">
      <c r="A8119">
        <v>608118</v>
      </c>
      <c r="B8119">
        <v>82865</v>
      </c>
      <c r="C8119">
        <v>47</v>
      </c>
      <c r="D8119" t="s">
        <v>7</v>
      </c>
      <c r="E8119" t="s">
        <v>13</v>
      </c>
      <c r="F8119" t="s">
        <v>28</v>
      </c>
      <c r="G8119" t="s">
        <v>25</v>
      </c>
      <c r="H8119" s="1">
        <v>45420</v>
      </c>
      <c r="I8119" t="s">
        <v>33</v>
      </c>
      <c r="J8119">
        <v>23</v>
      </c>
      <c r="K8119">
        <v>11.2</v>
      </c>
      <c r="L8119">
        <v>1312.64</v>
      </c>
      <c r="M8119">
        <v>91.86</v>
      </c>
      <c r="N8119" t="s">
        <v>47</v>
      </c>
      <c r="O8119">
        <v>4</v>
      </c>
      <c r="P8119" t="str" cm="1">
        <f t="array" ref="P8119">_xlfn.IFS(C8119&lt;25,"18-24", C8119&lt;=35,"25-35", C8119&lt;=50,"36-50",TRUE,"50+")</f>
        <v>36-50</v>
      </c>
      <c r="Q8119" t="str">
        <f t="shared" si="882"/>
        <v>new</v>
      </c>
      <c r="R8119" t="str">
        <f t="shared" si="883"/>
        <v>high value</v>
      </c>
      <c r="S8119" t="str">
        <f t="shared" si="884"/>
        <v>medium</v>
      </c>
      <c r="T8119" t="str">
        <f t="shared" si="885"/>
        <v>May</v>
      </c>
      <c r="U8119">
        <f t="shared" si="886"/>
        <v>2024</v>
      </c>
      <c r="V8119" t="str">
        <f t="shared" si="887"/>
        <v>10-15</v>
      </c>
      <c r="W8119" t="str">
        <f t="shared" si="888"/>
        <v>Fast</v>
      </c>
    </row>
    <row r="8120" spans="1:23" x14ac:dyDescent="0.3">
      <c r="A8120">
        <v>608119</v>
      </c>
      <c r="B8120">
        <v>97212</v>
      </c>
      <c r="C8120">
        <v>35</v>
      </c>
      <c r="D8120" t="s">
        <v>7</v>
      </c>
      <c r="E8120" t="s">
        <v>5</v>
      </c>
      <c r="F8120" t="s">
        <v>24</v>
      </c>
      <c r="G8120" t="s">
        <v>31</v>
      </c>
      <c r="H8120" s="1">
        <v>44790</v>
      </c>
      <c r="I8120" t="s">
        <v>34</v>
      </c>
      <c r="J8120">
        <v>48</v>
      </c>
      <c r="K8120">
        <v>6.8</v>
      </c>
      <c r="L8120">
        <v>269.04000000000002</v>
      </c>
      <c r="M8120">
        <v>43.68</v>
      </c>
      <c r="N8120" t="s">
        <v>48</v>
      </c>
      <c r="O8120">
        <v>5</v>
      </c>
      <c r="P8120" t="str" cm="1">
        <f t="array" ref="P8120">_xlfn.IFS(C8120&lt;25,"18-24", C8120&lt;=35,"25-35", C8120&lt;=50,"36-50",TRUE,"50+")</f>
        <v>25-35</v>
      </c>
      <c r="Q8120" t="str">
        <f t="shared" si="882"/>
        <v>new</v>
      </c>
      <c r="R8120" t="str">
        <f t="shared" si="883"/>
        <v>medium</v>
      </c>
      <c r="S8120" t="str">
        <f t="shared" si="884"/>
        <v>High</v>
      </c>
      <c r="T8120" t="str">
        <f t="shared" si="885"/>
        <v>Aug</v>
      </c>
      <c r="U8120">
        <f t="shared" si="886"/>
        <v>2022</v>
      </c>
      <c r="V8120" t="str">
        <f t="shared" si="887"/>
        <v>5-10</v>
      </c>
      <c r="W8120" t="str">
        <f t="shared" si="888"/>
        <v>Slow</v>
      </c>
    </row>
    <row r="8121" spans="1:23" x14ac:dyDescent="0.3">
      <c r="A8121">
        <v>608120</v>
      </c>
      <c r="B8121">
        <v>82861</v>
      </c>
      <c r="C8121">
        <v>42</v>
      </c>
      <c r="D8121" t="s">
        <v>7</v>
      </c>
      <c r="E8121" t="s">
        <v>11</v>
      </c>
      <c r="F8121" t="s">
        <v>26</v>
      </c>
      <c r="G8121" t="s">
        <v>25</v>
      </c>
      <c r="H8121" s="1">
        <v>44831</v>
      </c>
      <c r="I8121" t="s">
        <v>33</v>
      </c>
      <c r="J8121">
        <v>20</v>
      </c>
      <c r="K8121">
        <v>11.8</v>
      </c>
      <c r="L8121">
        <v>515.09</v>
      </c>
      <c r="M8121">
        <v>71.55</v>
      </c>
      <c r="N8121" t="s">
        <v>47</v>
      </c>
      <c r="O8121">
        <v>5</v>
      </c>
      <c r="P8121" t="str" cm="1">
        <f t="array" ref="P8121">_xlfn.IFS(C8121&lt;25,"18-24", C8121&lt;=35,"25-35", C8121&lt;=50,"36-50",TRUE,"50+")</f>
        <v>36-50</v>
      </c>
      <c r="Q8121" t="str">
        <f t="shared" si="882"/>
        <v>new</v>
      </c>
      <c r="R8121" t="str">
        <f t="shared" si="883"/>
        <v>high value</v>
      </c>
      <c r="S8121" t="str">
        <f t="shared" si="884"/>
        <v>High</v>
      </c>
      <c r="T8121" t="str">
        <f t="shared" si="885"/>
        <v>Sep</v>
      </c>
      <c r="U8121">
        <f t="shared" si="886"/>
        <v>2022</v>
      </c>
      <c r="V8121" t="str">
        <f t="shared" si="887"/>
        <v>10-15</v>
      </c>
      <c r="W8121" t="str">
        <f t="shared" si="888"/>
        <v>Fast</v>
      </c>
    </row>
    <row r="8122" spans="1:23" x14ac:dyDescent="0.3">
      <c r="A8122">
        <v>608121</v>
      </c>
      <c r="B8122">
        <v>36687</v>
      </c>
      <c r="C8122">
        <v>44</v>
      </c>
      <c r="D8122" t="s">
        <v>7</v>
      </c>
      <c r="E8122" t="s">
        <v>5</v>
      </c>
      <c r="F8122" t="s">
        <v>22</v>
      </c>
      <c r="G8122" t="s">
        <v>21</v>
      </c>
      <c r="H8122" s="1">
        <v>44928</v>
      </c>
      <c r="I8122" t="s">
        <v>34</v>
      </c>
      <c r="J8122">
        <v>42</v>
      </c>
      <c r="K8122">
        <v>13.2</v>
      </c>
      <c r="L8122">
        <v>552.92999999999995</v>
      </c>
      <c r="M8122">
        <v>109.64</v>
      </c>
      <c r="N8122" t="s">
        <v>50</v>
      </c>
      <c r="O8122">
        <v>2</v>
      </c>
      <c r="P8122" t="str" cm="1">
        <f t="array" ref="P8122">_xlfn.IFS(C8122&lt;25,"18-24", C8122&lt;=35,"25-35", C8122&lt;=50,"36-50",TRUE,"50+")</f>
        <v>36-50</v>
      </c>
      <c r="Q8122" t="str">
        <f t="shared" si="882"/>
        <v>new</v>
      </c>
      <c r="R8122" t="str">
        <f t="shared" si="883"/>
        <v>high value</v>
      </c>
      <c r="S8122" t="str">
        <f t="shared" si="884"/>
        <v>Low</v>
      </c>
      <c r="T8122" t="str">
        <f t="shared" si="885"/>
        <v>Jan</v>
      </c>
      <c r="U8122">
        <f t="shared" si="886"/>
        <v>2023</v>
      </c>
      <c r="V8122" t="str">
        <f t="shared" si="887"/>
        <v>10-15</v>
      </c>
      <c r="W8122" t="str">
        <f t="shared" si="888"/>
        <v>Medium</v>
      </c>
    </row>
    <row r="8123" spans="1:23" x14ac:dyDescent="0.3">
      <c r="A8123">
        <v>608122</v>
      </c>
      <c r="B8123">
        <v>79886</v>
      </c>
      <c r="C8123">
        <v>30</v>
      </c>
      <c r="D8123" t="s">
        <v>4</v>
      </c>
      <c r="E8123" t="s">
        <v>16</v>
      </c>
      <c r="F8123" t="s">
        <v>19</v>
      </c>
      <c r="G8123" t="s">
        <v>23</v>
      </c>
      <c r="H8123" s="1">
        <v>45178</v>
      </c>
      <c r="I8123" t="s">
        <v>34</v>
      </c>
      <c r="J8123">
        <v>26</v>
      </c>
      <c r="K8123">
        <v>4.2</v>
      </c>
      <c r="L8123">
        <v>836.85</v>
      </c>
      <c r="M8123">
        <v>35.340000000000003</v>
      </c>
      <c r="N8123" t="s">
        <v>50</v>
      </c>
      <c r="O8123">
        <v>3</v>
      </c>
      <c r="P8123" t="str" cm="1">
        <f t="array" ref="P8123">_xlfn.IFS(C8123&lt;25,"18-24", C8123&lt;=35,"25-35", C8123&lt;=50,"36-50",TRUE,"50+")</f>
        <v>25-35</v>
      </c>
      <c r="Q8123" t="str">
        <f t="shared" si="882"/>
        <v>new</v>
      </c>
      <c r="R8123" t="str">
        <f t="shared" si="883"/>
        <v>high value</v>
      </c>
      <c r="S8123" t="str">
        <f t="shared" si="884"/>
        <v>medium</v>
      </c>
      <c r="T8123" t="str">
        <f t="shared" si="885"/>
        <v>Sep</v>
      </c>
      <c r="U8123">
        <f t="shared" si="886"/>
        <v>2023</v>
      </c>
      <c r="V8123" t="str">
        <f t="shared" si="887"/>
        <v>0-5</v>
      </c>
      <c r="W8123" t="str">
        <f t="shared" si="888"/>
        <v>Fast</v>
      </c>
    </row>
    <row r="8124" spans="1:23" x14ac:dyDescent="0.3">
      <c r="A8124">
        <v>608123</v>
      </c>
      <c r="B8124">
        <v>46568</v>
      </c>
      <c r="C8124">
        <v>36</v>
      </c>
      <c r="D8124" t="s">
        <v>7</v>
      </c>
      <c r="E8124" t="s">
        <v>13</v>
      </c>
      <c r="F8124" t="s">
        <v>28</v>
      </c>
      <c r="G8124" t="s">
        <v>21</v>
      </c>
      <c r="H8124" s="1">
        <v>45446</v>
      </c>
      <c r="I8124" t="s">
        <v>34</v>
      </c>
      <c r="J8124">
        <v>62</v>
      </c>
      <c r="K8124">
        <v>5.4</v>
      </c>
      <c r="L8124">
        <v>1479.27</v>
      </c>
      <c r="M8124">
        <v>66.150000000000006</v>
      </c>
      <c r="N8124" t="s">
        <v>50</v>
      </c>
      <c r="O8124">
        <v>1</v>
      </c>
      <c r="P8124" t="str" cm="1">
        <f t="array" ref="P8124">_xlfn.IFS(C8124&lt;25,"18-24", C8124&lt;=35,"25-35", C8124&lt;=50,"36-50",TRUE,"50+")</f>
        <v>36-50</v>
      </c>
      <c r="Q8124" t="str">
        <f t="shared" si="882"/>
        <v>new</v>
      </c>
      <c r="R8124" t="str">
        <f t="shared" si="883"/>
        <v>high value</v>
      </c>
      <c r="S8124" t="str">
        <f t="shared" si="884"/>
        <v>Low</v>
      </c>
      <c r="T8124" t="str">
        <f t="shared" si="885"/>
        <v>Jun</v>
      </c>
      <c r="U8124">
        <f t="shared" si="886"/>
        <v>2024</v>
      </c>
      <c r="V8124" t="str">
        <f t="shared" si="887"/>
        <v>5-10</v>
      </c>
      <c r="W8124" t="str">
        <f t="shared" si="888"/>
        <v>Slow</v>
      </c>
    </row>
    <row r="8125" spans="1:23" x14ac:dyDescent="0.3">
      <c r="A8125">
        <v>608124</v>
      </c>
      <c r="B8125">
        <v>77854</v>
      </c>
      <c r="C8125">
        <v>40</v>
      </c>
      <c r="D8125" t="s">
        <v>7</v>
      </c>
      <c r="E8125" t="s">
        <v>13</v>
      </c>
      <c r="F8125" t="s">
        <v>22</v>
      </c>
      <c r="G8125" t="s">
        <v>21</v>
      </c>
      <c r="H8125" s="1">
        <v>45257</v>
      </c>
      <c r="I8125" t="s">
        <v>34</v>
      </c>
      <c r="J8125">
        <v>33</v>
      </c>
      <c r="K8125">
        <v>4.9000000000000004</v>
      </c>
      <c r="L8125">
        <v>551.89</v>
      </c>
      <c r="M8125">
        <v>31.21</v>
      </c>
      <c r="N8125" t="s">
        <v>48</v>
      </c>
      <c r="O8125">
        <v>5</v>
      </c>
      <c r="P8125" t="str" cm="1">
        <f t="array" ref="P8125">_xlfn.IFS(C8125&lt;25,"18-24", C8125&lt;=35,"25-35", C8125&lt;=50,"36-50",TRUE,"50+")</f>
        <v>36-50</v>
      </c>
      <c r="Q8125" t="str">
        <f t="shared" si="882"/>
        <v>repeat</v>
      </c>
      <c r="R8125" t="str">
        <f t="shared" si="883"/>
        <v>high value</v>
      </c>
      <c r="S8125" t="str">
        <f t="shared" si="884"/>
        <v>High</v>
      </c>
      <c r="T8125" t="str">
        <f t="shared" si="885"/>
        <v>Nov</v>
      </c>
      <c r="U8125">
        <f t="shared" si="886"/>
        <v>2023</v>
      </c>
      <c r="V8125" t="str">
        <f t="shared" si="887"/>
        <v>0-5</v>
      </c>
      <c r="W8125" t="str">
        <f t="shared" si="888"/>
        <v>Medium</v>
      </c>
    </row>
    <row r="8126" spans="1:23" x14ac:dyDescent="0.3">
      <c r="A8126">
        <v>608125</v>
      </c>
      <c r="B8126">
        <v>45273</v>
      </c>
      <c r="C8126">
        <v>48</v>
      </c>
      <c r="D8126" t="s">
        <v>7</v>
      </c>
      <c r="E8126" t="s">
        <v>16</v>
      </c>
      <c r="F8126" t="s">
        <v>19</v>
      </c>
      <c r="G8126" t="s">
        <v>23</v>
      </c>
      <c r="H8126" s="1">
        <v>44796</v>
      </c>
      <c r="I8126" t="s">
        <v>33</v>
      </c>
      <c r="J8126">
        <v>32</v>
      </c>
      <c r="K8126">
        <v>5.6</v>
      </c>
      <c r="L8126">
        <v>1414.29</v>
      </c>
      <c r="M8126">
        <v>61.99</v>
      </c>
      <c r="N8126" t="s">
        <v>49</v>
      </c>
      <c r="O8126">
        <v>2</v>
      </c>
      <c r="P8126" t="str" cm="1">
        <f t="array" ref="P8126">_xlfn.IFS(C8126&lt;25,"18-24", C8126&lt;=35,"25-35", C8126&lt;=50,"36-50",TRUE,"50+")</f>
        <v>36-50</v>
      </c>
      <c r="Q8126" t="str">
        <f t="shared" si="882"/>
        <v>new</v>
      </c>
      <c r="R8126" t="str">
        <f t="shared" si="883"/>
        <v>high value</v>
      </c>
      <c r="S8126" t="str">
        <f t="shared" si="884"/>
        <v>Low</v>
      </c>
      <c r="T8126" t="str">
        <f t="shared" si="885"/>
        <v>Aug</v>
      </c>
      <c r="U8126">
        <f t="shared" si="886"/>
        <v>2022</v>
      </c>
      <c r="V8126" t="str">
        <f t="shared" si="887"/>
        <v>5-10</v>
      </c>
      <c r="W8126" t="str">
        <f t="shared" si="888"/>
        <v>Medium</v>
      </c>
    </row>
    <row r="8127" spans="1:23" x14ac:dyDescent="0.3">
      <c r="A8127">
        <v>608126</v>
      </c>
      <c r="B8127">
        <v>53916</v>
      </c>
      <c r="C8127">
        <v>48</v>
      </c>
      <c r="D8127" t="s">
        <v>7</v>
      </c>
      <c r="E8127" t="s">
        <v>11</v>
      </c>
      <c r="F8127" t="s">
        <v>24</v>
      </c>
      <c r="G8127" t="s">
        <v>31</v>
      </c>
      <c r="H8127" s="1">
        <v>45616</v>
      </c>
      <c r="I8127" t="s">
        <v>34</v>
      </c>
      <c r="J8127">
        <v>21</v>
      </c>
      <c r="K8127">
        <v>7.1</v>
      </c>
      <c r="L8127">
        <v>177.77</v>
      </c>
      <c r="M8127">
        <v>37.799999999999997</v>
      </c>
      <c r="N8127" t="s">
        <v>49</v>
      </c>
      <c r="O8127">
        <v>2</v>
      </c>
      <c r="P8127" t="str" cm="1">
        <f t="array" ref="P8127">_xlfn.IFS(C8127&lt;25,"18-24", C8127&lt;=35,"25-35", C8127&lt;=50,"36-50",TRUE,"50+")</f>
        <v>36-50</v>
      </c>
      <c r="Q8127" t="str">
        <f t="shared" si="882"/>
        <v>new</v>
      </c>
      <c r="R8127" t="str">
        <f t="shared" si="883"/>
        <v>low</v>
      </c>
      <c r="S8127" t="str">
        <f t="shared" si="884"/>
        <v>Low</v>
      </c>
      <c r="T8127" t="str">
        <f t="shared" si="885"/>
        <v>Nov</v>
      </c>
      <c r="U8127">
        <f t="shared" si="886"/>
        <v>2024</v>
      </c>
      <c r="V8127" t="str">
        <f t="shared" si="887"/>
        <v>5-10</v>
      </c>
      <c r="W8127" t="str">
        <f t="shared" si="888"/>
        <v>Fast</v>
      </c>
    </row>
    <row r="8128" spans="1:23" x14ac:dyDescent="0.3">
      <c r="A8128">
        <v>608127</v>
      </c>
      <c r="B8128">
        <v>29540</v>
      </c>
      <c r="C8128">
        <v>56</v>
      </c>
      <c r="D8128" t="s">
        <v>4</v>
      </c>
      <c r="E8128" t="s">
        <v>13</v>
      </c>
      <c r="F8128" t="s">
        <v>32</v>
      </c>
      <c r="G8128" t="s">
        <v>31</v>
      </c>
      <c r="H8128" s="1">
        <v>45203</v>
      </c>
      <c r="I8128" t="s">
        <v>33</v>
      </c>
      <c r="J8128">
        <v>59</v>
      </c>
      <c r="K8128">
        <v>2.9</v>
      </c>
      <c r="L8128">
        <v>1347.97</v>
      </c>
      <c r="M8128">
        <v>101.77</v>
      </c>
      <c r="N8128" t="s">
        <v>49</v>
      </c>
      <c r="O8128">
        <v>4</v>
      </c>
      <c r="P8128" t="str" cm="1">
        <f t="array" ref="P8128">_xlfn.IFS(C8128&lt;25,"18-24", C8128&lt;=35,"25-35", C8128&lt;=50,"36-50",TRUE,"50+")</f>
        <v>50+</v>
      </c>
      <c r="Q8128" t="str">
        <f t="shared" si="882"/>
        <v>new</v>
      </c>
      <c r="R8128" t="str">
        <f t="shared" si="883"/>
        <v>high value</v>
      </c>
      <c r="S8128" t="str">
        <f t="shared" si="884"/>
        <v>medium</v>
      </c>
      <c r="T8128" t="str">
        <f t="shared" si="885"/>
        <v>Oct</v>
      </c>
      <c r="U8128">
        <f t="shared" si="886"/>
        <v>2023</v>
      </c>
      <c r="V8128" t="str">
        <f t="shared" si="887"/>
        <v>0-5</v>
      </c>
      <c r="W8128" t="str">
        <f t="shared" si="888"/>
        <v>Slow</v>
      </c>
    </row>
    <row r="8129" spans="1:23" x14ac:dyDescent="0.3">
      <c r="A8129">
        <v>608128</v>
      </c>
      <c r="B8129">
        <v>42966</v>
      </c>
      <c r="C8129">
        <v>18</v>
      </c>
      <c r="D8129" t="s">
        <v>4</v>
      </c>
      <c r="E8129" t="s">
        <v>8</v>
      </c>
      <c r="F8129" t="s">
        <v>30</v>
      </c>
      <c r="G8129" t="s">
        <v>27</v>
      </c>
      <c r="H8129" s="1">
        <v>44659</v>
      </c>
      <c r="I8129" t="s">
        <v>34</v>
      </c>
      <c r="J8129">
        <v>51</v>
      </c>
      <c r="K8129">
        <v>10.9</v>
      </c>
      <c r="L8129">
        <v>492.85</v>
      </c>
      <c r="M8129">
        <v>20.7</v>
      </c>
      <c r="N8129" t="s">
        <v>49</v>
      </c>
      <c r="O8129">
        <v>5</v>
      </c>
      <c r="P8129" t="str" cm="1">
        <f t="array" ref="P8129">_xlfn.IFS(C8129&lt;25,"18-24", C8129&lt;=35,"25-35", C8129&lt;=50,"36-50",TRUE,"50+")</f>
        <v>18-24</v>
      </c>
      <c r="Q8129" t="str">
        <f t="shared" si="882"/>
        <v>repeat</v>
      </c>
      <c r="R8129" t="str">
        <f t="shared" si="883"/>
        <v>medium</v>
      </c>
      <c r="S8129" t="str">
        <f t="shared" si="884"/>
        <v>High</v>
      </c>
      <c r="T8129" t="str">
        <f t="shared" si="885"/>
        <v>Apr</v>
      </c>
      <c r="U8129">
        <f t="shared" si="886"/>
        <v>2022</v>
      </c>
      <c r="V8129" t="str">
        <f t="shared" si="887"/>
        <v>10-15</v>
      </c>
      <c r="W8129" t="str">
        <f t="shared" si="888"/>
        <v>Slow</v>
      </c>
    </row>
    <row r="8130" spans="1:23" x14ac:dyDescent="0.3">
      <c r="A8130">
        <v>608129</v>
      </c>
      <c r="B8130">
        <v>10803</v>
      </c>
      <c r="C8130">
        <v>33</v>
      </c>
      <c r="D8130" t="s">
        <v>7</v>
      </c>
      <c r="E8130" t="s">
        <v>11</v>
      </c>
      <c r="F8130" t="s">
        <v>19</v>
      </c>
      <c r="G8130" t="s">
        <v>29</v>
      </c>
      <c r="H8130" s="1">
        <v>44595</v>
      </c>
      <c r="I8130" t="s">
        <v>33</v>
      </c>
      <c r="J8130">
        <v>34</v>
      </c>
      <c r="K8130">
        <v>4.2</v>
      </c>
      <c r="L8130">
        <v>835.55</v>
      </c>
      <c r="M8130">
        <v>30.26</v>
      </c>
      <c r="N8130" t="s">
        <v>50</v>
      </c>
      <c r="O8130">
        <v>4</v>
      </c>
      <c r="P8130" t="str" cm="1">
        <f t="array" ref="P8130">_xlfn.IFS(C8130&lt;25,"18-24", C8130&lt;=35,"25-35", C8130&lt;=50,"36-50",TRUE,"50+")</f>
        <v>25-35</v>
      </c>
      <c r="Q8130" t="str">
        <f t="shared" si="882"/>
        <v>new</v>
      </c>
      <c r="R8130" t="str">
        <f t="shared" si="883"/>
        <v>high value</v>
      </c>
      <c r="S8130" t="str">
        <f t="shared" si="884"/>
        <v>medium</v>
      </c>
      <c r="T8130" t="str">
        <f t="shared" si="885"/>
        <v>Feb</v>
      </c>
      <c r="U8130">
        <f t="shared" si="886"/>
        <v>2022</v>
      </c>
      <c r="V8130" t="str">
        <f t="shared" si="887"/>
        <v>0-5</v>
      </c>
      <c r="W8130" t="str">
        <f t="shared" si="888"/>
        <v>Medium</v>
      </c>
    </row>
    <row r="8131" spans="1:23" x14ac:dyDescent="0.3">
      <c r="A8131">
        <v>608130</v>
      </c>
      <c r="B8131">
        <v>72105</v>
      </c>
      <c r="C8131">
        <v>45</v>
      </c>
      <c r="D8131" t="s">
        <v>4</v>
      </c>
      <c r="E8131" t="s">
        <v>16</v>
      </c>
      <c r="F8131" t="s">
        <v>24</v>
      </c>
      <c r="G8131" t="s">
        <v>29</v>
      </c>
      <c r="H8131" s="1">
        <v>45225</v>
      </c>
      <c r="I8131" t="s">
        <v>34</v>
      </c>
      <c r="J8131">
        <v>73</v>
      </c>
      <c r="K8131">
        <v>5.5</v>
      </c>
      <c r="L8131">
        <v>409.97</v>
      </c>
      <c r="M8131">
        <v>24.16</v>
      </c>
      <c r="N8131" t="s">
        <v>47</v>
      </c>
      <c r="O8131">
        <v>5</v>
      </c>
      <c r="P8131" t="str" cm="1">
        <f t="array" ref="P8131">_xlfn.IFS(C8131&lt;25,"18-24", C8131&lt;=35,"25-35", C8131&lt;=50,"36-50",TRUE,"50+")</f>
        <v>36-50</v>
      </c>
      <c r="Q8131" t="str">
        <f t="shared" ref="Q8131:Q8194" si="889">IF(COUNTIF($B:$B,B8131)&gt;1,"repeat","new")</f>
        <v>new</v>
      </c>
      <c r="R8131" t="str">
        <f t="shared" ref="R8131:R8194" si="890">IF(L8131&gt;500,"high value",IF( L8131&gt;250,"medium","low"))</f>
        <v>medium</v>
      </c>
      <c r="S8131" t="str">
        <f t="shared" ref="S8131:S8194" si="891">IF(O8131&lt;=2,"Low",IF(O8131&lt;=4,"medium","High"))</f>
        <v>High</v>
      </c>
      <c r="T8131" t="str">
        <f t="shared" ref="T8131:T8194" si="892">TEXT(H8131,"MMM")</f>
        <v>Oct</v>
      </c>
      <c r="U8131">
        <f t="shared" ref="U8131:U8194" si="893">YEAR(H8131)</f>
        <v>2023</v>
      </c>
      <c r="V8131" t="str">
        <f t="shared" ref="V8131:V8194" si="894">IF(K8131&lt;=5,"0-5",IF(K8131&lt;=10,"5-10",IF(K8131&lt;=15,"10-15","15+")))</f>
        <v>5-10</v>
      </c>
      <c r="W8131" t="str">
        <f t="shared" ref="W8131:W8194" si="895">IF(J8131&lt;=30,"Fast",IF(J8131&lt;=45,"Medium","Slow"))</f>
        <v>Slow</v>
      </c>
    </row>
    <row r="8132" spans="1:23" x14ac:dyDescent="0.3">
      <c r="A8132">
        <v>608131</v>
      </c>
      <c r="B8132">
        <v>89054</v>
      </c>
      <c r="C8132">
        <v>50</v>
      </c>
      <c r="D8132" t="s">
        <v>4</v>
      </c>
      <c r="E8132" t="s">
        <v>15</v>
      </c>
      <c r="F8132" t="s">
        <v>24</v>
      </c>
      <c r="G8132" t="s">
        <v>27</v>
      </c>
      <c r="H8132" s="1">
        <v>44708</v>
      </c>
      <c r="I8132" t="s">
        <v>34</v>
      </c>
      <c r="J8132">
        <v>45</v>
      </c>
      <c r="K8132">
        <v>3.4</v>
      </c>
      <c r="L8132">
        <v>287.74</v>
      </c>
      <c r="M8132">
        <v>100.91</v>
      </c>
      <c r="N8132" t="s">
        <v>48</v>
      </c>
      <c r="O8132">
        <v>5</v>
      </c>
      <c r="P8132" t="str" cm="1">
        <f t="array" ref="P8132">_xlfn.IFS(C8132&lt;25,"18-24", C8132&lt;=35,"25-35", C8132&lt;=50,"36-50",TRUE,"50+")</f>
        <v>36-50</v>
      </c>
      <c r="Q8132" t="str">
        <f t="shared" si="889"/>
        <v>new</v>
      </c>
      <c r="R8132" t="str">
        <f t="shared" si="890"/>
        <v>medium</v>
      </c>
      <c r="S8132" t="str">
        <f t="shared" si="891"/>
        <v>High</v>
      </c>
      <c r="T8132" t="str">
        <f t="shared" si="892"/>
        <v>May</v>
      </c>
      <c r="U8132">
        <f t="shared" si="893"/>
        <v>2022</v>
      </c>
      <c r="V8132" t="str">
        <f t="shared" si="894"/>
        <v>0-5</v>
      </c>
      <c r="W8132" t="str">
        <f t="shared" si="895"/>
        <v>Medium</v>
      </c>
    </row>
    <row r="8133" spans="1:23" x14ac:dyDescent="0.3">
      <c r="A8133">
        <v>608132</v>
      </c>
      <c r="B8133">
        <v>12548</v>
      </c>
      <c r="C8133">
        <v>35</v>
      </c>
      <c r="D8133" t="s">
        <v>7</v>
      </c>
      <c r="E8133" t="s">
        <v>13</v>
      </c>
      <c r="F8133" t="s">
        <v>19</v>
      </c>
      <c r="G8133" t="s">
        <v>23</v>
      </c>
      <c r="H8133" s="1">
        <v>45048</v>
      </c>
      <c r="I8133" t="s">
        <v>33</v>
      </c>
      <c r="J8133">
        <v>85</v>
      </c>
      <c r="K8133">
        <v>5.6</v>
      </c>
      <c r="L8133">
        <v>789.95</v>
      </c>
      <c r="M8133">
        <v>96.05</v>
      </c>
      <c r="N8133" t="s">
        <v>50</v>
      </c>
      <c r="O8133">
        <v>5</v>
      </c>
      <c r="P8133" t="str" cm="1">
        <f t="array" ref="P8133">_xlfn.IFS(C8133&lt;25,"18-24", C8133&lt;=35,"25-35", C8133&lt;=50,"36-50",TRUE,"50+")</f>
        <v>25-35</v>
      </c>
      <c r="Q8133" t="str">
        <f t="shared" si="889"/>
        <v>new</v>
      </c>
      <c r="R8133" t="str">
        <f t="shared" si="890"/>
        <v>high value</v>
      </c>
      <c r="S8133" t="str">
        <f t="shared" si="891"/>
        <v>High</v>
      </c>
      <c r="T8133" t="str">
        <f t="shared" si="892"/>
        <v>May</v>
      </c>
      <c r="U8133">
        <f t="shared" si="893"/>
        <v>2023</v>
      </c>
      <c r="V8133" t="str">
        <f t="shared" si="894"/>
        <v>5-10</v>
      </c>
      <c r="W8133" t="str">
        <f t="shared" si="895"/>
        <v>Slow</v>
      </c>
    </row>
    <row r="8134" spans="1:23" x14ac:dyDescent="0.3">
      <c r="A8134">
        <v>608133</v>
      </c>
      <c r="B8134">
        <v>83836</v>
      </c>
      <c r="C8134">
        <v>40</v>
      </c>
      <c r="D8134" t="s">
        <v>7</v>
      </c>
      <c r="E8134" t="s">
        <v>11</v>
      </c>
      <c r="F8134" t="s">
        <v>18</v>
      </c>
      <c r="G8134" t="s">
        <v>23</v>
      </c>
      <c r="H8134" s="1">
        <v>44679</v>
      </c>
      <c r="I8134" t="s">
        <v>33</v>
      </c>
      <c r="J8134">
        <v>39</v>
      </c>
      <c r="K8134">
        <v>5</v>
      </c>
      <c r="L8134">
        <v>400.23</v>
      </c>
      <c r="M8134">
        <v>72.83</v>
      </c>
      <c r="N8134" t="s">
        <v>47</v>
      </c>
      <c r="O8134">
        <v>5</v>
      </c>
      <c r="P8134" t="str" cm="1">
        <f t="array" ref="P8134">_xlfn.IFS(C8134&lt;25,"18-24", C8134&lt;=35,"25-35", C8134&lt;=50,"36-50",TRUE,"50+")</f>
        <v>36-50</v>
      </c>
      <c r="Q8134" t="str">
        <f t="shared" si="889"/>
        <v>new</v>
      </c>
      <c r="R8134" t="str">
        <f t="shared" si="890"/>
        <v>medium</v>
      </c>
      <c r="S8134" t="str">
        <f t="shared" si="891"/>
        <v>High</v>
      </c>
      <c r="T8134" t="str">
        <f t="shared" si="892"/>
        <v>Apr</v>
      </c>
      <c r="U8134">
        <f t="shared" si="893"/>
        <v>2022</v>
      </c>
      <c r="V8134" t="str">
        <f t="shared" si="894"/>
        <v>0-5</v>
      </c>
      <c r="W8134" t="str">
        <f t="shared" si="895"/>
        <v>Medium</v>
      </c>
    </row>
    <row r="8135" spans="1:23" x14ac:dyDescent="0.3">
      <c r="A8135">
        <v>608134</v>
      </c>
      <c r="B8135">
        <v>65724</v>
      </c>
      <c r="C8135">
        <v>25</v>
      </c>
      <c r="D8135" t="s">
        <v>7</v>
      </c>
      <c r="E8135" t="s">
        <v>8</v>
      </c>
      <c r="F8135" t="s">
        <v>26</v>
      </c>
      <c r="G8135" t="s">
        <v>21</v>
      </c>
      <c r="H8135" s="1">
        <v>45234</v>
      </c>
      <c r="I8135" t="s">
        <v>34</v>
      </c>
      <c r="J8135">
        <v>83</v>
      </c>
      <c r="K8135">
        <v>6.5</v>
      </c>
      <c r="L8135">
        <v>417.87</v>
      </c>
      <c r="M8135">
        <v>47.01</v>
      </c>
      <c r="N8135" t="s">
        <v>48</v>
      </c>
      <c r="O8135">
        <v>3</v>
      </c>
      <c r="P8135" t="str" cm="1">
        <f t="array" ref="P8135">_xlfn.IFS(C8135&lt;25,"18-24", C8135&lt;=35,"25-35", C8135&lt;=50,"36-50",TRUE,"50+")</f>
        <v>25-35</v>
      </c>
      <c r="Q8135" t="str">
        <f t="shared" si="889"/>
        <v>new</v>
      </c>
      <c r="R8135" t="str">
        <f t="shared" si="890"/>
        <v>medium</v>
      </c>
      <c r="S8135" t="str">
        <f t="shared" si="891"/>
        <v>medium</v>
      </c>
      <c r="T8135" t="str">
        <f t="shared" si="892"/>
        <v>Nov</v>
      </c>
      <c r="U8135">
        <f t="shared" si="893"/>
        <v>2023</v>
      </c>
      <c r="V8135" t="str">
        <f t="shared" si="894"/>
        <v>5-10</v>
      </c>
      <c r="W8135" t="str">
        <f t="shared" si="895"/>
        <v>Slow</v>
      </c>
    </row>
    <row r="8136" spans="1:23" x14ac:dyDescent="0.3">
      <c r="A8136">
        <v>608135</v>
      </c>
      <c r="B8136">
        <v>57848</v>
      </c>
      <c r="C8136">
        <v>53</v>
      </c>
      <c r="D8136" t="s">
        <v>4</v>
      </c>
      <c r="E8136" t="s">
        <v>13</v>
      </c>
      <c r="F8136" t="s">
        <v>18</v>
      </c>
      <c r="G8136" t="s">
        <v>23</v>
      </c>
      <c r="H8136" s="1">
        <v>45033</v>
      </c>
      <c r="I8136" t="s">
        <v>34</v>
      </c>
      <c r="J8136">
        <v>46</v>
      </c>
      <c r="K8136">
        <v>2</v>
      </c>
      <c r="L8136">
        <v>854.43</v>
      </c>
      <c r="M8136">
        <v>39.96</v>
      </c>
      <c r="N8136" t="s">
        <v>49</v>
      </c>
      <c r="O8136">
        <v>5</v>
      </c>
      <c r="P8136" t="str" cm="1">
        <f t="array" ref="P8136">_xlfn.IFS(C8136&lt;25,"18-24", C8136&lt;=35,"25-35", C8136&lt;=50,"36-50",TRUE,"50+")</f>
        <v>50+</v>
      </c>
      <c r="Q8136" t="str">
        <f t="shared" si="889"/>
        <v>repeat</v>
      </c>
      <c r="R8136" t="str">
        <f t="shared" si="890"/>
        <v>high value</v>
      </c>
      <c r="S8136" t="str">
        <f t="shared" si="891"/>
        <v>High</v>
      </c>
      <c r="T8136" t="str">
        <f t="shared" si="892"/>
        <v>Apr</v>
      </c>
      <c r="U8136">
        <f t="shared" si="893"/>
        <v>2023</v>
      </c>
      <c r="V8136" t="str">
        <f t="shared" si="894"/>
        <v>0-5</v>
      </c>
      <c r="W8136" t="str">
        <f t="shared" si="895"/>
        <v>Slow</v>
      </c>
    </row>
    <row r="8137" spans="1:23" x14ac:dyDescent="0.3">
      <c r="A8137">
        <v>608136</v>
      </c>
      <c r="B8137">
        <v>59655</v>
      </c>
      <c r="C8137">
        <v>56</v>
      </c>
      <c r="D8137" t="s">
        <v>4</v>
      </c>
      <c r="E8137" t="s">
        <v>8</v>
      </c>
      <c r="F8137" t="s">
        <v>22</v>
      </c>
      <c r="G8137" t="s">
        <v>29</v>
      </c>
      <c r="H8137" s="1">
        <v>45200</v>
      </c>
      <c r="I8137" t="s">
        <v>34</v>
      </c>
      <c r="J8137">
        <v>74</v>
      </c>
      <c r="K8137">
        <v>7.4</v>
      </c>
      <c r="L8137">
        <v>480.96</v>
      </c>
      <c r="M8137">
        <v>108.4</v>
      </c>
      <c r="N8137" t="s">
        <v>48</v>
      </c>
      <c r="O8137">
        <v>4</v>
      </c>
      <c r="P8137" t="str" cm="1">
        <f t="array" ref="P8137">_xlfn.IFS(C8137&lt;25,"18-24", C8137&lt;=35,"25-35", C8137&lt;=50,"36-50",TRUE,"50+")</f>
        <v>50+</v>
      </c>
      <c r="Q8137" t="str">
        <f t="shared" si="889"/>
        <v>new</v>
      </c>
      <c r="R8137" t="str">
        <f t="shared" si="890"/>
        <v>medium</v>
      </c>
      <c r="S8137" t="str">
        <f t="shared" si="891"/>
        <v>medium</v>
      </c>
      <c r="T8137" t="str">
        <f t="shared" si="892"/>
        <v>Oct</v>
      </c>
      <c r="U8137">
        <f t="shared" si="893"/>
        <v>2023</v>
      </c>
      <c r="V8137" t="str">
        <f t="shared" si="894"/>
        <v>5-10</v>
      </c>
      <c r="W8137" t="str">
        <f t="shared" si="895"/>
        <v>Slow</v>
      </c>
    </row>
    <row r="8138" spans="1:23" x14ac:dyDescent="0.3">
      <c r="A8138">
        <v>608137</v>
      </c>
      <c r="B8138">
        <v>54756</v>
      </c>
      <c r="C8138">
        <v>29</v>
      </c>
      <c r="D8138" t="s">
        <v>4</v>
      </c>
      <c r="E8138" t="s">
        <v>16</v>
      </c>
      <c r="F8138" t="s">
        <v>28</v>
      </c>
      <c r="G8138" t="s">
        <v>27</v>
      </c>
      <c r="H8138" s="1">
        <v>44970</v>
      </c>
      <c r="I8138" t="s">
        <v>33</v>
      </c>
      <c r="J8138">
        <v>22</v>
      </c>
      <c r="K8138">
        <v>13.8</v>
      </c>
      <c r="L8138">
        <v>1483.7</v>
      </c>
      <c r="M8138">
        <v>118.71</v>
      </c>
      <c r="N8138" t="s">
        <v>47</v>
      </c>
      <c r="O8138">
        <v>2</v>
      </c>
      <c r="P8138" t="str" cm="1">
        <f t="array" ref="P8138">_xlfn.IFS(C8138&lt;25,"18-24", C8138&lt;=35,"25-35", C8138&lt;=50,"36-50",TRUE,"50+")</f>
        <v>25-35</v>
      </c>
      <c r="Q8138" t="str">
        <f t="shared" si="889"/>
        <v>new</v>
      </c>
      <c r="R8138" t="str">
        <f t="shared" si="890"/>
        <v>high value</v>
      </c>
      <c r="S8138" t="str">
        <f t="shared" si="891"/>
        <v>Low</v>
      </c>
      <c r="T8138" t="str">
        <f t="shared" si="892"/>
        <v>Feb</v>
      </c>
      <c r="U8138">
        <f t="shared" si="893"/>
        <v>2023</v>
      </c>
      <c r="V8138" t="str">
        <f t="shared" si="894"/>
        <v>10-15</v>
      </c>
      <c r="W8138" t="str">
        <f t="shared" si="895"/>
        <v>Fast</v>
      </c>
    </row>
    <row r="8139" spans="1:23" x14ac:dyDescent="0.3">
      <c r="A8139">
        <v>608138</v>
      </c>
      <c r="B8139">
        <v>64896</v>
      </c>
      <c r="C8139">
        <v>61</v>
      </c>
      <c r="D8139" t="s">
        <v>4</v>
      </c>
      <c r="E8139" t="s">
        <v>16</v>
      </c>
      <c r="F8139" t="s">
        <v>26</v>
      </c>
      <c r="G8139" t="s">
        <v>31</v>
      </c>
      <c r="H8139" s="1">
        <v>44695</v>
      </c>
      <c r="I8139" t="s">
        <v>34</v>
      </c>
      <c r="J8139">
        <v>65</v>
      </c>
      <c r="K8139">
        <v>12.5</v>
      </c>
      <c r="L8139">
        <v>505.08</v>
      </c>
      <c r="M8139">
        <v>68.03</v>
      </c>
      <c r="N8139" t="s">
        <v>48</v>
      </c>
      <c r="O8139">
        <v>2</v>
      </c>
      <c r="P8139" t="str" cm="1">
        <f t="array" ref="P8139">_xlfn.IFS(C8139&lt;25,"18-24", C8139&lt;=35,"25-35", C8139&lt;=50,"36-50",TRUE,"50+")</f>
        <v>50+</v>
      </c>
      <c r="Q8139" t="str">
        <f t="shared" si="889"/>
        <v>new</v>
      </c>
      <c r="R8139" t="str">
        <f t="shared" si="890"/>
        <v>high value</v>
      </c>
      <c r="S8139" t="str">
        <f t="shared" si="891"/>
        <v>Low</v>
      </c>
      <c r="T8139" t="str">
        <f t="shared" si="892"/>
        <v>May</v>
      </c>
      <c r="U8139">
        <f t="shared" si="893"/>
        <v>2022</v>
      </c>
      <c r="V8139" t="str">
        <f t="shared" si="894"/>
        <v>10-15</v>
      </c>
      <c r="W8139" t="str">
        <f t="shared" si="895"/>
        <v>Slow</v>
      </c>
    </row>
    <row r="8140" spans="1:23" x14ac:dyDescent="0.3">
      <c r="A8140">
        <v>608139</v>
      </c>
      <c r="B8140">
        <v>15983</v>
      </c>
      <c r="C8140">
        <v>25</v>
      </c>
      <c r="D8140" t="s">
        <v>4</v>
      </c>
      <c r="E8140" t="s">
        <v>5</v>
      </c>
      <c r="F8140" t="s">
        <v>28</v>
      </c>
      <c r="G8140" t="s">
        <v>23</v>
      </c>
      <c r="H8140" s="1">
        <v>45609</v>
      </c>
      <c r="I8140" t="s">
        <v>33</v>
      </c>
      <c r="J8140">
        <v>89</v>
      </c>
      <c r="K8140">
        <v>10.3</v>
      </c>
      <c r="L8140">
        <v>724.42</v>
      </c>
      <c r="M8140">
        <v>63.21</v>
      </c>
      <c r="N8140" t="s">
        <v>47</v>
      </c>
      <c r="O8140">
        <v>1</v>
      </c>
      <c r="P8140" t="str" cm="1">
        <f t="array" ref="P8140">_xlfn.IFS(C8140&lt;25,"18-24", C8140&lt;=35,"25-35", C8140&lt;=50,"36-50",TRUE,"50+")</f>
        <v>25-35</v>
      </c>
      <c r="Q8140" t="str">
        <f t="shared" si="889"/>
        <v>new</v>
      </c>
      <c r="R8140" t="str">
        <f t="shared" si="890"/>
        <v>high value</v>
      </c>
      <c r="S8140" t="str">
        <f t="shared" si="891"/>
        <v>Low</v>
      </c>
      <c r="T8140" t="str">
        <f t="shared" si="892"/>
        <v>Nov</v>
      </c>
      <c r="U8140">
        <f t="shared" si="893"/>
        <v>2024</v>
      </c>
      <c r="V8140" t="str">
        <f t="shared" si="894"/>
        <v>10-15</v>
      </c>
      <c r="W8140" t="str">
        <f t="shared" si="895"/>
        <v>Slow</v>
      </c>
    </row>
    <row r="8141" spans="1:23" x14ac:dyDescent="0.3">
      <c r="A8141">
        <v>608140</v>
      </c>
      <c r="B8141">
        <v>41746</v>
      </c>
      <c r="C8141">
        <v>42</v>
      </c>
      <c r="D8141" t="s">
        <v>4</v>
      </c>
      <c r="E8141" t="s">
        <v>15</v>
      </c>
      <c r="F8141" t="s">
        <v>24</v>
      </c>
      <c r="G8141" t="s">
        <v>29</v>
      </c>
      <c r="H8141" s="1">
        <v>45107</v>
      </c>
      <c r="I8141" t="s">
        <v>34</v>
      </c>
      <c r="J8141">
        <v>66</v>
      </c>
      <c r="K8141">
        <v>2</v>
      </c>
      <c r="L8141">
        <v>245.04</v>
      </c>
      <c r="M8141">
        <v>30.36</v>
      </c>
      <c r="N8141" t="s">
        <v>47</v>
      </c>
      <c r="O8141">
        <v>5</v>
      </c>
      <c r="P8141" t="str" cm="1">
        <f t="array" ref="P8141">_xlfn.IFS(C8141&lt;25,"18-24", C8141&lt;=35,"25-35", C8141&lt;=50,"36-50",TRUE,"50+")</f>
        <v>36-50</v>
      </c>
      <c r="Q8141" t="str">
        <f t="shared" si="889"/>
        <v>new</v>
      </c>
      <c r="R8141" t="str">
        <f t="shared" si="890"/>
        <v>low</v>
      </c>
      <c r="S8141" t="str">
        <f t="shared" si="891"/>
        <v>High</v>
      </c>
      <c r="T8141" t="str">
        <f t="shared" si="892"/>
        <v>Jun</v>
      </c>
      <c r="U8141">
        <f t="shared" si="893"/>
        <v>2023</v>
      </c>
      <c r="V8141" t="str">
        <f t="shared" si="894"/>
        <v>0-5</v>
      </c>
      <c r="W8141" t="str">
        <f t="shared" si="895"/>
        <v>Slow</v>
      </c>
    </row>
    <row r="8142" spans="1:23" x14ac:dyDescent="0.3">
      <c r="A8142">
        <v>608141</v>
      </c>
      <c r="B8142">
        <v>33953</v>
      </c>
      <c r="C8142">
        <v>53</v>
      </c>
      <c r="D8142" t="s">
        <v>4</v>
      </c>
      <c r="E8142" t="s">
        <v>16</v>
      </c>
      <c r="F8142" t="s">
        <v>24</v>
      </c>
      <c r="G8142" t="s">
        <v>25</v>
      </c>
      <c r="H8142" s="1">
        <v>45166</v>
      </c>
      <c r="I8142" t="s">
        <v>34</v>
      </c>
      <c r="J8142">
        <v>23</v>
      </c>
      <c r="K8142">
        <v>5.4</v>
      </c>
      <c r="L8142">
        <v>580.48</v>
      </c>
      <c r="M8142">
        <v>49.82</v>
      </c>
      <c r="N8142" t="s">
        <v>49</v>
      </c>
      <c r="O8142">
        <v>1</v>
      </c>
      <c r="P8142" t="str" cm="1">
        <f t="array" ref="P8142">_xlfn.IFS(C8142&lt;25,"18-24", C8142&lt;=35,"25-35", C8142&lt;=50,"36-50",TRUE,"50+")</f>
        <v>50+</v>
      </c>
      <c r="Q8142" t="str">
        <f t="shared" si="889"/>
        <v>new</v>
      </c>
      <c r="R8142" t="str">
        <f t="shared" si="890"/>
        <v>high value</v>
      </c>
      <c r="S8142" t="str">
        <f t="shared" si="891"/>
        <v>Low</v>
      </c>
      <c r="T8142" t="str">
        <f t="shared" si="892"/>
        <v>Aug</v>
      </c>
      <c r="U8142">
        <f t="shared" si="893"/>
        <v>2023</v>
      </c>
      <c r="V8142" t="str">
        <f t="shared" si="894"/>
        <v>5-10</v>
      </c>
      <c r="W8142" t="str">
        <f t="shared" si="895"/>
        <v>Fast</v>
      </c>
    </row>
    <row r="8143" spans="1:23" x14ac:dyDescent="0.3">
      <c r="A8143">
        <v>608142</v>
      </c>
      <c r="B8143">
        <v>66566</v>
      </c>
      <c r="C8143">
        <v>44</v>
      </c>
      <c r="D8143" t="s">
        <v>7</v>
      </c>
      <c r="E8143" t="s">
        <v>8</v>
      </c>
      <c r="F8143" t="s">
        <v>32</v>
      </c>
      <c r="G8143" t="s">
        <v>25</v>
      </c>
      <c r="H8143" s="1">
        <v>45130</v>
      </c>
      <c r="I8143" t="s">
        <v>33</v>
      </c>
      <c r="J8143">
        <v>88</v>
      </c>
      <c r="K8143">
        <v>4.2</v>
      </c>
      <c r="L8143">
        <v>165.37</v>
      </c>
      <c r="M8143">
        <v>55.67</v>
      </c>
      <c r="N8143" t="s">
        <v>47</v>
      </c>
      <c r="O8143">
        <v>4</v>
      </c>
      <c r="P8143" t="str" cm="1">
        <f t="array" ref="P8143">_xlfn.IFS(C8143&lt;25,"18-24", C8143&lt;=35,"25-35", C8143&lt;=50,"36-50",TRUE,"50+")</f>
        <v>36-50</v>
      </c>
      <c r="Q8143" t="str">
        <f t="shared" si="889"/>
        <v>new</v>
      </c>
      <c r="R8143" t="str">
        <f t="shared" si="890"/>
        <v>low</v>
      </c>
      <c r="S8143" t="str">
        <f t="shared" si="891"/>
        <v>medium</v>
      </c>
      <c r="T8143" t="str">
        <f t="shared" si="892"/>
        <v>Jul</v>
      </c>
      <c r="U8143">
        <f t="shared" si="893"/>
        <v>2023</v>
      </c>
      <c r="V8143" t="str">
        <f t="shared" si="894"/>
        <v>0-5</v>
      </c>
      <c r="W8143" t="str">
        <f t="shared" si="895"/>
        <v>Slow</v>
      </c>
    </row>
    <row r="8144" spans="1:23" x14ac:dyDescent="0.3">
      <c r="A8144">
        <v>608143</v>
      </c>
      <c r="B8144">
        <v>71299</v>
      </c>
      <c r="C8144">
        <v>40</v>
      </c>
      <c r="D8144" t="s">
        <v>4</v>
      </c>
      <c r="E8144" t="s">
        <v>8</v>
      </c>
      <c r="F8144" t="s">
        <v>30</v>
      </c>
      <c r="G8144" t="s">
        <v>31</v>
      </c>
      <c r="H8144" s="1">
        <v>45269</v>
      </c>
      <c r="I8144" t="s">
        <v>34</v>
      </c>
      <c r="J8144">
        <v>77</v>
      </c>
      <c r="K8144">
        <v>10.5</v>
      </c>
      <c r="L8144">
        <v>1375.01</v>
      </c>
      <c r="M8144">
        <v>94.97</v>
      </c>
      <c r="N8144" t="s">
        <v>47</v>
      </c>
      <c r="O8144">
        <v>2</v>
      </c>
      <c r="P8144" t="str" cm="1">
        <f t="array" ref="P8144">_xlfn.IFS(C8144&lt;25,"18-24", C8144&lt;=35,"25-35", C8144&lt;=50,"36-50",TRUE,"50+")</f>
        <v>36-50</v>
      </c>
      <c r="Q8144" t="str">
        <f t="shared" si="889"/>
        <v>new</v>
      </c>
      <c r="R8144" t="str">
        <f t="shared" si="890"/>
        <v>high value</v>
      </c>
      <c r="S8144" t="str">
        <f t="shared" si="891"/>
        <v>Low</v>
      </c>
      <c r="T8144" t="str">
        <f t="shared" si="892"/>
        <v>Dec</v>
      </c>
      <c r="U8144">
        <f t="shared" si="893"/>
        <v>2023</v>
      </c>
      <c r="V8144" t="str">
        <f t="shared" si="894"/>
        <v>10-15</v>
      </c>
      <c r="W8144" t="str">
        <f t="shared" si="895"/>
        <v>Slow</v>
      </c>
    </row>
    <row r="8145" spans="1:23" x14ac:dyDescent="0.3">
      <c r="A8145">
        <v>608144</v>
      </c>
      <c r="B8145">
        <v>82769</v>
      </c>
      <c r="C8145">
        <v>29</v>
      </c>
      <c r="D8145" t="s">
        <v>4</v>
      </c>
      <c r="E8145" t="s">
        <v>16</v>
      </c>
      <c r="F8145" t="s">
        <v>24</v>
      </c>
      <c r="G8145" t="s">
        <v>31</v>
      </c>
      <c r="H8145" s="1">
        <v>45327</v>
      </c>
      <c r="I8145" t="s">
        <v>34</v>
      </c>
      <c r="J8145">
        <v>43</v>
      </c>
      <c r="K8145">
        <v>13.5</v>
      </c>
      <c r="L8145">
        <v>981.04</v>
      </c>
      <c r="M8145">
        <v>63.48</v>
      </c>
      <c r="N8145" t="s">
        <v>48</v>
      </c>
      <c r="O8145">
        <v>4</v>
      </c>
      <c r="P8145" t="str" cm="1">
        <f t="array" ref="P8145">_xlfn.IFS(C8145&lt;25,"18-24", C8145&lt;=35,"25-35", C8145&lt;=50,"36-50",TRUE,"50+")</f>
        <v>25-35</v>
      </c>
      <c r="Q8145" t="str">
        <f t="shared" si="889"/>
        <v>new</v>
      </c>
      <c r="R8145" t="str">
        <f t="shared" si="890"/>
        <v>high value</v>
      </c>
      <c r="S8145" t="str">
        <f t="shared" si="891"/>
        <v>medium</v>
      </c>
      <c r="T8145" t="str">
        <f t="shared" si="892"/>
        <v>Feb</v>
      </c>
      <c r="U8145">
        <f t="shared" si="893"/>
        <v>2024</v>
      </c>
      <c r="V8145" t="str">
        <f t="shared" si="894"/>
        <v>10-15</v>
      </c>
      <c r="W8145" t="str">
        <f t="shared" si="895"/>
        <v>Medium</v>
      </c>
    </row>
    <row r="8146" spans="1:23" x14ac:dyDescent="0.3">
      <c r="A8146">
        <v>608145</v>
      </c>
      <c r="B8146">
        <v>58500</v>
      </c>
      <c r="C8146">
        <v>53</v>
      </c>
      <c r="D8146" t="s">
        <v>4</v>
      </c>
      <c r="E8146" t="s">
        <v>15</v>
      </c>
      <c r="F8146" t="s">
        <v>18</v>
      </c>
      <c r="G8146" t="s">
        <v>25</v>
      </c>
      <c r="H8146" s="1">
        <v>45235</v>
      </c>
      <c r="I8146" t="s">
        <v>34</v>
      </c>
      <c r="J8146">
        <v>78</v>
      </c>
      <c r="K8146">
        <v>6</v>
      </c>
      <c r="L8146">
        <v>540.82000000000005</v>
      </c>
      <c r="M8146">
        <v>29.21</v>
      </c>
      <c r="N8146" t="s">
        <v>50</v>
      </c>
      <c r="O8146">
        <v>1</v>
      </c>
      <c r="P8146" t="str" cm="1">
        <f t="array" ref="P8146">_xlfn.IFS(C8146&lt;25,"18-24", C8146&lt;=35,"25-35", C8146&lt;=50,"36-50",TRUE,"50+")</f>
        <v>50+</v>
      </c>
      <c r="Q8146" t="str">
        <f t="shared" si="889"/>
        <v>new</v>
      </c>
      <c r="R8146" t="str">
        <f t="shared" si="890"/>
        <v>high value</v>
      </c>
      <c r="S8146" t="str">
        <f t="shared" si="891"/>
        <v>Low</v>
      </c>
      <c r="T8146" t="str">
        <f t="shared" si="892"/>
        <v>Nov</v>
      </c>
      <c r="U8146">
        <f t="shared" si="893"/>
        <v>2023</v>
      </c>
      <c r="V8146" t="str">
        <f t="shared" si="894"/>
        <v>5-10</v>
      </c>
      <c r="W8146" t="str">
        <f t="shared" si="895"/>
        <v>Slow</v>
      </c>
    </row>
    <row r="8147" spans="1:23" x14ac:dyDescent="0.3">
      <c r="A8147">
        <v>608146</v>
      </c>
      <c r="B8147">
        <v>85839</v>
      </c>
      <c r="C8147">
        <v>63</v>
      </c>
      <c r="D8147" t="s">
        <v>4</v>
      </c>
      <c r="E8147" t="s">
        <v>16</v>
      </c>
      <c r="F8147" t="s">
        <v>18</v>
      </c>
      <c r="G8147" t="s">
        <v>21</v>
      </c>
      <c r="H8147" s="1">
        <v>45315</v>
      </c>
      <c r="I8147" t="s">
        <v>34</v>
      </c>
      <c r="J8147">
        <v>75</v>
      </c>
      <c r="K8147">
        <v>12.9</v>
      </c>
      <c r="L8147">
        <v>645.41999999999996</v>
      </c>
      <c r="M8147">
        <v>81.010000000000005</v>
      </c>
      <c r="N8147" t="s">
        <v>50</v>
      </c>
      <c r="O8147">
        <v>4</v>
      </c>
      <c r="P8147" t="str" cm="1">
        <f t="array" ref="P8147">_xlfn.IFS(C8147&lt;25,"18-24", C8147&lt;=35,"25-35", C8147&lt;=50,"36-50",TRUE,"50+")</f>
        <v>50+</v>
      </c>
      <c r="Q8147" t="str">
        <f t="shared" si="889"/>
        <v>new</v>
      </c>
      <c r="R8147" t="str">
        <f t="shared" si="890"/>
        <v>high value</v>
      </c>
      <c r="S8147" t="str">
        <f t="shared" si="891"/>
        <v>medium</v>
      </c>
      <c r="T8147" t="str">
        <f t="shared" si="892"/>
        <v>Jan</v>
      </c>
      <c r="U8147">
        <f t="shared" si="893"/>
        <v>2024</v>
      </c>
      <c r="V8147" t="str">
        <f t="shared" si="894"/>
        <v>10-15</v>
      </c>
      <c r="W8147" t="str">
        <f t="shared" si="895"/>
        <v>Slow</v>
      </c>
    </row>
    <row r="8148" spans="1:23" x14ac:dyDescent="0.3">
      <c r="A8148">
        <v>608147</v>
      </c>
      <c r="B8148">
        <v>66689</v>
      </c>
      <c r="C8148">
        <v>44</v>
      </c>
      <c r="D8148" t="s">
        <v>4</v>
      </c>
      <c r="E8148" t="s">
        <v>11</v>
      </c>
      <c r="F8148" t="s">
        <v>32</v>
      </c>
      <c r="G8148" t="s">
        <v>23</v>
      </c>
      <c r="H8148" s="1">
        <v>45194</v>
      </c>
      <c r="I8148" t="s">
        <v>34</v>
      </c>
      <c r="J8148">
        <v>51</v>
      </c>
      <c r="K8148">
        <v>1.4</v>
      </c>
      <c r="L8148">
        <v>245.24</v>
      </c>
      <c r="M8148">
        <v>77.97</v>
      </c>
      <c r="N8148" t="s">
        <v>48</v>
      </c>
      <c r="O8148">
        <v>5</v>
      </c>
      <c r="P8148" t="str" cm="1">
        <f t="array" ref="P8148">_xlfn.IFS(C8148&lt;25,"18-24", C8148&lt;=35,"25-35", C8148&lt;=50,"36-50",TRUE,"50+")</f>
        <v>36-50</v>
      </c>
      <c r="Q8148" t="str">
        <f t="shared" si="889"/>
        <v>new</v>
      </c>
      <c r="R8148" t="str">
        <f t="shared" si="890"/>
        <v>low</v>
      </c>
      <c r="S8148" t="str">
        <f t="shared" si="891"/>
        <v>High</v>
      </c>
      <c r="T8148" t="str">
        <f t="shared" si="892"/>
        <v>Sep</v>
      </c>
      <c r="U8148">
        <f t="shared" si="893"/>
        <v>2023</v>
      </c>
      <c r="V8148" t="str">
        <f t="shared" si="894"/>
        <v>0-5</v>
      </c>
      <c r="W8148" t="str">
        <f t="shared" si="895"/>
        <v>Slow</v>
      </c>
    </row>
    <row r="8149" spans="1:23" x14ac:dyDescent="0.3">
      <c r="A8149">
        <v>608148</v>
      </c>
      <c r="B8149">
        <v>33409</v>
      </c>
      <c r="C8149">
        <v>45</v>
      </c>
      <c r="D8149" t="s">
        <v>4</v>
      </c>
      <c r="E8149" t="s">
        <v>8</v>
      </c>
      <c r="F8149" t="s">
        <v>22</v>
      </c>
      <c r="G8149" t="s">
        <v>21</v>
      </c>
      <c r="H8149" s="1">
        <v>44746</v>
      </c>
      <c r="I8149" t="s">
        <v>33</v>
      </c>
      <c r="J8149">
        <v>63</v>
      </c>
      <c r="K8149">
        <v>3.3</v>
      </c>
      <c r="L8149">
        <v>473.42</v>
      </c>
      <c r="M8149">
        <v>62.9</v>
      </c>
      <c r="N8149" t="s">
        <v>47</v>
      </c>
      <c r="O8149">
        <v>1</v>
      </c>
      <c r="P8149" t="str" cm="1">
        <f t="array" ref="P8149">_xlfn.IFS(C8149&lt;25,"18-24", C8149&lt;=35,"25-35", C8149&lt;=50,"36-50",TRUE,"50+")</f>
        <v>36-50</v>
      </c>
      <c r="Q8149" t="str">
        <f t="shared" si="889"/>
        <v>new</v>
      </c>
      <c r="R8149" t="str">
        <f t="shared" si="890"/>
        <v>medium</v>
      </c>
      <c r="S8149" t="str">
        <f t="shared" si="891"/>
        <v>Low</v>
      </c>
      <c r="T8149" t="str">
        <f t="shared" si="892"/>
        <v>Jul</v>
      </c>
      <c r="U8149">
        <f t="shared" si="893"/>
        <v>2022</v>
      </c>
      <c r="V8149" t="str">
        <f t="shared" si="894"/>
        <v>0-5</v>
      </c>
      <c r="W8149" t="str">
        <f t="shared" si="895"/>
        <v>Slow</v>
      </c>
    </row>
    <row r="8150" spans="1:23" x14ac:dyDescent="0.3">
      <c r="A8150">
        <v>608149</v>
      </c>
      <c r="B8150">
        <v>11058</v>
      </c>
      <c r="C8150">
        <v>24</v>
      </c>
      <c r="D8150" t="s">
        <v>7</v>
      </c>
      <c r="E8150" t="s">
        <v>11</v>
      </c>
      <c r="F8150" t="s">
        <v>26</v>
      </c>
      <c r="G8150" t="s">
        <v>25</v>
      </c>
      <c r="H8150" s="1">
        <v>45038</v>
      </c>
      <c r="I8150" t="s">
        <v>33</v>
      </c>
      <c r="J8150">
        <v>78</v>
      </c>
      <c r="K8150">
        <v>13.8</v>
      </c>
      <c r="L8150">
        <v>610.65</v>
      </c>
      <c r="M8150">
        <v>90.15</v>
      </c>
      <c r="N8150" t="s">
        <v>49</v>
      </c>
      <c r="O8150">
        <v>5</v>
      </c>
      <c r="P8150" t="str" cm="1">
        <f t="array" ref="P8150">_xlfn.IFS(C8150&lt;25,"18-24", C8150&lt;=35,"25-35", C8150&lt;=50,"36-50",TRUE,"50+")</f>
        <v>18-24</v>
      </c>
      <c r="Q8150" t="str">
        <f t="shared" si="889"/>
        <v>new</v>
      </c>
      <c r="R8150" t="str">
        <f t="shared" si="890"/>
        <v>high value</v>
      </c>
      <c r="S8150" t="str">
        <f t="shared" si="891"/>
        <v>High</v>
      </c>
      <c r="T8150" t="str">
        <f t="shared" si="892"/>
        <v>Apr</v>
      </c>
      <c r="U8150">
        <f t="shared" si="893"/>
        <v>2023</v>
      </c>
      <c r="V8150" t="str">
        <f t="shared" si="894"/>
        <v>10-15</v>
      </c>
      <c r="W8150" t="str">
        <f t="shared" si="895"/>
        <v>Slow</v>
      </c>
    </row>
    <row r="8151" spans="1:23" x14ac:dyDescent="0.3">
      <c r="A8151">
        <v>608150</v>
      </c>
      <c r="B8151">
        <v>45242</v>
      </c>
      <c r="C8151">
        <v>44</v>
      </c>
      <c r="D8151" t="s">
        <v>4</v>
      </c>
      <c r="E8151" t="s">
        <v>8</v>
      </c>
      <c r="F8151" t="s">
        <v>24</v>
      </c>
      <c r="G8151" t="s">
        <v>29</v>
      </c>
      <c r="H8151" s="1">
        <v>45180</v>
      </c>
      <c r="I8151" t="s">
        <v>34</v>
      </c>
      <c r="J8151">
        <v>48</v>
      </c>
      <c r="K8151">
        <v>10.7</v>
      </c>
      <c r="L8151">
        <v>1408.12</v>
      </c>
      <c r="M8151">
        <v>105.45</v>
      </c>
      <c r="N8151" t="s">
        <v>49</v>
      </c>
      <c r="O8151">
        <v>1</v>
      </c>
      <c r="P8151" t="str" cm="1">
        <f t="array" ref="P8151">_xlfn.IFS(C8151&lt;25,"18-24", C8151&lt;=35,"25-35", C8151&lt;=50,"36-50",TRUE,"50+")</f>
        <v>36-50</v>
      </c>
      <c r="Q8151" t="str">
        <f t="shared" si="889"/>
        <v>new</v>
      </c>
      <c r="R8151" t="str">
        <f t="shared" si="890"/>
        <v>high value</v>
      </c>
      <c r="S8151" t="str">
        <f t="shared" si="891"/>
        <v>Low</v>
      </c>
      <c r="T8151" t="str">
        <f t="shared" si="892"/>
        <v>Sep</v>
      </c>
      <c r="U8151">
        <f t="shared" si="893"/>
        <v>2023</v>
      </c>
      <c r="V8151" t="str">
        <f t="shared" si="894"/>
        <v>10-15</v>
      </c>
      <c r="W8151" t="str">
        <f t="shared" si="895"/>
        <v>Slow</v>
      </c>
    </row>
    <row r="8152" spans="1:23" x14ac:dyDescent="0.3">
      <c r="A8152">
        <v>608151</v>
      </c>
      <c r="B8152">
        <v>46110</v>
      </c>
      <c r="C8152">
        <v>57</v>
      </c>
      <c r="D8152" t="s">
        <v>7</v>
      </c>
      <c r="E8152" t="s">
        <v>5</v>
      </c>
      <c r="F8152" t="s">
        <v>30</v>
      </c>
      <c r="G8152" t="s">
        <v>25</v>
      </c>
      <c r="H8152" s="1">
        <v>45171</v>
      </c>
      <c r="I8152" t="s">
        <v>34</v>
      </c>
      <c r="J8152">
        <v>46</v>
      </c>
      <c r="K8152">
        <v>7.2</v>
      </c>
      <c r="L8152">
        <v>1268.3900000000001</v>
      </c>
      <c r="M8152">
        <v>69.5</v>
      </c>
      <c r="N8152" t="s">
        <v>47</v>
      </c>
      <c r="O8152">
        <v>2</v>
      </c>
      <c r="P8152" t="str" cm="1">
        <f t="array" ref="P8152">_xlfn.IFS(C8152&lt;25,"18-24", C8152&lt;=35,"25-35", C8152&lt;=50,"36-50",TRUE,"50+")</f>
        <v>50+</v>
      </c>
      <c r="Q8152" t="str">
        <f t="shared" si="889"/>
        <v>new</v>
      </c>
      <c r="R8152" t="str">
        <f t="shared" si="890"/>
        <v>high value</v>
      </c>
      <c r="S8152" t="str">
        <f t="shared" si="891"/>
        <v>Low</v>
      </c>
      <c r="T8152" t="str">
        <f t="shared" si="892"/>
        <v>Sep</v>
      </c>
      <c r="U8152">
        <f t="shared" si="893"/>
        <v>2023</v>
      </c>
      <c r="V8152" t="str">
        <f t="shared" si="894"/>
        <v>5-10</v>
      </c>
      <c r="W8152" t="str">
        <f t="shared" si="895"/>
        <v>Slow</v>
      </c>
    </row>
    <row r="8153" spans="1:23" x14ac:dyDescent="0.3">
      <c r="A8153">
        <v>608152</v>
      </c>
      <c r="B8153">
        <v>14233</v>
      </c>
      <c r="C8153">
        <v>48</v>
      </c>
      <c r="D8153" t="s">
        <v>4</v>
      </c>
      <c r="E8153" t="s">
        <v>5</v>
      </c>
      <c r="F8153" t="s">
        <v>32</v>
      </c>
      <c r="G8153" t="s">
        <v>21</v>
      </c>
      <c r="H8153" s="1">
        <v>45225</v>
      </c>
      <c r="I8153" t="s">
        <v>33</v>
      </c>
      <c r="J8153">
        <v>37</v>
      </c>
      <c r="K8153">
        <v>9.6</v>
      </c>
      <c r="L8153">
        <v>372.35</v>
      </c>
      <c r="M8153">
        <v>105.56</v>
      </c>
      <c r="N8153" t="s">
        <v>50</v>
      </c>
      <c r="O8153">
        <v>3</v>
      </c>
      <c r="P8153" t="str" cm="1">
        <f t="array" ref="P8153">_xlfn.IFS(C8153&lt;25,"18-24", C8153&lt;=35,"25-35", C8153&lt;=50,"36-50",TRUE,"50+")</f>
        <v>36-50</v>
      </c>
      <c r="Q8153" t="str">
        <f t="shared" si="889"/>
        <v>new</v>
      </c>
      <c r="R8153" t="str">
        <f t="shared" si="890"/>
        <v>medium</v>
      </c>
      <c r="S8153" t="str">
        <f t="shared" si="891"/>
        <v>medium</v>
      </c>
      <c r="T8153" t="str">
        <f t="shared" si="892"/>
        <v>Oct</v>
      </c>
      <c r="U8153">
        <f t="shared" si="893"/>
        <v>2023</v>
      </c>
      <c r="V8153" t="str">
        <f t="shared" si="894"/>
        <v>5-10</v>
      </c>
      <c r="W8153" t="str">
        <f t="shared" si="895"/>
        <v>Medium</v>
      </c>
    </row>
    <row r="8154" spans="1:23" x14ac:dyDescent="0.3">
      <c r="A8154">
        <v>608153</v>
      </c>
      <c r="B8154">
        <v>68155</v>
      </c>
      <c r="C8154">
        <v>63</v>
      </c>
      <c r="D8154" t="s">
        <v>4</v>
      </c>
      <c r="E8154" t="s">
        <v>16</v>
      </c>
      <c r="F8154" t="s">
        <v>22</v>
      </c>
      <c r="G8154" t="s">
        <v>31</v>
      </c>
      <c r="H8154" s="1">
        <v>44765</v>
      </c>
      <c r="I8154" t="s">
        <v>33</v>
      </c>
      <c r="J8154">
        <v>86</v>
      </c>
      <c r="K8154">
        <v>2.9</v>
      </c>
      <c r="L8154">
        <v>315.83</v>
      </c>
      <c r="M8154">
        <v>101.83</v>
      </c>
      <c r="N8154" t="s">
        <v>49</v>
      </c>
      <c r="O8154">
        <v>2</v>
      </c>
      <c r="P8154" t="str" cm="1">
        <f t="array" ref="P8154">_xlfn.IFS(C8154&lt;25,"18-24", C8154&lt;=35,"25-35", C8154&lt;=50,"36-50",TRUE,"50+")</f>
        <v>50+</v>
      </c>
      <c r="Q8154" t="str">
        <f t="shared" si="889"/>
        <v>new</v>
      </c>
      <c r="R8154" t="str">
        <f t="shared" si="890"/>
        <v>medium</v>
      </c>
      <c r="S8154" t="str">
        <f t="shared" si="891"/>
        <v>Low</v>
      </c>
      <c r="T8154" t="str">
        <f t="shared" si="892"/>
        <v>Jul</v>
      </c>
      <c r="U8154">
        <f t="shared" si="893"/>
        <v>2022</v>
      </c>
      <c r="V8154" t="str">
        <f t="shared" si="894"/>
        <v>0-5</v>
      </c>
      <c r="W8154" t="str">
        <f t="shared" si="895"/>
        <v>Slow</v>
      </c>
    </row>
    <row r="8155" spans="1:23" x14ac:dyDescent="0.3">
      <c r="A8155">
        <v>608154</v>
      </c>
      <c r="B8155">
        <v>96163</v>
      </c>
      <c r="C8155">
        <v>36</v>
      </c>
      <c r="D8155" t="s">
        <v>4</v>
      </c>
      <c r="E8155" t="s">
        <v>8</v>
      </c>
      <c r="F8155" t="s">
        <v>19</v>
      </c>
      <c r="G8155" t="s">
        <v>21</v>
      </c>
      <c r="H8155" s="1">
        <v>45098</v>
      </c>
      <c r="I8155" t="s">
        <v>33</v>
      </c>
      <c r="J8155">
        <v>22</v>
      </c>
      <c r="K8155">
        <v>12.6</v>
      </c>
      <c r="L8155">
        <v>1425.22</v>
      </c>
      <c r="M8155">
        <v>98.72</v>
      </c>
      <c r="N8155" t="s">
        <v>49</v>
      </c>
      <c r="O8155">
        <v>1</v>
      </c>
      <c r="P8155" t="str" cm="1">
        <f t="array" ref="P8155">_xlfn.IFS(C8155&lt;25,"18-24", C8155&lt;=35,"25-35", C8155&lt;=50,"36-50",TRUE,"50+")</f>
        <v>36-50</v>
      </c>
      <c r="Q8155" t="str">
        <f t="shared" si="889"/>
        <v>new</v>
      </c>
      <c r="R8155" t="str">
        <f t="shared" si="890"/>
        <v>high value</v>
      </c>
      <c r="S8155" t="str">
        <f t="shared" si="891"/>
        <v>Low</v>
      </c>
      <c r="T8155" t="str">
        <f t="shared" si="892"/>
        <v>Jun</v>
      </c>
      <c r="U8155">
        <f t="shared" si="893"/>
        <v>2023</v>
      </c>
      <c r="V8155" t="str">
        <f t="shared" si="894"/>
        <v>10-15</v>
      </c>
      <c r="W8155" t="str">
        <f t="shared" si="895"/>
        <v>Fast</v>
      </c>
    </row>
    <row r="8156" spans="1:23" x14ac:dyDescent="0.3">
      <c r="A8156">
        <v>608155</v>
      </c>
      <c r="B8156">
        <v>61652</v>
      </c>
      <c r="C8156">
        <v>29</v>
      </c>
      <c r="D8156" t="s">
        <v>4</v>
      </c>
      <c r="E8156" t="s">
        <v>5</v>
      </c>
      <c r="F8156" t="s">
        <v>28</v>
      </c>
      <c r="G8156" t="s">
        <v>31</v>
      </c>
      <c r="H8156" s="1">
        <v>45639</v>
      </c>
      <c r="I8156" t="s">
        <v>34</v>
      </c>
      <c r="J8156">
        <v>38</v>
      </c>
      <c r="K8156">
        <v>13.1</v>
      </c>
      <c r="L8156">
        <v>485.61</v>
      </c>
      <c r="M8156">
        <v>119.35</v>
      </c>
      <c r="N8156" t="s">
        <v>48</v>
      </c>
      <c r="O8156">
        <v>1</v>
      </c>
      <c r="P8156" t="str" cm="1">
        <f t="array" ref="P8156">_xlfn.IFS(C8156&lt;25,"18-24", C8156&lt;=35,"25-35", C8156&lt;=50,"36-50",TRUE,"50+")</f>
        <v>25-35</v>
      </c>
      <c r="Q8156" t="str">
        <f t="shared" si="889"/>
        <v>new</v>
      </c>
      <c r="R8156" t="str">
        <f t="shared" si="890"/>
        <v>medium</v>
      </c>
      <c r="S8156" t="str">
        <f t="shared" si="891"/>
        <v>Low</v>
      </c>
      <c r="T8156" t="str">
        <f t="shared" si="892"/>
        <v>Dec</v>
      </c>
      <c r="U8156">
        <f t="shared" si="893"/>
        <v>2024</v>
      </c>
      <c r="V8156" t="str">
        <f t="shared" si="894"/>
        <v>10-15</v>
      </c>
      <c r="W8156" t="str">
        <f t="shared" si="895"/>
        <v>Medium</v>
      </c>
    </row>
    <row r="8157" spans="1:23" x14ac:dyDescent="0.3">
      <c r="A8157">
        <v>608156</v>
      </c>
      <c r="B8157">
        <v>26979</v>
      </c>
      <c r="C8157">
        <v>43</v>
      </c>
      <c r="D8157" t="s">
        <v>4</v>
      </c>
      <c r="E8157" t="s">
        <v>16</v>
      </c>
      <c r="F8157" t="s">
        <v>28</v>
      </c>
      <c r="G8157" t="s">
        <v>27</v>
      </c>
      <c r="H8157" s="1">
        <v>44954</v>
      </c>
      <c r="I8157" t="s">
        <v>34</v>
      </c>
      <c r="J8157">
        <v>66</v>
      </c>
      <c r="K8157">
        <v>11.8</v>
      </c>
      <c r="L8157">
        <v>1247.04</v>
      </c>
      <c r="M8157">
        <v>26.07</v>
      </c>
      <c r="N8157" t="s">
        <v>49</v>
      </c>
      <c r="O8157">
        <v>3</v>
      </c>
      <c r="P8157" t="str" cm="1">
        <f t="array" ref="P8157">_xlfn.IFS(C8157&lt;25,"18-24", C8157&lt;=35,"25-35", C8157&lt;=50,"36-50",TRUE,"50+")</f>
        <v>36-50</v>
      </c>
      <c r="Q8157" t="str">
        <f t="shared" si="889"/>
        <v>repeat</v>
      </c>
      <c r="R8157" t="str">
        <f t="shared" si="890"/>
        <v>high value</v>
      </c>
      <c r="S8157" t="str">
        <f t="shared" si="891"/>
        <v>medium</v>
      </c>
      <c r="T8157" t="str">
        <f t="shared" si="892"/>
        <v>Jan</v>
      </c>
      <c r="U8157">
        <f t="shared" si="893"/>
        <v>2023</v>
      </c>
      <c r="V8157" t="str">
        <f t="shared" si="894"/>
        <v>10-15</v>
      </c>
      <c r="W8157" t="str">
        <f t="shared" si="895"/>
        <v>Slow</v>
      </c>
    </row>
    <row r="8158" spans="1:23" x14ac:dyDescent="0.3">
      <c r="A8158">
        <v>608157</v>
      </c>
      <c r="B8158">
        <v>89459</v>
      </c>
      <c r="C8158">
        <v>32</v>
      </c>
      <c r="D8158" t="s">
        <v>4</v>
      </c>
      <c r="E8158" t="s">
        <v>16</v>
      </c>
      <c r="F8158" t="s">
        <v>19</v>
      </c>
      <c r="G8158" t="s">
        <v>25</v>
      </c>
      <c r="H8158" s="1">
        <v>45382</v>
      </c>
      <c r="I8158" t="s">
        <v>33</v>
      </c>
      <c r="J8158">
        <v>26</v>
      </c>
      <c r="K8158">
        <v>3.9</v>
      </c>
      <c r="L8158">
        <v>1123.3</v>
      </c>
      <c r="M8158">
        <v>101.75</v>
      </c>
      <c r="N8158" t="s">
        <v>50</v>
      </c>
      <c r="O8158">
        <v>4</v>
      </c>
      <c r="P8158" t="str" cm="1">
        <f t="array" ref="P8158">_xlfn.IFS(C8158&lt;25,"18-24", C8158&lt;=35,"25-35", C8158&lt;=50,"36-50",TRUE,"50+")</f>
        <v>25-35</v>
      </c>
      <c r="Q8158" t="str">
        <f t="shared" si="889"/>
        <v>new</v>
      </c>
      <c r="R8158" t="str">
        <f t="shared" si="890"/>
        <v>high value</v>
      </c>
      <c r="S8158" t="str">
        <f t="shared" si="891"/>
        <v>medium</v>
      </c>
      <c r="T8158" t="str">
        <f t="shared" si="892"/>
        <v>Mar</v>
      </c>
      <c r="U8158">
        <f t="shared" si="893"/>
        <v>2024</v>
      </c>
      <c r="V8158" t="str">
        <f t="shared" si="894"/>
        <v>0-5</v>
      </c>
      <c r="W8158" t="str">
        <f t="shared" si="895"/>
        <v>Fast</v>
      </c>
    </row>
    <row r="8159" spans="1:23" x14ac:dyDescent="0.3">
      <c r="A8159">
        <v>608158</v>
      </c>
      <c r="B8159">
        <v>64080</v>
      </c>
      <c r="C8159">
        <v>31</v>
      </c>
      <c r="D8159" t="s">
        <v>4</v>
      </c>
      <c r="E8159" t="s">
        <v>15</v>
      </c>
      <c r="F8159" t="s">
        <v>30</v>
      </c>
      <c r="G8159" t="s">
        <v>21</v>
      </c>
      <c r="H8159" s="1">
        <v>44607</v>
      </c>
      <c r="I8159" t="s">
        <v>34</v>
      </c>
      <c r="J8159">
        <v>34</v>
      </c>
      <c r="K8159">
        <v>3.3</v>
      </c>
      <c r="L8159">
        <v>1473.75</v>
      </c>
      <c r="M8159">
        <v>77.180000000000007</v>
      </c>
      <c r="N8159" t="s">
        <v>47</v>
      </c>
      <c r="O8159">
        <v>4</v>
      </c>
      <c r="P8159" t="str" cm="1">
        <f t="array" ref="P8159">_xlfn.IFS(C8159&lt;25,"18-24", C8159&lt;=35,"25-35", C8159&lt;=50,"36-50",TRUE,"50+")</f>
        <v>25-35</v>
      </c>
      <c r="Q8159" t="str">
        <f t="shared" si="889"/>
        <v>new</v>
      </c>
      <c r="R8159" t="str">
        <f t="shared" si="890"/>
        <v>high value</v>
      </c>
      <c r="S8159" t="str">
        <f t="shared" si="891"/>
        <v>medium</v>
      </c>
      <c r="T8159" t="str">
        <f t="shared" si="892"/>
        <v>Feb</v>
      </c>
      <c r="U8159">
        <f t="shared" si="893"/>
        <v>2022</v>
      </c>
      <c r="V8159" t="str">
        <f t="shared" si="894"/>
        <v>0-5</v>
      </c>
      <c r="W8159" t="str">
        <f t="shared" si="895"/>
        <v>Medium</v>
      </c>
    </row>
    <row r="8160" spans="1:23" x14ac:dyDescent="0.3">
      <c r="A8160">
        <v>608159</v>
      </c>
      <c r="B8160">
        <v>96890</v>
      </c>
      <c r="C8160">
        <v>46</v>
      </c>
      <c r="D8160" t="s">
        <v>7</v>
      </c>
      <c r="E8160" t="s">
        <v>13</v>
      </c>
      <c r="F8160" t="s">
        <v>32</v>
      </c>
      <c r="G8160" t="s">
        <v>25</v>
      </c>
      <c r="H8160" s="1">
        <v>45287</v>
      </c>
      <c r="I8160" t="s">
        <v>33</v>
      </c>
      <c r="J8160">
        <v>27</v>
      </c>
      <c r="K8160">
        <v>5.9</v>
      </c>
      <c r="L8160">
        <v>758.26</v>
      </c>
      <c r="M8160">
        <v>70.14</v>
      </c>
      <c r="N8160" t="s">
        <v>50</v>
      </c>
      <c r="O8160">
        <v>4</v>
      </c>
      <c r="P8160" t="str" cm="1">
        <f t="array" ref="P8160">_xlfn.IFS(C8160&lt;25,"18-24", C8160&lt;=35,"25-35", C8160&lt;=50,"36-50",TRUE,"50+")</f>
        <v>36-50</v>
      </c>
      <c r="Q8160" t="str">
        <f t="shared" si="889"/>
        <v>new</v>
      </c>
      <c r="R8160" t="str">
        <f t="shared" si="890"/>
        <v>high value</v>
      </c>
      <c r="S8160" t="str">
        <f t="shared" si="891"/>
        <v>medium</v>
      </c>
      <c r="T8160" t="str">
        <f t="shared" si="892"/>
        <v>Dec</v>
      </c>
      <c r="U8160">
        <f t="shared" si="893"/>
        <v>2023</v>
      </c>
      <c r="V8160" t="str">
        <f t="shared" si="894"/>
        <v>5-10</v>
      </c>
      <c r="W8160" t="str">
        <f t="shared" si="895"/>
        <v>Fast</v>
      </c>
    </row>
    <row r="8161" spans="1:23" x14ac:dyDescent="0.3">
      <c r="A8161">
        <v>608160</v>
      </c>
      <c r="B8161">
        <v>59571</v>
      </c>
      <c r="C8161">
        <v>46</v>
      </c>
      <c r="D8161" t="s">
        <v>4</v>
      </c>
      <c r="E8161" t="s">
        <v>8</v>
      </c>
      <c r="F8161" t="s">
        <v>24</v>
      </c>
      <c r="G8161" t="s">
        <v>27</v>
      </c>
      <c r="H8161" s="1">
        <v>45193</v>
      </c>
      <c r="I8161" t="s">
        <v>33</v>
      </c>
      <c r="J8161">
        <v>57</v>
      </c>
      <c r="K8161">
        <v>7.1</v>
      </c>
      <c r="L8161">
        <v>975.73</v>
      </c>
      <c r="M8161">
        <v>78.7</v>
      </c>
      <c r="N8161" t="s">
        <v>50</v>
      </c>
      <c r="O8161">
        <v>1</v>
      </c>
      <c r="P8161" t="str" cm="1">
        <f t="array" ref="P8161">_xlfn.IFS(C8161&lt;25,"18-24", C8161&lt;=35,"25-35", C8161&lt;=50,"36-50",TRUE,"50+")</f>
        <v>36-50</v>
      </c>
      <c r="Q8161" t="str">
        <f t="shared" si="889"/>
        <v>new</v>
      </c>
      <c r="R8161" t="str">
        <f t="shared" si="890"/>
        <v>high value</v>
      </c>
      <c r="S8161" t="str">
        <f t="shared" si="891"/>
        <v>Low</v>
      </c>
      <c r="T8161" t="str">
        <f t="shared" si="892"/>
        <v>Sep</v>
      </c>
      <c r="U8161">
        <f t="shared" si="893"/>
        <v>2023</v>
      </c>
      <c r="V8161" t="str">
        <f t="shared" si="894"/>
        <v>5-10</v>
      </c>
      <c r="W8161" t="str">
        <f t="shared" si="895"/>
        <v>Slow</v>
      </c>
    </row>
    <row r="8162" spans="1:23" x14ac:dyDescent="0.3">
      <c r="A8162">
        <v>608161</v>
      </c>
      <c r="B8162">
        <v>32534</v>
      </c>
      <c r="C8162">
        <v>64</v>
      </c>
      <c r="D8162" t="s">
        <v>7</v>
      </c>
      <c r="E8162" t="s">
        <v>15</v>
      </c>
      <c r="F8162" t="s">
        <v>19</v>
      </c>
      <c r="G8162" t="s">
        <v>23</v>
      </c>
      <c r="H8162" s="1">
        <v>44986</v>
      </c>
      <c r="I8162" t="s">
        <v>33</v>
      </c>
      <c r="J8162">
        <v>69</v>
      </c>
      <c r="K8162">
        <v>9.9</v>
      </c>
      <c r="L8162">
        <v>219.1</v>
      </c>
      <c r="M8162">
        <v>51.61</v>
      </c>
      <c r="N8162" t="s">
        <v>48</v>
      </c>
      <c r="O8162">
        <v>3</v>
      </c>
      <c r="P8162" t="str" cm="1">
        <f t="array" ref="P8162">_xlfn.IFS(C8162&lt;25,"18-24", C8162&lt;=35,"25-35", C8162&lt;=50,"36-50",TRUE,"50+")</f>
        <v>50+</v>
      </c>
      <c r="Q8162" t="str">
        <f t="shared" si="889"/>
        <v>new</v>
      </c>
      <c r="R8162" t="str">
        <f t="shared" si="890"/>
        <v>low</v>
      </c>
      <c r="S8162" t="str">
        <f t="shared" si="891"/>
        <v>medium</v>
      </c>
      <c r="T8162" t="str">
        <f t="shared" si="892"/>
        <v>Mar</v>
      </c>
      <c r="U8162">
        <f t="shared" si="893"/>
        <v>2023</v>
      </c>
      <c r="V8162" t="str">
        <f t="shared" si="894"/>
        <v>5-10</v>
      </c>
      <c r="W8162" t="str">
        <f t="shared" si="895"/>
        <v>Slow</v>
      </c>
    </row>
    <row r="8163" spans="1:23" x14ac:dyDescent="0.3">
      <c r="A8163">
        <v>608162</v>
      </c>
      <c r="B8163">
        <v>89623</v>
      </c>
      <c r="C8163">
        <v>45</v>
      </c>
      <c r="D8163" t="s">
        <v>7</v>
      </c>
      <c r="E8163" t="s">
        <v>15</v>
      </c>
      <c r="F8163" t="s">
        <v>32</v>
      </c>
      <c r="G8163" t="s">
        <v>23</v>
      </c>
      <c r="H8163" s="1">
        <v>44815</v>
      </c>
      <c r="I8163" t="s">
        <v>33</v>
      </c>
      <c r="J8163">
        <v>53</v>
      </c>
      <c r="K8163">
        <v>14.9</v>
      </c>
      <c r="L8163">
        <v>1070.6199999999999</v>
      </c>
      <c r="M8163">
        <v>115.45</v>
      </c>
      <c r="N8163" t="s">
        <v>47</v>
      </c>
      <c r="O8163">
        <v>2</v>
      </c>
      <c r="P8163" t="str" cm="1">
        <f t="array" ref="P8163">_xlfn.IFS(C8163&lt;25,"18-24", C8163&lt;=35,"25-35", C8163&lt;=50,"36-50",TRUE,"50+")</f>
        <v>36-50</v>
      </c>
      <c r="Q8163" t="str">
        <f t="shared" si="889"/>
        <v>repeat</v>
      </c>
      <c r="R8163" t="str">
        <f t="shared" si="890"/>
        <v>high value</v>
      </c>
      <c r="S8163" t="str">
        <f t="shared" si="891"/>
        <v>Low</v>
      </c>
      <c r="T8163" t="str">
        <f t="shared" si="892"/>
        <v>Sep</v>
      </c>
      <c r="U8163">
        <f t="shared" si="893"/>
        <v>2022</v>
      </c>
      <c r="V8163" t="str">
        <f t="shared" si="894"/>
        <v>10-15</v>
      </c>
      <c r="W8163" t="str">
        <f t="shared" si="895"/>
        <v>Slow</v>
      </c>
    </row>
    <row r="8164" spans="1:23" x14ac:dyDescent="0.3">
      <c r="A8164">
        <v>608163</v>
      </c>
      <c r="B8164">
        <v>85570</v>
      </c>
      <c r="C8164">
        <v>41</v>
      </c>
      <c r="D8164" t="s">
        <v>7</v>
      </c>
      <c r="E8164" t="s">
        <v>5</v>
      </c>
      <c r="F8164" t="s">
        <v>30</v>
      </c>
      <c r="G8164" t="s">
        <v>25</v>
      </c>
      <c r="H8164" s="1">
        <v>44960</v>
      </c>
      <c r="I8164" t="s">
        <v>34</v>
      </c>
      <c r="J8164">
        <v>74</v>
      </c>
      <c r="K8164">
        <v>3</v>
      </c>
      <c r="L8164">
        <v>567.25</v>
      </c>
      <c r="M8164">
        <v>68.05</v>
      </c>
      <c r="N8164" t="s">
        <v>48</v>
      </c>
      <c r="O8164">
        <v>5</v>
      </c>
      <c r="P8164" t="str" cm="1">
        <f t="array" ref="P8164">_xlfn.IFS(C8164&lt;25,"18-24", C8164&lt;=35,"25-35", C8164&lt;=50,"36-50",TRUE,"50+")</f>
        <v>36-50</v>
      </c>
      <c r="Q8164" t="str">
        <f t="shared" si="889"/>
        <v>new</v>
      </c>
      <c r="R8164" t="str">
        <f t="shared" si="890"/>
        <v>high value</v>
      </c>
      <c r="S8164" t="str">
        <f t="shared" si="891"/>
        <v>High</v>
      </c>
      <c r="T8164" t="str">
        <f t="shared" si="892"/>
        <v>Feb</v>
      </c>
      <c r="U8164">
        <f t="shared" si="893"/>
        <v>2023</v>
      </c>
      <c r="V8164" t="str">
        <f t="shared" si="894"/>
        <v>0-5</v>
      </c>
      <c r="W8164" t="str">
        <f t="shared" si="895"/>
        <v>Slow</v>
      </c>
    </row>
    <row r="8165" spans="1:23" x14ac:dyDescent="0.3">
      <c r="A8165">
        <v>608164</v>
      </c>
      <c r="B8165">
        <v>54527</v>
      </c>
      <c r="C8165">
        <v>43</v>
      </c>
      <c r="D8165" t="s">
        <v>4</v>
      </c>
      <c r="E8165" t="s">
        <v>16</v>
      </c>
      <c r="F8165" t="s">
        <v>18</v>
      </c>
      <c r="G8165" t="s">
        <v>25</v>
      </c>
      <c r="H8165" s="1">
        <v>44612</v>
      </c>
      <c r="I8165" t="s">
        <v>33</v>
      </c>
      <c r="J8165">
        <v>45</v>
      </c>
      <c r="K8165">
        <v>3.4</v>
      </c>
      <c r="L8165">
        <v>384.26</v>
      </c>
      <c r="M8165">
        <v>31.51</v>
      </c>
      <c r="N8165" t="s">
        <v>50</v>
      </c>
      <c r="O8165">
        <v>5</v>
      </c>
      <c r="P8165" t="str" cm="1">
        <f t="array" ref="P8165">_xlfn.IFS(C8165&lt;25,"18-24", C8165&lt;=35,"25-35", C8165&lt;=50,"36-50",TRUE,"50+")</f>
        <v>36-50</v>
      </c>
      <c r="Q8165" t="str">
        <f t="shared" si="889"/>
        <v>new</v>
      </c>
      <c r="R8165" t="str">
        <f t="shared" si="890"/>
        <v>medium</v>
      </c>
      <c r="S8165" t="str">
        <f t="shared" si="891"/>
        <v>High</v>
      </c>
      <c r="T8165" t="str">
        <f t="shared" si="892"/>
        <v>Feb</v>
      </c>
      <c r="U8165">
        <f t="shared" si="893"/>
        <v>2022</v>
      </c>
      <c r="V8165" t="str">
        <f t="shared" si="894"/>
        <v>0-5</v>
      </c>
      <c r="W8165" t="str">
        <f t="shared" si="895"/>
        <v>Medium</v>
      </c>
    </row>
    <row r="8166" spans="1:23" x14ac:dyDescent="0.3">
      <c r="A8166">
        <v>608165</v>
      </c>
      <c r="B8166">
        <v>72686</v>
      </c>
      <c r="C8166">
        <v>62</v>
      </c>
      <c r="D8166" t="s">
        <v>4</v>
      </c>
      <c r="E8166" t="s">
        <v>8</v>
      </c>
      <c r="F8166" t="s">
        <v>32</v>
      </c>
      <c r="G8166" t="s">
        <v>23</v>
      </c>
      <c r="H8166" s="1">
        <v>45236</v>
      </c>
      <c r="I8166" t="s">
        <v>34</v>
      </c>
      <c r="J8166">
        <v>38</v>
      </c>
      <c r="K8166">
        <v>12.5</v>
      </c>
      <c r="L8166">
        <v>1031.05</v>
      </c>
      <c r="M8166">
        <v>46.37</v>
      </c>
      <c r="N8166" t="s">
        <v>47</v>
      </c>
      <c r="O8166">
        <v>2</v>
      </c>
      <c r="P8166" t="str" cm="1">
        <f t="array" ref="P8166">_xlfn.IFS(C8166&lt;25,"18-24", C8166&lt;=35,"25-35", C8166&lt;=50,"36-50",TRUE,"50+")</f>
        <v>50+</v>
      </c>
      <c r="Q8166" t="str">
        <f t="shared" si="889"/>
        <v>new</v>
      </c>
      <c r="R8166" t="str">
        <f t="shared" si="890"/>
        <v>high value</v>
      </c>
      <c r="S8166" t="str">
        <f t="shared" si="891"/>
        <v>Low</v>
      </c>
      <c r="T8166" t="str">
        <f t="shared" si="892"/>
        <v>Nov</v>
      </c>
      <c r="U8166">
        <f t="shared" si="893"/>
        <v>2023</v>
      </c>
      <c r="V8166" t="str">
        <f t="shared" si="894"/>
        <v>10-15</v>
      </c>
      <c r="W8166" t="str">
        <f t="shared" si="895"/>
        <v>Medium</v>
      </c>
    </row>
    <row r="8167" spans="1:23" x14ac:dyDescent="0.3">
      <c r="A8167">
        <v>608166</v>
      </c>
      <c r="B8167">
        <v>62463</v>
      </c>
      <c r="C8167">
        <v>64</v>
      </c>
      <c r="D8167" t="s">
        <v>4</v>
      </c>
      <c r="E8167" t="s">
        <v>8</v>
      </c>
      <c r="F8167" t="s">
        <v>22</v>
      </c>
      <c r="G8167" t="s">
        <v>29</v>
      </c>
      <c r="H8167" s="1">
        <v>44624</v>
      </c>
      <c r="I8167" t="s">
        <v>33</v>
      </c>
      <c r="J8167">
        <v>86</v>
      </c>
      <c r="K8167">
        <v>3.7</v>
      </c>
      <c r="L8167">
        <v>1006.5</v>
      </c>
      <c r="M8167">
        <v>75.459999999999994</v>
      </c>
      <c r="N8167" t="s">
        <v>50</v>
      </c>
      <c r="O8167">
        <v>2</v>
      </c>
      <c r="P8167" t="str" cm="1">
        <f t="array" ref="P8167">_xlfn.IFS(C8167&lt;25,"18-24", C8167&lt;=35,"25-35", C8167&lt;=50,"36-50",TRUE,"50+")</f>
        <v>50+</v>
      </c>
      <c r="Q8167" t="str">
        <f t="shared" si="889"/>
        <v>new</v>
      </c>
      <c r="R8167" t="str">
        <f t="shared" si="890"/>
        <v>high value</v>
      </c>
      <c r="S8167" t="str">
        <f t="shared" si="891"/>
        <v>Low</v>
      </c>
      <c r="T8167" t="str">
        <f t="shared" si="892"/>
        <v>Mar</v>
      </c>
      <c r="U8167">
        <f t="shared" si="893"/>
        <v>2022</v>
      </c>
      <c r="V8167" t="str">
        <f t="shared" si="894"/>
        <v>0-5</v>
      </c>
      <c r="W8167" t="str">
        <f t="shared" si="895"/>
        <v>Slow</v>
      </c>
    </row>
    <row r="8168" spans="1:23" x14ac:dyDescent="0.3">
      <c r="A8168">
        <v>608167</v>
      </c>
      <c r="B8168">
        <v>93987</v>
      </c>
      <c r="C8168">
        <v>50</v>
      </c>
      <c r="D8168" t="s">
        <v>4</v>
      </c>
      <c r="E8168" t="s">
        <v>15</v>
      </c>
      <c r="F8168" t="s">
        <v>26</v>
      </c>
      <c r="G8168" t="s">
        <v>29</v>
      </c>
      <c r="H8168" s="1">
        <v>44646</v>
      </c>
      <c r="I8168" t="s">
        <v>34</v>
      </c>
      <c r="J8168">
        <v>48</v>
      </c>
      <c r="K8168">
        <v>4.8</v>
      </c>
      <c r="L8168">
        <v>519.02</v>
      </c>
      <c r="M8168">
        <v>25.99</v>
      </c>
      <c r="N8168" t="s">
        <v>47</v>
      </c>
      <c r="O8168">
        <v>1</v>
      </c>
      <c r="P8168" t="str" cm="1">
        <f t="array" ref="P8168">_xlfn.IFS(C8168&lt;25,"18-24", C8168&lt;=35,"25-35", C8168&lt;=50,"36-50",TRUE,"50+")</f>
        <v>36-50</v>
      </c>
      <c r="Q8168" t="str">
        <f t="shared" si="889"/>
        <v>new</v>
      </c>
      <c r="R8168" t="str">
        <f t="shared" si="890"/>
        <v>high value</v>
      </c>
      <c r="S8168" t="str">
        <f t="shared" si="891"/>
        <v>Low</v>
      </c>
      <c r="T8168" t="str">
        <f t="shared" si="892"/>
        <v>Mar</v>
      </c>
      <c r="U8168">
        <f t="shared" si="893"/>
        <v>2022</v>
      </c>
      <c r="V8168" t="str">
        <f t="shared" si="894"/>
        <v>0-5</v>
      </c>
      <c r="W8168" t="str">
        <f t="shared" si="895"/>
        <v>Slow</v>
      </c>
    </row>
    <row r="8169" spans="1:23" x14ac:dyDescent="0.3">
      <c r="A8169">
        <v>608168</v>
      </c>
      <c r="B8169">
        <v>86554</v>
      </c>
      <c r="C8169">
        <v>26</v>
      </c>
      <c r="D8169" t="s">
        <v>7</v>
      </c>
      <c r="E8169" t="s">
        <v>16</v>
      </c>
      <c r="F8169" t="s">
        <v>19</v>
      </c>
      <c r="G8169" t="s">
        <v>21</v>
      </c>
      <c r="H8169" s="1">
        <v>44831</v>
      </c>
      <c r="I8169" t="s">
        <v>34</v>
      </c>
      <c r="J8169">
        <v>87</v>
      </c>
      <c r="K8169">
        <v>3.7</v>
      </c>
      <c r="L8169">
        <v>994.48</v>
      </c>
      <c r="M8169">
        <v>28.18</v>
      </c>
      <c r="N8169" t="s">
        <v>48</v>
      </c>
      <c r="O8169">
        <v>1</v>
      </c>
      <c r="P8169" t="str" cm="1">
        <f t="array" ref="P8169">_xlfn.IFS(C8169&lt;25,"18-24", C8169&lt;=35,"25-35", C8169&lt;=50,"36-50",TRUE,"50+")</f>
        <v>25-35</v>
      </c>
      <c r="Q8169" t="str">
        <f t="shared" si="889"/>
        <v>new</v>
      </c>
      <c r="R8169" t="str">
        <f t="shared" si="890"/>
        <v>high value</v>
      </c>
      <c r="S8169" t="str">
        <f t="shared" si="891"/>
        <v>Low</v>
      </c>
      <c r="T8169" t="str">
        <f t="shared" si="892"/>
        <v>Sep</v>
      </c>
      <c r="U8169">
        <f t="shared" si="893"/>
        <v>2022</v>
      </c>
      <c r="V8169" t="str">
        <f t="shared" si="894"/>
        <v>0-5</v>
      </c>
      <c r="W8169" t="str">
        <f t="shared" si="895"/>
        <v>Slow</v>
      </c>
    </row>
    <row r="8170" spans="1:23" x14ac:dyDescent="0.3">
      <c r="A8170">
        <v>608169</v>
      </c>
      <c r="B8170">
        <v>55564</v>
      </c>
      <c r="C8170">
        <v>31</v>
      </c>
      <c r="D8170" t="s">
        <v>7</v>
      </c>
      <c r="E8170" t="s">
        <v>16</v>
      </c>
      <c r="F8170" t="s">
        <v>18</v>
      </c>
      <c r="G8170" t="s">
        <v>31</v>
      </c>
      <c r="H8170" s="1">
        <v>44920</v>
      </c>
      <c r="I8170" t="s">
        <v>33</v>
      </c>
      <c r="J8170">
        <v>82</v>
      </c>
      <c r="K8170">
        <v>9.1</v>
      </c>
      <c r="L8170">
        <v>592.9</v>
      </c>
      <c r="M8170">
        <v>113.39</v>
      </c>
      <c r="N8170" t="s">
        <v>48</v>
      </c>
      <c r="O8170">
        <v>5</v>
      </c>
      <c r="P8170" t="str" cm="1">
        <f t="array" ref="P8170">_xlfn.IFS(C8170&lt;25,"18-24", C8170&lt;=35,"25-35", C8170&lt;=50,"36-50",TRUE,"50+")</f>
        <v>25-35</v>
      </c>
      <c r="Q8170" t="str">
        <f t="shared" si="889"/>
        <v>new</v>
      </c>
      <c r="R8170" t="str">
        <f t="shared" si="890"/>
        <v>high value</v>
      </c>
      <c r="S8170" t="str">
        <f t="shared" si="891"/>
        <v>High</v>
      </c>
      <c r="T8170" t="str">
        <f t="shared" si="892"/>
        <v>Dec</v>
      </c>
      <c r="U8170">
        <f t="shared" si="893"/>
        <v>2022</v>
      </c>
      <c r="V8170" t="str">
        <f t="shared" si="894"/>
        <v>5-10</v>
      </c>
      <c r="W8170" t="str">
        <f t="shared" si="895"/>
        <v>Slow</v>
      </c>
    </row>
    <row r="8171" spans="1:23" x14ac:dyDescent="0.3">
      <c r="A8171">
        <v>608170</v>
      </c>
      <c r="B8171">
        <v>80363</v>
      </c>
      <c r="C8171">
        <v>52</v>
      </c>
      <c r="D8171" t="s">
        <v>4</v>
      </c>
      <c r="E8171" t="s">
        <v>5</v>
      </c>
      <c r="F8171" t="s">
        <v>19</v>
      </c>
      <c r="G8171" t="s">
        <v>31</v>
      </c>
      <c r="H8171" s="1">
        <v>45638</v>
      </c>
      <c r="I8171" t="s">
        <v>34</v>
      </c>
      <c r="J8171">
        <v>88</v>
      </c>
      <c r="K8171">
        <v>2.8</v>
      </c>
      <c r="L8171">
        <v>1272.54</v>
      </c>
      <c r="M8171">
        <v>71.37</v>
      </c>
      <c r="N8171" t="s">
        <v>48</v>
      </c>
      <c r="O8171">
        <v>4</v>
      </c>
      <c r="P8171" t="str" cm="1">
        <f t="array" ref="P8171">_xlfn.IFS(C8171&lt;25,"18-24", C8171&lt;=35,"25-35", C8171&lt;=50,"36-50",TRUE,"50+")</f>
        <v>50+</v>
      </c>
      <c r="Q8171" t="str">
        <f t="shared" si="889"/>
        <v>new</v>
      </c>
      <c r="R8171" t="str">
        <f t="shared" si="890"/>
        <v>high value</v>
      </c>
      <c r="S8171" t="str">
        <f t="shared" si="891"/>
        <v>medium</v>
      </c>
      <c r="T8171" t="str">
        <f t="shared" si="892"/>
        <v>Dec</v>
      </c>
      <c r="U8171">
        <f t="shared" si="893"/>
        <v>2024</v>
      </c>
      <c r="V8171" t="str">
        <f t="shared" si="894"/>
        <v>0-5</v>
      </c>
      <c r="W8171" t="str">
        <f t="shared" si="895"/>
        <v>Slow</v>
      </c>
    </row>
    <row r="8172" spans="1:23" x14ac:dyDescent="0.3">
      <c r="A8172">
        <v>608171</v>
      </c>
      <c r="B8172">
        <v>91933</v>
      </c>
      <c r="C8172">
        <v>37</v>
      </c>
      <c r="D8172" t="s">
        <v>4</v>
      </c>
      <c r="E8172" t="s">
        <v>11</v>
      </c>
      <c r="F8172" t="s">
        <v>18</v>
      </c>
      <c r="G8172" t="s">
        <v>31</v>
      </c>
      <c r="H8172" s="1">
        <v>45637</v>
      </c>
      <c r="I8172" t="s">
        <v>33</v>
      </c>
      <c r="J8172">
        <v>59</v>
      </c>
      <c r="K8172">
        <v>11.2</v>
      </c>
      <c r="L8172">
        <v>694.55</v>
      </c>
      <c r="M8172">
        <v>101.89</v>
      </c>
      <c r="N8172" t="s">
        <v>48</v>
      </c>
      <c r="O8172">
        <v>3</v>
      </c>
      <c r="P8172" t="str" cm="1">
        <f t="array" ref="P8172">_xlfn.IFS(C8172&lt;25,"18-24", C8172&lt;=35,"25-35", C8172&lt;=50,"36-50",TRUE,"50+")</f>
        <v>36-50</v>
      </c>
      <c r="Q8172" t="str">
        <f t="shared" si="889"/>
        <v>new</v>
      </c>
      <c r="R8172" t="str">
        <f t="shared" si="890"/>
        <v>high value</v>
      </c>
      <c r="S8172" t="str">
        <f t="shared" si="891"/>
        <v>medium</v>
      </c>
      <c r="T8172" t="str">
        <f t="shared" si="892"/>
        <v>Dec</v>
      </c>
      <c r="U8172">
        <f t="shared" si="893"/>
        <v>2024</v>
      </c>
      <c r="V8172" t="str">
        <f t="shared" si="894"/>
        <v>10-15</v>
      </c>
      <c r="W8172" t="str">
        <f t="shared" si="895"/>
        <v>Slow</v>
      </c>
    </row>
    <row r="8173" spans="1:23" x14ac:dyDescent="0.3">
      <c r="A8173">
        <v>608172</v>
      </c>
      <c r="B8173">
        <v>62937</v>
      </c>
      <c r="C8173">
        <v>51</v>
      </c>
      <c r="D8173" t="s">
        <v>4</v>
      </c>
      <c r="E8173" t="s">
        <v>5</v>
      </c>
      <c r="F8173" t="s">
        <v>28</v>
      </c>
      <c r="G8173" t="s">
        <v>29</v>
      </c>
      <c r="H8173" s="1">
        <v>44882</v>
      </c>
      <c r="I8173" t="s">
        <v>34</v>
      </c>
      <c r="J8173">
        <v>75</v>
      </c>
      <c r="K8173">
        <v>12.6</v>
      </c>
      <c r="L8173">
        <v>259.3</v>
      </c>
      <c r="M8173">
        <v>32.200000000000003</v>
      </c>
      <c r="N8173" t="s">
        <v>48</v>
      </c>
      <c r="O8173">
        <v>1</v>
      </c>
      <c r="P8173" t="str" cm="1">
        <f t="array" ref="P8173">_xlfn.IFS(C8173&lt;25,"18-24", C8173&lt;=35,"25-35", C8173&lt;=50,"36-50",TRUE,"50+")</f>
        <v>50+</v>
      </c>
      <c r="Q8173" t="str">
        <f t="shared" si="889"/>
        <v>new</v>
      </c>
      <c r="R8173" t="str">
        <f t="shared" si="890"/>
        <v>medium</v>
      </c>
      <c r="S8173" t="str">
        <f t="shared" si="891"/>
        <v>Low</v>
      </c>
      <c r="T8173" t="str">
        <f t="shared" si="892"/>
        <v>Nov</v>
      </c>
      <c r="U8173">
        <f t="shared" si="893"/>
        <v>2022</v>
      </c>
      <c r="V8173" t="str">
        <f t="shared" si="894"/>
        <v>10-15</v>
      </c>
      <c r="W8173" t="str">
        <f t="shared" si="895"/>
        <v>Slow</v>
      </c>
    </row>
    <row r="8174" spans="1:23" x14ac:dyDescent="0.3">
      <c r="A8174">
        <v>608173</v>
      </c>
      <c r="B8174">
        <v>71481</v>
      </c>
      <c r="C8174">
        <v>39</v>
      </c>
      <c r="D8174" t="s">
        <v>7</v>
      </c>
      <c r="E8174" t="s">
        <v>13</v>
      </c>
      <c r="F8174" t="s">
        <v>24</v>
      </c>
      <c r="G8174" t="s">
        <v>25</v>
      </c>
      <c r="H8174" s="1">
        <v>45652</v>
      </c>
      <c r="I8174" t="s">
        <v>33</v>
      </c>
      <c r="J8174">
        <v>74</v>
      </c>
      <c r="K8174">
        <v>11.7</v>
      </c>
      <c r="L8174">
        <v>465.39</v>
      </c>
      <c r="M8174">
        <v>96.94</v>
      </c>
      <c r="N8174" t="s">
        <v>50</v>
      </c>
      <c r="O8174">
        <v>5</v>
      </c>
      <c r="P8174" t="str" cm="1">
        <f t="array" ref="P8174">_xlfn.IFS(C8174&lt;25,"18-24", C8174&lt;=35,"25-35", C8174&lt;=50,"36-50",TRUE,"50+")</f>
        <v>36-50</v>
      </c>
      <c r="Q8174" t="str">
        <f t="shared" si="889"/>
        <v>repeat</v>
      </c>
      <c r="R8174" t="str">
        <f t="shared" si="890"/>
        <v>medium</v>
      </c>
      <c r="S8174" t="str">
        <f t="shared" si="891"/>
        <v>High</v>
      </c>
      <c r="T8174" t="str">
        <f t="shared" si="892"/>
        <v>Dec</v>
      </c>
      <c r="U8174">
        <f t="shared" si="893"/>
        <v>2024</v>
      </c>
      <c r="V8174" t="str">
        <f t="shared" si="894"/>
        <v>10-15</v>
      </c>
      <c r="W8174" t="str">
        <f t="shared" si="895"/>
        <v>Slow</v>
      </c>
    </row>
    <row r="8175" spans="1:23" x14ac:dyDescent="0.3">
      <c r="A8175">
        <v>608174</v>
      </c>
      <c r="B8175">
        <v>77810</v>
      </c>
      <c r="C8175">
        <v>55</v>
      </c>
      <c r="D8175" t="s">
        <v>4</v>
      </c>
      <c r="E8175" t="s">
        <v>13</v>
      </c>
      <c r="F8175" t="s">
        <v>18</v>
      </c>
      <c r="G8175" t="s">
        <v>29</v>
      </c>
      <c r="H8175" s="1">
        <v>45197</v>
      </c>
      <c r="I8175" t="s">
        <v>33</v>
      </c>
      <c r="J8175">
        <v>42</v>
      </c>
      <c r="K8175">
        <v>12.2</v>
      </c>
      <c r="L8175">
        <v>996.96</v>
      </c>
      <c r="M8175">
        <v>47.19</v>
      </c>
      <c r="N8175" t="s">
        <v>48</v>
      </c>
      <c r="O8175">
        <v>5</v>
      </c>
      <c r="P8175" t="str" cm="1">
        <f t="array" ref="P8175">_xlfn.IFS(C8175&lt;25,"18-24", C8175&lt;=35,"25-35", C8175&lt;=50,"36-50",TRUE,"50+")</f>
        <v>50+</v>
      </c>
      <c r="Q8175" t="str">
        <f t="shared" si="889"/>
        <v>new</v>
      </c>
      <c r="R8175" t="str">
        <f t="shared" si="890"/>
        <v>high value</v>
      </c>
      <c r="S8175" t="str">
        <f t="shared" si="891"/>
        <v>High</v>
      </c>
      <c r="T8175" t="str">
        <f t="shared" si="892"/>
        <v>Sep</v>
      </c>
      <c r="U8175">
        <f t="shared" si="893"/>
        <v>2023</v>
      </c>
      <c r="V8175" t="str">
        <f t="shared" si="894"/>
        <v>10-15</v>
      </c>
      <c r="W8175" t="str">
        <f t="shared" si="895"/>
        <v>Medium</v>
      </c>
    </row>
    <row r="8176" spans="1:23" x14ac:dyDescent="0.3">
      <c r="A8176">
        <v>608175</v>
      </c>
      <c r="B8176">
        <v>78537</v>
      </c>
      <c r="C8176">
        <v>24</v>
      </c>
      <c r="D8176" t="s">
        <v>4</v>
      </c>
      <c r="E8176" t="s">
        <v>15</v>
      </c>
      <c r="F8176" t="s">
        <v>22</v>
      </c>
      <c r="G8176" t="s">
        <v>31</v>
      </c>
      <c r="H8176" s="1">
        <v>45012</v>
      </c>
      <c r="I8176" t="s">
        <v>34</v>
      </c>
      <c r="J8176">
        <v>34</v>
      </c>
      <c r="K8176">
        <v>2.2999999999999998</v>
      </c>
      <c r="L8176">
        <v>1469.96</v>
      </c>
      <c r="M8176">
        <v>93.72</v>
      </c>
      <c r="N8176" t="s">
        <v>49</v>
      </c>
      <c r="O8176">
        <v>2</v>
      </c>
      <c r="P8176" t="str" cm="1">
        <f t="array" ref="P8176">_xlfn.IFS(C8176&lt;25,"18-24", C8176&lt;=35,"25-35", C8176&lt;=50,"36-50",TRUE,"50+")</f>
        <v>18-24</v>
      </c>
      <c r="Q8176" t="str">
        <f t="shared" si="889"/>
        <v>new</v>
      </c>
      <c r="R8176" t="str">
        <f t="shared" si="890"/>
        <v>high value</v>
      </c>
      <c r="S8176" t="str">
        <f t="shared" si="891"/>
        <v>Low</v>
      </c>
      <c r="T8176" t="str">
        <f t="shared" si="892"/>
        <v>Mar</v>
      </c>
      <c r="U8176">
        <f t="shared" si="893"/>
        <v>2023</v>
      </c>
      <c r="V8176" t="str">
        <f t="shared" si="894"/>
        <v>0-5</v>
      </c>
      <c r="W8176" t="str">
        <f t="shared" si="895"/>
        <v>Medium</v>
      </c>
    </row>
    <row r="8177" spans="1:23" x14ac:dyDescent="0.3">
      <c r="A8177">
        <v>608176</v>
      </c>
      <c r="B8177">
        <v>80915</v>
      </c>
      <c r="C8177">
        <v>25</v>
      </c>
      <c r="D8177" t="s">
        <v>7</v>
      </c>
      <c r="E8177" t="s">
        <v>15</v>
      </c>
      <c r="F8177" t="s">
        <v>18</v>
      </c>
      <c r="G8177" t="s">
        <v>21</v>
      </c>
      <c r="H8177" s="1">
        <v>44580</v>
      </c>
      <c r="I8177" t="s">
        <v>33</v>
      </c>
      <c r="J8177">
        <v>68</v>
      </c>
      <c r="K8177">
        <v>12.4</v>
      </c>
      <c r="L8177">
        <v>1368.04</v>
      </c>
      <c r="M8177">
        <v>83.13</v>
      </c>
      <c r="N8177" t="s">
        <v>47</v>
      </c>
      <c r="O8177">
        <v>2</v>
      </c>
      <c r="P8177" t="str" cm="1">
        <f t="array" ref="P8177">_xlfn.IFS(C8177&lt;25,"18-24", C8177&lt;=35,"25-35", C8177&lt;=50,"36-50",TRUE,"50+")</f>
        <v>25-35</v>
      </c>
      <c r="Q8177" t="str">
        <f t="shared" si="889"/>
        <v>new</v>
      </c>
      <c r="R8177" t="str">
        <f t="shared" si="890"/>
        <v>high value</v>
      </c>
      <c r="S8177" t="str">
        <f t="shared" si="891"/>
        <v>Low</v>
      </c>
      <c r="T8177" t="str">
        <f t="shared" si="892"/>
        <v>Jan</v>
      </c>
      <c r="U8177">
        <f t="shared" si="893"/>
        <v>2022</v>
      </c>
      <c r="V8177" t="str">
        <f t="shared" si="894"/>
        <v>10-15</v>
      </c>
      <c r="W8177" t="str">
        <f t="shared" si="895"/>
        <v>Slow</v>
      </c>
    </row>
    <row r="8178" spans="1:23" x14ac:dyDescent="0.3">
      <c r="A8178">
        <v>608177</v>
      </c>
      <c r="B8178">
        <v>58179</v>
      </c>
      <c r="C8178">
        <v>37</v>
      </c>
      <c r="D8178" t="s">
        <v>4</v>
      </c>
      <c r="E8178" t="s">
        <v>11</v>
      </c>
      <c r="F8178" t="s">
        <v>30</v>
      </c>
      <c r="G8178" t="s">
        <v>29</v>
      </c>
      <c r="H8178" s="1">
        <v>45562</v>
      </c>
      <c r="I8178" t="s">
        <v>34</v>
      </c>
      <c r="J8178">
        <v>38</v>
      </c>
      <c r="K8178">
        <v>2.2999999999999998</v>
      </c>
      <c r="L8178">
        <v>333.85</v>
      </c>
      <c r="M8178">
        <v>36.67</v>
      </c>
      <c r="N8178" t="s">
        <v>50</v>
      </c>
      <c r="O8178">
        <v>5</v>
      </c>
      <c r="P8178" t="str" cm="1">
        <f t="array" ref="P8178">_xlfn.IFS(C8178&lt;25,"18-24", C8178&lt;=35,"25-35", C8178&lt;=50,"36-50",TRUE,"50+")</f>
        <v>36-50</v>
      </c>
      <c r="Q8178" t="str">
        <f t="shared" si="889"/>
        <v>new</v>
      </c>
      <c r="R8178" t="str">
        <f t="shared" si="890"/>
        <v>medium</v>
      </c>
      <c r="S8178" t="str">
        <f t="shared" si="891"/>
        <v>High</v>
      </c>
      <c r="T8178" t="str">
        <f t="shared" si="892"/>
        <v>Sep</v>
      </c>
      <c r="U8178">
        <f t="shared" si="893"/>
        <v>2024</v>
      </c>
      <c r="V8178" t="str">
        <f t="shared" si="894"/>
        <v>0-5</v>
      </c>
      <c r="W8178" t="str">
        <f t="shared" si="895"/>
        <v>Medium</v>
      </c>
    </row>
    <row r="8179" spans="1:23" x14ac:dyDescent="0.3">
      <c r="A8179">
        <v>608178</v>
      </c>
      <c r="B8179">
        <v>15926</v>
      </c>
      <c r="C8179">
        <v>18</v>
      </c>
      <c r="D8179" t="s">
        <v>4</v>
      </c>
      <c r="E8179" t="s">
        <v>8</v>
      </c>
      <c r="F8179" t="s">
        <v>24</v>
      </c>
      <c r="G8179" t="s">
        <v>25</v>
      </c>
      <c r="H8179" s="1">
        <v>45321</v>
      </c>
      <c r="I8179" t="s">
        <v>33</v>
      </c>
      <c r="J8179">
        <v>62</v>
      </c>
      <c r="K8179">
        <v>3.8</v>
      </c>
      <c r="L8179">
        <v>1416.11</v>
      </c>
      <c r="M8179">
        <v>64.209999999999994</v>
      </c>
      <c r="N8179" t="s">
        <v>48</v>
      </c>
      <c r="O8179">
        <v>1</v>
      </c>
      <c r="P8179" t="str" cm="1">
        <f t="array" ref="P8179">_xlfn.IFS(C8179&lt;25,"18-24", C8179&lt;=35,"25-35", C8179&lt;=50,"36-50",TRUE,"50+")</f>
        <v>18-24</v>
      </c>
      <c r="Q8179" t="str">
        <f t="shared" si="889"/>
        <v>new</v>
      </c>
      <c r="R8179" t="str">
        <f t="shared" si="890"/>
        <v>high value</v>
      </c>
      <c r="S8179" t="str">
        <f t="shared" si="891"/>
        <v>Low</v>
      </c>
      <c r="T8179" t="str">
        <f t="shared" si="892"/>
        <v>Jan</v>
      </c>
      <c r="U8179">
        <f t="shared" si="893"/>
        <v>2024</v>
      </c>
      <c r="V8179" t="str">
        <f t="shared" si="894"/>
        <v>0-5</v>
      </c>
      <c r="W8179" t="str">
        <f t="shared" si="895"/>
        <v>Slow</v>
      </c>
    </row>
    <row r="8180" spans="1:23" x14ac:dyDescent="0.3">
      <c r="A8180">
        <v>608179</v>
      </c>
      <c r="B8180">
        <v>10238</v>
      </c>
      <c r="C8180">
        <v>26</v>
      </c>
      <c r="D8180" t="s">
        <v>4</v>
      </c>
      <c r="E8180" t="s">
        <v>15</v>
      </c>
      <c r="F8180" t="s">
        <v>30</v>
      </c>
      <c r="G8180" t="s">
        <v>31</v>
      </c>
      <c r="H8180" s="1">
        <v>44621</v>
      </c>
      <c r="I8180" t="s">
        <v>33</v>
      </c>
      <c r="J8180">
        <v>29</v>
      </c>
      <c r="K8180">
        <v>4.5</v>
      </c>
      <c r="L8180">
        <v>1432.03</v>
      </c>
      <c r="M8180">
        <v>27.04</v>
      </c>
      <c r="N8180" t="s">
        <v>48</v>
      </c>
      <c r="O8180">
        <v>3</v>
      </c>
      <c r="P8180" t="str" cm="1">
        <f t="array" ref="P8180">_xlfn.IFS(C8180&lt;25,"18-24", C8180&lt;=35,"25-35", C8180&lt;=50,"36-50",TRUE,"50+")</f>
        <v>25-35</v>
      </c>
      <c r="Q8180" t="str">
        <f t="shared" si="889"/>
        <v>new</v>
      </c>
      <c r="R8180" t="str">
        <f t="shared" si="890"/>
        <v>high value</v>
      </c>
      <c r="S8180" t="str">
        <f t="shared" si="891"/>
        <v>medium</v>
      </c>
      <c r="T8180" t="str">
        <f t="shared" si="892"/>
        <v>Mar</v>
      </c>
      <c r="U8180">
        <f t="shared" si="893"/>
        <v>2022</v>
      </c>
      <c r="V8180" t="str">
        <f t="shared" si="894"/>
        <v>0-5</v>
      </c>
      <c r="W8180" t="str">
        <f t="shared" si="895"/>
        <v>Fast</v>
      </c>
    </row>
    <row r="8181" spans="1:23" x14ac:dyDescent="0.3">
      <c r="A8181">
        <v>608180</v>
      </c>
      <c r="B8181">
        <v>89064</v>
      </c>
      <c r="C8181">
        <v>39</v>
      </c>
      <c r="D8181" t="s">
        <v>4</v>
      </c>
      <c r="E8181" t="s">
        <v>8</v>
      </c>
      <c r="F8181" t="s">
        <v>24</v>
      </c>
      <c r="G8181" t="s">
        <v>21</v>
      </c>
      <c r="H8181" s="1">
        <v>45458</v>
      </c>
      <c r="I8181" t="s">
        <v>34</v>
      </c>
      <c r="J8181">
        <v>85</v>
      </c>
      <c r="K8181">
        <v>6.7</v>
      </c>
      <c r="L8181">
        <v>1041.1600000000001</v>
      </c>
      <c r="M8181">
        <v>46.52</v>
      </c>
      <c r="N8181" t="s">
        <v>49</v>
      </c>
      <c r="O8181">
        <v>2</v>
      </c>
      <c r="P8181" t="str" cm="1">
        <f t="array" ref="P8181">_xlfn.IFS(C8181&lt;25,"18-24", C8181&lt;=35,"25-35", C8181&lt;=50,"36-50",TRUE,"50+")</f>
        <v>36-50</v>
      </c>
      <c r="Q8181" t="str">
        <f t="shared" si="889"/>
        <v>new</v>
      </c>
      <c r="R8181" t="str">
        <f t="shared" si="890"/>
        <v>high value</v>
      </c>
      <c r="S8181" t="str">
        <f t="shared" si="891"/>
        <v>Low</v>
      </c>
      <c r="T8181" t="str">
        <f t="shared" si="892"/>
        <v>Jun</v>
      </c>
      <c r="U8181">
        <f t="shared" si="893"/>
        <v>2024</v>
      </c>
      <c r="V8181" t="str">
        <f t="shared" si="894"/>
        <v>5-10</v>
      </c>
      <c r="W8181" t="str">
        <f t="shared" si="895"/>
        <v>Slow</v>
      </c>
    </row>
    <row r="8182" spans="1:23" x14ac:dyDescent="0.3">
      <c r="A8182">
        <v>608181</v>
      </c>
      <c r="B8182">
        <v>55793</v>
      </c>
      <c r="C8182">
        <v>42</v>
      </c>
      <c r="D8182" t="s">
        <v>4</v>
      </c>
      <c r="E8182" t="s">
        <v>11</v>
      </c>
      <c r="F8182" t="s">
        <v>24</v>
      </c>
      <c r="G8182" t="s">
        <v>31</v>
      </c>
      <c r="H8182" s="1">
        <v>45468</v>
      </c>
      <c r="I8182" t="s">
        <v>33</v>
      </c>
      <c r="J8182">
        <v>49</v>
      </c>
      <c r="K8182">
        <v>6.5</v>
      </c>
      <c r="L8182">
        <v>1061.19</v>
      </c>
      <c r="M8182">
        <v>46.54</v>
      </c>
      <c r="N8182" t="s">
        <v>47</v>
      </c>
      <c r="O8182">
        <v>1</v>
      </c>
      <c r="P8182" t="str" cm="1">
        <f t="array" ref="P8182">_xlfn.IFS(C8182&lt;25,"18-24", C8182&lt;=35,"25-35", C8182&lt;=50,"36-50",TRUE,"50+")</f>
        <v>36-50</v>
      </c>
      <c r="Q8182" t="str">
        <f t="shared" si="889"/>
        <v>new</v>
      </c>
      <c r="R8182" t="str">
        <f t="shared" si="890"/>
        <v>high value</v>
      </c>
      <c r="S8182" t="str">
        <f t="shared" si="891"/>
        <v>Low</v>
      </c>
      <c r="T8182" t="str">
        <f t="shared" si="892"/>
        <v>Jun</v>
      </c>
      <c r="U8182">
        <f t="shared" si="893"/>
        <v>2024</v>
      </c>
      <c r="V8182" t="str">
        <f t="shared" si="894"/>
        <v>5-10</v>
      </c>
      <c r="W8182" t="str">
        <f t="shared" si="895"/>
        <v>Slow</v>
      </c>
    </row>
    <row r="8183" spans="1:23" x14ac:dyDescent="0.3">
      <c r="A8183">
        <v>608182</v>
      </c>
      <c r="B8183">
        <v>75727</v>
      </c>
      <c r="C8183">
        <v>18</v>
      </c>
      <c r="D8183" t="s">
        <v>4</v>
      </c>
      <c r="E8183" t="s">
        <v>15</v>
      </c>
      <c r="F8183" t="s">
        <v>28</v>
      </c>
      <c r="G8183" t="s">
        <v>27</v>
      </c>
      <c r="H8183" s="1">
        <v>45227</v>
      </c>
      <c r="I8183" t="s">
        <v>34</v>
      </c>
      <c r="J8183">
        <v>72</v>
      </c>
      <c r="K8183">
        <v>4.0999999999999996</v>
      </c>
      <c r="L8183">
        <v>1015.34</v>
      </c>
      <c r="M8183">
        <v>47.5</v>
      </c>
      <c r="N8183" t="s">
        <v>49</v>
      </c>
      <c r="O8183">
        <v>4</v>
      </c>
      <c r="P8183" t="str" cm="1">
        <f t="array" ref="P8183">_xlfn.IFS(C8183&lt;25,"18-24", C8183&lt;=35,"25-35", C8183&lt;=50,"36-50",TRUE,"50+")</f>
        <v>18-24</v>
      </c>
      <c r="Q8183" t="str">
        <f t="shared" si="889"/>
        <v>new</v>
      </c>
      <c r="R8183" t="str">
        <f t="shared" si="890"/>
        <v>high value</v>
      </c>
      <c r="S8183" t="str">
        <f t="shared" si="891"/>
        <v>medium</v>
      </c>
      <c r="T8183" t="str">
        <f t="shared" si="892"/>
        <v>Oct</v>
      </c>
      <c r="U8183">
        <f t="shared" si="893"/>
        <v>2023</v>
      </c>
      <c r="V8183" t="str">
        <f t="shared" si="894"/>
        <v>0-5</v>
      </c>
      <c r="W8183" t="str">
        <f t="shared" si="895"/>
        <v>Slow</v>
      </c>
    </row>
    <row r="8184" spans="1:23" x14ac:dyDescent="0.3">
      <c r="A8184">
        <v>608183</v>
      </c>
      <c r="B8184">
        <v>40986</v>
      </c>
      <c r="C8184">
        <v>33</v>
      </c>
      <c r="D8184" t="s">
        <v>7</v>
      </c>
      <c r="E8184" t="s">
        <v>8</v>
      </c>
      <c r="F8184" t="s">
        <v>19</v>
      </c>
      <c r="G8184" t="s">
        <v>29</v>
      </c>
      <c r="H8184" s="1">
        <v>44931</v>
      </c>
      <c r="I8184" t="s">
        <v>34</v>
      </c>
      <c r="J8184">
        <v>22</v>
      </c>
      <c r="K8184">
        <v>10.9</v>
      </c>
      <c r="L8184">
        <v>578.15</v>
      </c>
      <c r="M8184">
        <v>85.05</v>
      </c>
      <c r="N8184" t="s">
        <v>47</v>
      </c>
      <c r="O8184">
        <v>1</v>
      </c>
      <c r="P8184" t="str" cm="1">
        <f t="array" ref="P8184">_xlfn.IFS(C8184&lt;25,"18-24", C8184&lt;=35,"25-35", C8184&lt;=50,"36-50",TRUE,"50+")</f>
        <v>25-35</v>
      </c>
      <c r="Q8184" t="str">
        <f t="shared" si="889"/>
        <v>new</v>
      </c>
      <c r="R8184" t="str">
        <f t="shared" si="890"/>
        <v>high value</v>
      </c>
      <c r="S8184" t="str">
        <f t="shared" si="891"/>
        <v>Low</v>
      </c>
      <c r="T8184" t="str">
        <f t="shared" si="892"/>
        <v>Jan</v>
      </c>
      <c r="U8184">
        <f t="shared" si="893"/>
        <v>2023</v>
      </c>
      <c r="V8184" t="str">
        <f t="shared" si="894"/>
        <v>10-15</v>
      </c>
      <c r="W8184" t="str">
        <f t="shared" si="895"/>
        <v>Fast</v>
      </c>
    </row>
    <row r="8185" spans="1:23" x14ac:dyDescent="0.3">
      <c r="A8185">
        <v>608184</v>
      </c>
      <c r="B8185">
        <v>85984</v>
      </c>
      <c r="C8185">
        <v>31</v>
      </c>
      <c r="D8185" t="s">
        <v>7</v>
      </c>
      <c r="E8185" t="s">
        <v>8</v>
      </c>
      <c r="F8185" t="s">
        <v>24</v>
      </c>
      <c r="G8185" t="s">
        <v>23</v>
      </c>
      <c r="H8185" s="1">
        <v>44648</v>
      </c>
      <c r="I8185" t="s">
        <v>33</v>
      </c>
      <c r="J8185">
        <v>46</v>
      </c>
      <c r="K8185">
        <v>3.4</v>
      </c>
      <c r="L8185">
        <v>887.17</v>
      </c>
      <c r="M8185">
        <v>71.34</v>
      </c>
      <c r="N8185" t="s">
        <v>49</v>
      </c>
      <c r="O8185">
        <v>1</v>
      </c>
      <c r="P8185" t="str" cm="1">
        <f t="array" ref="P8185">_xlfn.IFS(C8185&lt;25,"18-24", C8185&lt;=35,"25-35", C8185&lt;=50,"36-50",TRUE,"50+")</f>
        <v>25-35</v>
      </c>
      <c r="Q8185" t="str">
        <f t="shared" si="889"/>
        <v>new</v>
      </c>
      <c r="R8185" t="str">
        <f t="shared" si="890"/>
        <v>high value</v>
      </c>
      <c r="S8185" t="str">
        <f t="shared" si="891"/>
        <v>Low</v>
      </c>
      <c r="T8185" t="str">
        <f t="shared" si="892"/>
        <v>Mar</v>
      </c>
      <c r="U8185">
        <f t="shared" si="893"/>
        <v>2022</v>
      </c>
      <c r="V8185" t="str">
        <f t="shared" si="894"/>
        <v>0-5</v>
      </c>
      <c r="W8185" t="str">
        <f t="shared" si="895"/>
        <v>Slow</v>
      </c>
    </row>
    <row r="8186" spans="1:23" x14ac:dyDescent="0.3">
      <c r="A8186">
        <v>608185</v>
      </c>
      <c r="B8186">
        <v>64445</v>
      </c>
      <c r="C8186">
        <v>32</v>
      </c>
      <c r="D8186" t="s">
        <v>4</v>
      </c>
      <c r="E8186" t="s">
        <v>13</v>
      </c>
      <c r="F8186" t="s">
        <v>26</v>
      </c>
      <c r="G8186" t="s">
        <v>25</v>
      </c>
      <c r="H8186" s="1">
        <v>45033</v>
      </c>
      <c r="I8186" t="s">
        <v>34</v>
      </c>
      <c r="J8186">
        <v>80</v>
      </c>
      <c r="K8186">
        <v>6.9</v>
      </c>
      <c r="L8186">
        <v>813.25</v>
      </c>
      <c r="M8186">
        <v>53.23</v>
      </c>
      <c r="N8186" t="s">
        <v>48</v>
      </c>
      <c r="O8186">
        <v>4</v>
      </c>
      <c r="P8186" t="str" cm="1">
        <f t="array" ref="P8186">_xlfn.IFS(C8186&lt;25,"18-24", C8186&lt;=35,"25-35", C8186&lt;=50,"36-50",TRUE,"50+")</f>
        <v>25-35</v>
      </c>
      <c r="Q8186" t="str">
        <f t="shared" si="889"/>
        <v>new</v>
      </c>
      <c r="R8186" t="str">
        <f t="shared" si="890"/>
        <v>high value</v>
      </c>
      <c r="S8186" t="str">
        <f t="shared" si="891"/>
        <v>medium</v>
      </c>
      <c r="T8186" t="str">
        <f t="shared" si="892"/>
        <v>Apr</v>
      </c>
      <c r="U8186">
        <f t="shared" si="893"/>
        <v>2023</v>
      </c>
      <c r="V8186" t="str">
        <f t="shared" si="894"/>
        <v>5-10</v>
      </c>
      <c r="W8186" t="str">
        <f t="shared" si="895"/>
        <v>Slow</v>
      </c>
    </row>
    <row r="8187" spans="1:23" x14ac:dyDescent="0.3">
      <c r="A8187">
        <v>608186</v>
      </c>
      <c r="B8187">
        <v>53623</v>
      </c>
      <c r="C8187">
        <v>22</v>
      </c>
      <c r="D8187" t="s">
        <v>4</v>
      </c>
      <c r="E8187" t="s">
        <v>15</v>
      </c>
      <c r="F8187" t="s">
        <v>28</v>
      </c>
      <c r="G8187" t="s">
        <v>29</v>
      </c>
      <c r="H8187" s="1">
        <v>44929</v>
      </c>
      <c r="I8187" t="s">
        <v>33</v>
      </c>
      <c r="J8187">
        <v>75</v>
      </c>
      <c r="K8187">
        <v>10.8</v>
      </c>
      <c r="L8187">
        <v>1299.8800000000001</v>
      </c>
      <c r="M8187">
        <v>63.17</v>
      </c>
      <c r="N8187" t="s">
        <v>50</v>
      </c>
      <c r="O8187">
        <v>2</v>
      </c>
      <c r="P8187" t="str" cm="1">
        <f t="array" ref="P8187">_xlfn.IFS(C8187&lt;25,"18-24", C8187&lt;=35,"25-35", C8187&lt;=50,"36-50",TRUE,"50+")</f>
        <v>18-24</v>
      </c>
      <c r="Q8187" t="str">
        <f t="shared" si="889"/>
        <v>new</v>
      </c>
      <c r="R8187" t="str">
        <f t="shared" si="890"/>
        <v>high value</v>
      </c>
      <c r="S8187" t="str">
        <f t="shared" si="891"/>
        <v>Low</v>
      </c>
      <c r="T8187" t="str">
        <f t="shared" si="892"/>
        <v>Jan</v>
      </c>
      <c r="U8187">
        <f t="shared" si="893"/>
        <v>2023</v>
      </c>
      <c r="V8187" t="str">
        <f t="shared" si="894"/>
        <v>10-15</v>
      </c>
      <c r="W8187" t="str">
        <f t="shared" si="895"/>
        <v>Slow</v>
      </c>
    </row>
    <row r="8188" spans="1:23" x14ac:dyDescent="0.3">
      <c r="A8188">
        <v>608187</v>
      </c>
      <c r="B8188">
        <v>57167</v>
      </c>
      <c r="C8188">
        <v>40</v>
      </c>
      <c r="D8188" t="s">
        <v>4</v>
      </c>
      <c r="E8188" t="s">
        <v>16</v>
      </c>
      <c r="F8188" t="s">
        <v>30</v>
      </c>
      <c r="G8188" t="s">
        <v>29</v>
      </c>
      <c r="H8188" s="1">
        <v>44777</v>
      </c>
      <c r="I8188" t="s">
        <v>33</v>
      </c>
      <c r="J8188">
        <v>23</v>
      </c>
      <c r="K8188">
        <v>3.3</v>
      </c>
      <c r="L8188">
        <v>671.14</v>
      </c>
      <c r="M8188">
        <v>64.86</v>
      </c>
      <c r="N8188" t="s">
        <v>48</v>
      </c>
      <c r="O8188">
        <v>1</v>
      </c>
      <c r="P8188" t="str" cm="1">
        <f t="array" ref="P8188">_xlfn.IFS(C8188&lt;25,"18-24", C8188&lt;=35,"25-35", C8188&lt;=50,"36-50",TRUE,"50+")</f>
        <v>36-50</v>
      </c>
      <c r="Q8188" t="str">
        <f t="shared" si="889"/>
        <v>repeat</v>
      </c>
      <c r="R8188" t="str">
        <f t="shared" si="890"/>
        <v>high value</v>
      </c>
      <c r="S8188" t="str">
        <f t="shared" si="891"/>
        <v>Low</v>
      </c>
      <c r="T8188" t="str">
        <f t="shared" si="892"/>
        <v>Aug</v>
      </c>
      <c r="U8188">
        <f t="shared" si="893"/>
        <v>2022</v>
      </c>
      <c r="V8188" t="str">
        <f t="shared" si="894"/>
        <v>0-5</v>
      </c>
      <c r="W8188" t="str">
        <f t="shared" si="895"/>
        <v>Fast</v>
      </c>
    </row>
    <row r="8189" spans="1:23" x14ac:dyDescent="0.3">
      <c r="A8189">
        <v>608188</v>
      </c>
      <c r="B8189">
        <v>23039</v>
      </c>
      <c r="C8189">
        <v>24</v>
      </c>
      <c r="D8189" t="s">
        <v>7</v>
      </c>
      <c r="E8189" t="s">
        <v>5</v>
      </c>
      <c r="F8189" t="s">
        <v>18</v>
      </c>
      <c r="G8189" t="s">
        <v>25</v>
      </c>
      <c r="H8189" s="1">
        <v>45143</v>
      </c>
      <c r="I8189" t="s">
        <v>33</v>
      </c>
      <c r="J8189">
        <v>56</v>
      </c>
      <c r="K8189">
        <v>13.5</v>
      </c>
      <c r="L8189">
        <v>1022.2</v>
      </c>
      <c r="M8189">
        <v>35.86</v>
      </c>
      <c r="N8189" t="s">
        <v>49</v>
      </c>
      <c r="O8189">
        <v>2</v>
      </c>
      <c r="P8189" t="str" cm="1">
        <f t="array" ref="P8189">_xlfn.IFS(C8189&lt;25,"18-24", C8189&lt;=35,"25-35", C8189&lt;=50,"36-50",TRUE,"50+")</f>
        <v>18-24</v>
      </c>
      <c r="Q8189" t="str">
        <f t="shared" si="889"/>
        <v>new</v>
      </c>
      <c r="R8189" t="str">
        <f t="shared" si="890"/>
        <v>high value</v>
      </c>
      <c r="S8189" t="str">
        <f t="shared" si="891"/>
        <v>Low</v>
      </c>
      <c r="T8189" t="str">
        <f t="shared" si="892"/>
        <v>Aug</v>
      </c>
      <c r="U8189">
        <f t="shared" si="893"/>
        <v>2023</v>
      </c>
      <c r="V8189" t="str">
        <f t="shared" si="894"/>
        <v>10-15</v>
      </c>
      <c r="W8189" t="str">
        <f t="shared" si="895"/>
        <v>Slow</v>
      </c>
    </row>
    <row r="8190" spans="1:23" x14ac:dyDescent="0.3">
      <c r="A8190">
        <v>608189</v>
      </c>
      <c r="B8190">
        <v>97288</v>
      </c>
      <c r="C8190">
        <v>48</v>
      </c>
      <c r="D8190" t="s">
        <v>4</v>
      </c>
      <c r="E8190" t="s">
        <v>8</v>
      </c>
      <c r="F8190" t="s">
        <v>26</v>
      </c>
      <c r="G8190" t="s">
        <v>31</v>
      </c>
      <c r="H8190" s="1">
        <v>45351</v>
      </c>
      <c r="I8190" t="s">
        <v>34</v>
      </c>
      <c r="J8190">
        <v>45</v>
      </c>
      <c r="K8190">
        <v>2.2000000000000002</v>
      </c>
      <c r="L8190">
        <v>1163.74</v>
      </c>
      <c r="M8190">
        <v>35.119999999999997</v>
      </c>
      <c r="N8190" t="s">
        <v>48</v>
      </c>
      <c r="O8190">
        <v>1</v>
      </c>
      <c r="P8190" t="str" cm="1">
        <f t="array" ref="P8190">_xlfn.IFS(C8190&lt;25,"18-24", C8190&lt;=35,"25-35", C8190&lt;=50,"36-50",TRUE,"50+")</f>
        <v>36-50</v>
      </c>
      <c r="Q8190" t="str">
        <f t="shared" si="889"/>
        <v>new</v>
      </c>
      <c r="R8190" t="str">
        <f t="shared" si="890"/>
        <v>high value</v>
      </c>
      <c r="S8190" t="str">
        <f t="shared" si="891"/>
        <v>Low</v>
      </c>
      <c r="T8190" t="str">
        <f t="shared" si="892"/>
        <v>Feb</v>
      </c>
      <c r="U8190">
        <f t="shared" si="893"/>
        <v>2024</v>
      </c>
      <c r="V8190" t="str">
        <f t="shared" si="894"/>
        <v>0-5</v>
      </c>
      <c r="W8190" t="str">
        <f t="shared" si="895"/>
        <v>Medium</v>
      </c>
    </row>
    <row r="8191" spans="1:23" x14ac:dyDescent="0.3">
      <c r="A8191">
        <v>608190</v>
      </c>
      <c r="B8191">
        <v>86197</v>
      </c>
      <c r="C8191">
        <v>44</v>
      </c>
      <c r="D8191" t="s">
        <v>4</v>
      </c>
      <c r="E8191" t="s">
        <v>13</v>
      </c>
      <c r="F8191" t="s">
        <v>19</v>
      </c>
      <c r="G8191" t="s">
        <v>27</v>
      </c>
      <c r="H8191" s="1">
        <v>44831</v>
      </c>
      <c r="I8191" t="s">
        <v>34</v>
      </c>
      <c r="J8191">
        <v>89</v>
      </c>
      <c r="K8191">
        <v>10.3</v>
      </c>
      <c r="L8191">
        <v>961.61</v>
      </c>
      <c r="M8191">
        <v>114.51</v>
      </c>
      <c r="N8191" t="s">
        <v>48</v>
      </c>
      <c r="O8191">
        <v>2</v>
      </c>
      <c r="P8191" t="str" cm="1">
        <f t="array" ref="P8191">_xlfn.IFS(C8191&lt;25,"18-24", C8191&lt;=35,"25-35", C8191&lt;=50,"36-50",TRUE,"50+")</f>
        <v>36-50</v>
      </c>
      <c r="Q8191" t="str">
        <f t="shared" si="889"/>
        <v>new</v>
      </c>
      <c r="R8191" t="str">
        <f t="shared" si="890"/>
        <v>high value</v>
      </c>
      <c r="S8191" t="str">
        <f t="shared" si="891"/>
        <v>Low</v>
      </c>
      <c r="T8191" t="str">
        <f t="shared" si="892"/>
        <v>Sep</v>
      </c>
      <c r="U8191">
        <f t="shared" si="893"/>
        <v>2022</v>
      </c>
      <c r="V8191" t="str">
        <f t="shared" si="894"/>
        <v>10-15</v>
      </c>
      <c r="W8191" t="str">
        <f t="shared" si="895"/>
        <v>Slow</v>
      </c>
    </row>
    <row r="8192" spans="1:23" x14ac:dyDescent="0.3">
      <c r="A8192">
        <v>608191</v>
      </c>
      <c r="B8192">
        <v>74106</v>
      </c>
      <c r="C8192">
        <v>39</v>
      </c>
      <c r="D8192" t="s">
        <v>7</v>
      </c>
      <c r="E8192" t="s">
        <v>16</v>
      </c>
      <c r="F8192" t="s">
        <v>24</v>
      </c>
      <c r="G8192" t="s">
        <v>25</v>
      </c>
      <c r="H8192" s="1">
        <v>44863</v>
      </c>
      <c r="I8192" t="s">
        <v>34</v>
      </c>
      <c r="J8192">
        <v>38</v>
      </c>
      <c r="K8192">
        <v>8.1</v>
      </c>
      <c r="L8192">
        <v>1124.1099999999999</v>
      </c>
      <c r="M8192">
        <v>76.08</v>
      </c>
      <c r="N8192" t="s">
        <v>50</v>
      </c>
      <c r="O8192">
        <v>1</v>
      </c>
      <c r="P8192" t="str" cm="1">
        <f t="array" ref="P8192">_xlfn.IFS(C8192&lt;25,"18-24", C8192&lt;=35,"25-35", C8192&lt;=50,"36-50",TRUE,"50+")</f>
        <v>36-50</v>
      </c>
      <c r="Q8192" t="str">
        <f t="shared" si="889"/>
        <v>new</v>
      </c>
      <c r="R8192" t="str">
        <f t="shared" si="890"/>
        <v>high value</v>
      </c>
      <c r="S8192" t="str">
        <f t="shared" si="891"/>
        <v>Low</v>
      </c>
      <c r="T8192" t="str">
        <f t="shared" si="892"/>
        <v>Oct</v>
      </c>
      <c r="U8192">
        <f t="shared" si="893"/>
        <v>2022</v>
      </c>
      <c r="V8192" t="str">
        <f t="shared" si="894"/>
        <v>5-10</v>
      </c>
      <c r="W8192" t="str">
        <f t="shared" si="895"/>
        <v>Medium</v>
      </c>
    </row>
    <row r="8193" spans="1:23" x14ac:dyDescent="0.3">
      <c r="A8193">
        <v>608192</v>
      </c>
      <c r="B8193">
        <v>63093</v>
      </c>
      <c r="C8193">
        <v>53</v>
      </c>
      <c r="D8193" t="s">
        <v>4</v>
      </c>
      <c r="E8193" t="s">
        <v>5</v>
      </c>
      <c r="F8193" t="s">
        <v>18</v>
      </c>
      <c r="G8193" t="s">
        <v>27</v>
      </c>
      <c r="H8193" s="1">
        <v>45090</v>
      </c>
      <c r="I8193" t="s">
        <v>34</v>
      </c>
      <c r="J8193">
        <v>72</v>
      </c>
      <c r="K8193">
        <v>8.6</v>
      </c>
      <c r="L8193">
        <v>849.94</v>
      </c>
      <c r="M8193">
        <v>54</v>
      </c>
      <c r="N8193" t="s">
        <v>50</v>
      </c>
      <c r="O8193">
        <v>2</v>
      </c>
      <c r="P8193" t="str" cm="1">
        <f t="array" ref="P8193">_xlfn.IFS(C8193&lt;25,"18-24", C8193&lt;=35,"25-35", C8193&lt;=50,"36-50",TRUE,"50+")</f>
        <v>50+</v>
      </c>
      <c r="Q8193" t="str">
        <f t="shared" si="889"/>
        <v>new</v>
      </c>
      <c r="R8193" t="str">
        <f t="shared" si="890"/>
        <v>high value</v>
      </c>
      <c r="S8193" t="str">
        <f t="shared" si="891"/>
        <v>Low</v>
      </c>
      <c r="T8193" t="str">
        <f t="shared" si="892"/>
        <v>Jun</v>
      </c>
      <c r="U8193">
        <f t="shared" si="893"/>
        <v>2023</v>
      </c>
      <c r="V8193" t="str">
        <f t="shared" si="894"/>
        <v>5-10</v>
      </c>
      <c r="W8193" t="str">
        <f t="shared" si="895"/>
        <v>Slow</v>
      </c>
    </row>
    <row r="8194" spans="1:23" x14ac:dyDescent="0.3">
      <c r="A8194">
        <v>608193</v>
      </c>
      <c r="B8194">
        <v>54226</v>
      </c>
      <c r="C8194">
        <v>42</v>
      </c>
      <c r="D8194" t="s">
        <v>7</v>
      </c>
      <c r="E8194" t="s">
        <v>11</v>
      </c>
      <c r="F8194" t="s">
        <v>26</v>
      </c>
      <c r="G8194" t="s">
        <v>31</v>
      </c>
      <c r="H8194" s="1">
        <v>44651</v>
      </c>
      <c r="I8194" t="s">
        <v>34</v>
      </c>
      <c r="J8194">
        <v>78</v>
      </c>
      <c r="K8194">
        <v>5.0999999999999996</v>
      </c>
      <c r="L8194">
        <v>950.35</v>
      </c>
      <c r="M8194">
        <v>111.01</v>
      </c>
      <c r="N8194" t="s">
        <v>48</v>
      </c>
      <c r="O8194">
        <v>4</v>
      </c>
      <c r="P8194" t="str" cm="1">
        <f t="array" ref="P8194">_xlfn.IFS(C8194&lt;25,"18-24", C8194&lt;=35,"25-35", C8194&lt;=50,"36-50",TRUE,"50+")</f>
        <v>36-50</v>
      </c>
      <c r="Q8194" t="str">
        <f t="shared" si="889"/>
        <v>new</v>
      </c>
      <c r="R8194" t="str">
        <f t="shared" si="890"/>
        <v>high value</v>
      </c>
      <c r="S8194" t="str">
        <f t="shared" si="891"/>
        <v>medium</v>
      </c>
      <c r="T8194" t="str">
        <f t="shared" si="892"/>
        <v>Mar</v>
      </c>
      <c r="U8194">
        <f t="shared" si="893"/>
        <v>2022</v>
      </c>
      <c r="V8194" t="str">
        <f t="shared" si="894"/>
        <v>5-10</v>
      </c>
      <c r="W8194" t="str">
        <f t="shared" si="895"/>
        <v>Slow</v>
      </c>
    </row>
    <row r="8195" spans="1:23" x14ac:dyDescent="0.3">
      <c r="A8195">
        <v>608194</v>
      </c>
      <c r="B8195">
        <v>98130</v>
      </c>
      <c r="C8195">
        <v>46</v>
      </c>
      <c r="D8195" t="s">
        <v>4</v>
      </c>
      <c r="E8195" t="s">
        <v>13</v>
      </c>
      <c r="F8195" t="s">
        <v>28</v>
      </c>
      <c r="G8195" t="s">
        <v>31</v>
      </c>
      <c r="H8195" s="1">
        <v>45525</v>
      </c>
      <c r="I8195" t="s">
        <v>34</v>
      </c>
      <c r="J8195">
        <v>67</v>
      </c>
      <c r="K8195">
        <v>14.2</v>
      </c>
      <c r="L8195">
        <v>979.38</v>
      </c>
      <c r="M8195">
        <v>86.28</v>
      </c>
      <c r="N8195" t="s">
        <v>48</v>
      </c>
      <c r="O8195">
        <v>5</v>
      </c>
      <c r="P8195" t="str" cm="1">
        <f t="array" ref="P8195">_xlfn.IFS(C8195&lt;25,"18-24", C8195&lt;=35,"25-35", C8195&lt;=50,"36-50",TRUE,"50+")</f>
        <v>36-50</v>
      </c>
      <c r="Q8195" t="str">
        <f t="shared" ref="Q8195:Q8258" si="896">IF(COUNTIF($B:$B,B8195)&gt;1,"repeat","new")</f>
        <v>new</v>
      </c>
      <c r="R8195" t="str">
        <f t="shared" ref="R8195:R8258" si="897">IF(L8195&gt;500,"high value",IF( L8195&gt;250,"medium","low"))</f>
        <v>high value</v>
      </c>
      <c r="S8195" t="str">
        <f t="shared" ref="S8195:S8258" si="898">IF(O8195&lt;=2,"Low",IF(O8195&lt;=4,"medium","High"))</f>
        <v>High</v>
      </c>
      <c r="T8195" t="str">
        <f t="shared" ref="T8195:T8258" si="899">TEXT(H8195,"MMM")</f>
        <v>Aug</v>
      </c>
      <c r="U8195">
        <f t="shared" ref="U8195:U8258" si="900">YEAR(H8195)</f>
        <v>2024</v>
      </c>
      <c r="V8195" t="str">
        <f t="shared" ref="V8195:V8258" si="901">IF(K8195&lt;=5,"0-5",IF(K8195&lt;=10,"5-10",IF(K8195&lt;=15,"10-15","15+")))</f>
        <v>10-15</v>
      </c>
      <c r="W8195" t="str">
        <f t="shared" ref="W8195:W8258" si="902">IF(J8195&lt;=30,"Fast",IF(J8195&lt;=45,"Medium","Slow"))</f>
        <v>Slow</v>
      </c>
    </row>
    <row r="8196" spans="1:23" x14ac:dyDescent="0.3">
      <c r="A8196">
        <v>608195</v>
      </c>
      <c r="B8196">
        <v>95785</v>
      </c>
      <c r="C8196">
        <v>19</v>
      </c>
      <c r="D8196" t="s">
        <v>4</v>
      </c>
      <c r="E8196" t="s">
        <v>13</v>
      </c>
      <c r="F8196" t="s">
        <v>28</v>
      </c>
      <c r="G8196" t="s">
        <v>23</v>
      </c>
      <c r="H8196" s="1">
        <v>44766</v>
      </c>
      <c r="I8196" t="s">
        <v>33</v>
      </c>
      <c r="J8196">
        <v>24</v>
      </c>
      <c r="K8196">
        <v>10.7</v>
      </c>
      <c r="L8196">
        <v>569.74</v>
      </c>
      <c r="M8196">
        <v>50.53</v>
      </c>
      <c r="N8196" t="s">
        <v>48</v>
      </c>
      <c r="O8196">
        <v>4</v>
      </c>
      <c r="P8196" t="str" cm="1">
        <f t="array" ref="P8196">_xlfn.IFS(C8196&lt;25,"18-24", C8196&lt;=35,"25-35", C8196&lt;=50,"36-50",TRUE,"50+")</f>
        <v>18-24</v>
      </c>
      <c r="Q8196" t="str">
        <f t="shared" si="896"/>
        <v>repeat</v>
      </c>
      <c r="R8196" t="str">
        <f t="shared" si="897"/>
        <v>high value</v>
      </c>
      <c r="S8196" t="str">
        <f t="shared" si="898"/>
        <v>medium</v>
      </c>
      <c r="T8196" t="str">
        <f t="shared" si="899"/>
        <v>Jul</v>
      </c>
      <c r="U8196">
        <f t="shared" si="900"/>
        <v>2022</v>
      </c>
      <c r="V8196" t="str">
        <f t="shared" si="901"/>
        <v>10-15</v>
      </c>
      <c r="W8196" t="str">
        <f t="shared" si="902"/>
        <v>Fast</v>
      </c>
    </row>
    <row r="8197" spans="1:23" x14ac:dyDescent="0.3">
      <c r="A8197">
        <v>608196</v>
      </c>
      <c r="B8197">
        <v>53841</v>
      </c>
      <c r="C8197">
        <v>42</v>
      </c>
      <c r="D8197" t="s">
        <v>7</v>
      </c>
      <c r="E8197" t="s">
        <v>13</v>
      </c>
      <c r="F8197" t="s">
        <v>28</v>
      </c>
      <c r="G8197" t="s">
        <v>27</v>
      </c>
      <c r="H8197" s="1">
        <v>45463</v>
      </c>
      <c r="I8197" t="s">
        <v>34</v>
      </c>
      <c r="J8197">
        <v>71</v>
      </c>
      <c r="K8197">
        <v>2.5</v>
      </c>
      <c r="L8197">
        <v>403.76</v>
      </c>
      <c r="M8197">
        <v>31.17</v>
      </c>
      <c r="N8197" t="s">
        <v>48</v>
      </c>
      <c r="O8197">
        <v>1</v>
      </c>
      <c r="P8197" t="str" cm="1">
        <f t="array" ref="P8197">_xlfn.IFS(C8197&lt;25,"18-24", C8197&lt;=35,"25-35", C8197&lt;=50,"36-50",TRUE,"50+")</f>
        <v>36-50</v>
      </c>
      <c r="Q8197" t="str">
        <f t="shared" si="896"/>
        <v>new</v>
      </c>
      <c r="R8197" t="str">
        <f t="shared" si="897"/>
        <v>medium</v>
      </c>
      <c r="S8197" t="str">
        <f t="shared" si="898"/>
        <v>Low</v>
      </c>
      <c r="T8197" t="str">
        <f t="shared" si="899"/>
        <v>Jun</v>
      </c>
      <c r="U8197">
        <f t="shared" si="900"/>
        <v>2024</v>
      </c>
      <c r="V8197" t="str">
        <f t="shared" si="901"/>
        <v>0-5</v>
      </c>
      <c r="W8197" t="str">
        <f t="shared" si="902"/>
        <v>Slow</v>
      </c>
    </row>
    <row r="8198" spans="1:23" x14ac:dyDescent="0.3">
      <c r="A8198">
        <v>608197</v>
      </c>
      <c r="B8198">
        <v>84435</v>
      </c>
      <c r="C8198">
        <v>51</v>
      </c>
      <c r="D8198" t="s">
        <v>4</v>
      </c>
      <c r="E8198" t="s">
        <v>16</v>
      </c>
      <c r="F8198" t="s">
        <v>26</v>
      </c>
      <c r="G8198" t="s">
        <v>27</v>
      </c>
      <c r="H8198" s="1">
        <v>44946</v>
      </c>
      <c r="I8198" t="s">
        <v>34</v>
      </c>
      <c r="J8198">
        <v>89</v>
      </c>
      <c r="K8198">
        <v>2.9</v>
      </c>
      <c r="L8198">
        <v>686.25</v>
      </c>
      <c r="M8198">
        <v>79.83</v>
      </c>
      <c r="N8198" t="s">
        <v>47</v>
      </c>
      <c r="O8198">
        <v>5</v>
      </c>
      <c r="P8198" t="str" cm="1">
        <f t="array" ref="P8198">_xlfn.IFS(C8198&lt;25,"18-24", C8198&lt;=35,"25-35", C8198&lt;=50,"36-50",TRUE,"50+")</f>
        <v>50+</v>
      </c>
      <c r="Q8198" t="str">
        <f t="shared" si="896"/>
        <v>new</v>
      </c>
      <c r="R8198" t="str">
        <f t="shared" si="897"/>
        <v>high value</v>
      </c>
      <c r="S8198" t="str">
        <f t="shared" si="898"/>
        <v>High</v>
      </c>
      <c r="T8198" t="str">
        <f t="shared" si="899"/>
        <v>Jan</v>
      </c>
      <c r="U8198">
        <f t="shared" si="900"/>
        <v>2023</v>
      </c>
      <c r="V8198" t="str">
        <f t="shared" si="901"/>
        <v>0-5</v>
      </c>
      <c r="W8198" t="str">
        <f t="shared" si="902"/>
        <v>Slow</v>
      </c>
    </row>
    <row r="8199" spans="1:23" x14ac:dyDescent="0.3">
      <c r="A8199">
        <v>608198</v>
      </c>
      <c r="B8199">
        <v>80685</v>
      </c>
      <c r="C8199">
        <v>25</v>
      </c>
      <c r="D8199" t="s">
        <v>7</v>
      </c>
      <c r="E8199" t="s">
        <v>8</v>
      </c>
      <c r="F8199" t="s">
        <v>30</v>
      </c>
      <c r="G8199" t="s">
        <v>29</v>
      </c>
      <c r="H8199" s="1">
        <v>45396</v>
      </c>
      <c r="I8199" t="s">
        <v>34</v>
      </c>
      <c r="J8199">
        <v>76</v>
      </c>
      <c r="K8199">
        <v>2.4</v>
      </c>
      <c r="L8199">
        <v>771.73</v>
      </c>
      <c r="M8199">
        <v>98.52</v>
      </c>
      <c r="N8199" t="s">
        <v>47</v>
      </c>
      <c r="O8199">
        <v>4</v>
      </c>
      <c r="P8199" t="str" cm="1">
        <f t="array" ref="P8199">_xlfn.IFS(C8199&lt;25,"18-24", C8199&lt;=35,"25-35", C8199&lt;=50,"36-50",TRUE,"50+")</f>
        <v>25-35</v>
      </c>
      <c r="Q8199" t="str">
        <f t="shared" si="896"/>
        <v>new</v>
      </c>
      <c r="R8199" t="str">
        <f t="shared" si="897"/>
        <v>high value</v>
      </c>
      <c r="S8199" t="str">
        <f t="shared" si="898"/>
        <v>medium</v>
      </c>
      <c r="T8199" t="str">
        <f t="shared" si="899"/>
        <v>Apr</v>
      </c>
      <c r="U8199">
        <f t="shared" si="900"/>
        <v>2024</v>
      </c>
      <c r="V8199" t="str">
        <f t="shared" si="901"/>
        <v>0-5</v>
      </c>
      <c r="W8199" t="str">
        <f t="shared" si="902"/>
        <v>Slow</v>
      </c>
    </row>
    <row r="8200" spans="1:23" x14ac:dyDescent="0.3">
      <c r="A8200">
        <v>608199</v>
      </c>
      <c r="B8200">
        <v>28898</v>
      </c>
      <c r="C8200">
        <v>20</v>
      </c>
      <c r="D8200" t="s">
        <v>4</v>
      </c>
      <c r="E8200" t="s">
        <v>15</v>
      </c>
      <c r="F8200" t="s">
        <v>18</v>
      </c>
      <c r="G8200" t="s">
        <v>23</v>
      </c>
      <c r="H8200" s="1">
        <v>45011</v>
      </c>
      <c r="I8200" t="s">
        <v>34</v>
      </c>
      <c r="J8200">
        <v>20</v>
      </c>
      <c r="K8200">
        <v>1.7</v>
      </c>
      <c r="L8200">
        <v>450.48</v>
      </c>
      <c r="M8200">
        <v>114.34</v>
      </c>
      <c r="N8200" t="s">
        <v>47</v>
      </c>
      <c r="O8200">
        <v>4</v>
      </c>
      <c r="P8200" t="str" cm="1">
        <f t="array" ref="P8200">_xlfn.IFS(C8200&lt;25,"18-24", C8200&lt;=35,"25-35", C8200&lt;=50,"36-50",TRUE,"50+")</f>
        <v>18-24</v>
      </c>
      <c r="Q8200" t="str">
        <f t="shared" si="896"/>
        <v>new</v>
      </c>
      <c r="R8200" t="str">
        <f t="shared" si="897"/>
        <v>medium</v>
      </c>
      <c r="S8200" t="str">
        <f t="shared" si="898"/>
        <v>medium</v>
      </c>
      <c r="T8200" t="str">
        <f t="shared" si="899"/>
        <v>Mar</v>
      </c>
      <c r="U8200">
        <f t="shared" si="900"/>
        <v>2023</v>
      </c>
      <c r="V8200" t="str">
        <f t="shared" si="901"/>
        <v>0-5</v>
      </c>
      <c r="W8200" t="str">
        <f t="shared" si="902"/>
        <v>Fast</v>
      </c>
    </row>
    <row r="8201" spans="1:23" x14ac:dyDescent="0.3">
      <c r="A8201">
        <v>608200</v>
      </c>
      <c r="B8201">
        <v>79858</v>
      </c>
      <c r="C8201">
        <v>30</v>
      </c>
      <c r="D8201" t="s">
        <v>7</v>
      </c>
      <c r="E8201" t="s">
        <v>13</v>
      </c>
      <c r="F8201" t="s">
        <v>30</v>
      </c>
      <c r="G8201" t="s">
        <v>31</v>
      </c>
      <c r="H8201" s="1">
        <v>44740</v>
      </c>
      <c r="I8201" t="s">
        <v>34</v>
      </c>
      <c r="J8201">
        <v>77</v>
      </c>
      <c r="K8201">
        <v>13.3</v>
      </c>
      <c r="L8201">
        <v>542.29999999999995</v>
      </c>
      <c r="M8201">
        <v>29.64</v>
      </c>
      <c r="N8201" t="s">
        <v>47</v>
      </c>
      <c r="O8201">
        <v>1</v>
      </c>
      <c r="P8201" t="str" cm="1">
        <f t="array" ref="P8201">_xlfn.IFS(C8201&lt;25,"18-24", C8201&lt;=35,"25-35", C8201&lt;=50,"36-50",TRUE,"50+")</f>
        <v>25-35</v>
      </c>
      <c r="Q8201" t="str">
        <f t="shared" si="896"/>
        <v>new</v>
      </c>
      <c r="R8201" t="str">
        <f t="shared" si="897"/>
        <v>high value</v>
      </c>
      <c r="S8201" t="str">
        <f t="shared" si="898"/>
        <v>Low</v>
      </c>
      <c r="T8201" t="str">
        <f t="shared" si="899"/>
        <v>Jun</v>
      </c>
      <c r="U8201">
        <f t="shared" si="900"/>
        <v>2022</v>
      </c>
      <c r="V8201" t="str">
        <f t="shared" si="901"/>
        <v>10-15</v>
      </c>
      <c r="W8201" t="str">
        <f t="shared" si="902"/>
        <v>Slow</v>
      </c>
    </row>
    <row r="8202" spans="1:23" x14ac:dyDescent="0.3">
      <c r="A8202">
        <v>608201</v>
      </c>
      <c r="B8202">
        <v>81261</v>
      </c>
      <c r="C8202">
        <v>29</v>
      </c>
      <c r="D8202" t="s">
        <v>4</v>
      </c>
      <c r="E8202" t="s">
        <v>16</v>
      </c>
      <c r="F8202" t="s">
        <v>32</v>
      </c>
      <c r="G8202" t="s">
        <v>25</v>
      </c>
      <c r="H8202" s="1">
        <v>44742</v>
      </c>
      <c r="I8202" t="s">
        <v>33</v>
      </c>
      <c r="J8202">
        <v>88</v>
      </c>
      <c r="K8202">
        <v>7.9</v>
      </c>
      <c r="L8202">
        <v>569.1</v>
      </c>
      <c r="M8202">
        <v>57.17</v>
      </c>
      <c r="N8202" t="s">
        <v>47</v>
      </c>
      <c r="O8202">
        <v>5</v>
      </c>
      <c r="P8202" t="str" cm="1">
        <f t="array" ref="P8202">_xlfn.IFS(C8202&lt;25,"18-24", C8202&lt;=35,"25-35", C8202&lt;=50,"36-50",TRUE,"50+")</f>
        <v>25-35</v>
      </c>
      <c r="Q8202" t="str">
        <f t="shared" si="896"/>
        <v>new</v>
      </c>
      <c r="R8202" t="str">
        <f t="shared" si="897"/>
        <v>high value</v>
      </c>
      <c r="S8202" t="str">
        <f t="shared" si="898"/>
        <v>High</v>
      </c>
      <c r="T8202" t="str">
        <f t="shared" si="899"/>
        <v>Jun</v>
      </c>
      <c r="U8202">
        <f t="shared" si="900"/>
        <v>2022</v>
      </c>
      <c r="V8202" t="str">
        <f t="shared" si="901"/>
        <v>5-10</v>
      </c>
      <c r="W8202" t="str">
        <f t="shared" si="902"/>
        <v>Slow</v>
      </c>
    </row>
    <row r="8203" spans="1:23" x14ac:dyDescent="0.3">
      <c r="A8203">
        <v>608202</v>
      </c>
      <c r="B8203">
        <v>83471</v>
      </c>
      <c r="C8203">
        <v>47</v>
      </c>
      <c r="D8203" t="s">
        <v>4</v>
      </c>
      <c r="E8203" t="s">
        <v>15</v>
      </c>
      <c r="F8203" t="s">
        <v>18</v>
      </c>
      <c r="G8203" t="s">
        <v>31</v>
      </c>
      <c r="H8203" s="1">
        <v>45571</v>
      </c>
      <c r="I8203" t="s">
        <v>34</v>
      </c>
      <c r="J8203">
        <v>45</v>
      </c>
      <c r="K8203">
        <v>5.9</v>
      </c>
      <c r="L8203">
        <v>1279.02</v>
      </c>
      <c r="M8203">
        <v>55.42</v>
      </c>
      <c r="N8203" t="s">
        <v>50</v>
      </c>
      <c r="O8203">
        <v>4</v>
      </c>
      <c r="P8203" t="str" cm="1">
        <f t="array" ref="P8203">_xlfn.IFS(C8203&lt;25,"18-24", C8203&lt;=35,"25-35", C8203&lt;=50,"36-50",TRUE,"50+")</f>
        <v>36-50</v>
      </c>
      <c r="Q8203" t="str">
        <f t="shared" si="896"/>
        <v>new</v>
      </c>
      <c r="R8203" t="str">
        <f t="shared" si="897"/>
        <v>high value</v>
      </c>
      <c r="S8203" t="str">
        <f t="shared" si="898"/>
        <v>medium</v>
      </c>
      <c r="T8203" t="str">
        <f t="shared" si="899"/>
        <v>Oct</v>
      </c>
      <c r="U8203">
        <f t="shared" si="900"/>
        <v>2024</v>
      </c>
      <c r="V8203" t="str">
        <f t="shared" si="901"/>
        <v>5-10</v>
      </c>
      <c r="W8203" t="str">
        <f t="shared" si="902"/>
        <v>Medium</v>
      </c>
    </row>
    <row r="8204" spans="1:23" x14ac:dyDescent="0.3">
      <c r="A8204">
        <v>608203</v>
      </c>
      <c r="B8204">
        <v>71024</v>
      </c>
      <c r="C8204">
        <v>41</v>
      </c>
      <c r="D8204" t="s">
        <v>4</v>
      </c>
      <c r="E8204" t="s">
        <v>8</v>
      </c>
      <c r="F8204" t="s">
        <v>30</v>
      </c>
      <c r="G8204" t="s">
        <v>27</v>
      </c>
      <c r="H8204" s="1">
        <v>45164</v>
      </c>
      <c r="I8204" t="s">
        <v>34</v>
      </c>
      <c r="J8204">
        <v>37</v>
      </c>
      <c r="K8204">
        <v>7.9</v>
      </c>
      <c r="L8204">
        <v>278.64</v>
      </c>
      <c r="M8204">
        <v>103.37</v>
      </c>
      <c r="N8204" t="s">
        <v>50</v>
      </c>
      <c r="O8204">
        <v>3</v>
      </c>
      <c r="P8204" t="str" cm="1">
        <f t="array" ref="P8204">_xlfn.IFS(C8204&lt;25,"18-24", C8204&lt;=35,"25-35", C8204&lt;=50,"36-50",TRUE,"50+")</f>
        <v>36-50</v>
      </c>
      <c r="Q8204" t="str">
        <f t="shared" si="896"/>
        <v>new</v>
      </c>
      <c r="R8204" t="str">
        <f t="shared" si="897"/>
        <v>medium</v>
      </c>
      <c r="S8204" t="str">
        <f t="shared" si="898"/>
        <v>medium</v>
      </c>
      <c r="T8204" t="str">
        <f t="shared" si="899"/>
        <v>Aug</v>
      </c>
      <c r="U8204">
        <f t="shared" si="900"/>
        <v>2023</v>
      </c>
      <c r="V8204" t="str">
        <f t="shared" si="901"/>
        <v>5-10</v>
      </c>
      <c r="W8204" t="str">
        <f t="shared" si="902"/>
        <v>Medium</v>
      </c>
    </row>
    <row r="8205" spans="1:23" x14ac:dyDescent="0.3">
      <c r="A8205">
        <v>608204</v>
      </c>
      <c r="B8205">
        <v>11233</v>
      </c>
      <c r="C8205">
        <v>24</v>
      </c>
      <c r="D8205" t="s">
        <v>4</v>
      </c>
      <c r="E8205" t="s">
        <v>13</v>
      </c>
      <c r="F8205" t="s">
        <v>19</v>
      </c>
      <c r="G8205" t="s">
        <v>29</v>
      </c>
      <c r="H8205" s="1">
        <v>44933</v>
      </c>
      <c r="I8205" t="s">
        <v>34</v>
      </c>
      <c r="J8205">
        <v>33</v>
      </c>
      <c r="K8205">
        <v>4.5</v>
      </c>
      <c r="L8205">
        <v>1450.28</v>
      </c>
      <c r="M8205">
        <v>80.37</v>
      </c>
      <c r="N8205" t="s">
        <v>48</v>
      </c>
      <c r="O8205">
        <v>5</v>
      </c>
      <c r="P8205" t="str" cm="1">
        <f t="array" ref="P8205">_xlfn.IFS(C8205&lt;25,"18-24", C8205&lt;=35,"25-35", C8205&lt;=50,"36-50",TRUE,"50+")</f>
        <v>18-24</v>
      </c>
      <c r="Q8205" t="str">
        <f t="shared" si="896"/>
        <v>new</v>
      </c>
      <c r="R8205" t="str">
        <f t="shared" si="897"/>
        <v>high value</v>
      </c>
      <c r="S8205" t="str">
        <f t="shared" si="898"/>
        <v>High</v>
      </c>
      <c r="T8205" t="str">
        <f t="shared" si="899"/>
        <v>Jan</v>
      </c>
      <c r="U8205">
        <f t="shared" si="900"/>
        <v>2023</v>
      </c>
      <c r="V8205" t="str">
        <f t="shared" si="901"/>
        <v>0-5</v>
      </c>
      <c r="W8205" t="str">
        <f t="shared" si="902"/>
        <v>Medium</v>
      </c>
    </row>
    <row r="8206" spans="1:23" x14ac:dyDescent="0.3">
      <c r="A8206">
        <v>608205</v>
      </c>
      <c r="B8206">
        <v>88205</v>
      </c>
      <c r="C8206">
        <v>53</v>
      </c>
      <c r="D8206" t="s">
        <v>7</v>
      </c>
      <c r="E8206" t="s">
        <v>13</v>
      </c>
      <c r="F8206" t="s">
        <v>32</v>
      </c>
      <c r="G8206" t="s">
        <v>29</v>
      </c>
      <c r="H8206" s="1">
        <v>45332</v>
      </c>
      <c r="I8206" t="s">
        <v>33</v>
      </c>
      <c r="J8206">
        <v>75</v>
      </c>
      <c r="K8206">
        <v>6.2</v>
      </c>
      <c r="L8206">
        <v>640.9</v>
      </c>
      <c r="M8206">
        <v>60.84</v>
      </c>
      <c r="N8206" t="s">
        <v>48</v>
      </c>
      <c r="O8206">
        <v>5</v>
      </c>
      <c r="P8206" t="str" cm="1">
        <f t="array" ref="P8206">_xlfn.IFS(C8206&lt;25,"18-24", C8206&lt;=35,"25-35", C8206&lt;=50,"36-50",TRUE,"50+")</f>
        <v>50+</v>
      </c>
      <c r="Q8206" t="str">
        <f t="shared" si="896"/>
        <v>repeat</v>
      </c>
      <c r="R8206" t="str">
        <f t="shared" si="897"/>
        <v>high value</v>
      </c>
      <c r="S8206" t="str">
        <f t="shared" si="898"/>
        <v>High</v>
      </c>
      <c r="T8206" t="str">
        <f t="shared" si="899"/>
        <v>Feb</v>
      </c>
      <c r="U8206">
        <f t="shared" si="900"/>
        <v>2024</v>
      </c>
      <c r="V8206" t="str">
        <f t="shared" si="901"/>
        <v>5-10</v>
      </c>
      <c r="W8206" t="str">
        <f t="shared" si="902"/>
        <v>Slow</v>
      </c>
    </row>
    <row r="8207" spans="1:23" x14ac:dyDescent="0.3">
      <c r="A8207">
        <v>608206</v>
      </c>
      <c r="B8207">
        <v>43847</v>
      </c>
      <c r="C8207">
        <v>43</v>
      </c>
      <c r="D8207" t="s">
        <v>4</v>
      </c>
      <c r="E8207" t="s">
        <v>13</v>
      </c>
      <c r="F8207" t="s">
        <v>26</v>
      </c>
      <c r="G8207" t="s">
        <v>29</v>
      </c>
      <c r="H8207" s="1">
        <v>45552</v>
      </c>
      <c r="I8207" t="s">
        <v>33</v>
      </c>
      <c r="J8207">
        <v>88</v>
      </c>
      <c r="K8207">
        <v>9.5</v>
      </c>
      <c r="L8207">
        <v>450.82</v>
      </c>
      <c r="M8207">
        <v>112.8</v>
      </c>
      <c r="N8207" t="s">
        <v>49</v>
      </c>
      <c r="O8207">
        <v>3</v>
      </c>
      <c r="P8207" t="str" cm="1">
        <f t="array" ref="P8207">_xlfn.IFS(C8207&lt;25,"18-24", C8207&lt;=35,"25-35", C8207&lt;=50,"36-50",TRUE,"50+")</f>
        <v>36-50</v>
      </c>
      <c r="Q8207" t="str">
        <f t="shared" si="896"/>
        <v>new</v>
      </c>
      <c r="R8207" t="str">
        <f t="shared" si="897"/>
        <v>medium</v>
      </c>
      <c r="S8207" t="str">
        <f t="shared" si="898"/>
        <v>medium</v>
      </c>
      <c r="T8207" t="str">
        <f t="shared" si="899"/>
        <v>Sep</v>
      </c>
      <c r="U8207">
        <f t="shared" si="900"/>
        <v>2024</v>
      </c>
      <c r="V8207" t="str">
        <f t="shared" si="901"/>
        <v>5-10</v>
      </c>
      <c r="W8207" t="str">
        <f t="shared" si="902"/>
        <v>Slow</v>
      </c>
    </row>
    <row r="8208" spans="1:23" x14ac:dyDescent="0.3">
      <c r="A8208">
        <v>608207</v>
      </c>
      <c r="B8208">
        <v>28087</v>
      </c>
      <c r="C8208">
        <v>61</v>
      </c>
      <c r="D8208" t="s">
        <v>4</v>
      </c>
      <c r="E8208" t="s">
        <v>15</v>
      </c>
      <c r="F8208" t="s">
        <v>26</v>
      </c>
      <c r="G8208" t="s">
        <v>27</v>
      </c>
      <c r="H8208" s="1">
        <v>45078</v>
      </c>
      <c r="I8208" t="s">
        <v>33</v>
      </c>
      <c r="J8208">
        <v>53</v>
      </c>
      <c r="K8208">
        <v>13</v>
      </c>
      <c r="L8208">
        <v>1119.67</v>
      </c>
      <c r="M8208">
        <v>90.28</v>
      </c>
      <c r="N8208" t="s">
        <v>49</v>
      </c>
      <c r="O8208">
        <v>3</v>
      </c>
      <c r="P8208" t="str" cm="1">
        <f t="array" ref="P8208">_xlfn.IFS(C8208&lt;25,"18-24", C8208&lt;=35,"25-35", C8208&lt;=50,"36-50",TRUE,"50+")</f>
        <v>50+</v>
      </c>
      <c r="Q8208" t="str">
        <f t="shared" si="896"/>
        <v>new</v>
      </c>
      <c r="R8208" t="str">
        <f t="shared" si="897"/>
        <v>high value</v>
      </c>
      <c r="S8208" t="str">
        <f t="shared" si="898"/>
        <v>medium</v>
      </c>
      <c r="T8208" t="str">
        <f t="shared" si="899"/>
        <v>Jun</v>
      </c>
      <c r="U8208">
        <f t="shared" si="900"/>
        <v>2023</v>
      </c>
      <c r="V8208" t="str">
        <f t="shared" si="901"/>
        <v>10-15</v>
      </c>
      <c r="W8208" t="str">
        <f t="shared" si="902"/>
        <v>Slow</v>
      </c>
    </row>
    <row r="8209" spans="1:23" x14ac:dyDescent="0.3">
      <c r="A8209">
        <v>608208</v>
      </c>
      <c r="B8209">
        <v>20000</v>
      </c>
      <c r="C8209">
        <v>47</v>
      </c>
      <c r="D8209" t="s">
        <v>7</v>
      </c>
      <c r="E8209" t="s">
        <v>5</v>
      </c>
      <c r="F8209" t="s">
        <v>22</v>
      </c>
      <c r="G8209" t="s">
        <v>31</v>
      </c>
      <c r="H8209" s="1">
        <v>44617</v>
      </c>
      <c r="I8209" t="s">
        <v>34</v>
      </c>
      <c r="J8209">
        <v>25</v>
      </c>
      <c r="K8209">
        <v>8.6999999999999993</v>
      </c>
      <c r="L8209">
        <v>816.08</v>
      </c>
      <c r="M8209">
        <v>36.590000000000003</v>
      </c>
      <c r="N8209" t="s">
        <v>50</v>
      </c>
      <c r="O8209">
        <v>2</v>
      </c>
      <c r="P8209" t="str" cm="1">
        <f t="array" ref="P8209">_xlfn.IFS(C8209&lt;25,"18-24", C8209&lt;=35,"25-35", C8209&lt;=50,"36-50",TRUE,"50+")</f>
        <v>36-50</v>
      </c>
      <c r="Q8209" t="str">
        <f t="shared" si="896"/>
        <v>new</v>
      </c>
      <c r="R8209" t="str">
        <f t="shared" si="897"/>
        <v>high value</v>
      </c>
      <c r="S8209" t="str">
        <f t="shared" si="898"/>
        <v>Low</v>
      </c>
      <c r="T8209" t="str">
        <f t="shared" si="899"/>
        <v>Feb</v>
      </c>
      <c r="U8209">
        <f t="shared" si="900"/>
        <v>2022</v>
      </c>
      <c r="V8209" t="str">
        <f t="shared" si="901"/>
        <v>5-10</v>
      </c>
      <c r="W8209" t="str">
        <f t="shared" si="902"/>
        <v>Fast</v>
      </c>
    </row>
    <row r="8210" spans="1:23" x14ac:dyDescent="0.3">
      <c r="A8210">
        <v>608209</v>
      </c>
      <c r="B8210">
        <v>72328</v>
      </c>
      <c r="C8210">
        <v>40</v>
      </c>
      <c r="D8210" t="s">
        <v>4</v>
      </c>
      <c r="E8210" t="s">
        <v>5</v>
      </c>
      <c r="F8210" t="s">
        <v>22</v>
      </c>
      <c r="G8210" t="s">
        <v>29</v>
      </c>
      <c r="H8210" s="1">
        <v>45058</v>
      </c>
      <c r="I8210" t="s">
        <v>33</v>
      </c>
      <c r="J8210">
        <v>41</v>
      </c>
      <c r="K8210">
        <v>14.7</v>
      </c>
      <c r="L8210">
        <v>853.65</v>
      </c>
      <c r="M8210">
        <v>77.5</v>
      </c>
      <c r="N8210" t="s">
        <v>48</v>
      </c>
      <c r="O8210">
        <v>1</v>
      </c>
      <c r="P8210" t="str" cm="1">
        <f t="array" ref="P8210">_xlfn.IFS(C8210&lt;25,"18-24", C8210&lt;=35,"25-35", C8210&lt;=50,"36-50",TRUE,"50+")</f>
        <v>36-50</v>
      </c>
      <c r="Q8210" t="str">
        <f t="shared" si="896"/>
        <v>new</v>
      </c>
      <c r="R8210" t="str">
        <f t="shared" si="897"/>
        <v>high value</v>
      </c>
      <c r="S8210" t="str">
        <f t="shared" si="898"/>
        <v>Low</v>
      </c>
      <c r="T8210" t="str">
        <f t="shared" si="899"/>
        <v>May</v>
      </c>
      <c r="U8210">
        <f t="shared" si="900"/>
        <v>2023</v>
      </c>
      <c r="V8210" t="str">
        <f t="shared" si="901"/>
        <v>10-15</v>
      </c>
      <c r="W8210" t="str">
        <f t="shared" si="902"/>
        <v>Medium</v>
      </c>
    </row>
    <row r="8211" spans="1:23" x14ac:dyDescent="0.3">
      <c r="A8211">
        <v>608210</v>
      </c>
      <c r="B8211">
        <v>96393</v>
      </c>
      <c r="C8211">
        <v>34</v>
      </c>
      <c r="D8211" t="s">
        <v>7</v>
      </c>
      <c r="E8211" t="s">
        <v>13</v>
      </c>
      <c r="F8211" t="s">
        <v>19</v>
      </c>
      <c r="G8211" t="s">
        <v>23</v>
      </c>
      <c r="H8211" s="1">
        <v>44972</v>
      </c>
      <c r="I8211" t="s">
        <v>34</v>
      </c>
      <c r="J8211">
        <v>87</v>
      </c>
      <c r="K8211">
        <v>1.4</v>
      </c>
      <c r="L8211">
        <v>373.27</v>
      </c>
      <c r="M8211">
        <v>105.52</v>
      </c>
      <c r="N8211" t="s">
        <v>50</v>
      </c>
      <c r="O8211">
        <v>1</v>
      </c>
      <c r="P8211" t="str" cm="1">
        <f t="array" ref="P8211">_xlfn.IFS(C8211&lt;25,"18-24", C8211&lt;=35,"25-35", C8211&lt;=50,"36-50",TRUE,"50+")</f>
        <v>25-35</v>
      </c>
      <c r="Q8211" t="str">
        <f t="shared" si="896"/>
        <v>new</v>
      </c>
      <c r="R8211" t="str">
        <f t="shared" si="897"/>
        <v>medium</v>
      </c>
      <c r="S8211" t="str">
        <f t="shared" si="898"/>
        <v>Low</v>
      </c>
      <c r="T8211" t="str">
        <f t="shared" si="899"/>
        <v>Feb</v>
      </c>
      <c r="U8211">
        <f t="shared" si="900"/>
        <v>2023</v>
      </c>
      <c r="V8211" t="str">
        <f t="shared" si="901"/>
        <v>0-5</v>
      </c>
      <c r="W8211" t="str">
        <f t="shared" si="902"/>
        <v>Slow</v>
      </c>
    </row>
    <row r="8212" spans="1:23" x14ac:dyDescent="0.3">
      <c r="A8212">
        <v>608211</v>
      </c>
      <c r="B8212">
        <v>13312</v>
      </c>
      <c r="C8212">
        <v>50</v>
      </c>
      <c r="D8212" t="s">
        <v>4</v>
      </c>
      <c r="E8212" t="s">
        <v>8</v>
      </c>
      <c r="F8212" t="s">
        <v>19</v>
      </c>
      <c r="G8212" t="s">
        <v>31</v>
      </c>
      <c r="H8212" s="1">
        <v>45592</v>
      </c>
      <c r="I8212" t="s">
        <v>34</v>
      </c>
      <c r="J8212">
        <v>21</v>
      </c>
      <c r="K8212">
        <v>11.8</v>
      </c>
      <c r="L8212">
        <v>926.45</v>
      </c>
      <c r="M8212">
        <v>31.09</v>
      </c>
      <c r="N8212" t="s">
        <v>50</v>
      </c>
      <c r="O8212">
        <v>2</v>
      </c>
      <c r="P8212" t="str" cm="1">
        <f t="array" ref="P8212">_xlfn.IFS(C8212&lt;25,"18-24", C8212&lt;=35,"25-35", C8212&lt;=50,"36-50",TRUE,"50+")</f>
        <v>36-50</v>
      </c>
      <c r="Q8212" t="str">
        <f t="shared" si="896"/>
        <v>new</v>
      </c>
      <c r="R8212" t="str">
        <f t="shared" si="897"/>
        <v>high value</v>
      </c>
      <c r="S8212" t="str">
        <f t="shared" si="898"/>
        <v>Low</v>
      </c>
      <c r="T8212" t="str">
        <f t="shared" si="899"/>
        <v>Oct</v>
      </c>
      <c r="U8212">
        <f t="shared" si="900"/>
        <v>2024</v>
      </c>
      <c r="V8212" t="str">
        <f t="shared" si="901"/>
        <v>10-15</v>
      </c>
      <c r="W8212" t="str">
        <f t="shared" si="902"/>
        <v>Fast</v>
      </c>
    </row>
    <row r="8213" spans="1:23" x14ac:dyDescent="0.3">
      <c r="A8213">
        <v>608212</v>
      </c>
      <c r="B8213">
        <v>65815</v>
      </c>
      <c r="C8213">
        <v>18</v>
      </c>
      <c r="D8213" t="s">
        <v>7</v>
      </c>
      <c r="E8213" t="s">
        <v>16</v>
      </c>
      <c r="F8213" t="s">
        <v>22</v>
      </c>
      <c r="G8213" t="s">
        <v>27</v>
      </c>
      <c r="H8213" s="1">
        <v>45357</v>
      </c>
      <c r="I8213" t="s">
        <v>33</v>
      </c>
      <c r="J8213">
        <v>46</v>
      </c>
      <c r="K8213">
        <v>4.5</v>
      </c>
      <c r="L8213">
        <v>1011.01</v>
      </c>
      <c r="M8213">
        <v>97.51</v>
      </c>
      <c r="N8213" t="s">
        <v>50</v>
      </c>
      <c r="O8213">
        <v>2</v>
      </c>
      <c r="P8213" t="str" cm="1">
        <f t="array" ref="P8213">_xlfn.IFS(C8213&lt;25,"18-24", C8213&lt;=35,"25-35", C8213&lt;=50,"36-50",TRUE,"50+")</f>
        <v>18-24</v>
      </c>
      <c r="Q8213" t="str">
        <f t="shared" si="896"/>
        <v>new</v>
      </c>
      <c r="R8213" t="str">
        <f t="shared" si="897"/>
        <v>high value</v>
      </c>
      <c r="S8213" t="str">
        <f t="shared" si="898"/>
        <v>Low</v>
      </c>
      <c r="T8213" t="str">
        <f t="shared" si="899"/>
        <v>Mar</v>
      </c>
      <c r="U8213">
        <f t="shared" si="900"/>
        <v>2024</v>
      </c>
      <c r="V8213" t="str">
        <f t="shared" si="901"/>
        <v>0-5</v>
      </c>
      <c r="W8213" t="str">
        <f t="shared" si="902"/>
        <v>Slow</v>
      </c>
    </row>
    <row r="8214" spans="1:23" x14ac:dyDescent="0.3">
      <c r="A8214">
        <v>608213</v>
      </c>
      <c r="B8214">
        <v>42418</v>
      </c>
      <c r="C8214">
        <v>58</v>
      </c>
      <c r="D8214" t="s">
        <v>7</v>
      </c>
      <c r="E8214" t="s">
        <v>11</v>
      </c>
      <c r="F8214" t="s">
        <v>30</v>
      </c>
      <c r="G8214" t="s">
        <v>29</v>
      </c>
      <c r="H8214" s="1">
        <v>45588</v>
      </c>
      <c r="I8214" t="s">
        <v>33</v>
      </c>
      <c r="J8214">
        <v>46</v>
      </c>
      <c r="K8214">
        <v>2.5</v>
      </c>
      <c r="L8214">
        <v>162.91</v>
      </c>
      <c r="M8214">
        <v>73.489999999999995</v>
      </c>
      <c r="N8214" t="s">
        <v>50</v>
      </c>
      <c r="O8214">
        <v>2</v>
      </c>
      <c r="P8214" t="str" cm="1">
        <f t="array" ref="P8214">_xlfn.IFS(C8214&lt;25,"18-24", C8214&lt;=35,"25-35", C8214&lt;=50,"36-50",TRUE,"50+")</f>
        <v>50+</v>
      </c>
      <c r="Q8214" t="str">
        <f t="shared" si="896"/>
        <v>new</v>
      </c>
      <c r="R8214" t="str">
        <f t="shared" si="897"/>
        <v>low</v>
      </c>
      <c r="S8214" t="str">
        <f t="shared" si="898"/>
        <v>Low</v>
      </c>
      <c r="T8214" t="str">
        <f t="shared" si="899"/>
        <v>Oct</v>
      </c>
      <c r="U8214">
        <f t="shared" si="900"/>
        <v>2024</v>
      </c>
      <c r="V8214" t="str">
        <f t="shared" si="901"/>
        <v>0-5</v>
      </c>
      <c r="W8214" t="str">
        <f t="shared" si="902"/>
        <v>Slow</v>
      </c>
    </row>
    <row r="8215" spans="1:23" x14ac:dyDescent="0.3">
      <c r="A8215">
        <v>608214</v>
      </c>
      <c r="B8215">
        <v>23591</v>
      </c>
      <c r="C8215">
        <v>57</v>
      </c>
      <c r="D8215" t="s">
        <v>7</v>
      </c>
      <c r="E8215" t="s">
        <v>16</v>
      </c>
      <c r="F8215" t="s">
        <v>19</v>
      </c>
      <c r="G8215" t="s">
        <v>25</v>
      </c>
      <c r="H8215" s="1">
        <v>45506</v>
      </c>
      <c r="I8215" t="s">
        <v>33</v>
      </c>
      <c r="J8215">
        <v>45</v>
      </c>
      <c r="K8215">
        <v>3.4</v>
      </c>
      <c r="L8215">
        <v>155.37</v>
      </c>
      <c r="M8215">
        <v>99.43</v>
      </c>
      <c r="N8215" t="s">
        <v>50</v>
      </c>
      <c r="O8215">
        <v>4</v>
      </c>
      <c r="P8215" t="str" cm="1">
        <f t="array" ref="P8215">_xlfn.IFS(C8215&lt;25,"18-24", C8215&lt;=35,"25-35", C8215&lt;=50,"36-50",TRUE,"50+")</f>
        <v>50+</v>
      </c>
      <c r="Q8215" t="str">
        <f t="shared" si="896"/>
        <v>new</v>
      </c>
      <c r="R8215" t="str">
        <f t="shared" si="897"/>
        <v>low</v>
      </c>
      <c r="S8215" t="str">
        <f t="shared" si="898"/>
        <v>medium</v>
      </c>
      <c r="T8215" t="str">
        <f t="shared" si="899"/>
        <v>Aug</v>
      </c>
      <c r="U8215">
        <f t="shared" si="900"/>
        <v>2024</v>
      </c>
      <c r="V8215" t="str">
        <f t="shared" si="901"/>
        <v>0-5</v>
      </c>
      <c r="W8215" t="str">
        <f t="shared" si="902"/>
        <v>Medium</v>
      </c>
    </row>
    <row r="8216" spans="1:23" x14ac:dyDescent="0.3">
      <c r="A8216">
        <v>608215</v>
      </c>
      <c r="B8216">
        <v>56403</v>
      </c>
      <c r="C8216">
        <v>56</v>
      </c>
      <c r="D8216" t="s">
        <v>4</v>
      </c>
      <c r="E8216" t="s">
        <v>13</v>
      </c>
      <c r="F8216" t="s">
        <v>26</v>
      </c>
      <c r="G8216" t="s">
        <v>23</v>
      </c>
      <c r="H8216" s="1">
        <v>44573</v>
      </c>
      <c r="I8216" t="s">
        <v>33</v>
      </c>
      <c r="J8216">
        <v>84</v>
      </c>
      <c r="K8216">
        <v>12.4</v>
      </c>
      <c r="L8216">
        <v>787.44</v>
      </c>
      <c r="M8216">
        <v>64.05</v>
      </c>
      <c r="N8216" t="s">
        <v>47</v>
      </c>
      <c r="O8216">
        <v>3</v>
      </c>
      <c r="P8216" t="str" cm="1">
        <f t="array" ref="P8216">_xlfn.IFS(C8216&lt;25,"18-24", C8216&lt;=35,"25-35", C8216&lt;=50,"36-50",TRUE,"50+")</f>
        <v>50+</v>
      </c>
      <c r="Q8216" t="str">
        <f t="shared" si="896"/>
        <v>new</v>
      </c>
      <c r="R8216" t="str">
        <f t="shared" si="897"/>
        <v>high value</v>
      </c>
      <c r="S8216" t="str">
        <f t="shared" si="898"/>
        <v>medium</v>
      </c>
      <c r="T8216" t="str">
        <f t="shared" si="899"/>
        <v>Jan</v>
      </c>
      <c r="U8216">
        <f t="shared" si="900"/>
        <v>2022</v>
      </c>
      <c r="V8216" t="str">
        <f t="shared" si="901"/>
        <v>10-15</v>
      </c>
      <c r="W8216" t="str">
        <f t="shared" si="902"/>
        <v>Slow</v>
      </c>
    </row>
    <row r="8217" spans="1:23" x14ac:dyDescent="0.3">
      <c r="A8217">
        <v>608216</v>
      </c>
      <c r="B8217">
        <v>90608</v>
      </c>
      <c r="C8217">
        <v>37</v>
      </c>
      <c r="D8217" t="s">
        <v>4</v>
      </c>
      <c r="E8217" t="s">
        <v>8</v>
      </c>
      <c r="F8217" t="s">
        <v>30</v>
      </c>
      <c r="G8217" t="s">
        <v>29</v>
      </c>
      <c r="H8217" s="1">
        <v>45190</v>
      </c>
      <c r="I8217" t="s">
        <v>33</v>
      </c>
      <c r="J8217">
        <v>54</v>
      </c>
      <c r="K8217">
        <v>6</v>
      </c>
      <c r="L8217">
        <v>381.25</v>
      </c>
      <c r="M8217">
        <v>73.180000000000007</v>
      </c>
      <c r="N8217" t="s">
        <v>50</v>
      </c>
      <c r="O8217">
        <v>1</v>
      </c>
      <c r="P8217" t="str" cm="1">
        <f t="array" ref="P8217">_xlfn.IFS(C8217&lt;25,"18-24", C8217&lt;=35,"25-35", C8217&lt;=50,"36-50",TRUE,"50+")</f>
        <v>36-50</v>
      </c>
      <c r="Q8217" t="str">
        <f t="shared" si="896"/>
        <v>new</v>
      </c>
      <c r="R8217" t="str">
        <f t="shared" si="897"/>
        <v>medium</v>
      </c>
      <c r="S8217" t="str">
        <f t="shared" si="898"/>
        <v>Low</v>
      </c>
      <c r="T8217" t="str">
        <f t="shared" si="899"/>
        <v>Sep</v>
      </c>
      <c r="U8217">
        <f t="shared" si="900"/>
        <v>2023</v>
      </c>
      <c r="V8217" t="str">
        <f t="shared" si="901"/>
        <v>5-10</v>
      </c>
      <c r="W8217" t="str">
        <f t="shared" si="902"/>
        <v>Slow</v>
      </c>
    </row>
    <row r="8218" spans="1:23" x14ac:dyDescent="0.3">
      <c r="A8218">
        <v>608217</v>
      </c>
      <c r="B8218">
        <v>13976</v>
      </c>
      <c r="C8218">
        <v>20</v>
      </c>
      <c r="D8218" t="s">
        <v>7</v>
      </c>
      <c r="E8218" t="s">
        <v>15</v>
      </c>
      <c r="F8218" t="s">
        <v>32</v>
      </c>
      <c r="G8218" t="s">
        <v>31</v>
      </c>
      <c r="H8218" s="1">
        <v>45073</v>
      </c>
      <c r="I8218" t="s">
        <v>34</v>
      </c>
      <c r="J8218">
        <v>61</v>
      </c>
      <c r="K8218">
        <v>3.9</v>
      </c>
      <c r="L8218">
        <v>1004.2</v>
      </c>
      <c r="M8218">
        <v>22.26</v>
      </c>
      <c r="N8218" t="s">
        <v>50</v>
      </c>
      <c r="O8218">
        <v>3</v>
      </c>
      <c r="P8218" t="str" cm="1">
        <f t="array" ref="P8218">_xlfn.IFS(C8218&lt;25,"18-24", C8218&lt;=35,"25-35", C8218&lt;=50,"36-50",TRUE,"50+")</f>
        <v>18-24</v>
      </c>
      <c r="Q8218" t="str">
        <f t="shared" si="896"/>
        <v>new</v>
      </c>
      <c r="R8218" t="str">
        <f t="shared" si="897"/>
        <v>high value</v>
      </c>
      <c r="S8218" t="str">
        <f t="shared" si="898"/>
        <v>medium</v>
      </c>
      <c r="T8218" t="str">
        <f t="shared" si="899"/>
        <v>May</v>
      </c>
      <c r="U8218">
        <f t="shared" si="900"/>
        <v>2023</v>
      </c>
      <c r="V8218" t="str">
        <f t="shared" si="901"/>
        <v>0-5</v>
      </c>
      <c r="W8218" t="str">
        <f t="shared" si="902"/>
        <v>Slow</v>
      </c>
    </row>
    <row r="8219" spans="1:23" x14ac:dyDescent="0.3">
      <c r="A8219">
        <v>608218</v>
      </c>
      <c r="B8219">
        <v>17395</v>
      </c>
      <c r="C8219">
        <v>47</v>
      </c>
      <c r="D8219" t="s">
        <v>4</v>
      </c>
      <c r="E8219" t="s">
        <v>11</v>
      </c>
      <c r="F8219" t="s">
        <v>30</v>
      </c>
      <c r="G8219" t="s">
        <v>25</v>
      </c>
      <c r="H8219" s="1">
        <v>45186</v>
      </c>
      <c r="I8219" t="s">
        <v>34</v>
      </c>
      <c r="J8219">
        <v>61</v>
      </c>
      <c r="K8219">
        <v>1.7</v>
      </c>
      <c r="L8219">
        <v>1173.1600000000001</v>
      </c>
      <c r="M8219">
        <v>71.77</v>
      </c>
      <c r="N8219" t="s">
        <v>49</v>
      </c>
      <c r="O8219">
        <v>2</v>
      </c>
      <c r="P8219" t="str" cm="1">
        <f t="array" ref="P8219">_xlfn.IFS(C8219&lt;25,"18-24", C8219&lt;=35,"25-35", C8219&lt;=50,"36-50",TRUE,"50+")</f>
        <v>36-50</v>
      </c>
      <c r="Q8219" t="str">
        <f t="shared" si="896"/>
        <v>new</v>
      </c>
      <c r="R8219" t="str">
        <f t="shared" si="897"/>
        <v>high value</v>
      </c>
      <c r="S8219" t="str">
        <f t="shared" si="898"/>
        <v>Low</v>
      </c>
      <c r="T8219" t="str">
        <f t="shared" si="899"/>
        <v>Sep</v>
      </c>
      <c r="U8219">
        <f t="shared" si="900"/>
        <v>2023</v>
      </c>
      <c r="V8219" t="str">
        <f t="shared" si="901"/>
        <v>0-5</v>
      </c>
      <c r="W8219" t="str">
        <f t="shared" si="902"/>
        <v>Slow</v>
      </c>
    </row>
    <row r="8220" spans="1:23" x14ac:dyDescent="0.3">
      <c r="A8220">
        <v>608219</v>
      </c>
      <c r="B8220">
        <v>50708</v>
      </c>
      <c r="C8220">
        <v>46</v>
      </c>
      <c r="D8220" t="s">
        <v>4</v>
      </c>
      <c r="E8220" t="s">
        <v>5</v>
      </c>
      <c r="F8220" t="s">
        <v>24</v>
      </c>
      <c r="G8220" t="s">
        <v>27</v>
      </c>
      <c r="H8220" s="1">
        <v>44682</v>
      </c>
      <c r="I8220" t="s">
        <v>34</v>
      </c>
      <c r="J8220">
        <v>84</v>
      </c>
      <c r="K8220">
        <v>12.7</v>
      </c>
      <c r="L8220">
        <v>1005.49</v>
      </c>
      <c r="M8220">
        <v>42.1</v>
      </c>
      <c r="N8220" t="s">
        <v>47</v>
      </c>
      <c r="O8220">
        <v>3</v>
      </c>
      <c r="P8220" t="str" cm="1">
        <f t="array" ref="P8220">_xlfn.IFS(C8220&lt;25,"18-24", C8220&lt;=35,"25-35", C8220&lt;=50,"36-50",TRUE,"50+")</f>
        <v>36-50</v>
      </c>
      <c r="Q8220" t="str">
        <f t="shared" si="896"/>
        <v>repeat</v>
      </c>
      <c r="R8220" t="str">
        <f t="shared" si="897"/>
        <v>high value</v>
      </c>
      <c r="S8220" t="str">
        <f t="shared" si="898"/>
        <v>medium</v>
      </c>
      <c r="T8220" t="str">
        <f t="shared" si="899"/>
        <v>May</v>
      </c>
      <c r="U8220">
        <f t="shared" si="900"/>
        <v>2022</v>
      </c>
      <c r="V8220" t="str">
        <f t="shared" si="901"/>
        <v>10-15</v>
      </c>
      <c r="W8220" t="str">
        <f t="shared" si="902"/>
        <v>Slow</v>
      </c>
    </row>
    <row r="8221" spans="1:23" x14ac:dyDescent="0.3">
      <c r="A8221">
        <v>608220</v>
      </c>
      <c r="B8221">
        <v>53943</v>
      </c>
      <c r="C8221">
        <v>39</v>
      </c>
      <c r="D8221" t="s">
        <v>7</v>
      </c>
      <c r="E8221" t="s">
        <v>13</v>
      </c>
      <c r="F8221" t="s">
        <v>19</v>
      </c>
      <c r="G8221" t="s">
        <v>31</v>
      </c>
      <c r="H8221" s="1">
        <v>44932</v>
      </c>
      <c r="I8221" t="s">
        <v>33</v>
      </c>
      <c r="J8221">
        <v>22</v>
      </c>
      <c r="K8221">
        <v>7.4</v>
      </c>
      <c r="L8221">
        <v>1244.56</v>
      </c>
      <c r="M8221">
        <v>68.17</v>
      </c>
      <c r="N8221" t="s">
        <v>47</v>
      </c>
      <c r="O8221">
        <v>5</v>
      </c>
      <c r="P8221" t="str" cm="1">
        <f t="array" ref="P8221">_xlfn.IFS(C8221&lt;25,"18-24", C8221&lt;=35,"25-35", C8221&lt;=50,"36-50",TRUE,"50+")</f>
        <v>36-50</v>
      </c>
      <c r="Q8221" t="str">
        <f t="shared" si="896"/>
        <v>new</v>
      </c>
      <c r="R8221" t="str">
        <f t="shared" si="897"/>
        <v>high value</v>
      </c>
      <c r="S8221" t="str">
        <f t="shared" si="898"/>
        <v>High</v>
      </c>
      <c r="T8221" t="str">
        <f t="shared" si="899"/>
        <v>Jan</v>
      </c>
      <c r="U8221">
        <f t="shared" si="900"/>
        <v>2023</v>
      </c>
      <c r="V8221" t="str">
        <f t="shared" si="901"/>
        <v>5-10</v>
      </c>
      <c r="W8221" t="str">
        <f t="shared" si="902"/>
        <v>Fast</v>
      </c>
    </row>
    <row r="8222" spans="1:23" x14ac:dyDescent="0.3">
      <c r="A8222">
        <v>608221</v>
      </c>
      <c r="B8222">
        <v>93028</v>
      </c>
      <c r="C8222">
        <v>43</v>
      </c>
      <c r="D8222" t="s">
        <v>7</v>
      </c>
      <c r="E8222" t="s">
        <v>15</v>
      </c>
      <c r="F8222" t="s">
        <v>28</v>
      </c>
      <c r="G8222" t="s">
        <v>21</v>
      </c>
      <c r="H8222" s="1">
        <v>45625</v>
      </c>
      <c r="I8222" t="s">
        <v>34</v>
      </c>
      <c r="J8222">
        <v>55</v>
      </c>
      <c r="K8222">
        <v>1.1000000000000001</v>
      </c>
      <c r="L8222">
        <v>650.82000000000005</v>
      </c>
      <c r="M8222">
        <v>82.99</v>
      </c>
      <c r="N8222" t="s">
        <v>47</v>
      </c>
      <c r="O8222">
        <v>5</v>
      </c>
      <c r="P8222" t="str" cm="1">
        <f t="array" ref="P8222">_xlfn.IFS(C8222&lt;25,"18-24", C8222&lt;=35,"25-35", C8222&lt;=50,"36-50",TRUE,"50+")</f>
        <v>36-50</v>
      </c>
      <c r="Q8222" t="str">
        <f t="shared" si="896"/>
        <v>new</v>
      </c>
      <c r="R8222" t="str">
        <f t="shared" si="897"/>
        <v>high value</v>
      </c>
      <c r="S8222" t="str">
        <f t="shared" si="898"/>
        <v>High</v>
      </c>
      <c r="T8222" t="str">
        <f t="shared" si="899"/>
        <v>Nov</v>
      </c>
      <c r="U8222">
        <f t="shared" si="900"/>
        <v>2024</v>
      </c>
      <c r="V8222" t="str">
        <f t="shared" si="901"/>
        <v>0-5</v>
      </c>
      <c r="W8222" t="str">
        <f t="shared" si="902"/>
        <v>Slow</v>
      </c>
    </row>
    <row r="8223" spans="1:23" x14ac:dyDescent="0.3">
      <c r="A8223">
        <v>608222</v>
      </c>
      <c r="B8223">
        <v>38641</v>
      </c>
      <c r="C8223">
        <v>40</v>
      </c>
      <c r="D8223" t="s">
        <v>7</v>
      </c>
      <c r="E8223" t="s">
        <v>11</v>
      </c>
      <c r="F8223" t="s">
        <v>24</v>
      </c>
      <c r="G8223" t="s">
        <v>25</v>
      </c>
      <c r="H8223" s="1">
        <v>45134</v>
      </c>
      <c r="I8223" t="s">
        <v>33</v>
      </c>
      <c r="J8223">
        <v>26</v>
      </c>
      <c r="K8223">
        <v>1.2</v>
      </c>
      <c r="L8223">
        <v>1170.5899999999999</v>
      </c>
      <c r="M8223">
        <v>111.56</v>
      </c>
      <c r="N8223" t="s">
        <v>49</v>
      </c>
      <c r="O8223">
        <v>4</v>
      </c>
      <c r="P8223" t="str" cm="1">
        <f t="array" ref="P8223">_xlfn.IFS(C8223&lt;25,"18-24", C8223&lt;=35,"25-35", C8223&lt;=50,"36-50",TRUE,"50+")</f>
        <v>36-50</v>
      </c>
      <c r="Q8223" t="str">
        <f t="shared" si="896"/>
        <v>new</v>
      </c>
      <c r="R8223" t="str">
        <f t="shared" si="897"/>
        <v>high value</v>
      </c>
      <c r="S8223" t="str">
        <f t="shared" si="898"/>
        <v>medium</v>
      </c>
      <c r="T8223" t="str">
        <f t="shared" si="899"/>
        <v>Jul</v>
      </c>
      <c r="U8223">
        <f t="shared" si="900"/>
        <v>2023</v>
      </c>
      <c r="V8223" t="str">
        <f t="shared" si="901"/>
        <v>0-5</v>
      </c>
      <c r="W8223" t="str">
        <f t="shared" si="902"/>
        <v>Fast</v>
      </c>
    </row>
    <row r="8224" spans="1:23" x14ac:dyDescent="0.3">
      <c r="A8224">
        <v>608223</v>
      </c>
      <c r="B8224">
        <v>64540</v>
      </c>
      <c r="C8224">
        <v>58</v>
      </c>
      <c r="D8224" t="s">
        <v>7</v>
      </c>
      <c r="E8224" t="s">
        <v>11</v>
      </c>
      <c r="F8224" t="s">
        <v>22</v>
      </c>
      <c r="G8224" t="s">
        <v>31</v>
      </c>
      <c r="H8224" s="1">
        <v>45040</v>
      </c>
      <c r="I8224" t="s">
        <v>33</v>
      </c>
      <c r="J8224">
        <v>83</v>
      </c>
      <c r="K8224">
        <v>3.2</v>
      </c>
      <c r="L8224">
        <v>507.97</v>
      </c>
      <c r="M8224">
        <v>85.74</v>
      </c>
      <c r="N8224" t="s">
        <v>50</v>
      </c>
      <c r="O8224">
        <v>1</v>
      </c>
      <c r="P8224" t="str" cm="1">
        <f t="array" ref="P8224">_xlfn.IFS(C8224&lt;25,"18-24", C8224&lt;=35,"25-35", C8224&lt;=50,"36-50",TRUE,"50+")</f>
        <v>50+</v>
      </c>
      <c r="Q8224" t="str">
        <f t="shared" si="896"/>
        <v>new</v>
      </c>
      <c r="R8224" t="str">
        <f t="shared" si="897"/>
        <v>high value</v>
      </c>
      <c r="S8224" t="str">
        <f t="shared" si="898"/>
        <v>Low</v>
      </c>
      <c r="T8224" t="str">
        <f t="shared" si="899"/>
        <v>Apr</v>
      </c>
      <c r="U8224">
        <f t="shared" si="900"/>
        <v>2023</v>
      </c>
      <c r="V8224" t="str">
        <f t="shared" si="901"/>
        <v>0-5</v>
      </c>
      <c r="W8224" t="str">
        <f t="shared" si="902"/>
        <v>Slow</v>
      </c>
    </row>
    <row r="8225" spans="1:23" x14ac:dyDescent="0.3">
      <c r="A8225">
        <v>608224</v>
      </c>
      <c r="B8225">
        <v>80483</v>
      </c>
      <c r="C8225">
        <v>52</v>
      </c>
      <c r="D8225" t="s">
        <v>4</v>
      </c>
      <c r="E8225" t="s">
        <v>5</v>
      </c>
      <c r="F8225" t="s">
        <v>32</v>
      </c>
      <c r="G8225" t="s">
        <v>25</v>
      </c>
      <c r="H8225" s="1">
        <v>45261</v>
      </c>
      <c r="I8225" t="s">
        <v>34</v>
      </c>
      <c r="J8225">
        <v>71</v>
      </c>
      <c r="K8225">
        <v>6.3</v>
      </c>
      <c r="L8225">
        <v>1148.43</v>
      </c>
      <c r="M8225">
        <v>111.29</v>
      </c>
      <c r="N8225" t="s">
        <v>50</v>
      </c>
      <c r="O8225">
        <v>4</v>
      </c>
      <c r="P8225" t="str" cm="1">
        <f t="array" ref="P8225">_xlfn.IFS(C8225&lt;25,"18-24", C8225&lt;=35,"25-35", C8225&lt;=50,"36-50",TRUE,"50+")</f>
        <v>50+</v>
      </c>
      <c r="Q8225" t="str">
        <f t="shared" si="896"/>
        <v>new</v>
      </c>
      <c r="R8225" t="str">
        <f t="shared" si="897"/>
        <v>high value</v>
      </c>
      <c r="S8225" t="str">
        <f t="shared" si="898"/>
        <v>medium</v>
      </c>
      <c r="T8225" t="str">
        <f t="shared" si="899"/>
        <v>Dec</v>
      </c>
      <c r="U8225">
        <f t="shared" si="900"/>
        <v>2023</v>
      </c>
      <c r="V8225" t="str">
        <f t="shared" si="901"/>
        <v>5-10</v>
      </c>
      <c r="W8225" t="str">
        <f t="shared" si="902"/>
        <v>Slow</v>
      </c>
    </row>
    <row r="8226" spans="1:23" x14ac:dyDescent="0.3">
      <c r="A8226">
        <v>608225</v>
      </c>
      <c r="B8226">
        <v>57298</v>
      </c>
      <c r="C8226">
        <v>36</v>
      </c>
      <c r="D8226" t="s">
        <v>4</v>
      </c>
      <c r="E8226" t="s">
        <v>13</v>
      </c>
      <c r="F8226" t="s">
        <v>24</v>
      </c>
      <c r="G8226" t="s">
        <v>21</v>
      </c>
      <c r="H8226" s="1">
        <v>44617</v>
      </c>
      <c r="I8226" t="s">
        <v>33</v>
      </c>
      <c r="J8226">
        <v>58</v>
      </c>
      <c r="K8226">
        <v>13.2</v>
      </c>
      <c r="L8226">
        <v>385</v>
      </c>
      <c r="M8226">
        <v>28.41</v>
      </c>
      <c r="N8226" t="s">
        <v>48</v>
      </c>
      <c r="O8226">
        <v>2</v>
      </c>
      <c r="P8226" t="str" cm="1">
        <f t="array" ref="P8226">_xlfn.IFS(C8226&lt;25,"18-24", C8226&lt;=35,"25-35", C8226&lt;=50,"36-50",TRUE,"50+")</f>
        <v>36-50</v>
      </c>
      <c r="Q8226" t="str">
        <f t="shared" si="896"/>
        <v>new</v>
      </c>
      <c r="R8226" t="str">
        <f t="shared" si="897"/>
        <v>medium</v>
      </c>
      <c r="S8226" t="str">
        <f t="shared" si="898"/>
        <v>Low</v>
      </c>
      <c r="T8226" t="str">
        <f t="shared" si="899"/>
        <v>Feb</v>
      </c>
      <c r="U8226">
        <f t="shared" si="900"/>
        <v>2022</v>
      </c>
      <c r="V8226" t="str">
        <f t="shared" si="901"/>
        <v>10-15</v>
      </c>
      <c r="W8226" t="str">
        <f t="shared" si="902"/>
        <v>Slow</v>
      </c>
    </row>
    <row r="8227" spans="1:23" x14ac:dyDescent="0.3">
      <c r="A8227">
        <v>608226</v>
      </c>
      <c r="B8227">
        <v>94087</v>
      </c>
      <c r="C8227">
        <v>48</v>
      </c>
      <c r="D8227" t="s">
        <v>4</v>
      </c>
      <c r="E8227" t="s">
        <v>11</v>
      </c>
      <c r="F8227" t="s">
        <v>19</v>
      </c>
      <c r="G8227" t="s">
        <v>23</v>
      </c>
      <c r="H8227" s="1">
        <v>45469</v>
      </c>
      <c r="I8227" t="s">
        <v>34</v>
      </c>
      <c r="J8227">
        <v>53</v>
      </c>
      <c r="K8227">
        <v>8.6999999999999993</v>
      </c>
      <c r="L8227">
        <v>586.23</v>
      </c>
      <c r="M8227">
        <v>113.48</v>
      </c>
      <c r="N8227" t="s">
        <v>50</v>
      </c>
      <c r="O8227">
        <v>4</v>
      </c>
      <c r="P8227" t="str" cm="1">
        <f t="array" ref="P8227">_xlfn.IFS(C8227&lt;25,"18-24", C8227&lt;=35,"25-35", C8227&lt;=50,"36-50",TRUE,"50+")</f>
        <v>36-50</v>
      </c>
      <c r="Q8227" t="str">
        <f t="shared" si="896"/>
        <v>new</v>
      </c>
      <c r="R8227" t="str">
        <f t="shared" si="897"/>
        <v>high value</v>
      </c>
      <c r="S8227" t="str">
        <f t="shared" si="898"/>
        <v>medium</v>
      </c>
      <c r="T8227" t="str">
        <f t="shared" si="899"/>
        <v>Jun</v>
      </c>
      <c r="U8227">
        <f t="shared" si="900"/>
        <v>2024</v>
      </c>
      <c r="V8227" t="str">
        <f t="shared" si="901"/>
        <v>5-10</v>
      </c>
      <c r="W8227" t="str">
        <f t="shared" si="902"/>
        <v>Slow</v>
      </c>
    </row>
    <row r="8228" spans="1:23" x14ac:dyDescent="0.3">
      <c r="A8228">
        <v>608227</v>
      </c>
      <c r="B8228">
        <v>15697</v>
      </c>
      <c r="C8228">
        <v>52</v>
      </c>
      <c r="D8228" t="s">
        <v>7</v>
      </c>
      <c r="E8228" t="s">
        <v>13</v>
      </c>
      <c r="F8228" t="s">
        <v>26</v>
      </c>
      <c r="G8228" t="s">
        <v>21</v>
      </c>
      <c r="H8228" s="1">
        <v>45378</v>
      </c>
      <c r="I8228" t="s">
        <v>34</v>
      </c>
      <c r="J8228">
        <v>61</v>
      </c>
      <c r="K8228">
        <v>9.8000000000000007</v>
      </c>
      <c r="L8228">
        <v>182.26</v>
      </c>
      <c r="M8228">
        <v>26.03</v>
      </c>
      <c r="N8228" t="s">
        <v>48</v>
      </c>
      <c r="O8228">
        <v>2</v>
      </c>
      <c r="P8228" t="str" cm="1">
        <f t="array" ref="P8228">_xlfn.IFS(C8228&lt;25,"18-24", C8228&lt;=35,"25-35", C8228&lt;=50,"36-50",TRUE,"50+")</f>
        <v>50+</v>
      </c>
      <c r="Q8228" t="str">
        <f t="shared" si="896"/>
        <v>new</v>
      </c>
      <c r="R8228" t="str">
        <f t="shared" si="897"/>
        <v>low</v>
      </c>
      <c r="S8228" t="str">
        <f t="shared" si="898"/>
        <v>Low</v>
      </c>
      <c r="T8228" t="str">
        <f t="shared" si="899"/>
        <v>Mar</v>
      </c>
      <c r="U8228">
        <f t="shared" si="900"/>
        <v>2024</v>
      </c>
      <c r="V8228" t="str">
        <f t="shared" si="901"/>
        <v>5-10</v>
      </c>
      <c r="W8228" t="str">
        <f t="shared" si="902"/>
        <v>Slow</v>
      </c>
    </row>
    <row r="8229" spans="1:23" x14ac:dyDescent="0.3">
      <c r="A8229">
        <v>608228</v>
      </c>
      <c r="B8229">
        <v>73381</v>
      </c>
      <c r="C8229">
        <v>43</v>
      </c>
      <c r="D8229" t="s">
        <v>4</v>
      </c>
      <c r="E8229" t="s">
        <v>5</v>
      </c>
      <c r="F8229" t="s">
        <v>24</v>
      </c>
      <c r="G8229" t="s">
        <v>29</v>
      </c>
      <c r="H8229" s="1">
        <v>44727</v>
      </c>
      <c r="I8229" t="s">
        <v>34</v>
      </c>
      <c r="J8229">
        <v>69</v>
      </c>
      <c r="K8229">
        <v>13.5</v>
      </c>
      <c r="L8229">
        <v>364.2</v>
      </c>
      <c r="M8229">
        <v>116.79</v>
      </c>
      <c r="N8229" t="s">
        <v>48</v>
      </c>
      <c r="O8229">
        <v>2</v>
      </c>
      <c r="P8229" t="str" cm="1">
        <f t="array" ref="P8229">_xlfn.IFS(C8229&lt;25,"18-24", C8229&lt;=35,"25-35", C8229&lt;=50,"36-50",TRUE,"50+")</f>
        <v>36-50</v>
      </c>
      <c r="Q8229" t="str">
        <f t="shared" si="896"/>
        <v>new</v>
      </c>
      <c r="R8229" t="str">
        <f t="shared" si="897"/>
        <v>medium</v>
      </c>
      <c r="S8229" t="str">
        <f t="shared" si="898"/>
        <v>Low</v>
      </c>
      <c r="T8229" t="str">
        <f t="shared" si="899"/>
        <v>Jun</v>
      </c>
      <c r="U8229">
        <f t="shared" si="900"/>
        <v>2022</v>
      </c>
      <c r="V8229" t="str">
        <f t="shared" si="901"/>
        <v>10-15</v>
      </c>
      <c r="W8229" t="str">
        <f t="shared" si="902"/>
        <v>Slow</v>
      </c>
    </row>
    <row r="8230" spans="1:23" x14ac:dyDescent="0.3">
      <c r="A8230">
        <v>608229</v>
      </c>
      <c r="B8230">
        <v>62021</v>
      </c>
      <c r="C8230">
        <v>25</v>
      </c>
      <c r="D8230" t="s">
        <v>4</v>
      </c>
      <c r="E8230" t="s">
        <v>8</v>
      </c>
      <c r="F8230" t="s">
        <v>26</v>
      </c>
      <c r="G8230" t="s">
        <v>27</v>
      </c>
      <c r="H8230" s="1">
        <v>44791</v>
      </c>
      <c r="I8230" t="s">
        <v>34</v>
      </c>
      <c r="J8230">
        <v>80</v>
      </c>
      <c r="K8230">
        <v>9.3000000000000007</v>
      </c>
      <c r="L8230">
        <v>1481.49</v>
      </c>
      <c r="M8230">
        <v>52.31</v>
      </c>
      <c r="N8230" t="s">
        <v>48</v>
      </c>
      <c r="O8230">
        <v>1</v>
      </c>
      <c r="P8230" t="str" cm="1">
        <f t="array" ref="P8230">_xlfn.IFS(C8230&lt;25,"18-24", C8230&lt;=35,"25-35", C8230&lt;=50,"36-50",TRUE,"50+")</f>
        <v>25-35</v>
      </c>
      <c r="Q8230" t="str">
        <f t="shared" si="896"/>
        <v>new</v>
      </c>
      <c r="R8230" t="str">
        <f t="shared" si="897"/>
        <v>high value</v>
      </c>
      <c r="S8230" t="str">
        <f t="shared" si="898"/>
        <v>Low</v>
      </c>
      <c r="T8230" t="str">
        <f t="shared" si="899"/>
        <v>Aug</v>
      </c>
      <c r="U8230">
        <f t="shared" si="900"/>
        <v>2022</v>
      </c>
      <c r="V8230" t="str">
        <f t="shared" si="901"/>
        <v>5-10</v>
      </c>
      <c r="W8230" t="str">
        <f t="shared" si="902"/>
        <v>Slow</v>
      </c>
    </row>
    <row r="8231" spans="1:23" x14ac:dyDescent="0.3">
      <c r="A8231">
        <v>608230</v>
      </c>
      <c r="B8231">
        <v>50753</v>
      </c>
      <c r="C8231">
        <v>51</v>
      </c>
      <c r="D8231" t="s">
        <v>7</v>
      </c>
      <c r="E8231" t="s">
        <v>8</v>
      </c>
      <c r="F8231" t="s">
        <v>26</v>
      </c>
      <c r="G8231" t="s">
        <v>29</v>
      </c>
      <c r="H8231" s="1">
        <v>45492</v>
      </c>
      <c r="I8231" t="s">
        <v>34</v>
      </c>
      <c r="J8231">
        <v>24</v>
      </c>
      <c r="K8231">
        <v>6.6</v>
      </c>
      <c r="L8231">
        <v>888.16</v>
      </c>
      <c r="M8231">
        <v>105.67</v>
      </c>
      <c r="N8231" t="s">
        <v>47</v>
      </c>
      <c r="O8231">
        <v>2</v>
      </c>
      <c r="P8231" t="str" cm="1">
        <f t="array" ref="P8231">_xlfn.IFS(C8231&lt;25,"18-24", C8231&lt;=35,"25-35", C8231&lt;=50,"36-50",TRUE,"50+")</f>
        <v>50+</v>
      </c>
      <c r="Q8231" t="str">
        <f t="shared" si="896"/>
        <v>new</v>
      </c>
      <c r="R8231" t="str">
        <f t="shared" si="897"/>
        <v>high value</v>
      </c>
      <c r="S8231" t="str">
        <f t="shared" si="898"/>
        <v>Low</v>
      </c>
      <c r="T8231" t="str">
        <f t="shared" si="899"/>
        <v>Jul</v>
      </c>
      <c r="U8231">
        <f t="shared" si="900"/>
        <v>2024</v>
      </c>
      <c r="V8231" t="str">
        <f t="shared" si="901"/>
        <v>5-10</v>
      </c>
      <c r="W8231" t="str">
        <f t="shared" si="902"/>
        <v>Fast</v>
      </c>
    </row>
    <row r="8232" spans="1:23" x14ac:dyDescent="0.3">
      <c r="A8232">
        <v>608231</v>
      </c>
      <c r="B8232">
        <v>19186</v>
      </c>
      <c r="C8232">
        <v>54</v>
      </c>
      <c r="D8232" t="s">
        <v>7</v>
      </c>
      <c r="E8232" t="s">
        <v>8</v>
      </c>
      <c r="F8232" t="s">
        <v>18</v>
      </c>
      <c r="G8232" t="s">
        <v>25</v>
      </c>
      <c r="H8232" s="1">
        <v>45087</v>
      </c>
      <c r="I8232" t="s">
        <v>34</v>
      </c>
      <c r="J8232">
        <v>26</v>
      </c>
      <c r="K8232">
        <v>13.1</v>
      </c>
      <c r="L8232">
        <v>269.52</v>
      </c>
      <c r="M8232">
        <v>105.98</v>
      </c>
      <c r="N8232" t="s">
        <v>49</v>
      </c>
      <c r="O8232">
        <v>3</v>
      </c>
      <c r="P8232" t="str" cm="1">
        <f t="array" ref="P8232">_xlfn.IFS(C8232&lt;25,"18-24", C8232&lt;=35,"25-35", C8232&lt;=50,"36-50",TRUE,"50+")</f>
        <v>50+</v>
      </c>
      <c r="Q8232" t="str">
        <f t="shared" si="896"/>
        <v>new</v>
      </c>
      <c r="R8232" t="str">
        <f t="shared" si="897"/>
        <v>medium</v>
      </c>
      <c r="S8232" t="str">
        <f t="shared" si="898"/>
        <v>medium</v>
      </c>
      <c r="T8232" t="str">
        <f t="shared" si="899"/>
        <v>Jun</v>
      </c>
      <c r="U8232">
        <f t="shared" si="900"/>
        <v>2023</v>
      </c>
      <c r="V8232" t="str">
        <f t="shared" si="901"/>
        <v>10-15</v>
      </c>
      <c r="W8232" t="str">
        <f t="shared" si="902"/>
        <v>Fast</v>
      </c>
    </row>
    <row r="8233" spans="1:23" x14ac:dyDescent="0.3">
      <c r="A8233">
        <v>608232</v>
      </c>
      <c r="B8233">
        <v>42433</v>
      </c>
      <c r="C8233">
        <v>26</v>
      </c>
      <c r="D8233" t="s">
        <v>4</v>
      </c>
      <c r="E8233" t="s">
        <v>16</v>
      </c>
      <c r="F8233" t="s">
        <v>26</v>
      </c>
      <c r="G8233" t="s">
        <v>31</v>
      </c>
      <c r="H8233" s="1">
        <v>45377</v>
      </c>
      <c r="I8233" t="s">
        <v>34</v>
      </c>
      <c r="J8233">
        <v>48</v>
      </c>
      <c r="K8233">
        <v>10.3</v>
      </c>
      <c r="L8233">
        <v>1286.3499999999999</v>
      </c>
      <c r="M8233">
        <v>33.51</v>
      </c>
      <c r="N8233" t="s">
        <v>50</v>
      </c>
      <c r="O8233">
        <v>5</v>
      </c>
      <c r="P8233" t="str" cm="1">
        <f t="array" ref="P8233">_xlfn.IFS(C8233&lt;25,"18-24", C8233&lt;=35,"25-35", C8233&lt;=50,"36-50",TRUE,"50+")</f>
        <v>25-35</v>
      </c>
      <c r="Q8233" t="str">
        <f t="shared" si="896"/>
        <v>new</v>
      </c>
      <c r="R8233" t="str">
        <f t="shared" si="897"/>
        <v>high value</v>
      </c>
      <c r="S8233" t="str">
        <f t="shared" si="898"/>
        <v>High</v>
      </c>
      <c r="T8233" t="str">
        <f t="shared" si="899"/>
        <v>Mar</v>
      </c>
      <c r="U8233">
        <f t="shared" si="900"/>
        <v>2024</v>
      </c>
      <c r="V8233" t="str">
        <f t="shared" si="901"/>
        <v>10-15</v>
      </c>
      <c r="W8233" t="str">
        <f t="shared" si="902"/>
        <v>Slow</v>
      </c>
    </row>
    <row r="8234" spans="1:23" x14ac:dyDescent="0.3">
      <c r="A8234">
        <v>608233</v>
      </c>
      <c r="B8234">
        <v>98405</v>
      </c>
      <c r="C8234">
        <v>37</v>
      </c>
      <c r="D8234" t="s">
        <v>7</v>
      </c>
      <c r="E8234" t="s">
        <v>5</v>
      </c>
      <c r="F8234" t="s">
        <v>18</v>
      </c>
      <c r="G8234" t="s">
        <v>27</v>
      </c>
      <c r="H8234" s="1">
        <v>45281</v>
      </c>
      <c r="I8234" t="s">
        <v>33</v>
      </c>
      <c r="J8234">
        <v>80</v>
      </c>
      <c r="K8234">
        <v>2.9</v>
      </c>
      <c r="L8234">
        <v>196.4</v>
      </c>
      <c r="M8234">
        <v>49.66</v>
      </c>
      <c r="N8234" t="s">
        <v>48</v>
      </c>
      <c r="O8234">
        <v>2</v>
      </c>
      <c r="P8234" t="str" cm="1">
        <f t="array" ref="P8234">_xlfn.IFS(C8234&lt;25,"18-24", C8234&lt;=35,"25-35", C8234&lt;=50,"36-50",TRUE,"50+")</f>
        <v>36-50</v>
      </c>
      <c r="Q8234" t="str">
        <f t="shared" si="896"/>
        <v>new</v>
      </c>
      <c r="R8234" t="str">
        <f t="shared" si="897"/>
        <v>low</v>
      </c>
      <c r="S8234" t="str">
        <f t="shared" si="898"/>
        <v>Low</v>
      </c>
      <c r="T8234" t="str">
        <f t="shared" si="899"/>
        <v>Dec</v>
      </c>
      <c r="U8234">
        <f t="shared" si="900"/>
        <v>2023</v>
      </c>
      <c r="V8234" t="str">
        <f t="shared" si="901"/>
        <v>0-5</v>
      </c>
      <c r="W8234" t="str">
        <f t="shared" si="902"/>
        <v>Slow</v>
      </c>
    </row>
    <row r="8235" spans="1:23" x14ac:dyDescent="0.3">
      <c r="A8235">
        <v>608234</v>
      </c>
      <c r="B8235">
        <v>64049</v>
      </c>
      <c r="C8235">
        <v>62</v>
      </c>
      <c r="D8235" t="s">
        <v>7</v>
      </c>
      <c r="E8235" t="s">
        <v>11</v>
      </c>
      <c r="F8235" t="s">
        <v>24</v>
      </c>
      <c r="G8235" t="s">
        <v>25</v>
      </c>
      <c r="H8235" s="1">
        <v>44591</v>
      </c>
      <c r="I8235" t="s">
        <v>34</v>
      </c>
      <c r="J8235">
        <v>30</v>
      </c>
      <c r="K8235">
        <v>13.4</v>
      </c>
      <c r="L8235">
        <v>1105.22</v>
      </c>
      <c r="M8235">
        <v>29.55</v>
      </c>
      <c r="N8235" t="s">
        <v>50</v>
      </c>
      <c r="O8235">
        <v>2</v>
      </c>
      <c r="P8235" t="str" cm="1">
        <f t="array" ref="P8235">_xlfn.IFS(C8235&lt;25,"18-24", C8235&lt;=35,"25-35", C8235&lt;=50,"36-50",TRUE,"50+")</f>
        <v>50+</v>
      </c>
      <c r="Q8235" t="str">
        <f t="shared" si="896"/>
        <v>new</v>
      </c>
      <c r="R8235" t="str">
        <f t="shared" si="897"/>
        <v>high value</v>
      </c>
      <c r="S8235" t="str">
        <f t="shared" si="898"/>
        <v>Low</v>
      </c>
      <c r="T8235" t="str">
        <f t="shared" si="899"/>
        <v>Jan</v>
      </c>
      <c r="U8235">
        <f t="shared" si="900"/>
        <v>2022</v>
      </c>
      <c r="V8235" t="str">
        <f t="shared" si="901"/>
        <v>10-15</v>
      </c>
      <c r="W8235" t="str">
        <f t="shared" si="902"/>
        <v>Fast</v>
      </c>
    </row>
    <row r="8236" spans="1:23" x14ac:dyDescent="0.3">
      <c r="A8236">
        <v>608235</v>
      </c>
      <c r="B8236">
        <v>33908</v>
      </c>
      <c r="C8236">
        <v>20</v>
      </c>
      <c r="D8236" t="s">
        <v>4</v>
      </c>
      <c r="E8236" t="s">
        <v>16</v>
      </c>
      <c r="F8236" t="s">
        <v>24</v>
      </c>
      <c r="G8236" t="s">
        <v>21</v>
      </c>
      <c r="H8236" s="1">
        <v>44724</v>
      </c>
      <c r="I8236" t="s">
        <v>33</v>
      </c>
      <c r="J8236">
        <v>34</v>
      </c>
      <c r="K8236">
        <v>11.1</v>
      </c>
      <c r="L8236">
        <v>1498.79</v>
      </c>
      <c r="M8236">
        <v>97.07</v>
      </c>
      <c r="N8236" t="s">
        <v>48</v>
      </c>
      <c r="O8236">
        <v>5</v>
      </c>
      <c r="P8236" t="str" cm="1">
        <f t="array" ref="P8236">_xlfn.IFS(C8236&lt;25,"18-24", C8236&lt;=35,"25-35", C8236&lt;=50,"36-50",TRUE,"50+")</f>
        <v>18-24</v>
      </c>
      <c r="Q8236" t="str">
        <f t="shared" si="896"/>
        <v>new</v>
      </c>
      <c r="R8236" t="str">
        <f t="shared" si="897"/>
        <v>high value</v>
      </c>
      <c r="S8236" t="str">
        <f t="shared" si="898"/>
        <v>High</v>
      </c>
      <c r="T8236" t="str">
        <f t="shared" si="899"/>
        <v>Jun</v>
      </c>
      <c r="U8236">
        <f t="shared" si="900"/>
        <v>2022</v>
      </c>
      <c r="V8236" t="str">
        <f t="shared" si="901"/>
        <v>10-15</v>
      </c>
      <c r="W8236" t="str">
        <f t="shared" si="902"/>
        <v>Medium</v>
      </c>
    </row>
    <row r="8237" spans="1:23" x14ac:dyDescent="0.3">
      <c r="A8237">
        <v>608236</v>
      </c>
      <c r="B8237">
        <v>89294</v>
      </c>
      <c r="C8237">
        <v>53</v>
      </c>
      <c r="D8237" t="s">
        <v>7</v>
      </c>
      <c r="E8237" t="s">
        <v>13</v>
      </c>
      <c r="F8237" t="s">
        <v>28</v>
      </c>
      <c r="G8237" t="s">
        <v>21</v>
      </c>
      <c r="H8237" s="1">
        <v>45266</v>
      </c>
      <c r="I8237" t="s">
        <v>33</v>
      </c>
      <c r="J8237">
        <v>86</v>
      </c>
      <c r="K8237">
        <v>13.6</v>
      </c>
      <c r="L8237">
        <v>1040</v>
      </c>
      <c r="M8237">
        <v>61.08</v>
      </c>
      <c r="N8237" t="s">
        <v>49</v>
      </c>
      <c r="O8237">
        <v>2</v>
      </c>
      <c r="P8237" t="str" cm="1">
        <f t="array" ref="P8237">_xlfn.IFS(C8237&lt;25,"18-24", C8237&lt;=35,"25-35", C8237&lt;=50,"36-50",TRUE,"50+")</f>
        <v>50+</v>
      </c>
      <c r="Q8237" t="str">
        <f t="shared" si="896"/>
        <v>new</v>
      </c>
      <c r="R8237" t="str">
        <f t="shared" si="897"/>
        <v>high value</v>
      </c>
      <c r="S8237" t="str">
        <f t="shared" si="898"/>
        <v>Low</v>
      </c>
      <c r="T8237" t="str">
        <f t="shared" si="899"/>
        <v>Dec</v>
      </c>
      <c r="U8237">
        <f t="shared" si="900"/>
        <v>2023</v>
      </c>
      <c r="V8237" t="str">
        <f t="shared" si="901"/>
        <v>10-15</v>
      </c>
      <c r="W8237" t="str">
        <f t="shared" si="902"/>
        <v>Slow</v>
      </c>
    </row>
    <row r="8238" spans="1:23" x14ac:dyDescent="0.3">
      <c r="A8238">
        <v>608237</v>
      </c>
      <c r="B8238">
        <v>12861</v>
      </c>
      <c r="C8238">
        <v>28</v>
      </c>
      <c r="D8238" t="s">
        <v>7</v>
      </c>
      <c r="E8238" t="s">
        <v>11</v>
      </c>
      <c r="F8238" t="s">
        <v>24</v>
      </c>
      <c r="G8238" t="s">
        <v>23</v>
      </c>
      <c r="H8238" s="1">
        <v>45023</v>
      </c>
      <c r="I8238" t="s">
        <v>34</v>
      </c>
      <c r="J8238">
        <v>76</v>
      </c>
      <c r="K8238">
        <v>8.1</v>
      </c>
      <c r="L8238">
        <v>496.98</v>
      </c>
      <c r="M8238">
        <v>42.81</v>
      </c>
      <c r="N8238" t="s">
        <v>49</v>
      </c>
      <c r="O8238">
        <v>1</v>
      </c>
      <c r="P8238" t="str" cm="1">
        <f t="array" ref="P8238">_xlfn.IFS(C8238&lt;25,"18-24", C8238&lt;=35,"25-35", C8238&lt;=50,"36-50",TRUE,"50+")</f>
        <v>25-35</v>
      </c>
      <c r="Q8238" t="str">
        <f t="shared" si="896"/>
        <v>repeat</v>
      </c>
      <c r="R8238" t="str">
        <f t="shared" si="897"/>
        <v>medium</v>
      </c>
      <c r="S8238" t="str">
        <f t="shared" si="898"/>
        <v>Low</v>
      </c>
      <c r="T8238" t="str">
        <f t="shared" si="899"/>
        <v>Apr</v>
      </c>
      <c r="U8238">
        <f t="shared" si="900"/>
        <v>2023</v>
      </c>
      <c r="V8238" t="str">
        <f t="shared" si="901"/>
        <v>5-10</v>
      </c>
      <c r="W8238" t="str">
        <f t="shared" si="902"/>
        <v>Slow</v>
      </c>
    </row>
    <row r="8239" spans="1:23" x14ac:dyDescent="0.3">
      <c r="A8239">
        <v>608238</v>
      </c>
      <c r="B8239">
        <v>84267</v>
      </c>
      <c r="C8239">
        <v>60</v>
      </c>
      <c r="D8239" t="s">
        <v>7</v>
      </c>
      <c r="E8239" t="s">
        <v>15</v>
      </c>
      <c r="F8239" t="s">
        <v>19</v>
      </c>
      <c r="G8239" t="s">
        <v>29</v>
      </c>
      <c r="H8239" s="1">
        <v>45021</v>
      </c>
      <c r="I8239" t="s">
        <v>34</v>
      </c>
      <c r="J8239">
        <v>22</v>
      </c>
      <c r="K8239">
        <v>5.4</v>
      </c>
      <c r="L8239">
        <v>155.77000000000001</v>
      </c>
      <c r="M8239">
        <v>28.81</v>
      </c>
      <c r="N8239" t="s">
        <v>48</v>
      </c>
      <c r="O8239">
        <v>5</v>
      </c>
      <c r="P8239" t="str" cm="1">
        <f t="array" ref="P8239">_xlfn.IFS(C8239&lt;25,"18-24", C8239&lt;=35,"25-35", C8239&lt;=50,"36-50",TRUE,"50+")</f>
        <v>50+</v>
      </c>
      <c r="Q8239" t="str">
        <f t="shared" si="896"/>
        <v>new</v>
      </c>
      <c r="R8239" t="str">
        <f t="shared" si="897"/>
        <v>low</v>
      </c>
      <c r="S8239" t="str">
        <f t="shared" si="898"/>
        <v>High</v>
      </c>
      <c r="T8239" t="str">
        <f t="shared" si="899"/>
        <v>Apr</v>
      </c>
      <c r="U8239">
        <f t="shared" si="900"/>
        <v>2023</v>
      </c>
      <c r="V8239" t="str">
        <f t="shared" si="901"/>
        <v>5-10</v>
      </c>
      <c r="W8239" t="str">
        <f t="shared" si="902"/>
        <v>Fast</v>
      </c>
    </row>
    <row r="8240" spans="1:23" x14ac:dyDescent="0.3">
      <c r="A8240">
        <v>608239</v>
      </c>
      <c r="B8240">
        <v>21867</v>
      </c>
      <c r="C8240">
        <v>24</v>
      </c>
      <c r="D8240" t="s">
        <v>4</v>
      </c>
      <c r="E8240" t="s">
        <v>16</v>
      </c>
      <c r="F8240" t="s">
        <v>22</v>
      </c>
      <c r="G8240" t="s">
        <v>27</v>
      </c>
      <c r="H8240" s="1">
        <v>45083</v>
      </c>
      <c r="I8240" t="s">
        <v>33</v>
      </c>
      <c r="J8240">
        <v>51</v>
      </c>
      <c r="K8240">
        <v>3.6</v>
      </c>
      <c r="L8240">
        <v>221.22</v>
      </c>
      <c r="M8240">
        <v>65.44</v>
      </c>
      <c r="N8240" t="s">
        <v>49</v>
      </c>
      <c r="O8240">
        <v>3</v>
      </c>
      <c r="P8240" t="str" cm="1">
        <f t="array" ref="P8240">_xlfn.IFS(C8240&lt;25,"18-24", C8240&lt;=35,"25-35", C8240&lt;=50,"36-50",TRUE,"50+")</f>
        <v>18-24</v>
      </c>
      <c r="Q8240" t="str">
        <f t="shared" si="896"/>
        <v>new</v>
      </c>
      <c r="R8240" t="str">
        <f t="shared" si="897"/>
        <v>low</v>
      </c>
      <c r="S8240" t="str">
        <f t="shared" si="898"/>
        <v>medium</v>
      </c>
      <c r="T8240" t="str">
        <f t="shared" si="899"/>
        <v>Jun</v>
      </c>
      <c r="U8240">
        <f t="shared" si="900"/>
        <v>2023</v>
      </c>
      <c r="V8240" t="str">
        <f t="shared" si="901"/>
        <v>0-5</v>
      </c>
      <c r="W8240" t="str">
        <f t="shared" si="902"/>
        <v>Slow</v>
      </c>
    </row>
    <row r="8241" spans="1:23" x14ac:dyDescent="0.3">
      <c r="A8241">
        <v>608240</v>
      </c>
      <c r="B8241">
        <v>93223</v>
      </c>
      <c r="C8241">
        <v>27</v>
      </c>
      <c r="D8241" t="s">
        <v>7</v>
      </c>
      <c r="E8241" t="s">
        <v>15</v>
      </c>
      <c r="F8241" t="s">
        <v>32</v>
      </c>
      <c r="G8241" t="s">
        <v>23</v>
      </c>
      <c r="H8241" s="1">
        <v>45606</v>
      </c>
      <c r="I8241" t="s">
        <v>33</v>
      </c>
      <c r="J8241">
        <v>56</v>
      </c>
      <c r="K8241">
        <v>3</v>
      </c>
      <c r="L8241">
        <v>681.52</v>
      </c>
      <c r="M8241">
        <v>49.42</v>
      </c>
      <c r="N8241" t="s">
        <v>47</v>
      </c>
      <c r="O8241">
        <v>1</v>
      </c>
      <c r="P8241" t="str" cm="1">
        <f t="array" ref="P8241">_xlfn.IFS(C8241&lt;25,"18-24", C8241&lt;=35,"25-35", C8241&lt;=50,"36-50",TRUE,"50+")</f>
        <v>25-35</v>
      </c>
      <c r="Q8241" t="str">
        <f t="shared" si="896"/>
        <v>new</v>
      </c>
      <c r="R8241" t="str">
        <f t="shared" si="897"/>
        <v>high value</v>
      </c>
      <c r="S8241" t="str">
        <f t="shared" si="898"/>
        <v>Low</v>
      </c>
      <c r="T8241" t="str">
        <f t="shared" si="899"/>
        <v>Nov</v>
      </c>
      <c r="U8241">
        <f t="shared" si="900"/>
        <v>2024</v>
      </c>
      <c r="V8241" t="str">
        <f t="shared" si="901"/>
        <v>0-5</v>
      </c>
      <c r="W8241" t="str">
        <f t="shared" si="902"/>
        <v>Slow</v>
      </c>
    </row>
    <row r="8242" spans="1:23" x14ac:dyDescent="0.3">
      <c r="A8242">
        <v>608241</v>
      </c>
      <c r="B8242">
        <v>37908</v>
      </c>
      <c r="C8242">
        <v>51</v>
      </c>
      <c r="D8242" t="s">
        <v>4</v>
      </c>
      <c r="E8242" t="s">
        <v>5</v>
      </c>
      <c r="F8242" t="s">
        <v>24</v>
      </c>
      <c r="G8242" t="s">
        <v>29</v>
      </c>
      <c r="H8242" s="1">
        <v>45453</v>
      </c>
      <c r="I8242" t="s">
        <v>33</v>
      </c>
      <c r="J8242">
        <v>50</v>
      </c>
      <c r="K8242">
        <v>11.9</v>
      </c>
      <c r="L8242">
        <v>1446.77</v>
      </c>
      <c r="M8242">
        <v>34.89</v>
      </c>
      <c r="N8242" t="s">
        <v>49</v>
      </c>
      <c r="O8242">
        <v>3</v>
      </c>
      <c r="P8242" t="str" cm="1">
        <f t="array" ref="P8242">_xlfn.IFS(C8242&lt;25,"18-24", C8242&lt;=35,"25-35", C8242&lt;=50,"36-50",TRUE,"50+")</f>
        <v>50+</v>
      </c>
      <c r="Q8242" t="str">
        <f t="shared" si="896"/>
        <v>new</v>
      </c>
      <c r="R8242" t="str">
        <f t="shared" si="897"/>
        <v>high value</v>
      </c>
      <c r="S8242" t="str">
        <f t="shared" si="898"/>
        <v>medium</v>
      </c>
      <c r="T8242" t="str">
        <f t="shared" si="899"/>
        <v>Jun</v>
      </c>
      <c r="U8242">
        <f t="shared" si="900"/>
        <v>2024</v>
      </c>
      <c r="V8242" t="str">
        <f t="shared" si="901"/>
        <v>10-15</v>
      </c>
      <c r="W8242" t="str">
        <f t="shared" si="902"/>
        <v>Slow</v>
      </c>
    </row>
    <row r="8243" spans="1:23" x14ac:dyDescent="0.3">
      <c r="A8243">
        <v>608242</v>
      </c>
      <c r="B8243">
        <v>59295</v>
      </c>
      <c r="C8243">
        <v>48</v>
      </c>
      <c r="D8243" t="s">
        <v>7</v>
      </c>
      <c r="E8243" t="s">
        <v>11</v>
      </c>
      <c r="F8243" t="s">
        <v>18</v>
      </c>
      <c r="G8243" t="s">
        <v>23</v>
      </c>
      <c r="H8243" s="1">
        <v>45581</v>
      </c>
      <c r="I8243" t="s">
        <v>33</v>
      </c>
      <c r="J8243">
        <v>50</v>
      </c>
      <c r="K8243">
        <v>6.3</v>
      </c>
      <c r="L8243">
        <v>381.97</v>
      </c>
      <c r="M8243">
        <v>83.71</v>
      </c>
      <c r="N8243" t="s">
        <v>47</v>
      </c>
      <c r="O8243">
        <v>1</v>
      </c>
      <c r="P8243" t="str" cm="1">
        <f t="array" ref="P8243">_xlfn.IFS(C8243&lt;25,"18-24", C8243&lt;=35,"25-35", C8243&lt;=50,"36-50",TRUE,"50+")</f>
        <v>36-50</v>
      </c>
      <c r="Q8243" t="str">
        <f t="shared" si="896"/>
        <v>new</v>
      </c>
      <c r="R8243" t="str">
        <f t="shared" si="897"/>
        <v>medium</v>
      </c>
      <c r="S8243" t="str">
        <f t="shared" si="898"/>
        <v>Low</v>
      </c>
      <c r="T8243" t="str">
        <f t="shared" si="899"/>
        <v>Oct</v>
      </c>
      <c r="U8243">
        <f t="shared" si="900"/>
        <v>2024</v>
      </c>
      <c r="V8243" t="str">
        <f t="shared" si="901"/>
        <v>5-10</v>
      </c>
      <c r="W8243" t="str">
        <f t="shared" si="902"/>
        <v>Slow</v>
      </c>
    </row>
    <row r="8244" spans="1:23" x14ac:dyDescent="0.3">
      <c r="A8244">
        <v>608243</v>
      </c>
      <c r="B8244">
        <v>57181</v>
      </c>
      <c r="C8244">
        <v>31</v>
      </c>
      <c r="D8244" t="s">
        <v>7</v>
      </c>
      <c r="E8244" t="s">
        <v>15</v>
      </c>
      <c r="F8244" t="s">
        <v>19</v>
      </c>
      <c r="G8244" t="s">
        <v>27</v>
      </c>
      <c r="H8244" s="1">
        <v>45611</v>
      </c>
      <c r="I8244" t="s">
        <v>34</v>
      </c>
      <c r="J8244">
        <v>61</v>
      </c>
      <c r="K8244">
        <v>3.1</v>
      </c>
      <c r="L8244">
        <v>750.88</v>
      </c>
      <c r="M8244">
        <v>43.46</v>
      </c>
      <c r="N8244" t="s">
        <v>47</v>
      </c>
      <c r="O8244">
        <v>5</v>
      </c>
      <c r="P8244" t="str" cm="1">
        <f t="array" ref="P8244">_xlfn.IFS(C8244&lt;25,"18-24", C8244&lt;=35,"25-35", C8244&lt;=50,"36-50",TRUE,"50+")</f>
        <v>25-35</v>
      </c>
      <c r="Q8244" t="str">
        <f t="shared" si="896"/>
        <v>new</v>
      </c>
      <c r="R8244" t="str">
        <f t="shared" si="897"/>
        <v>high value</v>
      </c>
      <c r="S8244" t="str">
        <f t="shared" si="898"/>
        <v>High</v>
      </c>
      <c r="T8244" t="str">
        <f t="shared" si="899"/>
        <v>Nov</v>
      </c>
      <c r="U8244">
        <f t="shared" si="900"/>
        <v>2024</v>
      </c>
      <c r="V8244" t="str">
        <f t="shared" si="901"/>
        <v>0-5</v>
      </c>
      <c r="W8244" t="str">
        <f t="shared" si="902"/>
        <v>Slow</v>
      </c>
    </row>
    <row r="8245" spans="1:23" x14ac:dyDescent="0.3">
      <c r="A8245">
        <v>608244</v>
      </c>
      <c r="B8245">
        <v>92907</v>
      </c>
      <c r="C8245">
        <v>43</v>
      </c>
      <c r="D8245" t="s">
        <v>7</v>
      </c>
      <c r="E8245" t="s">
        <v>16</v>
      </c>
      <c r="F8245" t="s">
        <v>26</v>
      </c>
      <c r="G8245" t="s">
        <v>31</v>
      </c>
      <c r="H8245" s="1">
        <v>44697</v>
      </c>
      <c r="I8245" t="s">
        <v>34</v>
      </c>
      <c r="J8245">
        <v>84</v>
      </c>
      <c r="K8245">
        <v>8.5</v>
      </c>
      <c r="L8245">
        <v>1153.96</v>
      </c>
      <c r="M8245">
        <v>36.700000000000003</v>
      </c>
      <c r="N8245" t="s">
        <v>47</v>
      </c>
      <c r="O8245">
        <v>2</v>
      </c>
      <c r="P8245" t="str" cm="1">
        <f t="array" ref="P8245">_xlfn.IFS(C8245&lt;25,"18-24", C8245&lt;=35,"25-35", C8245&lt;=50,"36-50",TRUE,"50+")</f>
        <v>36-50</v>
      </c>
      <c r="Q8245" t="str">
        <f t="shared" si="896"/>
        <v>new</v>
      </c>
      <c r="R8245" t="str">
        <f t="shared" si="897"/>
        <v>high value</v>
      </c>
      <c r="S8245" t="str">
        <f t="shared" si="898"/>
        <v>Low</v>
      </c>
      <c r="T8245" t="str">
        <f t="shared" si="899"/>
        <v>May</v>
      </c>
      <c r="U8245">
        <f t="shared" si="900"/>
        <v>2022</v>
      </c>
      <c r="V8245" t="str">
        <f t="shared" si="901"/>
        <v>5-10</v>
      </c>
      <c r="W8245" t="str">
        <f t="shared" si="902"/>
        <v>Slow</v>
      </c>
    </row>
    <row r="8246" spans="1:23" x14ac:dyDescent="0.3">
      <c r="A8246">
        <v>608245</v>
      </c>
      <c r="B8246">
        <v>99668</v>
      </c>
      <c r="C8246">
        <v>37</v>
      </c>
      <c r="D8246" t="s">
        <v>7</v>
      </c>
      <c r="E8246" t="s">
        <v>5</v>
      </c>
      <c r="F8246" t="s">
        <v>30</v>
      </c>
      <c r="G8246" t="s">
        <v>27</v>
      </c>
      <c r="H8246" s="1">
        <v>45215</v>
      </c>
      <c r="I8246" t="s">
        <v>33</v>
      </c>
      <c r="J8246">
        <v>29</v>
      </c>
      <c r="K8246">
        <v>9.4</v>
      </c>
      <c r="L8246">
        <v>1369.25</v>
      </c>
      <c r="M8246">
        <v>43.95</v>
      </c>
      <c r="N8246" t="s">
        <v>50</v>
      </c>
      <c r="O8246">
        <v>4</v>
      </c>
      <c r="P8246" t="str" cm="1">
        <f t="array" ref="P8246">_xlfn.IFS(C8246&lt;25,"18-24", C8246&lt;=35,"25-35", C8246&lt;=50,"36-50",TRUE,"50+")</f>
        <v>36-50</v>
      </c>
      <c r="Q8246" t="str">
        <f t="shared" si="896"/>
        <v>new</v>
      </c>
      <c r="R8246" t="str">
        <f t="shared" si="897"/>
        <v>high value</v>
      </c>
      <c r="S8246" t="str">
        <f t="shared" si="898"/>
        <v>medium</v>
      </c>
      <c r="T8246" t="str">
        <f t="shared" si="899"/>
        <v>Oct</v>
      </c>
      <c r="U8246">
        <f t="shared" si="900"/>
        <v>2023</v>
      </c>
      <c r="V8246" t="str">
        <f t="shared" si="901"/>
        <v>5-10</v>
      </c>
      <c r="W8246" t="str">
        <f t="shared" si="902"/>
        <v>Fast</v>
      </c>
    </row>
    <row r="8247" spans="1:23" x14ac:dyDescent="0.3">
      <c r="A8247">
        <v>608246</v>
      </c>
      <c r="B8247">
        <v>59660</v>
      </c>
      <c r="C8247">
        <v>43</v>
      </c>
      <c r="D8247" t="s">
        <v>7</v>
      </c>
      <c r="E8247" t="s">
        <v>8</v>
      </c>
      <c r="F8247" t="s">
        <v>28</v>
      </c>
      <c r="G8247" t="s">
        <v>23</v>
      </c>
      <c r="H8247" s="1">
        <v>44790</v>
      </c>
      <c r="I8247" t="s">
        <v>34</v>
      </c>
      <c r="J8247">
        <v>68</v>
      </c>
      <c r="K8247">
        <v>13.3</v>
      </c>
      <c r="L8247">
        <v>216.17</v>
      </c>
      <c r="M8247">
        <v>115.27</v>
      </c>
      <c r="N8247" t="s">
        <v>48</v>
      </c>
      <c r="O8247">
        <v>1</v>
      </c>
      <c r="P8247" t="str" cm="1">
        <f t="array" ref="P8247">_xlfn.IFS(C8247&lt;25,"18-24", C8247&lt;=35,"25-35", C8247&lt;=50,"36-50",TRUE,"50+")</f>
        <v>36-50</v>
      </c>
      <c r="Q8247" t="str">
        <f t="shared" si="896"/>
        <v>new</v>
      </c>
      <c r="R8247" t="str">
        <f t="shared" si="897"/>
        <v>low</v>
      </c>
      <c r="S8247" t="str">
        <f t="shared" si="898"/>
        <v>Low</v>
      </c>
      <c r="T8247" t="str">
        <f t="shared" si="899"/>
        <v>Aug</v>
      </c>
      <c r="U8247">
        <f t="shared" si="900"/>
        <v>2022</v>
      </c>
      <c r="V8247" t="str">
        <f t="shared" si="901"/>
        <v>10-15</v>
      </c>
      <c r="W8247" t="str">
        <f t="shared" si="902"/>
        <v>Slow</v>
      </c>
    </row>
    <row r="8248" spans="1:23" x14ac:dyDescent="0.3">
      <c r="A8248">
        <v>608247</v>
      </c>
      <c r="B8248">
        <v>26127</v>
      </c>
      <c r="C8248">
        <v>56</v>
      </c>
      <c r="D8248" t="s">
        <v>4</v>
      </c>
      <c r="E8248" t="s">
        <v>11</v>
      </c>
      <c r="F8248" t="s">
        <v>18</v>
      </c>
      <c r="G8248" t="s">
        <v>27</v>
      </c>
      <c r="H8248" s="1">
        <v>44574</v>
      </c>
      <c r="I8248" t="s">
        <v>33</v>
      </c>
      <c r="J8248">
        <v>20</v>
      </c>
      <c r="K8248">
        <v>9</v>
      </c>
      <c r="L8248">
        <v>607.41999999999996</v>
      </c>
      <c r="M8248">
        <v>109.25</v>
      </c>
      <c r="N8248" t="s">
        <v>50</v>
      </c>
      <c r="O8248">
        <v>4</v>
      </c>
      <c r="P8248" t="str" cm="1">
        <f t="array" ref="P8248">_xlfn.IFS(C8248&lt;25,"18-24", C8248&lt;=35,"25-35", C8248&lt;=50,"36-50",TRUE,"50+")</f>
        <v>50+</v>
      </c>
      <c r="Q8248" t="str">
        <f t="shared" si="896"/>
        <v>new</v>
      </c>
      <c r="R8248" t="str">
        <f t="shared" si="897"/>
        <v>high value</v>
      </c>
      <c r="S8248" t="str">
        <f t="shared" si="898"/>
        <v>medium</v>
      </c>
      <c r="T8248" t="str">
        <f t="shared" si="899"/>
        <v>Jan</v>
      </c>
      <c r="U8248">
        <f t="shared" si="900"/>
        <v>2022</v>
      </c>
      <c r="V8248" t="str">
        <f t="shared" si="901"/>
        <v>5-10</v>
      </c>
      <c r="W8248" t="str">
        <f t="shared" si="902"/>
        <v>Fast</v>
      </c>
    </row>
    <row r="8249" spans="1:23" x14ac:dyDescent="0.3">
      <c r="A8249">
        <v>608248</v>
      </c>
      <c r="B8249">
        <v>11600</v>
      </c>
      <c r="C8249">
        <v>41</v>
      </c>
      <c r="D8249" t="s">
        <v>4</v>
      </c>
      <c r="E8249" t="s">
        <v>16</v>
      </c>
      <c r="F8249" t="s">
        <v>18</v>
      </c>
      <c r="G8249" t="s">
        <v>31</v>
      </c>
      <c r="H8249" s="1">
        <v>45179</v>
      </c>
      <c r="I8249" t="s">
        <v>34</v>
      </c>
      <c r="J8249">
        <v>79</v>
      </c>
      <c r="K8249">
        <v>13.2</v>
      </c>
      <c r="L8249">
        <v>1428.41</v>
      </c>
      <c r="M8249">
        <v>119.92</v>
      </c>
      <c r="N8249" t="s">
        <v>47</v>
      </c>
      <c r="O8249">
        <v>4</v>
      </c>
      <c r="P8249" t="str" cm="1">
        <f t="array" ref="P8249">_xlfn.IFS(C8249&lt;25,"18-24", C8249&lt;=35,"25-35", C8249&lt;=50,"36-50",TRUE,"50+")</f>
        <v>36-50</v>
      </c>
      <c r="Q8249" t="str">
        <f t="shared" si="896"/>
        <v>repeat</v>
      </c>
      <c r="R8249" t="str">
        <f t="shared" si="897"/>
        <v>high value</v>
      </c>
      <c r="S8249" t="str">
        <f t="shared" si="898"/>
        <v>medium</v>
      </c>
      <c r="T8249" t="str">
        <f t="shared" si="899"/>
        <v>Sep</v>
      </c>
      <c r="U8249">
        <f t="shared" si="900"/>
        <v>2023</v>
      </c>
      <c r="V8249" t="str">
        <f t="shared" si="901"/>
        <v>10-15</v>
      </c>
      <c r="W8249" t="str">
        <f t="shared" si="902"/>
        <v>Slow</v>
      </c>
    </row>
    <row r="8250" spans="1:23" x14ac:dyDescent="0.3">
      <c r="A8250">
        <v>608249</v>
      </c>
      <c r="B8250">
        <v>52906</v>
      </c>
      <c r="C8250">
        <v>40</v>
      </c>
      <c r="D8250" t="s">
        <v>7</v>
      </c>
      <c r="E8250" t="s">
        <v>5</v>
      </c>
      <c r="F8250" t="s">
        <v>30</v>
      </c>
      <c r="G8250" t="s">
        <v>27</v>
      </c>
      <c r="H8250" s="1">
        <v>44760</v>
      </c>
      <c r="I8250" t="s">
        <v>33</v>
      </c>
      <c r="J8250">
        <v>28</v>
      </c>
      <c r="K8250">
        <v>5.7</v>
      </c>
      <c r="L8250">
        <v>1330.64</v>
      </c>
      <c r="M8250">
        <v>92.7</v>
      </c>
      <c r="N8250" t="s">
        <v>49</v>
      </c>
      <c r="O8250">
        <v>2</v>
      </c>
      <c r="P8250" t="str" cm="1">
        <f t="array" ref="P8250">_xlfn.IFS(C8250&lt;25,"18-24", C8250&lt;=35,"25-35", C8250&lt;=50,"36-50",TRUE,"50+")</f>
        <v>36-50</v>
      </c>
      <c r="Q8250" t="str">
        <f t="shared" si="896"/>
        <v>new</v>
      </c>
      <c r="R8250" t="str">
        <f t="shared" si="897"/>
        <v>high value</v>
      </c>
      <c r="S8250" t="str">
        <f t="shared" si="898"/>
        <v>Low</v>
      </c>
      <c r="T8250" t="str">
        <f t="shared" si="899"/>
        <v>Jul</v>
      </c>
      <c r="U8250">
        <f t="shared" si="900"/>
        <v>2022</v>
      </c>
      <c r="V8250" t="str">
        <f t="shared" si="901"/>
        <v>5-10</v>
      </c>
      <c r="W8250" t="str">
        <f t="shared" si="902"/>
        <v>Fast</v>
      </c>
    </row>
    <row r="8251" spans="1:23" x14ac:dyDescent="0.3">
      <c r="A8251">
        <v>608250</v>
      </c>
      <c r="B8251">
        <v>15588</v>
      </c>
      <c r="C8251">
        <v>28</v>
      </c>
      <c r="D8251" t="s">
        <v>7</v>
      </c>
      <c r="E8251" t="s">
        <v>16</v>
      </c>
      <c r="F8251" t="s">
        <v>28</v>
      </c>
      <c r="G8251" t="s">
        <v>27</v>
      </c>
      <c r="H8251" s="1">
        <v>45313</v>
      </c>
      <c r="I8251" t="s">
        <v>34</v>
      </c>
      <c r="J8251">
        <v>58</v>
      </c>
      <c r="K8251">
        <v>15</v>
      </c>
      <c r="L8251">
        <v>840.86</v>
      </c>
      <c r="M8251">
        <v>30.69</v>
      </c>
      <c r="N8251" t="s">
        <v>50</v>
      </c>
      <c r="O8251">
        <v>3</v>
      </c>
      <c r="P8251" t="str" cm="1">
        <f t="array" ref="P8251">_xlfn.IFS(C8251&lt;25,"18-24", C8251&lt;=35,"25-35", C8251&lt;=50,"36-50",TRUE,"50+")</f>
        <v>25-35</v>
      </c>
      <c r="Q8251" t="str">
        <f t="shared" si="896"/>
        <v>repeat</v>
      </c>
      <c r="R8251" t="str">
        <f t="shared" si="897"/>
        <v>high value</v>
      </c>
      <c r="S8251" t="str">
        <f t="shared" si="898"/>
        <v>medium</v>
      </c>
      <c r="T8251" t="str">
        <f t="shared" si="899"/>
        <v>Jan</v>
      </c>
      <c r="U8251">
        <f t="shared" si="900"/>
        <v>2024</v>
      </c>
      <c r="V8251" t="str">
        <f t="shared" si="901"/>
        <v>10-15</v>
      </c>
      <c r="W8251" t="str">
        <f t="shared" si="902"/>
        <v>Slow</v>
      </c>
    </row>
    <row r="8252" spans="1:23" x14ac:dyDescent="0.3">
      <c r="A8252">
        <v>608251</v>
      </c>
      <c r="B8252">
        <v>31158</v>
      </c>
      <c r="C8252">
        <v>26</v>
      </c>
      <c r="D8252" t="s">
        <v>7</v>
      </c>
      <c r="E8252" t="s">
        <v>8</v>
      </c>
      <c r="F8252" t="s">
        <v>22</v>
      </c>
      <c r="G8252" t="s">
        <v>29</v>
      </c>
      <c r="H8252" s="1">
        <v>44917</v>
      </c>
      <c r="I8252" t="s">
        <v>33</v>
      </c>
      <c r="J8252">
        <v>24</v>
      </c>
      <c r="K8252">
        <v>5</v>
      </c>
      <c r="L8252">
        <v>891.48</v>
      </c>
      <c r="M8252">
        <v>61.56</v>
      </c>
      <c r="N8252" t="s">
        <v>49</v>
      </c>
      <c r="O8252">
        <v>4</v>
      </c>
      <c r="P8252" t="str" cm="1">
        <f t="array" ref="P8252">_xlfn.IFS(C8252&lt;25,"18-24", C8252&lt;=35,"25-35", C8252&lt;=50,"36-50",TRUE,"50+")</f>
        <v>25-35</v>
      </c>
      <c r="Q8252" t="str">
        <f t="shared" si="896"/>
        <v>new</v>
      </c>
      <c r="R8252" t="str">
        <f t="shared" si="897"/>
        <v>high value</v>
      </c>
      <c r="S8252" t="str">
        <f t="shared" si="898"/>
        <v>medium</v>
      </c>
      <c r="T8252" t="str">
        <f t="shared" si="899"/>
        <v>Dec</v>
      </c>
      <c r="U8252">
        <f t="shared" si="900"/>
        <v>2022</v>
      </c>
      <c r="V8252" t="str">
        <f t="shared" si="901"/>
        <v>0-5</v>
      </c>
      <c r="W8252" t="str">
        <f t="shared" si="902"/>
        <v>Fast</v>
      </c>
    </row>
    <row r="8253" spans="1:23" x14ac:dyDescent="0.3">
      <c r="A8253">
        <v>608252</v>
      </c>
      <c r="B8253">
        <v>66311</v>
      </c>
      <c r="C8253">
        <v>27</v>
      </c>
      <c r="D8253" t="s">
        <v>4</v>
      </c>
      <c r="E8253" t="s">
        <v>15</v>
      </c>
      <c r="F8253" t="s">
        <v>32</v>
      </c>
      <c r="G8253" t="s">
        <v>25</v>
      </c>
      <c r="H8253" s="1">
        <v>45121</v>
      </c>
      <c r="I8253" t="s">
        <v>34</v>
      </c>
      <c r="J8253">
        <v>36</v>
      </c>
      <c r="K8253">
        <v>12.7</v>
      </c>
      <c r="L8253">
        <v>1448.75</v>
      </c>
      <c r="M8253">
        <v>23.85</v>
      </c>
      <c r="N8253" t="s">
        <v>50</v>
      </c>
      <c r="O8253">
        <v>4</v>
      </c>
      <c r="P8253" t="str" cm="1">
        <f t="array" ref="P8253">_xlfn.IFS(C8253&lt;25,"18-24", C8253&lt;=35,"25-35", C8253&lt;=50,"36-50",TRUE,"50+")</f>
        <v>25-35</v>
      </c>
      <c r="Q8253" t="str">
        <f t="shared" si="896"/>
        <v>new</v>
      </c>
      <c r="R8253" t="str">
        <f t="shared" si="897"/>
        <v>high value</v>
      </c>
      <c r="S8253" t="str">
        <f t="shared" si="898"/>
        <v>medium</v>
      </c>
      <c r="T8253" t="str">
        <f t="shared" si="899"/>
        <v>Jul</v>
      </c>
      <c r="U8253">
        <f t="shared" si="900"/>
        <v>2023</v>
      </c>
      <c r="V8253" t="str">
        <f t="shared" si="901"/>
        <v>10-15</v>
      </c>
      <c r="W8253" t="str">
        <f t="shared" si="902"/>
        <v>Medium</v>
      </c>
    </row>
    <row r="8254" spans="1:23" x14ac:dyDescent="0.3">
      <c r="A8254">
        <v>608253</v>
      </c>
      <c r="B8254">
        <v>92724</v>
      </c>
      <c r="C8254">
        <v>23</v>
      </c>
      <c r="D8254" t="s">
        <v>7</v>
      </c>
      <c r="E8254" t="s">
        <v>11</v>
      </c>
      <c r="F8254" t="s">
        <v>18</v>
      </c>
      <c r="G8254" t="s">
        <v>25</v>
      </c>
      <c r="H8254" s="1">
        <v>45237</v>
      </c>
      <c r="I8254" t="s">
        <v>34</v>
      </c>
      <c r="J8254">
        <v>64</v>
      </c>
      <c r="K8254">
        <v>14.7</v>
      </c>
      <c r="L8254">
        <v>203.74</v>
      </c>
      <c r="M8254">
        <v>29.48</v>
      </c>
      <c r="N8254" t="s">
        <v>48</v>
      </c>
      <c r="O8254">
        <v>4</v>
      </c>
      <c r="P8254" t="str" cm="1">
        <f t="array" ref="P8254">_xlfn.IFS(C8254&lt;25,"18-24", C8254&lt;=35,"25-35", C8254&lt;=50,"36-50",TRUE,"50+")</f>
        <v>18-24</v>
      </c>
      <c r="Q8254" t="str">
        <f t="shared" si="896"/>
        <v>new</v>
      </c>
      <c r="R8254" t="str">
        <f t="shared" si="897"/>
        <v>low</v>
      </c>
      <c r="S8254" t="str">
        <f t="shared" si="898"/>
        <v>medium</v>
      </c>
      <c r="T8254" t="str">
        <f t="shared" si="899"/>
        <v>Nov</v>
      </c>
      <c r="U8254">
        <f t="shared" si="900"/>
        <v>2023</v>
      </c>
      <c r="V8254" t="str">
        <f t="shared" si="901"/>
        <v>10-15</v>
      </c>
      <c r="W8254" t="str">
        <f t="shared" si="902"/>
        <v>Slow</v>
      </c>
    </row>
    <row r="8255" spans="1:23" x14ac:dyDescent="0.3">
      <c r="A8255">
        <v>608254</v>
      </c>
      <c r="B8255">
        <v>19328</v>
      </c>
      <c r="C8255">
        <v>42</v>
      </c>
      <c r="D8255" t="s">
        <v>7</v>
      </c>
      <c r="E8255" t="s">
        <v>11</v>
      </c>
      <c r="F8255" t="s">
        <v>30</v>
      </c>
      <c r="G8255" t="s">
        <v>29</v>
      </c>
      <c r="H8255" s="1">
        <v>44971</v>
      </c>
      <c r="I8255" t="s">
        <v>34</v>
      </c>
      <c r="J8255">
        <v>45</v>
      </c>
      <c r="K8255">
        <v>5.9</v>
      </c>
      <c r="L8255">
        <v>475.03</v>
      </c>
      <c r="M8255">
        <v>79.62</v>
      </c>
      <c r="N8255" t="s">
        <v>49</v>
      </c>
      <c r="O8255">
        <v>5</v>
      </c>
      <c r="P8255" t="str" cm="1">
        <f t="array" ref="P8255">_xlfn.IFS(C8255&lt;25,"18-24", C8255&lt;=35,"25-35", C8255&lt;=50,"36-50",TRUE,"50+")</f>
        <v>36-50</v>
      </c>
      <c r="Q8255" t="str">
        <f t="shared" si="896"/>
        <v>new</v>
      </c>
      <c r="R8255" t="str">
        <f t="shared" si="897"/>
        <v>medium</v>
      </c>
      <c r="S8255" t="str">
        <f t="shared" si="898"/>
        <v>High</v>
      </c>
      <c r="T8255" t="str">
        <f t="shared" si="899"/>
        <v>Feb</v>
      </c>
      <c r="U8255">
        <f t="shared" si="900"/>
        <v>2023</v>
      </c>
      <c r="V8255" t="str">
        <f t="shared" si="901"/>
        <v>5-10</v>
      </c>
      <c r="W8255" t="str">
        <f t="shared" si="902"/>
        <v>Medium</v>
      </c>
    </row>
    <row r="8256" spans="1:23" x14ac:dyDescent="0.3">
      <c r="A8256">
        <v>608255</v>
      </c>
      <c r="B8256">
        <v>97802</v>
      </c>
      <c r="C8256">
        <v>39</v>
      </c>
      <c r="D8256" t="s">
        <v>4</v>
      </c>
      <c r="E8256" t="s">
        <v>8</v>
      </c>
      <c r="F8256" t="s">
        <v>24</v>
      </c>
      <c r="G8256" t="s">
        <v>27</v>
      </c>
      <c r="H8256" s="1">
        <v>44698</v>
      </c>
      <c r="I8256" t="s">
        <v>33</v>
      </c>
      <c r="J8256">
        <v>48</v>
      </c>
      <c r="K8256">
        <v>2.5</v>
      </c>
      <c r="L8256">
        <v>609.63</v>
      </c>
      <c r="M8256">
        <v>96.82</v>
      </c>
      <c r="N8256" t="s">
        <v>48</v>
      </c>
      <c r="O8256">
        <v>2</v>
      </c>
      <c r="P8256" t="str" cm="1">
        <f t="array" ref="P8256">_xlfn.IFS(C8256&lt;25,"18-24", C8256&lt;=35,"25-35", C8256&lt;=50,"36-50",TRUE,"50+")</f>
        <v>36-50</v>
      </c>
      <c r="Q8256" t="str">
        <f t="shared" si="896"/>
        <v>new</v>
      </c>
      <c r="R8256" t="str">
        <f t="shared" si="897"/>
        <v>high value</v>
      </c>
      <c r="S8256" t="str">
        <f t="shared" si="898"/>
        <v>Low</v>
      </c>
      <c r="T8256" t="str">
        <f t="shared" si="899"/>
        <v>May</v>
      </c>
      <c r="U8256">
        <f t="shared" si="900"/>
        <v>2022</v>
      </c>
      <c r="V8256" t="str">
        <f t="shared" si="901"/>
        <v>0-5</v>
      </c>
      <c r="W8256" t="str">
        <f t="shared" si="902"/>
        <v>Slow</v>
      </c>
    </row>
    <row r="8257" spans="1:23" x14ac:dyDescent="0.3">
      <c r="A8257">
        <v>608256</v>
      </c>
      <c r="B8257">
        <v>14276</v>
      </c>
      <c r="C8257">
        <v>34</v>
      </c>
      <c r="D8257" t="s">
        <v>4</v>
      </c>
      <c r="E8257" t="s">
        <v>5</v>
      </c>
      <c r="F8257" t="s">
        <v>22</v>
      </c>
      <c r="G8257" t="s">
        <v>31</v>
      </c>
      <c r="H8257" s="1">
        <v>44931</v>
      </c>
      <c r="I8257" t="s">
        <v>33</v>
      </c>
      <c r="J8257">
        <v>77</v>
      </c>
      <c r="K8257">
        <v>7.8</v>
      </c>
      <c r="L8257">
        <v>378.83</v>
      </c>
      <c r="M8257">
        <v>101.74</v>
      </c>
      <c r="N8257" t="s">
        <v>49</v>
      </c>
      <c r="O8257">
        <v>4</v>
      </c>
      <c r="P8257" t="str" cm="1">
        <f t="array" ref="P8257">_xlfn.IFS(C8257&lt;25,"18-24", C8257&lt;=35,"25-35", C8257&lt;=50,"36-50",TRUE,"50+")</f>
        <v>25-35</v>
      </c>
      <c r="Q8257" t="str">
        <f t="shared" si="896"/>
        <v>new</v>
      </c>
      <c r="R8257" t="str">
        <f t="shared" si="897"/>
        <v>medium</v>
      </c>
      <c r="S8257" t="str">
        <f t="shared" si="898"/>
        <v>medium</v>
      </c>
      <c r="T8257" t="str">
        <f t="shared" si="899"/>
        <v>Jan</v>
      </c>
      <c r="U8257">
        <f t="shared" si="900"/>
        <v>2023</v>
      </c>
      <c r="V8257" t="str">
        <f t="shared" si="901"/>
        <v>5-10</v>
      </c>
      <c r="W8257" t="str">
        <f t="shared" si="902"/>
        <v>Slow</v>
      </c>
    </row>
    <row r="8258" spans="1:23" x14ac:dyDescent="0.3">
      <c r="A8258">
        <v>608257</v>
      </c>
      <c r="B8258">
        <v>19902</v>
      </c>
      <c r="C8258">
        <v>58</v>
      </c>
      <c r="D8258" t="s">
        <v>4</v>
      </c>
      <c r="E8258" t="s">
        <v>15</v>
      </c>
      <c r="F8258" t="s">
        <v>22</v>
      </c>
      <c r="G8258" t="s">
        <v>31</v>
      </c>
      <c r="H8258" s="1">
        <v>45626</v>
      </c>
      <c r="I8258" t="s">
        <v>34</v>
      </c>
      <c r="J8258">
        <v>21</v>
      </c>
      <c r="K8258">
        <v>5.0999999999999996</v>
      </c>
      <c r="L8258">
        <v>1251.56</v>
      </c>
      <c r="M8258">
        <v>47.21</v>
      </c>
      <c r="N8258" t="s">
        <v>50</v>
      </c>
      <c r="O8258">
        <v>1</v>
      </c>
      <c r="P8258" t="str" cm="1">
        <f t="array" ref="P8258">_xlfn.IFS(C8258&lt;25,"18-24", C8258&lt;=35,"25-35", C8258&lt;=50,"36-50",TRUE,"50+")</f>
        <v>50+</v>
      </c>
      <c r="Q8258" t="str">
        <f t="shared" si="896"/>
        <v>new</v>
      </c>
      <c r="R8258" t="str">
        <f t="shared" si="897"/>
        <v>high value</v>
      </c>
      <c r="S8258" t="str">
        <f t="shared" si="898"/>
        <v>Low</v>
      </c>
      <c r="T8258" t="str">
        <f t="shared" si="899"/>
        <v>Nov</v>
      </c>
      <c r="U8258">
        <f t="shared" si="900"/>
        <v>2024</v>
      </c>
      <c r="V8258" t="str">
        <f t="shared" si="901"/>
        <v>5-10</v>
      </c>
      <c r="W8258" t="str">
        <f t="shared" si="902"/>
        <v>Fast</v>
      </c>
    </row>
    <row r="8259" spans="1:23" x14ac:dyDescent="0.3">
      <c r="A8259">
        <v>608258</v>
      </c>
      <c r="B8259">
        <v>15932</v>
      </c>
      <c r="C8259">
        <v>26</v>
      </c>
      <c r="D8259" t="s">
        <v>7</v>
      </c>
      <c r="E8259" t="s">
        <v>11</v>
      </c>
      <c r="F8259" t="s">
        <v>32</v>
      </c>
      <c r="G8259" t="s">
        <v>31</v>
      </c>
      <c r="H8259" s="1">
        <v>44866</v>
      </c>
      <c r="I8259" t="s">
        <v>33</v>
      </c>
      <c r="J8259">
        <v>38</v>
      </c>
      <c r="K8259">
        <v>3.7</v>
      </c>
      <c r="L8259">
        <v>676.31</v>
      </c>
      <c r="M8259">
        <v>76.77</v>
      </c>
      <c r="N8259" t="s">
        <v>48</v>
      </c>
      <c r="O8259">
        <v>3</v>
      </c>
      <c r="P8259" t="str" cm="1">
        <f t="array" ref="P8259">_xlfn.IFS(C8259&lt;25,"18-24", C8259&lt;=35,"25-35", C8259&lt;=50,"36-50",TRUE,"50+")</f>
        <v>25-35</v>
      </c>
      <c r="Q8259" t="str">
        <f t="shared" ref="Q8259:Q8322" si="903">IF(COUNTIF($B:$B,B8259)&gt;1,"repeat","new")</f>
        <v>new</v>
      </c>
      <c r="R8259" t="str">
        <f t="shared" ref="R8259:R8322" si="904">IF(L8259&gt;500,"high value",IF( L8259&gt;250,"medium","low"))</f>
        <v>high value</v>
      </c>
      <c r="S8259" t="str">
        <f t="shared" ref="S8259:S8322" si="905">IF(O8259&lt;=2,"Low",IF(O8259&lt;=4,"medium","High"))</f>
        <v>medium</v>
      </c>
      <c r="T8259" t="str">
        <f t="shared" ref="T8259:T8322" si="906">TEXT(H8259,"MMM")</f>
        <v>Nov</v>
      </c>
      <c r="U8259">
        <f t="shared" ref="U8259:U8322" si="907">YEAR(H8259)</f>
        <v>2022</v>
      </c>
      <c r="V8259" t="str">
        <f t="shared" ref="V8259:V8322" si="908">IF(K8259&lt;=5,"0-5",IF(K8259&lt;=10,"5-10",IF(K8259&lt;=15,"10-15","15+")))</f>
        <v>0-5</v>
      </c>
      <c r="W8259" t="str">
        <f t="shared" ref="W8259:W8322" si="909">IF(J8259&lt;=30,"Fast",IF(J8259&lt;=45,"Medium","Slow"))</f>
        <v>Medium</v>
      </c>
    </row>
    <row r="8260" spans="1:23" x14ac:dyDescent="0.3">
      <c r="A8260">
        <v>608259</v>
      </c>
      <c r="B8260">
        <v>86309</v>
      </c>
      <c r="C8260">
        <v>60</v>
      </c>
      <c r="D8260" t="s">
        <v>7</v>
      </c>
      <c r="E8260" t="s">
        <v>8</v>
      </c>
      <c r="F8260" t="s">
        <v>19</v>
      </c>
      <c r="G8260" t="s">
        <v>21</v>
      </c>
      <c r="H8260" s="1">
        <v>44936</v>
      </c>
      <c r="I8260" t="s">
        <v>33</v>
      </c>
      <c r="J8260">
        <v>69</v>
      </c>
      <c r="K8260">
        <v>4.5</v>
      </c>
      <c r="L8260">
        <v>788.39</v>
      </c>
      <c r="M8260">
        <v>67.59</v>
      </c>
      <c r="N8260" t="s">
        <v>48</v>
      </c>
      <c r="O8260">
        <v>5</v>
      </c>
      <c r="P8260" t="str" cm="1">
        <f t="array" ref="P8260">_xlfn.IFS(C8260&lt;25,"18-24", C8260&lt;=35,"25-35", C8260&lt;=50,"36-50",TRUE,"50+")</f>
        <v>50+</v>
      </c>
      <c r="Q8260" t="str">
        <f t="shared" si="903"/>
        <v>new</v>
      </c>
      <c r="R8260" t="str">
        <f t="shared" si="904"/>
        <v>high value</v>
      </c>
      <c r="S8260" t="str">
        <f t="shared" si="905"/>
        <v>High</v>
      </c>
      <c r="T8260" t="str">
        <f t="shared" si="906"/>
        <v>Jan</v>
      </c>
      <c r="U8260">
        <f t="shared" si="907"/>
        <v>2023</v>
      </c>
      <c r="V8260" t="str">
        <f t="shared" si="908"/>
        <v>0-5</v>
      </c>
      <c r="W8260" t="str">
        <f t="shared" si="909"/>
        <v>Slow</v>
      </c>
    </row>
    <row r="8261" spans="1:23" x14ac:dyDescent="0.3">
      <c r="A8261">
        <v>608260</v>
      </c>
      <c r="B8261">
        <v>40637</v>
      </c>
      <c r="C8261">
        <v>29</v>
      </c>
      <c r="D8261" t="s">
        <v>7</v>
      </c>
      <c r="E8261" t="s">
        <v>15</v>
      </c>
      <c r="F8261" t="s">
        <v>18</v>
      </c>
      <c r="G8261" t="s">
        <v>23</v>
      </c>
      <c r="H8261" s="1">
        <v>45376</v>
      </c>
      <c r="I8261" t="s">
        <v>33</v>
      </c>
      <c r="J8261">
        <v>45</v>
      </c>
      <c r="K8261">
        <v>9.6</v>
      </c>
      <c r="L8261">
        <v>728.06</v>
      </c>
      <c r="M8261">
        <v>66.63</v>
      </c>
      <c r="N8261" t="s">
        <v>47</v>
      </c>
      <c r="O8261">
        <v>1</v>
      </c>
      <c r="P8261" t="str" cm="1">
        <f t="array" ref="P8261">_xlfn.IFS(C8261&lt;25,"18-24", C8261&lt;=35,"25-35", C8261&lt;=50,"36-50",TRUE,"50+")</f>
        <v>25-35</v>
      </c>
      <c r="Q8261" t="str">
        <f t="shared" si="903"/>
        <v>new</v>
      </c>
      <c r="R8261" t="str">
        <f t="shared" si="904"/>
        <v>high value</v>
      </c>
      <c r="S8261" t="str">
        <f t="shared" si="905"/>
        <v>Low</v>
      </c>
      <c r="T8261" t="str">
        <f t="shared" si="906"/>
        <v>Mar</v>
      </c>
      <c r="U8261">
        <f t="shared" si="907"/>
        <v>2024</v>
      </c>
      <c r="V8261" t="str">
        <f t="shared" si="908"/>
        <v>5-10</v>
      </c>
      <c r="W8261" t="str">
        <f t="shared" si="909"/>
        <v>Medium</v>
      </c>
    </row>
    <row r="8262" spans="1:23" x14ac:dyDescent="0.3">
      <c r="A8262">
        <v>608261</v>
      </c>
      <c r="B8262">
        <v>32029</v>
      </c>
      <c r="C8262">
        <v>25</v>
      </c>
      <c r="D8262" t="s">
        <v>4</v>
      </c>
      <c r="E8262" t="s">
        <v>8</v>
      </c>
      <c r="F8262" t="s">
        <v>18</v>
      </c>
      <c r="G8262" t="s">
        <v>31</v>
      </c>
      <c r="H8262" s="1">
        <v>45063</v>
      </c>
      <c r="I8262" t="s">
        <v>34</v>
      </c>
      <c r="J8262">
        <v>58</v>
      </c>
      <c r="K8262">
        <v>6.9</v>
      </c>
      <c r="L8262">
        <v>1144.03</v>
      </c>
      <c r="M8262">
        <v>39.770000000000003</v>
      </c>
      <c r="N8262" t="s">
        <v>49</v>
      </c>
      <c r="O8262">
        <v>3</v>
      </c>
      <c r="P8262" t="str" cm="1">
        <f t="array" ref="P8262">_xlfn.IFS(C8262&lt;25,"18-24", C8262&lt;=35,"25-35", C8262&lt;=50,"36-50",TRUE,"50+")</f>
        <v>25-35</v>
      </c>
      <c r="Q8262" t="str">
        <f t="shared" si="903"/>
        <v>new</v>
      </c>
      <c r="R8262" t="str">
        <f t="shared" si="904"/>
        <v>high value</v>
      </c>
      <c r="S8262" t="str">
        <f t="shared" si="905"/>
        <v>medium</v>
      </c>
      <c r="T8262" t="str">
        <f t="shared" si="906"/>
        <v>May</v>
      </c>
      <c r="U8262">
        <f t="shared" si="907"/>
        <v>2023</v>
      </c>
      <c r="V8262" t="str">
        <f t="shared" si="908"/>
        <v>5-10</v>
      </c>
      <c r="W8262" t="str">
        <f t="shared" si="909"/>
        <v>Slow</v>
      </c>
    </row>
    <row r="8263" spans="1:23" x14ac:dyDescent="0.3">
      <c r="A8263">
        <v>608262</v>
      </c>
      <c r="B8263">
        <v>12695</v>
      </c>
      <c r="C8263">
        <v>63</v>
      </c>
      <c r="D8263" t="s">
        <v>4</v>
      </c>
      <c r="E8263" t="s">
        <v>15</v>
      </c>
      <c r="F8263" t="s">
        <v>24</v>
      </c>
      <c r="G8263" t="s">
        <v>27</v>
      </c>
      <c r="H8263" s="1">
        <v>44643</v>
      </c>
      <c r="I8263" t="s">
        <v>34</v>
      </c>
      <c r="J8263">
        <v>56</v>
      </c>
      <c r="K8263">
        <v>11.1</v>
      </c>
      <c r="L8263">
        <v>638.51</v>
      </c>
      <c r="M8263">
        <v>69.47</v>
      </c>
      <c r="N8263" t="s">
        <v>49</v>
      </c>
      <c r="O8263">
        <v>1</v>
      </c>
      <c r="P8263" t="str" cm="1">
        <f t="array" ref="P8263">_xlfn.IFS(C8263&lt;25,"18-24", C8263&lt;=35,"25-35", C8263&lt;=50,"36-50",TRUE,"50+")</f>
        <v>50+</v>
      </c>
      <c r="Q8263" t="str">
        <f t="shared" si="903"/>
        <v>new</v>
      </c>
      <c r="R8263" t="str">
        <f t="shared" si="904"/>
        <v>high value</v>
      </c>
      <c r="S8263" t="str">
        <f t="shared" si="905"/>
        <v>Low</v>
      </c>
      <c r="T8263" t="str">
        <f t="shared" si="906"/>
        <v>Mar</v>
      </c>
      <c r="U8263">
        <f t="shared" si="907"/>
        <v>2022</v>
      </c>
      <c r="V8263" t="str">
        <f t="shared" si="908"/>
        <v>10-15</v>
      </c>
      <c r="W8263" t="str">
        <f t="shared" si="909"/>
        <v>Slow</v>
      </c>
    </row>
    <row r="8264" spans="1:23" x14ac:dyDescent="0.3">
      <c r="A8264">
        <v>608263</v>
      </c>
      <c r="B8264">
        <v>54391</v>
      </c>
      <c r="C8264">
        <v>30</v>
      </c>
      <c r="D8264" t="s">
        <v>7</v>
      </c>
      <c r="E8264" t="s">
        <v>5</v>
      </c>
      <c r="F8264" t="s">
        <v>32</v>
      </c>
      <c r="G8264" t="s">
        <v>27</v>
      </c>
      <c r="H8264" s="1">
        <v>44650</v>
      </c>
      <c r="I8264" t="s">
        <v>34</v>
      </c>
      <c r="J8264">
        <v>71</v>
      </c>
      <c r="K8264">
        <v>4.2</v>
      </c>
      <c r="L8264">
        <v>1176.5</v>
      </c>
      <c r="M8264">
        <v>81.27</v>
      </c>
      <c r="N8264" t="s">
        <v>50</v>
      </c>
      <c r="O8264">
        <v>3</v>
      </c>
      <c r="P8264" t="str" cm="1">
        <f t="array" ref="P8264">_xlfn.IFS(C8264&lt;25,"18-24", C8264&lt;=35,"25-35", C8264&lt;=50,"36-50",TRUE,"50+")</f>
        <v>25-35</v>
      </c>
      <c r="Q8264" t="str">
        <f t="shared" si="903"/>
        <v>new</v>
      </c>
      <c r="R8264" t="str">
        <f t="shared" si="904"/>
        <v>high value</v>
      </c>
      <c r="S8264" t="str">
        <f t="shared" si="905"/>
        <v>medium</v>
      </c>
      <c r="T8264" t="str">
        <f t="shared" si="906"/>
        <v>Mar</v>
      </c>
      <c r="U8264">
        <f t="shared" si="907"/>
        <v>2022</v>
      </c>
      <c r="V8264" t="str">
        <f t="shared" si="908"/>
        <v>0-5</v>
      </c>
      <c r="W8264" t="str">
        <f t="shared" si="909"/>
        <v>Slow</v>
      </c>
    </row>
    <row r="8265" spans="1:23" x14ac:dyDescent="0.3">
      <c r="A8265">
        <v>608264</v>
      </c>
      <c r="B8265">
        <v>48759</v>
      </c>
      <c r="C8265">
        <v>41</v>
      </c>
      <c r="D8265" t="s">
        <v>7</v>
      </c>
      <c r="E8265" t="s">
        <v>15</v>
      </c>
      <c r="F8265" t="s">
        <v>18</v>
      </c>
      <c r="G8265" t="s">
        <v>31</v>
      </c>
      <c r="H8265" s="1">
        <v>45315</v>
      </c>
      <c r="I8265" t="s">
        <v>34</v>
      </c>
      <c r="J8265">
        <v>48</v>
      </c>
      <c r="K8265">
        <v>3.8</v>
      </c>
      <c r="L8265">
        <v>358.42</v>
      </c>
      <c r="M8265">
        <v>64.92</v>
      </c>
      <c r="N8265" t="s">
        <v>48</v>
      </c>
      <c r="O8265">
        <v>1</v>
      </c>
      <c r="P8265" t="str" cm="1">
        <f t="array" ref="P8265">_xlfn.IFS(C8265&lt;25,"18-24", C8265&lt;=35,"25-35", C8265&lt;=50,"36-50",TRUE,"50+")</f>
        <v>36-50</v>
      </c>
      <c r="Q8265" t="str">
        <f t="shared" si="903"/>
        <v>new</v>
      </c>
      <c r="R8265" t="str">
        <f t="shared" si="904"/>
        <v>medium</v>
      </c>
      <c r="S8265" t="str">
        <f t="shared" si="905"/>
        <v>Low</v>
      </c>
      <c r="T8265" t="str">
        <f t="shared" si="906"/>
        <v>Jan</v>
      </c>
      <c r="U8265">
        <f t="shared" si="907"/>
        <v>2024</v>
      </c>
      <c r="V8265" t="str">
        <f t="shared" si="908"/>
        <v>0-5</v>
      </c>
      <c r="W8265" t="str">
        <f t="shared" si="909"/>
        <v>Slow</v>
      </c>
    </row>
    <row r="8266" spans="1:23" x14ac:dyDescent="0.3">
      <c r="A8266">
        <v>608265</v>
      </c>
      <c r="B8266">
        <v>72119</v>
      </c>
      <c r="C8266">
        <v>45</v>
      </c>
      <c r="D8266" t="s">
        <v>4</v>
      </c>
      <c r="E8266" t="s">
        <v>5</v>
      </c>
      <c r="F8266" t="s">
        <v>19</v>
      </c>
      <c r="G8266" t="s">
        <v>27</v>
      </c>
      <c r="H8266" s="1">
        <v>45416</v>
      </c>
      <c r="I8266" t="s">
        <v>33</v>
      </c>
      <c r="J8266">
        <v>22</v>
      </c>
      <c r="K8266">
        <v>14.6</v>
      </c>
      <c r="L8266">
        <v>1110.8399999999999</v>
      </c>
      <c r="M8266">
        <v>111.79</v>
      </c>
      <c r="N8266" t="s">
        <v>50</v>
      </c>
      <c r="O8266">
        <v>1</v>
      </c>
      <c r="P8266" t="str" cm="1">
        <f t="array" ref="P8266">_xlfn.IFS(C8266&lt;25,"18-24", C8266&lt;=35,"25-35", C8266&lt;=50,"36-50",TRUE,"50+")</f>
        <v>36-50</v>
      </c>
      <c r="Q8266" t="str">
        <f t="shared" si="903"/>
        <v>new</v>
      </c>
      <c r="R8266" t="str">
        <f t="shared" si="904"/>
        <v>high value</v>
      </c>
      <c r="S8266" t="str">
        <f t="shared" si="905"/>
        <v>Low</v>
      </c>
      <c r="T8266" t="str">
        <f t="shared" si="906"/>
        <v>May</v>
      </c>
      <c r="U8266">
        <f t="shared" si="907"/>
        <v>2024</v>
      </c>
      <c r="V8266" t="str">
        <f t="shared" si="908"/>
        <v>10-15</v>
      </c>
      <c r="W8266" t="str">
        <f t="shared" si="909"/>
        <v>Fast</v>
      </c>
    </row>
    <row r="8267" spans="1:23" x14ac:dyDescent="0.3">
      <c r="A8267">
        <v>608266</v>
      </c>
      <c r="B8267">
        <v>92602</v>
      </c>
      <c r="C8267">
        <v>41</v>
      </c>
      <c r="D8267" t="s">
        <v>7</v>
      </c>
      <c r="E8267" t="s">
        <v>8</v>
      </c>
      <c r="F8267" t="s">
        <v>26</v>
      </c>
      <c r="G8267" t="s">
        <v>29</v>
      </c>
      <c r="H8267" s="1">
        <v>44787</v>
      </c>
      <c r="I8267" t="s">
        <v>33</v>
      </c>
      <c r="J8267">
        <v>70</v>
      </c>
      <c r="K8267">
        <v>12.5</v>
      </c>
      <c r="L8267">
        <v>522.92999999999995</v>
      </c>
      <c r="M8267">
        <v>92.56</v>
      </c>
      <c r="N8267" t="s">
        <v>47</v>
      </c>
      <c r="O8267">
        <v>1</v>
      </c>
      <c r="P8267" t="str" cm="1">
        <f t="array" ref="P8267">_xlfn.IFS(C8267&lt;25,"18-24", C8267&lt;=35,"25-35", C8267&lt;=50,"36-50",TRUE,"50+")</f>
        <v>36-50</v>
      </c>
      <c r="Q8267" t="str">
        <f t="shared" si="903"/>
        <v>new</v>
      </c>
      <c r="R8267" t="str">
        <f t="shared" si="904"/>
        <v>high value</v>
      </c>
      <c r="S8267" t="str">
        <f t="shared" si="905"/>
        <v>Low</v>
      </c>
      <c r="T8267" t="str">
        <f t="shared" si="906"/>
        <v>Aug</v>
      </c>
      <c r="U8267">
        <f t="shared" si="907"/>
        <v>2022</v>
      </c>
      <c r="V8267" t="str">
        <f t="shared" si="908"/>
        <v>10-15</v>
      </c>
      <c r="W8267" t="str">
        <f t="shared" si="909"/>
        <v>Slow</v>
      </c>
    </row>
    <row r="8268" spans="1:23" x14ac:dyDescent="0.3">
      <c r="A8268">
        <v>608267</v>
      </c>
      <c r="B8268">
        <v>61163</v>
      </c>
      <c r="C8268">
        <v>26</v>
      </c>
      <c r="D8268" t="s">
        <v>7</v>
      </c>
      <c r="E8268" t="s">
        <v>5</v>
      </c>
      <c r="F8268" t="s">
        <v>24</v>
      </c>
      <c r="G8268" t="s">
        <v>21</v>
      </c>
      <c r="H8268" s="1">
        <v>45602</v>
      </c>
      <c r="I8268" t="s">
        <v>33</v>
      </c>
      <c r="J8268">
        <v>37</v>
      </c>
      <c r="K8268">
        <v>3.1</v>
      </c>
      <c r="L8268">
        <v>366.08</v>
      </c>
      <c r="M8268">
        <v>44.41</v>
      </c>
      <c r="N8268" t="s">
        <v>48</v>
      </c>
      <c r="O8268">
        <v>3</v>
      </c>
      <c r="P8268" t="str" cm="1">
        <f t="array" ref="P8268">_xlfn.IFS(C8268&lt;25,"18-24", C8268&lt;=35,"25-35", C8268&lt;=50,"36-50",TRUE,"50+")</f>
        <v>25-35</v>
      </c>
      <c r="Q8268" t="str">
        <f t="shared" si="903"/>
        <v>new</v>
      </c>
      <c r="R8268" t="str">
        <f t="shared" si="904"/>
        <v>medium</v>
      </c>
      <c r="S8268" t="str">
        <f t="shared" si="905"/>
        <v>medium</v>
      </c>
      <c r="T8268" t="str">
        <f t="shared" si="906"/>
        <v>Nov</v>
      </c>
      <c r="U8268">
        <f t="shared" si="907"/>
        <v>2024</v>
      </c>
      <c r="V8268" t="str">
        <f t="shared" si="908"/>
        <v>0-5</v>
      </c>
      <c r="W8268" t="str">
        <f t="shared" si="909"/>
        <v>Medium</v>
      </c>
    </row>
    <row r="8269" spans="1:23" x14ac:dyDescent="0.3">
      <c r="A8269">
        <v>608268</v>
      </c>
      <c r="B8269">
        <v>50819</v>
      </c>
      <c r="C8269">
        <v>25</v>
      </c>
      <c r="D8269" t="s">
        <v>4</v>
      </c>
      <c r="E8269" t="s">
        <v>11</v>
      </c>
      <c r="F8269" t="s">
        <v>19</v>
      </c>
      <c r="G8269" t="s">
        <v>31</v>
      </c>
      <c r="H8269" s="1">
        <v>44750</v>
      </c>
      <c r="I8269" t="s">
        <v>34</v>
      </c>
      <c r="J8269">
        <v>23</v>
      </c>
      <c r="K8269">
        <v>1.9</v>
      </c>
      <c r="L8269">
        <v>895.25</v>
      </c>
      <c r="M8269">
        <v>77.23</v>
      </c>
      <c r="N8269" t="s">
        <v>48</v>
      </c>
      <c r="O8269">
        <v>4</v>
      </c>
      <c r="P8269" t="str" cm="1">
        <f t="array" ref="P8269">_xlfn.IFS(C8269&lt;25,"18-24", C8269&lt;=35,"25-35", C8269&lt;=50,"36-50",TRUE,"50+")</f>
        <v>25-35</v>
      </c>
      <c r="Q8269" t="str">
        <f t="shared" si="903"/>
        <v>new</v>
      </c>
      <c r="R8269" t="str">
        <f t="shared" si="904"/>
        <v>high value</v>
      </c>
      <c r="S8269" t="str">
        <f t="shared" si="905"/>
        <v>medium</v>
      </c>
      <c r="T8269" t="str">
        <f t="shared" si="906"/>
        <v>Jul</v>
      </c>
      <c r="U8269">
        <f t="shared" si="907"/>
        <v>2022</v>
      </c>
      <c r="V8269" t="str">
        <f t="shared" si="908"/>
        <v>0-5</v>
      </c>
      <c r="W8269" t="str">
        <f t="shared" si="909"/>
        <v>Fast</v>
      </c>
    </row>
    <row r="8270" spans="1:23" x14ac:dyDescent="0.3">
      <c r="A8270">
        <v>608269</v>
      </c>
      <c r="B8270">
        <v>16261</v>
      </c>
      <c r="C8270">
        <v>21</v>
      </c>
      <c r="D8270" t="s">
        <v>7</v>
      </c>
      <c r="E8270" t="s">
        <v>16</v>
      </c>
      <c r="F8270" t="s">
        <v>18</v>
      </c>
      <c r="G8270" t="s">
        <v>21</v>
      </c>
      <c r="H8270" s="1">
        <v>45261</v>
      </c>
      <c r="I8270" t="s">
        <v>33</v>
      </c>
      <c r="J8270">
        <v>57</v>
      </c>
      <c r="K8270">
        <v>8.5</v>
      </c>
      <c r="L8270">
        <v>443.8</v>
      </c>
      <c r="M8270">
        <v>35.53</v>
      </c>
      <c r="N8270" t="s">
        <v>48</v>
      </c>
      <c r="O8270">
        <v>3</v>
      </c>
      <c r="P8270" t="str" cm="1">
        <f t="array" ref="P8270">_xlfn.IFS(C8270&lt;25,"18-24", C8270&lt;=35,"25-35", C8270&lt;=50,"36-50",TRUE,"50+")</f>
        <v>18-24</v>
      </c>
      <c r="Q8270" t="str">
        <f t="shared" si="903"/>
        <v>new</v>
      </c>
      <c r="R8270" t="str">
        <f t="shared" si="904"/>
        <v>medium</v>
      </c>
      <c r="S8270" t="str">
        <f t="shared" si="905"/>
        <v>medium</v>
      </c>
      <c r="T8270" t="str">
        <f t="shared" si="906"/>
        <v>Dec</v>
      </c>
      <c r="U8270">
        <f t="shared" si="907"/>
        <v>2023</v>
      </c>
      <c r="V8270" t="str">
        <f t="shared" si="908"/>
        <v>5-10</v>
      </c>
      <c r="W8270" t="str">
        <f t="shared" si="909"/>
        <v>Slow</v>
      </c>
    </row>
    <row r="8271" spans="1:23" x14ac:dyDescent="0.3">
      <c r="A8271">
        <v>608270</v>
      </c>
      <c r="B8271">
        <v>75070</v>
      </c>
      <c r="C8271">
        <v>47</v>
      </c>
      <c r="D8271" t="s">
        <v>7</v>
      </c>
      <c r="E8271" t="s">
        <v>13</v>
      </c>
      <c r="F8271" t="s">
        <v>18</v>
      </c>
      <c r="G8271" t="s">
        <v>31</v>
      </c>
      <c r="H8271" s="1">
        <v>45591</v>
      </c>
      <c r="I8271" t="s">
        <v>33</v>
      </c>
      <c r="J8271">
        <v>40</v>
      </c>
      <c r="K8271">
        <v>10.1</v>
      </c>
      <c r="L8271">
        <v>1290.26</v>
      </c>
      <c r="M8271">
        <v>57.53</v>
      </c>
      <c r="N8271" t="s">
        <v>50</v>
      </c>
      <c r="O8271">
        <v>4</v>
      </c>
      <c r="P8271" t="str" cm="1">
        <f t="array" ref="P8271">_xlfn.IFS(C8271&lt;25,"18-24", C8271&lt;=35,"25-35", C8271&lt;=50,"36-50",TRUE,"50+")</f>
        <v>36-50</v>
      </c>
      <c r="Q8271" t="str">
        <f t="shared" si="903"/>
        <v>repeat</v>
      </c>
      <c r="R8271" t="str">
        <f t="shared" si="904"/>
        <v>high value</v>
      </c>
      <c r="S8271" t="str">
        <f t="shared" si="905"/>
        <v>medium</v>
      </c>
      <c r="T8271" t="str">
        <f t="shared" si="906"/>
        <v>Oct</v>
      </c>
      <c r="U8271">
        <f t="shared" si="907"/>
        <v>2024</v>
      </c>
      <c r="V8271" t="str">
        <f t="shared" si="908"/>
        <v>10-15</v>
      </c>
      <c r="W8271" t="str">
        <f t="shared" si="909"/>
        <v>Medium</v>
      </c>
    </row>
    <row r="8272" spans="1:23" x14ac:dyDescent="0.3">
      <c r="A8272">
        <v>608271</v>
      </c>
      <c r="B8272">
        <v>56257</v>
      </c>
      <c r="C8272">
        <v>45</v>
      </c>
      <c r="D8272" t="s">
        <v>4</v>
      </c>
      <c r="E8272" t="s">
        <v>11</v>
      </c>
      <c r="F8272" t="s">
        <v>26</v>
      </c>
      <c r="G8272" t="s">
        <v>21</v>
      </c>
      <c r="H8272" s="1">
        <v>44658</v>
      </c>
      <c r="I8272" t="s">
        <v>34</v>
      </c>
      <c r="J8272">
        <v>27</v>
      </c>
      <c r="K8272">
        <v>11</v>
      </c>
      <c r="L8272">
        <v>1192.05</v>
      </c>
      <c r="M8272">
        <v>67.290000000000006</v>
      </c>
      <c r="N8272" t="s">
        <v>49</v>
      </c>
      <c r="O8272">
        <v>2</v>
      </c>
      <c r="P8272" t="str" cm="1">
        <f t="array" ref="P8272">_xlfn.IFS(C8272&lt;25,"18-24", C8272&lt;=35,"25-35", C8272&lt;=50,"36-50",TRUE,"50+")</f>
        <v>36-50</v>
      </c>
      <c r="Q8272" t="str">
        <f t="shared" si="903"/>
        <v>new</v>
      </c>
      <c r="R8272" t="str">
        <f t="shared" si="904"/>
        <v>high value</v>
      </c>
      <c r="S8272" t="str">
        <f t="shared" si="905"/>
        <v>Low</v>
      </c>
      <c r="T8272" t="str">
        <f t="shared" si="906"/>
        <v>Apr</v>
      </c>
      <c r="U8272">
        <f t="shared" si="907"/>
        <v>2022</v>
      </c>
      <c r="V8272" t="str">
        <f t="shared" si="908"/>
        <v>10-15</v>
      </c>
      <c r="W8272" t="str">
        <f t="shared" si="909"/>
        <v>Fast</v>
      </c>
    </row>
    <row r="8273" spans="1:23" x14ac:dyDescent="0.3">
      <c r="A8273">
        <v>608272</v>
      </c>
      <c r="B8273">
        <v>60460</v>
      </c>
      <c r="C8273">
        <v>26</v>
      </c>
      <c r="D8273" t="s">
        <v>4</v>
      </c>
      <c r="E8273" t="s">
        <v>15</v>
      </c>
      <c r="F8273" t="s">
        <v>19</v>
      </c>
      <c r="G8273" t="s">
        <v>29</v>
      </c>
      <c r="H8273" s="1">
        <v>45044</v>
      </c>
      <c r="I8273" t="s">
        <v>33</v>
      </c>
      <c r="J8273">
        <v>29</v>
      </c>
      <c r="K8273">
        <v>2.6</v>
      </c>
      <c r="L8273">
        <v>990.99</v>
      </c>
      <c r="M8273">
        <v>54.48</v>
      </c>
      <c r="N8273" t="s">
        <v>49</v>
      </c>
      <c r="O8273">
        <v>4</v>
      </c>
      <c r="P8273" t="str" cm="1">
        <f t="array" ref="P8273">_xlfn.IFS(C8273&lt;25,"18-24", C8273&lt;=35,"25-35", C8273&lt;=50,"36-50",TRUE,"50+")</f>
        <v>25-35</v>
      </c>
      <c r="Q8273" t="str">
        <f t="shared" si="903"/>
        <v>new</v>
      </c>
      <c r="R8273" t="str">
        <f t="shared" si="904"/>
        <v>high value</v>
      </c>
      <c r="S8273" t="str">
        <f t="shared" si="905"/>
        <v>medium</v>
      </c>
      <c r="T8273" t="str">
        <f t="shared" si="906"/>
        <v>Apr</v>
      </c>
      <c r="U8273">
        <f t="shared" si="907"/>
        <v>2023</v>
      </c>
      <c r="V8273" t="str">
        <f t="shared" si="908"/>
        <v>0-5</v>
      </c>
      <c r="W8273" t="str">
        <f t="shared" si="909"/>
        <v>Fast</v>
      </c>
    </row>
    <row r="8274" spans="1:23" x14ac:dyDescent="0.3">
      <c r="A8274">
        <v>608273</v>
      </c>
      <c r="B8274">
        <v>63194</v>
      </c>
      <c r="C8274">
        <v>64</v>
      </c>
      <c r="D8274" t="s">
        <v>7</v>
      </c>
      <c r="E8274" t="s">
        <v>8</v>
      </c>
      <c r="F8274" t="s">
        <v>32</v>
      </c>
      <c r="G8274" t="s">
        <v>27</v>
      </c>
      <c r="H8274" s="1">
        <v>45654</v>
      </c>
      <c r="I8274" t="s">
        <v>33</v>
      </c>
      <c r="J8274">
        <v>33</v>
      </c>
      <c r="K8274">
        <v>8</v>
      </c>
      <c r="L8274">
        <v>469.12</v>
      </c>
      <c r="M8274">
        <v>70.98</v>
      </c>
      <c r="N8274" t="s">
        <v>48</v>
      </c>
      <c r="O8274">
        <v>1</v>
      </c>
      <c r="P8274" t="str" cm="1">
        <f t="array" ref="P8274">_xlfn.IFS(C8274&lt;25,"18-24", C8274&lt;=35,"25-35", C8274&lt;=50,"36-50",TRUE,"50+")</f>
        <v>50+</v>
      </c>
      <c r="Q8274" t="str">
        <f t="shared" si="903"/>
        <v>repeat</v>
      </c>
      <c r="R8274" t="str">
        <f t="shared" si="904"/>
        <v>medium</v>
      </c>
      <c r="S8274" t="str">
        <f t="shared" si="905"/>
        <v>Low</v>
      </c>
      <c r="T8274" t="str">
        <f t="shared" si="906"/>
        <v>Dec</v>
      </c>
      <c r="U8274">
        <f t="shared" si="907"/>
        <v>2024</v>
      </c>
      <c r="V8274" t="str">
        <f t="shared" si="908"/>
        <v>5-10</v>
      </c>
      <c r="W8274" t="str">
        <f t="shared" si="909"/>
        <v>Medium</v>
      </c>
    </row>
    <row r="8275" spans="1:23" x14ac:dyDescent="0.3">
      <c r="A8275">
        <v>608274</v>
      </c>
      <c r="B8275">
        <v>40596</v>
      </c>
      <c r="C8275">
        <v>63</v>
      </c>
      <c r="D8275" t="s">
        <v>4</v>
      </c>
      <c r="E8275" t="s">
        <v>16</v>
      </c>
      <c r="F8275" t="s">
        <v>22</v>
      </c>
      <c r="G8275" t="s">
        <v>23</v>
      </c>
      <c r="H8275" s="1">
        <v>45278</v>
      </c>
      <c r="I8275" t="s">
        <v>34</v>
      </c>
      <c r="J8275">
        <v>83</v>
      </c>
      <c r="K8275">
        <v>1.9</v>
      </c>
      <c r="L8275">
        <v>436.87</v>
      </c>
      <c r="M8275">
        <v>76.680000000000007</v>
      </c>
      <c r="N8275" t="s">
        <v>50</v>
      </c>
      <c r="O8275">
        <v>1</v>
      </c>
      <c r="P8275" t="str" cm="1">
        <f t="array" ref="P8275">_xlfn.IFS(C8275&lt;25,"18-24", C8275&lt;=35,"25-35", C8275&lt;=50,"36-50",TRUE,"50+")</f>
        <v>50+</v>
      </c>
      <c r="Q8275" t="str">
        <f t="shared" si="903"/>
        <v>repeat</v>
      </c>
      <c r="R8275" t="str">
        <f t="shared" si="904"/>
        <v>medium</v>
      </c>
      <c r="S8275" t="str">
        <f t="shared" si="905"/>
        <v>Low</v>
      </c>
      <c r="T8275" t="str">
        <f t="shared" si="906"/>
        <v>Dec</v>
      </c>
      <c r="U8275">
        <f t="shared" si="907"/>
        <v>2023</v>
      </c>
      <c r="V8275" t="str">
        <f t="shared" si="908"/>
        <v>0-5</v>
      </c>
      <c r="W8275" t="str">
        <f t="shared" si="909"/>
        <v>Slow</v>
      </c>
    </row>
    <row r="8276" spans="1:23" x14ac:dyDescent="0.3">
      <c r="A8276">
        <v>608275</v>
      </c>
      <c r="B8276">
        <v>10894</v>
      </c>
      <c r="C8276">
        <v>36</v>
      </c>
      <c r="D8276" t="s">
        <v>7</v>
      </c>
      <c r="E8276" t="s">
        <v>16</v>
      </c>
      <c r="F8276" t="s">
        <v>24</v>
      </c>
      <c r="G8276" t="s">
        <v>25</v>
      </c>
      <c r="H8276" s="1">
        <v>45126</v>
      </c>
      <c r="I8276" t="s">
        <v>33</v>
      </c>
      <c r="J8276">
        <v>54</v>
      </c>
      <c r="K8276">
        <v>2.6</v>
      </c>
      <c r="L8276">
        <v>1120.58</v>
      </c>
      <c r="M8276">
        <v>90.9</v>
      </c>
      <c r="N8276" t="s">
        <v>48</v>
      </c>
      <c r="O8276">
        <v>4</v>
      </c>
      <c r="P8276" t="str" cm="1">
        <f t="array" ref="P8276">_xlfn.IFS(C8276&lt;25,"18-24", C8276&lt;=35,"25-35", C8276&lt;=50,"36-50",TRUE,"50+")</f>
        <v>36-50</v>
      </c>
      <c r="Q8276" t="str">
        <f t="shared" si="903"/>
        <v>new</v>
      </c>
      <c r="R8276" t="str">
        <f t="shared" si="904"/>
        <v>high value</v>
      </c>
      <c r="S8276" t="str">
        <f t="shared" si="905"/>
        <v>medium</v>
      </c>
      <c r="T8276" t="str">
        <f t="shared" si="906"/>
        <v>Jul</v>
      </c>
      <c r="U8276">
        <f t="shared" si="907"/>
        <v>2023</v>
      </c>
      <c r="V8276" t="str">
        <f t="shared" si="908"/>
        <v>0-5</v>
      </c>
      <c r="W8276" t="str">
        <f t="shared" si="909"/>
        <v>Slow</v>
      </c>
    </row>
    <row r="8277" spans="1:23" x14ac:dyDescent="0.3">
      <c r="A8277">
        <v>608276</v>
      </c>
      <c r="B8277">
        <v>12348</v>
      </c>
      <c r="C8277">
        <v>47</v>
      </c>
      <c r="D8277" t="s">
        <v>4</v>
      </c>
      <c r="E8277" t="s">
        <v>11</v>
      </c>
      <c r="F8277" t="s">
        <v>18</v>
      </c>
      <c r="G8277" t="s">
        <v>27</v>
      </c>
      <c r="H8277" s="1">
        <v>44851</v>
      </c>
      <c r="I8277" t="s">
        <v>33</v>
      </c>
      <c r="J8277">
        <v>63</v>
      </c>
      <c r="K8277">
        <v>10</v>
      </c>
      <c r="L8277">
        <v>372.24</v>
      </c>
      <c r="M8277">
        <v>71.540000000000006</v>
      </c>
      <c r="N8277" t="s">
        <v>49</v>
      </c>
      <c r="O8277">
        <v>2</v>
      </c>
      <c r="P8277" t="str" cm="1">
        <f t="array" ref="P8277">_xlfn.IFS(C8277&lt;25,"18-24", C8277&lt;=35,"25-35", C8277&lt;=50,"36-50",TRUE,"50+")</f>
        <v>36-50</v>
      </c>
      <c r="Q8277" t="str">
        <f t="shared" si="903"/>
        <v>new</v>
      </c>
      <c r="R8277" t="str">
        <f t="shared" si="904"/>
        <v>medium</v>
      </c>
      <c r="S8277" t="str">
        <f t="shared" si="905"/>
        <v>Low</v>
      </c>
      <c r="T8277" t="str">
        <f t="shared" si="906"/>
        <v>Oct</v>
      </c>
      <c r="U8277">
        <f t="shared" si="907"/>
        <v>2022</v>
      </c>
      <c r="V8277" t="str">
        <f t="shared" si="908"/>
        <v>5-10</v>
      </c>
      <c r="W8277" t="str">
        <f t="shared" si="909"/>
        <v>Slow</v>
      </c>
    </row>
    <row r="8278" spans="1:23" x14ac:dyDescent="0.3">
      <c r="A8278">
        <v>608277</v>
      </c>
      <c r="B8278">
        <v>65069</v>
      </c>
      <c r="C8278">
        <v>33</v>
      </c>
      <c r="D8278" t="s">
        <v>4</v>
      </c>
      <c r="E8278" t="s">
        <v>15</v>
      </c>
      <c r="F8278" t="s">
        <v>18</v>
      </c>
      <c r="G8278" t="s">
        <v>25</v>
      </c>
      <c r="H8278" s="1">
        <v>45336</v>
      </c>
      <c r="I8278" t="s">
        <v>34</v>
      </c>
      <c r="J8278">
        <v>20</v>
      </c>
      <c r="K8278">
        <v>11.6</v>
      </c>
      <c r="L8278">
        <v>911.85</v>
      </c>
      <c r="M8278">
        <v>30.35</v>
      </c>
      <c r="N8278" t="s">
        <v>49</v>
      </c>
      <c r="O8278">
        <v>1</v>
      </c>
      <c r="P8278" t="str" cm="1">
        <f t="array" ref="P8278">_xlfn.IFS(C8278&lt;25,"18-24", C8278&lt;=35,"25-35", C8278&lt;=50,"36-50",TRUE,"50+")</f>
        <v>25-35</v>
      </c>
      <c r="Q8278" t="str">
        <f t="shared" si="903"/>
        <v>new</v>
      </c>
      <c r="R8278" t="str">
        <f t="shared" si="904"/>
        <v>high value</v>
      </c>
      <c r="S8278" t="str">
        <f t="shared" si="905"/>
        <v>Low</v>
      </c>
      <c r="T8278" t="str">
        <f t="shared" si="906"/>
        <v>Feb</v>
      </c>
      <c r="U8278">
        <f t="shared" si="907"/>
        <v>2024</v>
      </c>
      <c r="V8278" t="str">
        <f t="shared" si="908"/>
        <v>10-15</v>
      </c>
      <c r="W8278" t="str">
        <f t="shared" si="909"/>
        <v>Fast</v>
      </c>
    </row>
    <row r="8279" spans="1:23" x14ac:dyDescent="0.3">
      <c r="A8279">
        <v>608278</v>
      </c>
      <c r="B8279">
        <v>55929</v>
      </c>
      <c r="C8279">
        <v>58</v>
      </c>
      <c r="D8279" t="s">
        <v>7</v>
      </c>
      <c r="E8279" t="s">
        <v>8</v>
      </c>
      <c r="F8279" t="s">
        <v>24</v>
      </c>
      <c r="G8279" t="s">
        <v>23</v>
      </c>
      <c r="H8279" s="1">
        <v>45418</v>
      </c>
      <c r="I8279" t="s">
        <v>33</v>
      </c>
      <c r="J8279">
        <v>28</v>
      </c>
      <c r="K8279">
        <v>12</v>
      </c>
      <c r="L8279">
        <v>1306.3499999999999</v>
      </c>
      <c r="M8279">
        <v>25.3</v>
      </c>
      <c r="N8279" t="s">
        <v>48</v>
      </c>
      <c r="O8279">
        <v>3</v>
      </c>
      <c r="P8279" t="str" cm="1">
        <f t="array" ref="P8279">_xlfn.IFS(C8279&lt;25,"18-24", C8279&lt;=35,"25-35", C8279&lt;=50,"36-50",TRUE,"50+")</f>
        <v>50+</v>
      </c>
      <c r="Q8279" t="str">
        <f t="shared" si="903"/>
        <v>new</v>
      </c>
      <c r="R8279" t="str">
        <f t="shared" si="904"/>
        <v>high value</v>
      </c>
      <c r="S8279" t="str">
        <f t="shared" si="905"/>
        <v>medium</v>
      </c>
      <c r="T8279" t="str">
        <f t="shared" si="906"/>
        <v>May</v>
      </c>
      <c r="U8279">
        <f t="shared" si="907"/>
        <v>2024</v>
      </c>
      <c r="V8279" t="str">
        <f t="shared" si="908"/>
        <v>10-15</v>
      </c>
      <c r="W8279" t="str">
        <f t="shared" si="909"/>
        <v>Fast</v>
      </c>
    </row>
    <row r="8280" spans="1:23" x14ac:dyDescent="0.3">
      <c r="A8280">
        <v>608279</v>
      </c>
      <c r="B8280">
        <v>14680</v>
      </c>
      <c r="C8280">
        <v>41</v>
      </c>
      <c r="D8280" t="s">
        <v>4</v>
      </c>
      <c r="E8280" t="s">
        <v>11</v>
      </c>
      <c r="F8280" t="s">
        <v>26</v>
      </c>
      <c r="G8280" t="s">
        <v>31</v>
      </c>
      <c r="H8280" s="1">
        <v>44565</v>
      </c>
      <c r="I8280" t="s">
        <v>34</v>
      </c>
      <c r="J8280">
        <v>60</v>
      </c>
      <c r="K8280">
        <v>3.2</v>
      </c>
      <c r="L8280">
        <v>650.16</v>
      </c>
      <c r="M8280">
        <v>23.51</v>
      </c>
      <c r="N8280" t="s">
        <v>50</v>
      </c>
      <c r="O8280">
        <v>3</v>
      </c>
      <c r="P8280" t="str" cm="1">
        <f t="array" ref="P8280">_xlfn.IFS(C8280&lt;25,"18-24", C8280&lt;=35,"25-35", C8280&lt;=50,"36-50",TRUE,"50+")</f>
        <v>36-50</v>
      </c>
      <c r="Q8280" t="str">
        <f t="shared" si="903"/>
        <v>repeat</v>
      </c>
      <c r="R8280" t="str">
        <f t="shared" si="904"/>
        <v>high value</v>
      </c>
      <c r="S8280" t="str">
        <f t="shared" si="905"/>
        <v>medium</v>
      </c>
      <c r="T8280" t="str">
        <f t="shared" si="906"/>
        <v>Jan</v>
      </c>
      <c r="U8280">
        <f t="shared" si="907"/>
        <v>2022</v>
      </c>
      <c r="V8280" t="str">
        <f t="shared" si="908"/>
        <v>0-5</v>
      </c>
      <c r="W8280" t="str">
        <f t="shared" si="909"/>
        <v>Slow</v>
      </c>
    </row>
    <row r="8281" spans="1:23" x14ac:dyDescent="0.3">
      <c r="A8281">
        <v>608280</v>
      </c>
      <c r="B8281">
        <v>12149</v>
      </c>
      <c r="C8281">
        <v>25</v>
      </c>
      <c r="D8281" t="s">
        <v>4</v>
      </c>
      <c r="E8281" t="s">
        <v>13</v>
      </c>
      <c r="F8281" t="s">
        <v>30</v>
      </c>
      <c r="G8281" t="s">
        <v>21</v>
      </c>
      <c r="H8281" s="1">
        <v>45518</v>
      </c>
      <c r="I8281" t="s">
        <v>34</v>
      </c>
      <c r="J8281">
        <v>34</v>
      </c>
      <c r="K8281">
        <v>1.6</v>
      </c>
      <c r="L8281">
        <v>940.46</v>
      </c>
      <c r="M8281">
        <v>116.57</v>
      </c>
      <c r="N8281" t="s">
        <v>50</v>
      </c>
      <c r="O8281">
        <v>4</v>
      </c>
      <c r="P8281" t="str" cm="1">
        <f t="array" ref="P8281">_xlfn.IFS(C8281&lt;25,"18-24", C8281&lt;=35,"25-35", C8281&lt;=50,"36-50",TRUE,"50+")</f>
        <v>25-35</v>
      </c>
      <c r="Q8281" t="str">
        <f t="shared" si="903"/>
        <v>new</v>
      </c>
      <c r="R8281" t="str">
        <f t="shared" si="904"/>
        <v>high value</v>
      </c>
      <c r="S8281" t="str">
        <f t="shared" si="905"/>
        <v>medium</v>
      </c>
      <c r="T8281" t="str">
        <f t="shared" si="906"/>
        <v>Aug</v>
      </c>
      <c r="U8281">
        <f t="shared" si="907"/>
        <v>2024</v>
      </c>
      <c r="V8281" t="str">
        <f t="shared" si="908"/>
        <v>0-5</v>
      </c>
      <c r="W8281" t="str">
        <f t="shared" si="909"/>
        <v>Medium</v>
      </c>
    </row>
    <row r="8282" spans="1:23" x14ac:dyDescent="0.3">
      <c r="A8282">
        <v>608281</v>
      </c>
      <c r="B8282">
        <v>68338</v>
      </c>
      <c r="C8282">
        <v>19</v>
      </c>
      <c r="D8282" t="s">
        <v>7</v>
      </c>
      <c r="E8282" t="s">
        <v>16</v>
      </c>
      <c r="F8282" t="s">
        <v>28</v>
      </c>
      <c r="G8282" t="s">
        <v>25</v>
      </c>
      <c r="H8282" s="1">
        <v>44815</v>
      </c>
      <c r="I8282" t="s">
        <v>33</v>
      </c>
      <c r="J8282">
        <v>22</v>
      </c>
      <c r="K8282">
        <v>13.3</v>
      </c>
      <c r="L8282">
        <v>561.84</v>
      </c>
      <c r="M8282">
        <v>59.17</v>
      </c>
      <c r="N8282" t="s">
        <v>50</v>
      </c>
      <c r="O8282">
        <v>3</v>
      </c>
      <c r="P8282" t="str" cm="1">
        <f t="array" ref="P8282">_xlfn.IFS(C8282&lt;25,"18-24", C8282&lt;=35,"25-35", C8282&lt;=50,"36-50",TRUE,"50+")</f>
        <v>18-24</v>
      </c>
      <c r="Q8282" t="str">
        <f t="shared" si="903"/>
        <v>new</v>
      </c>
      <c r="R8282" t="str">
        <f t="shared" si="904"/>
        <v>high value</v>
      </c>
      <c r="S8282" t="str">
        <f t="shared" si="905"/>
        <v>medium</v>
      </c>
      <c r="T8282" t="str">
        <f t="shared" si="906"/>
        <v>Sep</v>
      </c>
      <c r="U8282">
        <f t="shared" si="907"/>
        <v>2022</v>
      </c>
      <c r="V8282" t="str">
        <f t="shared" si="908"/>
        <v>10-15</v>
      </c>
      <c r="W8282" t="str">
        <f t="shared" si="909"/>
        <v>Fast</v>
      </c>
    </row>
    <row r="8283" spans="1:23" x14ac:dyDescent="0.3">
      <c r="A8283">
        <v>608282</v>
      </c>
      <c r="B8283">
        <v>73924</v>
      </c>
      <c r="C8283">
        <v>20</v>
      </c>
      <c r="D8283" t="s">
        <v>7</v>
      </c>
      <c r="E8283" t="s">
        <v>5</v>
      </c>
      <c r="F8283" t="s">
        <v>32</v>
      </c>
      <c r="G8283" t="s">
        <v>25</v>
      </c>
      <c r="H8283" s="1">
        <v>44742</v>
      </c>
      <c r="I8283" t="s">
        <v>33</v>
      </c>
      <c r="J8283">
        <v>83</v>
      </c>
      <c r="K8283">
        <v>5</v>
      </c>
      <c r="L8283">
        <v>339.91</v>
      </c>
      <c r="M8283">
        <v>46.34</v>
      </c>
      <c r="N8283" t="s">
        <v>47</v>
      </c>
      <c r="O8283">
        <v>1</v>
      </c>
      <c r="P8283" t="str" cm="1">
        <f t="array" ref="P8283">_xlfn.IFS(C8283&lt;25,"18-24", C8283&lt;=35,"25-35", C8283&lt;=50,"36-50",TRUE,"50+")</f>
        <v>18-24</v>
      </c>
      <c r="Q8283" t="str">
        <f t="shared" si="903"/>
        <v>new</v>
      </c>
      <c r="R8283" t="str">
        <f t="shared" si="904"/>
        <v>medium</v>
      </c>
      <c r="S8283" t="str">
        <f t="shared" si="905"/>
        <v>Low</v>
      </c>
      <c r="T8283" t="str">
        <f t="shared" si="906"/>
        <v>Jun</v>
      </c>
      <c r="U8283">
        <f t="shared" si="907"/>
        <v>2022</v>
      </c>
      <c r="V8283" t="str">
        <f t="shared" si="908"/>
        <v>0-5</v>
      </c>
      <c r="W8283" t="str">
        <f t="shared" si="909"/>
        <v>Slow</v>
      </c>
    </row>
    <row r="8284" spans="1:23" x14ac:dyDescent="0.3">
      <c r="A8284">
        <v>608283</v>
      </c>
      <c r="B8284">
        <v>33289</v>
      </c>
      <c r="C8284">
        <v>21</v>
      </c>
      <c r="D8284" t="s">
        <v>4</v>
      </c>
      <c r="E8284" t="s">
        <v>5</v>
      </c>
      <c r="F8284" t="s">
        <v>22</v>
      </c>
      <c r="G8284" t="s">
        <v>21</v>
      </c>
      <c r="H8284" s="1">
        <v>44745</v>
      </c>
      <c r="I8284" t="s">
        <v>34</v>
      </c>
      <c r="J8284">
        <v>27</v>
      </c>
      <c r="K8284">
        <v>9.9</v>
      </c>
      <c r="L8284">
        <v>352.23</v>
      </c>
      <c r="M8284">
        <v>81.180000000000007</v>
      </c>
      <c r="N8284" t="s">
        <v>50</v>
      </c>
      <c r="O8284">
        <v>4</v>
      </c>
      <c r="P8284" t="str" cm="1">
        <f t="array" ref="P8284">_xlfn.IFS(C8284&lt;25,"18-24", C8284&lt;=35,"25-35", C8284&lt;=50,"36-50",TRUE,"50+")</f>
        <v>18-24</v>
      </c>
      <c r="Q8284" t="str">
        <f t="shared" si="903"/>
        <v>new</v>
      </c>
      <c r="R8284" t="str">
        <f t="shared" si="904"/>
        <v>medium</v>
      </c>
      <c r="S8284" t="str">
        <f t="shared" si="905"/>
        <v>medium</v>
      </c>
      <c r="T8284" t="str">
        <f t="shared" si="906"/>
        <v>Jul</v>
      </c>
      <c r="U8284">
        <f t="shared" si="907"/>
        <v>2022</v>
      </c>
      <c r="V8284" t="str">
        <f t="shared" si="908"/>
        <v>5-10</v>
      </c>
      <c r="W8284" t="str">
        <f t="shared" si="909"/>
        <v>Fast</v>
      </c>
    </row>
    <row r="8285" spans="1:23" x14ac:dyDescent="0.3">
      <c r="A8285">
        <v>608284</v>
      </c>
      <c r="B8285">
        <v>69169</v>
      </c>
      <c r="C8285">
        <v>51</v>
      </c>
      <c r="D8285" t="s">
        <v>4</v>
      </c>
      <c r="E8285" t="s">
        <v>5</v>
      </c>
      <c r="F8285" t="s">
        <v>28</v>
      </c>
      <c r="G8285" t="s">
        <v>23</v>
      </c>
      <c r="H8285" s="1">
        <v>45329</v>
      </c>
      <c r="I8285" t="s">
        <v>33</v>
      </c>
      <c r="J8285">
        <v>33</v>
      </c>
      <c r="K8285">
        <v>4.5999999999999996</v>
      </c>
      <c r="L8285">
        <v>1286.08</v>
      </c>
      <c r="M8285">
        <v>25.26</v>
      </c>
      <c r="N8285" t="s">
        <v>49</v>
      </c>
      <c r="O8285">
        <v>2</v>
      </c>
      <c r="P8285" t="str" cm="1">
        <f t="array" ref="P8285">_xlfn.IFS(C8285&lt;25,"18-24", C8285&lt;=35,"25-35", C8285&lt;=50,"36-50",TRUE,"50+")</f>
        <v>50+</v>
      </c>
      <c r="Q8285" t="str">
        <f t="shared" si="903"/>
        <v>new</v>
      </c>
      <c r="R8285" t="str">
        <f t="shared" si="904"/>
        <v>high value</v>
      </c>
      <c r="S8285" t="str">
        <f t="shared" si="905"/>
        <v>Low</v>
      </c>
      <c r="T8285" t="str">
        <f t="shared" si="906"/>
        <v>Feb</v>
      </c>
      <c r="U8285">
        <f t="shared" si="907"/>
        <v>2024</v>
      </c>
      <c r="V8285" t="str">
        <f t="shared" si="908"/>
        <v>0-5</v>
      </c>
      <c r="W8285" t="str">
        <f t="shared" si="909"/>
        <v>Medium</v>
      </c>
    </row>
    <row r="8286" spans="1:23" x14ac:dyDescent="0.3">
      <c r="A8286">
        <v>608285</v>
      </c>
      <c r="B8286">
        <v>38534</v>
      </c>
      <c r="C8286">
        <v>25</v>
      </c>
      <c r="D8286" t="s">
        <v>7</v>
      </c>
      <c r="E8286" t="s">
        <v>13</v>
      </c>
      <c r="F8286" t="s">
        <v>24</v>
      </c>
      <c r="G8286" t="s">
        <v>25</v>
      </c>
      <c r="H8286" s="1">
        <v>45623</v>
      </c>
      <c r="I8286" t="s">
        <v>33</v>
      </c>
      <c r="J8286">
        <v>32</v>
      </c>
      <c r="K8286">
        <v>4.8</v>
      </c>
      <c r="L8286">
        <v>482.27</v>
      </c>
      <c r="M8286">
        <v>91.4</v>
      </c>
      <c r="N8286" t="s">
        <v>47</v>
      </c>
      <c r="O8286">
        <v>2</v>
      </c>
      <c r="P8286" t="str" cm="1">
        <f t="array" ref="P8286">_xlfn.IFS(C8286&lt;25,"18-24", C8286&lt;=35,"25-35", C8286&lt;=50,"36-50",TRUE,"50+")</f>
        <v>25-35</v>
      </c>
      <c r="Q8286" t="str">
        <f t="shared" si="903"/>
        <v>new</v>
      </c>
      <c r="R8286" t="str">
        <f t="shared" si="904"/>
        <v>medium</v>
      </c>
      <c r="S8286" t="str">
        <f t="shared" si="905"/>
        <v>Low</v>
      </c>
      <c r="T8286" t="str">
        <f t="shared" si="906"/>
        <v>Nov</v>
      </c>
      <c r="U8286">
        <f t="shared" si="907"/>
        <v>2024</v>
      </c>
      <c r="V8286" t="str">
        <f t="shared" si="908"/>
        <v>0-5</v>
      </c>
      <c r="W8286" t="str">
        <f t="shared" si="909"/>
        <v>Medium</v>
      </c>
    </row>
    <row r="8287" spans="1:23" x14ac:dyDescent="0.3">
      <c r="A8287">
        <v>608286</v>
      </c>
      <c r="B8287">
        <v>38411</v>
      </c>
      <c r="C8287">
        <v>31</v>
      </c>
      <c r="D8287" t="s">
        <v>7</v>
      </c>
      <c r="E8287" t="s">
        <v>16</v>
      </c>
      <c r="F8287" t="s">
        <v>26</v>
      </c>
      <c r="G8287" t="s">
        <v>25</v>
      </c>
      <c r="H8287" s="1">
        <v>45436</v>
      </c>
      <c r="I8287" t="s">
        <v>34</v>
      </c>
      <c r="J8287">
        <v>70</v>
      </c>
      <c r="K8287">
        <v>11</v>
      </c>
      <c r="L8287">
        <v>974.31</v>
      </c>
      <c r="M8287">
        <v>46.73</v>
      </c>
      <c r="N8287" t="s">
        <v>49</v>
      </c>
      <c r="O8287">
        <v>2</v>
      </c>
      <c r="P8287" t="str" cm="1">
        <f t="array" ref="P8287">_xlfn.IFS(C8287&lt;25,"18-24", C8287&lt;=35,"25-35", C8287&lt;=50,"36-50",TRUE,"50+")</f>
        <v>25-35</v>
      </c>
      <c r="Q8287" t="str">
        <f t="shared" si="903"/>
        <v>new</v>
      </c>
      <c r="R8287" t="str">
        <f t="shared" si="904"/>
        <v>high value</v>
      </c>
      <c r="S8287" t="str">
        <f t="shared" si="905"/>
        <v>Low</v>
      </c>
      <c r="T8287" t="str">
        <f t="shared" si="906"/>
        <v>May</v>
      </c>
      <c r="U8287">
        <f t="shared" si="907"/>
        <v>2024</v>
      </c>
      <c r="V8287" t="str">
        <f t="shared" si="908"/>
        <v>10-15</v>
      </c>
      <c r="W8287" t="str">
        <f t="shared" si="909"/>
        <v>Slow</v>
      </c>
    </row>
    <row r="8288" spans="1:23" x14ac:dyDescent="0.3">
      <c r="A8288">
        <v>608287</v>
      </c>
      <c r="B8288">
        <v>82313</v>
      </c>
      <c r="C8288">
        <v>47</v>
      </c>
      <c r="D8288" t="s">
        <v>7</v>
      </c>
      <c r="E8288" t="s">
        <v>8</v>
      </c>
      <c r="F8288" t="s">
        <v>30</v>
      </c>
      <c r="G8288" t="s">
        <v>23</v>
      </c>
      <c r="H8288" s="1">
        <v>45574</v>
      </c>
      <c r="I8288" t="s">
        <v>34</v>
      </c>
      <c r="J8288">
        <v>28</v>
      </c>
      <c r="K8288">
        <v>5.6</v>
      </c>
      <c r="L8288">
        <v>1297.28</v>
      </c>
      <c r="M8288">
        <v>62.38</v>
      </c>
      <c r="N8288" t="s">
        <v>50</v>
      </c>
      <c r="O8288">
        <v>3</v>
      </c>
      <c r="P8288" t="str" cm="1">
        <f t="array" ref="P8288">_xlfn.IFS(C8288&lt;25,"18-24", C8288&lt;=35,"25-35", C8288&lt;=50,"36-50",TRUE,"50+")</f>
        <v>36-50</v>
      </c>
      <c r="Q8288" t="str">
        <f t="shared" si="903"/>
        <v>new</v>
      </c>
      <c r="R8288" t="str">
        <f t="shared" si="904"/>
        <v>high value</v>
      </c>
      <c r="S8288" t="str">
        <f t="shared" si="905"/>
        <v>medium</v>
      </c>
      <c r="T8288" t="str">
        <f t="shared" si="906"/>
        <v>Oct</v>
      </c>
      <c r="U8288">
        <f t="shared" si="907"/>
        <v>2024</v>
      </c>
      <c r="V8288" t="str">
        <f t="shared" si="908"/>
        <v>5-10</v>
      </c>
      <c r="W8288" t="str">
        <f t="shared" si="909"/>
        <v>Fast</v>
      </c>
    </row>
    <row r="8289" spans="1:23" x14ac:dyDescent="0.3">
      <c r="A8289">
        <v>608288</v>
      </c>
      <c r="B8289">
        <v>89983</v>
      </c>
      <c r="C8289">
        <v>30</v>
      </c>
      <c r="D8289" t="s">
        <v>4</v>
      </c>
      <c r="E8289" t="s">
        <v>15</v>
      </c>
      <c r="F8289" t="s">
        <v>22</v>
      </c>
      <c r="G8289" t="s">
        <v>27</v>
      </c>
      <c r="H8289" s="1">
        <v>44714</v>
      </c>
      <c r="I8289" t="s">
        <v>33</v>
      </c>
      <c r="J8289">
        <v>23</v>
      </c>
      <c r="K8289">
        <v>1.7</v>
      </c>
      <c r="L8289">
        <v>682.34</v>
      </c>
      <c r="M8289">
        <v>20.92</v>
      </c>
      <c r="N8289" t="s">
        <v>50</v>
      </c>
      <c r="O8289">
        <v>1</v>
      </c>
      <c r="P8289" t="str" cm="1">
        <f t="array" ref="P8289">_xlfn.IFS(C8289&lt;25,"18-24", C8289&lt;=35,"25-35", C8289&lt;=50,"36-50",TRUE,"50+")</f>
        <v>25-35</v>
      </c>
      <c r="Q8289" t="str">
        <f t="shared" si="903"/>
        <v>new</v>
      </c>
      <c r="R8289" t="str">
        <f t="shared" si="904"/>
        <v>high value</v>
      </c>
      <c r="S8289" t="str">
        <f t="shared" si="905"/>
        <v>Low</v>
      </c>
      <c r="T8289" t="str">
        <f t="shared" si="906"/>
        <v>Jun</v>
      </c>
      <c r="U8289">
        <f t="shared" si="907"/>
        <v>2022</v>
      </c>
      <c r="V8289" t="str">
        <f t="shared" si="908"/>
        <v>0-5</v>
      </c>
      <c r="W8289" t="str">
        <f t="shared" si="909"/>
        <v>Fast</v>
      </c>
    </row>
    <row r="8290" spans="1:23" x14ac:dyDescent="0.3">
      <c r="A8290">
        <v>608289</v>
      </c>
      <c r="B8290">
        <v>13672</v>
      </c>
      <c r="C8290">
        <v>34</v>
      </c>
      <c r="D8290" t="s">
        <v>4</v>
      </c>
      <c r="E8290" t="s">
        <v>15</v>
      </c>
      <c r="F8290" t="s">
        <v>19</v>
      </c>
      <c r="G8290" t="s">
        <v>25</v>
      </c>
      <c r="H8290" s="1">
        <v>44966</v>
      </c>
      <c r="I8290" t="s">
        <v>34</v>
      </c>
      <c r="J8290">
        <v>42</v>
      </c>
      <c r="K8290">
        <v>1.3</v>
      </c>
      <c r="L8290">
        <v>1039.73</v>
      </c>
      <c r="M8290">
        <v>105.56</v>
      </c>
      <c r="N8290" t="s">
        <v>47</v>
      </c>
      <c r="O8290">
        <v>3</v>
      </c>
      <c r="P8290" t="str" cm="1">
        <f t="array" ref="P8290">_xlfn.IFS(C8290&lt;25,"18-24", C8290&lt;=35,"25-35", C8290&lt;=50,"36-50",TRUE,"50+")</f>
        <v>25-35</v>
      </c>
      <c r="Q8290" t="str">
        <f t="shared" si="903"/>
        <v>new</v>
      </c>
      <c r="R8290" t="str">
        <f t="shared" si="904"/>
        <v>high value</v>
      </c>
      <c r="S8290" t="str">
        <f t="shared" si="905"/>
        <v>medium</v>
      </c>
      <c r="T8290" t="str">
        <f t="shared" si="906"/>
        <v>Feb</v>
      </c>
      <c r="U8290">
        <f t="shared" si="907"/>
        <v>2023</v>
      </c>
      <c r="V8290" t="str">
        <f t="shared" si="908"/>
        <v>0-5</v>
      </c>
      <c r="W8290" t="str">
        <f t="shared" si="909"/>
        <v>Medium</v>
      </c>
    </row>
    <row r="8291" spans="1:23" x14ac:dyDescent="0.3">
      <c r="A8291">
        <v>608290</v>
      </c>
      <c r="B8291">
        <v>80025</v>
      </c>
      <c r="C8291">
        <v>47</v>
      </c>
      <c r="D8291" t="s">
        <v>7</v>
      </c>
      <c r="E8291" t="s">
        <v>8</v>
      </c>
      <c r="F8291" t="s">
        <v>19</v>
      </c>
      <c r="G8291" t="s">
        <v>31</v>
      </c>
      <c r="H8291" s="1">
        <v>45009</v>
      </c>
      <c r="I8291" t="s">
        <v>33</v>
      </c>
      <c r="J8291">
        <v>32</v>
      </c>
      <c r="K8291">
        <v>7.8</v>
      </c>
      <c r="L8291">
        <v>250</v>
      </c>
      <c r="M8291">
        <v>34.479999999999997</v>
      </c>
      <c r="N8291" t="s">
        <v>48</v>
      </c>
      <c r="O8291">
        <v>5</v>
      </c>
      <c r="P8291" t="str" cm="1">
        <f t="array" ref="P8291">_xlfn.IFS(C8291&lt;25,"18-24", C8291&lt;=35,"25-35", C8291&lt;=50,"36-50",TRUE,"50+")</f>
        <v>36-50</v>
      </c>
      <c r="Q8291" t="str">
        <f t="shared" si="903"/>
        <v>new</v>
      </c>
      <c r="R8291" t="str">
        <f t="shared" si="904"/>
        <v>low</v>
      </c>
      <c r="S8291" t="str">
        <f t="shared" si="905"/>
        <v>High</v>
      </c>
      <c r="T8291" t="str">
        <f t="shared" si="906"/>
        <v>Mar</v>
      </c>
      <c r="U8291">
        <f t="shared" si="907"/>
        <v>2023</v>
      </c>
      <c r="V8291" t="str">
        <f t="shared" si="908"/>
        <v>5-10</v>
      </c>
      <c r="W8291" t="str">
        <f t="shared" si="909"/>
        <v>Medium</v>
      </c>
    </row>
    <row r="8292" spans="1:23" x14ac:dyDescent="0.3">
      <c r="A8292">
        <v>608291</v>
      </c>
      <c r="B8292">
        <v>47877</v>
      </c>
      <c r="C8292">
        <v>31</v>
      </c>
      <c r="D8292" t="s">
        <v>4</v>
      </c>
      <c r="E8292" t="s">
        <v>16</v>
      </c>
      <c r="F8292" t="s">
        <v>22</v>
      </c>
      <c r="G8292" t="s">
        <v>23</v>
      </c>
      <c r="H8292" s="1">
        <v>45313</v>
      </c>
      <c r="I8292" t="s">
        <v>33</v>
      </c>
      <c r="J8292">
        <v>35</v>
      </c>
      <c r="K8292">
        <v>9.4</v>
      </c>
      <c r="L8292">
        <v>415.52</v>
      </c>
      <c r="M8292">
        <v>71.92</v>
      </c>
      <c r="N8292" t="s">
        <v>48</v>
      </c>
      <c r="O8292">
        <v>1</v>
      </c>
      <c r="P8292" t="str" cm="1">
        <f t="array" ref="P8292">_xlfn.IFS(C8292&lt;25,"18-24", C8292&lt;=35,"25-35", C8292&lt;=50,"36-50",TRUE,"50+")</f>
        <v>25-35</v>
      </c>
      <c r="Q8292" t="str">
        <f t="shared" si="903"/>
        <v>new</v>
      </c>
      <c r="R8292" t="str">
        <f t="shared" si="904"/>
        <v>medium</v>
      </c>
      <c r="S8292" t="str">
        <f t="shared" si="905"/>
        <v>Low</v>
      </c>
      <c r="T8292" t="str">
        <f t="shared" si="906"/>
        <v>Jan</v>
      </c>
      <c r="U8292">
        <f t="shared" si="907"/>
        <v>2024</v>
      </c>
      <c r="V8292" t="str">
        <f t="shared" si="908"/>
        <v>5-10</v>
      </c>
      <c r="W8292" t="str">
        <f t="shared" si="909"/>
        <v>Medium</v>
      </c>
    </row>
    <row r="8293" spans="1:23" x14ac:dyDescent="0.3">
      <c r="A8293">
        <v>608292</v>
      </c>
      <c r="B8293">
        <v>31554</v>
      </c>
      <c r="C8293">
        <v>35</v>
      </c>
      <c r="D8293" t="s">
        <v>7</v>
      </c>
      <c r="E8293" t="s">
        <v>16</v>
      </c>
      <c r="F8293" t="s">
        <v>26</v>
      </c>
      <c r="G8293" t="s">
        <v>25</v>
      </c>
      <c r="H8293" s="1">
        <v>45011</v>
      </c>
      <c r="I8293" t="s">
        <v>33</v>
      </c>
      <c r="J8293">
        <v>30</v>
      </c>
      <c r="K8293">
        <v>2.2999999999999998</v>
      </c>
      <c r="L8293">
        <v>540.75</v>
      </c>
      <c r="M8293">
        <v>32.53</v>
      </c>
      <c r="N8293" t="s">
        <v>47</v>
      </c>
      <c r="O8293">
        <v>5</v>
      </c>
      <c r="P8293" t="str" cm="1">
        <f t="array" ref="P8293">_xlfn.IFS(C8293&lt;25,"18-24", C8293&lt;=35,"25-35", C8293&lt;=50,"36-50",TRUE,"50+")</f>
        <v>25-35</v>
      </c>
      <c r="Q8293" t="str">
        <f t="shared" si="903"/>
        <v>new</v>
      </c>
      <c r="R8293" t="str">
        <f t="shared" si="904"/>
        <v>high value</v>
      </c>
      <c r="S8293" t="str">
        <f t="shared" si="905"/>
        <v>High</v>
      </c>
      <c r="T8293" t="str">
        <f t="shared" si="906"/>
        <v>Mar</v>
      </c>
      <c r="U8293">
        <f t="shared" si="907"/>
        <v>2023</v>
      </c>
      <c r="V8293" t="str">
        <f t="shared" si="908"/>
        <v>0-5</v>
      </c>
      <c r="W8293" t="str">
        <f t="shared" si="909"/>
        <v>Fast</v>
      </c>
    </row>
    <row r="8294" spans="1:23" x14ac:dyDescent="0.3">
      <c r="A8294">
        <v>608293</v>
      </c>
      <c r="B8294">
        <v>49840</v>
      </c>
      <c r="C8294">
        <v>18</v>
      </c>
      <c r="D8294" t="s">
        <v>7</v>
      </c>
      <c r="E8294" t="s">
        <v>15</v>
      </c>
      <c r="F8294" t="s">
        <v>32</v>
      </c>
      <c r="G8294" t="s">
        <v>29</v>
      </c>
      <c r="H8294" s="1">
        <v>45066</v>
      </c>
      <c r="I8294" t="s">
        <v>34</v>
      </c>
      <c r="J8294">
        <v>69</v>
      </c>
      <c r="K8294">
        <v>7.7</v>
      </c>
      <c r="L8294">
        <v>1029.5999999999999</v>
      </c>
      <c r="M8294">
        <v>118.77</v>
      </c>
      <c r="N8294" t="s">
        <v>48</v>
      </c>
      <c r="O8294">
        <v>5</v>
      </c>
      <c r="P8294" t="str" cm="1">
        <f t="array" ref="P8294">_xlfn.IFS(C8294&lt;25,"18-24", C8294&lt;=35,"25-35", C8294&lt;=50,"36-50",TRUE,"50+")</f>
        <v>18-24</v>
      </c>
      <c r="Q8294" t="str">
        <f t="shared" si="903"/>
        <v>new</v>
      </c>
      <c r="R8294" t="str">
        <f t="shared" si="904"/>
        <v>high value</v>
      </c>
      <c r="S8294" t="str">
        <f t="shared" si="905"/>
        <v>High</v>
      </c>
      <c r="T8294" t="str">
        <f t="shared" si="906"/>
        <v>May</v>
      </c>
      <c r="U8294">
        <f t="shared" si="907"/>
        <v>2023</v>
      </c>
      <c r="V8294" t="str">
        <f t="shared" si="908"/>
        <v>5-10</v>
      </c>
      <c r="W8294" t="str">
        <f t="shared" si="909"/>
        <v>Slow</v>
      </c>
    </row>
    <row r="8295" spans="1:23" x14ac:dyDescent="0.3">
      <c r="A8295">
        <v>608294</v>
      </c>
      <c r="B8295">
        <v>15487</v>
      </c>
      <c r="C8295">
        <v>56</v>
      </c>
      <c r="D8295" t="s">
        <v>7</v>
      </c>
      <c r="E8295" t="s">
        <v>13</v>
      </c>
      <c r="F8295" t="s">
        <v>19</v>
      </c>
      <c r="G8295" t="s">
        <v>23</v>
      </c>
      <c r="H8295" s="1">
        <v>45443</v>
      </c>
      <c r="I8295" t="s">
        <v>34</v>
      </c>
      <c r="J8295">
        <v>43</v>
      </c>
      <c r="K8295">
        <v>5</v>
      </c>
      <c r="L8295">
        <v>1474.15</v>
      </c>
      <c r="M8295">
        <v>102.33</v>
      </c>
      <c r="N8295" t="s">
        <v>50</v>
      </c>
      <c r="O8295">
        <v>4</v>
      </c>
      <c r="P8295" t="str" cm="1">
        <f t="array" ref="P8295">_xlfn.IFS(C8295&lt;25,"18-24", C8295&lt;=35,"25-35", C8295&lt;=50,"36-50",TRUE,"50+")</f>
        <v>50+</v>
      </c>
      <c r="Q8295" t="str">
        <f t="shared" si="903"/>
        <v>new</v>
      </c>
      <c r="R8295" t="str">
        <f t="shared" si="904"/>
        <v>high value</v>
      </c>
      <c r="S8295" t="str">
        <f t="shared" si="905"/>
        <v>medium</v>
      </c>
      <c r="T8295" t="str">
        <f t="shared" si="906"/>
        <v>May</v>
      </c>
      <c r="U8295">
        <f t="shared" si="907"/>
        <v>2024</v>
      </c>
      <c r="V8295" t="str">
        <f t="shared" si="908"/>
        <v>0-5</v>
      </c>
      <c r="W8295" t="str">
        <f t="shared" si="909"/>
        <v>Medium</v>
      </c>
    </row>
    <row r="8296" spans="1:23" x14ac:dyDescent="0.3">
      <c r="A8296">
        <v>608295</v>
      </c>
      <c r="B8296">
        <v>93772</v>
      </c>
      <c r="C8296">
        <v>47</v>
      </c>
      <c r="D8296" t="s">
        <v>4</v>
      </c>
      <c r="E8296" t="s">
        <v>8</v>
      </c>
      <c r="F8296" t="s">
        <v>28</v>
      </c>
      <c r="G8296" t="s">
        <v>27</v>
      </c>
      <c r="H8296" s="1">
        <v>44913</v>
      </c>
      <c r="I8296" t="s">
        <v>33</v>
      </c>
      <c r="J8296">
        <v>46</v>
      </c>
      <c r="K8296">
        <v>8.6999999999999993</v>
      </c>
      <c r="L8296">
        <v>635.85</v>
      </c>
      <c r="M8296">
        <v>21.85</v>
      </c>
      <c r="N8296" t="s">
        <v>49</v>
      </c>
      <c r="O8296">
        <v>3</v>
      </c>
      <c r="P8296" t="str" cm="1">
        <f t="array" ref="P8296">_xlfn.IFS(C8296&lt;25,"18-24", C8296&lt;=35,"25-35", C8296&lt;=50,"36-50",TRUE,"50+")</f>
        <v>36-50</v>
      </c>
      <c r="Q8296" t="str">
        <f t="shared" si="903"/>
        <v>new</v>
      </c>
      <c r="R8296" t="str">
        <f t="shared" si="904"/>
        <v>high value</v>
      </c>
      <c r="S8296" t="str">
        <f t="shared" si="905"/>
        <v>medium</v>
      </c>
      <c r="T8296" t="str">
        <f t="shared" si="906"/>
        <v>Dec</v>
      </c>
      <c r="U8296">
        <f t="shared" si="907"/>
        <v>2022</v>
      </c>
      <c r="V8296" t="str">
        <f t="shared" si="908"/>
        <v>5-10</v>
      </c>
      <c r="W8296" t="str">
        <f t="shared" si="909"/>
        <v>Slow</v>
      </c>
    </row>
    <row r="8297" spans="1:23" x14ac:dyDescent="0.3">
      <c r="A8297">
        <v>608296</v>
      </c>
      <c r="B8297">
        <v>17955</v>
      </c>
      <c r="C8297">
        <v>21</v>
      </c>
      <c r="D8297" t="s">
        <v>7</v>
      </c>
      <c r="E8297" t="s">
        <v>13</v>
      </c>
      <c r="F8297" t="s">
        <v>30</v>
      </c>
      <c r="G8297" t="s">
        <v>21</v>
      </c>
      <c r="H8297" s="1">
        <v>45017</v>
      </c>
      <c r="I8297" t="s">
        <v>33</v>
      </c>
      <c r="J8297">
        <v>78</v>
      </c>
      <c r="K8297">
        <v>12.4</v>
      </c>
      <c r="L8297">
        <v>264.39</v>
      </c>
      <c r="M8297">
        <v>102.95</v>
      </c>
      <c r="N8297" t="s">
        <v>50</v>
      </c>
      <c r="O8297">
        <v>1</v>
      </c>
      <c r="P8297" t="str" cm="1">
        <f t="array" ref="P8297">_xlfn.IFS(C8297&lt;25,"18-24", C8297&lt;=35,"25-35", C8297&lt;=50,"36-50",TRUE,"50+")</f>
        <v>18-24</v>
      </c>
      <c r="Q8297" t="str">
        <f t="shared" si="903"/>
        <v>new</v>
      </c>
      <c r="R8297" t="str">
        <f t="shared" si="904"/>
        <v>medium</v>
      </c>
      <c r="S8297" t="str">
        <f t="shared" si="905"/>
        <v>Low</v>
      </c>
      <c r="T8297" t="str">
        <f t="shared" si="906"/>
        <v>Apr</v>
      </c>
      <c r="U8297">
        <f t="shared" si="907"/>
        <v>2023</v>
      </c>
      <c r="V8297" t="str">
        <f t="shared" si="908"/>
        <v>10-15</v>
      </c>
      <c r="W8297" t="str">
        <f t="shared" si="909"/>
        <v>Slow</v>
      </c>
    </row>
    <row r="8298" spans="1:23" x14ac:dyDescent="0.3">
      <c r="A8298">
        <v>608297</v>
      </c>
      <c r="B8298">
        <v>69887</v>
      </c>
      <c r="C8298">
        <v>62</v>
      </c>
      <c r="D8298" t="s">
        <v>4</v>
      </c>
      <c r="E8298" t="s">
        <v>11</v>
      </c>
      <c r="F8298" t="s">
        <v>22</v>
      </c>
      <c r="G8298" t="s">
        <v>31</v>
      </c>
      <c r="H8298" s="1">
        <v>45612</v>
      </c>
      <c r="I8298" t="s">
        <v>34</v>
      </c>
      <c r="J8298">
        <v>61</v>
      </c>
      <c r="K8298">
        <v>14.7</v>
      </c>
      <c r="L8298">
        <v>1366.3</v>
      </c>
      <c r="M8298">
        <v>80.790000000000006</v>
      </c>
      <c r="N8298" t="s">
        <v>49</v>
      </c>
      <c r="O8298">
        <v>1</v>
      </c>
      <c r="P8298" t="str" cm="1">
        <f t="array" ref="P8298">_xlfn.IFS(C8298&lt;25,"18-24", C8298&lt;=35,"25-35", C8298&lt;=50,"36-50",TRUE,"50+")</f>
        <v>50+</v>
      </c>
      <c r="Q8298" t="str">
        <f t="shared" si="903"/>
        <v>repeat</v>
      </c>
      <c r="R8298" t="str">
        <f t="shared" si="904"/>
        <v>high value</v>
      </c>
      <c r="S8298" t="str">
        <f t="shared" si="905"/>
        <v>Low</v>
      </c>
      <c r="T8298" t="str">
        <f t="shared" si="906"/>
        <v>Nov</v>
      </c>
      <c r="U8298">
        <f t="shared" si="907"/>
        <v>2024</v>
      </c>
      <c r="V8298" t="str">
        <f t="shared" si="908"/>
        <v>10-15</v>
      </c>
      <c r="W8298" t="str">
        <f t="shared" si="909"/>
        <v>Slow</v>
      </c>
    </row>
    <row r="8299" spans="1:23" x14ac:dyDescent="0.3">
      <c r="A8299">
        <v>608298</v>
      </c>
      <c r="B8299">
        <v>14767</v>
      </c>
      <c r="C8299">
        <v>35</v>
      </c>
      <c r="D8299" t="s">
        <v>4</v>
      </c>
      <c r="E8299" t="s">
        <v>15</v>
      </c>
      <c r="F8299" t="s">
        <v>28</v>
      </c>
      <c r="G8299" t="s">
        <v>27</v>
      </c>
      <c r="H8299" s="1">
        <v>45485</v>
      </c>
      <c r="I8299" t="s">
        <v>34</v>
      </c>
      <c r="J8299">
        <v>59</v>
      </c>
      <c r="K8299">
        <v>10.5</v>
      </c>
      <c r="L8299">
        <v>375.13</v>
      </c>
      <c r="M8299">
        <v>101.94</v>
      </c>
      <c r="N8299" t="s">
        <v>50</v>
      </c>
      <c r="O8299">
        <v>1</v>
      </c>
      <c r="P8299" t="str" cm="1">
        <f t="array" ref="P8299">_xlfn.IFS(C8299&lt;25,"18-24", C8299&lt;=35,"25-35", C8299&lt;=50,"36-50",TRUE,"50+")</f>
        <v>25-35</v>
      </c>
      <c r="Q8299" t="str">
        <f t="shared" si="903"/>
        <v>new</v>
      </c>
      <c r="R8299" t="str">
        <f t="shared" si="904"/>
        <v>medium</v>
      </c>
      <c r="S8299" t="str">
        <f t="shared" si="905"/>
        <v>Low</v>
      </c>
      <c r="T8299" t="str">
        <f t="shared" si="906"/>
        <v>Jul</v>
      </c>
      <c r="U8299">
        <f t="shared" si="907"/>
        <v>2024</v>
      </c>
      <c r="V8299" t="str">
        <f t="shared" si="908"/>
        <v>10-15</v>
      </c>
      <c r="W8299" t="str">
        <f t="shared" si="909"/>
        <v>Slow</v>
      </c>
    </row>
    <row r="8300" spans="1:23" x14ac:dyDescent="0.3">
      <c r="A8300">
        <v>608299</v>
      </c>
      <c r="B8300">
        <v>97855</v>
      </c>
      <c r="C8300">
        <v>54</v>
      </c>
      <c r="D8300" t="s">
        <v>7</v>
      </c>
      <c r="E8300" t="s">
        <v>16</v>
      </c>
      <c r="F8300" t="s">
        <v>32</v>
      </c>
      <c r="G8300" t="s">
        <v>29</v>
      </c>
      <c r="H8300" s="1">
        <v>45649</v>
      </c>
      <c r="I8300" t="s">
        <v>34</v>
      </c>
      <c r="J8300">
        <v>80</v>
      </c>
      <c r="K8300">
        <v>2.8</v>
      </c>
      <c r="L8300">
        <v>307.83999999999997</v>
      </c>
      <c r="M8300">
        <v>77.67</v>
      </c>
      <c r="N8300" t="s">
        <v>47</v>
      </c>
      <c r="O8300">
        <v>4</v>
      </c>
      <c r="P8300" t="str" cm="1">
        <f t="array" ref="P8300">_xlfn.IFS(C8300&lt;25,"18-24", C8300&lt;=35,"25-35", C8300&lt;=50,"36-50",TRUE,"50+")</f>
        <v>50+</v>
      </c>
      <c r="Q8300" t="str">
        <f t="shared" si="903"/>
        <v>new</v>
      </c>
      <c r="R8300" t="str">
        <f t="shared" si="904"/>
        <v>medium</v>
      </c>
      <c r="S8300" t="str">
        <f t="shared" si="905"/>
        <v>medium</v>
      </c>
      <c r="T8300" t="str">
        <f t="shared" si="906"/>
        <v>Dec</v>
      </c>
      <c r="U8300">
        <f t="shared" si="907"/>
        <v>2024</v>
      </c>
      <c r="V8300" t="str">
        <f t="shared" si="908"/>
        <v>0-5</v>
      </c>
      <c r="W8300" t="str">
        <f t="shared" si="909"/>
        <v>Slow</v>
      </c>
    </row>
    <row r="8301" spans="1:23" x14ac:dyDescent="0.3">
      <c r="A8301">
        <v>608300</v>
      </c>
      <c r="B8301">
        <v>50518</v>
      </c>
      <c r="C8301">
        <v>38</v>
      </c>
      <c r="D8301" t="s">
        <v>4</v>
      </c>
      <c r="E8301" t="s">
        <v>11</v>
      </c>
      <c r="F8301" t="s">
        <v>22</v>
      </c>
      <c r="G8301" t="s">
        <v>21</v>
      </c>
      <c r="H8301" s="1">
        <v>45239</v>
      </c>
      <c r="I8301" t="s">
        <v>33</v>
      </c>
      <c r="J8301">
        <v>30</v>
      </c>
      <c r="K8301">
        <v>13.2</v>
      </c>
      <c r="L8301">
        <v>464.05</v>
      </c>
      <c r="M8301">
        <v>76.12</v>
      </c>
      <c r="N8301" t="s">
        <v>47</v>
      </c>
      <c r="O8301">
        <v>1</v>
      </c>
      <c r="P8301" t="str" cm="1">
        <f t="array" ref="P8301">_xlfn.IFS(C8301&lt;25,"18-24", C8301&lt;=35,"25-35", C8301&lt;=50,"36-50",TRUE,"50+")</f>
        <v>36-50</v>
      </c>
      <c r="Q8301" t="str">
        <f t="shared" si="903"/>
        <v>repeat</v>
      </c>
      <c r="R8301" t="str">
        <f t="shared" si="904"/>
        <v>medium</v>
      </c>
      <c r="S8301" t="str">
        <f t="shared" si="905"/>
        <v>Low</v>
      </c>
      <c r="T8301" t="str">
        <f t="shared" si="906"/>
        <v>Nov</v>
      </c>
      <c r="U8301">
        <f t="shared" si="907"/>
        <v>2023</v>
      </c>
      <c r="V8301" t="str">
        <f t="shared" si="908"/>
        <v>10-15</v>
      </c>
      <c r="W8301" t="str">
        <f t="shared" si="909"/>
        <v>Fast</v>
      </c>
    </row>
    <row r="8302" spans="1:23" x14ac:dyDescent="0.3">
      <c r="A8302">
        <v>608301</v>
      </c>
      <c r="B8302">
        <v>22307</v>
      </c>
      <c r="C8302">
        <v>20</v>
      </c>
      <c r="D8302" t="s">
        <v>7</v>
      </c>
      <c r="E8302" t="s">
        <v>13</v>
      </c>
      <c r="F8302" t="s">
        <v>24</v>
      </c>
      <c r="G8302" t="s">
        <v>23</v>
      </c>
      <c r="H8302" s="1">
        <v>45412</v>
      </c>
      <c r="I8302" t="s">
        <v>34</v>
      </c>
      <c r="J8302">
        <v>61</v>
      </c>
      <c r="K8302">
        <v>11.4</v>
      </c>
      <c r="L8302">
        <v>540.95000000000005</v>
      </c>
      <c r="M8302">
        <v>74</v>
      </c>
      <c r="N8302" t="s">
        <v>48</v>
      </c>
      <c r="O8302">
        <v>5</v>
      </c>
      <c r="P8302" t="str" cm="1">
        <f t="array" ref="P8302">_xlfn.IFS(C8302&lt;25,"18-24", C8302&lt;=35,"25-35", C8302&lt;=50,"36-50",TRUE,"50+")</f>
        <v>18-24</v>
      </c>
      <c r="Q8302" t="str">
        <f t="shared" si="903"/>
        <v>new</v>
      </c>
      <c r="R8302" t="str">
        <f t="shared" si="904"/>
        <v>high value</v>
      </c>
      <c r="S8302" t="str">
        <f t="shared" si="905"/>
        <v>High</v>
      </c>
      <c r="T8302" t="str">
        <f t="shared" si="906"/>
        <v>Apr</v>
      </c>
      <c r="U8302">
        <f t="shared" si="907"/>
        <v>2024</v>
      </c>
      <c r="V8302" t="str">
        <f t="shared" si="908"/>
        <v>10-15</v>
      </c>
      <c r="W8302" t="str">
        <f t="shared" si="909"/>
        <v>Slow</v>
      </c>
    </row>
    <row r="8303" spans="1:23" x14ac:dyDescent="0.3">
      <c r="A8303">
        <v>608302</v>
      </c>
      <c r="B8303">
        <v>58534</v>
      </c>
      <c r="C8303">
        <v>34</v>
      </c>
      <c r="D8303" t="s">
        <v>4</v>
      </c>
      <c r="E8303" t="s">
        <v>8</v>
      </c>
      <c r="F8303" t="s">
        <v>30</v>
      </c>
      <c r="G8303" t="s">
        <v>23</v>
      </c>
      <c r="H8303" s="1">
        <v>45400</v>
      </c>
      <c r="I8303" t="s">
        <v>34</v>
      </c>
      <c r="J8303">
        <v>63</v>
      </c>
      <c r="K8303">
        <v>10</v>
      </c>
      <c r="L8303">
        <v>1213.27</v>
      </c>
      <c r="M8303">
        <v>30.73</v>
      </c>
      <c r="N8303" t="s">
        <v>47</v>
      </c>
      <c r="O8303">
        <v>5</v>
      </c>
      <c r="P8303" t="str" cm="1">
        <f t="array" ref="P8303">_xlfn.IFS(C8303&lt;25,"18-24", C8303&lt;=35,"25-35", C8303&lt;=50,"36-50",TRUE,"50+")</f>
        <v>25-35</v>
      </c>
      <c r="Q8303" t="str">
        <f t="shared" si="903"/>
        <v>new</v>
      </c>
      <c r="R8303" t="str">
        <f t="shared" si="904"/>
        <v>high value</v>
      </c>
      <c r="S8303" t="str">
        <f t="shared" si="905"/>
        <v>High</v>
      </c>
      <c r="T8303" t="str">
        <f t="shared" si="906"/>
        <v>Apr</v>
      </c>
      <c r="U8303">
        <f t="shared" si="907"/>
        <v>2024</v>
      </c>
      <c r="V8303" t="str">
        <f t="shared" si="908"/>
        <v>5-10</v>
      </c>
      <c r="W8303" t="str">
        <f t="shared" si="909"/>
        <v>Slow</v>
      </c>
    </row>
    <row r="8304" spans="1:23" x14ac:dyDescent="0.3">
      <c r="A8304">
        <v>608303</v>
      </c>
      <c r="B8304">
        <v>56741</v>
      </c>
      <c r="C8304">
        <v>64</v>
      </c>
      <c r="D8304" t="s">
        <v>7</v>
      </c>
      <c r="E8304" t="s">
        <v>11</v>
      </c>
      <c r="F8304" t="s">
        <v>32</v>
      </c>
      <c r="G8304" t="s">
        <v>21</v>
      </c>
      <c r="H8304" s="1">
        <v>45527</v>
      </c>
      <c r="I8304" t="s">
        <v>33</v>
      </c>
      <c r="J8304">
        <v>57</v>
      </c>
      <c r="K8304">
        <v>9.1</v>
      </c>
      <c r="L8304">
        <v>768.77</v>
      </c>
      <c r="M8304">
        <v>34.4</v>
      </c>
      <c r="N8304" t="s">
        <v>47</v>
      </c>
      <c r="O8304">
        <v>5</v>
      </c>
      <c r="P8304" t="str" cm="1">
        <f t="array" ref="P8304">_xlfn.IFS(C8304&lt;25,"18-24", C8304&lt;=35,"25-35", C8304&lt;=50,"36-50",TRUE,"50+")</f>
        <v>50+</v>
      </c>
      <c r="Q8304" t="str">
        <f t="shared" si="903"/>
        <v>new</v>
      </c>
      <c r="R8304" t="str">
        <f t="shared" si="904"/>
        <v>high value</v>
      </c>
      <c r="S8304" t="str">
        <f t="shared" si="905"/>
        <v>High</v>
      </c>
      <c r="T8304" t="str">
        <f t="shared" si="906"/>
        <v>Aug</v>
      </c>
      <c r="U8304">
        <f t="shared" si="907"/>
        <v>2024</v>
      </c>
      <c r="V8304" t="str">
        <f t="shared" si="908"/>
        <v>5-10</v>
      </c>
      <c r="W8304" t="str">
        <f t="shared" si="909"/>
        <v>Slow</v>
      </c>
    </row>
    <row r="8305" spans="1:23" x14ac:dyDescent="0.3">
      <c r="A8305">
        <v>608304</v>
      </c>
      <c r="B8305">
        <v>38054</v>
      </c>
      <c r="C8305">
        <v>60</v>
      </c>
      <c r="D8305" t="s">
        <v>4</v>
      </c>
      <c r="E8305" t="s">
        <v>15</v>
      </c>
      <c r="F8305" t="s">
        <v>32</v>
      </c>
      <c r="G8305" t="s">
        <v>29</v>
      </c>
      <c r="H8305" s="1">
        <v>45629</v>
      </c>
      <c r="I8305" t="s">
        <v>33</v>
      </c>
      <c r="J8305">
        <v>84</v>
      </c>
      <c r="K8305">
        <v>8.8000000000000007</v>
      </c>
      <c r="L8305">
        <v>196.52</v>
      </c>
      <c r="M8305">
        <v>49.28</v>
      </c>
      <c r="N8305" t="s">
        <v>49</v>
      </c>
      <c r="O8305">
        <v>5</v>
      </c>
      <c r="P8305" t="str" cm="1">
        <f t="array" ref="P8305">_xlfn.IFS(C8305&lt;25,"18-24", C8305&lt;=35,"25-35", C8305&lt;=50,"36-50",TRUE,"50+")</f>
        <v>50+</v>
      </c>
      <c r="Q8305" t="str">
        <f t="shared" si="903"/>
        <v>new</v>
      </c>
      <c r="R8305" t="str">
        <f t="shared" si="904"/>
        <v>low</v>
      </c>
      <c r="S8305" t="str">
        <f t="shared" si="905"/>
        <v>High</v>
      </c>
      <c r="T8305" t="str">
        <f t="shared" si="906"/>
        <v>Dec</v>
      </c>
      <c r="U8305">
        <f t="shared" si="907"/>
        <v>2024</v>
      </c>
      <c r="V8305" t="str">
        <f t="shared" si="908"/>
        <v>5-10</v>
      </c>
      <c r="W8305" t="str">
        <f t="shared" si="909"/>
        <v>Slow</v>
      </c>
    </row>
    <row r="8306" spans="1:23" x14ac:dyDescent="0.3">
      <c r="A8306">
        <v>608305</v>
      </c>
      <c r="B8306">
        <v>24475</v>
      </c>
      <c r="C8306">
        <v>50</v>
      </c>
      <c r="D8306" t="s">
        <v>4</v>
      </c>
      <c r="E8306" t="s">
        <v>13</v>
      </c>
      <c r="F8306" t="s">
        <v>26</v>
      </c>
      <c r="G8306" t="s">
        <v>25</v>
      </c>
      <c r="H8306" s="1">
        <v>45208</v>
      </c>
      <c r="I8306" t="s">
        <v>33</v>
      </c>
      <c r="J8306">
        <v>79</v>
      </c>
      <c r="K8306">
        <v>4.5999999999999996</v>
      </c>
      <c r="L8306">
        <v>1127.1600000000001</v>
      </c>
      <c r="M8306">
        <v>110.88</v>
      </c>
      <c r="N8306" t="s">
        <v>47</v>
      </c>
      <c r="O8306">
        <v>5</v>
      </c>
      <c r="P8306" t="str" cm="1">
        <f t="array" ref="P8306">_xlfn.IFS(C8306&lt;25,"18-24", C8306&lt;=35,"25-35", C8306&lt;=50,"36-50",TRUE,"50+")</f>
        <v>36-50</v>
      </c>
      <c r="Q8306" t="str">
        <f t="shared" si="903"/>
        <v>new</v>
      </c>
      <c r="R8306" t="str">
        <f t="shared" si="904"/>
        <v>high value</v>
      </c>
      <c r="S8306" t="str">
        <f t="shared" si="905"/>
        <v>High</v>
      </c>
      <c r="T8306" t="str">
        <f t="shared" si="906"/>
        <v>Oct</v>
      </c>
      <c r="U8306">
        <f t="shared" si="907"/>
        <v>2023</v>
      </c>
      <c r="V8306" t="str">
        <f t="shared" si="908"/>
        <v>0-5</v>
      </c>
      <c r="W8306" t="str">
        <f t="shared" si="909"/>
        <v>Slow</v>
      </c>
    </row>
    <row r="8307" spans="1:23" x14ac:dyDescent="0.3">
      <c r="A8307">
        <v>608306</v>
      </c>
      <c r="B8307">
        <v>21515</v>
      </c>
      <c r="C8307">
        <v>55</v>
      </c>
      <c r="D8307" t="s">
        <v>4</v>
      </c>
      <c r="E8307" t="s">
        <v>8</v>
      </c>
      <c r="F8307" t="s">
        <v>30</v>
      </c>
      <c r="G8307" t="s">
        <v>25</v>
      </c>
      <c r="H8307" s="1">
        <v>44861</v>
      </c>
      <c r="I8307" t="s">
        <v>34</v>
      </c>
      <c r="J8307">
        <v>32</v>
      </c>
      <c r="K8307">
        <v>5.4</v>
      </c>
      <c r="L8307">
        <v>318.39</v>
      </c>
      <c r="M8307">
        <v>36.840000000000003</v>
      </c>
      <c r="N8307" t="s">
        <v>48</v>
      </c>
      <c r="O8307">
        <v>5</v>
      </c>
      <c r="P8307" t="str" cm="1">
        <f t="array" ref="P8307">_xlfn.IFS(C8307&lt;25,"18-24", C8307&lt;=35,"25-35", C8307&lt;=50,"36-50",TRUE,"50+")</f>
        <v>50+</v>
      </c>
      <c r="Q8307" t="str">
        <f t="shared" si="903"/>
        <v>new</v>
      </c>
      <c r="R8307" t="str">
        <f t="shared" si="904"/>
        <v>medium</v>
      </c>
      <c r="S8307" t="str">
        <f t="shared" si="905"/>
        <v>High</v>
      </c>
      <c r="T8307" t="str">
        <f t="shared" si="906"/>
        <v>Oct</v>
      </c>
      <c r="U8307">
        <f t="shared" si="907"/>
        <v>2022</v>
      </c>
      <c r="V8307" t="str">
        <f t="shared" si="908"/>
        <v>5-10</v>
      </c>
      <c r="W8307" t="str">
        <f t="shared" si="909"/>
        <v>Medium</v>
      </c>
    </row>
    <row r="8308" spans="1:23" x14ac:dyDescent="0.3">
      <c r="A8308">
        <v>608307</v>
      </c>
      <c r="B8308">
        <v>74326</v>
      </c>
      <c r="C8308">
        <v>57</v>
      </c>
      <c r="D8308" t="s">
        <v>4</v>
      </c>
      <c r="E8308" t="s">
        <v>8</v>
      </c>
      <c r="F8308" t="s">
        <v>28</v>
      </c>
      <c r="G8308" t="s">
        <v>27</v>
      </c>
      <c r="H8308" s="1">
        <v>45258</v>
      </c>
      <c r="I8308" t="s">
        <v>34</v>
      </c>
      <c r="J8308">
        <v>86</v>
      </c>
      <c r="K8308">
        <v>13.3</v>
      </c>
      <c r="L8308">
        <v>1131.78</v>
      </c>
      <c r="M8308">
        <v>20.73</v>
      </c>
      <c r="N8308" t="s">
        <v>48</v>
      </c>
      <c r="O8308">
        <v>4</v>
      </c>
      <c r="P8308" t="str" cm="1">
        <f t="array" ref="P8308">_xlfn.IFS(C8308&lt;25,"18-24", C8308&lt;=35,"25-35", C8308&lt;=50,"36-50",TRUE,"50+")</f>
        <v>50+</v>
      </c>
      <c r="Q8308" t="str">
        <f t="shared" si="903"/>
        <v>new</v>
      </c>
      <c r="R8308" t="str">
        <f t="shared" si="904"/>
        <v>high value</v>
      </c>
      <c r="S8308" t="str">
        <f t="shared" si="905"/>
        <v>medium</v>
      </c>
      <c r="T8308" t="str">
        <f t="shared" si="906"/>
        <v>Nov</v>
      </c>
      <c r="U8308">
        <f t="shared" si="907"/>
        <v>2023</v>
      </c>
      <c r="V8308" t="str">
        <f t="shared" si="908"/>
        <v>10-15</v>
      </c>
      <c r="W8308" t="str">
        <f t="shared" si="909"/>
        <v>Slow</v>
      </c>
    </row>
    <row r="8309" spans="1:23" x14ac:dyDescent="0.3">
      <c r="A8309">
        <v>608308</v>
      </c>
      <c r="B8309">
        <v>84702</v>
      </c>
      <c r="C8309">
        <v>28</v>
      </c>
      <c r="D8309" t="s">
        <v>7</v>
      </c>
      <c r="E8309" t="s">
        <v>8</v>
      </c>
      <c r="F8309" t="s">
        <v>22</v>
      </c>
      <c r="G8309" t="s">
        <v>31</v>
      </c>
      <c r="H8309" s="1">
        <v>44587</v>
      </c>
      <c r="I8309" t="s">
        <v>33</v>
      </c>
      <c r="J8309">
        <v>41</v>
      </c>
      <c r="K8309">
        <v>6.1</v>
      </c>
      <c r="L8309">
        <v>1175</v>
      </c>
      <c r="M8309">
        <v>99.75</v>
      </c>
      <c r="N8309" t="s">
        <v>47</v>
      </c>
      <c r="O8309">
        <v>2</v>
      </c>
      <c r="P8309" t="str" cm="1">
        <f t="array" ref="P8309">_xlfn.IFS(C8309&lt;25,"18-24", C8309&lt;=35,"25-35", C8309&lt;=50,"36-50",TRUE,"50+")</f>
        <v>25-35</v>
      </c>
      <c r="Q8309" t="str">
        <f t="shared" si="903"/>
        <v>new</v>
      </c>
      <c r="R8309" t="str">
        <f t="shared" si="904"/>
        <v>high value</v>
      </c>
      <c r="S8309" t="str">
        <f t="shared" si="905"/>
        <v>Low</v>
      </c>
      <c r="T8309" t="str">
        <f t="shared" si="906"/>
        <v>Jan</v>
      </c>
      <c r="U8309">
        <f t="shared" si="907"/>
        <v>2022</v>
      </c>
      <c r="V8309" t="str">
        <f t="shared" si="908"/>
        <v>5-10</v>
      </c>
      <c r="W8309" t="str">
        <f t="shared" si="909"/>
        <v>Medium</v>
      </c>
    </row>
    <row r="8310" spans="1:23" x14ac:dyDescent="0.3">
      <c r="A8310">
        <v>608309</v>
      </c>
      <c r="B8310">
        <v>30976</v>
      </c>
      <c r="C8310">
        <v>32</v>
      </c>
      <c r="D8310" t="s">
        <v>4</v>
      </c>
      <c r="E8310" t="s">
        <v>13</v>
      </c>
      <c r="F8310" t="s">
        <v>30</v>
      </c>
      <c r="G8310" t="s">
        <v>31</v>
      </c>
      <c r="H8310" s="1">
        <v>45083</v>
      </c>
      <c r="I8310" t="s">
        <v>33</v>
      </c>
      <c r="J8310">
        <v>59</v>
      </c>
      <c r="K8310">
        <v>7.8</v>
      </c>
      <c r="L8310">
        <v>905.93</v>
      </c>
      <c r="M8310">
        <v>89.38</v>
      </c>
      <c r="N8310" t="s">
        <v>49</v>
      </c>
      <c r="O8310">
        <v>2</v>
      </c>
      <c r="P8310" t="str" cm="1">
        <f t="array" ref="P8310">_xlfn.IFS(C8310&lt;25,"18-24", C8310&lt;=35,"25-35", C8310&lt;=50,"36-50",TRUE,"50+")</f>
        <v>25-35</v>
      </c>
      <c r="Q8310" t="str">
        <f t="shared" si="903"/>
        <v>new</v>
      </c>
      <c r="R8310" t="str">
        <f t="shared" si="904"/>
        <v>high value</v>
      </c>
      <c r="S8310" t="str">
        <f t="shared" si="905"/>
        <v>Low</v>
      </c>
      <c r="T8310" t="str">
        <f t="shared" si="906"/>
        <v>Jun</v>
      </c>
      <c r="U8310">
        <f t="shared" si="907"/>
        <v>2023</v>
      </c>
      <c r="V8310" t="str">
        <f t="shared" si="908"/>
        <v>5-10</v>
      </c>
      <c r="W8310" t="str">
        <f t="shared" si="909"/>
        <v>Slow</v>
      </c>
    </row>
    <row r="8311" spans="1:23" x14ac:dyDescent="0.3">
      <c r="A8311">
        <v>608310</v>
      </c>
      <c r="B8311">
        <v>12227</v>
      </c>
      <c r="C8311">
        <v>33</v>
      </c>
      <c r="D8311" t="s">
        <v>4</v>
      </c>
      <c r="E8311" t="s">
        <v>13</v>
      </c>
      <c r="F8311" t="s">
        <v>32</v>
      </c>
      <c r="G8311" t="s">
        <v>25</v>
      </c>
      <c r="H8311" s="1">
        <v>44633</v>
      </c>
      <c r="I8311" t="s">
        <v>33</v>
      </c>
      <c r="J8311">
        <v>76</v>
      </c>
      <c r="K8311">
        <v>3.1</v>
      </c>
      <c r="L8311">
        <v>587.29</v>
      </c>
      <c r="M8311">
        <v>85.69</v>
      </c>
      <c r="N8311" t="s">
        <v>49</v>
      </c>
      <c r="O8311">
        <v>4</v>
      </c>
      <c r="P8311" t="str" cm="1">
        <f t="array" ref="P8311">_xlfn.IFS(C8311&lt;25,"18-24", C8311&lt;=35,"25-35", C8311&lt;=50,"36-50",TRUE,"50+")</f>
        <v>25-35</v>
      </c>
      <c r="Q8311" t="str">
        <f t="shared" si="903"/>
        <v>new</v>
      </c>
      <c r="R8311" t="str">
        <f t="shared" si="904"/>
        <v>high value</v>
      </c>
      <c r="S8311" t="str">
        <f t="shared" si="905"/>
        <v>medium</v>
      </c>
      <c r="T8311" t="str">
        <f t="shared" si="906"/>
        <v>Mar</v>
      </c>
      <c r="U8311">
        <f t="shared" si="907"/>
        <v>2022</v>
      </c>
      <c r="V8311" t="str">
        <f t="shared" si="908"/>
        <v>0-5</v>
      </c>
      <c r="W8311" t="str">
        <f t="shared" si="909"/>
        <v>Slow</v>
      </c>
    </row>
    <row r="8312" spans="1:23" x14ac:dyDescent="0.3">
      <c r="A8312">
        <v>608311</v>
      </c>
      <c r="B8312">
        <v>89507</v>
      </c>
      <c r="C8312">
        <v>52</v>
      </c>
      <c r="D8312" t="s">
        <v>7</v>
      </c>
      <c r="E8312" t="s">
        <v>13</v>
      </c>
      <c r="F8312" t="s">
        <v>24</v>
      </c>
      <c r="G8312" t="s">
        <v>23</v>
      </c>
      <c r="H8312" s="1">
        <v>44772</v>
      </c>
      <c r="I8312" t="s">
        <v>34</v>
      </c>
      <c r="J8312">
        <v>85</v>
      </c>
      <c r="K8312">
        <v>8.6999999999999993</v>
      </c>
      <c r="L8312">
        <v>577.36</v>
      </c>
      <c r="M8312">
        <v>83.72</v>
      </c>
      <c r="N8312" t="s">
        <v>49</v>
      </c>
      <c r="O8312">
        <v>4</v>
      </c>
      <c r="P8312" t="str" cm="1">
        <f t="array" ref="P8312">_xlfn.IFS(C8312&lt;25,"18-24", C8312&lt;=35,"25-35", C8312&lt;=50,"36-50",TRUE,"50+")</f>
        <v>50+</v>
      </c>
      <c r="Q8312" t="str">
        <f t="shared" si="903"/>
        <v>new</v>
      </c>
      <c r="R8312" t="str">
        <f t="shared" si="904"/>
        <v>high value</v>
      </c>
      <c r="S8312" t="str">
        <f t="shared" si="905"/>
        <v>medium</v>
      </c>
      <c r="T8312" t="str">
        <f t="shared" si="906"/>
        <v>Jul</v>
      </c>
      <c r="U8312">
        <f t="shared" si="907"/>
        <v>2022</v>
      </c>
      <c r="V8312" t="str">
        <f t="shared" si="908"/>
        <v>5-10</v>
      </c>
      <c r="W8312" t="str">
        <f t="shared" si="909"/>
        <v>Slow</v>
      </c>
    </row>
    <row r="8313" spans="1:23" x14ac:dyDescent="0.3">
      <c r="A8313">
        <v>608312</v>
      </c>
      <c r="B8313">
        <v>82130</v>
      </c>
      <c r="C8313">
        <v>27</v>
      </c>
      <c r="D8313" t="s">
        <v>4</v>
      </c>
      <c r="E8313" t="s">
        <v>11</v>
      </c>
      <c r="F8313" t="s">
        <v>28</v>
      </c>
      <c r="G8313" t="s">
        <v>25</v>
      </c>
      <c r="H8313" s="1">
        <v>45358</v>
      </c>
      <c r="I8313" t="s">
        <v>33</v>
      </c>
      <c r="J8313">
        <v>28</v>
      </c>
      <c r="K8313">
        <v>14.4</v>
      </c>
      <c r="L8313">
        <v>698.87</v>
      </c>
      <c r="M8313">
        <v>39.75</v>
      </c>
      <c r="N8313" t="s">
        <v>50</v>
      </c>
      <c r="O8313">
        <v>2</v>
      </c>
      <c r="P8313" t="str" cm="1">
        <f t="array" ref="P8313">_xlfn.IFS(C8313&lt;25,"18-24", C8313&lt;=35,"25-35", C8313&lt;=50,"36-50",TRUE,"50+")</f>
        <v>25-35</v>
      </c>
      <c r="Q8313" t="str">
        <f t="shared" si="903"/>
        <v>new</v>
      </c>
      <c r="R8313" t="str">
        <f t="shared" si="904"/>
        <v>high value</v>
      </c>
      <c r="S8313" t="str">
        <f t="shared" si="905"/>
        <v>Low</v>
      </c>
      <c r="T8313" t="str">
        <f t="shared" si="906"/>
        <v>Mar</v>
      </c>
      <c r="U8313">
        <f t="shared" si="907"/>
        <v>2024</v>
      </c>
      <c r="V8313" t="str">
        <f t="shared" si="908"/>
        <v>10-15</v>
      </c>
      <c r="W8313" t="str">
        <f t="shared" si="909"/>
        <v>Fast</v>
      </c>
    </row>
    <row r="8314" spans="1:23" x14ac:dyDescent="0.3">
      <c r="A8314">
        <v>608313</v>
      </c>
      <c r="B8314">
        <v>87739</v>
      </c>
      <c r="C8314">
        <v>28</v>
      </c>
      <c r="D8314" t="s">
        <v>7</v>
      </c>
      <c r="E8314" t="s">
        <v>16</v>
      </c>
      <c r="F8314" t="s">
        <v>18</v>
      </c>
      <c r="G8314" t="s">
        <v>29</v>
      </c>
      <c r="H8314" s="1">
        <v>45340</v>
      </c>
      <c r="I8314" t="s">
        <v>34</v>
      </c>
      <c r="J8314">
        <v>38</v>
      </c>
      <c r="K8314">
        <v>10.3</v>
      </c>
      <c r="L8314">
        <v>1463.19</v>
      </c>
      <c r="M8314">
        <v>112.91</v>
      </c>
      <c r="N8314" t="s">
        <v>50</v>
      </c>
      <c r="O8314">
        <v>2</v>
      </c>
      <c r="P8314" t="str" cm="1">
        <f t="array" ref="P8314">_xlfn.IFS(C8314&lt;25,"18-24", C8314&lt;=35,"25-35", C8314&lt;=50,"36-50",TRUE,"50+")</f>
        <v>25-35</v>
      </c>
      <c r="Q8314" t="str">
        <f t="shared" si="903"/>
        <v>new</v>
      </c>
      <c r="R8314" t="str">
        <f t="shared" si="904"/>
        <v>high value</v>
      </c>
      <c r="S8314" t="str">
        <f t="shared" si="905"/>
        <v>Low</v>
      </c>
      <c r="T8314" t="str">
        <f t="shared" si="906"/>
        <v>Feb</v>
      </c>
      <c r="U8314">
        <f t="shared" si="907"/>
        <v>2024</v>
      </c>
      <c r="V8314" t="str">
        <f t="shared" si="908"/>
        <v>10-15</v>
      </c>
      <c r="W8314" t="str">
        <f t="shared" si="909"/>
        <v>Medium</v>
      </c>
    </row>
    <row r="8315" spans="1:23" x14ac:dyDescent="0.3">
      <c r="A8315">
        <v>608314</v>
      </c>
      <c r="B8315">
        <v>19312</v>
      </c>
      <c r="C8315">
        <v>21</v>
      </c>
      <c r="D8315" t="s">
        <v>4</v>
      </c>
      <c r="E8315" t="s">
        <v>8</v>
      </c>
      <c r="F8315" t="s">
        <v>19</v>
      </c>
      <c r="G8315" t="s">
        <v>21</v>
      </c>
      <c r="H8315" s="1">
        <v>45313</v>
      </c>
      <c r="I8315" t="s">
        <v>33</v>
      </c>
      <c r="J8315">
        <v>37</v>
      </c>
      <c r="K8315">
        <v>8.1</v>
      </c>
      <c r="L8315">
        <v>253.32</v>
      </c>
      <c r="M8315">
        <v>100.27</v>
      </c>
      <c r="N8315" t="s">
        <v>48</v>
      </c>
      <c r="O8315">
        <v>1</v>
      </c>
      <c r="P8315" t="str" cm="1">
        <f t="array" ref="P8315">_xlfn.IFS(C8315&lt;25,"18-24", C8315&lt;=35,"25-35", C8315&lt;=50,"36-50",TRUE,"50+")</f>
        <v>18-24</v>
      </c>
      <c r="Q8315" t="str">
        <f t="shared" si="903"/>
        <v>new</v>
      </c>
      <c r="R8315" t="str">
        <f t="shared" si="904"/>
        <v>medium</v>
      </c>
      <c r="S8315" t="str">
        <f t="shared" si="905"/>
        <v>Low</v>
      </c>
      <c r="T8315" t="str">
        <f t="shared" si="906"/>
        <v>Jan</v>
      </c>
      <c r="U8315">
        <f t="shared" si="907"/>
        <v>2024</v>
      </c>
      <c r="V8315" t="str">
        <f t="shared" si="908"/>
        <v>5-10</v>
      </c>
      <c r="W8315" t="str">
        <f t="shared" si="909"/>
        <v>Medium</v>
      </c>
    </row>
    <row r="8316" spans="1:23" x14ac:dyDescent="0.3">
      <c r="A8316">
        <v>608315</v>
      </c>
      <c r="B8316">
        <v>72691</v>
      </c>
      <c r="C8316">
        <v>50</v>
      </c>
      <c r="D8316" t="s">
        <v>7</v>
      </c>
      <c r="E8316" t="s">
        <v>13</v>
      </c>
      <c r="F8316" t="s">
        <v>26</v>
      </c>
      <c r="G8316" t="s">
        <v>27</v>
      </c>
      <c r="H8316" s="1">
        <v>45023</v>
      </c>
      <c r="I8316" t="s">
        <v>33</v>
      </c>
      <c r="J8316">
        <v>20</v>
      </c>
      <c r="K8316">
        <v>4.9000000000000004</v>
      </c>
      <c r="L8316">
        <v>985.06</v>
      </c>
      <c r="M8316">
        <v>49.49</v>
      </c>
      <c r="N8316" t="s">
        <v>49</v>
      </c>
      <c r="O8316">
        <v>1</v>
      </c>
      <c r="P8316" t="str" cm="1">
        <f t="array" ref="P8316">_xlfn.IFS(C8316&lt;25,"18-24", C8316&lt;=35,"25-35", C8316&lt;=50,"36-50",TRUE,"50+")</f>
        <v>36-50</v>
      </c>
      <c r="Q8316" t="str">
        <f t="shared" si="903"/>
        <v>repeat</v>
      </c>
      <c r="R8316" t="str">
        <f t="shared" si="904"/>
        <v>high value</v>
      </c>
      <c r="S8316" t="str">
        <f t="shared" si="905"/>
        <v>Low</v>
      </c>
      <c r="T8316" t="str">
        <f t="shared" si="906"/>
        <v>Apr</v>
      </c>
      <c r="U8316">
        <f t="shared" si="907"/>
        <v>2023</v>
      </c>
      <c r="V8316" t="str">
        <f t="shared" si="908"/>
        <v>0-5</v>
      </c>
      <c r="W8316" t="str">
        <f t="shared" si="909"/>
        <v>Fast</v>
      </c>
    </row>
    <row r="8317" spans="1:23" x14ac:dyDescent="0.3">
      <c r="A8317">
        <v>608316</v>
      </c>
      <c r="B8317">
        <v>53305</v>
      </c>
      <c r="C8317">
        <v>59</v>
      </c>
      <c r="D8317" t="s">
        <v>7</v>
      </c>
      <c r="E8317" t="s">
        <v>16</v>
      </c>
      <c r="F8317" t="s">
        <v>26</v>
      </c>
      <c r="G8317" t="s">
        <v>27</v>
      </c>
      <c r="H8317" s="1">
        <v>45154</v>
      </c>
      <c r="I8317" t="s">
        <v>34</v>
      </c>
      <c r="J8317">
        <v>30</v>
      </c>
      <c r="K8317">
        <v>9.1999999999999993</v>
      </c>
      <c r="L8317">
        <v>919.05</v>
      </c>
      <c r="M8317">
        <v>23.81</v>
      </c>
      <c r="N8317" t="s">
        <v>49</v>
      </c>
      <c r="O8317">
        <v>3</v>
      </c>
      <c r="P8317" t="str" cm="1">
        <f t="array" ref="P8317">_xlfn.IFS(C8317&lt;25,"18-24", C8317&lt;=35,"25-35", C8317&lt;=50,"36-50",TRUE,"50+")</f>
        <v>50+</v>
      </c>
      <c r="Q8317" t="str">
        <f t="shared" si="903"/>
        <v>new</v>
      </c>
      <c r="R8317" t="str">
        <f t="shared" si="904"/>
        <v>high value</v>
      </c>
      <c r="S8317" t="str">
        <f t="shared" si="905"/>
        <v>medium</v>
      </c>
      <c r="T8317" t="str">
        <f t="shared" si="906"/>
        <v>Aug</v>
      </c>
      <c r="U8317">
        <f t="shared" si="907"/>
        <v>2023</v>
      </c>
      <c r="V8317" t="str">
        <f t="shared" si="908"/>
        <v>5-10</v>
      </c>
      <c r="W8317" t="str">
        <f t="shared" si="909"/>
        <v>Fast</v>
      </c>
    </row>
    <row r="8318" spans="1:23" x14ac:dyDescent="0.3">
      <c r="A8318">
        <v>608317</v>
      </c>
      <c r="B8318">
        <v>46922</v>
      </c>
      <c r="C8318">
        <v>19</v>
      </c>
      <c r="D8318" t="s">
        <v>4</v>
      </c>
      <c r="E8318" t="s">
        <v>5</v>
      </c>
      <c r="F8318" t="s">
        <v>28</v>
      </c>
      <c r="G8318" t="s">
        <v>27</v>
      </c>
      <c r="H8318" s="1">
        <v>45528</v>
      </c>
      <c r="I8318" t="s">
        <v>33</v>
      </c>
      <c r="J8318">
        <v>73</v>
      </c>
      <c r="K8318">
        <v>5.0999999999999996</v>
      </c>
      <c r="L8318">
        <v>1372.24</v>
      </c>
      <c r="M8318">
        <v>118.26</v>
      </c>
      <c r="N8318" t="s">
        <v>48</v>
      </c>
      <c r="O8318">
        <v>5</v>
      </c>
      <c r="P8318" t="str" cm="1">
        <f t="array" ref="P8318">_xlfn.IFS(C8318&lt;25,"18-24", C8318&lt;=35,"25-35", C8318&lt;=50,"36-50",TRUE,"50+")</f>
        <v>18-24</v>
      </c>
      <c r="Q8318" t="str">
        <f t="shared" si="903"/>
        <v>new</v>
      </c>
      <c r="R8318" t="str">
        <f t="shared" si="904"/>
        <v>high value</v>
      </c>
      <c r="S8318" t="str">
        <f t="shared" si="905"/>
        <v>High</v>
      </c>
      <c r="T8318" t="str">
        <f t="shared" si="906"/>
        <v>Aug</v>
      </c>
      <c r="U8318">
        <f t="shared" si="907"/>
        <v>2024</v>
      </c>
      <c r="V8318" t="str">
        <f t="shared" si="908"/>
        <v>5-10</v>
      </c>
      <c r="W8318" t="str">
        <f t="shared" si="909"/>
        <v>Slow</v>
      </c>
    </row>
    <row r="8319" spans="1:23" x14ac:dyDescent="0.3">
      <c r="A8319">
        <v>608318</v>
      </c>
      <c r="B8319">
        <v>41151</v>
      </c>
      <c r="C8319">
        <v>27</v>
      </c>
      <c r="D8319" t="s">
        <v>4</v>
      </c>
      <c r="E8319" t="s">
        <v>15</v>
      </c>
      <c r="F8319" t="s">
        <v>28</v>
      </c>
      <c r="G8319" t="s">
        <v>27</v>
      </c>
      <c r="H8319" s="1">
        <v>45154</v>
      </c>
      <c r="I8319" t="s">
        <v>34</v>
      </c>
      <c r="J8319">
        <v>68</v>
      </c>
      <c r="K8319">
        <v>5</v>
      </c>
      <c r="L8319">
        <v>1428.74</v>
      </c>
      <c r="M8319">
        <v>82.29</v>
      </c>
      <c r="N8319" t="s">
        <v>49</v>
      </c>
      <c r="O8319">
        <v>1</v>
      </c>
      <c r="P8319" t="str" cm="1">
        <f t="array" ref="P8319">_xlfn.IFS(C8319&lt;25,"18-24", C8319&lt;=35,"25-35", C8319&lt;=50,"36-50",TRUE,"50+")</f>
        <v>25-35</v>
      </c>
      <c r="Q8319" t="str">
        <f t="shared" si="903"/>
        <v>new</v>
      </c>
      <c r="R8319" t="str">
        <f t="shared" si="904"/>
        <v>high value</v>
      </c>
      <c r="S8319" t="str">
        <f t="shared" si="905"/>
        <v>Low</v>
      </c>
      <c r="T8319" t="str">
        <f t="shared" si="906"/>
        <v>Aug</v>
      </c>
      <c r="U8319">
        <f t="shared" si="907"/>
        <v>2023</v>
      </c>
      <c r="V8319" t="str">
        <f t="shared" si="908"/>
        <v>0-5</v>
      </c>
      <c r="W8319" t="str">
        <f t="shared" si="909"/>
        <v>Slow</v>
      </c>
    </row>
    <row r="8320" spans="1:23" x14ac:dyDescent="0.3">
      <c r="A8320">
        <v>608319</v>
      </c>
      <c r="B8320">
        <v>26582</v>
      </c>
      <c r="C8320">
        <v>41</v>
      </c>
      <c r="D8320" t="s">
        <v>4</v>
      </c>
      <c r="E8320" t="s">
        <v>8</v>
      </c>
      <c r="F8320" t="s">
        <v>18</v>
      </c>
      <c r="G8320" t="s">
        <v>31</v>
      </c>
      <c r="H8320" s="1">
        <v>45593</v>
      </c>
      <c r="I8320" t="s">
        <v>33</v>
      </c>
      <c r="J8320">
        <v>34</v>
      </c>
      <c r="K8320">
        <v>3.3</v>
      </c>
      <c r="L8320">
        <v>1436.5</v>
      </c>
      <c r="M8320">
        <v>66.760000000000005</v>
      </c>
      <c r="N8320" t="s">
        <v>50</v>
      </c>
      <c r="O8320">
        <v>5</v>
      </c>
      <c r="P8320" t="str" cm="1">
        <f t="array" ref="P8320">_xlfn.IFS(C8320&lt;25,"18-24", C8320&lt;=35,"25-35", C8320&lt;=50,"36-50",TRUE,"50+")</f>
        <v>36-50</v>
      </c>
      <c r="Q8320" t="str">
        <f t="shared" si="903"/>
        <v>repeat</v>
      </c>
      <c r="R8320" t="str">
        <f t="shared" si="904"/>
        <v>high value</v>
      </c>
      <c r="S8320" t="str">
        <f t="shared" si="905"/>
        <v>High</v>
      </c>
      <c r="T8320" t="str">
        <f t="shared" si="906"/>
        <v>Oct</v>
      </c>
      <c r="U8320">
        <f t="shared" si="907"/>
        <v>2024</v>
      </c>
      <c r="V8320" t="str">
        <f t="shared" si="908"/>
        <v>0-5</v>
      </c>
      <c r="W8320" t="str">
        <f t="shared" si="909"/>
        <v>Medium</v>
      </c>
    </row>
    <row r="8321" spans="1:23" x14ac:dyDescent="0.3">
      <c r="A8321">
        <v>608320</v>
      </c>
      <c r="B8321">
        <v>31105</v>
      </c>
      <c r="C8321">
        <v>41</v>
      </c>
      <c r="D8321" t="s">
        <v>4</v>
      </c>
      <c r="E8321" t="s">
        <v>15</v>
      </c>
      <c r="F8321" t="s">
        <v>22</v>
      </c>
      <c r="G8321" t="s">
        <v>25</v>
      </c>
      <c r="H8321" s="1">
        <v>45153</v>
      </c>
      <c r="I8321" t="s">
        <v>34</v>
      </c>
      <c r="J8321">
        <v>36</v>
      </c>
      <c r="K8321">
        <v>9.1999999999999993</v>
      </c>
      <c r="L8321">
        <v>881.43</v>
      </c>
      <c r="M8321">
        <v>98.54</v>
      </c>
      <c r="N8321" t="s">
        <v>47</v>
      </c>
      <c r="O8321">
        <v>1</v>
      </c>
      <c r="P8321" t="str" cm="1">
        <f t="array" ref="P8321">_xlfn.IFS(C8321&lt;25,"18-24", C8321&lt;=35,"25-35", C8321&lt;=50,"36-50",TRUE,"50+")</f>
        <v>36-50</v>
      </c>
      <c r="Q8321" t="str">
        <f t="shared" si="903"/>
        <v>new</v>
      </c>
      <c r="R8321" t="str">
        <f t="shared" si="904"/>
        <v>high value</v>
      </c>
      <c r="S8321" t="str">
        <f t="shared" si="905"/>
        <v>Low</v>
      </c>
      <c r="T8321" t="str">
        <f t="shared" si="906"/>
        <v>Aug</v>
      </c>
      <c r="U8321">
        <f t="shared" si="907"/>
        <v>2023</v>
      </c>
      <c r="V8321" t="str">
        <f t="shared" si="908"/>
        <v>5-10</v>
      </c>
      <c r="W8321" t="str">
        <f t="shared" si="909"/>
        <v>Medium</v>
      </c>
    </row>
    <row r="8322" spans="1:23" x14ac:dyDescent="0.3">
      <c r="A8322">
        <v>608321</v>
      </c>
      <c r="B8322">
        <v>61241</v>
      </c>
      <c r="C8322">
        <v>44</v>
      </c>
      <c r="D8322" t="s">
        <v>7</v>
      </c>
      <c r="E8322" t="s">
        <v>8</v>
      </c>
      <c r="F8322" t="s">
        <v>24</v>
      </c>
      <c r="G8322" t="s">
        <v>25</v>
      </c>
      <c r="H8322" s="1">
        <v>45442</v>
      </c>
      <c r="I8322" t="s">
        <v>34</v>
      </c>
      <c r="J8322">
        <v>56</v>
      </c>
      <c r="K8322">
        <v>9.1999999999999993</v>
      </c>
      <c r="L8322">
        <v>376.26</v>
      </c>
      <c r="M8322">
        <v>84.21</v>
      </c>
      <c r="N8322" t="s">
        <v>47</v>
      </c>
      <c r="O8322">
        <v>4</v>
      </c>
      <c r="P8322" t="str" cm="1">
        <f t="array" ref="P8322">_xlfn.IFS(C8322&lt;25,"18-24", C8322&lt;=35,"25-35", C8322&lt;=50,"36-50",TRUE,"50+")</f>
        <v>36-50</v>
      </c>
      <c r="Q8322" t="str">
        <f t="shared" si="903"/>
        <v>new</v>
      </c>
      <c r="R8322" t="str">
        <f t="shared" si="904"/>
        <v>medium</v>
      </c>
      <c r="S8322" t="str">
        <f t="shared" si="905"/>
        <v>medium</v>
      </c>
      <c r="T8322" t="str">
        <f t="shared" si="906"/>
        <v>May</v>
      </c>
      <c r="U8322">
        <f t="shared" si="907"/>
        <v>2024</v>
      </c>
      <c r="V8322" t="str">
        <f t="shared" si="908"/>
        <v>5-10</v>
      </c>
      <c r="W8322" t="str">
        <f t="shared" si="909"/>
        <v>Slow</v>
      </c>
    </row>
    <row r="8323" spans="1:23" x14ac:dyDescent="0.3">
      <c r="A8323">
        <v>608322</v>
      </c>
      <c r="B8323">
        <v>21166</v>
      </c>
      <c r="C8323">
        <v>20</v>
      </c>
      <c r="D8323" t="s">
        <v>7</v>
      </c>
      <c r="E8323" t="s">
        <v>5</v>
      </c>
      <c r="F8323" t="s">
        <v>24</v>
      </c>
      <c r="G8323" t="s">
        <v>21</v>
      </c>
      <c r="H8323" s="1">
        <v>45430</v>
      </c>
      <c r="I8323" t="s">
        <v>34</v>
      </c>
      <c r="J8323">
        <v>64</v>
      </c>
      <c r="K8323">
        <v>9.3000000000000007</v>
      </c>
      <c r="L8323">
        <v>333.23</v>
      </c>
      <c r="M8323">
        <v>83.33</v>
      </c>
      <c r="N8323" t="s">
        <v>50</v>
      </c>
      <c r="O8323">
        <v>4</v>
      </c>
      <c r="P8323" t="str" cm="1">
        <f t="array" ref="P8323">_xlfn.IFS(C8323&lt;25,"18-24", C8323&lt;=35,"25-35", C8323&lt;=50,"36-50",TRUE,"50+")</f>
        <v>18-24</v>
      </c>
      <c r="Q8323" t="str">
        <f t="shared" ref="Q8323:Q8386" si="910">IF(COUNTIF($B:$B,B8323)&gt;1,"repeat","new")</f>
        <v>new</v>
      </c>
      <c r="R8323" t="str">
        <f t="shared" ref="R8323:R8386" si="911">IF(L8323&gt;500,"high value",IF( L8323&gt;250,"medium","low"))</f>
        <v>medium</v>
      </c>
      <c r="S8323" t="str">
        <f t="shared" ref="S8323:S8386" si="912">IF(O8323&lt;=2,"Low",IF(O8323&lt;=4,"medium","High"))</f>
        <v>medium</v>
      </c>
      <c r="T8323" t="str">
        <f t="shared" ref="T8323:T8386" si="913">TEXT(H8323,"MMM")</f>
        <v>May</v>
      </c>
      <c r="U8323">
        <f t="shared" ref="U8323:U8386" si="914">YEAR(H8323)</f>
        <v>2024</v>
      </c>
      <c r="V8323" t="str">
        <f t="shared" ref="V8323:V8386" si="915">IF(K8323&lt;=5,"0-5",IF(K8323&lt;=10,"5-10",IF(K8323&lt;=15,"10-15","15+")))</f>
        <v>5-10</v>
      </c>
      <c r="W8323" t="str">
        <f t="shared" ref="W8323:W8386" si="916">IF(J8323&lt;=30,"Fast",IF(J8323&lt;=45,"Medium","Slow"))</f>
        <v>Slow</v>
      </c>
    </row>
    <row r="8324" spans="1:23" x14ac:dyDescent="0.3">
      <c r="A8324">
        <v>608323</v>
      </c>
      <c r="B8324">
        <v>25146</v>
      </c>
      <c r="C8324">
        <v>43</v>
      </c>
      <c r="D8324" t="s">
        <v>4</v>
      </c>
      <c r="E8324" t="s">
        <v>16</v>
      </c>
      <c r="F8324" t="s">
        <v>26</v>
      </c>
      <c r="G8324" t="s">
        <v>27</v>
      </c>
      <c r="H8324" s="1">
        <v>45542</v>
      </c>
      <c r="I8324" t="s">
        <v>33</v>
      </c>
      <c r="J8324">
        <v>52</v>
      </c>
      <c r="K8324">
        <v>6</v>
      </c>
      <c r="L8324">
        <v>852.65</v>
      </c>
      <c r="M8324">
        <v>55.9</v>
      </c>
      <c r="N8324" t="s">
        <v>48</v>
      </c>
      <c r="O8324">
        <v>3</v>
      </c>
      <c r="P8324" t="str" cm="1">
        <f t="array" ref="P8324">_xlfn.IFS(C8324&lt;25,"18-24", C8324&lt;=35,"25-35", C8324&lt;=50,"36-50",TRUE,"50+")</f>
        <v>36-50</v>
      </c>
      <c r="Q8324" t="str">
        <f t="shared" si="910"/>
        <v>new</v>
      </c>
      <c r="R8324" t="str">
        <f t="shared" si="911"/>
        <v>high value</v>
      </c>
      <c r="S8324" t="str">
        <f t="shared" si="912"/>
        <v>medium</v>
      </c>
      <c r="T8324" t="str">
        <f t="shared" si="913"/>
        <v>Sep</v>
      </c>
      <c r="U8324">
        <f t="shared" si="914"/>
        <v>2024</v>
      </c>
      <c r="V8324" t="str">
        <f t="shared" si="915"/>
        <v>5-10</v>
      </c>
      <c r="W8324" t="str">
        <f t="shared" si="916"/>
        <v>Slow</v>
      </c>
    </row>
    <row r="8325" spans="1:23" x14ac:dyDescent="0.3">
      <c r="A8325">
        <v>608324</v>
      </c>
      <c r="B8325">
        <v>36362</v>
      </c>
      <c r="C8325">
        <v>19</v>
      </c>
      <c r="D8325" t="s">
        <v>7</v>
      </c>
      <c r="E8325" t="s">
        <v>8</v>
      </c>
      <c r="F8325" t="s">
        <v>19</v>
      </c>
      <c r="G8325" t="s">
        <v>27</v>
      </c>
      <c r="H8325" s="1">
        <v>45591</v>
      </c>
      <c r="I8325" t="s">
        <v>34</v>
      </c>
      <c r="J8325">
        <v>47</v>
      </c>
      <c r="K8325">
        <v>5.8</v>
      </c>
      <c r="L8325">
        <v>770.64</v>
      </c>
      <c r="M8325">
        <v>52.01</v>
      </c>
      <c r="N8325" t="s">
        <v>47</v>
      </c>
      <c r="O8325">
        <v>4</v>
      </c>
      <c r="P8325" t="str" cm="1">
        <f t="array" ref="P8325">_xlfn.IFS(C8325&lt;25,"18-24", C8325&lt;=35,"25-35", C8325&lt;=50,"36-50",TRUE,"50+")</f>
        <v>18-24</v>
      </c>
      <c r="Q8325" t="str">
        <f t="shared" si="910"/>
        <v>repeat</v>
      </c>
      <c r="R8325" t="str">
        <f t="shared" si="911"/>
        <v>high value</v>
      </c>
      <c r="S8325" t="str">
        <f t="shared" si="912"/>
        <v>medium</v>
      </c>
      <c r="T8325" t="str">
        <f t="shared" si="913"/>
        <v>Oct</v>
      </c>
      <c r="U8325">
        <f t="shared" si="914"/>
        <v>2024</v>
      </c>
      <c r="V8325" t="str">
        <f t="shared" si="915"/>
        <v>5-10</v>
      </c>
      <c r="W8325" t="str">
        <f t="shared" si="916"/>
        <v>Slow</v>
      </c>
    </row>
    <row r="8326" spans="1:23" x14ac:dyDescent="0.3">
      <c r="A8326">
        <v>608325</v>
      </c>
      <c r="B8326">
        <v>20768</v>
      </c>
      <c r="C8326">
        <v>40</v>
      </c>
      <c r="D8326" t="s">
        <v>7</v>
      </c>
      <c r="E8326" t="s">
        <v>16</v>
      </c>
      <c r="F8326" t="s">
        <v>24</v>
      </c>
      <c r="G8326" t="s">
        <v>21</v>
      </c>
      <c r="H8326" s="1">
        <v>45195</v>
      </c>
      <c r="I8326" t="s">
        <v>34</v>
      </c>
      <c r="J8326">
        <v>31</v>
      </c>
      <c r="K8326">
        <v>8.3000000000000007</v>
      </c>
      <c r="L8326">
        <v>993.7</v>
      </c>
      <c r="M8326">
        <v>106.84</v>
      </c>
      <c r="N8326" t="s">
        <v>49</v>
      </c>
      <c r="O8326">
        <v>1</v>
      </c>
      <c r="P8326" t="str" cm="1">
        <f t="array" ref="P8326">_xlfn.IFS(C8326&lt;25,"18-24", C8326&lt;=35,"25-35", C8326&lt;=50,"36-50",TRUE,"50+")</f>
        <v>36-50</v>
      </c>
      <c r="Q8326" t="str">
        <f t="shared" si="910"/>
        <v>new</v>
      </c>
      <c r="R8326" t="str">
        <f t="shared" si="911"/>
        <v>high value</v>
      </c>
      <c r="S8326" t="str">
        <f t="shared" si="912"/>
        <v>Low</v>
      </c>
      <c r="T8326" t="str">
        <f t="shared" si="913"/>
        <v>Sep</v>
      </c>
      <c r="U8326">
        <f t="shared" si="914"/>
        <v>2023</v>
      </c>
      <c r="V8326" t="str">
        <f t="shared" si="915"/>
        <v>5-10</v>
      </c>
      <c r="W8326" t="str">
        <f t="shared" si="916"/>
        <v>Medium</v>
      </c>
    </row>
    <row r="8327" spans="1:23" x14ac:dyDescent="0.3">
      <c r="A8327">
        <v>608326</v>
      </c>
      <c r="B8327">
        <v>52383</v>
      </c>
      <c r="C8327">
        <v>20</v>
      </c>
      <c r="D8327" t="s">
        <v>7</v>
      </c>
      <c r="E8327" t="s">
        <v>5</v>
      </c>
      <c r="F8327" t="s">
        <v>22</v>
      </c>
      <c r="G8327" t="s">
        <v>21</v>
      </c>
      <c r="H8327" s="1">
        <v>44959</v>
      </c>
      <c r="I8327" t="s">
        <v>33</v>
      </c>
      <c r="J8327">
        <v>88</v>
      </c>
      <c r="K8327">
        <v>11.3</v>
      </c>
      <c r="L8327">
        <v>187.62</v>
      </c>
      <c r="M8327">
        <v>102.13</v>
      </c>
      <c r="N8327" t="s">
        <v>47</v>
      </c>
      <c r="O8327">
        <v>1</v>
      </c>
      <c r="P8327" t="str" cm="1">
        <f t="array" ref="P8327">_xlfn.IFS(C8327&lt;25,"18-24", C8327&lt;=35,"25-35", C8327&lt;=50,"36-50",TRUE,"50+")</f>
        <v>18-24</v>
      </c>
      <c r="Q8327" t="str">
        <f t="shared" si="910"/>
        <v>new</v>
      </c>
      <c r="R8327" t="str">
        <f t="shared" si="911"/>
        <v>low</v>
      </c>
      <c r="S8327" t="str">
        <f t="shared" si="912"/>
        <v>Low</v>
      </c>
      <c r="T8327" t="str">
        <f t="shared" si="913"/>
        <v>Feb</v>
      </c>
      <c r="U8327">
        <f t="shared" si="914"/>
        <v>2023</v>
      </c>
      <c r="V8327" t="str">
        <f t="shared" si="915"/>
        <v>10-15</v>
      </c>
      <c r="W8327" t="str">
        <f t="shared" si="916"/>
        <v>Slow</v>
      </c>
    </row>
    <row r="8328" spans="1:23" x14ac:dyDescent="0.3">
      <c r="A8328">
        <v>608327</v>
      </c>
      <c r="B8328">
        <v>25323</v>
      </c>
      <c r="C8328">
        <v>45</v>
      </c>
      <c r="D8328" t="s">
        <v>4</v>
      </c>
      <c r="E8328" t="s">
        <v>11</v>
      </c>
      <c r="F8328" t="s">
        <v>32</v>
      </c>
      <c r="G8328" t="s">
        <v>31</v>
      </c>
      <c r="H8328" s="1">
        <v>45624</v>
      </c>
      <c r="I8328" t="s">
        <v>33</v>
      </c>
      <c r="J8328">
        <v>54</v>
      </c>
      <c r="K8328">
        <v>3.5</v>
      </c>
      <c r="L8328">
        <v>577.33000000000004</v>
      </c>
      <c r="M8328">
        <v>44.46</v>
      </c>
      <c r="N8328" t="s">
        <v>49</v>
      </c>
      <c r="O8328">
        <v>4</v>
      </c>
      <c r="P8328" t="str" cm="1">
        <f t="array" ref="P8328">_xlfn.IFS(C8328&lt;25,"18-24", C8328&lt;=35,"25-35", C8328&lt;=50,"36-50",TRUE,"50+")</f>
        <v>36-50</v>
      </c>
      <c r="Q8328" t="str">
        <f t="shared" si="910"/>
        <v>new</v>
      </c>
      <c r="R8328" t="str">
        <f t="shared" si="911"/>
        <v>high value</v>
      </c>
      <c r="S8328" t="str">
        <f t="shared" si="912"/>
        <v>medium</v>
      </c>
      <c r="T8328" t="str">
        <f t="shared" si="913"/>
        <v>Nov</v>
      </c>
      <c r="U8328">
        <f t="shared" si="914"/>
        <v>2024</v>
      </c>
      <c r="V8328" t="str">
        <f t="shared" si="915"/>
        <v>0-5</v>
      </c>
      <c r="W8328" t="str">
        <f t="shared" si="916"/>
        <v>Slow</v>
      </c>
    </row>
    <row r="8329" spans="1:23" x14ac:dyDescent="0.3">
      <c r="A8329">
        <v>608328</v>
      </c>
      <c r="B8329">
        <v>97897</v>
      </c>
      <c r="C8329">
        <v>51</v>
      </c>
      <c r="D8329" t="s">
        <v>7</v>
      </c>
      <c r="E8329" t="s">
        <v>16</v>
      </c>
      <c r="F8329" t="s">
        <v>19</v>
      </c>
      <c r="G8329" t="s">
        <v>29</v>
      </c>
      <c r="H8329" s="1">
        <v>45179</v>
      </c>
      <c r="I8329" t="s">
        <v>33</v>
      </c>
      <c r="J8329">
        <v>43</v>
      </c>
      <c r="K8329">
        <v>13.4</v>
      </c>
      <c r="L8329">
        <v>456.59</v>
      </c>
      <c r="M8329">
        <v>92.55</v>
      </c>
      <c r="N8329" t="s">
        <v>48</v>
      </c>
      <c r="O8329">
        <v>3</v>
      </c>
      <c r="P8329" t="str" cm="1">
        <f t="array" ref="P8329">_xlfn.IFS(C8329&lt;25,"18-24", C8329&lt;=35,"25-35", C8329&lt;=50,"36-50",TRUE,"50+")</f>
        <v>50+</v>
      </c>
      <c r="Q8329" t="str">
        <f t="shared" si="910"/>
        <v>repeat</v>
      </c>
      <c r="R8329" t="str">
        <f t="shared" si="911"/>
        <v>medium</v>
      </c>
      <c r="S8329" t="str">
        <f t="shared" si="912"/>
        <v>medium</v>
      </c>
      <c r="T8329" t="str">
        <f t="shared" si="913"/>
        <v>Sep</v>
      </c>
      <c r="U8329">
        <f t="shared" si="914"/>
        <v>2023</v>
      </c>
      <c r="V8329" t="str">
        <f t="shared" si="915"/>
        <v>10-15</v>
      </c>
      <c r="W8329" t="str">
        <f t="shared" si="916"/>
        <v>Medium</v>
      </c>
    </row>
    <row r="8330" spans="1:23" x14ac:dyDescent="0.3">
      <c r="A8330">
        <v>608329</v>
      </c>
      <c r="B8330">
        <v>56806</v>
      </c>
      <c r="C8330">
        <v>34</v>
      </c>
      <c r="D8330" t="s">
        <v>7</v>
      </c>
      <c r="E8330" t="s">
        <v>13</v>
      </c>
      <c r="F8330" t="s">
        <v>19</v>
      </c>
      <c r="G8330" t="s">
        <v>21</v>
      </c>
      <c r="H8330" s="1">
        <v>44759</v>
      </c>
      <c r="I8330" t="s">
        <v>33</v>
      </c>
      <c r="J8330">
        <v>36</v>
      </c>
      <c r="K8330">
        <v>1</v>
      </c>
      <c r="L8330">
        <v>1191.6300000000001</v>
      </c>
      <c r="M8330">
        <v>51.7</v>
      </c>
      <c r="N8330" t="s">
        <v>50</v>
      </c>
      <c r="O8330">
        <v>5</v>
      </c>
      <c r="P8330" t="str" cm="1">
        <f t="array" ref="P8330">_xlfn.IFS(C8330&lt;25,"18-24", C8330&lt;=35,"25-35", C8330&lt;=50,"36-50",TRUE,"50+")</f>
        <v>25-35</v>
      </c>
      <c r="Q8330" t="str">
        <f t="shared" si="910"/>
        <v>new</v>
      </c>
      <c r="R8330" t="str">
        <f t="shared" si="911"/>
        <v>high value</v>
      </c>
      <c r="S8330" t="str">
        <f t="shared" si="912"/>
        <v>High</v>
      </c>
      <c r="T8330" t="str">
        <f t="shared" si="913"/>
        <v>Jul</v>
      </c>
      <c r="U8330">
        <f t="shared" si="914"/>
        <v>2022</v>
      </c>
      <c r="V8330" t="str">
        <f t="shared" si="915"/>
        <v>0-5</v>
      </c>
      <c r="W8330" t="str">
        <f t="shared" si="916"/>
        <v>Medium</v>
      </c>
    </row>
    <row r="8331" spans="1:23" x14ac:dyDescent="0.3">
      <c r="A8331">
        <v>608330</v>
      </c>
      <c r="B8331">
        <v>93883</v>
      </c>
      <c r="C8331">
        <v>21</v>
      </c>
      <c r="D8331" t="s">
        <v>7</v>
      </c>
      <c r="E8331" t="s">
        <v>13</v>
      </c>
      <c r="F8331" t="s">
        <v>30</v>
      </c>
      <c r="G8331" t="s">
        <v>29</v>
      </c>
      <c r="H8331" s="1">
        <v>44849</v>
      </c>
      <c r="I8331" t="s">
        <v>34</v>
      </c>
      <c r="J8331">
        <v>67</v>
      </c>
      <c r="K8331">
        <v>13.4</v>
      </c>
      <c r="L8331">
        <v>1341.97</v>
      </c>
      <c r="M8331">
        <v>36.020000000000003</v>
      </c>
      <c r="N8331" t="s">
        <v>49</v>
      </c>
      <c r="O8331">
        <v>3</v>
      </c>
      <c r="P8331" t="str" cm="1">
        <f t="array" ref="P8331">_xlfn.IFS(C8331&lt;25,"18-24", C8331&lt;=35,"25-35", C8331&lt;=50,"36-50",TRUE,"50+")</f>
        <v>18-24</v>
      </c>
      <c r="Q8331" t="str">
        <f t="shared" si="910"/>
        <v>new</v>
      </c>
      <c r="R8331" t="str">
        <f t="shared" si="911"/>
        <v>high value</v>
      </c>
      <c r="S8331" t="str">
        <f t="shared" si="912"/>
        <v>medium</v>
      </c>
      <c r="T8331" t="str">
        <f t="shared" si="913"/>
        <v>Oct</v>
      </c>
      <c r="U8331">
        <f t="shared" si="914"/>
        <v>2022</v>
      </c>
      <c r="V8331" t="str">
        <f t="shared" si="915"/>
        <v>10-15</v>
      </c>
      <c r="W8331" t="str">
        <f t="shared" si="916"/>
        <v>Slow</v>
      </c>
    </row>
    <row r="8332" spans="1:23" x14ac:dyDescent="0.3">
      <c r="A8332">
        <v>608331</v>
      </c>
      <c r="B8332">
        <v>38997</v>
      </c>
      <c r="C8332">
        <v>48</v>
      </c>
      <c r="D8332" t="s">
        <v>7</v>
      </c>
      <c r="E8332" t="s">
        <v>13</v>
      </c>
      <c r="F8332" t="s">
        <v>24</v>
      </c>
      <c r="G8332" t="s">
        <v>25</v>
      </c>
      <c r="H8332" s="1">
        <v>44615</v>
      </c>
      <c r="I8332" t="s">
        <v>33</v>
      </c>
      <c r="J8332">
        <v>78</v>
      </c>
      <c r="K8332">
        <v>12.9</v>
      </c>
      <c r="L8332">
        <v>1128.01</v>
      </c>
      <c r="M8332">
        <v>20.18</v>
      </c>
      <c r="N8332" t="s">
        <v>49</v>
      </c>
      <c r="O8332">
        <v>1</v>
      </c>
      <c r="P8332" t="str" cm="1">
        <f t="array" ref="P8332">_xlfn.IFS(C8332&lt;25,"18-24", C8332&lt;=35,"25-35", C8332&lt;=50,"36-50",TRUE,"50+")</f>
        <v>36-50</v>
      </c>
      <c r="Q8332" t="str">
        <f t="shared" si="910"/>
        <v>new</v>
      </c>
      <c r="R8332" t="str">
        <f t="shared" si="911"/>
        <v>high value</v>
      </c>
      <c r="S8332" t="str">
        <f t="shared" si="912"/>
        <v>Low</v>
      </c>
      <c r="T8332" t="str">
        <f t="shared" si="913"/>
        <v>Feb</v>
      </c>
      <c r="U8332">
        <f t="shared" si="914"/>
        <v>2022</v>
      </c>
      <c r="V8332" t="str">
        <f t="shared" si="915"/>
        <v>10-15</v>
      </c>
      <c r="W8332" t="str">
        <f t="shared" si="916"/>
        <v>Slow</v>
      </c>
    </row>
    <row r="8333" spans="1:23" x14ac:dyDescent="0.3">
      <c r="A8333">
        <v>608332</v>
      </c>
      <c r="B8333">
        <v>14231</v>
      </c>
      <c r="C8333">
        <v>40</v>
      </c>
      <c r="D8333" t="s">
        <v>7</v>
      </c>
      <c r="E8333" t="s">
        <v>5</v>
      </c>
      <c r="F8333" t="s">
        <v>32</v>
      </c>
      <c r="G8333" t="s">
        <v>31</v>
      </c>
      <c r="H8333" s="1">
        <v>45620</v>
      </c>
      <c r="I8333" t="s">
        <v>34</v>
      </c>
      <c r="J8333">
        <v>77</v>
      </c>
      <c r="K8333">
        <v>2.4</v>
      </c>
      <c r="L8333">
        <v>910.96</v>
      </c>
      <c r="M8333">
        <v>43.85</v>
      </c>
      <c r="N8333" t="s">
        <v>47</v>
      </c>
      <c r="O8333">
        <v>4</v>
      </c>
      <c r="P8333" t="str" cm="1">
        <f t="array" ref="P8333">_xlfn.IFS(C8333&lt;25,"18-24", C8333&lt;=35,"25-35", C8333&lt;=50,"36-50",TRUE,"50+")</f>
        <v>36-50</v>
      </c>
      <c r="Q8333" t="str">
        <f t="shared" si="910"/>
        <v>new</v>
      </c>
      <c r="R8333" t="str">
        <f t="shared" si="911"/>
        <v>high value</v>
      </c>
      <c r="S8333" t="str">
        <f t="shared" si="912"/>
        <v>medium</v>
      </c>
      <c r="T8333" t="str">
        <f t="shared" si="913"/>
        <v>Nov</v>
      </c>
      <c r="U8333">
        <f t="shared" si="914"/>
        <v>2024</v>
      </c>
      <c r="V8333" t="str">
        <f t="shared" si="915"/>
        <v>0-5</v>
      </c>
      <c r="W8333" t="str">
        <f t="shared" si="916"/>
        <v>Slow</v>
      </c>
    </row>
    <row r="8334" spans="1:23" x14ac:dyDescent="0.3">
      <c r="A8334">
        <v>608333</v>
      </c>
      <c r="B8334">
        <v>28960</v>
      </c>
      <c r="C8334">
        <v>35</v>
      </c>
      <c r="D8334" t="s">
        <v>4</v>
      </c>
      <c r="E8334" t="s">
        <v>5</v>
      </c>
      <c r="F8334" t="s">
        <v>24</v>
      </c>
      <c r="G8334" t="s">
        <v>27</v>
      </c>
      <c r="H8334" s="1">
        <v>45024</v>
      </c>
      <c r="I8334" t="s">
        <v>33</v>
      </c>
      <c r="J8334">
        <v>61</v>
      </c>
      <c r="K8334">
        <v>14.9</v>
      </c>
      <c r="L8334">
        <v>859.57</v>
      </c>
      <c r="M8334">
        <v>84.13</v>
      </c>
      <c r="N8334" t="s">
        <v>48</v>
      </c>
      <c r="O8334">
        <v>3</v>
      </c>
      <c r="P8334" t="str" cm="1">
        <f t="array" ref="P8334">_xlfn.IFS(C8334&lt;25,"18-24", C8334&lt;=35,"25-35", C8334&lt;=50,"36-50",TRUE,"50+")</f>
        <v>25-35</v>
      </c>
      <c r="Q8334" t="str">
        <f t="shared" si="910"/>
        <v>repeat</v>
      </c>
      <c r="R8334" t="str">
        <f t="shared" si="911"/>
        <v>high value</v>
      </c>
      <c r="S8334" t="str">
        <f t="shared" si="912"/>
        <v>medium</v>
      </c>
      <c r="T8334" t="str">
        <f t="shared" si="913"/>
        <v>Apr</v>
      </c>
      <c r="U8334">
        <f t="shared" si="914"/>
        <v>2023</v>
      </c>
      <c r="V8334" t="str">
        <f t="shared" si="915"/>
        <v>10-15</v>
      </c>
      <c r="W8334" t="str">
        <f t="shared" si="916"/>
        <v>Slow</v>
      </c>
    </row>
    <row r="8335" spans="1:23" x14ac:dyDescent="0.3">
      <c r="A8335">
        <v>608334</v>
      </c>
      <c r="B8335">
        <v>72750</v>
      </c>
      <c r="C8335">
        <v>19</v>
      </c>
      <c r="D8335" t="s">
        <v>7</v>
      </c>
      <c r="E8335" t="s">
        <v>11</v>
      </c>
      <c r="F8335" t="s">
        <v>26</v>
      </c>
      <c r="G8335" t="s">
        <v>23</v>
      </c>
      <c r="H8335" s="1">
        <v>45095</v>
      </c>
      <c r="I8335" t="s">
        <v>33</v>
      </c>
      <c r="J8335">
        <v>54</v>
      </c>
      <c r="K8335">
        <v>7.8</v>
      </c>
      <c r="L8335">
        <v>939.56</v>
      </c>
      <c r="M8335">
        <v>72.77</v>
      </c>
      <c r="N8335" t="s">
        <v>49</v>
      </c>
      <c r="O8335">
        <v>2</v>
      </c>
      <c r="P8335" t="str" cm="1">
        <f t="array" ref="P8335">_xlfn.IFS(C8335&lt;25,"18-24", C8335&lt;=35,"25-35", C8335&lt;=50,"36-50",TRUE,"50+")</f>
        <v>18-24</v>
      </c>
      <c r="Q8335" t="str">
        <f t="shared" si="910"/>
        <v>new</v>
      </c>
      <c r="R8335" t="str">
        <f t="shared" si="911"/>
        <v>high value</v>
      </c>
      <c r="S8335" t="str">
        <f t="shared" si="912"/>
        <v>Low</v>
      </c>
      <c r="T8335" t="str">
        <f t="shared" si="913"/>
        <v>Jun</v>
      </c>
      <c r="U8335">
        <f t="shared" si="914"/>
        <v>2023</v>
      </c>
      <c r="V8335" t="str">
        <f t="shared" si="915"/>
        <v>5-10</v>
      </c>
      <c r="W8335" t="str">
        <f t="shared" si="916"/>
        <v>Slow</v>
      </c>
    </row>
    <row r="8336" spans="1:23" x14ac:dyDescent="0.3">
      <c r="A8336">
        <v>608335</v>
      </c>
      <c r="B8336">
        <v>39772</v>
      </c>
      <c r="C8336">
        <v>18</v>
      </c>
      <c r="D8336" t="s">
        <v>7</v>
      </c>
      <c r="E8336" t="s">
        <v>16</v>
      </c>
      <c r="F8336" t="s">
        <v>19</v>
      </c>
      <c r="G8336" t="s">
        <v>29</v>
      </c>
      <c r="H8336" s="1">
        <v>45012</v>
      </c>
      <c r="I8336" t="s">
        <v>33</v>
      </c>
      <c r="J8336">
        <v>53</v>
      </c>
      <c r="K8336">
        <v>14</v>
      </c>
      <c r="L8336">
        <v>1189.3</v>
      </c>
      <c r="M8336">
        <v>20.79</v>
      </c>
      <c r="N8336" t="s">
        <v>48</v>
      </c>
      <c r="O8336">
        <v>1</v>
      </c>
      <c r="P8336" t="str" cm="1">
        <f t="array" ref="P8336">_xlfn.IFS(C8336&lt;25,"18-24", C8336&lt;=35,"25-35", C8336&lt;=50,"36-50",TRUE,"50+")</f>
        <v>18-24</v>
      </c>
      <c r="Q8336" t="str">
        <f t="shared" si="910"/>
        <v>new</v>
      </c>
      <c r="R8336" t="str">
        <f t="shared" si="911"/>
        <v>high value</v>
      </c>
      <c r="S8336" t="str">
        <f t="shared" si="912"/>
        <v>Low</v>
      </c>
      <c r="T8336" t="str">
        <f t="shared" si="913"/>
        <v>Mar</v>
      </c>
      <c r="U8336">
        <f t="shared" si="914"/>
        <v>2023</v>
      </c>
      <c r="V8336" t="str">
        <f t="shared" si="915"/>
        <v>10-15</v>
      </c>
      <c r="W8336" t="str">
        <f t="shared" si="916"/>
        <v>Slow</v>
      </c>
    </row>
    <row r="8337" spans="1:23" x14ac:dyDescent="0.3">
      <c r="A8337">
        <v>608336</v>
      </c>
      <c r="B8337">
        <v>59923</v>
      </c>
      <c r="C8337">
        <v>34</v>
      </c>
      <c r="D8337" t="s">
        <v>4</v>
      </c>
      <c r="E8337" t="s">
        <v>5</v>
      </c>
      <c r="F8337" t="s">
        <v>30</v>
      </c>
      <c r="G8337" t="s">
        <v>23</v>
      </c>
      <c r="H8337" s="1">
        <v>44862</v>
      </c>
      <c r="I8337" t="s">
        <v>33</v>
      </c>
      <c r="J8337">
        <v>75</v>
      </c>
      <c r="K8337">
        <v>3.7</v>
      </c>
      <c r="L8337">
        <v>1119.1500000000001</v>
      </c>
      <c r="M8337">
        <v>82.61</v>
      </c>
      <c r="N8337" t="s">
        <v>50</v>
      </c>
      <c r="O8337">
        <v>3</v>
      </c>
      <c r="P8337" t="str" cm="1">
        <f t="array" ref="P8337">_xlfn.IFS(C8337&lt;25,"18-24", C8337&lt;=35,"25-35", C8337&lt;=50,"36-50",TRUE,"50+")</f>
        <v>25-35</v>
      </c>
      <c r="Q8337" t="str">
        <f t="shared" si="910"/>
        <v>new</v>
      </c>
      <c r="R8337" t="str">
        <f t="shared" si="911"/>
        <v>high value</v>
      </c>
      <c r="S8337" t="str">
        <f t="shared" si="912"/>
        <v>medium</v>
      </c>
      <c r="T8337" t="str">
        <f t="shared" si="913"/>
        <v>Oct</v>
      </c>
      <c r="U8337">
        <f t="shared" si="914"/>
        <v>2022</v>
      </c>
      <c r="V8337" t="str">
        <f t="shared" si="915"/>
        <v>0-5</v>
      </c>
      <c r="W8337" t="str">
        <f t="shared" si="916"/>
        <v>Slow</v>
      </c>
    </row>
    <row r="8338" spans="1:23" x14ac:dyDescent="0.3">
      <c r="A8338">
        <v>608337</v>
      </c>
      <c r="B8338">
        <v>90019</v>
      </c>
      <c r="C8338">
        <v>34</v>
      </c>
      <c r="D8338" t="s">
        <v>4</v>
      </c>
      <c r="E8338" t="s">
        <v>8</v>
      </c>
      <c r="F8338" t="s">
        <v>28</v>
      </c>
      <c r="G8338" t="s">
        <v>31</v>
      </c>
      <c r="H8338" s="1">
        <v>45006</v>
      </c>
      <c r="I8338" t="s">
        <v>33</v>
      </c>
      <c r="J8338">
        <v>57</v>
      </c>
      <c r="K8338">
        <v>2.4</v>
      </c>
      <c r="L8338">
        <v>1468.42</v>
      </c>
      <c r="M8338">
        <v>106.79</v>
      </c>
      <c r="N8338" t="s">
        <v>47</v>
      </c>
      <c r="O8338">
        <v>5</v>
      </c>
      <c r="P8338" t="str" cm="1">
        <f t="array" ref="P8338">_xlfn.IFS(C8338&lt;25,"18-24", C8338&lt;=35,"25-35", C8338&lt;=50,"36-50",TRUE,"50+")</f>
        <v>25-35</v>
      </c>
      <c r="Q8338" t="str">
        <f t="shared" si="910"/>
        <v>new</v>
      </c>
      <c r="R8338" t="str">
        <f t="shared" si="911"/>
        <v>high value</v>
      </c>
      <c r="S8338" t="str">
        <f t="shared" si="912"/>
        <v>High</v>
      </c>
      <c r="T8338" t="str">
        <f t="shared" si="913"/>
        <v>Mar</v>
      </c>
      <c r="U8338">
        <f t="shared" si="914"/>
        <v>2023</v>
      </c>
      <c r="V8338" t="str">
        <f t="shared" si="915"/>
        <v>0-5</v>
      </c>
      <c r="W8338" t="str">
        <f t="shared" si="916"/>
        <v>Slow</v>
      </c>
    </row>
    <row r="8339" spans="1:23" x14ac:dyDescent="0.3">
      <c r="A8339">
        <v>608338</v>
      </c>
      <c r="B8339">
        <v>57867</v>
      </c>
      <c r="C8339">
        <v>54</v>
      </c>
      <c r="D8339" t="s">
        <v>4</v>
      </c>
      <c r="E8339" t="s">
        <v>15</v>
      </c>
      <c r="F8339" t="s">
        <v>24</v>
      </c>
      <c r="G8339" t="s">
        <v>31</v>
      </c>
      <c r="H8339" s="1">
        <v>45435</v>
      </c>
      <c r="I8339" t="s">
        <v>34</v>
      </c>
      <c r="J8339">
        <v>35</v>
      </c>
      <c r="K8339">
        <v>8.4</v>
      </c>
      <c r="L8339">
        <v>1181.32</v>
      </c>
      <c r="M8339">
        <v>78.12</v>
      </c>
      <c r="N8339" t="s">
        <v>50</v>
      </c>
      <c r="O8339">
        <v>1</v>
      </c>
      <c r="P8339" t="str" cm="1">
        <f t="array" ref="P8339">_xlfn.IFS(C8339&lt;25,"18-24", C8339&lt;=35,"25-35", C8339&lt;=50,"36-50",TRUE,"50+")</f>
        <v>50+</v>
      </c>
      <c r="Q8339" t="str">
        <f t="shared" si="910"/>
        <v>new</v>
      </c>
      <c r="R8339" t="str">
        <f t="shared" si="911"/>
        <v>high value</v>
      </c>
      <c r="S8339" t="str">
        <f t="shared" si="912"/>
        <v>Low</v>
      </c>
      <c r="T8339" t="str">
        <f t="shared" si="913"/>
        <v>May</v>
      </c>
      <c r="U8339">
        <f t="shared" si="914"/>
        <v>2024</v>
      </c>
      <c r="V8339" t="str">
        <f t="shared" si="915"/>
        <v>5-10</v>
      </c>
      <c r="W8339" t="str">
        <f t="shared" si="916"/>
        <v>Medium</v>
      </c>
    </row>
    <row r="8340" spans="1:23" x14ac:dyDescent="0.3">
      <c r="A8340">
        <v>608339</v>
      </c>
      <c r="B8340">
        <v>85804</v>
      </c>
      <c r="C8340">
        <v>20</v>
      </c>
      <c r="D8340" t="s">
        <v>7</v>
      </c>
      <c r="E8340" t="s">
        <v>16</v>
      </c>
      <c r="F8340" t="s">
        <v>19</v>
      </c>
      <c r="G8340" t="s">
        <v>21</v>
      </c>
      <c r="H8340" s="1">
        <v>45074</v>
      </c>
      <c r="I8340" t="s">
        <v>34</v>
      </c>
      <c r="J8340">
        <v>77</v>
      </c>
      <c r="K8340">
        <v>9.5</v>
      </c>
      <c r="L8340">
        <v>902.09</v>
      </c>
      <c r="M8340">
        <v>51.48</v>
      </c>
      <c r="N8340" t="s">
        <v>49</v>
      </c>
      <c r="O8340">
        <v>5</v>
      </c>
      <c r="P8340" t="str" cm="1">
        <f t="array" ref="P8340">_xlfn.IFS(C8340&lt;25,"18-24", C8340&lt;=35,"25-35", C8340&lt;=50,"36-50",TRUE,"50+")</f>
        <v>18-24</v>
      </c>
      <c r="Q8340" t="str">
        <f t="shared" si="910"/>
        <v>new</v>
      </c>
      <c r="R8340" t="str">
        <f t="shared" si="911"/>
        <v>high value</v>
      </c>
      <c r="S8340" t="str">
        <f t="shared" si="912"/>
        <v>High</v>
      </c>
      <c r="T8340" t="str">
        <f t="shared" si="913"/>
        <v>May</v>
      </c>
      <c r="U8340">
        <f t="shared" si="914"/>
        <v>2023</v>
      </c>
      <c r="V8340" t="str">
        <f t="shared" si="915"/>
        <v>5-10</v>
      </c>
      <c r="W8340" t="str">
        <f t="shared" si="916"/>
        <v>Slow</v>
      </c>
    </row>
    <row r="8341" spans="1:23" x14ac:dyDescent="0.3">
      <c r="A8341">
        <v>608340</v>
      </c>
      <c r="B8341">
        <v>66419</v>
      </c>
      <c r="C8341">
        <v>63</v>
      </c>
      <c r="D8341" t="s">
        <v>4</v>
      </c>
      <c r="E8341" t="s">
        <v>11</v>
      </c>
      <c r="F8341" t="s">
        <v>18</v>
      </c>
      <c r="G8341" t="s">
        <v>29</v>
      </c>
      <c r="H8341" s="1">
        <v>45382</v>
      </c>
      <c r="I8341" t="s">
        <v>34</v>
      </c>
      <c r="J8341">
        <v>30</v>
      </c>
      <c r="K8341">
        <v>13.7</v>
      </c>
      <c r="L8341">
        <v>771.08</v>
      </c>
      <c r="M8341">
        <v>79.92</v>
      </c>
      <c r="N8341" t="s">
        <v>50</v>
      </c>
      <c r="O8341">
        <v>2</v>
      </c>
      <c r="P8341" t="str" cm="1">
        <f t="array" ref="P8341">_xlfn.IFS(C8341&lt;25,"18-24", C8341&lt;=35,"25-35", C8341&lt;=50,"36-50",TRUE,"50+")</f>
        <v>50+</v>
      </c>
      <c r="Q8341" t="str">
        <f t="shared" si="910"/>
        <v>new</v>
      </c>
      <c r="R8341" t="str">
        <f t="shared" si="911"/>
        <v>high value</v>
      </c>
      <c r="S8341" t="str">
        <f t="shared" si="912"/>
        <v>Low</v>
      </c>
      <c r="T8341" t="str">
        <f t="shared" si="913"/>
        <v>Mar</v>
      </c>
      <c r="U8341">
        <f t="shared" si="914"/>
        <v>2024</v>
      </c>
      <c r="V8341" t="str">
        <f t="shared" si="915"/>
        <v>10-15</v>
      </c>
      <c r="W8341" t="str">
        <f t="shared" si="916"/>
        <v>Fast</v>
      </c>
    </row>
    <row r="8342" spans="1:23" x14ac:dyDescent="0.3">
      <c r="A8342">
        <v>608341</v>
      </c>
      <c r="B8342">
        <v>27279</v>
      </c>
      <c r="C8342">
        <v>48</v>
      </c>
      <c r="D8342" t="s">
        <v>4</v>
      </c>
      <c r="E8342" t="s">
        <v>16</v>
      </c>
      <c r="F8342" t="s">
        <v>30</v>
      </c>
      <c r="G8342" t="s">
        <v>31</v>
      </c>
      <c r="H8342" s="1">
        <v>44891</v>
      </c>
      <c r="I8342" t="s">
        <v>33</v>
      </c>
      <c r="J8342">
        <v>61</v>
      </c>
      <c r="K8342">
        <v>6.4</v>
      </c>
      <c r="L8342">
        <v>331.62</v>
      </c>
      <c r="M8342">
        <v>102.83</v>
      </c>
      <c r="N8342" t="s">
        <v>48</v>
      </c>
      <c r="O8342">
        <v>3</v>
      </c>
      <c r="P8342" t="str" cm="1">
        <f t="array" ref="P8342">_xlfn.IFS(C8342&lt;25,"18-24", C8342&lt;=35,"25-35", C8342&lt;=50,"36-50",TRUE,"50+")</f>
        <v>36-50</v>
      </c>
      <c r="Q8342" t="str">
        <f t="shared" si="910"/>
        <v>repeat</v>
      </c>
      <c r="R8342" t="str">
        <f t="shared" si="911"/>
        <v>medium</v>
      </c>
      <c r="S8342" t="str">
        <f t="shared" si="912"/>
        <v>medium</v>
      </c>
      <c r="T8342" t="str">
        <f t="shared" si="913"/>
        <v>Nov</v>
      </c>
      <c r="U8342">
        <f t="shared" si="914"/>
        <v>2022</v>
      </c>
      <c r="V8342" t="str">
        <f t="shared" si="915"/>
        <v>5-10</v>
      </c>
      <c r="W8342" t="str">
        <f t="shared" si="916"/>
        <v>Slow</v>
      </c>
    </row>
    <row r="8343" spans="1:23" x14ac:dyDescent="0.3">
      <c r="A8343">
        <v>608342</v>
      </c>
      <c r="B8343">
        <v>98009</v>
      </c>
      <c r="C8343">
        <v>52</v>
      </c>
      <c r="D8343" t="s">
        <v>7</v>
      </c>
      <c r="E8343" t="s">
        <v>5</v>
      </c>
      <c r="F8343" t="s">
        <v>26</v>
      </c>
      <c r="G8343" t="s">
        <v>23</v>
      </c>
      <c r="H8343" s="1">
        <v>44623</v>
      </c>
      <c r="I8343" t="s">
        <v>34</v>
      </c>
      <c r="J8343">
        <v>33</v>
      </c>
      <c r="K8343">
        <v>13.3</v>
      </c>
      <c r="L8343">
        <v>583.87</v>
      </c>
      <c r="M8343">
        <v>86.53</v>
      </c>
      <c r="N8343" t="s">
        <v>47</v>
      </c>
      <c r="O8343">
        <v>2</v>
      </c>
      <c r="P8343" t="str" cm="1">
        <f t="array" ref="P8343">_xlfn.IFS(C8343&lt;25,"18-24", C8343&lt;=35,"25-35", C8343&lt;=50,"36-50",TRUE,"50+")</f>
        <v>50+</v>
      </c>
      <c r="Q8343" t="str">
        <f t="shared" si="910"/>
        <v>new</v>
      </c>
      <c r="R8343" t="str">
        <f t="shared" si="911"/>
        <v>high value</v>
      </c>
      <c r="S8343" t="str">
        <f t="shared" si="912"/>
        <v>Low</v>
      </c>
      <c r="T8343" t="str">
        <f t="shared" si="913"/>
        <v>Mar</v>
      </c>
      <c r="U8343">
        <f t="shared" si="914"/>
        <v>2022</v>
      </c>
      <c r="V8343" t="str">
        <f t="shared" si="915"/>
        <v>10-15</v>
      </c>
      <c r="W8343" t="str">
        <f t="shared" si="916"/>
        <v>Medium</v>
      </c>
    </row>
    <row r="8344" spans="1:23" x14ac:dyDescent="0.3">
      <c r="A8344">
        <v>608343</v>
      </c>
      <c r="B8344">
        <v>89368</v>
      </c>
      <c r="C8344">
        <v>45</v>
      </c>
      <c r="D8344" t="s">
        <v>7</v>
      </c>
      <c r="E8344" t="s">
        <v>16</v>
      </c>
      <c r="F8344" t="s">
        <v>24</v>
      </c>
      <c r="G8344" t="s">
        <v>21</v>
      </c>
      <c r="H8344" s="1">
        <v>45186</v>
      </c>
      <c r="I8344" t="s">
        <v>33</v>
      </c>
      <c r="J8344">
        <v>76</v>
      </c>
      <c r="K8344">
        <v>13.5</v>
      </c>
      <c r="L8344">
        <v>252.94</v>
      </c>
      <c r="M8344">
        <v>84.48</v>
      </c>
      <c r="N8344" t="s">
        <v>50</v>
      </c>
      <c r="O8344">
        <v>1</v>
      </c>
      <c r="P8344" t="str" cm="1">
        <f t="array" ref="P8344">_xlfn.IFS(C8344&lt;25,"18-24", C8344&lt;=35,"25-35", C8344&lt;=50,"36-50",TRUE,"50+")</f>
        <v>36-50</v>
      </c>
      <c r="Q8344" t="str">
        <f t="shared" si="910"/>
        <v>new</v>
      </c>
      <c r="R8344" t="str">
        <f t="shared" si="911"/>
        <v>medium</v>
      </c>
      <c r="S8344" t="str">
        <f t="shared" si="912"/>
        <v>Low</v>
      </c>
      <c r="T8344" t="str">
        <f t="shared" si="913"/>
        <v>Sep</v>
      </c>
      <c r="U8344">
        <f t="shared" si="914"/>
        <v>2023</v>
      </c>
      <c r="V8344" t="str">
        <f t="shared" si="915"/>
        <v>10-15</v>
      </c>
      <c r="W8344" t="str">
        <f t="shared" si="916"/>
        <v>Slow</v>
      </c>
    </row>
    <row r="8345" spans="1:23" x14ac:dyDescent="0.3">
      <c r="A8345">
        <v>608344</v>
      </c>
      <c r="B8345">
        <v>90330</v>
      </c>
      <c r="C8345">
        <v>23</v>
      </c>
      <c r="D8345" t="s">
        <v>7</v>
      </c>
      <c r="E8345" t="s">
        <v>8</v>
      </c>
      <c r="F8345" t="s">
        <v>19</v>
      </c>
      <c r="G8345" t="s">
        <v>23</v>
      </c>
      <c r="H8345" s="1">
        <v>45633</v>
      </c>
      <c r="I8345" t="s">
        <v>33</v>
      </c>
      <c r="J8345">
        <v>35</v>
      </c>
      <c r="K8345">
        <v>12</v>
      </c>
      <c r="L8345">
        <v>1331.06</v>
      </c>
      <c r="M8345">
        <v>119.7</v>
      </c>
      <c r="N8345" t="s">
        <v>48</v>
      </c>
      <c r="O8345">
        <v>3</v>
      </c>
      <c r="P8345" t="str" cm="1">
        <f t="array" ref="P8345">_xlfn.IFS(C8345&lt;25,"18-24", C8345&lt;=35,"25-35", C8345&lt;=50,"36-50",TRUE,"50+")</f>
        <v>18-24</v>
      </c>
      <c r="Q8345" t="str">
        <f t="shared" si="910"/>
        <v>new</v>
      </c>
      <c r="R8345" t="str">
        <f t="shared" si="911"/>
        <v>high value</v>
      </c>
      <c r="S8345" t="str">
        <f t="shared" si="912"/>
        <v>medium</v>
      </c>
      <c r="T8345" t="str">
        <f t="shared" si="913"/>
        <v>Dec</v>
      </c>
      <c r="U8345">
        <f t="shared" si="914"/>
        <v>2024</v>
      </c>
      <c r="V8345" t="str">
        <f t="shared" si="915"/>
        <v>10-15</v>
      </c>
      <c r="W8345" t="str">
        <f t="shared" si="916"/>
        <v>Medium</v>
      </c>
    </row>
    <row r="8346" spans="1:23" x14ac:dyDescent="0.3">
      <c r="A8346">
        <v>608345</v>
      </c>
      <c r="B8346">
        <v>79352</v>
      </c>
      <c r="C8346">
        <v>64</v>
      </c>
      <c r="D8346" t="s">
        <v>7</v>
      </c>
      <c r="E8346" t="s">
        <v>15</v>
      </c>
      <c r="F8346" t="s">
        <v>26</v>
      </c>
      <c r="G8346" t="s">
        <v>21</v>
      </c>
      <c r="H8346" s="1">
        <v>45600</v>
      </c>
      <c r="I8346" t="s">
        <v>34</v>
      </c>
      <c r="J8346">
        <v>58</v>
      </c>
      <c r="K8346">
        <v>6.1</v>
      </c>
      <c r="L8346">
        <v>416.67</v>
      </c>
      <c r="M8346">
        <v>75.7</v>
      </c>
      <c r="N8346" t="s">
        <v>50</v>
      </c>
      <c r="O8346">
        <v>4</v>
      </c>
      <c r="P8346" t="str" cm="1">
        <f t="array" ref="P8346">_xlfn.IFS(C8346&lt;25,"18-24", C8346&lt;=35,"25-35", C8346&lt;=50,"36-50",TRUE,"50+")</f>
        <v>50+</v>
      </c>
      <c r="Q8346" t="str">
        <f t="shared" si="910"/>
        <v>new</v>
      </c>
      <c r="R8346" t="str">
        <f t="shared" si="911"/>
        <v>medium</v>
      </c>
      <c r="S8346" t="str">
        <f t="shared" si="912"/>
        <v>medium</v>
      </c>
      <c r="T8346" t="str">
        <f t="shared" si="913"/>
        <v>Nov</v>
      </c>
      <c r="U8346">
        <f t="shared" si="914"/>
        <v>2024</v>
      </c>
      <c r="V8346" t="str">
        <f t="shared" si="915"/>
        <v>5-10</v>
      </c>
      <c r="W8346" t="str">
        <f t="shared" si="916"/>
        <v>Slow</v>
      </c>
    </row>
    <row r="8347" spans="1:23" x14ac:dyDescent="0.3">
      <c r="A8347">
        <v>608346</v>
      </c>
      <c r="B8347">
        <v>44177</v>
      </c>
      <c r="C8347">
        <v>52</v>
      </c>
      <c r="D8347" t="s">
        <v>4</v>
      </c>
      <c r="E8347" t="s">
        <v>8</v>
      </c>
      <c r="F8347" t="s">
        <v>19</v>
      </c>
      <c r="G8347" t="s">
        <v>23</v>
      </c>
      <c r="H8347" s="1">
        <v>45523</v>
      </c>
      <c r="I8347" t="s">
        <v>33</v>
      </c>
      <c r="J8347">
        <v>33</v>
      </c>
      <c r="K8347">
        <v>9.8000000000000007</v>
      </c>
      <c r="L8347">
        <v>338.08</v>
      </c>
      <c r="M8347">
        <v>52.76</v>
      </c>
      <c r="N8347" t="s">
        <v>50</v>
      </c>
      <c r="O8347">
        <v>3</v>
      </c>
      <c r="P8347" t="str" cm="1">
        <f t="array" ref="P8347">_xlfn.IFS(C8347&lt;25,"18-24", C8347&lt;=35,"25-35", C8347&lt;=50,"36-50",TRUE,"50+")</f>
        <v>50+</v>
      </c>
      <c r="Q8347" t="str">
        <f t="shared" si="910"/>
        <v>repeat</v>
      </c>
      <c r="R8347" t="str">
        <f t="shared" si="911"/>
        <v>medium</v>
      </c>
      <c r="S8347" t="str">
        <f t="shared" si="912"/>
        <v>medium</v>
      </c>
      <c r="T8347" t="str">
        <f t="shared" si="913"/>
        <v>Aug</v>
      </c>
      <c r="U8347">
        <f t="shared" si="914"/>
        <v>2024</v>
      </c>
      <c r="V8347" t="str">
        <f t="shared" si="915"/>
        <v>5-10</v>
      </c>
      <c r="W8347" t="str">
        <f t="shared" si="916"/>
        <v>Medium</v>
      </c>
    </row>
    <row r="8348" spans="1:23" x14ac:dyDescent="0.3">
      <c r="A8348">
        <v>608347</v>
      </c>
      <c r="B8348">
        <v>82576</v>
      </c>
      <c r="C8348">
        <v>59</v>
      </c>
      <c r="D8348" t="s">
        <v>7</v>
      </c>
      <c r="E8348" t="s">
        <v>11</v>
      </c>
      <c r="F8348" t="s">
        <v>19</v>
      </c>
      <c r="G8348" t="s">
        <v>21</v>
      </c>
      <c r="H8348" s="1">
        <v>44939</v>
      </c>
      <c r="I8348" t="s">
        <v>33</v>
      </c>
      <c r="J8348">
        <v>32</v>
      </c>
      <c r="K8348">
        <v>12.9</v>
      </c>
      <c r="L8348">
        <v>1380.83</v>
      </c>
      <c r="M8348">
        <v>52.83</v>
      </c>
      <c r="N8348" t="s">
        <v>48</v>
      </c>
      <c r="O8348">
        <v>5</v>
      </c>
      <c r="P8348" t="str" cm="1">
        <f t="array" ref="P8348">_xlfn.IFS(C8348&lt;25,"18-24", C8348&lt;=35,"25-35", C8348&lt;=50,"36-50",TRUE,"50+")</f>
        <v>50+</v>
      </c>
      <c r="Q8348" t="str">
        <f t="shared" si="910"/>
        <v>new</v>
      </c>
      <c r="R8348" t="str">
        <f t="shared" si="911"/>
        <v>high value</v>
      </c>
      <c r="S8348" t="str">
        <f t="shared" si="912"/>
        <v>High</v>
      </c>
      <c r="T8348" t="str">
        <f t="shared" si="913"/>
        <v>Jan</v>
      </c>
      <c r="U8348">
        <f t="shared" si="914"/>
        <v>2023</v>
      </c>
      <c r="V8348" t="str">
        <f t="shared" si="915"/>
        <v>10-15</v>
      </c>
      <c r="W8348" t="str">
        <f t="shared" si="916"/>
        <v>Medium</v>
      </c>
    </row>
    <row r="8349" spans="1:23" x14ac:dyDescent="0.3">
      <c r="A8349">
        <v>608348</v>
      </c>
      <c r="B8349">
        <v>14952</v>
      </c>
      <c r="C8349">
        <v>30</v>
      </c>
      <c r="D8349" t="s">
        <v>4</v>
      </c>
      <c r="E8349" t="s">
        <v>11</v>
      </c>
      <c r="F8349" t="s">
        <v>19</v>
      </c>
      <c r="G8349" t="s">
        <v>21</v>
      </c>
      <c r="H8349" s="1">
        <v>45245</v>
      </c>
      <c r="I8349" t="s">
        <v>34</v>
      </c>
      <c r="J8349">
        <v>21</v>
      </c>
      <c r="K8349">
        <v>1</v>
      </c>
      <c r="L8349">
        <v>1449.75</v>
      </c>
      <c r="M8349">
        <v>72.739999999999995</v>
      </c>
      <c r="N8349" t="s">
        <v>47</v>
      </c>
      <c r="O8349">
        <v>3</v>
      </c>
      <c r="P8349" t="str" cm="1">
        <f t="array" ref="P8349">_xlfn.IFS(C8349&lt;25,"18-24", C8349&lt;=35,"25-35", C8349&lt;=50,"36-50",TRUE,"50+")</f>
        <v>25-35</v>
      </c>
      <c r="Q8349" t="str">
        <f t="shared" si="910"/>
        <v>new</v>
      </c>
      <c r="R8349" t="str">
        <f t="shared" si="911"/>
        <v>high value</v>
      </c>
      <c r="S8349" t="str">
        <f t="shared" si="912"/>
        <v>medium</v>
      </c>
      <c r="T8349" t="str">
        <f t="shared" si="913"/>
        <v>Nov</v>
      </c>
      <c r="U8349">
        <f t="shared" si="914"/>
        <v>2023</v>
      </c>
      <c r="V8349" t="str">
        <f t="shared" si="915"/>
        <v>0-5</v>
      </c>
      <c r="W8349" t="str">
        <f t="shared" si="916"/>
        <v>Fast</v>
      </c>
    </row>
    <row r="8350" spans="1:23" x14ac:dyDescent="0.3">
      <c r="A8350">
        <v>608349</v>
      </c>
      <c r="B8350">
        <v>96970</v>
      </c>
      <c r="C8350">
        <v>23</v>
      </c>
      <c r="D8350" t="s">
        <v>7</v>
      </c>
      <c r="E8350" t="s">
        <v>13</v>
      </c>
      <c r="F8350" t="s">
        <v>24</v>
      </c>
      <c r="G8350" t="s">
        <v>27</v>
      </c>
      <c r="H8350" s="1">
        <v>44658</v>
      </c>
      <c r="I8350" t="s">
        <v>33</v>
      </c>
      <c r="J8350">
        <v>23</v>
      </c>
      <c r="K8350">
        <v>3.5</v>
      </c>
      <c r="L8350">
        <v>535.39</v>
      </c>
      <c r="M8350">
        <v>35.299999999999997</v>
      </c>
      <c r="N8350" t="s">
        <v>49</v>
      </c>
      <c r="O8350">
        <v>4</v>
      </c>
      <c r="P8350" t="str" cm="1">
        <f t="array" ref="P8350">_xlfn.IFS(C8350&lt;25,"18-24", C8350&lt;=35,"25-35", C8350&lt;=50,"36-50",TRUE,"50+")</f>
        <v>18-24</v>
      </c>
      <c r="Q8350" t="str">
        <f t="shared" si="910"/>
        <v>new</v>
      </c>
      <c r="R8350" t="str">
        <f t="shared" si="911"/>
        <v>high value</v>
      </c>
      <c r="S8350" t="str">
        <f t="shared" si="912"/>
        <v>medium</v>
      </c>
      <c r="T8350" t="str">
        <f t="shared" si="913"/>
        <v>Apr</v>
      </c>
      <c r="U8350">
        <f t="shared" si="914"/>
        <v>2022</v>
      </c>
      <c r="V8350" t="str">
        <f t="shared" si="915"/>
        <v>0-5</v>
      </c>
      <c r="W8350" t="str">
        <f t="shared" si="916"/>
        <v>Fast</v>
      </c>
    </row>
    <row r="8351" spans="1:23" x14ac:dyDescent="0.3">
      <c r="A8351">
        <v>608350</v>
      </c>
      <c r="B8351">
        <v>64562</v>
      </c>
      <c r="C8351">
        <v>61</v>
      </c>
      <c r="D8351" t="s">
        <v>7</v>
      </c>
      <c r="E8351" t="s">
        <v>15</v>
      </c>
      <c r="F8351" t="s">
        <v>19</v>
      </c>
      <c r="G8351" t="s">
        <v>29</v>
      </c>
      <c r="H8351" s="1">
        <v>45299</v>
      </c>
      <c r="I8351" t="s">
        <v>33</v>
      </c>
      <c r="J8351">
        <v>52</v>
      </c>
      <c r="K8351">
        <v>4.2</v>
      </c>
      <c r="L8351">
        <v>340.6</v>
      </c>
      <c r="M8351">
        <v>34.299999999999997</v>
      </c>
      <c r="N8351" t="s">
        <v>47</v>
      </c>
      <c r="O8351">
        <v>3</v>
      </c>
      <c r="P8351" t="str" cm="1">
        <f t="array" ref="P8351">_xlfn.IFS(C8351&lt;25,"18-24", C8351&lt;=35,"25-35", C8351&lt;=50,"36-50",TRUE,"50+")</f>
        <v>50+</v>
      </c>
      <c r="Q8351" t="str">
        <f t="shared" si="910"/>
        <v>new</v>
      </c>
      <c r="R8351" t="str">
        <f t="shared" si="911"/>
        <v>medium</v>
      </c>
      <c r="S8351" t="str">
        <f t="shared" si="912"/>
        <v>medium</v>
      </c>
      <c r="T8351" t="str">
        <f t="shared" si="913"/>
        <v>Jan</v>
      </c>
      <c r="U8351">
        <f t="shared" si="914"/>
        <v>2024</v>
      </c>
      <c r="V8351" t="str">
        <f t="shared" si="915"/>
        <v>0-5</v>
      </c>
      <c r="W8351" t="str">
        <f t="shared" si="916"/>
        <v>Slow</v>
      </c>
    </row>
    <row r="8352" spans="1:23" x14ac:dyDescent="0.3">
      <c r="A8352">
        <v>608351</v>
      </c>
      <c r="B8352">
        <v>90092</v>
      </c>
      <c r="C8352">
        <v>30</v>
      </c>
      <c r="D8352" t="s">
        <v>4</v>
      </c>
      <c r="E8352" t="s">
        <v>16</v>
      </c>
      <c r="F8352" t="s">
        <v>30</v>
      </c>
      <c r="G8352" t="s">
        <v>21</v>
      </c>
      <c r="H8352" s="1">
        <v>45132</v>
      </c>
      <c r="I8352" t="s">
        <v>33</v>
      </c>
      <c r="J8352">
        <v>50</v>
      </c>
      <c r="K8352">
        <v>4.7</v>
      </c>
      <c r="L8352">
        <v>615.72</v>
      </c>
      <c r="M8352">
        <v>69.53</v>
      </c>
      <c r="N8352" t="s">
        <v>47</v>
      </c>
      <c r="O8352">
        <v>1</v>
      </c>
      <c r="P8352" t="str" cm="1">
        <f t="array" ref="P8352">_xlfn.IFS(C8352&lt;25,"18-24", C8352&lt;=35,"25-35", C8352&lt;=50,"36-50",TRUE,"50+")</f>
        <v>25-35</v>
      </c>
      <c r="Q8352" t="str">
        <f t="shared" si="910"/>
        <v>new</v>
      </c>
      <c r="R8352" t="str">
        <f t="shared" si="911"/>
        <v>high value</v>
      </c>
      <c r="S8352" t="str">
        <f t="shared" si="912"/>
        <v>Low</v>
      </c>
      <c r="T8352" t="str">
        <f t="shared" si="913"/>
        <v>Jul</v>
      </c>
      <c r="U8352">
        <f t="shared" si="914"/>
        <v>2023</v>
      </c>
      <c r="V8352" t="str">
        <f t="shared" si="915"/>
        <v>0-5</v>
      </c>
      <c r="W8352" t="str">
        <f t="shared" si="916"/>
        <v>Slow</v>
      </c>
    </row>
    <row r="8353" spans="1:23" x14ac:dyDescent="0.3">
      <c r="A8353">
        <v>608352</v>
      </c>
      <c r="B8353">
        <v>27942</v>
      </c>
      <c r="C8353">
        <v>51</v>
      </c>
      <c r="D8353" t="s">
        <v>7</v>
      </c>
      <c r="E8353" t="s">
        <v>16</v>
      </c>
      <c r="F8353" t="s">
        <v>28</v>
      </c>
      <c r="G8353" t="s">
        <v>31</v>
      </c>
      <c r="H8353" s="1">
        <v>44567</v>
      </c>
      <c r="I8353" t="s">
        <v>34</v>
      </c>
      <c r="J8353">
        <v>47</v>
      </c>
      <c r="K8353">
        <v>2.5</v>
      </c>
      <c r="L8353">
        <v>527.27</v>
      </c>
      <c r="M8353">
        <v>69.17</v>
      </c>
      <c r="N8353" t="s">
        <v>48</v>
      </c>
      <c r="O8353">
        <v>4</v>
      </c>
      <c r="P8353" t="str" cm="1">
        <f t="array" ref="P8353">_xlfn.IFS(C8353&lt;25,"18-24", C8353&lt;=35,"25-35", C8353&lt;=50,"36-50",TRUE,"50+")</f>
        <v>50+</v>
      </c>
      <c r="Q8353" t="str">
        <f t="shared" si="910"/>
        <v>new</v>
      </c>
      <c r="R8353" t="str">
        <f t="shared" si="911"/>
        <v>high value</v>
      </c>
      <c r="S8353" t="str">
        <f t="shared" si="912"/>
        <v>medium</v>
      </c>
      <c r="T8353" t="str">
        <f t="shared" si="913"/>
        <v>Jan</v>
      </c>
      <c r="U8353">
        <f t="shared" si="914"/>
        <v>2022</v>
      </c>
      <c r="V8353" t="str">
        <f t="shared" si="915"/>
        <v>0-5</v>
      </c>
      <c r="W8353" t="str">
        <f t="shared" si="916"/>
        <v>Slow</v>
      </c>
    </row>
    <row r="8354" spans="1:23" x14ac:dyDescent="0.3">
      <c r="A8354">
        <v>608353</v>
      </c>
      <c r="B8354">
        <v>58630</v>
      </c>
      <c r="C8354">
        <v>41</v>
      </c>
      <c r="D8354" t="s">
        <v>4</v>
      </c>
      <c r="E8354" t="s">
        <v>5</v>
      </c>
      <c r="F8354" t="s">
        <v>32</v>
      </c>
      <c r="G8354" t="s">
        <v>25</v>
      </c>
      <c r="H8354" s="1">
        <v>44835</v>
      </c>
      <c r="I8354" t="s">
        <v>34</v>
      </c>
      <c r="J8354">
        <v>84</v>
      </c>
      <c r="K8354">
        <v>8.9</v>
      </c>
      <c r="L8354">
        <v>595.88</v>
      </c>
      <c r="M8354">
        <v>26.13</v>
      </c>
      <c r="N8354" t="s">
        <v>47</v>
      </c>
      <c r="O8354">
        <v>3</v>
      </c>
      <c r="P8354" t="str" cm="1">
        <f t="array" ref="P8354">_xlfn.IFS(C8354&lt;25,"18-24", C8354&lt;=35,"25-35", C8354&lt;=50,"36-50",TRUE,"50+")</f>
        <v>36-50</v>
      </c>
      <c r="Q8354" t="str">
        <f t="shared" si="910"/>
        <v>new</v>
      </c>
      <c r="R8354" t="str">
        <f t="shared" si="911"/>
        <v>high value</v>
      </c>
      <c r="S8354" t="str">
        <f t="shared" si="912"/>
        <v>medium</v>
      </c>
      <c r="T8354" t="str">
        <f t="shared" si="913"/>
        <v>Oct</v>
      </c>
      <c r="U8354">
        <f t="shared" si="914"/>
        <v>2022</v>
      </c>
      <c r="V8354" t="str">
        <f t="shared" si="915"/>
        <v>5-10</v>
      </c>
      <c r="W8354" t="str">
        <f t="shared" si="916"/>
        <v>Slow</v>
      </c>
    </row>
    <row r="8355" spans="1:23" x14ac:dyDescent="0.3">
      <c r="A8355">
        <v>608354</v>
      </c>
      <c r="B8355">
        <v>75879</v>
      </c>
      <c r="C8355">
        <v>18</v>
      </c>
      <c r="D8355" t="s">
        <v>4</v>
      </c>
      <c r="E8355" t="s">
        <v>16</v>
      </c>
      <c r="F8355" t="s">
        <v>26</v>
      </c>
      <c r="G8355" t="s">
        <v>21</v>
      </c>
      <c r="H8355" s="1">
        <v>45067</v>
      </c>
      <c r="I8355" t="s">
        <v>33</v>
      </c>
      <c r="J8355">
        <v>58</v>
      </c>
      <c r="K8355">
        <v>6.8</v>
      </c>
      <c r="L8355">
        <v>1428.83</v>
      </c>
      <c r="M8355">
        <v>59.21</v>
      </c>
      <c r="N8355" t="s">
        <v>47</v>
      </c>
      <c r="O8355">
        <v>4</v>
      </c>
      <c r="P8355" t="str" cm="1">
        <f t="array" ref="P8355">_xlfn.IFS(C8355&lt;25,"18-24", C8355&lt;=35,"25-35", C8355&lt;=50,"36-50",TRUE,"50+")</f>
        <v>18-24</v>
      </c>
      <c r="Q8355" t="str">
        <f t="shared" si="910"/>
        <v>new</v>
      </c>
      <c r="R8355" t="str">
        <f t="shared" si="911"/>
        <v>high value</v>
      </c>
      <c r="S8355" t="str">
        <f t="shared" si="912"/>
        <v>medium</v>
      </c>
      <c r="T8355" t="str">
        <f t="shared" si="913"/>
        <v>May</v>
      </c>
      <c r="U8355">
        <f t="shared" si="914"/>
        <v>2023</v>
      </c>
      <c r="V8355" t="str">
        <f t="shared" si="915"/>
        <v>5-10</v>
      </c>
      <c r="W8355" t="str">
        <f t="shared" si="916"/>
        <v>Slow</v>
      </c>
    </row>
    <row r="8356" spans="1:23" x14ac:dyDescent="0.3">
      <c r="A8356">
        <v>608355</v>
      </c>
      <c r="B8356">
        <v>27558</v>
      </c>
      <c r="C8356">
        <v>46</v>
      </c>
      <c r="D8356" t="s">
        <v>7</v>
      </c>
      <c r="E8356" t="s">
        <v>13</v>
      </c>
      <c r="F8356" t="s">
        <v>18</v>
      </c>
      <c r="G8356" t="s">
        <v>25</v>
      </c>
      <c r="H8356" s="1">
        <v>45502</v>
      </c>
      <c r="I8356" t="s">
        <v>34</v>
      </c>
      <c r="J8356">
        <v>23</v>
      </c>
      <c r="K8356">
        <v>3.7</v>
      </c>
      <c r="L8356">
        <v>716.33</v>
      </c>
      <c r="M8356">
        <v>43.66</v>
      </c>
      <c r="N8356" t="s">
        <v>48</v>
      </c>
      <c r="O8356">
        <v>3</v>
      </c>
      <c r="P8356" t="str" cm="1">
        <f t="array" ref="P8356">_xlfn.IFS(C8356&lt;25,"18-24", C8356&lt;=35,"25-35", C8356&lt;=50,"36-50",TRUE,"50+")</f>
        <v>36-50</v>
      </c>
      <c r="Q8356" t="str">
        <f t="shared" si="910"/>
        <v>new</v>
      </c>
      <c r="R8356" t="str">
        <f t="shared" si="911"/>
        <v>high value</v>
      </c>
      <c r="S8356" t="str">
        <f t="shared" si="912"/>
        <v>medium</v>
      </c>
      <c r="T8356" t="str">
        <f t="shared" si="913"/>
        <v>Jul</v>
      </c>
      <c r="U8356">
        <f t="shared" si="914"/>
        <v>2024</v>
      </c>
      <c r="V8356" t="str">
        <f t="shared" si="915"/>
        <v>0-5</v>
      </c>
      <c r="W8356" t="str">
        <f t="shared" si="916"/>
        <v>Fast</v>
      </c>
    </row>
    <row r="8357" spans="1:23" x14ac:dyDescent="0.3">
      <c r="A8357">
        <v>608356</v>
      </c>
      <c r="B8357">
        <v>15982</v>
      </c>
      <c r="C8357">
        <v>62</v>
      </c>
      <c r="D8357" t="s">
        <v>7</v>
      </c>
      <c r="E8357" t="s">
        <v>15</v>
      </c>
      <c r="F8357" t="s">
        <v>26</v>
      </c>
      <c r="G8357" t="s">
        <v>25</v>
      </c>
      <c r="H8357" s="1">
        <v>45362</v>
      </c>
      <c r="I8357" t="s">
        <v>34</v>
      </c>
      <c r="J8357">
        <v>28</v>
      </c>
      <c r="K8357">
        <v>5.2</v>
      </c>
      <c r="L8357">
        <v>893.74</v>
      </c>
      <c r="M8357">
        <v>75.510000000000005</v>
      </c>
      <c r="N8357" t="s">
        <v>47</v>
      </c>
      <c r="O8357">
        <v>5</v>
      </c>
      <c r="P8357" t="str" cm="1">
        <f t="array" ref="P8357">_xlfn.IFS(C8357&lt;25,"18-24", C8357&lt;=35,"25-35", C8357&lt;=50,"36-50",TRUE,"50+")</f>
        <v>50+</v>
      </c>
      <c r="Q8357" t="str">
        <f t="shared" si="910"/>
        <v>new</v>
      </c>
      <c r="R8357" t="str">
        <f t="shared" si="911"/>
        <v>high value</v>
      </c>
      <c r="S8357" t="str">
        <f t="shared" si="912"/>
        <v>High</v>
      </c>
      <c r="T8357" t="str">
        <f t="shared" si="913"/>
        <v>Mar</v>
      </c>
      <c r="U8357">
        <f t="shared" si="914"/>
        <v>2024</v>
      </c>
      <c r="V8357" t="str">
        <f t="shared" si="915"/>
        <v>5-10</v>
      </c>
      <c r="W8357" t="str">
        <f t="shared" si="916"/>
        <v>Fast</v>
      </c>
    </row>
    <row r="8358" spans="1:23" x14ac:dyDescent="0.3">
      <c r="A8358">
        <v>608357</v>
      </c>
      <c r="B8358">
        <v>32889</v>
      </c>
      <c r="C8358">
        <v>55</v>
      </c>
      <c r="D8358" t="s">
        <v>4</v>
      </c>
      <c r="E8358" t="s">
        <v>5</v>
      </c>
      <c r="F8358" t="s">
        <v>18</v>
      </c>
      <c r="G8358" t="s">
        <v>23</v>
      </c>
      <c r="H8358" s="1">
        <v>45460</v>
      </c>
      <c r="I8358" t="s">
        <v>33</v>
      </c>
      <c r="J8358">
        <v>21</v>
      </c>
      <c r="K8358">
        <v>9.3000000000000007</v>
      </c>
      <c r="L8358">
        <v>237.36</v>
      </c>
      <c r="M8358">
        <v>91.8</v>
      </c>
      <c r="N8358" t="s">
        <v>49</v>
      </c>
      <c r="O8358">
        <v>1</v>
      </c>
      <c r="P8358" t="str" cm="1">
        <f t="array" ref="P8358">_xlfn.IFS(C8358&lt;25,"18-24", C8358&lt;=35,"25-35", C8358&lt;=50,"36-50",TRUE,"50+")</f>
        <v>50+</v>
      </c>
      <c r="Q8358" t="str">
        <f t="shared" si="910"/>
        <v>new</v>
      </c>
      <c r="R8358" t="str">
        <f t="shared" si="911"/>
        <v>low</v>
      </c>
      <c r="S8358" t="str">
        <f t="shared" si="912"/>
        <v>Low</v>
      </c>
      <c r="T8358" t="str">
        <f t="shared" si="913"/>
        <v>Jun</v>
      </c>
      <c r="U8358">
        <f t="shared" si="914"/>
        <v>2024</v>
      </c>
      <c r="V8358" t="str">
        <f t="shared" si="915"/>
        <v>5-10</v>
      </c>
      <c r="W8358" t="str">
        <f t="shared" si="916"/>
        <v>Fast</v>
      </c>
    </row>
    <row r="8359" spans="1:23" x14ac:dyDescent="0.3">
      <c r="A8359">
        <v>608358</v>
      </c>
      <c r="B8359">
        <v>45404</v>
      </c>
      <c r="C8359">
        <v>53</v>
      </c>
      <c r="D8359" t="s">
        <v>7</v>
      </c>
      <c r="E8359" t="s">
        <v>5</v>
      </c>
      <c r="F8359" t="s">
        <v>19</v>
      </c>
      <c r="G8359" t="s">
        <v>29</v>
      </c>
      <c r="H8359" s="1">
        <v>45207</v>
      </c>
      <c r="I8359" t="s">
        <v>34</v>
      </c>
      <c r="J8359">
        <v>81</v>
      </c>
      <c r="K8359">
        <v>3.3</v>
      </c>
      <c r="L8359">
        <v>496.65</v>
      </c>
      <c r="M8359">
        <v>73.98</v>
      </c>
      <c r="N8359" t="s">
        <v>48</v>
      </c>
      <c r="O8359">
        <v>4</v>
      </c>
      <c r="P8359" t="str" cm="1">
        <f t="array" ref="P8359">_xlfn.IFS(C8359&lt;25,"18-24", C8359&lt;=35,"25-35", C8359&lt;=50,"36-50",TRUE,"50+")</f>
        <v>50+</v>
      </c>
      <c r="Q8359" t="str">
        <f t="shared" si="910"/>
        <v>new</v>
      </c>
      <c r="R8359" t="str">
        <f t="shared" si="911"/>
        <v>medium</v>
      </c>
      <c r="S8359" t="str">
        <f t="shared" si="912"/>
        <v>medium</v>
      </c>
      <c r="T8359" t="str">
        <f t="shared" si="913"/>
        <v>Oct</v>
      </c>
      <c r="U8359">
        <f t="shared" si="914"/>
        <v>2023</v>
      </c>
      <c r="V8359" t="str">
        <f t="shared" si="915"/>
        <v>0-5</v>
      </c>
      <c r="W8359" t="str">
        <f t="shared" si="916"/>
        <v>Slow</v>
      </c>
    </row>
    <row r="8360" spans="1:23" x14ac:dyDescent="0.3">
      <c r="A8360">
        <v>608359</v>
      </c>
      <c r="B8360">
        <v>82536</v>
      </c>
      <c r="C8360">
        <v>56</v>
      </c>
      <c r="D8360" t="s">
        <v>7</v>
      </c>
      <c r="E8360" t="s">
        <v>5</v>
      </c>
      <c r="F8360" t="s">
        <v>30</v>
      </c>
      <c r="G8360" t="s">
        <v>31</v>
      </c>
      <c r="H8360" s="1">
        <v>44996</v>
      </c>
      <c r="I8360" t="s">
        <v>33</v>
      </c>
      <c r="J8360">
        <v>62</v>
      </c>
      <c r="K8360">
        <v>8.9</v>
      </c>
      <c r="L8360">
        <v>729.63</v>
      </c>
      <c r="M8360">
        <v>70.459999999999994</v>
      </c>
      <c r="N8360" t="s">
        <v>48</v>
      </c>
      <c r="O8360">
        <v>5</v>
      </c>
      <c r="P8360" t="str" cm="1">
        <f t="array" ref="P8360">_xlfn.IFS(C8360&lt;25,"18-24", C8360&lt;=35,"25-35", C8360&lt;=50,"36-50",TRUE,"50+")</f>
        <v>50+</v>
      </c>
      <c r="Q8360" t="str">
        <f t="shared" si="910"/>
        <v>new</v>
      </c>
      <c r="R8360" t="str">
        <f t="shared" si="911"/>
        <v>high value</v>
      </c>
      <c r="S8360" t="str">
        <f t="shared" si="912"/>
        <v>High</v>
      </c>
      <c r="T8360" t="str">
        <f t="shared" si="913"/>
        <v>Mar</v>
      </c>
      <c r="U8360">
        <f t="shared" si="914"/>
        <v>2023</v>
      </c>
      <c r="V8360" t="str">
        <f t="shared" si="915"/>
        <v>5-10</v>
      </c>
      <c r="W8360" t="str">
        <f t="shared" si="916"/>
        <v>Slow</v>
      </c>
    </row>
    <row r="8361" spans="1:23" x14ac:dyDescent="0.3">
      <c r="A8361">
        <v>608360</v>
      </c>
      <c r="B8361">
        <v>96106</v>
      </c>
      <c r="C8361">
        <v>60</v>
      </c>
      <c r="D8361" t="s">
        <v>7</v>
      </c>
      <c r="E8361" t="s">
        <v>16</v>
      </c>
      <c r="F8361" t="s">
        <v>19</v>
      </c>
      <c r="G8361" t="s">
        <v>27</v>
      </c>
      <c r="H8361" s="1">
        <v>45465</v>
      </c>
      <c r="I8361" t="s">
        <v>33</v>
      </c>
      <c r="J8361">
        <v>73</v>
      </c>
      <c r="K8361">
        <v>4.5</v>
      </c>
      <c r="L8361">
        <v>997.93</v>
      </c>
      <c r="M8361">
        <v>118.09</v>
      </c>
      <c r="N8361" t="s">
        <v>49</v>
      </c>
      <c r="O8361">
        <v>2</v>
      </c>
      <c r="P8361" t="str" cm="1">
        <f t="array" ref="P8361">_xlfn.IFS(C8361&lt;25,"18-24", C8361&lt;=35,"25-35", C8361&lt;=50,"36-50",TRUE,"50+")</f>
        <v>50+</v>
      </c>
      <c r="Q8361" t="str">
        <f t="shared" si="910"/>
        <v>new</v>
      </c>
      <c r="R8361" t="str">
        <f t="shared" si="911"/>
        <v>high value</v>
      </c>
      <c r="S8361" t="str">
        <f t="shared" si="912"/>
        <v>Low</v>
      </c>
      <c r="T8361" t="str">
        <f t="shared" si="913"/>
        <v>Jun</v>
      </c>
      <c r="U8361">
        <f t="shared" si="914"/>
        <v>2024</v>
      </c>
      <c r="V8361" t="str">
        <f t="shared" si="915"/>
        <v>0-5</v>
      </c>
      <c r="W8361" t="str">
        <f t="shared" si="916"/>
        <v>Slow</v>
      </c>
    </row>
    <row r="8362" spans="1:23" x14ac:dyDescent="0.3">
      <c r="A8362">
        <v>608361</v>
      </c>
      <c r="B8362">
        <v>45086</v>
      </c>
      <c r="C8362">
        <v>56</v>
      </c>
      <c r="D8362" t="s">
        <v>4</v>
      </c>
      <c r="E8362" t="s">
        <v>13</v>
      </c>
      <c r="F8362" t="s">
        <v>22</v>
      </c>
      <c r="G8362" t="s">
        <v>29</v>
      </c>
      <c r="H8362" s="1">
        <v>45068</v>
      </c>
      <c r="I8362" t="s">
        <v>34</v>
      </c>
      <c r="J8362">
        <v>63</v>
      </c>
      <c r="K8362">
        <v>13.1</v>
      </c>
      <c r="L8362">
        <v>868.89</v>
      </c>
      <c r="M8362">
        <v>104.77</v>
      </c>
      <c r="N8362" t="s">
        <v>47</v>
      </c>
      <c r="O8362">
        <v>2</v>
      </c>
      <c r="P8362" t="str" cm="1">
        <f t="array" ref="P8362">_xlfn.IFS(C8362&lt;25,"18-24", C8362&lt;=35,"25-35", C8362&lt;=50,"36-50",TRUE,"50+")</f>
        <v>50+</v>
      </c>
      <c r="Q8362" t="str">
        <f t="shared" si="910"/>
        <v>new</v>
      </c>
      <c r="R8362" t="str">
        <f t="shared" si="911"/>
        <v>high value</v>
      </c>
      <c r="S8362" t="str">
        <f t="shared" si="912"/>
        <v>Low</v>
      </c>
      <c r="T8362" t="str">
        <f t="shared" si="913"/>
        <v>May</v>
      </c>
      <c r="U8362">
        <f t="shared" si="914"/>
        <v>2023</v>
      </c>
      <c r="V8362" t="str">
        <f t="shared" si="915"/>
        <v>10-15</v>
      </c>
      <c r="W8362" t="str">
        <f t="shared" si="916"/>
        <v>Slow</v>
      </c>
    </row>
    <row r="8363" spans="1:23" x14ac:dyDescent="0.3">
      <c r="A8363">
        <v>608362</v>
      </c>
      <c r="B8363">
        <v>16364</v>
      </c>
      <c r="C8363">
        <v>26</v>
      </c>
      <c r="D8363" t="s">
        <v>7</v>
      </c>
      <c r="E8363" t="s">
        <v>15</v>
      </c>
      <c r="F8363" t="s">
        <v>19</v>
      </c>
      <c r="G8363" t="s">
        <v>27</v>
      </c>
      <c r="H8363" s="1">
        <v>45115</v>
      </c>
      <c r="I8363" t="s">
        <v>34</v>
      </c>
      <c r="J8363">
        <v>79</v>
      </c>
      <c r="K8363">
        <v>14.4</v>
      </c>
      <c r="L8363">
        <v>468.68</v>
      </c>
      <c r="M8363">
        <v>73.44</v>
      </c>
      <c r="N8363" t="s">
        <v>47</v>
      </c>
      <c r="O8363">
        <v>4</v>
      </c>
      <c r="P8363" t="str" cm="1">
        <f t="array" ref="P8363">_xlfn.IFS(C8363&lt;25,"18-24", C8363&lt;=35,"25-35", C8363&lt;=50,"36-50",TRUE,"50+")</f>
        <v>25-35</v>
      </c>
      <c r="Q8363" t="str">
        <f t="shared" si="910"/>
        <v>new</v>
      </c>
      <c r="R8363" t="str">
        <f t="shared" si="911"/>
        <v>medium</v>
      </c>
      <c r="S8363" t="str">
        <f t="shared" si="912"/>
        <v>medium</v>
      </c>
      <c r="T8363" t="str">
        <f t="shared" si="913"/>
        <v>Jul</v>
      </c>
      <c r="U8363">
        <f t="shared" si="914"/>
        <v>2023</v>
      </c>
      <c r="V8363" t="str">
        <f t="shared" si="915"/>
        <v>10-15</v>
      </c>
      <c r="W8363" t="str">
        <f t="shared" si="916"/>
        <v>Slow</v>
      </c>
    </row>
    <row r="8364" spans="1:23" x14ac:dyDescent="0.3">
      <c r="A8364">
        <v>608363</v>
      </c>
      <c r="B8364">
        <v>12716</v>
      </c>
      <c r="C8364">
        <v>35</v>
      </c>
      <c r="D8364" t="s">
        <v>7</v>
      </c>
      <c r="E8364" t="s">
        <v>8</v>
      </c>
      <c r="F8364" t="s">
        <v>24</v>
      </c>
      <c r="G8364" t="s">
        <v>29</v>
      </c>
      <c r="H8364" s="1">
        <v>44612</v>
      </c>
      <c r="I8364" t="s">
        <v>34</v>
      </c>
      <c r="J8364">
        <v>27</v>
      </c>
      <c r="K8364">
        <v>13.7</v>
      </c>
      <c r="L8364">
        <v>674.66</v>
      </c>
      <c r="M8364">
        <v>103.92</v>
      </c>
      <c r="N8364" t="s">
        <v>48</v>
      </c>
      <c r="O8364">
        <v>4</v>
      </c>
      <c r="P8364" t="str" cm="1">
        <f t="array" ref="P8364">_xlfn.IFS(C8364&lt;25,"18-24", C8364&lt;=35,"25-35", C8364&lt;=50,"36-50",TRUE,"50+")</f>
        <v>25-35</v>
      </c>
      <c r="Q8364" t="str">
        <f t="shared" si="910"/>
        <v>new</v>
      </c>
      <c r="R8364" t="str">
        <f t="shared" si="911"/>
        <v>high value</v>
      </c>
      <c r="S8364" t="str">
        <f t="shared" si="912"/>
        <v>medium</v>
      </c>
      <c r="T8364" t="str">
        <f t="shared" si="913"/>
        <v>Feb</v>
      </c>
      <c r="U8364">
        <f t="shared" si="914"/>
        <v>2022</v>
      </c>
      <c r="V8364" t="str">
        <f t="shared" si="915"/>
        <v>10-15</v>
      </c>
      <c r="W8364" t="str">
        <f t="shared" si="916"/>
        <v>Fast</v>
      </c>
    </row>
    <row r="8365" spans="1:23" x14ac:dyDescent="0.3">
      <c r="A8365">
        <v>608364</v>
      </c>
      <c r="B8365">
        <v>67284</v>
      </c>
      <c r="C8365">
        <v>23</v>
      </c>
      <c r="D8365" t="s">
        <v>4</v>
      </c>
      <c r="E8365" t="s">
        <v>5</v>
      </c>
      <c r="F8365" t="s">
        <v>19</v>
      </c>
      <c r="G8365" t="s">
        <v>23</v>
      </c>
      <c r="H8365" s="1">
        <v>45410</v>
      </c>
      <c r="I8365" t="s">
        <v>34</v>
      </c>
      <c r="J8365">
        <v>75</v>
      </c>
      <c r="K8365">
        <v>4.3</v>
      </c>
      <c r="L8365">
        <v>1462.57</v>
      </c>
      <c r="M8365">
        <v>103.22</v>
      </c>
      <c r="N8365" t="s">
        <v>48</v>
      </c>
      <c r="O8365">
        <v>2</v>
      </c>
      <c r="P8365" t="str" cm="1">
        <f t="array" ref="P8365">_xlfn.IFS(C8365&lt;25,"18-24", C8365&lt;=35,"25-35", C8365&lt;=50,"36-50",TRUE,"50+")</f>
        <v>18-24</v>
      </c>
      <c r="Q8365" t="str">
        <f t="shared" si="910"/>
        <v>new</v>
      </c>
      <c r="R8365" t="str">
        <f t="shared" si="911"/>
        <v>high value</v>
      </c>
      <c r="S8365" t="str">
        <f t="shared" si="912"/>
        <v>Low</v>
      </c>
      <c r="T8365" t="str">
        <f t="shared" si="913"/>
        <v>Apr</v>
      </c>
      <c r="U8365">
        <f t="shared" si="914"/>
        <v>2024</v>
      </c>
      <c r="V8365" t="str">
        <f t="shared" si="915"/>
        <v>0-5</v>
      </c>
      <c r="W8365" t="str">
        <f t="shared" si="916"/>
        <v>Slow</v>
      </c>
    </row>
    <row r="8366" spans="1:23" x14ac:dyDescent="0.3">
      <c r="A8366">
        <v>608365</v>
      </c>
      <c r="B8366">
        <v>65714</v>
      </c>
      <c r="C8366">
        <v>62</v>
      </c>
      <c r="D8366" t="s">
        <v>7</v>
      </c>
      <c r="E8366" t="s">
        <v>13</v>
      </c>
      <c r="F8366" t="s">
        <v>26</v>
      </c>
      <c r="G8366" t="s">
        <v>21</v>
      </c>
      <c r="H8366" s="1">
        <v>45155</v>
      </c>
      <c r="I8366" t="s">
        <v>34</v>
      </c>
      <c r="J8366">
        <v>33</v>
      </c>
      <c r="K8366">
        <v>10.3</v>
      </c>
      <c r="L8366">
        <v>1170.02</v>
      </c>
      <c r="M8366">
        <v>54.79</v>
      </c>
      <c r="N8366" t="s">
        <v>50</v>
      </c>
      <c r="O8366">
        <v>5</v>
      </c>
      <c r="P8366" t="str" cm="1">
        <f t="array" ref="P8366">_xlfn.IFS(C8366&lt;25,"18-24", C8366&lt;=35,"25-35", C8366&lt;=50,"36-50",TRUE,"50+")</f>
        <v>50+</v>
      </c>
      <c r="Q8366" t="str">
        <f t="shared" si="910"/>
        <v>new</v>
      </c>
      <c r="R8366" t="str">
        <f t="shared" si="911"/>
        <v>high value</v>
      </c>
      <c r="S8366" t="str">
        <f t="shared" si="912"/>
        <v>High</v>
      </c>
      <c r="T8366" t="str">
        <f t="shared" si="913"/>
        <v>Aug</v>
      </c>
      <c r="U8366">
        <f t="shared" si="914"/>
        <v>2023</v>
      </c>
      <c r="V8366" t="str">
        <f t="shared" si="915"/>
        <v>10-15</v>
      </c>
      <c r="W8366" t="str">
        <f t="shared" si="916"/>
        <v>Medium</v>
      </c>
    </row>
    <row r="8367" spans="1:23" x14ac:dyDescent="0.3">
      <c r="A8367">
        <v>608366</v>
      </c>
      <c r="B8367">
        <v>69491</v>
      </c>
      <c r="C8367">
        <v>22</v>
      </c>
      <c r="D8367" t="s">
        <v>4</v>
      </c>
      <c r="E8367" t="s">
        <v>11</v>
      </c>
      <c r="F8367" t="s">
        <v>26</v>
      </c>
      <c r="G8367" t="s">
        <v>29</v>
      </c>
      <c r="H8367" s="1">
        <v>45395</v>
      </c>
      <c r="I8367" t="s">
        <v>34</v>
      </c>
      <c r="J8367">
        <v>38</v>
      </c>
      <c r="K8367">
        <v>14.7</v>
      </c>
      <c r="L8367">
        <v>243.51</v>
      </c>
      <c r="M8367">
        <v>97.21</v>
      </c>
      <c r="N8367" t="s">
        <v>49</v>
      </c>
      <c r="O8367">
        <v>4</v>
      </c>
      <c r="P8367" t="str" cm="1">
        <f t="array" ref="P8367">_xlfn.IFS(C8367&lt;25,"18-24", C8367&lt;=35,"25-35", C8367&lt;=50,"36-50",TRUE,"50+")</f>
        <v>18-24</v>
      </c>
      <c r="Q8367" t="str">
        <f t="shared" si="910"/>
        <v>new</v>
      </c>
      <c r="R8367" t="str">
        <f t="shared" si="911"/>
        <v>low</v>
      </c>
      <c r="S8367" t="str">
        <f t="shared" si="912"/>
        <v>medium</v>
      </c>
      <c r="T8367" t="str">
        <f t="shared" si="913"/>
        <v>Apr</v>
      </c>
      <c r="U8367">
        <f t="shared" si="914"/>
        <v>2024</v>
      </c>
      <c r="V8367" t="str">
        <f t="shared" si="915"/>
        <v>10-15</v>
      </c>
      <c r="W8367" t="str">
        <f t="shared" si="916"/>
        <v>Medium</v>
      </c>
    </row>
    <row r="8368" spans="1:23" x14ac:dyDescent="0.3">
      <c r="A8368">
        <v>608367</v>
      </c>
      <c r="B8368">
        <v>45658</v>
      </c>
      <c r="C8368">
        <v>58</v>
      </c>
      <c r="D8368" t="s">
        <v>7</v>
      </c>
      <c r="E8368" t="s">
        <v>8</v>
      </c>
      <c r="F8368" t="s">
        <v>24</v>
      </c>
      <c r="G8368" t="s">
        <v>25</v>
      </c>
      <c r="H8368" s="1">
        <v>44999</v>
      </c>
      <c r="I8368" t="s">
        <v>34</v>
      </c>
      <c r="J8368">
        <v>62</v>
      </c>
      <c r="K8368">
        <v>7.9</v>
      </c>
      <c r="L8368">
        <v>809.52</v>
      </c>
      <c r="M8368">
        <v>78.150000000000006</v>
      </c>
      <c r="N8368" t="s">
        <v>49</v>
      </c>
      <c r="O8368">
        <v>2</v>
      </c>
      <c r="P8368" t="str" cm="1">
        <f t="array" ref="P8368">_xlfn.IFS(C8368&lt;25,"18-24", C8368&lt;=35,"25-35", C8368&lt;=50,"36-50",TRUE,"50+")</f>
        <v>50+</v>
      </c>
      <c r="Q8368" t="str">
        <f t="shared" si="910"/>
        <v>new</v>
      </c>
      <c r="R8368" t="str">
        <f t="shared" si="911"/>
        <v>high value</v>
      </c>
      <c r="S8368" t="str">
        <f t="shared" si="912"/>
        <v>Low</v>
      </c>
      <c r="T8368" t="str">
        <f t="shared" si="913"/>
        <v>Mar</v>
      </c>
      <c r="U8368">
        <f t="shared" si="914"/>
        <v>2023</v>
      </c>
      <c r="V8368" t="str">
        <f t="shared" si="915"/>
        <v>5-10</v>
      </c>
      <c r="W8368" t="str">
        <f t="shared" si="916"/>
        <v>Slow</v>
      </c>
    </row>
    <row r="8369" spans="1:23" x14ac:dyDescent="0.3">
      <c r="A8369">
        <v>608368</v>
      </c>
      <c r="B8369">
        <v>83355</v>
      </c>
      <c r="C8369">
        <v>27</v>
      </c>
      <c r="D8369" t="s">
        <v>7</v>
      </c>
      <c r="E8369" t="s">
        <v>11</v>
      </c>
      <c r="F8369" t="s">
        <v>22</v>
      </c>
      <c r="G8369" t="s">
        <v>27</v>
      </c>
      <c r="H8369" s="1">
        <v>44988</v>
      </c>
      <c r="I8369" t="s">
        <v>33</v>
      </c>
      <c r="J8369">
        <v>57</v>
      </c>
      <c r="K8369">
        <v>13.1</v>
      </c>
      <c r="L8369">
        <v>829.62</v>
      </c>
      <c r="M8369">
        <v>32.36</v>
      </c>
      <c r="N8369" t="s">
        <v>48</v>
      </c>
      <c r="O8369">
        <v>4</v>
      </c>
      <c r="P8369" t="str" cm="1">
        <f t="array" ref="P8369">_xlfn.IFS(C8369&lt;25,"18-24", C8369&lt;=35,"25-35", C8369&lt;=50,"36-50",TRUE,"50+")</f>
        <v>25-35</v>
      </c>
      <c r="Q8369" t="str">
        <f t="shared" si="910"/>
        <v>repeat</v>
      </c>
      <c r="R8369" t="str">
        <f t="shared" si="911"/>
        <v>high value</v>
      </c>
      <c r="S8369" t="str">
        <f t="shared" si="912"/>
        <v>medium</v>
      </c>
      <c r="T8369" t="str">
        <f t="shared" si="913"/>
        <v>Mar</v>
      </c>
      <c r="U8369">
        <f t="shared" si="914"/>
        <v>2023</v>
      </c>
      <c r="V8369" t="str">
        <f t="shared" si="915"/>
        <v>10-15</v>
      </c>
      <c r="W8369" t="str">
        <f t="shared" si="916"/>
        <v>Slow</v>
      </c>
    </row>
    <row r="8370" spans="1:23" x14ac:dyDescent="0.3">
      <c r="A8370">
        <v>608369</v>
      </c>
      <c r="B8370">
        <v>45847</v>
      </c>
      <c r="C8370">
        <v>60</v>
      </c>
      <c r="D8370" t="s">
        <v>7</v>
      </c>
      <c r="E8370" t="s">
        <v>16</v>
      </c>
      <c r="F8370" t="s">
        <v>26</v>
      </c>
      <c r="G8370" t="s">
        <v>31</v>
      </c>
      <c r="H8370" s="1">
        <v>45055</v>
      </c>
      <c r="I8370" t="s">
        <v>34</v>
      </c>
      <c r="J8370">
        <v>50</v>
      </c>
      <c r="K8370">
        <v>1.2</v>
      </c>
      <c r="L8370">
        <v>342.05</v>
      </c>
      <c r="M8370">
        <v>79.88</v>
      </c>
      <c r="N8370" t="s">
        <v>49</v>
      </c>
      <c r="O8370">
        <v>1</v>
      </c>
      <c r="P8370" t="str" cm="1">
        <f t="array" ref="P8370">_xlfn.IFS(C8370&lt;25,"18-24", C8370&lt;=35,"25-35", C8370&lt;=50,"36-50",TRUE,"50+")</f>
        <v>50+</v>
      </c>
      <c r="Q8370" t="str">
        <f t="shared" si="910"/>
        <v>new</v>
      </c>
      <c r="R8370" t="str">
        <f t="shared" si="911"/>
        <v>medium</v>
      </c>
      <c r="S8370" t="str">
        <f t="shared" si="912"/>
        <v>Low</v>
      </c>
      <c r="T8370" t="str">
        <f t="shared" si="913"/>
        <v>May</v>
      </c>
      <c r="U8370">
        <f t="shared" si="914"/>
        <v>2023</v>
      </c>
      <c r="V8370" t="str">
        <f t="shared" si="915"/>
        <v>0-5</v>
      </c>
      <c r="W8370" t="str">
        <f t="shared" si="916"/>
        <v>Slow</v>
      </c>
    </row>
    <row r="8371" spans="1:23" x14ac:dyDescent="0.3">
      <c r="A8371">
        <v>608370</v>
      </c>
      <c r="B8371">
        <v>26225</v>
      </c>
      <c r="C8371">
        <v>63</v>
      </c>
      <c r="D8371" t="s">
        <v>7</v>
      </c>
      <c r="E8371" t="s">
        <v>15</v>
      </c>
      <c r="F8371" t="s">
        <v>24</v>
      </c>
      <c r="G8371" t="s">
        <v>27</v>
      </c>
      <c r="H8371" s="1">
        <v>45320</v>
      </c>
      <c r="I8371" t="s">
        <v>34</v>
      </c>
      <c r="J8371">
        <v>67</v>
      </c>
      <c r="K8371">
        <v>14.8</v>
      </c>
      <c r="L8371">
        <v>361.25</v>
      </c>
      <c r="M8371">
        <v>39.49</v>
      </c>
      <c r="N8371" t="s">
        <v>48</v>
      </c>
      <c r="O8371">
        <v>2</v>
      </c>
      <c r="P8371" t="str" cm="1">
        <f t="array" ref="P8371">_xlfn.IFS(C8371&lt;25,"18-24", C8371&lt;=35,"25-35", C8371&lt;=50,"36-50",TRUE,"50+")</f>
        <v>50+</v>
      </c>
      <c r="Q8371" t="str">
        <f t="shared" si="910"/>
        <v>new</v>
      </c>
      <c r="R8371" t="str">
        <f t="shared" si="911"/>
        <v>medium</v>
      </c>
      <c r="S8371" t="str">
        <f t="shared" si="912"/>
        <v>Low</v>
      </c>
      <c r="T8371" t="str">
        <f t="shared" si="913"/>
        <v>Jan</v>
      </c>
      <c r="U8371">
        <f t="shared" si="914"/>
        <v>2024</v>
      </c>
      <c r="V8371" t="str">
        <f t="shared" si="915"/>
        <v>10-15</v>
      </c>
      <c r="W8371" t="str">
        <f t="shared" si="916"/>
        <v>Slow</v>
      </c>
    </row>
    <row r="8372" spans="1:23" x14ac:dyDescent="0.3">
      <c r="A8372">
        <v>608371</v>
      </c>
      <c r="B8372">
        <v>92661</v>
      </c>
      <c r="C8372">
        <v>64</v>
      </c>
      <c r="D8372" t="s">
        <v>7</v>
      </c>
      <c r="E8372" t="s">
        <v>13</v>
      </c>
      <c r="F8372" t="s">
        <v>26</v>
      </c>
      <c r="G8372" t="s">
        <v>25</v>
      </c>
      <c r="H8372" s="1">
        <v>44704</v>
      </c>
      <c r="I8372" t="s">
        <v>34</v>
      </c>
      <c r="J8372">
        <v>46</v>
      </c>
      <c r="K8372">
        <v>2.5</v>
      </c>
      <c r="L8372">
        <v>576.30999999999995</v>
      </c>
      <c r="M8372">
        <v>29.31</v>
      </c>
      <c r="N8372" t="s">
        <v>47</v>
      </c>
      <c r="O8372">
        <v>5</v>
      </c>
      <c r="P8372" t="str" cm="1">
        <f t="array" ref="P8372">_xlfn.IFS(C8372&lt;25,"18-24", C8372&lt;=35,"25-35", C8372&lt;=50,"36-50",TRUE,"50+")</f>
        <v>50+</v>
      </c>
      <c r="Q8372" t="str">
        <f t="shared" si="910"/>
        <v>new</v>
      </c>
      <c r="R8372" t="str">
        <f t="shared" si="911"/>
        <v>high value</v>
      </c>
      <c r="S8372" t="str">
        <f t="shared" si="912"/>
        <v>High</v>
      </c>
      <c r="T8372" t="str">
        <f t="shared" si="913"/>
        <v>May</v>
      </c>
      <c r="U8372">
        <f t="shared" si="914"/>
        <v>2022</v>
      </c>
      <c r="V8372" t="str">
        <f t="shared" si="915"/>
        <v>0-5</v>
      </c>
      <c r="W8372" t="str">
        <f t="shared" si="916"/>
        <v>Slow</v>
      </c>
    </row>
    <row r="8373" spans="1:23" x14ac:dyDescent="0.3">
      <c r="A8373">
        <v>608372</v>
      </c>
      <c r="B8373">
        <v>30144</v>
      </c>
      <c r="C8373">
        <v>45</v>
      </c>
      <c r="D8373" t="s">
        <v>7</v>
      </c>
      <c r="E8373" t="s">
        <v>11</v>
      </c>
      <c r="F8373" t="s">
        <v>30</v>
      </c>
      <c r="G8373" t="s">
        <v>25</v>
      </c>
      <c r="H8373" s="1">
        <v>44706</v>
      </c>
      <c r="I8373" t="s">
        <v>34</v>
      </c>
      <c r="J8373">
        <v>36</v>
      </c>
      <c r="K8373">
        <v>12.5</v>
      </c>
      <c r="L8373">
        <v>420.41</v>
      </c>
      <c r="M8373">
        <v>49.51</v>
      </c>
      <c r="N8373" t="s">
        <v>48</v>
      </c>
      <c r="O8373">
        <v>2</v>
      </c>
      <c r="P8373" t="str" cm="1">
        <f t="array" ref="P8373">_xlfn.IFS(C8373&lt;25,"18-24", C8373&lt;=35,"25-35", C8373&lt;=50,"36-50",TRUE,"50+")</f>
        <v>36-50</v>
      </c>
      <c r="Q8373" t="str">
        <f t="shared" si="910"/>
        <v>new</v>
      </c>
      <c r="R8373" t="str">
        <f t="shared" si="911"/>
        <v>medium</v>
      </c>
      <c r="S8373" t="str">
        <f t="shared" si="912"/>
        <v>Low</v>
      </c>
      <c r="T8373" t="str">
        <f t="shared" si="913"/>
        <v>May</v>
      </c>
      <c r="U8373">
        <f t="shared" si="914"/>
        <v>2022</v>
      </c>
      <c r="V8373" t="str">
        <f t="shared" si="915"/>
        <v>10-15</v>
      </c>
      <c r="W8373" t="str">
        <f t="shared" si="916"/>
        <v>Medium</v>
      </c>
    </row>
    <row r="8374" spans="1:23" x14ac:dyDescent="0.3">
      <c r="A8374">
        <v>608373</v>
      </c>
      <c r="B8374">
        <v>66172</v>
      </c>
      <c r="C8374">
        <v>25</v>
      </c>
      <c r="D8374" t="s">
        <v>4</v>
      </c>
      <c r="E8374" t="s">
        <v>13</v>
      </c>
      <c r="F8374" t="s">
        <v>28</v>
      </c>
      <c r="G8374" t="s">
        <v>21</v>
      </c>
      <c r="H8374" s="1">
        <v>45342</v>
      </c>
      <c r="I8374" t="s">
        <v>33</v>
      </c>
      <c r="J8374">
        <v>85</v>
      </c>
      <c r="K8374">
        <v>12.3</v>
      </c>
      <c r="L8374">
        <v>299.93</v>
      </c>
      <c r="M8374">
        <v>37.9</v>
      </c>
      <c r="N8374" t="s">
        <v>47</v>
      </c>
      <c r="O8374">
        <v>1</v>
      </c>
      <c r="P8374" t="str" cm="1">
        <f t="array" ref="P8374">_xlfn.IFS(C8374&lt;25,"18-24", C8374&lt;=35,"25-35", C8374&lt;=50,"36-50",TRUE,"50+")</f>
        <v>25-35</v>
      </c>
      <c r="Q8374" t="str">
        <f t="shared" si="910"/>
        <v>new</v>
      </c>
      <c r="R8374" t="str">
        <f t="shared" si="911"/>
        <v>medium</v>
      </c>
      <c r="S8374" t="str">
        <f t="shared" si="912"/>
        <v>Low</v>
      </c>
      <c r="T8374" t="str">
        <f t="shared" si="913"/>
        <v>Feb</v>
      </c>
      <c r="U8374">
        <f t="shared" si="914"/>
        <v>2024</v>
      </c>
      <c r="V8374" t="str">
        <f t="shared" si="915"/>
        <v>10-15</v>
      </c>
      <c r="W8374" t="str">
        <f t="shared" si="916"/>
        <v>Slow</v>
      </c>
    </row>
    <row r="8375" spans="1:23" x14ac:dyDescent="0.3">
      <c r="A8375">
        <v>608374</v>
      </c>
      <c r="B8375">
        <v>61490</v>
      </c>
      <c r="C8375">
        <v>44</v>
      </c>
      <c r="D8375" t="s">
        <v>4</v>
      </c>
      <c r="E8375" t="s">
        <v>13</v>
      </c>
      <c r="F8375" t="s">
        <v>19</v>
      </c>
      <c r="G8375" t="s">
        <v>25</v>
      </c>
      <c r="H8375" s="1">
        <v>45560</v>
      </c>
      <c r="I8375" t="s">
        <v>34</v>
      </c>
      <c r="J8375">
        <v>47</v>
      </c>
      <c r="K8375">
        <v>14</v>
      </c>
      <c r="L8375">
        <v>849.71</v>
      </c>
      <c r="M8375">
        <v>49.79</v>
      </c>
      <c r="N8375" t="s">
        <v>50</v>
      </c>
      <c r="O8375">
        <v>1</v>
      </c>
      <c r="P8375" t="str" cm="1">
        <f t="array" ref="P8375">_xlfn.IFS(C8375&lt;25,"18-24", C8375&lt;=35,"25-35", C8375&lt;=50,"36-50",TRUE,"50+")</f>
        <v>36-50</v>
      </c>
      <c r="Q8375" t="str">
        <f t="shared" si="910"/>
        <v>new</v>
      </c>
      <c r="R8375" t="str">
        <f t="shared" si="911"/>
        <v>high value</v>
      </c>
      <c r="S8375" t="str">
        <f t="shared" si="912"/>
        <v>Low</v>
      </c>
      <c r="T8375" t="str">
        <f t="shared" si="913"/>
        <v>Sep</v>
      </c>
      <c r="U8375">
        <f t="shared" si="914"/>
        <v>2024</v>
      </c>
      <c r="V8375" t="str">
        <f t="shared" si="915"/>
        <v>10-15</v>
      </c>
      <c r="W8375" t="str">
        <f t="shared" si="916"/>
        <v>Slow</v>
      </c>
    </row>
    <row r="8376" spans="1:23" x14ac:dyDescent="0.3">
      <c r="A8376">
        <v>608375</v>
      </c>
      <c r="B8376">
        <v>35754</v>
      </c>
      <c r="C8376">
        <v>18</v>
      </c>
      <c r="D8376" t="s">
        <v>4</v>
      </c>
      <c r="E8376" t="s">
        <v>11</v>
      </c>
      <c r="F8376" t="s">
        <v>22</v>
      </c>
      <c r="G8376" t="s">
        <v>27</v>
      </c>
      <c r="H8376" s="1">
        <v>45274</v>
      </c>
      <c r="I8376" t="s">
        <v>33</v>
      </c>
      <c r="J8376">
        <v>54</v>
      </c>
      <c r="K8376">
        <v>1.8</v>
      </c>
      <c r="L8376">
        <v>982.55</v>
      </c>
      <c r="M8376">
        <v>91.14</v>
      </c>
      <c r="N8376" t="s">
        <v>47</v>
      </c>
      <c r="O8376">
        <v>5</v>
      </c>
      <c r="P8376" t="str" cm="1">
        <f t="array" ref="P8376">_xlfn.IFS(C8376&lt;25,"18-24", C8376&lt;=35,"25-35", C8376&lt;=50,"36-50",TRUE,"50+")</f>
        <v>18-24</v>
      </c>
      <c r="Q8376" t="str">
        <f t="shared" si="910"/>
        <v>new</v>
      </c>
      <c r="R8376" t="str">
        <f t="shared" si="911"/>
        <v>high value</v>
      </c>
      <c r="S8376" t="str">
        <f t="shared" si="912"/>
        <v>High</v>
      </c>
      <c r="T8376" t="str">
        <f t="shared" si="913"/>
        <v>Dec</v>
      </c>
      <c r="U8376">
        <f t="shared" si="914"/>
        <v>2023</v>
      </c>
      <c r="V8376" t="str">
        <f t="shared" si="915"/>
        <v>0-5</v>
      </c>
      <c r="W8376" t="str">
        <f t="shared" si="916"/>
        <v>Slow</v>
      </c>
    </row>
    <row r="8377" spans="1:23" x14ac:dyDescent="0.3">
      <c r="A8377">
        <v>608376</v>
      </c>
      <c r="B8377">
        <v>69971</v>
      </c>
      <c r="C8377">
        <v>23</v>
      </c>
      <c r="D8377" t="s">
        <v>4</v>
      </c>
      <c r="E8377" t="s">
        <v>15</v>
      </c>
      <c r="F8377" t="s">
        <v>24</v>
      </c>
      <c r="G8377" t="s">
        <v>21</v>
      </c>
      <c r="H8377" s="1">
        <v>45520</v>
      </c>
      <c r="I8377" t="s">
        <v>33</v>
      </c>
      <c r="J8377">
        <v>76</v>
      </c>
      <c r="K8377">
        <v>1.4</v>
      </c>
      <c r="L8377">
        <v>606.41999999999996</v>
      </c>
      <c r="M8377">
        <v>71.260000000000005</v>
      </c>
      <c r="N8377" t="s">
        <v>48</v>
      </c>
      <c r="O8377">
        <v>2</v>
      </c>
      <c r="P8377" t="str" cm="1">
        <f t="array" ref="P8377">_xlfn.IFS(C8377&lt;25,"18-24", C8377&lt;=35,"25-35", C8377&lt;=50,"36-50",TRUE,"50+")</f>
        <v>18-24</v>
      </c>
      <c r="Q8377" t="str">
        <f t="shared" si="910"/>
        <v>new</v>
      </c>
      <c r="R8377" t="str">
        <f t="shared" si="911"/>
        <v>high value</v>
      </c>
      <c r="S8377" t="str">
        <f t="shared" si="912"/>
        <v>Low</v>
      </c>
      <c r="T8377" t="str">
        <f t="shared" si="913"/>
        <v>Aug</v>
      </c>
      <c r="U8377">
        <f t="shared" si="914"/>
        <v>2024</v>
      </c>
      <c r="V8377" t="str">
        <f t="shared" si="915"/>
        <v>0-5</v>
      </c>
      <c r="W8377" t="str">
        <f t="shared" si="916"/>
        <v>Slow</v>
      </c>
    </row>
    <row r="8378" spans="1:23" x14ac:dyDescent="0.3">
      <c r="A8378">
        <v>608377</v>
      </c>
      <c r="B8378">
        <v>99482</v>
      </c>
      <c r="C8378">
        <v>58</v>
      </c>
      <c r="D8378" t="s">
        <v>4</v>
      </c>
      <c r="E8378" t="s">
        <v>11</v>
      </c>
      <c r="F8378" t="s">
        <v>28</v>
      </c>
      <c r="G8378" t="s">
        <v>25</v>
      </c>
      <c r="H8378" s="1">
        <v>45246</v>
      </c>
      <c r="I8378" t="s">
        <v>34</v>
      </c>
      <c r="J8378">
        <v>22</v>
      </c>
      <c r="K8378">
        <v>2.2000000000000002</v>
      </c>
      <c r="L8378">
        <v>1186.24</v>
      </c>
      <c r="M8378">
        <v>64.7</v>
      </c>
      <c r="N8378" t="s">
        <v>49</v>
      </c>
      <c r="O8378">
        <v>2</v>
      </c>
      <c r="P8378" t="str" cm="1">
        <f t="array" ref="P8378">_xlfn.IFS(C8378&lt;25,"18-24", C8378&lt;=35,"25-35", C8378&lt;=50,"36-50",TRUE,"50+")</f>
        <v>50+</v>
      </c>
      <c r="Q8378" t="str">
        <f t="shared" si="910"/>
        <v>new</v>
      </c>
      <c r="R8378" t="str">
        <f t="shared" si="911"/>
        <v>high value</v>
      </c>
      <c r="S8378" t="str">
        <f t="shared" si="912"/>
        <v>Low</v>
      </c>
      <c r="T8378" t="str">
        <f t="shared" si="913"/>
        <v>Nov</v>
      </c>
      <c r="U8378">
        <f t="shared" si="914"/>
        <v>2023</v>
      </c>
      <c r="V8378" t="str">
        <f t="shared" si="915"/>
        <v>0-5</v>
      </c>
      <c r="W8378" t="str">
        <f t="shared" si="916"/>
        <v>Fast</v>
      </c>
    </row>
    <row r="8379" spans="1:23" x14ac:dyDescent="0.3">
      <c r="A8379">
        <v>608378</v>
      </c>
      <c r="B8379">
        <v>44460</v>
      </c>
      <c r="C8379">
        <v>41</v>
      </c>
      <c r="D8379" t="s">
        <v>7</v>
      </c>
      <c r="E8379" t="s">
        <v>15</v>
      </c>
      <c r="F8379" t="s">
        <v>24</v>
      </c>
      <c r="G8379" t="s">
        <v>25</v>
      </c>
      <c r="H8379" s="1">
        <v>44588</v>
      </c>
      <c r="I8379" t="s">
        <v>33</v>
      </c>
      <c r="J8379">
        <v>56</v>
      </c>
      <c r="K8379">
        <v>3</v>
      </c>
      <c r="L8379">
        <v>816.83</v>
      </c>
      <c r="M8379">
        <v>113.27</v>
      </c>
      <c r="N8379" t="s">
        <v>49</v>
      </c>
      <c r="O8379">
        <v>5</v>
      </c>
      <c r="P8379" t="str" cm="1">
        <f t="array" ref="P8379">_xlfn.IFS(C8379&lt;25,"18-24", C8379&lt;=35,"25-35", C8379&lt;=50,"36-50",TRUE,"50+")</f>
        <v>36-50</v>
      </c>
      <c r="Q8379" t="str">
        <f t="shared" si="910"/>
        <v>new</v>
      </c>
      <c r="R8379" t="str">
        <f t="shared" si="911"/>
        <v>high value</v>
      </c>
      <c r="S8379" t="str">
        <f t="shared" si="912"/>
        <v>High</v>
      </c>
      <c r="T8379" t="str">
        <f t="shared" si="913"/>
        <v>Jan</v>
      </c>
      <c r="U8379">
        <f t="shared" si="914"/>
        <v>2022</v>
      </c>
      <c r="V8379" t="str">
        <f t="shared" si="915"/>
        <v>0-5</v>
      </c>
      <c r="W8379" t="str">
        <f t="shared" si="916"/>
        <v>Slow</v>
      </c>
    </row>
    <row r="8380" spans="1:23" x14ac:dyDescent="0.3">
      <c r="A8380">
        <v>608379</v>
      </c>
      <c r="B8380">
        <v>77045</v>
      </c>
      <c r="C8380">
        <v>20</v>
      </c>
      <c r="D8380" t="s">
        <v>7</v>
      </c>
      <c r="E8380" t="s">
        <v>11</v>
      </c>
      <c r="F8380" t="s">
        <v>24</v>
      </c>
      <c r="G8380" t="s">
        <v>25</v>
      </c>
      <c r="H8380" s="1">
        <v>45648</v>
      </c>
      <c r="I8380" t="s">
        <v>33</v>
      </c>
      <c r="J8380">
        <v>82</v>
      </c>
      <c r="K8380">
        <v>3.2</v>
      </c>
      <c r="L8380">
        <v>421.18</v>
      </c>
      <c r="M8380">
        <v>74.98</v>
      </c>
      <c r="N8380" t="s">
        <v>50</v>
      </c>
      <c r="O8380">
        <v>5</v>
      </c>
      <c r="P8380" t="str" cm="1">
        <f t="array" ref="P8380">_xlfn.IFS(C8380&lt;25,"18-24", C8380&lt;=35,"25-35", C8380&lt;=50,"36-50",TRUE,"50+")</f>
        <v>18-24</v>
      </c>
      <c r="Q8380" t="str">
        <f t="shared" si="910"/>
        <v>new</v>
      </c>
      <c r="R8380" t="str">
        <f t="shared" si="911"/>
        <v>medium</v>
      </c>
      <c r="S8380" t="str">
        <f t="shared" si="912"/>
        <v>High</v>
      </c>
      <c r="T8380" t="str">
        <f t="shared" si="913"/>
        <v>Dec</v>
      </c>
      <c r="U8380">
        <f t="shared" si="914"/>
        <v>2024</v>
      </c>
      <c r="V8380" t="str">
        <f t="shared" si="915"/>
        <v>0-5</v>
      </c>
      <c r="W8380" t="str">
        <f t="shared" si="916"/>
        <v>Slow</v>
      </c>
    </row>
    <row r="8381" spans="1:23" x14ac:dyDescent="0.3">
      <c r="A8381">
        <v>608380</v>
      </c>
      <c r="B8381">
        <v>42367</v>
      </c>
      <c r="C8381">
        <v>34</v>
      </c>
      <c r="D8381" t="s">
        <v>4</v>
      </c>
      <c r="E8381" t="s">
        <v>13</v>
      </c>
      <c r="F8381" t="s">
        <v>26</v>
      </c>
      <c r="G8381" t="s">
        <v>27</v>
      </c>
      <c r="H8381" s="1">
        <v>45045</v>
      </c>
      <c r="I8381" t="s">
        <v>34</v>
      </c>
      <c r="J8381">
        <v>69</v>
      </c>
      <c r="K8381">
        <v>5.0999999999999996</v>
      </c>
      <c r="L8381">
        <v>491.63</v>
      </c>
      <c r="M8381">
        <v>25.5</v>
      </c>
      <c r="N8381" t="s">
        <v>50</v>
      </c>
      <c r="O8381">
        <v>4</v>
      </c>
      <c r="P8381" t="str" cm="1">
        <f t="array" ref="P8381">_xlfn.IFS(C8381&lt;25,"18-24", C8381&lt;=35,"25-35", C8381&lt;=50,"36-50",TRUE,"50+")</f>
        <v>25-35</v>
      </c>
      <c r="Q8381" t="str">
        <f t="shared" si="910"/>
        <v>new</v>
      </c>
      <c r="R8381" t="str">
        <f t="shared" si="911"/>
        <v>medium</v>
      </c>
      <c r="S8381" t="str">
        <f t="shared" si="912"/>
        <v>medium</v>
      </c>
      <c r="T8381" t="str">
        <f t="shared" si="913"/>
        <v>Apr</v>
      </c>
      <c r="U8381">
        <f t="shared" si="914"/>
        <v>2023</v>
      </c>
      <c r="V8381" t="str">
        <f t="shared" si="915"/>
        <v>5-10</v>
      </c>
      <c r="W8381" t="str">
        <f t="shared" si="916"/>
        <v>Slow</v>
      </c>
    </row>
    <row r="8382" spans="1:23" x14ac:dyDescent="0.3">
      <c r="A8382">
        <v>608381</v>
      </c>
      <c r="B8382">
        <v>44614</v>
      </c>
      <c r="C8382">
        <v>46</v>
      </c>
      <c r="D8382" t="s">
        <v>7</v>
      </c>
      <c r="E8382" t="s">
        <v>11</v>
      </c>
      <c r="F8382" t="s">
        <v>24</v>
      </c>
      <c r="G8382" t="s">
        <v>25</v>
      </c>
      <c r="H8382" s="1">
        <v>45621</v>
      </c>
      <c r="I8382" t="s">
        <v>34</v>
      </c>
      <c r="J8382">
        <v>87</v>
      </c>
      <c r="K8382">
        <v>7</v>
      </c>
      <c r="L8382">
        <v>1257.29</v>
      </c>
      <c r="M8382">
        <v>59.75</v>
      </c>
      <c r="N8382" t="s">
        <v>48</v>
      </c>
      <c r="O8382">
        <v>2</v>
      </c>
      <c r="P8382" t="str" cm="1">
        <f t="array" ref="P8382">_xlfn.IFS(C8382&lt;25,"18-24", C8382&lt;=35,"25-35", C8382&lt;=50,"36-50",TRUE,"50+")</f>
        <v>36-50</v>
      </c>
      <c r="Q8382" t="str">
        <f t="shared" si="910"/>
        <v>new</v>
      </c>
      <c r="R8382" t="str">
        <f t="shared" si="911"/>
        <v>high value</v>
      </c>
      <c r="S8382" t="str">
        <f t="shared" si="912"/>
        <v>Low</v>
      </c>
      <c r="T8382" t="str">
        <f t="shared" si="913"/>
        <v>Nov</v>
      </c>
      <c r="U8382">
        <f t="shared" si="914"/>
        <v>2024</v>
      </c>
      <c r="V8382" t="str">
        <f t="shared" si="915"/>
        <v>5-10</v>
      </c>
      <c r="W8382" t="str">
        <f t="shared" si="916"/>
        <v>Slow</v>
      </c>
    </row>
    <row r="8383" spans="1:23" x14ac:dyDescent="0.3">
      <c r="A8383">
        <v>608382</v>
      </c>
      <c r="B8383">
        <v>25874</v>
      </c>
      <c r="C8383">
        <v>50</v>
      </c>
      <c r="D8383" t="s">
        <v>4</v>
      </c>
      <c r="E8383" t="s">
        <v>8</v>
      </c>
      <c r="F8383" t="s">
        <v>18</v>
      </c>
      <c r="G8383" t="s">
        <v>21</v>
      </c>
      <c r="H8383" s="1">
        <v>45563</v>
      </c>
      <c r="I8383" t="s">
        <v>33</v>
      </c>
      <c r="J8383">
        <v>59</v>
      </c>
      <c r="K8383">
        <v>2.7</v>
      </c>
      <c r="L8383">
        <v>870.91</v>
      </c>
      <c r="M8383">
        <v>76.77</v>
      </c>
      <c r="N8383" t="s">
        <v>48</v>
      </c>
      <c r="O8383">
        <v>5</v>
      </c>
      <c r="P8383" t="str" cm="1">
        <f t="array" ref="P8383">_xlfn.IFS(C8383&lt;25,"18-24", C8383&lt;=35,"25-35", C8383&lt;=50,"36-50",TRUE,"50+")</f>
        <v>36-50</v>
      </c>
      <c r="Q8383" t="str">
        <f t="shared" si="910"/>
        <v>new</v>
      </c>
      <c r="R8383" t="str">
        <f t="shared" si="911"/>
        <v>high value</v>
      </c>
      <c r="S8383" t="str">
        <f t="shared" si="912"/>
        <v>High</v>
      </c>
      <c r="T8383" t="str">
        <f t="shared" si="913"/>
        <v>Sep</v>
      </c>
      <c r="U8383">
        <f t="shared" si="914"/>
        <v>2024</v>
      </c>
      <c r="V8383" t="str">
        <f t="shared" si="915"/>
        <v>0-5</v>
      </c>
      <c r="W8383" t="str">
        <f t="shared" si="916"/>
        <v>Slow</v>
      </c>
    </row>
    <row r="8384" spans="1:23" x14ac:dyDescent="0.3">
      <c r="A8384">
        <v>608383</v>
      </c>
      <c r="B8384">
        <v>71271</v>
      </c>
      <c r="C8384">
        <v>58</v>
      </c>
      <c r="D8384" t="s">
        <v>4</v>
      </c>
      <c r="E8384" t="s">
        <v>15</v>
      </c>
      <c r="F8384" t="s">
        <v>24</v>
      </c>
      <c r="G8384" t="s">
        <v>29</v>
      </c>
      <c r="H8384" s="1">
        <v>44934</v>
      </c>
      <c r="I8384" t="s">
        <v>34</v>
      </c>
      <c r="J8384">
        <v>61</v>
      </c>
      <c r="K8384">
        <v>5.3</v>
      </c>
      <c r="L8384">
        <v>563.26</v>
      </c>
      <c r="M8384">
        <v>76.97</v>
      </c>
      <c r="N8384" t="s">
        <v>50</v>
      </c>
      <c r="O8384">
        <v>4</v>
      </c>
      <c r="P8384" t="str" cm="1">
        <f t="array" ref="P8384">_xlfn.IFS(C8384&lt;25,"18-24", C8384&lt;=35,"25-35", C8384&lt;=50,"36-50",TRUE,"50+")</f>
        <v>50+</v>
      </c>
      <c r="Q8384" t="str">
        <f t="shared" si="910"/>
        <v>new</v>
      </c>
      <c r="R8384" t="str">
        <f t="shared" si="911"/>
        <v>high value</v>
      </c>
      <c r="S8384" t="str">
        <f t="shared" si="912"/>
        <v>medium</v>
      </c>
      <c r="T8384" t="str">
        <f t="shared" si="913"/>
        <v>Jan</v>
      </c>
      <c r="U8384">
        <f t="shared" si="914"/>
        <v>2023</v>
      </c>
      <c r="V8384" t="str">
        <f t="shared" si="915"/>
        <v>5-10</v>
      </c>
      <c r="W8384" t="str">
        <f t="shared" si="916"/>
        <v>Slow</v>
      </c>
    </row>
    <row r="8385" spans="1:23" x14ac:dyDescent="0.3">
      <c r="A8385">
        <v>608384</v>
      </c>
      <c r="B8385">
        <v>42595</v>
      </c>
      <c r="C8385">
        <v>35</v>
      </c>
      <c r="D8385" t="s">
        <v>7</v>
      </c>
      <c r="E8385" t="s">
        <v>13</v>
      </c>
      <c r="F8385" t="s">
        <v>24</v>
      </c>
      <c r="G8385" t="s">
        <v>27</v>
      </c>
      <c r="H8385" s="1">
        <v>45004</v>
      </c>
      <c r="I8385" t="s">
        <v>33</v>
      </c>
      <c r="J8385">
        <v>57</v>
      </c>
      <c r="K8385">
        <v>3.4</v>
      </c>
      <c r="L8385">
        <v>613.25</v>
      </c>
      <c r="M8385">
        <v>66.150000000000006</v>
      </c>
      <c r="N8385" t="s">
        <v>49</v>
      </c>
      <c r="O8385">
        <v>4</v>
      </c>
      <c r="P8385" t="str" cm="1">
        <f t="array" ref="P8385">_xlfn.IFS(C8385&lt;25,"18-24", C8385&lt;=35,"25-35", C8385&lt;=50,"36-50",TRUE,"50+")</f>
        <v>25-35</v>
      </c>
      <c r="Q8385" t="str">
        <f t="shared" si="910"/>
        <v>new</v>
      </c>
      <c r="R8385" t="str">
        <f t="shared" si="911"/>
        <v>high value</v>
      </c>
      <c r="S8385" t="str">
        <f t="shared" si="912"/>
        <v>medium</v>
      </c>
      <c r="T8385" t="str">
        <f t="shared" si="913"/>
        <v>Mar</v>
      </c>
      <c r="U8385">
        <f t="shared" si="914"/>
        <v>2023</v>
      </c>
      <c r="V8385" t="str">
        <f t="shared" si="915"/>
        <v>0-5</v>
      </c>
      <c r="W8385" t="str">
        <f t="shared" si="916"/>
        <v>Slow</v>
      </c>
    </row>
    <row r="8386" spans="1:23" x14ac:dyDescent="0.3">
      <c r="A8386">
        <v>608385</v>
      </c>
      <c r="B8386">
        <v>25584</v>
      </c>
      <c r="C8386">
        <v>19</v>
      </c>
      <c r="D8386" t="s">
        <v>7</v>
      </c>
      <c r="E8386" t="s">
        <v>8</v>
      </c>
      <c r="F8386" t="s">
        <v>28</v>
      </c>
      <c r="G8386" t="s">
        <v>29</v>
      </c>
      <c r="H8386" s="1">
        <v>45191</v>
      </c>
      <c r="I8386" t="s">
        <v>34</v>
      </c>
      <c r="J8386">
        <v>66</v>
      </c>
      <c r="K8386">
        <v>6.5</v>
      </c>
      <c r="L8386">
        <v>1304.4000000000001</v>
      </c>
      <c r="M8386">
        <v>91.91</v>
      </c>
      <c r="N8386" t="s">
        <v>50</v>
      </c>
      <c r="O8386">
        <v>5</v>
      </c>
      <c r="P8386" t="str" cm="1">
        <f t="array" ref="P8386">_xlfn.IFS(C8386&lt;25,"18-24", C8386&lt;=35,"25-35", C8386&lt;=50,"36-50",TRUE,"50+")</f>
        <v>18-24</v>
      </c>
      <c r="Q8386" t="str">
        <f t="shared" si="910"/>
        <v>repeat</v>
      </c>
      <c r="R8386" t="str">
        <f t="shared" si="911"/>
        <v>high value</v>
      </c>
      <c r="S8386" t="str">
        <f t="shared" si="912"/>
        <v>High</v>
      </c>
      <c r="T8386" t="str">
        <f t="shared" si="913"/>
        <v>Sep</v>
      </c>
      <c r="U8386">
        <f t="shared" si="914"/>
        <v>2023</v>
      </c>
      <c r="V8386" t="str">
        <f t="shared" si="915"/>
        <v>5-10</v>
      </c>
      <c r="W8386" t="str">
        <f t="shared" si="916"/>
        <v>Slow</v>
      </c>
    </row>
    <row r="8387" spans="1:23" x14ac:dyDescent="0.3">
      <c r="A8387">
        <v>608386</v>
      </c>
      <c r="B8387">
        <v>96261</v>
      </c>
      <c r="C8387">
        <v>57</v>
      </c>
      <c r="D8387" t="s">
        <v>4</v>
      </c>
      <c r="E8387" t="s">
        <v>16</v>
      </c>
      <c r="F8387" t="s">
        <v>18</v>
      </c>
      <c r="G8387" t="s">
        <v>27</v>
      </c>
      <c r="H8387" s="1">
        <v>45149</v>
      </c>
      <c r="I8387" t="s">
        <v>34</v>
      </c>
      <c r="J8387">
        <v>26</v>
      </c>
      <c r="K8387">
        <v>9.6999999999999993</v>
      </c>
      <c r="L8387">
        <v>632.44000000000005</v>
      </c>
      <c r="M8387">
        <v>73.16</v>
      </c>
      <c r="N8387" t="s">
        <v>47</v>
      </c>
      <c r="O8387">
        <v>4</v>
      </c>
      <c r="P8387" t="str" cm="1">
        <f t="array" ref="P8387">_xlfn.IFS(C8387&lt;25,"18-24", C8387&lt;=35,"25-35", C8387&lt;=50,"36-50",TRUE,"50+")</f>
        <v>50+</v>
      </c>
      <c r="Q8387" t="str">
        <f t="shared" ref="Q8387:Q8450" si="917">IF(COUNTIF($B:$B,B8387)&gt;1,"repeat","new")</f>
        <v>new</v>
      </c>
      <c r="R8387" t="str">
        <f t="shared" ref="R8387:R8450" si="918">IF(L8387&gt;500,"high value",IF( L8387&gt;250,"medium","low"))</f>
        <v>high value</v>
      </c>
      <c r="S8387" t="str">
        <f t="shared" ref="S8387:S8450" si="919">IF(O8387&lt;=2,"Low",IF(O8387&lt;=4,"medium","High"))</f>
        <v>medium</v>
      </c>
      <c r="T8387" t="str">
        <f t="shared" ref="T8387:T8450" si="920">TEXT(H8387,"MMM")</f>
        <v>Aug</v>
      </c>
      <c r="U8387">
        <f t="shared" ref="U8387:U8450" si="921">YEAR(H8387)</f>
        <v>2023</v>
      </c>
      <c r="V8387" t="str">
        <f t="shared" ref="V8387:V8450" si="922">IF(K8387&lt;=5,"0-5",IF(K8387&lt;=10,"5-10",IF(K8387&lt;=15,"10-15","15+")))</f>
        <v>5-10</v>
      </c>
      <c r="W8387" t="str">
        <f t="shared" ref="W8387:W8450" si="923">IF(J8387&lt;=30,"Fast",IF(J8387&lt;=45,"Medium","Slow"))</f>
        <v>Fast</v>
      </c>
    </row>
    <row r="8388" spans="1:23" x14ac:dyDescent="0.3">
      <c r="A8388">
        <v>608387</v>
      </c>
      <c r="B8388">
        <v>92091</v>
      </c>
      <c r="C8388">
        <v>33</v>
      </c>
      <c r="D8388" t="s">
        <v>7</v>
      </c>
      <c r="E8388" t="s">
        <v>11</v>
      </c>
      <c r="F8388" t="s">
        <v>24</v>
      </c>
      <c r="G8388" t="s">
        <v>25</v>
      </c>
      <c r="H8388" s="1">
        <v>44934</v>
      </c>
      <c r="I8388" t="s">
        <v>34</v>
      </c>
      <c r="J8388">
        <v>40</v>
      </c>
      <c r="K8388">
        <v>10.199999999999999</v>
      </c>
      <c r="L8388">
        <v>753.13</v>
      </c>
      <c r="M8388">
        <v>64.599999999999994</v>
      </c>
      <c r="N8388" t="s">
        <v>49</v>
      </c>
      <c r="O8388">
        <v>1</v>
      </c>
      <c r="P8388" t="str" cm="1">
        <f t="array" ref="P8388">_xlfn.IFS(C8388&lt;25,"18-24", C8388&lt;=35,"25-35", C8388&lt;=50,"36-50",TRUE,"50+")</f>
        <v>25-35</v>
      </c>
      <c r="Q8388" t="str">
        <f t="shared" si="917"/>
        <v>new</v>
      </c>
      <c r="R8388" t="str">
        <f t="shared" si="918"/>
        <v>high value</v>
      </c>
      <c r="S8388" t="str">
        <f t="shared" si="919"/>
        <v>Low</v>
      </c>
      <c r="T8388" t="str">
        <f t="shared" si="920"/>
        <v>Jan</v>
      </c>
      <c r="U8388">
        <f t="shared" si="921"/>
        <v>2023</v>
      </c>
      <c r="V8388" t="str">
        <f t="shared" si="922"/>
        <v>10-15</v>
      </c>
      <c r="W8388" t="str">
        <f t="shared" si="923"/>
        <v>Medium</v>
      </c>
    </row>
    <row r="8389" spans="1:23" x14ac:dyDescent="0.3">
      <c r="A8389">
        <v>608388</v>
      </c>
      <c r="B8389">
        <v>59205</v>
      </c>
      <c r="C8389">
        <v>27</v>
      </c>
      <c r="D8389" t="s">
        <v>4</v>
      </c>
      <c r="E8389" t="s">
        <v>13</v>
      </c>
      <c r="F8389" t="s">
        <v>18</v>
      </c>
      <c r="G8389" t="s">
        <v>21</v>
      </c>
      <c r="H8389" s="1">
        <v>44638</v>
      </c>
      <c r="I8389" t="s">
        <v>33</v>
      </c>
      <c r="J8389">
        <v>38</v>
      </c>
      <c r="K8389">
        <v>10.7</v>
      </c>
      <c r="L8389">
        <v>1464.48</v>
      </c>
      <c r="M8389">
        <v>79.819999999999993</v>
      </c>
      <c r="N8389" t="s">
        <v>50</v>
      </c>
      <c r="O8389">
        <v>4</v>
      </c>
      <c r="P8389" t="str" cm="1">
        <f t="array" ref="P8389">_xlfn.IFS(C8389&lt;25,"18-24", C8389&lt;=35,"25-35", C8389&lt;=50,"36-50",TRUE,"50+")</f>
        <v>25-35</v>
      </c>
      <c r="Q8389" t="str">
        <f t="shared" si="917"/>
        <v>new</v>
      </c>
      <c r="R8389" t="str">
        <f t="shared" si="918"/>
        <v>high value</v>
      </c>
      <c r="S8389" t="str">
        <f t="shared" si="919"/>
        <v>medium</v>
      </c>
      <c r="T8389" t="str">
        <f t="shared" si="920"/>
        <v>Mar</v>
      </c>
      <c r="U8389">
        <f t="shared" si="921"/>
        <v>2022</v>
      </c>
      <c r="V8389" t="str">
        <f t="shared" si="922"/>
        <v>10-15</v>
      </c>
      <c r="W8389" t="str">
        <f t="shared" si="923"/>
        <v>Medium</v>
      </c>
    </row>
    <row r="8390" spans="1:23" x14ac:dyDescent="0.3">
      <c r="A8390">
        <v>608389</v>
      </c>
      <c r="B8390">
        <v>43178</v>
      </c>
      <c r="C8390">
        <v>19</v>
      </c>
      <c r="D8390" t="s">
        <v>7</v>
      </c>
      <c r="E8390" t="s">
        <v>13</v>
      </c>
      <c r="F8390" t="s">
        <v>28</v>
      </c>
      <c r="G8390" t="s">
        <v>21</v>
      </c>
      <c r="H8390" s="1">
        <v>45235</v>
      </c>
      <c r="I8390" t="s">
        <v>34</v>
      </c>
      <c r="J8390">
        <v>33</v>
      </c>
      <c r="K8390">
        <v>8.8000000000000007</v>
      </c>
      <c r="L8390">
        <v>812.01</v>
      </c>
      <c r="M8390">
        <v>106.3</v>
      </c>
      <c r="N8390" t="s">
        <v>50</v>
      </c>
      <c r="O8390">
        <v>5</v>
      </c>
      <c r="P8390" t="str" cm="1">
        <f t="array" ref="P8390">_xlfn.IFS(C8390&lt;25,"18-24", C8390&lt;=35,"25-35", C8390&lt;=50,"36-50",TRUE,"50+")</f>
        <v>18-24</v>
      </c>
      <c r="Q8390" t="str">
        <f t="shared" si="917"/>
        <v>new</v>
      </c>
      <c r="R8390" t="str">
        <f t="shared" si="918"/>
        <v>high value</v>
      </c>
      <c r="S8390" t="str">
        <f t="shared" si="919"/>
        <v>High</v>
      </c>
      <c r="T8390" t="str">
        <f t="shared" si="920"/>
        <v>Nov</v>
      </c>
      <c r="U8390">
        <f t="shared" si="921"/>
        <v>2023</v>
      </c>
      <c r="V8390" t="str">
        <f t="shared" si="922"/>
        <v>5-10</v>
      </c>
      <c r="W8390" t="str">
        <f t="shared" si="923"/>
        <v>Medium</v>
      </c>
    </row>
    <row r="8391" spans="1:23" x14ac:dyDescent="0.3">
      <c r="A8391">
        <v>608390</v>
      </c>
      <c r="B8391">
        <v>44856</v>
      </c>
      <c r="C8391">
        <v>25</v>
      </c>
      <c r="D8391" t="s">
        <v>4</v>
      </c>
      <c r="E8391" t="s">
        <v>13</v>
      </c>
      <c r="F8391" t="s">
        <v>19</v>
      </c>
      <c r="G8391" t="s">
        <v>21</v>
      </c>
      <c r="H8391" s="1">
        <v>45440</v>
      </c>
      <c r="I8391" t="s">
        <v>33</v>
      </c>
      <c r="J8391">
        <v>73</v>
      </c>
      <c r="K8391">
        <v>2.1</v>
      </c>
      <c r="L8391">
        <v>317.12</v>
      </c>
      <c r="M8391">
        <v>80.55</v>
      </c>
      <c r="N8391" t="s">
        <v>49</v>
      </c>
      <c r="O8391">
        <v>2</v>
      </c>
      <c r="P8391" t="str" cm="1">
        <f t="array" ref="P8391">_xlfn.IFS(C8391&lt;25,"18-24", C8391&lt;=35,"25-35", C8391&lt;=50,"36-50",TRUE,"50+")</f>
        <v>25-35</v>
      </c>
      <c r="Q8391" t="str">
        <f t="shared" si="917"/>
        <v>new</v>
      </c>
      <c r="R8391" t="str">
        <f t="shared" si="918"/>
        <v>medium</v>
      </c>
      <c r="S8391" t="str">
        <f t="shared" si="919"/>
        <v>Low</v>
      </c>
      <c r="T8391" t="str">
        <f t="shared" si="920"/>
        <v>May</v>
      </c>
      <c r="U8391">
        <f t="shared" si="921"/>
        <v>2024</v>
      </c>
      <c r="V8391" t="str">
        <f t="shared" si="922"/>
        <v>0-5</v>
      </c>
      <c r="W8391" t="str">
        <f t="shared" si="923"/>
        <v>Slow</v>
      </c>
    </row>
    <row r="8392" spans="1:23" x14ac:dyDescent="0.3">
      <c r="A8392">
        <v>608391</v>
      </c>
      <c r="B8392">
        <v>83031</v>
      </c>
      <c r="C8392">
        <v>25</v>
      </c>
      <c r="D8392" t="s">
        <v>4</v>
      </c>
      <c r="E8392" t="s">
        <v>16</v>
      </c>
      <c r="F8392" t="s">
        <v>32</v>
      </c>
      <c r="G8392" t="s">
        <v>23</v>
      </c>
      <c r="H8392" s="1">
        <v>44600</v>
      </c>
      <c r="I8392" t="s">
        <v>33</v>
      </c>
      <c r="J8392">
        <v>35</v>
      </c>
      <c r="K8392">
        <v>14.5</v>
      </c>
      <c r="L8392">
        <v>382.17</v>
      </c>
      <c r="M8392">
        <v>43.89</v>
      </c>
      <c r="N8392" t="s">
        <v>49</v>
      </c>
      <c r="O8392">
        <v>2</v>
      </c>
      <c r="P8392" t="str" cm="1">
        <f t="array" ref="P8392">_xlfn.IFS(C8392&lt;25,"18-24", C8392&lt;=35,"25-35", C8392&lt;=50,"36-50",TRUE,"50+")</f>
        <v>25-35</v>
      </c>
      <c r="Q8392" t="str">
        <f t="shared" si="917"/>
        <v>new</v>
      </c>
      <c r="R8392" t="str">
        <f t="shared" si="918"/>
        <v>medium</v>
      </c>
      <c r="S8392" t="str">
        <f t="shared" si="919"/>
        <v>Low</v>
      </c>
      <c r="T8392" t="str">
        <f t="shared" si="920"/>
        <v>Feb</v>
      </c>
      <c r="U8392">
        <f t="shared" si="921"/>
        <v>2022</v>
      </c>
      <c r="V8392" t="str">
        <f t="shared" si="922"/>
        <v>10-15</v>
      </c>
      <c r="W8392" t="str">
        <f t="shared" si="923"/>
        <v>Medium</v>
      </c>
    </row>
    <row r="8393" spans="1:23" x14ac:dyDescent="0.3">
      <c r="A8393">
        <v>608392</v>
      </c>
      <c r="B8393">
        <v>28320</v>
      </c>
      <c r="C8393">
        <v>48</v>
      </c>
      <c r="D8393" t="s">
        <v>7</v>
      </c>
      <c r="E8393" t="s">
        <v>5</v>
      </c>
      <c r="F8393" t="s">
        <v>18</v>
      </c>
      <c r="G8393" t="s">
        <v>29</v>
      </c>
      <c r="H8393" s="1">
        <v>45280</v>
      </c>
      <c r="I8393" t="s">
        <v>34</v>
      </c>
      <c r="J8393">
        <v>38</v>
      </c>
      <c r="K8393">
        <v>7.9</v>
      </c>
      <c r="L8393">
        <v>1400.63</v>
      </c>
      <c r="M8393">
        <v>70.510000000000005</v>
      </c>
      <c r="N8393" t="s">
        <v>49</v>
      </c>
      <c r="O8393">
        <v>5</v>
      </c>
      <c r="P8393" t="str" cm="1">
        <f t="array" ref="P8393">_xlfn.IFS(C8393&lt;25,"18-24", C8393&lt;=35,"25-35", C8393&lt;=50,"36-50",TRUE,"50+")</f>
        <v>36-50</v>
      </c>
      <c r="Q8393" t="str">
        <f t="shared" si="917"/>
        <v>new</v>
      </c>
      <c r="R8393" t="str">
        <f t="shared" si="918"/>
        <v>high value</v>
      </c>
      <c r="S8393" t="str">
        <f t="shared" si="919"/>
        <v>High</v>
      </c>
      <c r="T8393" t="str">
        <f t="shared" si="920"/>
        <v>Dec</v>
      </c>
      <c r="U8393">
        <f t="shared" si="921"/>
        <v>2023</v>
      </c>
      <c r="V8393" t="str">
        <f t="shared" si="922"/>
        <v>5-10</v>
      </c>
      <c r="W8393" t="str">
        <f t="shared" si="923"/>
        <v>Medium</v>
      </c>
    </row>
    <row r="8394" spans="1:23" x14ac:dyDescent="0.3">
      <c r="A8394">
        <v>608393</v>
      </c>
      <c r="B8394">
        <v>55945</v>
      </c>
      <c r="C8394">
        <v>53</v>
      </c>
      <c r="D8394" t="s">
        <v>7</v>
      </c>
      <c r="E8394" t="s">
        <v>15</v>
      </c>
      <c r="F8394" t="s">
        <v>18</v>
      </c>
      <c r="G8394" t="s">
        <v>27</v>
      </c>
      <c r="H8394" s="1">
        <v>45649</v>
      </c>
      <c r="I8394" t="s">
        <v>34</v>
      </c>
      <c r="J8394">
        <v>64</v>
      </c>
      <c r="K8394">
        <v>3.3</v>
      </c>
      <c r="L8394">
        <v>875.64</v>
      </c>
      <c r="M8394">
        <v>52.52</v>
      </c>
      <c r="N8394" t="s">
        <v>48</v>
      </c>
      <c r="O8394">
        <v>3</v>
      </c>
      <c r="P8394" t="str" cm="1">
        <f t="array" ref="P8394">_xlfn.IFS(C8394&lt;25,"18-24", C8394&lt;=35,"25-35", C8394&lt;=50,"36-50",TRUE,"50+")</f>
        <v>50+</v>
      </c>
      <c r="Q8394" t="str">
        <f t="shared" si="917"/>
        <v>new</v>
      </c>
      <c r="R8394" t="str">
        <f t="shared" si="918"/>
        <v>high value</v>
      </c>
      <c r="S8394" t="str">
        <f t="shared" si="919"/>
        <v>medium</v>
      </c>
      <c r="T8394" t="str">
        <f t="shared" si="920"/>
        <v>Dec</v>
      </c>
      <c r="U8394">
        <f t="shared" si="921"/>
        <v>2024</v>
      </c>
      <c r="V8394" t="str">
        <f t="shared" si="922"/>
        <v>0-5</v>
      </c>
      <c r="W8394" t="str">
        <f t="shared" si="923"/>
        <v>Slow</v>
      </c>
    </row>
    <row r="8395" spans="1:23" x14ac:dyDescent="0.3">
      <c r="A8395">
        <v>608394</v>
      </c>
      <c r="B8395">
        <v>51752</v>
      </c>
      <c r="C8395">
        <v>43</v>
      </c>
      <c r="D8395" t="s">
        <v>7</v>
      </c>
      <c r="E8395" t="s">
        <v>15</v>
      </c>
      <c r="F8395" t="s">
        <v>24</v>
      </c>
      <c r="G8395" t="s">
        <v>27</v>
      </c>
      <c r="H8395" s="1">
        <v>45617</v>
      </c>
      <c r="I8395" t="s">
        <v>33</v>
      </c>
      <c r="J8395">
        <v>54</v>
      </c>
      <c r="K8395">
        <v>7.9</v>
      </c>
      <c r="L8395">
        <v>159.62</v>
      </c>
      <c r="M8395">
        <v>107.41</v>
      </c>
      <c r="N8395" t="s">
        <v>49</v>
      </c>
      <c r="O8395">
        <v>5</v>
      </c>
      <c r="P8395" t="str" cm="1">
        <f t="array" ref="P8395">_xlfn.IFS(C8395&lt;25,"18-24", C8395&lt;=35,"25-35", C8395&lt;=50,"36-50",TRUE,"50+")</f>
        <v>36-50</v>
      </c>
      <c r="Q8395" t="str">
        <f t="shared" si="917"/>
        <v>new</v>
      </c>
      <c r="R8395" t="str">
        <f t="shared" si="918"/>
        <v>low</v>
      </c>
      <c r="S8395" t="str">
        <f t="shared" si="919"/>
        <v>High</v>
      </c>
      <c r="T8395" t="str">
        <f t="shared" si="920"/>
        <v>Nov</v>
      </c>
      <c r="U8395">
        <f t="shared" si="921"/>
        <v>2024</v>
      </c>
      <c r="V8395" t="str">
        <f t="shared" si="922"/>
        <v>5-10</v>
      </c>
      <c r="W8395" t="str">
        <f t="shared" si="923"/>
        <v>Slow</v>
      </c>
    </row>
    <row r="8396" spans="1:23" x14ac:dyDescent="0.3">
      <c r="A8396">
        <v>608395</v>
      </c>
      <c r="B8396">
        <v>39873</v>
      </c>
      <c r="C8396">
        <v>41</v>
      </c>
      <c r="D8396" t="s">
        <v>7</v>
      </c>
      <c r="E8396" t="s">
        <v>16</v>
      </c>
      <c r="F8396" t="s">
        <v>22</v>
      </c>
      <c r="G8396" t="s">
        <v>27</v>
      </c>
      <c r="H8396" s="1">
        <v>45151</v>
      </c>
      <c r="I8396" t="s">
        <v>34</v>
      </c>
      <c r="J8396">
        <v>63</v>
      </c>
      <c r="K8396">
        <v>13</v>
      </c>
      <c r="L8396">
        <v>1224.51</v>
      </c>
      <c r="M8396">
        <v>81.45</v>
      </c>
      <c r="N8396" t="s">
        <v>47</v>
      </c>
      <c r="O8396">
        <v>2</v>
      </c>
      <c r="P8396" t="str" cm="1">
        <f t="array" ref="P8396">_xlfn.IFS(C8396&lt;25,"18-24", C8396&lt;=35,"25-35", C8396&lt;=50,"36-50",TRUE,"50+")</f>
        <v>36-50</v>
      </c>
      <c r="Q8396" t="str">
        <f t="shared" si="917"/>
        <v>new</v>
      </c>
      <c r="R8396" t="str">
        <f t="shared" si="918"/>
        <v>high value</v>
      </c>
      <c r="S8396" t="str">
        <f t="shared" si="919"/>
        <v>Low</v>
      </c>
      <c r="T8396" t="str">
        <f t="shared" si="920"/>
        <v>Aug</v>
      </c>
      <c r="U8396">
        <f t="shared" si="921"/>
        <v>2023</v>
      </c>
      <c r="V8396" t="str">
        <f t="shared" si="922"/>
        <v>10-15</v>
      </c>
      <c r="W8396" t="str">
        <f t="shared" si="923"/>
        <v>Slow</v>
      </c>
    </row>
    <row r="8397" spans="1:23" x14ac:dyDescent="0.3">
      <c r="A8397">
        <v>608396</v>
      </c>
      <c r="B8397">
        <v>51448</v>
      </c>
      <c r="C8397">
        <v>47</v>
      </c>
      <c r="D8397" t="s">
        <v>4</v>
      </c>
      <c r="E8397" t="s">
        <v>13</v>
      </c>
      <c r="F8397" t="s">
        <v>32</v>
      </c>
      <c r="G8397" t="s">
        <v>21</v>
      </c>
      <c r="H8397" s="1">
        <v>44854</v>
      </c>
      <c r="I8397" t="s">
        <v>34</v>
      </c>
      <c r="J8397">
        <v>84</v>
      </c>
      <c r="K8397">
        <v>6.8</v>
      </c>
      <c r="L8397">
        <v>821.81</v>
      </c>
      <c r="M8397">
        <v>47.98</v>
      </c>
      <c r="N8397" t="s">
        <v>48</v>
      </c>
      <c r="O8397">
        <v>4</v>
      </c>
      <c r="P8397" t="str" cm="1">
        <f t="array" ref="P8397">_xlfn.IFS(C8397&lt;25,"18-24", C8397&lt;=35,"25-35", C8397&lt;=50,"36-50",TRUE,"50+")</f>
        <v>36-50</v>
      </c>
      <c r="Q8397" t="str">
        <f t="shared" si="917"/>
        <v>new</v>
      </c>
      <c r="R8397" t="str">
        <f t="shared" si="918"/>
        <v>high value</v>
      </c>
      <c r="S8397" t="str">
        <f t="shared" si="919"/>
        <v>medium</v>
      </c>
      <c r="T8397" t="str">
        <f t="shared" si="920"/>
        <v>Oct</v>
      </c>
      <c r="U8397">
        <f t="shared" si="921"/>
        <v>2022</v>
      </c>
      <c r="V8397" t="str">
        <f t="shared" si="922"/>
        <v>5-10</v>
      </c>
      <c r="W8397" t="str">
        <f t="shared" si="923"/>
        <v>Slow</v>
      </c>
    </row>
    <row r="8398" spans="1:23" x14ac:dyDescent="0.3">
      <c r="A8398">
        <v>608397</v>
      </c>
      <c r="B8398">
        <v>98178</v>
      </c>
      <c r="C8398">
        <v>25</v>
      </c>
      <c r="D8398" t="s">
        <v>7</v>
      </c>
      <c r="E8398" t="s">
        <v>16</v>
      </c>
      <c r="F8398" t="s">
        <v>32</v>
      </c>
      <c r="G8398" t="s">
        <v>23</v>
      </c>
      <c r="H8398" s="1">
        <v>45294</v>
      </c>
      <c r="I8398" t="s">
        <v>34</v>
      </c>
      <c r="J8398">
        <v>80</v>
      </c>
      <c r="K8398">
        <v>11.7</v>
      </c>
      <c r="L8398">
        <v>1385.5</v>
      </c>
      <c r="M8398">
        <v>88.35</v>
      </c>
      <c r="N8398" t="s">
        <v>50</v>
      </c>
      <c r="O8398">
        <v>5</v>
      </c>
      <c r="P8398" t="str" cm="1">
        <f t="array" ref="P8398">_xlfn.IFS(C8398&lt;25,"18-24", C8398&lt;=35,"25-35", C8398&lt;=50,"36-50",TRUE,"50+")</f>
        <v>25-35</v>
      </c>
      <c r="Q8398" t="str">
        <f t="shared" si="917"/>
        <v>new</v>
      </c>
      <c r="R8398" t="str">
        <f t="shared" si="918"/>
        <v>high value</v>
      </c>
      <c r="S8398" t="str">
        <f t="shared" si="919"/>
        <v>High</v>
      </c>
      <c r="T8398" t="str">
        <f t="shared" si="920"/>
        <v>Jan</v>
      </c>
      <c r="U8398">
        <f t="shared" si="921"/>
        <v>2024</v>
      </c>
      <c r="V8398" t="str">
        <f t="shared" si="922"/>
        <v>10-15</v>
      </c>
      <c r="W8398" t="str">
        <f t="shared" si="923"/>
        <v>Slow</v>
      </c>
    </row>
    <row r="8399" spans="1:23" x14ac:dyDescent="0.3">
      <c r="A8399">
        <v>608398</v>
      </c>
      <c r="B8399">
        <v>88977</v>
      </c>
      <c r="C8399">
        <v>24</v>
      </c>
      <c r="D8399" t="s">
        <v>4</v>
      </c>
      <c r="E8399" t="s">
        <v>16</v>
      </c>
      <c r="F8399" t="s">
        <v>24</v>
      </c>
      <c r="G8399" t="s">
        <v>29</v>
      </c>
      <c r="H8399" s="1">
        <v>45552</v>
      </c>
      <c r="I8399" t="s">
        <v>33</v>
      </c>
      <c r="J8399">
        <v>44</v>
      </c>
      <c r="K8399">
        <v>3.4</v>
      </c>
      <c r="L8399">
        <v>854.86</v>
      </c>
      <c r="M8399">
        <v>25.37</v>
      </c>
      <c r="N8399" t="s">
        <v>50</v>
      </c>
      <c r="O8399">
        <v>4</v>
      </c>
      <c r="P8399" t="str" cm="1">
        <f t="array" ref="P8399">_xlfn.IFS(C8399&lt;25,"18-24", C8399&lt;=35,"25-35", C8399&lt;=50,"36-50",TRUE,"50+")</f>
        <v>18-24</v>
      </c>
      <c r="Q8399" t="str">
        <f t="shared" si="917"/>
        <v>new</v>
      </c>
      <c r="R8399" t="str">
        <f t="shared" si="918"/>
        <v>high value</v>
      </c>
      <c r="S8399" t="str">
        <f t="shared" si="919"/>
        <v>medium</v>
      </c>
      <c r="T8399" t="str">
        <f t="shared" si="920"/>
        <v>Sep</v>
      </c>
      <c r="U8399">
        <f t="shared" si="921"/>
        <v>2024</v>
      </c>
      <c r="V8399" t="str">
        <f t="shared" si="922"/>
        <v>0-5</v>
      </c>
      <c r="W8399" t="str">
        <f t="shared" si="923"/>
        <v>Medium</v>
      </c>
    </row>
    <row r="8400" spans="1:23" x14ac:dyDescent="0.3">
      <c r="A8400">
        <v>608399</v>
      </c>
      <c r="B8400">
        <v>62341</v>
      </c>
      <c r="C8400">
        <v>57</v>
      </c>
      <c r="D8400" t="s">
        <v>4</v>
      </c>
      <c r="E8400" t="s">
        <v>11</v>
      </c>
      <c r="F8400" t="s">
        <v>18</v>
      </c>
      <c r="G8400" t="s">
        <v>31</v>
      </c>
      <c r="H8400" s="1">
        <v>45450</v>
      </c>
      <c r="I8400" t="s">
        <v>33</v>
      </c>
      <c r="J8400">
        <v>29</v>
      </c>
      <c r="K8400">
        <v>8.5</v>
      </c>
      <c r="L8400">
        <v>1045.32</v>
      </c>
      <c r="M8400">
        <v>34.86</v>
      </c>
      <c r="N8400" t="s">
        <v>47</v>
      </c>
      <c r="O8400">
        <v>5</v>
      </c>
      <c r="P8400" t="str" cm="1">
        <f t="array" ref="P8400">_xlfn.IFS(C8400&lt;25,"18-24", C8400&lt;=35,"25-35", C8400&lt;=50,"36-50",TRUE,"50+")</f>
        <v>50+</v>
      </c>
      <c r="Q8400" t="str">
        <f t="shared" si="917"/>
        <v>new</v>
      </c>
      <c r="R8400" t="str">
        <f t="shared" si="918"/>
        <v>high value</v>
      </c>
      <c r="S8400" t="str">
        <f t="shared" si="919"/>
        <v>High</v>
      </c>
      <c r="T8400" t="str">
        <f t="shared" si="920"/>
        <v>Jun</v>
      </c>
      <c r="U8400">
        <f t="shared" si="921"/>
        <v>2024</v>
      </c>
      <c r="V8400" t="str">
        <f t="shared" si="922"/>
        <v>5-10</v>
      </c>
      <c r="W8400" t="str">
        <f t="shared" si="923"/>
        <v>Fast</v>
      </c>
    </row>
    <row r="8401" spans="1:23" x14ac:dyDescent="0.3">
      <c r="A8401">
        <v>608400</v>
      </c>
      <c r="B8401">
        <v>58417</v>
      </c>
      <c r="C8401">
        <v>31</v>
      </c>
      <c r="D8401" t="s">
        <v>4</v>
      </c>
      <c r="E8401" t="s">
        <v>11</v>
      </c>
      <c r="F8401" t="s">
        <v>28</v>
      </c>
      <c r="G8401" t="s">
        <v>23</v>
      </c>
      <c r="H8401" s="1">
        <v>45200</v>
      </c>
      <c r="I8401" t="s">
        <v>34</v>
      </c>
      <c r="J8401">
        <v>64</v>
      </c>
      <c r="K8401">
        <v>8.1</v>
      </c>
      <c r="L8401">
        <v>396.16</v>
      </c>
      <c r="M8401">
        <v>54.05</v>
      </c>
      <c r="N8401" t="s">
        <v>49</v>
      </c>
      <c r="O8401">
        <v>2</v>
      </c>
      <c r="P8401" t="str" cm="1">
        <f t="array" ref="P8401">_xlfn.IFS(C8401&lt;25,"18-24", C8401&lt;=35,"25-35", C8401&lt;=50,"36-50",TRUE,"50+")</f>
        <v>25-35</v>
      </c>
      <c r="Q8401" t="str">
        <f t="shared" si="917"/>
        <v>new</v>
      </c>
      <c r="R8401" t="str">
        <f t="shared" si="918"/>
        <v>medium</v>
      </c>
      <c r="S8401" t="str">
        <f t="shared" si="919"/>
        <v>Low</v>
      </c>
      <c r="T8401" t="str">
        <f t="shared" si="920"/>
        <v>Oct</v>
      </c>
      <c r="U8401">
        <f t="shared" si="921"/>
        <v>2023</v>
      </c>
      <c r="V8401" t="str">
        <f t="shared" si="922"/>
        <v>5-10</v>
      </c>
      <c r="W8401" t="str">
        <f t="shared" si="923"/>
        <v>Slow</v>
      </c>
    </row>
    <row r="8402" spans="1:23" x14ac:dyDescent="0.3">
      <c r="A8402">
        <v>608401</v>
      </c>
      <c r="B8402">
        <v>80172</v>
      </c>
      <c r="C8402">
        <v>54</v>
      </c>
      <c r="D8402" t="s">
        <v>4</v>
      </c>
      <c r="E8402" t="s">
        <v>8</v>
      </c>
      <c r="F8402" t="s">
        <v>24</v>
      </c>
      <c r="G8402" t="s">
        <v>29</v>
      </c>
      <c r="H8402" s="1">
        <v>44622</v>
      </c>
      <c r="I8402" t="s">
        <v>34</v>
      </c>
      <c r="J8402">
        <v>69</v>
      </c>
      <c r="K8402">
        <v>2.5</v>
      </c>
      <c r="L8402">
        <v>1189.5</v>
      </c>
      <c r="M8402">
        <v>116</v>
      </c>
      <c r="N8402" t="s">
        <v>50</v>
      </c>
      <c r="O8402">
        <v>5</v>
      </c>
      <c r="P8402" t="str" cm="1">
        <f t="array" ref="P8402">_xlfn.IFS(C8402&lt;25,"18-24", C8402&lt;=35,"25-35", C8402&lt;=50,"36-50",TRUE,"50+")</f>
        <v>50+</v>
      </c>
      <c r="Q8402" t="str">
        <f t="shared" si="917"/>
        <v>new</v>
      </c>
      <c r="R8402" t="str">
        <f t="shared" si="918"/>
        <v>high value</v>
      </c>
      <c r="S8402" t="str">
        <f t="shared" si="919"/>
        <v>High</v>
      </c>
      <c r="T8402" t="str">
        <f t="shared" si="920"/>
        <v>Mar</v>
      </c>
      <c r="U8402">
        <f t="shared" si="921"/>
        <v>2022</v>
      </c>
      <c r="V8402" t="str">
        <f t="shared" si="922"/>
        <v>0-5</v>
      </c>
      <c r="W8402" t="str">
        <f t="shared" si="923"/>
        <v>Slow</v>
      </c>
    </row>
    <row r="8403" spans="1:23" x14ac:dyDescent="0.3">
      <c r="A8403">
        <v>608402</v>
      </c>
      <c r="B8403">
        <v>59584</v>
      </c>
      <c r="C8403">
        <v>61</v>
      </c>
      <c r="D8403" t="s">
        <v>4</v>
      </c>
      <c r="E8403" t="s">
        <v>16</v>
      </c>
      <c r="F8403" t="s">
        <v>18</v>
      </c>
      <c r="G8403" t="s">
        <v>29</v>
      </c>
      <c r="H8403" s="1">
        <v>45335</v>
      </c>
      <c r="I8403" t="s">
        <v>33</v>
      </c>
      <c r="J8403">
        <v>61</v>
      </c>
      <c r="K8403">
        <v>12.9</v>
      </c>
      <c r="L8403">
        <v>1185.33</v>
      </c>
      <c r="M8403">
        <v>67.47</v>
      </c>
      <c r="N8403" t="s">
        <v>48</v>
      </c>
      <c r="O8403">
        <v>5</v>
      </c>
      <c r="P8403" t="str" cm="1">
        <f t="array" ref="P8403">_xlfn.IFS(C8403&lt;25,"18-24", C8403&lt;=35,"25-35", C8403&lt;=50,"36-50",TRUE,"50+")</f>
        <v>50+</v>
      </c>
      <c r="Q8403" t="str">
        <f t="shared" si="917"/>
        <v>new</v>
      </c>
      <c r="R8403" t="str">
        <f t="shared" si="918"/>
        <v>high value</v>
      </c>
      <c r="S8403" t="str">
        <f t="shared" si="919"/>
        <v>High</v>
      </c>
      <c r="T8403" t="str">
        <f t="shared" si="920"/>
        <v>Feb</v>
      </c>
      <c r="U8403">
        <f t="shared" si="921"/>
        <v>2024</v>
      </c>
      <c r="V8403" t="str">
        <f t="shared" si="922"/>
        <v>10-15</v>
      </c>
      <c r="W8403" t="str">
        <f t="shared" si="923"/>
        <v>Slow</v>
      </c>
    </row>
    <row r="8404" spans="1:23" x14ac:dyDescent="0.3">
      <c r="A8404">
        <v>608403</v>
      </c>
      <c r="B8404">
        <v>66870</v>
      </c>
      <c r="C8404">
        <v>59</v>
      </c>
      <c r="D8404" t="s">
        <v>7</v>
      </c>
      <c r="E8404" t="s">
        <v>13</v>
      </c>
      <c r="F8404" t="s">
        <v>30</v>
      </c>
      <c r="G8404" t="s">
        <v>27</v>
      </c>
      <c r="H8404" s="1">
        <v>45539</v>
      </c>
      <c r="I8404" t="s">
        <v>34</v>
      </c>
      <c r="J8404">
        <v>81</v>
      </c>
      <c r="K8404">
        <v>14.7</v>
      </c>
      <c r="L8404">
        <v>1189.8399999999999</v>
      </c>
      <c r="M8404">
        <v>84.73</v>
      </c>
      <c r="N8404" t="s">
        <v>50</v>
      </c>
      <c r="O8404">
        <v>5</v>
      </c>
      <c r="P8404" t="str" cm="1">
        <f t="array" ref="P8404">_xlfn.IFS(C8404&lt;25,"18-24", C8404&lt;=35,"25-35", C8404&lt;=50,"36-50",TRUE,"50+")</f>
        <v>50+</v>
      </c>
      <c r="Q8404" t="str">
        <f t="shared" si="917"/>
        <v>new</v>
      </c>
      <c r="R8404" t="str">
        <f t="shared" si="918"/>
        <v>high value</v>
      </c>
      <c r="S8404" t="str">
        <f t="shared" si="919"/>
        <v>High</v>
      </c>
      <c r="T8404" t="str">
        <f t="shared" si="920"/>
        <v>Sep</v>
      </c>
      <c r="U8404">
        <f t="shared" si="921"/>
        <v>2024</v>
      </c>
      <c r="V8404" t="str">
        <f t="shared" si="922"/>
        <v>10-15</v>
      </c>
      <c r="W8404" t="str">
        <f t="shared" si="923"/>
        <v>Slow</v>
      </c>
    </row>
    <row r="8405" spans="1:23" x14ac:dyDescent="0.3">
      <c r="A8405">
        <v>608404</v>
      </c>
      <c r="B8405">
        <v>55427</v>
      </c>
      <c r="C8405">
        <v>37</v>
      </c>
      <c r="D8405" t="s">
        <v>7</v>
      </c>
      <c r="E8405" t="s">
        <v>5</v>
      </c>
      <c r="F8405" t="s">
        <v>19</v>
      </c>
      <c r="G8405" t="s">
        <v>23</v>
      </c>
      <c r="H8405" s="1">
        <v>45227</v>
      </c>
      <c r="I8405" t="s">
        <v>33</v>
      </c>
      <c r="J8405">
        <v>73</v>
      </c>
      <c r="K8405">
        <v>8.4</v>
      </c>
      <c r="L8405">
        <v>1195.26</v>
      </c>
      <c r="M8405">
        <v>78.349999999999994</v>
      </c>
      <c r="N8405" t="s">
        <v>48</v>
      </c>
      <c r="O8405">
        <v>4</v>
      </c>
      <c r="P8405" t="str" cm="1">
        <f t="array" ref="P8405">_xlfn.IFS(C8405&lt;25,"18-24", C8405&lt;=35,"25-35", C8405&lt;=50,"36-50",TRUE,"50+")</f>
        <v>36-50</v>
      </c>
      <c r="Q8405" t="str">
        <f t="shared" si="917"/>
        <v>new</v>
      </c>
      <c r="R8405" t="str">
        <f t="shared" si="918"/>
        <v>high value</v>
      </c>
      <c r="S8405" t="str">
        <f t="shared" si="919"/>
        <v>medium</v>
      </c>
      <c r="T8405" t="str">
        <f t="shared" si="920"/>
        <v>Oct</v>
      </c>
      <c r="U8405">
        <f t="shared" si="921"/>
        <v>2023</v>
      </c>
      <c r="V8405" t="str">
        <f t="shared" si="922"/>
        <v>5-10</v>
      </c>
      <c r="W8405" t="str">
        <f t="shared" si="923"/>
        <v>Slow</v>
      </c>
    </row>
    <row r="8406" spans="1:23" x14ac:dyDescent="0.3">
      <c r="A8406">
        <v>608405</v>
      </c>
      <c r="B8406">
        <v>62876</v>
      </c>
      <c r="C8406">
        <v>60</v>
      </c>
      <c r="D8406" t="s">
        <v>4</v>
      </c>
      <c r="E8406" t="s">
        <v>5</v>
      </c>
      <c r="F8406" t="s">
        <v>26</v>
      </c>
      <c r="G8406" t="s">
        <v>23</v>
      </c>
      <c r="H8406" s="1">
        <v>44957</v>
      </c>
      <c r="I8406" t="s">
        <v>34</v>
      </c>
      <c r="J8406">
        <v>82</v>
      </c>
      <c r="K8406">
        <v>14.7</v>
      </c>
      <c r="L8406">
        <v>1207.1199999999999</v>
      </c>
      <c r="M8406">
        <v>69.099999999999994</v>
      </c>
      <c r="N8406" t="s">
        <v>49</v>
      </c>
      <c r="O8406">
        <v>5</v>
      </c>
      <c r="P8406" t="str" cm="1">
        <f t="array" ref="P8406">_xlfn.IFS(C8406&lt;25,"18-24", C8406&lt;=35,"25-35", C8406&lt;=50,"36-50",TRUE,"50+")</f>
        <v>50+</v>
      </c>
      <c r="Q8406" t="str">
        <f t="shared" si="917"/>
        <v>new</v>
      </c>
      <c r="R8406" t="str">
        <f t="shared" si="918"/>
        <v>high value</v>
      </c>
      <c r="S8406" t="str">
        <f t="shared" si="919"/>
        <v>High</v>
      </c>
      <c r="T8406" t="str">
        <f t="shared" si="920"/>
        <v>Jan</v>
      </c>
      <c r="U8406">
        <f t="shared" si="921"/>
        <v>2023</v>
      </c>
      <c r="V8406" t="str">
        <f t="shared" si="922"/>
        <v>10-15</v>
      </c>
      <c r="W8406" t="str">
        <f t="shared" si="923"/>
        <v>Slow</v>
      </c>
    </row>
    <row r="8407" spans="1:23" x14ac:dyDescent="0.3">
      <c r="A8407">
        <v>608406</v>
      </c>
      <c r="B8407">
        <v>52701</v>
      </c>
      <c r="C8407">
        <v>32</v>
      </c>
      <c r="D8407" t="s">
        <v>4</v>
      </c>
      <c r="E8407" t="s">
        <v>8</v>
      </c>
      <c r="F8407" t="s">
        <v>24</v>
      </c>
      <c r="G8407" t="s">
        <v>27</v>
      </c>
      <c r="H8407" s="1">
        <v>44981</v>
      </c>
      <c r="I8407" t="s">
        <v>34</v>
      </c>
      <c r="J8407">
        <v>83</v>
      </c>
      <c r="K8407">
        <v>14.4</v>
      </c>
      <c r="L8407">
        <v>584.12</v>
      </c>
      <c r="M8407">
        <v>21.89</v>
      </c>
      <c r="N8407" t="s">
        <v>50</v>
      </c>
      <c r="O8407">
        <v>3</v>
      </c>
      <c r="P8407" t="str" cm="1">
        <f t="array" ref="P8407">_xlfn.IFS(C8407&lt;25,"18-24", C8407&lt;=35,"25-35", C8407&lt;=50,"36-50",TRUE,"50+")</f>
        <v>25-35</v>
      </c>
      <c r="Q8407" t="str">
        <f t="shared" si="917"/>
        <v>new</v>
      </c>
      <c r="R8407" t="str">
        <f t="shared" si="918"/>
        <v>high value</v>
      </c>
      <c r="S8407" t="str">
        <f t="shared" si="919"/>
        <v>medium</v>
      </c>
      <c r="T8407" t="str">
        <f t="shared" si="920"/>
        <v>Feb</v>
      </c>
      <c r="U8407">
        <f t="shared" si="921"/>
        <v>2023</v>
      </c>
      <c r="V8407" t="str">
        <f t="shared" si="922"/>
        <v>10-15</v>
      </c>
      <c r="W8407" t="str">
        <f t="shared" si="923"/>
        <v>Slow</v>
      </c>
    </row>
    <row r="8408" spans="1:23" x14ac:dyDescent="0.3">
      <c r="A8408">
        <v>608407</v>
      </c>
      <c r="B8408">
        <v>95378</v>
      </c>
      <c r="C8408">
        <v>31</v>
      </c>
      <c r="D8408" t="s">
        <v>7</v>
      </c>
      <c r="E8408" t="s">
        <v>5</v>
      </c>
      <c r="F8408" t="s">
        <v>32</v>
      </c>
      <c r="G8408" t="s">
        <v>27</v>
      </c>
      <c r="H8408" s="1">
        <v>44825</v>
      </c>
      <c r="I8408" t="s">
        <v>34</v>
      </c>
      <c r="J8408">
        <v>34</v>
      </c>
      <c r="K8408">
        <v>13.6</v>
      </c>
      <c r="L8408">
        <v>384.12</v>
      </c>
      <c r="M8408">
        <v>103.87</v>
      </c>
      <c r="N8408" t="s">
        <v>50</v>
      </c>
      <c r="O8408">
        <v>2</v>
      </c>
      <c r="P8408" t="str" cm="1">
        <f t="array" ref="P8408">_xlfn.IFS(C8408&lt;25,"18-24", C8408&lt;=35,"25-35", C8408&lt;=50,"36-50",TRUE,"50+")</f>
        <v>25-35</v>
      </c>
      <c r="Q8408" t="str">
        <f t="shared" si="917"/>
        <v>new</v>
      </c>
      <c r="R8408" t="str">
        <f t="shared" si="918"/>
        <v>medium</v>
      </c>
      <c r="S8408" t="str">
        <f t="shared" si="919"/>
        <v>Low</v>
      </c>
      <c r="T8408" t="str">
        <f t="shared" si="920"/>
        <v>Sep</v>
      </c>
      <c r="U8408">
        <f t="shared" si="921"/>
        <v>2022</v>
      </c>
      <c r="V8408" t="str">
        <f t="shared" si="922"/>
        <v>10-15</v>
      </c>
      <c r="W8408" t="str">
        <f t="shared" si="923"/>
        <v>Medium</v>
      </c>
    </row>
    <row r="8409" spans="1:23" x14ac:dyDescent="0.3">
      <c r="A8409">
        <v>608408</v>
      </c>
      <c r="B8409">
        <v>64762</v>
      </c>
      <c r="C8409">
        <v>50</v>
      </c>
      <c r="D8409" t="s">
        <v>7</v>
      </c>
      <c r="E8409" t="s">
        <v>11</v>
      </c>
      <c r="F8409" t="s">
        <v>19</v>
      </c>
      <c r="G8409" t="s">
        <v>27</v>
      </c>
      <c r="H8409" s="1">
        <v>45547</v>
      </c>
      <c r="I8409" t="s">
        <v>33</v>
      </c>
      <c r="J8409">
        <v>36</v>
      </c>
      <c r="K8409">
        <v>4.2</v>
      </c>
      <c r="L8409">
        <v>924.44</v>
      </c>
      <c r="M8409">
        <v>47.59</v>
      </c>
      <c r="N8409" t="s">
        <v>50</v>
      </c>
      <c r="O8409">
        <v>1</v>
      </c>
      <c r="P8409" t="str" cm="1">
        <f t="array" ref="P8409">_xlfn.IFS(C8409&lt;25,"18-24", C8409&lt;=35,"25-35", C8409&lt;=50,"36-50",TRUE,"50+")</f>
        <v>36-50</v>
      </c>
      <c r="Q8409" t="str">
        <f t="shared" si="917"/>
        <v>new</v>
      </c>
      <c r="R8409" t="str">
        <f t="shared" si="918"/>
        <v>high value</v>
      </c>
      <c r="S8409" t="str">
        <f t="shared" si="919"/>
        <v>Low</v>
      </c>
      <c r="T8409" t="str">
        <f t="shared" si="920"/>
        <v>Sep</v>
      </c>
      <c r="U8409">
        <f t="shared" si="921"/>
        <v>2024</v>
      </c>
      <c r="V8409" t="str">
        <f t="shared" si="922"/>
        <v>0-5</v>
      </c>
      <c r="W8409" t="str">
        <f t="shared" si="923"/>
        <v>Medium</v>
      </c>
    </row>
    <row r="8410" spans="1:23" x14ac:dyDescent="0.3">
      <c r="A8410">
        <v>608409</v>
      </c>
      <c r="B8410">
        <v>72644</v>
      </c>
      <c r="C8410">
        <v>53</v>
      </c>
      <c r="D8410" t="s">
        <v>7</v>
      </c>
      <c r="E8410" t="s">
        <v>8</v>
      </c>
      <c r="F8410" t="s">
        <v>32</v>
      </c>
      <c r="G8410" t="s">
        <v>29</v>
      </c>
      <c r="H8410" s="1">
        <v>45647</v>
      </c>
      <c r="I8410" t="s">
        <v>33</v>
      </c>
      <c r="J8410">
        <v>45</v>
      </c>
      <c r="K8410">
        <v>3.2</v>
      </c>
      <c r="L8410">
        <v>1083.44</v>
      </c>
      <c r="M8410">
        <v>108.23</v>
      </c>
      <c r="N8410" t="s">
        <v>47</v>
      </c>
      <c r="O8410">
        <v>2</v>
      </c>
      <c r="P8410" t="str" cm="1">
        <f t="array" ref="P8410">_xlfn.IFS(C8410&lt;25,"18-24", C8410&lt;=35,"25-35", C8410&lt;=50,"36-50",TRUE,"50+")</f>
        <v>50+</v>
      </c>
      <c r="Q8410" t="str">
        <f t="shared" si="917"/>
        <v>new</v>
      </c>
      <c r="R8410" t="str">
        <f t="shared" si="918"/>
        <v>high value</v>
      </c>
      <c r="S8410" t="str">
        <f t="shared" si="919"/>
        <v>Low</v>
      </c>
      <c r="T8410" t="str">
        <f t="shared" si="920"/>
        <v>Dec</v>
      </c>
      <c r="U8410">
        <f t="shared" si="921"/>
        <v>2024</v>
      </c>
      <c r="V8410" t="str">
        <f t="shared" si="922"/>
        <v>0-5</v>
      </c>
      <c r="W8410" t="str">
        <f t="shared" si="923"/>
        <v>Medium</v>
      </c>
    </row>
    <row r="8411" spans="1:23" x14ac:dyDescent="0.3">
      <c r="A8411">
        <v>608410</v>
      </c>
      <c r="B8411">
        <v>21223</v>
      </c>
      <c r="C8411">
        <v>63</v>
      </c>
      <c r="D8411" t="s">
        <v>4</v>
      </c>
      <c r="E8411" t="s">
        <v>16</v>
      </c>
      <c r="F8411" t="s">
        <v>26</v>
      </c>
      <c r="G8411" t="s">
        <v>29</v>
      </c>
      <c r="H8411" s="1">
        <v>45226</v>
      </c>
      <c r="I8411" t="s">
        <v>33</v>
      </c>
      <c r="J8411">
        <v>61</v>
      </c>
      <c r="K8411">
        <v>10.9</v>
      </c>
      <c r="L8411">
        <v>224.3</v>
      </c>
      <c r="M8411">
        <v>104.16</v>
      </c>
      <c r="N8411" t="s">
        <v>48</v>
      </c>
      <c r="O8411">
        <v>5</v>
      </c>
      <c r="P8411" t="str" cm="1">
        <f t="array" ref="P8411">_xlfn.IFS(C8411&lt;25,"18-24", C8411&lt;=35,"25-35", C8411&lt;=50,"36-50",TRUE,"50+")</f>
        <v>50+</v>
      </c>
      <c r="Q8411" t="str">
        <f t="shared" si="917"/>
        <v>repeat</v>
      </c>
      <c r="R8411" t="str">
        <f t="shared" si="918"/>
        <v>low</v>
      </c>
      <c r="S8411" t="str">
        <f t="shared" si="919"/>
        <v>High</v>
      </c>
      <c r="T8411" t="str">
        <f t="shared" si="920"/>
        <v>Oct</v>
      </c>
      <c r="U8411">
        <f t="shared" si="921"/>
        <v>2023</v>
      </c>
      <c r="V8411" t="str">
        <f t="shared" si="922"/>
        <v>10-15</v>
      </c>
      <c r="W8411" t="str">
        <f t="shared" si="923"/>
        <v>Slow</v>
      </c>
    </row>
    <row r="8412" spans="1:23" x14ac:dyDescent="0.3">
      <c r="A8412">
        <v>608411</v>
      </c>
      <c r="B8412">
        <v>82164</v>
      </c>
      <c r="C8412">
        <v>37</v>
      </c>
      <c r="D8412" t="s">
        <v>4</v>
      </c>
      <c r="E8412" t="s">
        <v>16</v>
      </c>
      <c r="F8412" t="s">
        <v>30</v>
      </c>
      <c r="G8412" t="s">
        <v>21</v>
      </c>
      <c r="H8412" s="1">
        <v>45562</v>
      </c>
      <c r="I8412" t="s">
        <v>33</v>
      </c>
      <c r="J8412">
        <v>44</v>
      </c>
      <c r="K8412">
        <v>9.1</v>
      </c>
      <c r="L8412">
        <v>901.72</v>
      </c>
      <c r="M8412">
        <v>60.29</v>
      </c>
      <c r="N8412" t="s">
        <v>49</v>
      </c>
      <c r="O8412">
        <v>2</v>
      </c>
      <c r="P8412" t="str" cm="1">
        <f t="array" ref="P8412">_xlfn.IFS(C8412&lt;25,"18-24", C8412&lt;=35,"25-35", C8412&lt;=50,"36-50",TRUE,"50+")</f>
        <v>36-50</v>
      </c>
      <c r="Q8412" t="str">
        <f t="shared" si="917"/>
        <v>new</v>
      </c>
      <c r="R8412" t="str">
        <f t="shared" si="918"/>
        <v>high value</v>
      </c>
      <c r="S8412" t="str">
        <f t="shared" si="919"/>
        <v>Low</v>
      </c>
      <c r="T8412" t="str">
        <f t="shared" si="920"/>
        <v>Sep</v>
      </c>
      <c r="U8412">
        <f t="shared" si="921"/>
        <v>2024</v>
      </c>
      <c r="V8412" t="str">
        <f t="shared" si="922"/>
        <v>5-10</v>
      </c>
      <c r="W8412" t="str">
        <f t="shared" si="923"/>
        <v>Medium</v>
      </c>
    </row>
    <row r="8413" spans="1:23" x14ac:dyDescent="0.3">
      <c r="A8413">
        <v>608412</v>
      </c>
      <c r="B8413">
        <v>29177</v>
      </c>
      <c r="C8413">
        <v>23</v>
      </c>
      <c r="D8413" t="s">
        <v>7</v>
      </c>
      <c r="E8413" t="s">
        <v>5</v>
      </c>
      <c r="F8413" t="s">
        <v>26</v>
      </c>
      <c r="G8413" t="s">
        <v>23</v>
      </c>
      <c r="H8413" s="1">
        <v>44800</v>
      </c>
      <c r="I8413" t="s">
        <v>33</v>
      </c>
      <c r="J8413">
        <v>73</v>
      </c>
      <c r="K8413">
        <v>9.6999999999999993</v>
      </c>
      <c r="L8413">
        <v>936.19</v>
      </c>
      <c r="M8413">
        <v>45.26</v>
      </c>
      <c r="N8413" t="s">
        <v>47</v>
      </c>
      <c r="O8413">
        <v>3</v>
      </c>
      <c r="P8413" t="str" cm="1">
        <f t="array" ref="P8413">_xlfn.IFS(C8413&lt;25,"18-24", C8413&lt;=35,"25-35", C8413&lt;=50,"36-50",TRUE,"50+")</f>
        <v>18-24</v>
      </c>
      <c r="Q8413" t="str">
        <f t="shared" si="917"/>
        <v>repeat</v>
      </c>
      <c r="R8413" t="str">
        <f t="shared" si="918"/>
        <v>high value</v>
      </c>
      <c r="S8413" t="str">
        <f t="shared" si="919"/>
        <v>medium</v>
      </c>
      <c r="T8413" t="str">
        <f t="shared" si="920"/>
        <v>Aug</v>
      </c>
      <c r="U8413">
        <f t="shared" si="921"/>
        <v>2022</v>
      </c>
      <c r="V8413" t="str">
        <f t="shared" si="922"/>
        <v>5-10</v>
      </c>
      <c r="W8413" t="str">
        <f t="shared" si="923"/>
        <v>Slow</v>
      </c>
    </row>
    <row r="8414" spans="1:23" x14ac:dyDescent="0.3">
      <c r="A8414">
        <v>608413</v>
      </c>
      <c r="B8414">
        <v>71185</v>
      </c>
      <c r="C8414">
        <v>27</v>
      </c>
      <c r="D8414" t="s">
        <v>4</v>
      </c>
      <c r="E8414" t="s">
        <v>13</v>
      </c>
      <c r="F8414" t="s">
        <v>32</v>
      </c>
      <c r="G8414" t="s">
        <v>21</v>
      </c>
      <c r="H8414" s="1">
        <v>45481</v>
      </c>
      <c r="I8414" t="s">
        <v>34</v>
      </c>
      <c r="J8414">
        <v>33</v>
      </c>
      <c r="K8414">
        <v>5.3</v>
      </c>
      <c r="L8414">
        <v>1491.31</v>
      </c>
      <c r="M8414">
        <v>118.3</v>
      </c>
      <c r="N8414" t="s">
        <v>48</v>
      </c>
      <c r="O8414">
        <v>2</v>
      </c>
      <c r="P8414" t="str" cm="1">
        <f t="array" ref="P8414">_xlfn.IFS(C8414&lt;25,"18-24", C8414&lt;=35,"25-35", C8414&lt;=50,"36-50",TRUE,"50+")</f>
        <v>25-35</v>
      </c>
      <c r="Q8414" t="str">
        <f t="shared" si="917"/>
        <v>new</v>
      </c>
      <c r="R8414" t="str">
        <f t="shared" si="918"/>
        <v>high value</v>
      </c>
      <c r="S8414" t="str">
        <f t="shared" si="919"/>
        <v>Low</v>
      </c>
      <c r="T8414" t="str">
        <f t="shared" si="920"/>
        <v>Jul</v>
      </c>
      <c r="U8414">
        <f t="shared" si="921"/>
        <v>2024</v>
      </c>
      <c r="V8414" t="str">
        <f t="shared" si="922"/>
        <v>5-10</v>
      </c>
      <c r="W8414" t="str">
        <f t="shared" si="923"/>
        <v>Medium</v>
      </c>
    </row>
    <row r="8415" spans="1:23" x14ac:dyDescent="0.3">
      <c r="A8415">
        <v>608414</v>
      </c>
      <c r="B8415">
        <v>44645</v>
      </c>
      <c r="C8415">
        <v>50</v>
      </c>
      <c r="D8415" t="s">
        <v>7</v>
      </c>
      <c r="E8415" t="s">
        <v>13</v>
      </c>
      <c r="F8415" t="s">
        <v>19</v>
      </c>
      <c r="G8415" t="s">
        <v>23</v>
      </c>
      <c r="H8415" s="1">
        <v>44858</v>
      </c>
      <c r="I8415" t="s">
        <v>34</v>
      </c>
      <c r="J8415">
        <v>78</v>
      </c>
      <c r="K8415">
        <v>3.1</v>
      </c>
      <c r="L8415">
        <v>1030.42</v>
      </c>
      <c r="M8415">
        <v>60.62</v>
      </c>
      <c r="N8415" t="s">
        <v>47</v>
      </c>
      <c r="O8415">
        <v>2</v>
      </c>
      <c r="P8415" t="str" cm="1">
        <f t="array" ref="P8415">_xlfn.IFS(C8415&lt;25,"18-24", C8415&lt;=35,"25-35", C8415&lt;=50,"36-50",TRUE,"50+")</f>
        <v>36-50</v>
      </c>
      <c r="Q8415" t="str">
        <f t="shared" si="917"/>
        <v>new</v>
      </c>
      <c r="R8415" t="str">
        <f t="shared" si="918"/>
        <v>high value</v>
      </c>
      <c r="S8415" t="str">
        <f t="shared" si="919"/>
        <v>Low</v>
      </c>
      <c r="T8415" t="str">
        <f t="shared" si="920"/>
        <v>Oct</v>
      </c>
      <c r="U8415">
        <f t="shared" si="921"/>
        <v>2022</v>
      </c>
      <c r="V8415" t="str">
        <f t="shared" si="922"/>
        <v>0-5</v>
      </c>
      <c r="W8415" t="str">
        <f t="shared" si="923"/>
        <v>Slow</v>
      </c>
    </row>
    <row r="8416" spans="1:23" x14ac:dyDescent="0.3">
      <c r="A8416">
        <v>608415</v>
      </c>
      <c r="B8416">
        <v>22522</v>
      </c>
      <c r="C8416">
        <v>21</v>
      </c>
      <c r="D8416" t="s">
        <v>7</v>
      </c>
      <c r="E8416" t="s">
        <v>15</v>
      </c>
      <c r="F8416" t="s">
        <v>22</v>
      </c>
      <c r="G8416" t="s">
        <v>27</v>
      </c>
      <c r="H8416" s="1">
        <v>44647</v>
      </c>
      <c r="I8416" t="s">
        <v>34</v>
      </c>
      <c r="J8416">
        <v>30</v>
      </c>
      <c r="K8416">
        <v>14.5</v>
      </c>
      <c r="L8416">
        <v>642.42999999999995</v>
      </c>
      <c r="M8416">
        <v>73.83</v>
      </c>
      <c r="N8416" t="s">
        <v>48</v>
      </c>
      <c r="O8416">
        <v>2</v>
      </c>
      <c r="P8416" t="str" cm="1">
        <f t="array" ref="P8416">_xlfn.IFS(C8416&lt;25,"18-24", C8416&lt;=35,"25-35", C8416&lt;=50,"36-50",TRUE,"50+")</f>
        <v>18-24</v>
      </c>
      <c r="Q8416" t="str">
        <f t="shared" si="917"/>
        <v>new</v>
      </c>
      <c r="R8416" t="str">
        <f t="shared" si="918"/>
        <v>high value</v>
      </c>
      <c r="S8416" t="str">
        <f t="shared" si="919"/>
        <v>Low</v>
      </c>
      <c r="T8416" t="str">
        <f t="shared" si="920"/>
        <v>Mar</v>
      </c>
      <c r="U8416">
        <f t="shared" si="921"/>
        <v>2022</v>
      </c>
      <c r="V8416" t="str">
        <f t="shared" si="922"/>
        <v>10-15</v>
      </c>
      <c r="W8416" t="str">
        <f t="shared" si="923"/>
        <v>Fast</v>
      </c>
    </row>
    <row r="8417" spans="1:23" x14ac:dyDescent="0.3">
      <c r="A8417">
        <v>608416</v>
      </c>
      <c r="B8417">
        <v>31589</v>
      </c>
      <c r="C8417">
        <v>34</v>
      </c>
      <c r="D8417" t="s">
        <v>7</v>
      </c>
      <c r="E8417" t="s">
        <v>11</v>
      </c>
      <c r="F8417" t="s">
        <v>24</v>
      </c>
      <c r="G8417" t="s">
        <v>29</v>
      </c>
      <c r="H8417" s="1">
        <v>45375</v>
      </c>
      <c r="I8417" t="s">
        <v>34</v>
      </c>
      <c r="J8417">
        <v>42</v>
      </c>
      <c r="K8417">
        <v>6.2</v>
      </c>
      <c r="L8417">
        <v>1146.56</v>
      </c>
      <c r="M8417">
        <v>55.06</v>
      </c>
      <c r="N8417" t="s">
        <v>50</v>
      </c>
      <c r="O8417">
        <v>5</v>
      </c>
      <c r="P8417" t="str" cm="1">
        <f t="array" ref="P8417">_xlfn.IFS(C8417&lt;25,"18-24", C8417&lt;=35,"25-35", C8417&lt;=50,"36-50",TRUE,"50+")</f>
        <v>25-35</v>
      </c>
      <c r="Q8417" t="str">
        <f t="shared" si="917"/>
        <v>repeat</v>
      </c>
      <c r="R8417" t="str">
        <f t="shared" si="918"/>
        <v>high value</v>
      </c>
      <c r="S8417" t="str">
        <f t="shared" si="919"/>
        <v>High</v>
      </c>
      <c r="T8417" t="str">
        <f t="shared" si="920"/>
        <v>Mar</v>
      </c>
      <c r="U8417">
        <f t="shared" si="921"/>
        <v>2024</v>
      </c>
      <c r="V8417" t="str">
        <f t="shared" si="922"/>
        <v>5-10</v>
      </c>
      <c r="W8417" t="str">
        <f t="shared" si="923"/>
        <v>Medium</v>
      </c>
    </row>
    <row r="8418" spans="1:23" x14ac:dyDescent="0.3">
      <c r="A8418">
        <v>608417</v>
      </c>
      <c r="B8418">
        <v>95705</v>
      </c>
      <c r="C8418">
        <v>63</v>
      </c>
      <c r="D8418" t="s">
        <v>4</v>
      </c>
      <c r="E8418" t="s">
        <v>13</v>
      </c>
      <c r="F8418" t="s">
        <v>30</v>
      </c>
      <c r="G8418" t="s">
        <v>31</v>
      </c>
      <c r="H8418" s="1">
        <v>44616</v>
      </c>
      <c r="I8418" t="s">
        <v>34</v>
      </c>
      <c r="J8418">
        <v>85</v>
      </c>
      <c r="K8418">
        <v>6.2</v>
      </c>
      <c r="L8418">
        <v>336.79</v>
      </c>
      <c r="M8418">
        <v>111.2</v>
      </c>
      <c r="N8418" t="s">
        <v>47</v>
      </c>
      <c r="O8418">
        <v>5</v>
      </c>
      <c r="P8418" t="str" cm="1">
        <f t="array" ref="P8418">_xlfn.IFS(C8418&lt;25,"18-24", C8418&lt;=35,"25-35", C8418&lt;=50,"36-50",TRUE,"50+")</f>
        <v>50+</v>
      </c>
      <c r="Q8418" t="str">
        <f t="shared" si="917"/>
        <v>new</v>
      </c>
      <c r="R8418" t="str">
        <f t="shared" si="918"/>
        <v>medium</v>
      </c>
      <c r="S8418" t="str">
        <f t="shared" si="919"/>
        <v>High</v>
      </c>
      <c r="T8418" t="str">
        <f t="shared" si="920"/>
        <v>Feb</v>
      </c>
      <c r="U8418">
        <f t="shared" si="921"/>
        <v>2022</v>
      </c>
      <c r="V8418" t="str">
        <f t="shared" si="922"/>
        <v>5-10</v>
      </c>
      <c r="W8418" t="str">
        <f t="shared" si="923"/>
        <v>Slow</v>
      </c>
    </row>
    <row r="8419" spans="1:23" x14ac:dyDescent="0.3">
      <c r="A8419">
        <v>608418</v>
      </c>
      <c r="B8419">
        <v>39597</v>
      </c>
      <c r="C8419">
        <v>44</v>
      </c>
      <c r="D8419" t="s">
        <v>7</v>
      </c>
      <c r="E8419" t="s">
        <v>5</v>
      </c>
      <c r="F8419" t="s">
        <v>18</v>
      </c>
      <c r="G8419" t="s">
        <v>29</v>
      </c>
      <c r="H8419" s="1">
        <v>44912</v>
      </c>
      <c r="I8419" t="s">
        <v>33</v>
      </c>
      <c r="J8419">
        <v>82</v>
      </c>
      <c r="K8419">
        <v>14.6</v>
      </c>
      <c r="L8419">
        <v>261.93</v>
      </c>
      <c r="M8419">
        <v>108.6</v>
      </c>
      <c r="N8419" t="s">
        <v>47</v>
      </c>
      <c r="O8419">
        <v>1</v>
      </c>
      <c r="P8419" t="str" cm="1">
        <f t="array" ref="P8419">_xlfn.IFS(C8419&lt;25,"18-24", C8419&lt;=35,"25-35", C8419&lt;=50,"36-50",TRUE,"50+")</f>
        <v>36-50</v>
      </c>
      <c r="Q8419" t="str">
        <f t="shared" si="917"/>
        <v>new</v>
      </c>
      <c r="R8419" t="str">
        <f t="shared" si="918"/>
        <v>medium</v>
      </c>
      <c r="S8419" t="str">
        <f t="shared" si="919"/>
        <v>Low</v>
      </c>
      <c r="T8419" t="str">
        <f t="shared" si="920"/>
        <v>Dec</v>
      </c>
      <c r="U8419">
        <f t="shared" si="921"/>
        <v>2022</v>
      </c>
      <c r="V8419" t="str">
        <f t="shared" si="922"/>
        <v>10-15</v>
      </c>
      <c r="W8419" t="str">
        <f t="shared" si="923"/>
        <v>Slow</v>
      </c>
    </row>
    <row r="8420" spans="1:23" x14ac:dyDescent="0.3">
      <c r="A8420">
        <v>608419</v>
      </c>
      <c r="B8420">
        <v>89042</v>
      </c>
      <c r="C8420">
        <v>25</v>
      </c>
      <c r="D8420" t="s">
        <v>4</v>
      </c>
      <c r="E8420" t="s">
        <v>15</v>
      </c>
      <c r="F8420" t="s">
        <v>22</v>
      </c>
      <c r="G8420" t="s">
        <v>31</v>
      </c>
      <c r="H8420" s="1">
        <v>45597</v>
      </c>
      <c r="I8420" t="s">
        <v>34</v>
      </c>
      <c r="J8420">
        <v>49</v>
      </c>
      <c r="K8420">
        <v>6.5</v>
      </c>
      <c r="L8420">
        <v>904.74</v>
      </c>
      <c r="M8420">
        <v>71.680000000000007</v>
      </c>
      <c r="N8420" t="s">
        <v>49</v>
      </c>
      <c r="O8420">
        <v>5</v>
      </c>
      <c r="P8420" t="str" cm="1">
        <f t="array" ref="P8420">_xlfn.IFS(C8420&lt;25,"18-24", C8420&lt;=35,"25-35", C8420&lt;=50,"36-50",TRUE,"50+")</f>
        <v>25-35</v>
      </c>
      <c r="Q8420" t="str">
        <f t="shared" si="917"/>
        <v>repeat</v>
      </c>
      <c r="R8420" t="str">
        <f t="shared" si="918"/>
        <v>high value</v>
      </c>
      <c r="S8420" t="str">
        <f t="shared" si="919"/>
        <v>High</v>
      </c>
      <c r="T8420" t="str">
        <f t="shared" si="920"/>
        <v>Nov</v>
      </c>
      <c r="U8420">
        <f t="shared" si="921"/>
        <v>2024</v>
      </c>
      <c r="V8420" t="str">
        <f t="shared" si="922"/>
        <v>5-10</v>
      </c>
      <c r="W8420" t="str">
        <f t="shared" si="923"/>
        <v>Slow</v>
      </c>
    </row>
    <row r="8421" spans="1:23" x14ac:dyDescent="0.3">
      <c r="A8421">
        <v>608420</v>
      </c>
      <c r="B8421">
        <v>13639</v>
      </c>
      <c r="C8421">
        <v>32</v>
      </c>
      <c r="D8421" t="s">
        <v>4</v>
      </c>
      <c r="E8421" t="s">
        <v>8</v>
      </c>
      <c r="F8421" t="s">
        <v>22</v>
      </c>
      <c r="G8421" t="s">
        <v>21</v>
      </c>
      <c r="H8421" s="1">
        <v>45510</v>
      </c>
      <c r="I8421" t="s">
        <v>33</v>
      </c>
      <c r="J8421">
        <v>66</v>
      </c>
      <c r="K8421">
        <v>10.7</v>
      </c>
      <c r="L8421">
        <v>1154.96</v>
      </c>
      <c r="M8421">
        <v>36.85</v>
      </c>
      <c r="N8421" t="s">
        <v>47</v>
      </c>
      <c r="O8421">
        <v>5</v>
      </c>
      <c r="P8421" t="str" cm="1">
        <f t="array" ref="P8421">_xlfn.IFS(C8421&lt;25,"18-24", C8421&lt;=35,"25-35", C8421&lt;=50,"36-50",TRUE,"50+")</f>
        <v>25-35</v>
      </c>
      <c r="Q8421" t="str">
        <f t="shared" si="917"/>
        <v>new</v>
      </c>
      <c r="R8421" t="str">
        <f t="shared" si="918"/>
        <v>high value</v>
      </c>
      <c r="S8421" t="str">
        <f t="shared" si="919"/>
        <v>High</v>
      </c>
      <c r="T8421" t="str">
        <f t="shared" si="920"/>
        <v>Aug</v>
      </c>
      <c r="U8421">
        <f t="shared" si="921"/>
        <v>2024</v>
      </c>
      <c r="V8421" t="str">
        <f t="shared" si="922"/>
        <v>10-15</v>
      </c>
      <c r="W8421" t="str">
        <f t="shared" si="923"/>
        <v>Slow</v>
      </c>
    </row>
    <row r="8422" spans="1:23" x14ac:dyDescent="0.3">
      <c r="A8422">
        <v>608421</v>
      </c>
      <c r="B8422">
        <v>22585</v>
      </c>
      <c r="C8422">
        <v>44</v>
      </c>
      <c r="D8422" t="s">
        <v>7</v>
      </c>
      <c r="E8422" t="s">
        <v>8</v>
      </c>
      <c r="F8422" t="s">
        <v>30</v>
      </c>
      <c r="G8422" t="s">
        <v>29</v>
      </c>
      <c r="H8422" s="1">
        <v>44782</v>
      </c>
      <c r="I8422" t="s">
        <v>34</v>
      </c>
      <c r="J8422">
        <v>38</v>
      </c>
      <c r="K8422">
        <v>11.9</v>
      </c>
      <c r="L8422">
        <v>1200.05</v>
      </c>
      <c r="M8422">
        <v>103.65</v>
      </c>
      <c r="N8422" t="s">
        <v>49</v>
      </c>
      <c r="O8422">
        <v>1</v>
      </c>
      <c r="P8422" t="str" cm="1">
        <f t="array" ref="P8422">_xlfn.IFS(C8422&lt;25,"18-24", C8422&lt;=35,"25-35", C8422&lt;=50,"36-50",TRUE,"50+")</f>
        <v>36-50</v>
      </c>
      <c r="Q8422" t="str">
        <f t="shared" si="917"/>
        <v>new</v>
      </c>
      <c r="R8422" t="str">
        <f t="shared" si="918"/>
        <v>high value</v>
      </c>
      <c r="S8422" t="str">
        <f t="shared" si="919"/>
        <v>Low</v>
      </c>
      <c r="T8422" t="str">
        <f t="shared" si="920"/>
        <v>Aug</v>
      </c>
      <c r="U8422">
        <f t="shared" si="921"/>
        <v>2022</v>
      </c>
      <c r="V8422" t="str">
        <f t="shared" si="922"/>
        <v>10-15</v>
      </c>
      <c r="W8422" t="str">
        <f t="shared" si="923"/>
        <v>Medium</v>
      </c>
    </row>
    <row r="8423" spans="1:23" x14ac:dyDescent="0.3">
      <c r="A8423">
        <v>608422</v>
      </c>
      <c r="B8423">
        <v>28960</v>
      </c>
      <c r="C8423">
        <v>36</v>
      </c>
      <c r="D8423" t="s">
        <v>4</v>
      </c>
      <c r="E8423" t="s">
        <v>5</v>
      </c>
      <c r="F8423" t="s">
        <v>28</v>
      </c>
      <c r="G8423" t="s">
        <v>31</v>
      </c>
      <c r="H8423" s="1">
        <v>45608</v>
      </c>
      <c r="I8423" t="s">
        <v>33</v>
      </c>
      <c r="J8423">
        <v>48</v>
      </c>
      <c r="K8423">
        <v>7.3</v>
      </c>
      <c r="L8423">
        <v>848</v>
      </c>
      <c r="M8423">
        <v>105.16</v>
      </c>
      <c r="N8423" t="s">
        <v>48</v>
      </c>
      <c r="O8423">
        <v>3</v>
      </c>
      <c r="P8423" t="str" cm="1">
        <f t="array" ref="P8423">_xlfn.IFS(C8423&lt;25,"18-24", C8423&lt;=35,"25-35", C8423&lt;=50,"36-50",TRUE,"50+")</f>
        <v>36-50</v>
      </c>
      <c r="Q8423" t="str">
        <f t="shared" si="917"/>
        <v>repeat</v>
      </c>
      <c r="R8423" t="str">
        <f t="shared" si="918"/>
        <v>high value</v>
      </c>
      <c r="S8423" t="str">
        <f t="shared" si="919"/>
        <v>medium</v>
      </c>
      <c r="T8423" t="str">
        <f t="shared" si="920"/>
        <v>Nov</v>
      </c>
      <c r="U8423">
        <f t="shared" si="921"/>
        <v>2024</v>
      </c>
      <c r="V8423" t="str">
        <f t="shared" si="922"/>
        <v>5-10</v>
      </c>
      <c r="W8423" t="str">
        <f t="shared" si="923"/>
        <v>Slow</v>
      </c>
    </row>
    <row r="8424" spans="1:23" x14ac:dyDescent="0.3">
      <c r="A8424">
        <v>608423</v>
      </c>
      <c r="B8424">
        <v>16903</v>
      </c>
      <c r="C8424">
        <v>25</v>
      </c>
      <c r="D8424" t="s">
        <v>4</v>
      </c>
      <c r="E8424" t="s">
        <v>15</v>
      </c>
      <c r="F8424" t="s">
        <v>18</v>
      </c>
      <c r="G8424" t="s">
        <v>23</v>
      </c>
      <c r="H8424" s="1">
        <v>45253</v>
      </c>
      <c r="I8424" t="s">
        <v>34</v>
      </c>
      <c r="J8424">
        <v>85</v>
      </c>
      <c r="K8424">
        <v>8</v>
      </c>
      <c r="L8424">
        <v>1383.34</v>
      </c>
      <c r="M8424">
        <v>61.58</v>
      </c>
      <c r="N8424" t="s">
        <v>48</v>
      </c>
      <c r="O8424">
        <v>4</v>
      </c>
      <c r="P8424" t="str" cm="1">
        <f t="array" ref="P8424">_xlfn.IFS(C8424&lt;25,"18-24", C8424&lt;=35,"25-35", C8424&lt;=50,"36-50",TRUE,"50+")</f>
        <v>25-35</v>
      </c>
      <c r="Q8424" t="str">
        <f t="shared" si="917"/>
        <v>new</v>
      </c>
      <c r="R8424" t="str">
        <f t="shared" si="918"/>
        <v>high value</v>
      </c>
      <c r="S8424" t="str">
        <f t="shared" si="919"/>
        <v>medium</v>
      </c>
      <c r="T8424" t="str">
        <f t="shared" si="920"/>
        <v>Nov</v>
      </c>
      <c r="U8424">
        <f t="shared" si="921"/>
        <v>2023</v>
      </c>
      <c r="V8424" t="str">
        <f t="shared" si="922"/>
        <v>5-10</v>
      </c>
      <c r="W8424" t="str">
        <f t="shared" si="923"/>
        <v>Slow</v>
      </c>
    </row>
    <row r="8425" spans="1:23" x14ac:dyDescent="0.3">
      <c r="A8425">
        <v>608424</v>
      </c>
      <c r="B8425">
        <v>51076</v>
      </c>
      <c r="C8425">
        <v>49</v>
      </c>
      <c r="D8425" t="s">
        <v>4</v>
      </c>
      <c r="E8425" t="s">
        <v>5</v>
      </c>
      <c r="F8425" t="s">
        <v>30</v>
      </c>
      <c r="G8425" t="s">
        <v>27</v>
      </c>
      <c r="H8425" s="1">
        <v>45461</v>
      </c>
      <c r="I8425" t="s">
        <v>33</v>
      </c>
      <c r="J8425">
        <v>21</v>
      </c>
      <c r="K8425">
        <v>11.1</v>
      </c>
      <c r="L8425">
        <v>1022.09</v>
      </c>
      <c r="M8425">
        <v>56.83</v>
      </c>
      <c r="N8425" t="s">
        <v>50</v>
      </c>
      <c r="O8425">
        <v>4</v>
      </c>
      <c r="P8425" t="str" cm="1">
        <f t="array" ref="P8425">_xlfn.IFS(C8425&lt;25,"18-24", C8425&lt;=35,"25-35", C8425&lt;=50,"36-50",TRUE,"50+")</f>
        <v>36-50</v>
      </c>
      <c r="Q8425" t="str">
        <f t="shared" si="917"/>
        <v>new</v>
      </c>
      <c r="R8425" t="str">
        <f t="shared" si="918"/>
        <v>high value</v>
      </c>
      <c r="S8425" t="str">
        <f t="shared" si="919"/>
        <v>medium</v>
      </c>
      <c r="T8425" t="str">
        <f t="shared" si="920"/>
        <v>Jun</v>
      </c>
      <c r="U8425">
        <f t="shared" si="921"/>
        <v>2024</v>
      </c>
      <c r="V8425" t="str">
        <f t="shared" si="922"/>
        <v>10-15</v>
      </c>
      <c r="W8425" t="str">
        <f t="shared" si="923"/>
        <v>Fast</v>
      </c>
    </row>
    <row r="8426" spans="1:23" x14ac:dyDescent="0.3">
      <c r="A8426">
        <v>608425</v>
      </c>
      <c r="B8426">
        <v>92353</v>
      </c>
      <c r="C8426">
        <v>34</v>
      </c>
      <c r="D8426" t="s">
        <v>7</v>
      </c>
      <c r="E8426" t="s">
        <v>5</v>
      </c>
      <c r="F8426" t="s">
        <v>32</v>
      </c>
      <c r="G8426" t="s">
        <v>23</v>
      </c>
      <c r="H8426" s="1">
        <v>44698</v>
      </c>
      <c r="I8426" t="s">
        <v>34</v>
      </c>
      <c r="J8426">
        <v>84</v>
      </c>
      <c r="K8426">
        <v>2.8</v>
      </c>
      <c r="L8426">
        <v>1279.93</v>
      </c>
      <c r="M8426">
        <v>55.9</v>
      </c>
      <c r="N8426" t="s">
        <v>48</v>
      </c>
      <c r="O8426">
        <v>2</v>
      </c>
      <c r="P8426" t="str" cm="1">
        <f t="array" ref="P8426">_xlfn.IFS(C8426&lt;25,"18-24", C8426&lt;=35,"25-35", C8426&lt;=50,"36-50",TRUE,"50+")</f>
        <v>25-35</v>
      </c>
      <c r="Q8426" t="str">
        <f t="shared" si="917"/>
        <v>new</v>
      </c>
      <c r="R8426" t="str">
        <f t="shared" si="918"/>
        <v>high value</v>
      </c>
      <c r="S8426" t="str">
        <f t="shared" si="919"/>
        <v>Low</v>
      </c>
      <c r="T8426" t="str">
        <f t="shared" si="920"/>
        <v>May</v>
      </c>
      <c r="U8426">
        <f t="shared" si="921"/>
        <v>2022</v>
      </c>
      <c r="V8426" t="str">
        <f t="shared" si="922"/>
        <v>0-5</v>
      </c>
      <c r="W8426" t="str">
        <f t="shared" si="923"/>
        <v>Slow</v>
      </c>
    </row>
    <row r="8427" spans="1:23" x14ac:dyDescent="0.3">
      <c r="A8427">
        <v>608426</v>
      </c>
      <c r="B8427">
        <v>62382</v>
      </c>
      <c r="C8427">
        <v>34</v>
      </c>
      <c r="D8427" t="s">
        <v>7</v>
      </c>
      <c r="E8427" t="s">
        <v>11</v>
      </c>
      <c r="F8427" t="s">
        <v>30</v>
      </c>
      <c r="G8427" t="s">
        <v>27</v>
      </c>
      <c r="H8427" s="1">
        <v>44742</v>
      </c>
      <c r="I8427" t="s">
        <v>34</v>
      </c>
      <c r="J8427">
        <v>37</v>
      </c>
      <c r="K8427">
        <v>13.5</v>
      </c>
      <c r="L8427">
        <v>528.22</v>
      </c>
      <c r="M8427">
        <v>115.34</v>
      </c>
      <c r="N8427" t="s">
        <v>50</v>
      </c>
      <c r="O8427">
        <v>4</v>
      </c>
      <c r="P8427" t="str" cm="1">
        <f t="array" ref="P8427">_xlfn.IFS(C8427&lt;25,"18-24", C8427&lt;=35,"25-35", C8427&lt;=50,"36-50",TRUE,"50+")</f>
        <v>25-35</v>
      </c>
      <c r="Q8427" t="str">
        <f t="shared" si="917"/>
        <v>new</v>
      </c>
      <c r="R8427" t="str">
        <f t="shared" si="918"/>
        <v>high value</v>
      </c>
      <c r="S8427" t="str">
        <f t="shared" si="919"/>
        <v>medium</v>
      </c>
      <c r="T8427" t="str">
        <f t="shared" si="920"/>
        <v>Jun</v>
      </c>
      <c r="U8427">
        <f t="shared" si="921"/>
        <v>2022</v>
      </c>
      <c r="V8427" t="str">
        <f t="shared" si="922"/>
        <v>10-15</v>
      </c>
      <c r="W8427" t="str">
        <f t="shared" si="923"/>
        <v>Medium</v>
      </c>
    </row>
    <row r="8428" spans="1:23" x14ac:dyDescent="0.3">
      <c r="A8428">
        <v>608427</v>
      </c>
      <c r="B8428">
        <v>43786</v>
      </c>
      <c r="C8428">
        <v>25</v>
      </c>
      <c r="D8428" t="s">
        <v>7</v>
      </c>
      <c r="E8428" t="s">
        <v>16</v>
      </c>
      <c r="F8428" t="s">
        <v>30</v>
      </c>
      <c r="G8428" t="s">
        <v>27</v>
      </c>
      <c r="H8428" s="1">
        <v>44870</v>
      </c>
      <c r="I8428" t="s">
        <v>34</v>
      </c>
      <c r="J8428">
        <v>52</v>
      </c>
      <c r="K8428">
        <v>14</v>
      </c>
      <c r="L8428">
        <v>1432.84</v>
      </c>
      <c r="M8428">
        <v>26.36</v>
      </c>
      <c r="N8428" t="s">
        <v>48</v>
      </c>
      <c r="O8428">
        <v>5</v>
      </c>
      <c r="P8428" t="str" cm="1">
        <f t="array" ref="P8428">_xlfn.IFS(C8428&lt;25,"18-24", C8428&lt;=35,"25-35", C8428&lt;=50,"36-50",TRUE,"50+")</f>
        <v>25-35</v>
      </c>
      <c r="Q8428" t="str">
        <f t="shared" si="917"/>
        <v>repeat</v>
      </c>
      <c r="R8428" t="str">
        <f t="shared" si="918"/>
        <v>high value</v>
      </c>
      <c r="S8428" t="str">
        <f t="shared" si="919"/>
        <v>High</v>
      </c>
      <c r="T8428" t="str">
        <f t="shared" si="920"/>
        <v>Nov</v>
      </c>
      <c r="U8428">
        <f t="shared" si="921"/>
        <v>2022</v>
      </c>
      <c r="V8428" t="str">
        <f t="shared" si="922"/>
        <v>10-15</v>
      </c>
      <c r="W8428" t="str">
        <f t="shared" si="923"/>
        <v>Slow</v>
      </c>
    </row>
    <row r="8429" spans="1:23" x14ac:dyDescent="0.3">
      <c r="A8429">
        <v>608428</v>
      </c>
      <c r="B8429">
        <v>63843</v>
      </c>
      <c r="C8429">
        <v>58</v>
      </c>
      <c r="D8429" t="s">
        <v>7</v>
      </c>
      <c r="E8429" t="s">
        <v>8</v>
      </c>
      <c r="F8429" t="s">
        <v>22</v>
      </c>
      <c r="G8429" t="s">
        <v>25</v>
      </c>
      <c r="H8429" s="1">
        <v>45525</v>
      </c>
      <c r="I8429" t="s">
        <v>33</v>
      </c>
      <c r="J8429">
        <v>21</v>
      </c>
      <c r="K8429">
        <v>2.2999999999999998</v>
      </c>
      <c r="L8429">
        <v>1265.17</v>
      </c>
      <c r="M8429">
        <v>60.01</v>
      </c>
      <c r="N8429" t="s">
        <v>48</v>
      </c>
      <c r="O8429">
        <v>1</v>
      </c>
      <c r="P8429" t="str" cm="1">
        <f t="array" ref="P8429">_xlfn.IFS(C8429&lt;25,"18-24", C8429&lt;=35,"25-35", C8429&lt;=50,"36-50",TRUE,"50+")</f>
        <v>50+</v>
      </c>
      <c r="Q8429" t="str">
        <f t="shared" si="917"/>
        <v>repeat</v>
      </c>
      <c r="R8429" t="str">
        <f t="shared" si="918"/>
        <v>high value</v>
      </c>
      <c r="S8429" t="str">
        <f t="shared" si="919"/>
        <v>Low</v>
      </c>
      <c r="T8429" t="str">
        <f t="shared" si="920"/>
        <v>Aug</v>
      </c>
      <c r="U8429">
        <f t="shared" si="921"/>
        <v>2024</v>
      </c>
      <c r="V8429" t="str">
        <f t="shared" si="922"/>
        <v>0-5</v>
      </c>
      <c r="W8429" t="str">
        <f t="shared" si="923"/>
        <v>Fast</v>
      </c>
    </row>
    <row r="8430" spans="1:23" x14ac:dyDescent="0.3">
      <c r="A8430">
        <v>608429</v>
      </c>
      <c r="B8430">
        <v>14786</v>
      </c>
      <c r="C8430">
        <v>50</v>
      </c>
      <c r="D8430" t="s">
        <v>4</v>
      </c>
      <c r="E8430" t="s">
        <v>13</v>
      </c>
      <c r="F8430" t="s">
        <v>30</v>
      </c>
      <c r="G8430" t="s">
        <v>23</v>
      </c>
      <c r="H8430" s="1">
        <v>45404</v>
      </c>
      <c r="I8430" t="s">
        <v>34</v>
      </c>
      <c r="J8430">
        <v>89</v>
      </c>
      <c r="K8430">
        <v>14.2</v>
      </c>
      <c r="L8430">
        <v>697.02</v>
      </c>
      <c r="M8430">
        <v>35.78</v>
      </c>
      <c r="N8430" t="s">
        <v>48</v>
      </c>
      <c r="O8430">
        <v>1</v>
      </c>
      <c r="P8430" t="str" cm="1">
        <f t="array" ref="P8430">_xlfn.IFS(C8430&lt;25,"18-24", C8430&lt;=35,"25-35", C8430&lt;=50,"36-50",TRUE,"50+")</f>
        <v>36-50</v>
      </c>
      <c r="Q8430" t="str">
        <f t="shared" si="917"/>
        <v>new</v>
      </c>
      <c r="R8430" t="str">
        <f t="shared" si="918"/>
        <v>high value</v>
      </c>
      <c r="S8430" t="str">
        <f t="shared" si="919"/>
        <v>Low</v>
      </c>
      <c r="T8430" t="str">
        <f t="shared" si="920"/>
        <v>Apr</v>
      </c>
      <c r="U8430">
        <f t="shared" si="921"/>
        <v>2024</v>
      </c>
      <c r="V8430" t="str">
        <f t="shared" si="922"/>
        <v>10-15</v>
      </c>
      <c r="W8430" t="str">
        <f t="shared" si="923"/>
        <v>Slow</v>
      </c>
    </row>
    <row r="8431" spans="1:23" x14ac:dyDescent="0.3">
      <c r="A8431">
        <v>608430</v>
      </c>
      <c r="B8431">
        <v>42646</v>
      </c>
      <c r="C8431">
        <v>41</v>
      </c>
      <c r="D8431" t="s">
        <v>7</v>
      </c>
      <c r="E8431" t="s">
        <v>8</v>
      </c>
      <c r="F8431" t="s">
        <v>32</v>
      </c>
      <c r="G8431" t="s">
        <v>21</v>
      </c>
      <c r="H8431" s="1">
        <v>45247</v>
      </c>
      <c r="I8431" t="s">
        <v>34</v>
      </c>
      <c r="J8431">
        <v>67</v>
      </c>
      <c r="K8431">
        <v>10.6</v>
      </c>
      <c r="L8431">
        <v>1409.83</v>
      </c>
      <c r="M8431">
        <v>34.549999999999997</v>
      </c>
      <c r="N8431" t="s">
        <v>48</v>
      </c>
      <c r="O8431">
        <v>1</v>
      </c>
      <c r="P8431" t="str" cm="1">
        <f t="array" ref="P8431">_xlfn.IFS(C8431&lt;25,"18-24", C8431&lt;=35,"25-35", C8431&lt;=50,"36-50",TRUE,"50+")</f>
        <v>36-50</v>
      </c>
      <c r="Q8431" t="str">
        <f t="shared" si="917"/>
        <v>new</v>
      </c>
      <c r="R8431" t="str">
        <f t="shared" si="918"/>
        <v>high value</v>
      </c>
      <c r="S8431" t="str">
        <f t="shared" si="919"/>
        <v>Low</v>
      </c>
      <c r="T8431" t="str">
        <f t="shared" si="920"/>
        <v>Nov</v>
      </c>
      <c r="U8431">
        <f t="shared" si="921"/>
        <v>2023</v>
      </c>
      <c r="V8431" t="str">
        <f t="shared" si="922"/>
        <v>10-15</v>
      </c>
      <c r="W8431" t="str">
        <f t="shared" si="923"/>
        <v>Slow</v>
      </c>
    </row>
    <row r="8432" spans="1:23" x14ac:dyDescent="0.3">
      <c r="A8432">
        <v>608431</v>
      </c>
      <c r="B8432">
        <v>70075</v>
      </c>
      <c r="C8432">
        <v>21</v>
      </c>
      <c r="D8432" t="s">
        <v>7</v>
      </c>
      <c r="E8432" t="s">
        <v>8</v>
      </c>
      <c r="F8432" t="s">
        <v>32</v>
      </c>
      <c r="G8432" t="s">
        <v>31</v>
      </c>
      <c r="H8432" s="1">
        <v>45032</v>
      </c>
      <c r="I8432" t="s">
        <v>33</v>
      </c>
      <c r="J8432">
        <v>75</v>
      </c>
      <c r="K8432">
        <v>5</v>
      </c>
      <c r="L8432">
        <v>236.28</v>
      </c>
      <c r="M8432">
        <v>68.05</v>
      </c>
      <c r="N8432" t="s">
        <v>47</v>
      </c>
      <c r="O8432">
        <v>5</v>
      </c>
      <c r="P8432" t="str" cm="1">
        <f t="array" ref="P8432">_xlfn.IFS(C8432&lt;25,"18-24", C8432&lt;=35,"25-35", C8432&lt;=50,"36-50",TRUE,"50+")</f>
        <v>18-24</v>
      </c>
      <c r="Q8432" t="str">
        <f t="shared" si="917"/>
        <v>new</v>
      </c>
      <c r="R8432" t="str">
        <f t="shared" si="918"/>
        <v>low</v>
      </c>
      <c r="S8432" t="str">
        <f t="shared" si="919"/>
        <v>High</v>
      </c>
      <c r="T8432" t="str">
        <f t="shared" si="920"/>
        <v>Apr</v>
      </c>
      <c r="U8432">
        <f t="shared" si="921"/>
        <v>2023</v>
      </c>
      <c r="V8432" t="str">
        <f t="shared" si="922"/>
        <v>0-5</v>
      </c>
      <c r="W8432" t="str">
        <f t="shared" si="923"/>
        <v>Slow</v>
      </c>
    </row>
    <row r="8433" spans="1:23" x14ac:dyDescent="0.3">
      <c r="A8433">
        <v>608432</v>
      </c>
      <c r="B8433">
        <v>94041</v>
      </c>
      <c r="C8433">
        <v>22</v>
      </c>
      <c r="D8433" t="s">
        <v>4</v>
      </c>
      <c r="E8433" t="s">
        <v>8</v>
      </c>
      <c r="F8433" t="s">
        <v>18</v>
      </c>
      <c r="G8433" t="s">
        <v>25</v>
      </c>
      <c r="H8433" s="1">
        <v>44778</v>
      </c>
      <c r="I8433" t="s">
        <v>33</v>
      </c>
      <c r="J8433">
        <v>58</v>
      </c>
      <c r="K8433">
        <v>5.4</v>
      </c>
      <c r="L8433">
        <v>1322.59</v>
      </c>
      <c r="M8433">
        <v>68.709999999999994</v>
      </c>
      <c r="N8433" t="s">
        <v>48</v>
      </c>
      <c r="O8433">
        <v>4</v>
      </c>
      <c r="P8433" t="str" cm="1">
        <f t="array" ref="P8433">_xlfn.IFS(C8433&lt;25,"18-24", C8433&lt;=35,"25-35", C8433&lt;=50,"36-50",TRUE,"50+")</f>
        <v>18-24</v>
      </c>
      <c r="Q8433" t="str">
        <f t="shared" si="917"/>
        <v>new</v>
      </c>
      <c r="R8433" t="str">
        <f t="shared" si="918"/>
        <v>high value</v>
      </c>
      <c r="S8433" t="str">
        <f t="shared" si="919"/>
        <v>medium</v>
      </c>
      <c r="T8433" t="str">
        <f t="shared" si="920"/>
        <v>Aug</v>
      </c>
      <c r="U8433">
        <f t="shared" si="921"/>
        <v>2022</v>
      </c>
      <c r="V8433" t="str">
        <f t="shared" si="922"/>
        <v>5-10</v>
      </c>
      <c r="W8433" t="str">
        <f t="shared" si="923"/>
        <v>Slow</v>
      </c>
    </row>
    <row r="8434" spans="1:23" x14ac:dyDescent="0.3">
      <c r="A8434">
        <v>608433</v>
      </c>
      <c r="B8434">
        <v>79727</v>
      </c>
      <c r="C8434">
        <v>43</v>
      </c>
      <c r="D8434" t="s">
        <v>7</v>
      </c>
      <c r="E8434" t="s">
        <v>16</v>
      </c>
      <c r="F8434" t="s">
        <v>22</v>
      </c>
      <c r="G8434" t="s">
        <v>23</v>
      </c>
      <c r="H8434" s="1">
        <v>45164</v>
      </c>
      <c r="I8434" t="s">
        <v>34</v>
      </c>
      <c r="J8434">
        <v>31</v>
      </c>
      <c r="K8434">
        <v>5.3</v>
      </c>
      <c r="L8434">
        <v>409.32</v>
      </c>
      <c r="M8434">
        <v>65.069999999999993</v>
      </c>
      <c r="N8434" t="s">
        <v>47</v>
      </c>
      <c r="O8434">
        <v>2</v>
      </c>
      <c r="P8434" t="str" cm="1">
        <f t="array" ref="P8434">_xlfn.IFS(C8434&lt;25,"18-24", C8434&lt;=35,"25-35", C8434&lt;=50,"36-50",TRUE,"50+")</f>
        <v>36-50</v>
      </c>
      <c r="Q8434" t="str">
        <f t="shared" si="917"/>
        <v>new</v>
      </c>
      <c r="R8434" t="str">
        <f t="shared" si="918"/>
        <v>medium</v>
      </c>
      <c r="S8434" t="str">
        <f t="shared" si="919"/>
        <v>Low</v>
      </c>
      <c r="T8434" t="str">
        <f t="shared" si="920"/>
        <v>Aug</v>
      </c>
      <c r="U8434">
        <f t="shared" si="921"/>
        <v>2023</v>
      </c>
      <c r="V8434" t="str">
        <f t="shared" si="922"/>
        <v>5-10</v>
      </c>
      <c r="W8434" t="str">
        <f t="shared" si="923"/>
        <v>Medium</v>
      </c>
    </row>
    <row r="8435" spans="1:23" x14ac:dyDescent="0.3">
      <c r="A8435">
        <v>608434</v>
      </c>
      <c r="B8435">
        <v>83765</v>
      </c>
      <c r="C8435">
        <v>18</v>
      </c>
      <c r="D8435" t="s">
        <v>4</v>
      </c>
      <c r="E8435" t="s">
        <v>13</v>
      </c>
      <c r="F8435" t="s">
        <v>26</v>
      </c>
      <c r="G8435" t="s">
        <v>23</v>
      </c>
      <c r="H8435" s="1">
        <v>44955</v>
      </c>
      <c r="I8435" t="s">
        <v>33</v>
      </c>
      <c r="J8435">
        <v>76</v>
      </c>
      <c r="K8435">
        <v>1.3</v>
      </c>
      <c r="L8435">
        <v>990.16</v>
      </c>
      <c r="M8435">
        <v>114.2</v>
      </c>
      <c r="N8435" t="s">
        <v>47</v>
      </c>
      <c r="O8435">
        <v>3</v>
      </c>
      <c r="P8435" t="str" cm="1">
        <f t="array" ref="P8435">_xlfn.IFS(C8435&lt;25,"18-24", C8435&lt;=35,"25-35", C8435&lt;=50,"36-50",TRUE,"50+")</f>
        <v>18-24</v>
      </c>
      <c r="Q8435" t="str">
        <f t="shared" si="917"/>
        <v>new</v>
      </c>
      <c r="R8435" t="str">
        <f t="shared" si="918"/>
        <v>high value</v>
      </c>
      <c r="S8435" t="str">
        <f t="shared" si="919"/>
        <v>medium</v>
      </c>
      <c r="T8435" t="str">
        <f t="shared" si="920"/>
        <v>Jan</v>
      </c>
      <c r="U8435">
        <f t="shared" si="921"/>
        <v>2023</v>
      </c>
      <c r="V8435" t="str">
        <f t="shared" si="922"/>
        <v>0-5</v>
      </c>
      <c r="W8435" t="str">
        <f t="shared" si="923"/>
        <v>Slow</v>
      </c>
    </row>
    <row r="8436" spans="1:23" x14ac:dyDescent="0.3">
      <c r="A8436">
        <v>608435</v>
      </c>
      <c r="B8436">
        <v>72943</v>
      </c>
      <c r="C8436">
        <v>45</v>
      </c>
      <c r="D8436" t="s">
        <v>7</v>
      </c>
      <c r="E8436" t="s">
        <v>15</v>
      </c>
      <c r="F8436" t="s">
        <v>30</v>
      </c>
      <c r="G8436" t="s">
        <v>29</v>
      </c>
      <c r="H8436" s="1">
        <v>45042</v>
      </c>
      <c r="I8436" t="s">
        <v>34</v>
      </c>
      <c r="J8436">
        <v>81</v>
      </c>
      <c r="K8436">
        <v>4.5999999999999996</v>
      </c>
      <c r="L8436">
        <v>1269.45</v>
      </c>
      <c r="M8436">
        <v>82.35</v>
      </c>
      <c r="N8436" t="s">
        <v>50</v>
      </c>
      <c r="O8436">
        <v>1</v>
      </c>
      <c r="P8436" t="str" cm="1">
        <f t="array" ref="P8436">_xlfn.IFS(C8436&lt;25,"18-24", C8436&lt;=35,"25-35", C8436&lt;=50,"36-50",TRUE,"50+")</f>
        <v>36-50</v>
      </c>
      <c r="Q8436" t="str">
        <f t="shared" si="917"/>
        <v>new</v>
      </c>
      <c r="R8436" t="str">
        <f t="shared" si="918"/>
        <v>high value</v>
      </c>
      <c r="S8436" t="str">
        <f t="shared" si="919"/>
        <v>Low</v>
      </c>
      <c r="T8436" t="str">
        <f t="shared" si="920"/>
        <v>Apr</v>
      </c>
      <c r="U8436">
        <f t="shared" si="921"/>
        <v>2023</v>
      </c>
      <c r="V8436" t="str">
        <f t="shared" si="922"/>
        <v>0-5</v>
      </c>
      <c r="W8436" t="str">
        <f t="shared" si="923"/>
        <v>Slow</v>
      </c>
    </row>
    <row r="8437" spans="1:23" x14ac:dyDescent="0.3">
      <c r="A8437">
        <v>608436</v>
      </c>
      <c r="B8437">
        <v>50284</v>
      </c>
      <c r="C8437">
        <v>37</v>
      </c>
      <c r="D8437" t="s">
        <v>4</v>
      </c>
      <c r="E8437" t="s">
        <v>5</v>
      </c>
      <c r="F8437" t="s">
        <v>19</v>
      </c>
      <c r="G8437" t="s">
        <v>31</v>
      </c>
      <c r="H8437" s="1">
        <v>44827</v>
      </c>
      <c r="I8437" t="s">
        <v>34</v>
      </c>
      <c r="J8437">
        <v>27</v>
      </c>
      <c r="K8437">
        <v>10.6</v>
      </c>
      <c r="L8437">
        <v>1053.99</v>
      </c>
      <c r="M8437">
        <v>28.65</v>
      </c>
      <c r="N8437" t="s">
        <v>50</v>
      </c>
      <c r="O8437">
        <v>5</v>
      </c>
      <c r="P8437" t="str" cm="1">
        <f t="array" ref="P8437">_xlfn.IFS(C8437&lt;25,"18-24", C8437&lt;=35,"25-35", C8437&lt;=50,"36-50",TRUE,"50+")</f>
        <v>36-50</v>
      </c>
      <c r="Q8437" t="str">
        <f t="shared" si="917"/>
        <v>new</v>
      </c>
      <c r="R8437" t="str">
        <f t="shared" si="918"/>
        <v>high value</v>
      </c>
      <c r="S8437" t="str">
        <f t="shared" si="919"/>
        <v>High</v>
      </c>
      <c r="T8437" t="str">
        <f t="shared" si="920"/>
        <v>Sep</v>
      </c>
      <c r="U8437">
        <f t="shared" si="921"/>
        <v>2022</v>
      </c>
      <c r="V8437" t="str">
        <f t="shared" si="922"/>
        <v>10-15</v>
      </c>
      <c r="W8437" t="str">
        <f t="shared" si="923"/>
        <v>Fast</v>
      </c>
    </row>
    <row r="8438" spans="1:23" x14ac:dyDescent="0.3">
      <c r="A8438">
        <v>608437</v>
      </c>
      <c r="B8438">
        <v>58070</v>
      </c>
      <c r="C8438">
        <v>19</v>
      </c>
      <c r="D8438" t="s">
        <v>7</v>
      </c>
      <c r="E8438" t="s">
        <v>13</v>
      </c>
      <c r="F8438" t="s">
        <v>26</v>
      </c>
      <c r="G8438" t="s">
        <v>23</v>
      </c>
      <c r="H8438" s="1">
        <v>45279</v>
      </c>
      <c r="I8438" t="s">
        <v>33</v>
      </c>
      <c r="J8438">
        <v>53</v>
      </c>
      <c r="K8438">
        <v>8</v>
      </c>
      <c r="L8438">
        <v>237.46</v>
      </c>
      <c r="M8438">
        <v>55.14</v>
      </c>
      <c r="N8438" t="s">
        <v>47</v>
      </c>
      <c r="O8438">
        <v>5</v>
      </c>
      <c r="P8438" t="str" cm="1">
        <f t="array" ref="P8438">_xlfn.IFS(C8438&lt;25,"18-24", C8438&lt;=35,"25-35", C8438&lt;=50,"36-50",TRUE,"50+")</f>
        <v>18-24</v>
      </c>
      <c r="Q8438" t="str">
        <f t="shared" si="917"/>
        <v>new</v>
      </c>
      <c r="R8438" t="str">
        <f t="shared" si="918"/>
        <v>low</v>
      </c>
      <c r="S8438" t="str">
        <f t="shared" si="919"/>
        <v>High</v>
      </c>
      <c r="T8438" t="str">
        <f t="shared" si="920"/>
        <v>Dec</v>
      </c>
      <c r="U8438">
        <f t="shared" si="921"/>
        <v>2023</v>
      </c>
      <c r="V8438" t="str">
        <f t="shared" si="922"/>
        <v>5-10</v>
      </c>
      <c r="W8438" t="str">
        <f t="shared" si="923"/>
        <v>Slow</v>
      </c>
    </row>
    <row r="8439" spans="1:23" x14ac:dyDescent="0.3">
      <c r="A8439">
        <v>608438</v>
      </c>
      <c r="B8439">
        <v>60431</v>
      </c>
      <c r="C8439">
        <v>21</v>
      </c>
      <c r="D8439" t="s">
        <v>7</v>
      </c>
      <c r="E8439" t="s">
        <v>11</v>
      </c>
      <c r="F8439" t="s">
        <v>19</v>
      </c>
      <c r="G8439" t="s">
        <v>23</v>
      </c>
      <c r="H8439" s="1">
        <v>44768</v>
      </c>
      <c r="I8439" t="s">
        <v>33</v>
      </c>
      <c r="J8439">
        <v>64</v>
      </c>
      <c r="K8439">
        <v>8.1</v>
      </c>
      <c r="L8439">
        <v>1153.1199999999999</v>
      </c>
      <c r="M8439">
        <v>85.99</v>
      </c>
      <c r="N8439" t="s">
        <v>47</v>
      </c>
      <c r="O8439">
        <v>2</v>
      </c>
      <c r="P8439" t="str" cm="1">
        <f t="array" ref="P8439">_xlfn.IFS(C8439&lt;25,"18-24", C8439&lt;=35,"25-35", C8439&lt;=50,"36-50",TRUE,"50+")</f>
        <v>18-24</v>
      </c>
      <c r="Q8439" t="str">
        <f t="shared" si="917"/>
        <v>new</v>
      </c>
      <c r="R8439" t="str">
        <f t="shared" si="918"/>
        <v>high value</v>
      </c>
      <c r="S8439" t="str">
        <f t="shared" si="919"/>
        <v>Low</v>
      </c>
      <c r="T8439" t="str">
        <f t="shared" si="920"/>
        <v>Jul</v>
      </c>
      <c r="U8439">
        <f t="shared" si="921"/>
        <v>2022</v>
      </c>
      <c r="V8439" t="str">
        <f t="shared" si="922"/>
        <v>5-10</v>
      </c>
      <c r="W8439" t="str">
        <f t="shared" si="923"/>
        <v>Slow</v>
      </c>
    </row>
    <row r="8440" spans="1:23" x14ac:dyDescent="0.3">
      <c r="A8440">
        <v>608439</v>
      </c>
      <c r="B8440">
        <v>57005</v>
      </c>
      <c r="C8440">
        <v>40</v>
      </c>
      <c r="D8440" t="s">
        <v>4</v>
      </c>
      <c r="E8440" t="s">
        <v>15</v>
      </c>
      <c r="F8440" t="s">
        <v>30</v>
      </c>
      <c r="G8440" t="s">
        <v>29</v>
      </c>
      <c r="H8440" s="1">
        <v>45069</v>
      </c>
      <c r="I8440" t="s">
        <v>33</v>
      </c>
      <c r="J8440">
        <v>33</v>
      </c>
      <c r="K8440">
        <v>8.5</v>
      </c>
      <c r="L8440">
        <v>789.83</v>
      </c>
      <c r="M8440">
        <v>71.900000000000006</v>
      </c>
      <c r="N8440" t="s">
        <v>49</v>
      </c>
      <c r="O8440">
        <v>5</v>
      </c>
      <c r="P8440" t="str" cm="1">
        <f t="array" ref="P8440">_xlfn.IFS(C8440&lt;25,"18-24", C8440&lt;=35,"25-35", C8440&lt;=50,"36-50",TRUE,"50+")</f>
        <v>36-50</v>
      </c>
      <c r="Q8440" t="str">
        <f t="shared" si="917"/>
        <v>new</v>
      </c>
      <c r="R8440" t="str">
        <f t="shared" si="918"/>
        <v>high value</v>
      </c>
      <c r="S8440" t="str">
        <f t="shared" si="919"/>
        <v>High</v>
      </c>
      <c r="T8440" t="str">
        <f t="shared" si="920"/>
        <v>May</v>
      </c>
      <c r="U8440">
        <f t="shared" si="921"/>
        <v>2023</v>
      </c>
      <c r="V8440" t="str">
        <f t="shared" si="922"/>
        <v>5-10</v>
      </c>
      <c r="W8440" t="str">
        <f t="shared" si="923"/>
        <v>Medium</v>
      </c>
    </row>
    <row r="8441" spans="1:23" x14ac:dyDescent="0.3">
      <c r="A8441">
        <v>608440</v>
      </c>
      <c r="B8441">
        <v>29213</v>
      </c>
      <c r="C8441">
        <v>53</v>
      </c>
      <c r="D8441" t="s">
        <v>4</v>
      </c>
      <c r="E8441" t="s">
        <v>5</v>
      </c>
      <c r="F8441" t="s">
        <v>26</v>
      </c>
      <c r="G8441" t="s">
        <v>31</v>
      </c>
      <c r="H8441" s="1">
        <v>44879</v>
      </c>
      <c r="I8441" t="s">
        <v>33</v>
      </c>
      <c r="J8441">
        <v>29</v>
      </c>
      <c r="K8441">
        <v>3.5</v>
      </c>
      <c r="L8441">
        <v>1283.42</v>
      </c>
      <c r="M8441">
        <v>97.46</v>
      </c>
      <c r="N8441" t="s">
        <v>50</v>
      </c>
      <c r="O8441">
        <v>2</v>
      </c>
      <c r="P8441" t="str" cm="1">
        <f t="array" ref="P8441">_xlfn.IFS(C8441&lt;25,"18-24", C8441&lt;=35,"25-35", C8441&lt;=50,"36-50",TRUE,"50+")</f>
        <v>50+</v>
      </c>
      <c r="Q8441" t="str">
        <f t="shared" si="917"/>
        <v>new</v>
      </c>
      <c r="R8441" t="str">
        <f t="shared" si="918"/>
        <v>high value</v>
      </c>
      <c r="S8441" t="str">
        <f t="shared" si="919"/>
        <v>Low</v>
      </c>
      <c r="T8441" t="str">
        <f t="shared" si="920"/>
        <v>Nov</v>
      </c>
      <c r="U8441">
        <f t="shared" si="921"/>
        <v>2022</v>
      </c>
      <c r="V8441" t="str">
        <f t="shared" si="922"/>
        <v>0-5</v>
      </c>
      <c r="W8441" t="str">
        <f t="shared" si="923"/>
        <v>Fast</v>
      </c>
    </row>
    <row r="8442" spans="1:23" x14ac:dyDescent="0.3">
      <c r="A8442">
        <v>608441</v>
      </c>
      <c r="B8442">
        <v>88444</v>
      </c>
      <c r="C8442">
        <v>53</v>
      </c>
      <c r="D8442" t="s">
        <v>4</v>
      </c>
      <c r="E8442" t="s">
        <v>13</v>
      </c>
      <c r="F8442" t="s">
        <v>28</v>
      </c>
      <c r="G8442" t="s">
        <v>25</v>
      </c>
      <c r="H8442" s="1">
        <v>44720</v>
      </c>
      <c r="I8442" t="s">
        <v>34</v>
      </c>
      <c r="J8442">
        <v>45</v>
      </c>
      <c r="K8442">
        <v>5.9</v>
      </c>
      <c r="L8442">
        <v>1234.5</v>
      </c>
      <c r="M8442">
        <v>79.66</v>
      </c>
      <c r="N8442" t="s">
        <v>49</v>
      </c>
      <c r="O8442">
        <v>5</v>
      </c>
      <c r="P8442" t="str" cm="1">
        <f t="array" ref="P8442">_xlfn.IFS(C8442&lt;25,"18-24", C8442&lt;=35,"25-35", C8442&lt;=50,"36-50",TRUE,"50+")</f>
        <v>50+</v>
      </c>
      <c r="Q8442" t="str">
        <f t="shared" si="917"/>
        <v>new</v>
      </c>
      <c r="R8442" t="str">
        <f t="shared" si="918"/>
        <v>high value</v>
      </c>
      <c r="S8442" t="str">
        <f t="shared" si="919"/>
        <v>High</v>
      </c>
      <c r="T8442" t="str">
        <f t="shared" si="920"/>
        <v>Jun</v>
      </c>
      <c r="U8442">
        <f t="shared" si="921"/>
        <v>2022</v>
      </c>
      <c r="V8442" t="str">
        <f t="shared" si="922"/>
        <v>5-10</v>
      </c>
      <c r="W8442" t="str">
        <f t="shared" si="923"/>
        <v>Medium</v>
      </c>
    </row>
    <row r="8443" spans="1:23" x14ac:dyDescent="0.3">
      <c r="A8443">
        <v>608442</v>
      </c>
      <c r="B8443">
        <v>49768</v>
      </c>
      <c r="C8443">
        <v>26</v>
      </c>
      <c r="D8443" t="s">
        <v>4</v>
      </c>
      <c r="E8443" t="s">
        <v>15</v>
      </c>
      <c r="F8443" t="s">
        <v>24</v>
      </c>
      <c r="G8443" t="s">
        <v>25</v>
      </c>
      <c r="H8443" s="1">
        <v>45187</v>
      </c>
      <c r="I8443" t="s">
        <v>33</v>
      </c>
      <c r="J8443">
        <v>29</v>
      </c>
      <c r="K8443">
        <v>3.3</v>
      </c>
      <c r="L8443">
        <v>228.08</v>
      </c>
      <c r="M8443">
        <v>116.02</v>
      </c>
      <c r="N8443" t="s">
        <v>49</v>
      </c>
      <c r="O8443">
        <v>5</v>
      </c>
      <c r="P8443" t="str" cm="1">
        <f t="array" ref="P8443">_xlfn.IFS(C8443&lt;25,"18-24", C8443&lt;=35,"25-35", C8443&lt;=50,"36-50",TRUE,"50+")</f>
        <v>25-35</v>
      </c>
      <c r="Q8443" t="str">
        <f t="shared" si="917"/>
        <v>new</v>
      </c>
      <c r="R8443" t="str">
        <f t="shared" si="918"/>
        <v>low</v>
      </c>
      <c r="S8443" t="str">
        <f t="shared" si="919"/>
        <v>High</v>
      </c>
      <c r="T8443" t="str">
        <f t="shared" si="920"/>
        <v>Sep</v>
      </c>
      <c r="U8443">
        <f t="shared" si="921"/>
        <v>2023</v>
      </c>
      <c r="V8443" t="str">
        <f t="shared" si="922"/>
        <v>0-5</v>
      </c>
      <c r="W8443" t="str">
        <f t="shared" si="923"/>
        <v>Fast</v>
      </c>
    </row>
    <row r="8444" spans="1:23" x14ac:dyDescent="0.3">
      <c r="A8444">
        <v>608443</v>
      </c>
      <c r="B8444">
        <v>60030</v>
      </c>
      <c r="C8444">
        <v>32</v>
      </c>
      <c r="D8444" t="s">
        <v>4</v>
      </c>
      <c r="E8444" t="s">
        <v>16</v>
      </c>
      <c r="F8444" t="s">
        <v>24</v>
      </c>
      <c r="G8444" t="s">
        <v>31</v>
      </c>
      <c r="H8444" s="1">
        <v>44923</v>
      </c>
      <c r="I8444" t="s">
        <v>34</v>
      </c>
      <c r="J8444">
        <v>69</v>
      </c>
      <c r="K8444">
        <v>2.9</v>
      </c>
      <c r="L8444">
        <v>165.53</v>
      </c>
      <c r="M8444">
        <v>108.23</v>
      </c>
      <c r="N8444" t="s">
        <v>47</v>
      </c>
      <c r="O8444">
        <v>1</v>
      </c>
      <c r="P8444" t="str" cm="1">
        <f t="array" ref="P8444">_xlfn.IFS(C8444&lt;25,"18-24", C8444&lt;=35,"25-35", C8444&lt;=50,"36-50",TRUE,"50+")</f>
        <v>25-35</v>
      </c>
      <c r="Q8444" t="str">
        <f t="shared" si="917"/>
        <v>new</v>
      </c>
      <c r="R8444" t="str">
        <f t="shared" si="918"/>
        <v>low</v>
      </c>
      <c r="S8444" t="str">
        <f t="shared" si="919"/>
        <v>Low</v>
      </c>
      <c r="T8444" t="str">
        <f t="shared" si="920"/>
        <v>Dec</v>
      </c>
      <c r="U8444">
        <f t="shared" si="921"/>
        <v>2022</v>
      </c>
      <c r="V8444" t="str">
        <f t="shared" si="922"/>
        <v>0-5</v>
      </c>
      <c r="W8444" t="str">
        <f t="shared" si="923"/>
        <v>Slow</v>
      </c>
    </row>
    <row r="8445" spans="1:23" x14ac:dyDescent="0.3">
      <c r="A8445">
        <v>608444</v>
      </c>
      <c r="B8445">
        <v>78079</v>
      </c>
      <c r="C8445">
        <v>60</v>
      </c>
      <c r="D8445" t="s">
        <v>4</v>
      </c>
      <c r="E8445" t="s">
        <v>11</v>
      </c>
      <c r="F8445" t="s">
        <v>24</v>
      </c>
      <c r="G8445" t="s">
        <v>25</v>
      </c>
      <c r="H8445" s="1">
        <v>45256</v>
      </c>
      <c r="I8445" t="s">
        <v>33</v>
      </c>
      <c r="J8445">
        <v>32</v>
      </c>
      <c r="K8445">
        <v>3.7</v>
      </c>
      <c r="L8445">
        <v>297.01</v>
      </c>
      <c r="M8445">
        <v>72.59</v>
      </c>
      <c r="N8445" t="s">
        <v>48</v>
      </c>
      <c r="O8445">
        <v>1</v>
      </c>
      <c r="P8445" t="str" cm="1">
        <f t="array" ref="P8445">_xlfn.IFS(C8445&lt;25,"18-24", C8445&lt;=35,"25-35", C8445&lt;=50,"36-50",TRUE,"50+")</f>
        <v>50+</v>
      </c>
      <c r="Q8445" t="str">
        <f t="shared" si="917"/>
        <v>new</v>
      </c>
      <c r="R8445" t="str">
        <f t="shared" si="918"/>
        <v>medium</v>
      </c>
      <c r="S8445" t="str">
        <f t="shared" si="919"/>
        <v>Low</v>
      </c>
      <c r="T8445" t="str">
        <f t="shared" si="920"/>
        <v>Nov</v>
      </c>
      <c r="U8445">
        <f t="shared" si="921"/>
        <v>2023</v>
      </c>
      <c r="V8445" t="str">
        <f t="shared" si="922"/>
        <v>0-5</v>
      </c>
      <c r="W8445" t="str">
        <f t="shared" si="923"/>
        <v>Medium</v>
      </c>
    </row>
    <row r="8446" spans="1:23" x14ac:dyDescent="0.3">
      <c r="A8446">
        <v>608445</v>
      </c>
      <c r="B8446">
        <v>42588</v>
      </c>
      <c r="C8446">
        <v>64</v>
      </c>
      <c r="D8446" t="s">
        <v>7</v>
      </c>
      <c r="E8446" t="s">
        <v>15</v>
      </c>
      <c r="F8446" t="s">
        <v>30</v>
      </c>
      <c r="G8446" t="s">
        <v>21</v>
      </c>
      <c r="H8446" s="1">
        <v>45118</v>
      </c>
      <c r="I8446" t="s">
        <v>33</v>
      </c>
      <c r="J8446">
        <v>50</v>
      </c>
      <c r="K8446">
        <v>9.5</v>
      </c>
      <c r="L8446">
        <v>1027.71</v>
      </c>
      <c r="M8446">
        <v>67.02</v>
      </c>
      <c r="N8446" t="s">
        <v>49</v>
      </c>
      <c r="O8446">
        <v>1</v>
      </c>
      <c r="P8446" t="str" cm="1">
        <f t="array" ref="P8446">_xlfn.IFS(C8446&lt;25,"18-24", C8446&lt;=35,"25-35", C8446&lt;=50,"36-50",TRUE,"50+")</f>
        <v>50+</v>
      </c>
      <c r="Q8446" t="str">
        <f t="shared" si="917"/>
        <v>new</v>
      </c>
      <c r="R8446" t="str">
        <f t="shared" si="918"/>
        <v>high value</v>
      </c>
      <c r="S8446" t="str">
        <f t="shared" si="919"/>
        <v>Low</v>
      </c>
      <c r="T8446" t="str">
        <f t="shared" si="920"/>
        <v>Jul</v>
      </c>
      <c r="U8446">
        <f t="shared" si="921"/>
        <v>2023</v>
      </c>
      <c r="V8446" t="str">
        <f t="shared" si="922"/>
        <v>5-10</v>
      </c>
      <c r="W8446" t="str">
        <f t="shared" si="923"/>
        <v>Slow</v>
      </c>
    </row>
    <row r="8447" spans="1:23" x14ac:dyDescent="0.3">
      <c r="A8447">
        <v>608446</v>
      </c>
      <c r="B8447">
        <v>73003</v>
      </c>
      <c r="C8447">
        <v>56</v>
      </c>
      <c r="D8447" t="s">
        <v>4</v>
      </c>
      <c r="E8447" t="s">
        <v>16</v>
      </c>
      <c r="F8447" t="s">
        <v>18</v>
      </c>
      <c r="G8447" t="s">
        <v>25</v>
      </c>
      <c r="H8447" s="1">
        <v>44743</v>
      </c>
      <c r="I8447" t="s">
        <v>34</v>
      </c>
      <c r="J8447">
        <v>28</v>
      </c>
      <c r="K8447">
        <v>9.3000000000000007</v>
      </c>
      <c r="L8447">
        <v>670.95</v>
      </c>
      <c r="M8447">
        <v>115.05</v>
      </c>
      <c r="N8447" t="s">
        <v>50</v>
      </c>
      <c r="O8447">
        <v>5</v>
      </c>
      <c r="P8447" t="str" cm="1">
        <f t="array" ref="P8447">_xlfn.IFS(C8447&lt;25,"18-24", C8447&lt;=35,"25-35", C8447&lt;=50,"36-50",TRUE,"50+")</f>
        <v>50+</v>
      </c>
      <c r="Q8447" t="str">
        <f t="shared" si="917"/>
        <v>new</v>
      </c>
      <c r="R8447" t="str">
        <f t="shared" si="918"/>
        <v>high value</v>
      </c>
      <c r="S8447" t="str">
        <f t="shared" si="919"/>
        <v>High</v>
      </c>
      <c r="T8447" t="str">
        <f t="shared" si="920"/>
        <v>Jul</v>
      </c>
      <c r="U8447">
        <f t="shared" si="921"/>
        <v>2022</v>
      </c>
      <c r="V8447" t="str">
        <f t="shared" si="922"/>
        <v>5-10</v>
      </c>
      <c r="W8447" t="str">
        <f t="shared" si="923"/>
        <v>Fast</v>
      </c>
    </row>
    <row r="8448" spans="1:23" x14ac:dyDescent="0.3">
      <c r="A8448">
        <v>608447</v>
      </c>
      <c r="B8448">
        <v>21053</v>
      </c>
      <c r="C8448">
        <v>32</v>
      </c>
      <c r="D8448" t="s">
        <v>7</v>
      </c>
      <c r="E8448" t="s">
        <v>8</v>
      </c>
      <c r="F8448" t="s">
        <v>32</v>
      </c>
      <c r="G8448" t="s">
        <v>31</v>
      </c>
      <c r="H8448" s="1">
        <v>45404</v>
      </c>
      <c r="I8448" t="s">
        <v>33</v>
      </c>
      <c r="J8448">
        <v>70</v>
      </c>
      <c r="K8448">
        <v>8.3000000000000007</v>
      </c>
      <c r="L8448">
        <v>995.57</v>
      </c>
      <c r="M8448">
        <v>106.99</v>
      </c>
      <c r="N8448" t="s">
        <v>50</v>
      </c>
      <c r="O8448">
        <v>4</v>
      </c>
      <c r="P8448" t="str" cm="1">
        <f t="array" ref="P8448">_xlfn.IFS(C8448&lt;25,"18-24", C8448&lt;=35,"25-35", C8448&lt;=50,"36-50",TRUE,"50+")</f>
        <v>25-35</v>
      </c>
      <c r="Q8448" t="str">
        <f t="shared" si="917"/>
        <v>new</v>
      </c>
      <c r="R8448" t="str">
        <f t="shared" si="918"/>
        <v>high value</v>
      </c>
      <c r="S8448" t="str">
        <f t="shared" si="919"/>
        <v>medium</v>
      </c>
      <c r="T8448" t="str">
        <f t="shared" si="920"/>
        <v>Apr</v>
      </c>
      <c r="U8448">
        <f t="shared" si="921"/>
        <v>2024</v>
      </c>
      <c r="V8448" t="str">
        <f t="shared" si="922"/>
        <v>5-10</v>
      </c>
      <c r="W8448" t="str">
        <f t="shared" si="923"/>
        <v>Slow</v>
      </c>
    </row>
    <row r="8449" spans="1:23" x14ac:dyDescent="0.3">
      <c r="A8449">
        <v>608448</v>
      </c>
      <c r="B8449">
        <v>82496</v>
      </c>
      <c r="C8449">
        <v>30</v>
      </c>
      <c r="D8449" t="s">
        <v>7</v>
      </c>
      <c r="E8449" t="s">
        <v>15</v>
      </c>
      <c r="F8449" t="s">
        <v>30</v>
      </c>
      <c r="G8449" t="s">
        <v>23</v>
      </c>
      <c r="H8449" s="1">
        <v>45147</v>
      </c>
      <c r="I8449" t="s">
        <v>33</v>
      </c>
      <c r="J8449">
        <v>24</v>
      </c>
      <c r="K8449">
        <v>11</v>
      </c>
      <c r="L8449">
        <v>810.55</v>
      </c>
      <c r="M8449">
        <v>80.010000000000005</v>
      </c>
      <c r="N8449" t="s">
        <v>49</v>
      </c>
      <c r="O8449">
        <v>4</v>
      </c>
      <c r="P8449" t="str" cm="1">
        <f t="array" ref="P8449">_xlfn.IFS(C8449&lt;25,"18-24", C8449&lt;=35,"25-35", C8449&lt;=50,"36-50",TRUE,"50+")</f>
        <v>25-35</v>
      </c>
      <c r="Q8449" t="str">
        <f t="shared" si="917"/>
        <v>new</v>
      </c>
      <c r="R8449" t="str">
        <f t="shared" si="918"/>
        <v>high value</v>
      </c>
      <c r="S8449" t="str">
        <f t="shared" si="919"/>
        <v>medium</v>
      </c>
      <c r="T8449" t="str">
        <f t="shared" si="920"/>
        <v>Aug</v>
      </c>
      <c r="U8449">
        <f t="shared" si="921"/>
        <v>2023</v>
      </c>
      <c r="V8449" t="str">
        <f t="shared" si="922"/>
        <v>10-15</v>
      </c>
      <c r="W8449" t="str">
        <f t="shared" si="923"/>
        <v>Fast</v>
      </c>
    </row>
    <row r="8450" spans="1:23" x14ac:dyDescent="0.3">
      <c r="A8450">
        <v>608449</v>
      </c>
      <c r="B8450">
        <v>40069</v>
      </c>
      <c r="C8450">
        <v>29</v>
      </c>
      <c r="D8450" t="s">
        <v>7</v>
      </c>
      <c r="E8450" t="s">
        <v>13</v>
      </c>
      <c r="F8450" t="s">
        <v>22</v>
      </c>
      <c r="G8450" t="s">
        <v>25</v>
      </c>
      <c r="H8450" s="1">
        <v>45544</v>
      </c>
      <c r="I8450" t="s">
        <v>34</v>
      </c>
      <c r="J8450">
        <v>36</v>
      </c>
      <c r="K8450">
        <v>8.8000000000000007</v>
      </c>
      <c r="L8450">
        <v>362.23</v>
      </c>
      <c r="M8450">
        <v>44.75</v>
      </c>
      <c r="N8450" t="s">
        <v>50</v>
      </c>
      <c r="O8450">
        <v>2</v>
      </c>
      <c r="P8450" t="str" cm="1">
        <f t="array" ref="P8450">_xlfn.IFS(C8450&lt;25,"18-24", C8450&lt;=35,"25-35", C8450&lt;=50,"36-50",TRUE,"50+")</f>
        <v>25-35</v>
      </c>
      <c r="Q8450" t="str">
        <f t="shared" si="917"/>
        <v>new</v>
      </c>
      <c r="R8450" t="str">
        <f t="shared" si="918"/>
        <v>medium</v>
      </c>
      <c r="S8450" t="str">
        <f t="shared" si="919"/>
        <v>Low</v>
      </c>
      <c r="T8450" t="str">
        <f t="shared" si="920"/>
        <v>Sep</v>
      </c>
      <c r="U8450">
        <f t="shared" si="921"/>
        <v>2024</v>
      </c>
      <c r="V8450" t="str">
        <f t="shared" si="922"/>
        <v>5-10</v>
      </c>
      <c r="W8450" t="str">
        <f t="shared" si="923"/>
        <v>Medium</v>
      </c>
    </row>
    <row r="8451" spans="1:23" x14ac:dyDescent="0.3">
      <c r="A8451">
        <v>608450</v>
      </c>
      <c r="B8451">
        <v>15326</v>
      </c>
      <c r="C8451">
        <v>45</v>
      </c>
      <c r="D8451" t="s">
        <v>4</v>
      </c>
      <c r="E8451" t="s">
        <v>16</v>
      </c>
      <c r="F8451" t="s">
        <v>22</v>
      </c>
      <c r="G8451" t="s">
        <v>29</v>
      </c>
      <c r="H8451" s="1">
        <v>45210</v>
      </c>
      <c r="I8451" t="s">
        <v>33</v>
      </c>
      <c r="J8451">
        <v>27</v>
      </c>
      <c r="K8451">
        <v>8</v>
      </c>
      <c r="L8451">
        <v>1412.14</v>
      </c>
      <c r="M8451">
        <v>71.25</v>
      </c>
      <c r="N8451" t="s">
        <v>47</v>
      </c>
      <c r="O8451">
        <v>5</v>
      </c>
      <c r="P8451" t="str" cm="1">
        <f t="array" ref="P8451">_xlfn.IFS(C8451&lt;25,"18-24", C8451&lt;=35,"25-35", C8451&lt;=50,"36-50",TRUE,"50+")</f>
        <v>36-50</v>
      </c>
      <c r="Q8451" t="str">
        <f t="shared" ref="Q8451:Q8514" si="924">IF(COUNTIF($B:$B,B8451)&gt;1,"repeat","new")</f>
        <v>repeat</v>
      </c>
      <c r="R8451" t="str">
        <f t="shared" ref="R8451:R8514" si="925">IF(L8451&gt;500,"high value",IF( L8451&gt;250,"medium","low"))</f>
        <v>high value</v>
      </c>
      <c r="S8451" t="str">
        <f t="shared" ref="S8451:S8514" si="926">IF(O8451&lt;=2,"Low",IF(O8451&lt;=4,"medium","High"))</f>
        <v>High</v>
      </c>
      <c r="T8451" t="str">
        <f t="shared" ref="T8451:T8514" si="927">TEXT(H8451,"MMM")</f>
        <v>Oct</v>
      </c>
      <c r="U8451">
        <f t="shared" ref="U8451:U8514" si="928">YEAR(H8451)</f>
        <v>2023</v>
      </c>
      <c r="V8451" t="str">
        <f t="shared" ref="V8451:V8514" si="929">IF(K8451&lt;=5,"0-5",IF(K8451&lt;=10,"5-10",IF(K8451&lt;=15,"10-15","15+")))</f>
        <v>5-10</v>
      </c>
      <c r="W8451" t="str">
        <f t="shared" ref="W8451:W8514" si="930">IF(J8451&lt;=30,"Fast",IF(J8451&lt;=45,"Medium","Slow"))</f>
        <v>Fast</v>
      </c>
    </row>
    <row r="8452" spans="1:23" x14ac:dyDescent="0.3">
      <c r="A8452">
        <v>608451</v>
      </c>
      <c r="B8452">
        <v>32424</v>
      </c>
      <c r="C8452">
        <v>27</v>
      </c>
      <c r="D8452" t="s">
        <v>7</v>
      </c>
      <c r="E8452" t="s">
        <v>11</v>
      </c>
      <c r="F8452" t="s">
        <v>24</v>
      </c>
      <c r="G8452" t="s">
        <v>31</v>
      </c>
      <c r="H8452" s="1">
        <v>44821</v>
      </c>
      <c r="I8452" t="s">
        <v>34</v>
      </c>
      <c r="J8452">
        <v>83</v>
      </c>
      <c r="K8452">
        <v>8.6</v>
      </c>
      <c r="L8452">
        <v>1066.56</v>
      </c>
      <c r="M8452">
        <v>85.76</v>
      </c>
      <c r="N8452" t="s">
        <v>47</v>
      </c>
      <c r="O8452">
        <v>4</v>
      </c>
      <c r="P8452" t="str" cm="1">
        <f t="array" ref="P8452">_xlfn.IFS(C8452&lt;25,"18-24", C8452&lt;=35,"25-35", C8452&lt;=50,"36-50",TRUE,"50+")</f>
        <v>25-35</v>
      </c>
      <c r="Q8452" t="str">
        <f t="shared" si="924"/>
        <v>new</v>
      </c>
      <c r="R8452" t="str">
        <f t="shared" si="925"/>
        <v>high value</v>
      </c>
      <c r="S8452" t="str">
        <f t="shared" si="926"/>
        <v>medium</v>
      </c>
      <c r="T8452" t="str">
        <f t="shared" si="927"/>
        <v>Sep</v>
      </c>
      <c r="U8452">
        <f t="shared" si="928"/>
        <v>2022</v>
      </c>
      <c r="V8452" t="str">
        <f t="shared" si="929"/>
        <v>5-10</v>
      </c>
      <c r="W8452" t="str">
        <f t="shared" si="930"/>
        <v>Slow</v>
      </c>
    </row>
    <row r="8453" spans="1:23" x14ac:dyDescent="0.3">
      <c r="A8453">
        <v>608452</v>
      </c>
      <c r="B8453">
        <v>90014</v>
      </c>
      <c r="C8453">
        <v>23</v>
      </c>
      <c r="D8453" t="s">
        <v>4</v>
      </c>
      <c r="E8453" t="s">
        <v>16</v>
      </c>
      <c r="F8453" t="s">
        <v>18</v>
      </c>
      <c r="G8453" t="s">
        <v>27</v>
      </c>
      <c r="H8453" s="1">
        <v>44980</v>
      </c>
      <c r="I8453" t="s">
        <v>34</v>
      </c>
      <c r="J8453">
        <v>83</v>
      </c>
      <c r="K8453">
        <v>9.9</v>
      </c>
      <c r="L8453">
        <v>693.62</v>
      </c>
      <c r="M8453">
        <v>96.95</v>
      </c>
      <c r="N8453" t="s">
        <v>50</v>
      </c>
      <c r="O8453">
        <v>1</v>
      </c>
      <c r="P8453" t="str" cm="1">
        <f t="array" ref="P8453">_xlfn.IFS(C8453&lt;25,"18-24", C8453&lt;=35,"25-35", C8453&lt;=50,"36-50",TRUE,"50+")</f>
        <v>18-24</v>
      </c>
      <c r="Q8453" t="str">
        <f t="shared" si="924"/>
        <v>new</v>
      </c>
      <c r="R8453" t="str">
        <f t="shared" si="925"/>
        <v>high value</v>
      </c>
      <c r="S8453" t="str">
        <f t="shared" si="926"/>
        <v>Low</v>
      </c>
      <c r="T8453" t="str">
        <f t="shared" si="927"/>
        <v>Feb</v>
      </c>
      <c r="U8453">
        <f t="shared" si="928"/>
        <v>2023</v>
      </c>
      <c r="V8453" t="str">
        <f t="shared" si="929"/>
        <v>5-10</v>
      </c>
      <c r="W8453" t="str">
        <f t="shared" si="930"/>
        <v>Slow</v>
      </c>
    </row>
    <row r="8454" spans="1:23" x14ac:dyDescent="0.3">
      <c r="A8454">
        <v>608453</v>
      </c>
      <c r="B8454">
        <v>26800</v>
      </c>
      <c r="C8454">
        <v>57</v>
      </c>
      <c r="D8454" t="s">
        <v>4</v>
      </c>
      <c r="E8454" t="s">
        <v>16</v>
      </c>
      <c r="F8454" t="s">
        <v>24</v>
      </c>
      <c r="G8454" t="s">
        <v>29</v>
      </c>
      <c r="H8454" s="1">
        <v>45206</v>
      </c>
      <c r="I8454" t="s">
        <v>33</v>
      </c>
      <c r="J8454">
        <v>60</v>
      </c>
      <c r="K8454">
        <v>7</v>
      </c>
      <c r="L8454">
        <v>928.64</v>
      </c>
      <c r="M8454">
        <v>59.72</v>
      </c>
      <c r="N8454" t="s">
        <v>50</v>
      </c>
      <c r="O8454">
        <v>2</v>
      </c>
      <c r="P8454" t="str" cm="1">
        <f t="array" ref="P8454">_xlfn.IFS(C8454&lt;25,"18-24", C8454&lt;=35,"25-35", C8454&lt;=50,"36-50",TRUE,"50+")</f>
        <v>50+</v>
      </c>
      <c r="Q8454" t="str">
        <f t="shared" si="924"/>
        <v>new</v>
      </c>
      <c r="R8454" t="str">
        <f t="shared" si="925"/>
        <v>high value</v>
      </c>
      <c r="S8454" t="str">
        <f t="shared" si="926"/>
        <v>Low</v>
      </c>
      <c r="T8454" t="str">
        <f t="shared" si="927"/>
        <v>Oct</v>
      </c>
      <c r="U8454">
        <f t="shared" si="928"/>
        <v>2023</v>
      </c>
      <c r="V8454" t="str">
        <f t="shared" si="929"/>
        <v>5-10</v>
      </c>
      <c r="W8454" t="str">
        <f t="shared" si="930"/>
        <v>Slow</v>
      </c>
    </row>
    <row r="8455" spans="1:23" x14ac:dyDescent="0.3">
      <c r="A8455">
        <v>608454</v>
      </c>
      <c r="B8455">
        <v>21465</v>
      </c>
      <c r="C8455">
        <v>26</v>
      </c>
      <c r="D8455" t="s">
        <v>4</v>
      </c>
      <c r="E8455" t="s">
        <v>8</v>
      </c>
      <c r="F8455" t="s">
        <v>22</v>
      </c>
      <c r="G8455" t="s">
        <v>25</v>
      </c>
      <c r="H8455" s="1">
        <v>44882</v>
      </c>
      <c r="I8455" t="s">
        <v>33</v>
      </c>
      <c r="J8455">
        <v>45</v>
      </c>
      <c r="K8455">
        <v>12.1</v>
      </c>
      <c r="L8455">
        <v>576.44000000000005</v>
      </c>
      <c r="M8455">
        <v>57.43</v>
      </c>
      <c r="N8455" t="s">
        <v>47</v>
      </c>
      <c r="O8455">
        <v>3</v>
      </c>
      <c r="P8455" t="str" cm="1">
        <f t="array" ref="P8455">_xlfn.IFS(C8455&lt;25,"18-24", C8455&lt;=35,"25-35", C8455&lt;=50,"36-50",TRUE,"50+")</f>
        <v>25-35</v>
      </c>
      <c r="Q8455" t="str">
        <f t="shared" si="924"/>
        <v>new</v>
      </c>
      <c r="R8455" t="str">
        <f t="shared" si="925"/>
        <v>high value</v>
      </c>
      <c r="S8455" t="str">
        <f t="shared" si="926"/>
        <v>medium</v>
      </c>
      <c r="T8455" t="str">
        <f t="shared" si="927"/>
        <v>Nov</v>
      </c>
      <c r="U8455">
        <f t="shared" si="928"/>
        <v>2022</v>
      </c>
      <c r="V8455" t="str">
        <f t="shared" si="929"/>
        <v>10-15</v>
      </c>
      <c r="W8455" t="str">
        <f t="shared" si="930"/>
        <v>Medium</v>
      </c>
    </row>
    <row r="8456" spans="1:23" x14ac:dyDescent="0.3">
      <c r="A8456">
        <v>608455</v>
      </c>
      <c r="B8456">
        <v>33603</v>
      </c>
      <c r="C8456">
        <v>25</v>
      </c>
      <c r="D8456" t="s">
        <v>4</v>
      </c>
      <c r="E8456" t="s">
        <v>5</v>
      </c>
      <c r="F8456" t="s">
        <v>28</v>
      </c>
      <c r="G8456" t="s">
        <v>31</v>
      </c>
      <c r="H8456" s="1">
        <v>45373</v>
      </c>
      <c r="I8456" t="s">
        <v>33</v>
      </c>
      <c r="J8456">
        <v>73</v>
      </c>
      <c r="K8456">
        <v>12.4</v>
      </c>
      <c r="L8456">
        <v>1255.79</v>
      </c>
      <c r="M8456">
        <v>77.430000000000007</v>
      </c>
      <c r="N8456" t="s">
        <v>47</v>
      </c>
      <c r="O8456">
        <v>3</v>
      </c>
      <c r="P8456" t="str" cm="1">
        <f t="array" ref="P8456">_xlfn.IFS(C8456&lt;25,"18-24", C8456&lt;=35,"25-35", C8456&lt;=50,"36-50",TRUE,"50+")</f>
        <v>25-35</v>
      </c>
      <c r="Q8456" t="str">
        <f t="shared" si="924"/>
        <v>new</v>
      </c>
      <c r="R8456" t="str">
        <f t="shared" si="925"/>
        <v>high value</v>
      </c>
      <c r="S8456" t="str">
        <f t="shared" si="926"/>
        <v>medium</v>
      </c>
      <c r="T8456" t="str">
        <f t="shared" si="927"/>
        <v>Mar</v>
      </c>
      <c r="U8456">
        <f t="shared" si="928"/>
        <v>2024</v>
      </c>
      <c r="V8456" t="str">
        <f t="shared" si="929"/>
        <v>10-15</v>
      </c>
      <c r="W8456" t="str">
        <f t="shared" si="930"/>
        <v>Slow</v>
      </c>
    </row>
    <row r="8457" spans="1:23" x14ac:dyDescent="0.3">
      <c r="A8457">
        <v>608456</v>
      </c>
      <c r="B8457">
        <v>19950</v>
      </c>
      <c r="C8457">
        <v>50</v>
      </c>
      <c r="D8457" t="s">
        <v>7</v>
      </c>
      <c r="E8457" t="s">
        <v>16</v>
      </c>
      <c r="F8457" t="s">
        <v>18</v>
      </c>
      <c r="G8457" t="s">
        <v>21</v>
      </c>
      <c r="H8457" s="1">
        <v>45009</v>
      </c>
      <c r="I8457" t="s">
        <v>34</v>
      </c>
      <c r="J8457">
        <v>83</v>
      </c>
      <c r="K8457">
        <v>10.6</v>
      </c>
      <c r="L8457">
        <v>1401.19</v>
      </c>
      <c r="M8457">
        <v>29.77</v>
      </c>
      <c r="N8457" t="s">
        <v>48</v>
      </c>
      <c r="O8457">
        <v>4</v>
      </c>
      <c r="P8457" t="str" cm="1">
        <f t="array" ref="P8457">_xlfn.IFS(C8457&lt;25,"18-24", C8457&lt;=35,"25-35", C8457&lt;=50,"36-50",TRUE,"50+")</f>
        <v>36-50</v>
      </c>
      <c r="Q8457" t="str">
        <f t="shared" si="924"/>
        <v>new</v>
      </c>
      <c r="R8457" t="str">
        <f t="shared" si="925"/>
        <v>high value</v>
      </c>
      <c r="S8457" t="str">
        <f t="shared" si="926"/>
        <v>medium</v>
      </c>
      <c r="T8457" t="str">
        <f t="shared" si="927"/>
        <v>Mar</v>
      </c>
      <c r="U8457">
        <f t="shared" si="928"/>
        <v>2023</v>
      </c>
      <c r="V8457" t="str">
        <f t="shared" si="929"/>
        <v>10-15</v>
      </c>
      <c r="W8457" t="str">
        <f t="shared" si="930"/>
        <v>Slow</v>
      </c>
    </row>
    <row r="8458" spans="1:23" x14ac:dyDescent="0.3">
      <c r="A8458">
        <v>608457</v>
      </c>
      <c r="B8458">
        <v>57454</v>
      </c>
      <c r="C8458">
        <v>29</v>
      </c>
      <c r="D8458" t="s">
        <v>4</v>
      </c>
      <c r="E8458" t="s">
        <v>11</v>
      </c>
      <c r="F8458" t="s">
        <v>19</v>
      </c>
      <c r="G8458" t="s">
        <v>27</v>
      </c>
      <c r="H8458" s="1">
        <v>45405</v>
      </c>
      <c r="I8458" t="s">
        <v>33</v>
      </c>
      <c r="J8458">
        <v>87</v>
      </c>
      <c r="K8458">
        <v>9.1</v>
      </c>
      <c r="L8458">
        <v>1222.76</v>
      </c>
      <c r="M8458">
        <v>81.47</v>
      </c>
      <c r="N8458" t="s">
        <v>49</v>
      </c>
      <c r="O8458">
        <v>3</v>
      </c>
      <c r="P8458" t="str" cm="1">
        <f t="array" ref="P8458">_xlfn.IFS(C8458&lt;25,"18-24", C8458&lt;=35,"25-35", C8458&lt;=50,"36-50",TRUE,"50+")</f>
        <v>25-35</v>
      </c>
      <c r="Q8458" t="str">
        <f t="shared" si="924"/>
        <v>new</v>
      </c>
      <c r="R8458" t="str">
        <f t="shared" si="925"/>
        <v>high value</v>
      </c>
      <c r="S8458" t="str">
        <f t="shared" si="926"/>
        <v>medium</v>
      </c>
      <c r="T8458" t="str">
        <f t="shared" si="927"/>
        <v>Apr</v>
      </c>
      <c r="U8458">
        <f t="shared" si="928"/>
        <v>2024</v>
      </c>
      <c r="V8458" t="str">
        <f t="shared" si="929"/>
        <v>5-10</v>
      </c>
      <c r="W8458" t="str">
        <f t="shared" si="930"/>
        <v>Slow</v>
      </c>
    </row>
    <row r="8459" spans="1:23" x14ac:dyDescent="0.3">
      <c r="A8459">
        <v>608458</v>
      </c>
      <c r="B8459">
        <v>13377</v>
      </c>
      <c r="C8459">
        <v>25</v>
      </c>
      <c r="D8459" t="s">
        <v>7</v>
      </c>
      <c r="E8459" t="s">
        <v>13</v>
      </c>
      <c r="F8459" t="s">
        <v>26</v>
      </c>
      <c r="G8459" t="s">
        <v>27</v>
      </c>
      <c r="H8459" s="1">
        <v>45497</v>
      </c>
      <c r="I8459" t="s">
        <v>34</v>
      </c>
      <c r="J8459">
        <v>37</v>
      </c>
      <c r="K8459">
        <v>3.8</v>
      </c>
      <c r="L8459">
        <v>296.16000000000003</v>
      </c>
      <c r="M8459">
        <v>85.95</v>
      </c>
      <c r="N8459" t="s">
        <v>47</v>
      </c>
      <c r="O8459">
        <v>1</v>
      </c>
      <c r="P8459" t="str" cm="1">
        <f t="array" ref="P8459">_xlfn.IFS(C8459&lt;25,"18-24", C8459&lt;=35,"25-35", C8459&lt;=50,"36-50",TRUE,"50+")</f>
        <v>25-35</v>
      </c>
      <c r="Q8459" t="str">
        <f t="shared" si="924"/>
        <v>repeat</v>
      </c>
      <c r="R8459" t="str">
        <f t="shared" si="925"/>
        <v>medium</v>
      </c>
      <c r="S8459" t="str">
        <f t="shared" si="926"/>
        <v>Low</v>
      </c>
      <c r="T8459" t="str">
        <f t="shared" si="927"/>
        <v>Jul</v>
      </c>
      <c r="U8459">
        <f t="shared" si="928"/>
        <v>2024</v>
      </c>
      <c r="V8459" t="str">
        <f t="shared" si="929"/>
        <v>0-5</v>
      </c>
      <c r="W8459" t="str">
        <f t="shared" si="930"/>
        <v>Medium</v>
      </c>
    </row>
    <row r="8460" spans="1:23" x14ac:dyDescent="0.3">
      <c r="A8460">
        <v>608459</v>
      </c>
      <c r="B8460">
        <v>19107</v>
      </c>
      <c r="C8460">
        <v>24</v>
      </c>
      <c r="D8460" t="s">
        <v>4</v>
      </c>
      <c r="E8460" t="s">
        <v>15</v>
      </c>
      <c r="F8460" t="s">
        <v>32</v>
      </c>
      <c r="G8460" t="s">
        <v>31</v>
      </c>
      <c r="H8460" s="1">
        <v>45534</v>
      </c>
      <c r="I8460" t="s">
        <v>33</v>
      </c>
      <c r="J8460">
        <v>25</v>
      </c>
      <c r="K8460">
        <v>3.5</v>
      </c>
      <c r="L8460">
        <v>543.04</v>
      </c>
      <c r="M8460">
        <v>118.17</v>
      </c>
      <c r="N8460" t="s">
        <v>50</v>
      </c>
      <c r="O8460">
        <v>4</v>
      </c>
      <c r="P8460" t="str" cm="1">
        <f t="array" ref="P8460">_xlfn.IFS(C8460&lt;25,"18-24", C8460&lt;=35,"25-35", C8460&lt;=50,"36-50",TRUE,"50+")</f>
        <v>18-24</v>
      </c>
      <c r="Q8460" t="str">
        <f t="shared" si="924"/>
        <v>new</v>
      </c>
      <c r="R8460" t="str">
        <f t="shared" si="925"/>
        <v>high value</v>
      </c>
      <c r="S8460" t="str">
        <f t="shared" si="926"/>
        <v>medium</v>
      </c>
      <c r="T8460" t="str">
        <f t="shared" si="927"/>
        <v>Aug</v>
      </c>
      <c r="U8460">
        <f t="shared" si="928"/>
        <v>2024</v>
      </c>
      <c r="V8460" t="str">
        <f t="shared" si="929"/>
        <v>0-5</v>
      </c>
      <c r="W8460" t="str">
        <f t="shared" si="930"/>
        <v>Fast</v>
      </c>
    </row>
    <row r="8461" spans="1:23" x14ac:dyDescent="0.3">
      <c r="A8461">
        <v>608460</v>
      </c>
      <c r="B8461">
        <v>20549</v>
      </c>
      <c r="C8461">
        <v>63</v>
      </c>
      <c r="D8461" t="s">
        <v>4</v>
      </c>
      <c r="E8461" t="s">
        <v>8</v>
      </c>
      <c r="F8461" t="s">
        <v>26</v>
      </c>
      <c r="G8461" t="s">
        <v>25</v>
      </c>
      <c r="H8461" s="1">
        <v>44851</v>
      </c>
      <c r="I8461" t="s">
        <v>33</v>
      </c>
      <c r="J8461">
        <v>35</v>
      </c>
      <c r="K8461">
        <v>4.3</v>
      </c>
      <c r="L8461">
        <v>423.84</v>
      </c>
      <c r="M8461">
        <v>66.33</v>
      </c>
      <c r="N8461" t="s">
        <v>47</v>
      </c>
      <c r="O8461">
        <v>1</v>
      </c>
      <c r="P8461" t="str" cm="1">
        <f t="array" ref="P8461">_xlfn.IFS(C8461&lt;25,"18-24", C8461&lt;=35,"25-35", C8461&lt;=50,"36-50",TRUE,"50+")</f>
        <v>50+</v>
      </c>
      <c r="Q8461" t="str">
        <f t="shared" si="924"/>
        <v>new</v>
      </c>
      <c r="R8461" t="str">
        <f t="shared" si="925"/>
        <v>medium</v>
      </c>
      <c r="S8461" t="str">
        <f t="shared" si="926"/>
        <v>Low</v>
      </c>
      <c r="T8461" t="str">
        <f t="shared" si="927"/>
        <v>Oct</v>
      </c>
      <c r="U8461">
        <f t="shared" si="928"/>
        <v>2022</v>
      </c>
      <c r="V8461" t="str">
        <f t="shared" si="929"/>
        <v>0-5</v>
      </c>
      <c r="W8461" t="str">
        <f t="shared" si="930"/>
        <v>Medium</v>
      </c>
    </row>
    <row r="8462" spans="1:23" x14ac:dyDescent="0.3">
      <c r="A8462">
        <v>608461</v>
      </c>
      <c r="B8462">
        <v>25559</v>
      </c>
      <c r="C8462">
        <v>47</v>
      </c>
      <c r="D8462" t="s">
        <v>4</v>
      </c>
      <c r="E8462" t="s">
        <v>16</v>
      </c>
      <c r="F8462" t="s">
        <v>18</v>
      </c>
      <c r="G8462" t="s">
        <v>31</v>
      </c>
      <c r="H8462" s="1">
        <v>45358</v>
      </c>
      <c r="I8462" t="s">
        <v>34</v>
      </c>
      <c r="J8462">
        <v>68</v>
      </c>
      <c r="K8462">
        <v>7.4</v>
      </c>
      <c r="L8462">
        <v>303</v>
      </c>
      <c r="M8462">
        <v>95.71</v>
      </c>
      <c r="N8462" t="s">
        <v>49</v>
      </c>
      <c r="O8462">
        <v>3</v>
      </c>
      <c r="P8462" t="str" cm="1">
        <f t="array" ref="P8462">_xlfn.IFS(C8462&lt;25,"18-24", C8462&lt;=35,"25-35", C8462&lt;=50,"36-50",TRUE,"50+")</f>
        <v>36-50</v>
      </c>
      <c r="Q8462" t="str">
        <f t="shared" si="924"/>
        <v>new</v>
      </c>
      <c r="R8462" t="str">
        <f t="shared" si="925"/>
        <v>medium</v>
      </c>
      <c r="S8462" t="str">
        <f t="shared" si="926"/>
        <v>medium</v>
      </c>
      <c r="T8462" t="str">
        <f t="shared" si="927"/>
        <v>Mar</v>
      </c>
      <c r="U8462">
        <f t="shared" si="928"/>
        <v>2024</v>
      </c>
      <c r="V8462" t="str">
        <f t="shared" si="929"/>
        <v>5-10</v>
      </c>
      <c r="W8462" t="str">
        <f t="shared" si="930"/>
        <v>Slow</v>
      </c>
    </row>
    <row r="8463" spans="1:23" x14ac:dyDescent="0.3">
      <c r="A8463">
        <v>608462</v>
      </c>
      <c r="B8463">
        <v>10105</v>
      </c>
      <c r="C8463">
        <v>50</v>
      </c>
      <c r="D8463" t="s">
        <v>7</v>
      </c>
      <c r="E8463" t="s">
        <v>5</v>
      </c>
      <c r="F8463" t="s">
        <v>18</v>
      </c>
      <c r="G8463" t="s">
        <v>31</v>
      </c>
      <c r="H8463" s="1">
        <v>45517</v>
      </c>
      <c r="I8463" t="s">
        <v>33</v>
      </c>
      <c r="J8463">
        <v>42</v>
      </c>
      <c r="K8463">
        <v>7.1</v>
      </c>
      <c r="L8463">
        <v>1161.3</v>
      </c>
      <c r="M8463">
        <v>68.66</v>
      </c>
      <c r="N8463" t="s">
        <v>49</v>
      </c>
      <c r="O8463">
        <v>3</v>
      </c>
      <c r="P8463" t="str" cm="1">
        <f t="array" ref="P8463">_xlfn.IFS(C8463&lt;25,"18-24", C8463&lt;=35,"25-35", C8463&lt;=50,"36-50",TRUE,"50+")</f>
        <v>36-50</v>
      </c>
      <c r="Q8463" t="str">
        <f t="shared" si="924"/>
        <v>new</v>
      </c>
      <c r="R8463" t="str">
        <f t="shared" si="925"/>
        <v>high value</v>
      </c>
      <c r="S8463" t="str">
        <f t="shared" si="926"/>
        <v>medium</v>
      </c>
      <c r="T8463" t="str">
        <f t="shared" si="927"/>
        <v>Aug</v>
      </c>
      <c r="U8463">
        <f t="shared" si="928"/>
        <v>2024</v>
      </c>
      <c r="V8463" t="str">
        <f t="shared" si="929"/>
        <v>5-10</v>
      </c>
      <c r="W8463" t="str">
        <f t="shared" si="930"/>
        <v>Medium</v>
      </c>
    </row>
    <row r="8464" spans="1:23" x14ac:dyDescent="0.3">
      <c r="A8464">
        <v>608463</v>
      </c>
      <c r="B8464">
        <v>38174</v>
      </c>
      <c r="C8464">
        <v>50</v>
      </c>
      <c r="D8464" t="s">
        <v>4</v>
      </c>
      <c r="E8464" t="s">
        <v>15</v>
      </c>
      <c r="F8464" t="s">
        <v>18</v>
      </c>
      <c r="G8464" t="s">
        <v>25</v>
      </c>
      <c r="H8464" s="1">
        <v>44645</v>
      </c>
      <c r="I8464" t="s">
        <v>34</v>
      </c>
      <c r="J8464">
        <v>38</v>
      </c>
      <c r="K8464">
        <v>9.9</v>
      </c>
      <c r="L8464">
        <v>625.14</v>
      </c>
      <c r="M8464">
        <v>34.909999999999997</v>
      </c>
      <c r="N8464" t="s">
        <v>50</v>
      </c>
      <c r="O8464">
        <v>2</v>
      </c>
      <c r="P8464" t="str" cm="1">
        <f t="array" ref="P8464">_xlfn.IFS(C8464&lt;25,"18-24", C8464&lt;=35,"25-35", C8464&lt;=50,"36-50",TRUE,"50+")</f>
        <v>36-50</v>
      </c>
      <c r="Q8464" t="str">
        <f t="shared" si="924"/>
        <v>new</v>
      </c>
      <c r="R8464" t="str">
        <f t="shared" si="925"/>
        <v>high value</v>
      </c>
      <c r="S8464" t="str">
        <f t="shared" si="926"/>
        <v>Low</v>
      </c>
      <c r="T8464" t="str">
        <f t="shared" si="927"/>
        <v>Mar</v>
      </c>
      <c r="U8464">
        <f t="shared" si="928"/>
        <v>2022</v>
      </c>
      <c r="V8464" t="str">
        <f t="shared" si="929"/>
        <v>5-10</v>
      </c>
      <c r="W8464" t="str">
        <f t="shared" si="930"/>
        <v>Medium</v>
      </c>
    </row>
    <row r="8465" spans="1:23" x14ac:dyDescent="0.3">
      <c r="A8465">
        <v>608464</v>
      </c>
      <c r="B8465">
        <v>87840</v>
      </c>
      <c r="C8465">
        <v>56</v>
      </c>
      <c r="D8465" t="s">
        <v>4</v>
      </c>
      <c r="E8465" t="s">
        <v>5</v>
      </c>
      <c r="F8465" t="s">
        <v>26</v>
      </c>
      <c r="G8465" t="s">
        <v>23</v>
      </c>
      <c r="H8465" s="1">
        <v>44901</v>
      </c>
      <c r="I8465" t="s">
        <v>33</v>
      </c>
      <c r="J8465">
        <v>27</v>
      </c>
      <c r="K8465">
        <v>6.4</v>
      </c>
      <c r="L8465">
        <v>648.24</v>
      </c>
      <c r="M8465">
        <v>41.97</v>
      </c>
      <c r="N8465" t="s">
        <v>50</v>
      </c>
      <c r="O8465">
        <v>4</v>
      </c>
      <c r="P8465" t="str" cm="1">
        <f t="array" ref="P8465">_xlfn.IFS(C8465&lt;25,"18-24", C8465&lt;=35,"25-35", C8465&lt;=50,"36-50",TRUE,"50+")</f>
        <v>50+</v>
      </c>
      <c r="Q8465" t="str">
        <f t="shared" si="924"/>
        <v>new</v>
      </c>
      <c r="R8465" t="str">
        <f t="shared" si="925"/>
        <v>high value</v>
      </c>
      <c r="S8465" t="str">
        <f t="shared" si="926"/>
        <v>medium</v>
      </c>
      <c r="T8465" t="str">
        <f t="shared" si="927"/>
        <v>Dec</v>
      </c>
      <c r="U8465">
        <f t="shared" si="928"/>
        <v>2022</v>
      </c>
      <c r="V8465" t="str">
        <f t="shared" si="929"/>
        <v>5-10</v>
      </c>
      <c r="W8465" t="str">
        <f t="shared" si="930"/>
        <v>Fast</v>
      </c>
    </row>
    <row r="8466" spans="1:23" x14ac:dyDescent="0.3">
      <c r="A8466">
        <v>608465</v>
      </c>
      <c r="B8466">
        <v>97885</v>
      </c>
      <c r="C8466">
        <v>39</v>
      </c>
      <c r="D8466" t="s">
        <v>7</v>
      </c>
      <c r="E8466" t="s">
        <v>5</v>
      </c>
      <c r="F8466" t="s">
        <v>18</v>
      </c>
      <c r="G8466" t="s">
        <v>21</v>
      </c>
      <c r="H8466" s="1">
        <v>45005</v>
      </c>
      <c r="I8466" t="s">
        <v>33</v>
      </c>
      <c r="J8466">
        <v>73</v>
      </c>
      <c r="K8466">
        <v>8.3000000000000007</v>
      </c>
      <c r="L8466">
        <v>994.55</v>
      </c>
      <c r="M8466">
        <v>105.07</v>
      </c>
      <c r="N8466" t="s">
        <v>48</v>
      </c>
      <c r="O8466">
        <v>3</v>
      </c>
      <c r="P8466" t="str" cm="1">
        <f t="array" ref="P8466">_xlfn.IFS(C8466&lt;25,"18-24", C8466&lt;=35,"25-35", C8466&lt;=50,"36-50",TRUE,"50+")</f>
        <v>36-50</v>
      </c>
      <c r="Q8466" t="str">
        <f t="shared" si="924"/>
        <v>new</v>
      </c>
      <c r="R8466" t="str">
        <f t="shared" si="925"/>
        <v>high value</v>
      </c>
      <c r="S8466" t="str">
        <f t="shared" si="926"/>
        <v>medium</v>
      </c>
      <c r="T8466" t="str">
        <f t="shared" si="927"/>
        <v>Mar</v>
      </c>
      <c r="U8466">
        <f t="shared" si="928"/>
        <v>2023</v>
      </c>
      <c r="V8466" t="str">
        <f t="shared" si="929"/>
        <v>5-10</v>
      </c>
      <c r="W8466" t="str">
        <f t="shared" si="930"/>
        <v>Slow</v>
      </c>
    </row>
    <row r="8467" spans="1:23" x14ac:dyDescent="0.3">
      <c r="A8467">
        <v>608466</v>
      </c>
      <c r="B8467">
        <v>54116</v>
      </c>
      <c r="C8467">
        <v>42</v>
      </c>
      <c r="D8467" t="s">
        <v>4</v>
      </c>
      <c r="E8467" t="s">
        <v>15</v>
      </c>
      <c r="F8467" t="s">
        <v>26</v>
      </c>
      <c r="G8467" t="s">
        <v>25</v>
      </c>
      <c r="H8467" s="1">
        <v>45510</v>
      </c>
      <c r="I8467" t="s">
        <v>34</v>
      </c>
      <c r="J8467">
        <v>31</v>
      </c>
      <c r="K8467">
        <v>4.9000000000000004</v>
      </c>
      <c r="L8467">
        <v>1017.21</v>
      </c>
      <c r="M8467">
        <v>22.6</v>
      </c>
      <c r="N8467" t="s">
        <v>49</v>
      </c>
      <c r="O8467">
        <v>1</v>
      </c>
      <c r="P8467" t="str" cm="1">
        <f t="array" ref="P8467">_xlfn.IFS(C8467&lt;25,"18-24", C8467&lt;=35,"25-35", C8467&lt;=50,"36-50",TRUE,"50+")</f>
        <v>36-50</v>
      </c>
      <c r="Q8467" t="str">
        <f t="shared" si="924"/>
        <v>new</v>
      </c>
      <c r="R8467" t="str">
        <f t="shared" si="925"/>
        <v>high value</v>
      </c>
      <c r="S8467" t="str">
        <f t="shared" si="926"/>
        <v>Low</v>
      </c>
      <c r="T8467" t="str">
        <f t="shared" si="927"/>
        <v>Aug</v>
      </c>
      <c r="U8467">
        <f t="shared" si="928"/>
        <v>2024</v>
      </c>
      <c r="V8467" t="str">
        <f t="shared" si="929"/>
        <v>0-5</v>
      </c>
      <c r="W8467" t="str">
        <f t="shared" si="930"/>
        <v>Medium</v>
      </c>
    </row>
    <row r="8468" spans="1:23" x14ac:dyDescent="0.3">
      <c r="A8468">
        <v>608467</v>
      </c>
      <c r="B8468">
        <v>51379</v>
      </c>
      <c r="C8468">
        <v>20</v>
      </c>
      <c r="D8468" t="s">
        <v>4</v>
      </c>
      <c r="E8468" t="s">
        <v>8</v>
      </c>
      <c r="F8468" t="s">
        <v>24</v>
      </c>
      <c r="G8468" t="s">
        <v>25</v>
      </c>
      <c r="H8468" s="1">
        <v>44982</v>
      </c>
      <c r="I8468" t="s">
        <v>33</v>
      </c>
      <c r="J8468">
        <v>34</v>
      </c>
      <c r="K8468">
        <v>7.8</v>
      </c>
      <c r="L8468">
        <v>1011.32</v>
      </c>
      <c r="M8468">
        <v>83.9</v>
      </c>
      <c r="N8468" t="s">
        <v>49</v>
      </c>
      <c r="O8468">
        <v>1</v>
      </c>
      <c r="P8468" t="str" cm="1">
        <f t="array" ref="P8468">_xlfn.IFS(C8468&lt;25,"18-24", C8468&lt;=35,"25-35", C8468&lt;=50,"36-50",TRUE,"50+")</f>
        <v>18-24</v>
      </c>
      <c r="Q8468" t="str">
        <f t="shared" si="924"/>
        <v>new</v>
      </c>
      <c r="R8468" t="str">
        <f t="shared" si="925"/>
        <v>high value</v>
      </c>
      <c r="S8468" t="str">
        <f t="shared" si="926"/>
        <v>Low</v>
      </c>
      <c r="T8468" t="str">
        <f t="shared" si="927"/>
        <v>Feb</v>
      </c>
      <c r="U8468">
        <f t="shared" si="928"/>
        <v>2023</v>
      </c>
      <c r="V8468" t="str">
        <f t="shared" si="929"/>
        <v>5-10</v>
      </c>
      <c r="W8468" t="str">
        <f t="shared" si="930"/>
        <v>Medium</v>
      </c>
    </row>
    <row r="8469" spans="1:23" x14ac:dyDescent="0.3">
      <c r="A8469">
        <v>608468</v>
      </c>
      <c r="B8469">
        <v>51615</v>
      </c>
      <c r="C8469">
        <v>36</v>
      </c>
      <c r="D8469" t="s">
        <v>7</v>
      </c>
      <c r="E8469" t="s">
        <v>13</v>
      </c>
      <c r="F8469" t="s">
        <v>19</v>
      </c>
      <c r="G8469" t="s">
        <v>23</v>
      </c>
      <c r="H8469" s="1">
        <v>45518</v>
      </c>
      <c r="I8469" t="s">
        <v>34</v>
      </c>
      <c r="J8469">
        <v>32</v>
      </c>
      <c r="K8469">
        <v>13</v>
      </c>
      <c r="L8469">
        <v>737.88</v>
      </c>
      <c r="M8469">
        <v>27.89</v>
      </c>
      <c r="N8469" t="s">
        <v>47</v>
      </c>
      <c r="O8469">
        <v>5</v>
      </c>
      <c r="P8469" t="str" cm="1">
        <f t="array" ref="P8469">_xlfn.IFS(C8469&lt;25,"18-24", C8469&lt;=35,"25-35", C8469&lt;=50,"36-50",TRUE,"50+")</f>
        <v>36-50</v>
      </c>
      <c r="Q8469" t="str">
        <f t="shared" si="924"/>
        <v>new</v>
      </c>
      <c r="R8469" t="str">
        <f t="shared" si="925"/>
        <v>high value</v>
      </c>
      <c r="S8469" t="str">
        <f t="shared" si="926"/>
        <v>High</v>
      </c>
      <c r="T8469" t="str">
        <f t="shared" si="927"/>
        <v>Aug</v>
      </c>
      <c r="U8469">
        <f t="shared" si="928"/>
        <v>2024</v>
      </c>
      <c r="V8469" t="str">
        <f t="shared" si="929"/>
        <v>10-15</v>
      </c>
      <c r="W8469" t="str">
        <f t="shared" si="930"/>
        <v>Medium</v>
      </c>
    </row>
    <row r="8470" spans="1:23" x14ac:dyDescent="0.3">
      <c r="A8470">
        <v>608469</v>
      </c>
      <c r="B8470">
        <v>53495</v>
      </c>
      <c r="C8470">
        <v>56</v>
      </c>
      <c r="D8470" t="s">
        <v>4</v>
      </c>
      <c r="E8470" t="s">
        <v>15</v>
      </c>
      <c r="F8470" t="s">
        <v>32</v>
      </c>
      <c r="G8470" t="s">
        <v>25</v>
      </c>
      <c r="H8470" s="1">
        <v>44672</v>
      </c>
      <c r="I8470" t="s">
        <v>33</v>
      </c>
      <c r="J8470">
        <v>23</v>
      </c>
      <c r="K8470">
        <v>12.8</v>
      </c>
      <c r="L8470">
        <v>1173.58</v>
      </c>
      <c r="M8470">
        <v>29.63</v>
      </c>
      <c r="N8470" t="s">
        <v>50</v>
      </c>
      <c r="O8470">
        <v>3</v>
      </c>
      <c r="P8470" t="str" cm="1">
        <f t="array" ref="P8470">_xlfn.IFS(C8470&lt;25,"18-24", C8470&lt;=35,"25-35", C8470&lt;=50,"36-50",TRUE,"50+")</f>
        <v>50+</v>
      </c>
      <c r="Q8470" t="str">
        <f t="shared" si="924"/>
        <v>new</v>
      </c>
      <c r="R8470" t="str">
        <f t="shared" si="925"/>
        <v>high value</v>
      </c>
      <c r="S8470" t="str">
        <f t="shared" si="926"/>
        <v>medium</v>
      </c>
      <c r="T8470" t="str">
        <f t="shared" si="927"/>
        <v>Apr</v>
      </c>
      <c r="U8470">
        <f t="shared" si="928"/>
        <v>2022</v>
      </c>
      <c r="V8470" t="str">
        <f t="shared" si="929"/>
        <v>10-15</v>
      </c>
      <c r="W8470" t="str">
        <f t="shared" si="930"/>
        <v>Fast</v>
      </c>
    </row>
    <row r="8471" spans="1:23" x14ac:dyDescent="0.3">
      <c r="A8471">
        <v>608470</v>
      </c>
      <c r="B8471">
        <v>70994</v>
      </c>
      <c r="C8471">
        <v>40</v>
      </c>
      <c r="D8471" t="s">
        <v>7</v>
      </c>
      <c r="E8471" t="s">
        <v>13</v>
      </c>
      <c r="F8471" t="s">
        <v>24</v>
      </c>
      <c r="G8471" t="s">
        <v>23</v>
      </c>
      <c r="H8471" s="1">
        <v>45329</v>
      </c>
      <c r="I8471" t="s">
        <v>34</v>
      </c>
      <c r="J8471">
        <v>46</v>
      </c>
      <c r="K8471">
        <v>4.3</v>
      </c>
      <c r="L8471">
        <v>1068.8900000000001</v>
      </c>
      <c r="M8471">
        <v>76.239999999999995</v>
      </c>
      <c r="N8471" t="s">
        <v>48</v>
      </c>
      <c r="O8471">
        <v>1</v>
      </c>
      <c r="P8471" t="str" cm="1">
        <f t="array" ref="P8471">_xlfn.IFS(C8471&lt;25,"18-24", C8471&lt;=35,"25-35", C8471&lt;=50,"36-50",TRUE,"50+")</f>
        <v>36-50</v>
      </c>
      <c r="Q8471" t="str">
        <f t="shared" si="924"/>
        <v>new</v>
      </c>
      <c r="R8471" t="str">
        <f t="shared" si="925"/>
        <v>high value</v>
      </c>
      <c r="S8471" t="str">
        <f t="shared" si="926"/>
        <v>Low</v>
      </c>
      <c r="T8471" t="str">
        <f t="shared" si="927"/>
        <v>Feb</v>
      </c>
      <c r="U8471">
        <f t="shared" si="928"/>
        <v>2024</v>
      </c>
      <c r="V8471" t="str">
        <f t="shared" si="929"/>
        <v>0-5</v>
      </c>
      <c r="W8471" t="str">
        <f t="shared" si="930"/>
        <v>Slow</v>
      </c>
    </row>
    <row r="8472" spans="1:23" x14ac:dyDescent="0.3">
      <c r="A8472">
        <v>608471</v>
      </c>
      <c r="B8472">
        <v>76612</v>
      </c>
      <c r="C8472">
        <v>59</v>
      </c>
      <c r="D8472" t="s">
        <v>4</v>
      </c>
      <c r="E8472" t="s">
        <v>15</v>
      </c>
      <c r="F8472" t="s">
        <v>26</v>
      </c>
      <c r="G8472" t="s">
        <v>27</v>
      </c>
      <c r="H8472" s="1">
        <v>44663</v>
      </c>
      <c r="I8472" t="s">
        <v>34</v>
      </c>
      <c r="J8472">
        <v>58</v>
      </c>
      <c r="K8472">
        <v>9.5</v>
      </c>
      <c r="L8472">
        <v>1315.22</v>
      </c>
      <c r="M8472">
        <v>36.42</v>
      </c>
      <c r="N8472" t="s">
        <v>48</v>
      </c>
      <c r="O8472">
        <v>2</v>
      </c>
      <c r="P8472" t="str" cm="1">
        <f t="array" ref="P8472">_xlfn.IFS(C8472&lt;25,"18-24", C8472&lt;=35,"25-35", C8472&lt;=50,"36-50",TRUE,"50+")</f>
        <v>50+</v>
      </c>
      <c r="Q8472" t="str">
        <f t="shared" si="924"/>
        <v>new</v>
      </c>
      <c r="R8472" t="str">
        <f t="shared" si="925"/>
        <v>high value</v>
      </c>
      <c r="S8472" t="str">
        <f t="shared" si="926"/>
        <v>Low</v>
      </c>
      <c r="T8472" t="str">
        <f t="shared" si="927"/>
        <v>Apr</v>
      </c>
      <c r="U8472">
        <f t="shared" si="928"/>
        <v>2022</v>
      </c>
      <c r="V8472" t="str">
        <f t="shared" si="929"/>
        <v>5-10</v>
      </c>
      <c r="W8472" t="str">
        <f t="shared" si="930"/>
        <v>Slow</v>
      </c>
    </row>
    <row r="8473" spans="1:23" x14ac:dyDescent="0.3">
      <c r="A8473">
        <v>608472</v>
      </c>
      <c r="B8473">
        <v>86471</v>
      </c>
      <c r="C8473">
        <v>46</v>
      </c>
      <c r="D8473" t="s">
        <v>7</v>
      </c>
      <c r="E8473" t="s">
        <v>11</v>
      </c>
      <c r="F8473" t="s">
        <v>32</v>
      </c>
      <c r="G8473" t="s">
        <v>23</v>
      </c>
      <c r="H8473" s="1">
        <v>44641</v>
      </c>
      <c r="I8473" t="s">
        <v>33</v>
      </c>
      <c r="J8473">
        <v>81</v>
      </c>
      <c r="K8473">
        <v>2.2999999999999998</v>
      </c>
      <c r="L8473">
        <v>524.76</v>
      </c>
      <c r="M8473">
        <v>39.25</v>
      </c>
      <c r="N8473" t="s">
        <v>49</v>
      </c>
      <c r="O8473">
        <v>4</v>
      </c>
      <c r="P8473" t="str" cm="1">
        <f t="array" ref="P8473">_xlfn.IFS(C8473&lt;25,"18-24", C8473&lt;=35,"25-35", C8473&lt;=50,"36-50",TRUE,"50+")</f>
        <v>36-50</v>
      </c>
      <c r="Q8473" t="str">
        <f t="shared" si="924"/>
        <v>new</v>
      </c>
      <c r="R8473" t="str">
        <f t="shared" si="925"/>
        <v>high value</v>
      </c>
      <c r="S8473" t="str">
        <f t="shared" si="926"/>
        <v>medium</v>
      </c>
      <c r="T8473" t="str">
        <f t="shared" si="927"/>
        <v>Mar</v>
      </c>
      <c r="U8473">
        <f t="shared" si="928"/>
        <v>2022</v>
      </c>
      <c r="V8473" t="str">
        <f t="shared" si="929"/>
        <v>0-5</v>
      </c>
      <c r="W8473" t="str">
        <f t="shared" si="930"/>
        <v>Slow</v>
      </c>
    </row>
    <row r="8474" spans="1:23" x14ac:dyDescent="0.3">
      <c r="A8474">
        <v>608473</v>
      </c>
      <c r="B8474">
        <v>30911</v>
      </c>
      <c r="C8474">
        <v>26</v>
      </c>
      <c r="D8474" t="s">
        <v>4</v>
      </c>
      <c r="E8474" t="s">
        <v>5</v>
      </c>
      <c r="F8474" t="s">
        <v>30</v>
      </c>
      <c r="G8474" t="s">
        <v>27</v>
      </c>
      <c r="H8474" s="1">
        <v>44782</v>
      </c>
      <c r="I8474" t="s">
        <v>34</v>
      </c>
      <c r="J8474">
        <v>81</v>
      </c>
      <c r="K8474">
        <v>3.2</v>
      </c>
      <c r="L8474">
        <v>1063.74</v>
      </c>
      <c r="M8474">
        <v>91.66</v>
      </c>
      <c r="N8474" t="s">
        <v>49</v>
      </c>
      <c r="O8474">
        <v>4</v>
      </c>
      <c r="P8474" t="str" cm="1">
        <f t="array" ref="P8474">_xlfn.IFS(C8474&lt;25,"18-24", C8474&lt;=35,"25-35", C8474&lt;=50,"36-50",TRUE,"50+")</f>
        <v>25-35</v>
      </c>
      <c r="Q8474" t="str">
        <f t="shared" si="924"/>
        <v>new</v>
      </c>
      <c r="R8474" t="str">
        <f t="shared" si="925"/>
        <v>high value</v>
      </c>
      <c r="S8474" t="str">
        <f t="shared" si="926"/>
        <v>medium</v>
      </c>
      <c r="T8474" t="str">
        <f t="shared" si="927"/>
        <v>Aug</v>
      </c>
      <c r="U8474">
        <f t="shared" si="928"/>
        <v>2022</v>
      </c>
      <c r="V8474" t="str">
        <f t="shared" si="929"/>
        <v>0-5</v>
      </c>
      <c r="W8474" t="str">
        <f t="shared" si="930"/>
        <v>Slow</v>
      </c>
    </row>
    <row r="8475" spans="1:23" x14ac:dyDescent="0.3">
      <c r="A8475">
        <v>608474</v>
      </c>
      <c r="B8475">
        <v>30027</v>
      </c>
      <c r="C8475">
        <v>47</v>
      </c>
      <c r="D8475" t="s">
        <v>4</v>
      </c>
      <c r="E8475" t="s">
        <v>16</v>
      </c>
      <c r="F8475" t="s">
        <v>30</v>
      </c>
      <c r="G8475" t="s">
        <v>25</v>
      </c>
      <c r="H8475" s="1">
        <v>45194</v>
      </c>
      <c r="I8475" t="s">
        <v>34</v>
      </c>
      <c r="J8475">
        <v>21</v>
      </c>
      <c r="K8475">
        <v>6.6</v>
      </c>
      <c r="L8475">
        <v>1071.68</v>
      </c>
      <c r="M8475">
        <v>43.05</v>
      </c>
      <c r="N8475" t="s">
        <v>49</v>
      </c>
      <c r="O8475">
        <v>2</v>
      </c>
      <c r="P8475" t="str" cm="1">
        <f t="array" ref="P8475">_xlfn.IFS(C8475&lt;25,"18-24", C8475&lt;=35,"25-35", C8475&lt;=50,"36-50",TRUE,"50+")</f>
        <v>36-50</v>
      </c>
      <c r="Q8475" t="str">
        <f t="shared" si="924"/>
        <v>new</v>
      </c>
      <c r="R8475" t="str">
        <f t="shared" si="925"/>
        <v>high value</v>
      </c>
      <c r="S8475" t="str">
        <f t="shared" si="926"/>
        <v>Low</v>
      </c>
      <c r="T8475" t="str">
        <f t="shared" si="927"/>
        <v>Sep</v>
      </c>
      <c r="U8475">
        <f t="shared" si="928"/>
        <v>2023</v>
      </c>
      <c r="V8475" t="str">
        <f t="shared" si="929"/>
        <v>5-10</v>
      </c>
      <c r="W8475" t="str">
        <f t="shared" si="930"/>
        <v>Fast</v>
      </c>
    </row>
    <row r="8476" spans="1:23" x14ac:dyDescent="0.3">
      <c r="A8476">
        <v>608475</v>
      </c>
      <c r="B8476">
        <v>16612</v>
      </c>
      <c r="C8476">
        <v>38</v>
      </c>
      <c r="D8476" t="s">
        <v>7</v>
      </c>
      <c r="E8476" t="s">
        <v>5</v>
      </c>
      <c r="F8476" t="s">
        <v>19</v>
      </c>
      <c r="G8476" t="s">
        <v>23</v>
      </c>
      <c r="H8476" s="1">
        <v>45324</v>
      </c>
      <c r="I8476" t="s">
        <v>34</v>
      </c>
      <c r="J8476">
        <v>49</v>
      </c>
      <c r="K8476">
        <v>11.8</v>
      </c>
      <c r="L8476">
        <v>529.73</v>
      </c>
      <c r="M8476">
        <v>66.83</v>
      </c>
      <c r="N8476" t="s">
        <v>50</v>
      </c>
      <c r="O8476">
        <v>2</v>
      </c>
      <c r="P8476" t="str" cm="1">
        <f t="array" ref="P8476">_xlfn.IFS(C8476&lt;25,"18-24", C8476&lt;=35,"25-35", C8476&lt;=50,"36-50",TRUE,"50+")</f>
        <v>36-50</v>
      </c>
      <c r="Q8476" t="str">
        <f t="shared" si="924"/>
        <v>new</v>
      </c>
      <c r="R8476" t="str">
        <f t="shared" si="925"/>
        <v>high value</v>
      </c>
      <c r="S8476" t="str">
        <f t="shared" si="926"/>
        <v>Low</v>
      </c>
      <c r="T8476" t="str">
        <f t="shared" si="927"/>
        <v>Feb</v>
      </c>
      <c r="U8476">
        <f t="shared" si="928"/>
        <v>2024</v>
      </c>
      <c r="V8476" t="str">
        <f t="shared" si="929"/>
        <v>10-15</v>
      </c>
      <c r="W8476" t="str">
        <f t="shared" si="930"/>
        <v>Slow</v>
      </c>
    </row>
    <row r="8477" spans="1:23" x14ac:dyDescent="0.3">
      <c r="A8477">
        <v>608476</v>
      </c>
      <c r="B8477">
        <v>78953</v>
      </c>
      <c r="C8477">
        <v>48</v>
      </c>
      <c r="D8477" t="s">
        <v>4</v>
      </c>
      <c r="E8477" t="s">
        <v>15</v>
      </c>
      <c r="F8477" t="s">
        <v>32</v>
      </c>
      <c r="G8477" t="s">
        <v>25</v>
      </c>
      <c r="H8477" s="1">
        <v>45627</v>
      </c>
      <c r="I8477" t="s">
        <v>33</v>
      </c>
      <c r="J8477">
        <v>57</v>
      </c>
      <c r="K8477">
        <v>14.4</v>
      </c>
      <c r="L8477">
        <v>400.91</v>
      </c>
      <c r="M8477">
        <v>113.25</v>
      </c>
      <c r="N8477" t="s">
        <v>47</v>
      </c>
      <c r="O8477">
        <v>5</v>
      </c>
      <c r="P8477" t="str" cm="1">
        <f t="array" ref="P8477">_xlfn.IFS(C8477&lt;25,"18-24", C8477&lt;=35,"25-35", C8477&lt;=50,"36-50",TRUE,"50+")</f>
        <v>36-50</v>
      </c>
      <c r="Q8477" t="str">
        <f t="shared" si="924"/>
        <v>new</v>
      </c>
      <c r="R8477" t="str">
        <f t="shared" si="925"/>
        <v>medium</v>
      </c>
      <c r="S8477" t="str">
        <f t="shared" si="926"/>
        <v>High</v>
      </c>
      <c r="T8477" t="str">
        <f t="shared" si="927"/>
        <v>Dec</v>
      </c>
      <c r="U8477">
        <f t="shared" si="928"/>
        <v>2024</v>
      </c>
      <c r="V8477" t="str">
        <f t="shared" si="929"/>
        <v>10-15</v>
      </c>
      <c r="W8477" t="str">
        <f t="shared" si="930"/>
        <v>Slow</v>
      </c>
    </row>
    <row r="8478" spans="1:23" x14ac:dyDescent="0.3">
      <c r="A8478">
        <v>608477</v>
      </c>
      <c r="B8478">
        <v>24936</v>
      </c>
      <c r="C8478">
        <v>52</v>
      </c>
      <c r="D8478" t="s">
        <v>7</v>
      </c>
      <c r="E8478" t="s">
        <v>13</v>
      </c>
      <c r="F8478" t="s">
        <v>18</v>
      </c>
      <c r="G8478" t="s">
        <v>31</v>
      </c>
      <c r="H8478" s="1">
        <v>45177</v>
      </c>
      <c r="I8478" t="s">
        <v>33</v>
      </c>
      <c r="J8478">
        <v>69</v>
      </c>
      <c r="K8478">
        <v>10.7</v>
      </c>
      <c r="L8478">
        <v>530.29999999999995</v>
      </c>
      <c r="M8478">
        <v>111.73</v>
      </c>
      <c r="N8478" t="s">
        <v>48</v>
      </c>
      <c r="O8478">
        <v>4</v>
      </c>
      <c r="P8478" t="str" cm="1">
        <f t="array" ref="P8478">_xlfn.IFS(C8478&lt;25,"18-24", C8478&lt;=35,"25-35", C8478&lt;=50,"36-50",TRUE,"50+")</f>
        <v>50+</v>
      </c>
      <c r="Q8478" t="str">
        <f t="shared" si="924"/>
        <v>new</v>
      </c>
      <c r="R8478" t="str">
        <f t="shared" si="925"/>
        <v>high value</v>
      </c>
      <c r="S8478" t="str">
        <f t="shared" si="926"/>
        <v>medium</v>
      </c>
      <c r="T8478" t="str">
        <f t="shared" si="927"/>
        <v>Sep</v>
      </c>
      <c r="U8478">
        <f t="shared" si="928"/>
        <v>2023</v>
      </c>
      <c r="V8478" t="str">
        <f t="shared" si="929"/>
        <v>10-15</v>
      </c>
      <c r="W8478" t="str">
        <f t="shared" si="930"/>
        <v>Slow</v>
      </c>
    </row>
    <row r="8479" spans="1:23" x14ac:dyDescent="0.3">
      <c r="A8479">
        <v>608478</v>
      </c>
      <c r="B8479">
        <v>77707</v>
      </c>
      <c r="C8479">
        <v>60</v>
      </c>
      <c r="D8479" t="s">
        <v>4</v>
      </c>
      <c r="E8479" t="s">
        <v>15</v>
      </c>
      <c r="F8479" t="s">
        <v>26</v>
      </c>
      <c r="G8479" t="s">
        <v>27</v>
      </c>
      <c r="H8479" s="1">
        <v>45133</v>
      </c>
      <c r="I8479" t="s">
        <v>33</v>
      </c>
      <c r="J8479">
        <v>61</v>
      </c>
      <c r="K8479">
        <v>5.2</v>
      </c>
      <c r="L8479">
        <v>761.76</v>
      </c>
      <c r="M8479">
        <v>40.76</v>
      </c>
      <c r="N8479" t="s">
        <v>47</v>
      </c>
      <c r="O8479">
        <v>5</v>
      </c>
      <c r="P8479" t="str" cm="1">
        <f t="array" ref="P8479">_xlfn.IFS(C8479&lt;25,"18-24", C8479&lt;=35,"25-35", C8479&lt;=50,"36-50",TRUE,"50+")</f>
        <v>50+</v>
      </c>
      <c r="Q8479" t="str">
        <f t="shared" si="924"/>
        <v>new</v>
      </c>
      <c r="R8479" t="str">
        <f t="shared" si="925"/>
        <v>high value</v>
      </c>
      <c r="S8479" t="str">
        <f t="shared" si="926"/>
        <v>High</v>
      </c>
      <c r="T8479" t="str">
        <f t="shared" si="927"/>
        <v>Jul</v>
      </c>
      <c r="U8479">
        <f t="shared" si="928"/>
        <v>2023</v>
      </c>
      <c r="V8479" t="str">
        <f t="shared" si="929"/>
        <v>5-10</v>
      </c>
      <c r="W8479" t="str">
        <f t="shared" si="930"/>
        <v>Slow</v>
      </c>
    </row>
    <row r="8480" spans="1:23" x14ac:dyDescent="0.3">
      <c r="A8480">
        <v>608479</v>
      </c>
      <c r="B8480">
        <v>25169</v>
      </c>
      <c r="C8480">
        <v>63</v>
      </c>
      <c r="D8480" t="s">
        <v>7</v>
      </c>
      <c r="E8480" t="s">
        <v>5</v>
      </c>
      <c r="F8480" t="s">
        <v>30</v>
      </c>
      <c r="G8480" t="s">
        <v>31</v>
      </c>
      <c r="H8480" s="1">
        <v>45128</v>
      </c>
      <c r="I8480" t="s">
        <v>34</v>
      </c>
      <c r="J8480">
        <v>74</v>
      </c>
      <c r="K8480">
        <v>9.9</v>
      </c>
      <c r="L8480">
        <v>794.67</v>
      </c>
      <c r="M8480">
        <v>39.64</v>
      </c>
      <c r="N8480" t="s">
        <v>47</v>
      </c>
      <c r="O8480">
        <v>4</v>
      </c>
      <c r="P8480" t="str" cm="1">
        <f t="array" ref="P8480">_xlfn.IFS(C8480&lt;25,"18-24", C8480&lt;=35,"25-35", C8480&lt;=50,"36-50",TRUE,"50+")</f>
        <v>50+</v>
      </c>
      <c r="Q8480" t="str">
        <f t="shared" si="924"/>
        <v>new</v>
      </c>
      <c r="R8480" t="str">
        <f t="shared" si="925"/>
        <v>high value</v>
      </c>
      <c r="S8480" t="str">
        <f t="shared" si="926"/>
        <v>medium</v>
      </c>
      <c r="T8480" t="str">
        <f t="shared" si="927"/>
        <v>Jul</v>
      </c>
      <c r="U8480">
        <f t="shared" si="928"/>
        <v>2023</v>
      </c>
      <c r="V8480" t="str">
        <f t="shared" si="929"/>
        <v>5-10</v>
      </c>
      <c r="W8480" t="str">
        <f t="shared" si="930"/>
        <v>Slow</v>
      </c>
    </row>
    <row r="8481" spans="1:23" x14ac:dyDescent="0.3">
      <c r="A8481">
        <v>608480</v>
      </c>
      <c r="B8481">
        <v>28323</v>
      </c>
      <c r="C8481">
        <v>20</v>
      </c>
      <c r="D8481" t="s">
        <v>4</v>
      </c>
      <c r="E8481" t="s">
        <v>13</v>
      </c>
      <c r="F8481" t="s">
        <v>18</v>
      </c>
      <c r="G8481" t="s">
        <v>31</v>
      </c>
      <c r="H8481" s="1">
        <v>45022</v>
      </c>
      <c r="I8481" t="s">
        <v>34</v>
      </c>
      <c r="J8481">
        <v>21</v>
      </c>
      <c r="K8481">
        <v>8.1</v>
      </c>
      <c r="L8481">
        <v>366.83</v>
      </c>
      <c r="M8481">
        <v>76.930000000000007</v>
      </c>
      <c r="N8481" t="s">
        <v>49</v>
      </c>
      <c r="O8481">
        <v>2</v>
      </c>
      <c r="P8481" t="str" cm="1">
        <f t="array" ref="P8481">_xlfn.IFS(C8481&lt;25,"18-24", C8481&lt;=35,"25-35", C8481&lt;=50,"36-50",TRUE,"50+")</f>
        <v>18-24</v>
      </c>
      <c r="Q8481" t="str">
        <f t="shared" si="924"/>
        <v>new</v>
      </c>
      <c r="R8481" t="str">
        <f t="shared" si="925"/>
        <v>medium</v>
      </c>
      <c r="S8481" t="str">
        <f t="shared" si="926"/>
        <v>Low</v>
      </c>
      <c r="T8481" t="str">
        <f t="shared" si="927"/>
        <v>Apr</v>
      </c>
      <c r="U8481">
        <f t="shared" si="928"/>
        <v>2023</v>
      </c>
      <c r="V8481" t="str">
        <f t="shared" si="929"/>
        <v>5-10</v>
      </c>
      <c r="W8481" t="str">
        <f t="shared" si="930"/>
        <v>Fast</v>
      </c>
    </row>
    <row r="8482" spans="1:23" x14ac:dyDescent="0.3">
      <c r="A8482">
        <v>608481</v>
      </c>
      <c r="B8482">
        <v>60132</v>
      </c>
      <c r="C8482">
        <v>54</v>
      </c>
      <c r="D8482" t="s">
        <v>4</v>
      </c>
      <c r="E8482" t="s">
        <v>15</v>
      </c>
      <c r="F8482" t="s">
        <v>19</v>
      </c>
      <c r="G8482" t="s">
        <v>29</v>
      </c>
      <c r="H8482" s="1">
        <v>44661</v>
      </c>
      <c r="I8482" t="s">
        <v>34</v>
      </c>
      <c r="J8482">
        <v>53</v>
      </c>
      <c r="K8482">
        <v>8.1</v>
      </c>
      <c r="L8482">
        <v>434.64</v>
      </c>
      <c r="M8482">
        <v>35.130000000000003</v>
      </c>
      <c r="N8482" t="s">
        <v>49</v>
      </c>
      <c r="O8482">
        <v>4</v>
      </c>
      <c r="P8482" t="str" cm="1">
        <f t="array" ref="P8482">_xlfn.IFS(C8482&lt;25,"18-24", C8482&lt;=35,"25-35", C8482&lt;=50,"36-50",TRUE,"50+")</f>
        <v>50+</v>
      </c>
      <c r="Q8482" t="str">
        <f t="shared" si="924"/>
        <v>new</v>
      </c>
      <c r="R8482" t="str">
        <f t="shared" si="925"/>
        <v>medium</v>
      </c>
      <c r="S8482" t="str">
        <f t="shared" si="926"/>
        <v>medium</v>
      </c>
      <c r="T8482" t="str">
        <f t="shared" si="927"/>
        <v>Apr</v>
      </c>
      <c r="U8482">
        <f t="shared" si="928"/>
        <v>2022</v>
      </c>
      <c r="V8482" t="str">
        <f t="shared" si="929"/>
        <v>5-10</v>
      </c>
      <c r="W8482" t="str">
        <f t="shared" si="930"/>
        <v>Slow</v>
      </c>
    </row>
    <row r="8483" spans="1:23" x14ac:dyDescent="0.3">
      <c r="A8483">
        <v>608482</v>
      </c>
      <c r="B8483">
        <v>55868</v>
      </c>
      <c r="C8483">
        <v>51</v>
      </c>
      <c r="D8483" t="s">
        <v>7</v>
      </c>
      <c r="E8483" t="s">
        <v>8</v>
      </c>
      <c r="F8483" t="s">
        <v>18</v>
      </c>
      <c r="G8483" t="s">
        <v>21</v>
      </c>
      <c r="H8483" s="1">
        <v>45514</v>
      </c>
      <c r="I8483" t="s">
        <v>34</v>
      </c>
      <c r="J8483">
        <v>59</v>
      </c>
      <c r="K8483">
        <v>3.7</v>
      </c>
      <c r="L8483">
        <v>231.83</v>
      </c>
      <c r="M8483">
        <v>32.159999999999997</v>
      </c>
      <c r="N8483" t="s">
        <v>47</v>
      </c>
      <c r="O8483">
        <v>2</v>
      </c>
      <c r="P8483" t="str" cm="1">
        <f t="array" ref="P8483">_xlfn.IFS(C8483&lt;25,"18-24", C8483&lt;=35,"25-35", C8483&lt;=50,"36-50",TRUE,"50+")</f>
        <v>50+</v>
      </c>
      <c r="Q8483" t="str">
        <f t="shared" si="924"/>
        <v>new</v>
      </c>
      <c r="R8483" t="str">
        <f t="shared" si="925"/>
        <v>low</v>
      </c>
      <c r="S8483" t="str">
        <f t="shared" si="926"/>
        <v>Low</v>
      </c>
      <c r="T8483" t="str">
        <f t="shared" si="927"/>
        <v>Aug</v>
      </c>
      <c r="U8483">
        <f t="shared" si="928"/>
        <v>2024</v>
      </c>
      <c r="V8483" t="str">
        <f t="shared" si="929"/>
        <v>0-5</v>
      </c>
      <c r="W8483" t="str">
        <f t="shared" si="930"/>
        <v>Slow</v>
      </c>
    </row>
    <row r="8484" spans="1:23" x14ac:dyDescent="0.3">
      <c r="A8484">
        <v>608483</v>
      </c>
      <c r="B8484">
        <v>60182</v>
      </c>
      <c r="C8484">
        <v>21</v>
      </c>
      <c r="D8484" t="s">
        <v>7</v>
      </c>
      <c r="E8484" t="s">
        <v>13</v>
      </c>
      <c r="F8484" t="s">
        <v>30</v>
      </c>
      <c r="G8484" t="s">
        <v>25</v>
      </c>
      <c r="H8484" s="1">
        <v>45173</v>
      </c>
      <c r="I8484" t="s">
        <v>34</v>
      </c>
      <c r="J8484">
        <v>47</v>
      </c>
      <c r="K8484">
        <v>2.9</v>
      </c>
      <c r="L8484">
        <v>381.99</v>
      </c>
      <c r="M8484">
        <v>46.94</v>
      </c>
      <c r="N8484" t="s">
        <v>50</v>
      </c>
      <c r="O8484">
        <v>4</v>
      </c>
      <c r="P8484" t="str" cm="1">
        <f t="array" ref="P8484">_xlfn.IFS(C8484&lt;25,"18-24", C8484&lt;=35,"25-35", C8484&lt;=50,"36-50",TRUE,"50+")</f>
        <v>18-24</v>
      </c>
      <c r="Q8484" t="str">
        <f t="shared" si="924"/>
        <v>new</v>
      </c>
      <c r="R8484" t="str">
        <f t="shared" si="925"/>
        <v>medium</v>
      </c>
      <c r="S8484" t="str">
        <f t="shared" si="926"/>
        <v>medium</v>
      </c>
      <c r="T8484" t="str">
        <f t="shared" si="927"/>
        <v>Sep</v>
      </c>
      <c r="U8484">
        <f t="shared" si="928"/>
        <v>2023</v>
      </c>
      <c r="V8484" t="str">
        <f t="shared" si="929"/>
        <v>0-5</v>
      </c>
      <c r="W8484" t="str">
        <f t="shared" si="930"/>
        <v>Slow</v>
      </c>
    </row>
    <row r="8485" spans="1:23" x14ac:dyDescent="0.3">
      <c r="A8485">
        <v>608484</v>
      </c>
      <c r="B8485">
        <v>94449</v>
      </c>
      <c r="C8485">
        <v>59</v>
      </c>
      <c r="D8485" t="s">
        <v>7</v>
      </c>
      <c r="E8485" t="s">
        <v>8</v>
      </c>
      <c r="F8485" t="s">
        <v>30</v>
      </c>
      <c r="G8485" t="s">
        <v>23</v>
      </c>
      <c r="H8485" s="1">
        <v>44645</v>
      </c>
      <c r="I8485" t="s">
        <v>34</v>
      </c>
      <c r="J8485">
        <v>65</v>
      </c>
      <c r="K8485">
        <v>13.1</v>
      </c>
      <c r="L8485">
        <v>1230.97</v>
      </c>
      <c r="M8485">
        <v>72.94</v>
      </c>
      <c r="N8485" t="s">
        <v>47</v>
      </c>
      <c r="O8485">
        <v>2</v>
      </c>
      <c r="P8485" t="str" cm="1">
        <f t="array" ref="P8485">_xlfn.IFS(C8485&lt;25,"18-24", C8485&lt;=35,"25-35", C8485&lt;=50,"36-50",TRUE,"50+")</f>
        <v>50+</v>
      </c>
      <c r="Q8485" t="str">
        <f t="shared" si="924"/>
        <v>repeat</v>
      </c>
      <c r="R8485" t="str">
        <f t="shared" si="925"/>
        <v>high value</v>
      </c>
      <c r="S8485" t="str">
        <f t="shared" si="926"/>
        <v>Low</v>
      </c>
      <c r="T8485" t="str">
        <f t="shared" si="927"/>
        <v>Mar</v>
      </c>
      <c r="U8485">
        <f t="shared" si="928"/>
        <v>2022</v>
      </c>
      <c r="V8485" t="str">
        <f t="shared" si="929"/>
        <v>10-15</v>
      </c>
      <c r="W8485" t="str">
        <f t="shared" si="930"/>
        <v>Slow</v>
      </c>
    </row>
    <row r="8486" spans="1:23" x14ac:dyDescent="0.3">
      <c r="A8486">
        <v>608485</v>
      </c>
      <c r="B8486">
        <v>80023</v>
      </c>
      <c r="C8486">
        <v>40</v>
      </c>
      <c r="D8486" t="s">
        <v>7</v>
      </c>
      <c r="E8486" t="s">
        <v>16</v>
      </c>
      <c r="F8486" t="s">
        <v>22</v>
      </c>
      <c r="G8486" t="s">
        <v>29</v>
      </c>
      <c r="H8486" s="1">
        <v>44673</v>
      </c>
      <c r="I8486" t="s">
        <v>34</v>
      </c>
      <c r="J8486">
        <v>49</v>
      </c>
      <c r="K8486">
        <v>10.7</v>
      </c>
      <c r="L8486">
        <v>802.84</v>
      </c>
      <c r="M8486">
        <v>77.44</v>
      </c>
      <c r="N8486" t="s">
        <v>50</v>
      </c>
      <c r="O8486">
        <v>2</v>
      </c>
      <c r="P8486" t="str" cm="1">
        <f t="array" ref="P8486">_xlfn.IFS(C8486&lt;25,"18-24", C8486&lt;=35,"25-35", C8486&lt;=50,"36-50",TRUE,"50+")</f>
        <v>36-50</v>
      </c>
      <c r="Q8486" t="str">
        <f t="shared" si="924"/>
        <v>new</v>
      </c>
      <c r="R8486" t="str">
        <f t="shared" si="925"/>
        <v>high value</v>
      </c>
      <c r="S8486" t="str">
        <f t="shared" si="926"/>
        <v>Low</v>
      </c>
      <c r="T8486" t="str">
        <f t="shared" si="927"/>
        <v>Apr</v>
      </c>
      <c r="U8486">
        <f t="shared" si="928"/>
        <v>2022</v>
      </c>
      <c r="V8486" t="str">
        <f t="shared" si="929"/>
        <v>10-15</v>
      </c>
      <c r="W8486" t="str">
        <f t="shared" si="930"/>
        <v>Slow</v>
      </c>
    </row>
    <row r="8487" spans="1:23" x14ac:dyDescent="0.3">
      <c r="A8487">
        <v>608486</v>
      </c>
      <c r="B8487">
        <v>13578</v>
      </c>
      <c r="C8487">
        <v>26</v>
      </c>
      <c r="D8487" t="s">
        <v>7</v>
      </c>
      <c r="E8487" t="s">
        <v>11</v>
      </c>
      <c r="F8487" t="s">
        <v>24</v>
      </c>
      <c r="G8487" t="s">
        <v>21</v>
      </c>
      <c r="H8487" s="1">
        <v>45631</v>
      </c>
      <c r="I8487" t="s">
        <v>34</v>
      </c>
      <c r="J8487">
        <v>25</v>
      </c>
      <c r="K8487">
        <v>2.4</v>
      </c>
      <c r="L8487">
        <v>1015.5</v>
      </c>
      <c r="M8487">
        <v>68.709999999999994</v>
      </c>
      <c r="N8487" t="s">
        <v>48</v>
      </c>
      <c r="O8487">
        <v>4</v>
      </c>
      <c r="P8487" t="str" cm="1">
        <f t="array" ref="P8487">_xlfn.IFS(C8487&lt;25,"18-24", C8487&lt;=35,"25-35", C8487&lt;=50,"36-50",TRUE,"50+")</f>
        <v>25-35</v>
      </c>
      <c r="Q8487" t="str">
        <f t="shared" si="924"/>
        <v>new</v>
      </c>
      <c r="R8487" t="str">
        <f t="shared" si="925"/>
        <v>high value</v>
      </c>
      <c r="S8487" t="str">
        <f t="shared" si="926"/>
        <v>medium</v>
      </c>
      <c r="T8487" t="str">
        <f t="shared" si="927"/>
        <v>Dec</v>
      </c>
      <c r="U8487">
        <f t="shared" si="928"/>
        <v>2024</v>
      </c>
      <c r="V8487" t="str">
        <f t="shared" si="929"/>
        <v>0-5</v>
      </c>
      <c r="W8487" t="str">
        <f t="shared" si="930"/>
        <v>Fast</v>
      </c>
    </row>
    <row r="8488" spans="1:23" x14ac:dyDescent="0.3">
      <c r="A8488">
        <v>608487</v>
      </c>
      <c r="B8488">
        <v>56866</v>
      </c>
      <c r="C8488">
        <v>26</v>
      </c>
      <c r="D8488" t="s">
        <v>4</v>
      </c>
      <c r="E8488" t="s">
        <v>11</v>
      </c>
      <c r="F8488" t="s">
        <v>24</v>
      </c>
      <c r="G8488" t="s">
        <v>27</v>
      </c>
      <c r="H8488" s="1">
        <v>45451</v>
      </c>
      <c r="I8488" t="s">
        <v>33</v>
      </c>
      <c r="J8488">
        <v>50</v>
      </c>
      <c r="K8488">
        <v>5.7</v>
      </c>
      <c r="L8488">
        <v>415</v>
      </c>
      <c r="M8488">
        <v>60.63</v>
      </c>
      <c r="N8488" t="s">
        <v>49</v>
      </c>
      <c r="O8488">
        <v>5</v>
      </c>
      <c r="P8488" t="str" cm="1">
        <f t="array" ref="P8488">_xlfn.IFS(C8488&lt;25,"18-24", C8488&lt;=35,"25-35", C8488&lt;=50,"36-50",TRUE,"50+")</f>
        <v>25-35</v>
      </c>
      <c r="Q8488" t="str">
        <f t="shared" si="924"/>
        <v>new</v>
      </c>
      <c r="R8488" t="str">
        <f t="shared" si="925"/>
        <v>medium</v>
      </c>
      <c r="S8488" t="str">
        <f t="shared" si="926"/>
        <v>High</v>
      </c>
      <c r="T8488" t="str">
        <f t="shared" si="927"/>
        <v>Jun</v>
      </c>
      <c r="U8488">
        <f t="shared" si="928"/>
        <v>2024</v>
      </c>
      <c r="V8488" t="str">
        <f t="shared" si="929"/>
        <v>5-10</v>
      </c>
      <c r="W8488" t="str">
        <f t="shared" si="930"/>
        <v>Slow</v>
      </c>
    </row>
    <row r="8489" spans="1:23" x14ac:dyDescent="0.3">
      <c r="A8489">
        <v>608488</v>
      </c>
      <c r="B8489">
        <v>28161</v>
      </c>
      <c r="C8489">
        <v>50</v>
      </c>
      <c r="D8489" t="s">
        <v>7</v>
      </c>
      <c r="E8489" t="s">
        <v>13</v>
      </c>
      <c r="F8489" t="s">
        <v>28</v>
      </c>
      <c r="G8489" t="s">
        <v>27</v>
      </c>
      <c r="H8489" s="1">
        <v>44940</v>
      </c>
      <c r="I8489" t="s">
        <v>33</v>
      </c>
      <c r="J8489">
        <v>24</v>
      </c>
      <c r="K8489">
        <v>8.9</v>
      </c>
      <c r="L8489">
        <v>706.68</v>
      </c>
      <c r="M8489">
        <v>21.61</v>
      </c>
      <c r="N8489" t="s">
        <v>48</v>
      </c>
      <c r="O8489">
        <v>1</v>
      </c>
      <c r="P8489" t="str" cm="1">
        <f t="array" ref="P8489">_xlfn.IFS(C8489&lt;25,"18-24", C8489&lt;=35,"25-35", C8489&lt;=50,"36-50",TRUE,"50+")</f>
        <v>36-50</v>
      </c>
      <c r="Q8489" t="str">
        <f t="shared" si="924"/>
        <v>new</v>
      </c>
      <c r="R8489" t="str">
        <f t="shared" si="925"/>
        <v>high value</v>
      </c>
      <c r="S8489" t="str">
        <f t="shared" si="926"/>
        <v>Low</v>
      </c>
      <c r="T8489" t="str">
        <f t="shared" si="927"/>
        <v>Jan</v>
      </c>
      <c r="U8489">
        <f t="shared" si="928"/>
        <v>2023</v>
      </c>
      <c r="V8489" t="str">
        <f t="shared" si="929"/>
        <v>5-10</v>
      </c>
      <c r="W8489" t="str">
        <f t="shared" si="930"/>
        <v>Fast</v>
      </c>
    </row>
    <row r="8490" spans="1:23" x14ac:dyDescent="0.3">
      <c r="A8490">
        <v>608489</v>
      </c>
      <c r="B8490">
        <v>56435</v>
      </c>
      <c r="C8490">
        <v>49</v>
      </c>
      <c r="D8490" t="s">
        <v>4</v>
      </c>
      <c r="E8490" t="s">
        <v>16</v>
      </c>
      <c r="F8490" t="s">
        <v>32</v>
      </c>
      <c r="G8490" t="s">
        <v>23</v>
      </c>
      <c r="H8490" s="1">
        <v>44836</v>
      </c>
      <c r="I8490" t="s">
        <v>34</v>
      </c>
      <c r="J8490">
        <v>48</v>
      </c>
      <c r="K8490">
        <v>8.8000000000000007</v>
      </c>
      <c r="L8490">
        <v>1407.64</v>
      </c>
      <c r="M8490">
        <v>50.92</v>
      </c>
      <c r="N8490" t="s">
        <v>49</v>
      </c>
      <c r="O8490">
        <v>1</v>
      </c>
      <c r="P8490" t="str" cm="1">
        <f t="array" ref="P8490">_xlfn.IFS(C8490&lt;25,"18-24", C8490&lt;=35,"25-35", C8490&lt;=50,"36-50",TRUE,"50+")</f>
        <v>36-50</v>
      </c>
      <c r="Q8490" t="str">
        <f t="shared" si="924"/>
        <v>new</v>
      </c>
      <c r="R8490" t="str">
        <f t="shared" si="925"/>
        <v>high value</v>
      </c>
      <c r="S8490" t="str">
        <f t="shared" si="926"/>
        <v>Low</v>
      </c>
      <c r="T8490" t="str">
        <f t="shared" si="927"/>
        <v>Oct</v>
      </c>
      <c r="U8490">
        <f t="shared" si="928"/>
        <v>2022</v>
      </c>
      <c r="V8490" t="str">
        <f t="shared" si="929"/>
        <v>5-10</v>
      </c>
      <c r="W8490" t="str">
        <f t="shared" si="930"/>
        <v>Slow</v>
      </c>
    </row>
    <row r="8491" spans="1:23" x14ac:dyDescent="0.3">
      <c r="A8491">
        <v>608490</v>
      </c>
      <c r="B8491">
        <v>24171</v>
      </c>
      <c r="C8491">
        <v>33</v>
      </c>
      <c r="D8491" t="s">
        <v>4</v>
      </c>
      <c r="E8491" t="s">
        <v>16</v>
      </c>
      <c r="F8491" t="s">
        <v>24</v>
      </c>
      <c r="G8491" t="s">
        <v>27</v>
      </c>
      <c r="H8491" s="1">
        <v>44664</v>
      </c>
      <c r="I8491" t="s">
        <v>33</v>
      </c>
      <c r="J8491">
        <v>26</v>
      </c>
      <c r="K8491">
        <v>13.1</v>
      </c>
      <c r="L8491">
        <v>1342.02</v>
      </c>
      <c r="M8491">
        <v>91.36</v>
      </c>
      <c r="N8491" t="s">
        <v>48</v>
      </c>
      <c r="O8491">
        <v>3</v>
      </c>
      <c r="P8491" t="str" cm="1">
        <f t="array" ref="P8491">_xlfn.IFS(C8491&lt;25,"18-24", C8491&lt;=35,"25-35", C8491&lt;=50,"36-50",TRUE,"50+")</f>
        <v>25-35</v>
      </c>
      <c r="Q8491" t="str">
        <f t="shared" si="924"/>
        <v>new</v>
      </c>
      <c r="R8491" t="str">
        <f t="shared" si="925"/>
        <v>high value</v>
      </c>
      <c r="S8491" t="str">
        <f t="shared" si="926"/>
        <v>medium</v>
      </c>
      <c r="T8491" t="str">
        <f t="shared" si="927"/>
        <v>Apr</v>
      </c>
      <c r="U8491">
        <f t="shared" si="928"/>
        <v>2022</v>
      </c>
      <c r="V8491" t="str">
        <f t="shared" si="929"/>
        <v>10-15</v>
      </c>
      <c r="W8491" t="str">
        <f t="shared" si="930"/>
        <v>Fast</v>
      </c>
    </row>
    <row r="8492" spans="1:23" x14ac:dyDescent="0.3">
      <c r="A8492">
        <v>608491</v>
      </c>
      <c r="B8492">
        <v>22578</v>
      </c>
      <c r="C8492">
        <v>20</v>
      </c>
      <c r="D8492" t="s">
        <v>7</v>
      </c>
      <c r="E8492" t="s">
        <v>13</v>
      </c>
      <c r="F8492" t="s">
        <v>22</v>
      </c>
      <c r="G8492" t="s">
        <v>27</v>
      </c>
      <c r="H8492" s="1">
        <v>45621</v>
      </c>
      <c r="I8492" t="s">
        <v>34</v>
      </c>
      <c r="J8492">
        <v>52</v>
      </c>
      <c r="K8492">
        <v>6.6</v>
      </c>
      <c r="L8492">
        <v>527.22</v>
      </c>
      <c r="M8492">
        <v>85.32</v>
      </c>
      <c r="N8492" t="s">
        <v>48</v>
      </c>
      <c r="O8492">
        <v>4</v>
      </c>
      <c r="P8492" t="str" cm="1">
        <f t="array" ref="P8492">_xlfn.IFS(C8492&lt;25,"18-24", C8492&lt;=35,"25-35", C8492&lt;=50,"36-50",TRUE,"50+")</f>
        <v>18-24</v>
      </c>
      <c r="Q8492" t="str">
        <f t="shared" si="924"/>
        <v>new</v>
      </c>
      <c r="R8492" t="str">
        <f t="shared" si="925"/>
        <v>high value</v>
      </c>
      <c r="S8492" t="str">
        <f t="shared" si="926"/>
        <v>medium</v>
      </c>
      <c r="T8492" t="str">
        <f t="shared" si="927"/>
        <v>Nov</v>
      </c>
      <c r="U8492">
        <f t="shared" si="928"/>
        <v>2024</v>
      </c>
      <c r="V8492" t="str">
        <f t="shared" si="929"/>
        <v>5-10</v>
      </c>
      <c r="W8492" t="str">
        <f t="shared" si="930"/>
        <v>Slow</v>
      </c>
    </row>
    <row r="8493" spans="1:23" x14ac:dyDescent="0.3">
      <c r="A8493">
        <v>608492</v>
      </c>
      <c r="B8493">
        <v>17855</v>
      </c>
      <c r="C8493">
        <v>60</v>
      </c>
      <c r="D8493" t="s">
        <v>7</v>
      </c>
      <c r="E8493" t="s">
        <v>11</v>
      </c>
      <c r="F8493" t="s">
        <v>28</v>
      </c>
      <c r="G8493" t="s">
        <v>21</v>
      </c>
      <c r="H8493" s="1">
        <v>44958</v>
      </c>
      <c r="I8493" t="s">
        <v>33</v>
      </c>
      <c r="J8493">
        <v>48</v>
      </c>
      <c r="K8493">
        <v>10</v>
      </c>
      <c r="L8493">
        <v>1028.3800000000001</v>
      </c>
      <c r="M8493">
        <v>26.46</v>
      </c>
      <c r="N8493" t="s">
        <v>50</v>
      </c>
      <c r="O8493">
        <v>3</v>
      </c>
      <c r="P8493" t="str" cm="1">
        <f t="array" ref="P8493">_xlfn.IFS(C8493&lt;25,"18-24", C8493&lt;=35,"25-35", C8493&lt;=50,"36-50",TRUE,"50+")</f>
        <v>50+</v>
      </c>
      <c r="Q8493" t="str">
        <f t="shared" si="924"/>
        <v>new</v>
      </c>
      <c r="R8493" t="str">
        <f t="shared" si="925"/>
        <v>high value</v>
      </c>
      <c r="S8493" t="str">
        <f t="shared" si="926"/>
        <v>medium</v>
      </c>
      <c r="T8493" t="str">
        <f t="shared" si="927"/>
        <v>Feb</v>
      </c>
      <c r="U8493">
        <f t="shared" si="928"/>
        <v>2023</v>
      </c>
      <c r="V8493" t="str">
        <f t="shared" si="929"/>
        <v>5-10</v>
      </c>
      <c r="W8493" t="str">
        <f t="shared" si="930"/>
        <v>Slow</v>
      </c>
    </row>
    <row r="8494" spans="1:23" x14ac:dyDescent="0.3">
      <c r="A8494">
        <v>608493</v>
      </c>
      <c r="B8494">
        <v>59884</v>
      </c>
      <c r="C8494">
        <v>36</v>
      </c>
      <c r="D8494" t="s">
        <v>7</v>
      </c>
      <c r="E8494" t="s">
        <v>5</v>
      </c>
      <c r="F8494" t="s">
        <v>32</v>
      </c>
      <c r="G8494" t="s">
        <v>23</v>
      </c>
      <c r="H8494" s="1">
        <v>45059</v>
      </c>
      <c r="I8494" t="s">
        <v>33</v>
      </c>
      <c r="J8494">
        <v>52</v>
      </c>
      <c r="K8494">
        <v>6.6</v>
      </c>
      <c r="L8494">
        <v>1145.05</v>
      </c>
      <c r="M8494">
        <v>27.83</v>
      </c>
      <c r="N8494" t="s">
        <v>50</v>
      </c>
      <c r="O8494">
        <v>1</v>
      </c>
      <c r="P8494" t="str" cm="1">
        <f t="array" ref="P8494">_xlfn.IFS(C8494&lt;25,"18-24", C8494&lt;=35,"25-35", C8494&lt;=50,"36-50",TRUE,"50+")</f>
        <v>36-50</v>
      </c>
      <c r="Q8494" t="str">
        <f t="shared" si="924"/>
        <v>new</v>
      </c>
      <c r="R8494" t="str">
        <f t="shared" si="925"/>
        <v>high value</v>
      </c>
      <c r="S8494" t="str">
        <f t="shared" si="926"/>
        <v>Low</v>
      </c>
      <c r="T8494" t="str">
        <f t="shared" si="927"/>
        <v>May</v>
      </c>
      <c r="U8494">
        <f t="shared" si="928"/>
        <v>2023</v>
      </c>
      <c r="V8494" t="str">
        <f t="shared" si="929"/>
        <v>5-10</v>
      </c>
      <c r="W8494" t="str">
        <f t="shared" si="930"/>
        <v>Slow</v>
      </c>
    </row>
    <row r="8495" spans="1:23" x14ac:dyDescent="0.3">
      <c r="A8495">
        <v>608494</v>
      </c>
      <c r="B8495">
        <v>63551</v>
      </c>
      <c r="C8495">
        <v>50</v>
      </c>
      <c r="D8495" t="s">
        <v>7</v>
      </c>
      <c r="E8495" t="s">
        <v>8</v>
      </c>
      <c r="F8495" t="s">
        <v>26</v>
      </c>
      <c r="G8495" t="s">
        <v>25</v>
      </c>
      <c r="H8495" s="1">
        <v>44746</v>
      </c>
      <c r="I8495" t="s">
        <v>34</v>
      </c>
      <c r="J8495">
        <v>84</v>
      </c>
      <c r="K8495">
        <v>13.3</v>
      </c>
      <c r="L8495">
        <v>605.39</v>
      </c>
      <c r="M8495">
        <v>77.56</v>
      </c>
      <c r="N8495" t="s">
        <v>49</v>
      </c>
      <c r="O8495">
        <v>4</v>
      </c>
      <c r="P8495" t="str" cm="1">
        <f t="array" ref="P8495">_xlfn.IFS(C8495&lt;25,"18-24", C8495&lt;=35,"25-35", C8495&lt;=50,"36-50",TRUE,"50+")</f>
        <v>36-50</v>
      </c>
      <c r="Q8495" t="str">
        <f t="shared" si="924"/>
        <v>new</v>
      </c>
      <c r="R8495" t="str">
        <f t="shared" si="925"/>
        <v>high value</v>
      </c>
      <c r="S8495" t="str">
        <f t="shared" si="926"/>
        <v>medium</v>
      </c>
      <c r="T8495" t="str">
        <f t="shared" si="927"/>
        <v>Jul</v>
      </c>
      <c r="U8495">
        <f t="shared" si="928"/>
        <v>2022</v>
      </c>
      <c r="V8495" t="str">
        <f t="shared" si="929"/>
        <v>10-15</v>
      </c>
      <c r="W8495" t="str">
        <f t="shared" si="930"/>
        <v>Slow</v>
      </c>
    </row>
    <row r="8496" spans="1:23" x14ac:dyDescent="0.3">
      <c r="A8496">
        <v>608495</v>
      </c>
      <c r="B8496">
        <v>88229</v>
      </c>
      <c r="C8496">
        <v>26</v>
      </c>
      <c r="D8496" t="s">
        <v>4</v>
      </c>
      <c r="E8496" t="s">
        <v>15</v>
      </c>
      <c r="F8496" t="s">
        <v>30</v>
      </c>
      <c r="G8496" t="s">
        <v>25</v>
      </c>
      <c r="H8496" s="1">
        <v>44619</v>
      </c>
      <c r="I8496" t="s">
        <v>34</v>
      </c>
      <c r="J8496">
        <v>81</v>
      </c>
      <c r="K8496">
        <v>7.6</v>
      </c>
      <c r="L8496">
        <v>1404.19</v>
      </c>
      <c r="M8496">
        <v>73.430000000000007</v>
      </c>
      <c r="N8496" t="s">
        <v>48</v>
      </c>
      <c r="O8496">
        <v>5</v>
      </c>
      <c r="P8496" t="str" cm="1">
        <f t="array" ref="P8496">_xlfn.IFS(C8496&lt;25,"18-24", C8496&lt;=35,"25-35", C8496&lt;=50,"36-50",TRUE,"50+")</f>
        <v>25-35</v>
      </c>
      <c r="Q8496" t="str">
        <f t="shared" si="924"/>
        <v>repeat</v>
      </c>
      <c r="R8496" t="str">
        <f t="shared" si="925"/>
        <v>high value</v>
      </c>
      <c r="S8496" t="str">
        <f t="shared" si="926"/>
        <v>High</v>
      </c>
      <c r="T8496" t="str">
        <f t="shared" si="927"/>
        <v>Feb</v>
      </c>
      <c r="U8496">
        <f t="shared" si="928"/>
        <v>2022</v>
      </c>
      <c r="V8496" t="str">
        <f t="shared" si="929"/>
        <v>5-10</v>
      </c>
      <c r="W8496" t="str">
        <f t="shared" si="930"/>
        <v>Slow</v>
      </c>
    </row>
    <row r="8497" spans="1:23" x14ac:dyDescent="0.3">
      <c r="A8497">
        <v>608496</v>
      </c>
      <c r="B8497">
        <v>11669</v>
      </c>
      <c r="C8497">
        <v>54</v>
      </c>
      <c r="D8497" t="s">
        <v>4</v>
      </c>
      <c r="E8497" t="s">
        <v>11</v>
      </c>
      <c r="F8497" t="s">
        <v>18</v>
      </c>
      <c r="G8497" t="s">
        <v>21</v>
      </c>
      <c r="H8497" s="1">
        <v>44955</v>
      </c>
      <c r="I8497" t="s">
        <v>34</v>
      </c>
      <c r="J8497">
        <v>75</v>
      </c>
      <c r="K8497">
        <v>13.8</v>
      </c>
      <c r="L8497">
        <v>230.9</v>
      </c>
      <c r="M8497">
        <v>69.59</v>
      </c>
      <c r="N8497" t="s">
        <v>49</v>
      </c>
      <c r="O8497">
        <v>4</v>
      </c>
      <c r="P8497" t="str" cm="1">
        <f t="array" ref="P8497">_xlfn.IFS(C8497&lt;25,"18-24", C8497&lt;=35,"25-35", C8497&lt;=50,"36-50",TRUE,"50+")</f>
        <v>50+</v>
      </c>
      <c r="Q8497" t="str">
        <f t="shared" si="924"/>
        <v>new</v>
      </c>
      <c r="R8497" t="str">
        <f t="shared" si="925"/>
        <v>low</v>
      </c>
      <c r="S8497" t="str">
        <f t="shared" si="926"/>
        <v>medium</v>
      </c>
      <c r="T8497" t="str">
        <f t="shared" si="927"/>
        <v>Jan</v>
      </c>
      <c r="U8497">
        <f t="shared" si="928"/>
        <v>2023</v>
      </c>
      <c r="V8497" t="str">
        <f t="shared" si="929"/>
        <v>10-15</v>
      </c>
      <c r="W8497" t="str">
        <f t="shared" si="930"/>
        <v>Slow</v>
      </c>
    </row>
    <row r="8498" spans="1:23" x14ac:dyDescent="0.3">
      <c r="A8498">
        <v>608497</v>
      </c>
      <c r="B8498">
        <v>91854</v>
      </c>
      <c r="C8498">
        <v>18</v>
      </c>
      <c r="D8498" t="s">
        <v>7</v>
      </c>
      <c r="E8498" t="s">
        <v>5</v>
      </c>
      <c r="F8498" t="s">
        <v>24</v>
      </c>
      <c r="G8498" t="s">
        <v>25</v>
      </c>
      <c r="H8498" s="1">
        <v>45412</v>
      </c>
      <c r="I8498" t="s">
        <v>34</v>
      </c>
      <c r="J8498">
        <v>48</v>
      </c>
      <c r="K8498">
        <v>5.6</v>
      </c>
      <c r="L8498">
        <v>1126.3900000000001</v>
      </c>
      <c r="M8498">
        <v>41.18</v>
      </c>
      <c r="N8498" t="s">
        <v>47</v>
      </c>
      <c r="O8498">
        <v>3</v>
      </c>
      <c r="P8498" t="str" cm="1">
        <f t="array" ref="P8498">_xlfn.IFS(C8498&lt;25,"18-24", C8498&lt;=35,"25-35", C8498&lt;=50,"36-50",TRUE,"50+")</f>
        <v>18-24</v>
      </c>
      <c r="Q8498" t="str">
        <f t="shared" si="924"/>
        <v>new</v>
      </c>
      <c r="R8498" t="str">
        <f t="shared" si="925"/>
        <v>high value</v>
      </c>
      <c r="S8498" t="str">
        <f t="shared" si="926"/>
        <v>medium</v>
      </c>
      <c r="T8498" t="str">
        <f t="shared" si="927"/>
        <v>Apr</v>
      </c>
      <c r="U8498">
        <f t="shared" si="928"/>
        <v>2024</v>
      </c>
      <c r="V8498" t="str">
        <f t="shared" si="929"/>
        <v>5-10</v>
      </c>
      <c r="W8498" t="str">
        <f t="shared" si="930"/>
        <v>Slow</v>
      </c>
    </row>
    <row r="8499" spans="1:23" x14ac:dyDescent="0.3">
      <c r="A8499">
        <v>608498</v>
      </c>
      <c r="B8499">
        <v>34182</v>
      </c>
      <c r="C8499">
        <v>34</v>
      </c>
      <c r="D8499" t="s">
        <v>7</v>
      </c>
      <c r="E8499" t="s">
        <v>5</v>
      </c>
      <c r="F8499" t="s">
        <v>30</v>
      </c>
      <c r="G8499" t="s">
        <v>29</v>
      </c>
      <c r="H8499" s="1">
        <v>44610</v>
      </c>
      <c r="I8499" t="s">
        <v>33</v>
      </c>
      <c r="J8499">
        <v>57</v>
      </c>
      <c r="K8499">
        <v>8.9</v>
      </c>
      <c r="L8499">
        <v>749.92</v>
      </c>
      <c r="M8499">
        <v>71.569999999999993</v>
      </c>
      <c r="N8499" t="s">
        <v>50</v>
      </c>
      <c r="O8499">
        <v>5</v>
      </c>
      <c r="P8499" t="str" cm="1">
        <f t="array" ref="P8499">_xlfn.IFS(C8499&lt;25,"18-24", C8499&lt;=35,"25-35", C8499&lt;=50,"36-50",TRUE,"50+")</f>
        <v>25-35</v>
      </c>
      <c r="Q8499" t="str">
        <f t="shared" si="924"/>
        <v>new</v>
      </c>
      <c r="R8499" t="str">
        <f t="shared" si="925"/>
        <v>high value</v>
      </c>
      <c r="S8499" t="str">
        <f t="shared" si="926"/>
        <v>High</v>
      </c>
      <c r="T8499" t="str">
        <f t="shared" si="927"/>
        <v>Feb</v>
      </c>
      <c r="U8499">
        <f t="shared" si="928"/>
        <v>2022</v>
      </c>
      <c r="V8499" t="str">
        <f t="shared" si="929"/>
        <v>5-10</v>
      </c>
      <c r="W8499" t="str">
        <f t="shared" si="930"/>
        <v>Slow</v>
      </c>
    </row>
    <row r="8500" spans="1:23" x14ac:dyDescent="0.3">
      <c r="A8500">
        <v>608499</v>
      </c>
      <c r="B8500">
        <v>94485</v>
      </c>
      <c r="C8500">
        <v>52</v>
      </c>
      <c r="D8500" t="s">
        <v>4</v>
      </c>
      <c r="E8500" t="s">
        <v>15</v>
      </c>
      <c r="F8500" t="s">
        <v>30</v>
      </c>
      <c r="G8500" t="s">
        <v>23</v>
      </c>
      <c r="H8500" s="1">
        <v>45118</v>
      </c>
      <c r="I8500" t="s">
        <v>34</v>
      </c>
      <c r="J8500">
        <v>55</v>
      </c>
      <c r="K8500">
        <v>12.7</v>
      </c>
      <c r="L8500">
        <v>1460.57</v>
      </c>
      <c r="M8500">
        <v>119.01</v>
      </c>
      <c r="N8500" t="s">
        <v>50</v>
      </c>
      <c r="O8500">
        <v>2</v>
      </c>
      <c r="P8500" t="str" cm="1">
        <f t="array" ref="P8500">_xlfn.IFS(C8500&lt;25,"18-24", C8500&lt;=35,"25-35", C8500&lt;=50,"36-50",TRUE,"50+")</f>
        <v>50+</v>
      </c>
      <c r="Q8500" t="str">
        <f t="shared" si="924"/>
        <v>new</v>
      </c>
      <c r="R8500" t="str">
        <f t="shared" si="925"/>
        <v>high value</v>
      </c>
      <c r="S8500" t="str">
        <f t="shared" si="926"/>
        <v>Low</v>
      </c>
      <c r="T8500" t="str">
        <f t="shared" si="927"/>
        <v>Jul</v>
      </c>
      <c r="U8500">
        <f t="shared" si="928"/>
        <v>2023</v>
      </c>
      <c r="V8500" t="str">
        <f t="shared" si="929"/>
        <v>10-15</v>
      </c>
      <c r="W8500" t="str">
        <f t="shared" si="930"/>
        <v>Slow</v>
      </c>
    </row>
    <row r="8501" spans="1:23" x14ac:dyDescent="0.3">
      <c r="A8501">
        <v>608500</v>
      </c>
      <c r="B8501">
        <v>38883</v>
      </c>
      <c r="C8501">
        <v>47</v>
      </c>
      <c r="D8501" t="s">
        <v>4</v>
      </c>
      <c r="E8501" t="s">
        <v>11</v>
      </c>
      <c r="F8501" t="s">
        <v>24</v>
      </c>
      <c r="G8501" t="s">
        <v>25</v>
      </c>
      <c r="H8501" s="1">
        <v>45608</v>
      </c>
      <c r="I8501" t="s">
        <v>34</v>
      </c>
      <c r="J8501">
        <v>32</v>
      </c>
      <c r="K8501">
        <v>7.7</v>
      </c>
      <c r="L8501">
        <v>319.39</v>
      </c>
      <c r="M8501">
        <v>83.5</v>
      </c>
      <c r="N8501" t="s">
        <v>50</v>
      </c>
      <c r="O8501">
        <v>5</v>
      </c>
      <c r="P8501" t="str" cm="1">
        <f t="array" ref="P8501">_xlfn.IFS(C8501&lt;25,"18-24", C8501&lt;=35,"25-35", C8501&lt;=50,"36-50",TRUE,"50+")</f>
        <v>36-50</v>
      </c>
      <c r="Q8501" t="str">
        <f t="shared" si="924"/>
        <v>new</v>
      </c>
      <c r="R8501" t="str">
        <f t="shared" si="925"/>
        <v>medium</v>
      </c>
      <c r="S8501" t="str">
        <f t="shared" si="926"/>
        <v>High</v>
      </c>
      <c r="T8501" t="str">
        <f t="shared" si="927"/>
        <v>Nov</v>
      </c>
      <c r="U8501">
        <f t="shared" si="928"/>
        <v>2024</v>
      </c>
      <c r="V8501" t="str">
        <f t="shared" si="929"/>
        <v>5-10</v>
      </c>
      <c r="W8501" t="str">
        <f t="shared" si="930"/>
        <v>Medium</v>
      </c>
    </row>
    <row r="8502" spans="1:23" x14ac:dyDescent="0.3">
      <c r="A8502">
        <v>608501</v>
      </c>
      <c r="B8502">
        <v>38474</v>
      </c>
      <c r="C8502">
        <v>61</v>
      </c>
      <c r="D8502" t="s">
        <v>4</v>
      </c>
      <c r="E8502" t="s">
        <v>11</v>
      </c>
      <c r="F8502" t="s">
        <v>32</v>
      </c>
      <c r="G8502" t="s">
        <v>23</v>
      </c>
      <c r="H8502" s="1">
        <v>45063</v>
      </c>
      <c r="I8502" t="s">
        <v>34</v>
      </c>
      <c r="J8502">
        <v>56</v>
      </c>
      <c r="K8502">
        <v>11.1</v>
      </c>
      <c r="L8502">
        <v>400.17</v>
      </c>
      <c r="M8502">
        <v>55.22</v>
      </c>
      <c r="N8502" t="s">
        <v>49</v>
      </c>
      <c r="O8502">
        <v>5</v>
      </c>
      <c r="P8502" t="str" cm="1">
        <f t="array" ref="P8502">_xlfn.IFS(C8502&lt;25,"18-24", C8502&lt;=35,"25-35", C8502&lt;=50,"36-50",TRUE,"50+")</f>
        <v>50+</v>
      </c>
      <c r="Q8502" t="str">
        <f t="shared" si="924"/>
        <v>new</v>
      </c>
      <c r="R8502" t="str">
        <f t="shared" si="925"/>
        <v>medium</v>
      </c>
      <c r="S8502" t="str">
        <f t="shared" si="926"/>
        <v>High</v>
      </c>
      <c r="T8502" t="str">
        <f t="shared" si="927"/>
        <v>May</v>
      </c>
      <c r="U8502">
        <f t="shared" si="928"/>
        <v>2023</v>
      </c>
      <c r="V8502" t="str">
        <f t="shared" si="929"/>
        <v>10-15</v>
      </c>
      <c r="W8502" t="str">
        <f t="shared" si="930"/>
        <v>Slow</v>
      </c>
    </row>
    <row r="8503" spans="1:23" x14ac:dyDescent="0.3">
      <c r="A8503">
        <v>608502</v>
      </c>
      <c r="B8503">
        <v>59920</v>
      </c>
      <c r="C8503">
        <v>27</v>
      </c>
      <c r="D8503" t="s">
        <v>7</v>
      </c>
      <c r="E8503" t="s">
        <v>13</v>
      </c>
      <c r="F8503" t="s">
        <v>28</v>
      </c>
      <c r="G8503" t="s">
        <v>21</v>
      </c>
      <c r="H8503" s="1">
        <v>45169</v>
      </c>
      <c r="I8503" t="s">
        <v>33</v>
      </c>
      <c r="J8503">
        <v>61</v>
      </c>
      <c r="K8503">
        <v>10.199999999999999</v>
      </c>
      <c r="L8503">
        <v>1364.16</v>
      </c>
      <c r="M8503">
        <v>96.43</v>
      </c>
      <c r="N8503" t="s">
        <v>47</v>
      </c>
      <c r="O8503">
        <v>5</v>
      </c>
      <c r="P8503" t="str" cm="1">
        <f t="array" ref="P8503">_xlfn.IFS(C8503&lt;25,"18-24", C8503&lt;=35,"25-35", C8503&lt;=50,"36-50",TRUE,"50+")</f>
        <v>25-35</v>
      </c>
      <c r="Q8503" t="str">
        <f t="shared" si="924"/>
        <v>new</v>
      </c>
      <c r="R8503" t="str">
        <f t="shared" si="925"/>
        <v>high value</v>
      </c>
      <c r="S8503" t="str">
        <f t="shared" si="926"/>
        <v>High</v>
      </c>
      <c r="T8503" t="str">
        <f t="shared" si="927"/>
        <v>Aug</v>
      </c>
      <c r="U8503">
        <f t="shared" si="928"/>
        <v>2023</v>
      </c>
      <c r="V8503" t="str">
        <f t="shared" si="929"/>
        <v>10-15</v>
      </c>
      <c r="W8503" t="str">
        <f t="shared" si="930"/>
        <v>Slow</v>
      </c>
    </row>
    <row r="8504" spans="1:23" x14ac:dyDescent="0.3">
      <c r="A8504">
        <v>608503</v>
      </c>
      <c r="B8504">
        <v>37057</v>
      </c>
      <c r="C8504">
        <v>25</v>
      </c>
      <c r="D8504" t="s">
        <v>7</v>
      </c>
      <c r="E8504" t="s">
        <v>5</v>
      </c>
      <c r="F8504" t="s">
        <v>22</v>
      </c>
      <c r="G8504" t="s">
        <v>21</v>
      </c>
      <c r="H8504" s="1">
        <v>45220</v>
      </c>
      <c r="I8504" t="s">
        <v>33</v>
      </c>
      <c r="J8504">
        <v>52</v>
      </c>
      <c r="K8504">
        <v>7.1</v>
      </c>
      <c r="L8504">
        <v>1195.69</v>
      </c>
      <c r="M8504">
        <v>65.05</v>
      </c>
      <c r="N8504" t="s">
        <v>48</v>
      </c>
      <c r="O8504">
        <v>5</v>
      </c>
      <c r="P8504" t="str" cm="1">
        <f t="array" ref="P8504">_xlfn.IFS(C8504&lt;25,"18-24", C8504&lt;=35,"25-35", C8504&lt;=50,"36-50",TRUE,"50+")</f>
        <v>25-35</v>
      </c>
      <c r="Q8504" t="str">
        <f t="shared" si="924"/>
        <v>new</v>
      </c>
      <c r="R8504" t="str">
        <f t="shared" si="925"/>
        <v>high value</v>
      </c>
      <c r="S8504" t="str">
        <f t="shared" si="926"/>
        <v>High</v>
      </c>
      <c r="T8504" t="str">
        <f t="shared" si="927"/>
        <v>Oct</v>
      </c>
      <c r="U8504">
        <f t="shared" si="928"/>
        <v>2023</v>
      </c>
      <c r="V8504" t="str">
        <f t="shared" si="929"/>
        <v>5-10</v>
      </c>
      <c r="W8504" t="str">
        <f t="shared" si="930"/>
        <v>Slow</v>
      </c>
    </row>
    <row r="8505" spans="1:23" x14ac:dyDescent="0.3">
      <c r="A8505">
        <v>608504</v>
      </c>
      <c r="B8505">
        <v>79981</v>
      </c>
      <c r="C8505">
        <v>22</v>
      </c>
      <c r="D8505" t="s">
        <v>4</v>
      </c>
      <c r="E8505" t="s">
        <v>5</v>
      </c>
      <c r="F8505" t="s">
        <v>26</v>
      </c>
      <c r="G8505" t="s">
        <v>31</v>
      </c>
      <c r="H8505" s="1">
        <v>45306</v>
      </c>
      <c r="I8505" t="s">
        <v>34</v>
      </c>
      <c r="J8505">
        <v>41</v>
      </c>
      <c r="K8505">
        <v>10.7</v>
      </c>
      <c r="L8505">
        <v>1037.52</v>
      </c>
      <c r="M8505">
        <v>62.76</v>
      </c>
      <c r="N8505" t="s">
        <v>50</v>
      </c>
      <c r="O8505">
        <v>1</v>
      </c>
      <c r="P8505" t="str" cm="1">
        <f t="array" ref="P8505">_xlfn.IFS(C8505&lt;25,"18-24", C8505&lt;=35,"25-35", C8505&lt;=50,"36-50",TRUE,"50+")</f>
        <v>18-24</v>
      </c>
      <c r="Q8505" t="str">
        <f t="shared" si="924"/>
        <v>new</v>
      </c>
      <c r="R8505" t="str">
        <f t="shared" si="925"/>
        <v>high value</v>
      </c>
      <c r="S8505" t="str">
        <f t="shared" si="926"/>
        <v>Low</v>
      </c>
      <c r="T8505" t="str">
        <f t="shared" si="927"/>
        <v>Jan</v>
      </c>
      <c r="U8505">
        <f t="shared" si="928"/>
        <v>2024</v>
      </c>
      <c r="V8505" t="str">
        <f t="shared" si="929"/>
        <v>10-15</v>
      </c>
      <c r="W8505" t="str">
        <f t="shared" si="930"/>
        <v>Medium</v>
      </c>
    </row>
    <row r="8506" spans="1:23" x14ac:dyDescent="0.3">
      <c r="A8506">
        <v>608505</v>
      </c>
      <c r="B8506">
        <v>36310</v>
      </c>
      <c r="C8506">
        <v>39</v>
      </c>
      <c r="D8506" t="s">
        <v>4</v>
      </c>
      <c r="E8506" t="s">
        <v>5</v>
      </c>
      <c r="F8506" t="s">
        <v>30</v>
      </c>
      <c r="G8506" t="s">
        <v>29</v>
      </c>
      <c r="H8506" s="1">
        <v>45143</v>
      </c>
      <c r="I8506" t="s">
        <v>34</v>
      </c>
      <c r="J8506">
        <v>59</v>
      </c>
      <c r="K8506">
        <v>9.3000000000000007</v>
      </c>
      <c r="L8506">
        <v>1030</v>
      </c>
      <c r="M8506">
        <v>109.61</v>
      </c>
      <c r="N8506" t="s">
        <v>49</v>
      </c>
      <c r="O8506">
        <v>2</v>
      </c>
      <c r="P8506" t="str" cm="1">
        <f t="array" ref="P8506">_xlfn.IFS(C8506&lt;25,"18-24", C8506&lt;=35,"25-35", C8506&lt;=50,"36-50",TRUE,"50+")</f>
        <v>36-50</v>
      </c>
      <c r="Q8506" t="str">
        <f t="shared" si="924"/>
        <v>new</v>
      </c>
      <c r="R8506" t="str">
        <f t="shared" si="925"/>
        <v>high value</v>
      </c>
      <c r="S8506" t="str">
        <f t="shared" si="926"/>
        <v>Low</v>
      </c>
      <c r="T8506" t="str">
        <f t="shared" si="927"/>
        <v>Aug</v>
      </c>
      <c r="U8506">
        <f t="shared" si="928"/>
        <v>2023</v>
      </c>
      <c r="V8506" t="str">
        <f t="shared" si="929"/>
        <v>5-10</v>
      </c>
      <c r="W8506" t="str">
        <f t="shared" si="930"/>
        <v>Slow</v>
      </c>
    </row>
    <row r="8507" spans="1:23" x14ac:dyDescent="0.3">
      <c r="A8507">
        <v>608506</v>
      </c>
      <c r="B8507">
        <v>18233</v>
      </c>
      <c r="C8507">
        <v>52</v>
      </c>
      <c r="D8507" t="s">
        <v>4</v>
      </c>
      <c r="E8507" t="s">
        <v>16</v>
      </c>
      <c r="F8507" t="s">
        <v>24</v>
      </c>
      <c r="G8507" t="s">
        <v>25</v>
      </c>
      <c r="H8507" s="1">
        <v>44809</v>
      </c>
      <c r="I8507" t="s">
        <v>34</v>
      </c>
      <c r="J8507">
        <v>49</v>
      </c>
      <c r="K8507">
        <v>12.2</v>
      </c>
      <c r="L8507">
        <v>1367.79</v>
      </c>
      <c r="M8507">
        <v>34.020000000000003</v>
      </c>
      <c r="N8507" t="s">
        <v>50</v>
      </c>
      <c r="O8507">
        <v>2</v>
      </c>
      <c r="P8507" t="str" cm="1">
        <f t="array" ref="P8507">_xlfn.IFS(C8507&lt;25,"18-24", C8507&lt;=35,"25-35", C8507&lt;=50,"36-50",TRUE,"50+")</f>
        <v>50+</v>
      </c>
      <c r="Q8507" t="str">
        <f t="shared" si="924"/>
        <v>new</v>
      </c>
      <c r="R8507" t="str">
        <f t="shared" si="925"/>
        <v>high value</v>
      </c>
      <c r="S8507" t="str">
        <f t="shared" si="926"/>
        <v>Low</v>
      </c>
      <c r="T8507" t="str">
        <f t="shared" si="927"/>
        <v>Sep</v>
      </c>
      <c r="U8507">
        <f t="shared" si="928"/>
        <v>2022</v>
      </c>
      <c r="V8507" t="str">
        <f t="shared" si="929"/>
        <v>10-15</v>
      </c>
      <c r="W8507" t="str">
        <f t="shared" si="930"/>
        <v>Slow</v>
      </c>
    </row>
    <row r="8508" spans="1:23" x14ac:dyDescent="0.3">
      <c r="A8508">
        <v>608507</v>
      </c>
      <c r="B8508">
        <v>40851</v>
      </c>
      <c r="C8508">
        <v>41</v>
      </c>
      <c r="D8508" t="s">
        <v>4</v>
      </c>
      <c r="E8508" t="s">
        <v>8</v>
      </c>
      <c r="F8508" t="s">
        <v>32</v>
      </c>
      <c r="G8508" t="s">
        <v>25</v>
      </c>
      <c r="H8508" s="1">
        <v>44649</v>
      </c>
      <c r="I8508" t="s">
        <v>33</v>
      </c>
      <c r="J8508">
        <v>84</v>
      </c>
      <c r="K8508">
        <v>6.8</v>
      </c>
      <c r="L8508">
        <v>1217.05</v>
      </c>
      <c r="M8508">
        <v>24.7</v>
      </c>
      <c r="N8508" t="s">
        <v>48</v>
      </c>
      <c r="O8508">
        <v>4</v>
      </c>
      <c r="P8508" t="str" cm="1">
        <f t="array" ref="P8508">_xlfn.IFS(C8508&lt;25,"18-24", C8508&lt;=35,"25-35", C8508&lt;=50,"36-50",TRUE,"50+")</f>
        <v>36-50</v>
      </c>
      <c r="Q8508" t="str">
        <f t="shared" si="924"/>
        <v>repeat</v>
      </c>
      <c r="R8508" t="str">
        <f t="shared" si="925"/>
        <v>high value</v>
      </c>
      <c r="S8508" t="str">
        <f t="shared" si="926"/>
        <v>medium</v>
      </c>
      <c r="T8508" t="str">
        <f t="shared" si="927"/>
        <v>Mar</v>
      </c>
      <c r="U8508">
        <f t="shared" si="928"/>
        <v>2022</v>
      </c>
      <c r="V8508" t="str">
        <f t="shared" si="929"/>
        <v>5-10</v>
      </c>
      <c r="W8508" t="str">
        <f t="shared" si="930"/>
        <v>Slow</v>
      </c>
    </row>
    <row r="8509" spans="1:23" x14ac:dyDescent="0.3">
      <c r="A8509">
        <v>608508</v>
      </c>
      <c r="B8509">
        <v>58830</v>
      </c>
      <c r="C8509">
        <v>21</v>
      </c>
      <c r="D8509" t="s">
        <v>4</v>
      </c>
      <c r="E8509" t="s">
        <v>15</v>
      </c>
      <c r="F8509" t="s">
        <v>18</v>
      </c>
      <c r="G8509" t="s">
        <v>23</v>
      </c>
      <c r="H8509" s="1">
        <v>44994</v>
      </c>
      <c r="I8509" t="s">
        <v>33</v>
      </c>
      <c r="J8509">
        <v>75</v>
      </c>
      <c r="K8509">
        <v>2.2999999999999998</v>
      </c>
      <c r="L8509">
        <v>1430.35</v>
      </c>
      <c r="M8509">
        <v>119.84</v>
      </c>
      <c r="N8509" t="s">
        <v>48</v>
      </c>
      <c r="O8509">
        <v>3</v>
      </c>
      <c r="P8509" t="str" cm="1">
        <f t="array" ref="P8509">_xlfn.IFS(C8509&lt;25,"18-24", C8509&lt;=35,"25-35", C8509&lt;=50,"36-50",TRUE,"50+")</f>
        <v>18-24</v>
      </c>
      <c r="Q8509" t="str">
        <f t="shared" si="924"/>
        <v>new</v>
      </c>
      <c r="R8509" t="str">
        <f t="shared" si="925"/>
        <v>high value</v>
      </c>
      <c r="S8509" t="str">
        <f t="shared" si="926"/>
        <v>medium</v>
      </c>
      <c r="T8509" t="str">
        <f t="shared" si="927"/>
        <v>Mar</v>
      </c>
      <c r="U8509">
        <f t="shared" si="928"/>
        <v>2023</v>
      </c>
      <c r="V8509" t="str">
        <f t="shared" si="929"/>
        <v>0-5</v>
      </c>
      <c r="W8509" t="str">
        <f t="shared" si="930"/>
        <v>Slow</v>
      </c>
    </row>
    <row r="8510" spans="1:23" x14ac:dyDescent="0.3">
      <c r="A8510">
        <v>608509</v>
      </c>
      <c r="B8510">
        <v>63033</v>
      </c>
      <c r="C8510">
        <v>57</v>
      </c>
      <c r="D8510" t="s">
        <v>7</v>
      </c>
      <c r="E8510" t="s">
        <v>15</v>
      </c>
      <c r="F8510" t="s">
        <v>22</v>
      </c>
      <c r="G8510" t="s">
        <v>27</v>
      </c>
      <c r="H8510" s="1">
        <v>45553</v>
      </c>
      <c r="I8510" t="s">
        <v>33</v>
      </c>
      <c r="J8510">
        <v>58</v>
      </c>
      <c r="K8510">
        <v>6.6</v>
      </c>
      <c r="L8510">
        <v>847.56</v>
      </c>
      <c r="M8510">
        <v>111.93</v>
      </c>
      <c r="N8510" t="s">
        <v>48</v>
      </c>
      <c r="O8510">
        <v>4</v>
      </c>
      <c r="P8510" t="str" cm="1">
        <f t="array" ref="P8510">_xlfn.IFS(C8510&lt;25,"18-24", C8510&lt;=35,"25-35", C8510&lt;=50,"36-50",TRUE,"50+")</f>
        <v>50+</v>
      </c>
      <c r="Q8510" t="str">
        <f t="shared" si="924"/>
        <v>new</v>
      </c>
      <c r="R8510" t="str">
        <f t="shared" si="925"/>
        <v>high value</v>
      </c>
      <c r="S8510" t="str">
        <f t="shared" si="926"/>
        <v>medium</v>
      </c>
      <c r="T8510" t="str">
        <f t="shared" si="927"/>
        <v>Sep</v>
      </c>
      <c r="U8510">
        <f t="shared" si="928"/>
        <v>2024</v>
      </c>
      <c r="V8510" t="str">
        <f t="shared" si="929"/>
        <v>5-10</v>
      </c>
      <c r="W8510" t="str">
        <f t="shared" si="930"/>
        <v>Slow</v>
      </c>
    </row>
    <row r="8511" spans="1:23" x14ac:dyDescent="0.3">
      <c r="A8511">
        <v>608510</v>
      </c>
      <c r="B8511">
        <v>95923</v>
      </c>
      <c r="C8511">
        <v>59</v>
      </c>
      <c r="D8511" t="s">
        <v>7</v>
      </c>
      <c r="E8511" t="s">
        <v>5</v>
      </c>
      <c r="F8511" t="s">
        <v>22</v>
      </c>
      <c r="G8511" t="s">
        <v>27</v>
      </c>
      <c r="H8511" s="1">
        <v>45011</v>
      </c>
      <c r="I8511" t="s">
        <v>34</v>
      </c>
      <c r="J8511">
        <v>71</v>
      </c>
      <c r="K8511">
        <v>5</v>
      </c>
      <c r="L8511">
        <v>435.09</v>
      </c>
      <c r="M8511">
        <v>62.36</v>
      </c>
      <c r="N8511" t="s">
        <v>47</v>
      </c>
      <c r="O8511">
        <v>5</v>
      </c>
      <c r="P8511" t="str" cm="1">
        <f t="array" ref="P8511">_xlfn.IFS(C8511&lt;25,"18-24", C8511&lt;=35,"25-35", C8511&lt;=50,"36-50",TRUE,"50+")</f>
        <v>50+</v>
      </c>
      <c r="Q8511" t="str">
        <f t="shared" si="924"/>
        <v>new</v>
      </c>
      <c r="R8511" t="str">
        <f t="shared" si="925"/>
        <v>medium</v>
      </c>
      <c r="S8511" t="str">
        <f t="shared" si="926"/>
        <v>High</v>
      </c>
      <c r="T8511" t="str">
        <f t="shared" si="927"/>
        <v>Mar</v>
      </c>
      <c r="U8511">
        <f t="shared" si="928"/>
        <v>2023</v>
      </c>
      <c r="V8511" t="str">
        <f t="shared" si="929"/>
        <v>0-5</v>
      </c>
      <c r="W8511" t="str">
        <f t="shared" si="930"/>
        <v>Slow</v>
      </c>
    </row>
    <row r="8512" spans="1:23" x14ac:dyDescent="0.3">
      <c r="A8512">
        <v>608511</v>
      </c>
      <c r="B8512">
        <v>56919</v>
      </c>
      <c r="C8512">
        <v>58</v>
      </c>
      <c r="D8512" t="s">
        <v>4</v>
      </c>
      <c r="E8512" t="s">
        <v>11</v>
      </c>
      <c r="F8512" t="s">
        <v>24</v>
      </c>
      <c r="G8512" t="s">
        <v>23</v>
      </c>
      <c r="H8512" s="1">
        <v>44630</v>
      </c>
      <c r="I8512" t="s">
        <v>34</v>
      </c>
      <c r="J8512">
        <v>82</v>
      </c>
      <c r="K8512">
        <v>10.1</v>
      </c>
      <c r="L8512">
        <v>411.97</v>
      </c>
      <c r="M8512">
        <v>109.86</v>
      </c>
      <c r="N8512" t="s">
        <v>48</v>
      </c>
      <c r="O8512">
        <v>2</v>
      </c>
      <c r="P8512" t="str" cm="1">
        <f t="array" ref="P8512">_xlfn.IFS(C8512&lt;25,"18-24", C8512&lt;=35,"25-35", C8512&lt;=50,"36-50",TRUE,"50+")</f>
        <v>50+</v>
      </c>
      <c r="Q8512" t="str">
        <f t="shared" si="924"/>
        <v>repeat</v>
      </c>
      <c r="R8512" t="str">
        <f t="shared" si="925"/>
        <v>medium</v>
      </c>
      <c r="S8512" t="str">
        <f t="shared" si="926"/>
        <v>Low</v>
      </c>
      <c r="T8512" t="str">
        <f t="shared" si="927"/>
        <v>Mar</v>
      </c>
      <c r="U8512">
        <f t="shared" si="928"/>
        <v>2022</v>
      </c>
      <c r="V8512" t="str">
        <f t="shared" si="929"/>
        <v>10-15</v>
      </c>
      <c r="W8512" t="str">
        <f t="shared" si="930"/>
        <v>Slow</v>
      </c>
    </row>
    <row r="8513" spans="1:23" x14ac:dyDescent="0.3">
      <c r="A8513">
        <v>608512</v>
      </c>
      <c r="B8513">
        <v>56868</v>
      </c>
      <c r="C8513">
        <v>21</v>
      </c>
      <c r="D8513" t="s">
        <v>7</v>
      </c>
      <c r="E8513" t="s">
        <v>15</v>
      </c>
      <c r="F8513" t="s">
        <v>22</v>
      </c>
      <c r="G8513" t="s">
        <v>23</v>
      </c>
      <c r="H8513" s="1">
        <v>45083</v>
      </c>
      <c r="I8513" t="s">
        <v>34</v>
      </c>
      <c r="J8513">
        <v>59</v>
      </c>
      <c r="K8513">
        <v>11.6</v>
      </c>
      <c r="L8513">
        <v>1274.3599999999999</v>
      </c>
      <c r="M8513">
        <v>47.15</v>
      </c>
      <c r="N8513" t="s">
        <v>49</v>
      </c>
      <c r="O8513">
        <v>1</v>
      </c>
      <c r="P8513" t="str" cm="1">
        <f t="array" ref="P8513">_xlfn.IFS(C8513&lt;25,"18-24", C8513&lt;=35,"25-35", C8513&lt;=50,"36-50",TRUE,"50+")</f>
        <v>18-24</v>
      </c>
      <c r="Q8513" t="str">
        <f t="shared" si="924"/>
        <v>new</v>
      </c>
      <c r="R8513" t="str">
        <f t="shared" si="925"/>
        <v>high value</v>
      </c>
      <c r="S8513" t="str">
        <f t="shared" si="926"/>
        <v>Low</v>
      </c>
      <c r="T8513" t="str">
        <f t="shared" si="927"/>
        <v>Jun</v>
      </c>
      <c r="U8513">
        <f t="shared" si="928"/>
        <v>2023</v>
      </c>
      <c r="V8513" t="str">
        <f t="shared" si="929"/>
        <v>10-15</v>
      </c>
      <c r="W8513" t="str">
        <f t="shared" si="930"/>
        <v>Slow</v>
      </c>
    </row>
    <row r="8514" spans="1:23" x14ac:dyDescent="0.3">
      <c r="A8514">
        <v>608513</v>
      </c>
      <c r="B8514">
        <v>99051</v>
      </c>
      <c r="C8514">
        <v>38</v>
      </c>
      <c r="D8514" t="s">
        <v>7</v>
      </c>
      <c r="E8514" t="s">
        <v>5</v>
      </c>
      <c r="F8514" t="s">
        <v>18</v>
      </c>
      <c r="G8514" t="s">
        <v>29</v>
      </c>
      <c r="H8514" s="1">
        <v>44966</v>
      </c>
      <c r="I8514" t="s">
        <v>33</v>
      </c>
      <c r="J8514">
        <v>83</v>
      </c>
      <c r="K8514">
        <v>9.9</v>
      </c>
      <c r="L8514">
        <v>1054.47</v>
      </c>
      <c r="M8514">
        <v>99.95</v>
      </c>
      <c r="N8514" t="s">
        <v>47</v>
      </c>
      <c r="O8514">
        <v>4</v>
      </c>
      <c r="P8514" t="str" cm="1">
        <f t="array" ref="P8514">_xlfn.IFS(C8514&lt;25,"18-24", C8514&lt;=35,"25-35", C8514&lt;=50,"36-50",TRUE,"50+")</f>
        <v>36-50</v>
      </c>
      <c r="Q8514" t="str">
        <f t="shared" si="924"/>
        <v>new</v>
      </c>
      <c r="R8514" t="str">
        <f t="shared" si="925"/>
        <v>high value</v>
      </c>
      <c r="S8514" t="str">
        <f t="shared" si="926"/>
        <v>medium</v>
      </c>
      <c r="T8514" t="str">
        <f t="shared" si="927"/>
        <v>Feb</v>
      </c>
      <c r="U8514">
        <f t="shared" si="928"/>
        <v>2023</v>
      </c>
      <c r="V8514" t="str">
        <f t="shared" si="929"/>
        <v>5-10</v>
      </c>
      <c r="W8514" t="str">
        <f t="shared" si="930"/>
        <v>Slow</v>
      </c>
    </row>
    <row r="8515" spans="1:23" x14ac:dyDescent="0.3">
      <c r="A8515">
        <v>608514</v>
      </c>
      <c r="B8515">
        <v>11585</v>
      </c>
      <c r="C8515">
        <v>28</v>
      </c>
      <c r="D8515" t="s">
        <v>7</v>
      </c>
      <c r="E8515" t="s">
        <v>16</v>
      </c>
      <c r="F8515" t="s">
        <v>22</v>
      </c>
      <c r="G8515" t="s">
        <v>25</v>
      </c>
      <c r="H8515" s="1">
        <v>44856</v>
      </c>
      <c r="I8515" t="s">
        <v>34</v>
      </c>
      <c r="J8515">
        <v>33</v>
      </c>
      <c r="K8515">
        <v>7.9</v>
      </c>
      <c r="L8515">
        <v>464.06</v>
      </c>
      <c r="M8515">
        <v>119.04</v>
      </c>
      <c r="N8515" t="s">
        <v>49</v>
      </c>
      <c r="O8515">
        <v>2</v>
      </c>
      <c r="P8515" t="str" cm="1">
        <f t="array" ref="P8515">_xlfn.IFS(C8515&lt;25,"18-24", C8515&lt;=35,"25-35", C8515&lt;=50,"36-50",TRUE,"50+")</f>
        <v>25-35</v>
      </c>
      <c r="Q8515" t="str">
        <f t="shared" ref="Q8515:Q8578" si="931">IF(COUNTIF($B:$B,B8515)&gt;1,"repeat","new")</f>
        <v>new</v>
      </c>
      <c r="R8515" t="str">
        <f t="shared" ref="R8515:R8578" si="932">IF(L8515&gt;500,"high value",IF( L8515&gt;250,"medium","low"))</f>
        <v>medium</v>
      </c>
      <c r="S8515" t="str">
        <f t="shared" ref="S8515:S8578" si="933">IF(O8515&lt;=2,"Low",IF(O8515&lt;=4,"medium","High"))</f>
        <v>Low</v>
      </c>
      <c r="T8515" t="str">
        <f t="shared" ref="T8515:T8578" si="934">TEXT(H8515,"MMM")</f>
        <v>Oct</v>
      </c>
      <c r="U8515">
        <f t="shared" ref="U8515:U8578" si="935">YEAR(H8515)</f>
        <v>2022</v>
      </c>
      <c r="V8515" t="str">
        <f t="shared" ref="V8515:V8578" si="936">IF(K8515&lt;=5,"0-5",IF(K8515&lt;=10,"5-10",IF(K8515&lt;=15,"10-15","15+")))</f>
        <v>5-10</v>
      </c>
      <c r="W8515" t="str">
        <f t="shared" ref="W8515:W8578" si="937">IF(J8515&lt;=30,"Fast",IF(J8515&lt;=45,"Medium","Slow"))</f>
        <v>Medium</v>
      </c>
    </row>
    <row r="8516" spans="1:23" x14ac:dyDescent="0.3">
      <c r="A8516">
        <v>608515</v>
      </c>
      <c r="B8516">
        <v>41346</v>
      </c>
      <c r="C8516">
        <v>40</v>
      </c>
      <c r="D8516" t="s">
        <v>4</v>
      </c>
      <c r="E8516" t="s">
        <v>16</v>
      </c>
      <c r="F8516" t="s">
        <v>30</v>
      </c>
      <c r="G8516" t="s">
        <v>29</v>
      </c>
      <c r="H8516" s="1">
        <v>44829</v>
      </c>
      <c r="I8516" t="s">
        <v>33</v>
      </c>
      <c r="J8516">
        <v>78</v>
      </c>
      <c r="K8516">
        <v>3.2</v>
      </c>
      <c r="L8516">
        <v>1262.79</v>
      </c>
      <c r="M8516">
        <v>80.34</v>
      </c>
      <c r="N8516" t="s">
        <v>49</v>
      </c>
      <c r="O8516">
        <v>1</v>
      </c>
      <c r="P8516" t="str" cm="1">
        <f t="array" ref="P8516">_xlfn.IFS(C8516&lt;25,"18-24", C8516&lt;=35,"25-35", C8516&lt;=50,"36-50",TRUE,"50+")</f>
        <v>36-50</v>
      </c>
      <c r="Q8516" t="str">
        <f t="shared" si="931"/>
        <v>new</v>
      </c>
      <c r="R8516" t="str">
        <f t="shared" si="932"/>
        <v>high value</v>
      </c>
      <c r="S8516" t="str">
        <f t="shared" si="933"/>
        <v>Low</v>
      </c>
      <c r="T8516" t="str">
        <f t="shared" si="934"/>
        <v>Sep</v>
      </c>
      <c r="U8516">
        <f t="shared" si="935"/>
        <v>2022</v>
      </c>
      <c r="V8516" t="str">
        <f t="shared" si="936"/>
        <v>0-5</v>
      </c>
      <c r="W8516" t="str">
        <f t="shared" si="937"/>
        <v>Slow</v>
      </c>
    </row>
    <row r="8517" spans="1:23" x14ac:dyDescent="0.3">
      <c r="A8517">
        <v>608516</v>
      </c>
      <c r="B8517">
        <v>51859</v>
      </c>
      <c r="C8517">
        <v>59</v>
      </c>
      <c r="D8517" t="s">
        <v>7</v>
      </c>
      <c r="E8517" t="s">
        <v>13</v>
      </c>
      <c r="F8517" t="s">
        <v>19</v>
      </c>
      <c r="G8517" t="s">
        <v>27</v>
      </c>
      <c r="H8517" s="1">
        <v>45129</v>
      </c>
      <c r="I8517" t="s">
        <v>34</v>
      </c>
      <c r="J8517">
        <v>31</v>
      </c>
      <c r="K8517">
        <v>6.4</v>
      </c>
      <c r="L8517">
        <v>769.97</v>
      </c>
      <c r="M8517">
        <v>116.93</v>
      </c>
      <c r="N8517" t="s">
        <v>50</v>
      </c>
      <c r="O8517">
        <v>2</v>
      </c>
      <c r="P8517" t="str" cm="1">
        <f t="array" ref="P8517">_xlfn.IFS(C8517&lt;25,"18-24", C8517&lt;=35,"25-35", C8517&lt;=50,"36-50",TRUE,"50+")</f>
        <v>50+</v>
      </c>
      <c r="Q8517" t="str">
        <f t="shared" si="931"/>
        <v>new</v>
      </c>
      <c r="R8517" t="str">
        <f t="shared" si="932"/>
        <v>high value</v>
      </c>
      <c r="S8517" t="str">
        <f t="shared" si="933"/>
        <v>Low</v>
      </c>
      <c r="T8517" t="str">
        <f t="shared" si="934"/>
        <v>Jul</v>
      </c>
      <c r="U8517">
        <f t="shared" si="935"/>
        <v>2023</v>
      </c>
      <c r="V8517" t="str">
        <f t="shared" si="936"/>
        <v>5-10</v>
      </c>
      <c r="W8517" t="str">
        <f t="shared" si="937"/>
        <v>Medium</v>
      </c>
    </row>
    <row r="8518" spans="1:23" x14ac:dyDescent="0.3">
      <c r="A8518">
        <v>608517</v>
      </c>
      <c r="B8518">
        <v>27582</v>
      </c>
      <c r="C8518">
        <v>31</v>
      </c>
      <c r="D8518" t="s">
        <v>4</v>
      </c>
      <c r="E8518" t="s">
        <v>8</v>
      </c>
      <c r="F8518" t="s">
        <v>22</v>
      </c>
      <c r="G8518" t="s">
        <v>23</v>
      </c>
      <c r="H8518" s="1">
        <v>44620</v>
      </c>
      <c r="I8518" t="s">
        <v>34</v>
      </c>
      <c r="J8518">
        <v>22</v>
      </c>
      <c r="K8518">
        <v>3.3</v>
      </c>
      <c r="L8518">
        <v>893.11</v>
      </c>
      <c r="M8518">
        <v>38.200000000000003</v>
      </c>
      <c r="N8518" t="s">
        <v>49</v>
      </c>
      <c r="O8518">
        <v>1</v>
      </c>
      <c r="P8518" t="str" cm="1">
        <f t="array" ref="P8518">_xlfn.IFS(C8518&lt;25,"18-24", C8518&lt;=35,"25-35", C8518&lt;=50,"36-50",TRUE,"50+")</f>
        <v>25-35</v>
      </c>
      <c r="Q8518" t="str">
        <f t="shared" si="931"/>
        <v>repeat</v>
      </c>
      <c r="R8518" t="str">
        <f t="shared" si="932"/>
        <v>high value</v>
      </c>
      <c r="S8518" t="str">
        <f t="shared" si="933"/>
        <v>Low</v>
      </c>
      <c r="T8518" t="str">
        <f t="shared" si="934"/>
        <v>Feb</v>
      </c>
      <c r="U8518">
        <f t="shared" si="935"/>
        <v>2022</v>
      </c>
      <c r="V8518" t="str">
        <f t="shared" si="936"/>
        <v>0-5</v>
      </c>
      <c r="W8518" t="str">
        <f t="shared" si="937"/>
        <v>Fast</v>
      </c>
    </row>
    <row r="8519" spans="1:23" x14ac:dyDescent="0.3">
      <c r="A8519">
        <v>608518</v>
      </c>
      <c r="B8519">
        <v>25990</v>
      </c>
      <c r="C8519">
        <v>28</v>
      </c>
      <c r="D8519" t="s">
        <v>4</v>
      </c>
      <c r="E8519" t="s">
        <v>16</v>
      </c>
      <c r="F8519" t="s">
        <v>22</v>
      </c>
      <c r="G8519" t="s">
        <v>25</v>
      </c>
      <c r="H8519" s="1">
        <v>44564</v>
      </c>
      <c r="I8519" t="s">
        <v>33</v>
      </c>
      <c r="J8519">
        <v>53</v>
      </c>
      <c r="K8519">
        <v>4.8</v>
      </c>
      <c r="L8519">
        <v>1157.3699999999999</v>
      </c>
      <c r="M8519">
        <v>67.42</v>
      </c>
      <c r="N8519" t="s">
        <v>49</v>
      </c>
      <c r="O8519">
        <v>4</v>
      </c>
      <c r="P8519" t="str" cm="1">
        <f t="array" ref="P8519">_xlfn.IFS(C8519&lt;25,"18-24", C8519&lt;=35,"25-35", C8519&lt;=50,"36-50",TRUE,"50+")</f>
        <v>25-35</v>
      </c>
      <c r="Q8519" t="str">
        <f t="shared" si="931"/>
        <v>new</v>
      </c>
      <c r="R8519" t="str">
        <f t="shared" si="932"/>
        <v>high value</v>
      </c>
      <c r="S8519" t="str">
        <f t="shared" si="933"/>
        <v>medium</v>
      </c>
      <c r="T8519" t="str">
        <f t="shared" si="934"/>
        <v>Jan</v>
      </c>
      <c r="U8519">
        <f t="shared" si="935"/>
        <v>2022</v>
      </c>
      <c r="V8519" t="str">
        <f t="shared" si="936"/>
        <v>0-5</v>
      </c>
      <c r="W8519" t="str">
        <f t="shared" si="937"/>
        <v>Slow</v>
      </c>
    </row>
    <row r="8520" spans="1:23" x14ac:dyDescent="0.3">
      <c r="A8520">
        <v>608519</v>
      </c>
      <c r="B8520">
        <v>80056</v>
      </c>
      <c r="C8520">
        <v>26</v>
      </c>
      <c r="D8520" t="s">
        <v>4</v>
      </c>
      <c r="E8520" t="s">
        <v>5</v>
      </c>
      <c r="F8520" t="s">
        <v>19</v>
      </c>
      <c r="G8520" t="s">
        <v>23</v>
      </c>
      <c r="H8520" s="1">
        <v>45463</v>
      </c>
      <c r="I8520" t="s">
        <v>34</v>
      </c>
      <c r="J8520">
        <v>42</v>
      </c>
      <c r="K8520">
        <v>3.6</v>
      </c>
      <c r="L8520">
        <v>1066.51</v>
      </c>
      <c r="M8520">
        <v>46.03</v>
      </c>
      <c r="N8520" t="s">
        <v>49</v>
      </c>
      <c r="O8520">
        <v>2</v>
      </c>
      <c r="P8520" t="str" cm="1">
        <f t="array" ref="P8520">_xlfn.IFS(C8520&lt;25,"18-24", C8520&lt;=35,"25-35", C8520&lt;=50,"36-50",TRUE,"50+")</f>
        <v>25-35</v>
      </c>
      <c r="Q8520" t="str">
        <f t="shared" si="931"/>
        <v>new</v>
      </c>
      <c r="R8520" t="str">
        <f t="shared" si="932"/>
        <v>high value</v>
      </c>
      <c r="S8520" t="str">
        <f t="shared" si="933"/>
        <v>Low</v>
      </c>
      <c r="T8520" t="str">
        <f t="shared" si="934"/>
        <v>Jun</v>
      </c>
      <c r="U8520">
        <f t="shared" si="935"/>
        <v>2024</v>
      </c>
      <c r="V8520" t="str">
        <f t="shared" si="936"/>
        <v>0-5</v>
      </c>
      <c r="W8520" t="str">
        <f t="shared" si="937"/>
        <v>Medium</v>
      </c>
    </row>
    <row r="8521" spans="1:23" x14ac:dyDescent="0.3">
      <c r="A8521">
        <v>608520</v>
      </c>
      <c r="B8521">
        <v>85045</v>
      </c>
      <c r="C8521">
        <v>42</v>
      </c>
      <c r="D8521" t="s">
        <v>4</v>
      </c>
      <c r="E8521" t="s">
        <v>5</v>
      </c>
      <c r="F8521" t="s">
        <v>28</v>
      </c>
      <c r="G8521" t="s">
        <v>25</v>
      </c>
      <c r="H8521" s="1">
        <v>45215</v>
      </c>
      <c r="I8521" t="s">
        <v>34</v>
      </c>
      <c r="J8521">
        <v>42</v>
      </c>
      <c r="K8521">
        <v>6.8</v>
      </c>
      <c r="L8521">
        <v>618.46</v>
      </c>
      <c r="M8521">
        <v>26.41</v>
      </c>
      <c r="N8521" t="s">
        <v>47</v>
      </c>
      <c r="O8521">
        <v>5</v>
      </c>
      <c r="P8521" t="str" cm="1">
        <f t="array" ref="P8521">_xlfn.IFS(C8521&lt;25,"18-24", C8521&lt;=35,"25-35", C8521&lt;=50,"36-50",TRUE,"50+")</f>
        <v>36-50</v>
      </c>
      <c r="Q8521" t="str">
        <f t="shared" si="931"/>
        <v>repeat</v>
      </c>
      <c r="R8521" t="str">
        <f t="shared" si="932"/>
        <v>high value</v>
      </c>
      <c r="S8521" t="str">
        <f t="shared" si="933"/>
        <v>High</v>
      </c>
      <c r="T8521" t="str">
        <f t="shared" si="934"/>
        <v>Oct</v>
      </c>
      <c r="U8521">
        <f t="shared" si="935"/>
        <v>2023</v>
      </c>
      <c r="V8521" t="str">
        <f t="shared" si="936"/>
        <v>5-10</v>
      </c>
      <c r="W8521" t="str">
        <f t="shared" si="937"/>
        <v>Medium</v>
      </c>
    </row>
    <row r="8522" spans="1:23" x14ac:dyDescent="0.3">
      <c r="A8522">
        <v>608521</v>
      </c>
      <c r="B8522">
        <v>29578</v>
      </c>
      <c r="C8522">
        <v>31</v>
      </c>
      <c r="D8522" t="s">
        <v>4</v>
      </c>
      <c r="E8522" t="s">
        <v>8</v>
      </c>
      <c r="F8522" t="s">
        <v>19</v>
      </c>
      <c r="G8522" t="s">
        <v>25</v>
      </c>
      <c r="H8522" s="1">
        <v>45137</v>
      </c>
      <c r="I8522" t="s">
        <v>34</v>
      </c>
      <c r="J8522">
        <v>75</v>
      </c>
      <c r="K8522">
        <v>9.9</v>
      </c>
      <c r="L8522">
        <v>935.29</v>
      </c>
      <c r="M8522">
        <v>91.58</v>
      </c>
      <c r="N8522" t="s">
        <v>50</v>
      </c>
      <c r="O8522">
        <v>1</v>
      </c>
      <c r="P8522" t="str" cm="1">
        <f t="array" ref="P8522">_xlfn.IFS(C8522&lt;25,"18-24", C8522&lt;=35,"25-35", C8522&lt;=50,"36-50",TRUE,"50+")</f>
        <v>25-35</v>
      </c>
      <c r="Q8522" t="str">
        <f t="shared" si="931"/>
        <v>new</v>
      </c>
      <c r="R8522" t="str">
        <f t="shared" si="932"/>
        <v>high value</v>
      </c>
      <c r="S8522" t="str">
        <f t="shared" si="933"/>
        <v>Low</v>
      </c>
      <c r="T8522" t="str">
        <f t="shared" si="934"/>
        <v>Jul</v>
      </c>
      <c r="U8522">
        <f t="shared" si="935"/>
        <v>2023</v>
      </c>
      <c r="V8522" t="str">
        <f t="shared" si="936"/>
        <v>5-10</v>
      </c>
      <c r="W8522" t="str">
        <f t="shared" si="937"/>
        <v>Slow</v>
      </c>
    </row>
    <row r="8523" spans="1:23" x14ac:dyDescent="0.3">
      <c r="A8523">
        <v>608522</v>
      </c>
      <c r="B8523">
        <v>89495</v>
      </c>
      <c r="C8523">
        <v>54</v>
      </c>
      <c r="D8523" t="s">
        <v>4</v>
      </c>
      <c r="E8523" t="s">
        <v>13</v>
      </c>
      <c r="F8523" t="s">
        <v>22</v>
      </c>
      <c r="G8523" t="s">
        <v>27</v>
      </c>
      <c r="H8523" s="1">
        <v>44852</v>
      </c>
      <c r="I8523" t="s">
        <v>34</v>
      </c>
      <c r="J8523">
        <v>85</v>
      </c>
      <c r="K8523">
        <v>12</v>
      </c>
      <c r="L8523">
        <v>1205.75</v>
      </c>
      <c r="M8523">
        <v>56.91</v>
      </c>
      <c r="N8523" t="s">
        <v>49</v>
      </c>
      <c r="O8523">
        <v>2</v>
      </c>
      <c r="P8523" t="str" cm="1">
        <f t="array" ref="P8523">_xlfn.IFS(C8523&lt;25,"18-24", C8523&lt;=35,"25-35", C8523&lt;=50,"36-50",TRUE,"50+")</f>
        <v>50+</v>
      </c>
      <c r="Q8523" t="str">
        <f t="shared" si="931"/>
        <v>repeat</v>
      </c>
      <c r="R8523" t="str">
        <f t="shared" si="932"/>
        <v>high value</v>
      </c>
      <c r="S8523" t="str">
        <f t="shared" si="933"/>
        <v>Low</v>
      </c>
      <c r="T8523" t="str">
        <f t="shared" si="934"/>
        <v>Oct</v>
      </c>
      <c r="U8523">
        <f t="shared" si="935"/>
        <v>2022</v>
      </c>
      <c r="V8523" t="str">
        <f t="shared" si="936"/>
        <v>10-15</v>
      </c>
      <c r="W8523" t="str">
        <f t="shared" si="937"/>
        <v>Slow</v>
      </c>
    </row>
    <row r="8524" spans="1:23" x14ac:dyDescent="0.3">
      <c r="A8524">
        <v>608523</v>
      </c>
      <c r="B8524">
        <v>63577</v>
      </c>
      <c r="C8524">
        <v>18</v>
      </c>
      <c r="D8524" t="s">
        <v>4</v>
      </c>
      <c r="E8524" t="s">
        <v>8</v>
      </c>
      <c r="F8524" t="s">
        <v>28</v>
      </c>
      <c r="G8524" t="s">
        <v>23</v>
      </c>
      <c r="H8524" s="1">
        <v>44635</v>
      </c>
      <c r="I8524" t="s">
        <v>34</v>
      </c>
      <c r="J8524">
        <v>21</v>
      </c>
      <c r="K8524">
        <v>3.2</v>
      </c>
      <c r="L8524">
        <v>1123.3699999999999</v>
      </c>
      <c r="M8524">
        <v>74.489999999999995</v>
      </c>
      <c r="N8524" t="s">
        <v>47</v>
      </c>
      <c r="O8524">
        <v>2</v>
      </c>
      <c r="P8524" t="str" cm="1">
        <f t="array" ref="P8524">_xlfn.IFS(C8524&lt;25,"18-24", C8524&lt;=35,"25-35", C8524&lt;=50,"36-50",TRUE,"50+")</f>
        <v>18-24</v>
      </c>
      <c r="Q8524" t="str">
        <f t="shared" si="931"/>
        <v>new</v>
      </c>
      <c r="R8524" t="str">
        <f t="shared" si="932"/>
        <v>high value</v>
      </c>
      <c r="S8524" t="str">
        <f t="shared" si="933"/>
        <v>Low</v>
      </c>
      <c r="T8524" t="str">
        <f t="shared" si="934"/>
        <v>Mar</v>
      </c>
      <c r="U8524">
        <f t="shared" si="935"/>
        <v>2022</v>
      </c>
      <c r="V8524" t="str">
        <f t="shared" si="936"/>
        <v>0-5</v>
      </c>
      <c r="W8524" t="str">
        <f t="shared" si="937"/>
        <v>Fast</v>
      </c>
    </row>
    <row r="8525" spans="1:23" x14ac:dyDescent="0.3">
      <c r="A8525">
        <v>608524</v>
      </c>
      <c r="B8525">
        <v>82974</v>
      </c>
      <c r="C8525">
        <v>64</v>
      </c>
      <c r="D8525" t="s">
        <v>4</v>
      </c>
      <c r="E8525" t="s">
        <v>5</v>
      </c>
      <c r="F8525" t="s">
        <v>28</v>
      </c>
      <c r="G8525" t="s">
        <v>21</v>
      </c>
      <c r="H8525" s="1">
        <v>44585</v>
      </c>
      <c r="I8525" t="s">
        <v>34</v>
      </c>
      <c r="J8525">
        <v>53</v>
      </c>
      <c r="K8525">
        <v>11.3</v>
      </c>
      <c r="L8525">
        <v>725.63</v>
      </c>
      <c r="M8525">
        <v>105.9</v>
      </c>
      <c r="N8525" t="s">
        <v>50</v>
      </c>
      <c r="O8525">
        <v>1</v>
      </c>
      <c r="P8525" t="str" cm="1">
        <f t="array" ref="P8525">_xlfn.IFS(C8525&lt;25,"18-24", C8525&lt;=35,"25-35", C8525&lt;=50,"36-50",TRUE,"50+")</f>
        <v>50+</v>
      </c>
      <c r="Q8525" t="str">
        <f t="shared" si="931"/>
        <v>new</v>
      </c>
      <c r="R8525" t="str">
        <f t="shared" si="932"/>
        <v>high value</v>
      </c>
      <c r="S8525" t="str">
        <f t="shared" si="933"/>
        <v>Low</v>
      </c>
      <c r="T8525" t="str">
        <f t="shared" si="934"/>
        <v>Jan</v>
      </c>
      <c r="U8525">
        <f t="shared" si="935"/>
        <v>2022</v>
      </c>
      <c r="V8525" t="str">
        <f t="shared" si="936"/>
        <v>10-15</v>
      </c>
      <c r="W8525" t="str">
        <f t="shared" si="937"/>
        <v>Slow</v>
      </c>
    </row>
    <row r="8526" spans="1:23" x14ac:dyDescent="0.3">
      <c r="A8526">
        <v>608525</v>
      </c>
      <c r="B8526">
        <v>62307</v>
      </c>
      <c r="C8526">
        <v>28</v>
      </c>
      <c r="D8526" t="s">
        <v>7</v>
      </c>
      <c r="E8526" t="s">
        <v>16</v>
      </c>
      <c r="F8526" t="s">
        <v>30</v>
      </c>
      <c r="G8526" t="s">
        <v>23</v>
      </c>
      <c r="H8526" s="1">
        <v>45245</v>
      </c>
      <c r="I8526" t="s">
        <v>34</v>
      </c>
      <c r="J8526">
        <v>65</v>
      </c>
      <c r="K8526">
        <v>4.2</v>
      </c>
      <c r="L8526">
        <v>1080.3399999999999</v>
      </c>
      <c r="M8526">
        <v>25.54</v>
      </c>
      <c r="N8526" t="s">
        <v>49</v>
      </c>
      <c r="O8526">
        <v>2</v>
      </c>
      <c r="P8526" t="str" cm="1">
        <f t="array" ref="P8526">_xlfn.IFS(C8526&lt;25,"18-24", C8526&lt;=35,"25-35", C8526&lt;=50,"36-50",TRUE,"50+")</f>
        <v>25-35</v>
      </c>
      <c r="Q8526" t="str">
        <f t="shared" si="931"/>
        <v>new</v>
      </c>
      <c r="R8526" t="str">
        <f t="shared" si="932"/>
        <v>high value</v>
      </c>
      <c r="S8526" t="str">
        <f t="shared" si="933"/>
        <v>Low</v>
      </c>
      <c r="T8526" t="str">
        <f t="shared" si="934"/>
        <v>Nov</v>
      </c>
      <c r="U8526">
        <f t="shared" si="935"/>
        <v>2023</v>
      </c>
      <c r="V8526" t="str">
        <f t="shared" si="936"/>
        <v>0-5</v>
      </c>
      <c r="W8526" t="str">
        <f t="shared" si="937"/>
        <v>Slow</v>
      </c>
    </row>
    <row r="8527" spans="1:23" x14ac:dyDescent="0.3">
      <c r="A8527">
        <v>608526</v>
      </c>
      <c r="B8527">
        <v>48377</v>
      </c>
      <c r="C8527">
        <v>59</v>
      </c>
      <c r="D8527" t="s">
        <v>4</v>
      </c>
      <c r="E8527" t="s">
        <v>15</v>
      </c>
      <c r="F8527" t="s">
        <v>19</v>
      </c>
      <c r="G8527" t="s">
        <v>27</v>
      </c>
      <c r="H8527" s="1">
        <v>44997</v>
      </c>
      <c r="I8527" t="s">
        <v>34</v>
      </c>
      <c r="J8527">
        <v>61</v>
      </c>
      <c r="K8527">
        <v>2.9</v>
      </c>
      <c r="L8527">
        <v>161.91999999999999</v>
      </c>
      <c r="M8527">
        <v>87.94</v>
      </c>
      <c r="N8527" t="s">
        <v>47</v>
      </c>
      <c r="O8527">
        <v>5</v>
      </c>
      <c r="P8527" t="str" cm="1">
        <f t="array" ref="P8527">_xlfn.IFS(C8527&lt;25,"18-24", C8527&lt;=35,"25-35", C8527&lt;=50,"36-50",TRUE,"50+")</f>
        <v>50+</v>
      </c>
      <c r="Q8527" t="str">
        <f t="shared" si="931"/>
        <v>new</v>
      </c>
      <c r="R8527" t="str">
        <f t="shared" si="932"/>
        <v>low</v>
      </c>
      <c r="S8527" t="str">
        <f t="shared" si="933"/>
        <v>High</v>
      </c>
      <c r="T8527" t="str">
        <f t="shared" si="934"/>
        <v>Mar</v>
      </c>
      <c r="U8527">
        <f t="shared" si="935"/>
        <v>2023</v>
      </c>
      <c r="V8527" t="str">
        <f t="shared" si="936"/>
        <v>0-5</v>
      </c>
      <c r="W8527" t="str">
        <f t="shared" si="937"/>
        <v>Slow</v>
      </c>
    </row>
    <row r="8528" spans="1:23" x14ac:dyDescent="0.3">
      <c r="A8528">
        <v>608527</v>
      </c>
      <c r="B8528">
        <v>86984</v>
      </c>
      <c r="C8528">
        <v>49</v>
      </c>
      <c r="D8528" t="s">
        <v>4</v>
      </c>
      <c r="E8528" t="s">
        <v>8</v>
      </c>
      <c r="F8528" t="s">
        <v>24</v>
      </c>
      <c r="G8528" t="s">
        <v>25</v>
      </c>
      <c r="H8528" s="1">
        <v>45302</v>
      </c>
      <c r="I8528" t="s">
        <v>33</v>
      </c>
      <c r="J8528">
        <v>21</v>
      </c>
      <c r="K8528">
        <v>5.7</v>
      </c>
      <c r="L8528">
        <v>625.21</v>
      </c>
      <c r="M8528">
        <v>91.86</v>
      </c>
      <c r="N8528" t="s">
        <v>47</v>
      </c>
      <c r="O8528">
        <v>5</v>
      </c>
      <c r="P8528" t="str" cm="1">
        <f t="array" ref="P8528">_xlfn.IFS(C8528&lt;25,"18-24", C8528&lt;=35,"25-35", C8528&lt;=50,"36-50",TRUE,"50+")</f>
        <v>36-50</v>
      </c>
      <c r="Q8528" t="str">
        <f t="shared" si="931"/>
        <v>new</v>
      </c>
      <c r="R8528" t="str">
        <f t="shared" si="932"/>
        <v>high value</v>
      </c>
      <c r="S8528" t="str">
        <f t="shared" si="933"/>
        <v>High</v>
      </c>
      <c r="T8528" t="str">
        <f t="shared" si="934"/>
        <v>Jan</v>
      </c>
      <c r="U8528">
        <f t="shared" si="935"/>
        <v>2024</v>
      </c>
      <c r="V8528" t="str">
        <f t="shared" si="936"/>
        <v>5-10</v>
      </c>
      <c r="W8528" t="str">
        <f t="shared" si="937"/>
        <v>Fast</v>
      </c>
    </row>
    <row r="8529" spans="1:23" x14ac:dyDescent="0.3">
      <c r="A8529">
        <v>608528</v>
      </c>
      <c r="B8529">
        <v>65256</v>
      </c>
      <c r="C8529">
        <v>53</v>
      </c>
      <c r="D8529" t="s">
        <v>4</v>
      </c>
      <c r="E8529" t="s">
        <v>8</v>
      </c>
      <c r="F8529" t="s">
        <v>30</v>
      </c>
      <c r="G8529" t="s">
        <v>25</v>
      </c>
      <c r="H8529" s="1">
        <v>44589</v>
      </c>
      <c r="I8529" t="s">
        <v>34</v>
      </c>
      <c r="J8529">
        <v>66</v>
      </c>
      <c r="K8529">
        <v>9.6</v>
      </c>
      <c r="L8529">
        <v>1011.56</v>
      </c>
      <c r="M8529">
        <v>54.75</v>
      </c>
      <c r="N8529" t="s">
        <v>47</v>
      </c>
      <c r="O8529">
        <v>4</v>
      </c>
      <c r="P8529" t="str" cm="1">
        <f t="array" ref="P8529">_xlfn.IFS(C8529&lt;25,"18-24", C8529&lt;=35,"25-35", C8529&lt;=50,"36-50",TRUE,"50+")</f>
        <v>50+</v>
      </c>
      <c r="Q8529" t="str">
        <f t="shared" si="931"/>
        <v>new</v>
      </c>
      <c r="R8529" t="str">
        <f t="shared" si="932"/>
        <v>high value</v>
      </c>
      <c r="S8529" t="str">
        <f t="shared" si="933"/>
        <v>medium</v>
      </c>
      <c r="T8529" t="str">
        <f t="shared" si="934"/>
        <v>Jan</v>
      </c>
      <c r="U8529">
        <f t="shared" si="935"/>
        <v>2022</v>
      </c>
      <c r="V8529" t="str">
        <f t="shared" si="936"/>
        <v>5-10</v>
      </c>
      <c r="W8529" t="str">
        <f t="shared" si="937"/>
        <v>Slow</v>
      </c>
    </row>
    <row r="8530" spans="1:23" x14ac:dyDescent="0.3">
      <c r="A8530">
        <v>608529</v>
      </c>
      <c r="B8530">
        <v>54446</v>
      </c>
      <c r="C8530">
        <v>38</v>
      </c>
      <c r="D8530" t="s">
        <v>7</v>
      </c>
      <c r="E8530" t="s">
        <v>11</v>
      </c>
      <c r="F8530" t="s">
        <v>26</v>
      </c>
      <c r="G8530" t="s">
        <v>25</v>
      </c>
      <c r="H8530" s="1">
        <v>45076</v>
      </c>
      <c r="I8530" t="s">
        <v>34</v>
      </c>
      <c r="J8530">
        <v>28</v>
      </c>
      <c r="K8530">
        <v>10.1</v>
      </c>
      <c r="L8530">
        <v>930.82</v>
      </c>
      <c r="M8530">
        <v>65.94</v>
      </c>
      <c r="N8530" t="s">
        <v>48</v>
      </c>
      <c r="O8530">
        <v>5</v>
      </c>
      <c r="P8530" t="str" cm="1">
        <f t="array" ref="P8530">_xlfn.IFS(C8530&lt;25,"18-24", C8530&lt;=35,"25-35", C8530&lt;=50,"36-50",TRUE,"50+")</f>
        <v>36-50</v>
      </c>
      <c r="Q8530" t="str">
        <f t="shared" si="931"/>
        <v>repeat</v>
      </c>
      <c r="R8530" t="str">
        <f t="shared" si="932"/>
        <v>high value</v>
      </c>
      <c r="S8530" t="str">
        <f t="shared" si="933"/>
        <v>High</v>
      </c>
      <c r="T8530" t="str">
        <f t="shared" si="934"/>
        <v>May</v>
      </c>
      <c r="U8530">
        <f t="shared" si="935"/>
        <v>2023</v>
      </c>
      <c r="V8530" t="str">
        <f t="shared" si="936"/>
        <v>10-15</v>
      </c>
      <c r="W8530" t="str">
        <f t="shared" si="937"/>
        <v>Fast</v>
      </c>
    </row>
    <row r="8531" spans="1:23" x14ac:dyDescent="0.3">
      <c r="A8531">
        <v>608530</v>
      </c>
      <c r="B8531">
        <v>82292</v>
      </c>
      <c r="C8531">
        <v>33</v>
      </c>
      <c r="D8531" t="s">
        <v>7</v>
      </c>
      <c r="E8531" t="s">
        <v>15</v>
      </c>
      <c r="F8531" t="s">
        <v>32</v>
      </c>
      <c r="G8531" t="s">
        <v>29</v>
      </c>
      <c r="H8531" s="1">
        <v>44621</v>
      </c>
      <c r="I8531" t="s">
        <v>34</v>
      </c>
      <c r="J8531">
        <v>42</v>
      </c>
      <c r="K8531">
        <v>6.9</v>
      </c>
      <c r="L8531">
        <v>914.46</v>
      </c>
      <c r="M8531">
        <v>80.41</v>
      </c>
      <c r="N8531" t="s">
        <v>47</v>
      </c>
      <c r="O8531">
        <v>4</v>
      </c>
      <c r="P8531" t="str" cm="1">
        <f t="array" ref="P8531">_xlfn.IFS(C8531&lt;25,"18-24", C8531&lt;=35,"25-35", C8531&lt;=50,"36-50",TRUE,"50+")</f>
        <v>25-35</v>
      </c>
      <c r="Q8531" t="str">
        <f t="shared" si="931"/>
        <v>new</v>
      </c>
      <c r="R8531" t="str">
        <f t="shared" si="932"/>
        <v>high value</v>
      </c>
      <c r="S8531" t="str">
        <f t="shared" si="933"/>
        <v>medium</v>
      </c>
      <c r="T8531" t="str">
        <f t="shared" si="934"/>
        <v>Mar</v>
      </c>
      <c r="U8531">
        <f t="shared" si="935"/>
        <v>2022</v>
      </c>
      <c r="V8531" t="str">
        <f t="shared" si="936"/>
        <v>5-10</v>
      </c>
      <c r="W8531" t="str">
        <f t="shared" si="937"/>
        <v>Medium</v>
      </c>
    </row>
    <row r="8532" spans="1:23" x14ac:dyDescent="0.3">
      <c r="A8532">
        <v>608531</v>
      </c>
      <c r="B8532">
        <v>59447</v>
      </c>
      <c r="C8532">
        <v>33</v>
      </c>
      <c r="D8532" t="s">
        <v>4</v>
      </c>
      <c r="E8532" t="s">
        <v>11</v>
      </c>
      <c r="F8532" t="s">
        <v>22</v>
      </c>
      <c r="G8532" t="s">
        <v>29</v>
      </c>
      <c r="H8532" s="1">
        <v>44571</v>
      </c>
      <c r="I8532" t="s">
        <v>34</v>
      </c>
      <c r="J8532">
        <v>88</v>
      </c>
      <c r="K8532">
        <v>5.4</v>
      </c>
      <c r="L8532">
        <v>482.31</v>
      </c>
      <c r="M8532">
        <v>113.96</v>
      </c>
      <c r="N8532" t="s">
        <v>50</v>
      </c>
      <c r="O8532">
        <v>1</v>
      </c>
      <c r="P8532" t="str" cm="1">
        <f t="array" ref="P8532">_xlfn.IFS(C8532&lt;25,"18-24", C8532&lt;=35,"25-35", C8532&lt;=50,"36-50",TRUE,"50+")</f>
        <v>25-35</v>
      </c>
      <c r="Q8532" t="str">
        <f t="shared" si="931"/>
        <v>new</v>
      </c>
      <c r="R8532" t="str">
        <f t="shared" si="932"/>
        <v>medium</v>
      </c>
      <c r="S8532" t="str">
        <f t="shared" si="933"/>
        <v>Low</v>
      </c>
      <c r="T8532" t="str">
        <f t="shared" si="934"/>
        <v>Jan</v>
      </c>
      <c r="U8532">
        <f t="shared" si="935"/>
        <v>2022</v>
      </c>
      <c r="V8532" t="str">
        <f t="shared" si="936"/>
        <v>5-10</v>
      </c>
      <c r="W8532" t="str">
        <f t="shared" si="937"/>
        <v>Slow</v>
      </c>
    </row>
    <row r="8533" spans="1:23" x14ac:dyDescent="0.3">
      <c r="A8533">
        <v>608532</v>
      </c>
      <c r="B8533">
        <v>56134</v>
      </c>
      <c r="C8533">
        <v>43</v>
      </c>
      <c r="D8533" t="s">
        <v>4</v>
      </c>
      <c r="E8533" t="s">
        <v>13</v>
      </c>
      <c r="F8533" t="s">
        <v>18</v>
      </c>
      <c r="G8533" t="s">
        <v>27</v>
      </c>
      <c r="H8533" s="1">
        <v>45423</v>
      </c>
      <c r="I8533" t="s">
        <v>33</v>
      </c>
      <c r="J8533">
        <v>26</v>
      </c>
      <c r="K8533">
        <v>12.5</v>
      </c>
      <c r="L8533">
        <v>1013.74</v>
      </c>
      <c r="M8533">
        <v>54.14</v>
      </c>
      <c r="N8533" t="s">
        <v>50</v>
      </c>
      <c r="O8533">
        <v>4</v>
      </c>
      <c r="P8533" t="str" cm="1">
        <f t="array" ref="P8533">_xlfn.IFS(C8533&lt;25,"18-24", C8533&lt;=35,"25-35", C8533&lt;=50,"36-50",TRUE,"50+")</f>
        <v>36-50</v>
      </c>
      <c r="Q8533" t="str">
        <f t="shared" si="931"/>
        <v>new</v>
      </c>
      <c r="R8533" t="str">
        <f t="shared" si="932"/>
        <v>high value</v>
      </c>
      <c r="S8533" t="str">
        <f t="shared" si="933"/>
        <v>medium</v>
      </c>
      <c r="T8533" t="str">
        <f t="shared" si="934"/>
        <v>May</v>
      </c>
      <c r="U8533">
        <f t="shared" si="935"/>
        <v>2024</v>
      </c>
      <c r="V8533" t="str">
        <f t="shared" si="936"/>
        <v>10-15</v>
      </c>
      <c r="W8533" t="str">
        <f t="shared" si="937"/>
        <v>Fast</v>
      </c>
    </row>
    <row r="8534" spans="1:23" x14ac:dyDescent="0.3">
      <c r="A8534">
        <v>608533</v>
      </c>
      <c r="B8534">
        <v>33981</v>
      </c>
      <c r="C8534">
        <v>63</v>
      </c>
      <c r="D8534" t="s">
        <v>4</v>
      </c>
      <c r="E8534" t="s">
        <v>11</v>
      </c>
      <c r="F8534" t="s">
        <v>19</v>
      </c>
      <c r="G8534" t="s">
        <v>31</v>
      </c>
      <c r="H8534" s="1">
        <v>44719</v>
      </c>
      <c r="I8534" t="s">
        <v>34</v>
      </c>
      <c r="J8534">
        <v>22</v>
      </c>
      <c r="K8534">
        <v>1.2</v>
      </c>
      <c r="L8534">
        <v>1376.45</v>
      </c>
      <c r="M8534">
        <v>88.1</v>
      </c>
      <c r="N8534" t="s">
        <v>47</v>
      </c>
      <c r="O8534">
        <v>3</v>
      </c>
      <c r="P8534" t="str" cm="1">
        <f t="array" ref="P8534">_xlfn.IFS(C8534&lt;25,"18-24", C8534&lt;=35,"25-35", C8534&lt;=50,"36-50",TRUE,"50+")</f>
        <v>50+</v>
      </c>
      <c r="Q8534" t="str">
        <f t="shared" si="931"/>
        <v>new</v>
      </c>
      <c r="R8534" t="str">
        <f t="shared" si="932"/>
        <v>high value</v>
      </c>
      <c r="S8534" t="str">
        <f t="shared" si="933"/>
        <v>medium</v>
      </c>
      <c r="T8534" t="str">
        <f t="shared" si="934"/>
        <v>Jun</v>
      </c>
      <c r="U8534">
        <f t="shared" si="935"/>
        <v>2022</v>
      </c>
      <c r="V8534" t="str">
        <f t="shared" si="936"/>
        <v>0-5</v>
      </c>
      <c r="W8534" t="str">
        <f t="shared" si="937"/>
        <v>Fast</v>
      </c>
    </row>
    <row r="8535" spans="1:23" x14ac:dyDescent="0.3">
      <c r="A8535">
        <v>608534</v>
      </c>
      <c r="B8535">
        <v>47519</v>
      </c>
      <c r="C8535">
        <v>40</v>
      </c>
      <c r="D8535" t="s">
        <v>4</v>
      </c>
      <c r="E8535" t="s">
        <v>16</v>
      </c>
      <c r="F8535" t="s">
        <v>32</v>
      </c>
      <c r="G8535" t="s">
        <v>31</v>
      </c>
      <c r="H8535" s="1">
        <v>45308</v>
      </c>
      <c r="I8535" t="s">
        <v>33</v>
      </c>
      <c r="J8535">
        <v>30</v>
      </c>
      <c r="K8535">
        <v>3.6</v>
      </c>
      <c r="L8535">
        <v>996.56</v>
      </c>
      <c r="M8535">
        <v>111.27</v>
      </c>
      <c r="N8535" t="s">
        <v>50</v>
      </c>
      <c r="O8535">
        <v>5</v>
      </c>
      <c r="P8535" t="str" cm="1">
        <f t="array" ref="P8535">_xlfn.IFS(C8535&lt;25,"18-24", C8535&lt;=35,"25-35", C8535&lt;=50,"36-50",TRUE,"50+")</f>
        <v>36-50</v>
      </c>
      <c r="Q8535" t="str">
        <f t="shared" si="931"/>
        <v>new</v>
      </c>
      <c r="R8535" t="str">
        <f t="shared" si="932"/>
        <v>high value</v>
      </c>
      <c r="S8535" t="str">
        <f t="shared" si="933"/>
        <v>High</v>
      </c>
      <c r="T8535" t="str">
        <f t="shared" si="934"/>
        <v>Jan</v>
      </c>
      <c r="U8535">
        <f t="shared" si="935"/>
        <v>2024</v>
      </c>
      <c r="V8535" t="str">
        <f t="shared" si="936"/>
        <v>0-5</v>
      </c>
      <c r="W8535" t="str">
        <f t="shared" si="937"/>
        <v>Fast</v>
      </c>
    </row>
    <row r="8536" spans="1:23" x14ac:dyDescent="0.3">
      <c r="A8536">
        <v>608535</v>
      </c>
      <c r="B8536">
        <v>24993</v>
      </c>
      <c r="C8536">
        <v>63</v>
      </c>
      <c r="D8536" t="s">
        <v>7</v>
      </c>
      <c r="E8536" t="s">
        <v>8</v>
      </c>
      <c r="F8536" t="s">
        <v>22</v>
      </c>
      <c r="G8536" t="s">
        <v>31</v>
      </c>
      <c r="H8536" s="1">
        <v>45480</v>
      </c>
      <c r="I8536" t="s">
        <v>33</v>
      </c>
      <c r="J8536">
        <v>44</v>
      </c>
      <c r="K8536">
        <v>13.5</v>
      </c>
      <c r="L8536">
        <v>563.91</v>
      </c>
      <c r="M8536">
        <v>94.68</v>
      </c>
      <c r="N8536" t="s">
        <v>49</v>
      </c>
      <c r="O8536">
        <v>5</v>
      </c>
      <c r="P8536" t="str" cm="1">
        <f t="array" ref="P8536">_xlfn.IFS(C8536&lt;25,"18-24", C8536&lt;=35,"25-35", C8536&lt;=50,"36-50",TRUE,"50+")</f>
        <v>50+</v>
      </c>
      <c r="Q8536" t="str">
        <f t="shared" si="931"/>
        <v>new</v>
      </c>
      <c r="R8536" t="str">
        <f t="shared" si="932"/>
        <v>high value</v>
      </c>
      <c r="S8536" t="str">
        <f t="shared" si="933"/>
        <v>High</v>
      </c>
      <c r="T8536" t="str">
        <f t="shared" si="934"/>
        <v>Jul</v>
      </c>
      <c r="U8536">
        <f t="shared" si="935"/>
        <v>2024</v>
      </c>
      <c r="V8536" t="str">
        <f t="shared" si="936"/>
        <v>10-15</v>
      </c>
      <c r="W8536" t="str">
        <f t="shared" si="937"/>
        <v>Medium</v>
      </c>
    </row>
    <row r="8537" spans="1:23" x14ac:dyDescent="0.3">
      <c r="A8537">
        <v>608536</v>
      </c>
      <c r="B8537">
        <v>63843</v>
      </c>
      <c r="C8537">
        <v>33</v>
      </c>
      <c r="D8537" t="s">
        <v>7</v>
      </c>
      <c r="E8537" t="s">
        <v>5</v>
      </c>
      <c r="F8537" t="s">
        <v>30</v>
      </c>
      <c r="G8537" t="s">
        <v>21</v>
      </c>
      <c r="H8537" s="1">
        <v>44699</v>
      </c>
      <c r="I8537" t="s">
        <v>33</v>
      </c>
      <c r="J8537">
        <v>78</v>
      </c>
      <c r="K8537">
        <v>1.9</v>
      </c>
      <c r="L8537">
        <v>470.12</v>
      </c>
      <c r="M8537">
        <v>93.72</v>
      </c>
      <c r="N8537" t="s">
        <v>49</v>
      </c>
      <c r="O8537">
        <v>4</v>
      </c>
      <c r="P8537" t="str" cm="1">
        <f t="array" ref="P8537">_xlfn.IFS(C8537&lt;25,"18-24", C8537&lt;=35,"25-35", C8537&lt;=50,"36-50",TRUE,"50+")</f>
        <v>25-35</v>
      </c>
      <c r="Q8537" t="str">
        <f t="shared" si="931"/>
        <v>repeat</v>
      </c>
      <c r="R8537" t="str">
        <f t="shared" si="932"/>
        <v>medium</v>
      </c>
      <c r="S8537" t="str">
        <f t="shared" si="933"/>
        <v>medium</v>
      </c>
      <c r="T8537" t="str">
        <f t="shared" si="934"/>
        <v>May</v>
      </c>
      <c r="U8537">
        <f t="shared" si="935"/>
        <v>2022</v>
      </c>
      <c r="V8537" t="str">
        <f t="shared" si="936"/>
        <v>0-5</v>
      </c>
      <c r="W8537" t="str">
        <f t="shared" si="937"/>
        <v>Slow</v>
      </c>
    </row>
    <row r="8538" spans="1:23" x14ac:dyDescent="0.3">
      <c r="A8538">
        <v>608537</v>
      </c>
      <c r="B8538">
        <v>70940</v>
      </c>
      <c r="C8538">
        <v>31</v>
      </c>
      <c r="D8538" t="s">
        <v>7</v>
      </c>
      <c r="E8538" t="s">
        <v>13</v>
      </c>
      <c r="F8538" t="s">
        <v>22</v>
      </c>
      <c r="G8538" t="s">
        <v>31</v>
      </c>
      <c r="H8538" s="1">
        <v>44779</v>
      </c>
      <c r="I8538" t="s">
        <v>34</v>
      </c>
      <c r="J8538">
        <v>56</v>
      </c>
      <c r="K8538">
        <v>3.9</v>
      </c>
      <c r="L8538">
        <v>1065.1600000000001</v>
      </c>
      <c r="M8538">
        <v>52.46</v>
      </c>
      <c r="N8538" t="s">
        <v>49</v>
      </c>
      <c r="O8538">
        <v>5</v>
      </c>
      <c r="P8538" t="str" cm="1">
        <f t="array" ref="P8538">_xlfn.IFS(C8538&lt;25,"18-24", C8538&lt;=35,"25-35", C8538&lt;=50,"36-50",TRUE,"50+")</f>
        <v>25-35</v>
      </c>
      <c r="Q8538" t="str">
        <f t="shared" si="931"/>
        <v>repeat</v>
      </c>
      <c r="R8538" t="str">
        <f t="shared" si="932"/>
        <v>high value</v>
      </c>
      <c r="S8538" t="str">
        <f t="shared" si="933"/>
        <v>High</v>
      </c>
      <c r="T8538" t="str">
        <f t="shared" si="934"/>
        <v>Aug</v>
      </c>
      <c r="U8538">
        <f t="shared" si="935"/>
        <v>2022</v>
      </c>
      <c r="V8538" t="str">
        <f t="shared" si="936"/>
        <v>0-5</v>
      </c>
      <c r="W8538" t="str">
        <f t="shared" si="937"/>
        <v>Slow</v>
      </c>
    </row>
    <row r="8539" spans="1:23" x14ac:dyDescent="0.3">
      <c r="A8539">
        <v>608538</v>
      </c>
      <c r="B8539">
        <v>75485</v>
      </c>
      <c r="C8539">
        <v>45</v>
      </c>
      <c r="D8539" t="s">
        <v>7</v>
      </c>
      <c r="E8539" t="s">
        <v>15</v>
      </c>
      <c r="F8539" t="s">
        <v>32</v>
      </c>
      <c r="G8539" t="s">
        <v>25</v>
      </c>
      <c r="H8539" s="1">
        <v>45087</v>
      </c>
      <c r="I8539" t="s">
        <v>34</v>
      </c>
      <c r="J8539">
        <v>41</v>
      </c>
      <c r="K8539">
        <v>8.1</v>
      </c>
      <c r="L8539">
        <v>1370.59</v>
      </c>
      <c r="M8539">
        <v>94.41</v>
      </c>
      <c r="N8539" t="s">
        <v>48</v>
      </c>
      <c r="O8539">
        <v>4</v>
      </c>
      <c r="P8539" t="str" cm="1">
        <f t="array" ref="P8539">_xlfn.IFS(C8539&lt;25,"18-24", C8539&lt;=35,"25-35", C8539&lt;=50,"36-50",TRUE,"50+")</f>
        <v>36-50</v>
      </c>
      <c r="Q8539" t="str">
        <f t="shared" si="931"/>
        <v>new</v>
      </c>
      <c r="R8539" t="str">
        <f t="shared" si="932"/>
        <v>high value</v>
      </c>
      <c r="S8539" t="str">
        <f t="shared" si="933"/>
        <v>medium</v>
      </c>
      <c r="T8539" t="str">
        <f t="shared" si="934"/>
        <v>Jun</v>
      </c>
      <c r="U8539">
        <f t="shared" si="935"/>
        <v>2023</v>
      </c>
      <c r="V8539" t="str">
        <f t="shared" si="936"/>
        <v>5-10</v>
      </c>
      <c r="W8539" t="str">
        <f t="shared" si="937"/>
        <v>Medium</v>
      </c>
    </row>
    <row r="8540" spans="1:23" x14ac:dyDescent="0.3">
      <c r="A8540">
        <v>608539</v>
      </c>
      <c r="B8540">
        <v>25087</v>
      </c>
      <c r="C8540">
        <v>52</v>
      </c>
      <c r="D8540" t="s">
        <v>4</v>
      </c>
      <c r="E8540" t="s">
        <v>5</v>
      </c>
      <c r="F8540" t="s">
        <v>28</v>
      </c>
      <c r="G8540" t="s">
        <v>21</v>
      </c>
      <c r="H8540" s="1">
        <v>44671</v>
      </c>
      <c r="I8540" t="s">
        <v>33</v>
      </c>
      <c r="J8540">
        <v>41</v>
      </c>
      <c r="K8540">
        <v>1.9</v>
      </c>
      <c r="L8540">
        <v>596.94000000000005</v>
      </c>
      <c r="M8540">
        <v>55.5</v>
      </c>
      <c r="N8540" t="s">
        <v>48</v>
      </c>
      <c r="O8540">
        <v>1</v>
      </c>
      <c r="P8540" t="str" cm="1">
        <f t="array" ref="P8540">_xlfn.IFS(C8540&lt;25,"18-24", C8540&lt;=35,"25-35", C8540&lt;=50,"36-50",TRUE,"50+")</f>
        <v>50+</v>
      </c>
      <c r="Q8540" t="str">
        <f t="shared" si="931"/>
        <v>new</v>
      </c>
      <c r="R8540" t="str">
        <f t="shared" si="932"/>
        <v>high value</v>
      </c>
      <c r="S8540" t="str">
        <f t="shared" si="933"/>
        <v>Low</v>
      </c>
      <c r="T8540" t="str">
        <f t="shared" si="934"/>
        <v>Apr</v>
      </c>
      <c r="U8540">
        <f t="shared" si="935"/>
        <v>2022</v>
      </c>
      <c r="V8540" t="str">
        <f t="shared" si="936"/>
        <v>0-5</v>
      </c>
      <c r="W8540" t="str">
        <f t="shared" si="937"/>
        <v>Medium</v>
      </c>
    </row>
    <row r="8541" spans="1:23" x14ac:dyDescent="0.3">
      <c r="A8541">
        <v>608540</v>
      </c>
      <c r="B8541">
        <v>27361</v>
      </c>
      <c r="C8541">
        <v>59</v>
      </c>
      <c r="D8541" t="s">
        <v>4</v>
      </c>
      <c r="E8541" t="s">
        <v>16</v>
      </c>
      <c r="F8541" t="s">
        <v>24</v>
      </c>
      <c r="G8541" t="s">
        <v>29</v>
      </c>
      <c r="H8541" s="1">
        <v>45468</v>
      </c>
      <c r="I8541" t="s">
        <v>34</v>
      </c>
      <c r="J8541">
        <v>57</v>
      </c>
      <c r="K8541">
        <v>7.8</v>
      </c>
      <c r="L8541">
        <v>1018.38</v>
      </c>
      <c r="M8541">
        <v>68.11</v>
      </c>
      <c r="N8541" t="s">
        <v>47</v>
      </c>
      <c r="O8541">
        <v>2</v>
      </c>
      <c r="P8541" t="str" cm="1">
        <f t="array" ref="P8541">_xlfn.IFS(C8541&lt;25,"18-24", C8541&lt;=35,"25-35", C8541&lt;=50,"36-50",TRUE,"50+")</f>
        <v>50+</v>
      </c>
      <c r="Q8541" t="str">
        <f t="shared" si="931"/>
        <v>new</v>
      </c>
      <c r="R8541" t="str">
        <f t="shared" si="932"/>
        <v>high value</v>
      </c>
      <c r="S8541" t="str">
        <f t="shared" si="933"/>
        <v>Low</v>
      </c>
      <c r="T8541" t="str">
        <f t="shared" si="934"/>
        <v>Jun</v>
      </c>
      <c r="U8541">
        <f t="shared" si="935"/>
        <v>2024</v>
      </c>
      <c r="V8541" t="str">
        <f t="shared" si="936"/>
        <v>5-10</v>
      </c>
      <c r="W8541" t="str">
        <f t="shared" si="937"/>
        <v>Slow</v>
      </c>
    </row>
    <row r="8542" spans="1:23" x14ac:dyDescent="0.3">
      <c r="A8542">
        <v>608541</v>
      </c>
      <c r="B8542">
        <v>10512</v>
      </c>
      <c r="C8542">
        <v>52</v>
      </c>
      <c r="D8542" t="s">
        <v>4</v>
      </c>
      <c r="E8542" t="s">
        <v>11</v>
      </c>
      <c r="F8542" t="s">
        <v>28</v>
      </c>
      <c r="G8542" t="s">
        <v>23</v>
      </c>
      <c r="H8542" s="1">
        <v>44885</v>
      </c>
      <c r="I8542" t="s">
        <v>33</v>
      </c>
      <c r="J8542">
        <v>85</v>
      </c>
      <c r="K8542">
        <v>6.2</v>
      </c>
      <c r="L8542">
        <v>903.06</v>
      </c>
      <c r="M8542">
        <v>104.38</v>
      </c>
      <c r="N8542" t="s">
        <v>49</v>
      </c>
      <c r="O8542">
        <v>4</v>
      </c>
      <c r="P8542" t="str" cm="1">
        <f t="array" ref="P8542">_xlfn.IFS(C8542&lt;25,"18-24", C8542&lt;=35,"25-35", C8542&lt;=50,"36-50",TRUE,"50+")</f>
        <v>50+</v>
      </c>
      <c r="Q8542" t="str">
        <f t="shared" si="931"/>
        <v>repeat</v>
      </c>
      <c r="R8542" t="str">
        <f t="shared" si="932"/>
        <v>high value</v>
      </c>
      <c r="S8542" t="str">
        <f t="shared" si="933"/>
        <v>medium</v>
      </c>
      <c r="T8542" t="str">
        <f t="shared" si="934"/>
        <v>Nov</v>
      </c>
      <c r="U8542">
        <f t="shared" si="935"/>
        <v>2022</v>
      </c>
      <c r="V8542" t="str">
        <f t="shared" si="936"/>
        <v>5-10</v>
      </c>
      <c r="W8542" t="str">
        <f t="shared" si="937"/>
        <v>Slow</v>
      </c>
    </row>
    <row r="8543" spans="1:23" x14ac:dyDescent="0.3">
      <c r="A8543">
        <v>608542</v>
      </c>
      <c r="B8543">
        <v>25097</v>
      </c>
      <c r="C8543">
        <v>43</v>
      </c>
      <c r="D8543" t="s">
        <v>4</v>
      </c>
      <c r="E8543" t="s">
        <v>15</v>
      </c>
      <c r="F8543" t="s">
        <v>22</v>
      </c>
      <c r="G8543" t="s">
        <v>31</v>
      </c>
      <c r="H8543" s="1">
        <v>45503</v>
      </c>
      <c r="I8543" t="s">
        <v>34</v>
      </c>
      <c r="J8543">
        <v>33</v>
      </c>
      <c r="K8543">
        <v>3.9</v>
      </c>
      <c r="L8543">
        <v>338.99</v>
      </c>
      <c r="M8543">
        <v>83.41</v>
      </c>
      <c r="N8543" t="s">
        <v>48</v>
      </c>
      <c r="O8543">
        <v>1</v>
      </c>
      <c r="P8543" t="str" cm="1">
        <f t="array" ref="P8543">_xlfn.IFS(C8543&lt;25,"18-24", C8543&lt;=35,"25-35", C8543&lt;=50,"36-50",TRUE,"50+")</f>
        <v>36-50</v>
      </c>
      <c r="Q8543" t="str">
        <f t="shared" si="931"/>
        <v>new</v>
      </c>
      <c r="R8543" t="str">
        <f t="shared" si="932"/>
        <v>medium</v>
      </c>
      <c r="S8543" t="str">
        <f t="shared" si="933"/>
        <v>Low</v>
      </c>
      <c r="T8543" t="str">
        <f t="shared" si="934"/>
        <v>Jul</v>
      </c>
      <c r="U8543">
        <f t="shared" si="935"/>
        <v>2024</v>
      </c>
      <c r="V8543" t="str">
        <f t="shared" si="936"/>
        <v>0-5</v>
      </c>
      <c r="W8543" t="str">
        <f t="shared" si="937"/>
        <v>Medium</v>
      </c>
    </row>
    <row r="8544" spans="1:23" x14ac:dyDescent="0.3">
      <c r="A8544">
        <v>608543</v>
      </c>
      <c r="B8544">
        <v>55992</v>
      </c>
      <c r="C8544">
        <v>56</v>
      </c>
      <c r="D8544" t="s">
        <v>7</v>
      </c>
      <c r="E8544" t="s">
        <v>8</v>
      </c>
      <c r="F8544" t="s">
        <v>32</v>
      </c>
      <c r="G8544" t="s">
        <v>23</v>
      </c>
      <c r="H8544" s="1">
        <v>45350</v>
      </c>
      <c r="I8544" t="s">
        <v>34</v>
      </c>
      <c r="J8544">
        <v>58</v>
      </c>
      <c r="K8544">
        <v>4.9000000000000004</v>
      </c>
      <c r="L8544">
        <v>1059.58</v>
      </c>
      <c r="M8544">
        <v>96.3</v>
      </c>
      <c r="N8544" t="s">
        <v>49</v>
      </c>
      <c r="O8544">
        <v>1</v>
      </c>
      <c r="P8544" t="str" cm="1">
        <f t="array" ref="P8544">_xlfn.IFS(C8544&lt;25,"18-24", C8544&lt;=35,"25-35", C8544&lt;=50,"36-50",TRUE,"50+")</f>
        <v>50+</v>
      </c>
      <c r="Q8544" t="str">
        <f t="shared" si="931"/>
        <v>new</v>
      </c>
      <c r="R8544" t="str">
        <f t="shared" si="932"/>
        <v>high value</v>
      </c>
      <c r="S8544" t="str">
        <f t="shared" si="933"/>
        <v>Low</v>
      </c>
      <c r="T8544" t="str">
        <f t="shared" si="934"/>
        <v>Feb</v>
      </c>
      <c r="U8544">
        <f t="shared" si="935"/>
        <v>2024</v>
      </c>
      <c r="V8544" t="str">
        <f t="shared" si="936"/>
        <v>0-5</v>
      </c>
      <c r="W8544" t="str">
        <f t="shared" si="937"/>
        <v>Slow</v>
      </c>
    </row>
    <row r="8545" spans="1:23" x14ac:dyDescent="0.3">
      <c r="A8545">
        <v>608544</v>
      </c>
      <c r="B8545">
        <v>40790</v>
      </c>
      <c r="C8545">
        <v>28</v>
      </c>
      <c r="D8545" t="s">
        <v>4</v>
      </c>
      <c r="E8545" t="s">
        <v>15</v>
      </c>
      <c r="F8545" t="s">
        <v>30</v>
      </c>
      <c r="G8545" t="s">
        <v>31</v>
      </c>
      <c r="H8545" s="1">
        <v>45568</v>
      </c>
      <c r="I8545" t="s">
        <v>34</v>
      </c>
      <c r="J8545">
        <v>46</v>
      </c>
      <c r="K8545">
        <v>10.199999999999999</v>
      </c>
      <c r="L8545">
        <v>559.5</v>
      </c>
      <c r="M8545">
        <v>97.84</v>
      </c>
      <c r="N8545" t="s">
        <v>50</v>
      </c>
      <c r="O8545">
        <v>1</v>
      </c>
      <c r="P8545" t="str" cm="1">
        <f t="array" ref="P8545">_xlfn.IFS(C8545&lt;25,"18-24", C8545&lt;=35,"25-35", C8545&lt;=50,"36-50",TRUE,"50+")</f>
        <v>25-35</v>
      </c>
      <c r="Q8545" t="str">
        <f t="shared" si="931"/>
        <v>new</v>
      </c>
      <c r="R8545" t="str">
        <f t="shared" si="932"/>
        <v>high value</v>
      </c>
      <c r="S8545" t="str">
        <f t="shared" si="933"/>
        <v>Low</v>
      </c>
      <c r="T8545" t="str">
        <f t="shared" si="934"/>
        <v>Oct</v>
      </c>
      <c r="U8545">
        <f t="shared" si="935"/>
        <v>2024</v>
      </c>
      <c r="V8545" t="str">
        <f t="shared" si="936"/>
        <v>10-15</v>
      </c>
      <c r="W8545" t="str">
        <f t="shared" si="937"/>
        <v>Slow</v>
      </c>
    </row>
    <row r="8546" spans="1:23" x14ac:dyDescent="0.3">
      <c r="A8546">
        <v>608545</v>
      </c>
      <c r="B8546">
        <v>10618</v>
      </c>
      <c r="C8546">
        <v>33</v>
      </c>
      <c r="D8546" t="s">
        <v>7</v>
      </c>
      <c r="E8546" t="s">
        <v>8</v>
      </c>
      <c r="F8546" t="s">
        <v>28</v>
      </c>
      <c r="G8546" t="s">
        <v>31</v>
      </c>
      <c r="H8546" s="1">
        <v>45447</v>
      </c>
      <c r="I8546" t="s">
        <v>33</v>
      </c>
      <c r="J8546">
        <v>22</v>
      </c>
      <c r="K8546">
        <v>6</v>
      </c>
      <c r="L8546">
        <v>995.75</v>
      </c>
      <c r="M8546">
        <v>58.05</v>
      </c>
      <c r="N8546" t="s">
        <v>47</v>
      </c>
      <c r="O8546">
        <v>4</v>
      </c>
      <c r="P8546" t="str" cm="1">
        <f t="array" ref="P8546">_xlfn.IFS(C8546&lt;25,"18-24", C8546&lt;=35,"25-35", C8546&lt;=50,"36-50",TRUE,"50+")</f>
        <v>25-35</v>
      </c>
      <c r="Q8546" t="str">
        <f t="shared" si="931"/>
        <v>repeat</v>
      </c>
      <c r="R8546" t="str">
        <f t="shared" si="932"/>
        <v>high value</v>
      </c>
      <c r="S8546" t="str">
        <f t="shared" si="933"/>
        <v>medium</v>
      </c>
      <c r="T8546" t="str">
        <f t="shared" si="934"/>
        <v>Jun</v>
      </c>
      <c r="U8546">
        <f t="shared" si="935"/>
        <v>2024</v>
      </c>
      <c r="V8546" t="str">
        <f t="shared" si="936"/>
        <v>5-10</v>
      </c>
      <c r="W8546" t="str">
        <f t="shared" si="937"/>
        <v>Fast</v>
      </c>
    </row>
    <row r="8547" spans="1:23" x14ac:dyDescent="0.3">
      <c r="A8547">
        <v>608546</v>
      </c>
      <c r="B8547">
        <v>12769</v>
      </c>
      <c r="C8547">
        <v>26</v>
      </c>
      <c r="D8547" t="s">
        <v>7</v>
      </c>
      <c r="E8547" t="s">
        <v>5</v>
      </c>
      <c r="F8547" t="s">
        <v>19</v>
      </c>
      <c r="G8547" t="s">
        <v>31</v>
      </c>
      <c r="H8547" s="1">
        <v>44920</v>
      </c>
      <c r="I8547" t="s">
        <v>34</v>
      </c>
      <c r="J8547">
        <v>70</v>
      </c>
      <c r="K8547">
        <v>11.6</v>
      </c>
      <c r="L8547">
        <v>518.80999999999995</v>
      </c>
      <c r="M8547">
        <v>89.6</v>
      </c>
      <c r="N8547" t="s">
        <v>50</v>
      </c>
      <c r="O8547">
        <v>1</v>
      </c>
      <c r="P8547" t="str" cm="1">
        <f t="array" ref="P8547">_xlfn.IFS(C8547&lt;25,"18-24", C8547&lt;=35,"25-35", C8547&lt;=50,"36-50",TRUE,"50+")</f>
        <v>25-35</v>
      </c>
      <c r="Q8547" t="str">
        <f t="shared" si="931"/>
        <v>new</v>
      </c>
      <c r="R8547" t="str">
        <f t="shared" si="932"/>
        <v>high value</v>
      </c>
      <c r="S8547" t="str">
        <f t="shared" si="933"/>
        <v>Low</v>
      </c>
      <c r="T8547" t="str">
        <f t="shared" si="934"/>
        <v>Dec</v>
      </c>
      <c r="U8547">
        <f t="shared" si="935"/>
        <v>2022</v>
      </c>
      <c r="V8547" t="str">
        <f t="shared" si="936"/>
        <v>10-15</v>
      </c>
      <c r="W8547" t="str">
        <f t="shared" si="937"/>
        <v>Slow</v>
      </c>
    </row>
    <row r="8548" spans="1:23" x14ac:dyDescent="0.3">
      <c r="A8548">
        <v>608547</v>
      </c>
      <c r="B8548">
        <v>98546</v>
      </c>
      <c r="C8548">
        <v>21</v>
      </c>
      <c r="D8548" t="s">
        <v>4</v>
      </c>
      <c r="E8548" t="s">
        <v>11</v>
      </c>
      <c r="F8548" t="s">
        <v>26</v>
      </c>
      <c r="G8548" t="s">
        <v>31</v>
      </c>
      <c r="H8548" s="1">
        <v>44672</v>
      </c>
      <c r="I8548" t="s">
        <v>33</v>
      </c>
      <c r="J8548">
        <v>76</v>
      </c>
      <c r="K8548">
        <v>8.3000000000000007</v>
      </c>
      <c r="L8548">
        <v>536.98</v>
      </c>
      <c r="M8548">
        <v>82.48</v>
      </c>
      <c r="N8548" t="s">
        <v>49</v>
      </c>
      <c r="O8548">
        <v>2</v>
      </c>
      <c r="P8548" t="str" cm="1">
        <f t="array" ref="P8548">_xlfn.IFS(C8548&lt;25,"18-24", C8548&lt;=35,"25-35", C8548&lt;=50,"36-50",TRUE,"50+")</f>
        <v>18-24</v>
      </c>
      <c r="Q8548" t="str">
        <f t="shared" si="931"/>
        <v>new</v>
      </c>
      <c r="R8548" t="str">
        <f t="shared" si="932"/>
        <v>high value</v>
      </c>
      <c r="S8548" t="str">
        <f t="shared" si="933"/>
        <v>Low</v>
      </c>
      <c r="T8548" t="str">
        <f t="shared" si="934"/>
        <v>Apr</v>
      </c>
      <c r="U8548">
        <f t="shared" si="935"/>
        <v>2022</v>
      </c>
      <c r="V8548" t="str">
        <f t="shared" si="936"/>
        <v>5-10</v>
      </c>
      <c r="W8548" t="str">
        <f t="shared" si="937"/>
        <v>Slow</v>
      </c>
    </row>
    <row r="8549" spans="1:23" x14ac:dyDescent="0.3">
      <c r="A8549">
        <v>608548</v>
      </c>
      <c r="B8549">
        <v>81573</v>
      </c>
      <c r="C8549">
        <v>64</v>
      </c>
      <c r="D8549" t="s">
        <v>4</v>
      </c>
      <c r="E8549" t="s">
        <v>8</v>
      </c>
      <c r="F8549" t="s">
        <v>30</v>
      </c>
      <c r="G8549" t="s">
        <v>25</v>
      </c>
      <c r="H8549" s="1">
        <v>44644</v>
      </c>
      <c r="I8549" t="s">
        <v>34</v>
      </c>
      <c r="J8549">
        <v>52</v>
      </c>
      <c r="K8549">
        <v>3.1</v>
      </c>
      <c r="L8549">
        <v>544.54999999999995</v>
      </c>
      <c r="M8549">
        <v>71.72</v>
      </c>
      <c r="N8549" t="s">
        <v>48</v>
      </c>
      <c r="O8549">
        <v>4</v>
      </c>
      <c r="P8549" t="str" cm="1">
        <f t="array" ref="P8549">_xlfn.IFS(C8549&lt;25,"18-24", C8549&lt;=35,"25-35", C8549&lt;=50,"36-50",TRUE,"50+")</f>
        <v>50+</v>
      </c>
      <c r="Q8549" t="str">
        <f t="shared" si="931"/>
        <v>new</v>
      </c>
      <c r="R8549" t="str">
        <f t="shared" si="932"/>
        <v>high value</v>
      </c>
      <c r="S8549" t="str">
        <f t="shared" si="933"/>
        <v>medium</v>
      </c>
      <c r="T8549" t="str">
        <f t="shared" si="934"/>
        <v>Mar</v>
      </c>
      <c r="U8549">
        <f t="shared" si="935"/>
        <v>2022</v>
      </c>
      <c r="V8549" t="str">
        <f t="shared" si="936"/>
        <v>0-5</v>
      </c>
      <c r="W8549" t="str">
        <f t="shared" si="937"/>
        <v>Slow</v>
      </c>
    </row>
    <row r="8550" spans="1:23" x14ac:dyDescent="0.3">
      <c r="A8550">
        <v>608549</v>
      </c>
      <c r="B8550">
        <v>15812</v>
      </c>
      <c r="C8550">
        <v>58</v>
      </c>
      <c r="D8550" t="s">
        <v>4</v>
      </c>
      <c r="E8550" t="s">
        <v>15</v>
      </c>
      <c r="F8550" t="s">
        <v>18</v>
      </c>
      <c r="G8550" t="s">
        <v>29</v>
      </c>
      <c r="H8550" s="1">
        <v>45199</v>
      </c>
      <c r="I8550" t="s">
        <v>34</v>
      </c>
      <c r="J8550">
        <v>27</v>
      </c>
      <c r="K8550">
        <v>11</v>
      </c>
      <c r="L8550">
        <v>761.09</v>
      </c>
      <c r="M8550">
        <v>65.94</v>
      </c>
      <c r="N8550" t="s">
        <v>50</v>
      </c>
      <c r="O8550">
        <v>5</v>
      </c>
      <c r="P8550" t="str" cm="1">
        <f t="array" ref="P8550">_xlfn.IFS(C8550&lt;25,"18-24", C8550&lt;=35,"25-35", C8550&lt;=50,"36-50",TRUE,"50+")</f>
        <v>50+</v>
      </c>
      <c r="Q8550" t="str">
        <f t="shared" si="931"/>
        <v>new</v>
      </c>
      <c r="R8550" t="str">
        <f t="shared" si="932"/>
        <v>high value</v>
      </c>
      <c r="S8550" t="str">
        <f t="shared" si="933"/>
        <v>High</v>
      </c>
      <c r="T8550" t="str">
        <f t="shared" si="934"/>
        <v>Sep</v>
      </c>
      <c r="U8550">
        <f t="shared" si="935"/>
        <v>2023</v>
      </c>
      <c r="V8550" t="str">
        <f t="shared" si="936"/>
        <v>10-15</v>
      </c>
      <c r="W8550" t="str">
        <f t="shared" si="937"/>
        <v>Fast</v>
      </c>
    </row>
    <row r="8551" spans="1:23" x14ac:dyDescent="0.3">
      <c r="A8551">
        <v>608550</v>
      </c>
      <c r="B8551">
        <v>71251</v>
      </c>
      <c r="C8551">
        <v>23</v>
      </c>
      <c r="D8551" t="s">
        <v>4</v>
      </c>
      <c r="E8551" t="s">
        <v>13</v>
      </c>
      <c r="F8551" t="s">
        <v>30</v>
      </c>
      <c r="G8551" t="s">
        <v>27</v>
      </c>
      <c r="H8551" s="1">
        <v>45517</v>
      </c>
      <c r="I8551" t="s">
        <v>33</v>
      </c>
      <c r="J8551">
        <v>55</v>
      </c>
      <c r="K8551">
        <v>8.1999999999999993</v>
      </c>
      <c r="L8551">
        <v>241.66</v>
      </c>
      <c r="M8551">
        <v>77.13</v>
      </c>
      <c r="N8551" t="s">
        <v>48</v>
      </c>
      <c r="O8551">
        <v>1</v>
      </c>
      <c r="P8551" t="str" cm="1">
        <f t="array" ref="P8551">_xlfn.IFS(C8551&lt;25,"18-24", C8551&lt;=35,"25-35", C8551&lt;=50,"36-50",TRUE,"50+")</f>
        <v>18-24</v>
      </c>
      <c r="Q8551" t="str">
        <f t="shared" si="931"/>
        <v>new</v>
      </c>
      <c r="R8551" t="str">
        <f t="shared" si="932"/>
        <v>low</v>
      </c>
      <c r="S8551" t="str">
        <f t="shared" si="933"/>
        <v>Low</v>
      </c>
      <c r="T8551" t="str">
        <f t="shared" si="934"/>
        <v>Aug</v>
      </c>
      <c r="U8551">
        <f t="shared" si="935"/>
        <v>2024</v>
      </c>
      <c r="V8551" t="str">
        <f t="shared" si="936"/>
        <v>5-10</v>
      </c>
      <c r="W8551" t="str">
        <f t="shared" si="937"/>
        <v>Slow</v>
      </c>
    </row>
    <row r="8552" spans="1:23" x14ac:dyDescent="0.3">
      <c r="A8552">
        <v>608551</v>
      </c>
      <c r="B8552">
        <v>79506</v>
      </c>
      <c r="C8552">
        <v>21</v>
      </c>
      <c r="D8552" t="s">
        <v>7</v>
      </c>
      <c r="E8552" t="s">
        <v>5</v>
      </c>
      <c r="F8552" t="s">
        <v>22</v>
      </c>
      <c r="G8552" t="s">
        <v>31</v>
      </c>
      <c r="H8552" s="1">
        <v>45111</v>
      </c>
      <c r="I8552" t="s">
        <v>33</v>
      </c>
      <c r="J8552">
        <v>24</v>
      </c>
      <c r="K8552">
        <v>11.8</v>
      </c>
      <c r="L8552">
        <v>967.13</v>
      </c>
      <c r="M8552">
        <v>74.569999999999993</v>
      </c>
      <c r="N8552" t="s">
        <v>47</v>
      </c>
      <c r="O8552">
        <v>3</v>
      </c>
      <c r="P8552" t="str" cm="1">
        <f t="array" ref="P8552">_xlfn.IFS(C8552&lt;25,"18-24", C8552&lt;=35,"25-35", C8552&lt;=50,"36-50",TRUE,"50+")</f>
        <v>18-24</v>
      </c>
      <c r="Q8552" t="str">
        <f t="shared" si="931"/>
        <v>new</v>
      </c>
      <c r="R8552" t="str">
        <f t="shared" si="932"/>
        <v>high value</v>
      </c>
      <c r="S8552" t="str">
        <f t="shared" si="933"/>
        <v>medium</v>
      </c>
      <c r="T8552" t="str">
        <f t="shared" si="934"/>
        <v>Jul</v>
      </c>
      <c r="U8552">
        <f t="shared" si="935"/>
        <v>2023</v>
      </c>
      <c r="V8552" t="str">
        <f t="shared" si="936"/>
        <v>10-15</v>
      </c>
      <c r="W8552" t="str">
        <f t="shared" si="937"/>
        <v>Fast</v>
      </c>
    </row>
    <row r="8553" spans="1:23" x14ac:dyDescent="0.3">
      <c r="A8553">
        <v>608552</v>
      </c>
      <c r="B8553">
        <v>91916</v>
      </c>
      <c r="C8553">
        <v>21</v>
      </c>
      <c r="D8553" t="s">
        <v>4</v>
      </c>
      <c r="E8553" t="s">
        <v>8</v>
      </c>
      <c r="F8553" t="s">
        <v>26</v>
      </c>
      <c r="G8553" t="s">
        <v>23</v>
      </c>
      <c r="H8553" s="1">
        <v>45097</v>
      </c>
      <c r="I8553" t="s">
        <v>34</v>
      </c>
      <c r="J8553">
        <v>79</v>
      </c>
      <c r="K8553">
        <v>10.3</v>
      </c>
      <c r="L8553">
        <v>501.35</v>
      </c>
      <c r="M8553">
        <v>63.15</v>
      </c>
      <c r="N8553" t="s">
        <v>48</v>
      </c>
      <c r="O8553">
        <v>4</v>
      </c>
      <c r="P8553" t="str" cm="1">
        <f t="array" ref="P8553">_xlfn.IFS(C8553&lt;25,"18-24", C8553&lt;=35,"25-35", C8553&lt;=50,"36-50",TRUE,"50+")</f>
        <v>18-24</v>
      </c>
      <c r="Q8553" t="str">
        <f t="shared" si="931"/>
        <v>new</v>
      </c>
      <c r="R8553" t="str">
        <f t="shared" si="932"/>
        <v>high value</v>
      </c>
      <c r="S8553" t="str">
        <f t="shared" si="933"/>
        <v>medium</v>
      </c>
      <c r="T8553" t="str">
        <f t="shared" si="934"/>
        <v>Jun</v>
      </c>
      <c r="U8553">
        <f t="shared" si="935"/>
        <v>2023</v>
      </c>
      <c r="V8553" t="str">
        <f t="shared" si="936"/>
        <v>10-15</v>
      </c>
      <c r="W8553" t="str">
        <f t="shared" si="937"/>
        <v>Slow</v>
      </c>
    </row>
    <row r="8554" spans="1:23" x14ac:dyDescent="0.3">
      <c r="A8554">
        <v>608553</v>
      </c>
      <c r="B8554">
        <v>86987</v>
      </c>
      <c r="C8554">
        <v>64</v>
      </c>
      <c r="D8554" t="s">
        <v>7</v>
      </c>
      <c r="E8554" t="s">
        <v>15</v>
      </c>
      <c r="F8554" t="s">
        <v>28</v>
      </c>
      <c r="G8554" t="s">
        <v>31</v>
      </c>
      <c r="H8554" s="1">
        <v>45305</v>
      </c>
      <c r="I8554" t="s">
        <v>33</v>
      </c>
      <c r="J8554">
        <v>50</v>
      </c>
      <c r="K8554">
        <v>13.4</v>
      </c>
      <c r="L8554">
        <v>1101.95</v>
      </c>
      <c r="M8554">
        <v>95.82</v>
      </c>
      <c r="N8554" t="s">
        <v>48</v>
      </c>
      <c r="O8554">
        <v>1</v>
      </c>
      <c r="P8554" t="str" cm="1">
        <f t="array" ref="P8554">_xlfn.IFS(C8554&lt;25,"18-24", C8554&lt;=35,"25-35", C8554&lt;=50,"36-50",TRUE,"50+")</f>
        <v>50+</v>
      </c>
      <c r="Q8554" t="str">
        <f t="shared" si="931"/>
        <v>repeat</v>
      </c>
      <c r="R8554" t="str">
        <f t="shared" si="932"/>
        <v>high value</v>
      </c>
      <c r="S8554" t="str">
        <f t="shared" si="933"/>
        <v>Low</v>
      </c>
      <c r="T8554" t="str">
        <f t="shared" si="934"/>
        <v>Jan</v>
      </c>
      <c r="U8554">
        <f t="shared" si="935"/>
        <v>2024</v>
      </c>
      <c r="V8554" t="str">
        <f t="shared" si="936"/>
        <v>10-15</v>
      </c>
      <c r="W8554" t="str">
        <f t="shared" si="937"/>
        <v>Slow</v>
      </c>
    </row>
    <row r="8555" spans="1:23" x14ac:dyDescent="0.3">
      <c r="A8555">
        <v>608554</v>
      </c>
      <c r="B8555">
        <v>57994</v>
      </c>
      <c r="C8555">
        <v>57</v>
      </c>
      <c r="D8555" t="s">
        <v>4</v>
      </c>
      <c r="E8555" t="s">
        <v>16</v>
      </c>
      <c r="F8555" t="s">
        <v>30</v>
      </c>
      <c r="G8555" t="s">
        <v>21</v>
      </c>
      <c r="H8555" s="1">
        <v>45219</v>
      </c>
      <c r="I8555" t="s">
        <v>33</v>
      </c>
      <c r="J8555">
        <v>46</v>
      </c>
      <c r="K8555">
        <v>2.7</v>
      </c>
      <c r="L8555">
        <v>958.54</v>
      </c>
      <c r="M8555">
        <v>36.36</v>
      </c>
      <c r="N8555" t="s">
        <v>48</v>
      </c>
      <c r="O8555">
        <v>2</v>
      </c>
      <c r="P8555" t="str" cm="1">
        <f t="array" ref="P8555">_xlfn.IFS(C8555&lt;25,"18-24", C8555&lt;=35,"25-35", C8555&lt;=50,"36-50",TRUE,"50+")</f>
        <v>50+</v>
      </c>
      <c r="Q8555" t="str">
        <f t="shared" si="931"/>
        <v>new</v>
      </c>
      <c r="R8555" t="str">
        <f t="shared" si="932"/>
        <v>high value</v>
      </c>
      <c r="S8555" t="str">
        <f t="shared" si="933"/>
        <v>Low</v>
      </c>
      <c r="T8555" t="str">
        <f t="shared" si="934"/>
        <v>Oct</v>
      </c>
      <c r="U8555">
        <f t="shared" si="935"/>
        <v>2023</v>
      </c>
      <c r="V8555" t="str">
        <f t="shared" si="936"/>
        <v>0-5</v>
      </c>
      <c r="W8555" t="str">
        <f t="shared" si="937"/>
        <v>Slow</v>
      </c>
    </row>
    <row r="8556" spans="1:23" x14ac:dyDescent="0.3">
      <c r="A8556">
        <v>608555</v>
      </c>
      <c r="B8556">
        <v>21704</v>
      </c>
      <c r="C8556">
        <v>26</v>
      </c>
      <c r="D8556" t="s">
        <v>7</v>
      </c>
      <c r="E8556" t="s">
        <v>13</v>
      </c>
      <c r="F8556" t="s">
        <v>18</v>
      </c>
      <c r="G8556" t="s">
        <v>27</v>
      </c>
      <c r="H8556" s="1">
        <v>44616</v>
      </c>
      <c r="I8556" t="s">
        <v>34</v>
      </c>
      <c r="J8556">
        <v>62</v>
      </c>
      <c r="K8556">
        <v>4.5999999999999996</v>
      </c>
      <c r="L8556">
        <v>879.61</v>
      </c>
      <c r="M8556">
        <v>66.87</v>
      </c>
      <c r="N8556" t="s">
        <v>48</v>
      </c>
      <c r="O8556">
        <v>2</v>
      </c>
      <c r="P8556" t="str" cm="1">
        <f t="array" ref="P8556">_xlfn.IFS(C8556&lt;25,"18-24", C8556&lt;=35,"25-35", C8556&lt;=50,"36-50",TRUE,"50+")</f>
        <v>25-35</v>
      </c>
      <c r="Q8556" t="str">
        <f t="shared" si="931"/>
        <v>new</v>
      </c>
      <c r="R8556" t="str">
        <f t="shared" si="932"/>
        <v>high value</v>
      </c>
      <c r="S8556" t="str">
        <f t="shared" si="933"/>
        <v>Low</v>
      </c>
      <c r="T8556" t="str">
        <f t="shared" si="934"/>
        <v>Feb</v>
      </c>
      <c r="U8556">
        <f t="shared" si="935"/>
        <v>2022</v>
      </c>
      <c r="V8556" t="str">
        <f t="shared" si="936"/>
        <v>0-5</v>
      </c>
      <c r="W8556" t="str">
        <f t="shared" si="937"/>
        <v>Slow</v>
      </c>
    </row>
    <row r="8557" spans="1:23" x14ac:dyDescent="0.3">
      <c r="A8557">
        <v>608556</v>
      </c>
      <c r="B8557">
        <v>15420</v>
      </c>
      <c r="C8557">
        <v>23</v>
      </c>
      <c r="D8557" t="s">
        <v>4</v>
      </c>
      <c r="E8557" t="s">
        <v>13</v>
      </c>
      <c r="F8557" t="s">
        <v>22</v>
      </c>
      <c r="G8557" t="s">
        <v>29</v>
      </c>
      <c r="H8557" s="1">
        <v>44630</v>
      </c>
      <c r="I8557" t="s">
        <v>34</v>
      </c>
      <c r="J8557">
        <v>29</v>
      </c>
      <c r="K8557">
        <v>8.9</v>
      </c>
      <c r="L8557">
        <v>714.91</v>
      </c>
      <c r="M8557">
        <v>94.03</v>
      </c>
      <c r="N8557" t="s">
        <v>50</v>
      </c>
      <c r="O8557">
        <v>5</v>
      </c>
      <c r="P8557" t="str" cm="1">
        <f t="array" ref="P8557">_xlfn.IFS(C8557&lt;25,"18-24", C8557&lt;=35,"25-35", C8557&lt;=50,"36-50",TRUE,"50+")</f>
        <v>18-24</v>
      </c>
      <c r="Q8557" t="str">
        <f t="shared" si="931"/>
        <v>new</v>
      </c>
      <c r="R8557" t="str">
        <f t="shared" si="932"/>
        <v>high value</v>
      </c>
      <c r="S8557" t="str">
        <f t="shared" si="933"/>
        <v>High</v>
      </c>
      <c r="T8557" t="str">
        <f t="shared" si="934"/>
        <v>Mar</v>
      </c>
      <c r="U8557">
        <f t="shared" si="935"/>
        <v>2022</v>
      </c>
      <c r="V8557" t="str">
        <f t="shared" si="936"/>
        <v>5-10</v>
      </c>
      <c r="W8557" t="str">
        <f t="shared" si="937"/>
        <v>Fast</v>
      </c>
    </row>
    <row r="8558" spans="1:23" x14ac:dyDescent="0.3">
      <c r="A8558">
        <v>608557</v>
      </c>
      <c r="B8558">
        <v>62707</v>
      </c>
      <c r="C8558">
        <v>59</v>
      </c>
      <c r="D8558" t="s">
        <v>4</v>
      </c>
      <c r="E8558" t="s">
        <v>15</v>
      </c>
      <c r="F8558" t="s">
        <v>18</v>
      </c>
      <c r="G8558" t="s">
        <v>25</v>
      </c>
      <c r="H8558" s="1">
        <v>44858</v>
      </c>
      <c r="I8558" t="s">
        <v>33</v>
      </c>
      <c r="J8558">
        <v>55</v>
      </c>
      <c r="K8558">
        <v>3.4</v>
      </c>
      <c r="L8558">
        <v>570.47</v>
      </c>
      <c r="M8558">
        <v>33.17</v>
      </c>
      <c r="N8558" t="s">
        <v>49</v>
      </c>
      <c r="O8558">
        <v>1</v>
      </c>
      <c r="P8558" t="str" cm="1">
        <f t="array" ref="P8558">_xlfn.IFS(C8558&lt;25,"18-24", C8558&lt;=35,"25-35", C8558&lt;=50,"36-50",TRUE,"50+")</f>
        <v>50+</v>
      </c>
      <c r="Q8558" t="str">
        <f t="shared" si="931"/>
        <v>new</v>
      </c>
      <c r="R8558" t="str">
        <f t="shared" si="932"/>
        <v>high value</v>
      </c>
      <c r="S8558" t="str">
        <f t="shared" si="933"/>
        <v>Low</v>
      </c>
      <c r="T8558" t="str">
        <f t="shared" si="934"/>
        <v>Oct</v>
      </c>
      <c r="U8558">
        <f t="shared" si="935"/>
        <v>2022</v>
      </c>
      <c r="V8558" t="str">
        <f t="shared" si="936"/>
        <v>0-5</v>
      </c>
      <c r="W8558" t="str">
        <f t="shared" si="937"/>
        <v>Slow</v>
      </c>
    </row>
    <row r="8559" spans="1:23" x14ac:dyDescent="0.3">
      <c r="A8559">
        <v>608558</v>
      </c>
      <c r="B8559">
        <v>28478</v>
      </c>
      <c r="C8559">
        <v>61</v>
      </c>
      <c r="D8559" t="s">
        <v>7</v>
      </c>
      <c r="E8559" t="s">
        <v>5</v>
      </c>
      <c r="F8559" t="s">
        <v>24</v>
      </c>
      <c r="G8559" t="s">
        <v>25</v>
      </c>
      <c r="H8559" s="1">
        <v>45380</v>
      </c>
      <c r="I8559" t="s">
        <v>33</v>
      </c>
      <c r="J8559">
        <v>68</v>
      </c>
      <c r="K8559">
        <v>10.5</v>
      </c>
      <c r="L8559">
        <v>1014.56</v>
      </c>
      <c r="M8559">
        <v>85.19</v>
      </c>
      <c r="N8559" t="s">
        <v>50</v>
      </c>
      <c r="O8559">
        <v>3</v>
      </c>
      <c r="P8559" t="str" cm="1">
        <f t="array" ref="P8559">_xlfn.IFS(C8559&lt;25,"18-24", C8559&lt;=35,"25-35", C8559&lt;=50,"36-50",TRUE,"50+")</f>
        <v>50+</v>
      </c>
      <c r="Q8559" t="str">
        <f t="shared" si="931"/>
        <v>new</v>
      </c>
      <c r="R8559" t="str">
        <f t="shared" si="932"/>
        <v>high value</v>
      </c>
      <c r="S8559" t="str">
        <f t="shared" si="933"/>
        <v>medium</v>
      </c>
      <c r="T8559" t="str">
        <f t="shared" si="934"/>
        <v>Mar</v>
      </c>
      <c r="U8559">
        <f t="shared" si="935"/>
        <v>2024</v>
      </c>
      <c r="V8559" t="str">
        <f t="shared" si="936"/>
        <v>10-15</v>
      </c>
      <c r="W8559" t="str">
        <f t="shared" si="937"/>
        <v>Slow</v>
      </c>
    </row>
    <row r="8560" spans="1:23" x14ac:dyDescent="0.3">
      <c r="A8560">
        <v>608559</v>
      </c>
      <c r="B8560">
        <v>51446</v>
      </c>
      <c r="C8560">
        <v>35</v>
      </c>
      <c r="D8560" t="s">
        <v>7</v>
      </c>
      <c r="E8560" t="s">
        <v>11</v>
      </c>
      <c r="F8560" t="s">
        <v>18</v>
      </c>
      <c r="G8560" t="s">
        <v>29</v>
      </c>
      <c r="H8560" s="1">
        <v>45069</v>
      </c>
      <c r="I8560" t="s">
        <v>33</v>
      </c>
      <c r="J8560">
        <v>37</v>
      </c>
      <c r="K8560">
        <v>3.8</v>
      </c>
      <c r="L8560">
        <v>1210.06</v>
      </c>
      <c r="M8560">
        <v>73.08</v>
      </c>
      <c r="N8560" t="s">
        <v>49</v>
      </c>
      <c r="O8560">
        <v>2</v>
      </c>
      <c r="P8560" t="str" cm="1">
        <f t="array" ref="P8560">_xlfn.IFS(C8560&lt;25,"18-24", C8560&lt;=35,"25-35", C8560&lt;=50,"36-50",TRUE,"50+")</f>
        <v>25-35</v>
      </c>
      <c r="Q8560" t="str">
        <f t="shared" si="931"/>
        <v>new</v>
      </c>
      <c r="R8560" t="str">
        <f t="shared" si="932"/>
        <v>high value</v>
      </c>
      <c r="S8560" t="str">
        <f t="shared" si="933"/>
        <v>Low</v>
      </c>
      <c r="T8560" t="str">
        <f t="shared" si="934"/>
        <v>May</v>
      </c>
      <c r="U8560">
        <f t="shared" si="935"/>
        <v>2023</v>
      </c>
      <c r="V8560" t="str">
        <f t="shared" si="936"/>
        <v>0-5</v>
      </c>
      <c r="W8560" t="str">
        <f t="shared" si="937"/>
        <v>Medium</v>
      </c>
    </row>
    <row r="8561" spans="1:23" x14ac:dyDescent="0.3">
      <c r="A8561">
        <v>608560</v>
      </c>
      <c r="B8561">
        <v>80634</v>
      </c>
      <c r="C8561">
        <v>47</v>
      </c>
      <c r="D8561" t="s">
        <v>7</v>
      </c>
      <c r="E8561" t="s">
        <v>15</v>
      </c>
      <c r="F8561" t="s">
        <v>24</v>
      </c>
      <c r="G8561" t="s">
        <v>29</v>
      </c>
      <c r="H8561" s="1">
        <v>45487</v>
      </c>
      <c r="I8561" t="s">
        <v>34</v>
      </c>
      <c r="J8561">
        <v>26</v>
      </c>
      <c r="K8561">
        <v>13.9</v>
      </c>
      <c r="L8561">
        <v>1398.28</v>
      </c>
      <c r="M8561">
        <v>104.33</v>
      </c>
      <c r="N8561" t="s">
        <v>47</v>
      </c>
      <c r="O8561">
        <v>2</v>
      </c>
      <c r="P8561" t="str" cm="1">
        <f t="array" ref="P8561">_xlfn.IFS(C8561&lt;25,"18-24", C8561&lt;=35,"25-35", C8561&lt;=50,"36-50",TRUE,"50+")</f>
        <v>36-50</v>
      </c>
      <c r="Q8561" t="str">
        <f t="shared" si="931"/>
        <v>new</v>
      </c>
      <c r="R8561" t="str">
        <f t="shared" si="932"/>
        <v>high value</v>
      </c>
      <c r="S8561" t="str">
        <f t="shared" si="933"/>
        <v>Low</v>
      </c>
      <c r="T8561" t="str">
        <f t="shared" si="934"/>
        <v>Jul</v>
      </c>
      <c r="U8561">
        <f t="shared" si="935"/>
        <v>2024</v>
      </c>
      <c r="V8561" t="str">
        <f t="shared" si="936"/>
        <v>10-15</v>
      </c>
      <c r="W8561" t="str">
        <f t="shared" si="937"/>
        <v>Fast</v>
      </c>
    </row>
    <row r="8562" spans="1:23" x14ac:dyDescent="0.3">
      <c r="A8562">
        <v>608561</v>
      </c>
      <c r="B8562">
        <v>47831</v>
      </c>
      <c r="C8562">
        <v>30</v>
      </c>
      <c r="D8562" t="s">
        <v>4</v>
      </c>
      <c r="E8562" t="s">
        <v>5</v>
      </c>
      <c r="F8562" t="s">
        <v>26</v>
      </c>
      <c r="G8562" t="s">
        <v>27</v>
      </c>
      <c r="H8562" s="1">
        <v>45175</v>
      </c>
      <c r="I8562" t="s">
        <v>33</v>
      </c>
      <c r="J8562">
        <v>57</v>
      </c>
      <c r="K8562">
        <v>4.5999999999999996</v>
      </c>
      <c r="L8562">
        <v>1246.98</v>
      </c>
      <c r="M8562">
        <v>32.590000000000003</v>
      </c>
      <c r="N8562" t="s">
        <v>50</v>
      </c>
      <c r="O8562">
        <v>4</v>
      </c>
      <c r="P8562" t="str" cm="1">
        <f t="array" ref="P8562">_xlfn.IFS(C8562&lt;25,"18-24", C8562&lt;=35,"25-35", C8562&lt;=50,"36-50",TRUE,"50+")</f>
        <v>25-35</v>
      </c>
      <c r="Q8562" t="str">
        <f t="shared" si="931"/>
        <v>new</v>
      </c>
      <c r="R8562" t="str">
        <f t="shared" si="932"/>
        <v>high value</v>
      </c>
      <c r="S8562" t="str">
        <f t="shared" si="933"/>
        <v>medium</v>
      </c>
      <c r="T8562" t="str">
        <f t="shared" si="934"/>
        <v>Sep</v>
      </c>
      <c r="U8562">
        <f t="shared" si="935"/>
        <v>2023</v>
      </c>
      <c r="V8562" t="str">
        <f t="shared" si="936"/>
        <v>0-5</v>
      </c>
      <c r="W8562" t="str">
        <f t="shared" si="937"/>
        <v>Slow</v>
      </c>
    </row>
    <row r="8563" spans="1:23" x14ac:dyDescent="0.3">
      <c r="A8563">
        <v>608562</v>
      </c>
      <c r="B8563">
        <v>19394</v>
      </c>
      <c r="C8563">
        <v>47</v>
      </c>
      <c r="D8563" t="s">
        <v>7</v>
      </c>
      <c r="E8563" t="s">
        <v>13</v>
      </c>
      <c r="F8563" t="s">
        <v>28</v>
      </c>
      <c r="G8563" t="s">
        <v>27</v>
      </c>
      <c r="H8563" s="1">
        <v>44899</v>
      </c>
      <c r="I8563" t="s">
        <v>34</v>
      </c>
      <c r="J8563">
        <v>80</v>
      </c>
      <c r="K8563">
        <v>8.9</v>
      </c>
      <c r="L8563">
        <v>993.86</v>
      </c>
      <c r="M8563">
        <v>63.88</v>
      </c>
      <c r="N8563" t="s">
        <v>48</v>
      </c>
      <c r="O8563">
        <v>2</v>
      </c>
      <c r="P8563" t="str" cm="1">
        <f t="array" ref="P8563">_xlfn.IFS(C8563&lt;25,"18-24", C8563&lt;=35,"25-35", C8563&lt;=50,"36-50",TRUE,"50+")</f>
        <v>36-50</v>
      </c>
      <c r="Q8563" t="str">
        <f t="shared" si="931"/>
        <v>new</v>
      </c>
      <c r="R8563" t="str">
        <f t="shared" si="932"/>
        <v>high value</v>
      </c>
      <c r="S8563" t="str">
        <f t="shared" si="933"/>
        <v>Low</v>
      </c>
      <c r="T8563" t="str">
        <f t="shared" si="934"/>
        <v>Dec</v>
      </c>
      <c r="U8563">
        <f t="shared" si="935"/>
        <v>2022</v>
      </c>
      <c r="V8563" t="str">
        <f t="shared" si="936"/>
        <v>5-10</v>
      </c>
      <c r="W8563" t="str">
        <f t="shared" si="937"/>
        <v>Slow</v>
      </c>
    </row>
    <row r="8564" spans="1:23" x14ac:dyDescent="0.3">
      <c r="A8564">
        <v>608563</v>
      </c>
      <c r="B8564">
        <v>87055</v>
      </c>
      <c r="C8564">
        <v>24</v>
      </c>
      <c r="D8564" t="s">
        <v>7</v>
      </c>
      <c r="E8564" t="s">
        <v>11</v>
      </c>
      <c r="F8564" t="s">
        <v>26</v>
      </c>
      <c r="G8564" t="s">
        <v>21</v>
      </c>
      <c r="H8564" s="1">
        <v>45474</v>
      </c>
      <c r="I8564" t="s">
        <v>34</v>
      </c>
      <c r="J8564">
        <v>27</v>
      </c>
      <c r="K8564">
        <v>10.199999999999999</v>
      </c>
      <c r="L8564">
        <v>1268.25</v>
      </c>
      <c r="M8564">
        <v>87.81</v>
      </c>
      <c r="N8564" t="s">
        <v>48</v>
      </c>
      <c r="O8564">
        <v>1</v>
      </c>
      <c r="P8564" t="str" cm="1">
        <f t="array" ref="P8564">_xlfn.IFS(C8564&lt;25,"18-24", C8564&lt;=35,"25-35", C8564&lt;=50,"36-50",TRUE,"50+")</f>
        <v>18-24</v>
      </c>
      <c r="Q8564" t="str">
        <f t="shared" si="931"/>
        <v>new</v>
      </c>
      <c r="R8564" t="str">
        <f t="shared" si="932"/>
        <v>high value</v>
      </c>
      <c r="S8564" t="str">
        <f t="shared" si="933"/>
        <v>Low</v>
      </c>
      <c r="T8564" t="str">
        <f t="shared" si="934"/>
        <v>Jul</v>
      </c>
      <c r="U8564">
        <f t="shared" si="935"/>
        <v>2024</v>
      </c>
      <c r="V8564" t="str">
        <f t="shared" si="936"/>
        <v>10-15</v>
      </c>
      <c r="W8564" t="str">
        <f t="shared" si="937"/>
        <v>Fast</v>
      </c>
    </row>
    <row r="8565" spans="1:23" x14ac:dyDescent="0.3">
      <c r="A8565">
        <v>608564</v>
      </c>
      <c r="B8565">
        <v>70126</v>
      </c>
      <c r="C8565">
        <v>42</v>
      </c>
      <c r="D8565" t="s">
        <v>7</v>
      </c>
      <c r="E8565" t="s">
        <v>13</v>
      </c>
      <c r="F8565" t="s">
        <v>26</v>
      </c>
      <c r="G8565" t="s">
        <v>23</v>
      </c>
      <c r="H8565" s="1">
        <v>44803</v>
      </c>
      <c r="I8565" t="s">
        <v>33</v>
      </c>
      <c r="J8565">
        <v>46</v>
      </c>
      <c r="K8565">
        <v>11.2</v>
      </c>
      <c r="L8565">
        <v>933.95</v>
      </c>
      <c r="M8565">
        <v>27.91</v>
      </c>
      <c r="N8565" t="s">
        <v>50</v>
      </c>
      <c r="O8565">
        <v>4</v>
      </c>
      <c r="P8565" t="str" cm="1">
        <f t="array" ref="P8565">_xlfn.IFS(C8565&lt;25,"18-24", C8565&lt;=35,"25-35", C8565&lt;=50,"36-50",TRUE,"50+")</f>
        <v>36-50</v>
      </c>
      <c r="Q8565" t="str">
        <f t="shared" si="931"/>
        <v>new</v>
      </c>
      <c r="R8565" t="str">
        <f t="shared" si="932"/>
        <v>high value</v>
      </c>
      <c r="S8565" t="str">
        <f t="shared" si="933"/>
        <v>medium</v>
      </c>
      <c r="T8565" t="str">
        <f t="shared" si="934"/>
        <v>Aug</v>
      </c>
      <c r="U8565">
        <f t="shared" si="935"/>
        <v>2022</v>
      </c>
      <c r="V8565" t="str">
        <f t="shared" si="936"/>
        <v>10-15</v>
      </c>
      <c r="W8565" t="str">
        <f t="shared" si="937"/>
        <v>Slow</v>
      </c>
    </row>
    <row r="8566" spans="1:23" x14ac:dyDescent="0.3">
      <c r="A8566">
        <v>608565</v>
      </c>
      <c r="B8566">
        <v>83524</v>
      </c>
      <c r="C8566">
        <v>48</v>
      </c>
      <c r="D8566" t="s">
        <v>4</v>
      </c>
      <c r="E8566" t="s">
        <v>5</v>
      </c>
      <c r="F8566" t="s">
        <v>24</v>
      </c>
      <c r="G8566" t="s">
        <v>25</v>
      </c>
      <c r="H8566" s="1">
        <v>44619</v>
      </c>
      <c r="I8566" t="s">
        <v>34</v>
      </c>
      <c r="J8566">
        <v>75</v>
      </c>
      <c r="K8566">
        <v>14</v>
      </c>
      <c r="L8566">
        <v>557.66</v>
      </c>
      <c r="M8566">
        <v>67.44</v>
      </c>
      <c r="N8566" t="s">
        <v>49</v>
      </c>
      <c r="O8566">
        <v>1</v>
      </c>
      <c r="P8566" t="str" cm="1">
        <f t="array" ref="P8566">_xlfn.IFS(C8566&lt;25,"18-24", C8566&lt;=35,"25-35", C8566&lt;=50,"36-50",TRUE,"50+")</f>
        <v>36-50</v>
      </c>
      <c r="Q8566" t="str">
        <f t="shared" si="931"/>
        <v>new</v>
      </c>
      <c r="R8566" t="str">
        <f t="shared" si="932"/>
        <v>high value</v>
      </c>
      <c r="S8566" t="str">
        <f t="shared" si="933"/>
        <v>Low</v>
      </c>
      <c r="T8566" t="str">
        <f t="shared" si="934"/>
        <v>Feb</v>
      </c>
      <c r="U8566">
        <f t="shared" si="935"/>
        <v>2022</v>
      </c>
      <c r="V8566" t="str">
        <f t="shared" si="936"/>
        <v>10-15</v>
      </c>
      <c r="W8566" t="str">
        <f t="shared" si="937"/>
        <v>Slow</v>
      </c>
    </row>
    <row r="8567" spans="1:23" x14ac:dyDescent="0.3">
      <c r="A8567">
        <v>608566</v>
      </c>
      <c r="B8567">
        <v>54222</v>
      </c>
      <c r="C8567">
        <v>25</v>
      </c>
      <c r="D8567" t="s">
        <v>4</v>
      </c>
      <c r="E8567" t="s">
        <v>8</v>
      </c>
      <c r="F8567" t="s">
        <v>28</v>
      </c>
      <c r="G8567" t="s">
        <v>31</v>
      </c>
      <c r="H8567" s="1">
        <v>45028</v>
      </c>
      <c r="I8567" t="s">
        <v>33</v>
      </c>
      <c r="J8567">
        <v>75</v>
      </c>
      <c r="K8567">
        <v>2.8</v>
      </c>
      <c r="L8567">
        <v>164.51</v>
      </c>
      <c r="M8567">
        <v>105.96</v>
      </c>
      <c r="N8567" t="s">
        <v>49</v>
      </c>
      <c r="O8567">
        <v>2</v>
      </c>
      <c r="P8567" t="str" cm="1">
        <f t="array" ref="P8567">_xlfn.IFS(C8567&lt;25,"18-24", C8567&lt;=35,"25-35", C8567&lt;=50,"36-50",TRUE,"50+")</f>
        <v>25-35</v>
      </c>
      <c r="Q8567" t="str">
        <f t="shared" si="931"/>
        <v>repeat</v>
      </c>
      <c r="R8567" t="str">
        <f t="shared" si="932"/>
        <v>low</v>
      </c>
      <c r="S8567" t="str">
        <f t="shared" si="933"/>
        <v>Low</v>
      </c>
      <c r="T8567" t="str">
        <f t="shared" si="934"/>
        <v>Apr</v>
      </c>
      <c r="U8567">
        <f t="shared" si="935"/>
        <v>2023</v>
      </c>
      <c r="V8567" t="str">
        <f t="shared" si="936"/>
        <v>0-5</v>
      </c>
      <c r="W8567" t="str">
        <f t="shared" si="937"/>
        <v>Slow</v>
      </c>
    </row>
    <row r="8568" spans="1:23" x14ac:dyDescent="0.3">
      <c r="A8568">
        <v>608567</v>
      </c>
      <c r="B8568">
        <v>87734</v>
      </c>
      <c r="C8568">
        <v>49</v>
      </c>
      <c r="D8568" t="s">
        <v>7</v>
      </c>
      <c r="E8568" t="s">
        <v>15</v>
      </c>
      <c r="F8568" t="s">
        <v>26</v>
      </c>
      <c r="G8568" t="s">
        <v>23</v>
      </c>
      <c r="H8568" s="1">
        <v>45269</v>
      </c>
      <c r="I8568" t="s">
        <v>34</v>
      </c>
      <c r="J8568">
        <v>48</v>
      </c>
      <c r="K8568">
        <v>1.6</v>
      </c>
      <c r="L8568">
        <v>536.08000000000004</v>
      </c>
      <c r="M8568">
        <v>94.04</v>
      </c>
      <c r="N8568" t="s">
        <v>47</v>
      </c>
      <c r="O8568">
        <v>3</v>
      </c>
      <c r="P8568" t="str" cm="1">
        <f t="array" ref="P8568">_xlfn.IFS(C8568&lt;25,"18-24", C8568&lt;=35,"25-35", C8568&lt;=50,"36-50",TRUE,"50+")</f>
        <v>36-50</v>
      </c>
      <c r="Q8568" t="str">
        <f t="shared" si="931"/>
        <v>new</v>
      </c>
      <c r="R8568" t="str">
        <f t="shared" si="932"/>
        <v>high value</v>
      </c>
      <c r="S8568" t="str">
        <f t="shared" si="933"/>
        <v>medium</v>
      </c>
      <c r="T8568" t="str">
        <f t="shared" si="934"/>
        <v>Dec</v>
      </c>
      <c r="U8568">
        <f t="shared" si="935"/>
        <v>2023</v>
      </c>
      <c r="V8568" t="str">
        <f t="shared" si="936"/>
        <v>0-5</v>
      </c>
      <c r="W8568" t="str">
        <f t="shared" si="937"/>
        <v>Slow</v>
      </c>
    </row>
    <row r="8569" spans="1:23" x14ac:dyDescent="0.3">
      <c r="A8569">
        <v>608568</v>
      </c>
      <c r="B8569">
        <v>94995</v>
      </c>
      <c r="C8569">
        <v>46</v>
      </c>
      <c r="D8569" t="s">
        <v>7</v>
      </c>
      <c r="E8569" t="s">
        <v>11</v>
      </c>
      <c r="F8569" t="s">
        <v>26</v>
      </c>
      <c r="G8569" t="s">
        <v>31</v>
      </c>
      <c r="H8569" s="1">
        <v>44716</v>
      </c>
      <c r="I8569" t="s">
        <v>34</v>
      </c>
      <c r="J8569">
        <v>53</v>
      </c>
      <c r="K8569">
        <v>2.1</v>
      </c>
      <c r="L8569">
        <v>1366.14</v>
      </c>
      <c r="M8569">
        <v>118.37</v>
      </c>
      <c r="N8569" t="s">
        <v>49</v>
      </c>
      <c r="O8569">
        <v>1</v>
      </c>
      <c r="P8569" t="str" cm="1">
        <f t="array" ref="P8569">_xlfn.IFS(C8569&lt;25,"18-24", C8569&lt;=35,"25-35", C8569&lt;=50,"36-50",TRUE,"50+")</f>
        <v>36-50</v>
      </c>
      <c r="Q8569" t="str">
        <f t="shared" si="931"/>
        <v>new</v>
      </c>
      <c r="R8569" t="str">
        <f t="shared" si="932"/>
        <v>high value</v>
      </c>
      <c r="S8569" t="str">
        <f t="shared" si="933"/>
        <v>Low</v>
      </c>
      <c r="T8569" t="str">
        <f t="shared" si="934"/>
        <v>Jun</v>
      </c>
      <c r="U8569">
        <f t="shared" si="935"/>
        <v>2022</v>
      </c>
      <c r="V8569" t="str">
        <f t="shared" si="936"/>
        <v>0-5</v>
      </c>
      <c r="W8569" t="str">
        <f t="shared" si="937"/>
        <v>Slow</v>
      </c>
    </row>
    <row r="8570" spans="1:23" x14ac:dyDescent="0.3">
      <c r="A8570">
        <v>608569</v>
      </c>
      <c r="B8570">
        <v>16574</v>
      </c>
      <c r="C8570">
        <v>44</v>
      </c>
      <c r="D8570" t="s">
        <v>4</v>
      </c>
      <c r="E8570" t="s">
        <v>16</v>
      </c>
      <c r="F8570" t="s">
        <v>32</v>
      </c>
      <c r="G8570" t="s">
        <v>21</v>
      </c>
      <c r="H8570" s="1">
        <v>44834</v>
      </c>
      <c r="I8570" t="s">
        <v>34</v>
      </c>
      <c r="J8570">
        <v>20</v>
      </c>
      <c r="K8570">
        <v>14.7</v>
      </c>
      <c r="L8570">
        <v>297.14</v>
      </c>
      <c r="M8570">
        <v>41.1</v>
      </c>
      <c r="N8570" t="s">
        <v>49</v>
      </c>
      <c r="O8570">
        <v>5</v>
      </c>
      <c r="P8570" t="str" cm="1">
        <f t="array" ref="P8570">_xlfn.IFS(C8570&lt;25,"18-24", C8570&lt;=35,"25-35", C8570&lt;=50,"36-50",TRUE,"50+")</f>
        <v>36-50</v>
      </c>
      <c r="Q8570" t="str">
        <f t="shared" si="931"/>
        <v>new</v>
      </c>
      <c r="R8570" t="str">
        <f t="shared" si="932"/>
        <v>medium</v>
      </c>
      <c r="S8570" t="str">
        <f t="shared" si="933"/>
        <v>High</v>
      </c>
      <c r="T8570" t="str">
        <f t="shared" si="934"/>
        <v>Sep</v>
      </c>
      <c r="U8570">
        <f t="shared" si="935"/>
        <v>2022</v>
      </c>
      <c r="V8570" t="str">
        <f t="shared" si="936"/>
        <v>10-15</v>
      </c>
      <c r="W8570" t="str">
        <f t="shared" si="937"/>
        <v>Fast</v>
      </c>
    </row>
    <row r="8571" spans="1:23" x14ac:dyDescent="0.3">
      <c r="A8571">
        <v>608570</v>
      </c>
      <c r="B8571">
        <v>89781</v>
      </c>
      <c r="C8571">
        <v>24</v>
      </c>
      <c r="D8571" t="s">
        <v>4</v>
      </c>
      <c r="E8571" t="s">
        <v>13</v>
      </c>
      <c r="F8571" t="s">
        <v>30</v>
      </c>
      <c r="G8571" t="s">
        <v>25</v>
      </c>
      <c r="H8571" s="1">
        <v>45239</v>
      </c>
      <c r="I8571" t="s">
        <v>33</v>
      </c>
      <c r="J8571">
        <v>37</v>
      </c>
      <c r="K8571">
        <v>4.7</v>
      </c>
      <c r="L8571">
        <v>360.38</v>
      </c>
      <c r="M8571">
        <v>112.25</v>
      </c>
      <c r="N8571" t="s">
        <v>50</v>
      </c>
      <c r="O8571">
        <v>4</v>
      </c>
      <c r="P8571" t="str" cm="1">
        <f t="array" ref="P8571">_xlfn.IFS(C8571&lt;25,"18-24", C8571&lt;=35,"25-35", C8571&lt;=50,"36-50",TRUE,"50+")</f>
        <v>18-24</v>
      </c>
      <c r="Q8571" t="str">
        <f t="shared" si="931"/>
        <v>repeat</v>
      </c>
      <c r="R8571" t="str">
        <f t="shared" si="932"/>
        <v>medium</v>
      </c>
      <c r="S8571" t="str">
        <f t="shared" si="933"/>
        <v>medium</v>
      </c>
      <c r="T8571" t="str">
        <f t="shared" si="934"/>
        <v>Nov</v>
      </c>
      <c r="U8571">
        <f t="shared" si="935"/>
        <v>2023</v>
      </c>
      <c r="V8571" t="str">
        <f t="shared" si="936"/>
        <v>0-5</v>
      </c>
      <c r="W8571" t="str">
        <f t="shared" si="937"/>
        <v>Medium</v>
      </c>
    </row>
    <row r="8572" spans="1:23" x14ac:dyDescent="0.3">
      <c r="A8572">
        <v>608571</v>
      </c>
      <c r="B8572">
        <v>78388</v>
      </c>
      <c r="C8572">
        <v>21</v>
      </c>
      <c r="D8572" t="s">
        <v>7</v>
      </c>
      <c r="E8572" t="s">
        <v>11</v>
      </c>
      <c r="F8572" t="s">
        <v>28</v>
      </c>
      <c r="G8572" t="s">
        <v>25</v>
      </c>
      <c r="H8572" s="1">
        <v>45567</v>
      </c>
      <c r="I8572" t="s">
        <v>34</v>
      </c>
      <c r="J8572">
        <v>56</v>
      </c>
      <c r="K8572">
        <v>10.7</v>
      </c>
      <c r="L8572">
        <v>1366.18</v>
      </c>
      <c r="M8572">
        <v>100.85</v>
      </c>
      <c r="N8572" t="s">
        <v>49</v>
      </c>
      <c r="O8572">
        <v>5</v>
      </c>
      <c r="P8572" t="str" cm="1">
        <f t="array" ref="P8572">_xlfn.IFS(C8572&lt;25,"18-24", C8572&lt;=35,"25-35", C8572&lt;=50,"36-50",TRUE,"50+")</f>
        <v>18-24</v>
      </c>
      <c r="Q8572" t="str">
        <f t="shared" si="931"/>
        <v>new</v>
      </c>
      <c r="R8572" t="str">
        <f t="shared" si="932"/>
        <v>high value</v>
      </c>
      <c r="S8572" t="str">
        <f t="shared" si="933"/>
        <v>High</v>
      </c>
      <c r="T8572" t="str">
        <f t="shared" si="934"/>
        <v>Oct</v>
      </c>
      <c r="U8572">
        <f t="shared" si="935"/>
        <v>2024</v>
      </c>
      <c r="V8572" t="str">
        <f t="shared" si="936"/>
        <v>10-15</v>
      </c>
      <c r="W8572" t="str">
        <f t="shared" si="937"/>
        <v>Slow</v>
      </c>
    </row>
    <row r="8573" spans="1:23" x14ac:dyDescent="0.3">
      <c r="A8573">
        <v>608572</v>
      </c>
      <c r="B8573">
        <v>96001</v>
      </c>
      <c r="C8573">
        <v>33</v>
      </c>
      <c r="D8573" t="s">
        <v>4</v>
      </c>
      <c r="E8573" t="s">
        <v>11</v>
      </c>
      <c r="F8573" t="s">
        <v>30</v>
      </c>
      <c r="G8573" t="s">
        <v>27</v>
      </c>
      <c r="H8573" s="1">
        <v>45077</v>
      </c>
      <c r="I8573" t="s">
        <v>33</v>
      </c>
      <c r="J8573">
        <v>57</v>
      </c>
      <c r="K8573">
        <v>9.3000000000000007</v>
      </c>
      <c r="L8573">
        <v>502.37</v>
      </c>
      <c r="M8573">
        <v>66.33</v>
      </c>
      <c r="N8573" t="s">
        <v>47</v>
      </c>
      <c r="O8573">
        <v>2</v>
      </c>
      <c r="P8573" t="str" cm="1">
        <f t="array" ref="P8573">_xlfn.IFS(C8573&lt;25,"18-24", C8573&lt;=35,"25-35", C8573&lt;=50,"36-50",TRUE,"50+")</f>
        <v>25-35</v>
      </c>
      <c r="Q8573" t="str">
        <f t="shared" si="931"/>
        <v>new</v>
      </c>
      <c r="R8573" t="str">
        <f t="shared" si="932"/>
        <v>high value</v>
      </c>
      <c r="S8573" t="str">
        <f t="shared" si="933"/>
        <v>Low</v>
      </c>
      <c r="T8573" t="str">
        <f t="shared" si="934"/>
        <v>May</v>
      </c>
      <c r="U8573">
        <f t="shared" si="935"/>
        <v>2023</v>
      </c>
      <c r="V8573" t="str">
        <f t="shared" si="936"/>
        <v>5-10</v>
      </c>
      <c r="W8573" t="str">
        <f t="shared" si="937"/>
        <v>Slow</v>
      </c>
    </row>
    <row r="8574" spans="1:23" x14ac:dyDescent="0.3">
      <c r="A8574">
        <v>608573</v>
      </c>
      <c r="B8574">
        <v>80699</v>
      </c>
      <c r="C8574">
        <v>20</v>
      </c>
      <c r="D8574" t="s">
        <v>7</v>
      </c>
      <c r="E8574" t="s">
        <v>13</v>
      </c>
      <c r="F8574" t="s">
        <v>30</v>
      </c>
      <c r="G8574" t="s">
        <v>23</v>
      </c>
      <c r="H8574" s="1">
        <v>45350</v>
      </c>
      <c r="I8574" t="s">
        <v>33</v>
      </c>
      <c r="J8574">
        <v>76</v>
      </c>
      <c r="K8574">
        <v>13.3</v>
      </c>
      <c r="L8574">
        <v>852.43</v>
      </c>
      <c r="M8574">
        <v>28.23</v>
      </c>
      <c r="N8574" t="s">
        <v>49</v>
      </c>
      <c r="O8574">
        <v>4</v>
      </c>
      <c r="P8574" t="str" cm="1">
        <f t="array" ref="P8574">_xlfn.IFS(C8574&lt;25,"18-24", C8574&lt;=35,"25-35", C8574&lt;=50,"36-50",TRUE,"50+")</f>
        <v>18-24</v>
      </c>
      <c r="Q8574" t="str">
        <f t="shared" si="931"/>
        <v>new</v>
      </c>
      <c r="R8574" t="str">
        <f t="shared" si="932"/>
        <v>high value</v>
      </c>
      <c r="S8574" t="str">
        <f t="shared" si="933"/>
        <v>medium</v>
      </c>
      <c r="T8574" t="str">
        <f t="shared" si="934"/>
        <v>Feb</v>
      </c>
      <c r="U8574">
        <f t="shared" si="935"/>
        <v>2024</v>
      </c>
      <c r="V8574" t="str">
        <f t="shared" si="936"/>
        <v>10-15</v>
      </c>
      <c r="W8574" t="str">
        <f t="shared" si="937"/>
        <v>Slow</v>
      </c>
    </row>
    <row r="8575" spans="1:23" x14ac:dyDescent="0.3">
      <c r="A8575">
        <v>608574</v>
      </c>
      <c r="B8575">
        <v>61464</v>
      </c>
      <c r="C8575">
        <v>59</v>
      </c>
      <c r="D8575" t="s">
        <v>7</v>
      </c>
      <c r="E8575" t="s">
        <v>13</v>
      </c>
      <c r="F8575" t="s">
        <v>30</v>
      </c>
      <c r="G8575" t="s">
        <v>27</v>
      </c>
      <c r="H8575" s="1">
        <v>44990</v>
      </c>
      <c r="I8575" t="s">
        <v>34</v>
      </c>
      <c r="J8575">
        <v>54</v>
      </c>
      <c r="K8575">
        <v>12</v>
      </c>
      <c r="L8575">
        <v>517.89</v>
      </c>
      <c r="M8575">
        <v>22.56</v>
      </c>
      <c r="N8575" t="s">
        <v>48</v>
      </c>
      <c r="O8575">
        <v>5</v>
      </c>
      <c r="P8575" t="str" cm="1">
        <f t="array" ref="P8575">_xlfn.IFS(C8575&lt;25,"18-24", C8575&lt;=35,"25-35", C8575&lt;=50,"36-50",TRUE,"50+")</f>
        <v>50+</v>
      </c>
      <c r="Q8575" t="str">
        <f t="shared" si="931"/>
        <v>new</v>
      </c>
      <c r="R8575" t="str">
        <f t="shared" si="932"/>
        <v>high value</v>
      </c>
      <c r="S8575" t="str">
        <f t="shared" si="933"/>
        <v>High</v>
      </c>
      <c r="T8575" t="str">
        <f t="shared" si="934"/>
        <v>Mar</v>
      </c>
      <c r="U8575">
        <f t="shared" si="935"/>
        <v>2023</v>
      </c>
      <c r="V8575" t="str">
        <f t="shared" si="936"/>
        <v>10-15</v>
      </c>
      <c r="W8575" t="str">
        <f t="shared" si="937"/>
        <v>Slow</v>
      </c>
    </row>
    <row r="8576" spans="1:23" x14ac:dyDescent="0.3">
      <c r="A8576">
        <v>608575</v>
      </c>
      <c r="B8576">
        <v>11322</v>
      </c>
      <c r="C8576">
        <v>49</v>
      </c>
      <c r="D8576" t="s">
        <v>7</v>
      </c>
      <c r="E8576" t="s">
        <v>5</v>
      </c>
      <c r="F8576" t="s">
        <v>18</v>
      </c>
      <c r="G8576" t="s">
        <v>29</v>
      </c>
      <c r="H8576" s="1">
        <v>45454</v>
      </c>
      <c r="I8576" t="s">
        <v>34</v>
      </c>
      <c r="J8576">
        <v>50</v>
      </c>
      <c r="K8576">
        <v>11.7</v>
      </c>
      <c r="L8576">
        <v>278.79000000000002</v>
      </c>
      <c r="M8576">
        <v>38.25</v>
      </c>
      <c r="N8576" t="s">
        <v>48</v>
      </c>
      <c r="O8576">
        <v>3</v>
      </c>
      <c r="P8576" t="str" cm="1">
        <f t="array" ref="P8576">_xlfn.IFS(C8576&lt;25,"18-24", C8576&lt;=35,"25-35", C8576&lt;=50,"36-50",TRUE,"50+")</f>
        <v>36-50</v>
      </c>
      <c r="Q8576" t="str">
        <f t="shared" si="931"/>
        <v>new</v>
      </c>
      <c r="R8576" t="str">
        <f t="shared" si="932"/>
        <v>medium</v>
      </c>
      <c r="S8576" t="str">
        <f t="shared" si="933"/>
        <v>medium</v>
      </c>
      <c r="T8576" t="str">
        <f t="shared" si="934"/>
        <v>Jun</v>
      </c>
      <c r="U8576">
        <f t="shared" si="935"/>
        <v>2024</v>
      </c>
      <c r="V8576" t="str">
        <f t="shared" si="936"/>
        <v>10-15</v>
      </c>
      <c r="W8576" t="str">
        <f t="shared" si="937"/>
        <v>Slow</v>
      </c>
    </row>
    <row r="8577" spans="1:23" x14ac:dyDescent="0.3">
      <c r="A8577">
        <v>608576</v>
      </c>
      <c r="B8577">
        <v>56118</v>
      </c>
      <c r="C8577">
        <v>36</v>
      </c>
      <c r="D8577" t="s">
        <v>4</v>
      </c>
      <c r="E8577" t="s">
        <v>5</v>
      </c>
      <c r="F8577" t="s">
        <v>22</v>
      </c>
      <c r="G8577" t="s">
        <v>29</v>
      </c>
      <c r="H8577" s="1">
        <v>45015</v>
      </c>
      <c r="I8577" t="s">
        <v>33</v>
      </c>
      <c r="J8577">
        <v>28</v>
      </c>
      <c r="K8577">
        <v>8.6999999999999993</v>
      </c>
      <c r="L8577">
        <v>1248</v>
      </c>
      <c r="M8577">
        <v>80.040000000000006</v>
      </c>
      <c r="N8577" t="s">
        <v>49</v>
      </c>
      <c r="O8577">
        <v>2</v>
      </c>
      <c r="P8577" t="str" cm="1">
        <f t="array" ref="P8577">_xlfn.IFS(C8577&lt;25,"18-24", C8577&lt;=35,"25-35", C8577&lt;=50,"36-50",TRUE,"50+")</f>
        <v>36-50</v>
      </c>
      <c r="Q8577" t="str">
        <f t="shared" si="931"/>
        <v>repeat</v>
      </c>
      <c r="R8577" t="str">
        <f t="shared" si="932"/>
        <v>high value</v>
      </c>
      <c r="S8577" t="str">
        <f t="shared" si="933"/>
        <v>Low</v>
      </c>
      <c r="T8577" t="str">
        <f t="shared" si="934"/>
        <v>Mar</v>
      </c>
      <c r="U8577">
        <f t="shared" si="935"/>
        <v>2023</v>
      </c>
      <c r="V8577" t="str">
        <f t="shared" si="936"/>
        <v>5-10</v>
      </c>
      <c r="W8577" t="str">
        <f t="shared" si="937"/>
        <v>Fast</v>
      </c>
    </row>
    <row r="8578" spans="1:23" x14ac:dyDescent="0.3">
      <c r="A8578">
        <v>608577</v>
      </c>
      <c r="B8578">
        <v>46654</v>
      </c>
      <c r="C8578">
        <v>19</v>
      </c>
      <c r="D8578" t="s">
        <v>7</v>
      </c>
      <c r="E8578" t="s">
        <v>11</v>
      </c>
      <c r="F8578" t="s">
        <v>30</v>
      </c>
      <c r="G8578" t="s">
        <v>23</v>
      </c>
      <c r="H8578" s="1">
        <v>44641</v>
      </c>
      <c r="I8578" t="s">
        <v>34</v>
      </c>
      <c r="J8578">
        <v>56</v>
      </c>
      <c r="K8578">
        <v>12.8</v>
      </c>
      <c r="L8578">
        <v>313.93</v>
      </c>
      <c r="M8578">
        <v>40.700000000000003</v>
      </c>
      <c r="N8578" t="s">
        <v>50</v>
      </c>
      <c r="O8578">
        <v>2</v>
      </c>
      <c r="P8578" t="str" cm="1">
        <f t="array" ref="P8578">_xlfn.IFS(C8578&lt;25,"18-24", C8578&lt;=35,"25-35", C8578&lt;=50,"36-50",TRUE,"50+")</f>
        <v>18-24</v>
      </c>
      <c r="Q8578" t="str">
        <f t="shared" si="931"/>
        <v>new</v>
      </c>
      <c r="R8578" t="str">
        <f t="shared" si="932"/>
        <v>medium</v>
      </c>
      <c r="S8578" t="str">
        <f t="shared" si="933"/>
        <v>Low</v>
      </c>
      <c r="T8578" t="str">
        <f t="shared" si="934"/>
        <v>Mar</v>
      </c>
      <c r="U8578">
        <f t="shared" si="935"/>
        <v>2022</v>
      </c>
      <c r="V8578" t="str">
        <f t="shared" si="936"/>
        <v>10-15</v>
      </c>
      <c r="W8578" t="str">
        <f t="shared" si="937"/>
        <v>Slow</v>
      </c>
    </row>
    <row r="8579" spans="1:23" x14ac:dyDescent="0.3">
      <c r="A8579">
        <v>608578</v>
      </c>
      <c r="B8579">
        <v>92034</v>
      </c>
      <c r="C8579">
        <v>34</v>
      </c>
      <c r="D8579" t="s">
        <v>4</v>
      </c>
      <c r="E8579" t="s">
        <v>15</v>
      </c>
      <c r="F8579" t="s">
        <v>18</v>
      </c>
      <c r="G8579" t="s">
        <v>25</v>
      </c>
      <c r="H8579" s="1">
        <v>45461</v>
      </c>
      <c r="I8579" t="s">
        <v>33</v>
      </c>
      <c r="J8579">
        <v>21</v>
      </c>
      <c r="K8579">
        <v>3.7</v>
      </c>
      <c r="L8579">
        <v>442.89</v>
      </c>
      <c r="M8579">
        <v>35.78</v>
      </c>
      <c r="N8579" t="s">
        <v>50</v>
      </c>
      <c r="O8579">
        <v>1</v>
      </c>
      <c r="P8579" t="str" cm="1">
        <f t="array" ref="P8579">_xlfn.IFS(C8579&lt;25,"18-24", C8579&lt;=35,"25-35", C8579&lt;=50,"36-50",TRUE,"50+")</f>
        <v>25-35</v>
      </c>
      <c r="Q8579" t="str">
        <f t="shared" ref="Q8579:Q8642" si="938">IF(COUNTIF($B:$B,B8579)&gt;1,"repeat","new")</f>
        <v>new</v>
      </c>
      <c r="R8579" t="str">
        <f t="shared" ref="R8579:R8642" si="939">IF(L8579&gt;500,"high value",IF( L8579&gt;250,"medium","low"))</f>
        <v>medium</v>
      </c>
      <c r="S8579" t="str">
        <f t="shared" ref="S8579:S8642" si="940">IF(O8579&lt;=2,"Low",IF(O8579&lt;=4,"medium","High"))</f>
        <v>Low</v>
      </c>
      <c r="T8579" t="str">
        <f t="shared" ref="T8579:T8642" si="941">TEXT(H8579,"MMM")</f>
        <v>Jun</v>
      </c>
      <c r="U8579">
        <f t="shared" ref="U8579:U8642" si="942">YEAR(H8579)</f>
        <v>2024</v>
      </c>
      <c r="V8579" t="str">
        <f t="shared" ref="V8579:V8642" si="943">IF(K8579&lt;=5,"0-5",IF(K8579&lt;=10,"5-10",IF(K8579&lt;=15,"10-15","15+")))</f>
        <v>0-5</v>
      </c>
      <c r="W8579" t="str">
        <f t="shared" ref="W8579:W8642" si="944">IF(J8579&lt;=30,"Fast",IF(J8579&lt;=45,"Medium","Slow"))</f>
        <v>Fast</v>
      </c>
    </row>
    <row r="8580" spans="1:23" x14ac:dyDescent="0.3">
      <c r="A8580">
        <v>608579</v>
      </c>
      <c r="B8580">
        <v>93001</v>
      </c>
      <c r="C8580">
        <v>35</v>
      </c>
      <c r="D8580" t="s">
        <v>4</v>
      </c>
      <c r="E8580" t="s">
        <v>11</v>
      </c>
      <c r="F8580" t="s">
        <v>28</v>
      </c>
      <c r="G8580" t="s">
        <v>27</v>
      </c>
      <c r="H8580" s="1">
        <v>45464</v>
      </c>
      <c r="I8580" t="s">
        <v>33</v>
      </c>
      <c r="J8580">
        <v>45</v>
      </c>
      <c r="K8580">
        <v>11.9</v>
      </c>
      <c r="L8580">
        <v>781.78</v>
      </c>
      <c r="M8580">
        <v>105.12</v>
      </c>
      <c r="N8580" t="s">
        <v>49</v>
      </c>
      <c r="O8580">
        <v>5</v>
      </c>
      <c r="P8580" t="str" cm="1">
        <f t="array" ref="P8580">_xlfn.IFS(C8580&lt;25,"18-24", C8580&lt;=35,"25-35", C8580&lt;=50,"36-50",TRUE,"50+")</f>
        <v>25-35</v>
      </c>
      <c r="Q8580" t="str">
        <f t="shared" si="938"/>
        <v>new</v>
      </c>
      <c r="R8580" t="str">
        <f t="shared" si="939"/>
        <v>high value</v>
      </c>
      <c r="S8580" t="str">
        <f t="shared" si="940"/>
        <v>High</v>
      </c>
      <c r="T8580" t="str">
        <f t="shared" si="941"/>
        <v>Jun</v>
      </c>
      <c r="U8580">
        <f t="shared" si="942"/>
        <v>2024</v>
      </c>
      <c r="V8580" t="str">
        <f t="shared" si="943"/>
        <v>10-15</v>
      </c>
      <c r="W8580" t="str">
        <f t="shared" si="944"/>
        <v>Medium</v>
      </c>
    </row>
    <row r="8581" spans="1:23" x14ac:dyDescent="0.3">
      <c r="A8581">
        <v>608580</v>
      </c>
      <c r="B8581">
        <v>27658</v>
      </c>
      <c r="C8581">
        <v>31</v>
      </c>
      <c r="D8581" t="s">
        <v>7</v>
      </c>
      <c r="E8581" t="s">
        <v>15</v>
      </c>
      <c r="F8581" t="s">
        <v>18</v>
      </c>
      <c r="G8581" t="s">
        <v>21</v>
      </c>
      <c r="H8581" s="1">
        <v>45184</v>
      </c>
      <c r="I8581" t="s">
        <v>33</v>
      </c>
      <c r="J8581">
        <v>72</v>
      </c>
      <c r="K8581">
        <v>3.6</v>
      </c>
      <c r="L8581">
        <v>999.72</v>
      </c>
      <c r="M8581">
        <v>54.64</v>
      </c>
      <c r="N8581" t="s">
        <v>48</v>
      </c>
      <c r="O8581">
        <v>2</v>
      </c>
      <c r="P8581" t="str" cm="1">
        <f t="array" ref="P8581">_xlfn.IFS(C8581&lt;25,"18-24", C8581&lt;=35,"25-35", C8581&lt;=50,"36-50",TRUE,"50+")</f>
        <v>25-35</v>
      </c>
      <c r="Q8581" t="str">
        <f t="shared" si="938"/>
        <v>new</v>
      </c>
      <c r="R8581" t="str">
        <f t="shared" si="939"/>
        <v>high value</v>
      </c>
      <c r="S8581" t="str">
        <f t="shared" si="940"/>
        <v>Low</v>
      </c>
      <c r="T8581" t="str">
        <f t="shared" si="941"/>
        <v>Sep</v>
      </c>
      <c r="U8581">
        <f t="shared" si="942"/>
        <v>2023</v>
      </c>
      <c r="V8581" t="str">
        <f t="shared" si="943"/>
        <v>0-5</v>
      </c>
      <c r="W8581" t="str">
        <f t="shared" si="944"/>
        <v>Slow</v>
      </c>
    </row>
    <row r="8582" spans="1:23" x14ac:dyDescent="0.3">
      <c r="A8582">
        <v>608581</v>
      </c>
      <c r="B8582">
        <v>11973</v>
      </c>
      <c r="C8582">
        <v>46</v>
      </c>
      <c r="D8582" t="s">
        <v>7</v>
      </c>
      <c r="E8582" t="s">
        <v>13</v>
      </c>
      <c r="F8582" t="s">
        <v>30</v>
      </c>
      <c r="G8582" t="s">
        <v>31</v>
      </c>
      <c r="H8582" s="1">
        <v>45050</v>
      </c>
      <c r="I8582" t="s">
        <v>33</v>
      </c>
      <c r="J8582">
        <v>63</v>
      </c>
      <c r="K8582">
        <v>1.3</v>
      </c>
      <c r="L8582">
        <v>426.92</v>
      </c>
      <c r="M8582">
        <v>108.17</v>
      </c>
      <c r="N8582" t="s">
        <v>49</v>
      </c>
      <c r="O8582">
        <v>5</v>
      </c>
      <c r="P8582" t="str" cm="1">
        <f t="array" ref="P8582">_xlfn.IFS(C8582&lt;25,"18-24", C8582&lt;=35,"25-35", C8582&lt;=50,"36-50",TRUE,"50+")</f>
        <v>36-50</v>
      </c>
      <c r="Q8582" t="str">
        <f t="shared" si="938"/>
        <v>new</v>
      </c>
      <c r="R8582" t="str">
        <f t="shared" si="939"/>
        <v>medium</v>
      </c>
      <c r="S8582" t="str">
        <f t="shared" si="940"/>
        <v>High</v>
      </c>
      <c r="T8582" t="str">
        <f t="shared" si="941"/>
        <v>May</v>
      </c>
      <c r="U8582">
        <f t="shared" si="942"/>
        <v>2023</v>
      </c>
      <c r="V8582" t="str">
        <f t="shared" si="943"/>
        <v>0-5</v>
      </c>
      <c r="W8582" t="str">
        <f t="shared" si="944"/>
        <v>Slow</v>
      </c>
    </row>
    <row r="8583" spans="1:23" x14ac:dyDescent="0.3">
      <c r="A8583">
        <v>608582</v>
      </c>
      <c r="B8583">
        <v>13245</v>
      </c>
      <c r="C8583">
        <v>54</v>
      </c>
      <c r="D8583" t="s">
        <v>7</v>
      </c>
      <c r="E8583" t="s">
        <v>5</v>
      </c>
      <c r="F8583" t="s">
        <v>24</v>
      </c>
      <c r="G8583" t="s">
        <v>27</v>
      </c>
      <c r="H8583" s="1">
        <v>45267</v>
      </c>
      <c r="I8583" t="s">
        <v>33</v>
      </c>
      <c r="J8583">
        <v>89</v>
      </c>
      <c r="K8583">
        <v>13.5</v>
      </c>
      <c r="L8583">
        <v>228.69</v>
      </c>
      <c r="M8583">
        <v>24.68</v>
      </c>
      <c r="N8583" t="s">
        <v>47</v>
      </c>
      <c r="O8583">
        <v>4</v>
      </c>
      <c r="P8583" t="str" cm="1">
        <f t="array" ref="P8583">_xlfn.IFS(C8583&lt;25,"18-24", C8583&lt;=35,"25-35", C8583&lt;=50,"36-50",TRUE,"50+")</f>
        <v>50+</v>
      </c>
      <c r="Q8583" t="str">
        <f t="shared" si="938"/>
        <v>new</v>
      </c>
      <c r="R8583" t="str">
        <f t="shared" si="939"/>
        <v>low</v>
      </c>
      <c r="S8583" t="str">
        <f t="shared" si="940"/>
        <v>medium</v>
      </c>
      <c r="T8583" t="str">
        <f t="shared" si="941"/>
        <v>Dec</v>
      </c>
      <c r="U8583">
        <f t="shared" si="942"/>
        <v>2023</v>
      </c>
      <c r="V8583" t="str">
        <f t="shared" si="943"/>
        <v>10-15</v>
      </c>
      <c r="W8583" t="str">
        <f t="shared" si="944"/>
        <v>Slow</v>
      </c>
    </row>
    <row r="8584" spans="1:23" x14ac:dyDescent="0.3">
      <c r="A8584">
        <v>608583</v>
      </c>
      <c r="B8584">
        <v>99098</v>
      </c>
      <c r="C8584">
        <v>45</v>
      </c>
      <c r="D8584" t="s">
        <v>7</v>
      </c>
      <c r="E8584" t="s">
        <v>5</v>
      </c>
      <c r="F8584" t="s">
        <v>32</v>
      </c>
      <c r="G8584" t="s">
        <v>29</v>
      </c>
      <c r="H8584" s="1">
        <v>45051</v>
      </c>
      <c r="I8584" t="s">
        <v>33</v>
      </c>
      <c r="J8584">
        <v>39</v>
      </c>
      <c r="K8584">
        <v>7.8</v>
      </c>
      <c r="L8584">
        <v>1124.0999999999999</v>
      </c>
      <c r="M8584">
        <v>99.59</v>
      </c>
      <c r="N8584" t="s">
        <v>50</v>
      </c>
      <c r="O8584">
        <v>2</v>
      </c>
      <c r="P8584" t="str" cm="1">
        <f t="array" ref="P8584">_xlfn.IFS(C8584&lt;25,"18-24", C8584&lt;=35,"25-35", C8584&lt;=50,"36-50",TRUE,"50+")</f>
        <v>36-50</v>
      </c>
      <c r="Q8584" t="str">
        <f t="shared" si="938"/>
        <v>new</v>
      </c>
      <c r="R8584" t="str">
        <f t="shared" si="939"/>
        <v>high value</v>
      </c>
      <c r="S8584" t="str">
        <f t="shared" si="940"/>
        <v>Low</v>
      </c>
      <c r="T8584" t="str">
        <f t="shared" si="941"/>
        <v>May</v>
      </c>
      <c r="U8584">
        <f t="shared" si="942"/>
        <v>2023</v>
      </c>
      <c r="V8584" t="str">
        <f t="shared" si="943"/>
        <v>5-10</v>
      </c>
      <c r="W8584" t="str">
        <f t="shared" si="944"/>
        <v>Medium</v>
      </c>
    </row>
    <row r="8585" spans="1:23" x14ac:dyDescent="0.3">
      <c r="A8585">
        <v>608584</v>
      </c>
      <c r="B8585">
        <v>52894</v>
      </c>
      <c r="C8585">
        <v>60</v>
      </c>
      <c r="D8585" t="s">
        <v>7</v>
      </c>
      <c r="E8585" t="s">
        <v>16</v>
      </c>
      <c r="F8585" t="s">
        <v>32</v>
      </c>
      <c r="G8585" t="s">
        <v>23</v>
      </c>
      <c r="H8585" s="1">
        <v>45501</v>
      </c>
      <c r="I8585" t="s">
        <v>33</v>
      </c>
      <c r="J8585">
        <v>44</v>
      </c>
      <c r="K8585">
        <v>4.4000000000000004</v>
      </c>
      <c r="L8585">
        <v>885.81</v>
      </c>
      <c r="M8585">
        <v>89.04</v>
      </c>
      <c r="N8585" t="s">
        <v>50</v>
      </c>
      <c r="O8585">
        <v>2</v>
      </c>
      <c r="P8585" t="str" cm="1">
        <f t="array" ref="P8585">_xlfn.IFS(C8585&lt;25,"18-24", C8585&lt;=35,"25-35", C8585&lt;=50,"36-50",TRUE,"50+")</f>
        <v>50+</v>
      </c>
      <c r="Q8585" t="str">
        <f t="shared" si="938"/>
        <v>new</v>
      </c>
      <c r="R8585" t="str">
        <f t="shared" si="939"/>
        <v>high value</v>
      </c>
      <c r="S8585" t="str">
        <f t="shared" si="940"/>
        <v>Low</v>
      </c>
      <c r="T8585" t="str">
        <f t="shared" si="941"/>
        <v>Jul</v>
      </c>
      <c r="U8585">
        <f t="shared" si="942"/>
        <v>2024</v>
      </c>
      <c r="V8585" t="str">
        <f t="shared" si="943"/>
        <v>0-5</v>
      </c>
      <c r="W8585" t="str">
        <f t="shared" si="944"/>
        <v>Medium</v>
      </c>
    </row>
    <row r="8586" spans="1:23" x14ac:dyDescent="0.3">
      <c r="A8586">
        <v>608585</v>
      </c>
      <c r="B8586">
        <v>28066</v>
      </c>
      <c r="C8586">
        <v>55</v>
      </c>
      <c r="D8586" t="s">
        <v>7</v>
      </c>
      <c r="E8586" t="s">
        <v>15</v>
      </c>
      <c r="F8586" t="s">
        <v>28</v>
      </c>
      <c r="G8586" t="s">
        <v>21</v>
      </c>
      <c r="H8586" s="1">
        <v>45233</v>
      </c>
      <c r="I8586" t="s">
        <v>33</v>
      </c>
      <c r="J8586">
        <v>39</v>
      </c>
      <c r="K8586">
        <v>3</v>
      </c>
      <c r="L8586">
        <v>1023.02</v>
      </c>
      <c r="M8586">
        <v>67.27</v>
      </c>
      <c r="N8586" t="s">
        <v>48</v>
      </c>
      <c r="O8586">
        <v>2</v>
      </c>
      <c r="P8586" t="str" cm="1">
        <f t="array" ref="P8586">_xlfn.IFS(C8586&lt;25,"18-24", C8586&lt;=35,"25-35", C8586&lt;=50,"36-50",TRUE,"50+")</f>
        <v>50+</v>
      </c>
      <c r="Q8586" t="str">
        <f t="shared" si="938"/>
        <v>new</v>
      </c>
      <c r="R8586" t="str">
        <f t="shared" si="939"/>
        <v>high value</v>
      </c>
      <c r="S8586" t="str">
        <f t="shared" si="940"/>
        <v>Low</v>
      </c>
      <c r="T8586" t="str">
        <f t="shared" si="941"/>
        <v>Nov</v>
      </c>
      <c r="U8586">
        <f t="shared" si="942"/>
        <v>2023</v>
      </c>
      <c r="V8586" t="str">
        <f t="shared" si="943"/>
        <v>0-5</v>
      </c>
      <c r="W8586" t="str">
        <f t="shared" si="944"/>
        <v>Medium</v>
      </c>
    </row>
    <row r="8587" spans="1:23" x14ac:dyDescent="0.3">
      <c r="A8587">
        <v>608586</v>
      </c>
      <c r="B8587">
        <v>48361</v>
      </c>
      <c r="C8587">
        <v>28</v>
      </c>
      <c r="D8587" t="s">
        <v>7</v>
      </c>
      <c r="E8587" t="s">
        <v>8</v>
      </c>
      <c r="F8587" t="s">
        <v>28</v>
      </c>
      <c r="G8587" t="s">
        <v>29</v>
      </c>
      <c r="H8587" s="1">
        <v>45248</v>
      </c>
      <c r="I8587" t="s">
        <v>33</v>
      </c>
      <c r="J8587">
        <v>83</v>
      </c>
      <c r="K8587">
        <v>12.8</v>
      </c>
      <c r="L8587">
        <v>1305.28</v>
      </c>
      <c r="M8587">
        <v>107.02</v>
      </c>
      <c r="N8587" t="s">
        <v>50</v>
      </c>
      <c r="O8587">
        <v>1</v>
      </c>
      <c r="P8587" t="str" cm="1">
        <f t="array" ref="P8587">_xlfn.IFS(C8587&lt;25,"18-24", C8587&lt;=35,"25-35", C8587&lt;=50,"36-50",TRUE,"50+")</f>
        <v>25-35</v>
      </c>
      <c r="Q8587" t="str">
        <f t="shared" si="938"/>
        <v>new</v>
      </c>
      <c r="R8587" t="str">
        <f t="shared" si="939"/>
        <v>high value</v>
      </c>
      <c r="S8587" t="str">
        <f t="shared" si="940"/>
        <v>Low</v>
      </c>
      <c r="T8587" t="str">
        <f t="shared" si="941"/>
        <v>Nov</v>
      </c>
      <c r="U8587">
        <f t="shared" si="942"/>
        <v>2023</v>
      </c>
      <c r="V8587" t="str">
        <f t="shared" si="943"/>
        <v>10-15</v>
      </c>
      <c r="W8587" t="str">
        <f t="shared" si="944"/>
        <v>Slow</v>
      </c>
    </row>
    <row r="8588" spans="1:23" x14ac:dyDescent="0.3">
      <c r="A8588">
        <v>608587</v>
      </c>
      <c r="B8588">
        <v>61607</v>
      </c>
      <c r="C8588">
        <v>49</v>
      </c>
      <c r="D8588" t="s">
        <v>7</v>
      </c>
      <c r="E8588" t="s">
        <v>13</v>
      </c>
      <c r="F8588" t="s">
        <v>19</v>
      </c>
      <c r="G8588" t="s">
        <v>31</v>
      </c>
      <c r="H8588" s="1">
        <v>45363</v>
      </c>
      <c r="I8588" t="s">
        <v>33</v>
      </c>
      <c r="J8588">
        <v>79</v>
      </c>
      <c r="K8588">
        <v>1.2</v>
      </c>
      <c r="L8588">
        <v>469.58</v>
      </c>
      <c r="M8588">
        <v>101.67</v>
      </c>
      <c r="N8588" t="s">
        <v>48</v>
      </c>
      <c r="O8588">
        <v>5</v>
      </c>
      <c r="P8588" t="str" cm="1">
        <f t="array" ref="P8588">_xlfn.IFS(C8588&lt;25,"18-24", C8588&lt;=35,"25-35", C8588&lt;=50,"36-50",TRUE,"50+")</f>
        <v>36-50</v>
      </c>
      <c r="Q8588" t="str">
        <f t="shared" si="938"/>
        <v>new</v>
      </c>
      <c r="R8588" t="str">
        <f t="shared" si="939"/>
        <v>medium</v>
      </c>
      <c r="S8588" t="str">
        <f t="shared" si="940"/>
        <v>High</v>
      </c>
      <c r="T8588" t="str">
        <f t="shared" si="941"/>
        <v>Mar</v>
      </c>
      <c r="U8588">
        <f t="shared" si="942"/>
        <v>2024</v>
      </c>
      <c r="V8588" t="str">
        <f t="shared" si="943"/>
        <v>0-5</v>
      </c>
      <c r="W8588" t="str">
        <f t="shared" si="944"/>
        <v>Slow</v>
      </c>
    </row>
    <row r="8589" spans="1:23" x14ac:dyDescent="0.3">
      <c r="A8589">
        <v>608588</v>
      </c>
      <c r="B8589">
        <v>62536</v>
      </c>
      <c r="C8589">
        <v>22</v>
      </c>
      <c r="D8589" t="s">
        <v>4</v>
      </c>
      <c r="E8589" t="s">
        <v>15</v>
      </c>
      <c r="F8589" t="s">
        <v>18</v>
      </c>
      <c r="G8589" t="s">
        <v>31</v>
      </c>
      <c r="H8589" s="1">
        <v>45020</v>
      </c>
      <c r="I8589" t="s">
        <v>34</v>
      </c>
      <c r="J8589">
        <v>72</v>
      </c>
      <c r="K8589">
        <v>13.1</v>
      </c>
      <c r="L8589">
        <v>414.89</v>
      </c>
      <c r="M8589">
        <v>32.9</v>
      </c>
      <c r="N8589" t="s">
        <v>50</v>
      </c>
      <c r="O8589">
        <v>2</v>
      </c>
      <c r="P8589" t="str" cm="1">
        <f t="array" ref="P8589">_xlfn.IFS(C8589&lt;25,"18-24", C8589&lt;=35,"25-35", C8589&lt;=50,"36-50",TRUE,"50+")</f>
        <v>18-24</v>
      </c>
      <c r="Q8589" t="str">
        <f t="shared" si="938"/>
        <v>repeat</v>
      </c>
      <c r="R8589" t="str">
        <f t="shared" si="939"/>
        <v>medium</v>
      </c>
      <c r="S8589" t="str">
        <f t="shared" si="940"/>
        <v>Low</v>
      </c>
      <c r="T8589" t="str">
        <f t="shared" si="941"/>
        <v>Apr</v>
      </c>
      <c r="U8589">
        <f t="shared" si="942"/>
        <v>2023</v>
      </c>
      <c r="V8589" t="str">
        <f t="shared" si="943"/>
        <v>10-15</v>
      </c>
      <c r="W8589" t="str">
        <f t="shared" si="944"/>
        <v>Slow</v>
      </c>
    </row>
    <row r="8590" spans="1:23" x14ac:dyDescent="0.3">
      <c r="A8590">
        <v>608589</v>
      </c>
      <c r="B8590">
        <v>85601</v>
      </c>
      <c r="C8590">
        <v>23</v>
      </c>
      <c r="D8590" t="s">
        <v>4</v>
      </c>
      <c r="E8590" t="s">
        <v>5</v>
      </c>
      <c r="F8590" t="s">
        <v>26</v>
      </c>
      <c r="G8590" t="s">
        <v>25</v>
      </c>
      <c r="H8590" s="1">
        <v>44886</v>
      </c>
      <c r="I8590" t="s">
        <v>34</v>
      </c>
      <c r="J8590">
        <v>35</v>
      </c>
      <c r="K8590">
        <v>6.3</v>
      </c>
      <c r="L8590">
        <v>842.64</v>
      </c>
      <c r="M8590">
        <v>81.14</v>
      </c>
      <c r="N8590" t="s">
        <v>50</v>
      </c>
      <c r="O8590">
        <v>2</v>
      </c>
      <c r="P8590" t="str" cm="1">
        <f t="array" ref="P8590">_xlfn.IFS(C8590&lt;25,"18-24", C8590&lt;=35,"25-35", C8590&lt;=50,"36-50",TRUE,"50+")</f>
        <v>18-24</v>
      </c>
      <c r="Q8590" t="str">
        <f t="shared" si="938"/>
        <v>new</v>
      </c>
      <c r="R8590" t="str">
        <f t="shared" si="939"/>
        <v>high value</v>
      </c>
      <c r="S8590" t="str">
        <f t="shared" si="940"/>
        <v>Low</v>
      </c>
      <c r="T8590" t="str">
        <f t="shared" si="941"/>
        <v>Nov</v>
      </c>
      <c r="U8590">
        <f t="shared" si="942"/>
        <v>2022</v>
      </c>
      <c r="V8590" t="str">
        <f t="shared" si="943"/>
        <v>5-10</v>
      </c>
      <c r="W8590" t="str">
        <f t="shared" si="944"/>
        <v>Medium</v>
      </c>
    </row>
    <row r="8591" spans="1:23" x14ac:dyDescent="0.3">
      <c r="A8591">
        <v>608590</v>
      </c>
      <c r="B8591">
        <v>23754</v>
      </c>
      <c r="C8591">
        <v>45</v>
      </c>
      <c r="D8591" t="s">
        <v>4</v>
      </c>
      <c r="E8591" t="s">
        <v>11</v>
      </c>
      <c r="F8591" t="s">
        <v>22</v>
      </c>
      <c r="G8591" t="s">
        <v>31</v>
      </c>
      <c r="H8591" s="1">
        <v>44936</v>
      </c>
      <c r="I8591" t="s">
        <v>33</v>
      </c>
      <c r="J8591">
        <v>82</v>
      </c>
      <c r="K8591">
        <v>2.7</v>
      </c>
      <c r="L8591">
        <v>1477.77</v>
      </c>
      <c r="M8591">
        <v>43.48</v>
      </c>
      <c r="N8591" t="s">
        <v>50</v>
      </c>
      <c r="O8591">
        <v>4</v>
      </c>
      <c r="P8591" t="str" cm="1">
        <f t="array" ref="P8591">_xlfn.IFS(C8591&lt;25,"18-24", C8591&lt;=35,"25-35", C8591&lt;=50,"36-50",TRUE,"50+")</f>
        <v>36-50</v>
      </c>
      <c r="Q8591" t="str">
        <f t="shared" si="938"/>
        <v>repeat</v>
      </c>
      <c r="R8591" t="str">
        <f t="shared" si="939"/>
        <v>high value</v>
      </c>
      <c r="S8591" t="str">
        <f t="shared" si="940"/>
        <v>medium</v>
      </c>
      <c r="T8591" t="str">
        <f t="shared" si="941"/>
        <v>Jan</v>
      </c>
      <c r="U8591">
        <f t="shared" si="942"/>
        <v>2023</v>
      </c>
      <c r="V8591" t="str">
        <f t="shared" si="943"/>
        <v>0-5</v>
      </c>
      <c r="W8591" t="str">
        <f t="shared" si="944"/>
        <v>Slow</v>
      </c>
    </row>
    <row r="8592" spans="1:23" x14ac:dyDescent="0.3">
      <c r="A8592">
        <v>608591</v>
      </c>
      <c r="B8592">
        <v>51899</v>
      </c>
      <c r="C8592">
        <v>22</v>
      </c>
      <c r="D8592" t="s">
        <v>7</v>
      </c>
      <c r="E8592" t="s">
        <v>8</v>
      </c>
      <c r="F8592" t="s">
        <v>19</v>
      </c>
      <c r="G8592" t="s">
        <v>27</v>
      </c>
      <c r="H8592" s="1">
        <v>45274</v>
      </c>
      <c r="I8592" t="s">
        <v>33</v>
      </c>
      <c r="J8592">
        <v>54</v>
      </c>
      <c r="K8592">
        <v>14.7</v>
      </c>
      <c r="L8592">
        <v>1357.87</v>
      </c>
      <c r="M8592">
        <v>25.65</v>
      </c>
      <c r="N8592" t="s">
        <v>47</v>
      </c>
      <c r="O8592">
        <v>5</v>
      </c>
      <c r="P8592" t="str" cm="1">
        <f t="array" ref="P8592">_xlfn.IFS(C8592&lt;25,"18-24", C8592&lt;=35,"25-35", C8592&lt;=50,"36-50",TRUE,"50+")</f>
        <v>18-24</v>
      </c>
      <c r="Q8592" t="str">
        <f t="shared" si="938"/>
        <v>new</v>
      </c>
      <c r="R8592" t="str">
        <f t="shared" si="939"/>
        <v>high value</v>
      </c>
      <c r="S8592" t="str">
        <f t="shared" si="940"/>
        <v>High</v>
      </c>
      <c r="T8592" t="str">
        <f t="shared" si="941"/>
        <v>Dec</v>
      </c>
      <c r="U8592">
        <f t="shared" si="942"/>
        <v>2023</v>
      </c>
      <c r="V8592" t="str">
        <f t="shared" si="943"/>
        <v>10-15</v>
      </c>
      <c r="W8592" t="str">
        <f t="shared" si="944"/>
        <v>Slow</v>
      </c>
    </row>
    <row r="8593" spans="1:23" x14ac:dyDescent="0.3">
      <c r="A8593">
        <v>608592</v>
      </c>
      <c r="B8593">
        <v>52175</v>
      </c>
      <c r="C8593">
        <v>56</v>
      </c>
      <c r="D8593" t="s">
        <v>7</v>
      </c>
      <c r="E8593" t="s">
        <v>5</v>
      </c>
      <c r="F8593" t="s">
        <v>19</v>
      </c>
      <c r="G8593" t="s">
        <v>29</v>
      </c>
      <c r="H8593" s="1">
        <v>45398</v>
      </c>
      <c r="I8593" t="s">
        <v>34</v>
      </c>
      <c r="J8593">
        <v>35</v>
      </c>
      <c r="K8593">
        <v>4.4000000000000004</v>
      </c>
      <c r="L8593">
        <v>1289.4000000000001</v>
      </c>
      <c r="M8593">
        <v>104.59</v>
      </c>
      <c r="N8593" t="s">
        <v>49</v>
      </c>
      <c r="O8593">
        <v>1</v>
      </c>
      <c r="P8593" t="str" cm="1">
        <f t="array" ref="P8593">_xlfn.IFS(C8593&lt;25,"18-24", C8593&lt;=35,"25-35", C8593&lt;=50,"36-50",TRUE,"50+")</f>
        <v>50+</v>
      </c>
      <c r="Q8593" t="str">
        <f t="shared" si="938"/>
        <v>new</v>
      </c>
      <c r="R8593" t="str">
        <f t="shared" si="939"/>
        <v>high value</v>
      </c>
      <c r="S8593" t="str">
        <f t="shared" si="940"/>
        <v>Low</v>
      </c>
      <c r="T8593" t="str">
        <f t="shared" si="941"/>
        <v>Apr</v>
      </c>
      <c r="U8593">
        <f t="shared" si="942"/>
        <v>2024</v>
      </c>
      <c r="V8593" t="str">
        <f t="shared" si="943"/>
        <v>0-5</v>
      </c>
      <c r="W8593" t="str">
        <f t="shared" si="944"/>
        <v>Medium</v>
      </c>
    </row>
    <row r="8594" spans="1:23" x14ac:dyDescent="0.3">
      <c r="A8594">
        <v>608593</v>
      </c>
      <c r="B8594">
        <v>26570</v>
      </c>
      <c r="C8594">
        <v>62</v>
      </c>
      <c r="D8594" t="s">
        <v>7</v>
      </c>
      <c r="E8594" t="s">
        <v>8</v>
      </c>
      <c r="F8594" t="s">
        <v>24</v>
      </c>
      <c r="G8594" t="s">
        <v>29</v>
      </c>
      <c r="H8594" s="1">
        <v>45100</v>
      </c>
      <c r="I8594" t="s">
        <v>34</v>
      </c>
      <c r="J8594">
        <v>29</v>
      </c>
      <c r="K8594">
        <v>11.4</v>
      </c>
      <c r="L8594">
        <v>1401.95</v>
      </c>
      <c r="M8594">
        <v>71.540000000000006</v>
      </c>
      <c r="N8594" t="s">
        <v>48</v>
      </c>
      <c r="O8594">
        <v>3</v>
      </c>
      <c r="P8594" t="str" cm="1">
        <f t="array" ref="P8594">_xlfn.IFS(C8594&lt;25,"18-24", C8594&lt;=35,"25-35", C8594&lt;=50,"36-50",TRUE,"50+")</f>
        <v>50+</v>
      </c>
      <c r="Q8594" t="str">
        <f t="shared" si="938"/>
        <v>new</v>
      </c>
      <c r="R8594" t="str">
        <f t="shared" si="939"/>
        <v>high value</v>
      </c>
      <c r="S8594" t="str">
        <f t="shared" si="940"/>
        <v>medium</v>
      </c>
      <c r="T8594" t="str">
        <f t="shared" si="941"/>
        <v>Jun</v>
      </c>
      <c r="U8594">
        <f t="shared" si="942"/>
        <v>2023</v>
      </c>
      <c r="V8594" t="str">
        <f t="shared" si="943"/>
        <v>10-15</v>
      </c>
      <c r="W8594" t="str">
        <f t="shared" si="944"/>
        <v>Fast</v>
      </c>
    </row>
    <row r="8595" spans="1:23" x14ac:dyDescent="0.3">
      <c r="A8595">
        <v>608594</v>
      </c>
      <c r="B8595">
        <v>66415</v>
      </c>
      <c r="C8595">
        <v>43</v>
      </c>
      <c r="D8595" t="s">
        <v>4</v>
      </c>
      <c r="E8595" t="s">
        <v>8</v>
      </c>
      <c r="F8595" t="s">
        <v>24</v>
      </c>
      <c r="G8595" t="s">
        <v>29</v>
      </c>
      <c r="H8595" s="1">
        <v>45380</v>
      </c>
      <c r="I8595" t="s">
        <v>34</v>
      </c>
      <c r="J8595">
        <v>66</v>
      </c>
      <c r="K8595">
        <v>1.1000000000000001</v>
      </c>
      <c r="L8595">
        <v>1326.84</v>
      </c>
      <c r="M8595">
        <v>67.900000000000006</v>
      </c>
      <c r="N8595" t="s">
        <v>48</v>
      </c>
      <c r="O8595">
        <v>1</v>
      </c>
      <c r="P8595" t="str" cm="1">
        <f t="array" ref="P8595">_xlfn.IFS(C8595&lt;25,"18-24", C8595&lt;=35,"25-35", C8595&lt;=50,"36-50",TRUE,"50+")</f>
        <v>36-50</v>
      </c>
      <c r="Q8595" t="str">
        <f t="shared" si="938"/>
        <v>new</v>
      </c>
      <c r="R8595" t="str">
        <f t="shared" si="939"/>
        <v>high value</v>
      </c>
      <c r="S8595" t="str">
        <f t="shared" si="940"/>
        <v>Low</v>
      </c>
      <c r="T8595" t="str">
        <f t="shared" si="941"/>
        <v>Mar</v>
      </c>
      <c r="U8595">
        <f t="shared" si="942"/>
        <v>2024</v>
      </c>
      <c r="V8595" t="str">
        <f t="shared" si="943"/>
        <v>0-5</v>
      </c>
      <c r="W8595" t="str">
        <f t="shared" si="944"/>
        <v>Slow</v>
      </c>
    </row>
    <row r="8596" spans="1:23" x14ac:dyDescent="0.3">
      <c r="A8596">
        <v>608595</v>
      </c>
      <c r="B8596">
        <v>36990</v>
      </c>
      <c r="C8596">
        <v>30</v>
      </c>
      <c r="D8596" t="s">
        <v>7</v>
      </c>
      <c r="E8596" t="s">
        <v>15</v>
      </c>
      <c r="F8596" t="s">
        <v>30</v>
      </c>
      <c r="G8596" t="s">
        <v>27</v>
      </c>
      <c r="H8596" s="1">
        <v>45219</v>
      </c>
      <c r="I8596" t="s">
        <v>33</v>
      </c>
      <c r="J8596">
        <v>81</v>
      </c>
      <c r="K8596">
        <v>14.1</v>
      </c>
      <c r="L8596">
        <v>907.03</v>
      </c>
      <c r="M8596">
        <v>82.49</v>
      </c>
      <c r="N8596" t="s">
        <v>48</v>
      </c>
      <c r="O8596">
        <v>2</v>
      </c>
      <c r="P8596" t="str" cm="1">
        <f t="array" ref="P8596">_xlfn.IFS(C8596&lt;25,"18-24", C8596&lt;=35,"25-35", C8596&lt;=50,"36-50",TRUE,"50+")</f>
        <v>25-35</v>
      </c>
      <c r="Q8596" t="str">
        <f t="shared" si="938"/>
        <v>new</v>
      </c>
      <c r="R8596" t="str">
        <f t="shared" si="939"/>
        <v>high value</v>
      </c>
      <c r="S8596" t="str">
        <f t="shared" si="940"/>
        <v>Low</v>
      </c>
      <c r="T8596" t="str">
        <f t="shared" si="941"/>
        <v>Oct</v>
      </c>
      <c r="U8596">
        <f t="shared" si="942"/>
        <v>2023</v>
      </c>
      <c r="V8596" t="str">
        <f t="shared" si="943"/>
        <v>10-15</v>
      </c>
      <c r="W8596" t="str">
        <f t="shared" si="944"/>
        <v>Slow</v>
      </c>
    </row>
    <row r="8597" spans="1:23" x14ac:dyDescent="0.3">
      <c r="A8597">
        <v>608596</v>
      </c>
      <c r="B8597">
        <v>94921</v>
      </c>
      <c r="C8597">
        <v>39</v>
      </c>
      <c r="D8597" t="s">
        <v>4</v>
      </c>
      <c r="E8597" t="s">
        <v>11</v>
      </c>
      <c r="F8597" t="s">
        <v>26</v>
      </c>
      <c r="G8597" t="s">
        <v>23</v>
      </c>
      <c r="H8597" s="1">
        <v>45210</v>
      </c>
      <c r="I8597" t="s">
        <v>33</v>
      </c>
      <c r="J8597">
        <v>47</v>
      </c>
      <c r="K8597">
        <v>13.4</v>
      </c>
      <c r="L8597">
        <v>752.39</v>
      </c>
      <c r="M8597">
        <v>74.510000000000005</v>
      </c>
      <c r="N8597" t="s">
        <v>49</v>
      </c>
      <c r="O8597">
        <v>5</v>
      </c>
      <c r="P8597" t="str" cm="1">
        <f t="array" ref="P8597">_xlfn.IFS(C8597&lt;25,"18-24", C8597&lt;=35,"25-35", C8597&lt;=50,"36-50",TRUE,"50+")</f>
        <v>36-50</v>
      </c>
      <c r="Q8597" t="str">
        <f t="shared" si="938"/>
        <v>new</v>
      </c>
      <c r="R8597" t="str">
        <f t="shared" si="939"/>
        <v>high value</v>
      </c>
      <c r="S8597" t="str">
        <f t="shared" si="940"/>
        <v>High</v>
      </c>
      <c r="T8597" t="str">
        <f t="shared" si="941"/>
        <v>Oct</v>
      </c>
      <c r="U8597">
        <f t="shared" si="942"/>
        <v>2023</v>
      </c>
      <c r="V8597" t="str">
        <f t="shared" si="943"/>
        <v>10-15</v>
      </c>
      <c r="W8597" t="str">
        <f t="shared" si="944"/>
        <v>Slow</v>
      </c>
    </row>
    <row r="8598" spans="1:23" x14ac:dyDescent="0.3">
      <c r="A8598">
        <v>608597</v>
      </c>
      <c r="B8598">
        <v>68217</v>
      </c>
      <c r="C8598">
        <v>61</v>
      </c>
      <c r="D8598" t="s">
        <v>7</v>
      </c>
      <c r="E8598" t="s">
        <v>13</v>
      </c>
      <c r="F8598" t="s">
        <v>22</v>
      </c>
      <c r="G8598" t="s">
        <v>23</v>
      </c>
      <c r="H8598" s="1">
        <v>45375</v>
      </c>
      <c r="I8598" t="s">
        <v>34</v>
      </c>
      <c r="J8598">
        <v>46</v>
      </c>
      <c r="K8598">
        <v>11.9</v>
      </c>
      <c r="L8598">
        <v>1388.42</v>
      </c>
      <c r="M8598">
        <v>65.8</v>
      </c>
      <c r="N8598" t="s">
        <v>49</v>
      </c>
      <c r="O8598">
        <v>3</v>
      </c>
      <c r="P8598" t="str" cm="1">
        <f t="array" ref="P8598">_xlfn.IFS(C8598&lt;25,"18-24", C8598&lt;=35,"25-35", C8598&lt;=50,"36-50",TRUE,"50+")</f>
        <v>50+</v>
      </c>
      <c r="Q8598" t="str">
        <f t="shared" si="938"/>
        <v>new</v>
      </c>
      <c r="R8598" t="str">
        <f t="shared" si="939"/>
        <v>high value</v>
      </c>
      <c r="S8598" t="str">
        <f t="shared" si="940"/>
        <v>medium</v>
      </c>
      <c r="T8598" t="str">
        <f t="shared" si="941"/>
        <v>Mar</v>
      </c>
      <c r="U8598">
        <f t="shared" si="942"/>
        <v>2024</v>
      </c>
      <c r="V8598" t="str">
        <f t="shared" si="943"/>
        <v>10-15</v>
      </c>
      <c r="W8598" t="str">
        <f t="shared" si="944"/>
        <v>Slow</v>
      </c>
    </row>
    <row r="8599" spans="1:23" x14ac:dyDescent="0.3">
      <c r="A8599">
        <v>608598</v>
      </c>
      <c r="B8599">
        <v>79471</v>
      </c>
      <c r="C8599">
        <v>47</v>
      </c>
      <c r="D8599" t="s">
        <v>7</v>
      </c>
      <c r="E8599" t="s">
        <v>11</v>
      </c>
      <c r="F8599" t="s">
        <v>24</v>
      </c>
      <c r="G8599" t="s">
        <v>23</v>
      </c>
      <c r="H8599" s="1">
        <v>45507</v>
      </c>
      <c r="I8599" t="s">
        <v>34</v>
      </c>
      <c r="J8599">
        <v>43</v>
      </c>
      <c r="K8599">
        <v>13.7</v>
      </c>
      <c r="L8599">
        <v>824.08</v>
      </c>
      <c r="M8599">
        <v>79.27</v>
      </c>
      <c r="N8599" t="s">
        <v>50</v>
      </c>
      <c r="O8599">
        <v>1</v>
      </c>
      <c r="P8599" t="str" cm="1">
        <f t="array" ref="P8599">_xlfn.IFS(C8599&lt;25,"18-24", C8599&lt;=35,"25-35", C8599&lt;=50,"36-50",TRUE,"50+")</f>
        <v>36-50</v>
      </c>
      <c r="Q8599" t="str">
        <f t="shared" si="938"/>
        <v>new</v>
      </c>
      <c r="R8599" t="str">
        <f t="shared" si="939"/>
        <v>high value</v>
      </c>
      <c r="S8599" t="str">
        <f t="shared" si="940"/>
        <v>Low</v>
      </c>
      <c r="T8599" t="str">
        <f t="shared" si="941"/>
        <v>Aug</v>
      </c>
      <c r="U8599">
        <f t="shared" si="942"/>
        <v>2024</v>
      </c>
      <c r="V8599" t="str">
        <f t="shared" si="943"/>
        <v>10-15</v>
      </c>
      <c r="W8599" t="str">
        <f t="shared" si="944"/>
        <v>Medium</v>
      </c>
    </row>
    <row r="8600" spans="1:23" x14ac:dyDescent="0.3">
      <c r="A8600">
        <v>608599</v>
      </c>
      <c r="B8600">
        <v>49206</v>
      </c>
      <c r="C8600">
        <v>38</v>
      </c>
      <c r="D8600" t="s">
        <v>7</v>
      </c>
      <c r="E8600" t="s">
        <v>8</v>
      </c>
      <c r="F8600" t="s">
        <v>26</v>
      </c>
      <c r="G8600" t="s">
        <v>25</v>
      </c>
      <c r="H8600" s="1">
        <v>45656</v>
      </c>
      <c r="I8600" t="s">
        <v>33</v>
      </c>
      <c r="J8600">
        <v>56</v>
      </c>
      <c r="K8600">
        <v>14.7</v>
      </c>
      <c r="L8600">
        <v>366.7</v>
      </c>
      <c r="M8600">
        <v>35.42</v>
      </c>
      <c r="N8600" t="s">
        <v>50</v>
      </c>
      <c r="O8600">
        <v>4</v>
      </c>
      <c r="P8600" t="str" cm="1">
        <f t="array" ref="P8600">_xlfn.IFS(C8600&lt;25,"18-24", C8600&lt;=35,"25-35", C8600&lt;=50,"36-50",TRUE,"50+")</f>
        <v>36-50</v>
      </c>
      <c r="Q8600" t="str">
        <f t="shared" si="938"/>
        <v>new</v>
      </c>
      <c r="R8600" t="str">
        <f t="shared" si="939"/>
        <v>medium</v>
      </c>
      <c r="S8600" t="str">
        <f t="shared" si="940"/>
        <v>medium</v>
      </c>
      <c r="T8600" t="str">
        <f t="shared" si="941"/>
        <v>Dec</v>
      </c>
      <c r="U8600">
        <f t="shared" si="942"/>
        <v>2024</v>
      </c>
      <c r="V8600" t="str">
        <f t="shared" si="943"/>
        <v>10-15</v>
      </c>
      <c r="W8600" t="str">
        <f t="shared" si="944"/>
        <v>Slow</v>
      </c>
    </row>
    <row r="8601" spans="1:23" x14ac:dyDescent="0.3">
      <c r="A8601">
        <v>608600</v>
      </c>
      <c r="B8601">
        <v>62020</v>
      </c>
      <c r="C8601">
        <v>64</v>
      </c>
      <c r="D8601" t="s">
        <v>7</v>
      </c>
      <c r="E8601" t="s">
        <v>15</v>
      </c>
      <c r="F8601" t="s">
        <v>30</v>
      </c>
      <c r="G8601" t="s">
        <v>31</v>
      </c>
      <c r="H8601" s="1">
        <v>45563</v>
      </c>
      <c r="I8601" t="s">
        <v>34</v>
      </c>
      <c r="J8601">
        <v>30</v>
      </c>
      <c r="K8601">
        <v>2.8</v>
      </c>
      <c r="L8601">
        <v>1229.57</v>
      </c>
      <c r="M8601">
        <v>116.17</v>
      </c>
      <c r="N8601" t="s">
        <v>50</v>
      </c>
      <c r="O8601">
        <v>5</v>
      </c>
      <c r="P8601" t="str" cm="1">
        <f t="array" ref="P8601">_xlfn.IFS(C8601&lt;25,"18-24", C8601&lt;=35,"25-35", C8601&lt;=50,"36-50",TRUE,"50+")</f>
        <v>50+</v>
      </c>
      <c r="Q8601" t="str">
        <f t="shared" si="938"/>
        <v>new</v>
      </c>
      <c r="R8601" t="str">
        <f t="shared" si="939"/>
        <v>high value</v>
      </c>
      <c r="S8601" t="str">
        <f t="shared" si="940"/>
        <v>High</v>
      </c>
      <c r="T8601" t="str">
        <f t="shared" si="941"/>
        <v>Sep</v>
      </c>
      <c r="U8601">
        <f t="shared" si="942"/>
        <v>2024</v>
      </c>
      <c r="V8601" t="str">
        <f t="shared" si="943"/>
        <v>0-5</v>
      </c>
      <c r="W8601" t="str">
        <f t="shared" si="944"/>
        <v>Fast</v>
      </c>
    </row>
    <row r="8602" spans="1:23" x14ac:dyDescent="0.3">
      <c r="A8602">
        <v>608601</v>
      </c>
      <c r="B8602">
        <v>56633</v>
      </c>
      <c r="C8602">
        <v>43</v>
      </c>
      <c r="D8602" t="s">
        <v>7</v>
      </c>
      <c r="E8602" t="s">
        <v>13</v>
      </c>
      <c r="F8602" t="s">
        <v>30</v>
      </c>
      <c r="G8602" t="s">
        <v>21</v>
      </c>
      <c r="H8602" s="1">
        <v>44843</v>
      </c>
      <c r="I8602" t="s">
        <v>34</v>
      </c>
      <c r="J8602">
        <v>87</v>
      </c>
      <c r="K8602">
        <v>13.5</v>
      </c>
      <c r="L8602">
        <v>486.1</v>
      </c>
      <c r="M8602">
        <v>67.16</v>
      </c>
      <c r="N8602" t="s">
        <v>50</v>
      </c>
      <c r="O8602">
        <v>4</v>
      </c>
      <c r="P8602" t="str" cm="1">
        <f t="array" ref="P8602">_xlfn.IFS(C8602&lt;25,"18-24", C8602&lt;=35,"25-35", C8602&lt;=50,"36-50",TRUE,"50+")</f>
        <v>36-50</v>
      </c>
      <c r="Q8602" t="str">
        <f t="shared" si="938"/>
        <v>new</v>
      </c>
      <c r="R8602" t="str">
        <f t="shared" si="939"/>
        <v>medium</v>
      </c>
      <c r="S8602" t="str">
        <f t="shared" si="940"/>
        <v>medium</v>
      </c>
      <c r="T8602" t="str">
        <f t="shared" si="941"/>
        <v>Oct</v>
      </c>
      <c r="U8602">
        <f t="shared" si="942"/>
        <v>2022</v>
      </c>
      <c r="V8602" t="str">
        <f t="shared" si="943"/>
        <v>10-15</v>
      </c>
      <c r="W8602" t="str">
        <f t="shared" si="944"/>
        <v>Slow</v>
      </c>
    </row>
    <row r="8603" spans="1:23" x14ac:dyDescent="0.3">
      <c r="A8603">
        <v>608602</v>
      </c>
      <c r="B8603">
        <v>47596</v>
      </c>
      <c r="C8603">
        <v>46</v>
      </c>
      <c r="D8603" t="s">
        <v>4</v>
      </c>
      <c r="E8603" t="s">
        <v>16</v>
      </c>
      <c r="F8603" t="s">
        <v>30</v>
      </c>
      <c r="G8603" t="s">
        <v>31</v>
      </c>
      <c r="H8603" s="1">
        <v>44589</v>
      </c>
      <c r="I8603" t="s">
        <v>34</v>
      </c>
      <c r="J8603">
        <v>56</v>
      </c>
      <c r="K8603">
        <v>4.0999999999999996</v>
      </c>
      <c r="L8603">
        <v>805.92</v>
      </c>
      <c r="M8603">
        <v>65.069999999999993</v>
      </c>
      <c r="N8603" t="s">
        <v>49</v>
      </c>
      <c r="O8603">
        <v>1</v>
      </c>
      <c r="P8603" t="str" cm="1">
        <f t="array" ref="P8603">_xlfn.IFS(C8603&lt;25,"18-24", C8603&lt;=35,"25-35", C8603&lt;=50,"36-50",TRUE,"50+")</f>
        <v>36-50</v>
      </c>
      <c r="Q8603" t="str">
        <f t="shared" si="938"/>
        <v>new</v>
      </c>
      <c r="R8603" t="str">
        <f t="shared" si="939"/>
        <v>high value</v>
      </c>
      <c r="S8603" t="str">
        <f t="shared" si="940"/>
        <v>Low</v>
      </c>
      <c r="T8603" t="str">
        <f t="shared" si="941"/>
        <v>Jan</v>
      </c>
      <c r="U8603">
        <f t="shared" si="942"/>
        <v>2022</v>
      </c>
      <c r="V8603" t="str">
        <f t="shared" si="943"/>
        <v>0-5</v>
      </c>
      <c r="W8603" t="str">
        <f t="shared" si="944"/>
        <v>Slow</v>
      </c>
    </row>
    <row r="8604" spans="1:23" x14ac:dyDescent="0.3">
      <c r="A8604">
        <v>608603</v>
      </c>
      <c r="B8604">
        <v>32605</v>
      </c>
      <c r="C8604">
        <v>56</v>
      </c>
      <c r="D8604" t="s">
        <v>4</v>
      </c>
      <c r="E8604" t="s">
        <v>13</v>
      </c>
      <c r="F8604" t="s">
        <v>30</v>
      </c>
      <c r="G8604" t="s">
        <v>21</v>
      </c>
      <c r="H8604" s="1">
        <v>45251</v>
      </c>
      <c r="I8604" t="s">
        <v>34</v>
      </c>
      <c r="J8604">
        <v>30</v>
      </c>
      <c r="K8604">
        <v>2.4</v>
      </c>
      <c r="L8604">
        <v>846.3</v>
      </c>
      <c r="M8604">
        <v>107.28</v>
      </c>
      <c r="N8604" t="s">
        <v>49</v>
      </c>
      <c r="O8604">
        <v>5</v>
      </c>
      <c r="P8604" t="str" cm="1">
        <f t="array" ref="P8604">_xlfn.IFS(C8604&lt;25,"18-24", C8604&lt;=35,"25-35", C8604&lt;=50,"36-50",TRUE,"50+")</f>
        <v>50+</v>
      </c>
      <c r="Q8604" t="str">
        <f t="shared" si="938"/>
        <v>new</v>
      </c>
      <c r="R8604" t="str">
        <f t="shared" si="939"/>
        <v>high value</v>
      </c>
      <c r="S8604" t="str">
        <f t="shared" si="940"/>
        <v>High</v>
      </c>
      <c r="T8604" t="str">
        <f t="shared" si="941"/>
        <v>Nov</v>
      </c>
      <c r="U8604">
        <f t="shared" si="942"/>
        <v>2023</v>
      </c>
      <c r="V8604" t="str">
        <f t="shared" si="943"/>
        <v>0-5</v>
      </c>
      <c r="W8604" t="str">
        <f t="shared" si="944"/>
        <v>Fast</v>
      </c>
    </row>
    <row r="8605" spans="1:23" x14ac:dyDescent="0.3">
      <c r="A8605">
        <v>608604</v>
      </c>
      <c r="B8605">
        <v>78487</v>
      </c>
      <c r="C8605">
        <v>24</v>
      </c>
      <c r="D8605" t="s">
        <v>4</v>
      </c>
      <c r="E8605" t="s">
        <v>16</v>
      </c>
      <c r="F8605" t="s">
        <v>24</v>
      </c>
      <c r="G8605" t="s">
        <v>31</v>
      </c>
      <c r="H8605" s="1">
        <v>45026</v>
      </c>
      <c r="I8605" t="s">
        <v>33</v>
      </c>
      <c r="J8605">
        <v>26</v>
      </c>
      <c r="K8605">
        <v>11.8</v>
      </c>
      <c r="L8605">
        <v>565.03</v>
      </c>
      <c r="M8605">
        <v>86</v>
      </c>
      <c r="N8605" t="s">
        <v>47</v>
      </c>
      <c r="O8605">
        <v>1</v>
      </c>
      <c r="P8605" t="str" cm="1">
        <f t="array" ref="P8605">_xlfn.IFS(C8605&lt;25,"18-24", C8605&lt;=35,"25-35", C8605&lt;=50,"36-50",TRUE,"50+")</f>
        <v>18-24</v>
      </c>
      <c r="Q8605" t="str">
        <f t="shared" si="938"/>
        <v>new</v>
      </c>
      <c r="R8605" t="str">
        <f t="shared" si="939"/>
        <v>high value</v>
      </c>
      <c r="S8605" t="str">
        <f t="shared" si="940"/>
        <v>Low</v>
      </c>
      <c r="T8605" t="str">
        <f t="shared" si="941"/>
        <v>Apr</v>
      </c>
      <c r="U8605">
        <f t="shared" si="942"/>
        <v>2023</v>
      </c>
      <c r="V8605" t="str">
        <f t="shared" si="943"/>
        <v>10-15</v>
      </c>
      <c r="W8605" t="str">
        <f t="shared" si="944"/>
        <v>Fast</v>
      </c>
    </row>
    <row r="8606" spans="1:23" x14ac:dyDescent="0.3">
      <c r="A8606">
        <v>608605</v>
      </c>
      <c r="B8606">
        <v>63952</v>
      </c>
      <c r="C8606">
        <v>44</v>
      </c>
      <c r="D8606" t="s">
        <v>7</v>
      </c>
      <c r="E8606" t="s">
        <v>11</v>
      </c>
      <c r="F8606" t="s">
        <v>30</v>
      </c>
      <c r="G8606" t="s">
        <v>23</v>
      </c>
      <c r="H8606" s="1">
        <v>45385</v>
      </c>
      <c r="I8606" t="s">
        <v>33</v>
      </c>
      <c r="J8606">
        <v>25</v>
      </c>
      <c r="K8606">
        <v>4.4000000000000004</v>
      </c>
      <c r="L8606">
        <v>604.45000000000005</v>
      </c>
      <c r="M8606">
        <v>82.58</v>
      </c>
      <c r="N8606" t="s">
        <v>48</v>
      </c>
      <c r="O8606">
        <v>5</v>
      </c>
      <c r="P8606" t="str" cm="1">
        <f t="array" ref="P8606">_xlfn.IFS(C8606&lt;25,"18-24", C8606&lt;=35,"25-35", C8606&lt;=50,"36-50",TRUE,"50+")</f>
        <v>36-50</v>
      </c>
      <c r="Q8606" t="str">
        <f t="shared" si="938"/>
        <v>new</v>
      </c>
      <c r="R8606" t="str">
        <f t="shared" si="939"/>
        <v>high value</v>
      </c>
      <c r="S8606" t="str">
        <f t="shared" si="940"/>
        <v>High</v>
      </c>
      <c r="T8606" t="str">
        <f t="shared" si="941"/>
        <v>Apr</v>
      </c>
      <c r="U8606">
        <f t="shared" si="942"/>
        <v>2024</v>
      </c>
      <c r="V8606" t="str">
        <f t="shared" si="943"/>
        <v>0-5</v>
      </c>
      <c r="W8606" t="str">
        <f t="shared" si="944"/>
        <v>Fast</v>
      </c>
    </row>
    <row r="8607" spans="1:23" x14ac:dyDescent="0.3">
      <c r="A8607">
        <v>608606</v>
      </c>
      <c r="B8607">
        <v>86154</v>
      </c>
      <c r="C8607">
        <v>31</v>
      </c>
      <c r="D8607" t="s">
        <v>7</v>
      </c>
      <c r="E8607" t="s">
        <v>8</v>
      </c>
      <c r="F8607" t="s">
        <v>18</v>
      </c>
      <c r="G8607" t="s">
        <v>23</v>
      </c>
      <c r="H8607" s="1">
        <v>45267</v>
      </c>
      <c r="I8607" t="s">
        <v>33</v>
      </c>
      <c r="J8607">
        <v>52</v>
      </c>
      <c r="K8607">
        <v>12.4</v>
      </c>
      <c r="L8607">
        <v>1474.91</v>
      </c>
      <c r="M8607">
        <v>91.2</v>
      </c>
      <c r="N8607" t="s">
        <v>47</v>
      </c>
      <c r="O8607">
        <v>5</v>
      </c>
      <c r="P8607" t="str" cm="1">
        <f t="array" ref="P8607">_xlfn.IFS(C8607&lt;25,"18-24", C8607&lt;=35,"25-35", C8607&lt;=50,"36-50",TRUE,"50+")</f>
        <v>25-35</v>
      </c>
      <c r="Q8607" t="str">
        <f t="shared" si="938"/>
        <v>new</v>
      </c>
      <c r="R8607" t="str">
        <f t="shared" si="939"/>
        <v>high value</v>
      </c>
      <c r="S8607" t="str">
        <f t="shared" si="940"/>
        <v>High</v>
      </c>
      <c r="T8607" t="str">
        <f t="shared" si="941"/>
        <v>Dec</v>
      </c>
      <c r="U8607">
        <f t="shared" si="942"/>
        <v>2023</v>
      </c>
      <c r="V8607" t="str">
        <f t="shared" si="943"/>
        <v>10-15</v>
      </c>
      <c r="W8607" t="str">
        <f t="shared" si="944"/>
        <v>Slow</v>
      </c>
    </row>
    <row r="8608" spans="1:23" x14ac:dyDescent="0.3">
      <c r="A8608">
        <v>608607</v>
      </c>
      <c r="B8608">
        <v>43602</v>
      </c>
      <c r="C8608">
        <v>55</v>
      </c>
      <c r="D8608" t="s">
        <v>4</v>
      </c>
      <c r="E8608" t="s">
        <v>15</v>
      </c>
      <c r="F8608" t="s">
        <v>19</v>
      </c>
      <c r="G8608" t="s">
        <v>29</v>
      </c>
      <c r="H8608" s="1">
        <v>45242</v>
      </c>
      <c r="I8608" t="s">
        <v>33</v>
      </c>
      <c r="J8608">
        <v>62</v>
      </c>
      <c r="K8608">
        <v>1.1000000000000001</v>
      </c>
      <c r="L8608">
        <v>544.09</v>
      </c>
      <c r="M8608">
        <v>74.8</v>
      </c>
      <c r="N8608" t="s">
        <v>49</v>
      </c>
      <c r="O8608">
        <v>4</v>
      </c>
      <c r="P8608" t="str" cm="1">
        <f t="array" ref="P8608">_xlfn.IFS(C8608&lt;25,"18-24", C8608&lt;=35,"25-35", C8608&lt;=50,"36-50",TRUE,"50+")</f>
        <v>50+</v>
      </c>
      <c r="Q8608" t="str">
        <f t="shared" si="938"/>
        <v>new</v>
      </c>
      <c r="R8608" t="str">
        <f t="shared" si="939"/>
        <v>high value</v>
      </c>
      <c r="S8608" t="str">
        <f t="shared" si="940"/>
        <v>medium</v>
      </c>
      <c r="T8608" t="str">
        <f t="shared" si="941"/>
        <v>Nov</v>
      </c>
      <c r="U8608">
        <f t="shared" si="942"/>
        <v>2023</v>
      </c>
      <c r="V8608" t="str">
        <f t="shared" si="943"/>
        <v>0-5</v>
      </c>
      <c r="W8608" t="str">
        <f t="shared" si="944"/>
        <v>Slow</v>
      </c>
    </row>
    <row r="8609" spans="1:23" x14ac:dyDescent="0.3">
      <c r="A8609">
        <v>608608</v>
      </c>
      <c r="B8609">
        <v>46229</v>
      </c>
      <c r="C8609">
        <v>51</v>
      </c>
      <c r="D8609" t="s">
        <v>7</v>
      </c>
      <c r="E8609" t="s">
        <v>15</v>
      </c>
      <c r="F8609" t="s">
        <v>26</v>
      </c>
      <c r="G8609" t="s">
        <v>27</v>
      </c>
      <c r="H8609" s="1">
        <v>44656</v>
      </c>
      <c r="I8609" t="s">
        <v>34</v>
      </c>
      <c r="J8609">
        <v>35</v>
      </c>
      <c r="K8609">
        <v>11.9</v>
      </c>
      <c r="L8609">
        <v>210.9</v>
      </c>
      <c r="M8609">
        <v>76.22</v>
      </c>
      <c r="N8609" t="s">
        <v>49</v>
      </c>
      <c r="O8609">
        <v>2</v>
      </c>
      <c r="P8609" t="str" cm="1">
        <f t="array" ref="P8609">_xlfn.IFS(C8609&lt;25,"18-24", C8609&lt;=35,"25-35", C8609&lt;=50,"36-50",TRUE,"50+")</f>
        <v>50+</v>
      </c>
      <c r="Q8609" t="str">
        <f t="shared" si="938"/>
        <v>new</v>
      </c>
      <c r="R8609" t="str">
        <f t="shared" si="939"/>
        <v>low</v>
      </c>
      <c r="S8609" t="str">
        <f t="shared" si="940"/>
        <v>Low</v>
      </c>
      <c r="T8609" t="str">
        <f t="shared" si="941"/>
        <v>Apr</v>
      </c>
      <c r="U8609">
        <f t="shared" si="942"/>
        <v>2022</v>
      </c>
      <c r="V8609" t="str">
        <f t="shared" si="943"/>
        <v>10-15</v>
      </c>
      <c r="W8609" t="str">
        <f t="shared" si="944"/>
        <v>Medium</v>
      </c>
    </row>
    <row r="8610" spans="1:23" x14ac:dyDescent="0.3">
      <c r="A8610">
        <v>608609</v>
      </c>
      <c r="B8610">
        <v>13316</v>
      </c>
      <c r="C8610">
        <v>25</v>
      </c>
      <c r="D8610" t="s">
        <v>7</v>
      </c>
      <c r="E8610" t="s">
        <v>5</v>
      </c>
      <c r="F8610" t="s">
        <v>30</v>
      </c>
      <c r="G8610" t="s">
        <v>31</v>
      </c>
      <c r="H8610" s="1">
        <v>45050</v>
      </c>
      <c r="I8610" t="s">
        <v>33</v>
      </c>
      <c r="J8610">
        <v>44</v>
      </c>
      <c r="K8610">
        <v>7.4</v>
      </c>
      <c r="L8610">
        <v>770.33</v>
      </c>
      <c r="M8610">
        <v>107.83</v>
      </c>
      <c r="N8610" t="s">
        <v>49</v>
      </c>
      <c r="O8610">
        <v>4</v>
      </c>
      <c r="P8610" t="str" cm="1">
        <f t="array" ref="P8610">_xlfn.IFS(C8610&lt;25,"18-24", C8610&lt;=35,"25-35", C8610&lt;=50,"36-50",TRUE,"50+")</f>
        <v>25-35</v>
      </c>
      <c r="Q8610" t="str">
        <f t="shared" si="938"/>
        <v>new</v>
      </c>
      <c r="R8610" t="str">
        <f t="shared" si="939"/>
        <v>high value</v>
      </c>
      <c r="S8610" t="str">
        <f t="shared" si="940"/>
        <v>medium</v>
      </c>
      <c r="T8610" t="str">
        <f t="shared" si="941"/>
        <v>May</v>
      </c>
      <c r="U8610">
        <f t="shared" si="942"/>
        <v>2023</v>
      </c>
      <c r="V8610" t="str">
        <f t="shared" si="943"/>
        <v>5-10</v>
      </c>
      <c r="W8610" t="str">
        <f t="shared" si="944"/>
        <v>Medium</v>
      </c>
    </row>
    <row r="8611" spans="1:23" x14ac:dyDescent="0.3">
      <c r="A8611">
        <v>608610</v>
      </c>
      <c r="B8611">
        <v>23245</v>
      </c>
      <c r="C8611">
        <v>63</v>
      </c>
      <c r="D8611" t="s">
        <v>4</v>
      </c>
      <c r="E8611" t="s">
        <v>15</v>
      </c>
      <c r="F8611" t="s">
        <v>30</v>
      </c>
      <c r="G8611" t="s">
        <v>29</v>
      </c>
      <c r="H8611" s="1">
        <v>45026</v>
      </c>
      <c r="I8611" t="s">
        <v>34</v>
      </c>
      <c r="J8611">
        <v>45</v>
      </c>
      <c r="K8611">
        <v>13.1</v>
      </c>
      <c r="L8611">
        <v>691.87</v>
      </c>
      <c r="M8611">
        <v>103.2</v>
      </c>
      <c r="N8611" t="s">
        <v>48</v>
      </c>
      <c r="O8611">
        <v>2</v>
      </c>
      <c r="P8611" t="str" cm="1">
        <f t="array" ref="P8611">_xlfn.IFS(C8611&lt;25,"18-24", C8611&lt;=35,"25-35", C8611&lt;=50,"36-50",TRUE,"50+")</f>
        <v>50+</v>
      </c>
      <c r="Q8611" t="str">
        <f t="shared" si="938"/>
        <v>repeat</v>
      </c>
      <c r="R8611" t="str">
        <f t="shared" si="939"/>
        <v>high value</v>
      </c>
      <c r="S8611" t="str">
        <f t="shared" si="940"/>
        <v>Low</v>
      </c>
      <c r="T8611" t="str">
        <f t="shared" si="941"/>
        <v>Apr</v>
      </c>
      <c r="U8611">
        <f t="shared" si="942"/>
        <v>2023</v>
      </c>
      <c r="V8611" t="str">
        <f t="shared" si="943"/>
        <v>10-15</v>
      </c>
      <c r="W8611" t="str">
        <f t="shared" si="944"/>
        <v>Medium</v>
      </c>
    </row>
    <row r="8612" spans="1:23" x14ac:dyDescent="0.3">
      <c r="A8612">
        <v>608611</v>
      </c>
      <c r="B8612">
        <v>23600</v>
      </c>
      <c r="C8612">
        <v>57</v>
      </c>
      <c r="D8612" t="s">
        <v>7</v>
      </c>
      <c r="E8612" t="s">
        <v>13</v>
      </c>
      <c r="F8612" t="s">
        <v>22</v>
      </c>
      <c r="G8612" t="s">
        <v>29</v>
      </c>
      <c r="H8612" s="1">
        <v>45112</v>
      </c>
      <c r="I8612" t="s">
        <v>33</v>
      </c>
      <c r="J8612">
        <v>74</v>
      </c>
      <c r="K8612">
        <v>10.8</v>
      </c>
      <c r="L8612">
        <v>150.5</v>
      </c>
      <c r="M8612">
        <v>42.14</v>
      </c>
      <c r="N8612" t="s">
        <v>47</v>
      </c>
      <c r="O8612">
        <v>5</v>
      </c>
      <c r="P8612" t="str" cm="1">
        <f t="array" ref="P8612">_xlfn.IFS(C8612&lt;25,"18-24", C8612&lt;=35,"25-35", C8612&lt;=50,"36-50",TRUE,"50+")</f>
        <v>50+</v>
      </c>
      <c r="Q8612" t="str">
        <f t="shared" si="938"/>
        <v>new</v>
      </c>
      <c r="R8612" t="str">
        <f t="shared" si="939"/>
        <v>low</v>
      </c>
      <c r="S8612" t="str">
        <f t="shared" si="940"/>
        <v>High</v>
      </c>
      <c r="T8612" t="str">
        <f t="shared" si="941"/>
        <v>Jul</v>
      </c>
      <c r="U8612">
        <f t="shared" si="942"/>
        <v>2023</v>
      </c>
      <c r="V8612" t="str">
        <f t="shared" si="943"/>
        <v>10-15</v>
      </c>
      <c r="W8612" t="str">
        <f t="shared" si="944"/>
        <v>Slow</v>
      </c>
    </row>
    <row r="8613" spans="1:23" x14ac:dyDescent="0.3">
      <c r="A8613">
        <v>608612</v>
      </c>
      <c r="B8613">
        <v>17215</v>
      </c>
      <c r="C8613">
        <v>50</v>
      </c>
      <c r="D8613" t="s">
        <v>7</v>
      </c>
      <c r="E8613" t="s">
        <v>8</v>
      </c>
      <c r="F8613" t="s">
        <v>32</v>
      </c>
      <c r="G8613" t="s">
        <v>23</v>
      </c>
      <c r="H8613" s="1">
        <v>45026</v>
      </c>
      <c r="I8613" t="s">
        <v>34</v>
      </c>
      <c r="J8613">
        <v>50</v>
      </c>
      <c r="K8613">
        <v>7.1</v>
      </c>
      <c r="L8613">
        <v>993.65</v>
      </c>
      <c r="M8613">
        <v>40.24</v>
      </c>
      <c r="N8613" t="s">
        <v>47</v>
      </c>
      <c r="O8613">
        <v>1</v>
      </c>
      <c r="P8613" t="str" cm="1">
        <f t="array" ref="P8613">_xlfn.IFS(C8613&lt;25,"18-24", C8613&lt;=35,"25-35", C8613&lt;=50,"36-50",TRUE,"50+")</f>
        <v>36-50</v>
      </c>
      <c r="Q8613" t="str">
        <f t="shared" si="938"/>
        <v>new</v>
      </c>
      <c r="R8613" t="str">
        <f t="shared" si="939"/>
        <v>high value</v>
      </c>
      <c r="S8613" t="str">
        <f t="shared" si="940"/>
        <v>Low</v>
      </c>
      <c r="T8613" t="str">
        <f t="shared" si="941"/>
        <v>Apr</v>
      </c>
      <c r="U8613">
        <f t="shared" si="942"/>
        <v>2023</v>
      </c>
      <c r="V8613" t="str">
        <f t="shared" si="943"/>
        <v>5-10</v>
      </c>
      <c r="W8613" t="str">
        <f t="shared" si="944"/>
        <v>Slow</v>
      </c>
    </row>
    <row r="8614" spans="1:23" x14ac:dyDescent="0.3">
      <c r="A8614">
        <v>608613</v>
      </c>
      <c r="B8614">
        <v>13713</v>
      </c>
      <c r="C8614">
        <v>40</v>
      </c>
      <c r="D8614" t="s">
        <v>7</v>
      </c>
      <c r="E8614" t="s">
        <v>15</v>
      </c>
      <c r="F8614" t="s">
        <v>22</v>
      </c>
      <c r="G8614" t="s">
        <v>29</v>
      </c>
      <c r="H8614" s="1">
        <v>45529</v>
      </c>
      <c r="I8614" t="s">
        <v>34</v>
      </c>
      <c r="J8614">
        <v>34</v>
      </c>
      <c r="K8614">
        <v>8.9</v>
      </c>
      <c r="L8614">
        <v>905.81</v>
      </c>
      <c r="M8614">
        <v>35.51</v>
      </c>
      <c r="N8614" t="s">
        <v>47</v>
      </c>
      <c r="O8614">
        <v>5</v>
      </c>
      <c r="P8614" t="str" cm="1">
        <f t="array" ref="P8614">_xlfn.IFS(C8614&lt;25,"18-24", C8614&lt;=35,"25-35", C8614&lt;=50,"36-50",TRUE,"50+")</f>
        <v>36-50</v>
      </c>
      <c r="Q8614" t="str">
        <f t="shared" si="938"/>
        <v>new</v>
      </c>
      <c r="R8614" t="str">
        <f t="shared" si="939"/>
        <v>high value</v>
      </c>
      <c r="S8614" t="str">
        <f t="shared" si="940"/>
        <v>High</v>
      </c>
      <c r="T8614" t="str">
        <f t="shared" si="941"/>
        <v>Aug</v>
      </c>
      <c r="U8614">
        <f t="shared" si="942"/>
        <v>2024</v>
      </c>
      <c r="V8614" t="str">
        <f t="shared" si="943"/>
        <v>5-10</v>
      </c>
      <c r="W8614" t="str">
        <f t="shared" si="944"/>
        <v>Medium</v>
      </c>
    </row>
    <row r="8615" spans="1:23" x14ac:dyDescent="0.3">
      <c r="A8615">
        <v>608614</v>
      </c>
      <c r="B8615">
        <v>80525</v>
      </c>
      <c r="C8615">
        <v>51</v>
      </c>
      <c r="D8615" t="s">
        <v>4</v>
      </c>
      <c r="E8615" t="s">
        <v>16</v>
      </c>
      <c r="F8615" t="s">
        <v>28</v>
      </c>
      <c r="G8615" t="s">
        <v>21</v>
      </c>
      <c r="H8615" s="1">
        <v>44952</v>
      </c>
      <c r="I8615" t="s">
        <v>34</v>
      </c>
      <c r="J8615">
        <v>66</v>
      </c>
      <c r="K8615">
        <v>13.7</v>
      </c>
      <c r="L8615">
        <v>530.04</v>
      </c>
      <c r="M8615">
        <v>20.170000000000002</v>
      </c>
      <c r="N8615" t="s">
        <v>49</v>
      </c>
      <c r="O8615">
        <v>3</v>
      </c>
      <c r="P8615" t="str" cm="1">
        <f t="array" ref="P8615">_xlfn.IFS(C8615&lt;25,"18-24", C8615&lt;=35,"25-35", C8615&lt;=50,"36-50",TRUE,"50+")</f>
        <v>50+</v>
      </c>
      <c r="Q8615" t="str">
        <f t="shared" si="938"/>
        <v>new</v>
      </c>
      <c r="R8615" t="str">
        <f t="shared" si="939"/>
        <v>high value</v>
      </c>
      <c r="S8615" t="str">
        <f t="shared" si="940"/>
        <v>medium</v>
      </c>
      <c r="T8615" t="str">
        <f t="shared" si="941"/>
        <v>Jan</v>
      </c>
      <c r="U8615">
        <f t="shared" si="942"/>
        <v>2023</v>
      </c>
      <c r="V8615" t="str">
        <f t="shared" si="943"/>
        <v>10-15</v>
      </c>
      <c r="W8615" t="str">
        <f t="shared" si="944"/>
        <v>Slow</v>
      </c>
    </row>
    <row r="8616" spans="1:23" x14ac:dyDescent="0.3">
      <c r="A8616">
        <v>608615</v>
      </c>
      <c r="B8616">
        <v>67823</v>
      </c>
      <c r="C8616">
        <v>58</v>
      </c>
      <c r="D8616" t="s">
        <v>4</v>
      </c>
      <c r="E8616" t="s">
        <v>5</v>
      </c>
      <c r="F8616" t="s">
        <v>24</v>
      </c>
      <c r="G8616" t="s">
        <v>25</v>
      </c>
      <c r="H8616" s="1">
        <v>45410</v>
      </c>
      <c r="I8616" t="s">
        <v>33</v>
      </c>
      <c r="J8616">
        <v>57</v>
      </c>
      <c r="K8616">
        <v>9.1</v>
      </c>
      <c r="L8616">
        <v>564.22</v>
      </c>
      <c r="M8616">
        <v>26.84</v>
      </c>
      <c r="N8616" t="s">
        <v>49</v>
      </c>
      <c r="O8616">
        <v>4</v>
      </c>
      <c r="P8616" t="str" cm="1">
        <f t="array" ref="P8616">_xlfn.IFS(C8616&lt;25,"18-24", C8616&lt;=35,"25-35", C8616&lt;=50,"36-50",TRUE,"50+")</f>
        <v>50+</v>
      </c>
      <c r="Q8616" t="str">
        <f t="shared" si="938"/>
        <v>new</v>
      </c>
      <c r="R8616" t="str">
        <f t="shared" si="939"/>
        <v>high value</v>
      </c>
      <c r="S8616" t="str">
        <f t="shared" si="940"/>
        <v>medium</v>
      </c>
      <c r="T8616" t="str">
        <f t="shared" si="941"/>
        <v>Apr</v>
      </c>
      <c r="U8616">
        <f t="shared" si="942"/>
        <v>2024</v>
      </c>
      <c r="V8616" t="str">
        <f t="shared" si="943"/>
        <v>5-10</v>
      </c>
      <c r="W8616" t="str">
        <f t="shared" si="944"/>
        <v>Slow</v>
      </c>
    </row>
    <row r="8617" spans="1:23" x14ac:dyDescent="0.3">
      <c r="A8617">
        <v>608616</v>
      </c>
      <c r="B8617">
        <v>82350</v>
      </c>
      <c r="C8617">
        <v>29</v>
      </c>
      <c r="D8617" t="s">
        <v>4</v>
      </c>
      <c r="E8617" t="s">
        <v>8</v>
      </c>
      <c r="F8617" t="s">
        <v>19</v>
      </c>
      <c r="G8617" t="s">
        <v>27</v>
      </c>
      <c r="H8617" s="1">
        <v>45300</v>
      </c>
      <c r="I8617" t="s">
        <v>33</v>
      </c>
      <c r="J8617">
        <v>53</v>
      </c>
      <c r="K8617">
        <v>7.2</v>
      </c>
      <c r="L8617">
        <v>1049.95</v>
      </c>
      <c r="M8617">
        <v>55.78</v>
      </c>
      <c r="N8617" t="s">
        <v>50</v>
      </c>
      <c r="O8617">
        <v>1</v>
      </c>
      <c r="P8617" t="str" cm="1">
        <f t="array" ref="P8617">_xlfn.IFS(C8617&lt;25,"18-24", C8617&lt;=35,"25-35", C8617&lt;=50,"36-50",TRUE,"50+")</f>
        <v>25-35</v>
      </c>
      <c r="Q8617" t="str">
        <f t="shared" si="938"/>
        <v>new</v>
      </c>
      <c r="R8617" t="str">
        <f t="shared" si="939"/>
        <v>high value</v>
      </c>
      <c r="S8617" t="str">
        <f t="shared" si="940"/>
        <v>Low</v>
      </c>
      <c r="T8617" t="str">
        <f t="shared" si="941"/>
        <v>Jan</v>
      </c>
      <c r="U8617">
        <f t="shared" si="942"/>
        <v>2024</v>
      </c>
      <c r="V8617" t="str">
        <f t="shared" si="943"/>
        <v>5-10</v>
      </c>
      <c r="W8617" t="str">
        <f t="shared" si="944"/>
        <v>Slow</v>
      </c>
    </row>
    <row r="8618" spans="1:23" x14ac:dyDescent="0.3">
      <c r="A8618">
        <v>608617</v>
      </c>
      <c r="B8618">
        <v>68084</v>
      </c>
      <c r="C8618">
        <v>20</v>
      </c>
      <c r="D8618" t="s">
        <v>7</v>
      </c>
      <c r="E8618" t="s">
        <v>16</v>
      </c>
      <c r="F8618" t="s">
        <v>22</v>
      </c>
      <c r="G8618" t="s">
        <v>21</v>
      </c>
      <c r="H8618" s="1">
        <v>44908</v>
      </c>
      <c r="I8618" t="s">
        <v>34</v>
      </c>
      <c r="J8618">
        <v>58</v>
      </c>
      <c r="K8618">
        <v>6.1</v>
      </c>
      <c r="L8618">
        <v>686.48</v>
      </c>
      <c r="M8618">
        <v>111.61</v>
      </c>
      <c r="N8618" t="s">
        <v>49</v>
      </c>
      <c r="O8618">
        <v>5</v>
      </c>
      <c r="P8618" t="str" cm="1">
        <f t="array" ref="P8618">_xlfn.IFS(C8618&lt;25,"18-24", C8618&lt;=35,"25-35", C8618&lt;=50,"36-50",TRUE,"50+")</f>
        <v>18-24</v>
      </c>
      <c r="Q8618" t="str">
        <f t="shared" si="938"/>
        <v>new</v>
      </c>
      <c r="R8618" t="str">
        <f t="shared" si="939"/>
        <v>high value</v>
      </c>
      <c r="S8618" t="str">
        <f t="shared" si="940"/>
        <v>High</v>
      </c>
      <c r="T8618" t="str">
        <f t="shared" si="941"/>
        <v>Dec</v>
      </c>
      <c r="U8618">
        <f t="shared" si="942"/>
        <v>2022</v>
      </c>
      <c r="V8618" t="str">
        <f t="shared" si="943"/>
        <v>5-10</v>
      </c>
      <c r="W8618" t="str">
        <f t="shared" si="944"/>
        <v>Slow</v>
      </c>
    </row>
    <row r="8619" spans="1:23" x14ac:dyDescent="0.3">
      <c r="A8619">
        <v>608618</v>
      </c>
      <c r="B8619">
        <v>52458</v>
      </c>
      <c r="C8619">
        <v>31</v>
      </c>
      <c r="D8619" t="s">
        <v>4</v>
      </c>
      <c r="E8619" t="s">
        <v>8</v>
      </c>
      <c r="F8619" t="s">
        <v>19</v>
      </c>
      <c r="G8619" t="s">
        <v>23</v>
      </c>
      <c r="H8619" s="1">
        <v>44677</v>
      </c>
      <c r="I8619" t="s">
        <v>33</v>
      </c>
      <c r="J8619">
        <v>84</v>
      </c>
      <c r="K8619">
        <v>12.5</v>
      </c>
      <c r="L8619">
        <v>498.76</v>
      </c>
      <c r="M8619">
        <v>117.23</v>
      </c>
      <c r="N8619" t="s">
        <v>48</v>
      </c>
      <c r="O8619">
        <v>2</v>
      </c>
      <c r="P8619" t="str" cm="1">
        <f t="array" ref="P8619">_xlfn.IFS(C8619&lt;25,"18-24", C8619&lt;=35,"25-35", C8619&lt;=50,"36-50",TRUE,"50+")</f>
        <v>25-35</v>
      </c>
      <c r="Q8619" t="str">
        <f t="shared" si="938"/>
        <v>new</v>
      </c>
      <c r="R8619" t="str">
        <f t="shared" si="939"/>
        <v>medium</v>
      </c>
      <c r="S8619" t="str">
        <f t="shared" si="940"/>
        <v>Low</v>
      </c>
      <c r="T8619" t="str">
        <f t="shared" si="941"/>
        <v>Apr</v>
      </c>
      <c r="U8619">
        <f t="shared" si="942"/>
        <v>2022</v>
      </c>
      <c r="V8619" t="str">
        <f t="shared" si="943"/>
        <v>10-15</v>
      </c>
      <c r="W8619" t="str">
        <f t="shared" si="944"/>
        <v>Slow</v>
      </c>
    </row>
    <row r="8620" spans="1:23" x14ac:dyDescent="0.3">
      <c r="A8620">
        <v>608619</v>
      </c>
      <c r="B8620">
        <v>56210</v>
      </c>
      <c r="C8620">
        <v>29</v>
      </c>
      <c r="D8620" t="s">
        <v>4</v>
      </c>
      <c r="E8620" t="s">
        <v>11</v>
      </c>
      <c r="F8620" t="s">
        <v>32</v>
      </c>
      <c r="G8620" t="s">
        <v>27</v>
      </c>
      <c r="H8620" s="1">
        <v>45431</v>
      </c>
      <c r="I8620" t="s">
        <v>33</v>
      </c>
      <c r="J8620">
        <v>20</v>
      </c>
      <c r="K8620">
        <v>4</v>
      </c>
      <c r="L8620">
        <v>875.16</v>
      </c>
      <c r="M8620">
        <v>104.53</v>
      </c>
      <c r="N8620" t="s">
        <v>50</v>
      </c>
      <c r="O8620">
        <v>5</v>
      </c>
      <c r="P8620" t="str" cm="1">
        <f t="array" ref="P8620">_xlfn.IFS(C8620&lt;25,"18-24", C8620&lt;=35,"25-35", C8620&lt;=50,"36-50",TRUE,"50+")</f>
        <v>25-35</v>
      </c>
      <c r="Q8620" t="str">
        <f t="shared" si="938"/>
        <v>new</v>
      </c>
      <c r="R8620" t="str">
        <f t="shared" si="939"/>
        <v>high value</v>
      </c>
      <c r="S8620" t="str">
        <f t="shared" si="940"/>
        <v>High</v>
      </c>
      <c r="T8620" t="str">
        <f t="shared" si="941"/>
        <v>May</v>
      </c>
      <c r="U8620">
        <f t="shared" si="942"/>
        <v>2024</v>
      </c>
      <c r="V8620" t="str">
        <f t="shared" si="943"/>
        <v>0-5</v>
      </c>
      <c r="W8620" t="str">
        <f t="shared" si="944"/>
        <v>Fast</v>
      </c>
    </row>
    <row r="8621" spans="1:23" x14ac:dyDescent="0.3">
      <c r="A8621">
        <v>608620</v>
      </c>
      <c r="B8621">
        <v>71132</v>
      </c>
      <c r="C8621">
        <v>27</v>
      </c>
      <c r="D8621" t="s">
        <v>4</v>
      </c>
      <c r="E8621" t="s">
        <v>8</v>
      </c>
      <c r="F8621" t="s">
        <v>24</v>
      </c>
      <c r="G8621" t="s">
        <v>31</v>
      </c>
      <c r="H8621" s="1">
        <v>44754</v>
      </c>
      <c r="I8621" t="s">
        <v>33</v>
      </c>
      <c r="J8621">
        <v>42</v>
      </c>
      <c r="K8621">
        <v>12.3</v>
      </c>
      <c r="L8621">
        <v>541.91999999999996</v>
      </c>
      <c r="M8621">
        <v>39.35</v>
      </c>
      <c r="N8621" t="s">
        <v>50</v>
      </c>
      <c r="O8621">
        <v>1</v>
      </c>
      <c r="P8621" t="str" cm="1">
        <f t="array" ref="P8621">_xlfn.IFS(C8621&lt;25,"18-24", C8621&lt;=35,"25-35", C8621&lt;=50,"36-50",TRUE,"50+")</f>
        <v>25-35</v>
      </c>
      <c r="Q8621" t="str">
        <f t="shared" si="938"/>
        <v>new</v>
      </c>
      <c r="R8621" t="str">
        <f t="shared" si="939"/>
        <v>high value</v>
      </c>
      <c r="S8621" t="str">
        <f t="shared" si="940"/>
        <v>Low</v>
      </c>
      <c r="T8621" t="str">
        <f t="shared" si="941"/>
        <v>Jul</v>
      </c>
      <c r="U8621">
        <f t="shared" si="942"/>
        <v>2022</v>
      </c>
      <c r="V8621" t="str">
        <f t="shared" si="943"/>
        <v>10-15</v>
      </c>
      <c r="W8621" t="str">
        <f t="shared" si="944"/>
        <v>Medium</v>
      </c>
    </row>
    <row r="8622" spans="1:23" x14ac:dyDescent="0.3">
      <c r="A8622">
        <v>608621</v>
      </c>
      <c r="B8622">
        <v>88230</v>
      </c>
      <c r="C8622">
        <v>51</v>
      </c>
      <c r="D8622" t="s">
        <v>4</v>
      </c>
      <c r="E8622" t="s">
        <v>16</v>
      </c>
      <c r="F8622" t="s">
        <v>28</v>
      </c>
      <c r="G8622" t="s">
        <v>27</v>
      </c>
      <c r="H8622" s="1">
        <v>45645</v>
      </c>
      <c r="I8622" t="s">
        <v>34</v>
      </c>
      <c r="J8622">
        <v>31</v>
      </c>
      <c r="K8622">
        <v>7.3</v>
      </c>
      <c r="L8622">
        <v>1121.1099999999999</v>
      </c>
      <c r="M8622">
        <v>25.56</v>
      </c>
      <c r="N8622" t="s">
        <v>49</v>
      </c>
      <c r="O8622">
        <v>1</v>
      </c>
      <c r="P8622" t="str" cm="1">
        <f t="array" ref="P8622">_xlfn.IFS(C8622&lt;25,"18-24", C8622&lt;=35,"25-35", C8622&lt;=50,"36-50",TRUE,"50+")</f>
        <v>50+</v>
      </c>
      <c r="Q8622" t="str">
        <f t="shared" si="938"/>
        <v>repeat</v>
      </c>
      <c r="R8622" t="str">
        <f t="shared" si="939"/>
        <v>high value</v>
      </c>
      <c r="S8622" t="str">
        <f t="shared" si="940"/>
        <v>Low</v>
      </c>
      <c r="T8622" t="str">
        <f t="shared" si="941"/>
        <v>Dec</v>
      </c>
      <c r="U8622">
        <f t="shared" si="942"/>
        <v>2024</v>
      </c>
      <c r="V8622" t="str">
        <f t="shared" si="943"/>
        <v>5-10</v>
      </c>
      <c r="W8622" t="str">
        <f t="shared" si="944"/>
        <v>Medium</v>
      </c>
    </row>
    <row r="8623" spans="1:23" x14ac:dyDescent="0.3">
      <c r="A8623">
        <v>608622</v>
      </c>
      <c r="B8623">
        <v>25537</v>
      </c>
      <c r="C8623">
        <v>58</v>
      </c>
      <c r="D8623" t="s">
        <v>4</v>
      </c>
      <c r="E8623" t="s">
        <v>5</v>
      </c>
      <c r="F8623" t="s">
        <v>32</v>
      </c>
      <c r="G8623" t="s">
        <v>23</v>
      </c>
      <c r="H8623" s="1">
        <v>45581</v>
      </c>
      <c r="I8623" t="s">
        <v>33</v>
      </c>
      <c r="J8623">
        <v>87</v>
      </c>
      <c r="K8623">
        <v>4.5999999999999996</v>
      </c>
      <c r="L8623">
        <v>372.76</v>
      </c>
      <c r="M8623">
        <v>36.03</v>
      </c>
      <c r="N8623" t="s">
        <v>49</v>
      </c>
      <c r="O8623">
        <v>2</v>
      </c>
      <c r="P8623" t="str" cm="1">
        <f t="array" ref="P8623">_xlfn.IFS(C8623&lt;25,"18-24", C8623&lt;=35,"25-35", C8623&lt;=50,"36-50",TRUE,"50+")</f>
        <v>50+</v>
      </c>
      <c r="Q8623" t="str">
        <f t="shared" si="938"/>
        <v>new</v>
      </c>
      <c r="R8623" t="str">
        <f t="shared" si="939"/>
        <v>medium</v>
      </c>
      <c r="S8623" t="str">
        <f t="shared" si="940"/>
        <v>Low</v>
      </c>
      <c r="T8623" t="str">
        <f t="shared" si="941"/>
        <v>Oct</v>
      </c>
      <c r="U8623">
        <f t="shared" si="942"/>
        <v>2024</v>
      </c>
      <c r="V8623" t="str">
        <f t="shared" si="943"/>
        <v>0-5</v>
      </c>
      <c r="W8623" t="str">
        <f t="shared" si="944"/>
        <v>Slow</v>
      </c>
    </row>
    <row r="8624" spans="1:23" x14ac:dyDescent="0.3">
      <c r="A8624">
        <v>608623</v>
      </c>
      <c r="B8624">
        <v>94337</v>
      </c>
      <c r="C8624">
        <v>58</v>
      </c>
      <c r="D8624" t="s">
        <v>4</v>
      </c>
      <c r="E8624" t="s">
        <v>5</v>
      </c>
      <c r="F8624" t="s">
        <v>24</v>
      </c>
      <c r="G8624" t="s">
        <v>21</v>
      </c>
      <c r="H8624" s="1">
        <v>44687</v>
      </c>
      <c r="I8624" t="s">
        <v>33</v>
      </c>
      <c r="J8624">
        <v>56</v>
      </c>
      <c r="K8624">
        <v>13.5</v>
      </c>
      <c r="L8624">
        <v>1459.96</v>
      </c>
      <c r="M8624">
        <v>92.5</v>
      </c>
      <c r="N8624" t="s">
        <v>49</v>
      </c>
      <c r="O8624">
        <v>3</v>
      </c>
      <c r="P8624" t="str" cm="1">
        <f t="array" ref="P8624">_xlfn.IFS(C8624&lt;25,"18-24", C8624&lt;=35,"25-35", C8624&lt;=50,"36-50",TRUE,"50+")</f>
        <v>50+</v>
      </c>
      <c r="Q8624" t="str">
        <f t="shared" si="938"/>
        <v>new</v>
      </c>
      <c r="R8624" t="str">
        <f t="shared" si="939"/>
        <v>high value</v>
      </c>
      <c r="S8624" t="str">
        <f t="shared" si="940"/>
        <v>medium</v>
      </c>
      <c r="T8624" t="str">
        <f t="shared" si="941"/>
        <v>May</v>
      </c>
      <c r="U8624">
        <f t="shared" si="942"/>
        <v>2022</v>
      </c>
      <c r="V8624" t="str">
        <f t="shared" si="943"/>
        <v>10-15</v>
      </c>
      <c r="W8624" t="str">
        <f t="shared" si="944"/>
        <v>Slow</v>
      </c>
    </row>
    <row r="8625" spans="1:23" x14ac:dyDescent="0.3">
      <c r="A8625">
        <v>608624</v>
      </c>
      <c r="B8625">
        <v>53159</v>
      </c>
      <c r="C8625">
        <v>19</v>
      </c>
      <c r="D8625" t="s">
        <v>7</v>
      </c>
      <c r="E8625" t="s">
        <v>13</v>
      </c>
      <c r="F8625" t="s">
        <v>19</v>
      </c>
      <c r="G8625" t="s">
        <v>31</v>
      </c>
      <c r="H8625" s="1">
        <v>45137</v>
      </c>
      <c r="I8625" t="s">
        <v>33</v>
      </c>
      <c r="J8625">
        <v>82</v>
      </c>
      <c r="K8625">
        <v>12.5</v>
      </c>
      <c r="L8625">
        <v>1224.75</v>
      </c>
      <c r="M8625">
        <v>44.69</v>
      </c>
      <c r="N8625" t="s">
        <v>47</v>
      </c>
      <c r="O8625">
        <v>2</v>
      </c>
      <c r="P8625" t="str" cm="1">
        <f t="array" ref="P8625">_xlfn.IFS(C8625&lt;25,"18-24", C8625&lt;=35,"25-35", C8625&lt;=50,"36-50",TRUE,"50+")</f>
        <v>18-24</v>
      </c>
      <c r="Q8625" t="str">
        <f t="shared" si="938"/>
        <v>new</v>
      </c>
      <c r="R8625" t="str">
        <f t="shared" si="939"/>
        <v>high value</v>
      </c>
      <c r="S8625" t="str">
        <f t="shared" si="940"/>
        <v>Low</v>
      </c>
      <c r="T8625" t="str">
        <f t="shared" si="941"/>
        <v>Jul</v>
      </c>
      <c r="U8625">
        <f t="shared" si="942"/>
        <v>2023</v>
      </c>
      <c r="V8625" t="str">
        <f t="shared" si="943"/>
        <v>10-15</v>
      </c>
      <c r="W8625" t="str">
        <f t="shared" si="944"/>
        <v>Slow</v>
      </c>
    </row>
    <row r="8626" spans="1:23" x14ac:dyDescent="0.3">
      <c r="A8626">
        <v>608625</v>
      </c>
      <c r="B8626">
        <v>47447</v>
      </c>
      <c r="C8626">
        <v>44</v>
      </c>
      <c r="D8626" t="s">
        <v>7</v>
      </c>
      <c r="E8626" t="s">
        <v>5</v>
      </c>
      <c r="F8626" t="s">
        <v>28</v>
      </c>
      <c r="G8626" t="s">
        <v>23</v>
      </c>
      <c r="H8626" s="1">
        <v>44741</v>
      </c>
      <c r="I8626" t="s">
        <v>33</v>
      </c>
      <c r="J8626">
        <v>60</v>
      </c>
      <c r="K8626">
        <v>10</v>
      </c>
      <c r="L8626">
        <v>1119.01</v>
      </c>
      <c r="M8626">
        <v>44.3</v>
      </c>
      <c r="N8626" t="s">
        <v>50</v>
      </c>
      <c r="O8626">
        <v>3</v>
      </c>
      <c r="P8626" t="str" cm="1">
        <f t="array" ref="P8626">_xlfn.IFS(C8626&lt;25,"18-24", C8626&lt;=35,"25-35", C8626&lt;=50,"36-50",TRUE,"50+")</f>
        <v>36-50</v>
      </c>
      <c r="Q8626" t="str">
        <f t="shared" si="938"/>
        <v>new</v>
      </c>
      <c r="R8626" t="str">
        <f t="shared" si="939"/>
        <v>high value</v>
      </c>
      <c r="S8626" t="str">
        <f t="shared" si="940"/>
        <v>medium</v>
      </c>
      <c r="T8626" t="str">
        <f t="shared" si="941"/>
        <v>Jun</v>
      </c>
      <c r="U8626">
        <f t="shared" si="942"/>
        <v>2022</v>
      </c>
      <c r="V8626" t="str">
        <f t="shared" si="943"/>
        <v>5-10</v>
      </c>
      <c r="W8626" t="str">
        <f t="shared" si="944"/>
        <v>Slow</v>
      </c>
    </row>
    <row r="8627" spans="1:23" x14ac:dyDescent="0.3">
      <c r="A8627">
        <v>608626</v>
      </c>
      <c r="B8627">
        <v>81437</v>
      </c>
      <c r="C8627">
        <v>63</v>
      </c>
      <c r="D8627" t="s">
        <v>4</v>
      </c>
      <c r="E8627" t="s">
        <v>16</v>
      </c>
      <c r="F8627" t="s">
        <v>18</v>
      </c>
      <c r="G8627" t="s">
        <v>31</v>
      </c>
      <c r="H8627" s="1">
        <v>45135</v>
      </c>
      <c r="I8627" t="s">
        <v>34</v>
      </c>
      <c r="J8627">
        <v>63</v>
      </c>
      <c r="K8627">
        <v>8.6999999999999993</v>
      </c>
      <c r="L8627">
        <v>789.92</v>
      </c>
      <c r="M8627">
        <v>76.28</v>
      </c>
      <c r="N8627" t="s">
        <v>50</v>
      </c>
      <c r="O8627">
        <v>3</v>
      </c>
      <c r="P8627" t="str" cm="1">
        <f t="array" ref="P8627">_xlfn.IFS(C8627&lt;25,"18-24", C8627&lt;=35,"25-35", C8627&lt;=50,"36-50",TRUE,"50+")</f>
        <v>50+</v>
      </c>
      <c r="Q8627" t="str">
        <f t="shared" si="938"/>
        <v>repeat</v>
      </c>
      <c r="R8627" t="str">
        <f t="shared" si="939"/>
        <v>high value</v>
      </c>
      <c r="S8627" t="str">
        <f t="shared" si="940"/>
        <v>medium</v>
      </c>
      <c r="T8627" t="str">
        <f t="shared" si="941"/>
        <v>Jul</v>
      </c>
      <c r="U8627">
        <f t="shared" si="942"/>
        <v>2023</v>
      </c>
      <c r="V8627" t="str">
        <f t="shared" si="943"/>
        <v>5-10</v>
      </c>
      <c r="W8627" t="str">
        <f t="shared" si="944"/>
        <v>Slow</v>
      </c>
    </row>
    <row r="8628" spans="1:23" x14ac:dyDescent="0.3">
      <c r="A8628">
        <v>608627</v>
      </c>
      <c r="B8628">
        <v>79419</v>
      </c>
      <c r="C8628">
        <v>53</v>
      </c>
      <c r="D8628" t="s">
        <v>4</v>
      </c>
      <c r="E8628" t="s">
        <v>16</v>
      </c>
      <c r="F8628" t="s">
        <v>28</v>
      </c>
      <c r="G8628" t="s">
        <v>25</v>
      </c>
      <c r="H8628" s="1">
        <v>44889</v>
      </c>
      <c r="I8628" t="s">
        <v>33</v>
      </c>
      <c r="J8628">
        <v>87</v>
      </c>
      <c r="K8628">
        <v>4.4000000000000004</v>
      </c>
      <c r="L8628">
        <v>842.37</v>
      </c>
      <c r="M8628">
        <v>21.33</v>
      </c>
      <c r="N8628" t="s">
        <v>47</v>
      </c>
      <c r="O8628">
        <v>3</v>
      </c>
      <c r="P8628" t="str" cm="1">
        <f t="array" ref="P8628">_xlfn.IFS(C8628&lt;25,"18-24", C8628&lt;=35,"25-35", C8628&lt;=50,"36-50",TRUE,"50+")</f>
        <v>50+</v>
      </c>
      <c r="Q8628" t="str">
        <f t="shared" si="938"/>
        <v>new</v>
      </c>
      <c r="R8628" t="str">
        <f t="shared" si="939"/>
        <v>high value</v>
      </c>
      <c r="S8628" t="str">
        <f t="shared" si="940"/>
        <v>medium</v>
      </c>
      <c r="T8628" t="str">
        <f t="shared" si="941"/>
        <v>Nov</v>
      </c>
      <c r="U8628">
        <f t="shared" si="942"/>
        <v>2022</v>
      </c>
      <c r="V8628" t="str">
        <f t="shared" si="943"/>
        <v>0-5</v>
      </c>
      <c r="W8628" t="str">
        <f t="shared" si="944"/>
        <v>Slow</v>
      </c>
    </row>
    <row r="8629" spans="1:23" x14ac:dyDescent="0.3">
      <c r="A8629">
        <v>608628</v>
      </c>
      <c r="B8629">
        <v>44750</v>
      </c>
      <c r="C8629">
        <v>57</v>
      </c>
      <c r="D8629" t="s">
        <v>7</v>
      </c>
      <c r="E8629" t="s">
        <v>11</v>
      </c>
      <c r="F8629" t="s">
        <v>19</v>
      </c>
      <c r="G8629" t="s">
        <v>25</v>
      </c>
      <c r="H8629" s="1">
        <v>45109</v>
      </c>
      <c r="I8629" t="s">
        <v>34</v>
      </c>
      <c r="J8629">
        <v>43</v>
      </c>
      <c r="K8629">
        <v>4.9000000000000004</v>
      </c>
      <c r="L8629">
        <v>1330.16</v>
      </c>
      <c r="M8629">
        <v>23.06</v>
      </c>
      <c r="N8629" t="s">
        <v>48</v>
      </c>
      <c r="O8629">
        <v>1</v>
      </c>
      <c r="P8629" t="str" cm="1">
        <f t="array" ref="P8629">_xlfn.IFS(C8629&lt;25,"18-24", C8629&lt;=35,"25-35", C8629&lt;=50,"36-50",TRUE,"50+")</f>
        <v>50+</v>
      </c>
      <c r="Q8629" t="str">
        <f t="shared" si="938"/>
        <v>repeat</v>
      </c>
      <c r="R8629" t="str">
        <f t="shared" si="939"/>
        <v>high value</v>
      </c>
      <c r="S8629" t="str">
        <f t="shared" si="940"/>
        <v>Low</v>
      </c>
      <c r="T8629" t="str">
        <f t="shared" si="941"/>
        <v>Jul</v>
      </c>
      <c r="U8629">
        <f t="shared" si="942"/>
        <v>2023</v>
      </c>
      <c r="V8629" t="str">
        <f t="shared" si="943"/>
        <v>0-5</v>
      </c>
      <c r="W8629" t="str">
        <f t="shared" si="944"/>
        <v>Medium</v>
      </c>
    </row>
    <row r="8630" spans="1:23" x14ac:dyDescent="0.3">
      <c r="A8630">
        <v>608629</v>
      </c>
      <c r="B8630">
        <v>40195</v>
      </c>
      <c r="C8630">
        <v>59</v>
      </c>
      <c r="D8630" t="s">
        <v>7</v>
      </c>
      <c r="E8630" t="s">
        <v>16</v>
      </c>
      <c r="F8630" t="s">
        <v>30</v>
      </c>
      <c r="G8630" t="s">
        <v>27</v>
      </c>
      <c r="H8630" s="1">
        <v>45188</v>
      </c>
      <c r="I8630" t="s">
        <v>33</v>
      </c>
      <c r="J8630">
        <v>48</v>
      </c>
      <c r="K8630">
        <v>4.8</v>
      </c>
      <c r="L8630">
        <v>1435.11</v>
      </c>
      <c r="M8630">
        <v>76.59</v>
      </c>
      <c r="N8630" t="s">
        <v>49</v>
      </c>
      <c r="O8630">
        <v>5</v>
      </c>
      <c r="P8630" t="str" cm="1">
        <f t="array" ref="P8630">_xlfn.IFS(C8630&lt;25,"18-24", C8630&lt;=35,"25-35", C8630&lt;=50,"36-50",TRUE,"50+")</f>
        <v>50+</v>
      </c>
      <c r="Q8630" t="str">
        <f t="shared" si="938"/>
        <v>new</v>
      </c>
      <c r="R8630" t="str">
        <f t="shared" si="939"/>
        <v>high value</v>
      </c>
      <c r="S8630" t="str">
        <f t="shared" si="940"/>
        <v>High</v>
      </c>
      <c r="T8630" t="str">
        <f t="shared" si="941"/>
        <v>Sep</v>
      </c>
      <c r="U8630">
        <f t="shared" si="942"/>
        <v>2023</v>
      </c>
      <c r="V8630" t="str">
        <f t="shared" si="943"/>
        <v>0-5</v>
      </c>
      <c r="W8630" t="str">
        <f t="shared" si="944"/>
        <v>Slow</v>
      </c>
    </row>
    <row r="8631" spans="1:23" x14ac:dyDescent="0.3">
      <c r="A8631">
        <v>608630</v>
      </c>
      <c r="B8631">
        <v>53709</v>
      </c>
      <c r="C8631">
        <v>41</v>
      </c>
      <c r="D8631" t="s">
        <v>7</v>
      </c>
      <c r="E8631" t="s">
        <v>13</v>
      </c>
      <c r="F8631" t="s">
        <v>32</v>
      </c>
      <c r="G8631" t="s">
        <v>21</v>
      </c>
      <c r="H8631" s="1">
        <v>44663</v>
      </c>
      <c r="I8631" t="s">
        <v>34</v>
      </c>
      <c r="J8631">
        <v>59</v>
      </c>
      <c r="K8631">
        <v>5.3</v>
      </c>
      <c r="L8631">
        <v>330.16</v>
      </c>
      <c r="M8631">
        <v>79.11</v>
      </c>
      <c r="N8631" t="s">
        <v>47</v>
      </c>
      <c r="O8631">
        <v>2</v>
      </c>
      <c r="P8631" t="str" cm="1">
        <f t="array" ref="P8631">_xlfn.IFS(C8631&lt;25,"18-24", C8631&lt;=35,"25-35", C8631&lt;=50,"36-50",TRUE,"50+")</f>
        <v>36-50</v>
      </c>
      <c r="Q8631" t="str">
        <f t="shared" si="938"/>
        <v>new</v>
      </c>
      <c r="R8631" t="str">
        <f t="shared" si="939"/>
        <v>medium</v>
      </c>
      <c r="S8631" t="str">
        <f t="shared" si="940"/>
        <v>Low</v>
      </c>
      <c r="T8631" t="str">
        <f t="shared" si="941"/>
        <v>Apr</v>
      </c>
      <c r="U8631">
        <f t="shared" si="942"/>
        <v>2022</v>
      </c>
      <c r="V8631" t="str">
        <f t="shared" si="943"/>
        <v>5-10</v>
      </c>
      <c r="W8631" t="str">
        <f t="shared" si="944"/>
        <v>Slow</v>
      </c>
    </row>
    <row r="8632" spans="1:23" x14ac:dyDescent="0.3">
      <c r="A8632">
        <v>608631</v>
      </c>
      <c r="B8632">
        <v>16729</v>
      </c>
      <c r="C8632">
        <v>36</v>
      </c>
      <c r="D8632" t="s">
        <v>4</v>
      </c>
      <c r="E8632" t="s">
        <v>13</v>
      </c>
      <c r="F8632" t="s">
        <v>26</v>
      </c>
      <c r="G8632" t="s">
        <v>23</v>
      </c>
      <c r="H8632" s="1">
        <v>45288</v>
      </c>
      <c r="I8632" t="s">
        <v>34</v>
      </c>
      <c r="J8632">
        <v>49</v>
      </c>
      <c r="K8632">
        <v>14.6</v>
      </c>
      <c r="L8632">
        <v>155.86000000000001</v>
      </c>
      <c r="M8632">
        <v>98.24</v>
      </c>
      <c r="N8632" t="s">
        <v>49</v>
      </c>
      <c r="O8632">
        <v>1</v>
      </c>
      <c r="P8632" t="str" cm="1">
        <f t="array" ref="P8632">_xlfn.IFS(C8632&lt;25,"18-24", C8632&lt;=35,"25-35", C8632&lt;=50,"36-50",TRUE,"50+")</f>
        <v>36-50</v>
      </c>
      <c r="Q8632" t="str">
        <f t="shared" si="938"/>
        <v>new</v>
      </c>
      <c r="R8632" t="str">
        <f t="shared" si="939"/>
        <v>low</v>
      </c>
      <c r="S8632" t="str">
        <f t="shared" si="940"/>
        <v>Low</v>
      </c>
      <c r="T8632" t="str">
        <f t="shared" si="941"/>
        <v>Dec</v>
      </c>
      <c r="U8632">
        <f t="shared" si="942"/>
        <v>2023</v>
      </c>
      <c r="V8632" t="str">
        <f t="shared" si="943"/>
        <v>10-15</v>
      </c>
      <c r="W8632" t="str">
        <f t="shared" si="944"/>
        <v>Slow</v>
      </c>
    </row>
    <row r="8633" spans="1:23" x14ac:dyDescent="0.3">
      <c r="A8633">
        <v>608632</v>
      </c>
      <c r="B8633">
        <v>44739</v>
      </c>
      <c r="C8633">
        <v>45</v>
      </c>
      <c r="D8633" t="s">
        <v>7</v>
      </c>
      <c r="E8633" t="s">
        <v>11</v>
      </c>
      <c r="F8633" t="s">
        <v>28</v>
      </c>
      <c r="G8633" t="s">
        <v>23</v>
      </c>
      <c r="H8633" s="1">
        <v>44650</v>
      </c>
      <c r="I8633" t="s">
        <v>33</v>
      </c>
      <c r="J8633">
        <v>79</v>
      </c>
      <c r="K8633">
        <v>1.9</v>
      </c>
      <c r="L8633">
        <v>837.51</v>
      </c>
      <c r="M8633">
        <v>117.71</v>
      </c>
      <c r="N8633" t="s">
        <v>50</v>
      </c>
      <c r="O8633">
        <v>5</v>
      </c>
      <c r="P8633" t="str" cm="1">
        <f t="array" ref="P8633">_xlfn.IFS(C8633&lt;25,"18-24", C8633&lt;=35,"25-35", C8633&lt;=50,"36-50",TRUE,"50+")</f>
        <v>36-50</v>
      </c>
      <c r="Q8633" t="str">
        <f t="shared" si="938"/>
        <v>new</v>
      </c>
      <c r="R8633" t="str">
        <f t="shared" si="939"/>
        <v>high value</v>
      </c>
      <c r="S8633" t="str">
        <f t="shared" si="940"/>
        <v>High</v>
      </c>
      <c r="T8633" t="str">
        <f t="shared" si="941"/>
        <v>Mar</v>
      </c>
      <c r="U8633">
        <f t="shared" si="942"/>
        <v>2022</v>
      </c>
      <c r="V8633" t="str">
        <f t="shared" si="943"/>
        <v>0-5</v>
      </c>
      <c r="W8633" t="str">
        <f t="shared" si="944"/>
        <v>Slow</v>
      </c>
    </row>
    <row r="8634" spans="1:23" x14ac:dyDescent="0.3">
      <c r="A8634">
        <v>608633</v>
      </c>
      <c r="B8634">
        <v>13651</v>
      </c>
      <c r="C8634">
        <v>57</v>
      </c>
      <c r="D8634" t="s">
        <v>4</v>
      </c>
      <c r="E8634" t="s">
        <v>16</v>
      </c>
      <c r="F8634" t="s">
        <v>18</v>
      </c>
      <c r="G8634" t="s">
        <v>25</v>
      </c>
      <c r="H8634" s="1">
        <v>44594</v>
      </c>
      <c r="I8634" t="s">
        <v>34</v>
      </c>
      <c r="J8634">
        <v>35</v>
      </c>
      <c r="K8634">
        <v>13.8</v>
      </c>
      <c r="L8634">
        <v>425.02</v>
      </c>
      <c r="M8634">
        <v>35.07</v>
      </c>
      <c r="N8634" t="s">
        <v>47</v>
      </c>
      <c r="O8634">
        <v>2</v>
      </c>
      <c r="P8634" t="str" cm="1">
        <f t="array" ref="P8634">_xlfn.IFS(C8634&lt;25,"18-24", C8634&lt;=35,"25-35", C8634&lt;=50,"36-50",TRUE,"50+")</f>
        <v>50+</v>
      </c>
      <c r="Q8634" t="str">
        <f t="shared" si="938"/>
        <v>new</v>
      </c>
      <c r="R8634" t="str">
        <f t="shared" si="939"/>
        <v>medium</v>
      </c>
      <c r="S8634" t="str">
        <f t="shared" si="940"/>
        <v>Low</v>
      </c>
      <c r="T8634" t="str">
        <f t="shared" si="941"/>
        <v>Feb</v>
      </c>
      <c r="U8634">
        <f t="shared" si="942"/>
        <v>2022</v>
      </c>
      <c r="V8634" t="str">
        <f t="shared" si="943"/>
        <v>10-15</v>
      </c>
      <c r="W8634" t="str">
        <f t="shared" si="944"/>
        <v>Medium</v>
      </c>
    </row>
    <row r="8635" spans="1:23" x14ac:dyDescent="0.3">
      <c r="A8635">
        <v>608634</v>
      </c>
      <c r="B8635">
        <v>42399</v>
      </c>
      <c r="C8635">
        <v>27</v>
      </c>
      <c r="D8635" t="s">
        <v>4</v>
      </c>
      <c r="E8635" t="s">
        <v>15</v>
      </c>
      <c r="F8635" t="s">
        <v>19</v>
      </c>
      <c r="G8635" t="s">
        <v>31</v>
      </c>
      <c r="H8635" s="1">
        <v>44655</v>
      </c>
      <c r="I8635" t="s">
        <v>33</v>
      </c>
      <c r="J8635">
        <v>27</v>
      </c>
      <c r="K8635">
        <v>1.1000000000000001</v>
      </c>
      <c r="L8635">
        <v>646.49</v>
      </c>
      <c r="M8635">
        <v>77.53</v>
      </c>
      <c r="N8635" t="s">
        <v>50</v>
      </c>
      <c r="O8635">
        <v>5</v>
      </c>
      <c r="P8635" t="str" cm="1">
        <f t="array" ref="P8635">_xlfn.IFS(C8635&lt;25,"18-24", C8635&lt;=35,"25-35", C8635&lt;=50,"36-50",TRUE,"50+")</f>
        <v>25-35</v>
      </c>
      <c r="Q8635" t="str">
        <f t="shared" si="938"/>
        <v>repeat</v>
      </c>
      <c r="R8635" t="str">
        <f t="shared" si="939"/>
        <v>high value</v>
      </c>
      <c r="S8635" t="str">
        <f t="shared" si="940"/>
        <v>High</v>
      </c>
      <c r="T8635" t="str">
        <f t="shared" si="941"/>
        <v>Apr</v>
      </c>
      <c r="U8635">
        <f t="shared" si="942"/>
        <v>2022</v>
      </c>
      <c r="V8635" t="str">
        <f t="shared" si="943"/>
        <v>0-5</v>
      </c>
      <c r="W8635" t="str">
        <f t="shared" si="944"/>
        <v>Fast</v>
      </c>
    </row>
    <row r="8636" spans="1:23" x14ac:dyDescent="0.3">
      <c r="A8636">
        <v>608635</v>
      </c>
      <c r="B8636">
        <v>84661</v>
      </c>
      <c r="C8636">
        <v>53</v>
      </c>
      <c r="D8636" t="s">
        <v>4</v>
      </c>
      <c r="E8636" t="s">
        <v>11</v>
      </c>
      <c r="F8636" t="s">
        <v>26</v>
      </c>
      <c r="G8636" t="s">
        <v>29</v>
      </c>
      <c r="H8636" s="1">
        <v>45549</v>
      </c>
      <c r="I8636" t="s">
        <v>33</v>
      </c>
      <c r="J8636">
        <v>24</v>
      </c>
      <c r="K8636">
        <v>9.5</v>
      </c>
      <c r="L8636">
        <v>348.07</v>
      </c>
      <c r="M8636">
        <v>100.86</v>
      </c>
      <c r="N8636" t="s">
        <v>49</v>
      </c>
      <c r="O8636">
        <v>3</v>
      </c>
      <c r="P8636" t="str" cm="1">
        <f t="array" ref="P8636">_xlfn.IFS(C8636&lt;25,"18-24", C8636&lt;=35,"25-35", C8636&lt;=50,"36-50",TRUE,"50+")</f>
        <v>50+</v>
      </c>
      <c r="Q8636" t="str">
        <f t="shared" si="938"/>
        <v>new</v>
      </c>
      <c r="R8636" t="str">
        <f t="shared" si="939"/>
        <v>medium</v>
      </c>
      <c r="S8636" t="str">
        <f t="shared" si="940"/>
        <v>medium</v>
      </c>
      <c r="T8636" t="str">
        <f t="shared" si="941"/>
        <v>Sep</v>
      </c>
      <c r="U8636">
        <f t="shared" si="942"/>
        <v>2024</v>
      </c>
      <c r="V8636" t="str">
        <f t="shared" si="943"/>
        <v>5-10</v>
      </c>
      <c r="W8636" t="str">
        <f t="shared" si="944"/>
        <v>Fast</v>
      </c>
    </row>
    <row r="8637" spans="1:23" x14ac:dyDescent="0.3">
      <c r="A8637">
        <v>608636</v>
      </c>
      <c r="B8637">
        <v>38235</v>
      </c>
      <c r="C8637">
        <v>59</v>
      </c>
      <c r="D8637" t="s">
        <v>7</v>
      </c>
      <c r="E8637" t="s">
        <v>8</v>
      </c>
      <c r="F8637" t="s">
        <v>32</v>
      </c>
      <c r="G8637" t="s">
        <v>21</v>
      </c>
      <c r="H8637" s="1">
        <v>45399</v>
      </c>
      <c r="I8637" t="s">
        <v>34</v>
      </c>
      <c r="J8637">
        <v>64</v>
      </c>
      <c r="K8637">
        <v>9.3000000000000007</v>
      </c>
      <c r="L8637">
        <v>1345.86</v>
      </c>
      <c r="M8637">
        <v>101.67</v>
      </c>
      <c r="N8637" t="s">
        <v>47</v>
      </c>
      <c r="O8637">
        <v>1</v>
      </c>
      <c r="P8637" t="str" cm="1">
        <f t="array" ref="P8637">_xlfn.IFS(C8637&lt;25,"18-24", C8637&lt;=35,"25-35", C8637&lt;=50,"36-50",TRUE,"50+")</f>
        <v>50+</v>
      </c>
      <c r="Q8637" t="str">
        <f t="shared" si="938"/>
        <v>new</v>
      </c>
      <c r="R8637" t="str">
        <f t="shared" si="939"/>
        <v>high value</v>
      </c>
      <c r="S8637" t="str">
        <f t="shared" si="940"/>
        <v>Low</v>
      </c>
      <c r="T8637" t="str">
        <f t="shared" si="941"/>
        <v>Apr</v>
      </c>
      <c r="U8637">
        <f t="shared" si="942"/>
        <v>2024</v>
      </c>
      <c r="V8637" t="str">
        <f t="shared" si="943"/>
        <v>5-10</v>
      </c>
      <c r="W8637" t="str">
        <f t="shared" si="944"/>
        <v>Slow</v>
      </c>
    </row>
    <row r="8638" spans="1:23" x14ac:dyDescent="0.3">
      <c r="A8638">
        <v>608637</v>
      </c>
      <c r="B8638">
        <v>14076</v>
      </c>
      <c r="C8638">
        <v>62</v>
      </c>
      <c r="D8638" t="s">
        <v>4</v>
      </c>
      <c r="E8638" t="s">
        <v>13</v>
      </c>
      <c r="F8638" t="s">
        <v>28</v>
      </c>
      <c r="G8638" t="s">
        <v>21</v>
      </c>
      <c r="H8638" s="1">
        <v>44820</v>
      </c>
      <c r="I8638" t="s">
        <v>33</v>
      </c>
      <c r="J8638">
        <v>38</v>
      </c>
      <c r="K8638">
        <v>2</v>
      </c>
      <c r="L8638">
        <v>1154.08</v>
      </c>
      <c r="M8638">
        <v>106.1</v>
      </c>
      <c r="N8638" t="s">
        <v>47</v>
      </c>
      <c r="O8638">
        <v>1</v>
      </c>
      <c r="P8638" t="str" cm="1">
        <f t="array" ref="P8638">_xlfn.IFS(C8638&lt;25,"18-24", C8638&lt;=35,"25-35", C8638&lt;=50,"36-50",TRUE,"50+")</f>
        <v>50+</v>
      </c>
      <c r="Q8638" t="str">
        <f t="shared" si="938"/>
        <v>new</v>
      </c>
      <c r="R8638" t="str">
        <f t="shared" si="939"/>
        <v>high value</v>
      </c>
      <c r="S8638" t="str">
        <f t="shared" si="940"/>
        <v>Low</v>
      </c>
      <c r="T8638" t="str">
        <f t="shared" si="941"/>
        <v>Sep</v>
      </c>
      <c r="U8638">
        <f t="shared" si="942"/>
        <v>2022</v>
      </c>
      <c r="V8638" t="str">
        <f t="shared" si="943"/>
        <v>0-5</v>
      </c>
      <c r="W8638" t="str">
        <f t="shared" si="944"/>
        <v>Medium</v>
      </c>
    </row>
    <row r="8639" spans="1:23" x14ac:dyDescent="0.3">
      <c r="A8639">
        <v>608638</v>
      </c>
      <c r="B8639">
        <v>39115</v>
      </c>
      <c r="C8639">
        <v>58</v>
      </c>
      <c r="D8639" t="s">
        <v>7</v>
      </c>
      <c r="E8639" t="s">
        <v>8</v>
      </c>
      <c r="F8639" t="s">
        <v>19</v>
      </c>
      <c r="G8639" t="s">
        <v>31</v>
      </c>
      <c r="H8639" s="1">
        <v>45645</v>
      </c>
      <c r="I8639" t="s">
        <v>34</v>
      </c>
      <c r="J8639">
        <v>28</v>
      </c>
      <c r="K8639">
        <v>14.7</v>
      </c>
      <c r="L8639">
        <v>641.51</v>
      </c>
      <c r="M8639">
        <v>56.58</v>
      </c>
      <c r="N8639" t="s">
        <v>50</v>
      </c>
      <c r="O8639">
        <v>3</v>
      </c>
      <c r="P8639" t="str" cm="1">
        <f t="array" ref="P8639">_xlfn.IFS(C8639&lt;25,"18-24", C8639&lt;=35,"25-35", C8639&lt;=50,"36-50",TRUE,"50+")</f>
        <v>50+</v>
      </c>
      <c r="Q8639" t="str">
        <f t="shared" si="938"/>
        <v>new</v>
      </c>
      <c r="R8639" t="str">
        <f t="shared" si="939"/>
        <v>high value</v>
      </c>
      <c r="S8639" t="str">
        <f t="shared" si="940"/>
        <v>medium</v>
      </c>
      <c r="T8639" t="str">
        <f t="shared" si="941"/>
        <v>Dec</v>
      </c>
      <c r="U8639">
        <f t="shared" si="942"/>
        <v>2024</v>
      </c>
      <c r="V8639" t="str">
        <f t="shared" si="943"/>
        <v>10-15</v>
      </c>
      <c r="W8639" t="str">
        <f t="shared" si="944"/>
        <v>Fast</v>
      </c>
    </row>
    <row r="8640" spans="1:23" x14ac:dyDescent="0.3">
      <c r="A8640">
        <v>608639</v>
      </c>
      <c r="B8640">
        <v>49738</v>
      </c>
      <c r="C8640">
        <v>44</v>
      </c>
      <c r="D8640" t="s">
        <v>4</v>
      </c>
      <c r="E8640" t="s">
        <v>15</v>
      </c>
      <c r="F8640" t="s">
        <v>18</v>
      </c>
      <c r="G8640" t="s">
        <v>31</v>
      </c>
      <c r="H8640" s="1">
        <v>45294</v>
      </c>
      <c r="I8640" t="s">
        <v>34</v>
      </c>
      <c r="J8640">
        <v>24</v>
      </c>
      <c r="K8640">
        <v>11.9</v>
      </c>
      <c r="L8640">
        <v>284.31</v>
      </c>
      <c r="M8640">
        <v>74.63</v>
      </c>
      <c r="N8640" t="s">
        <v>50</v>
      </c>
      <c r="O8640">
        <v>2</v>
      </c>
      <c r="P8640" t="str" cm="1">
        <f t="array" ref="P8640">_xlfn.IFS(C8640&lt;25,"18-24", C8640&lt;=35,"25-35", C8640&lt;=50,"36-50",TRUE,"50+")</f>
        <v>36-50</v>
      </c>
      <c r="Q8640" t="str">
        <f t="shared" si="938"/>
        <v>new</v>
      </c>
      <c r="R8640" t="str">
        <f t="shared" si="939"/>
        <v>medium</v>
      </c>
      <c r="S8640" t="str">
        <f t="shared" si="940"/>
        <v>Low</v>
      </c>
      <c r="T8640" t="str">
        <f t="shared" si="941"/>
        <v>Jan</v>
      </c>
      <c r="U8640">
        <f t="shared" si="942"/>
        <v>2024</v>
      </c>
      <c r="V8640" t="str">
        <f t="shared" si="943"/>
        <v>10-15</v>
      </c>
      <c r="W8640" t="str">
        <f t="shared" si="944"/>
        <v>Fast</v>
      </c>
    </row>
    <row r="8641" spans="1:23" x14ac:dyDescent="0.3">
      <c r="A8641">
        <v>608640</v>
      </c>
      <c r="B8641">
        <v>38990</v>
      </c>
      <c r="C8641">
        <v>34</v>
      </c>
      <c r="D8641" t="s">
        <v>7</v>
      </c>
      <c r="E8641" t="s">
        <v>5</v>
      </c>
      <c r="F8641" t="s">
        <v>18</v>
      </c>
      <c r="G8641" t="s">
        <v>23</v>
      </c>
      <c r="H8641" s="1">
        <v>44718</v>
      </c>
      <c r="I8641" t="s">
        <v>34</v>
      </c>
      <c r="J8641">
        <v>89</v>
      </c>
      <c r="K8641">
        <v>5.5</v>
      </c>
      <c r="L8641">
        <v>618.16</v>
      </c>
      <c r="M8641">
        <v>26.59</v>
      </c>
      <c r="N8641" t="s">
        <v>49</v>
      </c>
      <c r="O8641">
        <v>4</v>
      </c>
      <c r="P8641" t="str" cm="1">
        <f t="array" ref="P8641">_xlfn.IFS(C8641&lt;25,"18-24", C8641&lt;=35,"25-35", C8641&lt;=50,"36-50",TRUE,"50+")</f>
        <v>25-35</v>
      </c>
      <c r="Q8641" t="str">
        <f t="shared" si="938"/>
        <v>new</v>
      </c>
      <c r="R8641" t="str">
        <f t="shared" si="939"/>
        <v>high value</v>
      </c>
      <c r="S8641" t="str">
        <f t="shared" si="940"/>
        <v>medium</v>
      </c>
      <c r="T8641" t="str">
        <f t="shared" si="941"/>
        <v>Jun</v>
      </c>
      <c r="U8641">
        <f t="shared" si="942"/>
        <v>2022</v>
      </c>
      <c r="V8641" t="str">
        <f t="shared" si="943"/>
        <v>5-10</v>
      </c>
      <c r="W8641" t="str">
        <f t="shared" si="944"/>
        <v>Slow</v>
      </c>
    </row>
    <row r="8642" spans="1:23" x14ac:dyDescent="0.3">
      <c r="A8642">
        <v>608641</v>
      </c>
      <c r="B8642">
        <v>69645</v>
      </c>
      <c r="C8642">
        <v>21</v>
      </c>
      <c r="D8642" t="s">
        <v>7</v>
      </c>
      <c r="E8642" t="s">
        <v>13</v>
      </c>
      <c r="F8642" t="s">
        <v>30</v>
      </c>
      <c r="G8642" t="s">
        <v>29</v>
      </c>
      <c r="H8642" s="1">
        <v>44609</v>
      </c>
      <c r="I8642" t="s">
        <v>34</v>
      </c>
      <c r="J8642">
        <v>76</v>
      </c>
      <c r="K8642">
        <v>4.5</v>
      </c>
      <c r="L8642">
        <v>213.17</v>
      </c>
      <c r="M8642">
        <v>46.5</v>
      </c>
      <c r="N8642" t="s">
        <v>49</v>
      </c>
      <c r="O8642">
        <v>3</v>
      </c>
      <c r="P8642" t="str" cm="1">
        <f t="array" ref="P8642">_xlfn.IFS(C8642&lt;25,"18-24", C8642&lt;=35,"25-35", C8642&lt;=50,"36-50",TRUE,"50+")</f>
        <v>18-24</v>
      </c>
      <c r="Q8642" t="str">
        <f t="shared" si="938"/>
        <v>new</v>
      </c>
      <c r="R8642" t="str">
        <f t="shared" si="939"/>
        <v>low</v>
      </c>
      <c r="S8642" t="str">
        <f t="shared" si="940"/>
        <v>medium</v>
      </c>
      <c r="T8642" t="str">
        <f t="shared" si="941"/>
        <v>Feb</v>
      </c>
      <c r="U8642">
        <f t="shared" si="942"/>
        <v>2022</v>
      </c>
      <c r="V8642" t="str">
        <f t="shared" si="943"/>
        <v>0-5</v>
      </c>
      <c r="W8642" t="str">
        <f t="shared" si="944"/>
        <v>Slow</v>
      </c>
    </row>
    <row r="8643" spans="1:23" x14ac:dyDescent="0.3">
      <c r="A8643">
        <v>608642</v>
      </c>
      <c r="B8643">
        <v>10240</v>
      </c>
      <c r="C8643">
        <v>47</v>
      </c>
      <c r="D8643" t="s">
        <v>4</v>
      </c>
      <c r="E8643" t="s">
        <v>15</v>
      </c>
      <c r="F8643" t="s">
        <v>32</v>
      </c>
      <c r="G8643" t="s">
        <v>27</v>
      </c>
      <c r="H8643" s="1">
        <v>45614</v>
      </c>
      <c r="I8643" t="s">
        <v>33</v>
      </c>
      <c r="J8643">
        <v>58</v>
      </c>
      <c r="K8643">
        <v>13</v>
      </c>
      <c r="L8643">
        <v>726.76</v>
      </c>
      <c r="M8643">
        <v>64.63</v>
      </c>
      <c r="N8643" t="s">
        <v>49</v>
      </c>
      <c r="O8643">
        <v>2</v>
      </c>
      <c r="P8643" t="str" cm="1">
        <f t="array" ref="P8643">_xlfn.IFS(C8643&lt;25,"18-24", C8643&lt;=35,"25-35", C8643&lt;=50,"36-50",TRUE,"50+")</f>
        <v>36-50</v>
      </c>
      <c r="Q8643" t="str">
        <f t="shared" ref="Q8643:Q8706" si="945">IF(COUNTIF($B:$B,B8643)&gt;1,"repeat","new")</f>
        <v>repeat</v>
      </c>
      <c r="R8643" t="str">
        <f t="shared" ref="R8643:R8706" si="946">IF(L8643&gt;500,"high value",IF( L8643&gt;250,"medium","low"))</f>
        <v>high value</v>
      </c>
      <c r="S8643" t="str">
        <f t="shared" ref="S8643:S8706" si="947">IF(O8643&lt;=2,"Low",IF(O8643&lt;=4,"medium","High"))</f>
        <v>Low</v>
      </c>
      <c r="T8643" t="str">
        <f t="shared" ref="T8643:T8706" si="948">TEXT(H8643,"MMM")</f>
        <v>Nov</v>
      </c>
      <c r="U8643">
        <f t="shared" ref="U8643:U8706" si="949">YEAR(H8643)</f>
        <v>2024</v>
      </c>
      <c r="V8643" t="str">
        <f t="shared" ref="V8643:V8706" si="950">IF(K8643&lt;=5,"0-5",IF(K8643&lt;=10,"5-10",IF(K8643&lt;=15,"10-15","15+")))</f>
        <v>10-15</v>
      </c>
      <c r="W8643" t="str">
        <f t="shared" ref="W8643:W8706" si="951">IF(J8643&lt;=30,"Fast",IF(J8643&lt;=45,"Medium","Slow"))</f>
        <v>Slow</v>
      </c>
    </row>
    <row r="8644" spans="1:23" x14ac:dyDescent="0.3">
      <c r="A8644">
        <v>608643</v>
      </c>
      <c r="B8644">
        <v>35205</v>
      </c>
      <c r="C8644">
        <v>35</v>
      </c>
      <c r="D8644" t="s">
        <v>4</v>
      </c>
      <c r="E8644" t="s">
        <v>5</v>
      </c>
      <c r="F8644" t="s">
        <v>26</v>
      </c>
      <c r="G8644" t="s">
        <v>29</v>
      </c>
      <c r="H8644" s="1">
        <v>44674</v>
      </c>
      <c r="I8644" t="s">
        <v>33</v>
      </c>
      <c r="J8644">
        <v>29</v>
      </c>
      <c r="K8644">
        <v>5.9</v>
      </c>
      <c r="L8644">
        <v>181.92</v>
      </c>
      <c r="M8644">
        <v>73.77</v>
      </c>
      <c r="N8644" t="s">
        <v>48</v>
      </c>
      <c r="O8644">
        <v>5</v>
      </c>
      <c r="P8644" t="str" cm="1">
        <f t="array" ref="P8644">_xlfn.IFS(C8644&lt;25,"18-24", C8644&lt;=35,"25-35", C8644&lt;=50,"36-50",TRUE,"50+")</f>
        <v>25-35</v>
      </c>
      <c r="Q8644" t="str">
        <f t="shared" si="945"/>
        <v>new</v>
      </c>
      <c r="R8644" t="str">
        <f t="shared" si="946"/>
        <v>low</v>
      </c>
      <c r="S8644" t="str">
        <f t="shared" si="947"/>
        <v>High</v>
      </c>
      <c r="T8644" t="str">
        <f t="shared" si="948"/>
        <v>Apr</v>
      </c>
      <c r="U8644">
        <f t="shared" si="949"/>
        <v>2022</v>
      </c>
      <c r="V8644" t="str">
        <f t="shared" si="950"/>
        <v>5-10</v>
      </c>
      <c r="W8644" t="str">
        <f t="shared" si="951"/>
        <v>Fast</v>
      </c>
    </row>
    <row r="8645" spans="1:23" x14ac:dyDescent="0.3">
      <c r="A8645">
        <v>608644</v>
      </c>
      <c r="B8645">
        <v>13276</v>
      </c>
      <c r="C8645">
        <v>61</v>
      </c>
      <c r="D8645" t="s">
        <v>7</v>
      </c>
      <c r="E8645" t="s">
        <v>15</v>
      </c>
      <c r="F8645" t="s">
        <v>22</v>
      </c>
      <c r="G8645" t="s">
        <v>31</v>
      </c>
      <c r="H8645" s="1">
        <v>45311</v>
      </c>
      <c r="I8645" t="s">
        <v>33</v>
      </c>
      <c r="J8645">
        <v>68</v>
      </c>
      <c r="K8645">
        <v>12</v>
      </c>
      <c r="L8645">
        <v>335.01</v>
      </c>
      <c r="M8645">
        <v>42.07</v>
      </c>
      <c r="N8645" t="s">
        <v>50</v>
      </c>
      <c r="O8645">
        <v>4</v>
      </c>
      <c r="P8645" t="str" cm="1">
        <f t="array" ref="P8645">_xlfn.IFS(C8645&lt;25,"18-24", C8645&lt;=35,"25-35", C8645&lt;=50,"36-50",TRUE,"50+")</f>
        <v>50+</v>
      </c>
      <c r="Q8645" t="str">
        <f t="shared" si="945"/>
        <v>new</v>
      </c>
      <c r="R8645" t="str">
        <f t="shared" si="946"/>
        <v>medium</v>
      </c>
      <c r="S8645" t="str">
        <f t="shared" si="947"/>
        <v>medium</v>
      </c>
      <c r="T8645" t="str">
        <f t="shared" si="948"/>
        <v>Jan</v>
      </c>
      <c r="U8645">
        <f t="shared" si="949"/>
        <v>2024</v>
      </c>
      <c r="V8645" t="str">
        <f t="shared" si="950"/>
        <v>10-15</v>
      </c>
      <c r="W8645" t="str">
        <f t="shared" si="951"/>
        <v>Slow</v>
      </c>
    </row>
    <row r="8646" spans="1:23" x14ac:dyDescent="0.3">
      <c r="A8646">
        <v>608645</v>
      </c>
      <c r="B8646">
        <v>19309</v>
      </c>
      <c r="C8646">
        <v>34</v>
      </c>
      <c r="D8646" t="s">
        <v>7</v>
      </c>
      <c r="E8646" t="s">
        <v>5</v>
      </c>
      <c r="F8646" t="s">
        <v>22</v>
      </c>
      <c r="G8646" t="s">
        <v>29</v>
      </c>
      <c r="H8646" s="1">
        <v>45333</v>
      </c>
      <c r="I8646" t="s">
        <v>34</v>
      </c>
      <c r="J8646">
        <v>45</v>
      </c>
      <c r="K8646">
        <v>14.2</v>
      </c>
      <c r="L8646">
        <v>602.48</v>
      </c>
      <c r="M8646">
        <v>46.08</v>
      </c>
      <c r="N8646" t="s">
        <v>48</v>
      </c>
      <c r="O8646">
        <v>3</v>
      </c>
      <c r="P8646" t="str" cm="1">
        <f t="array" ref="P8646">_xlfn.IFS(C8646&lt;25,"18-24", C8646&lt;=35,"25-35", C8646&lt;=50,"36-50",TRUE,"50+")</f>
        <v>25-35</v>
      </c>
      <c r="Q8646" t="str">
        <f t="shared" si="945"/>
        <v>new</v>
      </c>
      <c r="R8646" t="str">
        <f t="shared" si="946"/>
        <v>high value</v>
      </c>
      <c r="S8646" t="str">
        <f t="shared" si="947"/>
        <v>medium</v>
      </c>
      <c r="T8646" t="str">
        <f t="shared" si="948"/>
        <v>Feb</v>
      </c>
      <c r="U8646">
        <f t="shared" si="949"/>
        <v>2024</v>
      </c>
      <c r="V8646" t="str">
        <f t="shared" si="950"/>
        <v>10-15</v>
      </c>
      <c r="W8646" t="str">
        <f t="shared" si="951"/>
        <v>Medium</v>
      </c>
    </row>
    <row r="8647" spans="1:23" x14ac:dyDescent="0.3">
      <c r="A8647">
        <v>608646</v>
      </c>
      <c r="B8647">
        <v>76623</v>
      </c>
      <c r="C8647">
        <v>59</v>
      </c>
      <c r="D8647" t="s">
        <v>7</v>
      </c>
      <c r="E8647" t="s">
        <v>13</v>
      </c>
      <c r="F8647" t="s">
        <v>18</v>
      </c>
      <c r="G8647" t="s">
        <v>25</v>
      </c>
      <c r="H8647" s="1">
        <v>45259</v>
      </c>
      <c r="I8647" t="s">
        <v>34</v>
      </c>
      <c r="J8647">
        <v>61</v>
      </c>
      <c r="K8647">
        <v>3.3</v>
      </c>
      <c r="L8647">
        <v>1404.23</v>
      </c>
      <c r="M8647">
        <v>55.72</v>
      </c>
      <c r="N8647" t="s">
        <v>47</v>
      </c>
      <c r="O8647">
        <v>2</v>
      </c>
      <c r="P8647" t="str" cm="1">
        <f t="array" ref="P8647">_xlfn.IFS(C8647&lt;25,"18-24", C8647&lt;=35,"25-35", C8647&lt;=50,"36-50",TRUE,"50+")</f>
        <v>50+</v>
      </c>
      <c r="Q8647" t="str">
        <f t="shared" si="945"/>
        <v>new</v>
      </c>
      <c r="R8647" t="str">
        <f t="shared" si="946"/>
        <v>high value</v>
      </c>
      <c r="S8647" t="str">
        <f t="shared" si="947"/>
        <v>Low</v>
      </c>
      <c r="T8647" t="str">
        <f t="shared" si="948"/>
        <v>Nov</v>
      </c>
      <c r="U8647">
        <f t="shared" si="949"/>
        <v>2023</v>
      </c>
      <c r="V8647" t="str">
        <f t="shared" si="950"/>
        <v>0-5</v>
      </c>
      <c r="W8647" t="str">
        <f t="shared" si="951"/>
        <v>Slow</v>
      </c>
    </row>
    <row r="8648" spans="1:23" x14ac:dyDescent="0.3">
      <c r="A8648">
        <v>608647</v>
      </c>
      <c r="B8648">
        <v>97776</v>
      </c>
      <c r="C8648">
        <v>56</v>
      </c>
      <c r="D8648" t="s">
        <v>4</v>
      </c>
      <c r="E8648" t="s">
        <v>13</v>
      </c>
      <c r="F8648" t="s">
        <v>32</v>
      </c>
      <c r="G8648" t="s">
        <v>23</v>
      </c>
      <c r="H8648" s="1">
        <v>45503</v>
      </c>
      <c r="I8648" t="s">
        <v>33</v>
      </c>
      <c r="J8648">
        <v>39</v>
      </c>
      <c r="K8648">
        <v>2.4</v>
      </c>
      <c r="L8648">
        <v>1150.9000000000001</v>
      </c>
      <c r="M8648">
        <v>30.69</v>
      </c>
      <c r="N8648" t="s">
        <v>49</v>
      </c>
      <c r="O8648">
        <v>1</v>
      </c>
      <c r="P8648" t="str" cm="1">
        <f t="array" ref="P8648">_xlfn.IFS(C8648&lt;25,"18-24", C8648&lt;=35,"25-35", C8648&lt;=50,"36-50",TRUE,"50+")</f>
        <v>50+</v>
      </c>
      <c r="Q8648" t="str">
        <f t="shared" si="945"/>
        <v>new</v>
      </c>
      <c r="R8648" t="str">
        <f t="shared" si="946"/>
        <v>high value</v>
      </c>
      <c r="S8648" t="str">
        <f t="shared" si="947"/>
        <v>Low</v>
      </c>
      <c r="T8648" t="str">
        <f t="shared" si="948"/>
        <v>Jul</v>
      </c>
      <c r="U8648">
        <f t="shared" si="949"/>
        <v>2024</v>
      </c>
      <c r="V8648" t="str">
        <f t="shared" si="950"/>
        <v>0-5</v>
      </c>
      <c r="W8648" t="str">
        <f t="shared" si="951"/>
        <v>Medium</v>
      </c>
    </row>
    <row r="8649" spans="1:23" x14ac:dyDescent="0.3">
      <c r="A8649">
        <v>608648</v>
      </c>
      <c r="B8649">
        <v>64871</v>
      </c>
      <c r="C8649">
        <v>59</v>
      </c>
      <c r="D8649" t="s">
        <v>7</v>
      </c>
      <c r="E8649" t="s">
        <v>11</v>
      </c>
      <c r="F8649" t="s">
        <v>26</v>
      </c>
      <c r="G8649" t="s">
        <v>23</v>
      </c>
      <c r="H8649" s="1">
        <v>45507</v>
      </c>
      <c r="I8649" t="s">
        <v>34</v>
      </c>
      <c r="J8649">
        <v>20</v>
      </c>
      <c r="K8649">
        <v>2.4</v>
      </c>
      <c r="L8649">
        <v>1129.49</v>
      </c>
      <c r="M8649">
        <v>84.56</v>
      </c>
      <c r="N8649" t="s">
        <v>47</v>
      </c>
      <c r="O8649">
        <v>1</v>
      </c>
      <c r="P8649" t="str" cm="1">
        <f t="array" ref="P8649">_xlfn.IFS(C8649&lt;25,"18-24", C8649&lt;=35,"25-35", C8649&lt;=50,"36-50",TRUE,"50+")</f>
        <v>50+</v>
      </c>
      <c r="Q8649" t="str">
        <f t="shared" si="945"/>
        <v>new</v>
      </c>
      <c r="R8649" t="str">
        <f t="shared" si="946"/>
        <v>high value</v>
      </c>
      <c r="S8649" t="str">
        <f t="shared" si="947"/>
        <v>Low</v>
      </c>
      <c r="T8649" t="str">
        <f t="shared" si="948"/>
        <v>Aug</v>
      </c>
      <c r="U8649">
        <f t="shared" si="949"/>
        <v>2024</v>
      </c>
      <c r="V8649" t="str">
        <f t="shared" si="950"/>
        <v>0-5</v>
      </c>
      <c r="W8649" t="str">
        <f t="shared" si="951"/>
        <v>Fast</v>
      </c>
    </row>
    <row r="8650" spans="1:23" x14ac:dyDescent="0.3">
      <c r="A8650">
        <v>608649</v>
      </c>
      <c r="B8650">
        <v>60766</v>
      </c>
      <c r="C8650">
        <v>42</v>
      </c>
      <c r="D8650" t="s">
        <v>4</v>
      </c>
      <c r="E8650" t="s">
        <v>16</v>
      </c>
      <c r="F8650" t="s">
        <v>28</v>
      </c>
      <c r="G8650" t="s">
        <v>31</v>
      </c>
      <c r="H8650" s="1">
        <v>45157</v>
      </c>
      <c r="I8650" t="s">
        <v>33</v>
      </c>
      <c r="J8650">
        <v>73</v>
      </c>
      <c r="K8650">
        <v>12.9</v>
      </c>
      <c r="L8650">
        <v>498.16</v>
      </c>
      <c r="M8650">
        <v>92.11</v>
      </c>
      <c r="N8650" t="s">
        <v>49</v>
      </c>
      <c r="O8650">
        <v>5</v>
      </c>
      <c r="P8650" t="str" cm="1">
        <f t="array" ref="P8650">_xlfn.IFS(C8650&lt;25,"18-24", C8650&lt;=35,"25-35", C8650&lt;=50,"36-50",TRUE,"50+")</f>
        <v>36-50</v>
      </c>
      <c r="Q8650" t="str">
        <f t="shared" si="945"/>
        <v>repeat</v>
      </c>
      <c r="R8650" t="str">
        <f t="shared" si="946"/>
        <v>medium</v>
      </c>
      <c r="S8650" t="str">
        <f t="shared" si="947"/>
        <v>High</v>
      </c>
      <c r="T8650" t="str">
        <f t="shared" si="948"/>
        <v>Aug</v>
      </c>
      <c r="U8650">
        <f t="shared" si="949"/>
        <v>2023</v>
      </c>
      <c r="V8650" t="str">
        <f t="shared" si="950"/>
        <v>10-15</v>
      </c>
      <c r="W8650" t="str">
        <f t="shared" si="951"/>
        <v>Slow</v>
      </c>
    </row>
    <row r="8651" spans="1:23" x14ac:dyDescent="0.3">
      <c r="A8651">
        <v>608650</v>
      </c>
      <c r="B8651">
        <v>87783</v>
      </c>
      <c r="C8651">
        <v>20</v>
      </c>
      <c r="D8651" t="s">
        <v>4</v>
      </c>
      <c r="E8651" t="s">
        <v>13</v>
      </c>
      <c r="F8651" t="s">
        <v>24</v>
      </c>
      <c r="G8651" t="s">
        <v>23</v>
      </c>
      <c r="H8651" s="1">
        <v>44754</v>
      </c>
      <c r="I8651" t="s">
        <v>33</v>
      </c>
      <c r="J8651">
        <v>73</v>
      </c>
      <c r="K8651">
        <v>1.3</v>
      </c>
      <c r="L8651">
        <v>781.15</v>
      </c>
      <c r="M8651">
        <v>107.17</v>
      </c>
      <c r="N8651" t="s">
        <v>47</v>
      </c>
      <c r="O8651">
        <v>4</v>
      </c>
      <c r="P8651" t="str" cm="1">
        <f t="array" ref="P8651">_xlfn.IFS(C8651&lt;25,"18-24", C8651&lt;=35,"25-35", C8651&lt;=50,"36-50",TRUE,"50+")</f>
        <v>18-24</v>
      </c>
      <c r="Q8651" t="str">
        <f t="shared" si="945"/>
        <v>new</v>
      </c>
      <c r="R8651" t="str">
        <f t="shared" si="946"/>
        <v>high value</v>
      </c>
      <c r="S8651" t="str">
        <f t="shared" si="947"/>
        <v>medium</v>
      </c>
      <c r="T8651" t="str">
        <f t="shared" si="948"/>
        <v>Jul</v>
      </c>
      <c r="U8651">
        <f t="shared" si="949"/>
        <v>2022</v>
      </c>
      <c r="V8651" t="str">
        <f t="shared" si="950"/>
        <v>0-5</v>
      </c>
      <c r="W8651" t="str">
        <f t="shared" si="951"/>
        <v>Slow</v>
      </c>
    </row>
    <row r="8652" spans="1:23" x14ac:dyDescent="0.3">
      <c r="A8652">
        <v>608651</v>
      </c>
      <c r="B8652">
        <v>89248</v>
      </c>
      <c r="C8652">
        <v>37</v>
      </c>
      <c r="D8652" t="s">
        <v>4</v>
      </c>
      <c r="E8652" t="s">
        <v>5</v>
      </c>
      <c r="F8652" t="s">
        <v>18</v>
      </c>
      <c r="G8652" t="s">
        <v>31</v>
      </c>
      <c r="H8652" s="1">
        <v>45096</v>
      </c>
      <c r="I8652" t="s">
        <v>34</v>
      </c>
      <c r="J8652">
        <v>50</v>
      </c>
      <c r="K8652">
        <v>3.1</v>
      </c>
      <c r="L8652">
        <v>1075.31</v>
      </c>
      <c r="M8652">
        <v>25.53</v>
      </c>
      <c r="N8652" t="s">
        <v>47</v>
      </c>
      <c r="O8652">
        <v>5</v>
      </c>
      <c r="P8652" t="str" cm="1">
        <f t="array" ref="P8652">_xlfn.IFS(C8652&lt;25,"18-24", C8652&lt;=35,"25-35", C8652&lt;=50,"36-50",TRUE,"50+")</f>
        <v>36-50</v>
      </c>
      <c r="Q8652" t="str">
        <f t="shared" si="945"/>
        <v>new</v>
      </c>
      <c r="R8652" t="str">
        <f t="shared" si="946"/>
        <v>high value</v>
      </c>
      <c r="S8652" t="str">
        <f t="shared" si="947"/>
        <v>High</v>
      </c>
      <c r="T8652" t="str">
        <f t="shared" si="948"/>
        <v>Jun</v>
      </c>
      <c r="U8652">
        <f t="shared" si="949"/>
        <v>2023</v>
      </c>
      <c r="V8652" t="str">
        <f t="shared" si="950"/>
        <v>0-5</v>
      </c>
      <c r="W8652" t="str">
        <f t="shared" si="951"/>
        <v>Slow</v>
      </c>
    </row>
    <row r="8653" spans="1:23" x14ac:dyDescent="0.3">
      <c r="A8653">
        <v>608652</v>
      </c>
      <c r="B8653">
        <v>60153</v>
      </c>
      <c r="C8653">
        <v>20</v>
      </c>
      <c r="D8653" t="s">
        <v>7</v>
      </c>
      <c r="E8653" t="s">
        <v>13</v>
      </c>
      <c r="F8653" t="s">
        <v>18</v>
      </c>
      <c r="G8653" t="s">
        <v>31</v>
      </c>
      <c r="H8653" s="1">
        <v>45473</v>
      </c>
      <c r="I8653" t="s">
        <v>33</v>
      </c>
      <c r="J8653">
        <v>57</v>
      </c>
      <c r="K8653">
        <v>1.3</v>
      </c>
      <c r="L8653">
        <v>308.58999999999997</v>
      </c>
      <c r="M8653">
        <v>28.87</v>
      </c>
      <c r="N8653" t="s">
        <v>47</v>
      </c>
      <c r="O8653">
        <v>2</v>
      </c>
      <c r="P8653" t="str" cm="1">
        <f t="array" ref="P8653">_xlfn.IFS(C8653&lt;25,"18-24", C8653&lt;=35,"25-35", C8653&lt;=50,"36-50",TRUE,"50+")</f>
        <v>18-24</v>
      </c>
      <c r="Q8653" t="str">
        <f t="shared" si="945"/>
        <v>repeat</v>
      </c>
      <c r="R8653" t="str">
        <f t="shared" si="946"/>
        <v>medium</v>
      </c>
      <c r="S8653" t="str">
        <f t="shared" si="947"/>
        <v>Low</v>
      </c>
      <c r="T8653" t="str">
        <f t="shared" si="948"/>
        <v>Jun</v>
      </c>
      <c r="U8653">
        <f t="shared" si="949"/>
        <v>2024</v>
      </c>
      <c r="V8653" t="str">
        <f t="shared" si="950"/>
        <v>0-5</v>
      </c>
      <c r="W8653" t="str">
        <f t="shared" si="951"/>
        <v>Slow</v>
      </c>
    </row>
    <row r="8654" spans="1:23" x14ac:dyDescent="0.3">
      <c r="A8654">
        <v>608653</v>
      </c>
      <c r="B8654">
        <v>52595</v>
      </c>
      <c r="C8654">
        <v>38</v>
      </c>
      <c r="D8654" t="s">
        <v>7</v>
      </c>
      <c r="E8654" t="s">
        <v>8</v>
      </c>
      <c r="F8654" t="s">
        <v>26</v>
      </c>
      <c r="G8654" t="s">
        <v>27</v>
      </c>
      <c r="H8654" s="1">
        <v>45365</v>
      </c>
      <c r="I8654" t="s">
        <v>33</v>
      </c>
      <c r="J8654">
        <v>79</v>
      </c>
      <c r="K8654">
        <v>9</v>
      </c>
      <c r="L8654">
        <v>913.49</v>
      </c>
      <c r="M8654">
        <v>48.08</v>
      </c>
      <c r="N8654" t="s">
        <v>47</v>
      </c>
      <c r="O8654">
        <v>3</v>
      </c>
      <c r="P8654" t="str" cm="1">
        <f t="array" ref="P8654">_xlfn.IFS(C8654&lt;25,"18-24", C8654&lt;=35,"25-35", C8654&lt;=50,"36-50",TRUE,"50+")</f>
        <v>36-50</v>
      </c>
      <c r="Q8654" t="str">
        <f t="shared" si="945"/>
        <v>new</v>
      </c>
      <c r="R8654" t="str">
        <f t="shared" si="946"/>
        <v>high value</v>
      </c>
      <c r="S8654" t="str">
        <f t="shared" si="947"/>
        <v>medium</v>
      </c>
      <c r="T8654" t="str">
        <f t="shared" si="948"/>
        <v>Mar</v>
      </c>
      <c r="U8654">
        <f t="shared" si="949"/>
        <v>2024</v>
      </c>
      <c r="V8654" t="str">
        <f t="shared" si="950"/>
        <v>5-10</v>
      </c>
      <c r="W8654" t="str">
        <f t="shared" si="951"/>
        <v>Slow</v>
      </c>
    </row>
    <row r="8655" spans="1:23" x14ac:dyDescent="0.3">
      <c r="A8655">
        <v>608654</v>
      </c>
      <c r="B8655">
        <v>94839</v>
      </c>
      <c r="C8655">
        <v>24</v>
      </c>
      <c r="D8655" t="s">
        <v>7</v>
      </c>
      <c r="E8655" t="s">
        <v>8</v>
      </c>
      <c r="F8655" t="s">
        <v>26</v>
      </c>
      <c r="G8655" t="s">
        <v>25</v>
      </c>
      <c r="H8655" s="1">
        <v>45514</v>
      </c>
      <c r="I8655" t="s">
        <v>34</v>
      </c>
      <c r="J8655">
        <v>72</v>
      </c>
      <c r="K8655">
        <v>2.9</v>
      </c>
      <c r="L8655">
        <v>631.66</v>
      </c>
      <c r="M8655">
        <v>46.46</v>
      </c>
      <c r="N8655" t="s">
        <v>47</v>
      </c>
      <c r="O8655">
        <v>2</v>
      </c>
      <c r="P8655" t="str" cm="1">
        <f t="array" ref="P8655">_xlfn.IFS(C8655&lt;25,"18-24", C8655&lt;=35,"25-35", C8655&lt;=50,"36-50",TRUE,"50+")</f>
        <v>18-24</v>
      </c>
      <c r="Q8655" t="str">
        <f t="shared" si="945"/>
        <v>new</v>
      </c>
      <c r="R8655" t="str">
        <f t="shared" si="946"/>
        <v>high value</v>
      </c>
      <c r="S8655" t="str">
        <f t="shared" si="947"/>
        <v>Low</v>
      </c>
      <c r="T8655" t="str">
        <f t="shared" si="948"/>
        <v>Aug</v>
      </c>
      <c r="U8655">
        <f t="shared" si="949"/>
        <v>2024</v>
      </c>
      <c r="V8655" t="str">
        <f t="shared" si="950"/>
        <v>0-5</v>
      </c>
      <c r="W8655" t="str">
        <f t="shared" si="951"/>
        <v>Slow</v>
      </c>
    </row>
    <row r="8656" spans="1:23" x14ac:dyDescent="0.3">
      <c r="A8656">
        <v>608655</v>
      </c>
      <c r="B8656">
        <v>41495</v>
      </c>
      <c r="C8656">
        <v>30</v>
      </c>
      <c r="D8656" t="s">
        <v>7</v>
      </c>
      <c r="E8656" t="s">
        <v>15</v>
      </c>
      <c r="F8656" t="s">
        <v>24</v>
      </c>
      <c r="G8656" t="s">
        <v>31</v>
      </c>
      <c r="H8656" s="1">
        <v>45522</v>
      </c>
      <c r="I8656" t="s">
        <v>34</v>
      </c>
      <c r="J8656">
        <v>46</v>
      </c>
      <c r="K8656">
        <v>12.8</v>
      </c>
      <c r="L8656">
        <v>627.64</v>
      </c>
      <c r="M8656">
        <v>52.62</v>
      </c>
      <c r="N8656" t="s">
        <v>47</v>
      </c>
      <c r="O8656">
        <v>2</v>
      </c>
      <c r="P8656" t="str" cm="1">
        <f t="array" ref="P8656">_xlfn.IFS(C8656&lt;25,"18-24", C8656&lt;=35,"25-35", C8656&lt;=50,"36-50",TRUE,"50+")</f>
        <v>25-35</v>
      </c>
      <c r="Q8656" t="str">
        <f t="shared" si="945"/>
        <v>new</v>
      </c>
      <c r="R8656" t="str">
        <f t="shared" si="946"/>
        <v>high value</v>
      </c>
      <c r="S8656" t="str">
        <f t="shared" si="947"/>
        <v>Low</v>
      </c>
      <c r="T8656" t="str">
        <f t="shared" si="948"/>
        <v>Aug</v>
      </c>
      <c r="U8656">
        <f t="shared" si="949"/>
        <v>2024</v>
      </c>
      <c r="V8656" t="str">
        <f t="shared" si="950"/>
        <v>10-15</v>
      </c>
      <c r="W8656" t="str">
        <f t="shared" si="951"/>
        <v>Slow</v>
      </c>
    </row>
    <row r="8657" spans="1:23" x14ac:dyDescent="0.3">
      <c r="A8657">
        <v>608656</v>
      </c>
      <c r="B8657">
        <v>52755</v>
      </c>
      <c r="C8657">
        <v>50</v>
      </c>
      <c r="D8657" t="s">
        <v>7</v>
      </c>
      <c r="E8657" t="s">
        <v>15</v>
      </c>
      <c r="F8657" t="s">
        <v>19</v>
      </c>
      <c r="G8657" t="s">
        <v>21</v>
      </c>
      <c r="H8657" s="1">
        <v>45519</v>
      </c>
      <c r="I8657" t="s">
        <v>33</v>
      </c>
      <c r="J8657">
        <v>69</v>
      </c>
      <c r="K8657">
        <v>11.8</v>
      </c>
      <c r="L8657">
        <v>1174.4000000000001</v>
      </c>
      <c r="M8657">
        <v>77.739999999999995</v>
      </c>
      <c r="N8657" t="s">
        <v>48</v>
      </c>
      <c r="O8657">
        <v>2</v>
      </c>
      <c r="P8657" t="str" cm="1">
        <f t="array" ref="P8657">_xlfn.IFS(C8657&lt;25,"18-24", C8657&lt;=35,"25-35", C8657&lt;=50,"36-50",TRUE,"50+")</f>
        <v>36-50</v>
      </c>
      <c r="Q8657" t="str">
        <f t="shared" si="945"/>
        <v>repeat</v>
      </c>
      <c r="R8657" t="str">
        <f t="shared" si="946"/>
        <v>high value</v>
      </c>
      <c r="S8657" t="str">
        <f t="shared" si="947"/>
        <v>Low</v>
      </c>
      <c r="T8657" t="str">
        <f t="shared" si="948"/>
        <v>Aug</v>
      </c>
      <c r="U8657">
        <f t="shared" si="949"/>
        <v>2024</v>
      </c>
      <c r="V8657" t="str">
        <f t="shared" si="950"/>
        <v>10-15</v>
      </c>
      <c r="W8657" t="str">
        <f t="shared" si="951"/>
        <v>Slow</v>
      </c>
    </row>
    <row r="8658" spans="1:23" x14ac:dyDescent="0.3">
      <c r="A8658">
        <v>608657</v>
      </c>
      <c r="B8658">
        <v>98122</v>
      </c>
      <c r="C8658">
        <v>45</v>
      </c>
      <c r="D8658" t="s">
        <v>7</v>
      </c>
      <c r="E8658" t="s">
        <v>13</v>
      </c>
      <c r="F8658" t="s">
        <v>19</v>
      </c>
      <c r="G8658" t="s">
        <v>21</v>
      </c>
      <c r="H8658" s="1">
        <v>45551</v>
      </c>
      <c r="I8658" t="s">
        <v>33</v>
      </c>
      <c r="J8658">
        <v>29</v>
      </c>
      <c r="K8658">
        <v>4.3</v>
      </c>
      <c r="L8658">
        <v>516.25</v>
      </c>
      <c r="M8658">
        <v>103.8</v>
      </c>
      <c r="N8658" t="s">
        <v>49</v>
      </c>
      <c r="O8658">
        <v>5</v>
      </c>
      <c r="P8658" t="str" cm="1">
        <f t="array" ref="P8658">_xlfn.IFS(C8658&lt;25,"18-24", C8658&lt;=35,"25-35", C8658&lt;=50,"36-50",TRUE,"50+")</f>
        <v>36-50</v>
      </c>
      <c r="Q8658" t="str">
        <f t="shared" si="945"/>
        <v>new</v>
      </c>
      <c r="R8658" t="str">
        <f t="shared" si="946"/>
        <v>high value</v>
      </c>
      <c r="S8658" t="str">
        <f t="shared" si="947"/>
        <v>High</v>
      </c>
      <c r="T8658" t="str">
        <f t="shared" si="948"/>
        <v>Sep</v>
      </c>
      <c r="U8658">
        <f t="shared" si="949"/>
        <v>2024</v>
      </c>
      <c r="V8658" t="str">
        <f t="shared" si="950"/>
        <v>0-5</v>
      </c>
      <c r="W8658" t="str">
        <f t="shared" si="951"/>
        <v>Fast</v>
      </c>
    </row>
    <row r="8659" spans="1:23" x14ac:dyDescent="0.3">
      <c r="A8659">
        <v>608658</v>
      </c>
      <c r="B8659">
        <v>51823</v>
      </c>
      <c r="C8659">
        <v>18</v>
      </c>
      <c r="D8659" t="s">
        <v>4</v>
      </c>
      <c r="E8659" t="s">
        <v>11</v>
      </c>
      <c r="F8659" t="s">
        <v>32</v>
      </c>
      <c r="G8659" t="s">
        <v>29</v>
      </c>
      <c r="H8659" s="1">
        <v>45434</v>
      </c>
      <c r="I8659" t="s">
        <v>33</v>
      </c>
      <c r="J8659">
        <v>20</v>
      </c>
      <c r="K8659">
        <v>8.5</v>
      </c>
      <c r="L8659">
        <v>374.23</v>
      </c>
      <c r="M8659">
        <v>63.13</v>
      </c>
      <c r="N8659" t="s">
        <v>47</v>
      </c>
      <c r="O8659">
        <v>2</v>
      </c>
      <c r="P8659" t="str" cm="1">
        <f t="array" ref="P8659">_xlfn.IFS(C8659&lt;25,"18-24", C8659&lt;=35,"25-35", C8659&lt;=50,"36-50",TRUE,"50+")</f>
        <v>18-24</v>
      </c>
      <c r="Q8659" t="str">
        <f t="shared" si="945"/>
        <v>new</v>
      </c>
      <c r="R8659" t="str">
        <f t="shared" si="946"/>
        <v>medium</v>
      </c>
      <c r="S8659" t="str">
        <f t="shared" si="947"/>
        <v>Low</v>
      </c>
      <c r="T8659" t="str">
        <f t="shared" si="948"/>
        <v>May</v>
      </c>
      <c r="U8659">
        <f t="shared" si="949"/>
        <v>2024</v>
      </c>
      <c r="V8659" t="str">
        <f t="shared" si="950"/>
        <v>5-10</v>
      </c>
      <c r="W8659" t="str">
        <f t="shared" si="951"/>
        <v>Fast</v>
      </c>
    </row>
    <row r="8660" spans="1:23" x14ac:dyDescent="0.3">
      <c r="A8660">
        <v>608659</v>
      </c>
      <c r="B8660">
        <v>89458</v>
      </c>
      <c r="C8660">
        <v>36</v>
      </c>
      <c r="D8660" t="s">
        <v>4</v>
      </c>
      <c r="E8660" t="s">
        <v>13</v>
      </c>
      <c r="F8660" t="s">
        <v>26</v>
      </c>
      <c r="G8660" t="s">
        <v>27</v>
      </c>
      <c r="H8660" s="1">
        <v>44913</v>
      </c>
      <c r="I8660" t="s">
        <v>34</v>
      </c>
      <c r="J8660">
        <v>66</v>
      </c>
      <c r="K8660">
        <v>4</v>
      </c>
      <c r="L8660">
        <v>1181.6300000000001</v>
      </c>
      <c r="M8660">
        <v>82.4</v>
      </c>
      <c r="N8660" t="s">
        <v>49</v>
      </c>
      <c r="O8660">
        <v>1</v>
      </c>
      <c r="P8660" t="str" cm="1">
        <f t="array" ref="P8660">_xlfn.IFS(C8660&lt;25,"18-24", C8660&lt;=35,"25-35", C8660&lt;=50,"36-50",TRUE,"50+")</f>
        <v>36-50</v>
      </c>
      <c r="Q8660" t="str">
        <f t="shared" si="945"/>
        <v>new</v>
      </c>
      <c r="R8660" t="str">
        <f t="shared" si="946"/>
        <v>high value</v>
      </c>
      <c r="S8660" t="str">
        <f t="shared" si="947"/>
        <v>Low</v>
      </c>
      <c r="T8660" t="str">
        <f t="shared" si="948"/>
        <v>Dec</v>
      </c>
      <c r="U8660">
        <f t="shared" si="949"/>
        <v>2022</v>
      </c>
      <c r="V8660" t="str">
        <f t="shared" si="950"/>
        <v>0-5</v>
      </c>
      <c r="W8660" t="str">
        <f t="shared" si="951"/>
        <v>Slow</v>
      </c>
    </row>
    <row r="8661" spans="1:23" x14ac:dyDescent="0.3">
      <c r="A8661">
        <v>608660</v>
      </c>
      <c r="B8661">
        <v>17149</v>
      </c>
      <c r="C8661">
        <v>54</v>
      </c>
      <c r="D8661" t="s">
        <v>7</v>
      </c>
      <c r="E8661" t="s">
        <v>5</v>
      </c>
      <c r="F8661" t="s">
        <v>18</v>
      </c>
      <c r="G8661" t="s">
        <v>21</v>
      </c>
      <c r="H8661" s="1">
        <v>45595</v>
      </c>
      <c r="I8661" t="s">
        <v>33</v>
      </c>
      <c r="J8661">
        <v>84</v>
      </c>
      <c r="K8661">
        <v>13.4</v>
      </c>
      <c r="L8661">
        <v>367.93</v>
      </c>
      <c r="M8661">
        <v>44.23</v>
      </c>
      <c r="N8661" t="s">
        <v>50</v>
      </c>
      <c r="O8661">
        <v>4</v>
      </c>
      <c r="P8661" t="str" cm="1">
        <f t="array" ref="P8661">_xlfn.IFS(C8661&lt;25,"18-24", C8661&lt;=35,"25-35", C8661&lt;=50,"36-50",TRUE,"50+")</f>
        <v>50+</v>
      </c>
      <c r="Q8661" t="str">
        <f t="shared" si="945"/>
        <v>new</v>
      </c>
      <c r="R8661" t="str">
        <f t="shared" si="946"/>
        <v>medium</v>
      </c>
      <c r="S8661" t="str">
        <f t="shared" si="947"/>
        <v>medium</v>
      </c>
      <c r="T8661" t="str">
        <f t="shared" si="948"/>
        <v>Oct</v>
      </c>
      <c r="U8661">
        <f t="shared" si="949"/>
        <v>2024</v>
      </c>
      <c r="V8661" t="str">
        <f t="shared" si="950"/>
        <v>10-15</v>
      </c>
      <c r="W8661" t="str">
        <f t="shared" si="951"/>
        <v>Slow</v>
      </c>
    </row>
    <row r="8662" spans="1:23" x14ac:dyDescent="0.3">
      <c r="A8662">
        <v>608661</v>
      </c>
      <c r="B8662">
        <v>21099</v>
      </c>
      <c r="C8662">
        <v>53</v>
      </c>
      <c r="D8662" t="s">
        <v>4</v>
      </c>
      <c r="E8662" t="s">
        <v>16</v>
      </c>
      <c r="F8662" t="s">
        <v>32</v>
      </c>
      <c r="G8662" t="s">
        <v>23</v>
      </c>
      <c r="H8662" s="1">
        <v>44874</v>
      </c>
      <c r="I8662" t="s">
        <v>34</v>
      </c>
      <c r="J8662">
        <v>80</v>
      </c>
      <c r="K8662">
        <v>3</v>
      </c>
      <c r="L8662">
        <v>1403.17</v>
      </c>
      <c r="M8662">
        <v>105.61</v>
      </c>
      <c r="N8662" t="s">
        <v>48</v>
      </c>
      <c r="O8662">
        <v>4</v>
      </c>
      <c r="P8662" t="str" cm="1">
        <f t="array" ref="P8662">_xlfn.IFS(C8662&lt;25,"18-24", C8662&lt;=35,"25-35", C8662&lt;=50,"36-50",TRUE,"50+")</f>
        <v>50+</v>
      </c>
      <c r="Q8662" t="str">
        <f t="shared" si="945"/>
        <v>new</v>
      </c>
      <c r="R8662" t="str">
        <f t="shared" si="946"/>
        <v>high value</v>
      </c>
      <c r="S8662" t="str">
        <f t="shared" si="947"/>
        <v>medium</v>
      </c>
      <c r="T8662" t="str">
        <f t="shared" si="948"/>
        <v>Nov</v>
      </c>
      <c r="U8662">
        <f t="shared" si="949"/>
        <v>2022</v>
      </c>
      <c r="V8662" t="str">
        <f t="shared" si="950"/>
        <v>0-5</v>
      </c>
      <c r="W8662" t="str">
        <f t="shared" si="951"/>
        <v>Slow</v>
      </c>
    </row>
    <row r="8663" spans="1:23" x14ac:dyDescent="0.3">
      <c r="A8663">
        <v>608662</v>
      </c>
      <c r="B8663">
        <v>89044</v>
      </c>
      <c r="C8663">
        <v>22</v>
      </c>
      <c r="D8663" t="s">
        <v>4</v>
      </c>
      <c r="E8663" t="s">
        <v>16</v>
      </c>
      <c r="F8663" t="s">
        <v>30</v>
      </c>
      <c r="G8663" t="s">
        <v>31</v>
      </c>
      <c r="H8663" s="1">
        <v>44701</v>
      </c>
      <c r="I8663" t="s">
        <v>34</v>
      </c>
      <c r="J8663">
        <v>35</v>
      </c>
      <c r="K8663">
        <v>2</v>
      </c>
      <c r="L8663">
        <v>1249.71</v>
      </c>
      <c r="M8663">
        <v>52.05</v>
      </c>
      <c r="N8663" t="s">
        <v>48</v>
      </c>
      <c r="O8663">
        <v>2</v>
      </c>
      <c r="P8663" t="str" cm="1">
        <f t="array" ref="P8663">_xlfn.IFS(C8663&lt;25,"18-24", C8663&lt;=35,"25-35", C8663&lt;=50,"36-50",TRUE,"50+")</f>
        <v>18-24</v>
      </c>
      <c r="Q8663" t="str">
        <f t="shared" si="945"/>
        <v>new</v>
      </c>
      <c r="R8663" t="str">
        <f t="shared" si="946"/>
        <v>high value</v>
      </c>
      <c r="S8663" t="str">
        <f t="shared" si="947"/>
        <v>Low</v>
      </c>
      <c r="T8663" t="str">
        <f t="shared" si="948"/>
        <v>May</v>
      </c>
      <c r="U8663">
        <f t="shared" si="949"/>
        <v>2022</v>
      </c>
      <c r="V8663" t="str">
        <f t="shared" si="950"/>
        <v>0-5</v>
      </c>
      <c r="W8663" t="str">
        <f t="shared" si="951"/>
        <v>Medium</v>
      </c>
    </row>
    <row r="8664" spans="1:23" x14ac:dyDescent="0.3">
      <c r="A8664">
        <v>608663</v>
      </c>
      <c r="B8664">
        <v>92585</v>
      </c>
      <c r="C8664">
        <v>52</v>
      </c>
      <c r="D8664" t="s">
        <v>4</v>
      </c>
      <c r="E8664" t="s">
        <v>16</v>
      </c>
      <c r="F8664" t="s">
        <v>28</v>
      </c>
      <c r="G8664" t="s">
        <v>29</v>
      </c>
      <c r="H8664" s="1">
        <v>44663</v>
      </c>
      <c r="I8664" t="s">
        <v>34</v>
      </c>
      <c r="J8664">
        <v>20</v>
      </c>
      <c r="K8664">
        <v>13.1</v>
      </c>
      <c r="L8664">
        <v>1198.02</v>
      </c>
      <c r="M8664">
        <v>55.41</v>
      </c>
      <c r="N8664" t="s">
        <v>50</v>
      </c>
      <c r="O8664">
        <v>2</v>
      </c>
      <c r="P8664" t="str" cm="1">
        <f t="array" ref="P8664">_xlfn.IFS(C8664&lt;25,"18-24", C8664&lt;=35,"25-35", C8664&lt;=50,"36-50",TRUE,"50+")</f>
        <v>50+</v>
      </c>
      <c r="Q8664" t="str">
        <f t="shared" si="945"/>
        <v>new</v>
      </c>
      <c r="R8664" t="str">
        <f t="shared" si="946"/>
        <v>high value</v>
      </c>
      <c r="S8664" t="str">
        <f t="shared" si="947"/>
        <v>Low</v>
      </c>
      <c r="T8664" t="str">
        <f t="shared" si="948"/>
        <v>Apr</v>
      </c>
      <c r="U8664">
        <f t="shared" si="949"/>
        <v>2022</v>
      </c>
      <c r="V8664" t="str">
        <f t="shared" si="950"/>
        <v>10-15</v>
      </c>
      <c r="W8664" t="str">
        <f t="shared" si="951"/>
        <v>Fast</v>
      </c>
    </row>
    <row r="8665" spans="1:23" x14ac:dyDescent="0.3">
      <c r="A8665">
        <v>608664</v>
      </c>
      <c r="B8665">
        <v>76237</v>
      </c>
      <c r="C8665">
        <v>34</v>
      </c>
      <c r="D8665" t="s">
        <v>7</v>
      </c>
      <c r="E8665" t="s">
        <v>15</v>
      </c>
      <c r="F8665" t="s">
        <v>28</v>
      </c>
      <c r="G8665" t="s">
        <v>21</v>
      </c>
      <c r="H8665" s="1">
        <v>44941</v>
      </c>
      <c r="I8665" t="s">
        <v>34</v>
      </c>
      <c r="J8665">
        <v>35</v>
      </c>
      <c r="K8665">
        <v>4.2</v>
      </c>
      <c r="L8665">
        <v>447.05</v>
      </c>
      <c r="M8665">
        <v>50.99</v>
      </c>
      <c r="N8665" t="s">
        <v>49</v>
      </c>
      <c r="O8665">
        <v>5</v>
      </c>
      <c r="P8665" t="str" cm="1">
        <f t="array" ref="P8665">_xlfn.IFS(C8665&lt;25,"18-24", C8665&lt;=35,"25-35", C8665&lt;=50,"36-50",TRUE,"50+")</f>
        <v>25-35</v>
      </c>
      <c r="Q8665" t="str">
        <f t="shared" si="945"/>
        <v>new</v>
      </c>
      <c r="R8665" t="str">
        <f t="shared" si="946"/>
        <v>medium</v>
      </c>
      <c r="S8665" t="str">
        <f t="shared" si="947"/>
        <v>High</v>
      </c>
      <c r="T8665" t="str">
        <f t="shared" si="948"/>
        <v>Jan</v>
      </c>
      <c r="U8665">
        <f t="shared" si="949"/>
        <v>2023</v>
      </c>
      <c r="V8665" t="str">
        <f t="shared" si="950"/>
        <v>0-5</v>
      </c>
      <c r="W8665" t="str">
        <f t="shared" si="951"/>
        <v>Medium</v>
      </c>
    </row>
    <row r="8666" spans="1:23" x14ac:dyDescent="0.3">
      <c r="A8666">
        <v>608665</v>
      </c>
      <c r="B8666">
        <v>50161</v>
      </c>
      <c r="C8666">
        <v>52</v>
      </c>
      <c r="D8666" t="s">
        <v>4</v>
      </c>
      <c r="E8666" t="s">
        <v>16</v>
      </c>
      <c r="F8666" t="s">
        <v>19</v>
      </c>
      <c r="G8666" t="s">
        <v>27</v>
      </c>
      <c r="H8666" s="1">
        <v>44820</v>
      </c>
      <c r="I8666" t="s">
        <v>34</v>
      </c>
      <c r="J8666">
        <v>26</v>
      </c>
      <c r="K8666">
        <v>2.1</v>
      </c>
      <c r="L8666">
        <v>1157.99</v>
      </c>
      <c r="M8666">
        <v>107.65</v>
      </c>
      <c r="N8666" t="s">
        <v>49</v>
      </c>
      <c r="O8666">
        <v>2</v>
      </c>
      <c r="P8666" t="str" cm="1">
        <f t="array" ref="P8666">_xlfn.IFS(C8666&lt;25,"18-24", C8666&lt;=35,"25-35", C8666&lt;=50,"36-50",TRUE,"50+")</f>
        <v>50+</v>
      </c>
      <c r="Q8666" t="str">
        <f t="shared" si="945"/>
        <v>new</v>
      </c>
      <c r="R8666" t="str">
        <f t="shared" si="946"/>
        <v>high value</v>
      </c>
      <c r="S8666" t="str">
        <f t="shared" si="947"/>
        <v>Low</v>
      </c>
      <c r="T8666" t="str">
        <f t="shared" si="948"/>
        <v>Sep</v>
      </c>
      <c r="U8666">
        <f t="shared" si="949"/>
        <v>2022</v>
      </c>
      <c r="V8666" t="str">
        <f t="shared" si="950"/>
        <v>0-5</v>
      </c>
      <c r="W8666" t="str">
        <f t="shared" si="951"/>
        <v>Fast</v>
      </c>
    </row>
    <row r="8667" spans="1:23" x14ac:dyDescent="0.3">
      <c r="A8667">
        <v>608666</v>
      </c>
      <c r="B8667">
        <v>95626</v>
      </c>
      <c r="C8667">
        <v>19</v>
      </c>
      <c r="D8667" t="s">
        <v>7</v>
      </c>
      <c r="E8667" t="s">
        <v>13</v>
      </c>
      <c r="F8667" t="s">
        <v>26</v>
      </c>
      <c r="G8667" t="s">
        <v>21</v>
      </c>
      <c r="H8667" s="1">
        <v>44742</v>
      </c>
      <c r="I8667" t="s">
        <v>34</v>
      </c>
      <c r="J8667">
        <v>72</v>
      </c>
      <c r="K8667">
        <v>4.7</v>
      </c>
      <c r="L8667">
        <v>1214.76</v>
      </c>
      <c r="M8667">
        <v>96.88</v>
      </c>
      <c r="N8667" t="s">
        <v>50</v>
      </c>
      <c r="O8667">
        <v>5</v>
      </c>
      <c r="P8667" t="str" cm="1">
        <f t="array" ref="P8667">_xlfn.IFS(C8667&lt;25,"18-24", C8667&lt;=35,"25-35", C8667&lt;=50,"36-50",TRUE,"50+")</f>
        <v>18-24</v>
      </c>
      <c r="Q8667" t="str">
        <f t="shared" si="945"/>
        <v>new</v>
      </c>
      <c r="R8667" t="str">
        <f t="shared" si="946"/>
        <v>high value</v>
      </c>
      <c r="S8667" t="str">
        <f t="shared" si="947"/>
        <v>High</v>
      </c>
      <c r="T8667" t="str">
        <f t="shared" si="948"/>
        <v>Jun</v>
      </c>
      <c r="U8667">
        <f t="shared" si="949"/>
        <v>2022</v>
      </c>
      <c r="V8667" t="str">
        <f t="shared" si="950"/>
        <v>0-5</v>
      </c>
      <c r="W8667" t="str">
        <f t="shared" si="951"/>
        <v>Slow</v>
      </c>
    </row>
    <row r="8668" spans="1:23" x14ac:dyDescent="0.3">
      <c r="A8668">
        <v>608667</v>
      </c>
      <c r="B8668">
        <v>63969</v>
      </c>
      <c r="C8668">
        <v>61</v>
      </c>
      <c r="D8668" t="s">
        <v>4</v>
      </c>
      <c r="E8668" t="s">
        <v>11</v>
      </c>
      <c r="F8668" t="s">
        <v>28</v>
      </c>
      <c r="G8668" t="s">
        <v>31</v>
      </c>
      <c r="H8668" s="1">
        <v>44684</v>
      </c>
      <c r="I8668" t="s">
        <v>33</v>
      </c>
      <c r="J8668">
        <v>60</v>
      </c>
      <c r="K8668">
        <v>5.6</v>
      </c>
      <c r="L8668">
        <v>1146.3499999999999</v>
      </c>
      <c r="M8668">
        <v>35.119999999999997</v>
      </c>
      <c r="N8668" t="s">
        <v>48</v>
      </c>
      <c r="O8668">
        <v>2</v>
      </c>
      <c r="P8668" t="str" cm="1">
        <f t="array" ref="P8668">_xlfn.IFS(C8668&lt;25,"18-24", C8668&lt;=35,"25-35", C8668&lt;=50,"36-50",TRUE,"50+")</f>
        <v>50+</v>
      </c>
      <c r="Q8668" t="str">
        <f t="shared" si="945"/>
        <v>new</v>
      </c>
      <c r="R8668" t="str">
        <f t="shared" si="946"/>
        <v>high value</v>
      </c>
      <c r="S8668" t="str">
        <f t="shared" si="947"/>
        <v>Low</v>
      </c>
      <c r="T8668" t="str">
        <f t="shared" si="948"/>
        <v>May</v>
      </c>
      <c r="U8668">
        <f t="shared" si="949"/>
        <v>2022</v>
      </c>
      <c r="V8668" t="str">
        <f t="shared" si="950"/>
        <v>5-10</v>
      </c>
      <c r="W8668" t="str">
        <f t="shared" si="951"/>
        <v>Slow</v>
      </c>
    </row>
    <row r="8669" spans="1:23" x14ac:dyDescent="0.3">
      <c r="A8669">
        <v>608668</v>
      </c>
      <c r="B8669">
        <v>22181</v>
      </c>
      <c r="C8669">
        <v>60</v>
      </c>
      <c r="D8669" t="s">
        <v>7</v>
      </c>
      <c r="E8669" t="s">
        <v>11</v>
      </c>
      <c r="F8669" t="s">
        <v>26</v>
      </c>
      <c r="G8669" t="s">
        <v>23</v>
      </c>
      <c r="H8669" s="1">
        <v>44805</v>
      </c>
      <c r="I8669" t="s">
        <v>34</v>
      </c>
      <c r="J8669">
        <v>25</v>
      </c>
      <c r="K8669">
        <v>5.4</v>
      </c>
      <c r="L8669">
        <v>621.99</v>
      </c>
      <c r="M8669">
        <v>25.29</v>
      </c>
      <c r="N8669" t="s">
        <v>48</v>
      </c>
      <c r="O8669">
        <v>1</v>
      </c>
      <c r="P8669" t="str" cm="1">
        <f t="array" ref="P8669">_xlfn.IFS(C8669&lt;25,"18-24", C8669&lt;=35,"25-35", C8669&lt;=50,"36-50",TRUE,"50+")</f>
        <v>50+</v>
      </c>
      <c r="Q8669" t="str">
        <f t="shared" si="945"/>
        <v>new</v>
      </c>
      <c r="R8669" t="str">
        <f t="shared" si="946"/>
        <v>high value</v>
      </c>
      <c r="S8669" t="str">
        <f t="shared" si="947"/>
        <v>Low</v>
      </c>
      <c r="T8669" t="str">
        <f t="shared" si="948"/>
        <v>Sep</v>
      </c>
      <c r="U8669">
        <f t="shared" si="949"/>
        <v>2022</v>
      </c>
      <c r="V8669" t="str">
        <f t="shared" si="950"/>
        <v>5-10</v>
      </c>
      <c r="W8669" t="str">
        <f t="shared" si="951"/>
        <v>Fast</v>
      </c>
    </row>
    <row r="8670" spans="1:23" x14ac:dyDescent="0.3">
      <c r="A8670">
        <v>608669</v>
      </c>
      <c r="B8670">
        <v>30199</v>
      </c>
      <c r="C8670">
        <v>57</v>
      </c>
      <c r="D8670" t="s">
        <v>4</v>
      </c>
      <c r="E8670" t="s">
        <v>15</v>
      </c>
      <c r="F8670" t="s">
        <v>18</v>
      </c>
      <c r="G8670" t="s">
        <v>29</v>
      </c>
      <c r="H8670" s="1">
        <v>44691</v>
      </c>
      <c r="I8670" t="s">
        <v>33</v>
      </c>
      <c r="J8670">
        <v>24</v>
      </c>
      <c r="K8670">
        <v>2.8</v>
      </c>
      <c r="L8670">
        <v>1158.96</v>
      </c>
      <c r="M8670">
        <v>27.39</v>
      </c>
      <c r="N8670" t="s">
        <v>50</v>
      </c>
      <c r="O8670">
        <v>4</v>
      </c>
      <c r="P8670" t="str" cm="1">
        <f t="array" ref="P8670">_xlfn.IFS(C8670&lt;25,"18-24", C8670&lt;=35,"25-35", C8670&lt;=50,"36-50",TRUE,"50+")</f>
        <v>50+</v>
      </c>
      <c r="Q8670" t="str">
        <f t="shared" si="945"/>
        <v>new</v>
      </c>
      <c r="R8670" t="str">
        <f t="shared" si="946"/>
        <v>high value</v>
      </c>
      <c r="S8670" t="str">
        <f t="shared" si="947"/>
        <v>medium</v>
      </c>
      <c r="T8670" t="str">
        <f t="shared" si="948"/>
        <v>May</v>
      </c>
      <c r="U8670">
        <f t="shared" si="949"/>
        <v>2022</v>
      </c>
      <c r="V8670" t="str">
        <f t="shared" si="950"/>
        <v>0-5</v>
      </c>
      <c r="W8670" t="str">
        <f t="shared" si="951"/>
        <v>Fast</v>
      </c>
    </row>
    <row r="8671" spans="1:23" x14ac:dyDescent="0.3">
      <c r="A8671">
        <v>608670</v>
      </c>
      <c r="B8671">
        <v>45668</v>
      </c>
      <c r="C8671">
        <v>28</v>
      </c>
      <c r="D8671" t="s">
        <v>7</v>
      </c>
      <c r="E8671" t="s">
        <v>13</v>
      </c>
      <c r="F8671" t="s">
        <v>24</v>
      </c>
      <c r="G8671" t="s">
        <v>29</v>
      </c>
      <c r="H8671" s="1">
        <v>45327</v>
      </c>
      <c r="I8671" t="s">
        <v>34</v>
      </c>
      <c r="J8671">
        <v>71</v>
      </c>
      <c r="K8671">
        <v>2.4</v>
      </c>
      <c r="L8671">
        <v>337.74</v>
      </c>
      <c r="M8671">
        <v>71.400000000000006</v>
      </c>
      <c r="N8671" t="s">
        <v>47</v>
      </c>
      <c r="O8671">
        <v>4</v>
      </c>
      <c r="P8671" t="str" cm="1">
        <f t="array" ref="P8671">_xlfn.IFS(C8671&lt;25,"18-24", C8671&lt;=35,"25-35", C8671&lt;=50,"36-50",TRUE,"50+")</f>
        <v>25-35</v>
      </c>
      <c r="Q8671" t="str">
        <f t="shared" si="945"/>
        <v>new</v>
      </c>
      <c r="R8671" t="str">
        <f t="shared" si="946"/>
        <v>medium</v>
      </c>
      <c r="S8671" t="str">
        <f t="shared" si="947"/>
        <v>medium</v>
      </c>
      <c r="T8671" t="str">
        <f t="shared" si="948"/>
        <v>Feb</v>
      </c>
      <c r="U8671">
        <f t="shared" si="949"/>
        <v>2024</v>
      </c>
      <c r="V8671" t="str">
        <f t="shared" si="950"/>
        <v>0-5</v>
      </c>
      <c r="W8671" t="str">
        <f t="shared" si="951"/>
        <v>Slow</v>
      </c>
    </row>
    <row r="8672" spans="1:23" x14ac:dyDescent="0.3">
      <c r="A8672">
        <v>608671</v>
      </c>
      <c r="B8672">
        <v>78514</v>
      </c>
      <c r="C8672">
        <v>54</v>
      </c>
      <c r="D8672" t="s">
        <v>4</v>
      </c>
      <c r="E8672" t="s">
        <v>8</v>
      </c>
      <c r="F8672" t="s">
        <v>28</v>
      </c>
      <c r="G8672" t="s">
        <v>23</v>
      </c>
      <c r="H8672" s="1">
        <v>44723</v>
      </c>
      <c r="I8672" t="s">
        <v>33</v>
      </c>
      <c r="J8672">
        <v>66</v>
      </c>
      <c r="K8672">
        <v>13.2</v>
      </c>
      <c r="L8672">
        <v>1333.14</v>
      </c>
      <c r="M8672">
        <v>22.43</v>
      </c>
      <c r="N8672" t="s">
        <v>49</v>
      </c>
      <c r="O8672">
        <v>2</v>
      </c>
      <c r="P8672" t="str" cm="1">
        <f t="array" ref="P8672">_xlfn.IFS(C8672&lt;25,"18-24", C8672&lt;=35,"25-35", C8672&lt;=50,"36-50",TRUE,"50+")</f>
        <v>50+</v>
      </c>
      <c r="Q8672" t="str">
        <f t="shared" si="945"/>
        <v>new</v>
      </c>
      <c r="R8672" t="str">
        <f t="shared" si="946"/>
        <v>high value</v>
      </c>
      <c r="S8672" t="str">
        <f t="shared" si="947"/>
        <v>Low</v>
      </c>
      <c r="T8672" t="str">
        <f t="shared" si="948"/>
        <v>Jun</v>
      </c>
      <c r="U8672">
        <f t="shared" si="949"/>
        <v>2022</v>
      </c>
      <c r="V8672" t="str">
        <f t="shared" si="950"/>
        <v>10-15</v>
      </c>
      <c r="W8672" t="str">
        <f t="shared" si="951"/>
        <v>Slow</v>
      </c>
    </row>
    <row r="8673" spans="1:23" x14ac:dyDescent="0.3">
      <c r="A8673">
        <v>608672</v>
      </c>
      <c r="B8673">
        <v>15008</v>
      </c>
      <c r="C8673">
        <v>45</v>
      </c>
      <c r="D8673" t="s">
        <v>4</v>
      </c>
      <c r="E8673" t="s">
        <v>15</v>
      </c>
      <c r="F8673" t="s">
        <v>28</v>
      </c>
      <c r="G8673" t="s">
        <v>31</v>
      </c>
      <c r="H8673" s="1">
        <v>45369</v>
      </c>
      <c r="I8673" t="s">
        <v>33</v>
      </c>
      <c r="J8673">
        <v>63</v>
      </c>
      <c r="K8673">
        <v>3.9</v>
      </c>
      <c r="L8673">
        <v>635.79</v>
      </c>
      <c r="M8673">
        <v>42.11</v>
      </c>
      <c r="N8673" t="s">
        <v>49</v>
      </c>
      <c r="O8673">
        <v>5</v>
      </c>
      <c r="P8673" t="str" cm="1">
        <f t="array" ref="P8673">_xlfn.IFS(C8673&lt;25,"18-24", C8673&lt;=35,"25-35", C8673&lt;=50,"36-50",TRUE,"50+")</f>
        <v>36-50</v>
      </c>
      <c r="Q8673" t="str">
        <f t="shared" si="945"/>
        <v>repeat</v>
      </c>
      <c r="R8673" t="str">
        <f t="shared" si="946"/>
        <v>high value</v>
      </c>
      <c r="S8673" t="str">
        <f t="shared" si="947"/>
        <v>High</v>
      </c>
      <c r="T8673" t="str">
        <f t="shared" si="948"/>
        <v>Mar</v>
      </c>
      <c r="U8673">
        <f t="shared" si="949"/>
        <v>2024</v>
      </c>
      <c r="V8673" t="str">
        <f t="shared" si="950"/>
        <v>0-5</v>
      </c>
      <c r="W8673" t="str">
        <f t="shared" si="951"/>
        <v>Slow</v>
      </c>
    </row>
    <row r="8674" spans="1:23" x14ac:dyDescent="0.3">
      <c r="A8674">
        <v>608673</v>
      </c>
      <c r="B8674">
        <v>31807</v>
      </c>
      <c r="C8674">
        <v>49</v>
      </c>
      <c r="D8674" t="s">
        <v>7</v>
      </c>
      <c r="E8674" t="s">
        <v>16</v>
      </c>
      <c r="F8674" t="s">
        <v>22</v>
      </c>
      <c r="G8674" t="s">
        <v>21</v>
      </c>
      <c r="H8674" s="1">
        <v>45387</v>
      </c>
      <c r="I8674" t="s">
        <v>33</v>
      </c>
      <c r="J8674">
        <v>87</v>
      </c>
      <c r="K8674">
        <v>11.3</v>
      </c>
      <c r="L8674">
        <v>1353.14</v>
      </c>
      <c r="M8674">
        <v>76.77</v>
      </c>
      <c r="N8674" t="s">
        <v>49</v>
      </c>
      <c r="O8674">
        <v>2</v>
      </c>
      <c r="P8674" t="str" cm="1">
        <f t="array" ref="P8674">_xlfn.IFS(C8674&lt;25,"18-24", C8674&lt;=35,"25-35", C8674&lt;=50,"36-50",TRUE,"50+")</f>
        <v>36-50</v>
      </c>
      <c r="Q8674" t="str">
        <f t="shared" si="945"/>
        <v>new</v>
      </c>
      <c r="R8674" t="str">
        <f t="shared" si="946"/>
        <v>high value</v>
      </c>
      <c r="S8674" t="str">
        <f t="shared" si="947"/>
        <v>Low</v>
      </c>
      <c r="T8674" t="str">
        <f t="shared" si="948"/>
        <v>Apr</v>
      </c>
      <c r="U8674">
        <f t="shared" si="949"/>
        <v>2024</v>
      </c>
      <c r="V8674" t="str">
        <f t="shared" si="950"/>
        <v>10-15</v>
      </c>
      <c r="W8674" t="str">
        <f t="shared" si="951"/>
        <v>Slow</v>
      </c>
    </row>
    <row r="8675" spans="1:23" x14ac:dyDescent="0.3">
      <c r="A8675">
        <v>608674</v>
      </c>
      <c r="B8675">
        <v>99429</v>
      </c>
      <c r="C8675">
        <v>31</v>
      </c>
      <c r="D8675" t="s">
        <v>4</v>
      </c>
      <c r="E8675" t="s">
        <v>8</v>
      </c>
      <c r="F8675" t="s">
        <v>32</v>
      </c>
      <c r="G8675" t="s">
        <v>21</v>
      </c>
      <c r="H8675" s="1">
        <v>44802</v>
      </c>
      <c r="I8675" t="s">
        <v>33</v>
      </c>
      <c r="J8675">
        <v>86</v>
      </c>
      <c r="K8675">
        <v>3.2</v>
      </c>
      <c r="L8675">
        <v>826.14</v>
      </c>
      <c r="M8675">
        <v>36.96</v>
      </c>
      <c r="N8675" t="s">
        <v>48</v>
      </c>
      <c r="O8675">
        <v>1</v>
      </c>
      <c r="P8675" t="str" cm="1">
        <f t="array" ref="P8675">_xlfn.IFS(C8675&lt;25,"18-24", C8675&lt;=35,"25-35", C8675&lt;=50,"36-50",TRUE,"50+")</f>
        <v>25-35</v>
      </c>
      <c r="Q8675" t="str">
        <f t="shared" si="945"/>
        <v>repeat</v>
      </c>
      <c r="R8675" t="str">
        <f t="shared" si="946"/>
        <v>high value</v>
      </c>
      <c r="S8675" t="str">
        <f t="shared" si="947"/>
        <v>Low</v>
      </c>
      <c r="T8675" t="str">
        <f t="shared" si="948"/>
        <v>Aug</v>
      </c>
      <c r="U8675">
        <f t="shared" si="949"/>
        <v>2022</v>
      </c>
      <c r="V8675" t="str">
        <f t="shared" si="950"/>
        <v>0-5</v>
      </c>
      <c r="W8675" t="str">
        <f t="shared" si="951"/>
        <v>Slow</v>
      </c>
    </row>
    <row r="8676" spans="1:23" x14ac:dyDescent="0.3">
      <c r="A8676">
        <v>608675</v>
      </c>
      <c r="B8676">
        <v>11568</v>
      </c>
      <c r="C8676">
        <v>42</v>
      </c>
      <c r="D8676" t="s">
        <v>7</v>
      </c>
      <c r="E8676" t="s">
        <v>8</v>
      </c>
      <c r="F8676" t="s">
        <v>26</v>
      </c>
      <c r="G8676" t="s">
        <v>21</v>
      </c>
      <c r="H8676" s="1">
        <v>45092</v>
      </c>
      <c r="I8676" t="s">
        <v>34</v>
      </c>
      <c r="J8676">
        <v>76</v>
      </c>
      <c r="K8676">
        <v>13.1</v>
      </c>
      <c r="L8676">
        <v>452.89</v>
      </c>
      <c r="M8676">
        <v>83.84</v>
      </c>
      <c r="N8676" t="s">
        <v>47</v>
      </c>
      <c r="O8676">
        <v>2</v>
      </c>
      <c r="P8676" t="str" cm="1">
        <f t="array" ref="P8676">_xlfn.IFS(C8676&lt;25,"18-24", C8676&lt;=35,"25-35", C8676&lt;=50,"36-50",TRUE,"50+")</f>
        <v>36-50</v>
      </c>
      <c r="Q8676" t="str">
        <f t="shared" si="945"/>
        <v>repeat</v>
      </c>
      <c r="R8676" t="str">
        <f t="shared" si="946"/>
        <v>medium</v>
      </c>
      <c r="S8676" t="str">
        <f t="shared" si="947"/>
        <v>Low</v>
      </c>
      <c r="T8676" t="str">
        <f t="shared" si="948"/>
        <v>Jun</v>
      </c>
      <c r="U8676">
        <f t="shared" si="949"/>
        <v>2023</v>
      </c>
      <c r="V8676" t="str">
        <f t="shared" si="950"/>
        <v>10-15</v>
      </c>
      <c r="W8676" t="str">
        <f t="shared" si="951"/>
        <v>Slow</v>
      </c>
    </row>
    <row r="8677" spans="1:23" x14ac:dyDescent="0.3">
      <c r="A8677">
        <v>608676</v>
      </c>
      <c r="B8677">
        <v>56710</v>
      </c>
      <c r="C8677">
        <v>55</v>
      </c>
      <c r="D8677" t="s">
        <v>7</v>
      </c>
      <c r="E8677" t="s">
        <v>11</v>
      </c>
      <c r="F8677" t="s">
        <v>28</v>
      </c>
      <c r="G8677" t="s">
        <v>23</v>
      </c>
      <c r="H8677" s="1">
        <v>45579</v>
      </c>
      <c r="I8677" t="s">
        <v>33</v>
      </c>
      <c r="J8677">
        <v>86</v>
      </c>
      <c r="K8677">
        <v>10.5</v>
      </c>
      <c r="L8677">
        <v>154.88</v>
      </c>
      <c r="M8677">
        <v>109.6</v>
      </c>
      <c r="N8677" t="s">
        <v>50</v>
      </c>
      <c r="O8677">
        <v>4</v>
      </c>
      <c r="P8677" t="str" cm="1">
        <f t="array" ref="P8677">_xlfn.IFS(C8677&lt;25,"18-24", C8677&lt;=35,"25-35", C8677&lt;=50,"36-50",TRUE,"50+")</f>
        <v>50+</v>
      </c>
      <c r="Q8677" t="str">
        <f t="shared" si="945"/>
        <v>new</v>
      </c>
      <c r="R8677" t="str">
        <f t="shared" si="946"/>
        <v>low</v>
      </c>
      <c r="S8677" t="str">
        <f t="shared" si="947"/>
        <v>medium</v>
      </c>
      <c r="T8677" t="str">
        <f t="shared" si="948"/>
        <v>Oct</v>
      </c>
      <c r="U8677">
        <f t="shared" si="949"/>
        <v>2024</v>
      </c>
      <c r="V8677" t="str">
        <f t="shared" si="950"/>
        <v>10-15</v>
      </c>
      <c r="W8677" t="str">
        <f t="shared" si="951"/>
        <v>Slow</v>
      </c>
    </row>
    <row r="8678" spans="1:23" x14ac:dyDescent="0.3">
      <c r="A8678">
        <v>608677</v>
      </c>
      <c r="B8678">
        <v>36521</v>
      </c>
      <c r="C8678">
        <v>33</v>
      </c>
      <c r="D8678" t="s">
        <v>4</v>
      </c>
      <c r="E8678" t="s">
        <v>16</v>
      </c>
      <c r="F8678" t="s">
        <v>28</v>
      </c>
      <c r="G8678" t="s">
        <v>27</v>
      </c>
      <c r="H8678" s="1">
        <v>45079</v>
      </c>
      <c r="I8678" t="s">
        <v>34</v>
      </c>
      <c r="J8678">
        <v>89</v>
      </c>
      <c r="K8678">
        <v>9.1</v>
      </c>
      <c r="L8678">
        <v>1059.5899999999999</v>
      </c>
      <c r="M8678">
        <v>83.21</v>
      </c>
      <c r="N8678" t="s">
        <v>48</v>
      </c>
      <c r="O8678">
        <v>2</v>
      </c>
      <c r="P8678" t="str" cm="1">
        <f t="array" ref="P8678">_xlfn.IFS(C8678&lt;25,"18-24", C8678&lt;=35,"25-35", C8678&lt;=50,"36-50",TRUE,"50+")</f>
        <v>25-35</v>
      </c>
      <c r="Q8678" t="str">
        <f t="shared" si="945"/>
        <v>new</v>
      </c>
      <c r="R8678" t="str">
        <f t="shared" si="946"/>
        <v>high value</v>
      </c>
      <c r="S8678" t="str">
        <f t="shared" si="947"/>
        <v>Low</v>
      </c>
      <c r="T8678" t="str">
        <f t="shared" si="948"/>
        <v>Jun</v>
      </c>
      <c r="U8678">
        <f t="shared" si="949"/>
        <v>2023</v>
      </c>
      <c r="V8678" t="str">
        <f t="shared" si="950"/>
        <v>5-10</v>
      </c>
      <c r="W8678" t="str">
        <f t="shared" si="951"/>
        <v>Slow</v>
      </c>
    </row>
    <row r="8679" spans="1:23" x14ac:dyDescent="0.3">
      <c r="A8679">
        <v>608678</v>
      </c>
      <c r="B8679">
        <v>41803</v>
      </c>
      <c r="C8679">
        <v>46</v>
      </c>
      <c r="D8679" t="s">
        <v>4</v>
      </c>
      <c r="E8679" t="s">
        <v>13</v>
      </c>
      <c r="F8679" t="s">
        <v>28</v>
      </c>
      <c r="G8679" t="s">
        <v>31</v>
      </c>
      <c r="H8679" s="1">
        <v>45170</v>
      </c>
      <c r="I8679" t="s">
        <v>33</v>
      </c>
      <c r="J8679">
        <v>54</v>
      </c>
      <c r="K8679">
        <v>6.1</v>
      </c>
      <c r="L8679">
        <v>527.55999999999995</v>
      </c>
      <c r="M8679">
        <v>93.23</v>
      </c>
      <c r="N8679" t="s">
        <v>47</v>
      </c>
      <c r="O8679">
        <v>2</v>
      </c>
      <c r="P8679" t="str" cm="1">
        <f t="array" ref="P8679">_xlfn.IFS(C8679&lt;25,"18-24", C8679&lt;=35,"25-35", C8679&lt;=50,"36-50",TRUE,"50+")</f>
        <v>36-50</v>
      </c>
      <c r="Q8679" t="str">
        <f t="shared" si="945"/>
        <v>new</v>
      </c>
      <c r="R8679" t="str">
        <f t="shared" si="946"/>
        <v>high value</v>
      </c>
      <c r="S8679" t="str">
        <f t="shared" si="947"/>
        <v>Low</v>
      </c>
      <c r="T8679" t="str">
        <f t="shared" si="948"/>
        <v>Sep</v>
      </c>
      <c r="U8679">
        <f t="shared" si="949"/>
        <v>2023</v>
      </c>
      <c r="V8679" t="str">
        <f t="shared" si="950"/>
        <v>5-10</v>
      </c>
      <c r="W8679" t="str">
        <f t="shared" si="951"/>
        <v>Slow</v>
      </c>
    </row>
    <row r="8680" spans="1:23" x14ac:dyDescent="0.3">
      <c r="A8680">
        <v>608679</v>
      </c>
      <c r="B8680">
        <v>58346</v>
      </c>
      <c r="C8680">
        <v>28</v>
      </c>
      <c r="D8680" t="s">
        <v>7</v>
      </c>
      <c r="E8680" t="s">
        <v>5</v>
      </c>
      <c r="F8680" t="s">
        <v>19</v>
      </c>
      <c r="G8680" t="s">
        <v>23</v>
      </c>
      <c r="H8680" s="1">
        <v>44855</v>
      </c>
      <c r="I8680" t="s">
        <v>34</v>
      </c>
      <c r="J8680">
        <v>65</v>
      </c>
      <c r="K8680">
        <v>11.2</v>
      </c>
      <c r="L8680">
        <v>1213</v>
      </c>
      <c r="M8680">
        <v>111.14</v>
      </c>
      <c r="N8680" t="s">
        <v>49</v>
      </c>
      <c r="O8680">
        <v>2</v>
      </c>
      <c r="P8680" t="str" cm="1">
        <f t="array" ref="P8680">_xlfn.IFS(C8680&lt;25,"18-24", C8680&lt;=35,"25-35", C8680&lt;=50,"36-50",TRUE,"50+")</f>
        <v>25-35</v>
      </c>
      <c r="Q8680" t="str">
        <f t="shared" si="945"/>
        <v>new</v>
      </c>
      <c r="R8680" t="str">
        <f t="shared" si="946"/>
        <v>high value</v>
      </c>
      <c r="S8680" t="str">
        <f t="shared" si="947"/>
        <v>Low</v>
      </c>
      <c r="T8680" t="str">
        <f t="shared" si="948"/>
        <v>Oct</v>
      </c>
      <c r="U8680">
        <f t="shared" si="949"/>
        <v>2022</v>
      </c>
      <c r="V8680" t="str">
        <f t="shared" si="950"/>
        <v>10-15</v>
      </c>
      <c r="W8680" t="str">
        <f t="shared" si="951"/>
        <v>Slow</v>
      </c>
    </row>
    <row r="8681" spans="1:23" x14ac:dyDescent="0.3">
      <c r="A8681">
        <v>608680</v>
      </c>
      <c r="B8681">
        <v>10710</v>
      </c>
      <c r="C8681">
        <v>49</v>
      </c>
      <c r="D8681" t="s">
        <v>4</v>
      </c>
      <c r="E8681" t="s">
        <v>8</v>
      </c>
      <c r="F8681" t="s">
        <v>28</v>
      </c>
      <c r="G8681" t="s">
        <v>29</v>
      </c>
      <c r="H8681" s="1">
        <v>45215</v>
      </c>
      <c r="I8681" t="s">
        <v>33</v>
      </c>
      <c r="J8681">
        <v>31</v>
      </c>
      <c r="K8681">
        <v>11.9</v>
      </c>
      <c r="L8681">
        <v>644.34</v>
      </c>
      <c r="M8681">
        <v>116.46</v>
      </c>
      <c r="N8681" t="s">
        <v>47</v>
      </c>
      <c r="O8681">
        <v>5</v>
      </c>
      <c r="P8681" t="str" cm="1">
        <f t="array" ref="P8681">_xlfn.IFS(C8681&lt;25,"18-24", C8681&lt;=35,"25-35", C8681&lt;=50,"36-50",TRUE,"50+")</f>
        <v>36-50</v>
      </c>
      <c r="Q8681" t="str">
        <f t="shared" si="945"/>
        <v>new</v>
      </c>
      <c r="R8681" t="str">
        <f t="shared" si="946"/>
        <v>high value</v>
      </c>
      <c r="S8681" t="str">
        <f t="shared" si="947"/>
        <v>High</v>
      </c>
      <c r="T8681" t="str">
        <f t="shared" si="948"/>
        <v>Oct</v>
      </c>
      <c r="U8681">
        <f t="shared" si="949"/>
        <v>2023</v>
      </c>
      <c r="V8681" t="str">
        <f t="shared" si="950"/>
        <v>10-15</v>
      </c>
      <c r="W8681" t="str">
        <f t="shared" si="951"/>
        <v>Medium</v>
      </c>
    </row>
    <row r="8682" spans="1:23" x14ac:dyDescent="0.3">
      <c r="A8682">
        <v>608681</v>
      </c>
      <c r="B8682">
        <v>85946</v>
      </c>
      <c r="C8682">
        <v>64</v>
      </c>
      <c r="D8682" t="s">
        <v>4</v>
      </c>
      <c r="E8682" t="s">
        <v>11</v>
      </c>
      <c r="F8682" t="s">
        <v>30</v>
      </c>
      <c r="G8682" t="s">
        <v>31</v>
      </c>
      <c r="H8682" s="1">
        <v>45027</v>
      </c>
      <c r="I8682" t="s">
        <v>33</v>
      </c>
      <c r="J8682">
        <v>69</v>
      </c>
      <c r="K8682">
        <v>14.3</v>
      </c>
      <c r="L8682">
        <v>1249.56</v>
      </c>
      <c r="M8682">
        <v>50.29</v>
      </c>
      <c r="N8682" t="s">
        <v>50</v>
      </c>
      <c r="O8682">
        <v>5</v>
      </c>
      <c r="P8682" t="str" cm="1">
        <f t="array" ref="P8682">_xlfn.IFS(C8682&lt;25,"18-24", C8682&lt;=35,"25-35", C8682&lt;=50,"36-50",TRUE,"50+")</f>
        <v>50+</v>
      </c>
      <c r="Q8682" t="str">
        <f t="shared" si="945"/>
        <v>new</v>
      </c>
      <c r="R8682" t="str">
        <f t="shared" si="946"/>
        <v>high value</v>
      </c>
      <c r="S8682" t="str">
        <f t="shared" si="947"/>
        <v>High</v>
      </c>
      <c r="T8682" t="str">
        <f t="shared" si="948"/>
        <v>Apr</v>
      </c>
      <c r="U8682">
        <f t="shared" si="949"/>
        <v>2023</v>
      </c>
      <c r="V8682" t="str">
        <f t="shared" si="950"/>
        <v>10-15</v>
      </c>
      <c r="W8682" t="str">
        <f t="shared" si="951"/>
        <v>Slow</v>
      </c>
    </row>
    <row r="8683" spans="1:23" x14ac:dyDescent="0.3">
      <c r="A8683">
        <v>608682</v>
      </c>
      <c r="B8683">
        <v>45099</v>
      </c>
      <c r="C8683">
        <v>21</v>
      </c>
      <c r="D8683" t="s">
        <v>4</v>
      </c>
      <c r="E8683" t="s">
        <v>13</v>
      </c>
      <c r="F8683" t="s">
        <v>24</v>
      </c>
      <c r="G8683" t="s">
        <v>29</v>
      </c>
      <c r="H8683" s="1">
        <v>45072</v>
      </c>
      <c r="I8683" t="s">
        <v>34</v>
      </c>
      <c r="J8683">
        <v>38</v>
      </c>
      <c r="K8683">
        <v>12.5</v>
      </c>
      <c r="L8683">
        <v>465.83</v>
      </c>
      <c r="M8683">
        <v>49.17</v>
      </c>
      <c r="N8683" t="s">
        <v>48</v>
      </c>
      <c r="O8683">
        <v>4</v>
      </c>
      <c r="P8683" t="str" cm="1">
        <f t="array" ref="P8683">_xlfn.IFS(C8683&lt;25,"18-24", C8683&lt;=35,"25-35", C8683&lt;=50,"36-50",TRUE,"50+")</f>
        <v>18-24</v>
      </c>
      <c r="Q8683" t="str">
        <f t="shared" si="945"/>
        <v>new</v>
      </c>
      <c r="R8683" t="str">
        <f t="shared" si="946"/>
        <v>medium</v>
      </c>
      <c r="S8683" t="str">
        <f t="shared" si="947"/>
        <v>medium</v>
      </c>
      <c r="T8683" t="str">
        <f t="shared" si="948"/>
        <v>May</v>
      </c>
      <c r="U8683">
        <f t="shared" si="949"/>
        <v>2023</v>
      </c>
      <c r="V8683" t="str">
        <f t="shared" si="950"/>
        <v>10-15</v>
      </c>
      <c r="W8683" t="str">
        <f t="shared" si="951"/>
        <v>Medium</v>
      </c>
    </row>
    <row r="8684" spans="1:23" x14ac:dyDescent="0.3">
      <c r="A8684">
        <v>608683</v>
      </c>
      <c r="B8684">
        <v>80088</v>
      </c>
      <c r="C8684">
        <v>18</v>
      </c>
      <c r="D8684" t="s">
        <v>7</v>
      </c>
      <c r="E8684" t="s">
        <v>13</v>
      </c>
      <c r="F8684" t="s">
        <v>22</v>
      </c>
      <c r="G8684" t="s">
        <v>31</v>
      </c>
      <c r="H8684" s="1">
        <v>45199</v>
      </c>
      <c r="I8684" t="s">
        <v>34</v>
      </c>
      <c r="J8684">
        <v>61</v>
      </c>
      <c r="K8684">
        <v>14.8</v>
      </c>
      <c r="L8684">
        <v>599.47</v>
      </c>
      <c r="M8684">
        <v>63.29</v>
      </c>
      <c r="N8684" t="s">
        <v>48</v>
      </c>
      <c r="O8684">
        <v>1</v>
      </c>
      <c r="P8684" t="str" cm="1">
        <f t="array" ref="P8684">_xlfn.IFS(C8684&lt;25,"18-24", C8684&lt;=35,"25-35", C8684&lt;=50,"36-50",TRUE,"50+")</f>
        <v>18-24</v>
      </c>
      <c r="Q8684" t="str">
        <f t="shared" si="945"/>
        <v>new</v>
      </c>
      <c r="R8684" t="str">
        <f t="shared" si="946"/>
        <v>high value</v>
      </c>
      <c r="S8684" t="str">
        <f t="shared" si="947"/>
        <v>Low</v>
      </c>
      <c r="T8684" t="str">
        <f t="shared" si="948"/>
        <v>Sep</v>
      </c>
      <c r="U8684">
        <f t="shared" si="949"/>
        <v>2023</v>
      </c>
      <c r="V8684" t="str">
        <f t="shared" si="950"/>
        <v>10-15</v>
      </c>
      <c r="W8684" t="str">
        <f t="shared" si="951"/>
        <v>Slow</v>
      </c>
    </row>
    <row r="8685" spans="1:23" x14ac:dyDescent="0.3">
      <c r="A8685">
        <v>608684</v>
      </c>
      <c r="B8685">
        <v>46773</v>
      </c>
      <c r="C8685">
        <v>50</v>
      </c>
      <c r="D8685" t="s">
        <v>7</v>
      </c>
      <c r="E8685" t="s">
        <v>15</v>
      </c>
      <c r="F8685" t="s">
        <v>28</v>
      </c>
      <c r="G8685" t="s">
        <v>29</v>
      </c>
      <c r="H8685" s="1">
        <v>44900</v>
      </c>
      <c r="I8685" t="s">
        <v>33</v>
      </c>
      <c r="J8685">
        <v>30</v>
      </c>
      <c r="K8685">
        <v>12.5</v>
      </c>
      <c r="L8685">
        <v>705.78</v>
      </c>
      <c r="M8685">
        <v>64.81</v>
      </c>
      <c r="N8685" t="s">
        <v>48</v>
      </c>
      <c r="O8685">
        <v>4</v>
      </c>
      <c r="P8685" t="str" cm="1">
        <f t="array" ref="P8685">_xlfn.IFS(C8685&lt;25,"18-24", C8685&lt;=35,"25-35", C8685&lt;=50,"36-50",TRUE,"50+")</f>
        <v>36-50</v>
      </c>
      <c r="Q8685" t="str">
        <f t="shared" si="945"/>
        <v>new</v>
      </c>
      <c r="R8685" t="str">
        <f t="shared" si="946"/>
        <v>high value</v>
      </c>
      <c r="S8685" t="str">
        <f t="shared" si="947"/>
        <v>medium</v>
      </c>
      <c r="T8685" t="str">
        <f t="shared" si="948"/>
        <v>Dec</v>
      </c>
      <c r="U8685">
        <f t="shared" si="949"/>
        <v>2022</v>
      </c>
      <c r="V8685" t="str">
        <f t="shared" si="950"/>
        <v>10-15</v>
      </c>
      <c r="W8685" t="str">
        <f t="shared" si="951"/>
        <v>Fast</v>
      </c>
    </row>
    <row r="8686" spans="1:23" x14ac:dyDescent="0.3">
      <c r="A8686">
        <v>608685</v>
      </c>
      <c r="B8686">
        <v>85899</v>
      </c>
      <c r="C8686">
        <v>40</v>
      </c>
      <c r="D8686" t="s">
        <v>4</v>
      </c>
      <c r="E8686" t="s">
        <v>13</v>
      </c>
      <c r="F8686" t="s">
        <v>22</v>
      </c>
      <c r="G8686" t="s">
        <v>23</v>
      </c>
      <c r="H8686" s="1">
        <v>45156</v>
      </c>
      <c r="I8686" t="s">
        <v>34</v>
      </c>
      <c r="J8686">
        <v>32</v>
      </c>
      <c r="K8686">
        <v>13</v>
      </c>
      <c r="L8686">
        <v>410.45</v>
      </c>
      <c r="M8686">
        <v>40.11</v>
      </c>
      <c r="N8686" t="s">
        <v>49</v>
      </c>
      <c r="O8686">
        <v>5</v>
      </c>
      <c r="P8686" t="str" cm="1">
        <f t="array" ref="P8686">_xlfn.IFS(C8686&lt;25,"18-24", C8686&lt;=35,"25-35", C8686&lt;=50,"36-50",TRUE,"50+")</f>
        <v>36-50</v>
      </c>
      <c r="Q8686" t="str">
        <f t="shared" si="945"/>
        <v>new</v>
      </c>
      <c r="R8686" t="str">
        <f t="shared" si="946"/>
        <v>medium</v>
      </c>
      <c r="S8686" t="str">
        <f t="shared" si="947"/>
        <v>High</v>
      </c>
      <c r="T8686" t="str">
        <f t="shared" si="948"/>
        <v>Aug</v>
      </c>
      <c r="U8686">
        <f t="shared" si="949"/>
        <v>2023</v>
      </c>
      <c r="V8686" t="str">
        <f t="shared" si="950"/>
        <v>10-15</v>
      </c>
      <c r="W8686" t="str">
        <f t="shared" si="951"/>
        <v>Medium</v>
      </c>
    </row>
    <row r="8687" spans="1:23" x14ac:dyDescent="0.3">
      <c r="A8687">
        <v>608686</v>
      </c>
      <c r="B8687">
        <v>73287</v>
      </c>
      <c r="C8687">
        <v>34</v>
      </c>
      <c r="D8687" t="s">
        <v>7</v>
      </c>
      <c r="E8687" t="s">
        <v>15</v>
      </c>
      <c r="F8687" t="s">
        <v>26</v>
      </c>
      <c r="G8687" t="s">
        <v>21</v>
      </c>
      <c r="H8687" s="1">
        <v>45417</v>
      </c>
      <c r="I8687" t="s">
        <v>34</v>
      </c>
      <c r="J8687">
        <v>61</v>
      </c>
      <c r="K8687">
        <v>9.1999999999999993</v>
      </c>
      <c r="L8687">
        <v>810.38</v>
      </c>
      <c r="M8687">
        <v>44.26</v>
      </c>
      <c r="N8687" t="s">
        <v>48</v>
      </c>
      <c r="O8687">
        <v>1</v>
      </c>
      <c r="P8687" t="str" cm="1">
        <f t="array" ref="P8687">_xlfn.IFS(C8687&lt;25,"18-24", C8687&lt;=35,"25-35", C8687&lt;=50,"36-50",TRUE,"50+")</f>
        <v>25-35</v>
      </c>
      <c r="Q8687" t="str">
        <f t="shared" si="945"/>
        <v>new</v>
      </c>
      <c r="R8687" t="str">
        <f t="shared" si="946"/>
        <v>high value</v>
      </c>
      <c r="S8687" t="str">
        <f t="shared" si="947"/>
        <v>Low</v>
      </c>
      <c r="T8687" t="str">
        <f t="shared" si="948"/>
        <v>May</v>
      </c>
      <c r="U8687">
        <f t="shared" si="949"/>
        <v>2024</v>
      </c>
      <c r="V8687" t="str">
        <f t="shared" si="950"/>
        <v>5-10</v>
      </c>
      <c r="W8687" t="str">
        <f t="shared" si="951"/>
        <v>Slow</v>
      </c>
    </row>
    <row r="8688" spans="1:23" x14ac:dyDescent="0.3">
      <c r="A8688">
        <v>608687</v>
      </c>
      <c r="B8688">
        <v>83233</v>
      </c>
      <c r="C8688">
        <v>51</v>
      </c>
      <c r="D8688" t="s">
        <v>4</v>
      </c>
      <c r="E8688" t="s">
        <v>13</v>
      </c>
      <c r="F8688" t="s">
        <v>28</v>
      </c>
      <c r="G8688" t="s">
        <v>31</v>
      </c>
      <c r="H8688" s="1">
        <v>44788</v>
      </c>
      <c r="I8688" t="s">
        <v>33</v>
      </c>
      <c r="J8688">
        <v>45</v>
      </c>
      <c r="K8688">
        <v>14.9</v>
      </c>
      <c r="L8688">
        <v>1085.01</v>
      </c>
      <c r="M8688">
        <v>53.37</v>
      </c>
      <c r="N8688" t="s">
        <v>47</v>
      </c>
      <c r="O8688">
        <v>1</v>
      </c>
      <c r="P8688" t="str" cm="1">
        <f t="array" ref="P8688">_xlfn.IFS(C8688&lt;25,"18-24", C8688&lt;=35,"25-35", C8688&lt;=50,"36-50",TRUE,"50+")</f>
        <v>50+</v>
      </c>
      <c r="Q8688" t="str">
        <f t="shared" si="945"/>
        <v>new</v>
      </c>
      <c r="R8688" t="str">
        <f t="shared" si="946"/>
        <v>high value</v>
      </c>
      <c r="S8688" t="str">
        <f t="shared" si="947"/>
        <v>Low</v>
      </c>
      <c r="T8688" t="str">
        <f t="shared" si="948"/>
        <v>Aug</v>
      </c>
      <c r="U8688">
        <f t="shared" si="949"/>
        <v>2022</v>
      </c>
      <c r="V8688" t="str">
        <f t="shared" si="950"/>
        <v>10-15</v>
      </c>
      <c r="W8688" t="str">
        <f t="shared" si="951"/>
        <v>Medium</v>
      </c>
    </row>
    <row r="8689" spans="1:23" x14ac:dyDescent="0.3">
      <c r="A8689">
        <v>608688</v>
      </c>
      <c r="B8689">
        <v>20315</v>
      </c>
      <c r="C8689">
        <v>19</v>
      </c>
      <c r="D8689" t="s">
        <v>4</v>
      </c>
      <c r="E8689" t="s">
        <v>13</v>
      </c>
      <c r="F8689" t="s">
        <v>28</v>
      </c>
      <c r="G8689" t="s">
        <v>25</v>
      </c>
      <c r="H8689" s="1">
        <v>45234</v>
      </c>
      <c r="I8689" t="s">
        <v>34</v>
      </c>
      <c r="J8689">
        <v>40</v>
      </c>
      <c r="K8689">
        <v>6.9</v>
      </c>
      <c r="L8689">
        <v>1200.3599999999999</v>
      </c>
      <c r="M8689">
        <v>90.25</v>
      </c>
      <c r="N8689" t="s">
        <v>48</v>
      </c>
      <c r="O8689">
        <v>4</v>
      </c>
      <c r="P8689" t="str" cm="1">
        <f t="array" ref="P8689">_xlfn.IFS(C8689&lt;25,"18-24", C8689&lt;=35,"25-35", C8689&lt;=50,"36-50",TRUE,"50+")</f>
        <v>18-24</v>
      </c>
      <c r="Q8689" t="str">
        <f t="shared" si="945"/>
        <v>new</v>
      </c>
      <c r="R8689" t="str">
        <f t="shared" si="946"/>
        <v>high value</v>
      </c>
      <c r="S8689" t="str">
        <f t="shared" si="947"/>
        <v>medium</v>
      </c>
      <c r="T8689" t="str">
        <f t="shared" si="948"/>
        <v>Nov</v>
      </c>
      <c r="U8689">
        <f t="shared" si="949"/>
        <v>2023</v>
      </c>
      <c r="V8689" t="str">
        <f t="shared" si="950"/>
        <v>5-10</v>
      </c>
      <c r="W8689" t="str">
        <f t="shared" si="951"/>
        <v>Medium</v>
      </c>
    </row>
    <row r="8690" spans="1:23" x14ac:dyDescent="0.3">
      <c r="A8690">
        <v>608689</v>
      </c>
      <c r="B8690">
        <v>15321</v>
      </c>
      <c r="C8690">
        <v>61</v>
      </c>
      <c r="D8690" t="s">
        <v>4</v>
      </c>
      <c r="E8690" t="s">
        <v>5</v>
      </c>
      <c r="F8690" t="s">
        <v>18</v>
      </c>
      <c r="G8690" t="s">
        <v>25</v>
      </c>
      <c r="H8690" s="1">
        <v>45509</v>
      </c>
      <c r="I8690" t="s">
        <v>33</v>
      </c>
      <c r="J8690">
        <v>22</v>
      </c>
      <c r="K8690">
        <v>11.5</v>
      </c>
      <c r="L8690">
        <v>1066.3800000000001</v>
      </c>
      <c r="M8690">
        <v>114.71</v>
      </c>
      <c r="N8690" t="s">
        <v>50</v>
      </c>
      <c r="O8690">
        <v>1</v>
      </c>
      <c r="P8690" t="str" cm="1">
        <f t="array" ref="P8690">_xlfn.IFS(C8690&lt;25,"18-24", C8690&lt;=35,"25-35", C8690&lt;=50,"36-50",TRUE,"50+")</f>
        <v>50+</v>
      </c>
      <c r="Q8690" t="str">
        <f t="shared" si="945"/>
        <v>new</v>
      </c>
      <c r="R8690" t="str">
        <f t="shared" si="946"/>
        <v>high value</v>
      </c>
      <c r="S8690" t="str">
        <f t="shared" si="947"/>
        <v>Low</v>
      </c>
      <c r="T8690" t="str">
        <f t="shared" si="948"/>
        <v>Aug</v>
      </c>
      <c r="U8690">
        <f t="shared" si="949"/>
        <v>2024</v>
      </c>
      <c r="V8690" t="str">
        <f t="shared" si="950"/>
        <v>10-15</v>
      </c>
      <c r="W8690" t="str">
        <f t="shared" si="951"/>
        <v>Fast</v>
      </c>
    </row>
    <row r="8691" spans="1:23" x14ac:dyDescent="0.3">
      <c r="A8691">
        <v>608690</v>
      </c>
      <c r="B8691">
        <v>45681</v>
      </c>
      <c r="C8691">
        <v>50</v>
      </c>
      <c r="D8691" t="s">
        <v>4</v>
      </c>
      <c r="E8691" t="s">
        <v>15</v>
      </c>
      <c r="F8691" t="s">
        <v>19</v>
      </c>
      <c r="G8691" t="s">
        <v>27</v>
      </c>
      <c r="H8691" s="1">
        <v>45513</v>
      </c>
      <c r="I8691" t="s">
        <v>33</v>
      </c>
      <c r="J8691">
        <v>82</v>
      </c>
      <c r="K8691">
        <v>11.1</v>
      </c>
      <c r="L8691">
        <v>1216.4000000000001</v>
      </c>
      <c r="M8691">
        <v>100.37</v>
      </c>
      <c r="N8691" t="s">
        <v>50</v>
      </c>
      <c r="O8691">
        <v>2</v>
      </c>
      <c r="P8691" t="str" cm="1">
        <f t="array" ref="P8691">_xlfn.IFS(C8691&lt;25,"18-24", C8691&lt;=35,"25-35", C8691&lt;=50,"36-50",TRUE,"50+")</f>
        <v>36-50</v>
      </c>
      <c r="Q8691" t="str">
        <f t="shared" si="945"/>
        <v>new</v>
      </c>
      <c r="R8691" t="str">
        <f t="shared" si="946"/>
        <v>high value</v>
      </c>
      <c r="S8691" t="str">
        <f t="shared" si="947"/>
        <v>Low</v>
      </c>
      <c r="T8691" t="str">
        <f t="shared" si="948"/>
        <v>Aug</v>
      </c>
      <c r="U8691">
        <f t="shared" si="949"/>
        <v>2024</v>
      </c>
      <c r="V8691" t="str">
        <f t="shared" si="950"/>
        <v>10-15</v>
      </c>
      <c r="W8691" t="str">
        <f t="shared" si="951"/>
        <v>Slow</v>
      </c>
    </row>
    <row r="8692" spans="1:23" x14ac:dyDescent="0.3">
      <c r="A8692">
        <v>608691</v>
      </c>
      <c r="B8692">
        <v>41383</v>
      </c>
      <c r="C8692">
        <v>51</v>
      </c>
      <c r="D8692" t="s">
        <v>7</v>
      </c>
      <c r="E8692" t="s">
        <v>13</v>
      </c>
      <c r="F8692" t="s">
        <v>30</v>
      </c>
      <c r="G8692" t="s">
        <v>25</v>
      </c>
      <c r="H8692" s="1">
        <v>45169</v>
      </c>
      <c r="I8692" t="s">
        <v>33</v>
      </c>
      <c r="J8692">
        <v>29</v>
      </c>
      <c r="K8692">
        <v>7</v>
      </c>
      <c r="L8692">
        <v>433.36</v>
      </c>
      <c r="M8692">
        <v>70.930000000000007</v>
      </c>
      <c r="N8692" t="s">
        <v>48</v>
      </c>
      <c r="O8692">
        <v>2</v>
      </c>
      <c r="P8692" t="str" cm="1">
        <f t="array" ref="P8692">_xlfn.IFS(C8692&lt;25,"18-24", C8692&lt;=35,"25-35", C8692&lt;=50,"36-50",TRUE,"50+")</f>
        <v>50+</v>
      </c>
      <c r="Q8692" t="str">
        <f t="shared" si="945"/>
        <v>new</v>
      </c>
      <c r="R8692" t="str">
        <f t="shared" si="946"/>
        <v>medium</v>
      </c>
      <c r="S8692" t="str">
        <f t="shared" si="947"/>
        <v>Low</v>
      </c>
      <c r="T8692" t="str">
        <f t="shared" si="948"/>
        <v>Aug</v>
      </c>
      <c r="U8692">
        <f t="shared" si="949"/>
        <v>2023</v>
      </c>
      <c r="V8692" t="str">
        <f t="shared" si="950"/>
        <v>5-10</v>
      </c>
      <c r="W8692" t="str">
        <f t="shared" si="951"/>
        <v>Fast</v>
      </c>
    </row>
    <row r="8693" spans="1:23" x14ac:dyDescent="0.3">
      <c r="A8693">
        <v>608692</v>
      </c>
      <c r="B8693">
        <v>65711</v>
      </c>
      <c r="C8693">
        <v>57</v>
      </c>
      <c r="D8693" t="s">
        <v>4</v>
      </c>
      <c r="E8693" t="s">
        <v>11</v>
      </c>
      <c r="F8693" t="s">
        <v>19</v>
      </c>
      <c r="G8693" t="s">
        <v>31</v>
      </c>
      <c r="H8693" s="1">
        <v>44588</v>
      </c>
      <c r="I8693" t="s">
        <v>33</v>
      </c>
      <c r="J8693">
        <v>43</v>
      </c>
      <c r="K8693">
        <v>1.8</v>
      </c>
      <c r="L8693">
        <v>232.07</v>
      </c>
      <c r="M8693">
        <v>61.44</v>
      </c>
      <c r="N8693" t="s">
        <v>50</v>
      </c>
      <c r="O8693">
        <v>5</v>
      </c>
      <c r="P8693" t="str" cm="1">
        <f t="array" ref="P8693">_xlfn.IFS(C8693&lt;25,"18-24", C8693&lt;=35,"25-35", C8693&lt;=50,"36-50",TRUE,"50+")</f>
        <v>50+</v>
      </c>
      <c r="Q8693" t="str">
        <f t="shared" si="945"/>
        <v>new</v>
      </c>
      <c r="R8693" t="str">
        <f t="shared" si="946"/>
        <v>low</v>
      </c>
      <c r="S8693" t="str">
        <f t="shared" si="947"/>
        <v>High</v>
      </c>
      <c r="T8693" t="str">
        <f t="shared" si="948"/>
        <v>Jan</v>
      </c>
      <c r="U8693">
        <f t="shared" si="949"/>
        <v>2022</v>
      </c>
      <c r="V8693" t="str">
        <f t="shared" si="950"/>
        <v>0-5</v>
      </c>
      <c r="W8693" t="str">
        <f t="shared" si="951"/>
        <v>Medium</v>
      </c>
    </row>
    <row r="8694" spans="1:23" x14ac:dyDescent="0.3">
      <c r="A8694">
        <v>608693</v>
      </c>
      <c r="B8694">
        <v>57171</v>
      </c>
      <c r="C8694">
        <v>35</v>
      </c>
      <c r="D8694" t="s">
        <v>4</v>
      </c>
      <c r="E8694" t="s">
        <v>8</v>
      </c>
      <c r="F8694" t="s">
        <v>18</v>
      </c>
      <c r="G8694" t="s">
        <v>25</v>
      </c>
      <c r="H8694" s="1">
        <v>45390</v>
      </c>
      <c r="I8694" t="s">
        <v>33</v>
      </c>
      <c r="J8694">
        <v>41</v>
      </c>
      <c r="K8694">
        <v>12.7</v>
      </c>
      <c r="L8694">
        <v>566.41999999999996</v>
      </c>
      <c r="M8694">
        <v>118.4</v>
      </c>
      <c r="N8694" t="s">
        <v>49</v>
      </c>
      <c r="O8694">
        <v>2</v>
      </c>
      <c r="P8694" t="str" cm="1">
        <f t="array" ref="P8694">_xlfn.IFS(C8694&lt;25,"18-24", C8694&lt;=35,"25-35", C8694&lt;=50,"36-50",TRUE,"50+")</f>
        <v>25-35</v>
      </c>
      <c r="Q8694" t="str">
        <f t="shared" si="945"/>
        <v>new</v>
      </c>
      <c r="R8694" t="str">
        <f t="shared" si="946"/>
        <v>high value</v>
      </c>
      <c r="S8694" t="str">
        <f t="shared" si="947"/>
        <v>Low</v>
      </c>
      <c r="T8694" t="str">
        <f t="shared" si="948"/>
        <v>Apr</v>
      </c>
      <c r="U8694">
        <f t="shared" si="949"/>
        <v>2024</v>
      </c>
      <c r="V8694" t="str">
        <f t="shared" si="950"/>
        <v>10-15</v>
      </c>
      <c r="W8694" t="str">
        <f t="shared" si="951"/>
        <v>Medium</v>
      </c>
    </row>
    <row r="8695" spans="1:23" x14ac:dyDescent="0.3">
      <c r="A8695">
        <v>608694</v>
      </c>
      <c r="B8695">
        <v>56748</v>
      </c>
      <c r="C8695">
        <v>22</v>
      </c>
      <c r="D8695" t="s">
        <v>4</v>
      </c>
      <c r="E8695" t="s">
        <v>13</v>
      </c>
      <c r="F8695" t="s">
        <v>19</v>
      </c>
      <c r="G8695" t="s">
        <v>31</v>
      </c>
      <c r="H8695" s="1">
        <v>44627</v>
      </c>
      <c r="I8695" t="s">
        <v>33</v>
      </c>
      <c r="J8695">
        <v>75</v>
      </c>
      <c r="K8695">
        <v>8.1</v>
      </c>
      <c r="L8695">
        <v>777.72</v>
      </c>
      <c r="M8695">
        <v>119.43</v>
      </c>
      <c r="N8695" t="s">
        <v>50</v>
      </c>
      <c r="O8695">
        <v>2</v>
      </c>
      <c r="P8695" t="str" cm="1">
        <f t="array" ref="P8695">_xlfn.IFS(C8695&lt;25,"18-24", C8695&lt;=35,"25-35", C8695&lt;=50,"36-50",TRUE,"50+")</f>
        <v>18-24</v>
      </c>
      <c r="Q8695" t="str">
        <f t="shared" si="945"/>
        <v>new</v>
      </c>
      <c r="R8695" t="str">
        <f t="shared" si="946"/>
        <v>high value</v>
      </c>
      <c r="S8695" t="str">
        <f t="shared" si="947"/>
        <v>Low</v>
      </c>
      <c r="T8695" t="str">
        <f t="shared" si="948"/>
        <v>Mar</v>
      </c>
      <c r="U8695">
        <f t="shared" si="949"/>
        <v>2022</v>
      </c>
      <c r="V8695" t="str">
        <f t="shared" si="950"/>
        <v>5-10</v>
      </c>
      <c r="W8695" t="str">
        <f t="shared" si="951"/>
        <v>Slow</v>
      </c>
    </row>
    <row r="8696" spans="1:23" x14ac:dyDescent="0.3">
      <c r="A8696">
        <v>608695</v>
      </c>
      <c r="B8696">
        <v>48125</v>
      </c>
      <c r="C8696">
        <v>40</v>
      </c>
      <c r="D8696" t="s">
        <v>7</v>
      </c>
      <c r="E8696" t="s">
        <v>15</v>
      </c>
      <c r="F8696" t="s">
        <v>28</v>
      </c>
      <c r="G8696" t="s">
        <v>31</v>
      </c>
      <c r="H8696" s="1">
        <v>44638</v>
      </c>
      <c r="I8696" t="s">
        <v>33</v>
      </c>
      <c r="J8696">
        <v>79</v>
      </c>
      <c r="K8696">
        <v>5.0999999999999996</v>
      </c>
      <c r="L8696">
        <v>520.01</v>
      </c>
      <c r="M8696">
        <v>70.75</v>
      </c>
      <c r="N8696" t="s">
        <v>49</v>
      </c>
      <c r="O8696">
        <v>1</v>
      </c>
      <c r="P8696" t="str" cm="1">
        <f t="array" ref="P8696">_xlfn.IFS(C8696&lt;25,"18-24", C8696&lt;=35,"25-35", C8696&lt;=50,"36-50",TRUE,"50+")</f>
        <v>36-50</v>
      </c>
      <c r="Q8696" t="str">
        <f t="shared" si="945"/>
        <v>new</v>
      </c>
      <c r="R8696" t="str">
        <f t="shared" si="946"/>
        <v>high value</v>
      </c>
      <c r="S8696" t="str">
        <f t="shared" si="947"/>
        <v>Low</v>
      </c>
      <c r="T8696" t="str">
        <f t="shared" si="948"/>
        <v>Mar</v>
      </c>
      <c r="U8696">
        <f t="shared" si="949"/>
        <v>2022</v>
      </c>
      <c r="V8696" t="str">
        <f t="shared" si="950"/>
        <v>5-10</v>
      </c>
      <c r="W8696" t="str">
        <f t="shared" si="951"/>
        <v>Slow</v>
      </c>
    </row>
    <row r="8697" spans="1:23" x14ac:dyDescent="0.3">
      <c r="A8697">
        <v>608696</v>
      </c>
      <c r="B8697">
        <v>88762</v>
      </c>
      <c r="C8697">
        <v>34</v>
      </c>
      <c r="D8697" t="s">
        <v>4</v>
      </c>
      <c r="E8697" t="s">
        <v>15</v>
      </c>
      <c r="F8697" t="s">
        <v>26</v>
      </c>
      <c r="G8697" t="s">
        <v>27</v>
      </c>
      <c r="H8697" s="1">
        <v>45207</v>
      </c>
      <c r="I8697" t="s">
        <v>33</v>
      </c>
      <c r="J8697">
        <v>61</v>
      </c>
      <c r="K8697">
        <v>3.7</v>
      </c>
      <c r="L8697">
        <v>574.97</v>
      </c>
      <c r="M8697">
        <v>111.4</v>
      </c>
      <c r="N8697" t="s">
        <v>47</v>
      </c>
      <c r="O8697">
        <v>2</v>
      </c>
      <c r="P8697" t="str" cm="1">
        <f t="array" ref="P8697">_xlfn.IFS(C8697&lt;25,"18-24", C8697&lt;=35,"25-35", C8697&lt;=50,"36-50",TRUE,"50+")</f>
        <v>25-35</v>
      </c>
      <c r="Q8697" t="str">
        <f t="shared" si="945"/>
        <v>new</v>
      </c>
      <c r="R8697" t="str">
        <f t="shared" si="946"/>
        <v>high value</v>
      </c>
      <c r="S8697" t="str">
        <f t="shared" si="947"/>
        <v>Low</v>
      </c>
      <c r="T8697" t="str">
        <f t="shared" si="948"/>
        <v>Oct</v>
      </c>
      <c r="U8697">
        <f t="shared" si="949"/>
        <v>2023</v>
      </c>
      <c r="V8697" t="str">
        <f t="shared" si="950"/>
        <v>0-5</v>
      </c>
      <c r="W8697" t="str">
        <f t="shared" si="951"/>
        <v>Slow</v>
      </c>
    </row>
    <row r="8698" spans="1:23" x14ac:dyDescent="0.3">
      <c r="A8698">
        <v>608697</v>
      </c>
      <c r="B8698">
        <v>81098</v>
      </c>
      <c r="C8698">
        <v>24</v>
      </c>
      <c r="D8698" t="s">
        <v>4</v>
      </c>
      <c r="E8698" t="s">
        <v>8</v>
      </c>
      <c r="F8698" t="s">
        <v>30</v>
      </c>
      <c r="G8698" t="s">
        <v>21</v>
      </c>
      <c r="H8698" s="1">
        <v>44937</v>
      </c>
      <c r="I8698" t="s">
        <v>34</v>
      </c>
      <c r="J8698">
        <v>34</v>
      </c>
      <c r="K8698">
        <v>7.3</v>
      </c>
      <c r="L8698">
        <v>1394.93</v>
      </c>
      <c r="M8698">
        <v>103.12</v>
      </c>
      <c r="N8698" t="s">
        <v>50</v>
      </c>
      <c r="O8698">
        <v>2</v>
      </c>
      <c r="P8698" t="str" cm="1">
        <f t="array" ref="P8698">_xlfn.IFS(C8698&lt;25,"18-24", C8698&lt;=35,"25-35", C8698&lt;=50,"36-50",TRUE,"50+")</f>
        <v>18-24</v>
      </c>
      <c r="Q8698" t="str">
        <f t="shared" si="945"/>
        <v>new</v>
      </c>
      <c r="R8698" t="str">
        <f t="shared" si="946"/>
        <v>high value</v>
      </c>
      <c r="S8698" t="str">
        <f t="shared" si="947"/>
        <v>Low</v>
      </c>
      <c r="T8698" t="str">
        <f t="shared" si="948"/>
        <v>Jan</v>
      </c>
      <c r="U8698">
        <f t="shared" si="949"/>
        <v>2023</v>
      </c>
      <c r="V8698" t="str">
        <f t="shared" si="950"/>
        <v>5-10</v>
      </c>
      <c r="W8698" t="str">
        <f t="shared" si="951"/>
        <v>Medium</v>
      </c>
    </row>
    <row r="8699" spans="1:23" x14ac:dyDescent="0.3">
      <c r="A8699">
        <v>608698</v>
      </c>
      <c r="B8699">
        <v>71209</v>
      </c>
      <c r="C8699">
        <v>57</v>
      </c>
      <c r="D8699" t="s">
        <v>4</v>
      </c>
      <c r="E8699" t="s">
        <v>8</v>
      </c>
      <c r="F8699" t="s">
        <v>30</v>
      </c>
      <c r="G8699" t="s">
        <v>29</v>
      </c>
      <c r="H8699" s="1">
        <v>45426</v>
      </c>
      <c r="I8699" t="s">
        <v>33</v>
      </c>
      <c r="J8699">
        <v>41</v>
      </c>
      <c r="K8699">
        <v>13.8</v>
      </c>
      <c r="L8699">
        <v>699.92</v>
      </c>
      <c r="M8699">
        <v>75.2</v>
      </c>
      <c r="N8699" t="s">
        <v>49</v>
      </c>
      <c r="O8699">
        <v>3</v>
      </c>
      <c r="P8699" t="str" cm="1">
        <f t="array" ref="P8699">_xlfn.IFS(C8699&lt;25,"18-24", C8699&lt;=35,"25-35", C8699&lt;=50,"36-50",TRUE,"50+")</f>
        <v>50+</v>
      </c>
      <c r="Q8699" t="str">
        <f t="shared" si="945"/>
        <v>new</v>
      </c>
      <c r="R8699" t="str">
        <f t="shared" si="946"/>
        <v>high value</v>
      </c>
      <c r="S8699" t="str">
        <f t="shared" si="947"/>
        <v>medium</v>
      </c>
      <c r="T8699" t="str">
        <f t="shared" si="948"/>
        <v>May</v>
      </c>
      <c r="U8699">
        <f t="shared" si="949"/>
        <v>2024</v>
      </c>
      <c r="V8699" t="str">
        <f t="shared" si="950"/>
        <v>10-15</v>
      </c>
      <c r="W8699" t="str">
        <f t="shared" si="951"/>
        <v>Medium</v>
      </c>
    </row>
    <row r="8700" spans="1:23" x14ac:dyDescent="0.3">
      <c r="A8700">
        <v>608699</v>
      </c>
      <c r="B8700">
        <v>14027</v>
      </c>
      <c r="C8700">
        <v>40</v>
      </c>
      <c r="D8700" t="s">
        <v>7</v>
      </c>
      <c r="E8700" t="s">
        <v>8</v>
      </c>
      <c r="F8700" t="s">
        <v>26</v>
      </c>
      <c r="G8700" t="s">
        <v>21</v>
      </c>
      <c r="H8700" s="1">
        <v>45258</v>
      </c>
      <c r="I8700" t="s">
        <v>33</v>
      </c>
      <c r="J8700">
        <v>64</v>
      </c>
      <c r="K8700">
        <v>13.1</v>
      </c>
      <c r="L8700">
        <v>995.92</v>
      </c>
      <c r="M8700">
        <v>105.51</v>
      </c>
      <c r="N8700" t="s">
        <v>50</v>
      </c>
      <c r="O8700">
        <v>4</v>
      </c>
      <c r="P8700" t="str" cm="1">
        <f t="array" ref="P8700">_xlfn.IFS(C8700&lt;25,"18-24", C8700&lt;=35,"25-35", C8700&lt;=50,"36-50",TRUE,"50+")</f>
        <v>36-50</v>
      </c>
      <c r="Q8700" t="str">
        <f t="shared" si="945"/>
        <v>new</v>
      </c>
      <c r="R8700" t="str">
        <f t="shared" si="946"/>
        <v>high value</v>
      </c>
      <c r="S8700" t="str">
        <f t="shared" si="947"/>
        <v>medium</v>
      </c>
      <c r="T8700" t="str">
        <f t="shared" si="948"/>
        <v>Nov</v>
      </c>
      <c r="U8700">
        <f t="shared" si="949"/>
        <v>2023</v>
      </c>
      <c r="V8700" t="str">
        <f t="shared" si="950"/>
        <v>10-15</v>
      </c>
      <c r="W8700" t="str">
        <f t="shared" si="951"/>
        <v>Slow</v>
      </c>
    </row>
    <row r="8701" spans="1:23" x14ac:dyDescent="0.3">
      <c r="A8701">
        <v>608700</v>
      </c>
      <c r="B8701">
        <v>55881</v>
      </c>
      <c r="C8701">
        <v>52</v>
      </c>
      <c r="D8701" t="s">
        <v>7</v>
      </c>
      <c r="E8701" t="s">
        <v>5</v>
      </c>
      <c r="F8701" t="s">
        <v>30</v>
      </c>
      <c r="G8701" t="s">
        <v>21</v>
      </c>
      <c r="H8701" s="1">
        <v>45537</v>
      </c>
      <c r="I8701" t="s">
        <v>33</v>
      </c>
      <c r="J8701">
        <v>56</v>
      </c>
      <c r="K8701">
        <v>3.2</v>
      </c>
      <c r="L8701">
        <v>1411.33</v>
      </c>
      <c r="M8701">
        <v>85.99</v>
      </c>
      <c r="N8701" t="s">
        <v>49</v>
      </c>
      <c r="O8701">
        <v>5</v>
      </c>
      <c r="P8701" t="str" cm="1">
        <f t="array" ref="P8701">_xlfn.IFS(C8701&lt;25,"18-24", C8701&lt;=35,"25-35", C8701&lt;=50,"36-50",TRUE,"50+")</f>
        <v>50+</v>
      </c>
      <c r="Q8701" t="str">
        <f t="shared" si="945"/>
        <v>new</v>
      </c>
      <c r="R8701" t="str">
        <f t="shared" si="946"/>
        <v>high value</v>
      </c>
      <c r="S8701" t="str">
        <f t="shared" si="947"/>
        <v>High</v>
      </c>
      <c r="T8701" t="str">
        <f t="shared" si="948"/>
        <v>Sep</v>
      </c>
      <c r="U8701">
        <f t="shared" si="949"/>
        <v>2024</v>
      </c>
      <c r="V8701" t="str">
        <f t="shared" si="950"/>
        <v>0-5</v>
      </c>
      <c r="W8701" t="str">
        <f t="shared" si="951"/>
        <v>Slow</v>
      </c>
    </row>
    <row r="8702" spans="1:23" x14ac:dyDescent="0.3">
      <c r="A8702">
        <v>608701</v>
      </c>
      <c r="B8702">
        <v>35791</v>
      </c>
      <c r="C8702">
        <v>45</v>
      </c>
      <c r="D8702" t="s">
        <v>4</v>
      </c>
      <c r="E8702" t="s">
        <v>8</v>
      </c>
      <c r="F8702" t="s">
        <v>24</v>
      </c>
      <c r="G8702" t="s">
        <v>25</v>
      </c>
      <c r="H8702" s="1">
        <v>45602</v>
      </c>
      <c r="I8702" t="s">
        <v>34</v>
      </c>
      <c r="J8702">
        <v>58</v>
      </c>
      <c r="K8702">
        <v>13</v>
      </c>
      <c r="L8702">
        <v>812.47</v>
      </c>
      <c r="M8702">
        <v>77</v>
      </c>
      <c r="N8702" t="s">
        <v>48</v>
      </c>
      <c r="O8702">
        <v>3</v>
      </c>
      <c r="P8702" t="str" cm="1">
        <f t="array" ref="P8702">_xlfn.IFS(C8702&lt;25,"18-24", C8702&lt;=35,"25-35", C8702&lt;=50,"36-50",TRUE,"50+")</f>
        <v>36-50</v>
      </c>
      <c r="Q8702" t="str">
        <f t="shared" si="945"/>
        <v>new</v>
      </c>
      <c r="R8702" t="str">
        <f t="shared" si="946"/>
        <v>high value</v>
      </c>
      <c r="S8702" t="str">
        <f t="shared" si="947"/>
        <v>medium</v>
      </c>
      <c r="T8702" t="str">
        <f t="shared" si="948"/>
        <v>Nov</v>
      </c>
      <c r="U8702">
        <f t="shared" si="949"/>
        <v>2024</v>
      </c>
      <c r="V8702" t="str">
        <f t="shared" si="950"/>
        <v>10-15</v>
      </c>
      <c r="W8702" t="str">
        <f t="shared" si="951"/>
        <v>Slow</v>
      </c>
    </row>
    <row r="8703" spans="1:23" x14ac:dyDescent="0.3">
      <c r="A8703">
        <v>608702</v>
      </c>
      <c r="B8703">
        <v>91161</v>
      </c>
      <c r="C8703">
        <v>34</v>
      </c>
      <c r="D8703" t="s">
        <v>7</v>
      </c>
      <c r="E8703" t="s">
        <v>8</v>
      </c>
      <c r="F8703" t="s">
        <v>19</v>
      </c>
      <c r="G8703" t="s">
        <v>25</v>
      </c>
      <c r="H8703" s="1">
        <v>45035</v>
      </c>
      <c r="I8703" t="s">
        <v>33</v>
      </c>
      <c r="J8703">
        <v>86</v>
      </c>
      <c r="K8703">
        <v>8.1</v>
      </c>
      <c r="L8703">
        <v>1425.71</v>
      </c>
      <c r="M8703">
        <v>30.86</v>
      </c>
      <c r="N8703" t="s">
        <v>48</v>
      </c>
      <c r="O8703">
        <v>1</v>
      </c>
      <c r="P8703" t="str" cm="1">
        <f t="array" ref="P8703">_xlfn.IFS(C8703&lt;25,"18-24", C8703&lt;=35,"25-35", C8703&lt;=50,"36-50",TRUE,"50+")</f>
        <v>25-35</v>
      </c>
      <c r="Q8703" t="str">
        <f t="shared" si="945"/>
        <v>new</v>
      </c>
      <c r="R8703" t="str">
        <f t="shared" si="946"/>
        <v>high value</v>
      </c>
      <c r="S8703" t="str">
        <f t="shared" si="947"/>
        <v>Low</v>
      </c>
      <c r="T8703" t="str">
        <f t="shared" si="948"/>
        <v>Apr</v>
      </c>
      <c r="U8703">
        <f t="shared" si="949"/>
        <v>2023</v>
      </c>
      <c r="V8703" t="str">
        <f t="shared" si="950"/>
        <v>5-10</v>
      </c>
      <c r="W8703" t="str">
        <f t="shared" si="951"/>
        <v>Slow</v>
      </c>
    </row>
    <row r="8704" spans="1:23" x14ac:dyDescent="0.3">
      <c r="A8704">
        <v>608703</v>
      </c>
      <c r="B8704">
        <v>31241</v>
      </c>
      <c r="C8704">
        <v>40</v>
      </c>
      <c r="D8704" t="s">
        <v>4</v>
      </c>
      <c r="E8704" t="s">
        <v>5</v>
      </c>
      <c r="F8704" t="s">
        <v>26</v>
      </c>
      <c r="G8704" t="s">
        <v>31</v>
      </c>
      <c r="H8704" s="1">
        <v>44587</v>
      </c>
      <c r="I8704" t="s">
        <v>34</v>
      </c>
      <c r="J8704">
        <v>30</v>
      </c>
      <c r="K8704">
        <v>13.4</v>
      </c>
      <c r="L8704">
        <v>1386.89</v>
      </c>
      <c r="M8704">
        <v>50.4</v>
      </c>
      <c r="N8704" t="s">
        <v>48</v>
      </c>
      <c r="O8704">
        <v>4</v>
      </c>
      <c r="P8704" t="str" cm="1">
        <f t="array" ref="P8704">_xlfn.IFS(C8704&lt;25,"18-24", C8704&lt;=35,"25-35", C8704&lt;=50,"36-50",TRUE,"50+")</f>
        <v>36-50</v>
      </c>
      <c r="Q8704" t="str">
        <f t="shared" si="945"/>
        <v>repeat</v>
      </c>
      <c r="R8704" t="str">
        <f t="shared" si="946"/>
        <v>high value</v>
      </c>
      <c r="S8704" t="str">
        <f t="shared" si="947"/>
        <v>medium</v>
      </c>
      <c r="T8704" t="str">
        <f t="shared" si="948"/>
        <v>Jan</v>
      </c>
      <c r="U8704">
        <f t="shared" si="949"/>
        <v>2022</v>
      </c>
      <c r="V8704" t="str">
        <f t="shared" si="950"/>
        <v>10-15</v>
      </c>
      <c r="W8704" t="str">
        <f t="shared" si="951"/>
        <v>Fast</v>
      </c>
    </row>
    <row r="8705" spans="1:23" x14ac:dyDescent="0.3">
      <c r="A8705">
        <v>608704</v>
      </c>
      <c r="B8705">
        <v>83105</v>
      </c>
      <c r="C8705">
        <v>58</v>
      </c>
      <c r="D8705" t="s">
        <v>7</v>
      </c>
      <c r="E8705" t="s">
        <v>11</v>
      </c>
      <c r="F8705" t="s">
        <v>28</v>
      </c>
      <c r="G8705" t="s">
        <v>21</v>
      </c>
      <c r="H8705" s="1">
        <v>44896</v>
      </c>
      <c r="I8705" t="s">
        <v>33</v>
      </c>
      <c r="J8705">
        <v>65</v>
      </c>
      <c r="K8705">
        <v>9.5</v>
      </c>
      <c r="L8705">
        <v>527.58000000000004</v>
      </c>
      <c r="M8705">
        <v>115.13</v>
      </c>
      <c r="N8705" t="s">
        <v>47</v>
      </c>
      <c r="O8705">
        <v>4</v>
      </c>
      <c r="P8705" t="str" cm="1">
        <f t="array" ref="P8705">_xlfn.IFS(C8705&lt;25,"18-24", C8705&lt;=35,"25-35", C8705&lt;=50,"36-50",TRUE,"50+")</f>
        <v>50+</v>
      </c>
      <c r="Q8705" t="str">
        <f t="shared" si="945"/>
        <v>new</v>
      </c>
      <c r="R8705" t="str">
        <f t="shared" si="946"/>
        <v>high value</v>
      </c>
      <c r="S8705" t="str">
        <f t="shared" si="947"/>
        <v>medium</v>
      </c>
      <c r="T8705" t="str">
        <f t="shared" si="948"/>
        <v>Dec</v>
      </c>
      <c r="U8705">
        <f t="shared" si="949"/>
        <v>2022</v>
      </c>
      <c r="V8705" t="str">
        <f t="shared" si="950"/>
        <v>5-10</v>
      </c>
      <c r="W8705" t="str">
        <f t="shared" si="951"/>
        <v>Slow</v>
      </c>
    </row>
    <row r="8706" spans="1:23" x14ac:dyDescent="0.3">
      <c r="A8706">
        <v>608705</v>
      </c>
      <c r="B8706">
        <v>55813</v>
      </c>
      <c r="C8706">
        <v>20</v>
      </c>
      <c r="D8706" t="s">
        <v>7</v>
      </c>
      <c r="E8706" t="s">
        <v>13</v>
      </c>
      <c r="F8706" t="s">
        <v>18</v>
      </c>
      <c r="G8706" t="s">
        <v>25</v>
      </c>
      <c r="H8706" s="1">
        <v>45441</v>
      </c>
      <c r="I8706" t="s">
        <v>33</v>
      </c>
      <c r="J8706">
        <v>40</v>
      </c>
      <c r="K8706">
        <v>8.6999999999999993</v>
      </c>
      <c r="L8706">
        <v>1485.47</v>
      </c>
      <c r="M8706">
        <v>90.78</v>
      </c>
      <c r="N8706" t="s">
        <v>48</v>
      </c>
      <c r="O8706">
        <v>5</v>
      </c>
      <c r="P8706" t="str" cm="1">
        <f t="array" ref="P8706">_xlfn.IFS(C8706&lt;25,"18-24", C8706&lt;=35,"25-35", C8706&lt;=50,"36-50",TRUE,"50+")</f>
        <v>18-24</v>
      </c>
      <c r="Q8706" t="str">
        <f t="shared" si="945"/>
        <v>repeat</v>
      </c>
      <c r="R8706" t="str">
        <f t="shared" si="946"/>
        <v>high value</v>
      </c>
      <c r="S8706" t="str">
        <f t="shared" si="947"/>
        <v>High</v>
      </c>
      <c r="T8706" t="str">
        <f t="shared" si="948"/>
        <v>May</v>
      </c>
      <c r="U8706">
        <f t="shared" si="949"/>
        <v>2024</v>
      </c>
      <c r="V8706" t="str">
        <f t="shared" si="950"/>
        <v>5-10</v>
      </c>
      <c r="W8706" t="str">
        <f t="shared" si="951"/>
        <v>Medium</v>
      </c>
    </row>
    <row r="8707" spans="1:23" x14ac:dyDescent="0.3">
      <c r="A8707">
        <v>608706</v>
      </c>
      <c r="B8707">
        <v>86326</v>
      </c>
      <c r="C8707">
        <v>62</v>
      </c>
      <c r="D8707" t="s">
        <v>7</v>
      </c>
      <c r="E8707" t="s">
        <v>11</v>
      </c>
      <c r="F8707" t="s">
        <v>22</v>
      </c>
      <c r="G8707" t="s">
        <v>29</v>
      </c>
      <c r="H8707" s="1">
        <v>45128</v>
      </c>
      <c r="I8707" t="s">
        <v>34</v>
      </c>
      <c r="J8707">
        <v>54</v>
      </c>
      <c r="K8707">
        <v>6.8</v>
      </c>
      <c r="L8707">
        <v>695.29</v>
      </c>
      <c r="M8707">
        <v>25.01</v>
      </c>
      <c r="N8707" t="s">
        <v>47</v>
      </c>
      <c r="O8707">
        <v>5</v>
      </c>
      <c r="P8707" t="str" cm="1">
        <f t="array" ref="P8707">_xlfn.IFS(C8707&lt;25,"18-24", C8707&lt;=35,"25-35", C8707&lt;=50,"36-50",TRUE,"50+")</f>
        <v>50+</v>
      </c>
      <c r="Q8707" t="str">
        <f t="shared" ref="Q8707:Q8770" si="952">IF(COUNTIF($B:$B,B8707)&gt;1,"repeat","new")</f>
        <v>new</v>
      </c>
      <c r="R8707" t="str">
        <f t="shared" ref="R8707:R8770" si="953">IF(L8707&gt;500,"high value",IF( L8707&gt;250,"medium","low"))</f>
        <v>high value</v>
      </c>
      <c r="S8707" t="str">
        <f t="shared" ref="S8707:S8770" si="954">IF(O8707&lt;=2,"Low",IF(O8707&lt;=4,"medium","High"))</f>
        <v>High</v>
      </c>
      <c r="T8707" t="str">
        <f t="shared" ref="T8707:T8770" si="955">TEXT(H8707,"MMM")</f>
        <v>Jul</v>
      </c>
      <c r="U8707">
        <f t="shared" ref="U8707:U8770" si="956">YEAR(H8707)</f>
        <v>2023</v>
      </c>
      <c r="V8707" t="str">
        <f t="shared" ref="V8707:V8770" si="957">IF(K8707&lt;=5,"0-5",IF(K8707&lt;=10,"5-10",IF(K8707&lt;=15,"10-15","15+")))</f>
        <v>5-10</v>
      </c>
      <c r="W8707" t="str">
        <f t="shared" ref="W8707:W8770" si="958">IF(J8707&lt;=30,"Fast",IF(J8707&lt;=45,"Medium","Slow"))</f>
        <v>Slow</v>
      </c>
    </row>
    <row r="8708" spans="1:23" x14ac:dyDescent="0.3">
      <c r="A8708">
        <v>608707</v>
      </c>
      <c r="B8708">
        <v>31721</v>
      </c>
      <c r="C8708">
        <v>63</v>
      </c>
      <c r="D8708" t="s">
        <v>4</v>
      </c>
      <c r="E8708" t="s">
        <v>15</v>
      </c>
      <c r="F8708" t="s">
        <v>24</v>
      </c>
      <c r="G8708" t="s">
        <v>27</v>
      </c>
      <c r="H8708" s="1">
        <v>45340</v>
      </c>
      <c r="I8708" t="s">
        <v>34</v>
      </c>
      <c r="J8708">
        <v>22</v>
      </c>
      <c r="K8708">
        <v>11.8</v>
      </c>
      <c r="L8708">
        <v>1484.21</v>
      </c>
      <c r="M8708">
        <v>92.46</v>
      </c>
      <c r="N8708" t="s">
        <v>48</v>
      </c>
      <c r="O8708">
        <v>1</v>
      </c>
      <c r="P8708" t="str" cm="1">
        <f t="array" ref="P8708">_xlfn.IFS(C8708&lt;25,"18-24", C8708&lt;=35,"25-35", C8708&lt;=50,"36-50",TRUE,"50+")</f>
        <v>50+</v>
      </c>
      <c r="Q8708" t="str">
        <f t="shared" si="952"/>
        <v>new</v>
      </c>
      <c r="R8708" t="str">
        <f t="shared" si="953"/>
        <v>high value</v>
      </c>
      <c r="S8708" t="str">
        <f t="shared" si="954"/>
        <v>Low</v>
      </c>
      <c r="T8708" t="str">
        <f t="shared" si="955"/>
        <v>Feb</v>
      </c>
      <c r="U8708">
        <f t="shared" si="956"/>
        <v>2024</v>
      </c>
      <c r="V8708" t="str">
        <f t="shared" si="957"/>
        <v>10-15</v>
      </c>
      <c r="W8708" t="str">
        <f t="shared" si="958"/>
        <v>Fast</v>
      </c>
    </row>
    <row r="8709" spans="1:23" x14ac:dyDescent="0.3">
      <c r="A8709">
        <v>608708</v>
      </c>
      <c r="B8709">
        <v>10517</v>
      </c>
      <c r="C8709">
        <v>41</v>
      </c>
      <c r="D8709" t="s">
        <v>4</v>
      </c>
      <c r="E8709" t="s">
        <v>5</v>
      </c>
      <c r="F8709" t="s">
        <v>30</v>
      </c>
      <c r="G8709" t="s">
        <v>27</v>
      </c>
      <c r="H8709" s="1">
        <v>45322</v>
      </c>
      <c r="I8709" t="s">
        <v>33</v>
      </c>
      <c r="J8709">
        <v>78</v>
      </c>
      <c r="K8709">
        <v>9</v>
      </c>
      <c r="L8709">
        <v>180.66</v>
      </c>
      <c r="M8709">
        <v>29.68</v>
      </c>
      <c r="N8709" t="s">
        <v>49</v>
      </c>
      <c r="O8709">
        <v>3</v>
      </c>
      <c r="P8709" t="str" cm="1">
        <f t="array" ref="P8709">_xlfn.IFS(C8709&lt;25,"18-24", C8709&lt;=35,"25-35", C8709&lt;=50,"36-50",TRUE,"50+")</f>
        <v>36-50</v>
      </c>
      <c r="Q8709" t="str">
        <f t="shared" si="952"/>
        <v>new</v>
      </c>
      <c r="R8709" t="str">
        <f t="shared" si="953"/>
        <v>low</v>
      </c>
      <c r="S8709" t="str">
        <f t="shared" si="954"/>
        <v>medium</v>
      </c>
      <c r="T8709" t="str">
        <f t="shared" si="955"/>
        <v>Jan</v>
      </c>
      <c r="U8709">
        <f t="shared" si="956"/>
        <v>2024</v>
      </c>
      <c r="V8709" t="str">
        <f t="shared" si="957"/>
        <v>5-10</v>
      </c>
      <c r="W8709" t="str">
        <f t="shared" si="958"/>
        <v>Slow</v>
      </c>
    </row>
    <row r="8710" spans="1:23" x14ac:dyDescent="0.3">
      <c r="A8710">
        <v>608709</v>
      </c>
      <c r="B8710">
        <v>15548</v>
      </c>
      <c r="C8710">
        <v>33</v>
      </c>
      <c r="D8710" t="s">
        <v>4</v>
      </c>
      <c r="E8710" t="s">
        <v>15</v>
      </c>
      <c r="F8710" t="s">
        <v>26</v>
      </c>
      <c r="G8710" t="s">
        <v>21</v>
      </c>
      <c r="H8710" s="1">
        <v>45389</v>
      </c>
      <c r="I8710" t="s">
        <v>33</v>
      </c>
      <c r="J8710">
        <v>69</v>
      </c>
      <c r="K8710">
        <v>3.9</v>
      </c>
      <c r="L8710">
        <v>707.08</v>
      </c>
      <c r="M8710">
        <v>51.01</v>
      </c>
      <c r="N8710" t="s">
        <v>49</v>
      </c>
      <c r="O8710">
        <v>1</v>
      </c>
      <c r="P8710" t="str" cm="1">
        <f t="array" ref="P8710">_xlfn.IFS(C8710&lt;25,"18-24", C8710&lt;=35,"25-35", C8710&lt;=50,"36-50",TRUE,"50+")</f>
        <v>25-35</v>
      </c>
      <c r="Q8710" t="str">
        <f t="shared" si="952"/>
        <v>new</v>
      </c>
      <c r="R8710" t="str">
        <f t="shared" si="953"/>
        <v>high value</v>
      </c>
      <c r="S8710" t="str">
        <f t="shared" si="954"/>
        <v>Low</v>
      </c>
      <c r="T8710" t="str">
        <f t="shared" si="955"/>
        <v>Apr</v>
      </c>
      <c r="U8710">
        <f t="shared" si="956"/>
        <v>2024</v>
      </c>
      <c r="V8710" t="str">
        <f t="shared" si="957"/>
        <v>0-5</v>
      </c>
      <c r="W8710" t="str">
        <f t="shared" si="958"/>
        <v>Slow</v>
      </c>
    </row>
    <row r="8711" spans="1:23" x14ac:dyDescent="0.3">
      <c r="A8711">
        <v>608710</v>
      </c>
      <c r="B8711">
        <v>12221</v>
      </c>
      <c r="C8711">
        <v>51</v>
      </c>
      <c r="D8711" t="s">
        <v>7</v>
      </c>
      <c r="E8711" t="s">
        <v>16</v>
      </c>
      <c r="F8711" t="s">
        <v>26</v>
      </c>
      <c r="G8711" t="s">
        <v>27</v>
      </c>
      <c r="H8711" s="1">
        <v>44926</v>
      </c>
      <c r="I8711" t="s">
        <v>34</v>
      </c>
      <c r="J8711">
        <v>51</v>
      </c>
      <c r="K8711">
        <v>2.4</v>
      </c>
      <c r="L8711">
        <v>769.96</v>
      </c>
      <c r="M8711">
        <v>64.849999999999994</v>
      </c>
      <c r="N8711" t="s">
        <v>48</v>
      </c>
      <c r="O8711">
        <v>1</v>
      </c>
      <c r="P8711" t="str" cm="1">
        <f t="array" ref="P8711">_xlfn.IFS(C8711&lt;25,"18-24", C8711&lt;=35,"25-35", C8711&lt;=50,"36-50",TRUE,"50+")</f>
        <v>50+</v>
      </c>
      <c r="Q8711" t="str">
        <f t="shared" si="952"/>
        <v>repeat</v>
      </c>
      <c r="R8711" t="str">
        <f t="shared" si="953"/>
        <v>high value</v>
      </c>
      <c r="S8711" t="str">
        <f t="shared" si="954"/>
        <v>Low</v>
      </c>
      <c r="T8711" t="str">
        <f t="shared" si="955"/>
        <v>Dec</v>
      </c>
      <c r="U8711">
        <f t="shared" si="956"/>
        <v>2022</v>
      </c>
      <c r="V8711" t="str">
        <f t="shared" si="957"/>
        <v>0-5</v>
      </c>
      <c r="W8711" t="str">
        <f t="shared" si="958"/>
        <v>Slow</v>
      </c>
    </row>
    <row r="8712" spans="1:23" x14ac:dyDescent="0.3">
      <c r="A8712">
        <v>608711</v>
      </c>
      <c r="B8712">
        <v>20737</v>
      </c>
      <c r="C8712">
        <v>57</v>
      </c>
      <c r="D8712" t="s">
        <v>4</v>
      </c>
      <c r="E8712" t="s">
        <v>11</v>
      </c>
      <c r="F8712" t="s">
        <v>28</v>
      </c>
      <c r="G8712" t="s">
        <v>21</v>
      </c>
      <c r="H8712" s="1">
        <v>45289</v>
      </c>
      <c r="I8712" t="s">
        <v>34</v>
      </c>
      <c r="J8712">
        <v>44</v>
      </c>
      <c r="K8712">
        <v>6.6</v>
      </c>
      <c r="L8712">
        <v>937.89</v>
      </c>
      <c r="M8712">
        <v>98.28</v>
      </c>
      <c r="N8712" t="s">
        <v>50</v>
      </c>
      <c r="O8712">
        <v>3</v>
      </c>
      <c r="P8712" t="str" cm="1">
        <f t="array" ref="P8712">_xlfn.IFS(C8712&lt;25,"18-24", C8712&lt;=35,"25-35", C8712&lt;=50,"36-50",TRUE,"50+")</f>
        <v>50+</v>
      </c>
      <c r="Q8712" t="str">
        <f t="shared" si="952"/>
        <v>new</v>
      </c>
      <c r="R8712" t="str">
        <f t="shared" si="953"/>
        <v>high value</v>
      </c>
      <c r="S8712" t="str">
        <f t="shared" si="954"/>
        <v>medium</v>
      </c>
      <c r="T8712" t="str">
        <f t="shared" si="955"/>
        <v>Dec</v>
      </c>
      <c r="U8712">
        <f t="shared" si="956"/>
        <v>2023</v>
      </c>
      <c r="V8712" t="str">
        <f t="shared" si="957"/>
        <v>5-10</v>
      </c>
      <c r="W8712" t="str">
        <f t="shared" si="958"/>
        <v>Medium</v>
      </c>
    </row>
    <row r="8713" spans="1:23" x14ac:dyDescent="0.3">
      <c r="A8713">
        <v>608712</v>
      </c>
      <c r="B8713">
        <v>82509</v>
      </c>
      <c r="C8713">
        <v>43</v>
      </c>
      <c r="D8713" t="s">
        <v>4</v>
      </c>
      <c r="E8713" t="s">
        <v>13</v>
      </c>
      <c r="F8713" t="s">
        <v>32</v>
      </c>
      <c r="G8713" t="s">
        <v>23</v>
      </c>
      <c r="H8713" s="1">
        <v>45315</v>
      </c>
      <c r="I8713" t="s">
        <v>33</v>
      </c>
      <c r="J8713">
        <v>68</v>
      </c>
      <c r="K8713">
        <v>7.4</v>
      </c>
      <c r="L8713">
        <v>183.19</v>
      </c>
      <c r="M8713">
        <v>53.12</v>
      </c>
      <c r="N8713" t="s">
        <v>48</v>
      </c>
      <c r="O8713">
        <v>3</v>
      </c>
      <c r="P8713" t="str" cm="1">
        <f t="array" ref="P8713">_xlfn.IFS(C8713&lt;25,"18-24", C8713&lt;=35,"25-35", C8713&lt;=50,"36-50",TRUE,"50+")</f>
        <v>36-50</v>
      </c>
      <c r="Q8713" t="str">
        <f t="shared" si="952"/>
        <v>new</v>
      </c>
      <c r="R8713" t="str">
        <f t="shared" si="953"/>
        <v>low</v>
      </c>
      <c r="S8713" t="str">
        <f t="shared" si="954"/>
        <v>medium</v>
      </c>
      <c r="T8713" t="str">
        <f t="shared" si="955"/>
        <v>Jan</v>
      </c>
      <c r="U8713">
        <f t="shared" si="956"/>
        <v>2024</v>
      </c>
      <c r="V8713" t="str">
        <f t="shared" si="957"/>
        <v>5-10</v>
      </c>
      <c r="W8713" t="str">
        <f t="shared" si="958"/>
        <v>Slow</v>
      </c>
    </row>
    <row r="8714" spans="1:23" x14ac:dyDescent="0.3">
      <c r="A8714">
        <v>608713</v>
      </c>
      <c r="B8714">
        <v>44104</v>
      </c>
      <c r="C8714">
        <v>60</v>
      </c>
      <c r="D8714" t="s">
        <v>4</v>
      </c>
      <c r="E8714" t="s">
        <v>13</v>
      </c>
      <c r="F8714" t="s">
        <v>26</v>
      </c>
      <c r="G8714" t="s">
        <v>27</v>
      </c>
      <c r="H8714" s="1">
        <v>45585</v>
      </c>
      <c r="I8714" t="s">
        <v>33</v>
      </c>
      <c r="J8714">
        <v>52</v>
      </c>
      <c r="K8714">
        <v>10.6</v>
      </c>
      <c r="L8714">
        <v>644.75</v>
      </c>
      <c r="M8714">
        <v>77.86</v>
      </c>
      <c r="N8714" t="s">
        <v>47</v>
      </c>
      <c r="O8714">
        <v>1</v>
      </c>
      <c r="P8714" t="str" cm="1">
        <f t="array" ref="P8714">_xlfn.IFS(C8714&lt;25,"18-24", C8714&lt;=35,"25-35", C8714&lt;=50,"36-50",TRUE,"50+")</f>
        <v>50+</v>
      </c>
      <c r="Q8714" t="str">
        <f t="shared" si="952"/>
        <v>repeat</v>
      </c>
      <c r="R8714" t="str">
        <f t="shared" si="953"/>
        <v>high value</v>
      </c>
      <c r="S8714" t="str">
        <f t="shared" si="954"/>
        <v>Low</v>
      </c>
      <c r="T8714" t="str">
        <f t="shared" si="955"/>
        <v>Oct</v>
      </c>
      <c r="U8714">
        <f t="shared" si="956"/>
        <v>2024</v>
      </c>
      <c r="V8714" t="str">
        <f t="shared" si="957"/>
        <v>10-15</v>
      </c>
      <c r="W8714" t="str">
        <f t="shared" si="958"/>
        <v>Slow</v>
      </c>
    </row>
    <row r="8715" spans="1:23" x14ac:dyDescent="0.3">
      <c r="A8715">
        <v>608714</v>
      </c>
      <c r="B8715">
        <v>46435</v>
      </c>
      <c r="C8715">
        <v>48</v>
      </c>
      <c r="D8715" t="s">
        <v>7</v>
      </c>
      <c r="E8715" t="s">
        <v>8</v>
      </c>
      <c r="F8715" t="s">
        <v>28</v>
      </c>
      <c r="G8715" t="s">
        <v>27</v>
      </c>
      <c r="H8715" s="1">
        <v>44807</v>
      </c>
      <c r="I8715" t="s">
        <v>33</v>
      </c>
      <c r="J8715">
        <v>57</v>
      </c>
      <c r="K8715">
        <v>7.7</v>
      </c>
      <c r="L8715">
        <v>770.71</v>
      </c>
      <c r="M8715">
        <v>52.37</v>
      </c>
      <c r="N8715" t="s">
        <v>47</v>
      </c>
      <c r="O8715">
        <v>1</v>
      </c>
      <c r="P8715" t="str" cm="1">
        <f t="array" ref="P8715">_xlfn.IFS(C8715&lt;25,"18-24", C8715&lt;=35,"25-35", C8715&lt;=50,"36-50",TRUE,"50+")</f>
        <v>36-50</v>
      </c>
      <c r="Q8715" t="str">
        <f t="shared" si="952"/>
        <v>new</v>
      </c>
      <c r="R8715" t="str">
        <f t="shared" si="953"/>
        <v>high value</v>
      </c>
      <c r="S8715" t="str">
        <f t="shared" si="954"/>
        <v>Low</v>
      </c>
      <c r="T8715" t="str">
        <f t="shared" si="955"/>
        <v>Sep</v>
      </c>
      <c r="U8715">
        <f t="shared" si="956"/>
        <v>2022</v>
      </c>
      <c r="V8715" t="str">
        <f t="shared" si="957"/>
        <v>5-10</v>
      </c>
      <c r="W8715" t="str">
        <f t="shared" si="958"/>
        <v>Slow</v>
      </c>
    </row>
    <row r="8716" spans="1:23" x14ac:dyDescent="0.3">
      <c r="A8716">
        <v>608715</v>
      </c>
      <c r="B8716">
        <v>80256</v>
      </c>
      <c r="C8716">
        <v>18</v>
      </c>
      <c r="D8716" t="s">
        <v>4</v>
      </c>
      <c r="E8716" t="s">
        <v>5</v>
      </c>
      <c r="F8716" t="s">
        <v>22</v>
      </c>
      <c r="G8716" t="s">
        <v>29</v>
      </c>
      <c r="H8716" s="1">
        <v>45019</v>
      </c>
      <c r="I8716" t="s">
        <v>33</v>
      </c>
      <c r="J8716">
        <v>35</v>
      </c>
      <c r="K8716">
        <v>7.5</v>
      </c>
      <c r="L8716">
        <v>1119.8</v>
      </c>
      <c r="M8716">
        <v>68.63</v>
      </c>
      <c r="N8716" t="s">
        <v>47</v>
      </c>
      <c r="O8716">
        <v>2</v>
      </c>
      <c r="P8716" t="str" cm="1">
        <f t="array" ref="P8716">_xlfn.IFS(C8716&lt;25,"18-24", C8716&lt;=35,"25-35", C8716&lt;=50,"36-50",TRUE,"50+")</f>
        <v>18-24</v>
      </c>
      <c r="Q8716" t="str">
        <f t="shared" si="952"/>
        <v>new</v>
      </c>
      <c r="R8716" t="str">
        <f t="shared" si="953"/>
        <v>high value</v>
      </c>
      <c r="S8716" t="str">
        <f t="shared" si="954"/>
        <v>Low</v>
      </c>
      <c r="T8716" t="str">
        <f t="shared" si="955"/>
        <v>Apr</v>
      </c>
      <c r="U8716">
        <f t="shared" si="956"/>
        <v>2023</v>
      </c>
      <c r="V8716" t="str">
        <f t="shared" si="957"/>
        <v>5-10</v>
      </c>
      <c r="W8716" t="str">
        <f t="shared" si="958"/>
        <v>Medium</v>
      </c>
    </row>
    <row r="8717" spans="1:23" x14ac:dyDescent="0.3">
      <c r="A8717">
        <v>608716</v>
      </c>
      <c r="B8717">
        <v>74573</v>
      </c>
      <c r="C8717">
        <v>62</v>
      </c>
      <c r="D8717" t="s">
        <v>4</v>
      </c>
      <c r="E8717" t="s">
        <v>13</v>
      </c>
      <c r="F8717" t="s">
        <v>28</v>
      </c>
      <c r="G8717" t="s">
        <v>27</v>
      </c>
      <c r="H8717" s="1">
        <v>45376</v>
      </c>
      <c r="I8717" t="s">
        <v>34</v>
      </c>
      <c r="J8717">
        <v>28</v>
      </c>
      <c r="K8717">
        <v>8.1</v>
      </c>
      <c r="L8717">
        <v>1107.07</v>
      </c>
      <c r="M8717">
        <v>39.25</v>
      </c>
      <c r="N8717" t="s">
        <v>50</v>
      </c>
      <c r="O8717">
        <v>4</v>
      </c>
      <c r="P8717" t="str" cm="1">
        <f t="array" ref="P8717">_xlfn.IFS(C8717&lt;25,"18-24", C8717&lt;=35,"25-35", C8717&lt;=50,"36-50",TRUE,"50+")</f>
        <v>50+</v>
      </c>
      <c r="Q8717" t="str">
        <f t="shared" si="952"/>
        <v>new</v>
      </c>
      <c r="R8717" t="str">
        <f t="shared" si="953"/>
        <v>high value</v>
      </c>
      <c r="S8717" t="str">
        <f t="shared" si="954"/>
        <v>medium</v>
      </c>
      <c r="T8717" t="str">
        <f t="shared" si="955"/>
        <v>Mar</v>
      </c>
      <c r="U8717">
        <f t="shared" si="956"/>
        <v>2024</v>
      </c>
      <c r="V8717" t="str">
        <f t="shared" si="957"/>
        <v>5-10</v>
      </c>
      <c r="W8717" t="str">
        <f t="shared" si="958"/>
        <v>Fast</v>
      </c>
    </row>
    <row r="8718" spans="1:23" x14ac:dyDescent="0.3">
      <c r="A8718">
        <v>608717</v>
      </c>
      <c r="B8718">
        <v>14802</v>
      </c>
      <c r="C8718">
        <v>23</v>
      </c>
      <c r="D8718" t="s">
        <v>4</v>
      </c>
      <c r="E8718" t="s">
        <v>11</v>
      </c>
      <c r="F8718" t="s">
        <v>19</v>
      </c>
      <c r="G8718" t="s">
        <v>23</v>
      </c>
      <c r="H8718" s="1">
        <v>45582</v>
      </c>
      <c r="I8718" t="s">
        <v>33</v>
      </c>
      <c r="J8718">
        <v>85</v>
      </c>
      <c r="K8718">
        <v>3.9</v>
      </c>
      <c r="L8718">
        <v>725.92</v>
      </c>
      <c r="M8718">
        <v>22.45</v>
      </c>
      <c r="N8718" t="s">
        <v>48</v>
      </c>
      <c r="O8718">
        <v>5</v>
      </c>
      <c r="P8718" t="str" cm="1">
        <f t="array" ref="P8718">_xlfn.IFS(C8718&lt;25,"18-24", C8718&lt;=35,"25-35", C8718&lt;=50,"36-50",TRUE,"50+")</f>
        <v>18-24</v>
      </c>
      <c r="Q8718" t="str">
        <f t="shared" si="952"/>
        <v>new</v>
      </c>
      <c r="R8718" t="str">
        <f t="shared" si="953"/>
        <v>high value</v>
      </c>
      <c r="S8718" t="str">
        <f t="shared" si="954"/>
        <v>High</v>
      </c>
      <c r="T8718" t="str">
        <f t="shared" si="955"/>
        <v>Oct</v>
      </c>
      <c r="U8718">
        <f t="shared" si="956"/>
        <v>2024</v>
      </c>
      <c r="V8718" t="str">
        <f t="shared" si="957"/>
        <v>0-5</v>
      </c>
      <c r="W8718" t="str">
        <f t="shared" si="958"/>
        <v>Slow</v>
      </c>
    </row>
    <row r="8719" spans="1:23" x14ac:dyDescent="0.3">
      <c r="A8719">
        <v>608718</v>
      </c>
      <c r="B8719">
        <v>39140</v>
      </c>
      <c r="C8719">
        <v>38</v>
      </c>
      <c r="D8719" t="s">
        <v>7</v>
      </c>
      <c r="E8719" t="s">
        <v>16</v>
      </c>
      <c r="F8719" t="s">
        <v>22</v>
      </c>
      <c r="G8719" t="s">
        <v>21</v>
      </c>
      <c r="H8719" s="1">
        <v>45319</v>
      </c>
      <c r="I8719" t="s">
        <v>33</v>
      </c>
      <c r="J8719">
        <v>68</v>
      </c>
      <c r="K8719">
        <v>8.6999999999999993</v>
      </c>
      <c r="L8719">
        <v>1196.7</v>
      </c>
      <c r="M8719">
        <v>55.41</v>
      </c>
      <c r="N8719" t="s">
        <v>47</v>
      </c>
      <c r="O8719">
        <v>5</v>
      </c>
      <c r="P8719" t="str" cm="1">
        <f t="array" ref="P8719">_xlfn.IFS(C8719&lt;25,"18-24", C8719&lt;=35,"25-35", C8719&lt;=50,"36-50",TRUE,"50+")</f>
        <v>36-50</v>
      </c>
      <c r="Q8719" t="str">
        <f t="shared" si="952"/>
        <v>new</v>
      </c>
      <c r="R8719" t="str">
        <f t="shared" si="953"/>
        <v>high value</v>
      </c>
      <c r="S8719" t="str">
        <f t="shared" si="954"/>
        <v>High</v>
      </c>
      <c r="T8719" t="str">
        <f t="shared" si="955"/>
        <v>Jan</v>
      </c>
      <c r="U8719">
        <f t="shared" si="956"/>
        <v>2024</v>
      </c>
      <c r="V8719" t="str">
        <f t="shared" si="957"/>
        <v>5-10</v>
      </c>
      <c r="W8719" t="str">
        <f t="shared" si="958"/>
        <v>Slow</v>
      </c>
    </row>
    <row r="8720" spans="1:23" x14ac:dyDescent="0.3">
      <c r="A8720">
        <v>608719</v>
      </c>
      <c r="B8720">
        <v>56374</v>
      </c>
      <c r="C8720">
        <v>34</v>
      </c>
      <c r="D8720" t="s">
        <v>7</v>
      </c>
      <c r="E8720" t="s">
        <v>5</v>
      </c>
      <c r="F8720" t="s">
        <v>19</v>
      </c>
      <c r="G8720" t="s">
        <v>29</v>
      </c>
      <c r="H8720" s="1">
        <v>45253</v>
      </c>
      <c r="I8720" t="s">
        <v>34</v>
      </c>
      <c r="J8720">
        <v>32</v>
      </c>
      <c r="K8720">
        <v>7.6</v>
      </c>
      <c r="L8720">
        <v>360.59</v>
      </c>
      <c r="M8720">
        <v>54.17</v>
      </c>
      <c r="N8720" t="s">
        <v>48</v>
      </c>
      <c r="O8720">
        <v>3</v>
      </c>
      <c r="P8720" t="str" cm="1">
        <f t="array" ref="P8720">_xlfn.IFS(C8720&lt;25,"18-24", C8720&lt;=35,"25-35", C8720&lt;=50,"36-50",TRUE,"50+")</f>
        <v>25-35</v>
      </c>
      <c r="Q8720" t="str">
        <f t="shared" si="952"/>
        <v>new</v>
      </c>
      <c r="R8720" t="str">
        <f t="shared" si="953"/>
        <v>medium</v>
      </c>
      <c r="S8720" t="str">
        <f t="shared" si="954"/>
        <v>medium</v>
      </c>
      <c r="T8720" t="str">
        <f t="shared" si="955"/>
        <v>Nov</v>
      </c>
      <c r="U8720">
        <f t="shared" si="956"/>
        <v>2023</v>
      </c>
      <c r="V8720" t="str">
        <f t="shared" si="957"/>
        <v>5-10</v>
      </c>
      <c r="W8720" t="str">
        <f t="shared" si="958"/>
        <v>Medium</v>
      </c>
    </row>
    <row r="8721" spans="1:23" x14ac:dyDescent="0.3">
      <c r="A8721">
        <v>608720</v>
      </c>
      <c r="B8721">
        <v>19365</v>
      </c>
      <c r="C8721">
        <v>25</v>
      </c>
      <c r="D8721" t="s">
        <v>4</v>
      </c>
      <c r="E8721" t="s">
        <v>16</v>
      </c>
      <c r="F8721" t="s">
        <v>30</v>
      </c>
      <c r="G8721" t="s">
        <v>29</v>
      </c>
      <c r="H8721" s="1">
        <v>45122</v>
      </c>
      <c r="I8721" t="s">
        <v>34</v>
      </c>
      <c r="J8721">
        <v>87</v>
      </c>
      <c r="K8721">
        <v>5.6</v>
      </c>
      <c r="L8721">
        <v>1456.19</v>
      </c>
      <c r="M8721">
        <v>62.12</v>
      </c>
      <c r="N8721" t="s">
        <v>47</v>
      </c>
      <c r="O8721">
        <v>1</v>
      </c>
      <c r="P8721" t="str" cm="1">
        <f t="array" ref="P8721">_xlfn.IFS(C8721&lt;25,"18-24", C8721&lt;=35,"25-35", C8721&lt;=50,"36-50",TRUE,"50+")</f>
        <v>25-35</v>
      </c>
      <c r="Q8721" t="str">
        <f t="shared" si="952"/>
        <v>new</v>
      </c>
      <c r="R8721" t="str">
        <f t="shared" si="953"/>
        <v>high value</v>
      </c>
      <c r="S8721" t="str">
        <f t="shared" si="954"/>
        <v>Low</v>
      </c>
      <c r="T8721" t="str">
        <f t="shared" si="955"/>
        <v>Jul</v>
      </c>
      <c r="U8721">
        <f t="shared" si="956"/>
        <v>2023</v>
      </c>
      <c r="V8721" t="str">
        <f t="shared" si="957"/>
        <v>5-10</v>
      </c>
      <c r="W8721" t="str">
        <f t="shared" si="958"/>
        <v>Slow</v>
      </c>
    </row>
    <row r="8722" spans="1:23" x14ac:dyDescent="0.3">
      <c r="A8722">
        <v>608721</v>
      </c>
      <c r="B8722">
        <v>55070</v>
      </c>
      <c r="C8722">
        <v>33</v>
      </c>
      <c r="D8722" t="s">
        <v>7</v>
      </c>
      <c r="E8722" t="s">
        <v>5</v>
      </c>
      <c r="F8722" t="s">
        <v>18</v>
      </c>
      <c r="G8722" t="s">
        <v>31</v>
      </c>
      <c r="H8722" s="1">
        <v>45558</v>
      </c>
      <c r="I8722" t="s">
        <v>33</v>
      </c>
      <c r="J8722">
        <v>88</v>
      </c>
      <c r="K8722">
        <v>1</v>
      </c>
      <c r="L8722">
        <v>541.9</v>
      </c>
      <c r="M8722">
        <v>79.2</v>
      </c>
      <c r="N8722" t="s">
        <v>47</v>
      </c>
      <c r="O8722">
        <v>3</v>
      </c>
      <c r="P8722" t="str" cm="1">
        <f t="array" ref="P8722">_xlfn.IFS(C8722&lt;25,"18-24", C8722&lt;=35,"25-35", C8722&lt;=50,"36-50",TRUE,"50+")</f>
        <v>25-35</v>
      </c>
      <c r="Q8722" t="str">
        <f t="shared" si="952"/>
        <v>new</v>
      </c>
      <c r="R8722" t="str">
        <f t="shared" si="953"/>
        <v>high value</v>
      </c>
      <c r="S8722" t="str">
        <f t="shared" si="954"/>
        <v>medium</v>
      </c>
      <c r="T8722" t="str">
        <f t="shared" si="955"/>
        <v>Sep</v>
      </c>
      <c r="U8722">
        <f t="shared" si="956"/>
        <v>2024</v>
      </c>
      <c r="V8722" t="str">
        <f t="shared" si="957"/>
        <v>0-5</v>
      </c>
      <c r="W8722" t="str">
        <f t="shared" si="958"/>
        <v>Slow</v>
      </c>
    </row>
    <row r="8723" spans="1:23" x14ac:dyDescent="0.3">
      <c r="A8723">
        <v>608722</v>
      </c>
      <c r="B8723">
        <v>62754</v>
      </c>
      <c r="C8723">
        <v>45</v>
      </c>
      <c r="D8723" t="s">
        <v>4</v>
      </c>
      <c r="E8723" t="s">
        <v>15</v>
      </c>
      <c r="F8723" t="s">
        <v>19</v>
      </c>
      <c r="G8723" t="s">
        <v>27</v>
      </c>
      <c r="H8723" s="1">
        <v>44910</v>
      </c>
      <c r="I8723" t="s">
        <v>34</v>
      </c>
      <c r="J8723">
        <v>32</v>
      </c>
      <c r="K8723">
        <v>8</v>
      </c>
      <c r="L8723">
        <v>790.17</v>
      </c>
      <c r="M8723">
        <v>24.19</v>
      </c>
      <c r="N8723" t="s">
        <v>50</v>
      </c>
      <c r="O8723">
        <v>4</v>
      </c>
      <c r="P8723" t="str" cm="1">
        <f t="array" ref="P8723">_xlfn.IFS(C8723&lt;25,"18-24", C8723&lt;=35,"25-35", C8723&lt;=50,"36-50",TRUE,"50+")</f>
        <v>36-50</v>
      </c>
      <c r="Q8723" t="str">
        <f t="shared" si="952"/>
        <v>new</v>
      </c>
      <c r="R8723" t="str">
        <f t="shared" si="953"/>
        <v>high value</v>
      </c>
      <c r="S8723" t="str">
        <f t="shared" si="954"/>
        <v>medium</v>
      </c>
      <c r="T8723" t="str">
        <f t="shared" si="955"/>
        <v>Dec</v>
      </c>
      <c r="U8723">
        <f t="shared" si="956"/>
        <v>2022</v>
      </c>
      <c r="V8723" t="str">
        <f t="shared" si="957"/>
        <v>5-10</v>
      </c>
      <c r="W8723" t="str">
        <f t="shared" si="958"/>
        <v>Medium</v>
      </c>
    </row>
    <row r="8724" spans="1:23" x14ac:dyDescent="0.3">
      <c r="A8724">
        <v>608723</v>
      </c>
      <c r="B8724">
        <v>35471</v>
      </c>
      <c r="C8724">
        <v>47</v>
      </c>
      <c r="D8724" t="s">
        <v>4</v>
      </c>
      <c r="E8724" t="s">
        <v>16</v>
      </c>
      <c r="F8724" t="s">
        <v>26</v>
      </c>
      <c r="G8724" t="s">
        <v>23</v>
      </c>
      <c r="H8724" s="1">
        <v>44826</v>
      </c>
      <c r="I8724" t="s">
        <v>34</v>
      </c>
      <c r="J8724">
        <v>48</v>
      </c>
      <c r="K8724">
        <v>3.1</v>
      </c>
      <c r="L8724">
        <v>928.61</v>
      </c>
      <c r="M8724">
        <v>26.34</v>
      </c>
      <c r="N8724" t="s">
        <v>48</v>
      </c>
      <c r="O8724">
        <v>3</v>
      </c>
      <c r="P8724" t="str" cm="1">
        <f t="array" ref="P8724">_xlfn.IFS(C8724&lt;25,"18-24", C8724&lt;=35,"25-35", C8724&lt;=50,"36-50",TRUE,"50+")</f>
        <v>36-50</v>
      </c>
      <c r="Q8724" t="str">
        <f t="shared" si="952"/>
        <v>new</v>
      </c>
      <c r="R8724" t="str">
        <f t="shared" si="953"/>
        <v>high value</v>
      </c>
      <c r="S8724" t="str">
        <f t="shared" si="954"/>
        <v>medium</v>
      </c>
      <c r="T8724" t="str">
        <f t="shared" si="955"/>
        <v>Sep</v>
      </c>
      <c r="U8724">
        <f t="shared" si="956"/>
        <v>2022</v>
      </c>
      <c r="V8724" t="str">
        <f t="shared" si="957"/>
        <v>0-5</v>
      </c>
      <c r="W8724" t="str">
        <f t="shared" si="958"/>
        <v>Slow</v>
      </c>
    </row>
    <row r="8725" spans="1:23" x14ac:dyDescent="0.3">
      <c r="A8725">
        <v>608724</v>
      </c>
      <c r="B8725">
        <v>36994</v>
      </c>
      <c r="C8725">
        <v>60</v>
      </c>
      <c r="D8725" t="s">
        <v>7</v>
      </c>
      <c r="E8725" t="s">
        <v>16</v>
      </c>
      <c r="F8725" t="s">
        <v>30</v>
      </c>
      <c r="G8725" t="s">
        <v>31</v>
      </c>
      <c r="H8725" s="1">
        <v>44970</v>
      </c>
      <c r="I8725" t="s">
        <v>34</v>
      </c>
      <c r="J8725">
        <v>72</v>
      </c>
      <c r="K8725">
        <v>10.8</v>
      </c>
      <c r="L8725">
        <v>401.74</v>
      </c>
      <c r="M8725">
        <v>111.8</v>
      </c>
      <c r="N8725" t="s">
        <v>48</v>
      </c>
      <c r="O8725">
        <v>2</v>
      </c>
      <c r="P8725" t="str" cm="1">
        <f t="array" ref="P8725">_xlfn.IFS(C8725&lt;25,"18-24", C8725&lt;=35,"25-35", C8725&lt;=50,"36-50",TRUE,"50+")</f>
        <v>50+</v>
      </c>
      <c r="Q8725" t="str">
        <f t="shared" si="952"/>
        <v>new</v>
      </c>
      <c r="R8725" t="str">
        <f t="shared" si="953"/>
        <v>medium</v>
      </c>
      <c r="S8725" t="str">
        <f t="shared" si="954"/>
        <v>Low</v>
      </c>
      <c r="T8725" t="str">
        <f t="shared" si="955"/>
        <v>Feb</v>
      </c>
      <c r="U8725">
        <f t="shared" si="956"/>
        <v>2023</v>
      </c>
      <c r="V8725" t="str">
        <f t="shared" si="957"/>
        <v>10-15</v>
      </c>
      <c r="W8725" t="str">
        <f t="shared" si="958"/>
        <v>Slow</v>
      </c>
    </row>
    <row r="8726" spans="1:23" x14ac:dyDescent="0.3">
      <c r="A8726">
        <v>608725</v>
      </c>
      <c r="B8726">
        <v>89667</v>
      </c>
      <c r="C8726">
        <v>27</v>
      </c>
      <c r="D8726" t="s">
        <v>7</v>
      </c>
      <c r="E8726" t="s">
        <v>8</v>
      </c>
      <c r="F8726" t="s">
        <v>19</v>
      </c>
      <c r="G8726" t="s">
        <v>23</v>
      </c>
      <c r="H8726" s="1">
        <v>44838</v>
      </c>
      <c r="I8726" t="s">
        <v>34</v>
      </c>
      <c r="J8726">
        <v>74</v>
      </c>
      <c r="K8726">
        <v>1.4</v>
      </c>
      <c r="L8726">
        <v>1495.52</v>
      </c>
      <c r="M8726">
        <v>116.28</v>
      </c>
      <c r="N8726" t="s">
        <v>47</v>
      </c>
      <c r="O8726">
        <v>4</v>
      </c>
      <c r="P8726" t="str" cm="1">
        <f t="array" ref="P8726">_xlfn.IFS(C8726&lt;25,"18-24", C8726&lt;=35,"25-35", C8726&lt;=50,"36-50",TRUE,"50+")</f>
        <v>25-35</v>
      </c>
      <c r="Q8726" t="str">
        <f t="shared" si="952"/>
        <v>new</v>
      </c>
      <c r="R8726" t="str">
        <f t="shared" si="953"/>
        <v>high value</v>
      </c>
      <c r="S8726" t="str">
        <f t="shared" si="954"/>
        <v>medium</v>
      </c>
      <c r="T8726" t="str">
        <f t="shared" si="955"/>
        <v>Oct</v>
      </c>
      <c r="U8726">
        <f t="shared" si="956"/>
        <v>2022</v>
      </c>
      <c r="V8726" t="str">
        <f t="shared" si="957"/>
        <v>0-5</v>
      </c>
      <c r="W8726" t="str">
        <f t="shared" si="958"/>
        <v>Slow</v>
      </c>
    </row>
    <row r="8727" spans="1:23" x14ac:dyDescent="0.3">
      <c r="A8727">
        <v>608726</v>
      </c>
      <c r="B8727">
        <v>70864</v>
      </c>
      <c r="C8727">
        <v>57</v>
      </c>
      <c r="D8727" t="s">
        <v>7</v>
      </c>
      <c r="E8727" t="s">
        <v>13</v>
      </c>
      <c r="F8727" t="s">
        <v>26</v>
      </c>
      <c r="G8727" t="s">
        <v>27</v>
      </c>
      <c r="H8727" s="1">
        <v>45099</v>
      </c>
      <c r="I8727" t="s">
        <v>34</v>
      </c>
      <c r="J8727">
        <v>48</v>
      </c>
      <c r="K8727">
        <v>2.8</v>
      </c>
      <c r="L8727">
        <v>1191.25</v>
      </c>
      <c r="M8727">
        <v>62.66</v>
      </c>
      <c r="N8727" t="s">
        <v>47</v>
      </c>
      <c r="O8727">
        <v>1</v>
      </c>
      <c r="P8727" t="str" cm="1">
        <f t="array" ref="P8727">_xlfn.IFS(C8727&lt;25,"18-24", C8727&lt;=35,"25-35", C8727&lt;=50,"36-50",TRUE,"50+")</f>
        <v>50+</v>
      </c>
      <c r="Q8727" t="str">
        <f t="shared" si="952"/>
        <v>new</v>
      </c>
      <c r="R8727" t="str">
        <f t="shared" si="953"/>
        <v>high value</v>
      </c>
      <c r="S8727" t="str">
        <f t="shared" si="954"/>
        <v>Low</v>
      </c>
      <c r="T8727" t="str">
        <f t="shared" si="955"/>
        <v>Jun</v>
      </c>
      <c r="U8727">
        <f t="shared" si="956"/>
        <v>2023</v>
      </c>
      <c r="V8727" t="str">
        <f t="shared" si="957"/>
        <v>0-5</v>
      </c>
      <c r="W8727" t="str">
        <f t="shared" si="958"/>
        <v>Slow</v>
      </c>
    </row>
    <row r="8728" spans="1:23" x14ac:dyDescent="0.3">
      <c r="A8728">
        <v>608727</v>
      </c>
      <c r="B8728">
        <v>55779</v>
      </c>
      <c r="C8728">
        <v>55</v>
      </c>
      <c r="D8728" t="s">
        <v>4</v>
      </c>
      <c r="E8728" t="s">
        <v>16</v>
      </c>
      <c r="F8728" t="s">
        <v>22</v>
      </c>
      <c r="G8728" t="s">
        <v>25</v>
      </c>
      <c r="H8728" s="1">
        <v>45185</v>
      </c>
      <c r="I8728" t="s">
        <v>33</v>
      </c>
      <c r="J8728">
        <v>79</v>
      </c>
      <c r="K8728">
        <v>1.3</v>
      </c>
      <c r="L8728">
        <v>969.43</v>
      </c>
      <c r="M8728">
        <v>104.6</v>
      </c>
      <c r="N8728" t="s">
        <v>49</v>
      </c>
      <c r="O8728">
        <v>5</v>
      </c>
      <c r="P8728" t="str" cm="1">
        <f t="array" ref="P8728">_xlfn.IFS(C8728&lt;25,"18-24", C8728&lt;=35,"25-35", C8728&lt;=50,"36-50",TRUE,"50+")</f>
        <v>50+</v>
      </c>
      <c r="Q8728" t="str">
        <f t="shared" si="952"/>
        <v>new</v>
      </c>
      <c r="R8728" t="str">
        <f t="shared" si="953"/>
        <v>high value</v>
      </c>
      <c r="S8728" t="str">
        <f t="shared" si="954"/>
        <v>High</v>
      </c>
      <c r="T8728" t="str">
        <f t="shared" si="955"/>
        <v>Sep</v>
      </c>
      <c r="U8728">
        <f t="shared" si="956"/>
        <v>2023</v>
      </c>
      <c r="V8728" t="str">
        <f t="shared" si="957"/>
        <v>0-5</v>
      </c>
      <c r="W8728" t="str">
        <f t="shared" si="958"/>
        <v>Slow</v>
      </c>
    </row>
    <row r="8729" spans="1:23" x14ac:dyDescent="0.3">
      <c r="A8729">
        <v>608728</v>
      </c>
      <c r="B8729">
        <v>92919</v>
      </c>
      <c r="C8729">
        <v>48</v>
      </c>
      <c r="D8729" t="s">
        <v>7</v>
      </c>
      <c r="E8729" t="s">
        <v>5</v>
      </c>
      <c r="F8729" t="s">
        <v>28</v>
      </c>
      <c r="G8729" t="s">
        <v>25</v>
      </c>
      <c r="H8729" s="1">
        <v>45207</v>
      </c>
      <c r="I8729" t="s">
        <v>33</v>
      </c>
      <c r="J8729">
        <v>56</v>
      </c>
      <c r="K8729">
        <v>4.0999999999999996</v>
      </c>
      <c r="L8729">
        <v>1221.8399999999999</v>
      </c>
      <c r="M8729">
        <v>119.78</v>
      </c>
      <c r="N8729" t="s">
        <v>49</v>
      </c>
      <c r="O8729">
        <v>5</v>
      </c>
      <c r="P8729" t="str" cm="1">
        <f t="array" ref="P8729">_xlfn.IFS(C8729&lt;25,"18-24", C8729&lt;=35,"25-35", C8729&lt;=50,"36-50",TRUE,"50+")</f>
        <v>36-50</v>
      </c>
      <c r="Q8729" t="str">
        <f t="shared" si="952"/>
        <v>new</v>
      </c>
      <c r="R8729" t="str">
        <f t="shared" si="953"/>
        <v>high value</v>
      </c>
      <c r="S8729" t="str">
        <f t="shared" si="954"/>
        <v>High</v>
      </c>
      <c r="T8729" t="str">
        <f t="shared" si="955"/>
        <v>Oct</v>
      </c>
      <c r="U8729">
        <f t="shared" si="956"/>
        <v>2023</v>
      </c>
      <c r="V8729" t="str">
        <f t="shared" si="957"/>
        <v>0-5</v>
      </c>
      <c r="W8729" t="str">
        <f t="shared" si="958"/>
        <v>Slow</v>
      </c>
    </row>
    <row r="8730" spans="1:23" x14ac:dyDescent="0.3">
      <c r="A8730">
        <v>608729</v>
      </c>
      <c r="B8730">
        <v>66391</v>
      </c>
      <c r="C8730">
        <v>49</v>
      </c>
      <c r="D8730" t="s">
        <v>4</v>
      </c>
      <c r="E8730" t="s">
        <v>16</v>
      </c>
      <c r="F8730" t="s">
        <v>24</v>
      </c>
      <c r="G8730" t="s">
        <v>25</v>
      </c>
      <c r="H8730" s="1">
        <v>45113</v>
      </c>
      <c r="I8730" t="s">
        <v>33</v>
      </c>
      <c r="J8730">
        <v>71</v>
      </c>
      <c r="K8730">
        <v>11.8</v>
      </c>
      <c r="L8730">
        <v>348.72</v>
      </c>
      <c r="M8730">
        <v>92.68</v>
      </c>
      <c r="N8730" t="s">
        <v>50</v>
      </c>
      <c r="O8730">
        <v>4</v>
      </c>
      <c r="P8730" t="str" cm="1">
        <f t="array" ref="P8730">_xlfn.IFS(C8730&lt;25,"18-24", C8730&lt;=35,"25-35", C8730&lt;=50,"36-50",TRUE,"50+")</f>
        <v>36-50</v>
      </c>
      <c r="Q8730" t="str">
        <f t="shared" si="952"/>
        <v>new</v>
      </c>
      <c r="R8730" t="str">
        <f t="shared" si="953"/>
        <v>medium</v>
      </c>
      <c r="S8730" t="str">
        <f t="shared" si="954"/>
        <v>medium</v>
      </c>
      <c r="T8730" t="str">
        <f t="shared" si="955"/>
        <v>Jul</v>
      </c>
      <c r="U8730">
        <f t="shared" si="956"/>
        <v>2023</v>
      </c>
      <c r="V8730" t="str">
        <f t="shared" si="957"/>
        <v>10-15</v>
      </c>
      <c r="W8730" t="str">
        <f t="shared" si="958"/>
        <v>Slow</v>
      </c>
    </row>
    <row r="8731" spans="1:23" x14ac:dyDescent="0.3">
      <c r="A8731">
        <v>608730</v>
      </c>
      <c r="B8731">
        <v>17009</v>
      </c>
      <c r="C8731">
        <v>33</v>
      </c>
      <c r="D8731" t="s">
        <v>4</v>
      </c>
      <c r="E8731" t="s">
        <v>16</v>
      </c>
      <c r="F8731" t="s">
        <v>26</v>
      </c>
      <c r="G8731" t="s">
        <v>25</v>
      </c>
      <c r="H8731" s="1">
        <v>45449</v>
      </c>
      <c r="I8731" t="s">
        <v>33</v>
      </c>
      <c r="J8731">
        <v>81</v>
      </c>
      <c r="K8731">
        <v>14.5</v>
      </c>
      <c r="L8731">
        <v>895.13</v>
      </c>
      <c r="M8731">
        <v>25.98</v>
      </c>
      <c r="N8731" t="s">
        <v>49</v>
      </c>
      <c r="O8731">
        <v>3</v>
      </c>
      <c r="P8731" t="str" cm="1">
        <f t="array" ref="P8731">_xlfn.IFS(C8731&lt;25,"18-24", C8731&lt;=35,"25-35", C8731&lt;=50,"36-50",TRUE,"50+")</f>
        <v>25-35</v>
      </c>
      <c r="Q8731" t="str">
        <f t="shared" si="952"/>
        <v>new</v>
      </c>
      <c r="R8731" t="str">
        <f t="shared" si="953"/>
        <v>high value</v>
      </c>
      <c r="S8731" t="str">
        <f t="shared" si="954"/>
        <v>medium</v>
      </c>
      <c r="T8731" t="str">
        <f t="shared" si="955"/>
        <v>Jun</v>
      </c>
      <c r="U8731">
        <f t="shared" si="956"/>
        <v>2024</v>
      </c>
      <c r="V8731" t="str">
        <f t="shared" si="957"/>
        <v>10-15</v>
      </c>
      <c r="W8731" t="str">
        <f t="shared" si="958"/>
        <v>Slow</v>
      </c>
    </row>
    <row r="8732" spans="1:23" x14ac:dyDescent="0.3">
      <c r="A8732">
        <v>608731</v>
      </c>
      <c r="B8732">
        <v>31976</v>
      </c>
      <c r="C8732">
        <v>50</v>
      </c>
      <c r="D8732" t="s">
        <v>7</v>
      </c>
      <c r="E8732" t="s">
        <v>11</v>
      </c>
      <c r="F8732" t="s">
        <v>22</v>
      </c>
      <c r="G8732" t="s">
        <v>27</v>
      </c>
      <c r="H8732" s="1">
        <v>44883</v>
      </c>
      <c r="I8732" t="s">
        <v>34</v>
      </c>
      <c r="J8732">
        <v>77</v>
      </c>
      <c r="K8732">
        <v>5.2</v>
      </c>
      <c r="L8732">
        <v>960.85</v>
      </c>
      <c r="M8732">
        <v>76.790000000000006</v>
      </c>
      <c r="N8732" t="s">
        <v>49</v>
      </c>
      <c r="O8732">
        <v>3</v>
      </c>
      <c r="P8732" t="str" cm="1">
        <f t="array" ref="P8732">_xlfn.IFS(C8732&lt;25,"18-24", C8732&lt;=35,"25-35", C8732&lt;=50,"36-50",TRUE,"50+")</f>
        <v>36-50</v>
      </c>
      <c r="Q8732" t="str">
        <f t="shared" si="952"/>
        <v>new</v>
      </c>
      <c r="R8732" t="str">
        <f t="shared" si="953"/>
        <v>high value</v>
      </c>
      <c r="S8732" t="str">
        <f t="shared" si="954"/>
        <v>medium</v>
      </c>
      <c r="T8732" t="str">
        <f t="shared" si="955"/>
        <v>Nov</v>
      </c>
      <c r="U8732">
        <f t="shared" si="956"/>
        <v>2022</v>
      </c>
      <c r="V8732" t="str">
        <f t="shared" si="957"/>
        <v>5-10</v>
      </c>
      <c r="W8732" t="str">
        <f t="shared" si="958"/>
        <v>Slow</v>
      </c>
    </row>
    <row r="8733" spans="1:23" x14ac:dyDescent="0.3">
      <c r="A8733">
        <v>608732</v>
      </c>
      <c r="B8733">
        <v>59527</v>
      </c>
      <c r="C8733">
        <v>57</v>
      </c>
      <c r="D8733" t="s">
        <v>4</v>
      </c>
      <c r="E8733" t="s">
        <v>11</v>
      </c>
      <c r="F8733" t="s">
        <v>28</v>
      </c>
      <c r="G8733" t="s">
        <v>29</v>
      </c>
      <c r="H8733" s="1">
        <v>44767</v>
      </c>
      <c r="I8733" t="s">
        <v>34</v>
      </c>
      <c r="J8733">
        <v>56</v>
      </c>
      <c r="K8733">
        <v>3.9</v>
      </c>
      <c r="L8733">
        <v>463.32</v>
      </c>
      <c r="M8733">
        <v>77.040000000000006</v>
      </c>
      <c r="N8733" t="s">
        <v>48</v>
      </c>
      <c r="O8733">
        <v>2</v>
      </c>
      <c r="P8733" t="str" cm="1">
        <f t="array" ref="P8733">_xlfn.IFS(C8733&lt;25,"18-24", C8733&lt;=35,"25-35", C8733&lt;=50,"36-50",TRUE,"50+")</f>
        <v>50+</v>
      </c>
      <c r="Q8733" t="str">
        <f t="shared" si="952"/>
        <v>new</v>
      </c>
      <c r="R8733" t="str">
        <f t="shared" si="953"/>
        <v>medium</v>
      </c>
      <c r="S8733" t="str">
        <f t="shared" si="954"/>
        <v>Low</v>
      </c>
      <c r="T8733" t="str">
        <f t="shared" si="955"/>
        <v>Jul</v>
      </c>
      <c r="U8733">
        <f t="shared" si="956"/>
        <v>2022</v>
      </c>
      <c r="V8733" t="str">
        <f t="shared" si="957"/>
        <v>0-5</v>
      </c>
      <c r="W8733" t="str">
        <f t="shared" si="958"/>
        <v>Slow</v>
      </c>
    </row>
    <row r="8734" spans="1:23" x14ac:dyDescent="0.3">
      <c r="A8734">
        <v>608733</v>
      </c>
      <c r="B8734">
        <v>22505</v>
      </c>
      <c r="C8734">
        <v>38</v>
      </c>
      <c r="D8734" t="s">
        <v>7</v>
      </c>
      <c r="E8734" t="s">
        <v>8</v>
      </c>
      <c r="F8734" t="s">
        <v>24</v>
      </c>
      <c r="G8734" t="s">
        <v>29</v>
      </c>
      <c r="H8734" s="1">
        <v>44663</v>
      </c>
      <c r="I8734" t="s">
        <v>34</v>
      </c>
      <c r="J8734">
        <v>25</v>
      </c>
      <c r="K8734">
        <v>12.7</v>
      </c>
      <c r="L8734">
        <v>1122.76</v>
      </c>
      <c r="M8734">
        <v>49.95</v>
      </c>
      <c r="N8734" t="s">
        <v>50</v>
      </c>
      <c r="O8734">
        <v>5</v>
      </c>
      <c r="P8734" t="str" cm="1">
        <f t="array" ref="P8734">_xlfn.IFS(C8734&lt;25,"18-24", C8734&lt;=35,"25-35", C8734&lt;=50,"36-50",TRUE,"50+")</f>
        <v>36-50</v>
      </c>
      <c r="Q8734" t="str">
        <f t="shared" si="952"/>
        <v>new</v>
      </c>
      <c r="R8734" t="str">
        <f t="shared" si="953"/>
        <v>high value</v>
      </c>
      <c r="S8734" t="str">
        <f t="shared" si="954"/>
        <v>High</v>
      </c>
      <c r="T8734" t="str">
        <f t="shared" si="955"/>
        <v>Apr</v>
      </c>
      <c r="U8734">
        <f t="shared" si="956"/>
        <v>2022</v>
      </c>
      <c r="V8734" t="str">
        <f t="shared" si="957"/>
        <v>10-15</v>
      </c>
      <c r="W8734" t="str">
        <f t="shared" si="958"/>
        <v>Fast</v>
      </c>
    </row>
    <row r="8735" spans="1:23" x14ac:dyDescent="0.3">
      <c r="A8735">
        <v>608734</v>
      </c>
      <c r="B8735">
        <v>23444</v>
      </c>
      <c r="C8735">
        <v>50</v>
      </c>
      <c r="D8735" t="s">
        <v>4</v>
      </c>
      <c r="E8735" t="s">
        <v>13</v>
      </c>
      <c r="F8735" t="s">
        <v>32</v>
      </c>
      <c r="G8735" t="s">
        <v>21</v>
      </c>
      <c r="H8735" s="1">
        <v>44795</v>
      </c>
      <c r="I8735" t="s">
        <v>33</v>
      </c>
      <c r="J8735">
        <v>49</v>
      </c>
      <c r="K8735">
        <v>11.3</v>
      </c>
      <c r="L8735">
        <v>1073.71</v>
      </c>
      <c r="M8735">
        <v>78.67</v>
      </c>
      <c r="N8735" t="s">
        <v>47</v>
      </c>
      <c r="O8735">
        <v>2</v>
      </c>
      <c r="P8735" t="str" cm="1">
        <f t="array" ref="P8735">_xlfn.IFS(C8735&lt;25,"18-24", C8735&lt;=35,"25-35", C8735&lt;=50,"36-50",TRUE,"50+")</f>
        <v>36-50</v>
      </c>
      <c r="Q8735" t="str">
        <f t="shared" si="952"/>
        <v>new</v>
      </c>
      <c r="R8735" t="str">
        <f t="shared" si="953"/>
        <v>high value</v>
      </c>
      <c r="S8735" t="str">
        <f t="shared" si="954"/>
        <v>Low</v>
      </c>
      <c r="T8735" t="str">
        <f t="shared" si="955"/>
        <v>Aug</v>
      </c>
      <c r="U8735">
        <f t="shared" si="956"/>
        <v>2022</v>
      </c>
      <c r="V8735" t="str">
        <f t="shared" si="957"/>
        <v>10-15</v>
      </c>
      <c r="W8735" t="str">
        <f t="shared" si="958"/>
        <v>Slow</v>
      </c>
    </row>
    <row r="8736" spans="1:23" x14ac:dyDescent="0.3">
      <c r="A8736">
        <v>608735</v>
      </c>
      <c r="B8736">
        <v>33512</v>
      </c>
      <c r="C8736">
        <v>57</v>
      </c>
      <c r="D8736" t="s">
        <v>7</v>
      </c>
      <c r="E8736" t="s">
        <v>15</v>
      </c>
      <c r="F8736" t="s">
        <v>28</v>
      </c>
      <c r="G8736" t="s">
        <v>23</v>
      </c>
      <c r="H8736" s="1">
        <v>44908</v>
      </c>
      <c r="I8736" t="s">
        <v>33</v>
      </c>
      <c r="J8736">
        <v>75</v>
      </c>
      <c r="K8736">
        <v>10.4</v>
      </c>
      <c r="L8736">
        <v>649.55999999999995</v>
      </c>
      <c r="M8736">
        <v>102.95</v>
      </c>
      <c r="N8736" t="s">
        <v>50</v>
      </c>
      <c r="O8736">
        <v>4</v>
      </c>
      <c r="P8736" t="str" cm="1">
        <f t="array" ref="P8736">_xlfn.IFS(C8736&lt;25,"18-24", C8736&lt;=35,"25-35", C8736&lt;=50,"36-50",TRUE,"50+")</f>
        <v>50+</v>
      </c>
      <c r="Q8736" t="str">
        <f t="shared" si="952"/>
        <v>repeat</v>
      </c>
      <c r="R8736" t="str">
        <f t="shared" si="953"/>
        <v>high value</v>
      </c>
      <c r="S8736" t="str">
        <f t="shared" si="954"/>
        <v>medium</v>
      </c>
      <c r="T8736" t="str">
        <f t="shared" si="955"/>
        <v>Dec</v>
      </c>
      <c r="U8736">
        <f t="shared" si="956"/>
        <v>2022</v>
      </c>
      <c r="V8736" t="str">
        <f t="shared" si="957"/>
        <v>10-15</v>
      </c>
      <c r="W8736" t="str">
        <f t="shared" si="958"/>
        <v>Slow</v>
      </c>
    </row>
    <row r="8737" spans="1:23" x14ac:dyDescent="0.3">
      <c r="A8737">
        <v>608736</v>
      </c>
      <c r="B8737">
        <v>67441</v>
      </c>
      <c r="C8737">
        <v>18</v>
      </c>
      <c r="D8737" t="s">
        <v>4</v>
      </c>
      <c r="E8737" t="s">
        <v>16</v>
      </c>
      <c r="F8737" t="s">
        <v>30</v>
      </c>
      <c r="G8737" t="s">
        <v>27</v>
      </c>
      <c r="H8737" s="1">
        <v>45364</v>
      </c>
      <c r="I8737" t="s">
        <v>34</v>
      </c>
      <c r="J8737">
        <v>52</v>
      </c>
      <c r="K8737">
        <v>11.9</v>
      </c>
      <c r="L8737">
        <v>530.78</v>
      </c>
      <c r="M8737">
        <v>68.709999999999994</v>
      </c>
      <c r="N8737" t="s">
        <v>49</v>
      </c>
      <c r="O8737">
        <v>1</v>
      </c>
      <c r="P8737" t="str" cm="1">
        <f t="array" ref="P8737">_xlfn.IFS(C8737&lt;25,"18-24", C8737&lt;=35,"25-35", C8737&lt;=50,"36-50",TRUE,"50+")</f>
        <v>18-24</v>
      </c>
      <c r="Q8737" t="str">
        <f t="shared" si="952"/>
        <v>new</v>
      </c>
      <c r="R8737" t="str">
        <f t="shared" si="953"/>
        <v>high value</v>
      </c>
      <c r="S8737" t="str">
        <f t="shared" si="954"/>
        <v>Low</v>
      </c>
      <c r="T8737" t="str">
        <f t="shared" si="955"/>
        <v>Mar</v>
      </c>
      <c r="U8737">
        <f t="shared" si="956"/>
        <v>2024</v>
      </c>
      <c r="V8737" t="str">
        <f t="shared" si="957"/>
        <v>10-15</v>
      </c>
      <c r="W8737" t="str">
        <f t="shared" si="958"/>
        <v>Slow</v>
      </c>
    </row>
    <row r="8738" spans="1:23" x14ac:dyDescent="0.3">
      <c r="A8738">
        <v>608737</v>
      </c>
      <c r="B8738">
        <v>96716</v>
      </c>
      <c r="C8738">
        <v>20</v>
      </c>
      <c r="D8738" t="s">
        <v>7</v>
      </c>
      <c r="E8738" t="s">
        <v>16</v>
      </c>
      <c r="F8738" t="s">
        <v>18</v>
      </c>
      <c r="G8738" t="s">
        <v>25</v>
      </c>
      <c r="H8738" s="1">
        <v>45199</v>
      </c>
      <c r="I8738" t="s">
        <v>33</v>
      </c>
      <c r="J8738">
        <v>35</v>
      </c>
      <c r="K8738">
        <v>11.2</v>
      </c>
      <c r="L8738">
        <v>283.87</v>
      </c>
      <c r="M8738">
        <v>103.15</v>
      </c>
      <c r="N8738" t="s">
        <v>48</v>
      </c>
      <c r="O8738">
        <v>2</v>
      </c>
      <c r="P8738" t="str" cm="1">
        <f t="array" ref="P8738">_xlfn.IFS(C8738&lt;25,"18-24", C8738&lt;=35,"25-35", C8738&lt;=50,"36-50",TRUE,"50+")</f>
        <v>18-24</v>
      </c>
      <c r="Q8738" t="str">
        <f t="shared" si="952"/>
        <v>new</v>
      </c>
      <c r="R8738" t="str">
        <f t="shared" si="953"/>
        <v>medium</v>
      </c>
      <c r="S8738" t="str">
        <f t="shared" si="954"/>
        <v>Low</v>
      </c>
      <c r="T8738" t="str">
        <f t="shared" si="955"/>
        <v>Sep</v>
      </c>
      <c r="U8738">
        <f t="shared" si="956"/>
        <v>2023</v>
      </c>
      <c r="V8738" t="str">
        <f t="shared" si="957"/>
        <v>10-15</v>
      </c>
      <c r="W8738" t="str">
        <f t="shared" si="958"/>
        <v>Medium</v>
      </c>
    </row>
    <row r="8739" spans="1:23" x14ac:dyDescent="0.3">
      <c r="A8739">
        <v>608738</v>
      </c>
      <c r="B8739">
        <v>47561</v>
      </c>
      <c r="C8739">
        <v>64</v>
      </c>
      <c r="D8739" t="s">
        <v>7</v>
      </c>
      <c r="E8739" t="s">
        <v>13</v>
      </c>
      <c r="F8739" t="s">
        <v>26</v>
      </c>
      <c r="G8739" t="s">
        <v>25</v>
      </c>
      <c r="H8739" s="1">
        <v>44607</v>
      </c>
      <c r="I8739" t="s">
        <v>33</v>
      </c>
      <c r="J8739">
        <v>77</v>
      </c>
      <c r="K8739">
        <v>11.2</v>
      </c>
      <c r="L8739">
        <v>1432.95</v>
      </c>
      <c r="M8739">
        <v>99.46</v>
      </c>
      <c r="N8739" t="s">
        <v>48</v>
      </c>
      <c r="O8739">
        <v>4</v>
      </c>
      <c r="P8739" t="str" cm="1">
        <f t="array" ref="P8739">_xlfn.IFS(C8739&lt;25,"18-24", C8739&lt;=35,"25-35", C8739&lt;=50,"36-50",TRUE,"50+")</f>
        <v>50+</v>
      </c>
      <c r="Q8739" t="str">
        <f t="shared" si="952"/>
        <v>new</v>
      </c>
      <c r="R8739" t="str">
        <f t="shared" si="953"/>
        <v>high value</v>
      </c>
      <c r="S8739" t="str">
        <f t="shared" si="954"/>
        <v>medium</v>
      </c>
      <c r="T8739" t="str">
        <f t="shared" si="955"/>
        <v>Feb</v>
      </c>
      <c r="U8739">
        <f t="shared" si="956"/>
        <v>2022</v>
      </c>
      <c r="V8739" t="str">
        <f t="shared" si="957"/>
        <v>10-15</v>
      </c>
      <c r="W8739" t="str">
        <f t="shared" si="958"/>
        <v>Slow</v>
      </c>
    </row>
    <row r="8740" spans="1:23" x14ac:dyDescent="0.3">
      <c r="A8740">
        <v>608739</v>
      </c>
      <c r="B8740">
        <v>48382</v>
      </c>
      <c r="C8740">
        <v>59</v>
      </c>
      <c r="D8740" t="s">
        <v>4</v>
      </c>
      <c r="E8740" t="s">
        <v>13</v>
      </c>
      <c r="F8740" t="s">
        <v>30</v>
      </c>
      <c r="G8740" t="s">
        <v>27</v>
      </c>
      <c r="H8740" s="1">
        <v>44741</v>
      </c>
      <c r="I8740" t="s">
        <v>33</v>
      </c>
      <c r="J8740">
        <v>22</v>
      </c>
      <c r="K8740">
        <v>13.7</v>
      </c>
      <c r="L8740">
        <v>1304.28</v>
      </c>
      <c r="M8740">
        <v>60.62</v>
      </c>
      <c r="N8740" t="s">
        <v>49</v>
      </c>
      <c r="O8740">
        <v>1</v>
      </c>
      <c r="P8740" t="str" cm="1">
        <f t="array" ref="P8740">_xlfn.IFS(C8740&lt;25,"18-24", C8740&lt;=35,"25-35", C8740&lt;=50,"36-50",TRUE,"50+")</f>
        <v>50+</v>
      </c>
      <c r="Q8740" t="str">
        <f t="shared" si="952"/>
        <v>new</v>
      </c>
      <c r="R8740" t="str">
        <f t="shared" si="953"/>
        <v>high value</v>
      </c>
      <c r="S8740" t="str">
        <f t="shared" si="954"/>
        <v>Low</v>
      </c>
      <c r="T8740" t="str">
        <f t="shared" si="955"/>
        <v>Jun</v>
      </c>
      <c r="U8740">
        <f t="shared" si="956"/>
        <v>2022</v>
      </c>
      <c r="V8740" t="str">
        <f t="shared" si="957"/>
        <v>10-15</v>
      </c>
      <c r="W8740" t="str">
        <f t="shared" si="958"/>
        <v>Fast</v>
      </c>
    </row>
    <row r="8741" spans="1:23" x14ac:dyDescent="0.3">
      <c r="A8741">
        <v>608740</v>
      </c>
      <c r="B8741">
        <v>17522</v>
      </c>
      <c r="C8741">
        <v>54</v>
      </c>
      <c r="D8741" t="s">
        <v>7</v>
      </c>
      <c r="E8741" t="s">
        <v>8</v>
      </c>
      <c r="F8741" t="s">
        <v>30</v>
      </c>
      <c r="G8741" t="s">
        <v>29</v>
      </c>
      <c r="H8741" s="1">
        <v>44661</v>
      </c>
      <c r="I8741" t="s">
        <v>34</v>
      </c>
      <c r="J8741">
        <v>89</v>
      </c>
      <c r="K8741">
        <v>1.1000000000000001</v>
      </c>
      <c r="L8741">
        <v>1432.28</v>
      </c>
      <c r="M8741">
        <v>26.16</v>
      </c>
      <c r="N8741" t="s">
        <v>49</v>
      </c>
      <c r="O8741">
        <v>3</v>
      </c>
      <c r="P8741" t="str" cm="1">
        <f t="array" ref="P8741">_xlfn.IFS(C8741&lt;25,"18-24", C8741&lt;=35,"25-35", C8741&lt;=50,"36-50",TRUE,"50+")</f>
        <v>50+</v>
      </c>
      <c r="Q8741" t="str">
        <f t="shared" si="952"/>
        <v>new</v>
      </c>
      <c r="R8741" t="str">
        <f t="shared" si="953"/>
        <v>high value</v>
      </c>
      <c r="S8741" t="str">
        <f t="shared" si="954"/>
        <v>medium</v>
      </c>
      <c r="T8741" t="str">
        <f t="shared" si="955"/>
        <v>Apr</v>
      </c>
      <c r="U8741">
        <f t="shared" si="956"/>
        <v>2022</v>
      </c>
      <c r="V8741" t="str">
        <f t="shared" si="957"/>
        <v>0-5</v>
      </c>
      <c r="W8741" t="str">
        <f t="shared" si="958"/>
        <v>Slow</v>
      </c>
    </row>
    <row r="8742" spans="1:23" x14ac:dyDescent="0.3">
      <c r="A8742">
        <v>608741</v>
      </c>
      <c r="B8742">
        <v>39773</v>
      </c>
      <c r="C8742">
        <v>31</v>
      </c>
      <c r="D8742" t="s">
        <v>7</v>
      </c>
      <c r="E8742" t="s">
        <v>13</v>
      </c>
      <c r="F8742" t="s">
        <v>26</v>
      </c>
      <c r="G8742" t="s">
        <v>21</v>
      </c>
      <c r="H8742" s="1">
        <v>45079</v>
      </c>
      <c r="I8742" t="s">
        <v>33</v>
      </c>
      <c r="J8742">
        <v>44</v>
      </c>
      <c r="K8742">
        <v>7</v>
      </c>
      <c r="L8742">
        <v>341.04</v>
      </c>
      <c r="M8742">
        <v>71.37</v>
      </c>
      <c r="N8742" t="s">
        <v>48</v>
      </c>
      <c r="O8742">
        <v>2</v>
      </c>
      <c r="P8742" t="str" cm="1">
        <f t="array" ref="P8742">_xlfn.IFS(C8742&lt;25,"18-24", C8742&lt;=35,"25-35", C8742&lt;=50,"36-50",TRUE,"50+")</f>
        <v>25-35</v>
      </c>
      <c r="Q8742" t="str">
        <f t="shared" si="952"/>
        <v>new</v>
      </c>
      <c r="R8742" t="str">
        <f t="shared" si="953"/>
        <v>medium</v>
      </c>
      <c r="S8742" t="str">
        <f t="shared" si="954"/>
        <v>Low</v>
      </c>
      <c r="T8742" t="str">
        <f t="shared" si="955"/>
        <v>Jun</v>
      </c>
      <c r="U8742">
        <f t="shared" si="956"/>
        <v>2023</v>
      </c>
      <c r="V8742" t="str">
        <f t="shared" si="957"/>
        <v>5-10</v>
      </c>
      <c r="W8742" t="str">
        <f t="shared" si="958"/>
        <v>Medium</v>
      </c>
    </row>
    <row r="8743" spans="1:23" x14ac:dyDescent="0.3">
      <c r="A8743">
        <v>608742</v>
      </c>
      <c r="B8743">
        <v>14124</v>
      </c>
      <c r="C8743">
        <v>51</v>
      </c>
      <c r="D8743" t="s">
        <v>4</v>
      </c>
      <c r="E8743" t="s">
        <v>11</v>
      </c>
      <c r="F8743" t="s">
        <v>19</v>
      </c>
      <c r="G8743" t="s">
        <v>25</v>
      </c>
      <c r="H8743" s="1">
        <v>45098</v>
      </c>
      <c r="I8743" t="s">
        <v>34</v>
      </c>
      <c r="J8743">
        <v>47</v>
      </c>
      <c r="K8743">
        <v>11.4</v>
      </c>
      <c r="L8743">
        <v>1170.45</v>
      </c>
      <c r="M8743">
        <v>63.97</v>
      </c>
      <c r="N8743" t="s">
        <v>50</v>
      </c>
      <c r="O8743">
        <v>3</v>
      </c>
      <c r="P8743" t="str" cm="1">
        <f t="array" ref="P8743">_xlfn.IFS(C8743&lt;25,"18-24", C8743&lt;=35,"25-35", C8743&lt;=50,"36-50",TRUE,"50+")</f>
        <v>50+</v>
      </c>
      <c r="Q8743" t="str">
        <f t="shared" si="952"/>
        <v>new</v>
      </c>
      <c r="R8743" t="str">
        <f t="shared" si="953"/>
        <v>high value</v>
      </c>
      <c r="S8743" t="str">
        <f t="shared" si="954"/>
        <v>medium</v>
      </c>
      <c r="T8743" t="str">
        <f t="shared" si="955"/>
        <v>Jun</v>
      </c>
      <c r="U8743">
        <f t="shared" si="956"/>
        <v>2023</v>
      </c>
      <c r="V8743" t="str">
        <f t="shared" si="957"/>
        <v>10-15</v>
      </c>
      <c r="W8743" t="str">
        <f t="shared" si="958"/>
        <v>Slow</v>
      </c>
    </row>
    <row r="8744" spans="1:23" x14ac:dyDescent="0.3">
      <c r="A8744">
        <v>608743</v>
      </c>
      <c r="B8744">
        <v>88608</v>
      </c>
      <c r="C8744">
        <v>32</v>
      </c>
      <c r="D8744" t="s">
        <v>4</v>
      </c>
      <c r="E8744" t="s">
        <v>5</v>
      </c>
      <c r="F8744" t="s">
        <v>30</v>
      </c>
      <c r="G8744" t="s">
        <v>31</v>
      </c>
      <c r="H8744" s="1">
        <v>45452</v>
      </c>
      <c r="I8744" t="s">
        <v>33</v>
      </c>
      <c r="J8744">
        <v>77</v>
      </c>
      <c r="K8744">
        <v>3.6</v>
      </c>
      <c r="L8744">
        <v>796.14</v>
      </c>
      <c r="M8744">
        <v>79.819999999999993</v>
      </c>
      <c r="N8744" t="s">
        <v>48</v>
      </c>
      <c r="O8744">
        <v>2</v>
      </c>
      <c r="P8744" t="str" cm="1">
        <f t="array" ref="P8744">_xlfn.IFS(C8744&lt;25,"18-24", C8744&lt;=35,"25-35", C8744&lt;=50,"36-50",TRUE,"50+")</f>
        <v>25-35</v>
      </c>
      <c r="Q8744" t="str">
        <f t="shared" si="952"/>
        <v>repeat</v>
      </c>
      <c r="R8744" t="str">
        <f t="shared" si="953"/>
        <v>high value</v>
      </c>
      <c r="S8744" t="str">
        <f t="shared" si="954"/>
        <v>Low</v>
      </c>
      <c r="T8744" t="str">
        <f t="shared" si="955"/>
        <v>Jun</v>
      </c>
      <c r="U8744">
        <f t="shared" si="956"/>
        <v>2024</v>
      </c>
      <c r="V8744" t="str">
        <f t="shared" si="957"/>
        <v>0-5</v>
      </c>
      <c r="W8744" t="str">
        <f t="shared" si="958"/>
        <v>Slow</v>
      </c>
    </row>
    <row r="8745" spans="1:23" x14ac:dyDescent="0.3">
      <c r="A8745">
        <v>608744</v>
      </c>
      <c r="B8745">
        <v>30226</v>
      </c>
      <c r="C8745">
        <v>33</v>
      </c>
      <c r="D8745" t="s">
        <v>7</v>
      </c>
      <c r="E8745" t="s">
        <v>11</v>
      </c>
      <c r="F8745" t="s">
        <v>24</v>
      </c>
      <c r="G8745" t="s">
        <v>29</v>
      </c>
      <c r="H8745" s="1">
        <v>44723</v>
      </c>
      <c r="I8745" t="s">
        <v>33</v>
      </c>
      <c r="J8745">
        <v>72</v>
      </c>
      <c r="K8745">
        <v>9.1</v>
      </c>
      <c r="L8745">
        <v>904.98</v>
      </c>
      <c r="M8745">
        <v>105.66</v>
      </c>
      <c r="N8745" t="s">
        <v>48</v>
      </c>
      <c r="O8745">
        <v>5</v>
      </c>
      <c r="P8745" t="str" cm="1">
        <f t="array" ref="P8745">_xlfn.IFS(C8745&lt;25,"18-24", C8745&lt;=35,"25-35", C8745&lt;=50,"36-50",TRUE,"50+")</f>
        <v>25-35</v>
      </c>
      <c r="Q8745" t="str">
        <f t="shared" si="952"/>
        <v>new</v>
      </c>
      <c r="R8745" t="str">
        <f t="shared" si="953"/>
        <v>high value</v>
      </c>
      <c r="S8745" t="str">
        <f t="shared" si="954"/>
        <v>High</v>
      </c>
      <c r="T8745" t="str">
        <f t="shared" si="955"/>
        <v>Jun</v>
      </c>
      <c r="U8745">
        <f t="shared" si="956"/>
        <v>2022</v>
      </c>
      <c r="V8745" t="str">
        <f t="shared" si="957"/>
        <v>5-10</v>
      </c>
      <c r="W8745" t="str">
        <f t="shared" si="958"/>
        <v>Slow</v>
      </c>
    </row>
    <row r="8746" spans="1:23" x14ac:dyDescent="0.3">
      <c r="A8746">
        <v>608745</v>
      </c>
      <c r="B8746">
        <v>50393</v>
      </c>
      <c r="C8746">
        <v>34</v>
      </c>
      <c r="D8746" t="s">
        <v>7</v>
      </c>
      <c r="E8746" t="s">
        <v>15</v>
      </c>
      <c r="F8746" t="s">
        <v>26</v>
      </c>
      <c r="G8746" t="s">
        <v>29</v>
      </c>
      <c r="H8746" s="1">
        <v>44795</v>
      </c>
      <c r="I8746" t="s">
        <v>33</v>
      </c>
      <c r="J8746">
        <v>35</v>
      </c>
      <c r="K8746">
        <v>8.8000000000000007</v>
      </c>
      <c r="L8746">
        <v>1171.43</v>
      </c>
      <c r="M8746">
        <v>104.24</v>
      </c>
      <c r="N8746" t="s">
        <v>50</v>
      </c>
      <c r="O8746">
        <v>1</v>
      </c>
      <c r="P8746" t="str" cm="1">
        <f t="array" ref="P8746">_xlfn.IFS(C8746&lt;25,"18-24", C8746&lt;=35,"25-35", C8746&lt;=50,"36-50",TRUE,"50+")</f>
        <v>25-35</v>
      </c>
      <c r="Q8746" t="str">
        <f t="shared" si="952"/>
        <v>new</v>
      </c>
      <c r="R8746" t="str">
        <f t="shared" si="953"/>
        <v>high value</v>
      </c>
      <c r="S8746" t="str">
        <f t="shared" si="954"/>
        <v>Low</v>
      </c>
      <c r="T8746" t="str">
        <f t="shared" si="955"/>
        <v>Aug</v>
      </c>
      <c r="U8746">
        <f t="shared" si="956"/>
        <v>2022</v>
      </c>
      <c r="V8746" t="str">
        <f t="shared" si="957"/>
        <v>5-10</v>
      </c>
      <c r="W8746" t="str">
        <f t="shared" si="958"/>
        <v>Medium</v>
      </c>
    </row>
    <row r="8747" spans="1:23" x14ac:dyDescent="0.3">
      <c r="A8747">
        <v>608746</v>
      </c>
      <c r="B8747">
        <v>11665</v>
      </c>
      <c r="C8747">
        <v>22</v>
      </c>
      <c r="D8747" t="s">
        <v>4</v>
      </c>
      <c r="E8747" t="s">
        <v>11</v>
      </c>
      <c r="F8747" t="s">
        <v>22</v>
      </c>
      <c r="G8747" t="s">
        <v>31</v>
      </c>
      <c r="H8747" s="1">
        <v>45004</v>
      </c>
      <c r="I8747" t="s">
        <v>33</v>
      </c>
      <c r="J8747">
        <v>22</v>
      </c>
      <c r="K8747">
        <v>8.1999999999999993</v>
      </c>
      <c r="L8747">
        <v>247</v>
      </c>
      <c r="M8747">
        <v>89.32</v>
      </c>
      <c r="N8747" t="s">
        <v>48</v>
      </c>
      <c r="O8747">
        <v>2</v>
      </c>
      <c r="P8747" t="str" cm="1">
        <f t="array" ref="P8747">_xlfn.IFS(C8747&lt;25,"18-24", C8747&lt;=35,"25-35", C8747&lt;=50,"36-50",TRUE,"50+")</f>
        <v>18-24</v>
      </c>
      <c r="Q8747" t="str">
        <f t="shared" si="952"/>
        <v>new</v>
      </c>
      <c r="R8747" t="str">
        <f t="shared" si="953"/>
        <v>low</v>
      </c>
      <c r="S8747" t="str">
        <f t="shared" si="954"/>
        <v>Low</v>
      </c>
      <c r="T8747" t="str">
        <f t="shared" si="955"/>
        <v>Mar</v>
      </c>
      <c r="U8747">
        <f t="shared" si="956"/>
        <v>2023</v>
      </c>
      <c r="V8747" t="str">
        <f t="shared" si="957"/>
        <v>5-10</v>
      </c>
      <c r="W8747" t="str">
        <f t="shared" si="958"/>
        <v>Fast</v>
      </c>
    </row>
    <row r="8748" spans="1:23" x14ac:dyDescent="0.3">
      <c r="A8748">
        <v>608747</v>
      </c>
      <c r="B8748">
        <v>90554</v>
      </c>
      <c r="C8748">
        <v>47</v>
      </c>
      <c r="D8748" t="s">
        <v>7</v>
      </c>
      <c r="E8748" t="s">
        <v>16</v>
      </c>
      <c r="F8748" t="s">
        <v>18</v>
      </c>
      <c r="G8748" t="s">
        <v>21</v>
      </c>
      <c r="H8748" s="1">
        <v>45275</v>
      </c>
      <c r="I8748" t="s">
        <v>34</v>
      </c>
      <c r="J8748">
        <v>72</v>
      </c>
      <c r="K8748">
        <v>10.199999999999999</v>
      </c>
      <c r="L8748">
        <v>812.91</v>
      </c>
      <c r="M8748">
        <v>72.900000000000006</v>
      </c>
      <c r="N8748" t="s">
        <v>49</v>
      </c>
      <c r="O8748">
        <v>1</v>
      </c>
      <c r="P8748" t="str" cm="1">
        <f t="array" ref="P8748">_xlfn.IFS(C8748&lt;25,"18-24", C8748&lt;=35,"25-35", C8748&lt;=50,"36-50",TRUE,"50+")</f>
        <v>36-50</v>
      </c>
      <c r="Q8748" t="str">
        <f t="shared" si="952"/>
        <v>new</v>
      </c>
      <c r="R8748" t="str">
        <f t="shared" si="953"/>
        <v>high value</v>
      </c>
      <c r="S8748" t="str">
        <f t="shared" si="954"/>
        <v>Low</v>
      </c>
      <c r="T8748" t="str">
        <f t="shared" si="955"/>
        <v>Dec</v>
      </c>
      <c r="U8748">
        <f t="shared" si="956"/>
        <v>2023</v>
      </c>
      <c r="V8748" t="str">
        <f t="shared" si="957"/>
        <v>10-15</v>
      </c>
      <c r="W8748" t="str">
        <f t="shared" si="958"/>
        <v>Slow</v>
      </c>
    </row>
    <row r="8749" spans="1:23" x14ac:dyDescent="0.3">
      <c r="A8749">
        <v>608748</v>
      </c>
      <c r="B8749">
        <v>62847</v>
      </c>
      <c r="C8749">
        <v>39</v>
      </c>
      <c r="D8749" t="s">
        <v>4</v>
      </c>
      <c r="E8749" t="s">
        <v>11</v>
      </c>
      <c r="F8749" t="s">
        <v>30</v>
      </c>
      <c r="G8749" t="s">
        <v>21</v>
      </c>
      <c r="H8749" s="1">
        <v>44898</v>
      </c>
      <c r="I8749" t="s">
        <v>34</v>
      </c>
      <c r="J8749">
        <v>68</v>
      </c>
      <c r="K8749">
        <v>2.9</v>
      </c>
      <c r="L8749">
        <v>640.67999999999995</v>
      </c>
      <c r="M8749">
        <v>91.8</v>
      </c>
      <c r="N8749" t="s">
        <v>50</v>
      </c>
      <c r="O8749">
        <v>2</v>
      </c>
      <c r="P8749" t="str" cm="1">
        <f t="array" ref="P8749">_xlfn.IFS(C8749&lt;25,"18-24", C8749&lt;=35,"25-35", C8749&lt;=50,"36-50",TRUE,"50+")</f>
        <v>36-50</v>
      </c>
      <c r="Q8749" t="str">
        <f t="shared" si="952"/>
        <v>new</v>
      </c>
      <c r="R8749" t="str">
        <f t="shared" si="953"/>
        <v>high value</v>
      </c>
      <c r="S8749" t="str">
        <f t="shared" si="954"/>
        <v>Low</v>
      </c>
      <c r="T8749" t="str">
        <f t="shared" si="955"/>
        <v>Dec</v>
      </c>
      <c r="U8749">
        <f t="shared" si="956"/>
        <v>2022</v>
      </c>
      <c r="V8749" t="str">
        <f t="shared" si="957"/>
        <v>0-5</v>
      </c>
      <c r="W8749" t="str">
        <f t="shared" si="958"/>
        <v>Slow</v>
      </c>
    </row>
    <row r="8750" spans="1:23" x14ac:dyDescent="0.3">
      <c r="A8750">
        <v>608749</v>
      </c>
      <c r="B8750">
        <v>18092</v>
      </c>
      <c r="C8750">
        <v>28</v>
      </c>
      <c r="D8750" t="s">
        <v>4</v>
      </c>
      <c r="E8750" t="s">
        <v>5</v>
      </c>
      <c r="F8750" t="s">
        <v>24</v>
      </c>
      <c r="G8750" t="s">
        <v>23</v>
      </c>
      <c r="H8750" s="1">
        <v>44764</v>
      </c>
      <c r="I8750" t="s">
        <v>33</v>
      </c>
      <c r="J8750">
        <v>47</v>
      </c>
      <c r="K8750">
        <v>10.7</v>
      </c>
      <c r="L8750">
        <v>355.88</v>
      </c>
      <c r="M8750">
        <v>31.24</v>
      </c>
      <c r="N8750" t="s">
        <v>50</v>
      </c>
      <c r="O8750">
        <v>1</v>
      </c>
      <c r="P8750" t="str" cm="1">
        <f t="array" ref="P8750">_xlfn.IFS(C8750&lt;25,"18-24", C8750&lt;=35,"25-35", C8750&lt;=50,"36-50",TRUE,"50+")</f>
        <v>25-35</v>
      </c>
      <c r="Q8750" t="str">
        <f t="shared" si="952"/>
        <v>new</v>
      </c>
      <c r="R8750" t="str">
        <f t="shared" si="953"/>
        <v>medium</v>
      </c>
      <c r="S8750" t="str">
        <f t="shared" si="954"/>
        <v>Low</v>
      </c>
      <c r="T8750" t="str">
        <f t="shared" si="955"/>
        <v>Jul</v>
      </c>
      <c r="U8750">
        <f t="shared" si="956"/>
        <v>2022</v>
      </c>
      <c r="V8750" t="str">
        <f t="shared" si="957"/>
        <v>10-15</v>
      </c>
      <c r="W8750" t="str">
        <f t="shared" si="958"/>
        <v>Slow</v>
      </c>
    </row>
    <row r="8751" spans="1:23" x14ac:dyDescent="0.3">
      <c r="A8751">
        <v>608750</v>
      </c>
      <c r="B8751">
        <v>16581</v>
      </c>
      <c r="C8751">
        <v>46</v>
      </c>
      <c r="D8751" t="s">
        <v>4</v>
      </c>
      <c r="E8751" t="s">
        <v>13</v>
      </c>
      <c r="F8751" t="s">
        <v>28</v>
      </c>
      <c r="G8751" t="s">
        <v>25</v>
      </c>
      <c r="H8751" s="1">
        <v>45333</v>
      </c>
      <c r="I8751" t="s">
        <v>34</v>
      </c>
      <c r="J8751">
        <v>24</v>
      </c>
      <c r="K8751">
        <v>14.8</v>
      </c>
      <c r="L8751">
        <v>1152.27</v>
      </c>
      <c r="M8751">
        <v>42.11</v>
      </c>
      <c r="N8751" t="s">
        <v>50</v>
      </c>
      <c r="O8751">
        <v>4</v>
      </c>
      <c r="P8751" t="str" cm="1">
        <f t="array" ref="P8751">_xlfn.IFS(C8751&lt;25,"18-24", C8751&lt;=35,"25-35", C8751&lt;=50,"36-50",TRUE,"50+")</f>
        <v>36-50</v>
      </c>
      <c r="Q8751" t="str">
        <f t="shared" si="952"/>
        <v>new</v>
      </c>
      <c r="R8751" t="str">
        <f t="shared" si="953"/>
        <v>high value</v>
      </c>
      <c r="S8751" t="str">
        <f t="shared" si="954"/>
        <v>medium</v>
      </c>
      <c r="T8751" t="str">
        <f t="shared" si="955"/>
        <v>Feb</v>
      </c>
      <c r="U8751">
        <f t="shared" si="956"/>
        <v>2024</v>
      </c>
      <c r="V8751" t="str">
        <f t="shared" si="957"/>
        <v>10-15</v>
      </c>
      <c r="W8751" t="str">
        <f t="shared" si="958"/>
        <v>Fast</v>
      </c>
    </row>
    <row r="8752" spans="1:23" x14ac:dyDescent="0.3">
      <c r="A8752">
        <v>608751</v>
      </c>
      <c r="B8752">
        <v>60896</v>
      </c>
      <c r="C8752">
        <v>21</v>
      </c>
      <c r="D8752" t="s">
        <v>4</v>
      </c>
      <c r="E8752" t="s">
        <v>16</v>
      </c>
      <c r="F8752" t="s">
        <v>22</v>
      </c>
      <c r="G8752" t="s">
        <v>27</v>
      </c>
      <c r="H8752" s="1">
        <v>44592</v>
      </c>
      <c r="I8752" t="s">
        <v>33</v>
      </c>
      <c r="J8752">
        <v>54</v>
      </c>
      <c r="K8752">
        <v>4.5</v>
      </c>
      <c r="L8752">
        <v>969.54</v>
      </c>
      <c r="M8752">
        <v>47.32</v>
      </c>
      <c r="N8752" t="s">
        <v>48</v>
      </c>
      <c r="O8752">
        <v>4</v>
      </c>
      <c r="P8752" t="str" cm="1">
        <f t="array" ref="P8752">_xlfn.IFS(C8752&lt;25,"18-24", C8752&lt;=35,"25-35", C8752&lt;=50,"36-50",TRUE,"50+")</f>
        <v>18-24</v>
      </c>
      <c r="Q8752" t="str">
        <f t="shared" si="952"/>
        <v>new</v>
      </c>
      <c r="R8752" t="str">
        <f t="shared" si="953"/>
        <v>high value</v>
      </c>
      <c r="S8752" t="str">
        <f t="shared" si="954"/>
        <v>medium</v>
      </c>
      <c r="T8752" t="str">
        <f t="shared" si="955"/>
        <v>Jan</v>
      </c>
      <c r="U8752">
        <f t="shared" si="956"/>
        <v>2022</v>
      </c>
      <c r="V8752" t="str">
        <f t="shared" si="957"/>
        <v>0-5</v>
      </c>
      <c r="W8752" t="str">
        <f t="shared" si="958"/>
        <v>Slow</v>
      </c>
    </row>
    <row r="8753" spans="1:23" x14ac:dyDescent="0.3">
      <c r="A8753">
        <v>608752</v>
      </c>
      <c r="B8753">
        <v>26478</v>
      </c>
      <c r="C8753">
        <v>58</v>
      </c>
      <c r="D8753" t="s">
        <v>4</v>
      </c>
      <c r="E8753" t="s">
        <v>8</v>
      </c>
      <c r="F8753" t="s">
        <v>32</v>
      </c>
      <c r="G8753" t="s">
        <v>29</v>
      </c>
      <c r="H8753" s="1">
        <v>45079</v>
      </c>
      <c r="I8753" t="s">
        <v>33</v>
      </c>
      <c r="J8753">
        <v>64</v>
      </c>
      <c r="K8753">
        <v>10.8</v>
      </c>
      <c r="L8753">
        <v>593.07000000000005</v>
      </c>
      <c r="M8753">
        <v>99.93</v>
      </c>
      <c r="N8753" t="s">
        <v>50</v>
      </c>
      <c r="O8753">
        <v>5</v>
      </c>
      <c r="P8753" t="str" cm="1">
        <f t="array" ref="P8753">_xlfn.IFS(C8753&lt;25,"18-24", C8753&lt;=35,"25-35", C8753&lt;=50,"36-50",TRUE,"50+")</f>
        <v>50+</v>
      </c>
      <c r="Q8753" t="str">
        <f t="shared" si="952"/>
        <v>new</v>
      </c>
      <c r="R8753" t="str">
        <f t="shared" si="953"/>
        <v>high value</v>
      </c>
      <c r="S8753" t="str">
        <f t="shared" si="954"/>
        <v>High</v>
      </c>
      <c r="T8753" t="str">
        <f t="shared" si="955"/>
        <v>Jun</v>
      </c>
      <c r="U8753">
        <f t="shared" si="956"/>
        <v>2023</v>
      </c>
      <c r="V8753" t="str">
        <f t="shared" si="957"/>
        <v>10-15</v>
      </c>
      <c r="W8753" t="str">
        <f t="shared" si="958"/>
        <v>Slow</v>
      </c>
    </row>
    <row r="8754" spans="1:23" x14ac:dyDescent="0.3">
      <c r="A8754">
        <v>608753</v>
      </c>
      <c r="B8754">
        <v>86838</v>
      </c>
      <c r="C8754">
        <v>23</v>
      </c>
      <c r="D8754" t="s">
        <v>7</v>
      </c>
      <c r="E8754" t="s">
        <v>13</v>
      </c>
      <c r="F8754" t="s">
        <v>32</v>
      </c>
      <c r="G8754" t="s">
        <v>29</v>
      </c>
      <c r="H8754" s="1">
        <v>44701</v>
      </c>
      <c r="I8754" t="s">
        <v>33</v>
      </c>
      <c r="J8754">
        <v>83</v>
      </c>
      <c r="K8754">
        <v>11</v>
      </c>
      <c r="L8754">
        <v>1320.32</v>
      </c>
      <c r="M8754">
        <v>93.07</v>
      </c>
      <c r="N8754" t="s">
        <v>50</v>
      </c>
      <c r="O8754">
        <v>1</v>
      </c>
      <c r="P8754" t="str" cm="1">
        <f t="array" ref="P8754">_xlfn.IFS(C8754&lt;25,"18-24", C8754&lt;=35,"25-35", C8754&lt;=50,"36-50",TRUE,"50+")</f>
        <v>18-24</v>
      </c>
      <c r="Q8754" t="str">
        <f t="shared" si="952"/>
        <v>new</v>
      </c>
      <c r="R8754" t="str">
        <f t="shared" si="953"/>
        <v>high value</v>
      </c>
      <c r="S8754" t="str">
        <f t="shared" si="954"/>
        <v>Low</v>
      </c>
      <c r="T8754" t="str">
        <f t="shared" si="955"/>
        <v>May</v>
      </c>
      <c r="U8754">
        <f t="shared" si="956"/>
        <v>2022</v>
      </c>
      <c r="V8754" t="str">
        <f t="shared" si="957"/>
        <v>10-15</v>
      </c>
      <c r="W8754" t="str">
        <f t="shared" si="958"/>
        <v>Slow</v>
      </c>
    </row>
    <row r="8755" spans="1:23" x14ac:dyDescent="0.3">
      <c r="A8755">
        <v>608754</v>
      </c>
      <c r="B8755">
        <v>11505</v>
      </c>
      <c r="C8755">
        <v>22</v>
      </c>
      <c r="D8755" t="s">
        <v>4</v>
      </c>
      <c r="E8755" t="s">
        <v>13</v>
      </c>
      <c r="F8755" t="s">
        <v>19</v>
      </c>
      <c r="G8755" t="s">
        <v>25</v>
      </c>
      <c r="H8755" s="1">
        <v>44906</v>
      </c>
      <c r="I8755" t="s">
        <v>34</v>
      </c>
      <c r="J8755">
        <v>64</v>
      </c>
      <c r="K8755">
        <v>6.9</v>
      </c>
      <c r="L8755">
        <v>1011.73</v>
      </c>
      <c r="M8755">
        <v>72.569999999999993</v>
      </c>
      <c r="N8755" t="s">
        <v>47</v>
      </c>
      <c r="O8755">
        <v>4</v>
      </c>
      <c r="P8755" t="str" cm="1">
        <f t="array" ref="P8755">_xlfn.IFS(C8755&lt;25,"18-24", C8755&lt;=35,"25-35", C8755&lt;=50,"36-50",TRUE,"50+")</f>
        <v>18-24</v>
      </c>
      <c r="Q8755" t="str">
        <f t="shared" si="952"/>
        <v>new</v>
      </c>
      <c r="R8755" t="str">
        <f t="shared" si="953"/>
        <v>high value</v>
      </c>
      <c r="S8755" t="str">
        <f t="shared" si="954"/>
        <v>medium</v>
      </c>
      <c r="T8755" t="str">
        <f t="shared" si="955"/>
        <v>Dec</v>
      </c>
      <c r="U8755">
        <f t="shared" si="956"/>
        <v>2022</v>
      </c>
      <c r="V8755" t="str">
        <f t="shared" si="957"/>
        <v>5-10</v>
      </c>
      <c r="W8755" t="str">
        <f t="shared" si="958"/>
        <v>Slow</v>
      </c>
    </row>
    <row r="8756" spans="1:23" x14ac:dyDescent="0.3">
      <c r="A8756">
        <v>608755</v>
      </c>
      <c r="B8756">
        <v>27666</v>
      </c>
      <c r="C8756">
        <v>52</v>
      </c>
      <c r="D8756" t="s">
        <v>7</v>
      </c>
      <c r="E8756" t="s">
        <v>15</v>
      </c>
      <c r="F8756" t="s">
        <v>30</v>
      </c>
      <c r="G8756" t="s">
        <v>25</v>
      </c>
      <c r="H8756" s="1">
        <v>45106</v>
      </c>
      <c r="I8756" t="s">
        <v>34</v>
      </c>
      <c r="J8756">
        <v>69</v>
      </c>
      <c r="K8756">
        <v>8.6999999999999993</v>
      </c>
      <c r="L8756">
        <v>736.74</v>
      </c>
      <c r="M8756">
        <v>21.24</v>
      </c>
      <c r="N8756" t="s">
        <v>47</v>
      </c>
      <c r="O8756">
        <v>1</v>
      </c>
      <c r="P8756" t="str" cm="1">
        <f t="array" ref="P8756">_xlfn.IFS(C8756&lt;25,"18-24", C8756&lt;=35,"25-35", C8756&lt;=50,"36-50",TRUE,"50+")</f>
        <v>50+</v>
      </c>
      <c r="Q8756" t="str">
        <f t="shared" si="952"/>
        <v>new</v>
      </c>
      <c r="R8756" t="str">
        <f t="shared" si="953"/>
        <v>high value</v>
      </c>
      <c r="S8756" t="str">
        <f t="shared" si="954"/>
        <v>Low</v>
      </c>
      <c r="T8756" t="str">
        <f t="shared" si="955"/>
        <v>Jun</v>
      </c>
      <c r="U8756">
        <f t="shared" si="956"/>
        <v>2023</v>
      </c>
      <c r="V8756" t="str">
        <f t="shared" si="957"/>
        <v>5-10</v>
      </c>
      <c r="W8756" t="str">
        <f t="shared" si="958"/>
        <v>Slow</v>
      </c>
    </row>
    <row r="8757" spans="1:23" x14ac:dyDescent="0.3">
      <c r="A8757">
        <v>608756</v>
      </c>
      <c r="B8757">
        <v>13263</v>
      </c>
      <c r="C8757">
        <v>20</v>
      </c>
      <c r="D8757" t="s">
        <v>7</v>
      </c>
      <c r="E8757" t="s">
        <v>11</v>
      </c>
      <c r="F8757" t="s">
        <v>24</v>
      </c>
      <c r="G8757" t="s">
        <v>27</v>
      </c>
      <c r="H8757" s="1">
        <v>45359</v>
      </c>
      <c r="I8757" t="s">
        <v>33</v>
      </c>
      <c r="J8757">
        <v>79</v>
      </c>
      <c r="K8757">
        <v>10.8</v>
      </c>
      <c r="L8757">
        <v>1189.1199999999999</v>
      </c>
      <c r="M8757">
        <v>71.73</v>
      </c>
      <c r="N8757" t="s">
        <v>49</v>
      </c>
      <c r="O8757">
        <v>4</v>
      </c>
      <c r="P8757" t="str" cm="1">
        <f t="array" ref="P8757">_xlfn.IFS(C8757&lt;25,"18-24", C8757&lt;=35,"25-35", C8757&lt;=50,"36-50",TRUE,"50+")</f>
        <v>18-24</v>
      </c>
      <c r="Q8757" t="str">
        <f t="shared" si="952"/>
        <v>new</v>
      </c>
      <c r="R8757" t="str">
        <f t="shared" si="953"/>
        <v>high value</v>
      </c>
      <c r="S8757" t="str">
        <f t="shared" si="954"/>
        <v>medium</v>
      </c>
      <c r="T8757" t="str">
        <f t="shared" si="955"/>
        <v>Mar</v>
      </c>
      <c r="U8757">
        <f t="shared" si="956"/>
        <v>2024</v>
      </c>
      <c r="V8757" t="str">
        <f t="shared" si="957"/>
        <v>10-15</v>
      </c>
      <c r="W8757" t="str">
        <f t="shared" si="958"/>
        <v>Slow</v>
      </c>
    </row>
    <row r="8758" spans="1:23" x14ac:dyDescent="0.3">
      <c r="A8758">
        <v>608757</v>
      </c>
      <c r="B8758">
        <v>13106</v>
      </c>
      <c r="C8758">
        <v>49</v>
      </c>
      <c r="D8758" t="s">
        <v>4</v>
      </c>
      <c r="E8758" t="s">
        <v>8</v>
      </c>
      <c r="F8758" t="s">
        <v>32</v>
      </c>
      <c r="G8758" t="s">
        <v>29</v>
      </c>
      <c r="H8758" s="1">
        <v>45397</v>
      </c>
      <c r="I8758" t="s">
        <v>34</v>
      </c>
      <c r="J8758">
        <v>60</v>
      </c>
      <c r="K8758">
        <v>6.1</v>
      </c>
      <c r="L8758">
        <v>592.41</v>
      </c>
      <c r="M8758">
        <v>92.42</v>
      </c>
      <c r="N8758" t="s">
        <v>48</v>
      </c>
      <c r="O8758">
        <v>1</v>
      </c>
      <c r="P8758" t="str" cm="1">
        <f t="array" ref="P8758">_xlfn.IFS(C8758&lt;25,"18-24", C8758&lt;=35,"25-35", C8758&lt;=50,"36-50",TRUE,"50+")</f>
        <v>36-50</v>
      </c>
      <c r="Q8758" t="str">
        <f t="shared" si="952"/>
        <v>new</v>
      </c>
      <c r="R8758" t="str">
        <f t="shared" si="953"/>
        <v>high value</v>
      </c>
      <c r="S8758" t="str">
        <f t="shared" si="954"/>
        <v>Low</v>
      </c>
      <c r="T8758" t="str">
        <f t="shared" si="955"/>
        <v>Apr</v>
      </c>
      <c r="U8758">
        <f t="shared" si="956"/>
        <v>2024</v>
      </c>
      <c r="V8758" t="str">
        <f t="shared" si="957"/>
        <v>5-10</v>
      </c>
      <c r="W8758" t="str">
        <f t="shared" si="958"/>
        <v>Slow</v>
      </c>
    </row>
    <row r="8759" spans="1:23" x14ac:dyDescent="0.3">
      <c r="A8759">
        <v>608758</v>
      </c>
      <c r="B8759">
        <v>34603</v>
      </c>
      <c r="C8759">
        <v>28</v>
      </c>
      <c r="D8759" t="s">
        <v>7</v>
      </c>
      <c r="E8759" t="s">
        <v>8</v>
      </c>
      <c r="F8759" t="s">
        <v>19</v>
      </c>
      <c r="G8759" t="s">
        <v>23</v>
      </c>
      <c r="H8759" s="1">
        <v>45089</v>
      </c>
      <c r="I8759" t="s">
        <v>33</v>
      </c>
      <c r="J8759">
        <v>84</v>
      </c>
      <c r="K8759">
        <v>9.6</v>
      </c>
      <c r="L8759">
        <v>189.95</v>
      </c>
      <c r="M8759">
        <v>67.56</v>
      </c>
      <c r="N8759" t="s">
        <v>50</v>
      </c>
      <c r="O8759">
        <v>5</v>
      </c>
      <c r="P8759" t="str" cm="1">
        <f t="array" ref="P8759">_xlfn.IFS(C8759&lt;25,"18-24", C8759&lt;=35,"25-35", C8759&lt;=50,"36-50",TRUE,"50+")</f>
        <v>25-35</v>
      </c>
      <c r="Q8759" t="str">
        <f t="shared" si="952"/>
        <v>new</v>
      </c>
      <c r="R8759" t="str">
        <f t="shared" si="953"/>
        <v>low</v>
      </c>
      <c r="S8759" t="str">
        <f t="shared" si="954"/>
        <v>High</v>
      </c>
      <c r="T8759" t="str">
        <f t="shared" si="955"/>
        <v>Jun</v>
      </c>
      <c r="U8759">
        <f t="shared" si="956"/>
        <v>2023</v>
      </c>
      <c r="V8759" t="str">
        <f t="shared" si="957"/>
        <v>5-10</v>
      </c>
      <c r="W8759" t="str">
        <f t="shared" si="958"/>
        <v>Slow</v>
      </c>
    </row>
    <row r="8760" spans="1:23" x14ac:dyDescent="0.3">
      <c r="A8760">
        <v>608759</v>
      </c>
      <c r="B8760">
        <v>45718</v>
      </c>
      <c r="C8760">
        <v>22</v>
      </c>
      <c r="D8760" t="s">
        <v>7</v>
      </c>
      <c r="E8760" t="s">
        <v>15</v>
      </c>
      <c r="F8760" t="s">
        <v>19</v>
      </c>
      <c r="G8760" t="s">
        <v>29</v>
      </c>
      <c r="H8760" s="1">
        <v>44749</v>
      </c>
      <c r="I8760" t="s">
        <v>34</v>
      </c>
      <c r="J8760">
        <v>76</v>
      </c>
      <c r="K8760">
        <v>6.9</v>
      </c>
      <c r="L8760">
        <v>321.35000000000002</v>
      </c>
      <c r="M8760">
        <v>51.48</v>
      </c>
      <c r="N8760" t="s">
        <v>48</v>
      </c>
      <c r="O8760">
        <v>1</v>
      </c>
      <c r="P8760" t="str" cm="1">
        <f t="array" ref="P8760">_xlfn.IFS(C8760&lt;25,"18-24", C8760&lt;=35,"25-35", C8760&lt;=50,"36-50",TRUE,"50+")</f>
        <v>18-24</v>
      </c>
      <c r="Q8760" t="str">
        <f t="shared" si="952"/>
        <v>new</v>
      </c>
      <c r="R8760" t="str">
        <f t="shared" si="953"/>
        <v>medium</v>
      </c>
      <c r="S8760" t="str">
        <f t="shared" si="954"/>
        <v>Low</v>
      </c>
      <c r="T8760" t="str">
        <f t="shared" si="955"/>
        <v>Jul</v>
      </c>
      <c r="U8760">
        <f t="shared" si="956"/>
        <v>2022</v>
      </c>
      <c r="V8760" t="str">
        <f t="shared" si="957"/>
        <v>5-10</v>
      </c>
      <c r="W8760" t="str">
        <f t="shared" si="958"/>
        <v>Slow</v>
      </c>
    </row>
    <row r="8761" spans="1:23" x14ac:dyDescent="0.3">
      <c r="A8761">
        <v>608760</v>
      </c>
      <c r="B8761">
        <v>80240</v>
      </c>
      <c r="C8761">
        <v>27</v>
      </c>
      <c r="D8761" t="s">
        <v>4</v>
      </c>
      <c r="E8761" t="s">
        <v>5</v>
      </c>
      <c r="F8761" t="s">
        <v>22</v>
      </c>
      <c r="G8761" t="s">
        <v>25</v>
      </c>
      <c r="H8761" s="1">
        <v>44889</v>
      </c>
      <c r="I8761" t="s">
        <v>33</v>
      </c>
      <c r="J8761">
        <v>81</v>
      </c>
      <c r="K8761">
        <v>12.8</v>
      </c>
      <c r="L8761">
        <v>665.19</v>
      </c>
      <c r="M8761">
        <v>74.75</v>
      </c>
      <c r="N8761" t="s">
        <v>50</v>
      </c>
      <c r="O8761">
        <v>5</v>
      </c>
      <c r="P8761" t="str" cm="1">
        <f t="array" ref="P8761">_xlfn.IFS(C8761&lt;25,"18-24", C8761&lt;=35,"25-35", C8761&lt;=50,"36-50",TRUE,"50+")</f>
        <v>25-35</v>
      </c>
      <c r="Q8761" t="str">
        <f t="shared" si="952"/>
        <v>new</v>
      </c>
      <c r="R8761" t="str">
        <f t="shared" si="953"/>
        <v>high value</v>
      </c>
      <c r="S8761" t="str">
        <f t="shared" si="954"/>
        <v>High</v>
      </c>
      <c r="T8761" t="str">
        <f t="shared" si="955"/>
        <v>Nov</v>
      </c>
      <c r="U8761">
        <f t="shared" si="956"/>
        <v>2022</v>
      </c>
      <c r="V8761" t="str">
        <f t="shared" si="957"/>
        <v>10-15</v>
      </c>
      <c r="W8761" t="str">
        <f t="shared" si="958"/>
        <v>Slow</v>
      </c>
    </row>
    <row r="8762" spans="1:23" x14ac:dyDescent="0.3">
      <c r="A8762">
        <v>608761</v>
      </c>
      <c r="B8762">
        <v>55017</v>
      </c>
      <c r="C8762">
        <v>38</v>
      </c>
      <c r="D8762" t="s">
        <v>4</v>
      </c>
      <c r="E8762" t="s">
        <v>11</v>
      </c>
      <c r="F8762" t="s">
        <v>19</v>
      </c>
      <c r="G8762" t="s">
        <v>23</v>
      </c>
      <c r="H8762" s="1">
        <v>44603</v>
      </c>
      <c r="I8762" t="s">
        <v>33</v>
      </c>
      <c r="J8762">
        <v>86</v>
      </c>
      <c r="K8762">
        <v>14.2</v>
      </c>
      <c r="L8762">
        <v>1183.07</v>
      </c>
      <c r="M8762">
        <v>95.45</v>
      </c>
      <c r="N8762" t="s">
        <v>47</v>
      </c>
      <c r="O8762">
        <v>3</v>
      </c>
      <c r="P8762" t="str" cm="1">
        <f t="array" ref="P8762">_xlfn.IFS(C8762&lt;25,"18-24", C8762&lt;=35,"25-35", C8762&lt;=50,"36-50",TRUE,"50+")</f>
        <v>36-50</v>
      </c>
      <c r="Q8762" t="str">
        <f t="shared" si="952"/>
        <v>new</v>
      </c>
      <c r="R8762" t="str">
        <f t="shared" si="953"/>
        <v>high value</v>
      </c>
      <c r="S8762" t="str">
        <f t="shared" si="954"/>
        <v>medium</v>
      </c>
      <c r="T8762" t="str">
        <f t="shared" si="955"/>
        <v>Feb</v>
      </c>
      <c r="U8762">
        <f t="shared" si="956"/>
        <v>2022</v>
      </c>
      <c r="V8762" t="str">
        <f t="shared" si="957"/>
        <v>10-15</v>
      </c>
      <c r="W8762" t="str">
        <f t="shared" si="958"/>
        <v>Slow</v>
      </c>
    </row>
    <row r="8763" spans="1:23" x14ac:dyDescent="0.3">
      <c r="A8763">
        <v>608762</v>
      </c>
      <c r="B8763">
        <v>91309</v>
      </c>
      <c r="C8763">
        <v>39</v>
      </c>
      <c r="D8763" t="s">
        <v>4</v>
      </c>
      <c r="E8763" t="s">
        <v>16</v>
      </c>
      <c r="F8763" t="s">
        <v>30</v>
      </c>
      <c r="G8763" t="s">
        <v>31</v>
      </c>
      <c r="H8763" s="1">
        <v>44597</v>
      </c>
      <c r="I8763" t="s">
        <v>34</v>
      </c>
      <c r="J8763">
        <v>42</v>
      </c>
      <c r="K8763">
        <v>1.6</v>
      </c>
      <c r="L8763">
        <v>608.69000000000005</v>
      </c>
      <c r="M8763">
        <v>37.33</v>
      </c>
      <c r="N8763" t="s">
        <v>48</v>
      </c>
      <c r="O8763">
        <v>1</v>
      </c>
      <c r="P8763" t="str" cm="1">
        <f t="array" ref="P8763">_xlfn.IFS(C8763&lt;25,"18-24", C8763&lt;=35,"25-35", C8763&lt;=50,"36-50",TRUE,"50+")</f>
        <v>36-50</v>
      </c>
      <c r="Q8763" t="str">
        <f t="shared" si="952"/>
        <v>new</v>
      </c>
      <c r="R8763" t="str">
        <f t="shared" si="953"/>
        <v>high value</v>
      </c>
      <c r="S8763" t="str">
        <f t="shared" si="954"/>
        <v>Low</v>
      </c>
      <c r="T8763" t="str">
        <f t="shared" si="955"/>
        <v>Feb</v>
      </c>
      <c r="U8763">
        <f t="shared" si="956"/>
        <v>2022</v>
      </c>
      <c r="V8763" t="str">
        <f t="shared" si="957"/>
        <v>0-5</v>
      </c>
      <c r="W8763" t="str">
        <f t="shared" si="958"/>
        <v>Medium</v>
      </c>
    </row>
    <row r="8764" spans="1:23" x14ac:dyDescent="0.3">
      <c r="A8764">
        <v>608763</v>
      </c>
      <c r="B8764">
        <v>56378</v>
      </c>
      <c r="C8764">
        <v>26</v>
      </c>
      <c r="D8764" t="s">
        <v>7</v>
      </c>
      <c r="E8764" t="s">
        <v>13</v>
      </c>
      <c r="F8764" t="s">
        <v>30</v>
      </c>
      <c r="G8764" t="s">
        <v>21</v>
      </c>
      <c r="H8764" s="1">
        <v>44938</v>
      </c>
      <c r="I8764" t="s">
        <v>33</v>
      </c>
      <c r="J8764">
        <v>69</v>
      </c>
      <c r="K8764">
        <v>5.3</v>
      </c>
      <c r="L8764">
        <v>1082.96</v>
      </c>
      <c r="M8764">
        <v>39.159999999999997</v>
      </c>
      <c r="N8764" t="s">
        <v>48</v>
      </c>
      <c r="O8764">
        <v>4</v>
      </c>
      <c r="P8764" t="str" cm="1">
        <f t="array" ref="P8764">_xlfn.IFS(C8764&lt;25,"18-24", C8764&lt;=35,"25-35", C8764&lt;=50,"36-50",TRUE,"50+")</f>
        <v>25-35</v>
      </c>
      <c r="Q8764" t="str">
        <f t="shared" si="952"/>
        <v>new</v>
      </c>
      <c r="R8764" t="str">
        <f t="shared" si="953"/>
        <v>high value</v>
      </c>
      <c r="S8764" t="str">
        <f t="shared" si="954"/>
        <v>medium</v>
      </c>
      <c r="T8764" t="str">
        <f t="shared" si="955"/>
        <v>Jan</v>
      </c>
      <c r="U8764">
        <f t="shared" si="956"/>
        <v>2023</v>
      </c>
      <c r="V8764" t="str">
        <f t="shared" si="957"/>
        <v>5-10</v>
      </c>
      <c r="W8764" t="str">
        <f t="shared" si="958"/>
        <v>Slow</v>
      </c>
    </row>
    <row r="8765" spans="1:23" x14ac:dyDescent="0.3">
      <c r="A8765">
        <v>608764</v>
      </c>
      <c r="B8765">
        <v>88930</v>
      </c>
      <c r="C8765">
        <v>61</v>
      </c>
      <c r="D8765" t="s">
        <v>4</v>
      </c>
      <c r="E8765" t="s">
        <v>15</v>
      </c>
      <c r="F8765" t="s">
        <v>22</v>
      </c>
      <c r="G8765" t="s">
        <v>25</v>
      </c>
      <c r="H8765" s="1">
        <v>45435</v>
      </c>
      <c r="I8765" t="s">
        <v>33</v>
      </c>
      <c r="J8765">
        <v>44</v>
      </c>
      <c r="K8765">
        <v>2.5</v>
      </c>
      <c r="L8765">
        <v>1216.6600000000001</v>
      </c>
      <c r="M8765">
        <v>47.29</v>
      </c>
      <c r="N8765" t="s">
        <v>49</v>
      </c>
      <c r="O8765">
        <v>5</v>
      </c>
      <c r="P8765" t="str" cm="1">
        <f t="array" ref="P8765">_xlfn.IFS(C8765&lt;25,"18-24", C8765&lt;=35,"25-35", C8765&lt;=50,"36-50",TRUE,"50+")</f>
        <v>50+</v>
      </c>
      <c r="Q8765" t="str">
        <f t="shared" si="952"/>
        <v>new</v>
      </c>
      <c r="R8765" t="str">
        <f t="shared" si="953"/>
        <v>high value</v>
      </c>
      <c r="S8765" t="str">
        <f t="shared" si="954"/>
        <v>High</v>
      </c>
      <c r="T8765" t="str">
        <f t="shared" si="955"/>
        <v>May</v>
      </c>
      <c r="U8765">
        <f t="shared" si="956"/>
        <v>2024</v>
      </c>
      <c r="V8765" t="str">
        <f t="shared" si="957"/>
        <v>0-5</v>
      </c>
      <c r="W8765" t="str">
        <f t="shared" si="958"/>
        <v>Medium</v>
      </c>
    </row>
    <row r="8766" spans="1:23" x14ac:dyDescent="0.3">
      <c r="A8766">
        <v>608765</v>
      </c>
      <c r="B8766">
        <v>77280</v>
      </c>
      <c r="C8766">
        <v>32</v>
      </c>
      <c r="D8766" t="s">
        <v>4</v>
      </c>
      <c r="E8766" t="s">
        <v>15</v>
      </c>
      <c r="F8766" t="s">
        <v>24</v>
      </c>
      <c r="G8766" t="s">
        <v>31</v>
      </c>
      <c r="H8766" s="1">
        <v>45544</v>
      </c>
      <c r="I8766" t="s">
        <v>34</v>
      </c>
      <c r="J8766">
        <v>43</v>
      </c>
      <c r="K8766">
        <v>12.1</v>
      </c>
      <c r="L8766">
        <v>1081.79</v>
      </c>
      <c r="M8766">
        <v>76.61</v>
      </c>
      <c r="N8766" t="s">
        <v>48</v>
      </c>
      <c r="O8766">
        <v>1</v>
      </c>
      <c r="P8766" t="str" cm="1">
        <f t="array" ref="P8766">_xlfn.IFS(C8766&lt;25,"18-24", C8766&lt;=35,"25-35", C8766&lt;=50,"36-50",TRUE,"50+")</f>
        <v>25-35</v>
      </c>
      <c r="Q8766" t="str">
        <f t="shared" si="952"/>
        <v>new</v>
      </c>
      <c r="R8766" t="str">
        <f t="shared" si="953"/>
        <v>high value</v>
      </c>
      <c r="S8766" t="str">
        <f t="shared" si="954"/>
        <v>Low</v>
      </c>
      <c r="T8766" t="str">
        <f t="shared" si="955"/>
        <v>Sep</v>
      </c>
      <c r="U8766">
        <f t="shared" si="956"/>
        <v>2024</v>
      </c>
      <c r="V8766" t="str">
        <f t="shared" si="957"/>
        <v>10-15</v>
      </c>
      <c r="W8766" t="str">
        <f t="shared" si="958"/>
        <v>Medium</v>
      </c>
    </row>
    <row r="8767" spans="1:23" x14ac:dyDescent="0.3">
      <c r="A8767">
        <v>608766</v>
      </c>
      <c r="B8767">
        <v>28221</v>
      </c>
      <c r="C8767">
        <v>61</v>
      </c>
      <c r="D8767" t="s">
        <v>7</v>
      </c>
      <c r="E8767" t="s">
        <v>13</v>
      </c>
      <c r="F8767" t="s">
        <v>30</v>
      </c>
      <c r="G8767" t="s">
        <v>31</v>
      </c>
      <c r="H8767" s="1">
        <v>44673</v>
      </c>
      <c r="I8767" t="s">
        <v>33</v>
      </c>
      <c r="J8767">
        <v>40</v>
      </c>
      <c r="K8767">
        <v>8.6999999999999993</v>
      </c>
      <c r="L8767">
        <v>559.41999999999996</v>
      </c>
      <c r="M8767">
        <v>89.83</v>
      </c>
      <c r="N8767" t="s">
        <v>49</v>
      </c>
      <c r="O8767">
        <v>4</v>
      </c>
      <c r="P8767" t="str" cm="1">
        <f t="array" ref="P8767">_xlfn.IFS(C8767&lt;25,"18-24", C8767&lt;=35,"25-35", C8767&lt;=50,"36-50",TRUE,"50+")</f>
        <v>50+</v>
      </c>
      <c r="Q8767" t="str">
        <f t="shared" si="952"/>
        <v>new</v>
      </c>
      <c r="R8767" t="str">
        <f t="shared" si="953"/>
        <v>high value</v>
      </c>
      <c r="S8767" t="str">
        <f t="shared" si="954"/>
        <v>medium</v>
      </c>
      <c r="T8767" t="str">
        <f t="shared" si="955"/>
        <v>Apr</v>
      </c>
      <c r="U8767">
        <f t="shared" si="956"/>
        <v>2022</v>
      </c>
      <c r="V8767" t="str">
        <f t="shared" si="957"/>
        <v>5-10</v>
      </c>
      <c r="W8767" t="str">
        <f t="shared" si="958"/>
        <v>Medium</v>
      </c>
    </row>
    <row r="8768" spans="1:23" x14ac:dyDescent="0.3">
      <c r="A8768">
        <v>608767</v>
      </c>
      <c r="B8768">
        <v>25025</v>
      </c>
      <c r="C8768">
        <v>51</v>
      </c>
      <c r="D8768" t="s">
        <v>4</v>
      </c>
      <c r="E8768" t="s">
        <v>13</v>
      </c>
      <c r="F8768" t="s">
        <v>18</v>
      </c>
      <c r="G8768" t="s">
        <v>27</v>
      </c>
      <c r="H8768" s="1">
        <v>45188</v>
      </c>
      <c r="I8768" t="s">
        <v>34</v>
      </c>
      <c r="J8768">
        <v>34</v>
      </c>
      <c r="K8768">
        <v>4.2</v>
      </c>
      <c r="L8768">
        <v>242.95</v>
      </c>
      <c r="M8768">
        <v>45.4</v>
      </c>
      <c r="N8768" t="s">
        <v>49</v>
      </c>
      <c r="O8768">
        <v>2</v>
      </c>
      <c r="P8768" t="str" cm="1">
        <f t="array" ref="P8768">_xlfn.IFS(C8768&lt;25,"18-24", C8768&lt;=35,"25-35", C8768&lt;=50,"36-50",TRUE,"50+")</f>
        <v>50+</v>
      </c>
      <c r="Q8768" t="str">
        <f t="shared" si="952"/>
        <v>new</v>
      </c>
      <c r="R8768" t="str">
        <f t="shared" si="953"/>
        <v>low</v>
      </c>
      <c r="S8768" t="str">
        <f t="shared" si="954"/>
        <v>Low</v>
      </c>
      <c r="T8768" t="str">
        <f t="shared" si="955"/>
        <v>Sep</v>
      </c>
      <c r="U8768">
        <f t="shared" si="956"/>
        <v>2023</v>
      </c>
      <c r="V8768" t="str">
        <f t="shared" si="957"/>
        <v>0-5</v>
      </c>
      <c r="W8768" t="str">
        <f t="shared" si="958"/>
        <v>Medium</v>
      </c>
    </row>
    <row r="8769" spans="1:23" x14ac:dyDescent="0.3">
      <c r="A8769">
        <v>608768</v>
      </c>
      <c r="B8769">
        <v>43127</v>
      </c>
      <c r="C8769">
        <v>34</v>
      </c>
      <c r="D8769" t="s">
        <v>7</v>
      </c>
      <c r="E8769" t="s">
        <v>5</v>
      </c>
      <c r="F8769" t="s">
        <v>26</v>
      </c>
      <c r="G8769" t="s">
        <v>27</v>
      </c>
      <c r="H8769" s="1">
        <v>45505</v>
      </c>
      <c r="I8769" t="s">
        <v>34</v>
      </c>
      <c r="J8769">
        <v>68</v>
      </c>
      <c r="K8769">
        <v>10.6</v>
      </c>
      <c r="L8769">
        <v>363.77</v>
      </c>
      <c r="M8769">
        <v>24.27</v>
      </c>
      <c r="N8769" t="s">
        <v>49</v>
      </c>
      <c r="O8769">
        <v>1</v>
      </c>
      <c r="P8769" t="str" cm="1">
        <f t="array" ref="P8769">_xlfn.IFS(C8769&lt;25,"18-24", C8769&lt;=35,"25-35", C8769&lt;=50,"36-50",TRUE,"50+")</f>
        <v>25-35</v>
      </c>
      <c r="Q8769" t="str">
        <f t="shared" si="952"/>
        <v>new</v>
      </c>
      <c r="R8769" t="str">
        <f t="shared" si="953"/>
        <v>medium</v>
      </c>
      <c r="S8769" t="str">
        <f t="shared" si="954"/>
        <v>Low</v>
      </c>
      <c r="T8769" t="str">
        <f t="shared" si="955"/>
        <v>Aug</v>
      </c>
      <c r="U8769">
        <f t="shared" si="956"/>
        <v>2024</v>
      </c>
      <c r="V8769" t="str">
        <f t="shared" si="957"/>
        <v>10-15</v>
      </c>
      <c r="W8769" t="str">
        <f t="shared" si="958"/>
        <v>Slow</v>
      </c>
    </row>
    <row r="8770" spans="1:23" x14ac:dyDescent="0.3">
      <c r="A8770">
        <v>608769</v>
      </c>
      <c r="B8770">
        <v>98693</v>
      </c>
      <c r="C8770">
        <v>55</v>
      </c>
      <c r="D8770" t="s">
        <v>7</v>
      </c>
      <c r="E8770" t="s">
        <v>5</v>
      </c>
      <c r="F8770" t="s">
        <v>22</v>
      </c>
      <c r="G8770" t="s">
        <v>29</v>
      </c>
      <c r="H8770" s="1">
        <v>45403</v>
      </c>
      <c r="I8770" t="s">
        <v>33</v>
      </c>
      <c r="J8770">
        <v>82</v>
      </c>
      <c r="K8770">
        <v>7.7</v>
      </c>
      <c r="L8770">
        <v>683.92</v>
      </c>
      <c r="M8770">
        <v>57.74</v>
      </c>
      <c r="N8770" t="s">
        <v>47</v>
      </c>
      <c r="O8770">
        <v>1</v>
      </c>
      <c r="P8770" t="str" cm="1">
        <f t="array" ref="P8770">_xlfn.IFS(C8770&lt;25,"18-24", C8770&lt;=35,"25-35", C8770&lt;=50,"36-50",TRUE,"50+")</f>
        <v>50+</v>
      </c>
      <c r="Q8770" t="str">
        <f t="shared" si="952"/>
        <v>new</v>
      </c>
      <c r="R8770" t="str">
        <f t="shared" si="953"/>
        <v>high value</v>
      </c>
      <c r="S8770" t="str">
        <f t="shared" si="954"/>
        <v>Low</v>
      </c>
      <c r="T8770" t="str">
        <f t="shared" si="955"/>
        <v>Apr</v>
      </c>
      <c r="U8770">
        <f t="shared" si="956"/>
        <v>2024</v>
      </c>
      <c r="V8770" t="str">
        <f t="shared" si="957"/>
        <v>5-10</v>
      </c>
      <c r="W8770" t="str">
        <f t="shared" si="958"/>
        <v>Slow</v>
      </c>
    </row>
    <row r="8771" spans="1:23" x14ac:dyDescent="0.3">
      <c r="A8771">
        <v>608770</v>
      </c>
      <c r="B8771">
        <v>64889</v>
      </c>
      <c r="C8771">
        <v>62</v>
      </c>
      <c r="D8771" t="s">
        <v>4</v>
      </c>
      <c r="E8771" t="s">
        <v>11</v>
      </c>
      <c r="F8771" t="s">
        <v>19</v>
      </c>
      <c r="G8771" t="s">
        <v>21</v>
      </c>
      <c r="H8771" s="1">
        <v>44761</v>
      </c>
      <c r="I8771" t="s">
        <v>34</v>
      </c>
      <c r="J8771">
        <v>27</v>
      </c>
      <c r="K8771">
        <v>2.4</v>
      </c>
      <c r="L8771">
        <v>794.51</v>
      </c>
      <c r="M8771">
        <v>98.38</v>
      </c>
      <c r="N8771" t="s">
        <v>48</v>
      </c>
      <c r="O8771">
        <v>2</v>
      </c>
      <c r="P8771" t="str" cm="1">
        <f t="array" ref="P8771">_xlfn.IFS(C8771&lt;25,"18-24", C8771&lt;=35,"25-35", C8771&lt;=50,"36-50",TRUE,"50+")</f>
        <v>50+</v>
      </c>
      <c r="Q8771" t="str">
        <f t="shared" ref="Q8771:Q8834" si="959">IF(COUNTIF($B:$B,B8771)&gt;1,"repeat","new")</f>
        <v>new</v>
      </c>
      <c r="R8771" t="str">
        <f t="shared" ref="R8771:R8834" si="960">IF(L8771&gt;500,"high value",IF( L8771&gt;250,"medium","low"))</f>
        <v>high value</v>
      </c>
      <c r="S8771" t="str">
        <f t="shared" ref="S8771:S8834" si="961">IF(O8771&lt;=2,"Low",IF(O8771&lt;=4,"medium","High"))</f>
        <v>Low</v>
      </c>
      <c r="T8771" t="str">
        <f t="shared" ref="T8771:T8834" si="962">TEXT(H8771,"MMM")</f>
        <v>Jul</v>
      </c>
      <c r="U8771">
        <f t="shared" ref="U8771:U8834" si="963">YEAR(H8771)</f>
        <v>2022</v>
      </c>
      <c r="V8771" t="str">
        <f t="shared" ref="V8771:V8834" si="964">IF(K8771&lt;=5,"0-5",IF(K8771&lt;=10,"5-10",IF(K8771&lt;=15,"10-15","15+")))</f>
        <v>0-5</v>
      </c>
      <c r="W8771" t="str">
        <f t="shared" ref="W8771:W8834" si="965">IF(J8771&lt;=30,"Fast",IF(J8771&lt;=45,"Medium","Slow"))</f>
        <v>Fast</v>
      </c>
    </row>
    <row r="8772" spans="1:23" x14ac:dyDescent="0.3">
      <c r="A8772">
        <v>608771</v>
      </c>
      <c r="B8772">
        <v>52141</v>
      </c>
      <c r="C8772">
        <v>32</v>
      </c>
      <c r="D8772" t="s">
        <v>7</v>
      </c>
      <c r="E8772" t="s">
        <v>5</v>
      </c>
      <c r="F8772" t="s">
        <v>32</v>
      </c>
      <c r="G8772" t="s">
        <v>21</v>
      </c>
      <c r="H8772" s="1">
        <v>44960</v>
      </c>
      <c r="I8772" t="s">
        <v>33</v>
      </c>
      <c r="J8772">
        <v>65</v>
      </c>
      <c r="K8772">
        <v>8.6</v>
      </c>
      <c r="L8772">
        <v>1262.83</v>
      </c>
      <c r="M8772">
        <v>119.34</v>
      </c>
      <c r="N8772" t="s">
        <v>48</v>
      </c>
      <c r="O8772">
        <v>3</v>
      </c>
      <c r="P8772" t="str" cm="1">
        <f t="array" ref="P8772">_xlfn.IFS(C8772&lt;25,"18-24", C8772&lt;=35,"25-35", C8772&lt;=50,"36-50",TRUE,"50+")</f>
        <v>25-35</v>
      </c>
      <c r="Q8772" t="str">
        <f t="shared" si="959"/>
        <v>new</v>
      </c>
      <c r="R8772" t="str">
        <f t="shared" si="960"/>
        <v>high value</v>
      </c>
      <c r="S8772" t="str">
        <f t="shared" si="961"/>
        <v>medium</v>
      </c>
      <c r="T8772" t="str">
        <f t="shared" si="962"/>
        <v>Feb</v>
      </c>
      <c r="U8772">
        <f t="shared" si="963"/>
        <v>2023</v>
      </c>
      <c r="V8772" t="str">
        <f t="shared" si="964"/>
        <v>5-10</v>
      </c>
      <c r="W8772" t="str">
        <f t="shared" si="965"/>
        <v>Slow</v>
      </c>
    </row>
    <row r="8773" spans="1:23" x14ac:dyDescent="0.3">
      <c r="A8773">
        <v>608772</v>
      </c>
      <c r="B8773">
        <v>57672</v>
      </c>
      <c r="C8773">
        <v>36</v>
      </c>
      <c r="D8773" t="s">
        <v>4</v>
      </c>
      <c r="E8773" t="s">
        <v>11</v>
      </c>
      <c r="F8773" t="s">
        <v>18</v>
      </c>
      <c r="G8773" t="s">
        <v>31</v>
      </c>
      <c r="H8773" s="1">
        <v>44682</v>
      </c>
      <c r="I8773" t="s">
        <v>34</v>
      </c>
      <c r="J8773">
        <v>83</v>
      </c>
      <c r="K8773">
        <v>1.8</v>
      </c>
      <c r="L8773">
        <v>1072.79</v>
      </c>
      <c r="M8773">
        <v>42.63</v>
      </c>
      <c r="N8773" t="s">
        <v>50</v>
      </c>
      <c r="O8773">
        <v>3</v>
      </c>
      <c r="P8773" t="str" cm="1">
        <f t="array" ref="P8773">_xlfn.IFS(C8773&lt;25,"18-24", C8773&lt;=35,"25-35", C8773&lt;=50,"36-50",TRUE,"50+")</f>
        <v>36-50</v>
      </c>
      <c r="Q8773" t="str">
        <f t="shared" si="959"/>
        <v>new</v>
      </c>
      <c r="R8773" t="str">
        <f t="shared" si="960"/>
        <v>high value</v>
      </c>
      <c r="S8773" t="str">
        <f t="shared" si="961"/>
        <v>medium</v>
      </c>
      <c r="T8773" t="str">
        <f t="shared" si="962"/>
        <v>May</v>
      </c>
      <c r="U8773">
        <f t="shared" si="963"/>
        <v>2022</v>
      </c>
      <c r="V8773" t="str">
        <f t="shared" si="964"/>
        <v>0-5</v>
      </c>
      <c r="W8773" t="str">
        <f t="shared" si="965"/>
        <v>Slow</v>
      </c>
    </row>
    <row r="8774" spans="1:23" x14ac:dyDescent="0.3">
      <c r="A8774">
        <v>608773</v>
      </c>
      <c r="B8774">
        <v>39663</v>
      </c>
      <c r="C8774">
        <v>42</v>
      </c>
      <c r="D8774" t="s">
        <v>7</v>
      </c>
      <c r="E8774" t="s">
        <v>15</v>
      </c>
      <c r="F8774" t="s">
        <v>24</v>
      </c>
      <c r="G8774" t="s">
        <v>23</v>
      </c>
      <c r="H8774" s="1">
        <v>45430</v>
      </c>
      <c r="I8774" t="s">
        <v>33</v>
      </c>
      <c r="J8774">
        <v>88</v>
      </c>
      <c r="K8774">
        <v>5.7</v>
      </c>
      <c r="L8774">
        <v>797.32</v>
      </c>
      <c r="M8774">
        <v>26.94</v>
      </c>
      <c r="N8774" t="s">
        <v>48</v>
      </c>
      <c r="O8774">
        <v>3</v>
      </c>
      <c r="P8774" t="str" cm="1">
        <f t="array" ref="P8774">_xlfn.IFS(C8774&lt;25,"18-24", C8774&lt;=35,"25-35", C8774&lt;=50,"36-50",TRUE,"50+")</f>
        <v>36-50</v>
      </c>
      <c r="Q8774" t="str">
        <f t="shared" si="959"/>
        <v>new</v>
      </c>
      <c r="R8774" t="str">
        <f t="shared" si="960"/>
        <v>high value</v>
      </c>
      <c r="S8774" t="str">
        <f t="shared" si="961"/>
        <v>medium</v>
      </c>
      <c r="T8774" t="str">
        <f t="shared" si="962"/>
        <v>May</v>
      </c>
      <c r="U8774">
        <f t="shared" si="963"/>
        <v>2024</v>
      </c>
      <c r="V8774" t="str">
        <f t="shared" si="964"/>
        <v>5-10</v>
      </c>
      <c r="W8774" t="str">
        <f t="shared" si="965"/>
        <v>Slow</v>
      </c>
    </row>
    <row r="8775" spans="1:23" x14ac:dyDescent="0.3">
      <c r="A8775">
        <v>608774</v>
      </c>
      <c r="B8775">
        <v>58361</v>
      </c>
      <c r="C8775">
        <v>19</v>
      </c>
      <c r="D8775" t="s">
        <v>4</v>
      </c>
      <c r="E8775" t="s">
        <v>16</v>
      </c>
      <c r="F8775" t="s">
        <v>18</v>
      </c>
      <c r="G8775" t="s">
        <v>29</v>
      </c>
      <c r="H8775" s="1">
        <v>44989</v>
      </c>
      <c r="I8775" t="s">
        <v>33</v>
      </c>
      <c r="J8775">
        <v>49</v>
      </c>
      <c r="K8775">
        <v>3</v>
      </c>
      <c r="L8775">
        <v>1439.35</v>
      </c>
      <c r="M8775">
        <v>93.01</v>
      </c>
      <c r="N8775" t="s">
        <v>48</v>
      </c>
      <c r="O8775">
        <v>3</v>
      </c>
      <c r="P8775" t="str" cm="1">
        <f t="array" ref="P8775">_xlfn.IFS(C8775&lt;25,"18-24", C8775&lt;=35,"25-35", C8775&lt;=50,"36-50",TRUE,"50+")</f>
        <v>18-24</v>
      </c>
      <c r="Q8775" t="str">
        <f t="shared" si="959"/>
        <v>new</v>
      </c>
      <c r="R8775" t="str">
        <f t="shared" si="960"/>
        <v>high value</v>
      </c>
      <c r="S8775" t="str">
        <f t="shared" si="961"/>
        <v>medium</v>
      </c>
      <c r="T8775" t="str">
        <f t="shared" si="962"/>
        <v>Mar</v>
      </c>
      <c r="U8775">
        <f t="shared" si="963"/>
        <v>2023</v>
      </c>
      <c r="V8775" t="str">
        <f t="shared" si="964"/>
        <v>0-5</v>
      </c>
      <c r="W8775" t="str">
        <f t="shared" si="965"/>
        <v>Slow</v>
      </c>
    </row>
    <row r="8776" spans="1:23" x14ac:dyDescent="0.3">
      <c r="A8776">
        <v>608775</v>
      </c>
      <c r="B8776">
        <v>44047</v>
      </c>
      <c r="C8776">
        <v>28</v>
      </c>
      <c r="D8776" t="s">
        <v>7</v>
      </c>
      <c r="E8776" t="s">
        <v>5</v>
      </c>
      <c r="F8776" t="s">
        <v>19</v>
      </c>
      <c r="G8776" t="s">
        <v>21</v>
      </c>
      <c r="H8776" s="1">
        <v>44712</v>
      </c>
      <c r="I8776" t="s">
        <v>34</v>
      </c>
      <c r="J8776">
        <v>71</v>
      </c>
      <c r="K8776">
        <v>11.2</v>
      </c>
      <c r="L8776">
        <v>483.72</v>
      </c>
      <c r="M8776">
        <v>44.3</v>
      </c>
      <c r="N8776" t="s">
        <v>49</v>
      </c>
      <c r="O8776">
        <v>3</v>
      </c>
      <c r="P8776" t="str" cm="1">
        <f t="array" ref="P8776">_xlfn.IFS(C8776&lt;25,"18-24", C8776&lt;=35,"25-35", C8776&lt;=50,"36-50",TRUE,"50+")</f>
        <v>25-35</v>
      </c>
      <c r="Q8776" t="str">
        <f t="shared" si="959"/>
        <v>new</v>
      </c>
      <c r="R8776" t="str">
        <f t="shared" si="960"/>
        <v>medium</v>
      </c>
      <c r="S8776" t="str">
        <f t="shared" si="961"/>
        <v>medium</v>
      </c>
      <c r="T8776" t="str">
        <f t="shared" si="962"/>
        <v>May</v>
      </c>
      <c r="U8776">
        <f t="shared" si="963"/>
        <v>2022</v>
      </c>
      <c r="V8776" t="str">
        <f t="shared" si="964"/>
        <v>10-15</v>
      </c>
      <c r="W8776" t="str">
        <f t="shared" si="965"/>
        <v>Slow</v>
      </c>
    </row>
    <row r="8777" spans="1:23" x14ac:dyDescent="0.3">
      <c r="A8777">
        <v>608776</v>
      </c>
      <c r="B8777">
        <v>57856</v>
      </c>
      <c r="C8777">
        <v>41</v>
      </c>
      <c r="D8777" t="s">
        <v>7</v>
      </c>
      <c r="E8777" t="s">
        <v>5</v>
      </c>
      <c r="F8777" t="s">
        <v>24</v>
      </c>
      <c r="G8777" t="s">
        <v>27</v>
      </c>
      <c r="H8777" s="1">
        <v>45087</v>
      </c>
      <c r="I8777" t="s">
        <v>33</v>
      </c>
      <c r="J8777">
        <v>59</v>
      </c>
      <c r="K8777">
        <v>1.3</v>
      </c>
      <c r="L8777">
        <v>1075.46</v>
      </c>
      <c r="M8777">
        <v>70.239999999999995</v>
      </c>
      <c r="N8777" t="s">
        <v>49</v>
      </c>
      <c r="O8777">
        <v>4</v>
      </c>
      <c r="P8777" t="str" cm="1">
        <f t="array" ref="P8777">_xlfn.IFS(C8777&lt;25,"18-24", C8777&lt;=35,"25-35", C8777&lt;=50,"36-50",TRUE,"50+")</f>
        <v>36-50</v>
      </c>
      <c r="Q8777" t="str">
        <f t="shared" si="959"/>
        <v>new</v>
      </c>
      <c r="R8777" t="str">
        <f t="shared" si="960"/>
        <v>high value</v>
      </c>
      <c r="S8777" t="str">
        <f t="shared" si="961"/>
        <v>medium</v>
      </c>
      <c r="T8777" t="str">
        <f t="shared" si="962"/>
        <v>Jun</v>
      </c>
      <c r="U8777">
        <f t="shared" si="963"/>
        <v>2023</v>
      </c>
      <c r="V8777" t="str">
        <f t="shared" si="964"/>
        <v>0-5</v>
      </c>
      <c r="W8777" t="str">
        <f t="shared" si="965"/>
        <v>Slow</v>
      </c>
    </row>
    <row r="8778" spans="1:23" x14ac:dyDescent="0.3">
      <c r="A8778">
        <v>608777</v>
      </c>
      <c r="B8778">
        <v>79917</v>
      </c>
      <c r="C8778">
        <v>31</v>
      </c>
      <c r="D8778" t="s">
        <v>7</v>
      </c>
      <c r="E8778" t="s">
        <v>16</v>
      </c>
      <c r="F8778" t="s">
        <v>19</v>
      </c>
      <c r="G8778" t="s">
        <v>31</v>
      </c>
      <c r="H8778" s="1">
        <v>45199</v>
      </c>
      <c r="I8778" t="s">
        <v>33</v>
      </c>
      <c r="J8778">
        <v>49</v>
      </c>
      <c r="K8778">
        <v>4</v>
      </c>
      <c r="L8778">
        <v>577.6</v>
      </c>
      <c r="M8778">
        <v>75.39</v>
      </c>
      <c r="N8778" t="s">
        <v>47</v>
      </c>
      <c r="O8778">
        <v>2</v>
      </c>
      <c r="P8778" t="str" cm="1">
        <f t="array" ref="P8778">_xlfn.IFS(C8778&lt;25,"18-24", C8778&lt;=35,"25-35", C8778&lt;=50,"36-50",TRUE,"50+")</f>
        <v>25-35</v>
      </c>
      <c r="Q8778" t="str">
        <f t="shared" si="959"/>
        <v>new</v>
      </c>
      <c r="R8778" t="str">
        <f t="shared" si="960"/>
        <v>high value</v>
      </c>
      <c r="S8778" t="str">
        <f t="shared" si="961"/>
        <v>Low</v>
      </c>
      <c r="T8778" t="str">
        <f t="shared" si="962"/>
        <v>Sep</v>
      </c>
      <c r="U8778">
        <f t="shared" si="963"/>
        <v>2023</v>
      </c>
      <c r="V8778" t="str">
        <f t="shared" si="964"/>
        <v>0-5</v>
      </c>
      <c r="W8778" t="str">
        <f t="shared" si="965"/>
        <v>Slow</v>
      </c>
    </row>
    <row r="8779" spans="1:23" x14ac:dyDescent="0.3">
      <c r="A8779">
        <v>608778</v>
      </c>
      <c r="B8779">
        <v>44155</v>
      </c>
      <c r="C8779">
        <v>28</v>
      </c>
      <c r="D8779" t="s">
        <v>7</v>
      </c>
      <c r="E8779" t="s">
        <v>13</v>
      </c>
      <c r="F8779" t="s">
        <v>19</v>
      </c>
      <c r="G8779" t="s">
        <v>27</v>
      </c>
      <c r="H8779" s="1">
        <v>45599</v>
      </c>
      <c r="I8779" t="s">
        <v>33</v>
      </c>
      <c r="J8779">
        <v>63</v>
      </c>
      <c r="K8779">
        <v>2.2000000000000002</v>
      </c>
      <c r="L8779">
        <v>727.6</v>
      </c>
      <c r="M8779">
        <v>108.12</v>
      </c>
      <c r="N8779" t="s">
        <v>47</v>
      </c>
      <c r="O8779">
        <v>1</v>
      </c>
      <c r="P8779" t="str" cm="1">
        <f t="array" ref="P8779">_xlfn.IFS(C8779&lt;25,"18-24", C8779&lt;=35,"25-35", C8779&lt;=50,"36-50",TRUE,"50+")</f>
        <v>25-35</v>
      </c>
      <c r="Q8779" t="str">
        <f t="shared" si="959"/>
        <v>new</v>
      </c>
      <c r="R8779" t="str">
        <f t="shared" si="960"/>
        <v>high value</v>
      </c>
      <c r="S8779" t="str">
        <f t="shared" si="961"/>
        <v>Low</v>
      </c>
      <c r="T8779" t="str">
        <f t="shared" si="962"/>
        <v>Nov</v>
      </c>
      <c r="U8779">
        <f t="shared" si="963"/>
        <v>2024</v>
      </c>
      <c r="V8779" t="str">
        <f t="shared" si="964"/>
        <v>0-5</v>
      </c>
      <c r="W8779" t="str">
        <f t="shared" si="965"/>
        <v>Slow</v>
      </c>
    </row>
    <row r="8780" spans="1:23" x14ac:dyDescent="0.3">
      <c r="A8780">
        <v>608779</v>
      </c>
      <c r="B8780">
        <v>76166</v>
      </c>
      <c r="C8780">
        <v>64</v>
      </c>
      <c r="D8780" t="s">
        <v>4</v>
      </c>
      <c r="E8780" t="s">
        <v>15</v>
      </c>
      <c r="F8780" t="s">
        <v>28</v>
      </c>
      <c r="G8780" t="s">
        <v>31</v>
      </c>
      <c r="H8780" s="1">
        <v>45576</v>
      </c>
      <c r="I8780" t="s">
        <v>33</v>
      </c>
      <c r="J8780">
        <v>21</v>
      </c>
      <c r="K8780">
        <v>7.9</v>
      </c>
      <c r="L8780">
        <v>1264.19</v>
      </c>
      <c r="M8780">
        <v>73.209999999999994</v>
      </c>
      <c r="N8780" t="s">
        <v>49</v>
      </c>
      <c r="O8780">
        <v>3</v>
      </c>
      <c r="P8780" t="str" cm="1">
        <f t="array" ref="P8780">_xlfn.IFS(C8780&lt;25,"18-24", C8780&lt;=35,"25-35", C8780&lt;=50,"36-50",TRUE,"50+")</f>
        <v>50+</v>
      </c>
      <c r="Q8780" t="str">
        <f t="shared" si="959"/>
        <v>new</v>
      </c>
      <c r="R8780" t="str">
        <f t="shared" si="960"/>
        <v>high value</v>
      </c>
      <c r="S8780" t="str">
        <f t="shared" si="961"/>
        <v>medium</v>
      </c>
      <c r="T8780" t="str">
        <f t="shared" si="962"/>
        <v>Oct</v>
      </c>
      <c r="U8780">
        <f t="shared" si="963"/>
        <v>2024</v>
      </c>
      <c r="V8780" t="str">
        <f t="shared" si="964"/>
        <v>5-10</v>
      </c>
      <c r="W8780" t="str">
        <f t="shared" si="965"/>
        <v>Fast</v>
      </c>
    </row>
    <row r="8781" spans="1:23" x14ac:dyDescent="0.3">
      <c r="A8781">
        <v>608780</v>
      </c>
      <c r="B8781">
        <v>56734</v>
      </c>
      <c r="C8781">
        <v>41</v>
      </c>
      <c r="D8781" t="s">
        <v>7</v>
      </c>
      <c r="E8781" t="s">
        <v>11</v>
      </c>
      <c r="F8781" t="s">
        <v>19</v>
      </c>
      <c r="G8781" t="s">
        <v>29</v>
      </c>
      <c r="H8781" s="1">
        <v>45114</v>
      </c>
      <c r="I8781" t="s">
        <v>33</v>
      </c>
      <c r="J8781">
        <v>31</v>
      </c>
      <c r="K8781">
        <v>12.9</v>
      </c>
      <c r="L8781">
        <v>832.78</v>
      </c>
      <c r="M8781">
        <v>67.33</v>
      </c>
      <c r="N8781" t="s">
        <v>50</v>
      </c>
      <c r="O8781">
        <v>2</v>
      </c>
      <c r="P8781" t="str" cm="1">
        <f t="array" ref="P8781">_xlfn.IFS(C8781&lt;25,"18-24", C8781&lt;=35,"25-35", C8781&lt;=50,"36-50",TRUE,"50+")</f>
        <v>36-50</v>
      </c>
      <c r="Q8781" t="str">
        <f t="shared" si="959"/>
        <v>new</v>
      </c>
      <c r="R8781" t="str">
        <f t="shared" si="960"/>
        <v>high value</v>
      </c>
      <c r="S8781" t="str">
        <f t="shared" si="961"/>
        <v>Low</v>
      </c>
      <c r="T8781" t="str">
        <f t="shared" si="962"/>
        <v>Jul</v>
      </c>
      <c r="U8781">
        <f t="shared" si="963"/>
        <v>2023</v>
      </c>
      <c r="V8781" t="str">
        <f t="shared" si="964"/>
        <v>10-15</v>
      </c>
      <c r="W8781" t="str">
        <f t="shared" si="965"/>
        <v>Medium</v>
      </c>
    </row>
    <row r="8782" spans="1:23" x14ac:dyDescent="0.3">
      <c r="A8782">
        <v>608781</v>
      </c>
      <c r="B8782">
        <v>48972</v>
      </c>
      <c r="C8782">
        <v>27</v>
      </c>
      <c r="D8782" t="s">
        <v>4</v>
      </c>
      <c r="E8782" t="s">
        <v>8</v>
      </c>
      <c r="F8782" t="s">
        <v>32</v>
      </c>
      <c r="G8782" t="s">
        <v>31</v>
      </c>
      <c r="H8782" s="1">
        <v>45311</v>
      </c>
      <c r="I8782" t="s">
        <v>33</v>
      </c>
      <c r="J8782">
        <v>89</v>
      </c>
      <c r="K8782">
        <v>7.3</v>
      </c>
      <c r="L8782">
        <v>922.42</v>
      </c>
      <c r="M8782">
        <v>36.479999999999997</v>
      </c>
      <c r="N8782" t="s">
        <v>47</v>
      </c>
      <c r="O8782">
        <v>5</v>
      </c>
      <c r="P8782" t="str" cm="1">
        <f t="array" ref="P8782">_xlfn.IFS(C8782&lt;25,"18-24", C8782&lt;=35,"25-35", C8782&lt;=50,"36-50",TRUE,"50+")</f>
        <v>25-35</v>
      </c>
      <c r="Q8782" t="str">
        <f t="shared" si="959"/>
        <v>new</v>
      </c>
      <c r="R8782" t="str">
        <f t="shared" si="960"/>
        <v>high value</v>
      </c>
      <c r="S8782" t="str">
        <f t="shared" si="961"/>
        <v>High</v>
      </c>
      <c r="T8782" t="str">
        <f t="shared" si="962"/>
        <v>Jan</v>
      </c>
      <c r="U8782">
        <f t="shared" si="963"/>
        <v>2024</v>
      </c>
      <c r="V8782" t="str">
        <f t="shared" si="964"/>
        <v>5-10</v>
      </c>
      <c r="W8782" t="str">
        <f t="shared" si="965"/>
        <v>Slow</v>
      </c>
    </row>
    <row r="8783" spans="1:23" x14ac:dyDescent="0.3">
      <c r="A8783">
        <v>608782</v>
      </c>
      <c r="B8783">
        <v>73752</v>
      </c>
      <c r="C8783">
        <v>58</v>
      </c>
      <c r="D8783" t="s">
        <v>7</v>
      </c>
      <c r="E8783" t="s">
        <v>11</v>
      </c>
      <c r="F8783" t="s">
        <v>32</v>
      </c>
      <c r="G8783" t="s">
        <v>21</v>
      </c>
      <c r="H8783" s="1">
        <v>45212</v>
      </c>
      <c r="I8783" t="s">
        <v>34</v>
      </c>
      <c r="J8783">
        <v>62</v>
      </c>
      <c r="K8783">
        <v>7.9</v>
      </c>
      <c r="L8783">
        <v>1293.3399999999999</v>
      </c>
      <c r="M8783">
        <v>29.44</v>
      </c>
      <c r="N8783" t="s">
        <v>50</v>
      </c>
      <c r="O8783">
        <v>1</v>
      </c>
      <c r="P8783" t="str" cm="1">
        <f t="array" ref="P8783">_xlfn.IFS(C8783&lt;25,"18-24", C8783&lt;=35,"25-35", C8783&lt;=50,"36-50",TRUE,"50+")</f>
        <v>50+</v>
      </c>
      <c r="Q8783" t="str">
        <f t="shared" si="959"/>
        <v>new</v>
      </c>
      <c r="R8783" t="str">
        <f t="shared" si="960"/>
        <v>high value</v>
      </c>
      <c r="S8783" t="str">
        <f t="shared" si="961"/>
        <v>Low</v>
      </c>
      <c r="T8783" t="str">
        <f t="shared" si="962"/>
        <v>Oct</v>
      </c>
      <c r="U8783">
        <f t="shared" si="963"/>
        <v>2023</v>
      </c>
      <c r="V8783" t="str">
        <f t="shared" si="964"/>
        <v>5-10</v>
      </c>
      <c r="W8783" t="str">
        <f t="shared" si="965"/>
        <v>Slow</v>
      </c>
    </row>
    <row r="8784" spans="1:23" x14ac:dyDescent="0.3">
      <c r="A8784">
        <v>608783</v>
      </c>
      <c r="B8784">
        <v>38323</v>
      </c>
      <c r="C8784">
        <v>40</v>
      </c>
      <c r="D8784" t="s">
        <v>7</v>
      </c>
      <c r="E8784" t="s">
        <v>15</v>
      </c>
      <c r="F8784" t="s">
        <v>24</v>
      </c>
      <c r="G8784" t="s">
        <v>25</v>
      </c>
      <c r="H8784" s="1">
        <v>45256</v>
      </c>
      <c r="I8784" t="s">
        <v>33</v>
      </c>
      <c r="J8784">
        <v>47</v>
      </c>
      <c r="K8784">
        <v>3.2</v>
      </c>
      <c r="L8784">
        <v>937.83</v>
      </c>
      <c r="M8784">
        <v>91.73</v>
      </c>
      <c r="N8784" t="s">
        <v>48</v>
      </c>
      <c r="O8784">
        <v>1</v>
      </c>
      <c r="P8784" t="str" cm="1">
        <f t="array" ref="P8784">_xlfn.IFS(C8784&lt;25,"18-24", C8784&lt;=35,"25-35", C8784&lt;=50,"36-50",TRUE,"50+")</f>
        <v>36-50</v>
      </c>
      <c r="Q8784" t="str">
        <f t="shared" si="959"/>
        <v>new</v>
      </c>
      <c r="R8784" t="str">
        <f t="shared" si="960"/>
        <v>high value</v>
      </c>
      <c r="S8784" t="str">
        <f t="shared" si="961"/>
        <v>Low</v>
      </c>
      <c r="T8784" t="str">
        <f t="shared" si="962"/>
        <v>Nov</v>
      </c>
      <c r="U8784">
        <f t="shared" si="963"/>
        <v>2023</v>
      </c>
      <c r="V8784" t="str">
        <f t="shared" si="964"/>
        <v>0-5</v>
      </c>
      <c r="W8784" t="str">
        <f t="shared" si="965"/>
        <v>Slow</v>
      </c>
    </row>
    <row r="8785" spans="1:23" x14ac:dyDescent="0.3">
      <c r="A8785">
        <v>608784</v>
      </c>
      <c r="B8785">
        <v>67050</v>
      </c>
      <c r="C8785">
        <v>60</v>
      </c>
      <c r="D8785" t="s">
        <v>7</v>
      </c>
      <c r="E8785" t="s">
        <v>8</v>
      </c>
      <c r="F8785" t="s">
        <v>22</v>
      </c>
      <c r="G8785" t="s">
        <v>29</v>
      </c>
      <c r="H8785" s="1">
        <v>45599</v>
      </c>
      <c r="I8785" t="s">
        <v>33</v>
      </c>
      <c r="J8785">
        <v>47</v>
      </c>
      <c r="K8785">
        <v>12.5</v>
      </c>
      <c r="L8785">
        <v>461.72</v>
      </c>
      <c r="M8785">
        <v>78.040000000000006</v>
      </c>
      <c r="N8785" t="s">
        <v>48</v>
      </c>
      <c r="O8785">
        <v>2</v>
      </c>
      <c r="P8785" t="str" cm="1">
        <f t="array" ref="P8785">_xlfn.IFS(C8785&lt;25,"18-24", C8785&lt;=35,"25-35", C8785&lt;=50,"36-50",TRUE,"50+")</f>
        <v>50+</v>
      </c>
      <c r="Q8785" t="str">
        <f t="shared" si="959"/>
        <v>new</v>
      </c>
      <c r="R8785" t="str">
        <f t="shared" si="960"/>
        <v>medium</v>
      </c>
      <c r="S8785" t="str">
        <f t="shared" si="961"/>
        <v>Low</v>
      </c>
      <c r="T8785" t="str">
        <f t="shared" si="962"/>
        <v>Nov</v>
      </c>
      <c r="U8785">
        <f t="shared" si="963"/>
        <v>2024</v>
      </c>
      <c r="V8785" t="str">
        <f t="shared" si="964"/>
        <v>10-15</v>
      </c>
      <c r="W8785" t="str">
        <f t="shared" si="965"/>
        <v>Slow</v>
      </c>
    </row>
    <row r="8786" spans="1:23" x14ac:dyDescent="0.3">
      <c r="A8786">
        <v>608785</v>
      </c>
      <c r="B8786">
        <v>53778</v>
      </c>
      <c r="C8786">
        <v>38</v>
      </c>
      <c r="D8786" t="s">
        <v>4</v>
      </c>
      <c r="E8786" t="s">
        <v>15</v>
      </c>
      <c r="F8786" t="s">
        <v>26</v>
      </c>
      <c r="G8786" t="s">
        <v>31</v>
      </c>
      <c r="H8786" s="1">
        <v>45340</v>
      </c>
      <c r="I8786" t="s">
        <v>34</v>
      </c>
      <c r="J8786">
        <v>88</v>
      </c>
      <c r="K8786">
        <v>3.4</v>
      </c>
      <c r="L8786">
        <v>1408.07</v>
      </c>
      <c r="M8786">
        <v>89.96</v>
      </c>
      <c r="N8786" t="s">
        <v>50</v>
      </c>
      <c r="O8786">
        <v>3</v>
      </c>
      <c r="P8786" t="str" cm="1">
        <f t="array" ref="P8786">_xlfn.IFS(C8786&lt;25,"18-24", C8786&lt;=35,"25-35", C8786&lt;=50,"36-50",TRUE,"50+")</f>
        <v>36-50</v>
      </c>
      <c r="Q8786" t="str">
        <f t="shared" si="959"/>
        <v>new</v>
      </c>
      <c r="R8786" t="str">
        <f t="shared" si="960"/>
        <v>high value</v>
      </c>
      <c r="S8786" t="str">
        <f t="shared" si="961"/>
        <v>medium</v>
      </c>
      <c r="T8786" t="str">
        <f t="shared" si="962"/>
        <v>Feb</v>
      </c>
      <c r="U8786">
        <f t="shared" si="963"/>
        <v>2024</v>
      </c>
      <c r="V8786" t="str">
        <f t="shared" si="964"/>
        <v>0-5</v>
      </c>
      <c r="W8786" t="str">
        <f t="shared" si="965"/>
        <v>Slow</v>
      </c>
    </row>
    <row r="8787" spans="1:23" x14ac:dyDescent="0.3">
      <c r="A8787">
        <v>608786</v>
      </c>
      <c r="B8787">
        <v>91908</v>
      </c>
      <c r="C8787">
        <v>47</v>
      </c>
      <c r="D8787" t="s">
        <v>7</v>
      </c>
      <c r="E8787" t="s">
        <v>11</v>
      </c>
      <c r="F8787" t="s">
        <v>18</v>
      </c>
      <c r="G8787" t="s">
        <v>31</v>
      </c>
      <c r="H8787" s="1">
        <v>45472</v>
      </c>
      <c r="I8787" t="s">
        <v>33</v>
      </c>
      <c r="J8787">
        <v>44</v>
      </c>
      <c r="K8787">
        <v>5.9</v>
      </c>
      <c r="L8787">
        <v>560.13</v>
      </c>
      <c r="M8787">
        <v>68.849999999999994</v>
      </c>
      <c r="N8787" t="s">
        <v>50</v>
      </c>
      <c r="O8787">
        <v>3</v>
      </c>
      <c r="P8787" t="str" cm="1">
        <f t="array" ref="P8787">_xlfn.IFS(C8787&lt;25,"18-24", C8787&lt;=35,"25-35", C8787&lt;=50,"36-50",TRUE,"50+")</f>
        <v>36-50</v>
      </c>
      <c r="Q8787" t="str">
        <f t="shared" si="959"/>
        <v>new</v>
      </c>
      <c r="R8787" t="str">
        <f t="shared" si="960"/>
        <v>high value</v>
      </c>
      <c r="S8787" t="str">
        <f t="shared" si="961"/>
        <v>medium</v>
      </c>
      <c r="T8787" t="str">
        <f t="shared" si="962"/>
        <v>Jun</v>
      </c>
      <c r="U8787">
        <f t="shared" si="963"/>
        <v>2024</v>
      </c>
      <c r="V8787" t="str">
        <f t="shared" si="964"/>
        <v>5-10</v>
      </c>
      <c r="W8787" t="str">
        <f t="shared" si="965"/>
        <v>Medium</v>
      </c>
    </row>
    <row r="8788" spans="1:23" x14ac:dyDescent="0.3">
      <c r="A8788">
        <v>608787</v>
      </c>
      <c r="B8788">
        <v>70801</v>
      </c>
      <c r="C8788">
        <v>36</v>
      </c>
      <c r="D8788" t="s">
        <v>7</v>
      </c>
      <c r="E8788" t="s">
        <v>13</v>
      </c>
      <c r="F8788" t="s">
        <v>30</v>
      </c>
      <c r="G8788" t="s">
        <v>25</v>
      </c>
      <c r="H8788" s="1">
        <v>45580</v>
      </c>
      <c r="I8788" t="s">
        <v>34</v>
      </c>
      <c r="J8788">
        <v>58</v>
      </c>
      <c r="K8788">
        <v>9.4</v>
      </c>
      <c r="L8788">
        <v>175.43</v>
      </c>
      <c r="M8788">
        <v>20.190000000000001</v>
      </c>
      <c r="N8788" t="s">
        <v>48</v>
      </c>
      <c r="O8788">
        <v>4</v>
      </c>
      <c r="P8788" t="str" cm="1">
        <f t="array" ref="P8788">_xlfn.IFS(C8788&lt;25,"18-24", C8788&lt;=35,"25-35", C8788&lt;=50,"36-50",TRUE,"50+")</f>
        <v>36-50</v>
      </c>
      <c r="Q8788" t="str">
        <f t="shared" si="959"/>
        <v>new</v>
      </c>
      <c r="R8788" t="str">
        <f t="shared" si="960"/>
        <v>low</v>
      </c>
      <c r="S8788" t="str">
        <f t="shared" si="961"/>
        <v>medium</v>
      </c>
      <c r="T8788" t="str">
        <f t="shared" si="962"/>
        <v>Oct</v>
      </c>
      <c r="U8788">
        <f t="shared" si="963"/>
        <v>2024</v>
      </c>
      <c r="V8788" t="str">
        <f t="shared" si="964"/>
        <v>5-10</v>
      </c>
      <c r="W8788" t="str">
        <f t="shared" si="965"/>
        <v>Slow</v>
      </c>
    </row>
    <row r="8789" spans="1:23" x14ac:dyDescent="0.3">
      <c r="A8789">
        <v>608788</v>
      </c>
      <c r="B8789">
        <v>88192</v>
      </c>
      <c r="C8789">
        <v>54</v>
      </c>
      <c r="D8789" t="s">
        <v>4</v>
      </c>
      <c r="E8789" t="s">
        <v>15</v>
      </c>
      <c r="F8789" t="s">
        <v>19</v>
      </c>
      <c r="G8789" t="s">
        <v>25</v>
      </c>
      <c r="H8789" s="1">
        <v>45390</v>
      </c>
      <c r="I8789" t="s">
        <v>34</v>
      </c>
      <c r="J8789">
        <v>48</v>
      </c>
      <c r="K8789">
        <v>7.8</v>
      </c>
      <c r="L8789">
        <v>400.61</v>
      </c>
      <c r="M8789">
        <v>50.09</v>
      </c>
      <c r="N8789" t="s">
        <v>49</v>
      </c>
      <c r="O8789">
        <v>2</v>
      </c>
      <c r="P8789" t="str" cm="1">
        <f t="array" ref="P8789">_xlfn.IFS(C8789&lt;25,"18-24", C8789&lt;=35,"25-35", C8789&lt;=50,"36-50",TRUE,"50+")</f>
        <v>50+</v>
      </c>
      <c r="Q8789" t="str">
        <f t="shared" si="959"/>
        <v>new</v>
      </c>
      <c r="R8789" t="str">
        <f t="shared" si="960"/>
        <v>medium</v>
      </c>
      <c r="S8789" t="str">
        <f t="shared" si="961"/>
        <v>Low</v>
      </c>
      <c r="T8789" t="str">
        <f t="shared" si="962"/>
        <v>Apr</v>
      </c>
      <c r="U8789">
        <f t="shared" si="963"/>
        <v>2024</v>
      </c>
      <c r="V8789" t="str">
        <f t="shared" si="964"/>
        <v>5-10</v>
      </c>
      <c r="W8789" t="str">
        <f t="shared" si="965"/>
        <v>Slow</v>
      </c>
    </row>
    <row r="8790" spans="1:23" x14ac:dyDescent="0.3">
      <c r="A8790">
        <v>608789</v>
      </c>
      <c r="B8790">
        <v>91132</v>
      </c>
      <c r="C8790">
        <v>37</v>
      </c>
      <c r="D8790" t="s">
        <v>7</v>
      </c>
      <c r="E8790" t="s">
        <v>15</v>
      </c>
      <c r="F8790" t="s">
        <v>18</v>
      </c>
      <c r="G8790" t="s">
        <v>27</v>
      </c>
      <c r="H8790" s="1">
        <v>45620</v>
      </c>
      <c r="I8790" t="s">
        <v>34</v>
      </c>
      <c r="J8790">
        <v>48</v>
      </c>
      <c r="K8790">
        <v>8.1</v>
      </c>
      <c r="L8790">
        <v>1132.3499999999999</v>
      </c>
      <c r="M8790">
        <v>87.58</v>
      </c>
      <c r="N8790" t="s">
        <v>48</v>
      </c>
      <c r="O8790">
        <v>3</v>
      </c>
      <c r="P8790" t="str" cm="1">
        <f t="array" ref="P8790">_xlfn.IFS(C8790&lt;25,"18-24", C8790&lt;=35,"25-35", C8790&lt;=50,"36-50",TRUE,"50+")</f>
        <v>36-50</v>
      </c>
      <c r="Q8790" t="str">
        <f t="shared" si="959"/>
        <v>new</v>
      </c>
      <c r="R8790" t="str">
        <f t="shared" si="960"/>
        <v>high value</v>
      </c>
      <c r="S8790" t="str">
        <f t="shared" si="961"/>
        <v>medium</v>
      </c>
      <c r="T8790" t="str">
        <f t="shared" si="962"/>
        <v>Nov</v>
      </c>
      <c r="U8790">
        <f t="shared" si="963"/>
        <v>2024</v>
      </c>
      <c r="V8790" t="str">
        <f t="shared" si="964"/>
        <v>5-10</v>
      </c>
      <c r="W8790" t="str">
        <f t="shared" si="965"/>
        <v>Slow</v>
      </c>
    </row>
    <row r="8791" spans="1:23" x14ac:dyDescent="0.3">
      <c r="A8791">
        <v>608790</v>
      </c>
      <c r="B8791">
        <v>59648</v>
      </c>
      <c r="C8791">
        <v>56</v>
      </c>
      <c r="D8791" t="s">
        <v>7</v>
      </c>
      <c r="E8791" t="s">
        <v>13</v>
      </c>
      <c r="F8791" t="s">
        <v>19</v>
      </c>
      <c r="G8791" t="s">
        <v>27</v>
      </c>
      <c r="H8791" s="1">
        <v>44756</v>
      </c>
      <c r="I8791" t="s">
        <v>33</v>
      </c>
      <c r="J8791">
        <v>77</v>
      </c>
      <c r="K8791">
        <v>5</v>
      </c>
      <c r="L8791">
        <v>697.86</v>
      </c>
      <c r="M8791">
        <v>101.71</v>
      </c>
      <c r="N8791" t="s">
        <v>47</v>
      </c>
      <c r="O8791">
        <v>4</v>
      </c>
      <c r="P8791" t="str" cm="1">
        <f t="array" ref="P8791">_xlfn.IFS(C8791&lt;25,"18-24", C8791&lt;=35,"25-35", C8791&lt;=50,"36-50",TRUE,"50+")</f>
        <v>50+</v>
      </c>
      <c r="Q8791" t="str">
        <f t="shared" si="959"/>
        <v>new</v>
      </c>
      <c r="R8791" t="str">
        <f t="shared" si="960"/>
        <v>high value</v>
      </c>
      <c r="S8791" t="str">
        <f t="shared" si="961"/>
        <v>medium</v>
      </c>
      <c r="T8791" t="str">
        <f t="shared" si="962"/>
        <v>Jul</v>
      </c>
      <c r="U8791">
        <f t="shared" si="963"/>
        <v>2022</v>
      </c>
      <c r="V8791" t="str">
        <f t="shared" si="964"/>
        <v>0-5</v>
      </c>
      <c r="W8791" t="str">
        <f t="shared" si="965"/>
        <v>Slow</v>
      </c>
    </row>
    <row r="8792" spans="1:23" x14ac:dyDescent="0.3">
      <c r="A8792">
        <v>608791</v>
      </c>
      <c r="B8792">
        <v>91341</v>
      </c>
      <c r="C8792">
        <v>64</v>
      </c>
      <c r="D8792" t="s">
        <v>7</v>
      </c>
      <c r="E8792" t="s">
        <v>11</v>
      </c>
      <c r="F8792" t="s">
        <v>18</v>
      </c>
      <c r="G8792" t="s">
        <v>27</v>
      </c>
      <c r="H8792" s="1">
        <v>45589</v>
      </c>
      <c r="I8792" t="s">
        <v>34</v>
      </c>
      <c r="J8792">
        <v>84</v>
      </c>
      <c r="K8792">
        <v>14.3</v>
      </c>
      <c r="L8792">
        <v>545.54999999999995</v>
      </c>
      <c r="M8792">
        <v>76.900000000000006</v>
      </c>
      <c r="N8792" t="s">
        <v>47</v>
      </c>
      <c r="O8792">
        <v>2</v>
      </c>
      <c r="P8792" t="str" cm="1">
        <f t="array" ref="P8792">_xlfn.IFS(C8792&lt;25,"18-24", C8792&lt;=35,"25-35", C8792&lt;=50,"36-50",TRUE,"50+")</f>
        <v>50+</v>
      </c>
      <c r="Q8792" t="str">
        <f t="shared" si="959"/>
        <v>new</v>
      </c>
      <c r="R8792" t="str">
        <f t="shared" si="960"/>
        <v>high value</v>
      </c>
      <c r="S8792" t="str">
        <f t="shared" si="961"/>
        <v>Low</v>
      </c>
      <c r="T8792" t="str">
        <f t="shared" si="962"/>
        <v>Oct</v>
      </c>
      <c r="U8792">
        <f t="shared" si="963"/>
        <v>2024</v>
      </c>
      <c r="V8792" t="str">
        <f t="shared" si="964"/>
        <v>10-15</v>
      </c>
      <c r="W8792" t="str">
        <f t="shared" si="965"/>
        <v>Slow</v>
      </c>
    </row>
    <row r="8793" spans="1:23" x14ac:dyDescent="0.3">
      <c r="A8793">
        <v>608792</v>
      </c>
      <c r="B8793">
        <v>67849</v>
      </c>
      <c r="C8793">
        <v>20</v>
      </c>
      <c r="D8793" t="s">
        <v>4</v>
      </c>
      <c r="E8793" t="s">
        <v>11</v>
      </c>
      <c r="F8793" t="s">
        <v>32</v>
      </c>
      <c r="G8793" t="s">
        <v>29</v>
      </c>
      <c r="H8793" s="1">
        <v>45470</v>
      </c>
      <c r="I8793" t="s">
        <v>34</v>
      </c>
      <c r="J8793">
        <v>53</v>
      </c>
      <c r="K8793">
        <v>3.8</v>
      </c>
      <c r="L8793">
        <v>709.06</v>
      </c>
      <c r="M8793">
        <v>110.02</v>
      </c>
      <c r="N8793" t="s">
        <v>50</v>
      </c>
      <c r="O8793">
        <v>2</v>
      </c>
      <c r="P8793" t="str" cm="1">
        <f t="array" ref="P8793">_xlfn.IFS(C8793&lt;25,"18-24", C8793&lt;=35,"25-35", C8793&lt;=50,"36-50",TRUE,"50+")</f>
        <v>18-24</v>
      </c>
      <c r="Q8793" t="str">
        <f t="shared" si="959"/>
        <v>new</v>
      </c>
      <c r="R8793" t="str">
        <f t="shared" si="960"/>
        <v>high value</v>
      </c>
      <c r="S8793" t="str">
        <f t="shared" si="961"/>
        <v>Low</v>
      </c>
      <c r="T8793" t="str">
        <f t="shared" si="962"/>
        <v>Jun</v>
      </c>
      <c r="U8793">
        <f t="shared" si="963"/>
        <v>2024</v>
      </c>
      <c r="V8793" t="str">
        <f t="shared" si="964"/>
        <v>0-5</v>
      </c>
      <c r="W8793" t="str">
        <f t="shared" si="965"/>
        <v>Slow</v>
      </c>
    </row>
    <row r="8794" spans="1:23" x14ac:dyDescent="0.3">
      <c r="A8794">
        <v>608793</v>
      </c>
      <c r="B8794">
        <v>22966</v>
      </c>
      <c r="C8794">
        <v>54</v>
      </c>
      <c r="D8794" t="s">
        <v>7</v>
      </c>
      <c r="E8794" t="s">
        <v>16</v>
      </c>
      <c r="F8794" t="s">
        <v>24</v>
      </c>
      <c r="G8794" t="s">
        <v>25</v>
      </c>
      <c r="H8794" s="1">
        <v>45292</v>
      </c>
      <c r="I8794" t="s">
        <v>33</v>
      </c>
      <c r="J8794">
        <v>57</v>
      </c>
      <c r="K8794">
        <v>14.8</v>
      </c>
      <c r="L8794">
        <v>488.18</v>
      </c>
      <c r="M8794">
        <v>53.77</v>
      </c>
      <c r="N8794" t="s">
        <v>50</v>
      </c>
      <c r="O8794">
        <v>5</v>
      </c>
      <c r="P8794" t="str" cm="1">
        <f t="array" ref="P8794">_xlfn.IFS(C8794&lt;25,"18-24", C8794&lt;=35,"25-35", C8794&lt;=50,"36-50",TRUE,"50+")</f>
        <v>50+</v>
      </c>
      <c r="Q8794" t="str">
        <f t="shared" si="959"/>
        <v>repeat</v>
      </c>
      <c r="R8794" t="str">
        <f t="shared" si="960"/>
        <v>medium</v>
      </c>
      <c r="S8794" t="str">
        <f t="shared" si="961"/>
        <v>High</v>
      </c>
      <c r="T8794" t="str">
        <f t="shared" si="962"/>
        <v>Jan</v>
      </c>
      <c r="U8794">
        <f t="shared" si="963"/>
        <v>2024</v>
      </c>
      <c r="V8794" t="str">
        <f t="shared" si="964"/>
        <v>10-15</v>
      </c>
      <c r="W8794" t="str">
        <f t="shared" si="965"/>
        <v>Slow</v>
      </c>
    </row>
    <row r="8795" spans="1:23" x14ac:dyDescent="0.3">
      <c r="A8795">
        <v>608794</v>
      </c>
      <c r="B8795">
        <v>38161</v>
      </c>
      <c r="C8795">
        <v>46</v>
      </c>
      <c r="D8795" t="s">
        <v>4</v>
      </c>
      <c r="E8795" t="s">
        <v>8</v>
      </c>
      <c r="F8795" t="s">
        <v>18</v>
      </c>
      <c r="G8795" t="s">
        <v>23</v>
      </c>
      <c r="H8795" s="1">
        <v>45385</v>
      </c>
      <c r="I8795" t="s">
        <v>34</v>
      </c>
      <c r="J8795">
        <v>26</v>
      </c>
      <c r="K8795">
        <v>4</v>
      </c>
      <c r="L8795">
        <v>1468.43</v>
      </c>
      <c r="M8795">
        <v>79.069999999999993</v>
      </c>
      <c r="N8795" t="s">
        <v>47</v>
      </c>
      <c r="O8795">
        <v>2</v>
      </c>
      <c r="P8795" t="str" cm="1">
        <f t="array" ref="P8795">_xlfn.IFS(C8795&lt;25,"18-24", C8795&lt;=35,"25-35", C8795&lt;=50,"36-50",TRUE,"50+")</f>
        <v>36-50</v>
      </c>
      <c r="Q8795" t="str">
        <f t="shared" si="959"/>
        <v>new</v>
      </c>
      <c r="R8795" t="str">
        <f t="shared" si="960"/>
        <v>high value</v>
      </c>
      <c r="S8795" t="str">
        <f t="shared" si="961"/>
        <v>Low</v>
      </c>
      <c r="T8795" t="str">
        <f t="shared" si="962"/>
        <v>Apr</v>
      </c>
      <c r="U8795">
        <f t="shared" si="963"/>
        <v>2024</v>
      </c>
      <c r="V8795" t="str">
        <f t="shared" si="964"/>
        <v>0-5</v>
      </c>
      <c r="W8795" t="str">
        <f t="shared" si="965"/>
        <v>Fast</v>
      </c>
    </row>
    <row r="8796" spans="1:23" x14ac:dyDescent="0.3">
      <c r="A8796">
        <v>608795</v>
      </c>
      <c r="B8796">
        <v>22710</v>
      </c>
      <c r="C8796">
        <v>54</v>
      </c>
      <c r="D8796" t="s">
        <v>7</v>
      </c>
      <c r="E8796" t="s">
        <v>8</v>
      </c>
      <c r="F8796" t="s">
        <v>22</v>
      </c>
      <c r="G8796" t="s">
        <v>27</v>
      </c>
      <c r="H8796" s="1">
        <v>45372</v>
      </c>
      <c r="I8796" t="s">
        <v>34</v>
      </c>
      <c r="J8796">
        <v>51</v>
      </c>
      <c r="K8796">
        <v>9.4</v>
      </c>
      <c r="L8796">
        <v>899.58</v>
      </c>
      <c r="M8796">
        <v>36.94</v>
      </c>
      <c r="N8796" t="s">
        <v>49</v>
      </c>
      <c r="O8796">
        <v>5</v>
      </c>
      <c r="P8796" t="str" cm="1">
        <f t="array" ref="P8796">_xlfn.IFS(C8796&lt;25,"18-24", C8796&lt;=35,"25-35", C8796&lt;=50,"36-50",TRUE,"50+")</f>
        <v>50+</v>
      </c>
      <c r="Q8796" t="str">
        <f t="shared" si="959"/>
        <v>new</v>
      </c>
      <c r="R8796" t="str">
        <f t="shared" si="960"/>
        <v>high value</v>
      </c>
      <c r="S8796" t="str">
        <f t="shared" si="961"/>
        <v>High</v>
      </c>
      <c r="T8796" t="str">
        <f t="shared" si="962"/>
        <v>Mar</v>
      </c>
      <c r="U8796">
        <f t="shared" si="963"/>
        <v>2024</v>
      </c>
      <c r="V8796" t="str">
        <f t="shared" si="964"/>
        <v>5-10</v>
      </c>
      <c r="W8796" t="str">
        <f t="shared" si="965"/>
        <v>Slow</v>
      </c>
    </row>
    <row r="8797" spans="1:23" x14ac:dyDescent="0.3">
      <c r="A8797">
        <v>608796</v>
      </c>
      <c r="B8797">
        <v>44500</v>
      </c>
      <c r="C8797">
        <v>29</v>
      </c>
      <c r="D8797" t="s">
        <v>7</v>
      </c>
      <c r="E8797" t="s">
        <v>13</v>
      </c>
      <c r="F8797" t="s">
        <v>26</v>
      </c>
      <c r="G8797" t="s">
        <v>23</v>
      </c>
      <c r="H8797" s="1">
        <v>45329</v>
      </c>
      <c r="I8797" t="s">
        <v>34</v>
      </c>
      <c r="J8797">
        <v>79</v>
      </c>
      <c r="K8797">
        <v>6</v>
      </c>
      <c r="L8797">
        <v>911.52</v>
      </c>
      <c r="M8797">
        <v>100.27</v>
      </c>
      <c r="N8797" t="s">
        <v>50</v>
      </c>
      <c r="O8797">
        <v>3</v>
      </c>
      <c r="P8797" t="str" cm="1">
        <f t="array" ref="P8797">_xlfn.IFS(C8797&lt;25,"18-24", C8797&lt;=35,"25-35", C8797&lt;=50,"36-50",TRUE,"50+")</f>
        <v>25-35</v>
      </c>
      <c r="Q8797" t="str">
        <f t="shared" si="959"/>
        <v>repeat</v>
      </c>
      <c r="R8797" t="str">
        <f t="shared" si="960"/>
        <v>high value</v>
      </c>
      <c r="S8797" t="str">
        <f t="shared" si="961"/>
        <v>medium</v>
      </c>
      <c r="T8797" t="str">
        <f t="shared" si="962"/>
        <v>Feb</v>
      </c>
      <c r="U8797">
        <f t="shared" si="963"/>
        <v>2024</v>
      </c>
      <c r="V8797" t="str">
        <f t="shared" si="964"/>
        <v>5-10</v>
      </c>
      <c r="W8797" t="str">
        <f t="shared" si="965"/>
        <v>Slow</v>
      </c>
    </row>
    <row r="8798" spans="1:23" x14ac:dyDescent="0.3">
      <c r="A8798">
        <v>608797</v>
      </c>
      <c r="B8798">
        <v>16436</v>
      </c>
      <c r="C8798">
        <v>50</v>
      </c>
      <c r="D8798" t="s">
        <v>7</v>
      </c>
      <c r="E8798" t="s">
        <v>13</v>
      </c>
      <c r="F8798" t="s">
        <v>28</v>
      </c>
      <c r="G8798" t="s">
        <v>27</v>
      </c>
      <c r="H8798" s="1">
        <v>44707</v>
      </c>
      <c r="I8798" t="s">
        <v>34</v>
      </c>
      <c r="J8798">
        <v>54</v>
      </c>
      <c r="K8798">
        <v>9.9</v>
      </c>
      <c r="L8798">
        <v>488.59</v>
      </c>
      <c r="M8798">
        <v>112.93</v>
      </c>
      <c r="N8798" t="s">
        <v>49</v>
      </c>
      <c r="O8798">
        <v>2</v>
      </c>
      <c r="P8798" t="str" cm="1">
        <f t="array" ref="P8798">_xlfn.IFS(C8798&lt;25,"18-24", C8798&lt;=35,"25-35", C8798&lt;=50,"36-50",TRUE,"50+")</f>
        <v>36-50</v>
      </c>
      <c r="Q8798" t="str">
        <f t="shared" si="959"/>
        <v>repeat</v>
      </c>
      <c r="R8798" t="str">
        <f t="shared" si="960"/>
        <v>medium</v>
      </c>
      <c r="S8798" t="str">
        <f t="shared" si="961"/>
        <v>Low</v>
      </c>
      <c r="T8798" t="str">
        <f t="shared" si="962"/>
        <v>May</v>
      </c>
      <c r="U8798">
        <f t="shared" si="963"/>
        <v>2022</v>
      </c>
      <c r="V8798" t="str">
        <f t="shared" si="964"/>
        <v>5-10</v>
      </c>
      <c r="W8798" t="str">
        <f t="shared" si="965"/>
        <v>Slow</v>
      </c>
    </row>
    <row r="8799" spans="1:23" x14ac:dyDescent="0.3">
      <c r="A8799">
        <v>608798</v>
      </c>
      <c r="B8799">
        <v>26000</v>
      </c>
      <c r="C8799">
        <v>26</v>
      </c>
      <c r="D8799" t="s">
        <v>7</v>
      </c>
      <c r="E8799" t="s">
        <v>15</v>
      </c>
      <c r="F8799" t="s">
        <v>28</v>
      </c>
      <c r="G8799" t="s">
        <v>31</v>
      </c>
      <c r="H8799" s="1">
        <v>45281</v>
      </c>
      <c r="I8799" t="s">
        <v>34</v>
      </c>
      <c r="J8799">
        <v>31</v>
      </c>
      <c r="K8799">
        <v>10.1</v>
      </c>
      <c r="L8799">
        <v>159.55000000000001</v>
      </c>
      <c r="M8799">
        <v>92.82</v>
      </c>
      <c r="N8799" t="s">
        <v>47</v>
      </c>
      <c r="O8799">
        <v>1</v>
      </c>
      <c r="P8799" t="str" cm="1">
        <f t="array" ref="P8799">_xlfn.IFS(C8799&lt;25,"18-24", C8799&lt;=35,"25-35", C8799&lt;=50,"36-50",TRUE,"50+")</f>
        <v>25-35</v>
      </c>
      <c r="Q8799" t="str">
        <f t="shared" si="959"/>
        <v>new</v>
      </c>
      <c r="R8799" t="str">
        <f t="shared" si="960"/>
        <v>low</v>
      </c>
      <c r="S8799" t="str">
        <f t="shared" si="961"/>
        <v>Low</v>
      </c>
      <c r="T8799" t="str">
        <f t="shared" si="962"/>
        <v>Dec</v>
      </c>
      <c r="U8799">
        <f t="shared" si="963"/>
        <v>2023</v>
      </c>
      <c r="V8799" t="str">
        <f t="shared" si="964"/>
        <v>10-15</v>
      </c>
      <c r="W8799" t="str">
        <f t="shared" si="965"/>
        <v>Medium</v>
      </c>
    </row>
    <row r="8800" spans="1:23" x14ac:dyDescent="0.3">
      <c r="A8800">
        <v>608799</v>
      </c>
      <c r="B8800">
        <v>88079</v>
      </c>
      <c r="C8800">
        <v>21</v>
      </c>
      <c r="D8800" t="s">
        <v>7</v>
      </c>
      <c r="E8800" t="s">
        <v>13</v>
      </c>
      <c r="F8800" t="s">
        <v>24</v>
      </c>
      <c r="G8800" t="s">
        <v>27</v>
      </c>
      <c r="H8800" s="1">
        <v>44642</v>
      </c>
      <c r="I8800" t="s">
        <v>33</v>
      </c>
      <c r="J8800">
        <v>37</v>
      </c>
      <c r="K8800">
        <v>14.6</v>
      </c>
      <c r="L8800">
        <v>255.66</v>
      </c>
      <c r="M8800">
        <v>44.95</v>
      </c>
      <c r="N8800" t="s">
        <v>49</v>
      </c>
      <c r="O8800">
        <v>1</v>
      </c>
      <c r="P8800" t="str" cm="1">
        <f t="array" ref="P8800">_xlfn.IFS(C8800&lt;25,"18-24", C8800&lt;=35,"25-35", C8800&lt;=50,"36-50",TRUE,"50+")</f>
        <v>18-24</v>
      </c>
      <c r="Q8800" t="str">
        <f t="shared" si="959"/>
        <v>new</v>
      </c>
      <c r="R8800" t="str">
        <f t="shared" si="960"/>
        <v>medium</v>
      </c>
      <c r="S8800" t="str">
        <f t="shared" si="961"/>
        <v>Low</v>
      </c>
      <c r="T8800" t="str">
        <f t="shared" si="962"/>
        <v>Mar</v>
      </c>
      <c r="U8800">
        <f t="shared" si="963"/>
        <v>2022</v>
      </c>
      <c r="V8800" t="str">
        <f t="shared" si="964"/>
        <v>10-15</v>
      </c>
      <c r="W8800" t="str">
        <f t="shared" si="965"/>
        <v>Medium</v>
      </c>
    </row>
    <row r="8801" spans="1:23" x14ac:dyDescent="0.3">
      <c r="A8801">
        <v>608800</v>
      </c>
      <c r="B8801">
        <v>67978</v>
      </c>
      <c r="C8801">
        <v>28</v>
      </c>
      <c r="D8801" t="s">
        <v>4</v>
      </c>
      <c r="E8801" t="s">
        <v>16</v>
      </c>
      <c r="F8801" t="s">
        <v>24</v>
      </c>
      <c r="G8801" t="s">
        <v>29</v>
      </c>
      <c r="H8801" s="1">
        <v>45229</v>
      </c>
      <c r="I8801" t="s">
        <v>33</v>
      </c>
      <c r="J8801">
        <v>42</v>
      </c>
      <c r="K8801">
        <v>7.8</v>
      </c>
      <c r="L8801">
        <v>995.77</v>
      </c>
      <c r="M8801">
        <v>55.34</v>
      </c>
      <c r="N8801" t="s">
        <v>49</v>
      </c>
      <c r="O8801">
        <v>4</v>
      </c>
      <c r="P8801" t="str" cm="1">
        <f t="array" ref="P8801">_xlfn.IFS(C8801&lt;25,"18-24", C8801&lt;=35,"25-35", C8801&lt;=50,"36-50",TRUE,"50+")</f>
        <v>25-35</v>
      </c>
      <c r="Q8801" t="str">
        <f t="shared" si="959"/>
        <v>new</v>
      </c>
      <c r="R8801" t="str">
        <f t="shared" si="960"/>
        <v>high value</v>
      </c>
      <c r="S8801" t="str">
        <f t="shared" si="961"/>
        <v>medium</v>
      </c>
      <c r="T8801" t="str">
        <f t="shared" si="962"/>
        <v>Oct</v>
      </c>
      <c r="U8801">
        <f t="shared" si="963"/>
        <v>2023</v>
      </c>
      <c r="V8801" t="str">
        <f t="shared" si="964"/>
        <v>5-10</v>
      </c>
      <c r="W8801" t="str">
        <f t="shared" si="965"/>
        <v>Medium</v>
      </c>
    </row>
    <row r="8802" spans="1:23" x14ac:dyDescent="0.3">
      <c r="A8802">
        <v>608801</v>
      </c>
      <c r="B8802">
        <v>19907</v>
      </c>
      <c r="C8802">
        <v>42</v>
      </c>
      <c r="D8802" t="s">
        <v>7</v>
      </c>
      <c r="E8802" t="s">
        <v>5</v>
      </c>
      <c r="F8802" t="s">
        <v>19</v>
      </c>
      <c r="G8802" t="s">
        <v>27</v>
      </c>
      <c r="H8802" s="1">
        <v>45273</v>
      </c>
      <c r="I8802" t="s">
        <v>34</v>
      </c>
      <c r="J8802">
        <v>57</v>
      </c>
      <c r="K8802">
        <v>1.4</v>
      </c>
      <c r="L8802">
        <v>243.59</v>
      </c>
      <c r="M8802">
        <v>36.96</v>
      </c>
      <c r="N8802" t="s">
        <v>50</v>
      </c>
      <c r="O8802">
        <v>2</v>
      </c>
      <c r="P8802" t="str" cm="1">
        <f t="array" ref="P8802">_xlfn.IFS(C8802&lt;25,"18-24", C8802&lt;=35,"25-35", C8802&lt;=50,"36-50",TRUE,"50+")</f>
        <v>36-50</v>
      </c>
      <c r="Q8802" t="str">
        <f t="shared" si="959"/>
        <v>new</v>
      </c>
      <c r="R8802" t="str">
        <f t="shared" si="960"/>
        <v>low</v>
      </c>
      <c r="S8802" t="str">
        <f t="shared" si="961"/>
        <v>Low</v>
      </c>
      <c r="T8802" t="str">
        <f t="shared" si="962"/>
        <v>Dec</v>
      </c>
      <c r="U8802">
        <f t="shared" si="963"/>
        <v>2023</v>
      </c>
      <c r="V8802" t="str">
        <f t="shared" si="964"/>
        <v>0-5</v>
      </c>
      <c r="W8802" t="str">
        <f t="shared" si="965"/>
        <v>Slow</v>
      </c>
    </row>
    <row r="8803" spans="1:23" x14ac:dyDescent="0.3">
      <c r="A8803">
        <v>608802</v>
      </c>
      <c r="B8803">
        <v>81520</v>
      </c>
      <c r="C8803">
        <v>37</v>
      </c>
      <c r="D8803" t="s">
        <v>7</v>
      </c>
      <c r="E8803" t="s">
        <v>13</v>
      </c>
      <c r="F8803" t="s">
        <v>28</v>
      </c>
      <c r="G8803" t="s">
        <v>29</v>
      </c>
      <c r="H8803" s="1">
        <v>45347</v>
      </c>
      <c r="I8803" t="s">
        <v>34</v>
      </c>
      <c r="J8803">
        <v>29</v>
      </c>
      <c r="K8803">
        <v>13.8</v>
      </c>
      <c r="L8803">
        <v>851.45</v>
      </c>
      <c r="M8803">
        <v>119.94</v>
      </c>
      <c r="N8803" t="s">
        <v>49</v>
      </c>
      <c r="O8803">
        <v>2</v>
      </c>
      <c r="P8803" t="str" cm="1">
        <f t="array" ref="P8803">_xlfn.IFS(C8803&lt;25,"18-24", C8803&lt;=35,"25-35", C8803&lt;=50,"36-50",TRUE,"50+")</f>
        <v>36-50</v>
      </c>
      <c r="Q8803" t="str">
        <f t="shared" si="959"/>
        <v>new</v>
      </c>
      <c r="R8803" t="str">
        <f t="shared" si="960"/>
        <v>high value</v>
      </c>
      <c r="S8803" t="str">
        <f t="shared" si="961"/>
        <v>Low</v>
      </c>
      <c r="T8803" t="str">
        <f t="shared" si="962"/>
        <v>Feb</v>
      </c>
      <c r="U8803">
        <f t="shared" si="963"/>
        <v>2024</v>
      </c>
      <c r="V8803" t="str">
        <f t="shared" si="964"/>
        <v>10-15</v>
      </c>
      <c r="W8803" t="str">
        <f t="shared" si="965"/>
        <v>Fast</v>
      </c>
    </row>
    <row r="8804" spans="1:23" x14ac:dyDescent="0.3">
      <c r="A8804">
        <v>608803</v>
      </c>
      <c r="B8804">
        <v>38829</v>
      </c>
      <c r="C8804">
        <v>30</v>
      </c>
      <c r="D8804" t="s">
        <v>4</v>
      </c>
      <c r="E8804" t="s">
        <v>5</v>
      </c>
      <c r="F8804" t="s">
        <v>32</v>
      </c>
      <c r="G8804" t="s">
        <v>31</v>
      </c>
      <c r="H8804" s="1">
        <v>45564</v>
      </c>
      <c r="I8804" t="s">
        <v>34</v>
      </c>
      <c r="J8804">
        <v>21</v>
      </c>
      <c r="K8804">
        <v>4.8</v>
      </c>
      <c r="L8804">
        <v>467.45</v>
      </c>
      <c r="M8804">
        <v>43.46</v>
      </c>
      <c r="N8804" t="s">
        <v>48</v>
      </c>
      <c r="O8804">
        <v>4</v>
      </c>
      <c r="P8804" t="str" cm="1">
        <f t="array" ref="P8804">_xlfn.IFS(C8804&lt;25,"18-24", C8804&lt;=35,"25-35", C8804&lt;=50,"36-50",TRUE,"50+")</f>
        <v>25-35</v>
      </c>
      <c r="Q8804" t="str">
        <f t="shared" si="959"/>
        <v>new</v>
      </c>
      <c r="R8804" t="str">
        <f t="shared" si="960"/>
        <v>medium</v>
      </c>
      <c r="S8804" t="str">
        <f t="shared" si="961"/>
        <v>medium</v>
      </c>
      <c r="T8804" t="str">
        <f t="shared" si="962"/>
        <v>Sep</v>
      </c>
      <c r="U8804">
        <f t="shared" si="963"/>
        <v>2024</v>
      </c>
      <c r="V8804" t="str">
        <f t="shared" si="964"/>
        <v>0-5</v>
      </c>
      <c r="W8804" t="str">
        <f t="shared" si="965"/>
        <v>Fast</v>
      </c>
    </row>
    <row r="8805" spans="1:23" x14ac:dyDescent="0.3">
      <c r="A8805">
        <v>608804</v>
      </c>
      <c r="B8805">
        <v>38881</v>
      </c>
      <c r="C8805">
        <v>34</v>
      </c>
      <c r="D8805" t="s">
        <v>7</v>
      </c>
      <c r="E8805" t="s">
        <v>15</v>
      </c>
      <c r="F8805" t="s">
        <v>18</v>
      </c>
      <c r="G8805" t="s">
        <v>23</v>
      </c>
      <c r="H8805" s="1">
        <v>45069</v>
      </c>
      <c r="I8805" t="s">
        <v>34</v>
      </c>
      <c r="J8805">
        <v>20</v>
      </c>
      <c r="K8805">
        <v>4.9000000000000004</v>
      </c>
      <c r="L8805">
        <v>928.45</v>
      </c>
      <c r="M8805">
        <v>77.709999999999994</v>
      </c>
      <c r="N8805" t="s">
        <v>48</v>
      </c>
      <c r="O8805">
        <v>2</v>
      </c>
      <c r="P8805" t="str" cm="1">
        <f t="array" ref="P8805">_xlfn.IFS(C8805&lt;25,"18-24", C8805&lt;=35,"25-35", C8805&lt;=50,"36-50",TRUE,"50+")</f>
        <v>25-35</v>
      </c>
      <c r="Q8805" t="str">
        <f t="shared" si="959"/>
        <v>new</v>
      </c>
      <c r="R8805" t="str">
        <f t="shared" si="960"/>
        <v>high value</v>
      </c>
      <c r="S8805" t="str">
        <f t="shared" si="961"/>
        <v>Low</v>
      </c>
      <c r="T8805" t="str">
        <f t="shared" si="962"/>
        <v>May</v>
      </c>
      <c r="U8805">
        <f t="shared" si="963"/>
        <v>2023</v>
      </c>
      <c r="V8805" t="str">
        <f t="shared" si="964"/>
        <v>0-5</v>
      </c>
      <c r="W8805" t="str">
        <f t="shared" si="965"/>
        <v>Fast</v>
      </c>
    </row>
    <row r="8806" spans="1:23" x14ac:dyDescent="0.3">
      <c r="A8806">
        <v>608805</v>
      </c>
      <c r="B8806">
        <v>24622</v>
      </c>
      <c r="C8806">
        <v>53</v>
      </c>
      <c r="D8806" t="s">
        <v>7</v>
      </c>
      <c r="E8806" t="s">
        <v>11</v>
      </c>
      <c r="F8806" t="s">
        <v>32</v>
      </c>
      <c r="G8806" t="s">
        <v>23</v>
      </c>
      <c r="H8806" s="1">
        <v>45309</v>
      </c>
      <c r="I8806" t="s">
        <v>33</v>
      </c>
      <c r="J8806">
        <v>87</v>
      </c>
      <c r="K8806">
        <v>6.2</v>
      </c>
      <c r="L8806">
        <v>596.04</v>
      </c>
      <c r="M8806">
        <v>102.56</v>
      </c>
      <c r="N8806" t="s">
        <v>48</v>
      </c>
      <c r="O8806">
        <v>3</v>
      </c>
      <c r="P8806" t="str" cm="1">
        <f t="array" ref="P8806">_xlfn.IFS(C8806&lt;25,"18-24", C8806&lt;=35,"25-35", C8806&lt;=50,"36-50",TRUE,"50+")</f>
        <v>50+</v>
      </c>
      <c r="Q8806" t="str">
        <f t="shared" si="959"/>
        <v>new</v>
      </c>
      <c r="R8806" t="str">
        <f t="shared" si="960"/>
        <v>high value</v>
      </c>
      <c r="S8806" t="str">
        <f t="shared" si="961"/>
        <v>medium</v>
      </c>
      <c r="T8806" t="str">
        <f t="shared" si="962"/>
        <v>Jan</v>
      </c>
      <c r="U8806">
        <f t="shared" si="963"/>
        <v>2024</v>
      </c>
      <c r="V8806" t="str">
        <f t="shared" si="964"/>
        <v>5-10</v>
      </c>
      <c r="W8806" t="str">
        <f t="shared" si="965"/>
        <v>Slow</v>
      </c>
    </row>
    <row r="8807" spans="1:23" x14ac:dyDescent="0.3">
      <c r="A8807">
        <v>608806</v>
      </c>
      <c r="B8807">
        <v>86065</v>
      </c>
      <c r="C8807">
        <v>57</v>
      </c>
      <c r="D8807" t="s">
        <v>7</v>
      </c>
      <c r="E8807" t="s">
        <v>13</v>
      </c>
      <c r="F8807" t="s">
        <v>32</v>
      </c>
      <c r="G8807" t="s">
        <v>29</v>
      </c>
      <c r="H8807" s="1">
        <v>45637</v>
      </c>
      <c r="I8807" t="s">
        <v>34</v>
      </c>
      <c r="J8807">
        <v>59</v>
      </c>
      <c r="K8807">
        <v>14</v>
      </c>
      <c r="L8807">
        <v>685.29</v>
      </c>
      <c r="M8807">
        <v>69.260000000000005</v>
      </c>
      <c r="N8807" t="s">
        <v>49</v>
      </c>
      <c r="O8807">
        <v>2</v>
      </c>
      <c r="P8807" t="str" cm="1">
        <f t="array" ref="P8807">_xlfn.IFS(C8807&lt;25,"18-24", C8807&lt;=35,"25-35", C8807&lt;=50,"36-50",TRUE,"50+")</f>
        <v>50+</v>
      </c>
      <c r="Q8807" t="str">
        <f t="shared" si="959"/>
        <v>new</v>
      </c>
      <c r="R8807" t="str">
        <f t="shared" si="960"/>
        <v>high value</v>
      </c>
      <c r="S8807" t="str">
        <f t="shared" si="961"/>
        <v>Low</v>
      </c>
      <c r="T8807" t="str">
        <f t="shared" si="962"/>
        <v>Dec</v>
      </c>
      <c r="U8807">
        <f t="shared" si="963"/>
        <v>2024</v>
      </c>
      <c r="V8807" t="str">
        <f t="shared" si="964"/>
        <v>10-15</v>
      </c>
      <c r="W8807" t="str">
        <f t="shared" si="965"/>
        <v>Slow</v>
      </c>
    </row>
    <row r="8808" spans="1:23" x14ac:dyDescent="0.3">
      <c r="A8808">
        <v>608807</v>
      </c>
      <c r="B8808">
        <v>21161</v>
      </c>
      <c r="C8808">
        <v>51</v>
      </c>
      <c r="D8808" t="s">
        <v>7</v>
      </c>
      <c r="E8808" t="s">
        <v>5</v>
      </c>
      <c r="F8808" t="s">
        <v>32</v>
      </c>
      <c r="G8808" t="s">
        <v>23</v>
      </c>
      <c r="H8808" s="1">
        <v>45194</v>
      </c>
      <c r="I8808" t="s">
        <v>33</v>
      </c>
      <c r="J8808">
        <v>39</v>
      </c>
      <c r="K8808">
        <v>8.6</v>
      </c>
      <c r="L8808">
        <v>1260.8399999999999</v>
      </c>
      <c r="M8808">
        <v>88.62</v>
      </c>
      <c r="N8808" t="s">
        <v>47</v>
      </c>
      <c r="O8808">
        <v>2</v>
      </c>
      <c r="P8808" t="str" cm="1">
        <f t="array" ref="P8808">_xlfn.IFS(C8808&lt;25,"18-24", C8808&lt;=35,"25-35", C8808&lt;=50,"36-50",TRUE,"50+")</f>
        <v>50+</v>
      </c>
      <c r="Q8808" t="str">
        <f t="shared" si="959"/>
        <v>new</v>
      </c>
      <c r="R8808" t="str">
        <f t="shared" si="960"/>
        <v>high value</v>
      </c>
      <c r="S8808" t="str">
        <f t="shared" si="961"/>
        <v>Low</v>
      </c>
      <c r="T8808" t="str">
        <f t="shared" si="962"/>
        <v>Sep</v>
      </c>
      <c r="U8808">
        <f t="shared" si="963"/>
        <v>2023</v>
      </c>
      <c r="V8808" t="str">
        <f t="shared" si="964"/>
        <v>5-10</v>
      </c>
      <c r="W8808" t="str">
        <f t="shared" si="965"/>
        <v>Medium</v>
      </c>
    </row>
    <row r="8809" spans="1:23" x14ac:dyDescent="0.3">
      <c r="A8809">
        <v>608808</v>
      </c>
      <c r="B8809">
        <v>59140</v>
      </c>
      <c r="C8809">
        <v>45</v>
      </c>
      <c r="D8809" t="s">
        <v>4</v>
      </c>
      <c r="E8809" t="s">
        <v>11</v>
      </c>
      <c r="F8809" t="s">
        <v>19</v>
      </c>
      <c r="G8809" t="s">
        <v>31</v>
      </c>
      <c r="H8809" s="1">
        <v>45316</v>
      </c>
      <c r="I8809" t="s">
        <v>34</v>
      </c>
      <c r="J8809">
        <v>82</v>
      </c>
      <c r="K8809">
        <v>9.1999999999999993</v>
      </c>
      <c r="L8809">
        <v>1079.26</v>
      </c>
      <c r="M8809">
        <v>21.65</v>
      </c>
      <c r="N8809" t="s">
        <v>48</v>
      </c>
      <c r="O8809">
        <v>2</v>
      </c>
      <c r="P8809" t="str" cm="1">
        <f t="array" ref="P8809">_xlfn.IFS(C8809&lt;25,"18-24", C8809&lt;=35,"25-35", C8809&lt;=50,"36-50",TRUE,"50+")</f>
        <v>36-50</v>
      </c>
      <c r="Q8809" t="str">
        <f t="shared" si="959"/>
        <v>new</v>
      </c>
      <c r="R8809" t="str">
        <f t="shared" si="960"/>
        <v>high value</v>
      </c>
      <c r="S8809" t="str">
        <f t="shared" si="961"/>
        <v>Low</v>
      </c>
      <c r="T8809" t="str">
        <f t="shared" si="962"/>
        <v>Jan</v>
      </c>
      <c r="U8809">
        <f t="shared" si="963"/>
        <v>2024</v>
      </c>
      <c r="V8809" t="str">
        <f t="shared" si="964"/>
        <v>5-10</v>
      </c>
      <c r="W8809" t="str">
        <f t="shared" si="965"/>
        <v>Slow</v>
      </c>
    </row>
    <row r="8810" spans="1:23" x14ac:dyDescent="0.3">
      <c r="A8810">
        <v>608809</v>
      </c>
      <c r="B8810">
        <v>87705</v>
      </c>
      <c r="C8810">
        <v>55</v>
      </c>
      <c r="D8810" t="s">
        <v>7</v>
      </c>
      <c r="E8810" t="s">
        <v>8</v>
      </c>
      <c r="F8810" t="s">
        <v>26</v>
      </c>
      <c r="G8810" t="s">
        <v>29</v>
      </c>
      <c r="H8810" s="1">
        <v>45086</v>
      </c>
      <c r="I8810" t="s">
        <v>33</v>
      </c>
      <c r="J8810">
        <v>68</v>
      </c>
      <c r="K8810">
        <v>4.8</v>
      </c>
      <c r="L8810">
        <v>1149.44</v>
      </c>
      <c r="M8810">
        <v>53.58</v>
      </c>
      <c r="N8810" t="s">
        <v>49</v>
      </c>
      <c r="O8810">
        <v>5</v>
      </c>
      <c r="P8810" t="str" cm="1">
        <f t="array" ref="P8810">_xlfn.IFS(C8810&lt;25,"18-24", C8810&lt;=35,"25-35", C8810&lt;=50,"36-50",TRUE,"50+")</f>
        <v>50+</v>
      </c>
      <c r="Q8810" t="str">
        <f t="shared" si="959"/>
        <v>repeat</v>
      </c>
      <c r="R8810" t="str">
        <f t="shared" si="960"/>
        <v>high value</v>
      </c>
      <c r="S8810" t="str">
        <f t="shared" si="961"/>
        <v>High</v>
      </c>
      <c r="T8810" t="str">
        <f t="shared" si="962"/>
        <v>Jun</v>
      </c>
      <c r="U8810">
        <f t="shared" si="963"/>
        <v>2023</v>
      </c>
      <c r="V8810" t="str">
        <f t="shared" si="964"/>
        <v>0-5</v>
      </c>
      <c r="W8810" t="str">
        <f t="shared" si="965"/>
        <v>Slow</v>
      </c>
    </row>
    <row r="8811" spans="1:23" x14ac:dyDescent="0.3">
      <c r="A8811">
        <v>608810</v>
      </c>
      <c r="B8811">
        <v>84664</v>
      </c>
      <c r="C8811">
        <v>60</v>
      </c>
      <c r="D8811" t="s">
        <v>4</v>
      </c>
      <c r="E8811" t="s">
        <v>8</v>
      </c>
      <c r="F8811" t="s">
        <v>18</v>
      </c>
      <c r="G8811" t="s">
        <v>29</v>
      </c>
      <c r="H8811" s="1">
        <v>44957</v>
      </c>
      <c r="I8811" t="s">
        <v>33</v>
      </c>
      <c r="J8811">
        <v>52</v>
      </c>
      <c r="K8811">
        <v>1.8</v>
      </c>
      <c r="L8811">
        <v>307.60000000000002</v>
      </c>
      <c r="M8811">
        <v>61.99</v>
      </c>
      <c r="N8811" t="s">
        <v>47</v>
      </c>
      <c r="O8811">
        <v>1</v>
      </c>
      <c r="P8811" t="str" cm="1">
        <f t="array" ref="P8811">_xlfn.IFS(C8811&lt;25,"18-24", C8811&lt;=35,"25-35", C8811&lt;=50,"36-50",TRUE,"50+")</f>
        <v>50+</v>
      </c>
      <c r="Q8811" t="str">
        <f t="shared" si="959"/>
        <v>new</v>
      </c>
      <c r="R8811" t="str">
        <f t="shared" si="960"/>
        <v>medium</v>
      </c>
      <c r="S8811" t="str">
        <f t="shared" si="961"/>
        <v>Low</v>
      </c>
      <c r="T8811" t="str">
        <f t="shared" si="962"/>
        <v>Jan</v>
      </c>
      <c r="U8811">
        <f t="shared" si="963"/>
        <v>2023</v>
      </c>
      <c r="V8811" t="str">
        <f t="shared" si="964"/>
        <v>0-5</v>
      </c>
      <c r="W8811" t="str">
        <f t="shared" si="965"/>
        <v>Slow</v>
      </c>
    </row>
    <row r="8812" spans="1:23" x14ac:dyDescent="0.3">
      <c r="A8812">
        <v>608811</v>
      </c>
      <c r="B8812">
        <v>56654</v>
      </c>
      <c r="C8812">
        <v>30</v>
      </c>
      <c r="D8812" t="s">
        <v>4</v>
      </c>
      <c r="E8812" t="s">
        <v>8</v>
      </c>
      <c r="F8812" t="s">
        <v>32</v>
      </c>
      <c r="G8812" t="s">
        <v>29</v>
      </c>
      <c r="H8812" s="1">
        <v>44729</v>
      </c>
      <c r="I8812" t="s">
        <v>34</v>
      </c>
      <c r="J8812">
        <v>31</v>
      </c>
      <c r="K8812">
        <v>14.9</v>
      </c>
      <c r="L8812">
        <v>1188.27</v>
      </c>
      <c r="M8812">
        <v>61.78</v>
      </c>
      <c r="N8812" t="s">
        <v>47</v>
      </c>
      <c r="O8812">
        <v>2</v>
      </c>
      <c r="P8812" t="str" cm="1">
        <f t="array" ref="P8812">_xlfn.IFS(C8812&lt;25,"18-24", C8812&lt;=35,"25-35", C8812&lt;=50,"36-50",TRUE,"50+")</f>
        <v>25-35</v>
      </c>
      <c r="Q8812" t="str">
        <f t="shared" si="959"/>
        <v>new</v>
      </c>
      <c r="R8812" t="str">
        <f t="shared" si="960"/>
        <v>high value</v>
      </c>
      <c r="S8812" t="str">
        <f t="shared" si="961"/>
        <v>Low</v>
      </c>
      <c r="T8812" t="str">
        <f t="shared" si="962"/>
        <v>Jun</v>
      </c>
      <c r="U8812">
        <f t="shared" si="963"/>
        <v>2022</v>
      </c>
      <c r="V8812" t="str">
        <f t="shared" si="964"/>
        <v>10-15</v>
      </c>
      <c r="W8812" t="str">
        <f t="shared" si="965"/>
        <v>Medium</v>
      </c>
    </row>
    <row r="8813" spans="1:23" x14ac:dyDescent="0.3">
      <c r="A8813">
        <v>608812</v>
      </c>
      <c r="B8813">
        <v>56647</v>
      </c>
      <c r="C8813">
        <v>54</v>
      </c>
      <c r="D8813" t="s">
        <v>7</v>
      </c>
      <c r="E8813" t="s">
        <v>5</v>
      </c>
      <c r="F8813" t="s">
        <v>32</v>
      </c>
      <c r="G8813" t="s">
        <v>29</v>
      </c>
      <c r="H8813" s="1">
        <v>44961</v>
      </c>
      <c r="I8813" t="s">
        <v>33</v>
      </c>
      <c r="J8813">
        <v>22</v>
      </c>
      <c r="K8813">
        <v>3.8</v>
      </c>
      <c r="L8813">
        <v>176.56</v>
      </c>
      <c r="M8813">
        <v>65.14</v>
      </c>
      <c r="N8813" t="s">
        <v>47</v>
      </c>
      <c r="O8813">
        <v>5</v>
      </c>
      <c r="P8813" t="str" cm="1">
        <f t="array" ref="P8813">_xlfn.IFS(C8813&lt;25,"18-24", C8813&lt;=35,"25-35", C8813&lt;=50,"36-50",TRUE,"50+")</f>
        <v>50+</v>
      </c>
      <c r="Q8813" t="str">
        <f t="shared" si="959"/>
        <v>new</v>
      </c>
      <c r="R8813" t="str">
        <f t="shared" si="960"/>
        <v>low</v>
      </c>
      <c r="S8813" t="str">
        <f t="shared" si="961"/>
        <v>High</v>
      </c>
      <c r="T8813" t="str">
        <f t="shared" si="962"/>
        <v>Feb</v>
      </c>
      <c r="U8813">
        <f t="shared" si="963"/>
        <v>2023</v>
      </c>
      <c r="V8813" t="str">
        <f t="shared" si="964"/>
        <v>0-5</v>
      </c>
      <c r="W8813" t="str">
        <f t="shared" si="965"/>
        <v>Fast</v>
      </c>
    </row>
    <row r="8814" spans="1:23" x14ac:dyDescent="0.3">
      <c r="A8814">
        <v>608813</v>
      </c>
      <c r="B8814">
        <v>46554</v>
      </c>
      <c r="C8814">
        <v>27</v>
      </c>
      <c r="D8814" t="s">
        <v>4</v>
      </c>
      <c r="E8814" t="s">
        <v>16</v>
      </c>
      <c r="F8814" t="s">
        <v>18</v>
      </c>
      <c r="G8814" t="s">
        <v>29</v>
      </c>
      <c r="H8814" s="1">
        <v>45126</v>
      </c>
      <c r="I8814" t="s">
        <v>33</v>
      </c>
      <c r="J8814">
        <v>81</v>
      </c>
      <c r="K8814">
        <v>11.4</v>
      </c>
      <c r="L8814">
        <v>1381.82</v>
      </c>
      <c r="M8814">
        <v>87.17</v>
      </c>
      <c r="N8814" t="s">
        <v>48</v>
      </c>
      <c r="O8814">
        <v>2</v>
      </c>
      <c r="P8814" t="str" cm="1">
        <f t="array" ref="P8814">_xlfn.IFS(C8814&lt;25,"18-24", C8814&lt;=35,"25-35", C8814&lt;=50,"36-50",TRUE,"50+")</f>
        <v>25-35</v>
      </c>
      <c r="Q8814" t="str">
        <f t="shared" si="959"/>
        <v>new</v>
      </c>
      <c r="R8814" t="str">
        <f t="shared" si="960"/>
        <v>high value</v>
      </c>
      <c r="S8814" t="str">
        <f t="shared" si="961"/>
        <v>Low</v>
      </c>
      <c r="T8814" t="str">
        <f t="shared" si="962"/>
        <v>Jul</v>
      </c>
      <c r="U8814">
        <f t="shared" si="963"/>
        <v>2023</v>
      </c>
      <c r="V8814" t="str">
        <f t="shared" si="964"/>
        <v>10-15</v>
      </c>
      <c r="W8814" t="str">
        <f t="shared" si="965"/>
        <v>Slow</v>
      </c>
    </row>
    <row r="8815" spans="1:23" x14ac:dyDescent="0.3">
      <c r="A8815">
        <v>608814</v>
      </c>
      <c r="B8815">
        <v>52777</v>
      </c>
      <c r="C8815">
        <v>23</v>
      </c>
      <c r="D8815" t="s">
        <v>4</v>
      </c>
      <c r="E8815" t="s">
        <v>13</v>
      </c>
      <c r="F8815" t="s">
        <v>26</v>
      </c>
      <c r="G8815" t="s">
        <v>27</v>
      </c>
      <c r="H8815" s="1">
        <v>45430</v>
      </c>
      <c r="I8815" t="s">
        <v>33</v>
      </c>
      <c r="J8815">
        <v>27</v>
      </c>
      <c r="K8815">
        <v>7.9</v>
      </c>
      <c r="L8815">
        <v>531.67999999999995</v>
      </c>
      <c r="M8815">
        <v>65.8</v>
      </c>
      <c r="N8815" t="s">
        <v>49</v>
      </c>
      <c r="O8815">
        <v>4</v>
      </c>
      <c r="P8815" t="str" cm="1">
        <f t="array" ref="P8815">_xlfn.IFS(C8815&lt;25,"18-24", C8815&lt;=35,"25-35", C8815&lt;=50,"36-50",TRUE,"50+")</f>
        <v>18-24</v>
      </c>
      <c r="Q8815" t="str">
        <f t="shared" si="959"/>
        <v>new</v>
      </c>
      <c r="R8815" t="str">
        <f t="shared" si="960"/>
        <v>high value</v>
      </c>
      <c r="S8815" t="str">
        <f t="shared" si="961"/>
        <v>medium</v>
      </c>
      <c r="T8815" t="str">
        <f t="shared" si="962"/>
        <v>May</v>
      </c>
      <c r="U8815">
        <f t="shared" si="963"/>
        <v>2024</v>
      </c>
      <c r="V8815" t="str">
        <f t="shared" si="964"/>
        <v>5-10</v>
      </c>
      <c r="W8815" t="str">
        <f t="shared" si="965"/>
        <v>Fast</v>
      </c>
    </row>
    <row r="8816" spans="1:23" x14ac:dyDescent="0.3">
      <c r="A8816">
        <v>608815</v>
      </c>
      <c r="B8816">
        <v>61780</v>
      </c>
      <c r="C8816">
        <v>44</v>
      </c>
      <c r="D8816" t="s">
        <v>4</v>
      </c>
      <c r="E8816" t="s">
        <v>5</v>
      </c>
      <c r="F8816" t="s">
        <v>22</v>
      </c>
      <c r="G8816" t="s">
        <v>31</v>
      </c>
      <c r="H8816" s="1">
        <v>45245</v>
      </c>
      <c r="I8816" t="s">
        <v>34</v>
      </c>
      <c r="J8816">
        <v>23</v>
      </c>
      <c r="K8816">
        <v>7.4</v>
      </c>
      <c r="L8816">
        <v>387.31</v>
      </c>
      <c r="M8816">
        <v>94.06</v>
      </c>
      <c r="N8816" t="s">
        <v>49</v>
      </c>
      <c r="O8816">
        <v>3</v>
      </c>
      <c r="P8816" t="str" cm="1">
        <f t="array" ref="P8816">_xlfn.IFS(C8816&lt;25,"18-24", C8816&lt;=35,"25-35", C8816&lt;=50,"36-50",TRUE,"50+")</f>
        <v>36-50</v>
      </c>
      <c r="Q8816" t="str">
        <f t="shared" si="959"/>
        <v>new</v>
      </c>
      <c r="R8816" t="str">
        <f t="shared" si="960"/>
        <v>medium</v>
      </c>
      <c r="S8816" t="str">
        <f t="shared" si="961"/>
        <v>medium</v>
      </c>
      <c r="T8816" t="str">
        <f t="shared" si="962"/>
        <v>Nov</v>
      </c>
      <c r="U8816">
        <f t="shared" si="963"/>
        <v>2023</v>
      </c>
      <c r="V8816" t="str">
        <f t="shared" si="964"/>
        <v>5-10</v>
      </c>
      <c r="W8816" t="str">
        <f t="shared" si="965"/>
        <v>Fast</v>
      </c>
    </row>
    <row r="8817" spans="1:23" x14ac:dyDescent="0.3">
      <c r="A8817">
        <v>608816</v>
      </c>
      <c r="B8817">
        <v>29697</v>
      </c>
      <c r="C8817">
        <v>39</v>
      </c>
      <c r="D8817" t="s">
        <v>4</v>
      </c>
      <c r="E8817" t="s">
        <v>5</v>
      </c>
      <c r="F8817" t="s">
        <v>32</v>
      </c>
      <c r="G8817" t="s">
        <v>23</v>
      </c>
      <c r="H8817" s="1">
        <v>45177</v>
      </c>
      <c r="I8817" t="s">
        <v>33</v>
      </c>
      <c r="J8817">
        <v>87</v>
      </c>
      <c r="K8817">
        <v>6.3</v>
      </c>
      <c r="L8817">
        <v>1197.1099999999999</v>
      </c>
      <c r="M8817">
        <v>72.45</v>
      </c>
      <c r="N8817" t="s">
        <v>48</v>
      </c>
      <c r="O8817">
        <v>4</v>
      </c>
      <c r="P8817" t="str" cm="1">
        <f t="array" ref="P8817">_xlfn.IFS(C8817&lt;25,"18-24", C8817&lt;=35,"25-35", C8817&lt;=50,"36-50",TRUE,"50+")</f>
        <v>36-50</v>
      </c>
      <c r="Q8817" t="str">
        <f t="shared" si="959"/>
        <v>new</v>
      </c>
      <c r="R8817" t="str">
        <f t="shared" si="960"/>
        <v>high value</v>
      </c>
      <c r="S8817" t="str">
        <f t="shared" si="961"/>
        <v>medium</v>
      </c>
      <c r="T8817" t="str">
        <f t="shared" si="962"/>
        <v>Sep</v>
      </c>
      <c r="U8817">
        <f t="shared" si="963"/>
        <v>2023</v>
      </c>
      <c r="V8817" t="str">
        <f t="shared" si="964"/>
        <v>5-10</v>
      </c>
      <c r="W8817" t="str">
        <f t="shared" si="965"/>
        <v>Slow</v>
      </c>
    </row>
    <row r="8818" spans="1:23" x14ac:dyDescent="0.3">
      <c r="A8818">
        <v>608817</v>
      </c>
      <c r="B8818">
        <v>47333</v>
      </c>
      <c r="C8818">
        <v>30</v>
      </c>
      <c r="D8818" t="s">
        <v>4</v>
      </c>
      <c r="E8818" t="s">
        <v>15</v>
      </c>
      <c r="F8818" t="s">
        <v>28</v>
      </c>
      <c r="G8818" t="s">
        <v>29</v>
      </c>
      <c r="H8818" s="1">
        <v>45018</v>
      </c>
      <c r="I8818" t="s">
        <v>34</v>
      </c>
      <c r="J8818">
        <v>80</v>
      </c>
      <c r="K8818">
        <v>8.1</v>
      </c>
      <c r="L8818">
        <v>593.5</v>
      </c>
      <c r="M8818">
        <v>72.67</v>
      </c>
      <c r="N8818" t="s">
        <v>48</v>
      </c>
      <c r="O8818">
        <v>3</v>
      </c>
      <c r="P8818" t="str" cm="1">
        <f t="array" ref="P8818">_xlfn.IFS(C8818&lt;25,"18-24", C8818&lt;=35,"25-35", C8818&lt;=50,"36-50",TRUE,"50+")</f>
        <v>25-35</v>
      </c>
      <c r="Q8818" t="str">
        <f t="shared" si="959"/>
        <v>new</v>
      </c>
      <c r="R8818" t="str">
        <f t="shared" si="960"/>
        <v>high value</v>
      </c>
      <c r="S8818" t="str">
        <f t="shared" si="961"/>
        <v>medium</v>
      </c>
      <c r="T8818" t="str">
        <f t="shared" si="962"/>
        <v>Apr</v>
      </c>
      <c r="U8818">
        <f t="shared" si="963"/>
        <v>2023</v>
      </c>
      <c r="V8818" t="str">
        <f t="shared" si="964"/>
        <v>5-10</v>
      </c>
      <c r="W8818" t="str">
        <f t="shared" si="965"/>
        <v>Slow</v>
      </c>
    </row>
    <row r="8819" spans="1:23" x14ac:dyDescent="0.3">
      <c r="A8819">
        <v>608818</v>
      </c>
      <c r="B8819">
        <v>36593</v>
      </c>
      <c r="C8819">
        <v>43</v>
      </c>
      <c r="D8819" t="s">
        <v>7</v>
      </c>
      <c r="E8819" t="s">
        <v>16</v>
      </c>
      <c r="F8819" t="s">
        <v>30</v>
      </c>
      <c r="G8819" t="s">
        <v>27</v>
      </c>
      <c r="H8819" s="1">
        <v>45589</v>
      </c>
      <c r="I8819" t="s">
        <v>34</v>
      </c>
      <c r="J8819">
        <v>45</v>
      </c>
      <c r="K8819">
        <v>5.6</v>
      </c>
      <c r="L8819">
        <v>1364.95</v>
      </c>
      <c r="M8819">
        <v>89.06</v>
      </c>
      <c r="N8819" t="s">
        <v>49</v>
      </c>
      <c r="O8819">
        <v>4</v>
      </c>
      <c r="P8819" t="str" cm="1">
        <f t="array" ref="P8819">_xlfn.IFS(C8819&lt;25,"18-24", C8819&lt;=35,"25-35", C8819&lt;=50,"36-50",TRUE,"50+")</f>
        <v>36-50</v>
      </c>
      <c r="Q8819" t="str">
        <f t="shared" si="959"/>
        <v>new</v>
      </c>
      <c r="R8819" t="str">
        <f t="shared" si="960"/>
        <v>high value</v>
      </c>
      <c r="S8819" t="str">
        <f t="shared" si="961"/>
        <v>medium</v>
      </c>
      <c r="T8819" t="str">
        <f t="shared" si="962"/>
        <v>Oct</v>
      </c>
      <c r="U8819">
        <f t="shared" si="963"/>
        <v>2024</v>
      </c>
      <c r="V8819" t="str">
        <f t="shared" si="964"/>
        <v>5-10</v>
      </c>
      <c r="W8819" t="str">
        <f t="shared" si="965"/>
        <v>Medium</v>
      </c>
    </row>
    <row r="8820" spans="1:23" x14ac:dyDescent="0.3">
      <c r="A8820">
        <v>608819</v>
      </c>
      <c r="B8820">
        <v>88051</v>
      </c>
      <c r="C8820">
        <v>41</v>
      </c>
      <c r="D8820" t="s">
        <v>4</v>
      </c>
      <c r="E8820" t="s">
        <v>8</v>
      </c>
      <c r="F8820" t="s">
        <v>32</v>
      </c>
      <c r="G8820" t="s">
        <v>21</v>
      </c>
      <c r="H8820" s="1">
        <v>45125</v>
      </c>
      <c r="I8820" t="s">
        <v>34</v>
      </c>
      <c r="J8820">
        <v>61</v>
      </c>
      <c r="K8820">
        <v>1.5</v>
      </c>
      <c r="L8820">
        <v>351.64</v>
      </c>
      <c r="M8820">
        <v>57.12</v>
      </c>
      <c r="N8820" t="s">
        <v>48</v>
      </c>
      <c r="O8820">
        <v>5</v>
      </c>
      <c r="P8820" t="str" cm="1">
        <f t="array" ref="P8820">_xlfn.IFS(C8820&lt;25,"18-24", C8820&lt;=35,"25-35", C8820&lt;=50,"36-50",TRUE,"50+")</f>
        <v>36-50</v>
      </c>
      <c r="Q8820" t="str">
        <f t="shared" si="959"/>
        <v>new</v>
      </c>
      <c r="R8820" t="str">
        <f t="shared" si="960"/>
        <v>medium</v>
      </c>
      <c r="S8820" t="str">
        <f t="shared" si="961"/>
        <v>High</v>
      </c>
      <c r="T8820" t="str">
        <f t="shared" si="962"/>
        <v>Jul</v>
      </c>
      <c r="U8820">
        <f t="shared" si="963"/>
        <v>2023</v>
      </c>
      <c r="V8820" t="str">
        <f t="shared" si="964"/>
        <v>0-5</v>
      </c>
      <c r="W8820" t="str">
        <f t="shared" si="965"/>
        <v>Slow</v>
      </c>
    </row>
    <row r="8821" spans="1:23" x14ac:dyDescent="0.3">
      <c r="A8821">
        <v>608820</v>
      </c>
      <c r="B8821">
        <v>30902</v>
      </c>
      <c r="C8821">
        <v>56</v>
      </c>
      <c r="D8821" t="s">
        <v>7</v>
      </c>
      <c r="E8821" t="s">
        <v>8</v>
      </c>
      <c r="F8821" t="s">
        <v>28</v>
      </c>
      <c r="G8821" t="s">
        <v>21</v>
      </c>
      <c r="H8821" s="1">
        <v>44637</v>
      </c>
      <c r="I8821" t="s">
        <v>34</v>
      </c>
      <c r="J8821">
        <v>56</v>
      </c>
      <c r="K8821">
        <v>10.3</v>
      </c>
      <c r="L8821">
        <v>1119.71</v>
      </c>
      <c r="M8821">
        <v>85.96</v>
      </c>
      <c r="N8821" t="s">
        <v>48</v>
      </c>
      <c r="O8821">
        <v>3</v>
      </c>
      <c r="P8821" t="str" cm="1">
        <f t="array" ref="P8821">_xlfn.IFS(C8821&lt;25,"18-24", C8821&lt;=35,"25-35", C8821&lt;=50,"36-50",TRUE,"50+")</f>
        <v>50+</v>
      </c>
      <c r="Q8821" t="str">
        <f t="shared" si="959"/>
        <v>new</v>
      </c>
      <c r="R8821" t="str">
        <f t="shared" si="960"/>
        <v>high value</v>
      </c>
      <c r="S8821" t="str">
        <f t="shared" si="961"/>
        <v>medium</v>
      </c>
      <c r="T8821" t="str">
        <f t="shared" si="962"/>
        <v>Mar</v>
      </c>
      <c r="U8821">
        <f t="shared" si="963"/>
        <v>2022</v>
      </c>
      <c r="V8821" t="str">
        <f t="shared" si="964"/>
        <v>10-15</v>
      </c>
      <c r="W8821" t="str">
        <f t="shared" si="965"/>
        <v>Slow</v>
      </c>
    </row>
    <row r="8822" spans="1:23" x14ac:dyDescent="0.3">
      <c r="A8822">
        <v>608821</v>
      </c>
      <c r="B8822">
        <v>84083</v>
      </c>
      <c r="C8822">
        <v>52</v>
      </c>
      <c r="D8822" t="s">
        <v>7</v>
      </c>
      <c r="E8822" t="s">
        <v>16</v>
      </c>
      <c r="F8822" t="s">
        <v>30</v>
      </c>
      <c r="G8822" t="s">
        <v>27</v>
      </c>
      <c r="H8822" s="1">
        <v>45334</v>
      </c>
      <c r="I8822" t="s">
        <v>33</v>
      </c>
      <c r="J8822">
        <v>27</v>
      </c>
      <c r="K8822">
        <v>13.9</v>
      </c>
      <c r="L8822">
        <v>785.84</v>
      </c>
      <c r="M8822">
        <v>82.64</v>
      </c>
      <c r="N8822" t="s">
        <v>50</v>
      </c>
      <c r="O8822">
        <v>3</v>
      </c>
      <c r="P8822" t="str" cm="1">
        <f t="array" ref="P8822">_xlfn.IFS(C8822&lt;25,"18-24", C8822&lt;=35,"25-35", C8822&lt;=50,"36-50",TRUE,"50+")</f>
        <v>50+</v>
      </c>
      <c r="Q8822" t="str">
        <f t="shared" si="959"/>
        <v>new</v>
      </c>
      <c r="R8822" t="str">
        <f t="shared" si="960"/>
        <v>high value</v>
      </c>
      <c r="S8822" t="str">
        <f t="shared" si="961"/>
        <v>medium</v>
      </c>
      <c r="T8822" t="str">
        <f t="shared" si="962"/>
        <v>Feb</v>
      </c>
      <c r="U8822">
        <f t="shared" si="963"/>
        <v>2024</v>
      </c>
      <c r="V8822" t="str">
        <f t="shared" si="964"/>
        <v>10-15</v>
      </c>
      <c r="W8822" t="str">
        <f t="shared" si="965"/>
        <v>Fast</v>
      </c>
    </row>
    <row r="8823" spans="1:23" x14ac:dyDescent="0.3">
      <c r="A8823">
        <v>608822</v>
      </c>
      <c r="B8823">
        <v>72362</v>
      </c>
      <c r="C8823">
        <v>38</v>
      </c>
      <c r="D8823" t="s">
        <v>7</v>
      </c>
      <c r="E8823" t="s">
        <v>15</v>
      </c>
      <c r="F8823" t="s">
        <v>32</v>
      </c>
      <c r="G8823" t="s">
        <v>25</v>
      </c>
      <c r="H8823" s="1">
        <v>44774</v>
      </c>
      <c r="I8823" t="s">
        <v>33</v>
      </c>
      <c r="J8823">
        <v>25</v>
      </c>
      <c r="K8823">
        <v>9.9</v>
      </c>
      <c r="L8823">
        <v>1136.47</v>
      </c>
      <c r="M8823">
        <v>68.209999999999994</v>
      </c>
      <c r="N8823" t="s">
        <v>49</v>
      </c>
      <c r="O8823">
        <v>3</v>
      </c>
      <c r="P8823" t="str" cm="1">
        <f t="array" ref="P8823">_xlfn.IFS(C8823&lt;25,"18-24", C8823&lt;=35,"25-35", C8823&lt;=50,"36-50",TRUE,"50+")</f>
        <v>36-50</v>
      </c>
      <c r="Q8823" t="str">
        <f t="shared" si="959"/>
        <v>new</v>
      </c>
      <c r="R8823" t="str">
        <f t="shared" si="960"/>
        <v>high value</v>
      </c>
      <c r="S8823" t="str">
        <f t="shared" si="961"/>
        <v>medium</v>
      </c>
      <c r="T8823" t="str">
        <f t="shared" si="962"/>
        <v>Aug</v>
      </c>
      <c r="U8823">
        <f t="shared" si="963"/>
        <v>2022</v>
      </c>
      <c r="V8823" t="str">
        <f t="shared" si="964"/>
        <v>5-10</v>
      </c>
      <c r="W8823" t="str">
        <f t="shared" si="965"/>
        <v>Fast</v>
      </c>
    </row>
    <row r="8824" spans="1:23" x14ac:dyDescent="0.3">
      <c r="A8824">
        <v>608823</v>
      </c>
      <c r="B8824">
        <v>18768</v>
      </c>
      <c r="C8824">
        <v>37</v>
      </c>
      <c r="D8824" t="s">
        <v>4</v>
      </c>
      <c r="E8824" t="s">
        <v>8</v>
      </c>
      <c r="F8824" t="s">
        <v>22</v>
      </c>
      <c r="G8824" t="s">
        <v>21</v>
      </c>
      <c r="H8824" s="1">
        <v>45358</v>
      </c>
      <c r="I8824" t="s">
        <v>34</v>
      </c>
      <c r="J8824">
        <v>76</v>
      </c>
      <c r="K8824">
        <v>5.2</v>
      </c>
      <c r="L8824">
        <v>405.57</v>
      </c>
      <c r="M8824">
        <v>106.09</v>
      </c>
      <c r="N8824" t="s">
        <v>48</v>
      </c>
      <c r="O8824">
        <v>2</v>
      </c>
      <c r="P8824" t="str" cm="1">
        <f t="array" ref="P8824">_xlfn.IFS(C8824&lt;25,"18-24", C8824&lt;=35,"25-35", C8824&lt;=50,"36-50",TRUE,"50+")</f>
        <v>36-50</v>
      </c>
      <c r="Q8824" t="str">
        <f t="shared" si="959"/>
        <v>new</v>
      </c>
      <c r="R8824" t="str">
        <f t="shared" si="960"/>
        <v>medium</v>
      </c>
      <c r="S8824" t="str">
        <f t="shared" si="961"/>
        <v>Low</v>
      </c>
      <c r="T8824" t="str">
        <f t="shared" si="962"/>
        <v>Mar</v>
      </c>
      <c r="U8824">
        <f t="shared" si="963"/>
        <v>2024</v>
      </c>
      <c r="V8824" t="str">
        <f t="shared" si="964"/>
        <v>5-10</v>
      </c>
      <c r="W8824" t="str">
        <f t="shared" si="965"/>
        <v>Slow</v>
      </c>
    </row>
    <row r="8825" spans="1:23" x14ac:dyDescent="0.3">
      <c r="A8825">
        <v>608824</v>
      </c>
      <c r="B8825">
        <v>59683</v>
      </c>
      <c r="C8825">
        <v>51</v>
      </c>
      <c r="D8825" t="s">
        <v>4</v>
      </c>
      <c r="E8825" t="s">
        <v>5</v>
      </c>
      <c r="F8825" t="s">
        <v>19</v>
      </c>
      <c r="G8825" t="s">
        <v>27</v>
      </c>
      <c r="H8825" s="1">
        <v>45653</v>
      </c>
      <c r="I8825" t="s">
        <v>34</v>
      </c>
      <c r="J8825">
        <v>20</v>
      </c>
      <c r="K8825">
        <v>8.1999999999999993</v>
      </c>
      <c r="L8825">
        <v>1397.03</v>
      </c>
      <c r="M8825">
        <v>88.88</v>
      </c>
      <c r="N8825" t="s">
        <v>47</v>
      </c>
      <c r="O8825">
        <v>4</v>
      </c>
      <c r="P8825" t="str" cm="1">
        <f t="array" ref="P8825">_xlfn.IFS(C8825&lt;25,"18-24", C8825&lt;=35,"25-35", C8825&lt;=50,"36-50",TRUE,"50+")</f>
        <v>50+</v>
      </c>
      <c r="Q8825" t="str">
        <f t="shared" si="959"/>
        <v>new</v>
      </c>
      <c r="R8825" t="str">
        <f t="shared" si="960"/>
        <v>high value</v>
      </c>
      <c r="S8825" t="str">
        <f t="shared" si="961"/>
        <v>medium</v>
      </c>
      <c r="T8825" t="str">
        <f t="shared" si="962"/>
        <v>Dec</v>
      </c>
      <c r="U8825">
        <f t="shared" si="963"/>
        <v>2024</v>
      </c>
      <c r="V8825" t="str">
        <f t="shared" si="964"/>
        <v>5-10</v>
      </c>
      <c r="W8825" t="str">
        <f t="shared" si="965"/>
        <v>Fast</v>
      </c>
    </row>
    <row r="8826" spans="1:23" x14ac:dyDescent="0.3">
      <c r="A8826">
        <v>608825</v>
      </c>
      <c r="B8826">
        <v>45538</v>
      </c>
      <c r="C8826">
        <v>53</v>
      </c>
      <c r="D8826" t="s">
        <v>7</v>
      </c>
      <c r="E8826" t="s">
        <v>13</v>
      </c>
      <c r="F8826" t="s">
        <v>22</v>
      </c>
      <c r="G8826" t="s">
        <v>29</v>
      </c>
      <c r="H8826" s="1">
        <v>45121</v>
      </c>
      <c r="I8826" t="s">
        <v>34</v>
      </c>
      <c r="J8826">
        <v>54</v>
      </c>
      <c r="K8826">
        <v>10.6</v>
      </c>
      <c r="L8826">
        <v>767.22</v>
      </c>
      <c r="M8826">
        <v>70.03</v>
      </c>
      <c r="N8826" t="s">
        <v>47</v>
      </c>
      <c r="O8826">
        <v>3</v>
      </c>
      <c r="P8826" t="str" cm="1">
        <f t="array" ref="P8826">_xlfn.IFS(C8826&lt;25,"18-24", C8826&lt;=35,"25-35", C8826&lt;=50,"36-50",TRUE,"50+")</f>
        <v>50+</v>
      </c>
      <c r="Q8826" t="str">
        <f t="shared" si="959"/>
        <v>new</v>
      </c>
      <c r="R8826" t="str">
        <f t="shared" si="960"/>
        <v>high value</v>
      </c>
      <c r="S8826" t="str">
        <f t="shared" si="961"/>
        <v>medium</v>
      </c>
      <c r="T8826" t="str">
        <f t="shared" si="962"/>
        <v>Jul</v>
      </c>
      <c r="U8826">
        <f t="shared" si="963"/>
        <v>2023</v>
      </c>
      <c r="V8826" t="str">
        <f t="shared" si="964"/>
        <v>10-15</v>
      </c>
      <c r="W8826" t="str">
        <f t="shared" si="965"/>
        <v>Slow</v>
      </c>
    </row>
    <row r="8827" spans="1:23" x14ac:dyDescent="0.3">
      <c r="A8827">
        <v>608826</v>
      </c>
      <c r="B8827">
        <v>61386</v>
      </c>
      <c r="C8827">
        <v>44</v>
      </c>
      <c r="D8827" t="s">
        <v>7</v>
      </c>
      <c r="E8827" t="s">
        <v>16</v>
      </c>
      <c r="F8827" t="s">
        <v>18</v>
      </c>
      <c r="G8827" t="s">
        <v>27</v>
      </c>
      <c r="H8827" s="1">
        <v>45611</v>
      </c>
      <c r="I8827" t="s">
        <v>33</v>
      </c>
      <c r="J8827">
        <v>28</v>
      </c>
      <c r="K8827">
        <v>11</v>
      </c>
      <c r="L8827">
        <v>514.17999999999995</v>
      </c>
      <c r="M8827">
        <v>71.36</v>
      </c>
      <c r="N8827" t="s">
        <v>50</v>
      </c>
      <c r="O8827">
        <v>3</v>
      </c>
      <c r="P8827" t="str" cm="1">
        <f t="array" ref="P8827">_xlfn.IFS(C8827&lt;25,"18-24", C8827&lt;=35,"25-35", C8827&lt;=50,"36-50",TRUE,"50+")</f>
        <v>36-50</v>
      </c>
      <c r="Q8827" t="str">
        <f t="shared" si="959"/>
        <v>new</v>
      </c>
      <c r="R8827" t="str">
        <f t="shared" si="960"/>
        <v>high value</v>
      </c>
      <c r="S8827" t="str">
        <f t="shared" si="961"/>
        <v>medium</v>
      </c>
      <c r="T8827" t="str">
        <f t="shared" si="962"/>
        <v>Nov</v>
      </c>
      <c r="U8827">
        <f t="shared" si="963"/>
        <v>2024</v>
      </c>
      <c r="V8827" t="str">
        <f t="shared" si="964"/>
        <v>10-15</v>
      </c>
      <c r="W8827" t="str">
        <f t="shared" si="965"/>
        <v>Fast</v>
      </c>
    </row>
    <row r="8828" spans="1:23" x14ac:dyDescent="0.3">
      <c r="A8828">
        <v>608827</v>
      </c>
      <c r="B8828">
        <v>37661</v>
      </c>
      <c r="C8828">
        <v>47</v>
      </c>
      <c r="D8828" t="s">
        <v>7</v>
      </c>
      <c r="E8828" t="s">
        <v>16</v>
      </c>
      <c r="F8828" t="s">
        <v>30</v>
      </c>
      <c r="G8828" t="s">
        <v>23</v>
      </c>
      <c r="H8828" s="1">
        <v>45160</v>
      </c>
      <c r="I8828" t="s">
        <v>34</v>
      </c>
      <c r="J8828">
        <v>80</v>
      </c>
      <c r="K8828">
        <v>9.8000000000000007</v>
      </c>
      <c r="L8828">
        <v>1386.72</v>
      </c>
      <c r="M8828">
        <v>61.22</v>
      </c>
      <c r="N8828" t="s">
        <v>49</v>
      </c>
      <c r="O8828">
        <v>1</v>
      </c>
      <c r="P8828" t="str" cm="1">
        <f t="array" ref="P8828">_xlfn.IFS(C8828&lt;25,"18-24", C8828&lt;=35,"25-35", C8828&lt;=50,"36-50",TRUE,"50+")</f>
        <v>36-50</v>
      </c>
      <c r="Q8828" t="str">
        <f t="shared" si="959"/>
        <v>new</v>
      </c>
      <c r="R8828" t="str">
        <f t="shared" si="960"/>
        <v>high value</v>
      </c>
      <c r="S8828" t="str">
        <f t="shared" si="961"/>
        <v>Low</v>
      </c>
      <c r="T8828" t="str">
        <f t="shared" si="962"/>
        <v>Aug</v>
      </c>
      <c r="U8828">
        <f t="shared" si="963"/>
        <v>2023</v>
      </c>
      <c r="V8828" t="str">
        <f t="shared" si="964"/>
        <v>5-10</v>
      </c>
      <c r="W8828" t="str">
        <f t="shared" si="965"/>
        <v>Slow</v>
      </c>
    </row>
    <row r="8829" spans="1:23" x14ac:dyDescent="0.3">
      <c r="A8829">
        <v>608828</v>
      </c>
      <c r="B8829">
        <v>80086</v>
      </c>
      <c r="C8829">
        <v>42</v>
      </c>
      <c r="D8829" t="s">
        <v>4</v>
      </c>
      <c r="E8829" t="s">
        <v>5</v>
      </c>
      <c r="F8829" t="s">
        <v>32</v>
      </c>
      <c r="G8829" t="s">
        <v>25</v>
      </c>
      <c r="H8829" s="1">
        <v>45414</v>
      </c>
      <c r="I8829" t="s">
        <v>33</v>
      </c>
      <c r="J8829">
        <v>88</v>
      </c>
      <c r="K8829">
        <v>4.0999999999999996</v>
      </c>
      <c r="L8829">
        <v>1324.5</v>
      </c>
      <c r="M8829">
        <v>103.15</v>
      </c>
      <c r="N8829" t="s">
        <v>50</v>
      </c>
      <c r="O8829">
        <v>4</v>
      </c>
      <c r="P8829" t="str" cm="1">
        <f t="array" ref="P8829">_xlfn.IFS(C8829&lt;25,"18-24", C8829&lt;=35,"25-35", C8829&lt;=50,"36-50",TRUE,"50+")</f>
        <v>36-50</v>
      </c>
      <c r="Q8829" t="str">
        <f t="shared" si="959"/>
        <v>new</v>
      </c>
      <c r="R8829" t="str">
        <f t="shared" si="960"/>
        <v>high value</v>
      </c>
      <c r="S8829" t="str">
        <f t="shared" si="961"/>
        <v>medium</v>
      </c>
      <c r="T8829" t="str">
        <f t="shared" si="962"/>
        <v>May</v>
      </c>
      <c r="U8829">
        <f t="shared" si="963"/>
        <v>2024</v>
      </c>
      <c r="V8829" t="str">
        <f t="shared" si="964"/>
        <v>0-5</v>
      </c>
      <c r="W8829" t="str">
        <f t="shared" si="965"/>
        <v>Slow</v>
      </c>
    </row>
    <row r="8830" spans="1:23" x14ac:dyDescent="0.3">
      <c r="A8830">
        <v>608829</v>
      </c>
      <c r="B8830">
        <v>14479</v>
      </c>
      <c r="C8830">
        <v>34</v>
      </c>
      <c r="D8830" t="s">
        <v>7</v>
      </c>
      <c r="E8830" t="s">
        <v>15</v>
      </c>
      <c r="F8830" t="s">
        <v>19</v>
      </c>
      <c r="G8830" t="s">
        <v>29</v>
      </c>
      <c r="H8830" s="1">
        <v>45293</v>
      </c>
      <c r="I8830" t="s">
        <v>34</v>
      </c>
      <c r="J8830">
        <v>79</v>
      </c>
      <c r="K8830">
        <v>6.6</v>
      </c>
      <c r="L8830">
        <v>1185.01</v>
      </c>
      <c r="M8830">
        <v>79.27</v>
      </c>
      <c r="N8830" t="s">
        <v>47</v>
      </c>
      <c r="O8830">
        <v>4</v>
      </c>
      <c r="P8830" t="str" cm="1">
        <f t="array" ref="P8830">_xlfn.IFS(C8830&lt;25,"18-24", C8830&lt;=35,"25-35", C8830&lt;=50,"36-50",TRUE,"50+")</f>
        <v>25-35</v>
      </c>
      <c r="Q8830" t="str">
        <f t="shared" si="959"/>
        <v>new</v>
      </c>
      <c r="R8830" t="str">
        <f t="shared" si="960"/>
        <v>high value</v>
      </c>
      <c r="S8830" t="str">
        <f t="shared" si="961"/>
        <v>medium</v>
      </c>
      <c r="T8830" t="str">
        <f t="shared" si="962"/>
        <v>Jan</v>
      </c>
      <c r="U8830">
        <f t="shared" si="963"/>
        <v>2024</v>
      </c>
      <c r="V8830" t="str">
        <f t="shared" si="964"/>
        <v>5-10</v>
      </c>
      <c r="W8830" t="str">
        <f t="shared" si="965"/>
        <v>Slow</v>
      </c>
    </row>
    <row r="8831" spans="1:23" x14ac:dyDescent="0.3">
      <c r="A8831">
        <v>608830</v>
      </c>
      <c r="B8831">
        <v>71433</v>
      </c>
      <c r="C8831">
        <v>44</v>
      </c>
      <c r="D8831" t="s">
        <v>7</v>
      </c>
      <c r="E8831" t="s">
        <v>16</v>
      </c>
      <c r="F8831" t="s">
        <v>18</v>
      </c>
      <c r="G8831" t="s">
        <v>23</v>
      </c>
      <c r="H8831" s="1">
        <v>45151</v>
      </c>
      <c r="I8831" t="s">
        <v>34</v>
      </c>
      <c r="J8831">
        <v>63</v>
      </c>
      <c r="K8831">
        <v>1.1000000000000001</v>
      </c>
      <c r="L8831">
        <v>854.51</v>
      </c>
      <c r="M8831">
        <v>118.45</v>
      </c>
      <c r="N8831" t="s">
        <v>50</v>
      </c>
      <c r="O8831">
        <v>3</v>
      </c>
      <c r="P8831" t="str" cm="1">
        <f t="array" ref="P8831">_xlfn.IFS(C8831&lt;25,"18-24", C8831&lt;=35,"25-35", C8831&lt;=50,"36-50",TRUE,"50+")</f>
        <v>36-50</v>
      </c>
      <c r="Q8831" t="str">
        <f t="shared" si="959"/>
        <v>new</v>
      </c>
      <c r="R8831" t="str">
        <f t="shared" si="960"/>
        <v>high value</v>
      </c>
      <c r="S8831" t="str">
        <f t="shared" si="961"/>
        <v>medium</v>
      </c>
      <c r="T8831" t="str">
        <f t="shared" si="962"/>
        <v>Aug</v>
      </c>
      <c r="U8831">
        <f t="shared" si="963"/>
        <v>2023</v>
      </c>
      <c r="V8831" t="str">
        <f t="shared" si="964"/>
        <v>0-5</v>
      </c>
      <c r="W8831" t="str">
        <f t="shared" si="965"/>
        <v>Slow</v>
      </c>
    </row>
    <row r="8832" spans="1:23" x14ac:dyDescent="0.3">
      <c r="A8832">
        <v>608831</v>
      </c>
      <c r="B8832">
        <v>49490</v>
      </c>
      <c r="C8832">
        <v>39</v>
      </c>
      <c r="D8832" t="s">
        <v>4</v>
      </c>
      <c r="E8832" t="s">
        <v>15</v>
      </c>
      <c r="F8832" t="s">
        <v>19</v>
      </c>
      <c r="G8832" t="s">
        <v>31</v>
      </c>
      <c r="H8832" s="1">
        <v>44666</v>
      </c>
      <c r="I8832" t="s">
        <v>33</v>
      </c>
      <c r="J8832">
        <v>59</v>
      </c>
      <c r="K8832">
        <v>1.5</v>
      </c>
      <c r="L8832">
        <v>1376.85</v>
      </c>
      <c r="M8832">
        <v>84.29</v>
      </c>
      <c r="N8832" t="s">
        <v>49</v>
      </c>
      <c r="O8832">
        <v>4</v>
      </c>
      <c r="P8832" t="str" cm="1">
        <f t="array" ref="P8832">_xlfn.IFS(C8832&lt;25,"18-24", C8832&lt;=35,"25-35", C8832&lt;=50,"36-50",TRUE,"50+")</f>
        <v>36-50</v>
      </c>
      <c r="Q8832" t="str">
        <f t="shared" si="959"/>
        <v>new</v>
      </c>
      <c r="R8832" t="str">
        <f t="shared" si="960"/>
        <v>high value</v>
      </c>
      <c r="S8832" t="str">
        <f t="shared" si="961"/>
        <v>medium</v>
      </c>
      <c r="T8832" t="str">
        <f t="shared" si="962"/>
        <v>Apr</v>
      </c>
      <c r="U8832">
        <f t="shared" si="963"/>
        <v>2022</v>
      </c>
      <c r="V8832" t="str">
        <f t="shared" si="964"/>
        <v>0-5</v>
      </c>
      <c r="W8832" t="str">
        <f t="shared" si="965"/>
        <v>Slow</v>
      </c>
    </row>
    <row r="8833" spans="1:23" x14ac:dyDescent="0.3">
      <c r="A8833">
        <v>608832</v>
      </c>
      <c r="B8833">
        <v>90748</v>
      </c>
      <c r="C8833">
        <v>60</v>
      </c>
      <c r="D8833" t="s">
        <v>7</v>
      </c>
      <c r="E8833" t="s">
        <v>15</v>
      </c>
      <c r="F8833" t="s">
        <v>32</v>
      </c>
      <c r="G8833" t="s">
        <v>29</v>
      </c>
      <c r="H8833" s="1">
        <v>45034</v>
      </c>
      <c r="I8833" t="s">
        <v>33</v>
      </c>
      <c r="J8833">
        <v>42</v>
      </c>
      <c r="K8833">
        <v>6.6</v>
      </c>
      <c r="L8833">
        <v>658.43</v>
      </c>
      <c r="M8833">
        <v>114.96</v>
      </c>
      <c r="N8833" t="s">
        <v>49</v>
      </c>
      <c r="O8833">
        <v>5</v>
      </c>
      <c r="P8833" t="str" cm="1">
        <f t="array" ref="P8833">_xlfn.IFS(C8833&lt;25,"18-24", C8833&lt;=35,"25-35", C8833&lt;=50,"36-50",TRUE,"50+")</f>
        <v>50+</v>
      </c>
      <c r="Q8833" t="str">
        <f t="shared" si="959"/>
        <v>new</v>
      </c>
      <c r="R8833" t="str">
        <f t="shared" si="960"/>
        <v>high value</v>
      </c>
      <c r="S8833" t="str">
        <f t="shared" si="961"/>
        <v>High</v>
      </c>
      <c r="T8833" t="str">
        <f t="shared" si="962"/>
        <v>Apr</v>
      </c>
      <c r="U8833">
        <f t="shared" si="963"/>
        <v>2023</v>
      </c>
      <c r="V8833" t="str">
        <f t="shared" si="964"/>
        <v>5-10</v>
      </c>
      <c r="W8833" t="str">
        <f t="shared" si="965"/>
        <v>Medium</v>
      </c>
    </row>
    <row r="8834" spans="1:23" x14ac:dyDescent="0.3">
      <c r="A8834">
        <v>608833</v>
      </c>
      <c r="B8834">
        <v>76759</v>
      </c>
      <c r="C8834">
        <v>18</v>
      </c>
      <c r="D8834" t="s">
        <v>7</v>
      </c>
      <c r="E8834" t="s">
        <v>13</v>
      </c>
      <c r="F8834" t="s">
        <v>18</v>
      </c>
      <c r="G8834" t="s">
        <v>27</v>
      </c>
      <c r="H8834" s="1">
        <v>44869</v>
      </c>
      <c r="I8834" t="s">
        <v>33</v>
      </c>
      <c r="J8834">
        <v>64</v>
      </c>
      <c r="K8834">
        <v>4.8</v>
      </c>
      <c r="L8834">
        <v>944.12</v>
      </c>
      <c r="M8834">
        <v>110.71</v>
      </c>
      <c r="N8834" t="s">
        <v>49</v>
      </c>
      <c r="O8834">
        <v>1</v>
      </c>
      <c r="P8834" t="str" cm="1">
        <f t="array" ref="P8834">_xlfn.IFS(C8834&lt;25,"18-24", C8834&lt;=35,"25-35", C8834&lt;=50,"36-50",TRUE,"50+")</f>
        <v>18-24</v>
      </c>
      <c r="Q8834" t="str">
        <f t="shared" si="959"/>
        <v>new</v>
      </c>
      <c r="R8834" t="str">
        <f t="shared" si="960"/>
        <v>high value</v>
      </c>
      <c r="S8834" t="str">
        <f t="shared" si="961"/>
        <v>Low</v>
      </c>
      <c r="T8834" t="str">
        <f t="shared" si="962"/>
        <v>Nov</v>
      </c>
      <c r="U8834">
        <f t="shared" si="963"/>
        <v>2022</v>
      </c>
      <c r="V8834" t="str">
        <f t="shared" si="964"/>
        <v>0-5</v>
      </c>
      <c r="W8834" t="str">
        <f t="shared" si="965"/>
        <v>Slow</v>
      </c>
    </row>
    <row r="8835" spans="1:23" x14ac:dyDescent="0.3">
      <c r="A8835">
        <v>608834</v>
      </c>
      <c r="B8835">
        <v>77943</v>
      </c>
      <c r="C8835">
        <v>36</v>
      </c>
      <c r="D8835" t="s">
        <v>4</v>
      </c>
      <c r="E8835" t="s">
        <v>5</v>
      </c>
      <c r="F8835" t="s">
        <v>28</v>
      </c>
      <c r="G8835" t="s">
        <v>21</v>
      </c>
      <c r="H8835" s="1">
        <v>45602</v>
      </c>
      <c r="I8835" t="s">
        <v>33</v>
      </c>
      <c r="J8835">
        <v>57</v>
      </c>
      <c r="K8835">
        <v>4.5999999999999996</v>
      </c>
      <c r="L8835">
        <v>1170.6500000000001</v>
      </c>
      <c r="M8835">
        <v>73.489999999999995</v>
      </c>
      <c r="N8835" t="s">
        <v>47</v>
      </c>
      <c r="O8835">
        <v>1</v>
      </c>
      <c r="P8835" t="str" cm="1">
        <f t="array" ref="P8835">_xlfn.IFS(C8835&lt;25,"18-24", C8835&lt;=35,"25-35", C8835&lt;=50,"36-50",TRUE,"50+")</f>
        <v>36-50</v>
      </c>
      <c r="Q8835" t="str">
        <f t="shared" ref="Q8835:Q8898" si="966">IF(COUNTIF($B:$B,B8835)&gt;1,"repeat","new")</f>
        <v>new</v>
      </c>
      <c r="R8835" t="str">
        <f t="shared" ref="R8835:R8898" si="967">IF(L8835&gt;500,"high value",IF( L8835&gt;250,"medium","low"))</f>
        <v>high value</v>
      </c>
      <c r="S8835" t="str">
        <f t="shared" ref="S8835:S8898" si="968">IF(O8835&lt;=2,"Low",IF(O8835&lt;=4,"medium","High"))</f>
        <v>Low</v>
      </c>
      <c r="T8835" t="str">
        <f t="shared" ref="T8835:T8898" si="969">TEXT(H8835,"MMM")</f>
        <v>Nov</v>
      </c>
      <c r="U8835">
        <f t="shared" ref="U8835:U8898" si="970">YEAR(H8835)</f>
        <v>2024</v>
      </c>
      <c r="V8835" t="str">
        <f t="shared" ref="V8835:V8898" si="971">IF(K8835&lt;=5,"0-5",IF(K8835&lt;=10,"5-10",IF(K8835&lt;=15,"10-15","15+")))</f>
        <v>0-5</v>
      </c>
      <c r="W8835" t="str">
        <f t="shared" ref="W8835:W8898" si="972">IF(J8835&lt;=30,"Fast",IF(J8835&lt;=45,"Medium","Slow"))</f>
        <v>Slow</v>
      </c>
    </row>
    <row r="8836" spans="1:23" x14ac:dyDescent="0.3">
      <c r="A8836">
        <v>608835</v>
      </c>
      <c r="B8836">
        <v>78415</v>
      </c>
      <c r="C8836">
        <v>55</v>
      </c>
      <c r="D8836" t="s">
        <v>4</v>
      </c>
      <c r="E8836" t="s">
        <v>15</v>
      </c>
      <c r="F8836" t="s">
        <v>24</v>
      </c>
      <c r="G8836" t="s">
        <v>27</v>
      </c>
      <c r="H8836" s="1">
        <v>45279</v>
      </c>
      <c r="I8836" t="s">
        <v>33</v>
      </c>
      <c r="J8836">
        <v>63</v>
      </c>
      <c r="K8836">
        <v>13.2</v>
      </c>
      <c r="L8836">
        <v>532.76</v>
      </c>
      <c r="M8836">
        <v>92.24</v>
      </c>
      <c r="N8836" t="s">
        <v>49</v>
      </c>
      <c r="O8836">
        <v>5</v>
      </c>
      <c r="P8836" t="str" cm="1">
        <f t="array" ref="P8836">_xlfn.IFS(C8836&lt;25,"18-24", C8836&lt;=35,"25-35", C8836&lt;=50,"36-50",TRUE,"50+")</f>
        <v>50+</v>
      </c>
      <c r="Q8836" t="str">
        <f t="shared" si="966"/>
        <v>new</v>
      </c>
      <c r="R8836" t="str">
        <f t="shared" si="967"/>
        <v>high value</v>
      </c>
      <c r="S8836" t="str">
        <f t="shared" si="968"/>
        <v>High</v>
      </c>
      <c r="T8836" t="str">
        <f t="shared" si="969"/>
        <v>Dec</v>
      </c>
      <c r="U8836">
        <f t="shared" si="970"/>
        <v>2023</v>
      </c>
      <c r="V8836" t="str">
        <f t="shared" si="971"/>
        <v>10-15</v>
      </c>
      <c r="W8836" t="str">
        <f t="shared" si="972"/>
        <v>Slow</v>
      </c>
    </row>
    <row r="8837" spans="1:23" x14ac:dyDescent="0.3">
      <c r="A8837">
        <v>608836</v>
      </c>
      <c r="B8837">
        <v>68254</v>
      </c>
      <c r="C8837">
        <v>47</v>
      </c>
      <c r="D8837" t="s">
        <v>7</v>
      </c>
      <c r="E8837" t="s">
        <v>5</v>
      </c>
      <c r="F8837" t="s">
        <v>30</v>
      </c>
      <c r="G8837" t="s">
        <v>25</v>
      </c>
      <c r="H8837" s="1">
        <v>44965</v>
      </c>
      <c r="I8837" t="s">
        <v>34</v>
      </c>
      <c r="J8837">
        <v>25</v>
      </c>
      <c r="K8837">
        <v>2.1</v>
      </c>
      <c r="L8837">
        <v>200.65</v>
      </c>
      <c r="M8837">
        <v>92.73</v>
      </c>
      <c r="N8837" t="s">
        <v>48</v>
      </c>
      <c r="O8837">
        <v>3</v>
      </c>
      <c r="P8837" t="str" cm="1">
        <f t="array" ref="P8837">_xlfn.IFS(C8837&lt;25,"18-24", C8837&lt;=35,"25-35", C8837&lt;=50,"36-50",TRUE,"50+")</f>
        <v>36-50</v>
      </c>
      <c r="Q8837" t="str">
        <f t="shared" si="966"/>
        <v>new</v>
      </c>
      <c r="R8837" t="str">
        <f t="shared" si="967"/>
        <v>low</v>
      </c>
      <c r="S8837" t="str">
        <f t="shared" si="968"/>
        <v>medium</v>
      </c>
      <c r="T8837" t="str">
        <f t="shared" si="969"/>
        <v>Feb</v>
      </c>
      <c r="U8837">
        <f t="shared" si="970"/>
        <v>2023</v>
      </c>
      <c r="V8837" t="str">
        <f t="shared" si="971"/>
        <v>0-5</v>
      </c>
      <c r="W8837" t="str">
        <f t="shared" si="972"/>
        <v>Fast</v>
      </c>
    </row>
    <row r="8838" spans="1:23" x14ac:dyDescent="0.3">
      <c r="A8838">
        <v>608837</v>
      </c>
      <c r="B8838">
        <v>57135</v>
      </c>
      <c r="C8838">
        <v>39</v>
      </c>
      <c r="D8838" t="s">
        <v>4</v>
      </c>
      <c r="E8838" t="s">
        <v>15</v>
      </c>
      <c r="F8838" t="s">
        <v>19</v>
      </c>
      <c r="G8838" t="s">
        <v>21</v>
      </c>
      <c r="H8838" s="1">
        <v>45375</v>
      </c>
      <c r="I8838" t="s">
        <v>33</v>
      </c>
      <c r="J8838">
        <v>24</v>
      </c>
      <c r="K8838">
        <v>8.6</v>
      </c>
      <c r="L8838">
        <v>1189.77</v>
      </c>
      <c r="M8838">
        <v>25.44</v>
      </c>
      <c r="N8838" t="s">
        <v>49</v>
      </c>
      <c r="O8838">
        <v>5</v>
      </c>
      <c r="P8838" t="str" cm="1">
        <f t="array" ref="P8838">_xlfn.IFS(C8838&lt;25,"18-24", C8838&lt;=35,"25-35", C8838&lt;=50,"36-50",TRUE,"50+")</f>
        <v>36-50</v>
      </c>
      <c r="Q8838" t="str">
        <f t="shared" si="966"/>
        <v>new</v>
      </c>
      <c r="R8838" t="str">
        <f t="shared" si="967"/>
        <v>high value</v>
      </c>
      <c r="S8838" t="str">
        <f t="shared" si="968"/>
        <v>High</v>
      </c>
      <c r="T8838" t="str">
        <f t="shared" si="969"/>
        <v>Mar</v>
      </c>
      <c r="U8838">
        <f t="shared" si="970"/>
        <v>2024</v>
      </c>
      <c r="V8838" t="str">
        <f t="shared" si="971"/>
        <v>5-10</v>
      </c>
      <c r="W8838" t="str">
        <f t="shared" si="972"/>
        <v>Fast</v>
      </c>
    </row>
    <row r="8839" spans="1:23" x14ac:dyDescent="0.3">
      <c r="A8839">
        <v>608838</v>
      </c>
      <c r="B8839">
        <v>98349</v>
      </c>
      <c r="C8839">
        <v>56</v>
      </c>
      <c r="D8839" t="s">
        <v>7</v>
      </c>
      <c r="E8839" t="s">
        <v>15</v>
      </c>
      <c r="F8839" t="s">
        <v>26</v>
      </c>
      <c r="G8839" t="s">
        <v>31</v>
      </c>
      <c r="H8839" s="1">
        <v>44597</v>
      </c>
      <c r="I8839" t="s">
        <v>33</v>
      </c>
      <c r="J8839">
        <v>21</v>
      </c>
      <c r="K8839">
        <v>6.9</v>
      </c>
      <c r="L8839">
        <v>515.35</v>
      </c>
      <c r="M8839">
        <v>70.599999999999994</v>
      </c>
      <c r="N8839" t="s">
        <v>47</v>
      </c>
      <c r="O8839">
        <v>5</v>
      </c>
      <c r="P8839" t="str" cm="1">
        <f t="array" ref="P8839">_xlfn.IFS(C8839&lt;25,"18-24", C8839&lt;=35,"25-35", C8839&lt;=50,"36-50",TRUE,"50+")</f>
        <v>50+</v>
      </c>
      <c r="Q8839" t="str">
        <f t="shared" si="966"/>
        <v>new</v>
      </c>
      <c r="R8839" t="str">
        <f t="shared" si="967"/>
        <v>high value</v>
      </c>
      <c r="S8839" t="str">
        <f t="shared" si="968"/>
        <v>High</v>
      </c>
      <c r="T8839" t="str">
        <f t="shared" si="969"/>
        <v>Feb</v>
      </c>
      <c r="U8839">
        <f t="shared" si="970"/>
        <v>2022</v>
      </c>
      <c r="V8839" t="str">
        <f t="shared" si="971"/>
        <v>5-10</v>
      </c>
      <c r="W8839" t="str">
        <f t="shared" si="972"/>
        <v>Fast</v>
      </c>
    </row>
    <row r="8840" spans="1:23" x14ac:dyDescent="0.3">
      <c r="A8840">
        <v>608839</v>
      </c>
      <c r="B8840">
        <v>33853</v>
      </c>
      <c r="C8840">
        <v>48</v>
      </c>
      <c r="D8840" t="s">
        <v>4</v>
      </c>
      <c r="E8840" t="s">
        <v>13</v>
      </c>
      <c r="F8840" t="s">
        <v>28</v>
      </c>
      <c r="G8840" t="s">
        <v>23</v>
      </c>
      <c r="H8840" s="1">
        <v>44722</v>
      </c>
      <c r="I8840" t="s">
        <v>34</v>
      </c>
      <c r="J8840">
        <v>42</v>
      </c>
      <c r="K8840">
        <v>9.1</v>
      </c>
      <c r="L8840">
        <v>1428.66</v>
      </c>
      <c r="M8840">
        <v>95.26</v>
      </c>
      <c r="N8840" t="s">
        <v>49</v>
      </c>
      <c r="O8840">
        <v>2</v>
      </c>
      <c r="P8840" t="str" cm="1">
        <f t="array" ref="P8840">_xlfn.IFS(C8840&lt;25,"18-24", C8840&lt;=35,"25-35", C8840&lt;=50,"36-50",TRUE,"50+")</f>
        <v>36-50</v>
      </c>
      <c r="Q8840" t="str">
        <f t="shared" si="966"/>
        <v>new</v>
      </c>
      <c r="R8840" t="str">
        <f t="shared" si="967"/>
        <v>high value</v>
      </c>
      <c r="S8840" t="str">
        <f t="shared" si="968"/>
        <v>Low</v>
      </c>
      <c r="T8840" t="str">
        <f t="shared" si="969"/>
        <v>Jun</v>
      </c>
      <c r="U8840">
        <f t="shared" si="970"/>
        <v>2022</v>
      </c>
      <c r="V8840" t="str">
        <f t="shared" si="971"/>
        <v>5-10</v>
      </c>
      <c r="W8840" t="str">
        <f t="shared" si="972"/>
        <v>Medium</v>
      </c>
    </row>
    <row r="8841" spans="1:23" x14ac:dyDescent="0.3">
      <c r="A8841">
        <v>608840</v>
      </c>
      <c r="B8841">
        <v>33347</v>
      </c>
      <c r="C8841">
        <v>36</v>
      </c>
      <c r="D8841" t="s">
        <v>4</v>
      </c>
      <c r="E8841" t="s">
        <v>16</v>
      </c>
      <c r="F8841" t="s">
        <v>19</v>
      </c>
      <c r="G8841" t="s">
        <v>21</v>
      </c>
      <c r="H8841" s="1">
        <v>45156</v>
      </c>
      <c r="I8841" t="s">
        <v>33</v>
      </c>
      <c r="J8841">
        <v>78</v>
      </c>
      <c r="K8841">
        <v>7.4</v>
      </c>
      <c r="L8841">
        <v>301.7</v>
      </c>
      <c r="M8841">
        <v>119.47</v>
      </c>
      <c r="N8841" t="s">
        <v>49</v>
      </c>
      <c r="O8841">
        <v>5</v>
      </c>
      <c r="P8841" t="str" cm="1">
        <f t="array" ref="P8841">_xlfn.IFS(C8841&lt;25,"18-24", C8841&lt;=35,"25-35", C8841&lt;=50,"36-50",TRUE,"50+")</f>
        <v>36-50</v>
      </c>
      <c r="Q8841" t="str">
        <f t="shared" si="966"/>
        <v>new</v>
      </c>
      <c r="R8841" t="str">
        <f t="shared" si="967"/>
        <v>medium</v>
      </c>
      <c r="S8841" t="str">
        <f t="shared" si="968"/>
        <v>High</v>
      </c>
      <c r="T8841" t="str">
        <f t="shared" si="969"/>
        <v>Aug</v>
      </c>
      <c r="U8841">
        <f t="shared" si="970"/>
        <v>2023</v>
      </c>
      <c r="V8841" t="str">
        <f t="shared" si="971"/>
        <v>5-10</v>
      </c>
      <c r="W8841" t="str">
        <f t="shared" si="972"/>
        <v>Slow</v>
      </c>
    </row>
    <row r="8842" spans="1:23" x14ac:dyDescent="0.3">
      <c r="A8842">
        <v>608841</v>
      </c>
      <c r="B8842">
        <v>49601</v>
      </c>
      <c r="C8842">
        <v>42</v>
      </c>
      <c r="D8842" t="s">
        <v>4</v>
      </c>
      <c r="E8842" t="s">
        <v>16</v>
      </c>
      <c r="F8842" t="s">
        <v>24</v>
      </c>
      <c r="G8842" t="s">
        <v>29</v>
      </c>
      <c r="H8842" s="1">
        <v>44926</v>
      </c>
      <c r="I8842" t="s">
        <v>34</v>
      </c>
      <c r="J8842">
        <v>44</v>
      </c>
      <c r="K8842">
        <v>5.5</v>
      </c>
      <c r="L8842">
        <v>158.18</v>
      </c>
      <c r="M8842">
        <v>78.099999999999994</v>
      </c>
      <c r="N8842" t="s">
        <v>47</v>
      </c>
      <c r="O8842">
        <v>2</v>
      </c>
      <c r="P8842" t="str" cm="1">
        <f t="array" ref="P8842">_xlfn.IFS(C8842&lt;25,"18-24", C8842&lt;=35,"25-35", C8842&lt;=50,"36-50",TRUE,"50+")</f>
        <v>36-50</v>
      </c>
      <c r="Q8842" t="str">
        <f t="shared" si="966"/>
        <v>new</v>
      </c>
      <c r="R8842" t="str">
        <f t="shared" si="967"/>
        <v>low</v>
      </c>
      <c r="S8842" t="str">
        <f t="shared" si="968"/>
        <v>Low</v>
      </c>
      <c r="T8842" t="str">
        <f t="shared" si="969"/>
        <v>Dec</v>
      </c>
      <c r="U8842">
        <f t="shared" si="970"/>
        <v>2022</v>
      </c>
      <c r="V8842" t="str">
        <f t="shared" si="971"/>
        <v>5-10</v>
      </c>
      <c r="W8842" t="str">
        <f t="shared" si="972"/>
        <v>Medium</v>
      </c>
    </row>
    <row r="8843" spans="1:23" x14ac:dyDescent="0.3">
      <c r="A8843">
        <v>608842</v>
      </c>
      <c r="B8843">
        <v>91532</v>
      </c>
      <c r="C8843">
        <v>43</v>
      </c>
      <c r="D8843" t="s">
        <v>4</v>
      </c>
      <c r="E8843" t="s">
        <v>16</v>
      </c>
      <c r="F8843" t="s">
        <v>26</v>
      </c>
      <c r="G8843" t="s">
        <v>29</v>
      </c>
      <c r="H8843" s="1">
        <v>45097</v>
      </c>
      <c r="I8843" t="s">
        <v>34</v>
      </c>
      <c r="J8843">
        <v>71</v>
      </c>
      <c r="K8843">
        <v>11.8</v>
      </c>
      <c r="L8843">
        <v>648.04999999999995</v>
      </c>
      <c r="M8843">
        <v>54.18</v>
      </c>
      <c r="N8843" t="s">
        <v>50</v>
      </c>
      <c r="O8843">
        <v>1</v>
      </c>
      <c r="P8843" t="str" cm="1">
        <f t="array" ref="P8843">_xlfn.IFS(C8843&lt;25,"18-24", C8843&lt;=35,"25-35", C8843&lt;=50,"36-50",TRUE,"50+")</f>
        <v>36-50</v>
      </c>
      <c r="Q8843" t="str">
        <f t="shared" si="966"/>
        <v>new</v>
      </c>
      <c r="R8843" t="str">
        <f t="shared" si="967"/>
        <v>high value</v>
      </c>
      <c r="S8843" t="str">
        <f t="shared" si="968"/>
        <v>Low</v>
      </c>
      <c r="T8843" t="str">
        <f t="shared" si="969"/>
        <v>Jun</v>
      </c>
      <c r="U8843">
        <f t="shared" si="970"/>
        <v>2023</v>
      </c>
      <c r="V8843" t="str">
        <f t="shared" si="971"/>
        <v>10-15</v>
      </c>
      <c r="W8843" t="str">
        <f t="shared" si="972"/>
        <v>Slow</v>
      </c>
    </row>
    <row r="8844" spans="1:23" x14ac:dyDescent="0.3">
      <c r="A8844">
        <v>608843</v>
      </c>
      <c r="B8844">
        <v>52643</v>
      </c>
      <c r="C8844">
        <v>49</v>
      </c>
      <c r="D8844" t="s">
        <v>7</v>
      </c>
      <c r="E8844" t="s">
        <v>8</v>
      </c>
      <c r="F8844" t="s">
        <v>28</v>
      </c>
      <c r="G8844" t="s">
        <v>27</v>
      </c>
      <c r="H8844" s="1">
        <v>44894</v>
      </c>
      <c r="I8844" t="s">
        <v>34</v>
      </c>
      <c r="J8844">
        <v>69</v>
      </c>
      <c r="K8844">
        <v>11.8</v>
      </c>
      <c r="L8844">
        <v>808.57</v>
      </c>
      <c r="M8844">
        <v>80.47</v>
      </c>
      <c r="N8844" t="s">
        <v>49</v>
      </c>
      <c r="O8844">
        <v>1</v>
      </c>
      <c r="P8844" t="str" cm="1">
        <f t="array" ref="P8844">_xlfn.IFS(C8844&lt;25,"18-24", C8844&lt;=35,"25-35", C8844&lt;=50,"36-50",TRUE,"50+")</f>
        <v>36-50</v>
      </c>
      <c r="Q8844" t="str">
        <f t="shared" si="966"/>
        <v>new</v>
      </c>
      <c r="R8844" t="str">
        <f t="shared" si="967"/>
        <v>high value</v>
      </c>
      <c r="S8844" t="str">
        <f t="shared" si="968"/>
        <v>Low</v>
      </c>
      <c r="T8844" t="str">
        <f t="shared" si="969"/>
        <v>Nov</v>
      </c>
      <c r="U8844">
        <f t="shared" si="970"/>
        <v>2022</v>
      </c>
      <c r="V8844" t="str">
        <f t="shared" si="971"/>
        <v>10-15</v>
      </c>
      <c r="W8844" t="str">
        <f t="shared" si="972"/>
        <v>Slow</v>
      </c>
    </row>
    <row r="8845" spans="1:23" x14ac:dyDescent="0.3">
      <c r="A8845">
        <v>608844</v>
      </c>
      <c r="B8845">
        <v>66125</v>
      </c>
      <c r="C8845">
        <v>63</v>
      </c>
      <c r="D8845" t="s">
        <v>4</v>
      </c>
      <c r="E8845" t="s">
        <v>11</v>
      </c>
      <c r="F8845" t="s">
        <v>28</v>
      </c>
      <c r="G8845" t="s">
        <v>27</v>
      </c>
      <c r="H8845" s="1">
        <v>44633</v>
      </c>
      <c r="I8845" t="s">
        <v>33</v>
      </c>
      <c r="J8845">
        <v>60</v>
      </c>
      <c r="K8845">
        <v>7.3</v>
      </c>
      <c r="L8845">
        <v>489.4</v>
      </c>
      <c r="M8845">
        <v>100.36</v>
      </c>
      <c r="N8845" t="s">
        <v>49</v>
      </c>
      <c r="O8845">
        <v>5</v>
      </c>
      <c r="P8845" t="str" cm="1">
        <f t="array" ref="P8845">_xlfn.IFS(C8845&lt;25,"18-24", C8845&lt;=35,"25-35", C8845&lt;=50,"36-50",TRUE,"50+")</f>
        <v>50+</v>
      </c>
      <c r="Q8845" t="str">
        <f t="shared" si="966"/>
        <v>new</v>
      </c>
      <c r="R8845" t="str">
        <f t="shared" si="967"/>
        <v>medium</v>
      </c>
      <c r="S8845" t="str">
        <f t="shared" si="968"/>
        <v>High</v>
      </c>
      <c r="T8845" t="str">
        <f t="shared" si="969"/>
        <v>Mar</v>
      </c>
      <c r="U8845">
        <f t="shared" si="970"/>
        <v>2022</v>
      </c>
      <c r="V8845" t="str">
        <f t="shared" si="971"/>
        <v>5-10</v>
      </c>
      <c r="W8845" t="str">
        <f t="shared" si="972"/>
        <v>Slow</v>
      </c>
    </row>
    <row r="8846" spans="1:23" x14ac:dyDescent="0.3">
      <c r="A8846">
        <v>608845</v>
      </c>
      <c r="B8846">
        <v>80072</v>
      </c>
      <c r="C8846">
        <v>58</v>
      </c>
      <c r="D8846" t="s">
        <v>7</v>
      </c>
      <c r="E8846" t="s">
        <v>11</v>
      </c>
      <c r="F8846" t="s">
        <v>32</v>
      </c>
      <c r="G8846" t="s">
        <v>21</v>
      </c>
      <c r="H8846" s="1">
        <v>44907</v>
      </c>
      <c r="I8846" t="s">
        <v>34</v>
      </c>
      <c r="J8846">
        <v>50</v>
      </c>
      <c r="K8846">
        <v>2.5</v>
      </c>
      <c r="L8846">
        <v>576.13</v>
      </c>
      <c r="M8846">
        <v>50.15</v>
      </c>
      <c r="N8846" t="s">
        <v>47</v>
      </c>
      <c r="O8846">
        <v>1</v>
      </c>
      <c r="P8846" t="str" cm="1">
        <f t="array" ref="P8846">_xlfn.IFS(C8846&lt;25,"18-24", C8846&lt;=35,"25-35", C8846&lt;=50,"36-50",TRUE,"50+")</f>
        <v>50+</v>
      </c>
      <c r="Q8846" t="str">
        <f t="shared" si="966"/>
        <v>repeat</v>
      </c>
      <c r="R8846" t="str">
        <f t="shared" si="967"/>
        <v>high value</v>
      </c>
      <c r="S8846" t="str">
        <f t="shared" si="968"/>
        <v>Low</v>
      </c>
      <c r="T8846" t="str">
        <f t="shared" si="969"/>
        <v>Dec</v>
      </c>
      <c r="U8846">
        <f t="shared" si="970"/>
        <v>2022</v>
      </c>
      <c r="V8846" t="str">
        <f t="shared" si="971"/>
        <v>0-5</v>
      </c>
      <c r="W8846" t="str">
        <f t="shared" si="972"/>
        <v>Slow</v>
      </c>
    </row>
    <row r="8847" spans="1:23" x14ac:dyDescent="0.3">
      <c r="A8847">
        <v>608846</v>
      </c>
      <c r="B8847">
        <v>42399</v>
      </c>
      <c r="C8847">
        <v>49</v>
      </c>
      <c r="D8847" t="s">
        <v>4</v>
      </c>
      <c r="E8847" t="s">
        <v>11</v>
      </c>
      <c r="F8847" t="s">
        <v>24</v>
      </c>
      <c r="G8847" t="s">
        <v>31</v>
      </c>
      <c r="H8847" s="1">
        <v>45640</v>
      </c>
      <c r="I8847" t="s">
        <v>33</v>
      </c>
      <c r="J8847">
        <v>80</v>
      </c>
      <c r="K8847">
        <v>1.3</v>
      </c>
      <c r="L8847">
        <v>1413.05</v>
      </c>
      <c r="M8847">
        <v>104.13</v>
      </c>
      <c r="N8847" t="s">
        <v>48</v>
      </c>
      <c r="O8847">
        <v>3</v>
      </c>
      <c r="P8847" t="str" cm="1">
        <f t="array" ref="P8847">_xlfn.IFS(C8847&lt;25,"18-24", C8847&lt;=35,"25-35", C8847&lt;=50,"36-50",TRUE,"50+")</f>
        <v>36-50</v>
      </c>
      <c r="Q8847" t="str">
        <f t="shared" si="966"/>
        <v>repeat</v>
      </c>
      <c r="R8847" t="str">
        <f t="shared" si="967"/>
        <v>high value</v>
      </c>
      <c r="S8847" t="str">
        <f t="shared" si="968"/>
        <v>medium</v>
      </c>
      <c r="T8847" t="str">
        <f t="shared" si="969"/>
        <v>Dec</v>
      </c>
      <c r="U8847">
        <f t="shared" si="970"/>
        <v>2024</v>
      </c>
      <c r="V8847" t="str">
        <f t="shared" si="971"/>
        <v>0-5</v>
      </c>
      <c r="W8847" t="str">
        <f t="shared" si="972"/>
        <v>Slow</v>
      </c>
    </row>
    <row r="8848" spans="1:23" x14ac:dyDescent="0.3">
      <c r="A8848">
        <v>608847</v>
      </c>
      <c r="B8848">
        <v>79379</v>
      </c>
      <c r="C8848">
        <v>32</v>
      </c>
      <c r="D8848" t="s">
        <v>4</v>
      </c>
      <c r="E8848" t="s">
        <v>15</v>
      </c>
      <c r="F8848" t="s">
        <v>19</v>
      </c>
      <c r="G8848" t="s">
        <v>21</v>
      </c>
      <c r="H8848" s="1">
        <v>45305</v>
      </c>
      <c r="I8848" t="s">
        <v>33</v>
      </c>
      <c r="J8848">
        <v>81</v>
      </c>
      <c r="K8848">
        <v>9.6999999999999993</v>
      </c>
      <c r="L8848">
        <v>474.34</v>
      </c>
      <c r="M8848">
        <v>28.58</v>
      </c>
      <c r="N8848" t="s">
        <v>48</v>
      </c>
      <c r="O8848">
        <v>3</v>
      </c>
      <c r="P8848" t="str" cm="1">
        <f t="array" ref="P8848">_xlfn.IFS(C8848&lt;25,"18-24", C8848&lt;=35,"25-35", C8848&lt;=50,"36-50",TRUE,"50+")</f>
        <v>25-35</v>
      </c>
      <c r="Q8848" t="str">
        <f t="shared" si="966"/>
        <v>new</v>
      </c>
      <c r="R8848" t="str">
        <f t="shared" si="967"/>
        <v>medium</v>
      </c>
      <c r="S8848" t="str">
        <f t="shared" si="968"/>
        <v>medium</v>
      </c>
      <c r="T8848" t="str">
        <f t="shared" si="969"/>
        <v>Jan</v>
      </c>
      <c r="U8848">
        <f t="shared" si="970"/>
        <v>2024</v>
      </c>
      <c r="V8848" t="str">
        <f t="shared" si="971"/>
        <v>5-10</v>
      </c>
      <c r="W8848" t="str">
        <f t="shared" si="972"/>
        <v>Slow</v>
      </c>
    </row>
    <row r="8849" spans="1:23" x14ac:dyDescent="0.3">
      <c r="A8849">
        <v>608848</v>
      </c>
      <c r="B8849">
        <v>66475</v>
      </c>
      <c r="C8849">
        <v>50</v>
      </c>
      <c r="D8849" t="s">
        <v>7</v>
      </c>
      <c r="E8849" t="s">
        <v>13</v>
      </c>
      <c r="F8849" t="s">
        <v>18</v>
      </c>
      <c r="G8849" t="s">
        <v>25</v>
      </c>
      <c r="H8849" s="1">
        <v>44976</v>
      </c>
      <c r="I8849" t="s">
        <v>33</v>
      </c>
      <c r="J8849">
        <v>68</v>
      </c>
      <c r="K8849">
        <v>4.9000000000000004</v>
      </c>
      <c r="L8849">
        <v>1428.94</v>
      </c>
      <c r="M8849">
        <v>111.83</v>
      </c>
      <c r="N8849" t="s">
        <v>48</v>
      </c>
      <c r="O8849">
        <v>3</v>
      </c>
      <c r="P8849" t="str" cm="1">
        <f t="array" ref="P8849">_xlfn.IFS(C8849&lt;25,"18-24", C8849&lt;=35,"25-35", C8849&lt;=50,"36-50",TRUE,"50+")</f>
        <v>36-50</v>
      </c>
      <c r="Q8849" t="str">
        <f t="shared" si="966"/>
        <v>new</v>
      </c>
      <c r="R8849" t="str">
        <f t="shared" si="967"/>
        <v>high value</v>
      </c>
      <c r="S8849" t="str">
        <f t="shared" si="968"/>
        <v>medium</v>
      </c>
      <c r="T8849" t="str">
        <f t="shared" si="969"/>
        <v>Feb</v>
      </c>
      <c r="U8849">
        <f t="shared" si="970"/>
        <v>2023</v>
      </c>
      <c r="V8849" t="str">
        <f t="shared" si="971"/>
        <v>0-5</v>
      </c>
      <c r="W8849" t="str">
        <f t="shared" si="972"/>
        <v>Slow</v>
      </c>
    </row>
    <row r="8850" spans="1:23" x14ac:dyDescent="0.3">
      <c r="A8850">
        <v>608849</v>
      </c>
      <c r="B8850">
        <v>61410</v>
      </c>
      <c r="C8850">
        <v>39</v>
      </c>
      <c r="D8850" t="s">
        <v>4</v>
      </c>
      <c r="E8850" t="s">
        <v>8</v>
      </c>
      <c r="F8850" t="s">
        <v>32</v>
      </c>
      <c r="G8850" t="s">
        <v>25</v>
      </c>
      <c r="H8850" s="1">
        <v>44952</v>
      </c>
      <c r="I8850" t="s">
        <v>33</v>
      </c>
      <c r="J8850">
        <v>76</v>
      </c>
      <c r="K8850">
        <v>8.5</v>
      </c>
      <c r="L8850">
        <v>1490.49</v>
      </c>
      <c r="M8850">
        <v>53.75</v>
      </c>
      <c r="N8850" t="s">
        <v>50</v>
      </c>
      <c r="O8850">
        <v>3</v>
      </c>
      <c r="P8850" t="str" cm="1">
        <f t="array" ref="P8850">_xlfn.IFS(C8850&lt;25,"18-24", C8850&lt;=35,"25-35", C8850&lt;=50,"36-50",TRUE,"50+")</f>
        <v>36-50</v>
      </c>
      <c r="Q8850" t="str">
        <f t="shared" si="966"/>
        <v>new</v>
      </c>
      <c r="R8850" t="str">
        <f t="shared" si="967"/>
        <v>high value</v>
      </c>
      <c r="S8850" t="str">
        <f t="shared" si="968"/>
        <v>medium</v>
      </c>
      <c r="T8850" t="str">
        <f t="shared" si="969"/>
        <v>Jan</v>
      </c>
      <c r="U8850">
        <f t="shared" si="970"/>
        <v>2023</v>
      </c>
      <c r="V8850" t="str">
        <f t="shared" si="971"/>
        <v>5-10</v>
      </c>
      <c r="W8850" t="str">
        <f t="shared" si="972"/>
        <v>Slow</v>
      </c>
    </row>
    <row r="8851" spans="1:23" x14ac:dyDescent="0.3">
      <c r="A8851">
        <v>608850</v>
      </c>
      <c r="B8851">
        <v>71862</v>
      </c>
      <c r="C8851">
        <v>45</v>
      </c>
      <c r="D8851" t="s">
        <v>7</v>
      </c>
      <c r="E8851" t="s">
        <v>15</v>
      </c>
      <c r="F8851" t="s">
        <v>30</v>
      </c>
      <c r="G8851" t="s">
        <v>31</v>
      </c>
      <c r="H8851" s="1">
        <v>45545</v>
      </c>
      <c r="I8851" t="s">
        <v>33</v>
      </c>
      <c r="J8851">
        <v>73</v>
      </c>
      <c r="K8851">
        <v>2.7</v>
      </c>
      <c r="L8851">
        <v>547.66999999999996</v>
      </c>
      <c r="M8851">
        <v>70.22</v>
      </c>
      <c r="N8851" t="s">
        <v>48</v>
      </c>
      <c r="O8851">
        <v>4</v>
      </c>
      <c r="P8851" t="str" cm="1">
        <f t="array" ref="P8851">_xlfn.IFS(C8851&lt;25,"18-24", C8851&lt;=35,"25-35", C8851&lt;=50,"36-50",TRUE,"50+")</f>
        <v>36-50</v>
      </c>
      <c r="Q8851" t="str">
        <f t="shared" si="966"/>
        <v>new</v>
      </c>
      <c r="R8851" t="str">
        <f t="shared" si="967"/>
        <v>high value</v>
      </c>
      <c r="S8851" t="str">
        <f t="shared" si="968"/>
        <v>medium</v>
      </c>
      <c r="T8851" t="str">
        <f t="shared" si="969"/>
        <v>Sep</v>
      </c>
      <c r="U8851">
        <f t="shared" si="970"/>
        <v>2024</v>
      </c>
      <c r="V8851" t="str">
        <f t="shared" si="971"/>
        <v>0-5</v>
      </c>
      <c r="W8851" t="str">
        <f t="shared" si="972"/>
        <v>Slow</v>
      </c>
    </row>
    <row r="8852" spans="1:23" x14ac:dyDescent="0.3">
      <c r="A8852">
        <v>608851</v>
      </c>
      <c r="B8852">
        <v>18843</v>
      </c>
      <c r="C8852">
        <v>18</v>
      </c>
      <c r="D8852" t="s">
        <v>7</v>
      </c>
      <c r="E8852" t="s">
        <v>15</v>
      </c>
      <c r="F8852" t="s">
        <v>26</v>
      </c>
      <c r="G8852" t="s">
        <v>29</v>
      </c>
      <c r="H8852" s="1">
        <v>44749</v>
      </c>
      <c r="I8852" t="s">
        <v>34</v>
      </c>
      <c r="J8852">
        <v>51</v>
      </c>
      <c r="K8852">
        <v>4.5999999999999996</v>
      </c>
      <c r="L8852">
        <v>797.02</v>
      </c>
      <c r="M8852">
        <v>28.01</v>
      </c>
      <c r="N8852" t="s">
        <v>50</v>
      </c>
      <c r="O8852">
        <v>3</v>
      </c>
      <c r="P8852" t="str" cm="1">
        <f t="array" ref="P8852">_xlfn.IFS(C8852&lt;25,"18-24", C8852&lt;=35,"25-35", C8852&lt;=50,"36-50",TRUE,"50+")</f>
        <v>18-24</v>
      </c>
      <c r="Q8852" t="str">
        <f t="shared" si="966"/>
        <v>new</v>
      </c>
      <c r="R8852" t="str">
        <f t="shared" si="967"/>
        <v>high value</v>
      </c>
      <c r="S8852" t="str">
        <f t="shared" si="968"/>
        <v>medium</v>
      </c>
      <c r="T8852" t="str">
        <f t="shared" si="969"/>
        <v>Jul</v>
      </c>
      <c r="U8852">
        <f t="shared" si="970"/>
        <v>2022</v>
      </c>
      <c r="V8852" t="str">
        <f t="shared" si="971"/>
        <v>0-5</v>
      </c>
      <c r="W8852" t="str">
        <f t="shared" si="972"/>
        <v>Slow</v>
      </c>
    </row>
    <row r="8853" spans="1:23" x14ac:dyDescent="0.3">
      <c r="A8853">
        <v>608852</v>
      </c>
      <c r="B8853">
        <v>39715</v>
      </c>
      <c r="C8853">
        <v>36</v>
      </c>
      <c r="D8853" t="s">
        <v>7</v>
      </c>
      <c r="E8853" t="s">
        <v>8</v>
      </c>
      <c r="F8853" t="s">
        <v>22</v>
      </c>
      <c r="G8853" t="s">
        <v>21</v>
      </c>
      <c r="H8853" s="1">
        <v>44617</v>
      </c>
      <c r="I8853" t="s">
        <v>33</v>
      </c>
      <c r="J8853">
        <v>42</v>
      </c>
      <c r="K8853">
        <v>5.7</v>
      </c>
      <c r="L8853">
        <v>942.16</v>
      </c>
      <c r="M8853">
        <v>57.66</v>
      </c>
      <c r="N8853" t="s">
        <v>48</v>
      </c>
      <c r="O8853">
        <v>4</v>
      </c>
      <c r="P8853" t="str" cm="1">
        <f t="array" ref="P8853">_xlfn.IFS(C8853&lt;25,"18-24", C8853&lt;=35,"25-35", C8853&lt;=50,"36-50",TRUE,"50+")</f>
        <v>36-50</v>
      </c>
      <c r="Q8853" t="str">
        <f t="shared" si="966"/>
        <v>new</v>
      </c>
      <c r="R8853" t="str">
        <f t="shared" si="967"/>
        <v>high value</v>
      </c>
      <c r="S8853" t="str">
        <f t="shared" si="968"/>
        <v>medium</v>
      </c>
      <c r="T8853" t="str">
        <f t="shared" si="969"/>
        <v>Feb</v>
      </c>
      <c r="U8853">
        <f t="shared" si="970"/>
        <v>2022</v>
      </c>
      <c r="V8853" t="str">
        <f t="shared" si="971"/>
        <v>5-10</v>
      </c>
      <c r="W8853" t="str">
        <f t="shared" si="972"/>
        <v>Medium</v>
      </c>
    </row>
    <row r="8854" spans="1:23" x14ac:dyDescent="0.3">
      <c r="A8854">
        <v>608853</v>
      </c>
      <c r="B8854">
        <v>59913</v>
      </c>
      <c r="C8854">
        <v>57</v>
      </c>
      <c r="D8854" t="s">
        <v>4</v>
      </c>
      <c r="E8854" t="s">
        <v>8</v>
      </c>
      <c r="F8854" t="s">
        <v>32</v>
      </c>
      <c r="G8854" t="s">
        <v>25</v>
      </c>
      <c r="H8854" s="1">
        <v>44590</v>
      </c>
      <c r="I8854" t="s">
        <v>34</v>
      </c>
      <c r="J8854">
        <v>69</v>
      </c>
      <c r="K8854">
        <v>3.8</v>
      </c>
      <c r="L8854">
        <v>735.96</v>
      </c>
      <c r="M8854">
        <v>109.4</v>
      </c>
      <c r="N8854" t="s">
        <v>49</v>
      </c>
      <c r="O8854">
        <v>1</v>
      </c>
      <c r="P8854" t="str" cm="1">
        <f t="array" ref="P8854">_xlfn.IFS(C8854&lt;25,"18-24", C8854&lt;=35,"25-35", C8854&lt;=50,"36-50",TRUE,"50+")</f>
        <v>50+</v>
      </c>
      <c r="Q8854" t="str">
        <f t="shared" si="966"/>
        <v>repeat</v>
      </c>
      <c r="R8854" t="str">
        <f t="shared" si="967"/>
        <v>high value</v>
      </c>
      <c r="S8854" t="str">
        <f t="shared" si="968"/>
        <v>Low</v>
      </c>
      <c r="T8854" t="str">
        <f t="shared" si="969"/>
        <v>Jan</v>
      </c>
      <c r="U8854">
        <f t="shared" si="970"/>
        <v>2022</v>
      </c>
      <c r="V8854" t="str">
        <f t="shared" si="971"/>
        <v>0-5</v>
      </c>
      <c r="W8854" t="str">
        <f t="shared" si="972"/>
        <v>Slow</v>
      </c>
    </row>
    <row r="8855" spans="1:23" x14ac:dyDescent="0.3">
      <c r="A8855">
        <v>608854</v>
      </c>
      <c r="B8855">
        <v>58036</v>
      </c>
      <c r="C8855">
        <v>64</v>
      </c>
      <c r="D8855" t="s">
        <v>4</v>
      </c>
      <c r="E8855" t="s">
        <v>13</v>
      </c>
      <c r="F8855" t="s">
        <v>24</v>
      </c>
      <c r="G8855" t="s">
        <v>25</v>
      </c>
      <c r="H8855" s="1">
        <v>45494</v>
      </c>
      <c r="I8855" t="s">
        <v>34</v>
      </c>
      <c r="J8855">
        <v>40</v>
      </c>
      <c r="K8855">
        <v>6.5</v>
      </c>
      <c r="L8855">
        <v>1068.21</v>
      </c>
      <c r="M8855">
        <v>72.010000000000005</v>
      </c>
      <c r="N8855" t="s">
        <v>49</v>
      </c>
      <c r="O8855">
        <v>2</v>
      </c>
      <c r="P8855" t="str" cm="1">
        <f t="array" ref="P8855">_xlfn.IFS(C8855&lt;25,"18-24", C8855&lt;=35,"25-35", C8855&lt;=50,"36-50",TRUE,"50+")</f>
        <v>50+</v>
      </c>
      <c r="Q8855" t="str">
        <f t="shared" si="966"/>
        <v>new</v>
      </c>
      <c r="R8855" t="str">
        <f t="shared" si="967"/>
        <v>high value</v>
      </c>
      <c r="S8855" t="str">
        <f t="shared" si="968"/>
        <v>Low</v>
      </c>
      <c r="T8855" t="str">
        <f t="shared" si="969"/>
        <v>Jul</v>
      </c>
      <c r="U8855">
        <f t="shared" si="970"/>
        <v>2024</v>
      </c>
      <c r="V8855" t="str">
        <f t="shared" si="971"/>
        <v>5-10</v>
      </c>
      <c r="W8855" t="str">
        <f t="shared" si="972"/>
        <v>Medium</v>
      </c>
    </row>
    <row r="8856" spans="1:23" x14ac:dyDescent="0.3">
      <c r="A8856">
        <v>608855</v>
      </c>
      <c r="B8856">
        <v>88623</v>
      </c>
      <c r="C8856">
        <v>34</v>
      </c>
      <c r="D8856" t="s">
        <v>7</v>
      </c>
      <c r="E8856" t="s">
        <v>16</v>
      </c>
      <c r="F8856" t="s">
        <v>32</v>
      </c>
      <c r="G8856" t="s">
        <v>21</v>
      </c>
      <c r="H8856" s="1">
        <v>44776</v>
      </c>
      <c r="I8856" t="s">
        <v>33</v>
      </c>
      <c r="J8856">
        <v>85</v>
      </c>
      <c r="K8856">
        <v>4.9000000000000004</v>
      </c>
      <c r="L8856">
        <v>682.59</v>
      </c>
      <c r="M8856">
        <v>46.56</v>
      </c>
      <c r="N8856" t="s">
        <v>47</v>
      </c>
      <c r="O8856">
        <v>4</v>
      </c>
      <c r="P8856" t="str" cm="1">
        <f t="array" ref="P8856">_xlfn.IFS(C8856&lt;25,"18-24", C8856&lt;=35,"25-35", C8856&lt;=50,"36-50",TRUE,"50+")</f>
        <v>25-35</v>
      </c>
      <c r="Q8856" t="str">
        <f t="shared" si="966"/>
        <v>new</v>
      </c>
      <c r="R8856" t="str">
        <f t="shared" si="967"/>
        <v>high value</v>
      </c>
      <c r="S8856" t="str">
        <f t="shared" si="968"/>
        <v>medium</v>
      </c>
      <c r="T8856" t="str">
        <f t="shared" si="969"/>
        <v>Aug</v>
      </c>
      <c r="U8856">
        <f t="shared" si="970"/>
        <v>2022</v>
      </c>
      <c r="V8856" t="str">
        <f t="shared" si="971"/>
        <v>0-5</v>
      </c>
      <c r="W8856" t="str">
        <f t="shared" si="972"/>
        <v>Slow</v>
      </c>
    </row>
    <row r="8857" spans="1:23" x14ac:dyDescent="0.3">
      <c r="A8857">
        <v>608856</v>
      </c>
      <c r="B8857">
        <v>24016</v>
      </c>
      <c r="C8857">
        <v>32</v>
      </c>
      <c r="D8857" t="s">
        <v>7</v>
      </c>
      <c r="E8857" t="s">
        <v>5</v>
      </c>
      <c r="F8857" t="s">
        <v>19</v>
      </c>
      <c r="G8857" t="s">
        <v>21</v>
      </c>
      <c r="H8857" s="1">
        <v>45128</v>
      </c>
      <c r="I8857" t="s">
        <v>33</v>
      </c>
      <c r="J8857">
        <v>45</v>
      </c>
      <c r="K8857">
        <v>4</v>
      </c>
      <c r="L8857">
        <v>708.57</v>
      </c>
      <c r="M8857">
        <v>42.66</v>
      </c>
      <c r="N8857" t="s">
        <v>47</v>
      </c>
      <c r="O8857">
        <v>3</v>
      </c>
      <c r="P8857" t="str" cm="1">
        <f t="array" ref="P8857">_xlfn.IFS(C8857&lt;25,"18-24", C8857&lt;=35,"25-35", C8857&lt;=50,"36-50",TRUE,"50+")</f>
        <v>25-35</v>
      </c>
      <c r="Q8857" t="str">
        <f t="shared" si="966"/>
        <v>repeat</v>
      </c>
      <c r="R8857" t="str">
        <f t="shared" si="967"/>
        <v>high value</v>
      </c>
      <c r="S8857" t="str">
        <f t="shared" si="968"/>
        <v>medium</v>
      </c>
      <c r="T8857" t="str">
        <f t="shared" si="969"/>
        <v>Jul</v>
      </c>
      <c r="U8857">
        <f t="shared" si="970"/>
        <v>2023</v>
      </c>
      <c r="V8857" t="str">
        <f t="shared" si="971"/>
        <v>0-5</v>
      </c>
      <c r="W8857" t="str">
        <f t="shared" si="972"/>
        <v>Medium</v>
      </c>
    </row>
    <row r="8858" spans="1:23" x14ac:dyDescent="0.3">
      <c r="A8858">
        <v>608857</v>
      </c>
      <c r="B8858">
        <v>65325</v>
      </c>
      <c r="C8858">
        <v>36</v>
      </c>
      <c r="D8858" t="s">
        <v>7</v>
      </c>
      <c r="E8858" t="s">
        <v>8</v>
      </c>
      <c r="F8858" t="s">
        <v>30</v>
      </c>
      <c r="G8858" t="s">
        <v>29</v>
      </c>
      <c r="H8858" s="1">
        <v>44927</v>
      </c>
      <c r="I8858" t="s">
        <v>33</v>
      </c>
      <c r="J8858">
        <v>63</v>
      </c>
      <c r="K8858">
        <v>1.5</v>
      </c>
      <c r="L8858">
        <v>842.57</v>
      </c>
      <c r="M8858">
        <v>32.770000000000003</v>
      </c>
      <c r="N8858" t="s">
        <v>50</v>
      </c>
      <c r="O8858">
        <v>3</v>
      </c>
      <c r="P8858" t="str" cm="1">
        <f t="array" ref="P8858">_xlfn.IFS(C8858&lt;25,"18-24", C8858&lt;=35,"25-35", C8858&lt;=50,"36-50",TRUE,"50+")</f>
        <v>36-50</v>
      </c>
      <c r="Q8858" t="str">
        <f t="shared" si="966"/>
        <v>new</v>
      </c>
      <c r="R8858" t="str">
        <f t="shared" si="967"/>
        <v>high value</v>
      </c>
      <c r="S8858" t="str">
        <f t="shared" si="968"/>
        <v>medium</v>
      </c>
      <c r="T8858" t="str">
        <f t="shared" si="969"/>
        <v>Jan</v>
      </c>
      <c r="U8858">
        <f t="shared" si="970"/>
        <v>2023</v>
      </c>
      <c r="V8858" t="str">
        <f t="shared" si="971"/>
        <v>0-5</v>
      </c>
      <c r="W8858" t="str">
        <f t="shared" si="972"/>
        <v>Slow</v>
      </c>
    </row>
    <row r="8859" spans="1:23" x14ac:dyDescent="0.3">
      <c r="A8859">
        <v>608858</v>
      </c>
      <c r="B8859">
        <v>34193</v>
      </c>
      <c r="C8859">
        <v>34</v>
      </c>
      <c r="D8859" t="s">
        <v>4</v>
      </c>
      <c r="E8859" t="s">
        <v>13</v>
      </c>
      <c r="F8859" t="s">
        <v>24</v>
      </c>
      <c r="G8859" t="s">
        <v>25</v>
      </c>
      <c r="H8859" s="1">
        <v>44571</v>
      </c>
      <c r="I8859" t="s">
        <v>33</v>
      </c>
      <c r="J8859">
        <v>31</v>
      </c>
      <c r="K8859">
        <v>9.4</v>
      </c>
      <c r="L8859">
        <v>1109.8499999999999</v>
      </c>
      <c r="M8859">
        <v>30.62</v>
      </c>
      <c r="N8859" t="s">
        <v>50</v>
      </c>
      <c r="O8859">
        <v>2</v>
      </c>
      <c r="P8859" t="str" cm="1">
        <f t="array" ref="P8859">_xlfn.IFS(C8859&lt;25,"18-24", C8859&lt;=35,"25-35", C8859&lt;=50,"36-50",TRUE,"50+")</f>
        <v>25-35</v>
      </c>
      <c r="Q8859" t="str">
        <f t="shared" si="966"/>
        <v>new</v>
      </c>
      <c r="R8859" t="str">
        <f t="shared" si="967"/>
        <v>high value</v>
      </c>
      <c r="S8859" t="str">
        <f t="shared" si="968"/>
        <v>Low</v>
      </c>
      <c r="T8859" t="str">
        <f t="shared" si="969"/>
        <v>Jan</v>
      </c>
      <c r="U8859">
        <f t="shared" si="970"/>
        <v>2022</v>
      </c>
      <c r="V8859" t="str">
        <f t="shared" si="971"/>
        <v>5-10</v>
      </c>
      <c r="W8859" t="str">
        <f t="shared" si="972"/>
        <v>Medium</v>
      </c>
    </row>
    <row r="8860" spans="1:23" x14ac:dyDescent="0.3">
      <c r="A8860">
        <v>608859</v>
      </c>
      <c r="B8860">
        <v>94585</v>
      </c>
      <c r="C8860">
        <v>34</v>
      </c>
      <c r="D8860" t="s">
        <v>4</v>
      </c>
      <c r="E8860" t="s">
        <v>11</v>
      </c>
      <c r="F8860" t="s">
        <v>18</v>
      </c>
      <c r="G8860" t="s">
        <v>31</v>
      </c>
      <c r="H8860" s="1">
        <v>44734</v>
      </c>
      <c r="I8860" t="s">
        <v>33</v>
      </c>
      <c r="J8860">
        <v>33</v>
      </c>
      <c r="K8860">
        <v>10.7</v>
      </c>
      <c r="L8860">
        <v>187.13</v>
      </c>
      <c r="M8860">
        <v>20.98</v>
      </c>
      <c r="N8860" t="s">
        <v>47</v>
      </c>
      <c r="O8860">
        <v>1</v>
      </c>
      <c r="P8860" t="str" cm="1">
        <f t="array" ref="P8860">_xlfn.IFS(C8860&lt;25,"18-24", C8860&lt;=35,"25-35", C8860&lt;=50,"36-50",TRUE,"50+")</f>
        <v>25-35</v>
      </c>
      <c r="Q8860" t="str">
        <f t="shared" si="966"/>
        <v>new</v>
      </c>
      <c r="R8860" t="str">
        <f t="shared" si="967"/>
        <v>low</v>
      </c>
      <c r="S8860" t="str">
        <f t="shared" si="968"/>
        <v>Low</v>
      </c>
      <c r="T8860" t="str">
        <f t="shared" si="969"/>
        <v>Jun</v>
      </c>
      <c r="U8860">
        <f t="shared" si="970"/>
        <v>2022</v>
      </c>
      <c r="V8860" t="str">
        <f t="shared" si="971"/>
        <v>10-15</v>
      </c>
      <c r="W8860" t="str">
        <f t="shared" si="972"/>
        <v>Medium</v>
      </c>
    </row>
    <row r="8861" spans="1:23" x14ac:dyDescent="0.3">
      <c r="A8861">
        <v>608860</v>
      </c>
      <c r="B8861">
        <v>92915</v>
      </c>
      <c r="C8861">
        <v>62</v>
      </c>
      <c r="D8861" t="s">
        <v>7</v>
      </c>
      <c r="E8861" t="s">
        <v>5</v>
      </c>
      <c r="F8861" t="s">
        <v>30</v>
      </c>
      <c r="G8861" t="s">
        <v>21</v>
      </c>
      <c r="H8861" s="1">
        <v>44674</v>
      </c>
      <c r="I8861" t="s">
        <v>34</v>
      </c>
      <c r="J8861">
        <v>60</v>
      </c>
      <c r="K8861">
        <v>9.6</v>
      </c>
      <c r="L8861">
        <v>1100.17</v>
      </c>
      <c r="M8861">
        <v>76.459999999999994</v>
      </c>
      <c r="N8861" t="s">
        <v>49</v>
      </c>
      <c r="O8861">
        <v>3</v>
      </c>
      <c r="P8861" t="str" cm="1">
        <f t="array" ref="P8861">_xlfn.IFS(C8861&lt;25,"18-24", C8861&lt;=35,"25-35", C8861&lt;=50,"36-50",TRUE,"50+")</f>
        <v>50+</v>
      </c>
      <c r="Q8861" t="str">
        <f t="shared" si="966"/>
        <v>new</v>
      </c>
      <c r="R8861" t="str">
        <f t="shared" si="967"/>
        <v>high value</v>
      </c>
      <c r="S8861" t="str">
        <f t="shared" si="968"/>
        <v>medium</v>
      </c>
      <c r="T8861" t="str">
        <f t="shared" si="969"/>
        <v>Apr</v>
      </c>
      <c r="U8861">
        <f t="shared" si="970"/>
        <v>2022</v>
      </c>
      <c r="V8861" t="str">
        <f t="shared" si="971"/>
        <v>5-10</v>
      </c>
      <c r="W8861" t="str">
        <f t="shared" si="972"/>
        <v>Slow</v>
      </c>
    </row>
    <row r="8862" spans="1:23" x14ac:dyDescent="0.3">
      <c r="A8862">
        <v>608861</v>
      </c>
      <c r="B8862">
        <v>74601</v>
      </c>
      <c r="C8862">
        <v>38</v>
      </c>
      <c r="D8862" t="s">
        <v>7</v>
      </c>
      <c r="E8862" t="s">
        <v>11</v>
      </c>
      <c r="F8862" t="s">
        <v>22</v>
      </c>
      <c r="G8862" t="s">
        <v>31</v>
      </c>
      <c r="H8862" s="1">
        <v>45258</v>
      </c>
      <c r="I8862" t="s">
        <v>33</v>
      </c>
      <c r="J8862">
        <v>60</v>
      </c>
      <c r="K8862">
        <v>5.5</v>
      </c>
      <c r="L8862">
        <v>1437.27</v>
      </c>
      <c r="M8862">
        <v>23.46</v>
      </c>
      <c r="N8862" t="s">
        <v>50</v>
      </c>
      <c r="O8862">
        <v>3</v>
      </c>
      <c r="P8862" t="str" cm="1">
        <f t="array" ref="P8862">_xlfn.IFS(C8862&lt;25,"18-24", C8862&lt;=35,"25-35", C8862&lt;=50,"36-50",TRUE,"50+")</f>
        <v>36-50</v>
      </c>
      <c r="Q8862" t="str">
        <f t="shared" si="966"/>
        <v>new</v>
      </c>
      <c r="R8862" t="str">
        <f t="shared" si="967"/>
        <v>high value</v>
      </c>
      <c r="S8862" t="str">
        <f t="shared" si="968"/>
        <v>medium</v>
      </c>
      <c r="T8862" t="str">
        <f t="shared" si="969"/>
        <v>Nov</v>
      </c>
      <c r="U8862">
        <f t="shared" si="970"/>
        <v>2023</v>
      </c>
      <c r="V8862" t="str">
        <f t="shared" si="971"/>
        <v>5-10</v>
      </c>
      <c r="W8862" t="str">
        <f t="shared" si="972"/>
        <v>Slow</v>
      </c>
    </row>
    <row r="8863" spans="1:23" x14ac:dyDescent="0.3">
      <c r="A8863">
        <v>608862</v>
      </c>
      <c r="B8863">
        <v>57246</v>
      </c>
      <c r="C8863">
        <v>64</v>
      </c>
      <c r="D8863" t="s">
        <v>7</v>
      </c>
      <c r="E8863" t="s">
        <v>8</v>
      </c>
      <c r="F8863" t="s">
        <v>30</v>
      </c>
      <c r="G8863" t="s">
        <v>21</v>
      </c>
      <c r="H8863" s="1">
        <v>45403</v>
      </c>
      <c r="I8863" t="s">
        <v>34</v>
      </c>
      <c r="J8863">
        <v>84</v>
      </c>
      <c r="K8863">
        <v>13.2</v>
      </c>
      <c r="L8863">
        <v>463.61</v>
      </c>
      <c r="M8863">
        <v>92.55</v>
      </c>
      <c r="N8863" t="s">
        <v>50</v>
      </c>
      <c r="O8863">
        <v>2</v>
      </c>
      <c r="P8863" t="str" cm="1">
        <f t="array" ref="P8863">_xlfn.IFS(C8863&lt;25,"18-24", C8863&lt;=35,"25-35", C8863&lt;=50,"36-50",TRUE,"50+")</f>
        <v>50+</v>
      </c>
      <c r="Q8863" t="str">
        <f t="shared" si="966"/>
        <v>new</v>
      </c>
      <c r="R8863" t="str">
        <f t="shared" si="967"/>
        <v>medium</v>
      </c>
      <c r="S8863" t="str">
        <f t="shared" si="968"/>
        <v>Low</v>
      </c>
      <c r="T8863" t="str">
        <f t="shared" si="969"/>
        <v>Apr</v>
      </c>
      <c r="U8863">
        <f t="shared" si="970"/>
        <v>2024</v>
      </c>
      <c r="V8863" t="str">
        <f t="shared" si="971"/>
        <v>10-15</v>
      </c>
      <c r="W8863" t="str">
        <f t="shared" si="972"/>
        <v>Slow</v>
      </c>
    </row>
    <row r="8864" spans="1:23" x14ac:dyDescent="0.3">
      <c r="A8864">
        <v>608863</v>
      </c>
      <c r="B8864">
        <v>14063</v>
      </c>
      <c r="C8864">
        <v>28</v>
      </c>
      <c r="D8864" t="s">
        <v>4</v>
      </c>
      <c r="E8864" t="s">
        <v>15</v>
      </c>
      <c r="F8864" t="s">
        <v>26</v>
      </c>
      <c r="G8864" t="s">
        <v>25</v>
      </c>
      <c r="H8864" s="1">
        <v>45041</v>
      </c>
      <c r="I8864" t="s">
        <v>34</v>
      </c>
      <c r="J8864">
        <v>37</v>
      </c>
      <c r="K8864">
        <v>5.4</v>
      </c>
      <c r="L8864">
        <v>164.23</v>
      </c>
      <c r="M8864">
        <v>67.53</v>
      </c>
      <c r="N8864" t="s">
        <v>48</v>
      </c>
      <c r="O8864">
        <v>5</v>
      </c>
      <c r="P8864" t="str" cm="1">
        <f t="array" ref="P8864">_xlfn.IFS(C8864&lt;25,"18-24", C8864&lt;=35,"25-35", C8864&lt;=50,"36-50",TRUE,"50+")</f>
        <v>25-35</v>
      </c>
      <c r="Q8864" t="str">
        <f t="shared" si="966"/>
        <v>new</v>
      </c>
      <c r="R8864" t="str">
        <f t="shared" si="967"/>
        <v>low</v>
      </c>
      <c r="S8864" t="str">
        <f t="shared" si="968"/>
        <v>High</v>
      </c>
      <c r="T8864" t="str">
        <f t="shared" si="969"/>
        <v>Apr</v>
      </c>
      <c r="U8864">
        <f t="shared" si="970"/>
        <v>2023</v>
      </c>
      <c r="V8864" t="str">
        <f t="shared" si="971"/>
        <v>5-10</v>
      </c>
      <c r="W8864" t="str">
        <f t="shared" si="972"/>
        <v>Medium</v>
      </c>
    </row>
    <row r="8865" spans="1:23" x14ac:dyDescent="0.3">
      <c r="A8865">
        <v>608864</v>
      </c>
      <c r="B8865">
        <v>54022</v>
      </c>
      <c r="C8865">
        <v>24</v>
      </c>
      <c r="D8865" t="s">
        <v>7</v>
      </c>
      <c r="E8865" t="s">
        <v>8</v>
      </c>
      <c r="F8865" t="s">
        <v>19</v>
      </c>
      <c r="G8865" t="s">
        <v>27</v>
      </c>
      <c r="H8865" s="1">
        <v>45108</v>
      </c>
      <c r="I8865" t="s">
        <v>34</v>
      </c>
      <c r="J8865">
        <v>73</v>
      </c>
      <c r="K8865">
        <v>2.9</v>
      </c>
      <c r="L8865">
        <v>1035.3</v>
      </c>
      <c r="M8865">
        <v>42.49</v>
      </c>
      <c r="N8865" t="s">
        <v>48</v>
      </c>
      <c r="O8865">
        <v>3</v>
      </c>
      <c r="P8865" t="str" cm="1">
        <f t="array" ref="P8865">_xlfn.IFS(C8865&lt;25,"18-24", C8865&lt;=35,"25-35", C8865&lt;=50,"36-50",TRUE,"50+")</f>
        <v>18-24</v>
      </c>
      <c r="Q8865" t="str">
        <f t="shared" si="966"/>
        <v>repeat</v>
      </c>
      <c r="R8865" t="str">
        <f t="shared" si="967"/>
        <v>high value</v>
      </c>
      <c r="S8865" t="str">
        <f t="shared" si="968"/>
        <v>medium</v>
      </c>
      <c r="T8865" t="str">
        <f t="shared" si="969"/>
        <v>Jul</v>
      </c>
      <c r="U8865">
        <f t="shared" si="970"/>
        <v>2023</v>
      </c>
      <c r="V8865" t="str">
        <f t="shared" si="971"/>
        <v>0-5</v>
      </c>
      <c r="W8865" t="str">
        <f t="shared" si="972"/>
        <v>Slow</v>
      </c>
    </row>
    <row r="8866" spans="1:23" x14ac:dyDescent="0.3">
      <c r="A8866">
        <v>608865</v>
      </c>
      <c r="B8866">
        <v>51443</v>
      </c>
      <c r="C8866">
        <v>45</v>
      </c>
      <c r="D8866" t="s">
        <v>4</v>
      </c>
      <c r="E8866" t="s">
        <v>16</v>
      </c>
      <c r="F8866" t="s">
        <v>32</v>
      </c>
      <c r="G8866" t="s">
        <v>25</v>
      </c>
      <c r="H8866" s="1">
        <v>44562</v>
      </c>
      <c r="I8866" t="s">
        <v>34</v>
      </c>
      <c r="J8866">
        <v>46</v>
      </c>
      <c r="K8866">
        <v>8</v>
      </c>
      <c r="L8866">
        <v>771.59</v>
      </c>
      <c r="M8866">
        <v>78.22</v>
      </c>
      <c r="N8866" t="s">
        <v>47</v>
      </c>
      <c r="O8866">
        <v>2</v>
      </c>
      <c r="P8866" t="str" cm="1">
        <f t="array" ref="P8866">_xlfn.IFS(C8866&lt;25,"18-24", C8866&lt;=35,"25-35", C8866&lt;=50,"36-50",TRUE,"50+")</f>
        <v>36-50</v>
      </c>
      <c r="Q8866" t="str">
        <f t="shared" si="966"/>
        <v>new</v>
      </c>
      <c r="R8866" t="str">
        <f t="shared" si="967"/>
        <v>high value</v>
      </c>
      <c r="S8866" t="str">
        <f t="shared" si="968"/>
        <v>Low</v>
      </c>
      <c r="T8866" t="str">
        <f t="shared" si="969"/>
        <v>Jan</v>
      </c>
      <c r="U8866">
        <f t="shared" si="970"/>
        <v>2022</v>
      </c>
      <c r="V8866" t="str">
        <f t="shared" si="971"/>
        <v>5-10</v>
      </c>
      <c r="W8866" t="str">
        <f t="shared" si="972"/>
        <v>Slow</v>
      </c>
    </row>
    <row r="8867" spans="1:23" x14ac:dyDescent="0.3">
      <c r="A8867">
        <v>608866</v>
      </c>
      <c r="B8867">
        <v>53130</v>
      </c>
      <c r="C8867">
        <v>62</v>
      </c>
      <c r="D8867" t="s">
        <v>4</v>
      </c>
      <c r="E8867" t="s">
        <v>8</v>
      </c>
      <c r="F8867" t="s">
        <v>18</v>
      </c>
      <c r="G8867" t="s">
        <v>21</v>
      </c>
      <c r="H8867" s="1">
        <v>45426</v>
      </c>
      <c r="I8867" t="s">
        <v>33</v>
      </c>
      <c r="J8867">
        <v>48</v>
      </c>
      <c r="K8867">
        <v>5.0999999999999996</v>
      </c>
      <c r="L8867">
        <v>681.84</v>
      </c>
      <c r="M8867">
        <v>69.569999999999993</v>
      </c>
      <c r="N8867" t="s">
        <v>50</v>
      </c>
      <c r="O8867">
        <v>3</v>
      </c>
      <c r="P8867" t="str" cm="1">
        <f t="array" ref="P8867">_xlfn.IFS(C8867&lt;25,"18-24", C8867&lt;=35,"25-35", C8867&lt;=50,"36-50",TRUE,"50+")</f>
        <v>50+</v>
      </c>
      <c r="Q8867" t="str">
        <f t="shared" si="966"/>
        <v>new</v>
      </c>
      <c r="R8867" t="str">
        <f t="shared" si="967"/>
        <v>high value</v>
      </c>
      <c r="S8867" t="str">
        <f t="shared" si="968"/>
        <v>medium</v>
      </c>
      <c r="T8867" t="str">
        <f t="shared" si="969"/>
        <v>May</v>
      </c>
      <c r="U8867">
        <f t="shared" si="970"/>
        <v>2024</v>
      </c>
      <c r="V8867" t="str">
        <f t="shared" si="971"/>
        <v>5-10</v>
      </c>
      <c r="W8867" t="str">
        <f t="shared" si="972"/>
        <v>Slow</v>
      </c>
    </row>
    <row r="8868" spans="1:23" x14ac:dyDescent="0.3">
      <c r="A8868">
        <v>608867</v>
      </c>
      <c r="B8868">
        <v>40987</v>
      </c>
      <c r="C8868">
        <v>57</v>
      </c>
      <c r="D8868" t="s">
        <v>7</v>
      </c>
      <c r="E8868" t="s">
        <v>11</v>
      </c>
      <c r="F8868" t="s">
        <v>24</v>
      </c>
      <c r="G8868" t="s">
        <v>25</v>
      </c>
      <c r="H8868" s="1">
        <v>45092</v>
      </c>
      <c r="I8868" t="s">
        <v>34</v>
      </c>
      <c r="J8868">
        <v>59</v>
      </c>
      <c r="K8868">
        <v>14.4</v>
      </c>
      <c r="L8868">
        <v>994.47</v>
      </c>
      <c r="M8868">
        <v>111.09</v>
      </c>
      <c r="N8868" t="s">
        <v>50</v>
      </c>
      <c r="O8868">
        <v>2</v>
      </c>
      <c r="P8868" t="str" cm="1">
        <f t="array" ref="P8868">_xlfn.IFS(C8868&lt;25,"18-24", C8868&lt;=35,"25-35", C8868&lt;=50,"36-50",TRUE,"50+")</f>
        <v>50+</v>
      </c>
      <c r="Q8868" t="str">
        <f t="shared" si="966"/>
        <v>new</v>
      </c>
      <c r="R8868" t="str">
        <f t="shared" si="967"/>
        <v>high value</v>
      </c>
      <c r="S8868" t="str">
        <f t="shared" si="968"/>
        <v>Low</v>
      </c>
      <c r="T8868" t="str">
        <f t="shared" si="969"/>
        <v>Jun</v>
      </c>
      <c r="U8868">
        <f t="shared" si="970"/>
        <v>2023</v>
      </c>
      <c r="V8868" t="str">
        <f t="shared" si="971"/>
        <v>10-15</v>
      </c>
      <c r="W8868" t="str">
        <f t="shared" si="972"/>
        <v>Slow</v>
      </c>
    </row>
    <row r="8869" spans="1:23" x14ac:dyDescent="0.3">
      <c r="A8869">
        <v>608868</v>
      </c>
      <c r="B8869">
        <v>37688</v>
      </c>
      <c r="C8869">
        <v>44</v>
      </c>
      <c r="D8869" t="s">
        <v>7</v>
      </c>
      <c r="E8869" t="s">
        <v>13</v>
      </c>
      <c r="F8869" t="s">
        <v>19</v>
      </c>
      <c r="G8869" t="s">
        <v>29</v>
      </c>
      <c r="H8869" s="1">
        <v>45208</v>
      </c>
      <c r="I8869" t="s">
        <v>33</v>
      </c>
      <c r="J8869">
        <v>83</v>
      </c>
      <c r="K8869">
        <v>2.8</v>
      </c>
      <c r="L8869">
        <v>452.85</v>
      </c>
      <c r="M8869">
        <v>32.299999999999997</v>
      </c>
      <c r="N8869" t="s">
        <v>47</v>
      </c>
      <c r="O8869">
        <v>3</v>
      </c>
      <c r="P8869" t="str" cm="1">
        <f t="array" ref="P8869">_xlfn.IFS(C8869&lt;25,"18-24", C8869&lt;=35,"25-35", C8869&lt;=50,"36-50",TRUE,"50+")</f>
        <v>36-50</v>
      </c>
      <c r="Q8869" t="str">
        <f t="shared" si="966"/>
        <v>new</v>
      </c>
      <c r="R8869" t="str">
        <f t="shared" si="967"/>
        <v>medium</v>
      </c>
      <c r="S8869" t="str">
        <f t="shared" si="968"/>
        <v>medium</v>
      </c>
      <c r="T8869" t="str">
        <f t="shared" si="969"/>
        <v>Oct</v>
      </c>
      <c r="U8869">
        <f t="shared" si="970"/>
        <v>2023</v>
      </c>
      <c r="V8869" t="str">
        <f t="shared" si="971"/>
        <v>0-5</v>
      </c>
      <c r="W8869" t="str">
        <f t="shared" si="972"/>
        <v>Slow</v>
      </c>
    </row>
    <row r="8870" spans="1:23" x14ac:dyDescent="0.3">
      <c r="A8870">
        <v>608869</v>
      </c>
      <c r="B8870">
        <v>55502</v>
      </c>
      <c r="C8870">
        <v>63</v>
      </c>
      <c r="D8870" t="s">
        <v>7</v>
      </c>
      <c r="E8870" t="s">
        <v>8</v>
      </c>
      <c r="F8870" t="s">
        <v>32</v>
      </c>
      <c r="G8870" t="s">
        <v>21</v>
      </c>
      <c r="H8870" s="1">
        <v>44674</v>
      </c>
      <c r="I8870" t="s">
        <v>34</v>
      </c>
      <c r="J8870">
        <v>22</v>
      </c>
      <c r="K8870">
        <v>9.8000000000000007</v>
      </c>
      <c r="L8870">
        <v>632.45000000000005</v>
      </c>
      <c r="M8870">
        <v>119.59</v>
      </c>
      <c r="N8870" t="s">
        <v>50</v>
      </c>
      <c r="O8870">
        <v>2</v>
      </c>
      <c r="P8870" t="str" cm="1">
        <f t="array" ref="P8870">_xlfn.IFS(C8870&lt;25,"18-24", C8870&lt;=35,"25-35", C8870&lt;=50,"36-50",TRUE,"50+")</f>
        <v>50+</v>
      </c>
      <c r="Q8870" t="str">
        <f t="shared" si="966"/>
        <v>new</v>
      </c>
      <c r="R8870" t="str">
        <f t="shared" si="967"/>
        <v>high value</v>
      </c>
      <c r="S8870" t="str">
        <f t="shared" si="968"/>
        <v>Low</v>
      </c>
      <c r="T8870" t="str">
        <f t="shared" si="969"/>
        <v>Apr</v>
      </c>
      <c r="U8870">
        <f t="shared" si="970"/>
        <v>2022</v>
      </c>
      <c r="V8870" t="str">
        <f t="shared" si="971"/>
        <v>5-10</v>
      </c>
      <c r="W8870" t="str">
        <f t="shared" si="972"/>
        <v>Fast</v>
      </c>
    </row>
    <row r="8871" spans="1:23" x14ac:dyDescent="0.3">
      <c r="A8871">
        <v>608870</v>
      </c>
      <c r="B8871">
        <v>71266</v>
      </c>
      <c r="C8871">
        <v>52</v>
      </c>
      <c r="D8871" t="s">
        <v>7</v>
      </c>
      <c r="E8871" t="s">
        <v>5</v>
      </c>
      <c r="F8871" t="s">
        <v>32</v>
      </c>
      <c r="G8871" t="s">
        <v>23</v>
      </c>
      <c r="H8871" s="1">
        <v>45090</v>
      </c>
      <c r="I8871" t="s">
        <v>34</v>
      </c>
      <c r="J8871">
        <v>77</v>
      </c>
      <c r="K8871">
        <v>6</v>
      </c>
      <c r="L8871">
        <v>193.27</v>
      </c>
      <c r="M8871">
        <v>46.96</v>
      </c>
      <c r="N8871" t="s">
        <v>47</v>
      </c>
      <c r="O8871">
        <v>1</v>
      </c>
      <c r="P8871" t="str" cm="1">
        <f t="array" ref="P8871">_xlfn.IFS(C8871&lt;25,"18-24", C8871&lt;=35,"25-35", C8871&lt;=50,"36-50",TRUE,"50+")</f>
        <v>50+</v>
      </c>
      <c r="Q8871" t="str">
        <f t="shared" si="966"/>
        <v>new</v>
      </c>
      <c r="R8871" t="str">
        <f t="shared" si="967"/>
        <v>low</v>
      </c>
      <c r="S8871" t="str">
        <f t="shared" si="968"/>
        <v>Low</v>
      </c>
      <c r="T8871" t="str">
        <f t="shared" si="969"/>
        <v>Jun</v>
      </c>
      <c r="U8871">
        <f t="shared" si="970"/>
        <v>2023</v>
      </c>
      <c r="V8871" t="str">
        <f t="shared" si="971"/>
        <v>5-10</v>
      </c>
      <c r="W8871" t="str">
        <f t="shared" si="972"/>
        <v>Slow</v>
      </c>
    </row>
    <row r="8872" spans="1:23" x14ac:dyDescent="0.3">
      <c r="A8872">
        <v>608871</v>
      </c>
      <c r="B8872">
        <v>46011</v>
      </c>
      <c r="C8872">
        <v>34</v>
      </c>
      <c r="D8872" t="s">
        <v>7</v>
      </c>
      <c r="E8872" t="s">
        <v>13</v>
      </c>
      <c r="F8872" t="s">
        <v>30</v>
      </c>
      <c r="G8872" t="s">
        <v>25</v>
      </c>
      <c r="H8872" s="1">
        <v>45296</v>
      </c>
      <c r="I8872" t="s">
        <v>34</v>
      </c>
      <c r="J8872">
        <v>68</v>
      </c>
      <c r="K8872">
        <v>7.4</v>
      </c>
      <c r="L8872">
        <v>300.24</v>
      </c>
      <c r="M8872">
        <v>22.07</v>
      </c>
      <c r="N8872" t="s">
        <v>49</v>
      </c>
      <c r="O8872">
        <v>1</v>
      </c>
      <c r="P8872" t="str" cm="1">
        <f t="array" ref="P8872">_xlfn.IFS(C8872&lt;25,"18-24", C8872&lt;=35,"25-35", C8872&lt;=50,"36-50",TRUE,"50+")</f>
        <v>25-35</v>
      </c>
      <c r="Q8872" t="str">
        <f t="shared" si="966"/>
        <v>new</v>
      </c>
      <c r="R8872" t="str">
        <f t="shared" si="967"/>
        <v>medium</v>
      </c>
      <c r="S8872" t="str">
        <f t="shared" si="968"/>
        <v>Low</v>
      </c>
      <c r="T8872" t="str">
        <f t="shared" si="969"/>
        <v>Jan</v>
      </c>
      <c r="U8872">
        <f t="shared" si="970"/>
        <v>2024</v>
      </c>
      <c r="V8872" t="str">
        <f t="shared" si="971"/>
        <v>5-10</v>
      </c>
      <c r="W8872" t="str">
        <f t="shared" si="972"/>
        <v>Slow</v>
      </c>
    </row>
    <row r="8873" spans="1:23" x14ac:dyDescent="0.3">
      <c r="A8873">
        <v>608872</v>
      </c>
      <c r="B8873">
        <v>38389</v>
      </c>
      <c r="C8873">
        <v>62</v>
      </c>
      <c r="D8873" t="s">
        <v>7</v>
      </c>
      <c r="E8873" t="s">
        <v>16</v>
      </c>
      <c r="F8873" t="s">
        <v>32</v>
      </c>
      <c r="G8873" t="s">
        <v>25</v>
      </c>
      <c r="H8873" s="1">
        <v>45357</v>
      </c>
      <c r="I8873" t="s">
        <v>33</v>
      </c>
      <c r="J8873">
        <v>62</v>
      </c>
      <c r="K8873">
        <v>3.2</v>
      </c>
      <c r="L8873">
        <v>877.71</v>
      </c>
      <c r="M8873">
        <v>22.93</v>
      </c>
      <c r="N8873" t="s">
        <v>47</v>
      </c>
      <c r="O8873">
        <v>1</v>
      </c>
      <c r="P8873" t="str" cm="1">
        <f t="array" ref="P8873">_xlfn.IFS(C8873&lt;25,"18-24", C8873&lt;=35,"25-35", C8873&lt;=50,"36-50",TRUE,"50+")</f>
        <v>50+</v>
      </c>
      <c r="Q8873" t="str">
        <f t="shared" si="966"/>
        <v>new</v>
      </c>
      <c r="R8873" t="str">
        <f t="shared" si="967"/>
        <v>high value</v>
      </c>
      <c r="S8873" t="str">
        <f t="shared" si="968"/>
        <v>Low</v>
      </c>
      <c r="T8873" t="str">
        <f t="shared" si="969"/>
        <v>Mar</v>
      </c>
      <c r="U8873">
        <f t="shared" si="970"/>
        <v>2024</v>
      </c>
      <c r="V8873" t="str">
        <f t="shared" si="971"/>
        <v>0-5</v>
      </c>
      <c r="W8873" t="str">
        <f t="shared" si="972"/>
        <v>Slow</v>
      </c>
    </row>
    <row r="8874" spans="1:23" x14ac:dyDescent="0.3">
      <c r="A8874">
        <v>608873</v>
      </c>
      <c r="B8874">
        <v>63475</v>
      </c>
      <c r="C8874">
        <v>24</v>
      </c>
      <c r="D8874" t="s">
        <v>4</v>
      </c>
      <c r="E8874" t="s">
        <v>8</v>
      </c>
      <c r="F8874" t="s">
        <v>32</v>
      </c>
      <c r="G8874" t="s">
        <v>31</v>
      </c>
      <c r="H8874" s="1">
        <v>45531</v>
      </c>
      <c r="I8874" t="s">
        <v>33</v>
      </c>
      <c r="J8874">
        <v>47</v>
      </c>
      <c r="K8874">
        <v>2.9</v>
      </c>
      <c r="L8874">
        <v>848.17</v>
      </c>
      <c r="M8874">
        <v>37.61</v>
      </c>
      <c r="N8874" t="s">
        <v>48</v>
      </c>
      <c r="O8874">
        <v>3</v>
      </c>
      <c r="P8874" t="str" cm="1">
        <f t="array" ref="P8874">_xlfn.IFS(C8874&lt;25,"18-24", C8874&lt;=35,"25-35", C8874&lt;=50,"36-50",TRUE,"50+")</f>
        <v>18-24</v>
      </c>
      <c r="Q8874" t="str">
        <f t="shared" si="966"/>
        <v>new</v>
      </c>
      <c r="R8874" t="str">
        <f t="shared" si="967"/>
        <v>high value</v>
      </c>
      <c r="S8874" t="str">
        <f t="shared" si="968"/>
        <v>medium</v>
      </c>
      <c r="T8874" t="str">
        <f t="shared" si="969"/>
        <v>Aug</v>
      </c>
      <c r="U8874">
        <f t="shared" si="970"/>
        <v>2024</v>
      </c>
      <c r="V8874" t="str">
        <f t="shared" si="971"/>
        <v>0-5</v>
      </c>
      <c r="W8874" t="str">
        <f t="shared" si="972"/>
        <v>Slow</v>
      </c>
    </row>
    <row r="8875" spans="1:23" x14ac:dyDescent="0.3">
      <c r="A8875">
        <v>608874</v>
      </c>
      <c r="B8875">
        <v>11498</v>
      </c>
      <c r="C8875">
        <v>25</v>
      </c>
      <c r="D8875" t="s">
        <v>7</v>
      </c>
      <c r="E8875" t="s">
        <v>5</v>
      </c>
      <c r="F8875" t="s">
        <v>18</v>
      </c>
      <c r="G8875" t="s">
        <v>27</v>
      </c>
      <c r="H8875" s="1">
        <v>45411</v>
      </c>
      <c r="I8875" t="s">
        <v>33</v>
      </c>
      <c r="J8875">
        <v>74</v>
      </c>
      <c r="K8875">
        <v>13.7</v>
      </c>
      <c r="L8875">
        <v>1252.79</v>
      </c>
      <c r="M8875">
        <v>62.89</v>
      </c>
      <c r="N8875" t="s">
        <v>49</v>
      </c>
      <c r="O8875">
        <v>5</v>
      </c>
      <c r="P8875" t="str" cm="1">
        <f t="array" ref="P8875">_xlfn.IFS(C8875&lt;25,"18-24", C8875&lt;=35,"25-35", C8875&lt;=50,"36-50",TRUE,"50+")</f>
        <v>25-35</v>
      </c>
      <c r="Q8875" t="str">
        <f t="shared" si="966"/>
        <v>new</v>
      </c>
      <c r="R8875" t="str">
        <f t="shared" si="967"/>
        <v>high value</v>
      </c>
      <c r="S8875" t="str">
        <f t="shared" si="968"/>
        <v>High</v>
      </c>
      <c r="T8875" t="str">
        <f t="shared" si="969"/>
        <v>Apr</v>
      </c>
      <c r="U8875">
        <f t="shared" si="970"/>
        <v>2024</v>
      </c>
      <c r="V8875" t="str">
        <f t="shared" si="971"/>
        <v>10-15</v>
      </c>
      <c r="W8875" t="str">
        <f t="shared" si="972"/>
        <v>Slow</v>
      </c>
    </row>
    <row r="8876" spans="1:23" x14ac:dyDescent="0.3">
      <c r="A8876">
        <v>608875</v>
      </c>
      <c r="B8876">
        <v>56527</v>
      </c>
      <c r="C8876">
        <v>34</v>
      </c>
      <c r="D8876" t="s">
        <v>7</v>
      </c>
      <c r="E8876" t="s">
        <v>15</v>
      </c>
      <c r="F8876" t="s">
        <v>28</v>
      </c>
      <c r="G8876" t="s">
        <v>21</v>
      </c>
      <c r="H8876" s="1">
        <v>45277</v>
      </c>
      <c r="I8876" t="s">
        <v>34</v>
      </c>
      <c r="J8876">
        <v>44</v>
      </c>
      <c r="K8876">
        <v>5</v>
      </c>
      <c r="L8876">
        <v>378.36</v>
      </c>
      <c r="M8876">
        <v>78.89</v>
      </c>
      <c r="N8876" t="s">
        <v>50</v>
      </c>
      <c r="O8876">
        <v>1</v>
      </c>
      <c r="P8876" t="str" cm="1">
        <f t="array" ref="P8876">_xlfn.IFS(C8876&lt;25,"18-24", C8876&lt;=35,"25-35", C8876&lt;=50,"36-50",TRUE,"50+")</f>
        <v>25-35</v>
      </c>
      <c r="Q8876" t="str">
        <f t="shared" si="966"/>
        <v>new</v>
      </c>
      <c r="R8876" t="str">
        <f t="shared" si="967"/>
        <v>medium</v>
      </c>
      <c r="S8876" t="str">
        <f t="shared" si="968"/>
        <v>Low</v>
      </c>
      <c r="T8876" t="str">
        <f t="shared" si="969"/>
        <v>Dec</v>
      </c>
      <c r="U8876">
        <f t="shared" si="970"/>
        <v>2023</v>
      </c>
      <c r="V8876" t="str">
        <f t="shared" si="971"/>
        <v>0-5</v>
      </c>
      <c r="W8876" t="str">
        <f t="shared" si="972"/>
        <v>Medium</v>
      </c>
    </row>
    <row r="8877" spans="1:23" x14ac:dyDescent="0.3">
      <c r="A8877">
        <v>608876</v>
      </c>
      <c r="B8877">
        <v>50405</v>
      </c>
      <c r="C8877">
        <v>55</v>
      </c>
      <c r="D8877" t="s">
        <v>7</v>
      </c>
      <c r="E8877" t="s">
        <v>13</v>
      </c>
      <c r="F8877" t="s">
        <v>24</v>
      </c>
      <c r="G8877" t="s">
        <v>29</v>
      </c>
      <c r="H8877" s="1">
        <v>45632</v>
      </c>
      <c r="I8877" t="s">
        <v>33</v>
      </c>
      <c r="J8877">
        <v>75</v>
      </c>
      <c r="K8877">
        <v>11</v>
      </c>
      <c r="L8877">
        <v>568.95000000000005</v>
      </c>
      <c r="M8877">
        <v>23.9</v>
      </c>
      <c r="N8877" t="s">
        <v>48</v>
      </c>
      <c r="O8877">
        <v>3</v>
      </c>
      <c r="P8877" t="str" cm="1">
        <f t="array" ref="P8877">_xlfn.IFS(C8877&lt;25,"18-24", C8877&lt;=35,"25-35", C8877&lt;=50,"36-50",TRUE,"50+")</f>
        <v>50+</v>
      </c>
      <c r="Q8877" t="str">
        <f t="shared" si="966"/>
        <v>new</v>
      </c>
      <c r="R8877" t="str">
        <f t="shared" si="967"/>
        <v>high value</v>
      </c>
      <c r="S8877" t="str">
        <f t="shared" si="968"/>
        <v>medium</v>
      </c>
      <c r="T8877" t="str">
        <f t="shared" si="969"/>
        <v>Dec</v>
      </c>
      <c r="U8877">
        <f t="shared" si="970"/>
        <v>2024</v>
      </c>
      <c r="V8877" t="str">
        <f t="shared" si="971"/>
        <v>10-15</v>
      </c>
      <c r="W8877" t="str">
        <f t="shared" si="972"/>
        <v>Slow</v>
      </c>
    </row>
    <row r="8878" spans="1:23" x14ac:dyDescent="0.3">
      <c r="A8878">
        <v>608877</v>
      </c>
      <c r="B8878">
        <v>49860</v>
      </c>
      <c r="C8878">
        <v>36</v>
      </c>
      <c r="D8878" t="s">
        <v>7</v>
      </c>
      <c r="E8878" t="s">
        <v>5</v>
      </c>
      <c r="F8878" t="s">
        <v>22</v>
      </c>
      <c r="G8878" t="s">
        <v>23</v>
      </c>
      <c r="H8878" s="1">
        <v>44974</v>
      </c>
      <c r="I8878" t="s">
        <v>33</v>
      </c>
      <c r="J8878">
        <v>50</v>
      </c>
      <c r="K8878">
        <v>9.4</v>
      </c>
      <c r="L8878">
        <v>710.51</v>
      </c>
      <c r="M8878">
        <v>21.9</v>
      </c>
      <c r="N8878" t="s">
        <v>50</v>
      </c>
      <c r="O8878">
        <v>1</v>
      </c>
      <c r="P8878" t="str" cm="1">
        <f t="array" ref="P8878">_xlfn.IFS(C8878&lt;25,"18-24", C8878&lt;=35,"25-35", C8878&lt;=50,"36-50",TRUE,"50+")</f>
        <v>36-50</v>
      </c>
      <c r="Q8878" t="str">
        <f t="shared" si="966"/>
        <v>new</v>
      </c>
      <c r="R8878" t="str">
        <f t="shared" si="967"/>
        <v>high value</v>
      </c>
      <c r="S8878" t="str">
        <f t="shared" si="968"/>
        <v>Low</v>
      </c>
      <c r="T8878" t="str">
        <f t="shared" si="969"/>
        <v>Feb</v>
      </c>
      <c r="U8878">
        <f t="shared" si="970"/>
        <v>2023</v>
      </c>
      <c r="V8878" t="str">
        <f t="shared" si="971"/>
        <v>5-10</v>
      </c>
      <c r="W8878" t="str">
        <f t="shared" si="972"/>
        <v>Slow</v>
      </c>
    </row>
    <row r="8879" spans="1:23" x14ac:dyDescent="0.3">
      <c r="A8879">
        <v>608878</v>
      </c>
      <c r="B8879">
        <v>54426</v>
      </c>
      <c r="C8879">
        <v>46</v>
      </c>
      <c r="D8879" t="s">
        <v>7</v>
      </c>
      <c r="E8879" t="s">
        <v>8</v>
      </c>
      <c r="F8879" t="s">
        <v>18</v>
      </c>
      <c r="G8879" t="s">
        <v>23</v>
      </c>
      <c r="H8879" s="1">
        <v>44954</v>
      </c>
      <c r="I8879" t="s">
        <v>33</v>
      </c>
      <c r="J8879">
        <v>62</v>
      </c>
      <c r="K8879">
        <v>12.9</v>
      </c>
      <c r="L8879">
        <v>782.34</v>
      </c>
      <c r="M8879">
        <v>112.83</v>
      </c>
      <c r="N8879" t="s">
        <v>50</v>
      </c>
      <c r="O8879">
        <v>2</v>
      </c>
      <c r="P8879" t="str" cm="1">
        <f t="array" ref="P8879">_xlfn.IFS(C8879&lt;25,"18-24", C8879&lt;=35,"25-35", C8879&lt;=50,"36-50",TRUE,"50+")</f>
        <v>36-50</v>
      </c>
      <c r="Q8879" t="str">
        <f t="shared" si="966"/>
        <v>new</v>
      </c>
      <c r="R8879" t="str">
        <f t="shared" si="967"/>
        <v>high value</v>
      </c>
      <c r="S8879" t="str">
        <f t="shared" si="968"/>
        <v>Low</v>
      </c>
      <c r="T8879" t="str">
        <f t="shared" si="969"/>
        <v>Jan</v>
      </c>
      <c r="U8879">
        <f t="shared" si="970"/>
        <v>2023</v>
      </c>
      <c r="V8879" t="str">
        <f t="shared" si="971"/>
        <v>10-15</v>
      </c>
      <c r="W8879" t="str">
        <f t="shared" si="972"/>
        <v>Slow</v>
      </c>
    </row>
    <row r="8880" spans="1:23" x14ac:dyDescent="0.3">
      <c r="A8880">
        <v>608879</v>
      </c>
      <c r="B8880">
        <v>97450</v>
      </c>
      <c r="C8880">
        <v>36</v>
      </c>
      <c r="D8880" t="s">
        <v>4</v>
      </c>
      <c r="E8880" t="s">
        <v>11</v>
      </c>
      <c r="F8880" t="s">
        <v>30</v>
      </c>
      <c r="G8880" t="s">
        <v>29</v>
      </c>
      <c r="H8880" s="1">
        <v>44697</v>
      </c>
      <c r="I8880" t="s">
        <v>34</v>
      </c>
      <c r="J8880">
        <v>54</v>
      </c>
      <c r="K8880">
        <v>3.2</v>
      </c>
      <c r="L8880">
        <v>701.98</v>
      </c>
      <c r="M8880">
        <v>57.54</v>
      </c>
      <c r="N8880" t="s">
        <v>48</v>
      </c>
      <c r="O8880">
        <v>4</v>
      </c>
      <c r="P8880" t="str" cm="1">
        <f t="array" ref="P8880">_xlfn.IFS(C8880&lt;25,"18-24", C8880&lt;=35,"25-35", C8880&lt;=50,"36-50",TRUE,"50+")</f>
        <v>36-50</v>
      </c>
      <c r="Q8880" t="str">
        <f t="shared" si="966"/>
        <v>new</v>
      </c>
      <c r="R8880" t="str">
        <f t="shared" si="967"/>
        <v>high value</v>
      </c>
      <c r="S8880" t="str">
        <f t="shared" si="968"/>
        <v>medium</v>
      </c>
      <c r="T8880" t="str">
        <f t="shared" si="969"/>
        <v>May</v>
      </c>
      <c r="U8880">
        <f t="shared" si="970"/>
        <v>2022</v>
      </c>
      <c r="V8880" t="str">
        <f t="shared" si="971"/>
        <v>0-5</v>
      </c>
      <c r="W8880" t="str">
        <f t="shared" si="972"/>
        <v>Slow</v>
      </c>
    </row>
    <row r="8881" spans="1:23" x14ac:dyDescent="0.3">
      <c r="A8881">
        <v>608880</v>
      </c>
      <c r="B8881">
        <v>95851</v>
      </c>
      <c r="C8881">
        <v>40</v>
      </c>
      <c r="D8881" t="s">
        <v>4</v>
      </c>
      <c r="E8881" t="s">
        <v>8</v>
      </c>
      <c r="F8881" t="s">
        <v>30</v>
      </c>
      <c r="G8881" t="s">
        <v>27</v>
      </c>
      <c r="H8881" s="1">
        <v>45565</v>
      </c>
      <c r="I8881" t="s">
        <v>33</v>
      </c>
      <c r="J8881">
        <v>43</v>
      </c>
      <c r="K8881">
        <v>1</v>
      </c>
      <c r="L8881">
        <v>163.43</v>
      </c>
      <c r="M8881">
        <v>77.19</v>
      </c>
      <c r="N8881" t="s">
        <v>50</v>
      </c>
      <c r="O8881">
        <v>5</v>
      </c>
      <c r="P8881" t="str" cm="1">
        <f t="array" ref="P8881">_xlfn.IFS(C8881&lt;25,"18-24", C8881&lt;=35,"25-35", C8881&lt;=50,"36-50",TRUE,"50+")</f>
        <v>36-50</v>
      </c>
      <c r="Q8881" t="str">
        <f t="shared" si="966"/>
        <v>new</v>
      </c>
      <c r="R8881" t="str">
        <f t="shared" si="967"/>
        <v>low</v>
      </c>
      <c r="S8881" t="str">
        <f t="shared" si="968"/>
        <v>High</v>
      </c>
      <c r="T8881" t="str">
        <f t="shared" si="969"/>
        <v>Sep</v>
      </c>
      <c r="U8881">
        <f t="shared" si="970"/>
        <v>2024</v>
      </c>
      <c r="V8881" t="str">
        <f t="shared" si="971"/>
        <v>0-5</v>
      </c>
      <c r="W8881" t="str">
        <f t="shared" si="972"/>
        <v>Medium</v>
      </c>
    </row>
    <row r="8882" spans="1:23" x14ac:dyDescent="0.3">
      <c r="A8882">
        <v>608881</v>
      </c>
      <c r="B8882">
        <v>20878</v>
      </c>
      <c r="C8882">
        <v>55</v>
      </c>
      <c r="D8882" t="s">
        <v>4</v>
      </c>
      <c r="E8882" t="s">
        <v>8</v>
      </c>
      <c r="F8882" t="s">
        <v>19</v>
      </c>
      <c r="G8882" t="s">
        <v>25</v>
      </c>
      <c r="H8882" s="1">
        <v>44849</v>
      </c>
      <c r="I8882" t="s">
        <v>34</v>
      </c>
      <c r="J8882">
        <v>85</v>
      </c>
      <c r="K8882">
        <v>11.8</v>
      </c>
      <c r="L8882">
        <v>931.49</v>
      </c>
      <c r="M8882">
        <v>100</v>
      </c>
      <c r="N8882" t="s">
        <v>50</v>
      </c>
      <c r="O8882">
        <v>1</v>
      </c>
      <c r="P8882" t="str" cm="1">
        <f t="array" ref="P8882">_xlfn.IFS(C8882&lt;25,"18-24", C8882&lt;=35,"25-35", C8882&lt;=50,"36-50",TRUE,"50+")</f>
        <v>50+</v>
      </c>
      <c r="Q8882" t="str">
        <f t="shared" si="966"/>
        <v>new</v>
      </c>
      <c r="R8882" t="str">
        <f t="shared" si="967"/>
        <v>high value</v>
      </c>
      <c r="S8882" t="str">
        <f t="shared" si="968"/>
        <v>Low</v>
      </c>
      <c r="T8882" t="str">
        <f t="shared" si="969"/>
        <v>Oct</v>
      </c>
      <c r="U8882">
        <f t="shared" si="970"/>
        <v>2022</v>
      </c>
      <c r="V8882" t="str">
        <f t="shared" si="971"/>
        <v>10-15</v>
      </c>
      <c r="W8882" t="str">
        <f t="shared" si="972"/>
        <v>Slow</v>
      </c>
    </row>
    <row r="8883" spans="1:23" x14ac:dyDescent="0.3">
      <c r="A8883">
        <v>608882</v>
      </c>
      <c r="B8883">
        <v>40125</v>
      </c>
      <c r="C8883">
        <v>63</v>
      </c>
      <c r="D8883" t="s">
        <v>7</v>
      </c>
      <c r="E8883" t="s">
        <v>11</v>
      </c>
      <c r="F8883" t="s">
        <v>30</v>
      </c>
      <c r="G8883" t="s">
        <v>29</v>
      </c>
      <c r="H8883" s="1">
        <v>45649</v>
      </c>
      <c r="I8883" t="s">
        <v>33</v>
      </c>
      <c r="J8883">
        <v>76</v>
      </c>
      <c r="K8883">
        <v>2.4</v>
      </c>
      <c r="L8883">
        <v>1123.02</v>
      </c>
      <c r="M8883">
        <v>68.39</v>
      </c>
      <c r="N8883" t="s">
        <v>47</v>
      </c>
      <c r="O8883">
        <v>2</v>
      </c>
      <c r="P8883" t="str" cm="1">
        <f t="array" ref="P8883">_xlfn.IFS(C8883&lt;25,"18-24", C8883&lt;=35,"25-35", C8883&lt;=50,"36-50",TRUE,"50+")</f>
        <v>50+</v>
      </c>
      <c r="Q8883" t="str">
        <f t="shared" si="966"/>
        <v>new</v>
      </c>
      <c r="R8883" t="str">
        <f t="shared" si="967"/>
        <v>high value</v>
      </c>
      <c r="S8883" t="str">
        <f t="shared" si="968"/>
        <v>Low</v>
      </c>
      <c r="T8883" t="str">
        <f t="shared" si="969"/>
        <v>Dec</v>
      </c>
      <c r="U8883">
        <f t="shared" si="970"/>
        <v>2024</v>
      </c>
      <c r="V8883" t="str">
        <f t="shared" si="971"/>
        <v>0-5</v>
      </c>
      <c r="W8883" t="str">
        <f t="shared" si="972"/>
        <v>Slow</v>
      </c>
    </row>
    <row r="8884" spans="1:23" x14ac:dyDescent="0.3">
      <c r="A8884">
        <v>608883</v>
      </c>
      <c r="B8884">
        <v>22227</v>
      </c>
      <c r="C8884">
        <v>51</v>
      </c>
      <c r="D8884" t="s">
        <v>4</v>
      </c>
      <c r="E8884" t="s">
        <v>13</v>
      </c>
      <c r="F8884" t="s">
        <v>28</v>
      </c>
      <c r="G8884" t="s">
        <v>27</v>
      </c>
      <c r="H8884" s="1">
        <v>45043</v>
      </c>
      <c r="I8884" t="s">
        <v>33</v>
      </c>
      <c r="J8884">
        <v>44</v>
      </c>
      <c r="K8884">
        <v>12.3</v>
      </c>
      <c r="L8884">
        <v>684.38</v>
      </c>
      <c r="M8884">
        <v>91.94</v>
      </c>
      <c r="N8884" t="s">
        <v>50</v>
      </c>
      <c r="O8884">
        <v>1</v>
      </c>
      <c r="P8884" t="str" cm="1">
        <f t="array" ref="P8884">_xlfn.IFS(C8884&lt;25,"18-24", C8884&lt;=35,"25-35", C8884&lt;=50,"36-50",TRUE,"50+")</f>
        <v>50+</v>
      </c>
      <c r="Q8884" t="str">
        <f t="shared" si="966"/>
        <v>new</v>
      </c>
      <c r="R8884" t="str">
        <f t="shared" si="967"/>
        <v>high value</v>
      </c>
      <c r="S8884" t="str">
        <f t="shared" si="968"/>
        <v>Low</v>
      </c>
      <c r="T8884" t="str">
        <f t="shared" si="969"/>
        <v>Apr</v>
      </c>
      <c r="U8884">
        <f t="shared" si="970"/>
        <v>2023</v>
      </c>
      <c r="V8884" t="str">
        <f t="shared" si="971"/>
        <v>10-15</v>
      </c>
      <c r="W8884" t="str">
        <f t="shared" si="972"/>
        <v>Medium</v>
      </c>
    </row>
    <row r="8885" spans="1:23" x14ac:dyDescent="0.3">
      <c r="A8885">
        <v>608884</v>
      </c>
      <c r="B8885">
        <v>59951</v>
      </c>
      <c r="C8885">
        <v>60</v>
      </c>
      <c r="D8885" t="s">
        <v>7</v>
      </c>
      <c r="E8885" t="s">
        <v>13</v>
      </c>
      <c r="F8885" t="s">
        <v>19</v>
      </c>
      <c r="G8885" t="s">
        <v>27</v>
      </c>
      <c r="H8885" s="1">
        <v>45259</v>
      </c>
      <c r="I8885" t="s">
        <v>33</v>
      </c>
      <c r="J8885">
        <v>24</v>
      </c>
      <c r="K8885">
        <v>2.2000000000000002</v>
      </c>
      <c r="L8885">
        <v>688.09</v>
      </c>
      <c r="M8885">
        <v>66.430000000000007</v>
      </c>
      <c r="N8885" t="s">
        <v>49</v>
      </c>
      <c r="O8885">
        <v>2</v>
      </c>
      <c r="P8885" t="str" cm="1">
        <f t="array" ref="P8885">_xlfn.IFS(C8885&lt;25,"18-24", C8885&lt;=35,"25-35", C8885&lt;=50,"36-50",TRUE,"50+")</f>
        <v>50+</v>
      </c>
      <c r="Q8885" t="str">
        <f t="shared" si="966"/>
        <v>new</v>
      </c>
      <c r="R8885" t="str">
        <f t="shared" si="967"/>
        <v>high value</v>
      </c>
      <c r="S8885" t="str">
        <f t="shared" si="968"/>
        <v>Low</v>
      </c>
      <c r="T8885" t="str">
        <f t="shared" si="969"/>
        <v>Nov</v>
      </c>
      <c r="U8885">
        <f t="shared" si="970"/>
        <v>2023</v>
      </c>
      <c r="V8885" t="str">
        <f t="shared" si="971"/>
        <v>0-5</v>
      </c>
      <c r="W8885" t="str">
        <f t="shared" si="972"/>
        <v>Fast</v>
      </c>
    </row>
    <row r="8886" spans="1:23" x14ac:dyDescent="0.3">
      <c r="A8886">
        <v>608885</v>
      </c>
      <c r="B8886">
        <v>53879</v>
      </c>
      <c r="C8886">
        <v>54</v>
      </c>
      <c r="D8886" t="s">
        <v>7</v>
      </c>
      <c r="E8886" t="s">
        <v>5</v>
      </c>
      <c r="F8886" t="s">
        <v>19</v>
      </c>
      <c r="G8886" t="s">
        <v>31</v>
      </c>
      <c r="H8886" s="1">
        <v>44913</v>
      </c>
      <c r="I8886" t="s">
        <v>33</v>
      </c>
      <c r="J8886">
        <v>80</v>
      </c>
      <c r="K8886">
        <v>7.8</v>
      </c>
      <c r="L8886">
        <v>258.63</v>
      </c>
      <c r="M8886">
        <v>29.9</v>
      </c>
      <c r="N8886" t="s">
        <v>47</v>
      </c>
      <c r="O8886">
        <v>3</v>
      </c>
      <c r="P8886" t="str" cm="1">
        <f t="array" ref="P8886">_xlfn.IFS(C8886&lt;25,"18-24", C8886&lt;=35,"25-35", C8886&lt;=50,"36-50",TRUE,"50+")</f>
        <v>50+</v>
      </c>
      <c r="Q8886" t="str">
        <f t="shared" si="966"/>
        <v>new</v>
      </c>
      <c r="R8886" t="str">
        <f t="shared" si="967"/>
        <v>medium</v>
      </c>
      <c r="S8886" t="str">
        <f t="shared" si="968"/>
        <v>medium</v>
      </c>
      <c r="T8886" t="str">
        <f t="shared" si="969"/>
        <v>Dec</v>
      </c>
      <c r="U8886">
        <f t="shared" si="970"/>
        <v>2022</v>
      </c>
      <c r="V8886" t="str">
        <f t="shared" si="971"/>
        <v>5-10</v>
      </c>
      <c r="W8886" t="str">
        <f t="shared" si="972"/>
        <v>Slow</v>
      </c>
    </row>
    <row r="8887" spans="1:23" x14ac:dyDescent="0.3">
      <c r="A8887">
        <v>608886</v>
      </c>
      <c r="B8887">
        <v>94286</v>
      </c>
      <c r="C8887">
        <v>35</v>
      </c>
      <c r="D8887" t="s">
        <v>7</v>
      </c>
      <c r="E8887" t="s">
        <v>13</v>
      </c>
      <c r="F8887" t="s">
        <v>19</v>
      </c>
      <c r="G8887" t="s">
        <v>29</v>
      </c>
      <c r="H8887" s="1">
        <v>44940</v>
      </c>
      <c r="I8887" t="s">
        <v>33</v>
      </c>
      <c r="J8887">
        <v>54</v>
      </c>
      <c r="K8887">
        <v>3.6</v>
      </c>
      <c r="L8887">
        <v>912.26</v>
      </c>
      <c r="M8887">
        <v>80.290000000000006</v>
      </c>
      <c r="N8887" t="s">
        <v>50</v>
      </c>
      <c r="O8887">
        <v>1</v>
      </c>
      <c r="P8887" t="str" cm="1">
        <f t="array" ref="P8887">_xlfn.IFS(C8887&lt;25,"18-24", C8887&lt;=35,"25-35", C8887&lt;=50,"36-50",TRUE,"50+")</f>
        <v>25-35</v>
      </c>
      <c r="Q8887" t="str">
        <f t="shared" si="966"/>
        <v>new</v>
      </c>
      <c r="R8887" t="str">
        <f t="shared" si="967"/>
        <v>high value</v>
      </c>
      <c r="S8887" t="str">
        <f t="shared" si="968"/>
        <v>Low</v>
      </c>
      <c r="T8887" t="str">
        <f t="shared" si="969"/>
        <v>Jan</v>
      </c>
      <c r="U8887">
        <f t="shared" si="970"/>
        <v>2023</v>
      </c>
      <c r="V8887" t="str">
        <f t="shared" si="971"/>
        <v>0-5</v>
      </c>
      <c r="W8887" t="str">
        <f t="shared" si="972"/>
        <v>Slow</v>
      </c>
    </row>
    <row r="8888" spans="1:23" x14ac:dyDescent="0.3">
      <c r="A8888">
        <v>608887</v>
      </c>
      <c r="B8888">
        <v>29353</v>
      </c>
      <c r="C8888">
        <v>60</v>
      </c>
      <c r="D8888" t="s">
        <v>7</v>
      </c>
      <c r="E8888" t="s">
        <v>8</v>
      </c>
      <c r="F8888" t="s">
        <v>32</v>
      </c>
      <c r="G8888" t="s">
        <v>29</v>
      </c>
      <c r="H8888" s="1">
        <v>44953</v>
      </c>
      <c r="I8888" t="s">
        <v>34</v>
      </c>
      <c r="J8888">
        <v>68</v>
      </c>
      <c r="K8888">
        <v>11.2</v>
      </c>
      <c r="L8888">
        <v>1203.08</v>
      </c>
      <c r="M8888">
        <v>50.95</v>
      </c>
      <c r="N8888" t="s">
        <v>49</v>
      </c>
      <c r="O8888">
        <v>3</v>
      </c>
      <c r="P8888" t="str" cm="1">
        <f t="array" ref="P8888">_xlfn.IFS(C8888&lt;25,"18-24", C8888&lt;=35,"25-35", C8888&lt;=50,"36-50",TRUE,"50+")</f>
        <v>50+</v>
      </c>
      <c r="Q8888" t="str">
        <f t="shared" si="966"/>
        <v>new</v>
      </c>
      <c r="R8888" t="str">
        <f t="shared" si="967"/>
        <v>high value</v>
      </c>
      <c r="S8888" t="str">
        <f t="shared" si="968"/>
        <v>medium</v>
      </c>
      <c r="T8888" t="str">
        <f t="shared" si="969"/>
        <v>Jan</v>
      </c>
      <c r="U8888">
        <f t="shared" si="970"/>
        <v>2023</v>
      </c>
      <c r="V8888" t="str">
        <f t="shared" si="971"/>
        <v>10-15</v>
      </c>
      <c r="W8888" t="str">
        <f t="shared" si="972"/>
        <v>Slow</v>
      </c>
    </row>
    <row r="8889" spans="1:23" x14ac:dyDescent="0.3">
      <c r="A8889">
        <v>608888</v>
      </c>
      <c r="B8889">
        <v>69579</v>
      </c>
      <c r="C8889">
        <v>51</v>
      </c>
      <c r="D8889" t="s">
        <v>7</v>
      </c>
      <c r="E8889" t="s">
        <v>8</v>
      </c>
      <c r="F8889" t="s">
        <v>24</v>
      </c>
      <c r="G8889" t="s">
        <v>27</v>
      </c>
      <c r="H8889" s="1">
        <v>45194</v>
      </c>
      <c r="I8889" t="s">
        <v>33</v>
      </c>
      <c r="J8889">
        <v>22</v>
      </c>
      <c r="K8889">
        <v>1.1000000000000001</v>
      </c>
      <c r="L8889">
        <v>1186.31</v>
      </c>
      <c r="M8889">
        <v>50.7</v>
      </c>
      <c r="N8889" t="s">
        <v>49</v>
      </c>
      <c r="O8889">
        <v>3</v>
      </c>
      <c r="P8889" t="str" cm="1">
        <f t="array" ref="P8889">_xlfn.IFS(C8889&lt;25,"18-24", C8889&lt;=35,"25-35", C8889&lt;=50,"36-50",TRUE,"50+")</f>
        <v>50+</v>
      </c>
      <c r="Q8889" t="str">
        <f t="shared" si="966"/>
        <v>new</v>
      </c>
      <c r="R8889" t="str">
        <f t="shared" si="967"/>
        <v>high value</v>
      </c>
      <c r="S8889" t="str">
        <f t="shared" si="968"/>
        <v>medium</v>
      </c>
      <c r="T8889" t="str">
        <f t="shared" si="969"/>
        <v>Sep</v>
      </c>
      <c r="U8889">
        <f t="shared" si="970"/>
        <v>2023</v>
      </c>
      <c r="V8889" t="str">
        <f t="shared" si="971"/>
        <v>0-5</v>
      </c>
      <c r="W8889" t="str">
        <f t="shared" si="972"/>
        <v>Fast</v>
      </c>
    </row>
    <row r="8890" spans="1:23" x14ac:dyDescent="0.3">
      <c r="A8890">
        <v>608889</v>
      </c>
      <c r="B8890">
        <v>49981</v>
      </c>
      <c r="C8890">
        <v>59</v>
      </c>
      <c r="D8890" t="s">
        <v>7</v>
      </c>
      <c r="E8890" t="s">
        <v>16</v>
      </c>
      <c r="F8890" t="s">
        <v>30</v>
      </c>
      <c r="G8890" t="s">
        <v>29</v>
      </c>
      <c r="H8890" s="1">
        <v>45066</v>
      </c>
      <c r="I8890" t="s">
        <v>34</v>
      </c>
      <c r="J8890">
        <v>22</v>
      </c>
      <c r="K8890">
        <v>2.2000000000000002</v>
      </c>
      <c r="L8890">
        <v>788.67</v>
      </c>
      <c r="M8890">
        <v>42.82</v>
      </c>
      <c r="N8890" t="s">
        <v>50</v>
      </c>
      <c r="O8890">
        <v>4</v>
      </c>
      <c r="P8890" t="str" cm="1">
        <f t="array" ref="P8890">_xlfn.IFS(C8890&lt;25,"18-24", C8890&lt;=35,"25-35", C8890&lt;=50,"36-50",TRUE,"50+")</f>
        <v>50+</v>
      </c>
      <c r="Q8890" t="str">
        <f t="shared" si="966"/>
        <v>new</v>
      </c>
      <c r="R8890" t="str">
        <f t="shared" si="967"/>
        <v>high value</v>
      </c>
      <c r="S8890" t="str">
        <f t="shared" si="968"/>
        <v>medium</v>
      </c>
      <c r="T8890" t="str">
        <f t="shared" si="969"/>
        <v>May</v>
      </c>
      <c r="U8890">
        <f t="shared" si="970"/>
        <v>2023</v>
      </c>
      <c r="V8890" t="str">
        <f t="shared" si="971"/>
        <v>0-5</v>
      </c>
      <c r="W8890" t="str">
        <f t="shared" si="972"/>
        <v>Fast</v>
      </c>
    </row>
    <row r="8891" spans="1:23" x14ac:dyDescent="0.3">
      <c r="A8891">
        <v>608890</v>
      </c>
      <c r="B8891">
        <v>83539</v>
      </c>
      <c r="C8891">
        <v>28</v>
      </c>
      <c r="D8891" t="s">
        <v>7</v>
      </c>
      <c r="E8891" t="s">
        <v>5</v>
      </c>
      <c r="F8891" t="s">
        <v>22</v>
      </c>
      <c r="G8891" t="s">
        <v>27</v>
      </c>
      <c r="H8891" s="1">
        <v>44760</v>
      </c>
      <c r="I8891" t="s">
        <v>33</v>
      </c>
      <c r="J8891">
        <v>38</v>
      </c>
      <c r="K8891">
        <v>1.9</v>
      </c>
      <c r="L8891">
        <v>213.66</v>
      </c>
      <c r="M8891">
        <v>98.75</v>
      </c>
      <c r="N8891" t="s">
        <v>47</v>
      </c>
      <c r="O8891">
        <v>4</v>
      </c>
      <c r="P8891" t="str" cm="1">
        <f t="array" ref="P8891">_xlfn.IFS(C8891&lt;25,"18-24", C8891&lt;=35,"25-35", C8891&lt;=50,"36-50",TRUE,"50+")</f>
        <v>25-35</v>
      </c>
      <c r="Q8891" t="str">
        <f t="shared" si="966"/>
        <v>new</v>
      </c>
      <c r="R8891" t="str">
        <f t="shared" si="967"/>
        <v>low</v>
      </c>
      <c r="S8891" t="str">
        <f t="shared" si="968"/>
        <v>medium</v>
      </c>
      <c r="T8891" t="str">
        <f t="shared" si="969"/>
        <v>Jul</v>
      </c>
      <c r="U8891">
        <f t="shared" si="970"/>
        <v>2022</v>
      </c>
      <c r="V8891" t="str">
        <f t="shared" si="971"/>
        <v>0-5</v>
      </c>
      <c r="W8891" t="str">
        <f t="shared" si="972"/>
        <v>Medium</v>
      </c>
    </row>
    <row r="8892" spans="1:23" x14ac:dyDescent="0.3">
      <c r="A8892">
        <v>608891</v>
      </c>
      <c r="B8892">
        <v>49702</v>
      </c>
      <c r="C8892">
        <v>24</v>
      </c>
      <c r="D8892" t="s">
        <v>4</v>
      </c>
      <c r="E8892" t="s">
        <v>8</v>
      </c>
      <c r="F8892" t="s">
        <v>28</v>
      </c>
      <c r="G8892" t="s">
        <v>23</v>
      </c>
      <c r="H8892" s="1">
        <v>45576</v>
      </c>
      <c r="I8892" t="s">
        <v>33</v>
      </c>
      <c r="J8892">
        <v>29</v>
      </c>
      <c r="K8892">
        <v>5.9</v>
      </c>
      <c r="L8892">
        <v>740.82</v>
      </c>
      <c r="M8892">
        <v>76.95</v>
      </c>
      <c r="N8892" t="s">
        <v>50</v>
      </c>
      <c r="O8892">
        <v>4</v>
      </c>
      <c r="P8892" t="str" cm="1">
        <f t="array" ref="P8892">_xlfn.IFS(C8892&lt;25,"18-24", C8892&lt;=35,"25-35", C8892&lt;=50,"36-50",TRUE,"50+")</f>
        <v>18-24</v>
      </c>
      <c r="Q8892" t="str">
        <f t="shared" si="966"/>
        <v>new</v>
      </c>
      <c r="R8892" t="str">
        <f t="shared" si="967"/>
        <v>high value</v>
      </c>
      <c r="S8892" t="str">
        <f t="shared" si="968"/>
        <v>medium</v>
      </c>
      <c r="T8892" t="str">
        <f t="shared" si="969"/>
        <v>Oct</v>
      </c>
      <c r="U8892">
        <f t="shared" si="970"/>
        <v>2024</v>
      </c>
      <c r="V8892" t="str">
        <f t="shared" si="971"/>
        <v>5-10</v>
      </c>
      <c r="W8892" t="str">
        <f t="shared" si="972"/>
        <v>Fast</v>
      </c>
    </row>
    <row r="8893" spans="1:23" x14ac:dyDescent="0.3">
      <c r="A8893">
        <v>608892</v>
      </c>
      <c r="B8893">
        <v>34175</v>
      </c>
      <c r="C8893">
        <v>60</v>
      </c>
      <c r="D8893" t="s">
        <v>4</v>
      </c>
      <c r="E8893" t="s">
        <v>8</v>
      </c>
      <c r="F8893" t="s">
        <v>26</v>
      </c>
      <c r="G8893" t="s">
        <v>29</v>
      </c>
      <c r="H8893" s="1">
        <v>44908</v>
      </c>
      <c r="I8893" t="s">
        <v>34</v>
      </c>
      <c r="J8893">
        <v>22</v>
      </c>
      <c r="K8893">
        <v>7.1</v>
      </c>
      <c r="L8893">
        <v>396.46</v>
      </c>
      <c r="M8893">
        <v>113.74</v>
      </c>
      <c r="N8893" t="s">
        <v>48</v>
      </c>
      <c r="O8893">
        <v>3</v>
      </c>
      <c r="P8893" t="str" cm="1">
        <f t="array" ref="P8893">_xlfn.IFS(C8893&lt;25,"18-24", C8893&lt;=35,"25-35", C8893&lt;=50,"36-50",TRUE,"50+")</f>
        <v>50+</v>
      </c>
      <c r="Q8893" t="str">
        <f t="shared" si="966"/>
        <v>repeat</v>
      </c>
      <c r="R8893" t="str">
        <f t="shared" si="967"/>
        <v>medium</v>
      </c>
      <c r="S8893" t="str">
        <f t="shared" si="968"/>
        <v>medium</v>
      </c>
      <c r="T8893" t="str">
        <f t="shared" si="969"/>
        <v>Dec</v>
      </c>
      <c r="U8893">
        <f t="shared" si="970"/>
        <v>2022</v>
      </c>
      <c r="V8893" t="str">
        <f t="shared" si="971"/>
        <v>5-10</v>
      </c>
      <c r="W8893" t="str">
        <f t="shared" si="972"/>
        <v>Fast</v>
      </c>
    </row>
    <row r="8894" spans="1:23" x14ac:dyDescent="0.3">
      <c r="A8894">
        <v>608893</v>
      </c>
      <c r="B8894">
        <v>34830</v>
      </c>
      <c r="C8894">
        <v>52</v>
      </c>
      <c r="D8894" t="s">
        <v>4</v>
      </c>
      <c r="E8894" t="s">
        <v>16</v>
      </c>
      <c r="F8894" t="s">
        <v>28</v>
      </c>
      <c r="G8894" t="s">
        <v>25</v>
      </c>
      <c r="H8894" s="1">
        <v>45648</v>
      </c>
      <c r="I8894" t="s">
        <v>34</v>
      </c>
      <c r="J8894">
        <v>56</v>
      </c>
      <c r="K8894">
        <v>13.6</v>
      </c>
      <c r="L8894">
        <v>952.31</v>
      </c>
      <c r="M8894">
        <v>106.84</v>
      </c>
      <c r="N8894" t="s">
        <v>49</v>
      </c>
      <c r="O8894">
        <v>4</v>
      </c>
      <c r="P8894" t="str" cm="1">
        <f t="array" ref="P8894">_xlfn.IFS(C8894&lt;25,"18-24", C8894&lt;=35,"25-35", C8894&lt;=50,"36-50",TRUE,"50+")</f>
        <v>50+</v>
      </c>
      <c r="Q8894" t="str">
        <f t="shared" si="966"/>
        <v>new</v>
      </c>
      <c r="R8894" t="str">
        <f t="shared" si="967"/>
        <v>high value</v>
      </c>
      <c r="S8894" t="str">
        <f t="shared" si="968"/>
        <v>medium</v>
      </c>
      <c r="T8894" t="str">
        <f t="shared" si="969"/>
        <v>Dec</v>
      </c>
      <c r="U8894">
        <f t="shared" si="970"/>
        <v>2024</v>
      </c>
      <c r="V8894" t="str">
        <f t="shared" si="971"/>
        <v>10-15</v>
      </c>
      <c r="W8894" t="str">
        <f t="shared" si="972"/>
        <v>Slow</v>
      </c>
    </row>
    <row r="8895" spans="1:23" x14ac:dyDescent="0.3">
      <c r="A8895">
        <v>608894</v>
      </c>
      <c r="B8895">
        <v>21294</v>
      </c>
      <c r="C8895">
        <v>30</v>
      </c>
      <c r="D8895" t="s">
        <v>4</v>
      </c>
      <c r="E8895" t="s">
        <v>16</v>
      </c>
      <c r="F8895" t="s">
        <v>19</v>
      </c>
      <c r="G8895" t="s">
        <v>31</v>
      </c>
      <c r="H8895" s="1">
        <v>44602</v>
      </c>
      <c r="I8895" t="s">
        <v>34</v>
      </c>
      <c r="J8895">
        <v>44</v>
      </c>
      <c r="K8895">
        <v>12.3</v>
      </c>
      <c r="L8895">
        <v>284.02999999999997</v>
      </c>
      <c r="M8895">
        <v>60.67</v>
      </c>
      <c r="N8895" t="s">
        <v>47</v>
      </c>
      <c r="O8895">
        <v>1</v>
      </c>
      <c r="P8895" t="str" cm="1">
        <f t="array" ref="P8895">_xlfn.IFS(C8895&lt;25,"18-24", C8895&lt;=35,"25-35", C8895&lt;=50,"36-50",TRUE,"50+")</f>
        <v>25-35</v>
      </c>
      <c r="Q8895" t="str">
        <f t="shared" si="966"/>
        <v>new</v>
      </c>
      <c r="R8895" t="str">
        <f t="shared" si="967"/>
        <v>medium</v>
      </c>
      <c r="S8895" t="str">
        <f t="shared" si="968"/>
        <v>Low</v>
      </c>
      <c r="T8895" t="str">
        <f t="shared" si="969"/>
        <v>Feb</v>
      </c>
      <c r="U8895">
        <f t="shared" si="970"/>
        <v>2022</v>
      </c>
      <c r="V8895" t="str">
        <f t="shared" si="971"/>
        <v>10-15</v>
      </c>
      <c r="W8895" t="str">
        <f t="shared" si="972"/>
        <v>Medium</v>
      </c>
    </row>
    <row r="8896" spans="1:23" x14ac:dyDescent="0.3">
      <c r="A8896">
        <v>608895</v>
      </c>
      <c r="B8896">
        <v>58058</v>
      </c>
      <c r="C8896">
        <v>35</v>
      </c>
      <c r="D8896" t="s">
        <v>7</v>
      </c>
      <c r="E8896" t="s">
        <v>16</v>
      </c>
      <c r="F8896" t="s">
        <v>22</v>
      </c>
      <c r="G8896" t="s">
        <v>23</v>
      </c>
      <c r="H8896" s="1">
        <v>44846</v>
      </c>
      <c r="I8896" t="s">
        <v>34</v>
      </c>
      <c r="J8896">
        <v>66</v>
      </c>
      <c r="K8896">
        <v>10.9</v>
      </c>
      <c r="L8896">
        <v>1176.21</v>
      </c>
      <c r="M8896">
        <v>54.39</v>
      </c>
      <c r="N8896" t="s">
        <v>50</v>
      </c>
      <c r="O8896">
        <v>1</v>
      </c>
      <c r="P8896" t="str" cm="1">
        <f t="array" ref="P8896">_xlfn.IFS(C8896&lt;25,"18-24", C8896&lt;=35,"25-35", C8896&lt;=50,"36-50",TRUE,"50+")</f>
        <v>25-35</v>
      </c>
      <c r="Q8896" t="str">
        <f t="shared" si="966"/>
        <v>new</v>
      </c>
      <c r="R8896" t="str">
        <f t="shared" si="967"/>
        <v>high value</v>
      </c>
      <c r="S8896" t="str">
        <f t="shared" si="968"/>
        <v>Low</v>
      </c>
      <c r="T8896" t="str">
        <f t="shared" si="969"/>
        <v>Oct</v>
      </c>
      <c r="U8896">
        <f t="shared" si="970"/>
        <v>2022</v>
      </c>
      <c r="V8896" t="str">
        <f t="shared" si="971"/>
        <v>10-15</v>
      </c>
      <c r="W8896" t="str">
        <f t="shared" si="972"/>
        <v>Slow</v>
      </c>
    </row>
    <row r="8897" spans="1:23" x14ac:dyDescent="0.3">
      <c r="A8897">
        <v>608896</v>
      </c>
      <c r="B8897">
        <v>69226</v>
      </c>
      <c r="C8897">
        <v>50</v>
      </c>
      <c r="D8897" t="s">
        <v>7</v>
      </c>
      <c r="E8897" t="s">
        <v>15</v>
      </c>
      <c r="F8897" t="s">
        <v>28</v>
      </c>
      <c r="G8897" t="s">
        <v>27</v>
      </c>
      <c r="H8897" s="1">
        <v>45034</v>
      </c>
      <c r="I8897" t="s">
        <v>33</v>
      </c>
      <c r="J8897">
        <v>31</v>
      </c>
      <c r="K8897">
        <v>6.7</v>
      </c>
      <c r="L8897">
        <v>656.63</v>
      </c>
      <c r="M8897">
        <v>77.150000000000006</v>
      </c>
      <c r="N8897" t="s">
        <v>48</v>
      </c>
      <c r="O8897">
        <v>2</v>
      </c>
      <c r="P8897" t="str" cm="1">
        <f t="array" ref="P8897">_xlfn.IFS(C8897&lt;25,"18-24", C8897&lt;=35,"25-35", C8897&lt;=50,"36-50",TRUE,"50+")</f>
        <v>36-50</v>
      </c>
      <c r="Q8897" t="str">
        <f t="shared" si="966"/>
        <v>new</v>
      </c>
      <c r="R8897" t="str">
        <f t="shared" si="967"/>
        <v>high value</v>
      </c>
      <c r="S8897" t="str">
        <f t="shared" si="968"/>
        <v>Low</v>
      </c>
      <c r="T8897" t="str">
        <f t="shared" si="969"/>
        <v>Apr</v>
      </c>
      <c r="U8897">
        <f t="shared" si="970"/>
        <v>2023</v>
      </c>
      <c r="V8897" t="str">
        <f t="shared" si="971"/>
        <v>5-10</v>
      </c>
      <c r="W8897" t="str">
        <f t="shared" si="972"/>
        <v>Medium</v>
      </c>
    </row>
    <row r="8898" spans="1:23" x14ac:dyDescent="0.3">
      <c r="A8898">
        <v>608897</v>
      </c>
      <c r="B8898">
        <v>21766</v>
      </c>
      <c r="C8898">
        <v>42</v>
      </c>
      <c r="D8898" t="s">
        <v>7</v>
      </c>
      <c r="E8898" t="s">
        <v>16</v>
      </c>
      <c r="F8898" t="s">
        <v>32</v>
      </c>
      <c r="G8898" t="s">
        <v>29</v>
      </c>
      <c r="H8898" s="1">
        <v>44956</v>
      </c>
      <c r="I8898" t="s">
        <v>34</v>
      </c>
      <c r="J8898">
        <v>23</v>
      </c>
      <c r="K8898">
        <v>1.5</v>
      </c>
      <c r="L8898">
        <v>315.36</v>
      </c>
      <c r="M8898">
        <v>51.2</v>
      </c>
      <c r="N8898" t="s">
        <v>48</v>
      </c>
      <c r="O8898">
        <v>4</v>
      </c>
      <c r="P8898" t="str" cm="1">
        <f t="array" ref="P8898">_xlfn.IFS(C8898&lt;25,"18-24", C8898&lt;=35,"25-35", C8898&lt;=50,"36-50",TRUE,"50+")</f>
        <v>36-50</v>
      </c>
      <c r="Q8898" t="str">
        <f t="shared" si="966"/>
        <v>new</v>
      </c>
      <c r="R8898" t="str">
        <f t="shared" si="967"/>
        <v>medium</v>
      </c>
      <c r="S8898" t="str">
        <f t="shared" si="968"/>
        <v>medium</v>
      </c>
      <c r="T8898" t="str">
        <f t="shared" si="969"/>
        <v>Jan</v>
      </c>
      <c r="U8898">
        <f t="shared" si="970"/>
        <v>2023</v>
      </c>
      <c r="V8898" t="str">
        <f t="shared" si="971"/>
        <v>0-5</v>
      </c>
      <c r="W8898" t="str">
        <f t="shared" si="972"/>
        <v>Fast</v>
      </c>
    </row>
    <row r="8899" spans="1:23" x14ac:dyDescent="0.3">
      <c r="A8899">
        <v>608898</v>
      </c>
      <c r="B8899">
        <v>34580</v>
      </c>
      <c r="C8899">
        <v>54</v>
      </c>
      <c r="D8899" t="s">
        <v>7</v>
      </c>
      <c r="E8899" t="s">
        <v>13</v>
      </c>
      <c r="F8899" t="s">
        <v>24</v>
      </c>
      <c r="G8899" t="s">
        <v>27</v>
      </c>
      <c r="H8899" s="1">
        <v>44655</v>
      </c>
      <c r="I8899" t="s">
        <v>33</v>
      </c>
      <c r="J8899">
        <v>86</v>
      </c>
      <c r="K8899">
        <v>9.6</v>
      </c>
      <c r="L8899">
        <v>510.02</v>
      </c>
      <c r="M8899">
        <v>63.58</v>
      </c>
      <c r="N8899" t="s">
        <v>50</v>
      </c>
      <c r="O8899">
        <v>5</v>
      </c>
      <c r="P8899" t="str" cm="1">
        <f t="array" ref="P8899">_xlfn.IFS(C8899&lt;25,"18-24", C8899&lt;=35,"25-35", C8899&lt;=50,"36-50",TRUE,"50+")</f>
        <v>50+</v>
      </c>
      <c r="Q8899" t="str">
        <f t="shared" ref="Q8899:Q8962" si="973">IF(COUNTIF($B:$B,B8899)&gt;1,"repeat","new")</f>
        <v>new</v>
      </c>
      <c r="R8899" t="str">
        <f t="shared" ref="R8899:R8962" si="974">IF(L8899&gt;500,"high value",IF( L8899&gt;250,"medium","low"))</f>
        <v>high value</v>
      </c>
      <c r="S8899" t="str">
        <f t="shared" ref="S8899:S8962" si="975">IF(O8899&lt;=2,"Low",IF(O8899&lt;=4,"medium","High"))</f>
        <v>High</v>
      </c>
      <c r="T8899" t="str">
        <f t="shared" ref="T8899:T8962" si="976">TEXT(H8899,"MMM")</f>
        <v>Apr</v>
      </c>
      <c r="U8899">
        <f t="shared" ref="U8899:U8962" si="977">YEAR(H8899)</f>
        <v>2022</v>
      </c>
      <c r="V8899" t="str">
        <f t="shared" ref="V8899:V8962" si="978">IF(K8899&lt;=5,"0-5",IF(K8899&lt;=10,"5-10",IF(K8899&lt;=15,"10-15","15+")))</f>
        <v>5-10</v>
      </c>
      <c r="W8899" t="str">
        <f t="shared" ref="W8899:W8962" si="979">IF(J8899&lt;=30,"Fast",IF(J8899&lt;=45,"Medium","Slow"))</f>
        <v>Slow</v>
      </c>
    </row>
    <row r="8900" spans="1:23" x14ac:dyDescent="0.3">
      <c r="A8900">
        <v>608899</v>
      </c>
      <c r="B8900">
        <v>36055</v>
      </c>
      <c r="C8900">
        <v>27</v>
      </c>
      <c r="D8900" t="s">
        <v>4</v>
      </c>
      <c r="E8900" t="s">
        <v>13</v>
      </c>
      <c r="F8900" t="s">
        <v>18</v>
      </c>
      <c r="G8900" t="s">
        <v>31</v>
      </c>
      <c r="H8900" s="1">
        <v>45605</v>
      </c>
      <c r="I8900" t="s">
        <v>34</v>
      </c>
      <c r="J8900">
        <v>63</v>
      </c>
      <c r="K8900">
        <v>3.2</v>
      </c>
      <c r="L8900">
        <v>843.18</v>
      </c>
      <c r="M8900">
        <v>112.31</v>
      </c>
      <c r="N8900" t="s">
        <v>50</v>
      </c>
      <c r="O8900">
        <v>5</v>
      </c>
      <c r="P8900" t="str" cm="1">
        <f t="array" ref="P8900">_xlfn.IFS(C8900&lt;25,"18-24", C8900&lt;=35,"25-35", C8900&lt;=50,"36-50",TRUE,"50+")</f>
        <v>25-35</v>
      </c>
      <c r="Q8900" t="str">
        <f t="shared" si="973"/>
        <v>repeat</v>
      </c>
      <c r="R8900" t="str">
        <f t="shared" si="974"/>
        <v>high value</v>
      </c>
      <c r="S8900" t="str">
        <f t="shared" si="975"/>
        <v>High</v>
      </c>
      <c r="T8900" t="str">
        <f t="shared" si="976"/>
        <v>Nov</v>
      </c>
      <c r="U8900">
        <f t="shared" si="977"/>
        <v>2024</v>
      </c>
      <c r="V8900" t="str">
        <f t="shared" si="978"/>
        <v>0-5</v>
      </c>
      <c r="W8900" t="str">
        <f t="shared" si="979"/>
        <v>Slow</v>
      </c>
    </row>
    <row r="8901" spans="1:23" x14ac:dyDescent="0.3">
      <c r="A8901">
        <v>608900</v>
      </c>
      <c r="B8901">
        <v>40104</v>
      </c>
      <c r="C8901">
        <v>53</v>
      </c>
      <c r="D8901" t="s">
        <v>4</v>
      </c>
      <c r="E8901" t="s">
        <v>15</v>
      </c>
      <c r="F8901" t="s">
        <v>24</v>
      </c>
      <c r="G8901" t="s">
        <v>29</v>
      </c>
      <c r="H8901" s="1">
        <v>44710</v>
      </c>
      <c r="I8901" t="s">
        <v>34</v>
      </c>
      <c r="J8901">
        <v>67</v>
      </c>
      <c r="K8901">
        <v>4.8</v>
      </c>
      <c r="L8901">
        <v>933.28</v>
      </c>
      <c r="M8901">
        <v>59.35</v>
      </c>
      <c r="N8901" t="s">
        <v>48</v>
      </c>
      <c r="O8901">
        <v>2</v>
      </c>
      <c r="P8901" t="str" cm="1">
        <f t="array" ref="P8901">_xlfn.IFS(C8901&lt;25,"18-24", C8901&lt;=35,"25-35", C8901&lt;=50,"36-50",TRUE,"50+")</f>
        <v>50+</v>
      </c>
      <c r="Q8901" t="str">
        <f t="shared" si="973"/>
        <v>repeat</v>
      </c>
      <c r="R8901" t="str">
        <f t="shared" si="974"/>
        <v>high value</v>
      </c>
      <c r="S8901" t="str">
        <f t="shared" si="975"/>
        <v>Low</v>
      </c>
      <c r="T8901" t="str">
        <f t="shared" si="976"/>
        <v>May</v>
      </c>
      <c r="U8901">
        <f t="shared" si="977"/>
        <v>2022</v>
      </c>
      <c r="V8901" t="str">
        <f t="shared" si="978"/>
        <v>0-5</v>
      </c>
      <c r="W8901" t="str">
        <f t="shared" si="979"/>
        <v>Slow</v>
      </c>
    </row>
    <row r="8902" spans="1:23" x14ac:dyDescent="0.3">
      <c r="A8902">
        <v>608901</v>
      </c>
      <c r="B8902">
        <v>35078</v>
      </c>
      <c r="C8902">
        <v>42</v>
      </c>
      <c r="D8902" t="s">
        <v>4</v>
      </c>
      <c r="E8902" t="s">
        <v>5</v>
      </c>
      <c r="F8902" t="s">
        <v>26</v>
      </c>
      <c r="G8902" t="s">
        <v>31</v>
      </c>
      <c r="H8902" s="1">
        <v>44572</v>
      </c>
      <c r="I8902" t="s">
        <v>34</v>
      </c>
      <c r="J8902">
        <v>80</v>
      </c>
      <c r="K8902">
        <v>2.4</v>
      </c>
      <c r="L8902">
        <v>1243.19</v>
      </c>
      <c r="M8902">
        <v>93.78</v>
      </c>
      <c r="N8902" t="s">
        <v>50</v>
      </c>
      <c r="O8902">
        <v>5</v>
      </c>
      <c r="P8902" t="str" cm="1">
        <f t="array" ref="P8902">_xlfn.IFS(C8902&lt;25,"18-24", C8902&lt;=35,"25-35", C8902&lt;=50,"36-50",TRUE,"50+")</f>
        <v>36-50</v>
      </c>
      <c r="Q8902" t="str">
        <f t="shared" si="973"/>
        <v>new</v>
      </c>
      <c r="R8902" t="str">
        <f t="shared" si="974"/>
        <v>high value</v>
      </c>
      <c r="S8902" t="str">
        <f t="shared" si="975"/>
        <v>High</v>
      </c>
      <c r="T8902" t="str">
        <f t="shared" si="976"/>
        <v>Jan</v>
      </c>
      <c r="U8902">
        <f t="shared" si="977"/>
        <v>2022</v>
      </c>
      <c r="V8902" t="str">
        <f t="shared" si="978"/>
        <v>0-5</v>
      </c>
      <c r="W8902" t="str">
        <f t="shared" si="979"/>
        <v>Slow</v>
      </c>
    </row>
    <row r="8903" spans="1:23" x14ac:dyDescent="0.3">
      <c r="A8903">
        <v>608902</v>
      </c>
      <c r="B8903">
        <v>20787</v>
      </c>
      <c r="C8903">
        <v>56</v>
      </c>
      <c r="D8903" t="s">
        <v>4</v>
      </c>
      <c r="E8903" t="s">
        <v>13</v>
      </c>
      <c r="F8903" t="s">
        <v>26</v>
      </c>
      <c r="G8903" t="s">
        <v>25</v>
      </c>
      <c r="H8903" s="1">
        <v>45216</v>
      </c>
      <c r="I8903" t="s">
        <v>34</v>
      </c>
      <c r="J8903">
        <v>29</v>
      </c>
      <c r="K8903">
        <v>12.3</v>
      </c>
      <c r="L8903">
        <v>265.99</v>
      </c>
      <c r="M8903">
        <v>47.1</v>
      </c>
      <c r="N8903" t="s">
        <v>49</v>
      </c>
      <c r="O8903">
        <v>2</v>
      </c>
      <c r="P8903" t="str" cm="1">
        <f t="array" ref="P8903">_xlfn.IFS(C8903&lt;25,"18-24", C8903&lt;=35,"25-35", C8903&lt;=50,"36-50",TRUE,"50+")</f>
        <v>50+</v>
      </c>
      <c r="Q8903" t="str">
        <f t="shared" si="973"/>
        <v>new</v>
      </c>
      <c r="R8903" t="str">
        <f t="shared" si="974"/>
        <v>medium</v>
      </c>
      <c r="S8903" t="str">
        <f t="shared" si="975"/>
        <v>Low</v>
      </c>
      <c r="T8903" t="str">
        <f t="shared" si="976"/>
        <v>Oct</v>
      </c>
      <c r="U8903">
        <f t="shared" si="977"/>
        <v>2023</v>
      </c>
      <c r="V8903" t="str">
        <f t="shared" si="978"/>
        <v>10-15</v>
      </c>
      <c r="W8903" t="str">
        <f t="shared" si="979"/>
        <v>Fast</v>
      </c>
    </row>
    <row r="8904" spans="1:23" x14ac:dyDescent="0.3">
      <c r="A8904">
        <v>608903</v>
      </c>
      <c r="B8904">
        <v>60709</v>
      </c>
      <c r="C8904">
        <v>32</v>
      </c>
      <c r="D8904" t="s">
        <v>4</v>
      </c>
      <c r="E8904" t="s">
        <v>11</v>
      </c>
      <c r="F8904" t="s">
        <v>30</v>
      </c>
      <c r="G8904" t="s">
        <v>27</v>
      </c>
      <c r="H8904" s="1">
        <v>44994</v>
      </c>
      <c r="I8904" t="s">
        <v>33</v>
      </c>
      <c r="J8904">
        <v>32</v>
      </c>
      <c r="K8904">
        <v>13.2</v>
      </c>
      <c r="L8904">
        <v>557.29</v>
      </c>
      <c r="M8904">
        <v>86.66</v>
      </c>
      <c r="N8904" t="s">
        <v>49</v>
      </c>
      <c r="O8904">
        <v>4</v>
      </c>
      <c r="P8904" t="str" cm="1">
        <f t="array" ref="P8904">_xlfn.IFS(C8904&lt;25,"18-24", C8904&lt;=35,"25-35", C8904&lt;=50,"36-50",TRUE,"50+")</f>
        <v>25-35</v>
      </c>
      <c r="Q8904" t="str">
        <f t="shared" si="973"/>
        <v>new</v>
      </c>
      <c r="R8904" t="str">
        <f t="shared" si="974"/>
        <v>high value</v>
      </c>
      <c r="S8904" t="str">
        <f t="shared" si="975"/>
        <v>medium</v>
      </c>
      <c r="T8904" t="str">
        <f t="shared" si="976"/>
        <v>Mar</v>
      </c>
      <c r="U8904">
        <f t="shared" si="977"/>
        <v>2023</v>
      </c>
      <c r="V8904" t="str">
        <f t="shared" si="978"/>
        <v>10-15</v>
      </c>
      <c r="W8904" t="str">
        <f t="shared" si="979"/>
        <v>Medium</v>
      </c>
    </row>
    <row r="8905" spans="1:23" x14ac:dyDescent="0.3">
      <c r="A8905">
        <v>608904</v>
      </c>
      <c r="B8905">
        <v>50378</v>
      </c>
      <c r="C8905">
        <v>21</v>
      </c>
      <c r="D8905" t="s">
        <v>7</v>
      </c>
      <c r="E8905" t="s">
        <v>11</v>
      </c>
      <c r="F8905" t="s">
        <v>24</v>
      </c>
      <c r="G8905" t="s">
        <v>21</v>
      </c>
      <c r="H8905" s="1">
        <v>45082</v>
      </c>
      <c r="I8905" t="s">
        <v>34</v>
      </c>
      <c r="J8905">
        <v>65</v>
      </c>
      <c r="K8905">
        <v>8.8000000000000007</v>
      </c>
      <c r="L8905">
        <v>675.43</v>
      </c>
      <c r="M8905">
        <v>105.58</v>
      </c>
      <c r="N8905" t="s">
        <v>49</v>
      </c>
      <c r="O8905">
        <v>2</v>
      </c>
      <c r="P8905" t="str" cm="1">
        <f t="array" ref="P8905">_xlfn.IFS(C8905&lt;25,"18-24", C8905&lt;=35,"25-35", C8905&lt;=50,"36-50",TRUE,"50+")</f>
        <v>18-24</v>
      </c>
      <c r="Q8905" t="str">
        <f t="shared" si="973"/>
        <v>new</v>
      </c>
      <c r="R8905" t="str">
        <f t="shared" si="974"/>
        <v>high value</v>
      </c>
      <c r="S8905" t="str">
        <f t="shared" si="975"/>
        <v>Low</v>
      </c>
      <c r="T8905" t="str">
        <f t="shared" si="976"/>
        <v>Jun</v>
      </c>
      <c r="U8905">
        <f t="shared" si="977"/>
        <v>2023</v>
      </c>
      <c r="V8905" t="str">
        <f t="shared" si="978"/>
        <v>5-10</v>
      </c>
      <c r="W8905" t="str">
        <f t="shared" si="979"/>
        <v>Slow</v>
      </c>
    </row>
    <row r="8906" spans="1:23" x14ac:dyDescent="0.3">
      <c r="A8906">
        <v>608905</v>
      </c>
      <c r="B8906">
        <v>54978</v>
      </c>
      <c r="C8906">
        <v>50</v>
      </c>
      <c r="D8906" t="s">
        <v>4</v>
      </c>
      <c r="E8906" t="s">
        <v>15</v>
      </c>
      <c r="F8906" t="s">
        <v>22</v>
      </c>
      <c r="G8906" t="s">
        <v>23</v>
      </c>
      <c r="H8906" s="1">
        <v>44833</v>
      </c>
      <c r="I8906" t="s">
        <v>34</v>
      </c>
      <c r="J8906">
        <v>72</v>
      </c>
      <c r="K8906">
        <v>14.3</v>
      </c>
      <c r="L8906">
        <v>1446.14</v>
      </c>
      <c r="M8906">
        <v>42.39</v>
      </c>
      <c r="N8906" t="s">
        <v>50</v>
      </c>
      <c r="O8906">
        <v>2</v>
      </c>
      <c r="P8906" t="str" cm="1">
        <f t="array" ref="P8906">_xlfn.IFS(C8906&lt;25,"18-24", C8906&lt;=35,"25-35", C8906&lt;=50,"36-50",TRUE,"50+")</f>
        <v>36-50</v>
      </c>
      <c r="Q8906" t="str">
        <f t="shared" si="973"/>
        <v>new</v>
      </c>
      <c r="R8906" t="str">
        <f t="shared" si="974"/>
        <v>high value</v>
      </c>
      <c r="S8906" t="str">
        <f t="shared" si="975"/>
        <v>Low</v>
      </c>
      <c r="T8906" t="str">
        <f t="shared" si="976"/>
        <v>Sep</v>
      </c>
      <c r="U8906">
        <f t="shared" si="977"/>
        <v>2022</v>
      </c>
      <c r="V8906" t="str">
        <f t="shared" si="978"/>
        <v>10-15</v>
      </c>
      <c r="W8906" t="str">
        <f t="shared" si="979"/>
        <v>Slow</v>
      </c>
    </row>
    <row r="8907" spans="1:23" x14ac:dyDescent="0.3">
      <c r="A8907">
        <v>608906</v>
      </c>
      <c r="B8907">
        <v>10248</v>
      </c>
      <c r="C8907">
        <v>61</v>
      </c>
      <c r="D8907" t="s">
        <v>4</v>
      </c>
      <c r="E8907" t="s">
        <v>16</v>
      </c>
      <c r="F8907" t="s">
        <v>18</v>
      </c>
      <c r="G8907" t="s">
        <v>25</v>
      </c>
      <c r="H8907" s="1">
        <v>45230</v>
      </c>
      <c r="I8907" t="s">
        <v>34</v>
      </c>
      <c r="J8907">
        <v>47</v>
      </c>
      <c r="K8907">
        <v>12.3</v>
      </c>
      <c r="L8907">
        <v>853.19</v>
      </c>
      <c r="M8907">
        <v>108.59</v>
      </c>
      <c r="N8907" t="s">
        <v>47</v>
      </c>
      <c r="O8907">
        <v>2</v>
      </c>
      <c r="P8907" t="str" cm="1">
        <f t="array" ref="P8907">_xlfn.IFS(C8907&lt;25,"18-24", C8907&lt;=35,"25-35", C8907&lt;=50,"36-50",TRUE,"50+")</f>
        <v>50+</v>
      </c>
      <c r="Q8907" t="str">
        <f t="shared" si="973"/>
        <v>new</v>
      </c>
      <c r="R8907" t="str">
        <f t="shared" si="974"/>
        <v>high value</v>
      </c>
      <c r="S8907" t="str">
        <f t="shared" si="975"/>
        <v>Low</v>
      </c>
      <c r="T8907" t="str">
        <f t="shared" si="976"/>
        <v>Oct</v>
      </c>
      <c r="U8907">
        <f t="shared" si="977"/>
        <v>2023</v>
      </c>
      <c r="V8907" t="str">
        <f t="shared" si="978"/>
        <v>10-15</v>
      </c>
      <c r="W8907" t="str">
        <f t="shared" si="979"/>
        <v>Slow</v>
      </c>
    </row>
    <row r="8908" spans="1:23" x14ac:dyDescent="0.3">
      <c r="A8908">
        <v>608907</v>
      </c>
      <c r="B8908">
        <v>74458</v>
      </c>
      <c r="C8908">
        <v>25</v>
      </c>
      <c r="D8908" t="s">
        <v>4</v>
      </c>
      <c r="E8908" t="s">
        <v>5</v>
      </c>
      <c r="F8908" t="s">
        <v>24</v>
      </c>
      <c r="G8908" t="s">
        <v>29</v>
      </c>
      <c r="H8908" s="1">
        <v>45635</v>
      </c>
      <c r="I8908" t="s">
        <v>34</v>
      </c>
      <c r="J8908">
        <v>72</v>
      </c>
      <c r="K8908">
        <v>10.1</v>
      </c>
      <c r="L8908">
        <v>702.37</v>
      </c>
      <c r="M8908">
        <v>36.04</v>
      </c>
      <c r="N8908" t="s">
        <v>49</v>
      </c>
      <c r="O8908">
        <v>5</v>
      </c>
      <c r="P8908" t="str" cm="1">
        <f t="array" ref="P8908">_xlfn.IFS(C8908&lt;25,"18-24", C8908&lt;=35,"25-35", C8908&lt;=50,"36-50",TRUE,"50+")</f>
        <v>25-35</v>
      </c>
      <c r="Q8908" t="str">
        <f t="shared" si="973"/>
        <v>new</v>
      </c>
      <c r="R8908" t="str">
        <f t="shared" si="974"/>
        <v>high value</v>
      </c>
      <c r="S8908" t="str">
        <f t="shared" si="975"/>
        <v>High</v>
      </c>
      <c r="T8908" t="str">
        <f t="shared" si="976"/>
        <v>Dec</v>
      </c>
      <c r="U8908">
        <f t="shared" si="977"/>
        <v>2024</v>
      </c>
      <c r="V8908" t="str">
        <f t="shared" si="978"/>
        <v>10-15</v>
      </c>
      <c r="W8908" t="str">
        <f t="shared" si="979"/>
        <v>Slow</v>
      </c>
    </row>
    <row r="8909" spans="1:23" x14ac:dyDescent="0.3">
      <c r="A8909">
        <v>608908</v>
      </c>
      <c r="B8909">
        <v>42981</v>
      </c>
      <c r="C8909">
        <v>37</v>
      </c>
      <c r="D8909" t="s">
        <v>7</v>
      </c>
      <c r="E8909" t="s">
        <v>11</v>
      </c>
      <c r="F8909" t="s">
        <v>30</v>
      </c>
      <c r="G8909" t="s">
        <v>25</v>
      </c>
      <c r="H8909" s="1">
        <v>45610</v>
      </c>
      <c r="I8909" t="s">
        <v>34</v>
      </c>
      <c r="J8909">
        <v>33</v>
      </c>
      <c r="K8909">
        <v>4</v>
      </c>
      <c r="L8909">
        <v>1448.49</v>
      </c>
      <c r="M8909">
        <v>98.21</v>
      </c>
      <c r="N8909" t="s">
        <v>48</v>
      </c>
      <c r="O8909">
        <v>4</v>
      </c>
      <c r="P8909" t="str" cm="1">
        <f t="array" ref="P8909">_xlfn.IFS(C8909&lt;25,"18-24", C8909&lt;=35,"25-35", C8909&lt;=50,"36-50",TRUE,"50+")</f>
        <v>36-50</v>
      </c>
      <c r="Q8909" t="str">
        <f t="shared" si="973"/>
        <v>new</v>
      </c>
      <c r="R8909" t="str">
        <f t="shared" si="974"/>
        <v>high value</v>
      </c>
      <c r="S8909" t="str">
        <f t="shared" si="975"/>
        <v>medium</v>
      </c>
      <c r="T8909" t="str">
        <f t="shared" si="976"/>
        <v>Nov</v>
      </c>
      <c r="U8909">
        <f t="shared" si="977"/>
        <v>2024</v>
      </c>
      <c r="V8909" t="str">
        <f t="shared" si="978"/>
        <v>0-5</v>
      </c>
      <c r="W8909" t="str">
        <f t="shared" si="979"/>
        <v>Medium</v>
      </c>
    </row>
    <row r="8910" spans="1:23" x14ac:dyDescent="0.3">
      <c r="A8910">
        <v>608909</v>
      </c>
      <c r="B8910">
        <v>80430</v>
      </c>
      <c r="C8910">
        <v>46</v>
      </c>
      <c r="D8910" t="s">
        <v>7</v>
      </c>
      <c r="E8910" t="s">
        <v>13</v>
      </c>
      <c r="F8910" t="s">
        <v>24</v>
      </c>
      <c r="G8910" t="s">
        <v>29</v>
      </c>
      <c r="H8910" s="1">
        <v>45394</v>
      </c>
      <c r="I8910" t="s">
        <v>34</v>
      </c>
      <c r="J8910">
        <v>32</v>
      </c>
      <c r="K8910">
        <v>10.5</v>
      </c>
      <c r="L8910">
        <v>1271.79</v>
      </c>
      <c r="M8910">
        <v>33.57</v>
      </c>
      <c r="N8910" t="s">
        <v>49</v>
      </c>
      <c r="O8910">
        <v>5</v>
      </c>
      <c r="P8910" t="str" cm="1">
        <f t="array" ref="P8910">_xlfn.IFS(C8910&lt;25,"18-24", C8910&lt;=35,"25-35", C8910&lt;=50,"36-50",TRUE,"50+")</f>
        <v>36-50</v>
      </c>
      <c r="Q8910" t="str">
        <f t="shared" si="973"/>
        <v>new</v>
      </c>
      <c r="R8910" t="str">
        <f t="shared" si="974"/>
        <v>high value</v>
      </c>
      <c r="S8910" t="str">
        <f t="shared" si="975"/>
        <v>High</v>
      </c>
      <c r="T8910" t="str">
        <f t="shared" si="976"/>
        <v>Apr</v>
      </c>
      <c r="U8910">
        <f t="shared" si="977"/>
        <v>2024</v>
      </c>
      <c r="V8910" t="str">
        <f t="shared" si="978"/>
        <v>10-15</v>
      </c>
      <c r="W8910" t="str">
        <f t="shared" si="979"/>
        <v>Medium</v>
      </c>
    </row>
    <row r="8911" spans="1:23" x14ac:dyDescent="0.3">
      <c r="A8911">
        <v>608910</v>
      </c>
      <c r="B8911">
        <v>21733</v>
      </c>
      <c r="C8911">
        <v>52</v>
      </c>
      <c r="D8911" t="s">
        <v>7</v>
      </c>
      <c r="E8911" t="s">
        <v>16</v>
      </c>
      <c r="F8911" t="s">
        <v>26</v>
      </c>
      <c r="G8911" t="s">
        <v>27</v>
      </c>
      <c r="H8911" s="1">
        <v>45535</v>
      </c>
      <c r="I8911" t="s">
        <v>34</v>
      </c>
      <c r="J8911">
        <v>82</v>
      </c>
      <c r="K8911">
        <v>5.5</v>
      </c>
      <c r="L8911">
        <v>342.34</v>
      </c>
      <c r="M8911">
        <v>29.61</v>
      </c>
      <c r="N8911" t="s">
        <v>50</v>
      </c>
      <c r="O8911">
        <v>1</v>
      </c>
      <c r="P8911" t="str" cm="1">
        <f t="array" ref="P8911">_xlfn.IFS(C8911&lt;25,"18-24", C8911&lt;=35,"25-35", C8911&lt;=50,"36-50",TRUE,"50+")</f>
        <v>50+</v>
      </c>
      <c r="Q8911" t="str">
        <f t="shared" si="973"/>
        <v>new</v>
      </c>
      <c r="R8911" t="str">
        <f t="shared" si="974"/>
        <v>medium</v>
      </c>
      <c r="S8911" t="str">
        <f t="shared" si="975"/>
        <v>Low</v>
      </c>
      <c r="T8911" t="str">
        <f t="shared" si="976"/>
        <v>Aug</v>
      </c>
      <c r="U8911">
        <f t="shared" si="977"/>
        <v>2024</v>
      </c>
      <c r="V8911" t="str">
        <f t="shared" si="978"/>
        <v>5-10</v>
      </c>
      <c r="W8911" t="str">
        <f t="shared" si="979"/>
        <v>Slow</v>
      </c>
    </row>
    <row r="8912" spans="1:23" x14ac:dyDescent="0.3">
      <c r="A8912">
        <v>608911</v>
      </c>
      <c r="B8912">
        <v>75969</v>
      </c>
      <c r="C8912">
        <v>54</v>
      </c>
      <c r="D8912" t="s">
        <v>4</v>
      </c>
      <c r="E8912" t="s">
        <v>11</v>
      </c>
      <c r="F8912" t="s">
        <v>24</v>
      </c>
      <c r="G8912" t="s">
        <v>31</v>
      </c>
      <c r="H8912" s="1">
        <v>45170</v>
      </c>
      <c r="I8912" t="s">
        <v>34</v>
      </c>
      <c r="J8912">
        <v>41</v>
      </c>
      <c r="K8912">
        <v>13.8</v>
      </c>
      <c r="L8912">
        <v>547.36</v>
      </c>
      <c r="M8912">
        <v>109.6</v>
      </c>
      <c r="N8912" t="s">
        <v>49</v>
      </c>
      <c r="O8912">
        <v>5</v>
      </c>
      <c r="P8912" t="str" cm="1">
        <f t="array" ref="P8912">_xlfn.IFS(C8912&lt;25,"18-24", C8912&lt;=35,"25-35", C8912&lt;=50,"36-50",TRUE,"50+")</f>
        <v>50+</v>
      </c>
      <c r="Q8912" t="str">
        <f t="shared" si="973"/>
        <v>new</v>
      </c>
      <c r="R8912" t="str">
        <f t="shared" si="974"/>
        <v>high value</v>
      </c>
      <c r="S8912" t="str">
        <f t="shared" si="975"/>
        <v>High</v>
      </c>
      <c r="T8912" t="str">
        <f t="shared" si="976"/>
        <v>Sep</v>
      </c>
      <c r="U8912">
        <f t="shared" si="977"/>
        <v>2023</v>
      </c>
      <c r="V8912" t="str">
        <f t="shared" si="978"/>
        <v>10-15</v>
      </c>
      <c r="W8912" t="str">
        <f t="shared" si="979"/>
        <v>Medium</v>
      </c>
    </row>
    <row r="8913" spans="1:23" x14ac:dyDescent="0.3">
      <c r="A8913">
        <v>608912</v>
      </c>
      <c r="B8913">
        <v>64965</v>
      </c>
      <c r="C8913">
        <v>25</v>
      </c>
      <c r="D8913" t="s">
        <v>4</v>
      </c>
      <c r="E8913" t="s">
        <v>13</v>
      </c>
      <c r="F8913" t="s">
        <v>28</v>
      </c>
      <c r="G8913" t="s">
        <v>23</v>
      </c>
      <c r="H8913" s="1">
        <v>45582</v>
      </c>
      <c r="I8913" t="s">
        <v>34</v>
      </c>
      <c r="J8913">
        <v>84</v>
      </c>
      <c r="K8913">
        <v>13.2</v>
      </c>
      <c r="L8913">
        <v>373.51</v>
      </c>
      <c r="M8913">
        <v>73.78</v>
      </c>
      <c r="N8913" t="s">
        <v>49</v>
      </c>
      <c r="O8913">
        <v>3</v>
      </c>
      <c r="P8913" t="str" cm="1">
        <f t="array" ref="P8913">_xlfn.IFS(C8913&lt;25,"18-24", C8913&lt;=35,"25-35", C8913&lt;=50,"36-50",TRUE,"50+")</f>
        <v>25-35</v>
      </c>
      <c r="Q8913" t="str">
        <f t="shared" si="973"/>
        <v>new</v>
      </c>
      <c r="R8913" t="str">
        <f t="shared" si="974"/>
        <v>medium</v>
      </c>
      <c r="S8913" t="str">
        <f t="shared" si="975"/>
        <v>medium</v>
      </c>
      <c r="T8913" t="str">
        <f t="shared" si="976"/>
        <v>Oct</v>
      </c>
      <c r="U8913">
        <f t="shared" si="977"/>
        <v>2024</v>
      </c>
      <c r="V8913" t="str">
        <f t="shared" si="978"/>
        <v>10-15</v>
      </c>
      <c r="W8913" t="str">
        <f t="shared" si="979"/>
        <v>Slow</v>
      </c>
    </row>
    <row r="8914" spans="1:23" x14ac:dyDescent="0.3">
      <c r="A8914">
        <v>608913</v>
      </c>
      <c r="B8914">
        <v>84752</v>
      </c>
      <c r="C8914">
        <v>18</v>
      </c>
      <c r="D8914" t="s">
        <v>4</v>
      </c>
      <c r="E8914" t="s">
        <v>8</v>
      </c>
      <c r="F8914" t="s">
        <v>24</v>
      </c>
      <c r="G8914" t="s">
        <v>31</v>
      </c>
      <c r="H8914" s="1">
        <v>45596</v>
      </c>
      <c r="I8914" t="s">
        <v>34</v>
      </c>
      <c r="J8914">
        <v>82</v>
      </c>
      <c r="K8914">
        <v>9.3000000000000007</v>
      </c>
      <c r="L8914">
        <v>678.22</v>
      </c>
      <c r="M8914">
        <v>92.52</v>
      </c>
      <c r="N8914" t="s">
        <v>48</v>
      </c>
      <c r="O8914">
        <v>1</v>
      </c>
      <c r="P8914" t="str" cm="1">
        <f t="array" ref="P8914">_xlfn.IFS(C8914&lt;25,"18-24", C8914&lt;=35,"25-35", C8914&lt;=50,"36-50",TRUE,"50+")</f>
        <v>18-24</v>
      </c>
      <c r="Q8914" t="str">
        <f t="shared" si="973"/>
        <v>new</v>
      </c>
      <c r="R8914" t="str">
        <f t="shared" si="974"/>
        <v>high value</v>
      </c>
      <c r="S8914" t="str">
        <f t="shared" si="975"/>
        <v>Low</v>
      </c>
      <c r="T8914" t="str">
        <f t="shared" si="976"/>
        <v>Oct</v>
      </c>
      <c r="U8914">
        <f t="shared" si="977"/>
        <v>2024</v>
      </c>
      <c r="V8914" t="str">
        <f t="shared" si="978"/>
        <v>5-10</v>
      </c>
      <c r="W8914" t="str">
        <f t="shared" si="979"/>
        <v>Slow</v>
      </c>
    </row>
    <row r="8915" spans="1:23" x14ac:dyDescent="0.3">
      <c r="A8915">
        <v>608914</v>
      </c>
      <c r="B8915">
        <v>41279</v>
      </c>
      <c r="C8915">
        <v>21</v>
      </c>
      <c r="D8915" t="s">
        <v>4</v>
      </c>
      <c r="E8915" t="s">
        <v>11</v>
      </c>
      <c r="F8915" t="s">
        <v>30</v>
      </c>
      <c r="G8915" t="s">
        <v>23</v>
      </c>
      <c r="H8915" s="1">
        <v>45607</v>
      </c>
      <c r="I8915" t="s">
        <v>33</v>
      </c>
      <c r="J8915">
        <v>20</v>
      </c>
      <c r="K8915">
        <v>7.1</v>
      </c>
      <c r="L8915">
        <v>1015.36</v>
      </c>
      <c r="M8915">
        <v>78.45</v>
      </c>
      <c r="N8915" t="s">
        <v>48</v>
      </c>
      <c r="O8915">
        <v>4</v>
      </c>
      <c r="P8915" t="str" cm="1">
        <f t="array" ref="P8915">_xlfn.IFS(C8915&lt;25,"18-24", C8915&lt;=35,"25-35", C8915&lt;=50,"36-50",TRUE,"50+")</f>
        <v>18-24</v>
      </c>
      <c r="Q8915" t="str">
        <f t="shared" si="973"/>
        <v>repeat</v>
      </c>
      <c r="R8915" t="str">
        <f t="shared" si="974"/>
        <v>high value</v>
      </c>
      <c r="S8915" t="str">
        <f t="shared" si="975"/>
        <v>medium</v>
      </c>
      <c r="T8915" t="str">
        <f t="shared" si="976"/>
        <v>Nov</v>
      </c>
      <c r="U8915">
        <f t="shared" si="977"/>
        <v>2024</v>
      </c>
      <c r="V8915" t="str">
        <f t="shared" si="978"/>
        <v>5-10</v>
      </c>
      <c r="W8915" t="str">
        <f t="shared" si="979"/>
        <v>Fast</v>
      </c>
    </row>
    <row r="8916" spans="1:23" x14ac:dyDescent="0.3">
      <c r="A8916">
        <v>608915</v>
      </c>
      <c r="B8916">
        <v>59454</v>
      </c>
      <c r="C8916">
        <v>38</v>
      </c>
      <c r="D8916" t="s">
        <v>4</v>
      </c>
      <c r="E8916" t="s">
        <v>13</v>
      </c>
      <c r="F8916" t="s">
        <v>30</v>
      </c>
      <c r="G8916" t="s">
        <v>29</v>
      </c>
      <c r="H8916" s="1">
        <v>44620</v>
      </c>
      <c r="I8916" t="s">
        <v>34</v>
      </c>
      <c r="J8916">
        <v>66</v>
      </c>
      <c r="K8916">
        <v>9.4</v>
      </c>
      <c r="L8916">
        <v>278.25</v>
      </c>
      <c r="M8916">
        <v>58.49</v>
      </c>
      <c r="N8916" t="s">
        <v>48</v>
      </c>
      <c r="O8916">
        <v>4</v>
      </c>
      <c r="P8916" t="str" cm="1">
        <f t="array" ref="P8916">_xlfn.IFS(C8916&lt;25,"18-24", C8916&lt;=35,"25-35", C8916&lt;=50,"36-50",TRUE,"50+")</f>
        <v>36-50</v>
      </c>
      <c r="Q8916" t="str">
        <f t="shared" si="973"/>
        <v>new</v>
      </c>
      <c r="R8916" t="str">
        <f t="shared" si="974"/>
        <v>medium</v>
      </c>
      <c r="S8916" t="str">
        <f t="shared" si="975"/>
        <v>medium</v>
      </c>
      <c r="T8916" t="str">
        <f t="shared" si="976"/>
        <v>Feb</v>
      </c>
      <c r="U8916">
        <f t="shared" si="977"/>
        <v>2022</v>
      </c>
      <c r="V8916" t="str">
        <f t="shared" si="978"/>
        <v>5-10</v>
      </c>
      <c r="W8916" t="str">
        <f t="shared" si="979"/>
        <v>Slow</v>
      </c>
    </row>
    <row r="8917" spans="1:23" x14ac:dyDescent="0.3">
      <c r="A8917">
        <v>608916</v>
      </c>
      <c r="B8917">
        <v>98810</v>
      </c>
      <c r="C8917">
        <v>38</v>
      </c>
      <c r="D8917" t="s">
        <v>4</v>
      </c>
      <c r="E8917" t="s">
        <v>13</v>
      </c>
      <c r="F8917" t="s">
        <v>28</v>
      </c>
      <c r="G8917" t="s">
        <v>21</v>
      </c>
      <c r="H8917" s="1">
        <v>45175</v>
      </c>
      <c r="I8917" t="s">
        <v>33</v>
      </c>
      <c r="J8917">
        <v>38</v>
      </c>
      <c r="K8917">
        <v>9.1999999999999993</v>
      </c>
      <c r="L8917">
        <v>1446.82</v>
      </c>
      <c r="M8917">
        <v>28.03</v>
      </c>
      <c r="N8917" t="s">
        <v>50</v>
      </c>
      <c r="O8917">
        <v>4</v>
      </c>
      <c r="P8917" t="str" cm="1">
        <f t="array" ref="P8917">_xlfn.IFS(C8917&lt;25,"18-24", C8917&lt;=35,"25-35", C8917&lt;=50,"36-50",TRUE,"50+")</f>
        <v>36-50</v>
      </c>
      <c r="Q8917" t="str">
        <f t="shared" si="973"/>
        <v>new</v>
      </c>
      <c r="R8917" t="str">
        <f t="shared" si="974"/>
        <v>high value</v>
      </c>
      <c r="S8917" t="str">
        <f t="shared" si="975"/>
        <v>medium</v>
      </c>
      <c r="T8917" t="str">
        <f t="shared" si="976"/>
        <v>Sep</v>
      </c>
      <c r="U8917">
        <f t="shared" si="977"/>
        <v>2023</v>
      </c>
      <c r="V8917" t="str">
        <f t="shared" si="978"/>
        <v>5-10</v>
      </c>
      <c r="W8917" t="str">
        <f t="shared" si="979"/>
        <v>Medium</v>
      </c>
    </row>
    <row r="8918" spans="1:23" x14ac:dyDescent="0.3">
      <c r="A8918">
        <v>608917</v>
      </c>
      <c r="B8918">
        <v>27611</v>
      </c>
      <c r="C8918">
        <v>58</v>
      </c>
      <c r="D8918" t="s">
        <v>7</v>
      </c>
      <c r="E8918" t="s">
        <v>15</v>
      </c>
      <c r="F8918" t="s">
        <v>22</v>
      </c>
      <c r="G8918" t="s">
        <v>23</v>
      </c>
      <c r="H8918" s="1">
        <v>45483</v>
      </c>
      <c r="I8918" t="s">
        <v>34</v>
      </c>
      <c r="J8918">
        <v>38</v>
      </c>
      <c r="K8918">
        <v>15</v>
      </c>
      <c r="L8918">
        <v>842.01</v>
      </c>
      <c r="M8918">
        <v>117.72</v>
      </c>
      <c r="N8918" t="s">
        <v>49</v>
      </c>
      <c r="O8918">
        <v>2</v>
      </c>
      <c r="P8918" t="str" cm="1">
        <f t="array" ref="P8918">_xlfn.IFS(C8918&lt;25,"18-24", C8918&lt;=35,"25-35", C8918&lt;=50,"36-50",TRUE,"50+")</f>
        <v>50+</v>
      </c>
      <c r="Q8918" t="str">
        <f t="shared" si="973"/>
        <v>new</v>
      </c>
      <c r="R8918" t="str">
        <f t="shared" si="974"/>
        <v>high value</v>
      </c>
      <c r="S8918" t="str">
        <f t="shared" si="975"/>
        <v>Low</v>
      </c>
      <c r="T8918" t="str">
        <f t="shared" si="976"/>
        <v>Jul</v>
      </c>
      <c r="U8918">
        <f t="shared" si="977"/>
        <v>2024</v>
      </c>
      <c r="V8918" t="str">
        <f t="shared" si="978"/>
        <v>10-15</v>
      </c>
      <c r="W8918" t="str">
        <f t="shared" si="979"/>
        <v>Medium</v>
      </c>
    </row>
    <row r="8919" spans="1:23" x14ac:dyDescent="0.3">
      <c r="A8919">
        <v>608918</v>
      </c>
      <c r="B8919">
        <v>38244</v>
      </c>
      <c r="C8919">
        <v>27</v>
      </c>
      <c r="D8919" t="s">
        <v>7</v>
      </c>
      <c r="E8919" t="s">
        <v>13</v>
      </c>
      <c r="F8919" t="s">
        <v>22</v>
      </c>
      <c r="G8919" t="s">
        <v>21</v>
      </c>
      <c r="H8919" s="1">
        <v>45383</v>
      </c>
      <c r="I8919" t="s">
        <v>34</v>
      </c>
      <c r="J8919">
        <v>29</v>
      </c>
      <c r="K8919">
        <v>13</v>
      </c>
      <c r="L8919">
        <v>574.9</v>
      </c>
      <c r="M8919">
        <v>87.27</v>
      </c>
      <c r="N8919" t="s">
        <v>48</v>
      </c>
      <c r="O8919">
        <v>5</v>
      </c>
      <c r="P8919" t="str" cm="1">
        <f t="array" ref="P8919">_xlfn.IFS(C8919&lt;25,"18-24", C8919&lt;=35,"25-35", C8919&lt;=50,"36-50",TRUE,"50+")</f>
        <v>25-35</v>
      </c>
      <c r="Q8919" t="str">
        <f t="shared" si="973"/>
        <v>new</v>
      </c>
      <c r="R8919" t="str">
        <f t="shared" si="974"/>
        <v>high value</v>
      </c>
      <c r="S8919" t="str">
        <f t="shared" si="975"/>
        <v>High</v>
      </c>
      <c r="T8919" t="str">
        <f t="shared" si="976"/>
        <v>Apr</v>
      </c>
      <c r="U8919">
        <f t="shared" si="977"/>
        <v>2024</v>
      </c>
      <c r="V8919" t="str">
        <f t="shared" si="978"/>
        <v>10-15</v>
      </c>
      <c r="W8919" t="str">
        <f t="shared" si="979"/>
        <v>Fast</v>
      </c>
    </row>
    <row r="8920" spans="1:23" x14ac:dyDescent="0.3">
      <c r="A8920">
        <v>608919</v>
      </c>
      <c r="B8920">
        <v>71594</v>
      </c>
      <c r="C8920">
        <v>49</v>
      </c>
      <c r="D8920" t="s">
        <v>7</v>
      </c>
      <c r="E8920" t="s">
        <v>5</v>
      </c>
      <c r="F8920" t="s">
        <v>24</v>
      </c>
      <c r="G8920" t="s">
        <v>23</v>
      </c>
      <c r="H8920" s="1">
        <v>45370</v>
      </c>
      <c r="I8920" t="s">
        <v>34</v>
      </c>
      <c r="J8920">
        <v>61</v>
      </c>
      <c r="K8920">
        <v>7.2</v>
      </c>
      <c r="L8920">
        <v>888.05</v>
      </c>
      <c r="M8920">
        <v>108.62</v>
      </c>
      <c r="N8920" t="s">
        <v>49</v>
      </c>
      <c r="O8920">
        <v>5</v>
      </c>
      <c r="P8920" t="str" cm="1">
        <f t="array" ref="P8920">_xlfn.IFS(C8920&lt;25,"18-24", C8920&lt;=35,"25-35", C8920&lt;=50,"36-50",TRUE,"50+")</f>
        <v>36-50</v>
      </c>
      <c r="Q8920" t="str">
        <f t="shared" si="973"/>
        <v>new</v>
      </c>
      <c r="R8920" t="str">
        <f t="shared" si="974"/>
        <v>high value</v>
      </c>
      <c r="S8920" t="str">
        <f t="shared" si="975"/>
        <v>High</v>
      </c>
      <c r="T8920" t="str">
        <f t="shared" si="976"/>
        <v>Mar</v>
      </c>
      <c r="U8920">
        <f t="shared" si="977"/>
        <v>2024</v>
      </c>
      <c r="V8920" t="str">
        <f t="shared" si="978"/>
        <v>5-10</v>
      </c>
      <c r="W8920" t="str">
        <f t="shared" si="979"/>
        <v>Slow</v>
      </c>
    </row>
    <row r="8921" spans="1:23" x14ac:dyDescent="0.3">
      <c r="A8921">
        <v>608920</v>
      </c>
      <c r="B8921">
        <v>83055</v>
      </c>
      <c r="C8921">
        <v>33</v>
      </c>
      <c r="D8921" t="s">
        <v>4</v>
      </c>
      <c r="E8921" t="s">
        <v>5</v>
      </c>
      <c r="F8921" t="s">
        <v>32</v>
      </c>
      <c r="G8921" t="s">
        <v>21</v>
      </c>
      <c r="H8921" s="1">
        <v>45139</v>
      </c>
      <c r="I8921" t="s">
        <v>34</v>
      </c>
      <c r="J8921">
        <v>78</v>
      </c>
      <c r="K8921">
        <v>7.3</v>
      </c>
      <c r="L8921">
        <v>1301.1600000000001</v>
      </c>
      <c r="M8921">
        <v>20.239999999999998</v>
      </c>
      <c r="N8921" t="s">
        <v>48</v>
      </c>
      <c r="O8921">
        <v>2</v>
      </c>
      <c r="P8921" t="str" cm="1">
        <f t="array" ref="P8921">_xlfn.IFS(C8921&lt;25,"18-24", C8921&lt;=35,"25-35", C8921&lt;=50,"36-50",TRUE,"50+")</f>
        <v>25-35</v>
      </c>
      <c r="Q8921" t="str">
        <f t="shared" si="973"/>
        <v>new</v>
      </c>
      <c r="R8921" t="str">
        <f t="shared" si="974"/>
        <v>high value</v>
      </c>
      <c r="S8921" t="str">
        <f t="shared" si="975"/>
        <v>Low</v>
      </c>
      <c r="T8921" t="str">
        <f t="shared" si="976"/>
        <v>Aug</v>
      </c>
      <c r="U8921">
        <f t="shared" si="977"/>
        <v>2023</v>
      </c>
      <c r="V8921" t="str">
        <f t="shared" si="978"/>
        <v>5-10</v>
      </c>
      <c r="W8921" t="str">
        <f t="shared" si="979"/>
        <v>Slow</v>
      </c>
    </row>
    <row r="8922" spans="1:23" x14ac:dyDescent="0.3">
      <c r="A8922">
        <v>608921</v>
      </c>
      <c r="B8922">
        <v>48263</v>
      </c>
      <c r="C8922">
        <v>58</v>
      </c>
      <c r="D8922" t="s">
        <v>7</v>
      </c>
      <c r="E8922" t="s">
        <v>13</v>
      </c>
      <c r="F8922" t="s">
        <v>28</v>
      </c>
      <c r="G8922" t="s">
        <v>25</v>
      </c>
      <c r="H8922" s="1">
        <v>45418</v>
      </c>
      <c r="I8922" t="s">
        <v>33</v>
      </c>
      <c r="J8922">
        <v>59</v>
      </c>
      <c r="K8922">
        <v>6.8</v>
      </c>
      <c r="L8922">
        <v>1187.43</v>
      </c>
      <c r="M8922">
        <v>32.18</v>
      </c>
      <c r="N8922" t="s">
        <v>49</v>
      </c>
      <c r="O8922">
        <v>4</v>
      </c>
      <c r="P8922" t="str" cm="1">
        <f t="array" ref="P8922">_xlfn.IFS(C8922&lt;25,"18-24", C8922&lt;=35,"25-35", C8922&lt;=50,"36-50",TRUE,"50+")</f>
        <v>50+</v>
      </c>
      <c r="Q8922" t="str">
        <f t="shared" si="973"/>
        <v>new</v>
      </c>
      <c r="R8922" t="str">
        <f t="shared" si="974"/>
        <v>high value</v>
      </c>
      <c r="S8922" t="str">
        <f t="shared" si="975"/>
        <v>medium</v>
      </c>
      <c r="T8922" t="str">
        <f t="shared" si="976"/>
        <v>May</v>
      </c>
      <c r="U8922">
        <f t="shared" si="977"/>
        <v>2024</v>
      </c>
      <c r="V8922" t="str">
        <f t="shared" si="978"/>
        <v>5-10</v>
      </c>
      <c r="W8922" t="str">
        <f t="shared" si="979"/>
        <v>Slow</v>
      </c>
    </row>
    <row r="8923" spans="1:23" x14ac:dyDescent="0.3">
      <c r="A8923">
        <v>608922</v>
      </c>
      <c r="B8923">
        <v>25416</v>
      </c>
      <c r="C8923">
        <v>37</v>
      </c>
      <c r="D8923" t="s">
        <v>7</v>
      </c>
      <c r="E8923" t="s">
        <v>11</v>
      </c>
      <c r="F8923" t="s">
        <v>19</v>
      </c>
      <c r="G8923" t="s">
        <v>31</v>
      </c>
      <c r="H8923" s="1">
        <v>45232</v>
      </c>
      <c r="I8923" t="s">
        <v>34</v>
      </c>
      <c r="J8923">
        <v>50</v>
      </c>
      <c r="K8923">
        <v>9.8000000000000007</v>
      </c>
      <c r="L8923">
        <v>1404.23</v>
      </c>
      <c r="M8923">
        <v>31.52</v>
      </c>
      <c r="N8923" t="s">
        <v>49</v>
      </c>
      <c r="O8923">
        <v>1</v>
      </c>
      <c r="P8923" t="str" cm="1">
        <f t="array" ref="P8923">_xlfn.IFS(C8923&lt;25,"18-24", C8923&lt;=35,"25-35", C8923&lt;=50,"36-50",TRUE,"50+")</f>
        <v>36-50</v>
      </c>
      <c r="Q8923" t="str">
        <f t="shared" si="973"/>
        <v>new</v>
      </c>
      <c r="R8923" t="str">
        <f t="shared" si="974"/>
        <v>high value</v>
      </c>
      <c r="S8923" t="str">
        <f t="shared" si="975"/>
        <v>Low</v>
      </c>
      <c r="T8923" t="str">
        <f t="shared" si="976"/>
        <v>Nov</v>
      </c>
      <c r="U8923">
        <f t="shared" si="977"/>
        <v>2023</v>
      </c>
      <c r="V8923" t="str">
        <f t="shared" si="978"/>
        <v>5-10</v>
      </c>
      <c r="W8923" t="str">
        <f t="shared" si="979"/>
        <v>Slow</v>
      </c>
    </row>
    <row r="8924" spans="1:23" x14ac:dyDescent="0.3">
      <c r="A8924">
        <v>608923</v>
      </c>
      <c r="B8924">
        <v>65399</v>
      </c>
      <c r="C8924">
        <v>62</v>
      </c>
      <c r="D8924" t="s">
        <v>7</v>
      </c>
      <c r="E8924" t="s">
        <v>5</v>
      </c>
      <c r="F8924" t="s">
        <v>18</v>
      </c>
      <c r="G8924" t="s">
        <v>25</v>
      </c>
      <c r="H8924" s="1">
        <v>45151</v>
      </c>
      <c r="I8924" t="s">
        <v>33</v>
      </c>
      <c r="J8924">
        <v>58</v>
      </c>
      <c r="K8924">
        <v>9.3000000000000007</v>
      </c>
      <c r="L8924">
        <v>1028.7</v>
      </c>
      <c r="M8924">
        <v>113.55</v>
      </c>
      <c r="N8924" t="s">
        <v>50</v>
      </c>
      <c r="O8924">
        <v>2</v>
      </c>
      <c r="P8924" t="str" cm="1">
        <f t="array" ref="P8924">_xlfn.IFS(C8924&lt;25,"18-24", C8924&lt;=35,"25-35", C8924&lt;=50,"36-50",TRUE,"50+")</f>
        <v>50+</v>
      </c>
      <c r="Q8924" t="str">
        <f t="shared" si="973"/>
        <v>new</v>
      </c>
      <c r="R8924" t="str">
        <f t="shared" si="974"/>
        <v>high value</v>
      </c>
      <c r="S8924" t="str">
        <f t="shared" si="975"/>
        <v>Low</v>
      </c>
      <c r="T8924" t="str">
        <f t="shared" si="976"/>
        <v>Aug</v>
      </c>
      <c r="U8924">
        <f t="shared" si="977"/>
        <v>2023</v>
      </c>
      <c r="V8924" t="str">
        <f t="shared" si="978"/>
        <v>5-10</v>
      </c>
      <c r="W8924" t="str">
        <f t="shared" si="979"/>
        <v>Slow</v>
      </c>
    </row>
    <row r="8925" spans="1:23" x14ac:dyDescent="0.3">
      <c r="A8925">
        <v>608924</v>
      </c>
      <c r="B8925">
        <v>12595</v>
      </c>
      <c r="C8925">
        <v>41</v>
      </c>
      <c r="D8925" t="s">
        <v>7</v>
      </c>
      <c r="E8925" t="s">
        <v>8</v>
      </c>
      <c r="F8925" t="s">
        <v>24</v>
      </c>
      <c r="G8925" t="s">
        <v>27</v>
      </c>
      <c r="H8925" s="1">
        <v>45032</v>
      </c>
      <c r="I8925" t="s">
        <v>34</v>
      </c>
      <c r="J8925">
        <v>65</v>
      </c>
      <c r="K8925">
        <v>9.4</v>
      </c>
      <c r="L8925">
        <v>1421</v>
      </c>
      <c r="M8925">
        <v>95.8</v>
      </c>
      <c r="N8925" t="s">
        <v>47</v>
      </c>
      <c r="O8925">
        <v>2</v>
      </c>
      <c r="P8925" t="str" cm="1">
        <f t="array" ref="P8925">_xlfn.IFS(C8925&lt;25,"18-24", C8925&lt;=35,"25-35", C8925&lt;=50,"36-50",TRUE,"50+")</f>
        <v>36-50</v>
      </c>
      <c r="Q8925" t="str">
        <f t="shared" si="973"/>
        <v>new</v>
      </c>
      <c r="R8925" t="str">
        <f t="shared" si="974"/>
        <v>high value</v>
      </c>
      <c r="S8925" t="str">
        <f t="shared" si="975"/>
        <v>Low</v>
      </c>
      <c r="T8925" t="str">
        <f t="shared" si="976"/>
        <v>Apr</v>
      </c>
      <c r="U8925">
        <f t="shared" si="977"/>
        <v>2023</v>
      </c>
      <c r="V8925" t="str">
        <f t="shared" si="978"/>
        <v>5-10</v>
      </c>
      <c r="W8925" t="str">
        <f t="shared" si="979"/>
        <v>Slow</v>
      </c>
    </row>
    <row r="8926" spans="1:23" x14ac:dyDescent="0.3">
      <c r="A8926">
        <v>608925</v>
      </c>
      <c r="B8926">
        <v>43600</v>
      </c>
      <c r="C8926">
        <v>24</v>
      </c>
      <c r="D8926" t="s">
        <v>4</v>
      </c>
      <c r="E8926" t="s">
        <v>13</v>
      </c>
      <c r="F8926" t="s">
        <v>30</v>
      </c>
      <c r="G8926" t="s">
        <v>25</v>
      </c>
      <c r="H8926" s="1">
        <v>45624</v>
      </c>
      <c r="I8926" t="s">
        <v>34</v>
      </c>
      <c r="J8926">
        <v>67</v>
      </c>
      <c r="K8926">
        <v>3.7</v>
      </c>
      <c r="L8926">
        <v>1235.23</v>
      </c>
      <c r="M8926">
        <v>55.87</v>
      </c>
      <c r="N8926" t="s">
        <v>47</v>
      </c>
      <c r="O8926">
        <v>2</v>
      </c>
      <c r="P8926" t="str" cm="1">
        <f t="array" ref="P8926">_xlfn.IFS(C8926&lt;25,"18-24", C8926&lt;=35,"25-35", C8926&lt;=50,"36-50",TRUE,"50+")</f>
        <v>18-24</v>
      </c>
      <c r="Q8926" t="str">
        <f t="shared" si="973"/>
        <v>new</v>
      </c>
      <c r="R8926" t="str">
        <f t="shared" si="974"/>
        <v>high value</v>
      </c>
      <c r="S8926" t="str">
        <f t="shared" si="975"/>
        <v>Low</v>
      </c>
      <c r="T8926" t="str">
        <f t="shared" si="976"/>
        <v>Nov</v>
      </c>
      <c r="U8926">
        <f t="shared" si="977"/>
        <v>2024</v>
      </c>
      <c r="V8926" t="str">
        <f t="shared" si="978"/>
        <v>0-5</v>
      </c>
      <c r="W8926" t="str">
        <f t="shared" si="979"/>
        <v>Slow</v>
      </c>
    </row>
    <row r="8927" spans="1:23" x14ac:dyDescent="0.3">
      <c r="A8927">
        <v>608926</v>
      </c>
      <c r="B8927">
        <v>41595</v>
      </c>
      <c r="C8927">
        <v>33</v>
      </c>
      <c r="D8927" t="s">
        <v>4</v>
      </c>
      <c r="E8927" t="s">
        <v>5</v>
      </c>
      <c r="F8927" t="s">
        <v>30</v>
      </c>
      <c r="G8927" t="s">
        <v>21</v>
      </c>
      <c r="H8927" s="1">
        <v>44751</v>
      </c>
      <c r="I8927" t="s">
        <v>33</v>
      </c>
      <c r="J8927">
        <v>74</v>
      </c>
      <c r="K8927">
        <v>2.4</v>
      </c>
      <c r="L8927">
        <v>755.77</v>
      </c>
      <c r="M8927">
        <v>82.38</v>
      </c>
      <c r="N8927" t="s">
        <v>47</v>
      </c>
      <c r="O8927">
        <v>5</v>
      </c>
      <c r="P8927" t="str" cm="1">
        <f t="array" ref="P8927">_xlfn.IFS(C8927&lt;25,"18-24", C8927&lt;=35,"25-35", C8927&lt;=50,"36-50",TRUE,"50+")</f>
        <v>25-35</v>
      </c>
      <c r="Q8927" t="str">
        <f t="shared" si="973"/>
        <v>new</v>
      </c>
      <c r="R8927" t="str">
        <f t="shared" si="974"/>
        <v>high value</v>
      </c>
      <c r="S8927" t="str">
        <f t="shared" si="975"/>
        <v>High</v>
      </c>
      <c r="T8927" t="str">
        <f t="shared" si="976"/>
        <v>Jul</v>
      </c>
      <c r="U8927">
        <f t="shared" si="977"/>
        <v>2022</v>
      </c>
      <c r="V8927" t="str">
        <f t="shared" si="978"/>
        <v>0-5</v>
      </c>
      <c r="W8927" t="str">
        <f t="shared" si="979"/>
        <v>Slow</v>
      </c>
    </row>
    <row r="8928" spans="1:23" x14ac:dyDescent="0.3">
      <c r="A8928">
        <v>608927</v>
      </c>
      <c r="B8928">
        <v>50484</v>
      </c>
      <c r="C8928">
        <v>51</v>
      </c>
      <c r="D8928" t="s">
        <v>4</v>
      </c>
      <c r="E8928" t="s">
        <v>8</v>
      </c>
      <c r="F8928" t="s">
        <v>28</v>
      </c>
      <c r="G8928" t="s">
        <v>23</v>
      </c>
      <c r="H8928" s="1">
        <v>44892</v>
      </c>
      <c r="I8928" t="s">
        <v>33</v>
      </c>
      <c r="J8928">
        <v>64</v>
      </c>
      <c r="K8928">
        <v>3.7</v>
      </c>
      <c r="L8928">
        <v>1459.36</v>
      </c>
      <c r="M8928">
        <v>102.67</v>
      </c>
      <c r="N8928" t="s">
        <v>47</v>
      </c>
      <c r="O8928">
        <v>2</v>
      </c>
      <c r="P8928" t="str" cm="1">
        <f t="array" ref="P8928">_xlfn.IFS(C8928&lt;25,"18-24", C8928&lt;=35,"25-35", C8928&lt;=50,"36-50",TRUE,"50+")</f>
        <v>50+</v>
      </c>
      <c r="Q8928" t="str">
        <f t="shared" si="973"/>
        <v>new</v>
      </c>
      <c r="R8928" t="str">
        <f t="shared" si="974"/>
        <v>high value</v>
      </c>
      <c r="S8928" t="str">
        <f t="shared" si="975"/>
        <v>Low</v>
      </c>
      <c r="T8928" t="str">
        <f t="shared" si="976"/>
        <v>Nov</v>
      </c>
      <c r="U8928">
        <f t="shared" si="977"/>
        <v>2022</v>
      </c>
      <c r="V8928" t="str">
        <f t="shared" si="978"/>
        <v>0-5</v>
      </c>
      <c r="W8928" t="str">
        <f t="shared" si="979"/>
        <v>Slow</v>
      </c>
    </row>
    <row r="8929" spans="1:23" x14ac:dyDescent="0.3">
      <c r="A8929">
        <v>608928</v>
      </c>
      <c r="B8929">
        <v>32835</v>
      </c>
      <c r="C8929">
        <v>44</v>
      </c>
      <c r="D8929" t="s">
        <v>7</v>
      </c>
      <c r="E8929" t="s">
        <v>13</v>
      </c>
      <c r="F8929" t="s">
        <v>26</v>
      </c>
      <c r="G8929" t="s">
        <v>23</v>
      </c>
      <c r="H8929" s="1">
        <v>45530</v>
      </c>
      <c r="I8929" t="s">
        <v>33</v>
      </c>
      <c r="J8929">
        <v>57</v>
      </c>
      <c r="K8929">
        <v>5.7</v>
      </c>
      <c r="L8929">
        <v>195.52</v>
      </c>
      <c r="M8929">
        <v>51.11</v>
      </c>
      <c r="N8929" t="s">
        <v>49</v>
      </c>
      <c r="O8929">
        <v>3</v>
      </c>
      <c r="P8929" t="str" cm="1">
        <f t="array" ref="P8929">_xlfn.IFS(C8929&lt;25,"18-24", C8929&lt;=35,"25-35", C8929&lt;=50,"36-50",TRUE,"50+")</f>
        <v>36-50</v>
      </c>
      <c r="Q8929" t="str">
        <f t="shared" si="973"/>
        <v>new</v>
      </c>
      <c r="R8929" t="str">
        <f t="shared" si="974"/>
        <v>low</v>
      </c>
      <c r="S8929" t="str">
        <f t="shared" si="975"/>
        <v>medium</v>
      </c>
      <c r="T8929" t="str">
        <f t="shared" si="976"/>
        <v>Aug</v>
      </c>
      <c r="U8929">
        <f t="shared" si="977"/>
        <v>2024</v>
      </c>
      <c r="V8929" t="str">
        <f t="shared" si="978"/>
        <v>5-10</v>
      </c>
      <c r="W8929" t="str">
        <f t="shared" si="979"/>
        <v>Slow</v>
      </c>
    </row>
    <row r="8930" spans="1:23" x14ac:dyDescent="0.3">
      <c r="A8930">
        <v>608929</v>
      </c>
      <c r="B8930">
        <v>42527</v>
      </c>
      <c r="C8930">
        <v>48</v>
      </c>
      <c r="D8930" t="s">
        <v>4</v>
      </c>
      <c r="E8930" t="s">
        <v>8</v>
      </c>
      <c r="F8930" t="s">
        <v>32</v>
      </c>
      <c r="G8930" t="s">
        <v>25</v>
      </c>
      <c r="H8930" s="1">
        <v>44758</v>
      </c>
      <c r="I8930" t="s">
        <v>34</v>
      </c>
      <c r="J8930">
        <v>56</v>
      </c>
      <c r="K8930">
        <v>9</v>
      </c>
      <c r="L8930">
        <v>865.87</v>
      </c>
      <c r="M8930">
        <v>109.52</v>
      </c>
      <c r="N8930" t="s">
        <v>48</v>
      </c>
      <c r="O8930">
        <v>4</v>
      </c>
      <c r="P8930" t="str" cm="1">
        <f t="array" ref="P8930">_xlfn.IFS(C8930&lt;25,"18-24", C8930&lt;=35,"25-35", C8930&lt;=50,"36-50",TRUE,"50+")</f>
        <v>36-50</v>
      </c>
      <c r="Q8930" t="str">
        <f t="shared" si="973"/>
        <v>new</v>
      </c>
      <c r="R8930" t="str">
        <f t="shared" si="974"/>
        <v>high value</v>
      </c>
      <c r="S8930" t="str">
        <f t="shared" si="975"/>
        <v>medium</v>
      </c>
      <c r="T8930" t="str">
        <f t="shared" si="976"/>
        <v>Jul</v>
      </c>
      <c r="U8930">
        <f t="shared" si="977"/>
        <v>2022</v>
      </c>
      <c r="V8930" t="str">
        <f t="shared" si="978"/>
        <v>5-10</v>
      </c>
      <c r="W8930" t="str">
        <f t="shared" si="979"/>
        <v>Slow</v>
      </c>
    </row>
    <row r="8931" spans="1:23" x14ac:dyDescent="0.3">
      <c r="A8931">
        <v>608930</v>
      </c>
      <c r="B8931">
        <v>30727</v>
      </c>
      <c r="C8931">
        <v>51</v>
      </c>
      <c r="D8931" t="s">
        <v>7</v>
      </c>
      <c r="E8931" t="s">
        <v>8</v>
      </c>
      <c r="F8931" t="s">
        <v>24</v>
      </c>
      <c r="G8931" t="s">
        <v>23</v>
      </c>
      <c r="H8931" s="1">
        <v>45487</v>
      </c>
      <c r="I8931" t="s">
        <v>33</v>
      </c>
      <c r="J8931">
        <v>54</v>
      </c>
      <c r="K8931">
        <v>1.9</v>
      </c>
      <c r="L8931">
        <v>765.17</v>
      </c>
      <c r="M8931">
        <v>68.56</v>
      </c>
      <c r="N8931" t="s">
        <v>49</v>
      </c>
      <c r="O8931">
        <v>2</v>
      </c>
      <c r="P8931" t="str" cm="1">
        <f t="array" ref="P8931">_xlfn.IFS(C8931&lt;25,"18-24", C8931&lt;=35,"25-35", C8931&lt;=50,"36-50",TRUE,"50+")</f>
        <v>50+</v>
      </c>
      <c r="Q8931" t="str">
        <f t="shared" si="973"/>
        <v>new</v>
      </c>
      <c r="R8931" t="str">
        <f t="shared" si="974"/>
        <v>high value</v>
      </c>
      <c r="S8931" t="str">
        <f t="shared" si="975"/>
        <v>Low</v>
      </c>
      <c r="T8931" t="str">
        <f t="shared" si="976"/>
        <v>Jul</v>
      </c>
      <c r="U8931">
        <f t="shared" si="977"/>
        <v>2024</v>
      </c>
      <c r="V8931" t="str">
        <f t="shared" si="978"/>
        <v>0-5</v>
      </c>
      <c r="W8931" t="str">
        <f t="shared" si="979"/>
        <v>Slow</v>
      </c>
    </row>
    <row r="8932" spans="1:23" x14ac:dyDescent="0.3">
      <c r="A8932">
        <v>608931</v>
      </c>
      <c r="B8932">
        <v>66360</v>
      </c>
      <c r="C8932">
        <v>23</v>
      </c>
      <c r="D8932" t="s">
        <v>4</v>
      </c>
      <c r="E8932" t="s">
        <v>15</v>
      </c>
      <c r="F8932" t="s">
        <v>18</v>
      </c>
      <c r="G8932" t="s">
        <v>25</v>
      </c>
      <c r="H8932" s="1">
        <v>45350</v>
      </c>
      <c r="I8932" t="s">
        <v>34</v>
      </c>
      <c r="J8932">
        <v>31</v>
      </c>
      <c r="K8932">
        <v>2.5</v>
      </c>
      <c r="L8932">
        <v>1045.3800000000001</v>
      </c>
      <c r="M8932">
        <v>38.29</v>
      </c>
      <c r="N8932" t="s">
        <v>48</v>
      </c>
      <c r="O8932">
        <v>4</v>
      </c>
      <c r="P8932" t="str" cm="1">
        <f t="array" ref="P8932">_xlfn.IFS(C8932&lt;25,"18-24", C8932&lt;=35,"25-35", C8932&lt;=50,"36-50",TRUE,"50+")</f>
        <v>18-24</v>
      </c>
      <c r="Q8932" t="str">
        <f t="shared" si="973"/>
        <v>new</v>
      </c>
      <c r="R8932" t="str">
        <f t="shared" si="974"/>
        <v>high value</v>
      </c>
      <c r="S8932" t="str">
        <f t="shared" si="975"/>
        <v>medium</v>
      </c>
      <c r="T8932" t="str">
        <f t="shared" si="976"/>
        <v>Feb</v>
      </c>
      <c r="U8932">
        <f t="shared" si="977"/>
        <v>2024</v>
      </c>
      <c r="V8932" t="str">
        <f t="shared" si="978"/>
        <v>0-5</v>
      </c>
      <c r="W8932" t="str">
        <f t="shared" si="979"/>
        <v>Medium</v>
      </c>
    </row>
    <row r="8933" spans="1:23" x14ac:dyDescent="0.3">
      <c r="A8933">
        <v>608932</v>
      </c>
      <c r="B8933">
        <v>46085</v>
      </c>
      <c r="C8933">
        <v>64</v>
      </c>
      <c r="D8933" t="s">
        <v>7</v>
      </c>
      <c r="E8933" t="s">
        <v>16</v>
      </c>
      <c r="F8933" t="s">
        <v>26</v>
      </c>
      <c r="G8933" t="s">
        <v>23</v>
      </c>
      <c r="H8933" s="1">
        <v>45313</v>
      </c>
      <c r="I8933" t="s">
        <v>34</v>
      </c>
      <c r="J8933">
        <v>25</v>
      </c>
      <c r="K8933">
        <v>10.199999999999999</v>
      </c>
      <c r="L8933">
        <v>368</v>
      </c>
      <c r="M8933">
        <v>30.1</v>
      </c>
      <c r="N8933" t="s">
        <v>50</v>
      </c>
      <c r="O8933">
        <v>1</v>
      </c>
      <c r="P8933" t="str" cm="1">
        <f t="array" ref="P8933">_xlfn.IFS(C8933&lt;25,"18-24", C8933&lt;=35,"25-35", C8933&lt;=50,"36-50",TRUE,"50+")</f>
        <v>50+</v>
      </c>
      <c r="Q8933" t="str">
        <f t="shared" si="973"/>
        <v>new</v>
      </c>
      <c r="R8933" t="str">
        <f t="shared" si="974"/>
        <v>medium</v>
      </c>
      <c r="S8933" t="str">
        <f t="shared" si="975"/>
        <v>Low</v>
      </c>
      <c r="T8933" t="str">
        <f t="shared" si="976"/>
        <v>Jan</v>
      </c>
      <c r="U8933">
        <f t="shared" si="977"/>
        <v>2024</v>
      </c>
      <c r="V8933" t="str">
        <f t="shared" si="978"/>
        <v>10-15</v>
      </c>
      <c r="W8933" t="str">
        <f t="shared" si="979"/>
        <v>Fast</v>
      </c>
    </row>
    <row r="8934" spans="1:23" x14ac:dyDescent="0.3">
      <c r="A8934">
        <v>608933</v>
      </c>
      <c r="B8934">
        <v>26214</v>
      </c>
      <c r="C8934">
        <v>61</v>
      </c>
      <c r="D8934" t="s">
        <v>7</v>
      </c>
      <c r="E8934" t="s">
        <v>8</v>
      </c>
      <c r="F8934" t="s">
        <v>32</v>
      </c>
      <c r="G8934" t="s">
        <v>23</v>
      </c>
      <c r="H8934" s="1">
        <v>45553</v>
      </c>
      <c r="I8934" t="s">
        <v>33</v>
      </c>
      <c r="J8934">
        <v>85</v>
      </c>
      <c r="K8934">
        <v>1.9</v>
      </c>
      <c r="L8934">
        <v>657.7</v>
      </c>
      <c r="M8934">
        <v>87.49</v>
      </c>
      <c r="N8934" t="s">
        <v>48</v>
      </c>
      <c r="O8934">
        <v>1</v>
      </c>
      <c r="P8934" t="str" cm="1">
        <f t="array" ref="P8934">_xlfn.IFS(C8934&lt;25,"18-24", C8934&lt;=35,"25-35", C8934&lt;=50,"36-50",TRUE,"50+")</f>
        <v>50+</v>
      </c>
      <c r="Q8934" t="str">
        <f t="shared" si="973"/>
        <v>new</v>
      </c>
      <c r="R8934" t="str">
        <f t="shared" si="974"/>
        <v>high value</v>
      </c>
      <c r="S8934" t="str">
        <f t="shared" si="975"/>
        <v>Low</v>
      </c>
      <c r="T8934" t="str">
        <f t="shared" si="976"/>
        <v>Sep</v>
      </c>
      <c r="U8934">
        <f t="shared" si="977"/>
        <v>2024</v>
      </c>
      <c r="V8934" t="str">
        <f t="shared" si="978"/>
        <v>0-5</v>
      </c>
      <c r="W8934" t="str">
        <f t="shared" si="979"/>
        <v>Slow</v>
      </c>
    </row>
    <row r="8935" spans="1:23" x14ac:dyDescent="0.3">
      <c r="A8935">
        <v>608934</v>
      </c>
      <c r="B8935">
        <v>14585</v>
      </c>
      <c r="C8935">
        <v>64</v>
      </c>
      <c r="D8935" t="s">
        <v>7</v>
      </c>
      <c r="E8935" t="s">
        <v>16</v>
      </c>
      <c r="F8935" t="s">
        <v>24</v>
      </c>
      <c r="G8935" t="s">
        <v>27</v>
      </c>
      <c r="H8935" s="1">
        <v>45527</v>
      </c>
      <c r="I8935" t="s">
        <v>33</v>
      </c>
      <c r="J8935">
        <v>88</v>
      </c>
      <c r="K8935">
        <v>12.5</v>
      </c>
      <c r="L8935">
        <v>916.5</v>
      </c>
      <c r="M8935">
        <v>91.77</v>
      </c>
      <c r="N8935" t="s">
        <v>50</v>
      </c>
      <c r="O8935">
        <v>3</v>
      </c>
      <c r="P8935" t="str" cm="1">
        <f t="array" ref="P8935">_xlfn.IFS(C8935&lt;25,"18-24", C8935&lt;=35,"25-35", C8935&lt;=50,"36-50",TRUE,"50+")</f>
        <v>50+</v>
      </c>
      <c r="Q8935" t="str">
        <f t="shared" si="973"/>
        <v>new</v>
      </c>
      <c r="R8935" t="str">
        <f t="shared" si="974"/>
        <v>high value</v>
      </c>
      <c r="S8935" t="str">
        <f t="shared" si="975"/>
        <v>medium</v>
      </c>
      <c r="T8935" t="str">
        <f t="shared" si="976"/>
        <v>Aug</v>
      </c>
      <c r="U8935">
        <f t="shared" si="977"/>
        <v>2024</v>
      </c>
      <c r="V8935" t="str">
        <f t="shared" si="978"/>
        <v>10-15</v>
      </c>
      <c r="W8935" t="str">
        <f t="shared" si="979"/>
        <v>Slow</v>
      </c>
    </row>
    <row r="8936" spans="1:23" x14ac:dyDescent="0.3">
      <c r="A8936">
        <v>608935</v>
      </c>
      <c r="B8936">
        <v>44890</v>
      </c>
      <c r="C8936">
        <v>61</v>
      </c>
      <c r="D8936" t="s">
        <v>7</v>
      </c>
      <c r="E8936" t="s">
        <v>13</v>
      </c>
      <c r="F8936" t="s">
        <v>32</v>
      </c>
      <c r="G8936" t="s">
        <v>29</v>
      </c>
      <c r="H8936" s="1">
        <v>44752</v>
      </c>
      <c r="I8936" t="s">
        <v>33</v>
      </c>
      <c r="J8936">
        <v>57</v>
      </c>
      <c r="K8936">
        <v>4.0999999999999996</v>
      </c>
      <c r="L8936">
        <v>164.82</v>
      </c>
      <c r="M8936">
        <v>21.14</v>
      </c>
      <c r="N8936" t="s">
        <v>50</v>
      </c>
      <c r="O8936">
        <v>4</v>
      </c>
      <c r="P8936" t="str" cm="1">
        <f t="array" ref="P8936">_xlfn.IFS(C8936&lt;25,"18-24", C8936&lt;=35,"25-35", C8936&lt;=50,"36-50",TRUE,"50+")</f>
        <v>50+</v>
      </c>
      <c r="Q8936" t="str">
        <f t="shared" si="973"/>
        <v>repeat</v>
      </c>
      <c r="R8936" t="str">
        <f t="shared" si="974"/>
        <v>low</v>
      </c>
      <c r="S8936" t="str">
        <f t="shared" si="975"/>
        <v>medium</v>
      </c>
      <c r="T8936" t="str">
        <f t="shared" si="976"/>
        <v>Jul</v>
      </c>
      <c r="U8936">
        <f t="shared" si="977"/>
        <v>2022</v>
      </c>
      <c r="V8936" t="str">
        <f t="shared" si="978"/>
        <v>0-5</v>
      </c>
      <c r="W8936" t="str">
        <f t="shared" si="979"/>
        <v>Slow</v>
      </c>
    </row>
    <row r="8937" spans="1:23" x14ac:dyDescent="0.3">
      <c r="A8937">
        <v>608936</v>
      </c>
      <c r="B8937">
        <v>50958</v>
      </c>
      <c r="C8937">
        <v>45</v>
      </c>
      <c r="D8937" t="s">
        <v>4</v>
      </c>
      <c r="E8937" t="s">
        <v>16</v>
      </c>
      <c r="F8937" t="s">
        <v>22</v>
      </c>
      <c r="G8937" t="s">
        <v>25</v>
      </c>
      <c r="H8937" s="1">
        <v>45212</v>
      </c>
      <c r="I8937" t="s">
        <v>34</v>
      </c>
      <c r="J8937">
        <v>85</v>
      </c>
      <c r="K8937">
        <v>5.8</v>
      </c>
      <c r="L8937">
        <v>1014.4</v>
      </c>
      <c r="M8937">
        <v>55.78</v>
      </c>
      <c r="N8937" t="s">
        <v>47</v>
      </c>
      <c r="O8937">
        <v>4</v>
      </c>
      <c r="P8937" t="str" cm="1">
        <f t="array" ref="P8937">_xlfn.IFS(C8937&lt;25,"18-24", C8937&lt;=35,"25-35", C8937&lt;=50,"36-50",TRUE,"50+")</f>
        <v>36-50</v>
      </c>
      <c r="Q8937" t="str">
        <f t="shared" si="973"/>
        <v>new</v>
      </c>
      <c r="R8937" t="str">
        <f t="shared" si="974"/>
        <v>high value</v>
      </c>
      <c r="S8937" t="str">
        <f t="shared" si="975"/>
        <v>medium</v>
      </c>
      <c r="T8937" t="str">
        <f t="shared" si="976"/>
        <v>Oct</v>
      </c>
      <c r="U8937">
        <f t="shared" si="977"/>
        <v>2023</v>
      </c>
      <c r="V8937" t="str">
        <f t="shared" si="978"/>
        <v>5-10</v>
      </c>
      <c r="W8937" t="str">
        <f t="shared" si="979"/>
        <v>Slow</v>
      </c>
    </row>
    <row r="8938" spans="1:23" x14ac:dyDescent="0.3">
      <c r="A8938">
        <v>608937</v>
      </c>
      <c r="B8938">
        <v>74408</v>
      </c>
      <c r="C8938">
        <v>56</v>
      </c>
      <c r="D8938" t="s">
        <v>7</v>
      </c>
      <c r="E8938" t="s">
        <v>11</v>
      </c>
      <c r="F8938" t="s">
        <v>22</v>
      </c>
      <c r="G8938" t="s">
        <v>31</v>
      </c>
      <c r="H8938" s="1">
        <v>44851</v>
      </c>
      <c r="I8938" t="s">
        <v>34</v>
      </c>
      <c r="J8938">
        <v>30</v>
      </c>
      <c r="K8938">
        <v>14.6</v>
      </c>
      <c r="L8938">
        <v>231.77</v>
      </c>
      <c r="M8938">
        <v>80.27</v>
      </c>
      <c r="N8938" t="s">
        <v>47</v>
      </c>
      <c r="O8938">
        <v>2</v>
      </c>
      <c r="P8938" t="str" cm="1">
        <f t="array" ref="P8938">_xlfn.IFS(C8938&lt;25,"18-24", C8938&lt;=35,"25-35", C8938&lt;=50,"36-50",TRUE,"50+")</f>
        <v>50+</v>
      </c>
      <c r="Q8938" t="str">
        <f t="shared" si="973"/>
        <v>new</v>
      </c>
      <c r="R8938" t="str">
        <f t="shared" si="974"/>
        <v>low</v>
      </c>
      <c r="S8938" t="str">
        <f t="shared" si="975"/>
        <v>Low</v>
      </c>
      <c r="T8938" t="str">
        <f t="shared" si="976"/>
        <v>Oct</v>
      </c>
      <c r="U8938">
        <f t="shared" si="977"/>
        <v>2022</v>
      </c>
      <c r="V8938" t="str">
        <f t="shared" si="978"/>
        <v>10-15</v>
      </c>
      <c r="W8938" t="str">
        <f t="shared" si="979"/>
        <v>Fast</v>
      </c>
    </row>
    <row r="8939" spans="1:23" x14ac:dyDescent="0.3">
      <c r="A8939">
        <v>608938</v>
      </c>
      <c r="B8939">
        <v>68895</v>
      </c>
      <c r="C8939">
        <v>56</v>
      </c>
      <c r="D8939" t="s">
        <v>4</v>
      </c>
      <c r="E8939" t="s">
        <v>8</v>
      </c>
      <c r="F8939" t="s">
        <v>19</v>
      </c>
      <c r="G8939" t="s">
        <v>21</v>
      </c>
      <c r="H8939" s="1">
        <v>45613</v>
      </c>
      <c r="I8939" t="s">
        <v>34</v>
      </c>
      <c r="J8939">
        <v>39</v>
      </c>
      <c r="K8939">
        <v>7.5</v>
      </c>
      <c r="L8939">
        <v>745.35</v>
      </c>
      <c r="M8939">
        <v>47.42</v>
      </c>
      <c r="N8939" t="s">
        <v>47</v>
      </c>
      <c r="O8939">
        <v>5</v>
      </c>
      <c r="P8939" t="str" cm="1">
        <f t="array" ref="P8939">_xlfn.IFS(C8939&lt;25,"18-24", C8939&lt;=35,"25-35", C8939&lt;=50,"36-50",TRUE,"50+")</f>
        <v>50+</v>
      </c>
      <c r="Q8939" t="str">
        <f t="shared" si="973"/>
        <v>new</v>
      </c>
      <c r="R8939" t="str">
        <f t="shared" si="974"/>
        <v>high value</v>
      </c>
      <c r="S8939" t="str">
        <f t="shared" si="975"/>
        <v>High</v>
      </c>
      <c r="T8939" t="str">
        <f t="shared" si="976"/>
        <v>Nov</v>
      </c>
      <c r="U8939">
        <f t="shared" si="977"/>
        <v>2024</v>
      </c>
      <c r="V8939" t="str">
        <f t="shared" si="978"/>
        <v>5-10</v>
      </c>
      <c r="W8939" t="str">
        <f t="shared" si="979"/>
        <v>Medium</v>
      </c>
    </row>
    <row r="8940" spans="1:23" x14ac:dyDescent="0.3">
      <c r="A8940">
        <v>608939</v>
      </c>
      <c r="B8940">
        <v>48771</v>
      </c>
      <c r="C8940">
        <v>54</v>
      </c>
      <c r="D8940" t="s">
        <v>7</v>
      </c>
      <c r="E8940" t="s">
        <v>13</v>
      </c>
      <c r="F8940" t="s">
        <v>28</v>
      </c>
      <c r="G8940" t="s">
        <v>29</v>
      </c>
      <c r="H8940" s="1">
        <v>45591</v>
      </c>
      <c r="I8940" t="s">
        <v>33</v>
      </c>
      <c r="J8940">
        <v>69</v>
      </c>
      <c r="K8940">
        <v>5.9</v>
      </c>
      <c r="L8940">
        <v>861.47</v>
      </c>
      <c r="M8940">
        <v>53.18</v>
      </c>
      <c r="N8940" t="s">
        <v>50</v>
      </c>
      <c r="O8940">
        <v>1</v>
      </c>
      <c r="P8940" t="str" cm="1">
        <f t="array" ref="P8940">_xlfn.IFS(C8940&lt;25,"18-24", C8940&lt;=35,"25-35", C8940&lt;=50,"36-50",TRUE,"50+")</f>
        <v>50+</v>
      </c>
      <c r="Q8940" t="str">
        <f t="shared" si="973"/>
        <v>new</v>
      </c>
      <c r="R8940" t="str">
        <f t="shared" si="974"/>
        <v>high value</v>
      </c>
      <c r="S8940" t="str">
        <f t="shared" si="975"/>
        <v>Low</v>
      </c>
      <c r="T8940" t="str">
        <f t="shared" si="976"/>
        <v>Oct</v>
      </c>
      <c r="U8940">
        <f t="shared" si="977"/>
        <v>2024</v>
      </c>
      <c r="V8940" t="str">
        <f t="shared" si="978"/>
        <v>5-10</v>
      </c>
      <c r="W8940" t="str">
        <f t="shared" si="979"/>
        <v>Slow</v>
      </c>
    </row>
    <row r="8941" spans="1:23" x14ac:dyDescent="0.3">
      <c r="A8941">
        <v>608940</v>
      </c>
      <c r="B8941">
        <v>61897</v>
      </c>
      <c r="C8941">
        <v>51</v>
      </c>
      <c r="D8941" t="s">
        <v>4</v>
      </c>
      <c r="E8941" t="s">
        <v>15</v>
      </c>
      <c r="F8941" t="s">
        <v>18</v>
      </c>
      <c r="G8941" t="s">
        <v>31</v>
      </c>
      <c r="H8941" s="1">
        <v>45188</v>
      </c>
      <c r="I8941" t="s">
        <v>33</v>
      </c>
      <c r="J8941">
        <v>39</v>
      </c>
      <c r="K8941">
        <v>4.8</v>
      </c>
      <c r="L8941">
        <v>587.4</v>
      </c>
      <c r="M8941">
        <v>118.14</v>
      </c>
      <c r="N8941" t="s">
        <v>50</v>
      </c>
      <c r="O8941">
        <v>5</v>
      </c>
      <c r="P8941" t="str" cm="1">
        <f t="array" ref="P8941">_xlfn.IFS(C8941&lt;25,"18-24", C8941&lt;=35,"25-35", C8941&lt;=50,"36-50",TRUE,"50+")</f>
        <v>50+</v>
      </c>
      <c r="Q8941" t="str">
        <f t="shared" si="973"/>
        <v>new</v>
      </c>
      <c r="R8941" t="str">
        <f t="shared" si="974"/>
        <v>high value</v>
      </c>
      <c r="S8941" t="str">
        <f t="shared" si="975"/>
        <v>High</v>
      </c>
      <c r="T8941" t="str">
        <f t="shared" si="976"/>
        <v>Sep</v>
      </c>
      <c r="U8941">
        <f t="shared" si="977"/>
        <v>2023</v>
      </c>
      <c r="V8941" t="str">
        <f t="shared" si="978"/>
        <v>0-5</v>
      </c>
      <c r="W8941" t="str">
        <f t="shared" si="979"/>
        <v>Medium</v>
      </c>
    </row>
    <row r="8942" spans="1:23" x14ac:dyDescent="0.3">
      <c r="A8942">
        <v>608941</v>
      </c>
      <c r="B8942">
        <v>52505</v>
      </c>
      <c r="C8942">
        <v>41</v>
      </c>
      <c r="D8942" t="s">
        <v>4</v>
      </c>
      <c r="E8942" t="s">
        <v>11</v>
      </c>
      <c r="F8942" t="s">
        <v>22</v>
      </c>
      <c r="G8942" t="s">
        <v>23</v>
      </c>
      <c r="H8942" s="1">
        <v>44637</v>
      </c>
      <c r="I8942" t="s">
        <v>33</v>
      </c>
      <c r="J8942">
        <v>63</v>
      </c>
      <c r="K8942">
        <v>4.3</v>
      </c>
      <c r="L8942">
        <v>1481.92</v>
      </c>
      <c r="M8942">
        <v>89.71</v>
      </c>
      <c r="N8942" t="s">
        <v>48</v>
      </c>
      <c r="O8942">
        <v>2</v>
      </c>
      <c r="P8942" t="str" cm="1">
        <f t="array" ref="P8942">_xlfn.IFS(C8942&lt;25,"18-24", C8942&lt;=35,"25-35", C8942&lt;=50,"36-50",TRUE,"50+")</f>
        <v>36-50</v>
      </c>
      <c r="Q8942" t="str">
        <f t="shared" si="973"/>
        <v>new</v>
      </c>
      <c r="R8942" t="str">
        <f t="shared" si="974"/>
        <v>high value</v>
      </c>
      <c r="S8942" t="str">
        <f t="shared" si="975"/>
        <v>Low</v>
      </c>
      <c r="T8942" t="str">
        <f t="shared" si="976"/>
        <v>Mar</v>
      </c>
      <c r="U8942">
        <f t="shared" si="977"/>
        <v>2022</v>
      </c>
      <c r="V8942" t="str">
        <f t="shared" si="978"/>
        <v>0-5</v>
      </c>
      <c r="W8942" t="str">
        <f t="shared" si="979"/>
        <v>Slow</v>
      </c>
    </row>
    <row r="8943" spans="1:23" x14ac:dyDescent="0.3">
      <c r="A8943">
        <v>608942</v>
      </c>
      <c r="B8943">
        <v>43165</v>
      </c>
      <c r="C8943">
        <v>58</v>
      </c>
      <c r="D8943" t="s">
        <v>7</v>
      </c>
      <c r="E8943" t="s">
        <v>15</v>
      </c>
      <c r="F8943" t="s">
        <v>32</v>
      </c>
      <c r="G8943" t="s">
        <v>21</v>
      </c>
      <c r="H8943" s="1">
        <v>45502</v>
      </c>
      <c r="I8943" t="s">
        <v>33</v>
      </c>
      <c r="J8943">
        <v>27</v>
      </c>
      <c r="K8943">
        <v>2.1</v>
      </c>
      <c r="L8943">
        <v>1411.83</v>
      </c>
      <c r="M8943">
        <v>98.28</v>
      </c>
      <c r="N8943" t="s">
        <v>47</v>
      </c>
      <c r="O8943">
        <v>2</v>
      </c>
      <c r="P8943" t="str" cm="1">
        <f t="array" ref="P8943">_xlfn.IFS(C8943&lt;25,"18-24", C8943&lt;=35,"25-35", C8943&lt;=50,"36-50",TRUE,"50+")</f>
        <v>50+</v>
      </c>
      <c r="Q8943" t="str">
        <f t="shared" si="973"/>
        <v>new</v>
      </c>
      <c r="R8943" t="str">
        <f t="shared" si="974"/>
        <v>high value</v>
      </c>
      <c r="S8943" t="str">
        <f t="shared" si="975"/>
        <v>Low</v>
      </c>
      <c r="T8943" t="str">
        <f t="shared" si="976"/>
        <v>Jul</v>
      </c>
      <c r="U8943">
        <f t="shared" si="977"/>
        <v>2024</v>
      </c>
      <c r="V8943" t="str">
        <f t="shared" si="978"/>
        <v>0-5</v>
      </c>
      <c r="W8943" t="str">
        <f t="shared" si="979"/>
        <v>Fast</v>
      </c>
    </row>
    <row r="8944" spans="1:23" x14ac:dyDescent="0.3">
      <c r="A8944">
        <v>608943</v>
      </c>
      <c r="B8944">
        <v>64149</v>
      </c>
      <c r="C8944">
        <v>26</v>
      </c>
      <c r="D8944" t="s">
        <v>7</v>
      </c>
      <c r="E8944" t="s">
        <v>13</v>
      </c>
      <c r="F8944" t="s">
        <v>24</v>
      </c>
      <c r="G8944" t="s">
        <v>29</v>
      </c>
      <c r="H8944" s="1">
        <v>44728</v>
      </c>
      <c r="I8944" t="s">
        <v>34</v>
      </c>
      <c r="J8944">
        <v>72</v>
      </c>
      <c r="K8944">
        <v>4.4000000000000004</v>
      </c>
      <c r="L8944">
        <v>838.54</v>
      </c>
      <c r="M8944">
        <v>21.87</v>
      </c>
      <c r="N8944" t="s">
        <v>49</v>
      </c>
      <c r="O8944">
        <v>5</v>
      </c>
      <c r="P8944" t="str" cm="1">
        <f t="array" ref="P8944">_xlfn.IFS(C8944&lt;25,"18-24", C8944&lt;=35,"25-35", C8944&lt;=50,"36-50",TRUE,"50+")</f>
        <v>25-35</v>
      </c>
      <c r="Q8944" t="str">
        <f t="shared" si="973"/>
        <v>new</v>
      </c>
      <c r="R8944" t="str">
        <f t="shared" si="974"/>
        <v>high value</v>
      </c>
      <c r="S8944" t="str">
        <f t="shared" si="975"/>
        <v>High</v>
      </c>
      <c r="T8944" t="str">
        <f t="shared" si="976"/>
        <v>Jun</v>
      </c>
      <c r="U8944">
        <f t="shared" si="977"/>
        <v>2022</v>
      </c>
      <c r="V8944" t="str">
        <f t="shared" si="978"/>
        <v>0-5</v>
      </c>
      <c r="W8944" t="str">
        <f t="shared" si="979"/>
        <v>Slow</v>
      </c>
    </row>
    <row r="8945" spans="1:23" x14ac:dyDescent="0.3">
      <c r="A8945">
        <v>608944</v>
      </c>
      <c r="B8945">
        <v>67618</v>
      </c>
      <c r="C8945">
        <v>18</v>
      </c>
      <c r="D8945" t="s">
        <v>7</v>
      </c>
      <c r="E8945" t="s">
        <v>15</v>
      </c>
      <c r="F8945" t="s">
        <v>26</v>
      </c>
      <c r="G8945" t="s">
        <v>21</v>
      </c>
      <c r="H8945" s="1">
        <v>44893</v>
      </c>
      <c r="I8945" t="s">
        <v>34</v>
      </c>
      <c r="J8945">
        <v>69</v>
      </c>
      <c r="K8945">
        <v>11.2</v>
      </c>
      <c r="L8945">
        <v>1048.76</v>
      </c>
      <c r="M8945">
        <v>70.180000000000007</v>
      </c>
      <c r="N8945" t="s">
        <v>47</v>
      </c>
      <c r="O8945">
        <v>5</v>
      </c>
      <c r="P8945" t="str" cm="1">
        <f t="array" ref="P8945">_xlfn.IFS(C8945&lt;25,"18-24", C8945&lt;=35,"25-35", C8945&lt;=50,"36-50",TRUE,"50+")</f>
        <v>18-24</v>
      </c>
      <c r="Q8945" t="str">
        <f t="shared" si="973"/>
        <v>repeat</v>
      </c>
      <c r="R8945" t="str">
        <f t="shared" si="974"/>
        <v>high value</v>
      </c>
      <c r="S8945" t="str">
        <f t="shared" si="975"/>
        <v>High</v>
      </c>
      <c r="T8945" t="str">
        <f t="shared" si="976"/>
        <v>Nov</v>
      </c>
      <c r="U8945">
        <f t="shared" si="977"/>
        <v>2022</v>
      </c>
      <c r="V8945" t="str">
        <f t="shared" si="978"/>
        <v>10-15</v>
      </c>
      <c r="W8945" t="str">
        <f t="shared" si="979"/>
        <v>Slow</v>
      </c>
    </row>
    <row r="8946" spans="1:23" x14ac:dyDescent="0.3">
      <c r="A8946">
        <v>608945</v>
      </c>
      <c r="B8946">
        <v>60112</v>
      </c>
      <c r="C8946">
        <v>18</v>
      </c>
      <c r="D8946" t="s">
        <v>7</v>
      </c>
      <c r="E8946" t="s">
        <v>5</v>
      </c>
      <c r="F8946" t="s">
        <v>28</v>
      </c>
      <c r="G8946" t="s">
        <v>27</v>
      </c>
      <c r="H8946" s="1">
        <v>45449</v>
      </c>
      <c r="I8946" t="s">
        <v>34</v>
      </c>
      <c r="J8946">
        <v>20</v>
      </c>
      <c r="K8946">
        <v>9.1</v>
      </c>
      <c r="L8946">
        <v>1300.01</v>
      </c>
      <c r="M8946">
        <v>26.27</v>
      </c>
      <c r="N8946" t="s">
        <v>49</v>
      </c>
      <c r="O8946">
        <v>5</v>
      </c>
      <c r="P8946" t="str" cm="1">
        <f t="array" ref="P8946">_xlfn.IFS(C8946&lt;25,"18-24", C8946&lt;=35,"25-35", C8946&lt;=50,"36-50",TRUE,"50+")</f>
        <v>18-24</v>
      </c>
      <c r="Q8946" t="str">
        <f t="shared" si="973"/>
        <v>new</v>
      </c>
      <c r="R8946" t="str">
        <f t="shared" si="974"/>
        <v>high value</v>
      </c>
      <c r="S8946" t="str">
        <f t="shared" si="975"/>
        <v>High</v>
      </c>
      <c r="T8946" t="str">
        <f t="shared" si="976"/>
        <v>Jun</v>
      </c>
      <c r="U8946">
        <f t="shared" si="977"/>
        <v>2024</v>
      </c>
      <c r="V8946" t="str">
        <f t="shared" si="978"/>
        <v>5-10</v>
      </c>
      <c r="W8946" t="str">
        <f t="shared" si="979"/>
        <v>Fast</v>
      </c>
    </row>
    <row r="8947" spans="1:23" x14ac:dyDescent="0.3">
      <c r="A8947">
        <v>608946</v>
      </c>
      <c r="B8947">
        <v>99077</v>
      </c>
      <c r="C8947">
        <v>31</v>
      </c>
      <c r="D8947" t="s">
        <v>4</v>
      </c>
      <c r="E8947" t="s">
        <v>15</v>
      </c>
      <c r="F8947" t="s">
        <v>19</v>
      </c>
      <c r="G8947" t="s">
        <v>25</v>
      </c>
      <c r="H8947" s="1">
        <v>44672</v>
      </c>
      <c r="I8947" t="s">
        <v>33</v>
      </c>
      <c r="J8947">
        <v>26</v>
      </c>
      <c r="K8947">
        <v>14.4</v>
      </c>
      <c r="L8947">
        <v>1270.8800000000001</v>
      </c>
      <c r="M8947">
        <v>63.93</v>
      </c>
      <c r="N8947" t="s">
        <v>48</v>
      </c>
      <c r="O8947">
        <v>5</v>
      </c>
      <c r="P8947" t="str" cm="1">
        <f t="array" ref="P8947">_xlfn.IFS(C8947&lt;25,"18-24", C8947&lt;=35,"25-35", C8947&lt;=50,"36-50",TRUE,"50+")</f>
        <v>25-35</v>
      </c>
      <c r="Q8947" t="str">
        <f t="shared" si="973"/>
        <v>new</v>
      </c>
      <c r="R8947" t="str">
        <f t="shared" si="974"/>
        <v>high value</v>
      </c>
      <c r="S8947" t="str">
        <f t="shared" si="975"/>
        <v>High</v>
      </c>
      <c r="T8947" t="str">
        <f t="shared" si="976"/>
        <v>Apr</v>
      </c>
      <c r="U8947">
        <f t="shared" si="977"/>
        <v>2022</v>
      </c>
      <c r="V8947" t="str">
        <f t="shared" si="978"/>
        <v>10-15</v>
      </c>
      <c r="W8947" t="str">
        <f t="shared" si="979"/>
        <v>Fast</v>
      </c>
    </row>
    <row r="8948" spans="1:23" x14ac:dyDescent="0.3">
      <c r="A8948">
        <v>608947</v>
      </c>
      <c r="B8948">
        <v>79819</v>
      </c>
      <c r="C8948">
        <v>53</v>
      </c>
      <c r="D8948" t="s">
        <v>4</v>
      </c>
      <c r="E8948" t="s">
        <v>13</v>
      </c>
      <c r="F8948" t="s">
        <v>24</v>
      </c>
      <c r="G8948" t="s">
        <v>23</v>
      </c>
      <c r="H8948" s="1">
        <v>44824</v>
      </c>
      <c r="I8948" t="s">
        <v>34</v>
      </c>
      <c r="J8948">
        <v>77</v>
      </c>
      <c r="K8948">
        <v>1.2</v>
      </c>
      <c r="L8948">
        <v>242.6</v>
      </c>
      <c r="M8948">
        <v>60.44</v>
      </c>
      <c r="N8948" t="s">
        <v>48</v>
      </c>
      <c r="O8948">
        <v>2</v>
      </c>
      <c r="P8948" t="str" cm="1">
        <f t="array" ref="P8948">_xlfn.IFS(C8948&lt;25,"18-24", C8948&lt;=35,"25-35", C8948&lt;=50,"36-50",TRUE,"50+")</f>
        <v>50+</v>
      </c>
      <c r="Q8948" t="str">
        <f t="shared" si="973"/>
        <v>new</v>
      </c>
      <c r="R8948" t="str">
        <f t="shared" si="974"/>
        <v>low</v>
      </c>
      <c r="S8948" t="str">
        <f t="shared" si="975"/>
        <v>Low</v>
      </c>
      <c r="T8948" t="str">
        <f t="shared" si="976"/>
        <v>Sep</v>
      </c>
      <c r="U8948">
        <f t="shared" si="977"/>
        <v>2022</v>
      </c>
      <c r="V8948" t="str">
        <f t="shared" si="978"/>
        <v>0-5</v>
      </c>
      <c r="W8948" t="str">
        <f t="shared" si="979"/>
        <v>Slow</v>
      </c>
    </row>
    <row r="8949" spans="1:23" x14ac:dyDescent="0.3">
      <c r="A8949">
        <v>608948</v>
      </c>
      <c r="B8949">
        <v>49073</v>
      </c>
      <c r="C8949">
        <v>58</v>
      </c>
      <c r="D8949" t="s">
        <v>4</v>
      </c>
      <c r="E8949" t="s">
        <v>8</v>
      </c>
      <c r="F8949" t="s">
        <v>32</v>
      </c>
      <c r="G8949" t="s">
        <v>29</v>
      </c>
      <c r="H8949" s="1">
        <v>45129</v>
      </c>
      <c r="I8949" t="s">
        <v>34</v>
      </c>
      <c r="J8949">
        <v>43</v>
      </c>
      <c r="K8949">
        <v>7.8</v>
      </c>
      <c r="L8949">
        <v>521.21</v>
      </c>
      <c r="M8949">
        <v>38.21</v>
      </c>
      <c r="N8949" t="s">
        <v>48</v>
      </c>
      <c r="O8949">
        <v>4</v>
      </c>
      <c r="P8949" t="str" cm="1">
        <f t="array" ref="P8949">_xlfn.IFS(C8949&lt;25,"18-24", C8949&lt;=35,"25-35", C8949&lt;=50,"36-50",TRUE,"50+")</f>
        <v>50+</v>
      </c>
      <c r="Q8949" t="str">
        <f t="shared" si="973"/>
        <v>new</v>
      </c>
      <c r="R8949" t="str">
        <f t="shared" si="974"/>
        <v>high value</v>
      </c>
      <c r="S8949" t="str">
        <f t="shared" si="975"/>
        <v>medium</v>
      </c>
      <c r="T8949" t="str">
        <f t="shared" si="976"/>
        <v>Jul</v>
      </c>
      <c r="U8949">
        <f t="shared" si="977"/>
        <v>2023</v>
      </c>
      <c r="V8949" t="str">
        <f t="shared" si="978"/>
        <v>5-10</v>
      </c>
      <c r="W8949" t="str">
        <f t="shared" si="979"/>
        <v>Medium</v>
      </c>
    </row>
    <row r="8950" spans="1:23" x14ac:dyDescent="0.3">
      <c r="A8950">
        <v>608949</v>
      </c>
      <c r="B8950">
        <v>88700</v>
      </c>
      <c r="C8950">
        <v>62</v>
      </c>
      <c r="D8950" t="s">
        <v>4</v>
      </c>
      <c r="E8950" t="s">
        <v>11</v>
      </c>
      <c r="F8950" t="s">
        <v>28</v>
      </c>
      <c r="G8950" t="s">
        <v>25</v>
      </c>
      <c r="H8950" s="1">
        <v>45329</v>
      </c>
      <c r="I8950" t="s">
        <v>34</v>
      </c>
      <c r="J8950">
        <v>60</v>
      </c>
      <c r="K8950">
        <v>12.7</v>
      </c>
      <c r="L8950">
        <v>1184.79</v>
      </c>
      <c r="M8950">
        <v>119.56</v>
      </c>
      <c r="N8950" t="s">
        <v>50</v>
      </c>
      <c r="O8950">
        <v>2</v>
      </c>
      <c r="P8950" t="str" cm="1">
        <f t="array" ref="P8950">_xlfn.IFS(C8950&lt;25,"18-24", C8950&lt;=35,"25-35", C8950&lt;=50,"36-50",TRUE,"50+")</f>
        <v>50+</v>
      </c>
      <c r="Q8950" t="str">
        <f t="shared" si="973"/>
        <v>new</v>
      </c>
      <c r="R8950" t="str">
        <f t="shared" si="974"/>
        <v>high value</v>
      </c>
      <c r="S8950" t="str">
        <f t="shared" si="975"/>
        <v>Low</v>
      </c>
      <c r="T8950" t="str">
        <f t="shared" si="976"/>
        <v>Feb</v>
      </c>
      <c r="U8950">
        <f t="shared" si="977"/>
        <v>2024</v>
      </c>
      <c r="V8950" t="str">
        <f t="shared" si="978"/>
        <v>10-15</v>
      </c>
      <c r="W8950" t="str">
        <f t="shared" si="979"/>
        <v>Slow</v>
      </c>
    </row>
    <row r="8951" spans="1:23" x14ac:dyDescent="0.3">
      <c r="A8951">
        <v>608950</v>
      </c>
      <c r="B8951">
        <v>18611</v>
      </c>
      <c r="C8951">
        <v>45</v>
      </c>
      <c r="D8951" t="s">
        <v>4</v>
      </c>
      <c r="E8951" t="s">
        <v>11</v>
      </c>
      <c r="F8951" t="s">
        <v>24</v>
      </c>
      <c r="G8951" t="s">
        <v>31</v>
      </c>
      <c r="H8951" s="1">
        <v>45072</v>
      </c>
      <c r="I8951" t="s">
        <v>34</v>
      </c>
      <c r="J8951">
        <v>87</v>
      </c>
      <c r="K8951">
        <v>11.3</v>
      </c>
      <c r="L8951">
        <v>487.76</v>
      </c>
      <c r="M8951">
        <v>109.62</v>
      </c>
      <c r="N8951" t="s">
        <v>50</v>
      </c>
      <c r="O8951">
        <v>2</v>
      </c>
      <c r="P8951" t="str" cm="1">
        <f t="array" ref="P8951">_xlfn.IFS(C8951&lt;25,"18-24", C8951&lt;=35,"25-35", C8951&lt;=50,"36-50",TRUE,"50+")</f>
        <v>36-50</v>
      </c>
      <c r="Q8951" t="str">
        <f t="shared" si="973"/>
        <v>new</v>
      </c>
      <c r="R8951" t="str">
        <f t="shared" si="974"/>
        <v>medium</v>
      </c>
      <c r="S8951" t="str">
        <f t="shared" si="975"/>
        <v>Low</v>
      </c>
      <c r="T8951" t="str">
        <f t="shared" si="976"/>
        <v>May</v>
      </c>
      <c r="U8951">
        <f t="shared" si="977"/>
        <v>2023</v>
      </c>
      <c r="V8951" t="str">
        <f t="shared" si="978"/>
        <v>10-15</v>
      </c>
      <c r="W8951" t="str">
        <f t="shared" si="979"/>
        <v>Slow</v>
      </c>
    </row>
    <row r="8952" spans="1:23" x14ac:dyDescent="0.3">
      <c r="A8952">
        <v>608951</v>
      </c>
      <c r="B8952">
        <v>14131</v>
      </c>
      <c r="C8952">
        <v>27</v>
      </c>
      <c r="D8952" t="s">
        <v>4</v>
      </c>
      <c r="E8952" t="s">
        <v>16</v>
      </c>
      <c r="F8952" t="s">
        <v>24</v>
      </c>
      <c r="G8952" t="s">
        <v>27</v>
      </c>
      <c r="H8952" s="1">
        <v>44786</v>
      </c>
      <c r="I8952" t="s">
        <v>34</v>
      </c>
      <c r="J8952">
        <v>20</v>
      </c>
      <c r="K8952">
        <v>13.7</v>
      </c>
      <c r="L8952">
        <v>1083.79</v>
      </c>
      <c r="M8952">
        <v>56.65</v>
      </c>
      <c r="N8952" t="s">
        <v>49</v>
      </c>
      <c r="O8952">
        <v>3</v>
      </c>
      <c r="P8952" t="str" cm="1">
        <f t="array" ref="P8952">_xlfn.IFS(C8952&lt;25,"18-24", C8952&lt;=35,"25-35", C8952&lt;=50,"36-50",TRUE,"50+")</f>
        <v>25-35</v>
      </c>
      <c r="Q8952" t="str">
        <f t="shared" si="973"/>
        <v>new</v>
      </c>
      <c r="R8952" t="str">
        <f t="shared" si="974"/>
        <v>high value</v>
      </c>
      <c r="S8952" t="str">
        <f t="shared" si="975"/>
        <v>medium</v>
      </c>
      <c r="T8952" t="str">
        <f t="shared" si="976"/>
        <v>Aug</v>
      </c>
      <c r="U8952">
        <f t="shared" si="977"/>
        <v>2022</v>
      </c>
      <c r="V8952" t="str">
        <f t="shared" si="978"/>
        <v>10-15</v>
      </c>
      <c r="W8952" t="str">
        <f t="shared" si="979"/>
        <v>Fast</v>
      </c>
    </row>
    <row r="8953" spans="1:23" x14ac:dyDescent="0.3">
      <c r="A8953">
        <v>608952</v>
      </c>
      <c r="B8953">
        <v>95325</v>
      </c>
      <c r="C8953">
        <v>41</v>
      </c>
      <c r="D8953" t="s">
        <v>4</v>
      </c>
      <c r="E8953" t="s">
        <v>5</v>
      </c>
      <c r="F8953" t="s">
        <v>30</v>
      </c>
      <c r="G8953" t="s">
        <v>23</v>
      </c>
      <c r="H8953" s="1">
        <v>45560</v>
      </c>
      <c r="I8953" t="s">
        <v>34</v>
      </c>
      <c r="J8953">
        <v>43</v>
      </c>
      <c r="K8953">
        <v>2.6</v>
      </c>
      <c r="L8953">
        <v>511.66</v>
      </c>
      <c r="M8953">
        <v>70.760000000000005</v>
      </c>
      <c r="N8953" t="s">
        <v>47</v>
      </c>
      <c r="O8953">
        <v>2</v>
      </c>
      <c r="P8953" t="str" cm="1">
        <f t="array" ref="P8953">_xlfn.IFS(C8953&lt;25,"18-24", C8953&lt;=35,"25-35", C8953&lt;=50,"36-50",TRUE,"50+")</f>
        <v>36-50</v>
      </c>
      <c r="Q8953" t="str">
        <f t="shared" si="973"/>
        <v>repeat</v>
      </c>
      <c r="R8953" t="str">
        <f t="shared" si="974"/>
        <v>high value</v>
      </c>
      <c r="S8953" t="str">
        <f t="shared" si="975"/>
        <v>Low</v>
      </c>
      <c r="T8953" t="str">
        <f t="shared" si="976"/>
        <v>Sep</v>
      </c>
      <c r="U8953">
        <f t="shared" si="977"/>
        <v>2024</v>
      </c>
      <c r="V8953" t="str">
        <f t="shared" si="978"/>
        <v>0-5</v>
      </c>
      <c r="W8953" t="str">
        <f t="shared" si="979"/>
        <v>Medium</v>
      </c>
    </row>
    <row r="8954" spans="1:23" x14ac:dyDescent="0.3">
      <c r="A8954">
        <v>608953</v>
      </c>
      <c r="B8954">
        <v>13104</v>
      </c>
      <c r="C8954">
        <v>20</v>
      </c>
      <c r="D8954" t="s">
        <v>4</v>
      </c>
      <c r="E8954" t="s">
        <v>16</v>
      </c>
      <c r="F8954" t="s">
        <v>19</v>
      </c>
      <c r="G8954" t="s">
        <v>29</v>
      </c>
      <c r="H8954" s="1">
        <v>45371</v>
      </c>
      <c r="I8954" t="s">
        <v>33</v>
      </c>
      <c r="J8954">
        <v>48</v>
      </c>
      <c r="K8954">
        <v>14.3</v>
      </c>
      <c r="L8954">
        <v>976.31</v>
      </c>
      <c r="M8954">
        <v>47.49</v>
      </c>
      <c r="N8954" t="s">
        <v>50</v>
      </c>
      <c r="O8954">
        <v>1</v>
      </c>
      <c r="P8954" t="str" cm="1">
        <f t="array" ref="P8954">_xlfn.IFS(C8954&lt;25,"18-24", C8954&lt;=35,"25-35", C8954&lt;=50,"36-50",TRUE,"50+")</f>
        <v>18-24</v>
      </c>
      <c r="Q8954" t="str">
        <f t="shared" si="973"/>
        <v>new</v>
      </c>
      <c r="R8954" t="str">
        <f t="shared" si="974"/>
        <v>high value</v>
      </c>
      <c r="S8954" t="str">
        <f t="shared" si="975"/>
        <v>Low</v>
      </c>
      <c r="T8954" t="str">
        <f t="shared" si="976"/>
        <v>Mar</v>
      </c>
      <c r="U8954">
        <f t="shared" si="977"/>
        <v>2024</v>
      </c>
      <c r="V8954" t="str">
        <f t="shared" si="978"/>
        <v>10-15</v>
      </c>
      <c r="W8954" t="str">
        <f t="shared" si="979"/>
        <v>Slow</v>
      </c>
    </row>
    <row r="8955" spans="1:23" x14ac:dyDescent="0.3">
      <c r="A8955">
        <v>608954</v>
      </c>
      <c r="B8955">
        <v>51309</v>
      </c>
      <c r="C8955">
        <v>63</v>
      </c>
      <c r="D8955" t="s">
        <v>7</v>
      </c>
      <c r="E8955" t="s">
        <v>5</v>
      </c>
      <c r="F8955" t="s">
        <v>18</v>
      </c>
      <c r="G8955" t="s">
        <v>27</v>
      </c>
      <c r="H8955" s="1">
        <v>44724</v>
      </c>
      <c r="I8955" t="s">
        <v>34</v>
      </c>
      <c r="J8955">
        <v>63</v>
      </c>
      <c r="K8955">
        <v>11.4</v>
      </c>
      <c r="L8955">
        <v>711.48</v>
      </c>
      <c r="M8955">
        <v>104.4</v>
      </c>
      <c r="N8955" t="s">
        <v>48</v>
      </c>
      <c r="O8955">
        <v>3</v>
      </c>
      <c r="P8955" t="str" cm="1">
        <f t="array" ref="P8955">_xlfn.IFS(C8955&lt;25,"18-24", C8955&lt;=35,"25-35", C8955&lt;=50,"36-50",TRUE,"50+")</f>
        <v>50+</v>
      </c>
      <c r="Q8955" t="str">
        <f t="shared" si="973"/>
        <v>new</v>
      </c>
      <c r="R8955" t="str">
        <f t="shared" si="974"/>
        <v>high value</v>
      </c>
      <c r="S8955" t="str">
        <f t="shared" si="975"/>
        <v>medium</v>
      </c>
      <c r="T8955" t="str">
        <f t="shared" si="976"/>
        <v>Jun</v>
      </c>
      <c r="U8955">
        <f t="shared" si="977"/>
        <v>2022</v>
      </c>
      <c r="V8955" t="str">
        <f t="shared" si="978"/>
        <v>10-15</v>
      </c>
      <c r="W8955" t="str">
        <f t="shared" si="979"/>
        <v>Slow</v>
      </c>
    </row>
    <row r="8956" spans="1:23" x14ac:dyDescent="0.3">
      <c r="A8956">
        <v>608955</v>
      </c>
      <c r="B8956">
        <v>38402</v>
      </c>
      <c r="C8956">
        <v>22</v>
      </c>
      <c r="D8956" t="s">
        <v>4</v>
      </c>
      <c r="E8956" t="s">
        <v>8</v>
      </c>
      <c r="F8956" t="s">
        <v>30</v>
      </c>
      <c r="G8956" t="s">
        <v>31</v>
      </c>
      <c r="H8956" s="1">
        <v>45207</v>
      </c>
      <c r="I8956" t="s">
        <v>34</v>
      </c>
      <c r="J8956">
        <v>50</v>
      </c>
      <c r="K8956">
        <v>6.3</v>
      </c>
      <c r="L8956">
        <v>1213.4000000000001</v>
      </c>
      <c r="M8956">
        <v>37.11</v>
      </c>
      <c r="N8956" t="s">
        <v>50</v>
      </c>
      <c r="O8956">
        <v>1</v>
      </c>
      <c r="P8956" t="str" cm="1">
        <f t="array" ref="P8956">_xlfn.IFS(C8956&lt;25,"18-24", C8956&lt;=35,"25-35", C8956&lt;=50,"36-50",TRUE,"50+")</f>
        <v>18-24</v>
      </c>
      <c r="Q8956" t="str">
        <f t="shared" si="973"/>
        <v>repeat</v>
      </c>
      <c r="R8956" t="str">
        <f t="shared" si="974"/>
        <v>high value</v>
      </c>
      <c r="S8956" t="str">
        <f t="shared" si="975"/>
        <v>Low</v>
      </c>
      <c r="T8956" t="str">
        <f t="shared" si="976"/>
        <v>Oct</v>
      </c>
      <c r="U8956">
        <f t="shared" si="977"/>
        <v>2023</v>
      </c>
      <c r="V8956" t="str">
        <f t="shared" si="978"/>
        <v>5-10</v>
      </c>
      <c r="W8956" t="str">
        <f t="shared" si="979"/>
        <v>Slow</v>
      </c>
    </row>
    <row r="8957" spans="1:23" x14ac:dyDescent="0.3">
      <c r="A8957">
        <v>608956</v>
      </c>
      <c r="B8957">
        <v>48596</v>
      </c>
      <c r="C8957">
        <v>30</v>
      </c>
      <c r="D8957" t="s">
        <v>7</v>
      </c>
      <c r="E8957" t="s">
        <v>16</v>
      </c>
      <c r="F8957" t="s">
        <v>19</v>
      </c>
      <c r="G8957" t="s">
        <v>31</v>
      </c>
      <c r="H8957" s="1">
        <v>45396</v>
      </c>
      <c r="I8957" t="s">
        <v>34</v>
      </c>
      <c r="J8957">
        <v>33</v>
      </c>
      <c r="K8957">
        <v>4.2</v>
      </c>
      <c r="L8957">
        <v>1165.28</v>
      </c>
      <c r="M8957">
        <v>112.91</v>
      </c>
      <c r="N8957" t="s">
        <v>47</v>
      </c>
      <c r="O8957">
        <v>1</v>
      </c>
      <c r="P8957" t="str" cm="1">
        <f t="array" ref="P8957">_xlfn.IFS(C8957&lt;25,"18-24", C8957&lt;=35,"25-35", C8957&lt;=50,"36-50",TRUE,"50+")</f>
        <v>25-35</v>
      </c>
      <c r="Q8957" t="str">
        <f t="shared" si="973"/>
        <v>new</v>
      </c>
      <c r="R8957" t="str">
        <f t="shared" si="974"/>
        <v>high value</v>
      </c>
      <c r="S8957" t="str">
        <f t="shared" si="975"/>
        <v>Low</v>
      </c>
      <c r="T8957" t="str">
        <f t="shared" si="976"/>
        <v>Apr</v>
      </c>
      <c r="U8957">
        <f t="shared" si="977"/>
        <v>2024</v>
      </c>
      <c r="V8957" t="str">
        <f t="shared" si="978"/>
        <v>0-5</v>
      </c>
      <c r="W8957" t="str">
        <f t="shared" si="979"/>
        <v>Medium</v>
      </c>
    </row>
    <row r="8958" spans="1:23" x14ac:dyDescent="0.3">
      <c r="A8958">
        <v>608957</v>
      </c>
      <c r="B8958">
        <v>37533</v>
      </c>
      <c r="C8958">
        <v>56</v>
      </c>
      <c r="D8958" t="s">
        <v>7</v>
      </c>
      <c r="E8958" t="s">
        <v>11</v>
      </c>
      <c r="F8958" t="s">
        <v>32</v>
      </c>
      <c r="G8958" t="s">
        <v>21</v>
      </c>
      <c r="H8958" s="1">
        <v>45591</v>
      </c>
      <c r="I8958" t="s">
        <v>33</v>
      </c>
      <c r="J8958">
        <v>30</v>
      </c>
      <c r="K8958">
        <v>8.1</v>
      </c>
      <c r="L8958">
        <v>1438.53</v>
      </c>
      <c r="M8958">
        <v>60.09</v>
      </c>
      <c r="N8958" t="s">
        <v>50</v>
      </c>
      <c r="O8958">
        <v>5</v>
      </c>
      <c r="P8958" t="str" cm="1">
        <f t="array" ref="P8958">_xlfn.IFS(C8958&lt;25,"18-24", C8958&lt;=35,"25-35", C8958&lt;=50,"36-50",TRUE,"50+")</f>
        <v>50+</v>
      </c>
      <c r="Q8958" t="str">
        <f t="shared" si="973"/>
        <v>new</v>
      </c>
      <c r="R8958" t="str">
        <f t="shared" si="974"/>
        <v>high value</v>
      </c>
      <c r="S8958" t="str">
        <f t="shared" si="975"/>
        <v>High</v>
      </c>
      <c r="T8958" t="str">
        <f t="shared" si="976"/>
        <v>Oct</v>
      </c>
      <c r="U8958">
        <f t="shared" si="977"/>
        <v>2024</v>
      </c>
      <c r="V8958" t="str">
        <f t="shared" si="978"/>
        <v>5-10</v>
      </c>
      <c r="W8958" t="str">
        <f t="shared" si="979"/>
        <v>Fast</v>
      </c>
    </row>
    <row r="8959" spans="1:23" x14ac:dyDescent="0.3">
      <c r="A8959">
        <v>608958</v>
      </c>
      <c r="B8959">
        <v>39340</v>
      </c>
      <c r="C8959">
        <v>28</v>
      </c>
      <c r="D8959" t="s">
        <v>7</v>
      </c>
      <c r="E8959" t="s">
        <v>8</v>
      </c>
      <c r="F8959" t="s">
        <v>22</v>
      </c>
      <c r="G8959" t="s">
        <v>27</v>
      </c>
      <c r="H8959" s="1">
        <v>45242</v>
      </c>
      <c r="I8959" t="s">
        <v>33</v>
      </c>
      <c r="J8959">
        <v>33</v>
      </c>
      <c r="K8959">
        <v>7.3</v>
      </c>
      <c r="L8959">
        <v>564.82000000000005</v>
      </c>
      <c r="M8959">
        <v>106.13</v>
      </c>
      <c r="N8959" t="s">
        <v>50</v>
      </c>
      <c r="O8959">
        <v>1</v>
      </c>
      <c r="P8959" t="str" cm="1">
        <f t="array" ref="P8959">_xlfn.IFS(C8959&lt;25,"18-24", C8959&lt;=35,"25-35", C8959&lt;=50,"36-50",TRUE,"50+")</f>
        <v>25-35</v>
      </c>
      <c r="Q8959" t="str">
        <f t="shared" si="973"/>
        <v>new</v>
      </c>
      <c r="R8959" t="str">
        <f t="shared" si="974"/>
        <v>high value</v>
      </c>
      <c r="S8959" t="str">
        <f t="shared" si="975"/>
        <v>Low</v>
      </c>
      <c r="T8959" t="str">
        <f t="shared" si="976"/>
        <v>Nov</v>
      </c>
      <c r="U8959">
        <f t="shared" si="977"/>
        <v>2023</v>
      </c>
      <c r="V8959" t="str">
        <f t="shared" si="978"/>
        <v>5-10</v>
      </c>
      <c r="W8959" t="str">
        <f t="shared" si="979"/>
        <v>Medium</v>
      </c>
    </row>
    <row r="8960" spans="1:23" x14ac:dyDescent="0.3">
      <c r="A8960">
        <v>608959</v>
      </c>
      <c r="B8960">
        <v>89589</v>
      </c>
      <c r="C8960">
        <v>33</v>
      </c>
      <c r="D8960" t="s">
        <v>7</v>
      </c>
      <c r="E8960" t="s">
        <v>16</v>
      </c>
      <c r="F8960" t="s">
        <v>32</v>
      </c>
      <c r="G8960" t="s">
        <v>31</v>
      </c>
      <c r="H8960" s="1">
        <v>45525</v>
      </c>
      <c r="I8960" t="s">
        <v>33</v>
      </c>
      <c r="J8960">
        <v>66</v>
      </c>
      <c r="K8960">
        <v>2.7</v>
      </c>
      <c r="L8960">
        <v>744.15</v>
      </c>
      <c r="M8960">
        <v>109.83</v>
      </c>
      <c r="N8960" t="s">
        <v>47</v>
      </c>
      <c r="O8960">
        <v>2</v>
      </c>
      <c r="P8960" t="str" cm="1">
        <f t="array" ref="P8960">_xlfn.IFS(C8960&lt;25,"18-24", C8960&lt;=35,"25-35", C8960&lt;=50,"36-50",TRUE,"50+")</f>
        <v>25-35</v>
      </c>
      <c r="Q8960" t="str">
        <f t="shared" si="973"/>
        <v>new</v>
      </c>
      <c r="R8960" t="str">
        <f t="shared" si="974"/>
        <v>high value</v>
      </c>
      <c r="S8960" t="str">
        <f t="shared" si="975"/>
        <v>Low</v>
      </c>
      <c r="T8960" t="str">
        <f t="shared" si="976"/>
        <v>Aug</v>
      </c>
      <c r="U8960">
        <f t="shared" si="977"/>
        <v>2024</v>
      </c>
      <c r="V8960" t="str">
        <f t="shared" si="978"/>
        <v>0-5</v>
      </c>
      <c r="W8960" t="str">
        <f t="shared" si="979"/>
        <v>Slow</v>
      </c>
    </row>
    <row r="8961" spans="1:23" x14ac:dyDescent="0.3">
      <c r="A8961">
        <v>608960</v>
      </c>
      <c r="B8961">
        <v>29797</v>
      </c>
      <c r="C8961">
        <v>26</v>
      </c>
      <c r="D8961" t="s">
        <v>7</v>
      </c>
      <c r="E8961" t="s">
        <v>8</v>
      </c>
      <c r="F8961" t="s">
        <v>22</v>
      </c>
      <c r="G8961" t="s">
        <v>31</v>
      </c>
      <c r="H8961" s="1">
        <v>45283</v>
      </c>
      <c r="I8961" t="s">
        <v>34</v>
      </c>
      <c r="J8961">
        <v>39</v>
      </c>
      <c r="K8961">
        <v>9.8000000000000007</v>
      </c>
      <c r="L8961">
        <v>169</v>
      </c>
      <c r="M8961">
        <v>78.19</v>
      </c>
      <c r="N8961" t="s">
        <v>49</v>
      </c>
      <c r="O8961">
        <v>5</v>
      </c>
      <c r="P8961" t="str" cm="1">
        <f t="array" ref="P8961">_xlfn.IFS(C8961&lt;25,"18-24", C8961&lt;=35,"25-35", C8961&lt;=50,"36-50",TRUE,"50+")</f>
        <v>25-35</v>
      </c>
      <c r="Q8961" t="str">
        <f t="shared" si="973"/>
        <v>new</v>
      </c>
      <c r="R8961" t="str">
        <f t="shared" si="974"/>
        <v>low</v>
      </c>
      <c r="S8961" t="str">
        <f t="shared" si="975"/>
        <v>High</v>
      </c>
      <c r="T8961" t="str">
        <f t="shared" si="976"/>
        <v>Dec</v>
      </c>
      <c r="U8961">
        <f t="shared" si="977"/>
        <v>2023</v>
      </c>
      <c r="V8961" t="str">
        <f t="shared" si="978"/>
        <v>5-10</v>
      </c>
      <c r="W8961" t="str">
        <f t="shared" si="979"/>
        <v>Medium</v>
      </c>
    </row>
    <row r="8962" spans="1:23" x14ac:dyDescent="0.3">
      <c r="A8962">
        <v>608961</v>
      </c>
      <c r="B8962">
        <v>23343</v>
      </c>
      <c r="C8962">
        <v>19</v>
      </c>
      <c r="D8962" t="s">
        <v>7</v>
      </c>
      <c r="E8962" t="s">
        <v>16</v>
      </c>
      <c r="F8962" t="s">
        <v>26</v>
      </c>
      <c r="G8962" t="s">
        <v>23</v>
      </c>
      <c r="H8962" s="1">
        <v>45339</v>
      </c>
      <c r="I8962" t="s">
        <v>33</v>
      </c>
      <c r="J8962">
        <v>50</v>
      </c>
      <c r="K8962">
        <v>6.8</v>
      </c>
      <c r="L8962">
        <v>1055.78</v>
      </c>
      <c r="M8962">
        <v>33.090000000000003</v>
      </c>
      <c r="N8962" t="s">
        <v>47</v>
      </c>
      <c r="O8962">
        <v>1</v>
      </c>
      <c r="P8962" t="str" cm="1">
        <f t="array" ref="P8962">_xlfn.IFS(C8962&lt;25,"18-24", C8962&lt;=35,"25-35", C8962&lt;=50,"36-50",TRUE,"50+")</f>
        <v>18-24</v>
      </c>
      <c r="Q8962" t="str">
        <f t="shared" si="973"/>
        <v>new</v>
      </c>
      <c r="R8962" t="str">
        <f t="shared" si="974"/>
        <v>high value</v>
      </c>
      <c r="S8962" t="str">
        <f t="shared" si="975"/>
        <v>Low</v>
      </c>
      <c r="T8962" t="str">
        <f t="shared" si="976"/>
        <v>Feb</v>
      </c>
      <c r="U8962">
        <f t="shared" si="977"/>
        <v>2024</v>
      </c>
      <c r="V8962" t="str">
        <f t="shared" si="978"/>
        <v>5-10</v>
      </c>
      <c r="W8962" t="str">
        <f t="shared" si="979"/>
        <v>Slow</v>
      </c>
    </row>
    <row r="8963" spans="1:23" x14ac:dyDescent="0.3">
      <c r="A8963">
        <v>608962</v>
      </c>
      <c r="B8963">
        <v>74626</v>
      </c>
      <c r="C8963">
        <v>32</v>
      </c>
      <c r="D8963" t="s">
        <v>7</v>
      </c>
      <c r="E8963" t="s">
        <v>16</v>
      </c>
      <c r="F8963" t="s">
        <v>18</v>
      </c>
      <c r="G8963" t="s">
        <v>29</v>
      </c>
      <c r="H8963" s="1">
        <v>44714</v>
      </c>
      <c r="I8963" t="s">
        <v>34</v>
      </c>
      <c r="J8963">
        <v>29</v>
      </c>
      <c r="K8963">
        <v>9.6999999999999993</v>
      </c>
      <c r="L8963">
        <v>1233.6500000000001</v>
      </c>
      <c r="M8963">
        <v>24.88</v>
      </c>
      <c r="N8963" t="s">
        <v>48</v>
      </c>
      <c r="O8963">
        <v>1</v>
      </c>
      <c r="P8963" t="str" cm="1">
        <f t="array" ref="P8963">_xlfn.IFS(C8963&lt;25,"18-24", C8963&lt;=35,"25-35", C8963&lt;=50,"36-50",TRUE,"50+")</f>
        <v>25-35</v>
      </c>
      <c r="Q8963" t="str">
        <f t="shared" ref="Q8963:Q9026" si="980">IF(COUNTIF($B:$B,B8963)&gt;1,"repeat","new")</f>
        <v>new</v>
      </c>
      <c r="R8963" t="str">
        <f t="shared" ref="R8963:R9026" si="981">IF(L8963&gt;500,"high value",IF( L8963&gt;250,"medium","low"))</f>
        <v>high value</v>
      </c>
      <c r="S8963" t="str">
        <f t="shared" ref="S8963:S9026" si="982">IF(O8963&lt;=2,"Low",IF(O8963&lt;=4,"medium","High"))</f>
        <v>Low</v>
      </c>
      <c r="T8963" t="str">
        <f t="shared" ref="T8963:T9026" si="983">TEXT(H8963,"MMM")</f>
        <v>Jun</v>
      </c>
      <c r="U8963">
        <f t="shared" ref="U8963:U9026" si="984">YEAR(H8963)</f>
        <v>2022</v>
      </c>
      <c r="V8963" t="str">
        <f t="shared" ref="V8963:V9026" si="985">IF(K8963&lt;=5,"0-5",IF(K8963&lt;=10,"5-10",IF(K8963&lt;=15,"10-15","15+")))</f>
        <v>5-10</v>
      </c>
      <c r="W8963" t="str">
        <f t="shared" ref="W8963:W9026" si="986">IF(J8963&lt;=30,"Fast",IF(J8963&lt;=45,"Medium","Slow"))</f>
        <v>Fast</v>
      </c>
    </row>
    <row r="8964" spans="1:23" x14ac:dyDescent="0.3">
      <c r="A8964">
        <v>608963</v>
      </c>
      <c r="B8964">
        <v>41238</v>
      </c>
      <c r="C8964">
        <v>20</v>
      </c>
      <c r="D8964" t="s">
        <v>7</v>
      </c>
      <c r="E8964" t="s">
        <v>8</v>
      </c>
      <c r="F8964" t="s">
        <v>26</v>
      </c>
      <c r="G8964" t="s">
        <v>25</v>
      </c>
      <c r="H8964" s="1">
        <v>44566</v>
      </c>
      <c r="I8964" t="s">
        <v>33</v>
      </c>
      <c r="J8964">
        <v>59</v>
      </c>
      <c r="K8964">
        <v>5.9</v>
      </c>
      <c r="L8964">
        <v>688.99</v>
      </c>
      <c r="M8964">
        <v>36.35</v>
      </c>
      <c r="N8964" t="s">
        <v>47</v>
      </c>
      <c r="O8964">
        <v>5</v>
      </c>
      <c r="P8964" t="str" cm="1">
        <f t="array" ref="P8964">_xlfn.IFS(C8964&lt;25,"18-24", C8964&lt;=35,"25-35", C8964&lt;=50,"36-50",TRUE,"50+")</f>
        <v>18-24</v>
      </c>
      <c r="Q8964" t="str">
        <f t="shared" si="980"/>
        <v>new</v>
      </c>
      <c r="R8964" t="str">
        <f t="shared" si="981"/>
        <v>high value</v>
      </c>
      <c r="S8964" t="str">
        <f t="shared" si="982"/>
        <v>High</v>
      </c>
      <c r="T8964" t="str">
        <f t="shared" si="983"/>
        <v>Jan</v>
      </c>
      <c r="U8964">
        <f t="shared" si="984"/>
        <v>2022</v>
      </c>
      <c r="V8964" t="str">
        <f t="shared" si="985"/>
        <v>5-10</v>
      </c>
      <c r="W8964" t="str">
        <f t="shared" si="986"/>
        <v>Slow</v>
      </c>
    </row>
    <row r="8965" spans="1:23" x14ac:dyDescent="0.3">
      <c r="A8965">
        <v>608964</v>
      </c>
      <c r="B8965">
        <v>93788</v>
      </c>
      <c r="C8965">
        <v>40</v>
      </c>
      <c r="D8965" t="s">
        <v>4</v>
      </c>
      <c r="E8965" t="s">
        <v>11</v>
      </c>
      <c r="F8965" t="s">
        <v>24</v>
      </c>
      <c r="G8965" t="s">
        <v>23</v>
      </c>
      <c r="H8965" s="1">
        <v>44920</v>
      </c>
      <c r="I8965" t="s">
        <v>34</v>
      </c>
      <c r="J8965">
        <v>49</v>
      </c>
      <c r="K8965">
        <v>13.2</v>
      </c>
      <c r="L8965">
        <v>582.63</v>
      </c>
      <c r="M8965">
        <v>39.04</v>
      </c>
      <c r="N8965" t="s">
        <v>50</v>
      </c>
      <c r="O8965">
        <v>2</v>
      </c>
      <c r="P8965" t="str" cm="1">
        <f t="array" ref="P8965">_xlfn.IFS(C8965&lt;25,"18-24", C8965&lt;=35,"25-35", C8965&lt;=50,"36-50",TRUE,"50+")</f>
        <v>36-50</v>
      </c>
      <c r="Q8965" t="str">
        <f t="shared" si="980"/>
        <v>new</v>
      </c>
      <c r="R8965" t="str">
        <f t="shared" si="981"/>
        <v>high value</v>
      </c>
      <c r="S8965" t="str">
        <f t="shared" si="982"/>
        <v>Low</v>
      </c>
      <c r="T8965" t="str">
        <f t="shared" si="983"/>
        <v>Dec</v>
      </c>
      <c r="U8965">
        <f t="shared" si="984"/>
        <v>2022</v>
      </c>
      <c r="V8965" t="str">
        <f t="shared" si="985"/>
        <v>10-15</v>
      </c>
      <c r="W8965" t="str">
        <f t="shared" si="986"/>
        <v>Slow</v>
      </c>
    </row>
    <row r="8966" spans="1:23" x14ac:dyDescent="0.3">
      <c r="A8966">
        <v>608965</v>
      </c>
      <c r="B8966">
        <v>29171</v>
      </c>
      <c r="C8966">
        <v>46</v>
      </c>
      <c r="D8966" t="s">
        <v>4</v>
      </c>
      <c r="E8966" t="s">
        <v>8</v>
      </c>
      <c r="F8966" t="s">
        <v>22</v>
      </c>
      <c r="G8966" t="s">
        <v>25</v>
      </c>
      <c r="H8966" s="1">
        <v>45176</v>
      </c>
      <c r="I8966" t="s">
        <v>33</v>
      </c>
      <c r="J8966">
        <v>83</v>
      </c>
      <c r="K8966">
        <v>7.3</v>
      </c>
      <c r="L8966">
        <v>1136.74</v>
      </c>
      <c r="M8966">
        <v>29.34</v>
      </c>
      <c r="N8966" t="s">
        <v>49</v>
      </c>
      <c r="O8966">
        <v>4</v>
      </c>
      <c r="P8966" t="str" cm="1">
        <f t="array" ref="P8966">_xlfn.IFS(C8966&lt;25,"18-24", C8966&lt;=35,"25-35", C8966&lt;=50,"36-50",TRUE,"50+")</f>
        <v>36-50</v>
      </c>
      <c r="Q8966" t="str">
        <f t="shared" si="980"/>
        <v>new</v>
      </c>
      <c r="R8966" t="str">
        <f t="shared" si="981"/>
        <v>high value</v>
      </c>
      <c r="S8966" t="str">
        <f t="shared" si="982"/>
        <v>medium</v>
      </c>
      <c r="T8966" t="str">
        <f t="shared" si="983"/>
        <v>Sep</v>
      </c>
      <c r="U8966">
        <f t="shared" si="984"/>
        <v>2023</v>
      </c>
      <c r="V8966" t="str">
        <f t="shared" si="985"/>
        <v>5-10</v>
      </c>
      <c r="W8966" t="str">
        <f t="shared" si="986"/>
        <v>Slow</v>
      </c>
    </row>
    <row r="8967" spans="1:23" x14ac:dyDescent="0.3">
      <c r="A8967">
        <v>608966</v>
      </c>
      <c r="B8967">
        <v>25387</v>
      </c>
      <c r="C8967">
        <v>47</v>
      </c>
      <c r="D8967" t="s">
        <v>4</v>
      </c>
      <c r="E8967" t="s">
        <v>11</v>
      </c>
      <c r="F8967" t="s">
        <v>19</v>
      </c>
      <c r="G8967" t="s">
        <v>21</v>
      </c>
      <c r="H8967" s="1">
        <v>44822</v>
      </c>
      <c r="I8967" t="s">
        <v>34</v>
      </c>
      <c r="J8967">
        <v>32</v>
      </c>
      <c r="K8967">
        <v>11.7</v>
      </c>
      <c r="L8967">
        <v>330.61</v>
      </c>
      <c r="M8967">
        <v>31.55</v>
      </c>
      <c r="N8967" t="s">
        <v>49</v>
      </c>
      <c r="O8967">
        <v>1</v>
      </c>
      <c r="P8967" t="str" cm="1">
        <f t="array" ref="P8967">_xlfn.IFS(C8967&lt;25,"18-24", C8967&lt;=35,"25-35", C8967&lt;=50,"36-50",TRUE,"50+")</f>
        <v>36-50</v>
      </c>
      <c r="Q8967" t="str">
        <f t="shared" si="980"/>
        <v>new</v>
      </c>
      <c r="R8967" t="str">
        <f t="shared" si="981"/>
        <v>medium</v>
      </c>
      <c r="S8967" t="str">
        <f t="shared" si="982"/>
        <v>Low</v>
      </c>
      <c r="T8967" t="str">
        <f t="shared" si="983"/>
        <v>Sep</v>
      </c>
      <c r="U8967">
        <f t="shared" si="984"/>
        <v>2022</v>
      </c>
      <c r="V8967" t="str">
        <f t="shared" si="985"/>
        <v>10-15</v>
      </c>
      <c r="W8967" t="str">
        <f t="shared" si="986"/>
        <v>Medium</v>
      </c>
    </row>
    <row r="8968" spans="1:23" x14ac:dyDescent="0.3">
      <c r="A8968">
        <v>608967</v>
      </c>
      <c r="B8968">
        <v>30796</v>
      </c>
      <c r="C8968">
        <v>27</v>
      </c>
      <c r="D8968" t="s">
        <v>7</v>
      </c>
      <c r="E8968" t="s">
        <v>16</v>
      </c>
      <c r="F8968" t="s">
        <v>32</v>
      </c>
      <c r="G8968" t="s">
        <v>29</v>
      </c>
      <c r="H8968" s="1">
        <v>44964</v>
      </c>
      <c r="I8968" t="s">
        <v>33</v>
      </c>
      <c r="J8968">
        <v>38</v>
      </c>
      <c r="K8968">
        <v>13.4</v>
      </c>
      <c r="L8968">
        <v>901.45</v>
      </c>
      <c r="M8968">
        <v>81.96</v>
      </c>
      <c r="N8968" t="s">
        <v>50</v>
      </c>
      <c r="O8968">
        <v>2</v>
      </c>
      <c r="P8968" t="str" cm="1">
        <f t="array" ref="P8968">_xlfn.IFS(C8968&lt;25,"18-24", C8968&lt;=35,"25-35", C8968&lt;=50,"36-50",TRUE,"50+")</f>
        <v>25-35</v>
      </c>
      <c r="Q8968" t="str">
        <f t="shared" si="980"/>
        <v>new</v>
      </c>
      <c r="R8968" t="str">
        <f t="shared" si="981"/>
        <v>high value</v>
      </c>
      <c r="S8968" t="str">
        <f t="shared" si="982"/>
        <v>Low</v>
      </c>
      <c r="T8968" t="str">
        <f t="shared" si="983"/>
        <v>Feb</v>
      </c>
      <c r="U8968">
        <f t="shared" si="984"/>
        <v>2023</v>
      </c>
      <c r="V8968" t="str">
        <f t="shared" si="985"/>
        <v>10-15</v>
      </c>
      <c r="W8968" t="str">
        <f t="shared" si="986"/>
        <v>Medium</v>
      </c>
    </row>
    <row r="8969" spans="1:23" x14ac:dyDescent="0.3">
      <c r="A8969">
        <v>608968</v>
      </c>
      <c r="B8969">
        <v>10427</v>
      </c>
      <c r="C8969">
        <v>42</v>
      </c>
      <c r="D8969" t="s">
        <v>4</v>
      </c>
      <c r="E8969" t="s">
        <v>15</v>
      </c>
      <c r="F8969" t="s">
        <v>18</v>
      </c>
      <c r="G8969" t="s">
        <v>23</v>
      </c>
      <c r="H8969" s="1">
        <v>44793</v>
      </c>
      <c r="I8969" t="s">
        <v>33</v>
      </c>
      <c r="J8969">
        <v>55</v>
      </c>
      <c r="K8969">
        <v>1.4</v>
      </c>
      <c r="L8969">
        <v>206.59</v>
      </c>
      <c r="M8969">
        <v>84.08</v>
      </c>
      <c r="N8969" t="s">
        <v>48</v>
      </c>
      <c r="O8969">
        <v>5</v>
      </c>
      <c r="P8969" t="str" cm="1">
        <f t="array" ref="P8969">_xlfn.IFS(C8969&lt;25,"18-24", C8969&lt;=35,"25-35", C8969&lt;=50,"36-50",TRUE,"50+")</f>
        <v>36-50</v>
      </c>
      <c r="Q8969" t="str">
        <f t="shared" si="980"/>
        <v>new</v>
      </c>
      <c r="R8969" t="str">
        <f t="shared" si="981"/>
        <v>low</v>
      </c>
      <c r="S8969" t="str">
        <f t="shared" si="982"/>
        <v>High</v>
      </c>
      <c r="T8969" t="str">
        <f t="shared" si="983"/>
        <v>Aug</v>
      </c>
      <c r="U8969">
        <f t="shared" si="984"/>
        <v>2022</v>
      </c>
      <c r="V8969" t="str">
        <f t="shared" si="985"/>
        <v>0-5</v>
      </c>
      <c r="W8969" t="str">
        <f t="shared" si="986"/>
        <v>Slow</v>
      </c>
    </row>
    <row r="8970" spans="1:23" x14ac:dyDescent="0.3">
      <c r="A8970">
        <v>608969</v>
      </c>
      <c r="B8970">
        <v>21748</v>
      </c>
      <c r="C8970">
        <v>61</v>
      </c>
      <c r="D8970" t="s">
        <v>7</v>
      </c>
      <c r="E8970" t="s">
        <v>15</v>
      </c>
      <c r="F8970" t="s">
        <v>19</v>
      </c>
      <c r="G8970" t="s">
        <v>25</v>
      </c>
      <c r="H8970" s="1">
        <v>45248</v>
      </c>
      <c r="I8970" t="s">
        <v>33</v>
      </c>
      <c r="J8970">
        <v>63</v>
      </c>
      <c r="K8970">
        <v>7.1</v>
      </c>
      <c r="L8970">
        <v>993.28</v>
      </c>
      <c r="M8970">
        <v>40.79</v>
      </c>
      <c r="N8970" t="s">
        <v>47</v>
      </c>
      <c r="O8970">
        <v>5</v>
      </c>
      <c r="P8970" t="str" cm="1">
        <f t="array" ref="P8970">_xlfn.IFS(C8970&lt;25,"18-24", C8970&lt;=35,"25-35", C8970&lt;=50,"36-50",TRUE,"50+")</f>
        <v>50+</v>
      </c>
      <c r="Q8970" t="str">
        <f t="shared" si="980"/>
        <v>new</v>
      </c>
      <c r="R8970" t="str">
        <f t="shared" si="981"/>
        <v>high value</v>
      </c>
      <c r="S8970" t="str">
        <f t="shared" si="982"/>
        <v>High</v>
      </c>
      <c r="T8970" t="str">
        <f t="shared" si="983"/>
        <v>Nov</v>
      </c>
      <c r="U8970">
        <f t="shared" si="984"/>
        <v>2023</v>
      </c>
      <c r="V8970" t="str">
        <f t="shared" si="985"/>
        <v>5-10</v>
      </c>
      <c r="W8970" t="str">
        <f t="shared" si="986"/>
        <v>Slow</v>
      </c>
    </row>
    <row r="8971" spans="1:23" x14ac:dyDescent="0.3">
      <c r="A8971">
        <v>608970</v>
      </c>
      <c r="B8971">
        <v>94830</v>
      </c>
      <c r="C8971">
        <v>31</v>
      </c>
      <c r="D8971" t="s">
        <v>7</v>
      </c>
      <c r="E8971" t="s">
        <v>13</v>
      </c>
      <c r="F8971" t="s">
        <v>30</v>
      </c>
      <c r="G8971" t="s">
        <v>23</v>
      </c>
      <c r="H8971" s="1">
        <v>45639</v>
      </c>
      <c r="I8971" t="s">
        <v>33</v>
      </c>
      <c r="J8971">
        <v>44</v>
      </c>
      <c r="K8971">
        <v>11.6</v>
      </c>
      <c r="L8971">
        <v>1209.29</v>
      </c>
      <c r="M8971">
        <v>63.53</v>
      </c>
      <c r="N8971" t="s">
        <v>49</v>
      </c>
      <c r="O8971">
        <v>4</v>
      </c>
      <c r="P8971" t="str" cm="1">
        <f t="array" ref="P8971">_xlfn.IFS(C8971&lt;25,"18-24", C8971&lt;=35,"25-35", C8971&lt;=50,"36-50",TRUE,"50+")</f>
        <v>25-35</v>
      </c>
      <c r="Q8971" t="str">
        <f t="shared" si="980"/>
        <v>new</v>
      </c>
      <c r="R8971" t="str">
        <f t="shared" si="981"/>
        <v>high value</v>
      </c>
      <c r="S8971" t="str">
        <f t="shared" si="982"/>
        <v>medium</v>
      </c>
      <c r="T8971" t="str">
        <f t="shared" si="983"/>
        <v>Dec</v>
      </c>
      <c r="U8971">
        <f t="shared" si="984"/>
        <v>2024</v>
      </c>
      <c r="V8971" t="str">
        <f t="shared" si="985"/>
        <v>10-15</v>
      </c>
      <c r="W8971" t="str">
        <f t="shared" si="986"/>
        <v>Medium</v>
      </c>
    </row>
    <row r="8972" spans="1:23" x14ac:dyDescent="0.3">
      <c r="A8972">
        <v>608971</v>
      </c>
      <c r="B8972">
        <v>97964</v>
      </c>
      <c r="C8972">
        <v>51</v>
      </c>
      <c r="D8972" t="s">
        <v>4</v>
      </c>
      <c r="E8972" t="s">
        <v>15</v>
      </c>
      <c r="F8972" t="s">
        <v>26</v>
      </c>
      <c r="G8972" t="s">
        <v>31</v>
      </c>
      <c r="H8972" s="1">
        <v>45332</v>
      </c>
      <c r="I8972" t="s">
        <v>34</v>
      </c>
      <c r="J8972">
        <v>70</v>
      </c>
      <c r="K8972">
        <v>4.5</v>
      </c>
      <c r="L8972">
        <v>1007.15</v>
      </c>
      <c r="M8972">
        <v>54.73</v>
      </c>
      <c r="N8972" t="s">
        <v>47</v>
      </c>
      <c r="O8972">
        <v>2</v>
      </c>
      <c r="P8972" t="str" cm="1">
        <f t="array" ref="P8972">_xlfn.IFS(C8972&lt;25,"18-24", C8972&lt;=35,"25-35", C8972&lt;=50,"36-50",TRUE,"50+")</f>
        <v>50+</v>
      </c>
      <c r="Q8972" t="str">
        <f t="shared" si="980"/>
        <v>new</v>
      </c>
      <c r="R8972" t="str">
        <f t="shared" si="981"/>
        <v>high value</v>
      </c>
      <c r="S8972" t="str">
        <f t="shared" si="982"/>
        <v>Low</v>
      </c>
      <c r="T8972" t="str">
        <f t="shared" si="983"/>
        <v>Feb</v>
      </c>
      <c r="U8972">
        <f t="shared" si="984"/>
        <v>2024</v>
      </c>
      <c r="V8972" t="str">
        <f t="shared" si="985"/>
        <v>0-5</v>
      </c>
      <c r="W8972" t="str">
        <f t="shared" si="986"/>
        <v>Slow</v>
      </c>
    </row>
    <row r="8973" spans="1:23" x14ac:dyDescent="0.3">
      <c r="A8973">
        <v>608972</v>
      </c>
      <c r="B8973">
        <v>26171</v>
      </c>
      <c r="C8973">
        <v>40</v>
      </c>
      <c r="D8973" t="s">
        <v>4</v>
      </c>
      <c r="E8973" t="s">
        <v>13</v>
      </c>
      <c r="F8973" t="s">
        <v>32</v>
      </c>
      <c r="G8973" t="s">
        <v>21</v>
      </c>
      <c r="H8973" s="1">
        <v>44677</v>
      </c>
      <c r="I8973" t="s">
        <v>34</v>
      </c>
      <c r="J8973">
        <v>49</v>
      </c>
      <c r="K8973">
        <v>13.1</v>
      </c>
      <c r="L8973">
        <v>1193.3</v>
      </c>
      <c r="M8973">
        <v>45.32</v>
      </c>
      <c r="N8973" t="s">
        <v>48</v>
      </c>
      <c r="O8973">
        <v>4</v>
      </c>
      <c r="P8973" t="str" cm="1">
        <f t="array" ref="P8973">_xlfn.IFS(C8973&lt;25,"18-24", C8973&lt;=35,"25-35", C8973&lt;=50,"36-50",TRUE,"50+")</f>
        <v>36-50</v>
      </c>
      <c r="Q8973" t="str">
        <f t="shared" si="980"/>
        <v>new</v>
      </c>
      <c r="R8973" t="str">
        <f t="shared" si="981"/>
        <v>high value</v>
      </c>
      <c r="S8973" t="str">
        <f t="shared" si="982"/>
        <v>medium</v>
      </c>
      <c r="T8973" t="str">
        <f t="shared" si="983"/>
        <v>Apr</v>
      </c>
      <c r="U8973">
        <f t="shared" si="984"/>
        <v>2022</v>
      </c>
      <c r="V8973" t="str">
        <f t="shared" si="985"/>
        <v>10-15</v>
      </c>
      <c r="W8973" t="str">
        <f t="shared" si="986"/>
        <v>Slow</v>
      </c>
    </row>
    <row r="8974" spans="1:23" x14ac:dyDescent="0.3">
      <c r="A8974">
        <v>608973</v>
      </c>
      <c r="B8974">
        <v>31720</v>
      </c>
      <c r="C8974">
        <v>38</v>
      </c>
      <c r="D8974" t="s">
        <v>4</v>
      </c>
      <c r="E8974" t="s">
        <v>8</v>
      </c>
      <c r="F8974" t="s">
        <v>28</v>
      </c>
      <c r="G8974" t="s">
        <v>31</v>
      </c>
      <c r="H8974" s="1">
        <v>45107</v>
      </c>
      <c r="I8974" t="s">
        <v>34</v>
      </c>
      <c r="J8974">
        <v>64</v>
      </c>
      <c r="K8974">
        <v>12.6</v>
      </c>
      <c r="L8974">
        <v>1088.47</v>
      </c>
      <c r="M8974">
        <v>26.64</v>
      </c>
      <c r="N8974" t="s">
        <v>47</v>
      </c>
      <c r="O8974">
        <v>4</v>
      </c>
      <c r="P8974" t="str" cm="1">
        <f t="array" ref="P8974">_xlfn.IFS(C8974&lt;25,"18-24", C8974&lt;=35,"25-35", C8974&lt;=50,"36-50",TRUE,"50+")</f>
        <v>36-50</v>
      </c>
      <c r="Q8974" t="str">
        <f t="shared" si="980"/>
        <v>repeat</v>
      </c>
      <c r="R8974" t="str">
        <f t="shared" si="981"/>
        <v>high value</v>
      </c>
      <c r="S8974" t="str">
        <f t="shared" si="982"/>
        <v>medium</v>
      </c>
      <c r="T8974" t="str">
        <f t="shared" si="983"/>
        <v>Jun</v>
      </c>
      <c r="U8974">
        <f t="shared" si="984"/>
        <v>2023</v>
      </c>
      <c r="V8974" t="str">
        <f t="shared" si="985"/>
        <v>10-15</v>
      </c>
      <c r="W8974" t="str">
        <f t="shared" si="986"/>
        <v>Slow</v>
      </c>
    </row>
    <row r="8975" spans="1:23" x14ac:dyDescent="0.3">
      <c r="A8975">
        <v>608974</v>
      </c>
      <c r="B8975">
        <v>11959</v>
      </c>
      <c r="C8975">
        <v>22</v>
      </c>
      <c r="D8975" t="s">
        <v>4</v>
      </c>
      <c r="E8975" t="s">
        <v>15</v>
      </c>
      <c r="F8975" t="s">
        <v>26</v>
      </c>
      <c r="G8975" t="s">
        <v>29</v>
      </c>
      <c r="H8975" s="1">
        <v>45324</v>
      </c>
      <c r="I8975" t="s">
        <v>34</v>
      </c>
      <c r="J8975">
        <v>38</v>
      </c>
      <c r="K8975">
        <v>5.0999999999999996</v>
      </c>
      <c r="L8975">
        <v>937.75</v>
      </c>
      <c r="M8975">
        <v>62.26</v>
      </c>
      <c r="N8975" t="s">
        <v>50</v>
      </c>
      <c r="O8975">
        <v>4</v>
      </c>
      <c r="P8975" t="str" cm="1">
        <f t="array" ref="P8975">_xlfn.IFS(C8975&lt;25,"18-24", C8975&lt;=35,"25-35", C8975&lt;=50,"36-50",TRUE,"50+")</f>
        <v>18-24</v>
      </c>
      <c r="Q8975" t="str">
        <f t="shared" si="980"/>
        <v>new</v>
      </c>
      <c r="R8975" t="str">
        <f t="shared" si="981"/>
        <v>high value</v>
      </c>
      <c r="S8975" t="str">
        <f t="shared" si="982"/>
        <v>medium</v>
      </c>
      <c r="T8975" t="str">
        <f t="shared" si="983"/>
        <v>Feb</v>
      </c>
      <c r="U8975">
        <f t="shared" si="984"/>
        <v>2024</v>
      </c>
      <c r="V8975" t="str">
        <f t="shared" si="985"/>
        <v>5-10</v>
      </c>
      <c r="W8975" t="str">
        <f t="shared" si="986"/>
        <v>Medium</v>
      </c>
    </row>
    <row r="8976" spans="1:23" x14ac:dyDescent="0.3">
      <c r="A8976">
        <v>608975</v>
      </c>
      <c r="B8976">
        <v>53718</v>
      </c>
      <c r="C8976">
        <v>25</v>
      </c>
      <c r="D8976" t="s">
        <v>7</v>
      </c>
      <c r="E8976" t="s">
        <v>13</v>
      </c>
      <c r="F8976" t="s">
        <v>22</v>
      </c>
      <c r="G8976" t="s">
        <v>29</v>
      </c>
      <c r="H8976" s="1">
        <v>45352</v>
      </c>
      <c r="I8976" t="s">
        <v>34</v>
      </c>
      <c r="J8976">
        <v>63</v>
      </c>
      <c r="K8976">
        <v>9.5</v>
      </c>
      <c r="L8976">
        <v>919.74</v>
      </c>
      <c r="M8976">
        <v>105.83</v>
      </c>
      <c r="N8976" t="s">
        <v>48</v>
      </c>
      <c r="O8976">
        <v>4</v>
      </c>
      <c r="P8976" t="str" cm="1">
        <f t="array" ref="P8976">_xlfn.IFS(C8976&lt;25,"18-24", C8976&lt;=35,"25-35", C8976&lt;=50,"36-50",TRUE,"50+")</f>
        <v>25-35</v>
      </c>
      <c r="Q8976" t="str">
        <f t="shared" si="980"/>
        <v>repeat</v>
      </c>
      <c r="R8976" t="str">
        <f t="shared" si="981"/>
        <v>high value</v>
      </c>
      <c r="S8976" t="str">
        <f t="shared" si="982"/>
        <v>medium</v>
      </c>
      <c r="T8976" t="str">
        <f t="shared" si="983"/>
        <v>Mar</v>
      </c>
      <c r="U8976">
        <f t="shared" si="984"/>
        <v>2024</v>
      </c>
      <c r="V8976" t="str">
        <f t="shared" si="985"/>
        <v>5-10</v>
      </c>
      <c r="W8976" t="str">
        <f t="shared" si="986"/>
        <v>Slow</v>
      </c>
    </row>
    <row r="8977" spans="1:23" x14ac:dyDescent="0.3">
      <c r="A8977">
        <v>608976</v>
      </c>
      <c r="B8977">
        <v>24437</v>
      </c>
      <c r="C8977">
        <v>61</v>
      </c>
      <c r="D8977" t="s">
        <v>4</v>
      </c>
      <c r="E8977" t="s">
        <v>13</v>
      </c>
      <c r="F8977" t="s">
        <v>22</v>
      </c>
      <c r="G8977" t="s">
        <v>31</v>
      </c>
      <c r="H8977" s="1">
        <v>45296</v>
      </c>
      <c r="I8977" t="s">
        <v>34</v>
      </c>
      <c r="J8977">
        <v>72</v>
      </c>
      <c r="K8977">
        <v>5.0999999999999996</v>
      </c>
      <c r="L8977">
        <v>688.71</v>
      </c>
      <c r="M8977">
        <v>105.9</v>
      </c>
      <c r="N8977" t="s">
        <v>49</v>
      </c>
      <c r="O8977">
        <v>2</v>
      </c>
      <c r="P8977" t="str" cm="1">
        <f t="array" ref="P8977">_xlfn.IFS(C8977&lt;25,"18-24", C8977&lt;=35,"25-35", C8977&lt;=50,"36-50",TRUE,"50+")</f>
        <v>50+</v>
      </c>
      <c r="Q8977" t="str">
        <f t="shared" si="980"/>
        <v>new</v>
      </c>
      <c r="R8977" t="str">
        <f t="shared" si="981"/>
        <v>high value</v>
      </c>
      <c r="S8977" t="str">
        <f t="shared" si="982"/>
        <v>Low</v>
      </c>
      <c r="T8977" t="str">
        <f t="shared" si="983"/>
        <v>Jan</v>
      </c>
      <c r="U8977">
        <f t="shared" si="984"/>
        <v>2024</v>
      </c>
      <c r="V8977" t="str">
        <f t="shared" si="985"/>
        <v>5-10</v>
      </c>
      <c r="W8977" t="str">
        <f t="shared" si="986"/>
        <v>Slow</v>
      </c>
    </row>
    <row r="8978" spans="1:23" x14ac:dyDescent="0.3">
      <c r="A8978">
        <v>608977</v>
      </c>
      <c r="B8978">
        <v>98089</v>
      </c>
      <c r="C8978">
        <v>49</v>
      </c>
      <c r="D8978" t="s">
        <v>4</v>
      </c>
      <c r="E8978" t="s">
        <v>11</v>
      </c>
      <c r="F8978" t="s">
        <v>26</v>
      </c>
      <c r="G8978" t="s">
        <v>27</v>
      </c>
      <c r="H8978" s="1">
        <v>45422</v>
      </c>
      <c r="I8978" t="s">
        <v>33</v>
      </c>
      <c r="J8978">
        <v>20</v>
      </c>
      <c r="K8978">
        <v>4.5</v>
      </c>
      <c r="L8978">
        <v>445.65</v>
      </c>
      <c r="M8978">
        <v>85.22</v>
      </c>
      <c r="N8978" t="s">
        <v>50</v>
      </c>
      <c r="O8978">
        <v>2</v>
      </c>
      <c r="P8978" t="str" cm="1">
        <f t="array" ref="P8978">_xlfn.IFS(C8978&lt;25,"18-24", C8978&lt;=35,"25-35", C8978&lt;=50,"36-50",TRUE,"50+")</f>
        <v>36-50</v>
      </c>
      <c r="Q8978" t="str">
        <f t="shared" si="980"/>
        <v>new</v>
      </c>
      <c r="R8978" t="str">
        <f t="shared" si="981"/>
        <v>medium</v>
      </c>
      <c r="S8978" t="str">
        <f t="shared" si="982"/>
        <v>Low</v>
      </c>
      <c r="T8978" t="str">
        <f t="shared" si="983"/>
        <v>May</v>
      </c>
      <c r="U8978">
        <f t="shared" si="984"/>
        <v>2024</v>
      </c>
      <c r="V8978" t="str">
        <f t="shared" si="985"/>
        <v>0-5</v>
      </c>
      <c r="W8978" t="str">
        <f t="shared" si="986"/>
        <v>Fast</v>
      </c>
    </row>
    <row r="8979" spans="1:23" x14ac:dyDescent="0.3">
      <c r="A8979">
        <v>608978</v>
      </c>
      <c r="B8979">
        <v>98353</v>
      </c>
      <c r="C8979">
        <v>53</v>
      </c>
      <c r="D8979" t="s">
        <v>7</v>
      </c>
      <c r="E8979" t="s">
        <v>15</v>
      </c>
      <c r="F8979" t="s">
        <v>32</v>
      </c>
      <c r="G8979" t="s">
        <v>29</v>
      </c>
      <c r="H8979" s="1">
        <v>45500</v>
      </c>
      <c r="I8979" t="s">
        <v>33</v>
      </c>
      <c r="J8979">
        <v>23</v>
      </c>
      <c r="K8979">
        <v>7.4</v>
      </c>
      <c r="L8979">
        <v>1428.43</v>
      </c>
      <c r="M8979">
        <v>54.41</v>
      </c>
      <c r="N8979" t="s">
        <v>50</v>
      </c>
      <c r="O8979">
        <v>2</v>
      </c>
      <c r="P8979" t="str" cm="1">
        <f t="array" ref="P8979">_xlfn.IFS(C8979&lt;25,"18-24", C8979&lt;=35,"25-35", C8979&lt;=50,"36-50",TRUE,"50+")</f>
        <v>50+</v>
      </c>
      <c r="Q8979" t="str">
        <f t="shared" si="980"/>
        <v>new</v>
      </c>
      <c r="R8979" t="str">
        <f t="shared" si="981"/>
        <v>high value</v>
      </c>
      <c r="S8979" t="str">
        <f t="shared" si="982"/>
        <v>Low</v>
      </c>
      <c r="T8979" t="str">
        <f t="shared" si="983"/>
        <v>Jul</v>
      </c>
      <c r="U8979">
        <f t="shared" si="984"/>
        <v>2024</v>
      </c>
      <c r="V8979" t="str">
        <f t="shared" si="985"/>
        <v>5-10</v>
      </c>
      <c r="W8979" t="str">
        <f t="shared" si="986"/>
        <v>Fast</v>
      </c>
    </row>
    <row r="8980" spans="1:23" x14ac:dyDescent="0.3">
      <c r="A8980">
        <v>608979</v>
      </c>
      <c r="B8980">
        <v>20497</v>
      </c>
      <c r="C8980">
        <v>40</v>
      </c>
      <c r="D8980" t="s">
        <v>7</v>
      </c>
      <c r="E8980" t="s">
        <v>8</v>
      </c>
      <c r="F8980" t="s">
        <v>26</v>
      </c>
      <c r="G8980" t="s">
        <v>31</v>
      </c>
      <c r="H8980" s="1">
        <v>44603</v>
      </c>
      <c r="I8980" t="s">
        <v>34</v>
      </c>
      <c r="J8980">
        <v>32</v>
      </c>
      <c r="K8980">
        <v>7.2</v>
      </c>
      <c r="L8980">
        <v>270.27999999999997</v>
      </c>
      <c r="M8980">
        <v>49.13</v>
      </c>
      <c r="N8980" t="s">
        <v>50</v>
      </c>
      <c r="O8980">
        <v>3</v>
      </c>
      <c r="P8980" t="str" cm="1">
        <f t="array" ref="P8980">_xlfn.IFS(C8980&lt;25,"18-24", C8980&lt;=35,"25-35", C8980&lt;=50,"36-50",TRUE,"50+")</f>
        <v>36-50</v>
      </c>
      <c r="Q8980" t="str">
        <f t="shared" si="980"/>
        <v>new</v>
      </c>
      <c r="R8980" t="str">
        <f t="shared" si="981"/>
        <v>medium</v>
      </c>
      <c r="S8980" t="str">
        <f t="shared" si="982"/>
        <v>medium</v>
      </c>
      <c r="T8980" t="str">
        <f t="shared" si="983"/>
        <v>Feb</v>
      </c>
      <c r="U8980">
        <f t="shared" si="984"/>
        <v>2022</v>
      </c>
      <c r="V8980" t="str">
        <f t="shared" si="985"/>
        <v>5-10</v>
      </c>
      <c r="W8980" t="str">
        <f t="shared" si="986"/>
        <v>Medium</v>
      </c>
    </row>
    <row r="8981" spans="1:23" x14ac:dyDescent="0.3">
      <c r="A8981">
        <v>608980</v>
      </c>
      <c r="B8981">
        <v>49273</v>
      </c>
      <c r="C8981">
        <v>20</v>
      </c>
      <c r="D8981" t="s">
        <v>7</v>
      </c>
      <c r="E8981" t="s">
        <v>8</v>
      </c>
      <c r="F8981" t="s">
        <v>32</v>
      </c>
      <c r="G8981" t="s">
        <v>25</v>
      </c>
      <c r="H8981" s="1">
        <v>45237</v>
      </c>
      <c r="I8981" t="s">
        <v>34</v>
      </c>
      <c r="J8981">
        <v>25</v>
      </c>
      <c r="K8981">
        <v>10.6</v>
      </c>
      <c r="L8981">
        <v>401.95</v>
      </c>
      <c r="M8981">
        <v>48.61</v>
      </c>
      <c r="N8981" t="s">
        <v>50</v>
      </c>
      <c r="O8981">
        <v>1</v>
      </c>
      <c r="P8981" t="str" cm="1">
        <f t="array" ref="P8981">_xlfn.IFS(C8981&lt;25,"18-24", C8981&lt;=35,"25-35", C8981&lt;=50,"36-50",TRUE,"50+")</f>
        <v>18-24</v>
      </c>
      <c r="Q8981" t="str">
        <f t="shared" si="980"/>
        <v>repeat</v>
      </c>
      <c r="R8981" t="str">
        <f t="shared" si="981"/>
        <v>medium</v>
      </c>
      <c r="S8981" t="str">
        <f t="shared" si="982"/>
        <v>Low</v>
      </c>
      <c r="T8981" t="str">
        <f t="shared" si="983"/>
        <v>Nov</v>
      </c>
      <c r="U8981">
        <f t="shared" si="984"/>
        <v>2023</v>
      </c>
      <c r="V8981" t="str">
        <f t="shared" si="985"/>
        <v>10-15</v>
      </c>
      <c r="W8981" t="str">
        <f t="shared" si="986"/>
        <v>Fast</v>
      </c>
    </row>
    <row r="8982" spans="1:23" x14ac:dyDescent="0.3">
      <c r="A8982">
        <v>608981</v>
      </c>
      <c r="B8982">
        <v>29407</v>
      </c>
      <c r="C8982">
        <v>58</v>
      </c>
      <c r="D8982" t="s">
        <v>4</v>
      </c>
      <c r="E8982" t="s">
        <v>8</v>
      </c>
      <c r="F8982" t="s">
        <v>18</v>
      </c>
      <c r="G8982" t="s">
        <v>21</v>
      </c>
      <c r="H8982" s="1">
        <v>44946</v>
      </c>
      <c r="I8982" t="s">
        <v>34</v>
      </c>
      <c r="J8982">
        <v>84</v>
      </c>
      <c r="K8982">
        <v>3.9</v>
      </c>
      <c r="L8982">
        <v>1201.01</v>
      </c>
      <c r="M8982">
        <v>108.51</v>
      </c>
      <c r="N8982" t="s">
        <v>48</v>
      </c>
      <c r="O8982">
        <v>3</v>
      </c>
      <c r="P8982" t="str" cm="1">
        <f t="array" ref="P8982">_xlfn.IFS(C8982&lt;25,"18-24", C8982&lt;=35,"25-35", C8982&lt;=50,"36-50",TRUE,"50+")</f>
        <v>50+</v>
      </c>
      <c r="Q8982" t="str">
        <f t="shared" si="980"/>
        <v>new</v>
      </c>
      <c r="R8982" t="str">
        <f t="shared" si="981"/>
        <v>high value</v>
      </c>
      <c r="S8982" t="str">
        <f t="shared" si="982"/>
        <v>medium</v>
      </c>
      <c r="T8982" t="str">
        <f t="shared" si="983"/>
        <v>Jan</v>
      </c>
      <c r="U8982">
        <f t="shared" si="984"/>
        <v>2023</v>
      </c>
      <c r="V8982" t="str">
        <f t="shared" si="985"/>
        <v>0-5</v>
      </c>
      <c r="W8982" t="str">
        <f t="shared" si="986"/>
        <v>Slow</v>
      </c>
    </row>
    <row r="8983" spans="1:23" x14ac:dyDescent="0.3">
      <c r="A8983">
        <v>608982</v>
      </c>
      <c r="B8983">
        <v>68071</v>
      </c>
      <c r="C8983">
        <v>61</v>
      </c>
      <c r="D8983" t="s">
        <v>7</v>
      </c>
      <c r="E8983" t="s">
        <v>15</v>
      </c>
      <c r="F8983" t="s">
        <v>32</v>
      </c>
      <c r="G8983" t="s">
        <v>25</v>
      </c>
      <c r="H8983" s="1">
        <v>44831</v>
      </c>
      <c r="I8983" t="s">
        <v>33</v>
      </c>
      <c r="J8983">
        <v>61</v>
      </c>
      <c r="K8983">
        <v>12.7</v>
      </c>
      <c r="L8983">
        <v>995.28</v>
      </c>
      <c r="M8983">
        <v>38.479999999999997</v>
      </c>
      <c r="N8983" t="s">
        <v>47</v>
      </c>
      <c r="O8983">
        <v>3</v>
      </c>
      <c r="P8983" t="str" cm="1">
        <f t="array" ref="P8983">_xlfn.IFS(C8983&lt;25,"18-24", C8983&lt;=35,"25-35", C8983&lt;=50,"36-50",TRUE,"50+")</f>
        <v>50+</v>
      </c>
      <c r="Q8983" t="str">
        <f t="shared" si="980"/>
        <v>new</v>
      </c>
      <c r="R8983" t="str">
        <f t="shared" si="981"/>
        <v>high value</v>
      </c>
      <c r="S8983" t="str">
        <f t="shared" si="982"/>
        <v>medium</v>
      </c>
      <c r="T8983" t="str">
        <f t="shared" si="983"/>
        <v>Sep</v>
      </c>
      <c r="U8983">
        <f t="shared" si="984"/>
        <v>2022</v>
      </c>
      <c r="V8983" t="str">
        <f t="shared" si="985"/>
        <v>10-15</v>
      </c>
      <c r="W8983" t="str">
        <f t="shared" si="986"/>
        <v>Slow</v>
      </c>
    </row>
    <row r="8984" spans="1:23" x14ac:dyDescent="0.3">
      <c r="A8984">
        <v>608983</v>
      </c>
      <c r="B8984">
        <v>25578</v>
      </c>
      <c r="C8984">
        <v>32</v>
      </c>
      <c r="D8984" t="s">
        <v>7</v>
      </c>
      <c r="E8984" t="s">
        <v>13</v>
      </c>
      <c r="F8984" t="s">
        <v>32</v>
      </c>
      <c r="G8984" t="s">
        <v>31</v>
      </c>
      <c r="H8984" s="1">
        <v>45010</v>
      </c>
      <c r="I8984" t="s">
        <v>34</v>
      </c>
      <c r="J8984">
        <v>33</v>
      </c>
      <c r="K8984">
        <v>5.6</v>
      </c>
      <c r="L8984">
        <v>376.21</v>
      </c>
      <c r="M8984">
        <v>69.010000000000005</v>
      </c>
      <c r="N8984" t="s">
        <v>50</v>
      </c>
      <c r="O8984">
        <v>2</v>
      </c>
      <c r="P8984" t="str" cm="1">
        <f t="array" ref="P8984">_xlfn.IFS(C8984&lt;25,"18-24", C8984&lt;=35,"25-35", C8984&lt;=50,"36-50",TRUE,"50+")</f>
        <v>25-35</v>
      </c>
      <c r="Q8984" t="str">
        <f t="shared" si="980"/>
        <v>new</v>
      </c>
      <c r="R8984" t="str">
        <f t="shared" si="981"/>
        <v>medium</v>
      </c>
      <c r="S8984" t="str">
        <f t="shared" si="982"/>
        <v>Low</v>
      </c>
      <c r="T8984" t="str">
        <f t="shared" si="983"/>
        <v>Mar</v>
      </c>
      <c r="U8984">
        <f t="shared" si="984"/>
        <v>2023</v>
      </c>
      <c r="V8984" t="str">
        <f t="shared" si="985"/>
        <v>5-10</v>
      </c>
      <c r="W8984" t="str">
        <f t="shared" si="986"/>
        <v>Medium</v>
      </c>
    </row>
    <row r="8985" spans="1:23" x14ac:dyDescent="0.3">
      <c r="A8985">
        <v>608984</v>
      </c>
      <c r="B8985">
        <v>12377</v>
      </c>
      <c r="C8985">
        <v>22</v>
      </c>
      <c r="D8985" t="s">
        <v>4</v>
      </c>
      <c r="E8985" t="s">
        <v>16</v>
      </c>
      <c r="F8985" t="s">
        <v>18</v>
      </c>
      <c r="G8985" t="s">
        <v>25</v>
      </c>
      <c r="H8985" s="1">
        <v>45343</v>
      </c>
      <c r="I8985" t="s">
        <v>34</v>
      </c>
      <c r="J8985">
        <v>22</v>
      </c>
      <c r="K8985">
        <v>4.7</v>
      </c>
      <c r="L8985">
        <v>232.73</v>
      </c>
      <c r="M8985">
        <v>48.63</v>
      </c>
      <c r="N8985" t="s">
        <v>47</v>
      </c>
      <c r="O8985">
        <v>2</v>
      </c>
      <c r="P8985" t="str" cm="1">
        <f t="array" ref="P8985">_xlfn.IFS(C8985&lt;25,"18-24", C8985&lt;=35,"25-35", C8985&lt;=50,"36-50",TRUE,"50+")</f>
        <v>18-24</v>
      </c>
      <c r="Q8985" t="str">
        <f t="shared" si="980"/>
        <v>new</v>
      </c>
      <c r="R8985" t="str">
        <f t="shared" si="981"/>
        <v>low</v>
      </c>
      <c r="S8985" t="str">
        <f t="shared" si="982"/>
        <v>Low</v>
      </c>
      <c r="T8985" t="str">
        <f t="shared" si="983"/>
        <v>Feb</v>
      </c>
      <c r="U8985">
        <f t="shared" si="984"/>
        <v>2024</v>
      </c>
      <c r="V8985" t="str">
        <f t="shared" si="985"/>
        <v>0-5</v>
      </c>
      <c r="W8985" t="str">
        <f t="shared" si="986"/>
        <v>Fast</v>
      </c>
    </row>
    <row r="8986" spans="1:23" x14ac:dyDescent="0.3">
      <c r="A8986">
        <v>608985</v>
      </c>
      <c r="B8986">
        <v>67562</v>
      </c>
      <c r="C8986">
        <v>61</v>
      </c>
      <c r="D8986" t="s">
        <v>4</v>
      </c>
      <c r="E8986" t="s">
        <v>11</v>
      </c>
      <c r="F8986" t="s">
        <v>28</v>
      </c>
      <c r="G8986" t="s">
        <v>27</v>
      </c>
      <c r="H8986" s="1">
        <v>44917</v>
      </c>
      <c r="I8986" t="s">
        <v>34</v>
      </c>
      <c r="J8986">
        <v>20</v>
      </c>
      <c r="K8986">
        <v>12.2</v>
      </c>
      <c r="L8986">
        <v>922.17</v>
      </c>
      <c r="M8986">
        <v>77.010000000000005</v>
      </c>
      <c r="N8986" t="s">
        <v>48</v>
      </c>
      <c r="O8986">
        <v>1</v>
      </c>
      <c r="P8986" t="str" cm="1">
        <f t="array" ref="P8986">_xlfn.IFS(C8986&lt;25,"18-24", C8986&lt;=35,"25-35", C8986&lt;=50,"36-50",TRUE,"50+")</f>
        <v>50+</v>
      </c>
      <c r="Q8986" t="str">
        <f t="shared" si="980"/>
        <v>new</v>
      </c>
      <c r="R8986" t="str">
        <f t="shared" si="981"/>
        <v>high value</v>
      </c>
      <c r="S8986" t="str">
        <f t="shared" si="982"/>
        <v>Low</v>
      </c>
      <c r="T8986" t="str">
        <f t="shared" si="983"/>
        <v>Dec</v>
      </c>
      <c r="U8986">
        <f t="shared" si="984"/>
        <v>2022</v>
      </c>
      <c r="V8986" t="str">
        <f t="shared" si="985"/>
        <v>10-15</v>
      </c>
      <c r="W8986" t="str">
        <f t="shared" si="986"/>
        <v>Fast</v>
      </c>
    </row>
    <row r="8987" spans="1:23" x14ac:dyDescent="0.3">
      <c r="A8987">
        <v>608986</v>
      </c>
      <c r="B8987">
        <v>80835</v>
      </c>
      <c r="C8987">
        <v>63</v>
      </c>
      <c r="D8987" t="s">
        <v>4</v>
      </c>
      <c r="E8987" t="s">
        <v>15</v>
      </c>
      <c r="F8987" t="s">
        <v>22</v>
      </c>
      <c r="G8987" t="s">
        <v>29</v>
      </c>
      <c r="H8987" s="1">
        <v>45537</v>
      </c>
      <c r="I8987" t="s">
        <v>34</v>
      </c>
      <c r="J8987">
        <v>50</v>
      </c>
      <c r="K8987">
        <v>5</v>
      </c>
      <c r="L8987">
        <v>1023.08</v>
      </c>
      <c r="M8987">
        <v>87.55</v>
      </c>
      <c r="N8987" t="s">
        <v>47</v>
      </c>
      <c r="O8987">
        <v>3</v>
      </c>
      <c r="P8987" t="str" cm="1">
        <f t="array" ref="P8987">_xlfn.IFS(C8987&lt;25,"18-24", C8987&lt;=35,"25-35", C8987&lt;=50,"36-50",TRUE,"50+")</f>
        <v>50+</v>
      </c>
      <c r="Q8987" t="str">
        <f t="shared" si="980"/>
        <v>new</v>
      </c>
      <c r="R8987" t="str">
        <f t="shared" si="981"/>
        <v>high value</v>
      </c>
      <c r="S8987" t="str">
        <f t="shared" si="982"/>
        <v>medium</v>
      </c>
      <c r="T8987" t="str">
        <f t="shared" si="983"/>
        <v>Sep</v>
      </c>
      <c r="U8987">
        <f t="shared" si="984"/>
        <v>2024</v>
      </c>
      <c r="V8987" t="str">
        <f t="shared" si="985"/>
        <v>0-5</v>
      </c>
      <c r="W8987" t="str">
        <f t="shared" si="986"/>
        <v>Slow</v>
      </c>
    </row>
    <row r="8988" spans="1:23" x14ac:dyDescent="0.3">
      <c r="A8988">
        <v>608987</v>
      </c>
      <c r="B8988">
        <v>87483</v>
      </c>
      <c r="C8988">
        <v>39</v>
      </c>
      <c r="D8988" t="s">
        <v>7</v>
      </c>
      <c r="E8988" t="s">
        <v>11</v>
      </c>
      <c r="F8988" t="s">
        <v>22</v>
      </c>
      <c r="G8988" t="s">
        <v>29</v>
      </c>
      <c r="H8988" s="1">
        <v>44914</v>
      </c>
      <c r="I8988" t="s">
        <v>33</v>
      </c>
      <c r="J8988">
        <v>78</v>
      </c>
      <c r="K8988">
        <v>9.1</v>
      </c>
      <c r="L8988">
        <v>306.14999999999998</v>
      </c>
      <c r="M8988">
        <v>45.77</v>
      </c>
      <c r="N8988" t="s">
        <v>48</v>
      </c>
      <c r="O8988">
        <v>4</v>
      </c>
      <c r="P8988" t="str" cm="1">
        <f t="array" ref="P8988">_xlfn.IFS(C8988&lt;25,"18-24", C8988&lt;=35,"25-35", C8988&lt;=50,"36-50",TRUE,"50+")</f>
        <v>36-50</v>
      </c>
      <c r="Q8988" t="str">
        <f t="shared" si="980"/>
        <v>new</v>
      </c>
      <c r="R8988" t="str">
        <f t="shared" si="981"/>
        <v>medium</v>
      </c>
      <c r="S8988" t="str">
        <f t="shared" si="982"/>
        <v>medium</v>
      </c>
      <c r="T8988" t="str">
        <f t="shared" si="983"/>
        <v>Dec</v>
      </c>
      <c r="U8988">
        <f t="shared" si="984"/>
        <v>2022</v>
      </c>
      <c r="V8988" t="str">
        <f t="shared" si="985"/>
        <v>5-10</v>
      </c>
      <c r="W8988" t="str">
        <f t="shared" si="986"/>
        <v>Slow</v>
      </c>
    </row>
    <row r="8989" spans="1:23" x14ac:dyDescent="0.3">
      <c r="A8989">
        <v>608988</v>
      </c>
      <c r="B8989">
        <v>43475</v>
      </c>
      <c r="C8989">
        <v>47</v>
      </c>
      <c r="D8989" t="s">
        <v>4</v>
      </c>
      <c r="E8989" t="s">
        <v>11</v>
      </c>
      <c r="F8989" t="s">
        <v>24</v>
      </c>
      <c r="G8989" t="s">
        <v>27</v>
      </c>
      <c r="H8989" s="1">
        <v>44663</v>
      </c>
      <c r="I8989" t="s">
        <v>33</v>
      </c>
      <c r="J8989">
        <v>25</v>
      </c>
      <c r="K8989">
        <v>6.5</v>
      </c>
      <c r="L8989">
        <v>638.20000000000005</v>
      </c>
      <c r="M8989">
        <v>92.64</v>
      </c>
      <c r="N8989" t="s">
        <v>50</v>
      </c>
      <c r="O8989">
        <v>1</v>
      </c>
      <c r="P8989" t="str" cm="1">
        <f t="array" ref="P8989">_xlfn.IFS(C8989&lt;25,"18-24", C8989&lt;=35,"25-35", C8989&lt;=50,"36-50",TRUE,"50+")</f>
        <v>36-50</v>
      </c>
      <c r="Q8989" t="str">
        <f t="shared" si="980"/>
        <v>new</v>
      </c>
      <c r="R8989" t="str">
        <f t="shared" si="981"/>
        <v>high value</v>
      </c>
      <c r="S8989" t="str">
        <f t="shared" si="982"/>
        <v>Low</v>
      </c>
      <c r="T8989" t="str">
        <f t="shared" si="983"/>
        <v>Apr</v>
      </c>
      <c r="U8989">
        <f t="shared" si="984"/>
        <v>2022</v>
      </c>
      <c r="V8989" t="str">
        <f t="shared" si="985"/>
        <v>5-10</v>
      </c>
      <c r="W8989" t="str">
        <f t="shared" si="986"/>
        <v>Fast</v>
      </c>
    </row>
    <row r="8990" spans="1:23" x14ac:dyDescent="0.3">
      <c r="A8990">
        <v>608989</v>
      </c>
      <c r="B8990">
        <v>53640</v>
      </c>
      <c r="C8990">
        <v>19</v>
      </c>
      <c r="D8990" t="s">
        <v>7</v>
      </c>
      <c r="E8990" t="s">
        <v>11</v>
      </c>
      <c r="F8990" t="s">
        <v>22</v>
      </c>
      <c r="G8990" t="s">
        <v>25</v>
      </c>
      <c r="H8990" s="1">
        <v>44668</v>
      </c>
      <c r="I8990" t="s">
        <v>33</v>
      </c>
      <c r="J8990">
        <v>48</v>
      </c>
      <c r="K8990">
        <v>4.0999999999999996</v>
      </c>
      <c r="L8990">
        <v>1091.27</v>
      </c>
      <c r="M8990">
        <v>88.68</v>
      </c>
      <c r="N8990" t="s">
        <v>50</v>
      </c>
      <c r="O8990">
        <v>5</v>
      </c>
      <c r="P8990" t="str" cm="1">
        <f t="array" ref="P8990">_xlfn.IFS(C8990&lt;25,"18-24", C8990&lt;=35,"25-35", C8990&lt;=50,"36-50",TRUE,"50+")</f>
        <v>18-24</v>
      </c>
      <c r="Q8990" t="str">
        <f t="shared" si="980"/>
        <v>new</v>
      </c>
      <c r="R8990" t="str">
        <f t="shared" si="981"/>
        <v>high value</v>
      </c>
      <c r="S8990" t="str">
        <f t="shared" si="982"/>
        <v>High</v>
      </c>
      <c r="T8990" t="str">
        <f t="shared" si="983"/>
        <v>Apr</v>
      </c>
      <c r="U8990">
        <f t="shared" si="984"/>
        <v>2022</v>
      </c>
      <c r="V8990" t="str">
        <f t="shared" si="985"/>
        <v>0-5</v>
      </c>
      <c r="W8990" t="str">
        <f t="shared" si="986"/>
        <v>Slow</v>
      </c>
    </row>
    <row r="8991" spans="1:23" x14ac:dyDescent="0.3">
      <c r="A8991">
        <v>608990</v>
      </c>
      <c r="B8991">
        <v>53481</v>
      </c>
      <c r="C8991">
        <v>36</v>
      </c>
      <c r="D8991" t="s">
        <v>4</v>
      </c>
      <c r="E8991" t="s">
        <v>5</v>
      </c>
      <c r="F8991" t="s">
        <v>30</v>
      </c>
      <c r="G8991" t="s">
        <v>23</v>
      </c>
      <c r="H8991" s="1">
        <v>45543</v>
      </c>
      <c r="I8991" t="s">
        <v>33</v>
      </c>
      <c r="J8991">
        <v>20</v>
      </c>
      <c r="K8991">
        <v>4.3</v>
      </c>
      <c r="L8991">
        <v>214.16</v>
      </c>
      <c r="M8991">
        <v>115.46</v>
      </c>
      <c r="N8991" t="s">
        <v>47</v>
      </c>
      <c r="O8991">
        <v>1</v>
      </c>
      <c r="P8991" t="str" cm="1">
        <f t="array" ref="P8991">_xlfn.IFS(C8991&lt;25,"18-24", C8991&lt;=35,"25-35", C8991&lt;=50,"36-50",TRUE,"50+")</f>
        <v>36-50</v>
      </c>
      <c r="Q8991" t="str">
        <f t="shared" si="980"/>
        <v>new</v>
      </c>
      <c r="R8991" t="str">
        <f t="shared" si="981"/>
        <v>low</v>
      </c>
      <c r="S8991" t="str">
        <f t="shared" si="982"/>
        <v>Low</v>
      </c>
      <c r="T8991" t="str">
        <f t="shared" si="983"/>
        <v>Sep</v>
      </c>
      <c r="U8991">
        <f t="shared" si="984"/>
        <v>2024</v>
      </c>
      <c r="V8991" t="str">
        <f t="shared" si="985"/>
        <v>0-5</v>
      </c>
      <c r="W8991" t="str">
        <f t="shared" si="986"/>
        <v>Fast</v>
      </c>
    </row>
    <row r="8992" spans="1:23" x14ac:dyDescent="0.3">
      <c r="A8992">
        <v>608991</v>
      </c>
      <c r="B8992">
        <v>67904</v>
      </c>
      <c r="C8992">
        <v>61</v>
      </c>
      <c r="D8992" t="s">
        <v>7</v>
      </c>
      <c r="E8992" t="s">
        <v>8</v>
      </c>
      <c r="F8992" t="s">
        <v>26</v>
      </c>
      <c r="G8992" t="s">
        <v>25</v>
      </c>
      <c r="H8992" s="1">
        <v>45044</v>
      </c>
      <c r="I8992" t="s">
        <v>34</v>
      </c>
      <c r="J8992">
        <v>87</v>
      </c>
      <c r="K8992">
        <v>12.6</v>
      </c>
      <c r="L8992">
        <v>875.14</v>
      </c>
      <c r="M8992">
        <v>72.23</v>
      </c>
      <c r="N8992" t="s">
        <v>47</v>
      </c>
      <c r="O8992">
        <v>2</v>
      </c>
      <c r="P8992" t="str" cm="1">
        <f t="array" ref="P8992">_xlfn.IFS(C8992&lt;25,"18-24", C8992&lt;=35,"25-35", C8992&lt;=50,"36-50",TRUE,"50+")</f>
        <v>50+</v>
      </c>
      <c r="Q8992" t="str">
        <f t="shared" si="980"/>
        <v>new</v>
      </c>
      <c r="R8992" t="str">
        <f t="shared" si="981"/>
        <v>high value</v>
      </c>
      <c r="S8992" t="str">
        <f t="shared" si="982"/>
        <v>Low</v>
      </c>
      <c r="T8992" t="str">
        <f t="shared" si="983"/>
        <v>Apr</v>
      </c>
      <c r="U8992">
        <f t="shared" si="984"/>
        <v>2023</v>
      </c>
      <c r="V8992" t="str">
        <f t="shared" si="985"/>
        <v>10-15</v>
      </c>
      <c r="W8992" t="str">
        <f t="shared" si="986"/>
        <v>Slow</v>
      </c>
    </row>
    <row r="8993" spans="1:23" x14ac:dyDescent="0.3">
      <c r="A8993">
        <v>608992</v>
      </c>
      <c r="B8993">
        <v>72358</v>
      </c>
      <c r="C8993">
        <v>63</v>
      </c>
      <c r="D8993" t="s">
        <v>4</v>
      </c>
      <c r="E8993" t="s">
        <v>8</v>
      </c>
      <c r="F8993" t="s">
        <v>26</v>
      </c>
      <c r="G8993" t="s">
        <v>27</v>
      </c>
      <c r="H8993" s="1">
        <v>45147</v>
      </c>
      <c r="I8993" t="s">
        <v>34</v>
      </c>
      <c r="J8993">
        <v>36</v>
      </c>
      <c r="K8993">
        <v>10.8</v>
      </c>
      <c r="L8993">
        <v>855.47</v>
      </c>
      <c r="M8993">
        <v>63.82</v>
      </c>
      <c r="N8993" t="s">
        <v>47</v>
      </c>
      <c r="O8993">
        <v>2</v>
      </c>
      <c r="P8993" t="str" cm="1">
        <f t="array" ref="P8993">_xlfn.IFS(C8993&lt;25,"18-24", C8993&lt;=35,"25-35", C8993&lt;=50,"36-50",TRUE,"50+")</f>
        <v>50+</v>
      </c>
      <c r="Q8993" t="str">
        <f t="shared" si="980"/>
        <v>new</v>
      </c>
      <c r="R8993" t="str">
        <f t="shared" si="981"/>
        <v>high value</v>
      </c>
      <c r="S8993" t="str">
        <f t="shared" si="982"/>
        <v>Low</v>
      </c>
      <c r="T8993" t="str">
        <f t="shared" si="983"/>
        <v>Aug</v>
      </c>
      <c r="U8993">
        <f t="shared" si="984"/>
        <v>2023</v>
      </c>
      <c r="V8993" t="str">
        <f t="shared" si="985"/>
        <v>10-15</v>
      </c>
      <c r="W8993" t="str">
        <f t="shared" si="986"/>
        <v>Medium</v>
      </c>
    </row>
    <row r="8994" spans="1:23" x14ac:dyDescent="0.3">
      <c r="A8994">
        <v>608993</v>
      </c>
      <c r="B8994">
        <v>36338</v>
      </c>
      <c r="C8994">
        <v>26</v>
      </c>
      <c r="D8994" t="s">
        <v>4</v>
      </c>
      <c r="E8994" t="s">
        <v>13</v>
      </c>
      <c r="F8994" t="s">
        <v>18</v>
      </c>
      <c r="G8994" t="s">
        <v>25</v>
      </c>
      <c r="H8994" s="1">
        <v>44732</v>
      </c>
      <c r="I8994" t="s">
        <v>34</v>
      </c>
      <c r="J8994">
        <v>30</v>
      </c>
      <c r="K8994">
        <v>7.7</v>
      </c>
      <c r="L8994">
        <v>1277.97</v>
      </c>
      <c r="M8994">
        <v>97.32</v>
      </c>
      <c r="N8994" t="s">
        <v>49</v>
      </c>
      <c r="O8994">
        <v>4</v>
      </c>
      <c r="P8994" t="str" cm="1">
        <f t="array" ref="P8994">_xlfn.IFS(C8994&lt;25,"18-24", C8994&lt;=35,"25-35", C8994&lt;=50,"36-50",TRUE,"50+")</f>
        <v>25-35</v>
      </c>
      <c r="Q8994" t="str">
        <f t="shared" si="980"/>
        <v>new</v>
      </c>
      <c r="R8994" t="str">
        <f t="shared" si="981"/>
        <v>high value</v>
      </c>
      <c r="S8994" t="str">
        <f t="shared" si="982"/>
        <v>medium</v>
      </c>
      <c r="T8994" t="str">
        <f t="shared" si="983"/>
        <v>Jun</v>
      </c>
      <c r="U8994">
        <f t="shared" si="984"/>
        <v>2022</v>
      </c>
      <c r="V8994" t="str">
        <f t="shared" si="985"/>
        <v>5-10</v>
      </c>
      <c r="W8994" t="str">
        <f t="shared" si="986"/>
        <v>Fast</v>
      </c>
    </row>
    <row r="8995" spans="1:23" x14ac:dyDescent="0.3">
      <c r="A8995">
        <v>608994</v>
      </c>
      <c r="B8995">
        <v>30519</v>
      </c>
      <c r="C8995">
        <v>39</v>
      </c>
      <c r="D8995" t="s">
        <v>4</v>
      </c>
      <c r="E8995" t="s">
        <v>16</v>
      </c>
      <c r="F8995" t="s">
        <v>30</v>
      </c>
      <c r="G8995" t="s">
        <v>23</v>
      </c>
      <c r="H8995" s="1">
        <v>45346</v>
      </c>
      <c r="I8995" t="s">
        <v>33</v>
      </c>
      <c r="J8995">
        <v>53</v>
      </c>
      <c r="K8995">
        <v>7.7</v>
      </c>
      <c r="L8995">
        <v>1197.73</v>
      </c>
      <c r="M8995">
        <v>108.01</v>
      </c>
      <c r="N8995" t="s">
        <v>49</v>
      </c>
      <c r="O8995">
        <v>1</v>
      </c>
      <c r="P8995" t="str" cm="1">
        <f t="array" ref="P8995">_xlfn.IFS(C8995&lt;25,"18-24", C8995&lt;=35,"25-35", C8995&lt;=50,"36-50",TRUE,"50+")</f>
        <v>36-50</v>
      </c>
      <c r="Q8995" t="str">
        <f t="shared" si="980"/>
        <v>new</v>
      </c>
      <c r="R8995" t="str">
        <f t="shared" si="981"/>
        <v>high value</v>
      </c>
      <c r="S8995" t="str">
        <f t="shared" si="982"/>
        <v>Low</v>
      </c>
      <c r="T8995" t="str">
        <f t="shared" si="983"/>
        <v>Feb</v>
      </c>
      <c r="U8995">
        <f t="shared" si="984"/>
        <v>2024</v>
      </c>
      <c r="V8995" t="str">
        <f t="shared" si="985"/>
        <v>5-10</v>
      </c>
      <c r="W8995" t="str">
        <f t="shared" si="986"/>
        <v>Slow</v>
      </c>
    </row>
    <row r="8996" spans="1:23" x14ac:dyDescent="0.3">
      <c r="A8996">
        <v>608995</v>
      </c>
      <c r="B8996">
        <v>67114</v>
      </c>
      <c r="C8996">
        <v>29</v>
      </c>
      <c r="D8996" t="s">
        <v>4</v>
      </c>
      <c r="E8996" t="s">
        <v>15</v>
      </c>
      <c r="F8996" t="s">
        <v>22</v>
      </c>
      <c r="G8996" t="s">
        <v>25</v>
      </c>
      <c r="H8996" s="1">
        <v>45020</v>
      </c>
      <c r="I8996" t="s">
        <v>33</v>
      </c>
      <c r="J8996">
        <v>78</v>
      </c>
      <c r="K8996">
        <v>3.2</v>
      </c>
      <c r="L8996">
        <v>1094.21</v>
      </c>
      <c r="M8996">
        <v>83.43</v>
      </c>
      <c r="N8996" t="s">
        <v>47</v>
      </c>
      <c r="O8996">
        <v>4</v>
      </c>
      <c r="P8996" t="str" cm="1">
        <f t="array" ref="P8996">_xlfn.IFS(C8996&lt;25,"18-24", C8996&lt;=35,"25-35", C8996&lt;=50,"36-50",TRUE,"50+")</f>
        <v>25-35</v>
      </c>
      <c r="Q8996" t="str">
        <f t="shared" si="980"/>
        <v>new</v>
      </c>
      <c r="R8996" t="str">
        <f t="shared" si="981"/>
        <v>high value</v>
      </c>
      <c r="S8996" t="str">
        <f t="shared" si="982"/>
        <v>medium</v>
      </c>
      <c r="T8996" t="str">
        <f t="shared" si="983"/>
        <v>Apr</v>
      </c>
      <c r="U8996">
        <f t="shared" si="984"/>
        <v>2023</v>
      </c>
      <c r="V8996" t="str">
        <f t="shared" si="985"/>
        <v>0-5</v>
      </c>
      <c r="W8996" t="str">
        <f t="shared" si="986"/>
        <v>Slow</v>
      </c>
    </row>
    <row r="8997" spans="1:23" x14ac:dyDescent="0.3">
      <c r="A8997">
        <v>608996</v>
      </c>
      <c r="B8997">
        <v>49336</v>
      </c>
      <c r="C8997">
        <v>53</v>
      </c>
      <c r="D8997" t="s">
        <v>4</v>
      </c>
      <c r="E8997" t="s">
        <v>5</v>
      </c>
      <c r="F8997" t="s">
        <v>28</v>
      </c>
      <c r="G8997" t="s">
        <v>21</v>
      </c>
      <c r="H8997" s="1">
        <v>45191</v>
      </c>
      <c r="I8997" t="s">
        <v>33</v>
      </c>
      <c r="J8997">
        <v>45</v>
      </c>
      <c r="K8997">
        <v>4.5999999999999996</v>
      </c>
      <c r="L8997">
        <v>550.34</v>
      </c>
      <c r="M8997">
        <v>95.39</v>
      </c>
      <c r="N8997" t="s">
        <v>48</v>
      </c>
      <c r="O8997">
        <v>1</v>
      </c>
      <c r="P8997" t="str" cm="1">
        <f t="array" ref="P8997">_xlfn.IFS(C8997&lt;25,"18-24", C8997&lt;=35,"25-35", C8997&lt;=50,"36-50",TRUE,"50+")</f>
        <v>50+</v>
      </c>
      <c r="Q8997" t="str">
        <f t="shared" si="980"/>
        <v>new</v>
      </c>
      <c r="R8997" t="str">
        <f t="shared" si="981"/>
        <v>high value</v>
      </c>
      <c r="S8997" t="str">
        <f t="shared" si="982"/>
        <v>Low</v>
      </c>
      <c r="T8997" t="str">
        <f t="shared" si="983"/>
        <v>Sep</v>
      </c>
      <c r="U8997">
        <f t="shared" si="984"/>
        <v>2023</v>
      </c>
      <c r="V8997" t="str">
        <f t="shared" si="985"/>
        <v>0-5</v>
      </c>
      <c r="W8997" t="str">
        <f t="shared" si="986"/>
        <v>Medium</v>
      </c>
    </row>
    <row r="8998" spans="1:23" x14ac:dyDescent="0.3">
      <c r="A8998">
        <v>608997</v>
      </c>
      <c r="B8998">
        <v>35863</v>
      </c>
      <c r="C8998">
        <v>28</v>
      </c>
      <c r="D8998" t="s">
        <v>7</v>
      </c>
      <c r="E8998" t="s">
        <v>11</v>
      </c>
      <c r="F8998" t="s">
        <v>22</v>
      </c>
      <c r="G8998" t="s">
        <v>25</v>
      </c>
      <c r="H8998" s="1">
        <v>44921</v>
      </c>
      <c r="I8998" t="s">
        <v>34</v>
      </c>
      <c r="J8998">
        <v>55</v>
      </c>
      <c r="K8998">
        <v>11.7</v>
      </c>
      <c r="L8998">
        <v>1390.44</v>
      </c>
      <c r="M8998">
        <v>66.040000000000006</v>
      </c>
      <c r="N8998" t="s">
        <v>49</v>
      </c>
      <c r="O8998">
        <v>5</v>
      </c>
      <c r="P8998" t="str" cm="1">
        <f t="array" ref="P8998">_xlfn.IFS(C8998&lt;25,"18-24", C8998&lt;=35,"25-35", C8998&lt;=50,"36-50",TRUE,"50+")</f>
        <v>25-35</v>
      </c>
      <c r="Q8998" t="str">
        <f t="shared" si="980"/>
        <v>new</v>
      </c>
      <c r="R8998" t="str">
        <f t="shared" si="981"/>
        <v>high value</v>
      </c>
      <c r="S8998" t="str">
        <f t="shared" si="982"/>
        <v>High</v>
      </c>
      <c r="T8998" t="str">
        <f t="shared" si="983"/>
        <v>Dec</v>
      </c>
      <c r="U8998">
        <f t="shared" si="984"/>
        <v>2022</v>
      </c>
      <c r="V8998" t="str">
        <f t="shared" si="985"/>
        <v>10-15</v>
      </c>
      <c r="W8998" t="str">
        <f t="shared" si="986"/>
        <v>Slow</v>
      </c>
    </row>
    <row r="8999" spans="1:23" x14ac:dyDescent="0.3">
      <c r="A8999">
        <v>608998</v>
      </c>
      <c r="B8999">
        <v>84879</v>
      </c>
      <c r="C8999">
        <v>39</v>
      </c>
      <c r="D8999" t="s">
        <v>4</v>
      </c>
      <c r="E8999" t="s">
        <v>5</v>
      </c>
      <c r="F8999" t="s">
        <v>28</v>
      </c>
      <c r="G8999" t="s">
        <v>31</v>
      </c>
      <c r="H8999" s="1">
        <v>44747</v>
      </c>
      <c r="I8999" t="s">
        <v>34</v>
      </c>
      <c r="J8999">
        <v>21</v>
      </c>
      <c r="K8999">
        <v>4.0999999999999996</v>
      </c>
      <c r="L8999">
        <v>1210.3499999999999</v>
      </c>
      <c r="M8999">
        <v>60.1</v>
      </c>
      <c r="N8999" t="s">
        <v>50</v>
      </c>
      <c r="O8999">
        <v>5</v>
      </c>
      <c r="P8999" t="str" cm="1">
        <f t="array" ref="P8999">_xlfn.IFS(C8999&lt;25,"18-24", C8999&lt;=35,"25-35", C8999&lt;=50,"36-50",TRUE,"50+")</f>
        <v>36-50</v>
      </c>
      <c r="Q8999" t="str">
        <f t="shared" si="980"/>
        <v>new</v>
      </c>
      <c r="R8999" t="str">
        <f t="shared" si="981"/>
        <v>high value</v>
      </c>
      <c r="S8999" t="str">
        <f t="shared" si="982"/>
        <v>High</v>
      </c>
      <c r="T8999" t="str">
        <f t="shared" si="983"/>
        <v>Jul</v>
      </c>
      <c r="U8999">
        <f t="shared" si="984"/>
        <v>2022</v>
      </c>
      <c r="V8999" t="str">
        <f t="shared" si="985"/>
        <v>0-5</v>
      </c>
      <c r="W8999" t="str">
        <f t="shared" si="986"/>
        <v>Fast</v>
      </c>
    </row>
    <row r="9000" spans="1:23" x14ac:dyDescent="0.3">
      <c r="A9000">
        <v>608999</v>
      </c>
      <c r="B9000">
        <v>61566</v>
      </c>
      <c r="C9000">
        <v>22</v>
      </c>
      <c r="D9000" t="s">
        <v>7</v>
      </c>
      <c r="E9000" t="s">
        <v>16</v>
      </c>
      <c r="F9000" t="s">
        <v>30</v>
      </c>
      <c r="G9000" t="s">
        <v>29</v>
      </c>
      <c r="H9000" s="1">
        <v>45021</v>
      </c>
      <c r="I9000" t="s">
        <v>34</v>
      </c>
      <c r="J9000">
        <v>68</v>
      </c>
      <c r="K9000">
        <v>2.4</v>
      </c>
      <c r="L9000">
        <v>181.14</v>
      </c>
      <c r="M9000">
        <v>119.96</v>
      </c>
      <c r="N9000" t="s">
        <v>48</v>
      </c>
      <c r="O9000">
        <v>1</v>
      </c>
      <c r="P9000" t="str" cm="1">
        <f t="array" ref="P9000">_xlfn.IFS(C9000&lt;25,"18-24", C9000&lt;=35,"25-35", C9000&lt;=50,"36-50",TRUE,"50+")</f>
        <v>18-24</v>
      </c>
      <c r="Q9000" t="str">
        <f t="shared" si="980"/>
        <v>new</v>
      </c>
      <c r="R9000" t="str">
        <f t="shared" si="981"/>
        <v>low</v>
      </c>
      <c r="S9000" t="str">
        <f t="shared" si="982"/>
        <v>Low</v>
      </c>
      <c r="T9000" t="str">
        <f t="shared" si="983"/>
        <v>Apr</v>
      </c>
      <c r="U9000">
        <f t="shared" si="984"/>
        <v>2023</v>
      </c>
      <c r="V9000" t="str">
        <f t="shared" si="985"/>
        <v>0-5</v>
      </c>
      <c r="W9000" t="str">
        <f t="shared" si="986"/>
        <v>Slow</v>
      </c>
    </row>
    <row r="9001" spans="1:23" x14ac:dyDescent="0.3">
      <c r="A9001">
        <v>609000</v>
      </c>
      <c r="B9001">
        <v>80728</v>
      </c>
      <c r="C9001">
        <v>54</v>
      </c>
      <c r="D9001" t="s">
        <v>4</v>
      </c>
      <c r="E9001" t="s">
        <v>16</v>
      </c>
      <c r="F9001" t="s">
        <v>32</v>
      </c>
      <c r="G9001" t="s">
        <v>29</v>
      </c>
      <c r="H9001" s="1">
        <v>44593</v>
      </c>
      <c r="I9001" t="s">
        <v>33</v>
      </c>
      <c r="J9001">
        <v>67</v>
      </c>
      <c r="K9001">
        <v>4.7</v>
      </c>
      <c r="L9001">
        <v>424.11</v>
      </c>
      <c r="M9001">
        <v>112.78</v>
      </c>
      <c r="N9001" t="s">
        <v>47</v>
      </c>
      <c r="O9001">
        <v>5</v>
      </c>
      <c r="P9001" t="str" cm="1">
        <f t="array" ref="P9001">_xlfn.IFS(C9001&lt;25,"18-24", C9001&lt;=35,"25-35", C9001&lt;=50,"36-50",TRUE,"50+")</f>
        <v>50+</v>
      </c>
      <c r="Q9001" t="str">
        <f t="shared" si="980"/>
        <v>new</v>
      </c>
      <c r="R9001" t="str">
        <f t="shared" si="981"/>
        <v>medium</v>
      </c>
      <c r="S9001" t="str">
        <f t="shared" si="982"/>
        <v>High</v>
      </c>
      <c r="T9001" t="str">
        <f t="shared" si="983"/>
        <v>Feb</v>
      </c>
      <c r="U9001">
        <f t="shared" si="984"/>
        <v>2022</v>
      </c>
      <c r="V9001" t="str">
        <f t="shared" si="985"/>
        <v>0-5</v>
      </c>
      <c r="W9001" t="str">
        <f t="shared" si="986"/>
        <v>Slow</v>
      </c>
    </row>
    <row r="9002" spans="1:23" x14ac:dyDescent="0.3">
      <c r="A9002">
        <v>609001</v>
      </c>
      <c r="B9002">
        <v>88158</v>
      </c>
      <c r="C9002">
        <v>47</v>
      </c>
      <c r="D9002" t="s">
        <v>7</v>
      </c>
      <c r="E9002" t="s">
        <v>8</v>
      </c>
      <c r="F9002" t="s">
        <v>32</v>
      </c>
      <c r="G9002" t="s">
        <v>25</v>
      </c>
      <c r="H9002" s="1">
        <v>45317</v>
      </c>
      <c r="I9002" t="s">
        <v>34</v>
      </c>
      <c r="J9002">
        <v>21</v>
      </c>
      <c r="K9002">
        <v>5.5</v>
      </c>
      <c r="L9002">
        <v>349.3</v>
      </c>
      <c r="M9002">
        <v>68.87</v>
      </c>
      <c r="N9002" t="s">
        <v>50</v>
      </c>
      <c r="O9002">
        <v>2</v>
      </c>
      <c r="P9002" t="str" cm="1">
        <f t="array" ref="P9002">_xlfn.IFS(C9002&lt;25,"18-24", C9002&lt;=35,"25-35", C9002&lt;=50,"36-50",TRUE,"50+")</f>
        <v>36-50</v>
      </c>
      <c r="Q9002" t="str">
        <f t="shared" si="980"/>
        <v>new</v>
      </c>
      <c r="R9002" t="str">
        <f t="shared" si="981"/>
        <v>medium</v>
      </c>
      <c r="S9002" t="str">
        <f t="shared" si="982"/>
        <v>Low</v>
      </c>
      <c r="T9002" t="str">
        <f t="shared" si="983"/>
        <v>Jan</v>
      </c>
      <c r="U9002">
        <f t="shared" si="984"/>
        <v>2024</v>
      </c>
      <c r="V9002" t="str">
        <f t="shared" si="985"/>
        <v>5-10</v>
      </c>
      <c r="W9002" t="str">
        <f t="shared" si="986"/>
        <v>Fast</v>
      </c>
    </row>
    <row r="9003" spans="1:23" x14ac:dyDescent="0.3">
      <c r="A9003">
        <v>609002</v>
      </c>
      <c r="B9003">
        <v>45112</v>
      </c>
      <c r="C9003">
        <v>36</v>
      </c>
      <c r="D9003" t="s">
        <v>4</v>
      </c>
      <c r="E9003" t="s">
        <v>13</v>
      </c>
      <c r="F9003" t="s">
        <v>30</v>
      </c>
      <c r="G9003" t="s">
        <v>23</v>
      </c>
      <c r="H9003" s="1">
        <v>44783</v>
      </c>
      <c r="I9003" t="s">
        <v>34</v>
      </c>
      <c r="J9003">
        <v>71</v>
      </c>
      <c r="K9003">
        <v>6.5</v>
      </c>
      <c r="L9003">
        <v>398.87</v>
      </c>
      <c r="M9003">
        <v>49.63</v>
      </c>
      <c r="N9003" t="s">
        <v>47</v>
      </c>
      <c r="O9003">
        <v>1</v>
      </c>
      <c r="P9003" t="str" cm="1">
        <f t="array" ref="P9003">_xlfn.IFS(C9003&lt;25,"18-24", C9003&lt;=35,"25-35", C9003&lt;=50,"36-50",TRUE,"50+")</f>
        <v>36-50</v>
      </c>
      <c r="Q9003" t="str">
        <f t="shared" si="980"/>
        <v>new</v>
      </c>
      <c r="R9003" t="str">
        <f t="shared" si="981"/>
        <v>medium</v>
      </c>
      <c r="S9003" t="str">
        <f t="shared" si="982"/>
        <v>Low</v>
      </c>
      <c r="T9003" t="str">
        <f t="shared" si="983"/>
        <v>Aug</v>
      </c>
      <c r="U9003">
        <f t="shared" si="984"/>
        <v>2022</v>
      </c>
      <c r="V9003" t="str">
        <f t="shared" si="985"/>
        <v>5-10</v>
      </c>
      <c r="W9003" t="str">
        <f t="shared" si="986"/>
        <v>Slow</v>
      </c>
    </row>
    <row r="9004" spans="1:23" x14ac:dyDescent="0.3">
      <c r="A9004">
        <v>609003</v>
      </c>
      <c r="B9004">
        <v>68783</v>
      </c>
      <c r="C9004">
        <v>58</v>
      </c>
      <c r="D9004" t="s">
        <v>4</v>
      </c>
      <c r="E9004" t="s">
        <v>11</v>
      </c>
      <c r="F9004" t="s">
        <v>18</v>
      </c>
      <c r="G9004" t="s">
        <v>23</v>
      </c>
      <c r="H9004" s="1">
        <v>44964</v>
      </c>
      <c r="I9004" t="s">
        <v>33</v>
      </c>
      <c r="J9004">
        <v>65</v>
      </c>
      <c r="K9004">
        <v>11.2</v>
      </c>
      <c r="L9004">
        <v>1199.71</v>
      </c>
      <c r="M9004">
        <v>24.66</v>
      </c>
      <c r="N9004" t="s">
        <v>48</v>
      </c>
      <c r="O9004">
        <v>2</v>
      </c>
      <c r="P9004" t="str" cm="1">
        <f t="array" ref="P9004">_xlfn.IFS(C9004&lt;25,"18-24", C9004&lt;=35,"25-35", C9004&lt;=50,"36-50",TRUE,"50+")</f>
        <v>50+</v>
      </c>
      <c r="Q9004" t="str">
        <f t="shared" si="980"/>
        <v>new</v>
      </c>
      <c r="R9004" t="str">
        <f t="shared" si="981"/>
        <v>high value</v>
      </c>
      <c r="S9004" t="str">
        <f t="shared" si="982"/>
        <v>Low</v>
      </c>
      <c r="T9004" t="str">
        <f t="shared" si="983"/>
        <v>Feb</v>
      </c>
      <c r="U9004">
        <f t="shared" si="984"/>
        <v>2023</v>
      </c>
      <c r="V9004" t="str">
        <f t="shared" si="985"/>
        <v>10-15</v>
      </c>
      <c r="W9004" t="str">
        <f t="shared" si="986"/>
        <v>Slow</v>
      </c>
    </row>
    <row r="9005" spans="1:23" x14ac:dyDescent="0.3">
      <c r="A9005">
        <v>609004</v>
      </c>
      <c r="B9005">
        <v>66060</v>
      </c>
      <c r="C9005">
        <v>47</v>
      </c>
      <c r="D9005" t="s">
        <v>7</v>
      </c>
      <c r="E9005" t="s">
        <v>8</v>
      </c>
      <c r="F9005" t="s">
        <v>28</v>
      </c>
      <c r="G9005" t="s">
        <v>23</v>
      </c>
      <c r="H9005" s="1">
        <v>44915</v>
      </c>
      <c r="I9005" t="s">
        <v>33</v>
      </c>
      <c r="J9005">
        <v>26</v>
      </c>
      <c r="K9005">
        <v>8.8000000000000007</v>
      </c>
      <c r="L9005">
        <v>655.86</v>
      </c>
      <c r="M9005">
        <v>96.05</v>
      </c>
      <c r="N9005" t="s">
        <v>47</v>
      </c>
      <c r="O9005">
        <v>2</v>
      </c>
      <c r="P9005" t="str" cm="1">
        <f t="array" ref="P9005">_xlfn.IFS(C9005&lt;25,"18-24", C9005&lt;=35,"25-35", C9005&lt;=50,"36-50",TRUE,"50+")</f>
        <v>36-50</v>
      </c>
      <c r="Q9005" t="str">
        <f t="shared" si="980"/>
        <v>new</v>
      </c>
      <c r="R9005" t="str">
        <f t="shared" si="981"/>
        <v>high value</v>
      </c>
      <c r="S9005" t="str">
        <f t="shared" si="982"/>
        <v>Low</v>
      </c>
      <c r="T9005" t="str">
        <f t="shared" si="983"/>
        <v>Dec</v>
      </c>
      <c r="U9005">
        <f t="shared" si="984"/>
        <v>2022</v>
      </c>
      <c r="V9005" t="str">
        <f t="shared" si="985"/>
        <v>5-10</v>
      </c>
      <c r="W9005" t="str">
        <f t="shared" si="986"/>
        <v>Fast</v>
      </c>
    </row>
    <row r="9006" spans="1:23" x14ac:dyDescent="0.3">
      <c r="A9006">
        <v>609005</v>
      </c>
      <c r="B9006">
        <v>91386</v>
      </c>
      <c r="C9006">
        <v>23</v>
      </c>
      <c r="D9006" t="s">
        <v>7</v>
      </c>
      <c r="E9006" t="s">
        <v>15</v>
      </c>
      <c r="F9006" t="s">
        <v>30</v>
      </c>
      <c r="G9006" t="s">
        <v>29</v>
      </c>
      <c r="H9006" s="1">
        <v>45533</v>
      </c>
      <c r="I9006" t="s">
        <v>34</v>
      </c>
      <c r="J9006">
        <v>62</v>
      </c>
      <c r="K9006">
        <v>5.2</v>
      </c>
      <c r="L9006">
        <v>839.49</v>
      </c>
      <c r="M9006">
        <v>83.26</v>
      </c>
      <c r="N9006" t="s">
        <v>49</v>
      </c>
      <c r="O9006">
        <v>4</v>
      </c>
      <c r="P9006" t="str" cm="1">
        <f t="array" ref="P9006">_xlfn.IFS(C9006&lt;25,"18-24", C9006&lt;=35,"25-35", C9006&lt;=50,"36-50",TRUE,"50+")</f>
        <v>18-24</v>
      </c>
      <c r="Q9006" t="str">
        <f t="shared" si="980"/>
        <v>new</v>
      </c>
      <c r="R9006" t="str">
        <f t="shared" si="981"/>
        <v>high value</v>
      </c>
      <c r="S9006" t="str">
        <f t="shared" si="982"/>
        <v>medium</v>
      </c>
      <c r="T9006" t="str">
        <f t="shared" si="983"/>
        <v>Aug</v>
      </c>
      <c r="U9006">
        <f t="shared" si="984"/>
        <v>2024</v>
      </c>
      <c r="V9006" t="str">
        <f t="shared" si="985"/>
        <v>5-10</v>
      </c>
      <c r="W9006" t="str">
        <f t="shared" si="986"/>
        <v>Slow</v>
      </c>
    </row>
    <row r="9007" spans="1:23" x14ac:dyDescent="0.3">
      <c r="A9007">
        <v>609006</v>
      </c>
      <c r="B9007">
        <v>74435</v>
      </c>
      <c r="C9007">
        <v>53</v>
      </c>
      <c r="D9007" t="s">
        <v>4</v>
      </c>
      <c r="E9007" t="s">
        <v>5</v>
      </c>
      <c r="F9007" t="s">
        <v>30</v>
      </c>
      <c r="G9007" t="s">
        <v>23</v>
      </c>
      <c r="H9007" s="1">
        <v>45556</v>
      </c>
      <c r="I9007" t="s">
        <v>33</v>
      </c>
      <c r="J9007">
        <v>44</v>
      </c>
      <c r="K9007">
        <v>9.1</v>
      </c>
      <c r="L9007">
        <v>1475.57</v>
      </c>
      <c r="M9007">
        <v>64.260000000000005</v>
      </c>
      <c r="N9007" t="s">
        <v>47</v>
      </c>
      <c r="O9007">
        <v>3</v>
      </c>
      <c r="P9007" t="str" cm="1">
        <f t="array" ref="P9007">_xlfn.IFS(C9007&lt;25,"18-24", C9007&lt;=35,"25-35", C9007&lt;=50,"36-50",TRUE,"50+")</f>
        <v>50+</v>
      </c>
      <c r="Q9007" t="str">
        <f t="shared" si="980"/>
        <v>new</v>
      </c>
      <c r="R9007" t="str">
        <f t="shared" si="981"/>
        <v>high value</v>
      </c>
      <c r="S9007" t="str">
        <f t="shared" si="982"/>
        <v>medium</v>
      </c>
      <c r="T9007" t="str">
        <f t="shared" si="983"/>
        <v>Sep</v>
      </c>
      <c r="U9007">
        <f t="shared" si="984"/>
        <v>2024</v>
      </c>
      <c r="V9007" t="str">
        <f t="shared" si="985"/>
        <v>5-10</v>
      </c>
      <c r="W9007" t="str">
        <f t="shared" si="986"/>
        <v>Medium</v>
      </c>
    </row>
    <row r="9008" spans="1:23" x14ac:dyDescent="0.3">
      <c r="A9008">
        <v>609007</v>
      </c>
      <c r="B9008">
        <v>61376</v>
      </c>
      <c r="C9008">
        <v>34</v>
      </c>
      <c r="D9008" t="s">
        <v>7</v>
      </c>
      <c r="E9008" t="s">
        <v>8</v>
      </c>
      <c r="F9008" t="s">
        <v>24</v>
      </c>
      <c r="G9008" t="s">
        <v>21</v>
      </c>
      <c r="H9008" s="1">
        <v>44879</v>
      </c>
      <c r="I9008" t="s">
        <v>33</v>
      </c>
      <c r="J9008">
        <v>32</v>
      </c>
      <c r="K9008">
        <v>8.5</v>
      </c>
      <c r="L9008">
        <v>570.86</v>
      </c>
      <c r="M9008">
        <v>88.58</v>
      </c>
      <c r="N9008" t="s">
        <v>47</v>
      </c>
      <c r="O9008">
        <v>1</v>
      </c>
      <c r="P9008" t="str" cm="1">
        <f t="array" ref="P9008">_xlfn.IFS(C9008&lt;25,"18-24", C9008&lt;=35,"25-35", C9008&lt;=50,"36-50",TRUE,"50+")</f>
        <v>25-35</v>
      </c>
      <c r="Q9008" t="str">
        <f t="shared" si="980"/>
        <v>new</v>
      </c>
      <c r="R9008" t="str">
        <f t="shared" si="981"/>
        <v>high value</v>
      </c>
      <c r="S9008" t="str">
        <f t="shared" si="982"/>
        <v>Low</v>
      </c>
      <c r="T9008" t="str">
        <f t="shared" si="983"/>
        <v>Nov</v>
      </c>
      <c r="U9008">
        <f t="shared" si="984"/>
        <v>2022</v>
      </c>
      <c r="V9008" t="str">
        <f t="shared" si="985"/>
        <v>5-10</v>
      </c>
      <c r="W9008" t="str">
        <f t="shared" si="986"/>
        <v>Medium</v>
      </c>
    </row>
    <row r="9009" spans="1:23" x14ac:dyDescent="0.3">
      <c r="A9009">
        <v>609008</v>
      </c>
      <c r="B9009">
        <v>74897</v>
      </c>
      <c r="C9009">
        <v>40</v>
      </c>
      <c r="D9009" t="s">
        <v>7</v>
      </c>
      <c r="E9009" t="s">
        <v>16</v>
      </c>
      <c r="F9009" t="s">
        <v>32</v>
      </c>
      <c r="G9009" t="s">
        <v>31</v>
      </c>
      <c r="H9009" s="1">
        <v>45233</v>
      </c>
      <c r="I9009" t="s">
        <v>33</v>
      </c>
      <c r="J9009">
        <v>36</v>
      </c>
      <c r="K9009">
        <v>4.4000000000000004</v>
      </c>
      <c r="L9009">
        <v>1035.8900000000001</v>
      </c>
      <c r="M9009">
        <v>77.489999999999995</v>
      </c>
      <c r="N9009" t="s">
        <v>50</v>
      </c>
      <c r="O9009">
        <v>2</v>
      </c>
      <c r="P9009" t="str" cm="1">
        <f t="array" ref="P9009">_xlfn.IFS(C9009&lt;25,"18-24", C9009&lt;=35,"25-35", C9009&lt;=50,"36-50",TRUE,"50+")</f>
        <v>36-50</v>
      </c>
      <c r="Q9009" t="str">
        <f t="shared" si="980"/>
        <v>new</v>
      </c>
      <c r="R9009" t="str">
        <f t="shared" si="981"/>
        <v>high value</v>
      </c>
      <c r="S9009" t="str">
        <f t="shared" si="982"/>
        <v>Low</v>
      </c>
      <c r="T9009" t="str">
        <f t="shared" si="983"/>
        <v>Nov</v>
      </c>
      <c r="U9009">
        <f t="shared" si="984"/>
        <v>2023</v>
      </c>
      <c r="V9009" t="str">
        <f t="shared" si="985"/>
        <v>0-5</v>
      </c>
      <c r="W9009" t="str">
        <f t="shared" si="986"/>
        <v>Medium</v>
      </c>
    </row>
    <row r="9010" spans="1:23" x14ac:dyDescent="0.3">
      <c r="A9010">
        <v>609009</v>
      </c>
      <c r="B9010">
        <v>61921</v>
      </c>
      <c r="C9010">
        <v>36</v>
      </c>
      <c r="D9010" t="s">
        <v>4</v>
      </c>
      <c r="E9010" t="s">
        <v>11</v>
      </c>
      <c r="F9010" t="s">
        <v>22</v>
      </c>
      <c r="G9010" t="s">
        <v>25</v>
      </c>
      <c r="H9010" s="1">
        <v>45583</v>
      </c>
      <c r="I9010" t="s">
        <v>34</v>
      </c>
      <c r="J9010">
        <v>73</v>
      </c>
      <c r="K9010">
        <v>8.8000000000000007</v>
      </c>
      <c r="L9010">
        <v>922.47</v>
      </c>
      <c r="M9010">
        <v>76.290000000000006</v>
      </c>
      <c r="N9010" t="s">
        <v>49</v>
      </c>
      <c r="O9010">
        <v>4</v>
      </c>
      <c r="P9010" t="str" cm="1">
        <f t="array" ref="P9010">_xlfn.IFS(C9010&lt;25,"18-24", C9010&lt;=35,"25-35", C9010&lt;=50,"36-50",TRUE,"50+")</f>
        <v>36-50</v>
      </c>
      <c r="Q9010" t="str">
        <f t="shared" si="980"/>
        <v>new</v>
      </c>
      <c r="R9010" t="str">
        <f t="shared" si="981"/>
        <v>high value</v>
      </c>
      <c r="S9010" t="str">
        <f t="shared" si="982"/>
        <v>medium</v>
      </c>
      <c r="T9010" t="str">
        <f t="shared" si="983"/>
        <v>Oct</v>
      </c>
      <c r="U9010">
        <f t="shared" si="984"/>
        <v>2024</v>
      </c>
      <c r="V9010" t="str">
        <f t="shared" si="985"/>
        <v>5-10</v>
      </c>
      <c r="W9010" t="str">
        <f t="shared" si="986"/>
        <v>Slow</v>
      </c>
    </row>
    <row r="9011" spans="1:23" x14ac:dyDescent="0.3">
      <c r="A9011">
        <v>609010</v>
      </c>
      <c r="B9011">
        <v>84181</v>
      </c>
      <c r="C9011">
        <v>41</v>
      </c>
      <c r="D9011" t="s">
        <v>4</v>
      </c>
      <c r="E9011" t="s">
        <v>15</v>
      </c>
      <c r="F9011" t="s">
        <v>30</v>
      </c>
      <c r="G9011" t="s">
        <v>27</v>
      </c>
      <c r="H9011" s="1">
        <v>45632</v>
      </c>
      <c r="I9011" t="s">
        <v>33</v>
      </c>
      <c r="J9011">
        <v>41</v>
      </c>
      <c r="K9011">
        <v>9.8000000000000007</v>
      </c>
      <c r="L9011">
        <v>1127.2</v>
      </c>
      <c r="M9011">
        <v>73.75</v>
      </c>
      <c r="N9011" t="s">
        <v>49</v>
      </c>
      <c r="O9011">
        <v>4</v>
      </c>
      <c r="P9011" t="str" cm="1">
        <f t="array" ref="P9011">_xlfn.IFS(C9011&lt;25,"18-24", C9011&lt;=35,"25-35", C9011&lt;=50,"36-50",TRUE,"50+")</f>
        <v>36-50</v>
      </c>
      <c r="Q9011" t="str">
        <f t="shared" si="980"/>
        <v>new</v>
      </c>
      <c r="R9011" t="str">
        <f t="shared" si="981"/>
        <v>high value</v>
      </c>
      <c r="S9011" t="str">
        <f t="shared" si="982"/>
        <v>medium</v>
      </c>
      <c r="T9011" t="str">
        <f t="shared" si="983"/>
        <v>Dec</v>
      </c>
      <c r="U9011">
        <f t="shared" si="984"/>
        <v>2024</v>
      </c>
      <c r="V9011" t="str">
        <f t="shared" si="985"/>
        <v>5-10</v>
      </c>
      <c r="W9011" t="str">
        <f t="shared" si="986"/>
        <v>Medium</v>
      </c>
    </row>
    <row r="9012" spans="1:23" x14ac:dyDescent="0.3">
      <c r="A9012">
        <v>609011</v>
      </c>
      <c r="B9012">
        <v>65225</v>
      </c>
      <c r="C9012">
        <v>55</v>
      </c>
      <c r="D9012" t="s">
        <v>7</v>
      </c>
      <c r="E9012" t="s">
        <v>5</v>
      </c>
      <c r="F9012" t="s">
        <v>22</v>
      </c>
      <c r="G9012" t="s">
        <v>23</v>
      </c>
      <c r="H9012" s="1">
        <v>45524</v>
      </c>
      <c r="I9012" t="s">
        <v>34</v>
      </c>
      <c r="J9012">
        <v>45</v>
      </c>
      <c r="K9012">
        <v>14.3</v>
      </c>
      <c r="L9012">
        <v>581.02</v>
      </c>
      <c r="M9012">
        <v>60.83</v>
      </c>
      <c r="N9012" t="s">
        <v>47</v>
      </c>
      <c r="O9012">
        <v>4</v>
      </c>
      <c r="P9012" t="str" cm="1">
        <f t="array" ref="P9012">_xlfn.IFS(C9012&lt;25,"18-24", C9012&lt;=35,"25-35", C9012&lt;=50,"36-50",TRUE,"50+")</f>
        <v>50+</v>
      </c>
      <c r="Q9012" t="str">
        <f t="shared" si="980"/>
        <v>new</v>
      </c>
      <c r="R9012" t="str">
        <f t="shared" si="981"/>
        <v>high value</v>
      </c>
      <c r="S9012" t="str">
        <f t="shared" si="982"/>
        <v>medium</v>
      </c>
      <c r="T9012" t="str">
        <f t="shared" si="983"/>
        <v>Aug</v>
      </c>
      <c r="U9012">
        <f t="shared" si="984"/>
        <v>2024</v>
      </c>
      <c r="V9012" t="str">
        <f t="shared" si="985"/>
        <v>10-15</v>
      </c>
      <c r="W9012" t="str">
        <f t="shared" si="986"/>
        <v>Medium</v>
      </c>
    </row>
    <row r="9013" spans="1:23" x14ac:dyDescent="0.3">
      <c r="A9013">
        <v>609012</v>
      </c>
      <c r="B9013">
        <v>52535</v>
      </c>
      <c r="C9013">
        <v>49</v>
      </c>
      <c r="D9013" t="s">
        <v>4</v>
      </c>
      <c r="E9013" t="s">
        <v>5</v>
      </c>
      <c r="F9013" t="s">
        <v>19</v>
      </c>
      <c r="G9013" t="s">
        <v>23</v>
      </c>
      <c r="H9013" s="1">
        <v>45447</v>
      </c>
      <c r="I9013" t="s">
        <v>34</v>
      </c>
      <c r="J9013">
        <v>68</v>
      </c>
      <c r="K9013">
        <v>9.5</v>
      </c>
      <c r="L9013">
        <v>1069.5899999999999</v>
      </c>
      <c r="M9013">
        <v>47.34</v>
      </c>
      <c r="N9013" t="s">
        <v>49</v>
      </c>
      <c r="O9013">
        <v>3</v>
      </c>
      <c r="P9013" t="str" cm="1">
        <f t="array" ref="P9013">_xlfn.IFS(C9013&lt;25,"18-24", C9013&lt;=35,"25-35", C9013&lt;=50,"36-50",TRUE,"50+")</f>
        <v>36-50</v>
      </c>
      <c r="Q9013" t="str">
        <f t="shared" si="980"/>
        <v>new</v>
      </c>
      <c r="R9013" t="str">
        <f t="shared" si="981"/>
        <v>high value</v>
      </c>
      <c r="S9013" t="str">
        <f t="shared" si="982"/>
        <v>medium</v>
      </c>
      <c r="T9013" t="str">
        <f t="shared" si="983"/>
        <v>Jun</v>
      </c>
      <c r="U9013">
        <f t="shared" si="984"/>
        <v>2024</v>
      </c>
      <c r="V9013" t="str">
        <f t="shared" si="985"/>
        <v>5-10</v>
      </c>
      <c r="W9013" t="str">
        <f t="shared" si="986"/>
        <v>Slow</v>
      </c>
    </row>
    <row r="9014" spans="1:23" x14ac:dyDescent="0.3">
      <c r="A9014">
        <v>609013</v>
      </c>
      <c r="B9014">
        <v>81757</v>
      </c>
      <c r="C9014">
        <v>27</v>
      </c>
      <c r="D9014" t="s">
        <v>7</v>
      </c>
      <c r="E9014" t="s">
        <v>5</v>
      </c>
      <c r="F9014" t="s">
        <v>22</v>
      </c>
      <c r="G9014" t="s">
        <v>23</v>
      </c>
      <c r="H9014" s="1">
        <v>44726</v>
      </c>
      <c r="I9014" t="s">
        <v>33</v>
      </c>
      <c r="J9014">
        <v>39</v>
      </c>
      <c r="K9014">
        <v>1.8</v>
      </c>
      <c r="L9014">
        <v>566.65</v>
      </c>
      <c r="M9014">
        <v>100.34</v>
      </c>
      <c r="N9014" t="s">
        <v>49</v>
      </c>
      <c r="O9014">
        <v>5</v>
      </c>
      <c r="P9014" t="str" cm="1">
        <f t="array" ref="P9014">_xlfn.IFS(C9014&lt;25,"18-24", C9014&lt;=35,"25-35", C9014&lt;=50,"36-50",TRUE,"50+")</f>
        <v>25-35</v>
      </c>
      <c r="Q9014" t="str">
        <f t="shared" si="980"/>
        <v>new</v>
      </c>
      <c r="R9014" t="str">
        <f t="shared" si="981"/>
        <v>high value</v>
      </c>
      <c r="S9014" t="str">
        <f t="shared" si="982"/>
        <v>High</v>
      </c>
      <c r="T9014" t="str">
        <f t="shared" si="983"/>
        <v>Jun</v>
      </c>
      <c r="U9014">
        <f t="shared" si="984"/>
        <v>2022</v>
      </c>
      <c r="V9014" t="str">
        <f t="shared" si="985"/>
        <v>0-5</v>
      </c>
      <c r="W9014" t="str">
        <f t="shared" si="986"/>
        <v>Medium</v>
      </c>
    </row>
    <row r="9015" spans="1:23" x14ac:dyDescent="0.3">
      <c r="A9015">
        <v>609014</v>
      </c>
      <c r="B9015">
        <v>49225</v>
      </c>
      <c r="C9015">
        <v>51</v>
      </c>
      <c r="D9015" t="s">
        <v>7</v>
      </c>
      <c r="E9015" t="s">
        <v>5</v>
      </c>
      <c r="F9015" t="s">
        <v>30</v>
      </c>
      <c r="G9015" t="s">
        <v>23</v>
      </c>
      <c r="H9015" s="1">
        <v>45105</v>
      </c>
      <c r="I9015" t="s">
        <v>34</v>
      </c>
      <c r="J9015">
        <v>49</v>
      </c>
      <c r="K9015">
        <v>5</v>
      </c>
      <c r="L9015">
        <v>1422.3</v>
      </c>
      <c r="M9015">
        <v>70.260000000000005</v>
      </c>
      <c r="N9015" t="s">
        <v>47</v>
      </c>
      <c r="O9015">
        <v>4</v>
      </c>
      <c r="P9015" t="str" cm="1">
        <f t="array" ref="P9015">_xlfn.IFS(C9015&lt;25,"18-24", C9015&lt;=35,"25-35", C9015&lt;=50,"36-50",TRUE,"50+")</f>
        <v>50+</v>
      </c>
      <c r="Q9015" t="str">
        <f t="shared" si="980"/>
        <v>new</v>
      </c>
      <c r="R9015" t="str">
        <f t="shared" si="981"/>
        <v>high value</v>
      </c>
      <c r="S9015" t="str">
        <f t="shared" si="982"/>
        <v>medium</v>
      </c>
      <c r="T9015" t="str">
        <f t="shared" si="983"/>
        <v>Jun</v>
      </c>
      <c r="U9015">
        <f t="shared" si="984"/>
        <v>2023</v>
      </c>
      <c r="V9015" t="str">
        <f t="shared" si="985"/>
        <v>0-5</v>
      </c>
      <c r="W9015" t="str">
        <f t="shared" si="986"/>
        <v>Slow</v>
      </c>
    </row>
    <row r="9016" spans="1:23" x14ac:dyDescent="0.3">
      <c r="A9016">
        <v>609015</v>
      </c>
      <c r="B9016">
        <v>91707</v>
      </c>
      <c r="C9016">
        <v>39</v>
      </c>
      <c r="D9016" t="s">
        <v>4</v>
      </c>
      <c r="E9016" t="s">
        <v>5</v>
      </c>
      <c r="F9016" t="s">
        <v>22</v>
      </c>
      <c r="G9016" t="s">
        <v>25</v>
      </c>
      <c r="H9016" s="1">
        <v>44592</v>
      </c>
      <c r="I9016" t="s">
        <v>34</v>
      </c>
      <c r="J9016">
        <v>63</v>
      </c>
      <c r="K9016">
        <v>7.2</v>
      </c>
      <c r="L9016">
        <v>1115.3</v>
      </c>
      <c r="M9016">
        <v>25.1</v>
      </c>
      <c r="N9016" t="s">
        <v>48</v>
      </c>
      <c r="O9016">
        <v>5</v>
      </c>
      <c r="P9016" t="str" cm="1">
        <f t="array" ref="P9016">_xlfn.IFS(C9016&lt;25,"18-24", C9016&lt;=35,"25-35", C9016&lt;=50,"36-50",TRUE,"50+")</f>
        <v>36-50</v>
      </c>
      <c r="Q9016" t="str">
        <f t="shared" si="980"/>
        <v>new</v>
      </c>
      <c r="R9016" t="str">
        <f t="shared" si="981"/>
        <v>high value</v>
      </c>
      <c r="S9016" t="str">
        <f t="shared" si="982"/>
        <v>High</v>
      </c>
      <c r="T9016" t="str">
        <f t="shared" si="983"/>
        <v>Jan</v>
      </c>
      <c r="U9016">
        <f t="shared" si="984"/>
        <v>2022</v>
      </c>
      <c r="V9016" t="str">
        <f t="shared" si="985"/>
        <v>5-10</v>
      </c>
      <c r="W9016" t="str">
        <f t="shared" si="986"/>
        <v>Slow</v>
      </c>
    </row>
    <row r="9017" spans="1:23" x14ac:dyDescent="0.3">
      <c r="A9017">
        <v>609016</v>
      </c>
      <c r="B9017">
        <v>90331</v>
      </c>
      <c r="C9017">
        <v>39</v>
      </c>
      <c r="D9017" t="s">
        <v>7</v>
      </c>
      <c r="E9017" t="s">
        <v>8</v>
      </c>
      <c r="F9017" t="s">
        <v>24</v>
      </c>
      <c r="G9017" t="s">
        <v>21</v>
      </c>
      <c r="H9017" s="1">
        <v>45189</v>
      </c>
      <c r="I9017" t="s">
        <v>34</v>
      </c>
      <c r="J9017">
        <v>38</v>
      </c>
      <c r="K9017">
        <v>10.4</v>
      </c>
      <c r="L9017">
        <v>169.68</v>
      </c>
      <c r="M9017">
        <v>97.82</v>
      </c>
      <c r="N9017" t="s">
        <v>49</v>
      </c>
      <c r="O9017">
        <v>3</v>
      </c>
      <c r="P9017" t="str" cm="1">
        <f t="array" ref="P9017">_xlfn.IFS(C9017&lt;25,"18-24", C9017&lt;=35,"25-35", C9017&lt;=50,"36-50",TRUE,"50+")</f>
        <v>36-50</v>
      </c>
      <c r="Q9017" t="str">
        <f t="shared" si="980"/>
        <v>new</v>
      </c>
      <c r="R9017" t="str">
        <f t="shared" si="981"/>
        <v>low</v>
      </c>
      <c r="S9017" t="str">
        <f t="shared" si="982"/>
        <v>medium</v>
      </c>
      <c r="T9017" t="str">
        <f t="shared" si="983"/>
        <v>Sep</v>
      </c>
      <c r="U9017">
        <f t="shared" si="984"/>
        <v>2023</v>
      </c>
      <c r="V9017" t="str">
        <f t="shared" si="985"/>
        <v>10-15</v>
      </c>
      <c r="W9017" t="str">
        <f t="shared" si="986"/>
        <v>Medium</v>
      </c>
    </row>
    <row r="9018" spans="1:23" x14ac:dyDescent="0.3">
      <c r="A9018">
        <v>609017</v>
      </c>
      <c r="B9018">
        <v>93556</v>
      </c>
      <c r="C9018">
        <v>20</v>
      </c>
      <c r="D9018" t="s">
        <v>7</v>
      </c>
      <c r="E9018" t="s">
        <v>13</v>
      </c>
      <c r="F9018" t="s">
        <v>30</v>
      </c>
      <c r="G9018" t="s">
        <v>21</v>
      </c>
      <c r="H9018" s="1">
        <v>45183</v>
      </c>
      <c r="I9018" t="s">
        <v>34</v>
      </c>
      <c r="J9018">
        <v>29</v>
      </c>
      <c r="K9018">
        <v>12.7</v>
      </c>
      <c r="L9018">
        <v>684.87</v>
      </c>
      <c r="M9018">
        <v>51.27</v>
      </c>
      <c r="N9018" t="s">
        <v>49</v>
      </c>
      <c r="O9018">
        <v>2</v>
      </c>
      <c r="P9018" t="str" cm="1">
        <f t="array" ref="P9018">_xlfn.IFS(C9018&lt;25,"18-24", C9018&lt;=35,"25-35", C9018&lt;=50,"36-50",TRUE,"50+")</f>
        <v>18-24</v>
      </c>
      <c r="Q9018" t="str">
        <f t="shared" si="980"/>
        <v>new</v>
      </c>
      <c r="R9018" t="str">
        <f t="shared" si="981"/>
        <v>high value</v>
      </c>
      <c r="S9018" t="str">
        <f t="shared" si="982"/>
        <v>Low</v>
      </c>
      <c r="T9018" t="str">
        <f t="shared" si="983"/>
        <v>Sep</v>
      </c>
      <c r="U9018">
        <f t="shared" si="984"/>
        <v>2023</v>
      </c>
      <c r="V9018" t="str">
        <f t="shared" si="985"/>
        <v>10-15</v>
      </c>
      <c r="W9018" t="str">
        <f t="shared" si="986"/>
        <v>Fast</v>
      </c>
    </row>
    <row r="9019" spans="1:23" x14ac:dyDescent="0.3">
      <c r="A9019">
        <v>609018</v>
      </c>
      <c r="B9019">
        <v>67410</v>
      </c>
      <c r="C9019">
        <v>32</v>
      </c>
      <c r="D9019" t="s">
        <v>4</v>
      </c>
      <c r="E9019" t="s">
        <v>13</v>
      </c>
      <c r="F9019" t="s">
        <v>19</v>
      </c>
      <c r="G9019" t="s">
        <v>25</v>
      </c>
      <c r="H9019" s="1">
        <v>45353</v>
      </c>
      <c r="I9019" t="s">
        <v>33</v>
      </c>
      <c r="J9019">
        <v>82</v>
      </c>
      <c r="K9019">
        <v>6.3</v>
      </c>
      <c r="L9019">
        <v>1113.6300000000001</v>
      </c>
      <c r="M9019">
        <v>97.89</v>
      </c>
      <c r="N9019" t="s">
        <v>50</v>
      </c>
      <c r="O9019">
        <v>5</v>
      </c>
      <c r="P9019" t="str" cm="1">
        <f t="array" ref="P9019">_xlfn.IFS(C9019&lt;25,"18-24", C9019&lt;=35,"25-35", C9019&lt;=50,"36-50",TRUE,"50+")</f>
        <v>25-35</v>
      </c>
      <c r="Q9019" t="str">
        <f t="shared" si="980"/>
        <v>new</v>
      </c>
      <c r="R9019" t="str">
        <f t="shared" si="981"/>
        <v>high value</v>
      </c>
      <c r="S9019" t="str">
        <f t="shared" si="982"/>
        <v>High</v>
      </c>
      <c r="T9019" t="str">
        <f t="shared" si="983"/>
        <v>Mar</v>
      </c>
      <c r="U9019">
        <f t="shared" si="984"/>
        <v>2024</v>
      </c>
      <c r="V9019" t="str">
        <f t="shared" si="985"/>
        <v>5-10</v>
      </c>
      <c r="W9019" t="str">
        <f t="shared" si="986"/>
        <v>Slow</v>
      </c>
    </row>
    <row r="9020" spans="1:23" x14ac:dyDescent="0.3">
      <c r="A9020">
        <v>609019</v>
      </c>
      <c r="B9020">
        <v>46016</v>
      </c>
      <c r="C9020">
        <v>32</v>
      </c>
      <c r="D9020" t="s">
        <v>7</v>
      </c>
      <c r="E9020" t="s">
        <v>11</v>
      </c>
      <c r="F9020" t="s">
        <v>22</v>
      </c>
      <c r="G9020" t="s">
        <v>21</v>
      </c>
      <c r="H9020" s="1">
        <v>45356</v>
      </c>
      <c r="I9020" t="s">
        <v>33</v>
      </c>
      <c r="J9020">
        <v>43</v>
      </c>
      <c r="K9020">
        <v>4.4000000000000004</v>
      </c>
      <c r="L9020">
        <v>537.45000000000005</v>
      </c>
      <c r="M9020">
        <v>73.069999999999993</v>
      </c>
      <c r="N9020" t="s">
        <v>49</v>
      </c>
      <c r="O9020">
        <v>2</v>
      </c>
      <c r="P9020" t="str" cm="1">
        <f t="array" ref="P9020">_xlfn.IFS(C9020&lt;25,"18-24", C9020&lt;=35,"25-35", C9020&lt;=50,"36-50",TRUE,"50+")</f>
        <v>25-35</v>
      </c>
      <c r="Q9020" t="str">
        <f t="shared" si="980"/>
        <v>repeat</v>
      </c>
      <c r="R9020" t="str">
        <f t="shared" si="981"/>
        <v>high value</v>
      </c>
      <c r="S9020" t="str">
        <f t="shared" si="982"/>
        <v>Low</v>
      </c>
      <c r="T9020" t="str">
        <f t="shared" si="983"/>
        <v>Mar</v>
      </c>
      <c r="U9020">
        <f t="shared" si="984"/>
        <v>2024</v>
      </c>
      <c r="V9020" t="str">
        <f t="shared" si="985"/>
        <v>0-5</v>
      </c>
      <c r="W9020" t="str">
        <f t="shared" si="986"/>
        <v>Medium</v>
      </c>
    </row>
    <row r="9021" spans="1:23" x14ac:dyDescent="0.3">
      <c r="A9021">
        <v>609020</v>
      </c>
      <c r="B9021">
        <v>42020</v>
      </c>
      <c r="C9021">
        <v>47</v>
      </c>
      <c r="D9021" t="s">
        <v>7</v>
      </c>
      <c r="E9021" t="s">
        <v>8</v>
      </c>
      <c r="F9021" t="s">
        <v>19</v>
      </c>
      <c r="G9021" t="s">
        <v>21</v>
      </c>
      <c r="H9021" s="1">
        <v>45644</v>
      </c>
      <c r="I9021" t="s">
        <v>33</v>
      </c>
      <c r="J9021">
        <v>74</v>
      </c>
      <c r="K9021">
        <v>12.1</v>
      </c>
      <c r="L9021">
        <v>759.47</v>
      </c>
      <c r="M9021">
        <v>75.03</v>
      </c>
      <c r="N9021" t="s">
        <v>50</v>
      </c>
      <c r="O9021">
        <v>2</v>
      </c>
      <c r="P9021" t="str" cm="1">
        <f t="array" ref="P9021">_xlfn.IFS(C9021&lt;25,"18-24", C9021&lt;=35,"25-35", C9021&lt;=50,"36-50",TRUE,"50+")</f>
        <v>36-50</v>
      </c>
      <c r="Q9021" t="str">
        <f t="shared" si="980"/>
        <v>new</v>
      </c>
      <c r="R9021" t="str">
        <f t="shared" si="981"/>
        <v>high value</v>
      </c>
      <c r="S9021" t="str">
        <f t="shared" si="982"/>
        <v>Low</v>
      </c>
      <c r="T9021" t="str">
        <f t="shared" si="983"/>
        <v>Dec</v>
      </c>
      <c r="U9021">
        <f t="shared" si="984"/>
        <v>2024</v>
      </c>
      <c r="V9021" t="str">
        <f t="shared" si="985"/>
        <v>10-15</v>
      </c>
      <c r="W9021" t="str">
        <f t="shared" si="986"/>
        <v>Slow</v>
      </c>
    </row>
    <row r="9022" spans="1:23" x14ac:dyDescent="0.3">
      <c r="A9022">
        <v>609021</v>
      </c>
      <c r="B9022">
        <v>18752</v>
      </c>
      <c r="C9022">
        <v>36</v>
      </c>
      <c r="D9022" t="s">
        <v>7</v>
      </c>
      <c r="E9022" t="s">
        <v>16</v>
      </c>
      <c r="F9022" t="s">
        <v>18</v>
      </c>
      <c r="G9022" t="s">
        <v>25</v>
      </c>
      <c r="H9022" s="1">
        <v>44941</v>
      </c>
      <c r="I9022" t="s">
        <v>34</v>
      </c>
      <c r="J9022">
        <v>36</v>
      </c>
      <c r="K9022">
        <v>11</v>
      </c>
      <c r="L9022">
        <v>1223.8599999999999</v>
      </c>
      <c r="M9022">
        <v>34.049999999999997</v>
      </c>
      <c r="N9022" t="s">
        <v>47</v>
      </c>
      <c r="O9022">
        <v>2</v>
      </c>
      <c r="P9022" t="str" cm="1">
        <f t="array" ref="P9022">_xlfn.IFS(C9022&lt;25,"18-24", C9022&lt;=35,"25-35", C9022&lt;=50,"36-50",TRUE,"50+")</f>
        <v>36-50</v>
      </c>
      <c r="Q9022" t="str">
        <f t="shared" si="980"/>
        <v>new</v>
      </c>
      <c r="R9022" t="str">
        <f t="shared" si="981"/>
        <v>high value</v>
      </c>
      <c r="S9022" t="str">
        <f t="shared" si="982"/>
        <v>Low</v>
      </c>
      <c r="T9022" t="str">
        <f t="shared" si="983"/>
        <v>Jan</v>
      </c>
      <c r="U9022">
        <f t="shared" si="984"/>
        <v>2023</v>
      </c>
      <c r="V9022" t="str">
        <f t="shared" si="985"/>
        <v>10-15</v>
      </c>
      <c r="W9022" t="str">
        <f t="shared" si="986"/>
        <v>Medium</v>
      </c>
    </row>
    <row r="9023" spans="1:23" x14ac:dyDescent="0.3">
      <c r="A9023">
        <v>609022</v>
      </c>
      <c r="B9023">
        <v>19517</v>
      </c>
      <c r="C9023">
        <v>33</v>
      </c>
      <c r="D9023" t="s">
        <v>7</v>
      </c>
      <c r="E9023" t="s">
        <v>13</v>
      </c>
      <c r="F9023" t="s">
        <v>26</v>
      </c>
      <c r="G9023" t="s">
        <v>23</v>
      </c>
      <c r="H9023" s="1">
        <v>45592</v>
      </c>
      <c r="I9023" t="s">
        <v>34</v>
      </c>
      <c r="J9023">
        <v>60</v>
      </c>
      <c r="K9023">
        <v>9.8000000000000007</v>
      </c>
      <c r="L9023">
        <v>284.27</v>
      </c>
      <c r="M9023">
        <v>78.38</v>
      </c>
      <c r="N9023" t="s">
        <v>47</v>
      </c>
      <c r="O9023">
        <v>2</v>
      </c>
      <c r="P9023" t="str" cm="1">
        <f t="array" ref="P9023">_xlfn.IFS(C9023&lt;25,"18-24", C9023&lt;=35,"25-35", C9023&lt;=50,"36-50",TRUE,"50+")</f>
        <v>25-35</v>
      </c>
      <c r="Q9023" t="str">
        <f t="shared" si="980"/>
        <v>new</v>
      </c>
      <c r="R9023" t="str">
        <f t="shared" si="981"/>
        <v>medium</v>
      </c>
      <c r="S9023" t="str">
        <f t="shared" si="982"/>
        <v>Low</v>
      </c>
      <c r="T9023" t="str">
        <f t="shared" si="983"/>
        <v>Oct</v>
      </c>
      <c r="U9023">
        <f t="shared" si="984"/>
        <v>2024</v>
      </c>
      <c r="V9023" t="str">
        <f t="shared" si="985"/>
        <v>5-10</v>
      </c>
      <c r="W9023" t="str">
        <f t="shared" si="986"/>
        <v>Slow</v>
      </c>
    </row>
    <row r="9024" spans="1:23" x14ac:dyDescent="0.3">
      <c r="A9024">
        <v>609023</v>
      </c>
      <c r="B9024">
        <v>12840</v>
      </c>
      <c r="C9024">
        <v>33</v>
      </c>
      <c r="D9024" t="s">
        <v>7</v>
      </c>
      <c r="E9024" t="s">
        <v>8</v>
      </c>
      <c r="F9024" t="s">
        <v>30</v>
      </c>
      <c r="G9024" t="s">
        <v>25</v>
      </c>
      <c r="H9024" s="1">
        <v>44647</v>
      </c>
      <c r="I9024" t="s">
        <v>34</v>
      </c>
      <c r="J9024">
        <v>39</v>
      </c>
      <c r="K9024">
        <v>11.8</v>
      </c>
      <c r="L9024">
        <v>1300.3</v>
      </c>
      <c r="M9024">
        <v>59.91</v>
      </c>
      <c r="N9024" t="s">
        <v>49</v>
      </c>
      <c r="O9024">
        <v>3</v>
      </c>
      <c r="P9024" t="str" cm="1">
        <f t="array" ref="P9024">_xlfn.IFS(C9024&lt;25,"18-24", C9024&lt;=35,"25-35", C9024&lt;=50,"36-50",TRUE,"50+")</f>
        <v>25-35</v>
      </c>
      <c r="Q9024" t="str">
        <f t="shared" si="980"/>
        <v>new</v>
      </c>
      <c r="R9024" t="str">
        <f t="shared" si="981"/>
        <v>high value</v>
      </c>
      <c r="S9024" t="str">
        <f t="shared" si="982"/>
        <v>medium</v>
      </c>
      <c r="T9024" t="str">
        <f t="shared" si="983"/>
        <v>Mar</v>
      </c>
      <c r="U9024">
        <f t="shared" si="984"/>
        <v>2022</v>
      </c>
      <c r="V9024" t="str">
        <f t="shared" si="985"/>
        <v>10-15</v>
      </c>
      <c r="W9024" t="str">
        <f t="shared" si="986"/>
        <v>Medium</v>
      </c>
    </row>
    <row r="9025" spans="1:23" x14ac:dyDescent="0.3">
      <c r="A9025">
        <v>609024</v>
      </c>
      <c r="B9025">
        <v>15045</v>
      </c>
      <c r="C9025">
        <v>44</v>
      </c>
      <c r="D9025" t="s">
        <v>4</v>
      </c>
      <c r="E9025" t="s">
        <v>16</v>
      </c>
      <c r="F9025" t="s">
        <v>30</v>
      </c>
      <c r="G9025" t="s">
        <v>23</v>
      </c>
      <c r="H9025" s="1">
        <v>44813</v>
      </c>
      <c r="I9025" t="s">
        <v>33</v>
      </c>
      <c r="J9025">
        <v>86</v>
      </c>
      <c r="K9025">
        <v>7.8</v>
      </c>
      <c r="L9025">
        <v>622.74</v>
      </c>
      <c r="M9025">
        <v>108.93</v>
      </c>
      <c r="N9025" t="s">
        <v>48</v>
      </c>
      <c r="O9025">
        <v>5</v>
      </c>
      <c r="P9025" t="str" cm="1">
        <f t="array" ref="P9025">_xlfn.IFS(C9025&lt;25,"18-24", C9025&lt;=35,"25-35", C9025&lt;=50,"36-50",TRUE,"50+")</f>
        <v>36-50</v>
      </c>
      <c r="Q9025" t="str">
        <f t="shared" si="980"/>
        <v>new</v>
      </c>
      <c r="R9025" t="str">
        <f t="shared" si="981"/>
        <v>high value</v>
      </c>
      <c r="S9025" t="str">
        <f t="shared" si="982"/>
        <v>High</v>
      </c>
      <c r="T9025" t="str">
        <f t="shared" si="983"/>
        <v>Sep</v>
      </c>
      <c r="U9025">
        <f t="shared" si="984"/>
        <v>2022</v>
      </c>
      <c r="V9025" t="str">
        <f t="shared" si="985"/>
        <v>5-10</v>
      </c>
      <c r="W9025" t="str">
        <f t="shared" si="986"/>
        <v>Slow</v>
      </c>
    </row>
    <row r="9026" spans="1:23" x14ac:dyDescent="0.3">
      <c r="A9026">
        <v>609025</v>
      </c>
      <c r="B9026">
        <v>20140</v>
      </c>
      <c r="C9026">
        <v>50</v>
      </c>
      <c r="D9026" t="s">
        <v>4</v>
      </c>
      <c r="E9026" t="s">
        <v>15</v>
      </c>
      <c r="F9026" t="s">
        <v>26</v>
      </c>
      <c r="G9026" t="s">
        <v>21</v>
      </c>
      <c r="H9026" s="1">
        <v>45219</v>
      </c>
      <c r="I9026" t="s">
        <v>33</v>
      </c>
      <c r="J9026">
        <v>58</v>
      </c>
      <c r="K9026">
        <v>4.2</v>
      </c>
      <c r="L9026">
        <v>868.43</v>
      </c>
      <c r="M9026">
        <v>41.1</v>
      </c>
      <c r="N9026" t="s">
        <v>47</v>
      </c>
      <c r="O9026">
        <v>2</v>
      </c>
      <c r="P9026" t="str" cm="1">
        <f t="array" ref="P9026">_xlfn.IFS(C9026&lt;25,"18-24", C9026&lt;=35,"25-35", C9026&lt;=50,"36-50",TRUE,"50+")</f>
        <v>36-50</v>
      </c>
      <c r="Q9026" t="str">
        <f t="shared" si="980"/>
        <v>new</v>
      </c>
      <c r="R9026" t="str">
        <f t="shared" si="981"/>
        <v>high value</v>
      </c>
      <c r="S9026" t="str">
        <f t="shared" si="982"/>
        <v>Low</v>
      </c>
      <c r="T9026" t="str">
        <f t="shared" si="983"/>
        <v>Oct</v>
      </c>
      <c r="U9026">
        <f t="shared" si="984"/>
        <v>2023</v>
      </c>
      <c r="V9026" t="str">
        <f t="shared" si="985"/>
        <v>0-5</v>
      </c>
      <c r="W9026" t="str">
        <f t="shared" si="986"/>
        <v>Slow</v>
      </c>
    </row>
    <row r="9027" spans="1:23" x14ac:dyDescent="0.3">
      <c r="A9027">
        <v>609026</v>
      </c>
      <c r="B9027">
        <v>45444</v>
      </c>
      <c r="C9027">
        <v>39</v>
      </c>
      <c r="D9027" t="s">
        <v>7</v>
      </c>
      <c r="E9027" t="s">
        <v>15</v>
      </c>
      <c r="F9027" t="s">
        <v>24</v>
      </c>
      <c r="G9027" t="s">
        <v>23</v>
      </c>
      <c r="H9027" s="1">
        <v>45191</v>
      </c>
      <c r="I9027" t="s">
        <v>33</v>
      </c>
      <c r="J9027">
        <v>32</v>
      </c>
      <c r="K9027">
        <v>10.5</v>
      </c>
      <c r="L9027">
        <v>735.08</v>
      </c>
      <c r="M9027">
        <v>78.400000000000006</v>
      </c>
      <c r="N9027" t="s">
        <v>48</v>
      </c>
      <c r="O9027">
        <v>2</v>
      </c>
      <c r="P9027" t="str" cm="1">
        <f t="array" ref="P9027">_xlfn.IFS(C9027&lt;25,"18-24", C9027&lt;=35,"25-35", C9027&lt;=50,"36-50",TRUE,"50+")</f>
        <v>36-50</v>
      </c>
      <c r="Q9027" t="str">
        <f t="shared" ref="Q9027:Q9090" si="987">IF(COUNTIF($B:$B,B9027)&gt;1,"repeat","new")</f>
        <v>repeat</v>
      </c>
      <c r="R9027" t="str">
        <f t="shared" ref="R9027:R9090" si="988">IF(L9027&gt;500,"high value",IF( L9027&gt;250,"medium","low"))</f>
        <v>high value</v>
      </c>
      <c r="S9027" t="str">
        <f t="shared" ref="S9027:S9090" si="989">IF(O9027&lt;=2,"Low",IF(O9027&lt;=4,"medium","High"))</f>
        <v>Low</v>
      </c>
      <c r="T9027" t="str">
        <f t="shared" ref="T9027:T9090" si="990">TEXT(H9027,"MMM")</f>
        <v>Sep</v>
      </c>
      <c r="U9027">
        <f t="shared" ref="U9027:U9090" si="991">YEAR(H9027)</f>
        <v>2023</v>
      </c>
      <c r="V9027" t="str">
        <f t="shared" ref="V9027:V9090" si="992">IF(K9027&lt;=5,"0-5",IF(K9027&lt;=10,"5-10",IF(K9027&lt;=15,"10-15","15+")))</f>
        <v>10-15</v>
      </c>
      <c r="W9027" t="str">
        <f t="shared" ref="W9027:W9090" si="993">IF(J9027&lt;=30,"Fast",IF(J9027&lt;=45,"Medium","Slow"))</f>
        <v>Medium</v>
      </c>
    </row>
    <row r="9028" spans="1:23" x14ac:dyDescent="0.3">
      <c r="A9028">
        <v>609027</v>
      </c>
      <c r="B9028">
        <v>17028</v>
      </c>
      <c r="C9028">
        <v>47</v>
      </c>
      <c r="D9028" t="s">
        <v>7</v>
      </c>
      <c r="E9028" t="s">
        <v>15</v>
      </c>
      <c r="F9028" t="s">
        <v>24</v>
      </c>
      <c r="G9028" t="s">
        <v>23</v>
      </c>
      <c r="H9028" s="1">
        <v>45046</v>
      </c>
      <c r="I9028" t="s">
        <v>34</v>
      </c>
      <c r="J9028">
        <v>40</v>
      </c>
      <c r="K9028">
        <v>13.6</v>
      </c>
      <c r="L9028">
        <v>760.41</v>
      </c>
      <c r="M9028">
        <v>105.3</v>
      </c>
      <c r="N9028" t="s">
        <v>47</v>
      </c>
      <c r="O9028">
        <v>1</v>
      </c>
      <c r="P9028" t="str" cm="1">
        <f t="array" ref="P9028">_xlfn.IFS(C9028&lt;25,"18-24", C9028&lt;=35,"25-35", C9028&lt;=50,"36-50",TRUE,"50+")</f>
        <v>36-50</v>
      </c>
      <c r="Q9028" t="str">
        <f t="shared" si="987"/>
        <v>new</v>
      </c>
      <c r="R9028" t="str">
        <f t="shared" si="988"/>
        <v>high value</v>
      </c>
      <c r="S9028" t="str">
        <f t="shared" si="989"/>
        <v>Low</v>
      </c>
      <c r="T9028" t="str">
        <f t="shared" si="990"/>
        <v>Apr</v>
      </c>
      <c r="U9028">
        <f t="shared" si="991"/>
        <v>2023</v>
      </c>
      <c r="V9028" t="str">
        <f t="shared" si="992"/>
        <v>10-15</v>
      </c>
      <c r="W9028" t="str">
        <f t="shared" si="993"/>
        <v>Medium</v>
      </c>
    </row>
    <row r="9029" spans="1:23" x14ac:dyDescent="0.3">
      <c r="A9029">
        <v>609028</v>
      </c>
      <c r="B9029">
        <v>98856</v>
      </c>
      <c r="C9029">
        <v>46</v>
      </c>
      <c r="D9029" t="s">
        <v>4</v>
      </c>
      <c r="E9029" t="s">
        <v>5</v>
      </c>
      <c r="F9029" t="s">
        <v>19</v>
      </c>
      <c r="G9029" t="s">
        <v>27</v>
      </c>
      <c r="H9029" s="1">
        <v>44781</v>
      </c>
      <c r="I9029" t="s">
        <v>34</v>
      </c>
      <c r="J9029">
        <v>79</v>
      </c>
      <c r="K9029">
        <v>8.6</v>
      </c>
      <c r="L9029">
        <v>744.97</v>
      </c>
      <c r="M9029">
        <v>111.21</v>
      </c>
      <c r="N9029" t="s">
        <v>47</v>
      </c>
      <c r="O9029">
        <v>2</v>
      </c>
      <c r="P9029" t="str" cm="1">
        <f t="array" ref="P9029">_xlfn.IFS(C9029&lt;25,"18-24", C9029&lt;=35,"25-35", C9029&lt;=50,"36-50",TRUE,"50+")</f>
        <v>36-50</v>
      </c>
      <c r="Q9029" t="str">
        <f t="shared" si="987"/>
        <v>new</v>
      </c>
      <c r="R9029" t="str">
        <f t="shared" si="988"/>
        <v>high value</v>
      </c>
      <c r="S9029" t="str">
        <f t="shared" si="989"/>
        <v>Low</v>
      </c>
      <c r="T9029" t="str">
        <f t="shared" si="990"/>
        <v>Aug</v>
      </c>
      <c r="U9029">
        <f t="shared" si="991"/>
        <v>2022</v>
      </c>
      <c r="V9029" t="str">
        <f t="shared" si="992"/>
        <v>5-10</v>
      </c>
      <c r="W9029" t="str">
        <f t="shared" si="993"/>
        <v>Slow</v>
      </c>
    </row>
    <row r="9030" spans="1:23" x14ac:dyDescent="0.3">
      <c r="A9030">
        <v>609029</v>
      </c>
      <c r="B9030">
        <v>89233</v>
      </c>
      <c r="C9030">
        <v>51</v>
      </c>
      <c r="D9030" t="s">
        <v>4</v>
      </c>
      <c r="E9030" t="s">
        <v>13</v>
      </c>
      <c r="F9030" t="s">
        <v>19</v>
      </c>
      <c r="G9030" t="s">
        <v>31</v>
      </c>
      <c r="H9030" s="1">
        <v>44837</v>
      </c>
      <c r="I9030" t="s">
        <v>34</v>
      </c>
      <c r="J9030">
        <v>28</v>
      </c>
      <c r="K9030">
        <v>12</v>
      </c>
      <c r="L9030">
        <v>1278.17</v>
      </c>
      <c r="M9030">
        <v>30.23</v>
      </c>
      <c r="N9030" t="s">
        <v>49</v>
      </c>
      <c r="O9030">
        <v>1</v>
      </c>
      <c r="P9030" t="str" cm="1">
        <f t="array" ref="P9030">_xlfn.IFS(C9030&lt;25,"18-24", C9030&lt;=35,"25-35", C9030&lt;=50,"36-50",TRUE,"50+")</f>
        <v>50+</v>
      </c>
      <c r="Q9030" t="str">
        <f t="shared" si="987"/>
        <v>new</v>
      </c>
      <c r="R9030" t="str">
        <f t="shared" si="988"/>
        <v>high value</v>
      </c>
      <c r="S9030" t="str">
        <f t="shared" si="989"/>
        <v>Low</v>
      </c>
      <c r="T9030" t="str">
        <f t="shared" si="990"/>
        <v>Oct</v>
      </c>
      <c r="U9030">
        <f t="shared" si="991"/>
        <v>2022</v>
      </c>
      <c r="V9030" t="str">
        <f t="shared" si="992"/>
        <v>10-15</v>
      </c>
      <c r="W9030" t="str">
        <f t="shared" si="993"/>
        <v>Fast</v>
      </c>
    </row>
    <row r="9031" spans="1:23" x14ac:dyDescent="0.3">
      <c r="A9031">
        <v>609030</v>
      </c>
      <c r="B9031">
        <v>62134</v>
      </c>
      <c r="C9031">
        <v>41</v>
      </c>
      <c r="D9031" t="s">
        <v>4</v>
      </c>
      <c r="E9031" t="s">
        <v>8</v>
      </c>
      <c r="F9031" t="s">
        <v>18</v>
      </c>
      <c r="G9031" t="s">
        <v>27</v>
      </c>
      <c r="H9031" s="1">
        <v>44992</v>
      </c>
      <c r="I9031" t="s">
        <v>34</v>
      </c>
      <c r="J9031">
        <v>29</v>
      </c>
      <c r="K9031">
        <v>10</v>
      </c>
      <c r="L9031">
        <v>1474.41</v>
      </c>
      <c r="M9031">
        <v>81.069999999999993</v>
      </c>
      <c r="N9031" t="s">
        <v>49</v>
      </c>
      <c r="O9031">
        <v>4</v>
      </c>
      <c r="P9031" t="str" cm="1">
        <f t="array" ref="P9031">_xlfn.IFS(C9031&lt;25,"18-24", C9031&lt;=35,"25-35", C9031&lt;=50,"36-50",TRUE,"50+")</f>
        <v>36-50</v>
      </c>
      <c r="Q9031" t="str">
        <f t="shared" si="987"/>
        <v>new</v>
      </c>
      <c r="R9031" t="str">
        <f t="shared" si="988"/>
        <v>high value</v>
      </c>
      <c r="S9031" t="str">
        <f t="shared" si="989"/>
        <v>medium</v>
      </c>
      <c r="T9031" t="str">
        <f t="shared" si="990"/>
        <v>Mar</v>
      </c>
      <c r="U9031">
        <f t="shared" si="991"/>
        <v>2023</v>
      </c>
      <c r="V9031" t="str">
        <f t="shared" si="992"/>
        <v>5-10</v>
      </c>
      <c r="W9031" t="str">
        <f t="shared" si="993"/>
        <v>Fast</v>
      </c>
    </row>
    <row r="9032" spans="1:23" x14ac:dyDescent="0.3">
      <c r="A9032">
        <v>609031</v>
      </c>
      <c r="B9032">
        <v>53502</v>
      </c>
      <c r="C9032">
        <v>48</v>
      </c>
      <c r="D9032" t="s">
        <v>4</v>
      </c>
      <c r="E9032" t="s">
        <v>16</v>
      </c>
      <c r="F9032" t="s">
        <v>32</v>
      </c>
      <c r="G9032" t="s">
        <v>31</v>
      </c>
      <c r="H9032" s="1">
        <v>45613</v>
      </c>
      <c r="I9032" t="s">
        <v>33</v>
      </c>
      <c r="J9032">
        <v>67</v>
      </c>
      <c r="K9032">
        <v>9.5</v>
      </c>
      <c r="L9032">
        <v>673.32</v>
      </c>
      <c r="M9032">
        <v>68.489999999999995</v>
      </c>
      <c r="N9032" t="s">
        <v>50</v>
      </c>
      <c r="O9032">
        <v>1</v>
      </c>
      <c r="P9032" t="str" cm="1">
        <f t="array" ref="P9032">_xlfn.IFS(C9032&lt;25,"18-24", C9032&lt;=35,"25-35", C9032&lt;=50,"36-50",TRUE,"50+")</f>
        <v>36-50</v>
      </c>
      <c r="Q9032" t="str">
        <f t="shared" si="987"/>
        <v>new</v>
      </c>
      <c r="R9032" t="str">
        <f t="shared" si="988"/>
        <v>high value</v>
      </c>
      <c r="S9032" t="str">
        <f t="shared" si="989"/>
        <v>Low</v>
      </c>
      <c r="T9032" t="str">
        <f t="shared" si="990"/>
        <v>Nov</v>
      </c>
      <c r="U9032">
        <f t="shared" si="991"/>
        <v>2024</v>
      </c>
      <c r="V9032" t="str">
        <f t="shared" si="992"/>
        <v>5-10</v>
      </c>
      <c r="W9032" t="str">
        <f t="shared" si="993"/>
        <v>Slow</v>
      </c>
    </row>
    <row r="9033" spans="1:23" x14ac:dyDescent="0.3">
      <c r="A9033">
        <v>609032</v>
      </c>
      <c r="B9033">
        <v>68760</v>
      </c>
      <c r="C9033">
        <v>38</v>
      </c>
      <c r="D9033" t="s">
        <v>4</v>
      </c>
      <c r="E9033" t="s">
        <v>8</v>
      </c>
      <c r="F9033" t="s">
        <v>28</v>
      </c>
      <c r="G9033" t="s">
        <v>31</v>
      </c>
      <c r="H9033" s="1">
        <v>44992</v>
      </c>
      <c r="I9033" t="s">
        <v>34</v>
      </c>
      <c r="J9033">
        <v>32</v>
      </c>
      <c r="K9033">
        <v>2.2999999999999998</v>
      </c>
      <c r="L9033">
        <v>1320.38</v>
      </c>
      <c r="M9033">
        <v>95.66</v>
      </c>
      <c r="N9033" t="s">
        <v>48</v>
      </c>
      <c r="O9033">
        <v>3</v>
      </c>
      <c r="P9033" t="str" cm="1">
        <f t="array" ref="P9033">_xlfn.IFS(C9033&lt;25,"18-24", C9033&lt;=35,"25-35", C9033&lt;=50,"36-50",TRUE,"50+")</f>
        <v>36-50</v>
      </c>
      <c r="Q9033" t="str">
        <f t="shared" si="987"/>
        <v>new</v>
      </c>
      <c r="R9033" t="str">
        <f t="shared" si="988"/>
        <v>high value</v>
      </c>
      <c r="S9033" t="str">
        <f t="shared" si="989"/>
        <v>medium</v>
      </c>
      <c r="T9033" t="str">
        <f t="shared" si="990"/>
        <v>Mar</v>
      </c>
      <c r="U9033">
        <f t="shared" si="991"/>
        <v>2023</v>
      </c>
      <c r="V9033" t="str">
        <f t="shared" si="992"/>
        <v>0-5</v>
      </c>
      <c r="W9033" t="str">
        <f t="shared" si="993"/>
        <v>Medium</v>
      </c>
    </row>
    <row r="9034" spans="1:23" x14ac:dyDescent="0.3">
      <c r="A9034">
        <v>609033</v>
      </c>
      <c r="B9034">
        <v>35189</v>
      </c>
      <c r="C9034">
        <v>37</v>
      </c>
      <c r="D9034" t="s">
        <v>4</v>
      </c>
      <c r="E9034" t="s">
        <v>5</v>
      </c>
      <c r="F9034" t="s">
        <v>24</v>
      </c>
      <c r="G9034" t="s">
        <v>27</v>
      </c>
      <c r="H9034" s="1">
        <v>45048</v>
      </c>
      <c r="I9034" t="s">
        <v>34</v>
      </c>
      <c r="J9034">
        <v>68</v>
      </c>
      <c r="K9034">
        <v>12.6</v>
      </c>
      <c r="L9034">
        <v>614.51</v>
      </c>
      <c r="M9034">
        <v>116.8</v>
      </c>
      <c r="N9034" t="s">
        <v>49</v>
      </c>
      <c r="O9034">
        <v>1</v>
      </c>
      <c r="P9034" t="str" cm="1">
        <f t="array" ref="P9034">_xlfn.IFS(C9034&lt;25,"18-24", C9034&lt;=35,"25-35", C9034&lt;=50,"36-50",TRUE,"50+")</f>
        <v>36-50</v>
      </c>
      <c r="Q9034" t="str">
        <f t="shared" si="987"/>
        <v>new</v>
      </c>
      <c r="R9034" t="str">
        <f t="shared" si="988"/>
        <v>high value</v>
      </c>
      <c r="S9034" t="str">
        <f t="shared" si="989"/>
        <v>Low</v>
      </c>
      <c r="T9034" t="str">
        <f t="shared" si="990"/>
        <v>May</v>
      </c>
      <c r="U9034">
        <f t="shared" si="991"/>
        <v>2023</v>
      </c>
      <c r="V9034" t="str">
        <f t="shared" si="992"/>
        <v>10-15</v>
      </c>
      <c r="W9034" t="str">
        <f t="shared" si="993"/>
        <v>Slow</v>
      </c>
    </row>
    <row r="9035" spans="1:23" x14ac:dyDescent="0.3">
      <c r="A9035">
        <v>609034</v>
      </c>
      <c r="B9035">
        <v>29261</v>
      </c>
      <c r="C9035">
        <v>32</v>
      </c>
      <c r="D9035" t="s">
        <v>7</v>
      </c>
      <c r="E9035" t="s">
        <v>11</v>
      </c>
      <c r="F9035" t="s">
        <v>22</v>
      </c>
      <c r="G9035" t="s">
        <v>23</v>
      </c>
      <c r="H9035" s="1">
        <v>45398</v>
      </c>
      <c r="I9035" t="s">
        <v>34</v>
      </c>
      <c r="J9035">
        <v>86</v>
      </c>
      <c r="K9035">
        <v>2.2000000000000002</v>
      </c>
      <c r="L9035">
        <v>1077.99</v>
      </c>
      <c r="M9035">
        <v>38.21</v>
      </c>
      <c r="N9035" t="s">
        <v>48</v>
      </c>
      <c r="O9035">
        <v>1</v>
      </c>
      <c r="P9035" t="str" cm="1">
        <f t="array" ref="P9035">_xlfn.IFS(C9035&lt;25,"18-24", C9035&lt;=35,"25-35", C9035&lt;=50,"36-50",TRUE,"50+")</f>
        <v>25-35</v>
      </c>
      <c r="Q9035" t="str">
        <f t="shared" si="987"/>
        <v>new</v>
      </c>
      <c r="R9035" t="str">
        <f t="shared" si="988"/>
        <v>high value</v>
      </c>
      <c r="S9035" t="str">
        <f t="shared" si="989"/>
        <v>Low</v>
      </c>
      <c r="T9035" t="str">
        <f t="shared" si="990"/>
        <v>Apr</v>
      </c>
      <c r="U9035">
        <f t="shared" si="991"/>
        <v>2024</v>
      </c>
      <c r="V9035" t="str">
        <f t="shared" si="992"/>
        <v>0-5</v>
      </c>
      <c r="W9035" t="str">
        <f t="shared" si="993"/>
        <v>Slow</v>
      </c>
    </row>
    <row r="9036" spans="1:23" x14ac:dyDescent="0.3">
      <c r="A9036">
        <v>609035</v>
      </c>
      <c r="B9036">
        <v>43128</v>
      </c>
      <c r="C9036">
        <v>48</v>
      </c>
      <c r="D9036" t="s">
        <v>4</v>
      </c>
      <c r="E9036" t="s">
        <v>8</v>
      </c>
      <c r="F9036" t="s">
        <v>24</v>
      </c>
      <c r="G9036" t="s">
        <v>25</v>
      </c>
      <c r="H9036" s="1">
        <v>44581</v>
      </c>
      <c r="I9036" t="s">
        <v>33</v>
      </c>
      <c r="J9036">
        <v>84</v>
      </c>
      <c r="K9036">
        <v>8.1</v>
      </c>
      <c r="L9036">
        <v>288.56</v>
      </c>
      <c r="M9036">
        <v>46.05</v>
      </c>
      <c r="N9036" t="s">
        <v>50</v>
      </c>
      <c r="O9036">
        <v>5</v>
      </c>
      <c r="P9036" t="str" cm="1">
        <f t="array" ref="P9036">_xlfn.IFS(C9036&lt;25,"18-24", C9036&lt;=35,"25-35", C9036&lt;=50,"36-50",TRUE,"50+")</f>
        <v>36-50</v>
      </c>
      <c r="Q9036" t="str">
        <f t="shared" si="987"/>
        <v>new</v>
      </c>
      <c r="R9036" t="str">
        <f t="shared" si="988"/>
        <v>medium</v>
      </c>
      <c r="S9036" t="str">
        <f t="shared" si="989"/>
        <v>High</v>
      </c>
      <c r="T9036" t="str">
        <f t="shared" si="990"/>
        <v>Jan</v>
      </c>
      <c r="U9036">
        <f t="shared" si="991"/>
        <v>2022</v>
      </c>
      <c r="V9036" t="str">
        <f t="shared" si="992"/>
        <v>5-10</v>
      </c>
      <c r="W9036" t="str">
        <f t="shared" si="993"/>
        <v>Slow</v>
      </c>
    </row>
    <row r="9037" spans="1:23" x14ac:dyDescent="0.3">
      <c r="A9037">
        <v>609036</v>
      </c>
      <c r="B9037">
        <v>56252</v>
      </c>
      <c r="C9037">
        <v>53</v>
      </c>
      <c r="D9037" t="s">
        <v>7</v>
      </c>
      <c r="E9037" t="s">
        <v>5</v>
      </c>
      <c r="F9037" t="s">
        <v>18</v>
      </c>
      <c r="G9037" t="s">
        <v>25</v>
      </c>
      <c r="H9037" s="1">
        <v>45064</v>
      </c>
      <c r="I9037" t="s">
        <v>34</v>
      </c>
      <c r="J9037">
        <v>71</v>
      </c>
      <c r="K9037">
        <v>2.1</v>
      </c>
      <c r="L9037">
        <v>1439.62</v>
      </c>
      <c r="M9037">
        <v>25.2</v>
      </c>
      <c r="N9037" t="s">
        <v>49</v>
      </c>
      <c r="O9037">
        <v>3</v>
      </c>
      <c r="P9037" t="str" cm="1">
        <f t="array" ref="P9037">_xlfn.IFS(C9037&lt;25,"18-24", C9037&lt;=35,"25-35", C9037&lt;=50,"36-50",TRUE,"50+")</f>
        <v>50+</v>
      </c>
      <c r="Q9037" t="str">
        <f t="shared" si="987"/>
        <v>repeat</v>
      </c>
      <c r="R9037" t="str">
        <f t="shared" si="988"/>
        <v>high value</v>
      </c>
      <c r="S9037" t="str">
        <f t="shared" si="989"/>
        <v>medium</v>
      </c>
      <c r="T9037" t="str">
        <f t="shared" si="990"/>
        <v>May</v>
      </c>
      <c r="U9037">
        <f t="shared" si="991"/>
        <v>2023</v>
      </c>
      <c r="V9037" t="str">
        <f t="shared" si="992"/>
        <v>0-5</v>
      </c>
      <c r="W9037" t="str">
        <f t="shared" si="993"/>
        <v>Slow</v>
      </c>
    </row>
    <row r="9038" spans="1:23" x14ac:dyDescent="0.3">
      <c r="A9038">
        <v>609037</v>
      </c>
      <c r="B9038">
        <v>72918</v>
      </c>
      <c r="C9038">
        <v>20</v>
      </c>
      <c r="D9038" t="s">
        <v>4</v>
      </c>
      <c r="E9038" t="s">
        <v>16</v>
      </c>
      <c r="F9038" t="s">
        <v>28</v>
      </c>
      <c r="G9038" t="s">
        <v>21</v>
      </c>
      <c r="H9038" s="1">
        <v>45435</v>
      </c>
      <c r="I9038" t="s">
        <v>33</v>
      </c>
      <c r="J9038">
        <v>24</v>
      </c>
      <c r="K9038">
        <v>10.199999999999999</v>
      </c>
      <c r="L9038">
        <v>670.83</v>
      </c>
      <c r="M9038">
        <v>85.89</v>
      </c>
      <c r="N9038" t="s">
        <v>47</v>
      </c>
      <c r="O9038">
        <v>1</v>
      </c>
      <c r="P9038" t="str" cm="1">
        <f t="array" ref="P9038">_xlfn.IFS(C9038&lt;25,"18-24", C9038&lt;=35,"25-35", C9038&lt;=50,"36-50",TRUE,"50+")</f>
        <v>18-24</v>
      </c>
      <c r="Q9038" t="str">
        <f t="shared" si="987"/>
        <v>new</v>
      </c>
      <c r="R9038" t="str">
        <f t="shared" si="988"/>
        <v>high value</v>
      </c>
      <c r="S9038" t="str">
        <f t="shared" si="989"/>
        <v>Low</v>
      </c>
      <c r="T9038" t="str">
        <f t="shared" si="990"/>
        <v>May</v>
      </c>
      <c r="U9038">
        <f t="shared" si="991"/>
        <v>2024</v>
      </c>
      <c r="V9038" t="str">
        <f t="shared" si="992"/>
        <v>10-15</v>
      </c>
      <c r="W9038" t="str">
        <f t="shared" si="993"/>
        <v>Fast</v>
      </c>
    </row>
    <row r="9039" spans="1:23" x14ac:dyDescent="0.3">
      <c r="A9039">
        <v>609038</v>
      </c>
      <c r="B9039">
        <v>80133</v>
      </c>
      <c r="C9039">
        <v>27</v>
      </c>
      <c r="D9039" t="s">
        <v>7</v>
      </c>
      <c r="E9039" t="s">
        <v>13</v>
      </c>
      <c r="F9039" t="s">
        <v>22</v>
      </c>
      <c r="G9039" t="s">
        <v>21</v>
      </c>
      <c r="H9039" s="1">
        <v>45083</v>
      </c>
      <c r="I9039" t="s">
        <v>33</v>
      </c>
      <c r="J9039">
        <v>45</v>
      </c>
      <c r="K9039">
        <v>3.6</v>
      </c>
      <c r="L9039">
        <v>960.02</v>
      </c>
      <c r="M9039">
        <v>23.36</v>
      </c>
      <c r="N9039" t="s">
        <v>49</v>
      </c>
      <c r="O9039">
        <v>3</v>
      </c>
      <c r="P9039" t="str" cm="1">
        <f t="array" ref="P9039">_xlfn.IFS(C9039&lt;25,"18-24", C9039&lt;=35,"25-35", C9039&lt;=50,"36-50",TRUE,"50+")</f>
        <v>25-35</v>
      </c>
      <c r="Q9039" t="str">
        <f t="shared" si="987"/>
        <v>new</v>
      </c>
      <c r="R9039" t="str">
        <f t="shared" si="988"/>
        <v>high value</v>
      </c>
      <c r="S9039" t="str">
        <f t="shared" si="989"/>
        <v>medium</v>
      </c>
      <c r="T9039" t="str">
        <f t="shared" si="990"/>
        <v>Jun</v>
      </c>
      <c r="U9039">
        <f t="shared" si="991"/>
        <v>2023</v>
      </c>
      <c r="V9039" t="str">
        <f t="shared" si="992"/>
        <v>0-5</v>
      </c>
      <c r="W9039" t="str">
        <f t="shared" si="993"/>
        <v>Medium</v>
      </c>
    </row>
    <row r="9040" spans="1:23" x14ac:dyDescent="0.3">
      <c r="A9040">
        <v>609039</v>
      </c>
      <c r="B9040">
        <v>82324</v>
      </c>
      <c r="C9040">
        <v>58</v>
      </c>
      <c r="D9040" t="s">
        <v>4</v>
      </c>
      <c r="E9040" t="s">
        <v>11</v>
      </c>
      <c r="F9040" t="s">
        <v>24</v>
      </c>
      <c r="G9040" t="s">
        <v>21</v>
      </c>
      <c r="H9040" s="1">
        <v>45358</v>
      </c>
      <c r="I9040" t="s">
        <v>33</v>
      </c>
      <c r="J9040">
        <v>72</v>
      </c>
      <c r="K9040">
        <v>11.5</v>
      </c>
      <c r="L9040">
        <v>1360.09</v>
      </c>
      <c r="M9040">
        <v>113.3</v>
      </c>
      <c r="N9040" t="s">
        <v>47</v>
      </c>
      <c r="O9040">
        <v>3</v>
      </c>
      <c r="P9040" t="str" cm="1">
        <f t="array" ref="P9040">_xlfn.IFS(C9040&lt;25,"18-24", C9040&lt;=35,"25-35", C9040&lt;=50,"36-50",TRUE,"50+")</f>
        <v>50+</v>
      </c>
      <c r="Q9040" t="str">
        <f t="shared" si="987"/>
        <v>new</v>
      </c>
      <c r="R9040" t="str">
        <f t="shared" si="988"/>
        <v>high value</v>
      </c>
      <c r="S9040" t="str">
        <f t="shared" si="989"/>
        <v>medium</v>
      </c>
      <c r="T9040" t="str">
        <f t="shared" si="990"/>
        <v>Mar</v>
      </c>
      <c r="U9040">
        <f t="shared" si="991"/>
        <v>2024</v>
      </c>
      <c r="V9040" t="str">
        <f t="shared" si="992"/>
        <v>10-15</v>
      </c>
      <c r="W9040" t="str">
        <f t="shared" si="993"/>
        <v>Slow</v>
      </c>
    </row>
    <row r="9041" spans="1:23" x14ac:dyDescent="0.3">
      <c r="A9041">
        <v>609040</v>
      </c>
      <c r="B9041">
        <v>85271</v>
      </c>
      <c r="C9041">
        <v>51</v>
      </c>
      <c r="D9041" t="s">
        <v>7</v>
      </c>
      <c r="E9041" t="s">
        <v>13</v>
      </c>
      <c r="F9041" t="s">
        <v>32</v>
      </c>
      <c r="G9041" t="s">
        <v>21</v>
      </c>
      <c r="H9041" s="1">
        <v>45513</v>
      </c>
      <c r="I9041" t="s">
        <v>33</v>
      </c>
      <c r="J9041">
        <v>86</v>
      </c>
      <c r="K9041">
        <v>12.2</v>
      </c>
      <c r="L9041">
        <v>726.98</v>
      </c>
      <c r="M9041">
        <v>109.98</v>
      </c>
      <c r="N9041" t="s">
        <v>50</v>
      </c>
      <c r="O9041">
        <v>2</v>
      </c>
      <c r="P9041" t="str" cm="1">
        <f t="array" ref="P9041">_xlfn.IFS(C9041&lt;25,"18-24", C9041&lt;=35,"25-35", C9041&lt;=50,"36-50",TRUE,"50+")</f>
        <v>50+</v>
      </c>
      <c r="Q9041" t="str">
        <f t="shared" si="987"/>
        <v>new</v>
      </c>
      <c r="R9041" t="str">
        <f t="shared" si="988"/>
        <v>high value</v>
      </c>
      <c r="S9041" t="str">
        <f t="shared" si="989"/>
        <v>Low</v>
      </c>
      <c r="T9041" t="str">
        <f t="shared" si="990"/>
        <v>Aug</v>
      </c>
      <c r="U9041">
        <f t="shared" si="991"/>
        <v>2024</v>
      </c>
      <c r="V9041" t="str">
        <f t="shared" si="992"/>
        <v>10-15</v>
      </c>
      <c r="W9041" t="str">
        <f t="shared" si="993"/>
        <v>Slow</v>
      </c>
    </row>
    <row r="9042" spans="1:23" x14ac:dyDescent="0.3">
      <c r="A9042">
        <v>609041</v>
      </c>
      <c r="B9042">
        <v>32852</v>
      </c>
      <c r="C9042">
        <v>64</v>
      </c>
      <c r="D9042" t="s">
        <v>4</v>
      </c>
      <c r="E9042" t="s">
        <v>13</v>
      </c>
      <c r="F9042" t="s">
        <v>19</v>
      </c>
      <c r="G9042" t="s">
        <v>27</v>
      </c>
      <c r="H9042" s="1">
        <v>45221</v>
      </c>
      <c r="I9042" t="s">
        <v>33</v>
      </c>
      <c r="J9042">
        <v>66</v>
      </c>
      <c r="K9042">
        <v>14.8</v>
      </c>
      <c r="L9042">
        <v>1344.23</v>
      </c>
      <c r="M9042">
        <v>69.209999999999994</v>
      </c>
      <c r="N9042" t="s">
        <v>49</v>
      </c>
      <c r="O9042">
        <v>5</v>
      </c>
      <c r="P9042" t="str" cm="1">
        <f t="array" ref="P9042">_xlfn.IFS(C9042&lt;25,"18-24", C9042&lt;=35,"25-35", C9042&lt;=50,"36-50",TRUE,"50+")</f>
        <v>50+</v>
      </c>
      <c r="Q9042" t="str">
        <f t="shared" si="987"/>
        <v>new</v>
      </c>
      <c r="R9042" t="str">
        <f t="shared" si="988"/>
        <v>high value</v>
      </c>
      <c r="S9042" t="str">
        <f t="shared" si="989"/>
        <v>High</v>
      </c>
      <c r="T9042" t="str">
        <f t="shared" si="990"/>
        <v>Oct</v>
      </c>
      <c r="U9042">
        <f t="shared" si="991"/>
        <v>2023</v>
      </c>
      <c r="V9042" t="str">
        <f t="shared" si="992"/>
        <v>10-15</v>
      </c>
      <c r="W9042" t="str">
        <f t="shared" si="993"/>
        <v>Slow</v>
      </c>
    </row>
    <row r="9043" spans="1:23" x14ac:dyDescent="0.3">
      <c r="A9043">
        <v>609042</v>
      </c>
      <c r="B9043">
        <v>53091</v>
      </c>
      <c r="C9043">
        <v>22</v>
      </c>
      <c r="D9043" t="s">
        <v>4</v>
      </c>
      <c r="E9043" t="s">
        <v>15</v>
      </c>
      <c r="F9043" t="s">
        <v>22</v>
      </c>
      <c r="G9043" t="s">
        <v>23</v>
      </c>
      <c r="H9043" s="1">
        <v>44589</v>
      </c>
      <c r="I9043" t="s">
        <v>34</v>
      </c>
      <c r="J9043">
        <v>49</v>
      </c>
      <c r="K9043">
        <v>13.8</v>
      </c>
      <c r="L9043">
        <v>1188.0899999999999</v>
      </c>
      <c r="M9043">
        <v>62.86</v>
      </c>
      <c r="N9043" t="s">
        <v>50</v>
      </c>
      <c r="O9043">
        <v>2</v>
      </c>
      <c r="P9043" t="str" cm="1">
        <f t="array" ref="P9043">_xlfn.IFS(C9043&lt;25,"18-24", C9043&lt;=35,"25-35", C9043&lt;=50,"36-50",TRUE,"50+")</f>
        <v>18-24</v>
      </c>
      <c r="Q9043" t="str">
        <f t="shared" si="987"/>
        <v>new</v>
      </c>
      <c r="R9043" t="str">
        <f t="shared" si="988"/>
        <v>high value</v>
      </c>
      <c r="S9043" t="str">
        <f t="shared" si="989"/>
        <v>Low</v>
      </c>
      <c r="T9043" t="str">
        <f t="shared" si="990"/>
        <v>Jan</v>
      </c>
      <c r="U9043">
        <f t="shared" si="991"/>
        <v>2022</v>
      </c>
      <c r="V9043" t="str">
        <f t="shared" si="992"/>
        <v>10-15</v>
      </c>
      <c r="W9043" t="str">
        <f t="shared" si="993"/>
        <v>Slow</v>
      </c>
    </row>
    <row r="9044" spans="1:23" x14ac:dyDescent="0.3">
      <c r="A9044">
        <v>609043</v>
      </c>
      <c r="B9044">
        <v>67596</v>
      </c>
      <c r="C9044">
        <v>55</v>
      </c>
      <c r="D9044" t="s">
        <v>4</v>
      </c>
      <c r="E9044" t="s">
        <v>13</v>
      </c>
      <c r="F9044" t="s">
        <v>18</v>
      </c>
      <c r="G9044" t="s">
        <v>21</v>
      </c>
      <c r="H9044" s="1">
        <v>45131</v>
      </c>
      <c r="I9044" t="s">
        <v>33</v>
      </c>
      <c r="J9044">
        <v>71</v>
      </c>
      <c r="K9044">
        <v>14.4</v>
      </c>
      <c r="L9044">
        <v>1383.15</v>
      </c>
      <c r="M9044">
        <v>77.75</v>
      </c>
      <c r="N9044" t="s">
        <v>48</v>
      </c>
      <c r="O9044">
        <v>1</v>
      </c>
      <c r="P9044" t="str" cm="1">
        <f t="array" ref="P9044">_xlfn.IFS(C9044&lt;25,"18-24", C9044&lt;=35,"25-35", C9044&lt;=50,"36-50",TRUE,"50+")</f>
        <v>50+</v>
      </c>
      <c r="Q9044" t="str">
        <f t="shared" si="987"/>
        <v>new</v>
      </c>
      <c r="R9044" t="str">
        <f t="shared" si="988"/>
        <v>high value</v>
      </c>
      <c r="S9044" t="str">
        <f t="shared" si="989"/>
        <v>Low</v>
      </c>
      <c r="T9044" t="str">
        <f t="shared" si="990"/>
        <v>Jul</v>
      </c>
      <c r="U9044">
        <f t="shared" si="991"/>
        <v>2023</v>
      </c>
      <c r="V9044" t="str">
        <f t="shared" si="992"/>
        <v>10-15</v>
      </c>
      <c r="W9044" t="str">
        <f t="shared" si="993"/>
        <v>Slow</v>
      </c>
    </row>
    <row r="9045" spans="1:23" x14ac:dyDescent="0.3">
      <c r="A9045">
        <v>609044</v>
      </c>
      <c r="B9045">
        <v>34053</v>
      </c>
      <c r="C9045">
        <v>29</v>
      </c>
      <c r="D9045" t="s">
        <v>7</v>
      </c>
      <c r="E9045" t="s">
        <v>11</v>
      </c>
      <c r="F9045" t="s">
        <v>19</v>
      </c>
      <c r="G9045" t="s">
        <v>23</v>
      </c>
      <c r="H9045" s="1">
        <v>44902</v>
      </c>
      <c r="I9045" t="s">
        <v>34</v>
      </c>
      <c r="J9045">
        <v>59</v>
      </c>
      <c r="K9045">
        <v>13.4</v>
      </c>
      <c r="L9045">
        <v>1225.99</v>
      </c>
      <c r="M9045">
        <v>46.46</v>
      </c>
      <c r="N9045" t="s">
        <v>50</v>
      </c>
      <c r="O9045">
        <v>2</v>
      </c>
      <c r="P9045" t="str" cm="1">
        <f t="array" ref="P9045">_xlfn.IFS(C9045&lt;25,"18-24", C9045&lt;=35,"25-35", C9045&lt;=50,"36-50",TRUE,"50+")</f>
        <v>25-35</v>
      </c>
      <c r="Q9045" t="str">
        <f t="shared" si="987"/>
        <v>repeat</v>
      </c>
      <c r="R9045" t="str">
        <f t="shared" si="988"/>
        <v>high value</v>
      </c>
      <c r="S9045" t="str">
        <f t="shared" si="989"/>
        <v>Low</v>
      </c>
      <c r="T9045" t="str">
        <f t="shared" si="990"/>
        <v>Dec</v>
      </c>
      <c r="U9045">
        <f t="shared" si="991"/>
        <v>2022</v>
      </c>
      <c r="V9045" t="str">
        <f t="shared" si="992"/>
        <v>10-15</v>
      </c>
      <c r="W9045" t="str">
        <f t="shared" si="993"/>
        <v>Slow</v>
      </c>
    </row>
    <row r="9046" spans="1:23" x14ac:dyDescent="0.3">
      <c r="A9046">
        <v>609045</v>
      </c>
      <c r="B9046">
        <v>52247</v>
      </c>
      <c r="C9046">
        <v>23</v>
      </c>
      <c r="D9046" t="s">
        <v>4</v>
      </c>
      <c r="E9046" t="s">
        <v>13</v>
      </c>
      <c r="F9046" t="s">
        <v>19</v>
      </c>
      <c r="G9046" t="s">
        <v>23</v>
      </c>
      <c r="H9046" s="1">
        <v>44646</v>
      </c>
      <c r="I9046" t="s">
        <v>33</v>
      </c>
      <c r="J9046">
        <v>84</v>
      </c>
      <c r="K9046">
        <v>1.5</v>
      </c>
      <c r="L9046">
        <v>1106.8</v>
      </c>
      <c r="M9046">
        <v>64.45</v>
      </c>
      <c r="N9046" t="s">
        <v>47</v>
      </c>
      <c r="O9046">
        <v>5</v>
      </c>
      <c r="P9046" t="str" cm="1">
        <f t="array" ref="P9046">_xlfn.IFS(C9046&lt;25,"18-24", C9046&lt;=35,"25-35", C9046&lt;=50,"36-50",TRUE,"50+")</f>
        <v>18-24</v>
      </c>
      <c r="Q9046" t="str">
        <f t="shared" si="987"/>
        <v>new</v>
      </c>
      <c r="R9046" t="str">
        <f t="shared" si="988"/>
        <v>high value</v>
      </c>
      <c r="S9046" t="str">
        <f t="shared" si="989"/>
        <v>High</v>
      </c>
      <c r="T9046" t="str">
        <f t="shared" si="990"/>
        <v>Mar</v>
      </c>
      <c r="U9046">
        <f t="shared" si="991"/>
        <v>2022</v>
      </c>
      <c r="V9046" t="str">
        <f t="shared" si="992"/>
        <v>0-5</v>
      </c>
      <c r="W9046" t="str">
        <f t="shared" si="993"/>
        <v>Slow</v>
      </c>
    </row>
    <row r="9047" spans="1:23" x14ac:dyDescent="0.3">
      <c r="A9047">
        <v>609046</v>
      </c>
      <c r="B9047">
        <v>80064</v>
      </c>
      <c r="C9047">
        <v>24</v>
      </c>
      <c r="D9047" t="s">
        <v>4</v>
      </c>
      <c r="E9047" t="s">
        <v>5</v>
      </c>
      <c r="F9047" t="s">
        <v>32</v>
      </c>
      <c r="G9047" t="s">
        <v>27</v>
      </c>
      <c r="H9047" s="1">
        <v>44684</v>
      </c>
      <c r="I9047" t="s">
        <v>34</v>
      </c>
      <c r="J9047">
        <v>66</v>
      </c>
      <c r="K9047">
        <v>14.8</v>
      </c>
      <c r="L9047">
        <v>843.55</v>
      </c>
      <c r="M9047">
        <v>89.16</v>
      </c>
      <c r="N9047" t="s">
        <v>50</v>
      </c>
      <c r="O9047">
        <v>4</v>
      </c>
      <c r="P9047" t="str" cm="1">
        <f t="array" ref="P9047">_xlfn.IFS(C9047&lt;25,"18-24", C9047&lt;=35,"25-35", C9047&lt;=50,"36-50",TRUE,"50+")</f>
        <v>18-24</v>
      </c>
      <c r="Q9047" t="str">
        <f t="shared" si="987"/>
        <v>new</v>
      </c>
      <c r="R9047" t="str">
        <f t="shared" si="988"/>
        <v>high value</v>
      </c>
      <c r="S9047" t="str">
        <f t="shared" si="989"/>
        <v>medium</v>
      </c>
      <c r="T9047" t="str">
        <f t="shared" si="990"/>
        <v>May</v>
      </c>
      <c r="U9047">
        <f t="shared" si="991"/>
        <v>2022</v>
      </c>
      <c r="V9047" t="str">
        <f t="shared" si="992"/>
        <v>10-15</v>
      </c>
      <c r="W9047" t="str">
        <f t="shared" si="993"/>
        <v>Slow</v>
      </c>
    </row>
    <row r="9048" spans="1:23" x14ac:dyDescent="0.3">
      <c r="A9048">
        <v>609047</v>
      </c>
      <c r="B9048">
        <v>72292</v>
      </c>
      <c r="C9048">
        <v>49</v>
      </c>
      <c r="D9048" t="s">
        <v>7</v>
      </c>
      <c r="E9048" t="s">
        <v>8</v>
      </c>
      <c r="F9048" t="s">
        <v>26</v>
      </c>
      <c r="G9048" t="s">
        <v>31</v>
      </c>
      <c r="H9048" s="1">
        <v>44945</v>
      </c>
      <c r="I9048" t="s">
        <v>34</v>
      </c>
      <c r="J9048">
        <v>29</v>
      </c>
      <c r="K9048">
        <v>9.9</v>
      </c>
      <c r="L9048">
        <v>880.56</v>
      </c>
      <c r="M9048">
        <v>83.29</v>
      </c>
      <c r="N9048" t="s">
        <v>47</v>
      </c>
      <c r="O9048">
        <v>4</v>
      </c>
      <c r="P9048" t="str" cm="1">
        <f t="array" ref="P9048">_xlfn.IFS(C9048&lt;25,"18-24", C9048&lt;=35,"25-35", C9048&lt;=50,"36-50",TRUE,"50+")</f>
        <v>36-50</v>
      </c>
      <c r="Q9048" t="str">
        <f t="shared" si="987"/>
        <v>new</v>
      </c>
      <c r="R9048" t="str">
        <f t="shared" si="988"/>
        <v>high value</v>
      </c>
      <c r="S9048" t="str">
        <f t="shared" si="989"/>
        <v>medium</v>
      </c>
      <c r="T9048" t="str">
        <f t="shared" si="990"/>
        <v>Jan</v>
      </c>
      <c r="U9048">
        <f t="shared" si="991"/>
        <v>2023</v>
      </c>
      <c r="V9048" t="str">
        <f t="shared" si="992"/>
        <v>5-10</v>
      </c>
      <c r="W9048" t="str">
        <f t="shared" si="993"/>
        <v>Fast</v>
      </c>
    </row>
    <row r="9049" spans="1:23" x14ac:dyDescent="0.3">
      <c r="A9049">
        <v>609048</v>
      </c>
      <c r="B9049">
        <v>20623</v>
      </c>
      <c r="C9049">
        <v>58</v>
      </c>
      <c r="D9049" t="s">
        <v>4</v>
      </c>
      <c r="E9049" t="s">
        <v>13</v>
      </c>
      <c r="F9049" t="s">
        <v>19</v>
      </c>
      <c r="G9049" t="s">
        <v>29</v>
      </c>
      <c r="H9049" s="1">
        <v>45598</v>
      </c>
      <c r="I9049" t="s">
        <v>34</v>
      </c>
      <c r="J9049">
        <v>75</v>
      </c>
      <c r="K9049">
        <v>4.2</v>
      </c>
      <c r="L9049">
        <v>666.39</v>
      </c>
      <c r="M9049">
        <v>101.39</v>
      </c>
      <c r="N9049" t="s">
        <v>49</v>
      </c>
      <c r="O9049">
        <v>5</v>
      </c>
      <c r="P9049" t="str" cm="1">
        <f t="array" ref="P9049">_xlfn.IFS(C9049&lt;25,"18-24", C9049&lt;=35,"25-35", C9049&lt;=50,"36-50",TRUE,"50+")</f>
        <v>50+</v>
      </c>
      <c r="Q9049" t="str">
        <f t="shared" si="987"/>
        <v>new</v>
      </c>
      <c r="R9049" t="str">
        <f t="shared" si="988"/>
        <v>high value</v>
      </c>
      <c r="S9049" t="str">
        <f t="shared" si="989"/>
        <v>High</v>
      </c>
      <c r="T9049" t="str">
        <f t="shared" si="990"/>
        <v>Nov</v>
      </c>
      <c r="U9049">
        <f t="shared" si="991"/>
        <v>2024</v>
      </c>
      <c r="V9049" t="str">
        <f t="shared" si="992"/>
        <v>0-5</v>
      </c>
      <c r="W9049" t="str">
        <f t="shared" si="993"/>
        <v>Slow</v>
      </c>
    </row>
    <row r="9050" spans="1:23" x14ac:dyDescent="0.3">
      <c r="A9050">
        <v>609049</v>
      </c>
      <c r="B9050">
        <v>15176</v>
      </c>
      <c r="C9050">
        <v>25</v>
      </c>
      <c r="D9050" t="s">
        <v>4</v>
      </c>
      <c r="E9050" t="s">
        <v>5</v>
      </c>
      <c r="F9050" t="s">
        <v>26</v>
      </c>
      <c r="G9050" t="s">
        <v>31</v>
      </c>
      <c r="H9050" s="1">
        <v>45086</v>
      </c>
      <c r="I9050" t="s">
        <v>34</v>
      </c>
      <c r="J9050">
        <v>69</v>
      </c>
      <c r="K9050">
        <v>4.5</v>
      </c>
      <c r="L9050">
        <v>258.88</v>
      </c>
      <c r="M9050">
        <v>53.65</v>
      </c>
      <c r="N9050" t="s">
        <v>48</v>
      </c>
      <c r="O9050">
        <v>5</v>
      </c>
      <c r="P9050" t="str" cm="1">
        <f t="array" ref="P9050">_xlfn.IFS(C9050&lt;25,"18-24", C9050&lt;=35,"25-35", C9050&lt;=50,"36-50",TRUE,"50+")</f>
        <v>25-35</v>
      </c>
      <c r="Q9050" t="str">
        <f t="shared" si="987"/>
        <v>new</v>
      </c>
      <c r="R9050" t="str">
        <f t="shared" si="988"/>
        <v>medium</v>
      </c>
      <c r="S9050" t="str">
        <f t="shared" si="989"/>
        <v>High</v>
      </c>
      <c r="T9050" t="str">
        <f t="shared" si="990"/>
        <v>Jun</v>
      </c>
      <c r="U9050">
        <f t="shared" si="991"/>
        <v>2023</v>
      </c>
      <c r="V9050" t="str">
        <f t="shared" si="992"/>
        <v>0-5</v>
      </c>
      <c r="W9050" t="str">
        <f t="shared" si="993"/>
        <v>Slow</v>
      </c>
    </row>
    <row r="9051" spans="1:23" x14ac:dyDescent="0.3">
      <c r="A9051">
        <v>609050</v>
      </c>
      <c r="B9051">
        <v>26268</v>
      </c>
      <c r="C9051">
        <v>47</v>
      </c>
      <c r="D9051" t="s">
        <v>7</v>
      </c>
      <c r="E9051" t="s">
        <v>15</v>
      </c>
      <c r="F9051" t="s">
        <v>24</v>
      </c>
      <c r="G9051" t="s">
        <v>23</v>
      </c>
      <c r="H9051" s="1">
        <v>45029</v>
      </c>
      <c r="I9051" t="s">
        <v>34</v>
      </c>
      <c r="J9051">
        <v>53</v>
      </c>
      <c r="K9051">
        <v>9.6</v>
      </c>
      <c r="L9051">
        <v>262.27</v>
      </c>
      <c r="M9051">
        <v>63.17</v>
      </c>
      <c r="N9051" t="s">
        <v>49</v>
      </c>
      <c r="O9051">
        <v>2</v>
      </c>
      <c r="P9051" t="str" cm="1">
        <f t="array" ref="P9051">_xlfn.IFS(C9051&lt;25,"18-24", C9051&lt;=35,"25-35", C9051&lt;=50,"36-50",TRUE,"50+")</f>
        <v>36-50</v>
      </c>
      <c r="Q9051" t="str">
        <f t="shared" si="987"/>
        <v>new</v>
      </c>
      <c r="R9051" t="str">
        <f t="shared" si="988"/>
        <v>medium</v>
      </c>
      <c r="S9051" t="str">
        <f t="shared" si="989"/>
        <v>Low</v>
      </c>
      <c r="T9051" t="str">
        <f t="shared" si="990"/>
        <v>Apr</v>
      </c>
      <c r="U9051">
        <f t="shared" si="991"/>
        <v>2023</v>
      </c>
      <c r="V9051" t="str">
        <f t="shared" si="992"/>
        <v>5-10</v>
      </c>
      <c r="W9051" t="str">
        <f t="shared" si="993"/>
        <v>Slow</v>
      </c>
    </row>
    <row r="9052" spans="1:23" x14ac:dyDescent="0.3">
      <c r="A9052">
        <v>609051</v>
      </c>
      <c r="B9052">
        <v>39007</v>
      </c>
      <c r="C9052">
        <v>26</v>
      </c>
      <c r="D9052" t="s">
        <v>4</v>
      </c>
      <c r="E9052" t="s">
        <v>13</v>
      </c>
      <c r="F9052" t="s">
        <v>24</v>
      </c>
      <c r="G9052" t="s">
        <v>31</v>
      </c>
      <c r="H9052" s="1">
        <v>45033</v>
      </c>
      <c r="I9052" t="s">
        <v>34</v>
      </c>
      <c r="J9052">
        <v>88</v>
      </c>
      <c r="K9052">
        <v>4.2</v>
      </c>
      <c r="L9052">
        <v>1334.87</v>
      </c>
      <c r="M9052">
        <v>89.79</v>
      </c>
      <c r="N9052" t="s">
        <v>49</v>
      </c>
      <c r="O9052">
        <v>3</v>
      </c>
      <c r="P9052" t="str" cm="1">
        <f t="array" ref="P9052">_xlfn.IFS(C9052&lt;25,"18-24", C9052&lt;=35,"25-35", C9052&lt;=50,"36-50",TRUE,"50+")</f>
        <v>25-35</v>
      </c>
      <c r="Q9052" t="str">
        <f t="shared" si="987"/>
        <v>repeat</v>
      </c>
      <c r="R9052" t="str">
        <f t="shared" si="988"/>
        <v>high value</v>
      </c>
      <c r="S9052" t="str">
        <f t="shared" si="989"/>
        <v>medium</v>
      </c>
      <c r="T9052" t="str">
        <f t="shared" si="990"/>
        <v>Apr</v>
      </c>
      <c r="U9052">
        <f t="shared" si="991"/>
        <v>2023</v>
      </c>
      <c r="V9052" t="str">
        <f t="shared" si="992"/>
        <v>0-5</v>
      </c>
      <c r="W9052" t="str">
        <f t="shared" si="993"/>
        <v>Slow</v>
      </c>
    </row>
    <row r="9053" spans="1:23" x14ac:dyDescent="0.3">
      <c r="A9053">
        <v>609052</v>
      </c>
      <c r="B9053">
        <v>73458</v>
      </c>
      <c r="C9053">
        <v>46</v>
      </c>
      <c r="D9053" t="s">
        <v>7</v>
      </c>
      <c r="E9053" t="s">
        <v>13</v>
      </c>
      <c r="F9053" t="s">
        <v>30</v>
      </c>
      <c r="G9053" t="s">
        <v>29</v>
      </c>
      <c r="H9053" s="1">
        <v>44601</v>
      </c>
      <c r="I9053" t="s">
        <v>34</v>
      </c>
      <c r="J9053">
        <v>69</v>
      </c>
      <c r="K9053">
        <v>11.6</v>
      </c>
      <c r="L9053">
        <v>586.24</v>
      </c>
      <c r="M9053">
        <v>90.57</v>
      </c>
      <c r="N9053" t="s">
        <v>48</v>
      </c>
      <c r="O9053">
        <v>4</v>
      </c>
      <c r="P9053" t="str" cm="1">
        <f t="array" ref="P9053">_xlfn.IFS(C9053&lt;25,"18-24", C9053&lt;=35,"25-35", C9053&lt;=50,"36-50",TRUE,"50+")</f>
        <v>36-50</v>
      </c>
      <c r="Q9053" t="str">
        <f t="shared" si="987"/>
        <v>new</v>
      </c>
      <c r="R9053" t="str">
        <f t="shared" si="988"/>
        <v>high value</v>
      </c>
      <c r="S9053" t="str">
        <f t="shared" si="989"/>
        <v>medium</v>
      </c>
      <c r="T9053" t="str">
        <f t="shared" si="990"/>
        <v>Feb</v>
      </c>
      <c r="U9053">
        <f t="shared" si="991"/>
        <v>2022</v>
      </c>
      <c r="V9053" t="str">
        <f t="shared" si="992"/>
        <v>10-15</v>
      </c>
      <c r="W9053" t="str">
        <f t="shared" si="993"/>
        <v>Slow</v>
      </c>
    </row>
    <row r="9054" spans="1:23" x14ac:dyDescent="0.3">
      <c r="A9054">
        <v>609053</v>
      </c>
      <c r="B9054">
        <v>41791</v>
      </c>
      <c r="C9054">
        <v>33</v>
      </c>
      <c r="D9054" t="s">
        <v>4</v>
      </c>
      <c r="E9054" t="s">
        <v>8</v>
      </c>
      <c r="F9054" t="s">
        <v>24</v>
      </c>
      <c r="G9054" t="s">
        <v>31</v>
      </c>
      <c r="H9054" s="1">
        <v>45358</v>
      </c>
      <c r="I9054" t="s">
        <v>34</v>
      </c>
      <c r="J9054">
        <v>69</v>
      </c>
      <c r="K9054">
        <v>6</v>
      </c>
      <c r="L9054">
        <v>587.69000000000005</v>
      </c>
      <c r="M9054">
        <v>86.58</v>
      </c>
      <c r="N9054" t="s">
        <v>49</v>
      </c>
      <c r="O9054">
        <v>3</v>
      </c>
      <c r="P9054" t="str" cm="1">
        <f t="array" ref="P9054">_xlfn.IFS(C9054&lt;25,"18-24", C9054&lt;=35,"25-35", C9054&lt;=50,"36-50",TRUE,"50+")</f>
        <v>25-35</v>
      </c>
      <c r="Q9054" t="str">
        <f t="shared" si="987"/>
        <v>new</v>
      </c>
      <c r="R9054" t="str">
        <f t="shared" si="988"/>
        <v>high value</v>
      </c>
      <c r="S9054" t="str">
        <f t="shared" si="989"/>
        <v>medium</v>
      </c>
      <c r="T9054" t="str">
        <f t="shared" si="990"/>
        <v>Mar</v>
      </c>
      <c r="U9054">
        <f t="shared" si="991"/>
        <v>2024</v>
      </c>
      <c r="V9054" t="str">
        <f t="shared" si="992"/>
        <v>5-10</v>
      </c>
      <c r="W9054" t="str">
        <f t="shared" si="993"/>
        <v>Slow</v>
      </c>
    </row>
    <row r="9055" spans="1:23" x14ac:dyDescent="0.3">
      <c r="A9055">
        <v>609054</v>
      </c>
      <c r="B9055">
        <v>77414</v>
      </c>
      <c r="C9055">
        <v>55</v>
      </c>
      <c r="D9055" t="s">
        <v>7</v>
      </c>
      <c r="E9055" t="s">
        <v>5</v>
      </c>
      <c r="F9055" t="s">
        <v>30</v>
      </c>
      <c r="G9055" t="s">
        <v>29</v>
      </c>
      <c r="H9055" s="1">
        <v>44696</v>
      </c>
      <c r="I9055" t="s">
        <v>33</v>
      </c>
      <c r="J9055">
        <v>38</v>
      </c>
      <c r="K9055">
        <v>1.3</v>
      </c>
      <c r="L9055">
        <v>866.5</v>
      </c>
      <c r="M9055">
        <v>109.87</v>
      </c>
      <c r="N9055" t="s">
        <v>48</v>
      </c>
      <c r="O9055">
        <v>4</v>
      </c>
      <c r="P9055" t="str" cm="1">
        <f t="array" ref="P9055">_xlfn.IFS(C9055&lt;25,"18-24", C9055&lt;=35,"25-35", C9055&lt;=50,"36-50",TRUE,"50+")</f>
        <v>50+</v>
      </c>
      <c r="Q9055" t="str">
        <f t="shared" si="987"/>
        <v>new</v>
      </c>
      <c r="R9055" t="str">
        <f t="shared" si="988"/>
        <v>high value</v>
      </c>
      <c r="S9055" t="str">
        <f t="shared" si="989"/>
        <v>medium</v>
      </c>
      <c r="T9055" t="str">
        <f t="shared" si="990"/>
        <v>May</v>
      </c>
      <c r="U9055">
        <f t="shared" si="991"/>
        <v>2022</v>
      </c>
      <c r="V9055" t="str">
        <f t="shared" si="992"/>
        <v>0-5</v>
      </c>
      <c r="W9055" t="str">
        <f t="shared" si="993"/>
        <v>Medium</v>
      </c>
    </row>
    <row r="9056" spans="1:23" x14ac:dyDescent="0.3">
      <c r="A9056">
        <v>609055</v>
      </c>
      <c r="B9056">
        <v>29277</v>
      </c>
      <c r="C9056">
        <v>30</v>
      </c>
      <c r="D9056" t="s">
        <v>4</v>
      </c>
      <c r="E9056" t="s">
        <v>16</v>
      </c>
      <c r="F9056" t="s">
        <v>24</v>
      </c>
      <c r="G9056" t="s">
        <v>31</v>
      </c>
      <c r="H9056" s="1">
        <v>44884</v>
      </c>
      <c r="I9056" t="s">
        <v>34</v>
      </c>
      <c r="J9056">
        <v>31</v>
      </c>
      <c r="K9056">
        <v>9.6999999999999993</v>
      </c>
      <c r="L9056">
        <v>1039.17</v>
      </c>
      <c r="M9056">
        <v>75.11</v>
      </c>
      <c r="N9056" t="s">
        <v>50</v>
      </c>
      <c r="O9056">
        <v>2</v>
      </c>
      <c r="P9056" t="str" cm="1">
        <f t="array" ref="P9056">_xlfn.IFS(C9056&lt;25,"18-24", C9056&lt;=35,"25-35", C9056&lt;=50,"36-50",TRUE,"50+")</f>
        <v>25-35</v>
      </c>
      <c r="Q9056" t="str">
        <f t="shared" si="987"/>
        <v>new</v>
      </c>
      <c r="R9056" t="str">
        <f t="shared" si="988"/>
        <v>high value</v>
      </c>
      <c r="S9056" t="str">
        <f t="shared" si="989"/>
        <v>Low</v>
      </c>
      <c r="T9056" t="str">
        <f t="shared" si="990"/>
        <v>Nov</v>
      </c>
      <c r="U9056">
        <f t="shared" si="991"/>
        <v>2022</v>
      </c>
      <c r="V9056" t="str">
        <f t="shared" si="992"/>
        <v>5-10</v>
      </c>
      <c r="W9056" t="str">
        <f t="shared" si="993"/>
        <v>Medium</v>
      </c>
    </row>
    <row r="9057" spans="1:23" x14ac:dyDescent="0.3">
      <c r="A9057">
        <v>609056</v>
      </c>
      <c r="B9057">
        <v>95822</v>
      </c>
      <c r="C9057">
        <v>63</v>
      </c>
      <c r="D9057" t="s">
        <v>7</v>
      </c>
      <c r="E9057" t="s">
        <v>15</v>
      </c>
      <c r="F9057" t="s">
        <v>32</v>
      </c>
      <c r="G9057" t="s">
        <v>25</v>
      </c>
      <c r="H9057" s="1">
        <v>44602</v>
      </c>
      <c r="I9057" t="s">
        <v>33</v>
      </c>
      <c r="J9057">
        <v>72</v>
      </c>
      <c r="K9057">
        <v>8.6999999999999993</v>
      </c>
      <c r="L9057">
        <v>775.98</v>
      </c>
      <c r="M9057">
        <v>117.5</v>
      </c>
      <c r="N9057" t="s">
        <v>49</v>
      </c>
      <c r="O9057">
        <v>5</v>
      </c>
      <c r="P9057" t="str" cm="1">
        <f t="array" ref="P9057">_xlfn.IFS(C9057&lt;25,"18-24", C9057&lt;=35,"25-35", C9057&lt;=50,"36-50",TRUE,"50+")</f>
        <v>50+</v>
      </c>
      <c r="Q9057" t="str">
        <f t="shared" si="987"/>
        <v>new</v>
      </c>
      <c r="R9057" t="str">
        <f t="shared" si="988"/>
        <v>high value</v>
      </c>
      <c r="S9057" t="str">
        <f t="shared" si="989"/>
        <v>High</v>
      </c>
      <c r="T9057" t="str">
        <f t="shared" si="990"/>
        <v>Feb</v>
      </c>
      <c r="U9057">
        <f t="shared" si="991"/>
        <v>2022</v>
      </c>
      <c r="V9057" t="str">
        <f t="shared" si="992"/>
        <v>5-10</v>
      </c>
      <c r="W9057" t="str">
        <f t="shared" si="993"/>
        <v>Slow</v>
      </c>
    </row>
    <row r="9058" spans="1:23" x14ac:dyDescent="0.3">
      <c r="A9058">
        <v>609057</v>
      </c>
      <c r="B9058">
        <v>63135</v>
      </c>
      <c r="C9058">
        <v>60</v>
      </c>
      <c r="D9058" t="s">
        <v>7</v>
      </c>
      <c r="E9058" t="s">
        <v>13</v>
      </c>
      <c r="F9058" t="s">
        <v>19</v>
      </c>
      <c r="G9058" t="s">
        <v>27</v>
      </c>
      <c r="H9058" s="1">
        <v>45652</v>
      </c>
      <c r="I9058" t="s">
        <v>34</v>
      </c>
      <c r="J9058">
        <v>34</v>
      </c>
      <c r="K9058">
        <v>7.3</v>
      </c>
      <c r="L9058">
        <v>761.04</v>
      </c>
      <c r="M9058">
        <v>55.53</v>
      </c>
      <c r="N9058" t="s">
        <v>49</v>
      </c>
      <c r="O9058">
        <v>2</v>
      </c>
      <c r="P9058" t="str" cm="1">
        <f t="array" ref="P9058">_xlfn.IFS(C9058&lt;25,"18-24", C9058&lt;=35,"25-35", C9058&lt;=50,"36-50",TRUE,"50+")</f>
        <v>50+</v>
      </c>
      <c r="Q9058" t="str">
        <f t="shared" si="987"/>
        <v>repeat</v>
      </c>
      <c r="R9058" t="str">
        <f t="shared" si="988"/>
        <v>high value</v>
      </c>
      <c r="S9058" t="str">
        <f t="shared" si="989"/>
        <v>Low</v>
      </c>
      <c r="T9058" t="str">
        <f t="shared" si="990"/>
        <v>Dec</v>
      </c>
      <c r="U9058">
        <f t="shared" si="991"/>
        <v>2024</v>
      </c>
      <c r="V9058" t="str">
        <f t="shared" si="992"/>
        <v>5-10</v>
      </c>
      <c r="W9058" t="str">
        <f t="shared" si="993"/>
        <v>Medium</v>
      </c>
    </row>
    <row r="9059" spans="1:23" x14ac:dyDescent="0.3">
      <c r="A9059">
        <v>609058</v>
      </c>
      <c r="B9059">
        <v>48005</v>
      </c>
      <c r="C9059">
        <v>62</v>
      </c>
      <c r="D9059" t="s">
        <v>7</v>
      </c>
      <c r="E9059" t="s">
        <v>15</v>
      </c>
      <c r="F9059" t="s">
        <v>32</v>
      </c>
      <c r="G9059" t="s">
        <v>31</v>
      </c>
      <c r="H9059" s="1">
        <v>45165</v>
      </c>
      <c r="I9059" t="s">
        <v>34</v>
      </c>
      <c r="J9059">
        <v>33</v>
      </c>
      <c r="K9059">
        <v>7.8</v>
      </c>
      <c r="L9059">
        <v>1372.01</v>
      </c>
      <c r="M9059">
        <v>88.37</v>
      </c>
      <c r="N9059" t="s">
        <v>50</v>
      </c>
      <c r="O9059">
        <v>3</v>
      </c>
      <c r="P9059" t="str" cm="1">
        <f t="array" ref="P9059">_xlfn.IFS(C9059&lt;25,"18-24", C9059&lt;=35,"25-35", C9059&lt;=50,"36-50",TRUE,"50+")</f>
        <v>50+</v>
      </c>
      <c r="Q9059" t="str">
        <f t="shared" si="987"/>
        <v>new</v>
      </c>
      <c r="R9059" t="str">
        <f t="shared" si="988"/>
        <v>high value</v>
      </c>
      <c r="S9059" t="str">
        <f t="shared" si="989"/>
        <v>medium</v>
      </c>
      <c r="T9059" t="str">
        <f t="shared" si="990"/>
        <v>Aug</v>
      </c>
      <c r="U9059">
        <f t="shared" si="991"/>
        <v>2023</v>
      </c>
      <c r="V9059" t="str">
        <f t="shared" si="992"/>
        <v>5-10</v>
      </c>
      <c r="W9059" t="str">
        <f t="shared" si="993"/>
        <v>Medium</v>
      </c>
    </row>
    <row r="9060" spans="1:23" x14ac:dyDescent="0.3">
      <c r="A9060">
        <v>609059</v>
      </c>
      <c r="B9060">
        <v>29225</v>
      </c>
      <c r="C9060">
        <v>42</v>
      </c>
      <c r="D9060" t="s">
        <v>4</v>
      </c>
      <c r="E9060" t="s">
        <v>15</v>
      </c>
      <c r="F9060" t="s">
        <v>19</v>
      </c>
      <c r="G9060" t="s">
        <v>27</v>
      </c>
      <c r="H9060" s="1">
        <v>45350</v>
      </c>
      <c r="I9060" t="s">
        <v>34</v>
      </c>
      <c r="J9060">
        <v>76</v>
      </c>
      <c r="K9060">
        <v>5</v>
      </c>
      <c r="L9060">
        <v>658.06</v>
      </c>
      <c r="M9060">
        <v>75.680000000000007</v>
      </c>
      <c r="N9060" t="s">
        <v>48</v>
      </c>
      <c r="O9060">
        <v>2</v>
      </c>
      <c r="P9060" t="str" cm="1">
        <f t="array" ref="P9060">_xlfn.IFS(C9060&lt;25,"18-24", C9060&lt;=35,"25-35", C9060&lt;=50,"36-50",TRUE,"50+")</f>
        <v>36-50</v>
      </c>
      <c r="Q9060" t="str">
        <f t="shared" si="987"/>
        <v>new</v>
      </c>
      <c r="R9060" t="str">
        <f t="shared" si="988"/>
        <v>high value</v>
      </c>
      <c r="S9060" t="str">
        <f t="shared" si="989"/>
        <v>Low</v>
      </c>
      <c r="T9060" t="str">
        <f t="shared" si="990"/>
        <v>Feb</v>
      </c>
      <c r="U9060">
        <f t="shared" si="991"/>
        <v>2024</v>
      </c>
      <c r="V9060" t="str">
        <f t="shared" si="992"/>
        <v>0-5</v>
      </c>
      <c r="W9060" t="str">
        <f t="shared" si="993"/>
        <v>Slow</v>
      </c>
    </row>
    <row r="9061" spans="1:23" x14ac:dyDescent="0.3">
      <c r="A9061">
        <v>609060</v>
      </c>
      <c r="B9061">
        <v>52284</v>
      </c>
      <c r="C9061">
        <v>42</v>
      </c>
      <c r="D9061" t="s">
        <v>4</v>
      </c>
      <c r="E9061" t="s">
        <v>8</v>
      </c>
      <c r="F9061" t="s">
        <v>26</v>
      </c>
      <c r="G9061" t="s">
        <v>23</v>
      </c>
      <c r="H9061" s="1">
        <v>44565</v>
      </c>
      <c r="I9061" t="s">
        <v>33</v>
      </c>
      <c r="J9061">
        <v>39</v>
      </c>
      <c r="K9061">
        <v>13.6</v>
      </c>
      <c r="L9061">
        <v>819.77</v>
      </c>
      <c r="M9061">
        <v>108.97</v>
      </c>
      <c r="N9061" t="s">
        <v>48</v>
      </c>
      <c r="O9061">
        <v>3</v>
      </c>
      <c r="P9061" t="str" cm="1">
        <f t="array" ref="P9061">_xlfn.IFS(C9061&lt;25,"18-24", C9061&lt;=35,"25-35", C9061&lt;=50,"36-50",TRUE,"50+")</f>
        <v>36-50</v>
      </c>
      <c r="Q9061" t="str">
        <f t="shared" si="987"/>
        <v>new</v>
      </c>
      <c r="R9061" t="str">
        <f t="shared" si="988"/>
        <v>high value</v>
      </c>
      <c r="S9061" t="str">
        <f t="shared" si="989"/>
        <v>medium</v>
      </c>
      <c r="T9061" t="str">
        <f t="shared" si="990"/>
        <v>Jan</v>
      </c>
      <c r="U9061">
        <f t="shared" si="991"/>
        <v>2022</v>
      </c>
      <c r="V9061" t="str">
        <f t="shared" si="992"/>
        <v>10-15</v>
      </c>
      <c r="W9061" t="str">
        <f t="shared" si="993"/>
        <v>Medium</v>
      </c>
    </row>
    <row r="9062" spans="1:23" x14ac:dyDescent="0.3">
      <c r="A9062">
        <v>609061</v>
      </c>
      <c r="B9062">
        <v>40785</v>
      </c>
      <c r="C9062">
        <v>53</v>
      </c>
      <c r="D9062" t="s">
        <v>7</v>
      </c>
      <c r="E9062" t="s">
        <v>13</v>
      </c>
      <c r="F9062" t="s">
        <v>24</v>
      </c>
      <c r="G9062" t="s">
        <v>29</v>
      </c>
      <c r="H9062" s="1">
        <v>44754</v>
      </c>
      <c r="I9062" t="s">
        <v>33</v>
      </c>
      <c r="J9062">
        <v>89</v>
      </c>
      <c r="K9062">
        <v>13.9</v>
      </c>
      <c r="L9062">
        <v>374.83</v>
      </c>
      <c r="M9062">
        <v>68.95</v>
      </c>
      <c r="N9062" t="s">
        <v>48</v>
      </c>
      <c r="O9062">
        <v>5</v>
      </c>
      <c r="P9062" t="str" cm="1">
        <f t="array" ref="P9062">_xlfn.IFS(C9062&lt;25,"18-24", C9062&lt;=35,"25-35", C9062&lt;=50,"36-50",TRUE,"50+")</f>
        <v>50+</v>
      </c>
      <c r="Q9062" t="str">
        <f t="shared" si="987"/>
        <v>repeat</v>
      </c>
      <c r="R9062" t="str">
        <f t="shared" si="988"/>
        <v>medium</v>
      </c>
      <c r="S9062" t="str">
        <f t="shared" si="989"/>
        <v>High</v>
      </c>
      <c r="T9062" t="str">
        <f t="shared" si="990"/>
        <v>Jul</v>
      </c>
      <c r="U9062">
        <f t="shared" si="991"/>
        <v>2022</v>
      </c>
      <c r="V9062" t="str">
        <f t="shared" si="992"/>
        <v>10-15</v>
      </c>
      <c r="W9062" t="str">
        <f t="shared" si="993"/>
        <v>Slow</v>
      </c>
    </row>
    <row r="9063" spans="1:23" x14ac:dyDescent="0.3">
      <c r="A9063">
        <v>609062</v>
      </c>
      <c r="B9063">
        <v>20760</v>
      </c>
      <c r="C9063">
        <v>43</v>
      </c>
      <c r="D9063" t="s">
        <v>4</v>
      </c>
      <c r="E9063" t="s">
        <v>5</v>
      </c>
      <c r="F9063" t="s">
        <v>30</v>
      </c>
      <c r="G9063" t="s">
        <v>29</v>
      </c>
      <c r="H9063" s="1">
        <v>45046</v>
      </c>
      <c r="I9063" t="s">
        <v>33</v>
      </c>
      <c r="J9063">
        <v>35</v>
      </c>
      <c r="K9063">
        <v>2.4</v>
      </c>
      <c r="L9063">
        <v>427.24</v>
      </c>
      <c r="M9063">
        <v>119.23</v>
      </c>
      <c r="N9063" t="s">
        <v>50</v>
      </c>
      <c r="O9063">
        <v>2</v>
      </c>
      <c r="P9063" t="str" cm="1">
        <f t="array" ref="P9063">_xlfn.IFS(C9063&lt;25,"18-24", C9063&lt;=35,"25-35", C9063&lt;=50,"36-50",TRUE,"50+")</f>
        <v>36-50</v>
      </c>
      <c r="Q9063" t="str">
        <f t="shared" si="987"/>
        <v>new</v>
      </c>
      <c r="R9063" t="str">
        <f t="shared" si="988"/>
        <v>medium</v>
      </c>
      <c r="S9063" t="str">
        <f t="shared" si="989"/>
        <v>Low</v>
      </c>
      <c r="T9063" t="str">
        <f t="shared" si="990"/>
        <v>Apr</v>
      </c>
      <c r="U9063">
        <f t="shared" si="991"/>
        <v>2023</v>
      </c>
      <c r="V9063" t="str">
        <f t="shared" si="992"/>
        <v>0-5</v>
      </c>
      <c r="W9063" t="str">
        <f t="shared" si="993"/>
        <v>Medium</v>
      </c>
    </row>
    <row r="9064" spans="1:23" x14ac:dyDescent="0.3">
      <c r="A9064">
        <v>609063</v>
      </c>
      <c r="B9064">
        <v>12109</v>
      </c>
      <c r="C9064">
        <v>54</v>
      </c>
      <c r="D9064" t="s">
        <v>7</v>
      </c>
      <c r="E9064" t="s">
        <v>11</v>
      </c>
      <c r="F9064" t="s">
        <v>24</v>
      </c>
      <c r="G9064" t="s">
        <v>25</v>
      </c>
      <c r="H9064" s="1">
        <v>45550</v>
      </c>
      <c r="I9064" t="s">
        <v>33</v>
      </c>
      <c r="J9064">
        <v>56</v>
      </c>
      <c r="K9064">
        <v>3.3</v>
      </c>
      <c r="L9064">
        <v>1166.52</v>
      </c>
      <c r="M9064">
        <v>61.17</v>
      </c>
      <c r="N9064" t="s">
        <v>50</v>
      </c>
      <c r="O9064">
        <v>3</v>
      </c>
      <c r="P9064" t="str" cm="1">
        <f t="array" ref="P9064">_xlfn.IFS(C9064&lt;25,"18-24", C9064&lt;=35,"25-35", C9064&lt;=50,"36-50",TRUE,"50+")</f>
        <v>50+</v>
      </c>
      <c r="Q9064" t="str">
        <f t="shared" si="987"/>
        <v>new</v>
      </c>
      <c r="R9064" t="str">
        <f t="shared" si="988"/>
        <v>high value</v>
      </c>
      <c r="S9064" t="str">
        <f t="shared" si="989"/>
        <v>medium</v>
      </c>
      <c r="T9064" t="str">
        <f t="shared" si="990"/>
        <v>Sep</v>
      </c>
      <c r="U9064">
        <f t="shared" si="991"/>
        <v>2024</v>
      </c>
      <c r="V9064" t="str">
        <f t="shared" si="992"/>
        <v>0-5</v>
      </c>
      <c r="W9064" t="str">
        <f t="shared" si="993"/>
        <v>Slow</v>
      </c>
    </row>
    <row r="9065" spans="1:23" x14ac:dyDescent="0.3">
      <c r="A9065">
        <v>609064</v>
      </c>
      <c r="B9065">
        <v>92408</v>
      </c>
      <c r="C9065">
        <v>23</v>
      </c>
      <c r="D9065" t="s">
        <v>4</v>
      </c>
      <c r="E9065" t="s">
        <v>15</v>
      </c>
      <c r="F9065" t="s">
        <v>30</v>
      </c>
      <c r="G9065" t="s">
        <v>25</v>
      </c>
      <c r="H9065" s="1">
        <v>45277</v>
      </c>
      <c r="I9065" t="s">
        <v>34</v>
      </c>
      <c r="J9065">
        <v>80</v>
      </c>
      <c r="K9065">
        <v>12.2</v>
      </c>
      <c r="L9065">
        <v>935.13</v>
      </c>
      <c r="M9065">
        <v>33.61</v>
      </c>
      <c r="N9065" t="s">
        <v>49</v>
      </c>
      <c r="O9065">
        <v>1</v>
      </c>
      <c r="P9065" t="str" cm="1">
        <f t="array" ref="P9065">_xlfn.IFS(C9065&lt;25,"18-24", C9065&lt;=35,"25-35", C9065&lt;=50,"36-50",TRUE,"50+")</f>
        <v>18-24</v>
      </c>
      <c r="Q9065" t="str">
        <f t="shared" si="987"/>
        <v>new</v>
      </c>
      <c r="R9065" t="str">
        <f t="shared" si="988"/>
        <v>high value</v>
      </c>
      <c r="S9065" t="str">
        <f t="shared" si="989"/>
        <v>Low</v>
      </c>
      <c r="T9065" t="str">
        <f t="shared" si="990"/>
        <v>Dec</v>
      </c>
      <c r="U9065">
        <f t="shared" si="991"/>
        <v>2023</v>
      </c>
      <c r="V9065" t="str">
        <f t="shared" si="992"/>
        <v>10-15</v>
      </c>
      <c r="W9065" t="str">
        <f t="shared" si="993"/>
        <v>Slow</v>
      </c>
    </row>
    <row r="9066" spans="1:23" x14ac:dyDescent="0.3">
      <c r="A9066">
        <v>609065</v>
      </c>
      <c r="B9066">
        <v>40855</v>
      </c>
      <c r="C9066">
        <v>50</v>
      </c>
      <c r="D9066" t="s">
        <v>4</v>
      </c>
      <c r="E9066" t="s">
        <v>11</v>
      </c>
      <c r="F9066" t="s">
        <v>26</v>
      </c>
      <c r="G9066" t="s">
        <v>31</v>
      </c>
      <c r="H9066" s="1">
        <v>45241</v>
      </c>
      <c r="I9066" t="s">
        <v>33</v>
      </c>
      <c r="J9066">
        <v>61</v>
      </c>
      <c r="K9066">
        <v>7.3</v>
      </c>
      <c r="L9066">
        <v>1121.43</v>
      </c>
      <c r="M9066">
        <v>57.82</v>
      </c>
      <c r="N9066" t="s">
        <v>49</v>
      </c>
      <c r="O9066">
        <v>1</v>
      </c>
      <c r="P9066" t="str" cm="1">
        <f t="array" ref="P9066">_xlfn.IFS(C9066&lt;25,"18-24", C9066&lt;=35,"25-35", C9066&lt;=50,"36-50",TRUE,"50+")</f>
        <v>36-50</v>
      </c>
      <c r="Q9066" t="str">
        <f t="shared" si="987"/>
        <v>new</v>
      </c>
      <c r="R9066" t="str">
        <f t="shared" si="988"/>
        <v>high value</v>
      </c>
      <c r="S9066" t="str">
        <f t="shared" si="989"/>
        <v>Low</v>
      </c>
      <c r="T9066" t="str">
        <f t="shared" si="990"/>
        <v>Nov</v>
      </c>
      <c r="U9066">
        <f t="shared" si="991"/>
        <v>2023</v>
      </c>
      <c r="V9066" t="str">
        <f t="shared" si="992"/>
        <v>5-10</v>
      </c>
      <c r="W9066" t="str">
        <f t="shared" si="993"/>
        <v>Slow</v>
      </c>
    </row>
    <row r="9067" spans="1:23" x14ac:dyDescent="0.3">
      <c r="A9067">
        <v>609066</v>
      </c>
      <c r="B9067">
        <v>54848</v>
      </c>
      <c r="C9067">
        <v>57</v>
      </c>
      <c r="D9067" t="s">
        <v>7</v>
      </c>
      <c r="E9067" t="s">
        <v>16</v>
      </c>
      <c r="F9067" t="s">
        <v>26</v>
      </c>
      <c r="G9067" t="s">
        <v>29</v>
      </c>
      <c r="H9067" s="1">
        <v>45631</v>
      </c>
      <c r="I9067" t="s">
        <v>33</v>
      </c>
      <c r="J9067">
        <v>63</v>
      </c>
      <c r="K9067">
        <v>4.3</v>
      </c>
      <c r="L9067">
        <v>1350.71</v>
      </c>
      <c r="M9067">
        <v>49</v>
      </c>
      <c r="N9067" t="s">
        <v>50</v>
      </c>
      <c r="O9067">
        <v>4</v>
      </c>
      <c r="P9067" t="str" cm="1">
        <f t="array" ref="P9067">_xlfn.IFS(C9067&lt;25,"18-24", C9067&lt;=35,"25-35", C9067&lt;=50,"36-50",TRUE,"50+")</f>
        <v>50+</v>
      </c>
      <c r="Q9067" t="str">
        <f t="shared" si="987"/>
        <v>new</v>
      </c>
      <c r="R9067" t="str">
        <f t="shared" si="988"/>
        <v>high value</v>
      </c>
      <c r="S9067" t="str">
        <f t="shared" si="989"/>
        <v>medium</v>
      </c>
      <c r="T9067" t="str">
        <f t="shared" si="990"/>
        <v>Dec</v>
      </c>
      <c r="U9067">
        <f t="shared" si="991"/>
        <v>2024</v>
      </c>
      <c r="V9067" t="str">
        <f t="shared" si="992"/>
        <v>0-5</v>
      </c>
      <c r="W9067" t="str">
        <f t="shared" si="993"/>
        <v>Slow</v>
      </c>
    </row>
    <row r="9068" spans="1:23" x14ac:dyDescent="0.3">
      <c r="A9068">
        <v>609067</v>
      </c>
      <c r="B9068">
        <v>51550</v>
      </c>
      <c r="C9068">
        <v>44</v>
      </c>
      <c r="D9068" t="s">
        <v>7</v>
      </c>
      <c r="E9068" t="s">
        <v>16</v>
      </c>
      <c r="F9068" t="s">
        <v>26</v>
      </c>
      <c r="G9068" t="s">
        <v>21</v>
      </c>
      <c r="H9068" s="1">
        <v>45572</v>
      </c>
      <c r="I9068" t="s">
        <v>33</v>
      </c>
      <c r="J9068">
        <v>83</v>
      </c>
      <c r="K9068">
        <v>4.7</v>
      </c>
      <c r="L9068">
        <v>1127.77</v>
      </c>
      <c r="M9068">
        <v>49.36</v>
      </c>
      <c r="N9068" t="s">
        <v>50</v>
      </c>
      <c r="O9068">
        <v>2</v>
      </c>
      <c r="P9068" t="str" cm="1">
        <f t="array" ref="P9068">_xlfn.IFS(C9068&lt;25,"18-24", C9068&lt;=35,"25-35", C9068&lt;=50,"36-50",TRUE,"50+")</f>
        <v>36-50</v>
      </c>
      <c r="Q9068" t="str">
        <f t="shared" si="987"/>
        <v>new</v>
      </c>
      <c r="R9068" t="str">
        <f t="shared" si="988"/>
        <v>high value</v>
      </c>
      <c r="S9068" t="str">
        <f t="shared" si="989"/>
        <v>Low</v>
      </c>
      <c r="T9068" t="str">
        <f t="shared" si="990"/>
        <v>Oct</v>
      </c>
      <c r="U9068">
        <f t="shared" si="991"/>
        <v>2024</v>
      </c>
      <c r="V9068" t="str">
        <f t="shared" si="992"/>
        <v>0-5</v>
      </c>
      <c r="W9068" t="str">
        <f t="shared" si="993"/>
        <v>Slow</v>
      </c>
    </row>
    <row r="9069" spans="1:23" x14ac:dyDescent="0.3">
      <c r="A9069">
        <v>609068</v>
      </c>
      <c r="B9069">
        <v>38229</v>
      </c>
      <c r="C9069">
        <v>48</v>
      </c>
      <c r="D9069" t="s">
        <v>4</v>
      </c>
      <c r="E9069" t="s">
        <v>15</v>
      </c>
      <c r="F9069" t="s">
        <v>28</v>
      </c>
      <c r="G9069" t="s">
        <v>31</v>
      </c>
      <c r="H9069" s="1">
        <v>45520</v>
      </c>
      <c r="I9069" t="s">
        <v>34</v>
      </c>
      <c r="J9069">
        <v>39</v>
      </c>
      <c r="K9069">
        <v>5</v>
      </c>
      <c r="L9069">
        <v>679.9</v>
      </c>
      <c r="M9069">
        <v>63.53</v>
      </c>
      <c r="N9069" t="s">
        <v>50</v>
      </c>
      <c r="O9069">
        <v>3</v>
      </c>
      <c r="P9069" t="str" cm="1">
        <f t="array" ref="P9069">_xlfn.IFS(C9069&lt;25,"18-24", C9069&lt;=35,"25-35", C9069&lt;=50,"36-50",TRUE,"50+")</f>
        <v>36-50</v>
      </c>
      <c r="Q9069" t="str">
        <f t="shared" si="987"/>
        <v>repeat</v>
      </c>
      <c r="R9069" t="str">
        <f t="shared" si="988"/>
        <v>high value</v>
      </c>
      <c r="S9069" t="str">
        <f t="shared" si="989"/>
        <v>medium</v>
      </c>
      <c r="T9069" t="str">
        <f t="shared" si="990"/>
        <v>Aug</v>
      </c>
      <c r="U9069">
        <f t="shared" si="991"/>
        <v>2024</v>
      </c>
      <c r="V9069" t="str">
        <f t="shared" si="992"/>
        <v>0-5</v>
      </c>
      <c r="W9069" t="str">
        <f t="shared" si="993"/>
        <v>Medium</v>
      </c>
    </row>
    <row r="9070" spans="1:23" x14ac:dyDescent="0.3">
      <c r="A9070">
        <v>609069</v>
      </c>
      <c r="B9070">
        <v>55952</v>
      </c>
      <c r="C9070">
        <v>58</v>
      </c>
      <c r="D9070" t="s">
        <v>7</v>
      </c>
      <c r="E9070" t="s">
        <v>15</v>
      </c>
      <c r="F9070" t="s">
        <v>19</v>
      </c>
      <c r="G9070" t="s">
        <v>23</v>
      </c>
      <c r="H9070" s="1">
        <v>45170</v>
      </c>
      <c r="I9070" t="s">
        <v>34</v>
      </c>
      <c r="J9070">
        <v>61</v>
      </c>
      <c r="K9070">
        <v>4.0999999999999996</v>
      </c>
      <c r="L9070">
        <v>901.58</v>
      </c>
      <c r="M9070">
        <v>103.22</v>
      </c>
      <c r="N9070" t="s">
        <v>50</v>
      </c>
      <c r="O9070">
        <v>3</v>
      </c>
      <c r="P9070" t="str" cm="1">
        <f t="array" ref="P9070">_xlfn.IFS(C9070&lt;25,"18-24", C9070&lt;=35,"25-35", C9070&lt;=50,"36-50",TRUE,"50+")</f>
        <v>50+</v>
      </c>
      <c r="Q9070" t="str">
        <f t="shared" si="987"/>
        <v>new</v>
      </c>
      <c r="R9070" t="str">
        <f t="shared" si="988"/>
        <v>high value</v>
      </c>
      <c r="S9070" t="str">
        <f t="shared" si="989"/>
        <v>medium</v>
      </c>
      <c r="T9070" t="str">
        <f t="shared" si="990"/>
        <v>Sep</v>
      </c>
      <c r="U9070">
        <f t="shared" si="991"/>
        <v>2023</v>
      </c>
      <c r="V9070" t="str">
        <f t="shared" si="992"/>
        <v>0-5</v>
      </c>
      <c r="W9070" t="str">
        <f t="shared" si="993"/>
        <v>Slow</v>
      </c>
    </row>
    <row r="9071" spans="1:23" x14ac:dyDescent="0.3">
      <c r="A9071">
        <v>609070</v>
      </c>
      <c r="B9071">
        <v>51997</v>
      </c>
      <c r="C9071">
        <v>61</v>
      </c>
      <c r="D9071" t="s">
        <v>4</v>
      </c>
      <c r="E9071" t="s">
        <v>15</v>
      </c>
      <c r="F9071" t="s">
        <v>24</v>
      </c>
      <c r="G9071" t="s">
        <v>25</v>
      </c>
      <c r="H9071" s="1">
        <v>45621</v>
      </c>
      <c r="I9071" t="s">
        <v>34</v>
      </c>
      <c r="J9071">
        <v>89</v>
      </c>
      <c r="K9071">
        <v>5.0999999999999996</v>
      </c>
      <c r="L9071">
        <v>1424.22</v>
      </c>
      <c r="M9071">
        <v>106.57</v>
      </c>
      <c r="N9071" t="s">
        <v>50</v>
      </c>
      <c r="O9071">
        <v>1</v>
      </c>
      <c r="P9071" t="str" cm="1">
        <f t="array" ref="P9071">_xlfn.IFS(C9071&lt;25,"18-24", C9071&lt;=35,"25-35", C9071&lt;=50,"36-50",TRUE,"50+")</f>
        <v>50+</v>
      </c>
      <c r="Q9071" t="str">
        <f t="shared" si="987"/>
        <v>new</v>
      </c>
      <c r="R9071" t="str">
        <f t="shared" si="988"/>
        <v>high value</v>
      </c>
      <c r="S9071" t="str">
        <f t="shared" si="989"/>
        <v>Low</v>
      </c>
      <c r="T9071" t="str">
        <f t="shared" si="990"/>
        <v>Nov</v>
      </c>
      <c r="U9071">
        <f t="shared" si="991"/>
        <v>2024</v>
      </c>
      <c r="V9071" t="str">
        <f t="shared" si="992"/>
        <v>5-10</v>
      </c>
      <c r="W9071" t="str">
        <f t="shared" si="993"/>
        <v>Slow</v>
      </c>
    </row>
    <row r="9072" spans="1:23" x14ac:dyDescent="0.3">
      <c r="A9072">
        <v>609071</v>
      </c>
      <c r="B9072">
        <v>40430</v>
      </c>
      <c r="C9072">
        <v>48</v>
      </c>
      <c r="D9072" t="s">
        <v>4</v>
      </c>
      <c r="E9072" t="s">
        <v>11</v>
      </c>
      <c r="F9072" t="s">
        <v>22</v>
      </c>
      <c r="G9072" t="s">
        <v>27</v>
      </c>
      <c r="H9072" s="1">
        <v>44593</v>
      </c>
      <c r="I9072" t="s">
        <v>34</v>
      </c>
      <c r="J9072">
        <v>68</v>
      </c>
      <c r="K9072">
        <v>10.3</v>
      </c>
      <c r="L9072">
        <v>1137.98</v>
      </c>
      <c r="M9072">
        <v>24.43</v>
      </c>
      <c r="N9072" t="s">
        <v>48</v>
      </c>
      <c r="O9072">
        <v>2</v>
      </c>
      <c r="P9072" t="str" cm="1">
        <f t="array" ref="P9072">_xlfn.IFS(C9072&lt;25,"18-24", C9072&lt;=35,"25-35", C9072&lt;=50,"36-50",TRUE,"50+")</f>
        <v>36-50</v>
      </c>
      <c r="Q9072" t="str">
        <f t="shared" si="987"/>
        <v>new</v>
      </c>
      <c r="R9072" t="str">
        <f t="shared" si="988"/>
        <v>high value</v>
      </c>
      <c r="S9072" t="str">
        <f t="shared" si="989"/>
        <v>Low</v>
      </c>
      <c r="T9072" t="str">
        <f t="shared" si="990"/>
        <v>Feb</v>
      </c>
      <c r="U9072">
        <f t="shared" si="991"/>
        <v>2022</v>
      </c>
      <c r="V9072" t="str">
        <f t="shared" si="992"/>
        <v>10-15</v>
      </c>
      <c r="W9072" t="str">
        <f t="shared" si="993"/>
        <v>Slow</v>
      </c>
    </row>
    <row r="9073" spans="1:23" x14ac:dyDescent="0.3">
      <c r="A9073">
        <v>609072</v>
      </c>
      <c r="B9073">
        <v>66723</v>
      </c>
      <c r="C9073">
        <v>52</v>
      </c>
      <c r="D9073" t="s">
        <v>7</v>
      </c>
      <c r="E9073" t="s">
        <v>5</v>
      </c>
      <c r="F9073" t="s">
        <v>32</v>
      </c>
      <c r="G9073" t="s">
        <v>21</v>
      </c>
      <c r="H9073" s="1">
        <v>45606</v>
      </c>
      <c r="I9073" t="s">
        <v>34</v>
      </c>
      <c r="J9073">
        <v>49</v>
      </c>
      <c r="K9073">
        <v>14.3</v>
      </c>
      <c r="L9073">
        <v>844.65</v>
      </c>
      <c r="M9073">
        <v>56.92</v>
      </c>
      <c r="N9073" t="s">
        <v>47</v>
      </c>
      <c r="O9073">
        <v>5</v>
      </c>
      <c r="P9073" t="str" cm="1">
        <f t="array" ref="P9073">_xlfn.IFS(C9073&lt;25,"18-24", C9073&lt;=35,"25-35", C9073&lt;=50,"36-50",TRUE,"50+")</f>
        <v>50+</v>
      </c>
      <c r="Q9073" t="str">
        <f t="shared" si="987"/>
        <v>new</v>
      </c>
      <c r="R9073" t="str">
        <f t="shared" si="988"/>
        <v>high value</v>
      </c>
      <c r="S9073" t="str">
        <f t="shared" si="989"/>
        <v>High</v>
      </c>
      <c r="T9073" t="str">
        <f t="shared" si="990"/>
        <v>Nov</v>
      </c>
      <c r="U9073">
        <f t="shared" si="991"/>
        <v>2024</v>
      </c>
      <c r="V9073" t="str">
        <f t="shared" si="992"/>
        <v>10-15</v>
      </c>
      <c r="W9073" t="str">
        <f t="shared" si="993"/>
        <v>Slow</v>
      </c>
    </row>
    <row r="9074" spans="1:23" x14ac:dyDescent="0.3">
      <c r="A9074">
        <v>609073</v>
      </c>
      <c r="B9074">
        <v>33304</v>
      </c>
      <c r="C9074">
        <v>62</v>
      </c>
      <c r="D9074" t="s">
        <v>7</v>
      </c>
      <c r="E9074" t="s">
        <v>5</v>
      </c>
      <c r="F9074" t="s">
        <v>26</v>
      </c>
      <c r="G9074" t="s">
        <v>23</v>
      </c>
      <c r="H9074" s="1">
        <v>44976</v>
      </c>
      <c r="I9074" t="s">
        <v>33</v>
      </c>
      <c r="J9074">
        <v>84</v>
      </c>
      <c r="K9074">
        <v>6.7</v>
      </c>
      <c r="L9074">
        <v>336.1</v>
      </c>
      <c r="M9074">
        <v>65.41</v>
      </c>
      <c r="N9074" t="s">
        <v>48</v>
      </c>
      <c r="O9074">
        <v>1</v>
      </c>
      <c r="P9074" t="str" cm="1">
        <f t="array" ref="P9074">_xlfn.IFS(C9074&lt;25,"18-24", C9074&lt;=35,"25-35", C9074&lt;=50,"36-50",TRUE,"50+")</f>
        <v>50+</v>
      </c>
      <c r="Q9074" t="str">
        <f t="shared" si="987"/>
        <v>new</v>
      </c>
      <c r="R9074" t="str">
        <f t="shared" si="988"/>
        <v>medium</v>
      </c>
      <c r="S9074" t="str">
        <f t="shared" si="989"/>
        <v>Low</v>
      </c>
      <c r="T9074" t="str">
        <f t="shared" si="990"/>
        <v>Feb</v>
      </c>
      <c r="U9074">
        <f t="shared" si="991"/>
        <v>2023</v>
      </c>
      <c r="V9074" t="str">
        <f t="shared" si="992"/>
        <v>5-10</v>
      </c>
      <c r="W9074" t="str">
        <f t="shared" si="993"/>
        <v>Slow</v>
      </c>
    </row>
    <row r="9075" spans="1:23" x14ac:dyDescent="0.3">
      <c r="A9075">
        <v>609074</v>
      </c>
      <c r="B9075">
        <v>72961</v>
      </c>
      <c r="C9075">
        <v>28</v>
      </c>
      <c r="D9075" t="s">
        <v>4</v>
      </c>
      <c r="E9075" t="s">
        <v>15</v>
      </c>
      <c r="F9075" t="s">
        <v>19</v>
      </c>
      <c r="G9075" t="s">
        <v>21</v>
      </c>
      <c r="H9075" s="1">
        <v>45558</v>
      </c>
      <c r="I9075" t="s">
        <v>33</v>
      </c>
      <c r="J9075">
        <v>60</v>
      </c>
      <c r="K9075">
        <v>10.4</v>
      </c>
      <c r="L9075">
        <v>647.55999999999995</v>
      </c>
      <c r="M9075">
        <v>64.010000000000005</v>
      </c>
      <c r="N9075" t="s">
        <v>49</v>
      </c>
      <c r="O9075">
        <v>5</v>
      </c>
      <c r="P9075" t="str" cm="1">
        <f t="array" ref="P9075">_xlfn.IFS(C9075&lt;25,"18-24", C9075&lt;=35,"25-35", C9075&lt;=50,"36-50",TRUE,"50+")</f>
        <v>25-35</v>
      </c>
      <c r="Q9075" t="str">
        <f t="shared" si="987"/>
        <v>new</v>
      </c>
      <c r="R9075" t="str">
        <f t="shared" si="988"/>
        <v>high value</v>
      </c>
      <c r="S9075" t="str">
        <f t="shared" si="989"/>
        <v>High</v>
      </c>
      <c r="T9075" t="str">
        <f t="shared" si="990"/>
        <v>Sep</v>
      </c>
      <c r="U9075">
        <f t="shared" si="991"/>
        <v>2024</v>
      </c>
      <c r="V9075" t="str">
        <f t="shared" si="992"/>
        <v>10-15</v>
      </c>
      <c r="W9075" t="str">
        <f t="shared" si="993"/>
        <v>Slow</v>
      </c>
    </row>
    <row r="9076" spans="1:23" x14ac:dyDescent="0.3">
      <c r="A9076">
        <v>609075</v>
      </c>
      <c r="B9076">
        <v>60512</v>
      </c>
      <c r="C9076">
        <v>18</v>
      </c>
      <c r="D9076" t="s">
        <v>4</v>
      </c>
      <c r="E9076" t="s">
        <v>5</v>
      </c>
      <c r="F9076" t="s">
        <v>28</v>
      </c>
      <c r="G9076" t="s">
        <v>23</v>
      </c>
      <c r="H9076" s="1">
        <v>45335</v>
      </c>
      <c r="I9076" t="s">
        <v>34</v>
      </c>
      <c r="J9076">
        <v>55</v>
      </c>
      <c r="K9076">
        <v>5.9</v>
      </c>
      <c r="L9076">
        <v>1412.53</v>
      </c>
      <c r="M9076">
        <v>55.33</v>
      </c>
      <c r="N9076" t="s">
        <v>49</v>
      </c>
      <c r="O9076">
        <v>2</v>
      </c>
      <c r="P9076" t="str" cm="1">
        <f t="array" ref="P9076">_xlfn.IFS(C9076&lt;25,"18-24", C9076&lt;=35,"25-35", C9076&lt;=50,"36-50",TRUE,"50+")</f>
        <v>18-24</v>
      </c>
      <c r="Q9076" t="str">
        <f t="shared" si="987"/>
        <v>repeat</v>
      </c>
      <c r="R9076" t="str">
        <f t="shared" si="988"/>
        <v>high value</v>
      </c>
      <c r="S9076" t="str">
        <f t="shared" si="989"/>
        <v>Low</v>
      </c>
      <c r="T9076" t="str">
        <f t="shared" si="990"/>
        <v>Feb</v>
      </c>
      <c r="U9076">
        <f t="shared" si="991"/>
        <v>2024</v>
      </c>
      <c r="V9076" t="str">
        <f t="shared" si="992"/>
        <v>5-10</v>
      </c>
      <c r="W9076" t="str">
        <f t="shared" si="993"/>
        <v>Slow</v>
      </c>
    </row>
    <row r="9077" spans="1:23" x14ac:dyDescent="0.3">
      <c r="A9077">
        <v>609076</v>
      </c>
      <c r="B9077">
        <v>83439</v>
      </c>
      <c r="C9077">
        <v>25</v>
      </c>
      <c r="D9077" t="s">
        <v>7</v>
      </c>
      <c r="E9077" t="s">
        <v>15</v>
      </c>
      <c r="F9077" t="s">
        <v>26</v>
      </c>
      <c r="G9077" t="s">
        <v>21</v>
      </c>
      <c r="H9077" s="1">
        <v>45464</v>
      </c>
      <c r="I9077" t="s">
        <v>34</v>
      </c>
      <c r="J9077">
        <v>86</v>
      </c>
      <c r="K9077">
        <v>2.5</v>
      </c>
      <c r="L9077">
        <v>662.35</v>
      </c>
      <c r="M9077">
        <v>89.24</v>
      </c>
      <c r="N9077" t="s">
        <v>50</v>
      </c>
      <c r="O9077">
        <v>4</v>
      </c>
      <c r="P9077" t="str" cm="1">
        <f t="array" ref="P9077">_xlfn.IFS(C9077&lt;25,"18-24", C9077&lt;=35,"25-35", C9077&lt;=50,"36-50",TRUE,"50+")</f>
        <v>25-35</v>
      </c>
      <c r="Q9077" t="str">
        <f t="shared" si="987"/>
        <v>new</v>
      </c>
      <c r="R9077" t="str">
        <f t="shared" si="988"/>
        <v>high value</v>
      </c>
      <c r="S9077" t="str">
        <f t="shared" si="989"/>
        <v>medium</v>
      </c>
      <c r="T9077" t="str">
        <f t="shared" si="990"/>
        <v>Jun</v>
      </c>
      <c r="U9077">
        <f t="shared" si="991"/>
        <v>2024</v>
      </c>
      <c r="V9077" t="str">
        <f t="shared" si="992"/>
        <v>0-5</v>
      </c>
      <c r="W9077" t="str">
        <f t="shared" si="993"/>
        <v>Slow</v>
      </c>
    </row>
    <row r="9078" spans="1:23" x14ac:dyDescent="0.3">
      <c r="A9078">
        <v>609077</v>
      </c>
      <c r="B9078">
        <v>68158</v>
      </c>
      <c r="C9078">
        <v>40</v>
      </c>
      <c r="D9078" t="s">
        <v>4</v>
      </c>
      <c r="E9078" t="s">
        <v>15</v>
      </c>
      <c r="F9078" t="s">
        <v>18</v>
      </c>
      <c r="G9078" t="s">
        <v>27</v>
      </c>
      <c r="H9078" s="1">
        <v>44925</v>
      </c>
      <c r="I9078" t="s">
        <v>33</v>
      </c>
      <c r="J9078">
        <v>71</v>
      </c>
      <c r="K9078">
        <v>14.7</v>
      </c>
      <c r="L9078">
        <v>947.35</v>
      </c>
      <c r="M9078">
        <v>119.01</v>
      </c>
      <c r="N9078" t="s">
        <v>48</v>
      </c>
      <c r="O9078">
        <v>3</v>
      </c>
      <c r="P9078" t="str" cm="1">
        <f t="array" ref="P9078">_xlfn.IFS(C9078&lt;25,"18-24", C9078&lt;=35,"25-35", C9078&lt;=50,"36-50",TRUE,"50+")</f>
        <v>36-50</v>
      </c>
      <c r="Q9078" t="str">
        <f t="shared" si="987"/>
        <v>new</v>
      </c>
      <c r="R9078" t="str">
        <f t="shared" si="988"/>
        <v>high value</v>
      </c>
      <c r="S9078" t="str">
        <f t="shared" si="989"/>
        <v>medium</v>
      </c>
      <c r="T9078" t="str">
        <f t="shared" si="990"/>
        <v>Dec</v>
      </c>
      <c r="U9078">
        <f t="shared" si="991"/>
        <v>2022</v>
      </c>
      <c r="V9078" t="str">
        <f t="shared" si="992"/>
        <v>10-15</v>
      </c>
      <c r="W9078" t="str">
        <f t="shared" si="993"/>
        <v>Slow</v>
      </c>
    </row>
    <row r="9079" spans="1:23" x14ac:dyDescent="0.3">
      <c r="A9079">
        <v>609078</v>
      </c>
      <c r="B9079">
        <v>86656</v>
      </c>
      <c r="C9079">
        <v>54</v>
      </c>
      <c r="D9079" t="s">
        <v>7</v>
      </c>
      <c r="E9079" t="s">
        <v>13</v>
      </c>
      <c r="F9079" t="s">
        <v>19</v>
      </c>
      <c r="G9079" t="s">
        <v>21</v>
      </c>
      <c r="H9079" s="1">
        <v>45499</v>
      </c>
      <c r="I9079" t="s">
        <v>34</v>
      </c>
      <c r="J9079">
        <v>48</v>
      </c>
      <c r="K9079">
        <v>8.4</v>
      </c>
      <c r="L9079">
        <v>641.41999999999996</v>
      </c>
      <c r="M9079">
        <v>44.27</v>
      </c>
      <c r="N9079" t="s">
        <v>47</v>
      </c>
      <c r="O9079">
        <v>4</v>
      </c>
      <c r="P9079" t="str" cm="1">
        <f t="array" ref="P9079">_xlfn.IFS(C9079&lt;25,"18-24", C9079&lt;=35,"25-35", C9079&lt;=50,"36-50",TRUE,"50+")</f>
        <v>50+</v>
      </c>
      <c r="Q9079" t="str">
        <f t="shared" si="987"/>
        <v>new</v>
      </c>
      <c r="R9079" t="str">
        <f t="shared" si="988"/>
        <v>high value</v>
      </c>
      <c r="S9079" t="str">
        <f t="shared" si="989"/>
        <v>medium</v>
      </c>
      <c r="T9079" t="str">
        <f t="shared" si="990"/>
        <v>Jul</v>
      </c>
      <c r="U9079">
        <f t="shared" si="991"/>
        <v>2024</v>
      </c>
      <c r="V9079" t="str">
        <f t="shared" si="992"/>
        <v>5-10</v>
      </c>
      <c r="W9079" t="str">
        <f t="shared" si="993"/>
        <v>Slow</v>
      </c>
    </row>
    <row r="9080" spans="1:23" x14ac:dyDescent="0.3">
      <c r="A9080">
        <v>609079</v>
      </c>
      <c r="B9080">
        <v>28341</v>
      </c>
      <c r="C9080">
        <v>54</v>
      </c>
      <c r="D9080" t="s">
        <v>7</v>
      </c>
      <c r="E9080" t="s">
        <v>13</v>
      </c>
      <c r="F9080" t="s">
        <v>18</v>
      </c>
      <c r="G9080" t="s">
        <v>21</v>
      </c>
      <c r="H9080" s="1">
        <v>44713</v>
      </c>
      <c r="I9080" t="s">
        <v>34</v>
      </c>
      <c r="J9080">
        <v>47</v>
      </c>
      <c r="K9080">
        <v>2.7</v>
      </c>
      <c r="L9080">
        <v>277.83</v>
      </c>
      <c r="M9080">
        <v>97.12</v>
      </c>
      <c r="N9080" t="s">
        <v>50</v>
      </c>
      <c r="O9080">
        <v>3</v>
      </c>
      <c r="P9080" t="str" cm="1">
        <f t="array" ref="P9080">_xlfn.IFS(C9080&lt;25,"18-24", C9080&lt;=35,"25-35", C9080&lt;=50,"36-50",TRUE,"50+")</f>
        <v>50+</v>
      </c>
      <c r="Q9080" t="str">
        <f t="shared" si="987"/>
        <v>new</v>
      </c>
      <c r="R9080" t="str">
        <f t="shared" si="988"/>
        <v>medium</v>
      </c>
      <c r="S9080" t="str">
        <f t="shared" si="989"/>
        <v>medium</v>
      </c>
      <c r="T9080" t="str">
        <f t="shared" si="990"/>
        <v>Jun</v>
      </c>
      <c r="U9080">
        <f t="shared" si="991"/>
        <v>2022</v>
      </c>
      <c r="V9080" t="str">
        <f t="shared" si="992"/>
        <v>0-5</v>
      </c>
      <c r="W9080" t="str">
        <f t="shared" si="993"/>
        <v>Slow</v>
      </c>
    </row>
    <row r="9081" spans="1:23" x14ac:dyDescent="0.3">
      <c r="A9081">
        <v>609080</v>
      </c>
      <c r="B9081">
        <v>10455</v>
      </c>
      <c r="C9081">
        <v>43</v>
      </c>
      <c r="D9081" t="s">
        <v>7</v>
      </c>
      <c r="E9081" t="s">
        <v>16</v>
      </c>
      <c r="F9081" t="s">
        <v>30</v>
      </c>
      <c r="G9081" t="s">
        <v>27</v>
      </c>
      <c r="H9081" s="1">
        <v>45006</v>
      </c>
      <c r="I9081" t="s">
        <v>33</v>
      </c>
      <c r="J9081">
        <v>47</v>
      </c>
      <c r="K9081">
        <v>10.4</v>
      </c>
      <c r="L9081">
        <v>495.73</v>
      </c>
      <c r="M9081">
        <v>107.31</v>
      </c>
      <c r="N9081" t="s">
        <v>48</v>
      </c>
      <c r="O9081">
        <v>1</v>
      </c>
      <c r="P9081" t="str" cm="1">
        <f t="array" ref="P9081">_xlfn.IFS(C9081&lt;25,"18-24", C9081&lt;=35,"25-35", C9081&lt;=50,"36-50",TRUE,"50+")</f>
        <v>36-50</v>
      </c>
      <c r="Q9081" t="str">
        <f t="shared" si="987"/>
        <v>new</v>
      </c>
      <c r="R9081" t="str">
        <f t="shared" si="988"/>
        <v>medium</v>
      </c>
      <c r="S9081" t="str">
        <f t="shared" si="989"/>
        <v>Low</v>
      </c>
      <c r="T9081" t="str">
        <f t="shared" si="990"/>
        <v>Mar</v>
      </c>
      <c r="U9081">
        <f t="shared" si="991"/>
        <v>2023</v>
      </c>
      <c r="V9081" t="str">
        <f t="shared" si="992"/>
        <v>10-15</v>
      </c>
      <c r="W9081" t="str">
        <f t="shared" si="993"/>
        <v>Slow</v>
      </c>
    </row>
    <row r="9082" spans="1:23" x14ac:dyDescent="0.3">
      <c r="A9082">
        <v>609081</v>
      </c>
      <c r="B9082">
        <v>99571</v>
      </c>
      <c r="C9082">
        <v>27</v>
      </c>
      <c r="D9082" t="s">
        <v>4</v>
      </c>
      <c r="E9082" t="s">
        <v>8</v>
      </c>
      <c r="F9082" t="s">
        <v>28</v>
      </c>
      <c r="G9082" t="s">
        <v>29</v>
      </c>
      <c r="H9082" s="1">
        <v>44869</v>
      </c>
      <c r="I9082" t="s">
        <v>33</v>
      </c>
      <c r="J9082">
        <v>54</v>
      </c>
      <c r="K9082">
        <v>13.8</v>
      </c>
      <c r="L9082">
        <v>1069.28</v>
      </c>
      <c r="M9082">
        <v>111.57</v>
      </c>
      <c r="N9082" t="s">
        <v>50</v>
      </c>
      <c r="O9082">
        <v>2</v>
      </c>
      <c r="P9082" t="str" cm="1">
        <f t="array" ref="P9082">_xlfn.IFS(C9082&lt;25,"18-24", C9082&lt;=35,"25-35", C9082&lt;=50,"36-50",TRUE,"50+")</f>
        <v>25-35</v>
      </c>
      <c r="Q9082" t="str">
        <f t="shared" si="987"/>
        <v>repeat</v>
      </c>
      <c r="R9082" t="str">
        <f t="shared" si="988"/>
        <v>high value</v>
      </c>
      <c r="S9082" t="str">
        <f t="shared" si="989"/>
        <v>Low</v>
      </c>
      <c r="T9082" t="str">
        <f t="shared" si="990"/>
        <v>Nov</v>
      </c>
      <c r="U9082">
        <f t="shared" si="991"/>
        <v>2022</v>
      </c>
      <c r="V9082" t="str">
        <f t="shared" si="992"/>
        <v>10-15</v>
      </c>
      <c r="W9082" t="str">
        <f t="shared" si="993"/>
        <v>Slow</v>
      </c>
    </row>
    <row r="9083" spans="1:23" x14ac:dyDescent="0.3">
      <c r="A9083">
        <v>609082</v>
      </c>
      <c r="B9083">
        <v>19523</v>
      </c>
      <c r="C9083">
        <v>52</v>
      </c>
      <c r="D9083" t="s">
        <v>4</v>
      </c>
      <c r="E9083" t="s">
        <v>8</v>
      </c>
      <c r="F9083" t="s">
        <v>32</v>
      </c>
      <c r="G9083" t="s">
        <v>23</v>
      </c>
      <c r="H9083" s="1">
        <v>45155</v>
      </c>
      <c r="I9083" t="s">
        <v>34</v>
      </c>
      <c r="J9083">
        <v>39</v>
      </c>
      <c r="K9083">
        <v>3.5</v>
      </c>
      <c r="L9083">
        <v>1161.96</v>
      </c>
      <c r="M9083">
        <v>97.67</v>
      </c>
      <c r="N9083" t="s">
        <v>49</v>
      </c>
      <c r="O9083">
        <v>1</v>
      </c>
      <c r="P9083" t="str" cm="1">
        <f t="array" ref="P9083">_xlfn.IFS(C9083&lt;25,"18-24", C9083&lt;=35,"25-35", C9083&lt;=50,"36-50",TRUE,"50+")</f>
        <v>50+</v>
      </c>
      <c r="Q9083" t="str">
        <f t="shared" si="987"/>
        <v>new</v>
      </c>
      <c r="R9083" t="str">
        <f t="shared" si="988"/>
        <v>high value</v>
      </c>
      <c r="S9083" t="str">
        <f t="shared" si="989"/>
        <v>Low</v>
      </c>
      <c r="T9083" t="str">
        <f t="shared" si="990"/>
        <v>Aug</v>
      </c>
      <c r="U9083">
        <f t="shared" si="991"/>
        <v>2023</v>
      </c>
      <c r="V9083" t="str">
        <f t="shared" si="992"/>
        <v>0-5</v>
      </c>
      <c r="W9083" t="str">
        <f t="shared" si="993"/>
        <v>Medium</v>
      </c>
    </row>
    <row r="9084" spans="1:23" x14ac:dyDescent="0.3">
      <c r="A9084">
        <v>609083</v>
      </c>
      <c r="B9084">
        <v>18626</v>
      </c>
      <c r="C9084">
        <v>40</v>
      </c>
      <c r="D9084" t="s">
        <v>7</v>
      </c>
      <c r="E9084" t="s">
        <v>5</v>
      </c>
      <c r="F9084" t="s">
        <v>30</v>
      </c>
      <c r="G9084" t="s">
        <v>31</v>
      </c>
      <c r="H9084" s="1">
        <v>45031</v>
      </c>
      <c r="I9084" t="s">
        <v>33</v>
      </c>
      <c r="J9084">
        <v>36</v>
      </c>
      <c r="K9084">
        <v>4.8</v>
      </c>
      <c r="L9084">
        <v>887.54</v>
      </c>
      <c r="M9084">
        <v>69.69</v>
      </c>
      <c r="N9084" t="s">
        <v>47</v>
      </c>
      <c r="O9084">
        <v>4</v>
      </c>
      <c r="P9084" t="str" cm="1">
        <f t="array" ref="P9084">_xlfn.IFS(C9084&lt;25,"18-24", C9084&lt;=35,"25-35", C9084&lt;=50,"36-50",TRUE,"50+")</f>
        <v>36-50</v>
      </c>
      <c r="Q9084" t="str">
        <f t="shared" si="987"/>
        <v>new</v>
      </c>
      <c r="R9084" t="str">
        <f t="shared" si="988"/>
        <v>high value</v>
      </c>
      <c r="S9084" t="str">
        <f t="shared" si="989"/>
        <v>medium</v>
      </c>
      <c r="T9084" t="str">
        <f t="shared" si="990"/>
        <v>Apr</v>
      </c>
      <c r="U9084">
        <f t="shared" si="991"/>
        <v>2023</v>
      </c>
      <c r="V9084" t="str">
        <f t="shared" si="992"/>
        <v>0-5</v>
      </c>
      <c r="W9084" t="str">
        <f t="shared" si="993"/>
        <v>Medium</v>
      </c>
    </row>
    <row r="9085" spans="1:23" x14ac:dyDescent="0.3">
      <c r="A9085">
        <v>609084</v>
      </c>
      <c r="B9085">
        <v>39485</v>
      </c>
      <c r="C9085">
        <v>52</v>
      </c>
      <c r="D9085" t="s">
        <v>7</v>
      </c>
      <c r="E9085" t="s">
        <v>15</v>
      </c>
      <c r="F9085" t="s">
        <v>28</v>
      </c>
      <c r="G9085" t="s">
        <v>23</v>
      </c>
      <c r="H9085" s="1">
        <v>45380</v>
      </c>
      <c r="I9085" t="s">
        <v>34</v>
      </c>
      <c r="J9085">
        <v>39</v>
      </c>
      <c r="K9085">
        <v>4.0999999999999996</v>
      </c>
      <c r="L9085">
        <v>1040.74</v>
      </c>
      <c r="M9085">
        <v>100.86</v>
      </c>
      <c r="N9085" t="s">
        <v>47</v>
      </c>
      <c r="O9085">
        <v>5</v>
      </c>
      <c r="P9085" t="str" cm="1">
        <f t="array" ref="P9085">_xlfn.IFS(C9085&lt;25,"18-24", C9085&lt;=35,"25-35", C9085&lt;=50,"36-50",TRUE,"50+")</f>
        <v>50+</v>
      </c>
      <c r="Q9085" t="str">
        <f t="shared" si="987"/>
        <v>new</v>
      </c>
      <c r="R9085" t="str">
        <f t="shared" si="988"/>
        <v>high value</v>
      </c>
      <c r="S9085" t="str">
        <f t="shared" si="989"/>
        <v>High</v>
      </c>
      <c r="T9085" t="str">
        <f t="shared" si="990"/>
        <v>Mar</v>
      </c>
      <c r="U9085">
        <f t="shared" si="991"/>
        <v>2024</v>
      </c>
      <c r="V9085" t="str">
        <f t="shared" si="992"/>
        <v>0-5</v>
      </c>
      <c r="W9085" t="str">
        <f t="shared" si="993"/>
        <v>Medium</v>
      </c>
    </row>
    <row r="9086" spans="1:23" x14ac:dyDescent="0.3">
      <c r="A9086">
        <v>609085</v>
      </c>
      <c r="B9086">
        <v>52607</v>
      </c>
      <c r="C9086">
        <v>54</v>
      </c>
      <c r="D9086" t="s">
        <v>7</v>
      </c>
      <c r="E9086" t="s">
        <v>8</v>
      </c>
      <c r="F9086" t="s">
        <v>32</v>
      </c>
      <c r="G9086" t="s">
        <v>29</v>
      </c>
      <c r="H9086" s="1">
        <v>44595</v>
      </c>
      <c r="I9086" t="s">
        <v>33</v>
      </c>
      <c r="J9086">
        <v>83</v>
      </c>
      <c r="K9086">
        <v>11</v>
      </c>
      <c r="L9086">
        <v>685.19</v>
      </c>
      <c r="M9086">
        <v>48.6</v>
      </c>
      <c r="N9086" t="s">
        <v>48</v>
      </c>
      <c r="O9086">
        <v>5</v>
      </c>
      <c r="P9086" t="str" cm="1">
        <f t="array" ref="P9086">_xlfn.IFS(C9086&lt;25,"18-24", C9086&lt;=35,"25-35", C9086&lt;=50,"36-50",TRUE,"50+")</f>
        <v>50+</v>
      </c>
      <c r="Q9086" t="str">
        <f t="shared" si="987"/>
        <v>new</v>
      </c>
      <c r="R9086" t="str">
        <f t="shared" si="988"/>
        <v>high value</v>
      </c>
      <c r="S9086" t="str">
        <f t="shared" si="989"/>
        <v>High</v>
      </c>
      <c r="T9086" t="str">
        <f t="shared" si="990"/>
        <v>Feb</v>
      </c>
      <c r="U9086">
        <f t="shared" si="991"/>
        <v>2022</v>
      </c>
      <c r="V9086" t="str">
        <f t="shared" si="992"/>
        <v>10-15</v>
      </c>
      <c r="W9086" t="str">
        <f t="shared" si="993"/>
        <v>Slow</v>
      </c>
    </row>
    <row r="9087" spans="1:23" x14ac:dyDescent="0.3">
      <c r="A9087">
        <v>609086</v>
      </c>
      <c r="B9087">
        <v>76745</v>
      </c>
      <c r="C9087">
        <v>54</v>
      </c>
      <c r="D9087" t="s">
        <v>7</v>
      </c>
      <c r="E9087" t="s">
        <v>5</v>
      </c>
      <c r="F9087" t="s">
        <v>30</v>
      </c>
      <c r="G9087" t="s">
        <v>21</v>
      </c>
      <c r="H9087" s="1">
        <v>45232</v>
      </c>
      <c r="I9087" t="s">
        <v>34</v>
      </c>
      <c r="J9087">
        <v>46</v>
      </c>
      <c r="K9087">
        <v>7.8</v>
      </c>
      <c r="L9087">
        <v>1466.28</v>
      </c>
      <c r="M9087">
        <v>20.87</v>
      </c>
      <c r="N9087" t="s">
        <v>50</v>
      </c>
      <c r="O9087">
        <v>4</v>
      </c>
      <c r="P9087" t="str" cm="1">
        <f t="array" ref="P9087">_xlfn.IFS(C9087&lt;25,"18-24", C9087&lt;=35,"25-35", C9087&lt;=50,"36-50",TRUE,"50+")</f>
        <v>50+</v>
      </c>
      <c r="Q9087" t="str">
        <f t="shared" si="987"/>
        <v>new</v>
      </c>
      <c r="R9087" t="str">
        <f t="shared" si="988"/>
        <v>high value</v>
      </c>
      <c r="S9087" t="str">
        <f t="shared" si="989"/>
        <v>medium</v>
      </c>
      <c r="T9087" t="str">
        <f t="shared" si="990"/>
        <v>Nov</v>
      </c>
      <c r="U9087">
        <f t="shared" si="991"/>
        <v>2023</v>
      </c>
      <c r="V9087" t="str">
        <f t="shared" si="992"/>
        <v>5-10</v>
      </c>
      <c r="W9087" t="str">
        <f t="shared" si="993"/>
        <v>Slow</v>
      </c>
    </row>
    <row r="9088" spans="1:23" x14ac:dyDescent="0.3">
      <c r="A9088">
        <v>609087</v>
      </c>
      <c r="B9088">
        <v>16560</v>
      </c>
      <c r="C9088">
        <v>61</v>
      </c>
      <c r="D9088" t="s">
        <v>4</v>
      </c>
      <c r="E9088" t="s">
        <v>15</v>
      </c>
      <c r="F9088" t="s">
        <v>19</v>
      </c>
      <c r="G9088" t="s">
        <v>25</v>
      </c>
      <c r="H9088" s="1">
        <v>44747</v>
      </c>
      <c r="I9088" t="s">
        <v>34</v>
      </c>
      <c r="J9088">
        <v>56</v>
      </c>
      <c r="K9088">
        <v>2.5</v>
      </c>
      <c r="L9088">
        <v>508.82</v>
      </c>
      <c r="M9088">
        <v>84.67</v>
      </c>
      <c r="N9088" t="s">
        <v>48</v>
      </c>
      <c r="O9088">
        <v>4</v>
      </c>
      <c r="P9088" t="str" cm="1">
        <f t="array" ref="P9088">_xlfn.IFS(C9088&lt;25,"18-24", C9088&lt;=35,"25-35", C9088&lt;=50,"36-50",TRUE,"50+")</f>
        <v>50+</v>
      </c>
      <c r="Q9088" t="str">
        <f t="shared" si="987"/>
        <v>new</v>
      </c>
      <c r="R9088" t="str">
        <f t="shared" si="988"/>
        <v>high value</v>
      </c>
      <c r="S9088" t="str">
        <f t="shared" si="989"/>
        <v>medium</v>
      </c>
      <c r="T9088" t="str">
        <f t="shared" si="990"/>
        <v>Jul</v>
      </c>
      <c r="U9088">
        <f t="shared" si="991"/>
        <v>2022</v>
      </c>
      <c r="V9088" t="str">
        <f t="shared" si="992"/>
        <v>0-5</v>
      </c>
      <c r="W9088" t="str">
        <f t="shared" si="993"/>
        <v>Slow</v>
      </c>
    </row>
    <row r="9089" spans="1:23" x14ac:dyDescent="0.3">
      <c r="A9089">
        <v>609088</v>
      </c>
      <c r="B9089">
        <v>68315</v>
      </c>
      <c r="C9089">
        <v>23</v>
      </c>
      <c r="D9089" t="s">
        <v>4</v>
      </c>
      <c r="E9089" t="s">
        <v>15</v>
      </c>
      <c r="F9089" t="s">
        <v>24</v>
      </c>
      <c r="G9089" t="s">
        <v>27</v>
      </c>
      <c r="H9089" s="1">
        <v>45043</v>
      </c>
      <c r="I9089" t="s">
        <v>34</v>
      </c>
      <c r="J9089">
        <v>68</v>
      </c>
      <c r="K9089">
        <v>10.5</v>
      </c>
      <c r="L9089">
        <v>1484.15</v>
      </c>
      <c r="M9089">
        <v>38.6</v>
      </c>
      <c r="N9089" t="s">
        <v>48</v>
      </c>
      <c r="O9089">
        <v>5</v>
      </c>
      <c r="P9089" t="str" cm="1">
        <f t="array" ref="P9089">_xlfn.IFS(C9089&lt;25,"18-24", C9089&lt;=35,"25-35", C9089&lt;=50,"36-50",TRUE,"50+")</f>
        <v>18-24</v>
      </c>
      <c r="Q9089" t="str">
        <f t="shared" si="987"/>
        <v>new</v>
      </c>
      <c r="R9089" t="str">
        <f t="shared" si="988"/>
        <v>high value</v>
      </c>
      <c r="S9089" t="str">
        <f t="shared" si="989"/>
        <v>High</v>
      </c>
      <c r="T9089" t="str">
        <f t="shared" si="990"/>
        <v>Apr</v>
      </c>
      <c r="U9089">
        <f t="shared" si="991"/>
        <v>2023</v>
      </c>
      <c r="V9089" t="str">
        <f t="shared" si="992"/>
        <v>10-15</v>
      </c>
      <c r="W9089" t="str">
        <f t="shared" si="993"/>
        <v>Slow</v>
      </c>
    </row>
    <row r="9090" spans="1:23" x14ac:dyDescent="0.3">
      <c r="A9090">
        <v>609089</v>
      </c>
      <c r="B9090">
        <v>23803</v>
      </c>
      <c r="C9090">
        <v>53</v>
      </c>
      <c r="D9090" t="s">
        <v>4</v>
      </c>
      <c r="E9090" t="s">
        <v>8</v>
      </c>
      <c r="F9090" t="s">
        <v>28</v>
      </c>
      <c r="G9090" t="s">
        <v>31</v>
      </c>
      <c r="H9090" s="1">
        <v>44680</v>
      </c>
      <c r="I9090" t="s">
        <v>33</v>
      </c>
      <c r="J9090">
        <v>23</v>
      </c>
      <c r="K9090">
        <v>2.5</v>
      </c>
      <c r="L9090">
        <v>1379.45</v>
      </c>
      <c r="M9090">
        <v>26.09</v>
      </c>
      <c r="N9090" t="s">
        <v>48</v>
      </c>
      <c r="O9090">
        <v>5</v>
      </c>
      <c r="P9090" t="str" cm="1">
        <f t="array" ref="P9090">_xlfn.IFS(C9090&lt;25,"18-24", C9090&lt;=35,"25-35", C9090&lt;=50,"36-50",TRUE,"50+")</f>
        <v>50+</v>
      </c>
      <c r="Q9090" t="str">
        <f t="shared" si="987"/>
        <v>new</v>
      </c>
      <c r="R9090" t="str">
        <f t="shared" si="988"/>
        <v>high value</v>
      </c>
      <c r="S9090" t="str">
        <f t="shared" si="989"/>
        <v>High</v>
      </c>
      <c r="T9090" t="str">
        <f t="shared" si="990"/>
        <v>Apr</v>
      </c>
      <c r="U9090">
        <f t="shared" si="991"/>
        <v>2022</v>
      </c>
      <c r="V9090" t="str">
        <f t="shared" si="992"/>
        <v>0-5</v>
      </c>
      <c r="W9090" t="str">
        <f t="shared" si="993"/>
        <v>Fast</v>
      </c>
    </row>
    <row r="9091" spans="1:23" x14ac:dyDescent="0.3">
      <c r="A9091">
        <v>609090</v>
      </c>
      <c r="B9091">
        <v>36408</v>
      </c>
      <c r="C9091">
        <v>26</v>
      </c>
      <c r="D9091" t="s">
        <v>4</v>
      </c>
      <c r="E9091" t="s">
        <v>8</v>
      </c>
      <c r="F9091" t="s">
        <v>24</v>
      </c>
      <c r="G9091" t="s">
        <v>29</v>
      </c>
      <c r="H9091" s="1">
        <v>45575</v>
      </c>
      <c r="I9091" t="s">
        <v>34</v>
      </c>
      <c r="J9091">
        <v>64</v>
      </c>
      <c r="K9091">
        <v>9.3000000000000007</v>
      </c>
      <c r="L9091">
        <v>219.19</v>
      </c>
      <c r="M9091">
        <v>92.89</v>
      </c>
      <c r="N9091" t="s">
        <v>47</v>
      </c>
      <c r="O9091">
        <v>1</v>
      </c>
      <c r="P9091" t="str" cm="1">
        <f t="array" ref="P9091">_xlfn.IFS(C9091&lt;25,"18-24", C9091&lt;=35,"25-35", C9091&lt;=50,"36-50",TRUE,"50+")</f>
        <v>25-35</v>
      </c>
      <c r="Q9091" t="str">
        <f t="shared" ref="Q9091:Q9154" si="994">IF(COUNTIF($B:$B,B9091)&gt;1,"repeat","new")</f>
        <v>new</v>
      </c>
      <c r="R9091" t="str">
        <f t="shared" ref="R9091:R9154" si="995">IF(L9091&gt;500,"high value",IF( L9091&gt;250,"medium","low"))</f>
        <v>low</v>
      </c>
      <c r="S9091" t="str">
        <f t="shared" ref="S9091:S9154" si="996">IF(O9091&lt;=2,"Low",IF(O9091&lt;=4,"medium","High"))</f>
        <v>Low</v>
      </c>
      <c r="T9091" t="str">
        <f t="shared" ref="T9091:T9154" si="997">TEXT(H9091,"MMM")</f>
        <v>Oct</v>
      </c>
      <c r="U9091">
        <f t="shared" ref="U9091:U9154" si="998">YEAR(H9091)</f>
        <v>2024</v>
      </c>
      <c r="V9091" t="str">
        <f t="shared" ref="V9091:V9154" si="999">IF(K9091&lt;=5,"0-5",IF(K9091&lt;=10,"5-10",IF(K9091&lt;=15,"10-15","15+")))</f>
        <v>5-10</v>
      </c>
      <c r="W9091" t="str">
        <f t="shared" ref="W9091:W9154" si="1000">IF(J9091&lt;=30,"Fast",IF(J9091&lt;=45,"Medium","Slow"))</f>
        <v>Slow</v>
      </c>
    </row>
    <row r="9092" spans="1:23" x14ac:dyDescent="0.3">
      <c r="A9092">
        <v>609091</v>
      </c>
      <c r="B9092">
        <v>67359</v>
      </c>
      <c r="C9092">
        <v>36</v>
      </c>
      <c r="D9092" t="s">
        <v>4</v>
      </c>
      <c r="E9092" t="s">
        <v>8</v>
      </c>
      <c r="F9092" t="s">
        <v>19</v>
      </c>
      <c r="G9092" t="s">
        <v>23</v>
      </c>
      <c r="H9092" s="1">
        <v>45263</v>
      </c>
      <c r="I9092" t="s">
        <v>33</v>
      </c>
      <c r="J9092">
        <v>69</v>
      </c>
      <c r="K9092">
        <v>7.4</v>
      </c>
      <c r="L9092">
        <v>569.36</v>
      </c>
      <c r="M9092">
        <v>108.04</v>
      </c>
      <c r="N9092" t="s">
        <v>49</v>
      </c>
      <c r="O9092">
        <v>5</v>
      </c>
      <c r="P9092" t="str" cm="1">
        <f t="array" ref="P9092">_xlfn.IFS(C9092&lt;25,"18-24", C9092&lt;=35,"25-35", C9092&lt;=50,"36-50",TRUE,"50+")</f>
        <v>36-50</v>
      </c>
      <c r="Q9092" t="str">
        <f t="shared" si="994"/>
        <v>new</v>
      </c>
      <c r="R9092" t="str">
        <f t="shared" si="995"/>
        <v>high value</v>
      </c>
      <c r="S9092" t="str">
        <f t="shared" si="996"/>
        <v>High</v>
      </c>
      <c r="T9092" t="str">
        <f t="shared" si="997"/>
        <v>Dec</v>
      </c>
      <c r="U9092">
        <f t="shared" si="998"/>
        <v>2023</v>
      </c>
      <c r="V9092" t="str">
        <f t="shared" si="999"/>
        <v>5-10</v>
      </c>
      <c r="W9092" t="str">
        <f t="shared" si="1000"/>
        <v>Slow</v>
      </c>
    </row>
    <row r="9093" spans="1:23" x14ac:dyDescent="0.3">
      <c r="A9093">
        <v>609092</v>
      </c>
      <c r="B9093">
        <v>57318</v>
      </c>
      <c r="C9093">
        <v>48</v>
      </c>
      <c r="D9093" t="s">
        <v>4</v>
      </c>
      <c r="E9093" t="s">
        <v>16</v>
      </c>
      <c r="F9093" t="s">
        <v>26</v>
      </c>
      <c r="G9093" t="s">
        <v>23</v>
      </c>
      <c r="H9093" s="1">
        <v>44733</v>
      </c>
      <c r="I9093" t="s">
        <v>34</v>
      </c>
      <c r="J9093">
        <v>39</v>
      </c>
      <c r="K9093">
        <v>1.3</v>
      </c>
      <c r="L9093">
        <v>1141.52</v>
      </c>
      <c r="M9093">
        <v>87.71</v>
      </c>
      <c r="N9093" t="s">
        <v>49</v>
      </c>
      <c r="O9093">
        <v>2</v>
      </c>
      <c r="P9093" t="str" cm="1">
        <f t="array" ref="P9093">_xlfn.IFS(C9093&lt;25,"18-24", C9093&lt;=35,"25-35", C9093&lt;=50,"36-50",TRUE,"50+")</f>
        <v>36-50</v>
      </c>
      <c r="Q9093" t="str">
        <f t="shared" si="994"/>
        <v>new</v>
      </c>
      <c r="R9093" t="str">
        <f t="shared" si="995"/>
        <v>high value</v>
      </c>
      <c r="S9093" t="str">
        <f t="shared" si="996"/>
        <v>Low</v>
      </c>
      <c r="T9093" t="str">
        <f t="shared" si="997"/>
        <v>Jun</v>
      </c>
      <c r="U9093">
        <f t="shared" si="998"/>
        <v>2022</v>
      </c>
      <c r="V9093" t="str">
        <f t="shared" si="999"/>
        <v>0-5</v>
      </c>
      <c r="W9093" t="str">
        <f t="shared" si="1000"/>
        <v>Medium</v>
      </c>
    </row>
    <row r="9094" spans="1:23" x14ac:dyDescent="0.3">
      <c r="A9094">
        <v>609093</v>
      </c>
      <c r="B9094">
        <v>59781</v>
      </c>
      <c r="C9094">
        <v>28</v>
      </c>
      <c r="D9094" t="s">
        <v>7</v>
      </c>
      <c r="E9094" t="s">
        <v>8</v>
      </c>
      <c r="F9094" t="s">
        <v>32</v>
      </c>
      <c r="G9094" t="s">
        <v>21</v>
      </c>
      <c r="H9094" s="1">
        <v>45191</v>
      </c>
      <c r="I9094" t="s">
        <v>33</v>
      </c>
      <c r="J9094">
        <v>25</v>
      </c>
      <c r="K9094">
        <v>10.3</v>
      </c>
      <c r="L9094">
        <v>841.79</v>
      </c>
      <c r="M9094">
        <v>94.63</v>
      </c>
      <c r="N9094" t="s">
        <v>47</v>
      </c>
      <c r="O9094">
        <v>3</v>
      </c>
      <c r="P9094" t="str" cm="1">
        <f t="array" ref="P9094">_xlfn.IFS(C9094&lt;25,"18-24", C9094&lt;=35,"25-35", C9094&lt;=50,"36-50",TRUE,"50+")</f>
        <v>25-35</v>
      </c>
      <c r="Q9094" t="str">
        <f t="shared" si="994"/>
        <v>new</v>
      </c>
      <c r="R9094" t="str">
        <f t="shared" si="995"/>
        <v>high value</v>
      </c>
      <c r="S9094" t="str">
        <f t="shared" si="996"/>
        <v>medium</v>
      </c>
      <c r="T9094" t="str">
        <f t="shared" si="997"/>
        <v>Sep</v>
      </c>
      <c r="U9094">
        <f t="shared" si="998"/>
        <v>2023</v>
      </c>
      <c r="V9094" t="str">
        <f t="shared" si="999"/>
        <v>10-15</v>
      </c>
      <c r="W9094" t="str">
        <f t="shared" si="1000"/>
        <v>Fast</v>
      </c>
    </row>
    <row r="9095" spans="1:23" x14ac:dyDescent="0.3">
      <c r="A9095">
        <v>609094</v>
      </c>
      <c r="B9095">
        <v>45815</v>
      </c>
      <c r="C9095">
        <v>52</v>
      </c>
      <c r="D9095" t="s">
        <v>4</v>
      </c>
      <c r="E9095" t="s">
        <v>8</v>
      </c>
      <c r="F9095" t="s">
        <v>30</v>
      </c>
      <c r="G9095" t="s">
        <v>31</v>
      </c>
      <c r="H9095" s="1">
        <v>45615</v>
      </c>
      <c r="I9095" t="s">
        <v>34</v>
      </c>
      <c r="J9095">
        <v>46</v>
      </c>
      <c r="K9095">
        <v>9.6</v>
      </c>
      <c r="L9095">
        <v>395.59</v>
      </c>
      <c r="M9095">
        <v>114.38</v>
      </c>
      <c r="N9095" t="s">
        <v>50</v>
      </c>
      <c r="O9095">
        <v>5</v>
      </c>
      <c r="P9095" t="str" cm="1">
        <f t="array" ref="P9095">_xlfn.IFS(C9095&lt;25,"18-24", C9095&lt;=35,"25-35", C9095&lt;=50,"36-50",TRUE,"50+")</f>
        <v>50+</v>
      </c>
      <c r="Q9095" t="str">
        <f t="shared" si="994"/>
        <v>new</v>
      </c>
      <c r="R9095" t="str">
        <f t="shared" si="995"/>
        <v>medium</v>
      </c>
      <c r="S9095" t="str">
        <f t="shared" si="996"/>
        <v>High</v>
      </c>
      <c r="T9095" t="str">
        <f t="shared" si="997"/>
        <v>Nov</v>
      </c>
      <c r="U9095">
        <f t="shared" si="998"/>
        <v>2024</v>
      </c>
      <c r="V9095" t="str">
        <f t="shared" si="999"/>
        <v>5-10</v>
      </c>
      <c r="W9095" t="str">
        <f t="shared" si="1000"/>
        <v>Slow</v>
      </c>
    </row>
    <row r="9096" spans="1:23" x14ac:dyDescent="0.3">
      <c r="A9096">
        <v>609095</v>
      </c>
      <c r="B9096">
        <v>60273</v>
      </c>
      <c r="C9096">
        <v>51</v>
      </c>
      <c r="D9096" t="s">
        <v>7</v>
      </c>
      <c r="E9096" t="s">
        <v>16</v>
      </c>
      <c r="F9096" t="s">
        <v>19</v>
      </c>
      <c r="G9096" t="s">
        <v>21</v>
      </c>
      <c r="H9096" s="1">
        <v>45554</v>
      </c>
      <c r="I9096" t="s">
        <v>33</v>
      </c>
      <c r="J9096">
        <v>30</v>
      </c>
      <c r="K9096">
        <v>13.5</v>
      </c>
      <c r="L9096">
        <v>1253.3499999999999</v>
      </c>
      <c r="M9096">
        <v>20.28</v>
      </c>
      <c r="N9096" t="s">
        <v>50</v>
      </c>
      <c r="O9096">
        <v>4</v>
      </c>
      <c r="P9096" t="str" cm="1">
        <f t="array" ref="P9096">_xlfn.IFS(C9096&lt;25,"18-24", C9096&lt;=35,"25-35", C9096&lt;=50,"36-50",TRUE,"50+")</f>
        <v>50+</v>
      </c>
      <c r="Q9096" t="str">
        <f t="shared" si="994"/>
        <v>new</v>
      </c>
      <c r="R9096" t="str">
        <f t="shared" si="995"/>
        <v>high value</v>
      </c>
      <c r="S9096" t="str">
        <f t="shared" si="996"/>
        <v>medium</v>
      </c>
      <c r="T9096" t="str">
        <f t="shared" si="997"/>
        <v>Sep</v>
      </c>
      <c r="U9096">
        <f t="shared" si="998"/>
        <v>2024</v>
      </c>
      <c r="V9096" t="str">
        <f t="shared" si="999"/>
        <v>10-15</v>
      </c>
      <c r="W9096" t="str">
        <f t="shared" si="1000"/>
        <v>Fast</v>
      </c>
    </row>
    <row r="9097" spans="1:23" x14ac:dyDescent="0.3">
      <c r="A9097">
        <v>609096</v>
      </c>
      <c r="B9097">
        <v>49324</v>
      </c>
      <c r="C9097">
        <v>50</v>
      </c>
      <c r="D9097" t="s">
        <v>4</v>
      </c>
      <c r="E9097" t="s">
        <v>15</v>
      </c>
      <c r="F9097" t="s">
        <v>18</v>
      </c>
      <c r="G9097" t="s">
        <v>25</v>
      </c>
      <c r="H9097" s="1">
        <v>44660</v>
      </c>
      <c r="I9097" t="s">
        <v>33</v>
      </c>
      <c r="J9097">
        <v>34</v>
      </c>
      <c r="K9097">
        <v>4.2</v>
      </c>
      <c r="L9097">
        <v>819.84</v>
      </c>
      <c r="M9097">
        <v>105.9</v>
      </c>
      <c r="N9097" t="s">
        <v>47</v>
      </c>
      <c r="O9097">
        <v>2</v>
      </c>
      <c r="P9097" t="str" cm="1">
        <f t="array" ref="P9097">_xlfn.IFS(C9097&lt;25,"18-24", C9097&lt;=35,"25-35", C9097&lt;=50,"36-50",TRUE,"50+")</f>
        <v>36-50</v>
      </c>
      <c r="Q9097" t="str">
        <f t="shared" si="994"/>
        <v>new</v>
      </c>
      <c r="R9097" t="str">
        <f t="shared" si="995"/>
        <v>high value</v>
      </c>
      <c r="S9097" t="str">
        <f t="shared" si="996"/>
        <v>Low</v>
      </c>
      <c r="T9097" t="str">
        <f t="shared" si="997"/>
        <v>Apr</v>
      </c>
      <c r="U9097">
        <f t="shared" si="998"/>
        <v>2022</v>
      </c>
      <c r="V9097" t="str">
        <f t="shared" si="999"/>
        <v>0-5</v>
      </c>
      <c r="W9097" t="str">
        <f t="shared" si="1000"/>
        <v>Medium</v>
      </c>
    </row>
    <row r="9098" spans="1:23" x14ac:dyDescent="0.3">
      <c r="A9098">
        <v>609097</v>
      </c>
      <c r="B9098">
        <v>22621</v>
      </c>
      <c r="C9098">
        <v>36</v>
      </c>
      <c r="D9098" t="s">
        <v>4</v>
      </c>
      <c r="E9098" t="s">
        <v>16</v>
      </c>
      <c r="F9098" t="s">
        <v>30</v>
      </c>
      <c r="G9098" t="s">
        <v>25</v>
      </c>
      <c r="H9098" s="1">
        <v>45490</v>
      </c>
      <c r="I9098" t="s">
        <v>34</v>
      </c>
      <c r="J9098">
        <v>20</v>
      </c>
      <c r="K9098">
        <v>2.2999999999999998</v>
      </c>
      <c r="L9098">
        <v>303.08999999999997</v>
      </c>
      <c r="M9098">
        <v>90.94</v>
      </c>
      <c r="N9098" t="s">
        <v>47</v>
      </c>
      <c r="O9098">
        <v>5</v>
      </c>
      <c r="P9098" t="str" cm="1">
        <f t="array" ref="P9098">_xlfn.IFS(C9098&lt;25,"18-24", C9098&lt;=35,"25-35", C9098&lt;=50,"36-50",TRUE,"50+")</f>
        <v>36-50</v>
      </c>
      <c r="Q9098" t="str">
        <f t="shared" si="994"/>
        <v>new</v>
      </c>
      <c r="R9098" t="str">
        <f t="shared" si="995"/>
        <v>medium</v>
      </c>
      <c r="S9098" t="str">
        <f t="shared" si="996"/>
        <v>High</v>
      </c>
      <c r="T9098" t="str">
        <f t="shared" si="997"/>
        <v>Jul</v>
      </c>
      <c r="U9098">
        <f t="shared" si="998"/>
        <v>2024</v>
      </c>
      <c r="V9098" t="str">
        <f t="shared" si="999"/>
        <v>0-5</v>
      </c>
      <c r="W9098" t="str">
        <f t="shared" si="1000"/>
        <v>Fast</v>
      </c>
    </row>
    <row r="9099" spans="1:23" x14ac:dyDescent="0.3">
      <c r="A9099">
        <v>609098</v>
      </c>
      <c r="B9099">
        <v>10027</v>
      </c>
      <c r="C9099">
        <v>20</v>
      </c>
      <c r="D9099" t="s">
        <v>7</v>
      </c>
      <c r="E9099" t="s">
        <v>11</v>
      </c>
      <c r="F9099" t="s">
        <v>24</v>
      </c>
      <c r="G9099" t="s">
        <v>31</v>
      </c>
      <c r="H9099" s="1">
        <v>45399</v>
      </c>
      <c r="I9099" t="s">
        <v>33</v>
      </c>
      <c r="J9099">
        <v>60</v>
      </c>
      <c r="K9099">
        <v>4.3</v>
      </c>
      <c r="L9099">
        <v>1092.8800000000001</v>
      </c>
      <c r="M9099">
        <v>102.46</v>
      </c>
      <c r="N9099" t="s">
        <v>48</v>
      </c>
      <c r="O9099">
        <v>1</v>
      </c>
      <c r="P9099" t="str" cm="1">
        <f t="array" ref="P9099">_xlfn.IFS(C9099&lt;25,"18-24", C9099&lt;=35,"25-35", C9099&lt;=50,"36-50",TRUE,"50+")</f>
        <v>18-24</v>
      </c>
      <c r="Q9099" t="str">
        <f t="shared" si="994"/>
        <v>repeat</v>
      </c>
      <c r="R9099" t="str">
        <f t="shared" si="995"/>
        <v>high value</v>
      </c>
      <c r="S9099" t="str">
        <f t="shared" si="996"/>
        <v>Low</v>
      </c>
      <c r="T9099" t="str">
        <f t="shared" si="997"/>
        <v>Apr</v>
      </c>
      <c r="U9099">
        <f t="shared" si="998"/>
        <v>2024</v>
      </c>
      <c r="V9099" t="str">
        <f t="shared" si="999"/>
        <v>0-5</v>
      </c>
      <c r="W9099" t="str">
        <f t="shared" si="1000"/>
        <v>Slow</v>
      </c>
    </row>
    <row r="9100" spans="1:23" x14ac:dyDescent="0.3">
      <c r="A9100">
        <v>609099</v>
      </c>
      <c r="B9100">
        <v>75630</v>
      </c>
      <c r="C9100">
        <v>54</v>
      </c>
      <c r="D9100" t="s">
        <v>4</v>
      </c>
      <c r="E9100" t="s">
        <v>15</v>
      </c>
      <c r="F9100" t="s">
        <v>22</v>
      </c>
      <c r="G9100" t="s">
        <v>23</v>
      </c>
      <c r="H9100" s="1">
        <v>45384</v>
      </c>
      <c r="I9100" t="s">
        <v>34</v>
      </c>
      <c r="J9100">
        <v>24</v>
      </c>
      <c r="K9100">
        <v>10.6</v>
      </c>
      <c r="L9100">
        <v>564.79</v>
      </c>
      <c r="M9100">
        <v>32.43</v>
      </c>
      <c r="N9100" t="s">
        <v>47</v>
      </c>
      <c r="O9100">
        <v>5</v>
      </c>
      <c r="P9100" t="str" cm="1">
        <f t="array" ref="P9100">_xlfn.IFS(C9100&lt;25,"18-24", C9100&lt;=35,"25-35", C9100&lt;=50,"36-50",TRUE,"50+")</f>
        <v>50+</v>
      </c>
      <c r="Q9100" t="str">
        <f t="shared" si="994"/>
        <v>new</v>
      </c>
      <c r="R9100" t="str">
        <f t="shared" si="995"/>
        <v>high value</v>
      </c>
      <c r="S9100" t="str">
        <f t="shared" si="996"/>
        <v>High</v>
      </c>
      <c r="T9100" t="str">
        <f t="shared" si="997"/>
        <v>Apr</v>
      </c>
      <c r="U9100">
        <f t="shared" si="998"/>
        <v>2024</v>
      </c>
      <c r="V9100" t="str">
        <f t="shared" si="999"/>
        <v>10-15</v>
      </c>
      <c r="W9100" t="str">
        <f t="shared" si="1000"/>
        <v>Fast</v>
      </c>
    </row>
    <row r="9101" spans="1:23" x14ac:dyDescent="0.3">
      <c r="A9101">
        <v>609100</v>
      </c>
      <c r="B9101">
        <v>47294</v>
      </c>
      <c r="C9101">
        <v>24</v>
      </c>
      <c r="D9101" t="s">
        <v>4</v>
      </c>
      <c r="E9101" t="s">
        <v>5</v>
      </c>
      <c r="F9101" t="s">
        <v>22</v>
      </c>
      <c r="G9101" t="s">
        <v>27</v>
      </c>
      <c r="H9101" s="1">
        <v>44766</v>
      </c>
      <c r="I9101" t="s">
        <v>33</v>
      </c>
      <c r="J9101">
        <v>65</v>
      </c>
      <c r="K9101">
        <v>12.8</v>
      </c>
      <c r="L9101">
        <v>1051.75</v>
      </c>
      <c r="M9101">
        <v>69.86</v>
      </c>
      <c r="N9101" t="s">
        <v>49</v>
      </c>
      <c r="O9101">
        <v>3</v>
      </c>
      <c r="P9101" t="str" cm="1">
        <f t="array" ref="P9101">_xlfn.IFS(C9101&lt;25,"18-24", C9101&lt;=35,"25-35", C9101&lt;=50,"36-50",TRUE,"50+")</f>
        <v>18-24</v>
      </c>
      <c r="Q9101" t="str">
        <f t="shared" si="994"/>
        <v>new</v>
      </c>
      <c r="R9101" t="str">
        <f t="shared" si="995"/>
        <v>high value</v>
      </c>
      <c r="S9101" t="str">
        <f t="shared" si="996"/>
        <v>medium</v>
      </c>
      <c r="T9101" t="str">
        <f t="shared" si="997"/>
        <v>Jul</v>
      </c>
      <c r="U9101">
        <f t="shared" si="998"/>
        <v>2022</v>
      </c>
      <c r="V9101" t="str">
        <f t="shared" si="999"/>
        <v>10-15</v>
      </c>
      <c r="W9101" t="str">
        <f t="shared" si="1000"/>
        <v>Slow</v>
      </c>
    </row>
    <row r="9102" spans="1:23" x14ac:dyDescent="0.3">
      <c r="A9102">
        <v>609101</v>
      </c>
      <c r="B9102">
        <v>81040</v>
      </c>
      <c r="C9102">
        <v>53</v>
      </c>
      <c r="D9102" t="s">
        <v>7</v>
      </c>
      <c r="E9102" t="s">
        <v>16</v>
      </c>
      <c r="F9102" t="s">
        <v>19</v>
      </c>
      <c r="G9102" t="s">
        <v>27</v>
      </c>
      <c r="H9102" s="1">
        <v>45258</v>
      </c>
      <c r="I9102" t="s">
        <v>34</v>
      </c>
      <c r="J9102">
        <v>52</v>
      </c>
      <c r="K9102">
        <v>12.6</v>
      </c>
      <c r="L9102">
        <v>1106.04</v>
      </c>
      <c r="M9102">
        <v>76.510000000000005</v>
      </c>
      <c r="N9102" t="s">
        <v>49</v>
      </c>
      <c r="O9102">
        <v>4</v>
      </c>
      <c r="P9102" t="str" cm="1">
        <f t="array" ref="P9102">_xlfn.IFS(C9102&lt;25,"18-24", C9102&lt;=35,"25-35", C9102&lt;=50,"36-50",TRUE,"50+")</f>
        <v>50+</v>
      </c>
      <c r="Q9102" t="str">
        <f t="shared" si="994"/>
        <v>new</v>
      </c>
      <c r="R9102" t="str">
        <f t="shared" si="995"/>
        <v>high value</v>
      </c>
      <c r="S9102" t="str">
        <f t="shared" si="996"/>
        <v>medium</v>
      </c>
      <c r="T9102" t="str">
        <f t="shared" si="997"/>
        <v>Nov</v>
      </c>
      <c r="U9102">
        <f t="shared" si="998"/>
        <v>2023</v>
      </c>
      <c r="V9102" t="str">
        <f t="shared" si="999"/>
        <v>10-15</v>
      </c>
      <c r="W9102" t="str">
        <f t="shared" si="1000"/>
        <v>Slow</v>
      </c>
    </row>
    <row r="9103" spans="1:23" x14ac:dyDescent="0.3">
      <c r="A9103">
        <v>609102</v>
      </c>
      <c r="B9103">
        <v>40116</v>
      </c>
      <c r="C9103">
        <v>21</v>
      </c>
      <c r="D9103" t="s">
        <v>4</v>
      </c>
      <c r="E9103" t="s">
        <v>11</v>
      </c>
      <c r="F9103" t="s">
        <v>24</v>
      </c>
      <c r="G9103" t="s">
        <v>25</v>
      </c>
      <c r="H9103" s="1">
        <v>45140</v>
      </c>
      <c r="I9103" t="s">
        <v>34</v>
      </c>
      <c r="J9103">
        <v>39</v>
      </c>
      <c r="K9103">
        <v>3.8</v>
      </c>
      <c r="L9103">
        <v>284.35000000000002</v>
      </c>
      <c r="M9103">
        <v>82.07</v>
      </c>
      <c r="N9103" t="s">
        <v>49</v>
      </c>
      <c r="O9103">
        <v>5</v>
      </c>
      <c r="P9103" t="str" cm="1">
        <f t="array" ref="P9103">_xlfn.IFS(C9103&lt;25,"18-24", C9103&lt;=35,"25-35", C9103&lt;=50,"36-50",TRUE,"50+")</f>
        <v>18-24</v>
      </c>
      <c r="Q9103" t="str">
        <f t="shared" si="994"/>
        <v>new</v>
      </c>
      <c r="R9103" t="str">
        <f t="shared" si="995"/>
        <v>medium</v>
      </c>
      <c r="S9103" t="str">
        <f t="shared" si="996"/>
        <v>High</v>
      </c>
      <c r="T9103" t="str">
        <f t="shared" si="997"/>
        <v>Aug</v>
      </c>
      <c r="U9103">
        <f t="shared" si="998"/>
        <v>2023</v>
      </c>
      <c r="V9103" t="str">
        <f t="shared" si="999"/>
        <v>0-5</v>
      </c>
      <c r="W9103" t="str">
        <f t="shared" si="1000"/>
        <v>Medium</v>
      </c>
    </row>
    <row r="9104" spans="1:23" x14ac:dyDescent="0.3">
      <c r="A9104">
        <v>609103</v>
      </c>
      <c r="B9104">
        <v>96074</v>
      </c>
      <c r="C9104">
        <v>46</v>
      </c>
      <c r="D9104" t="s">
        <v>7</v>
      </c>
      <c r="E9104" t="s">
        <v>8</v>
      </c>
      <c r="F9104" t="s">
        <v>18</v>
      </c>
      <c r="G9104" t="s">
        <v>25</v>
      </c>
      <c r="H9104" s="1">
        <v>45102</v>
      </c>
      <c r="I9104" t="s">
        <v>34</v>
      </c>
      <c r="J9104">
        <v>45</v>
      </c>
      <c r="K9104">
        <v>10.3</v>
      </c>
      <c r="L9104">
        <v>393.99</v>
      </c>
      <c r="M9104">
        <v>54.45</v>
      </c>
      <c r="N9104" t="s">
        <v>49</v>
      </c>
      <c r="O9104">
        <v>2</v>
      </c>
      <c r="P9104" t="str" cm="1">
        <f t="array" ref="P9104">_xlfn.IFS(C9104&lt;25,"18-24", C9104&lt;=35,"25-35", C9104&lt;=50,"36-50",TRUE,"50+")</f>
        <v>36-50</v>
      </c>
      <c r="Q9104" t="str">
        <f t="shared" si="994"/>
        <v>new</v>
      </c>
      <c r="R9104" t="str">
        <f t="shared" si="995"/>
        <v>medium</v>
      </c>
      <c r="S9104" t="str">
        <f t="shared" si="996"/>
        <v>Low</v>
      </c>
      <c r="T9104" t="str">
        <f t="shared" si="997"/>
        <v>Jun</v>
      </c>
      <c r="U9104">
        <f t="shared" si="998"/>
        <v>2023</v>
      </c>
      <c r="V9104" t="str">
        <f t="shared" si="999"/>
        <v>10-15</v>
      </c>
      <c r="W9104" t="str">
        <f t="shared" si="1000"/>
        <v>Medium</v>
      </c>
    </row>
    <row r="9105" spans="1:23" x14ac:dyDescent="0.3">
      <c r="A9105">
        <v>609104</v>
      </c>
      <c r="B9105">
        <v>41308</v>
      </c>
      <c r="C9105">
        <v>46</v>
      </c>
      <c r="D9105" t="s">
        <v>7</v>
      </c>
      <c r="E9105" t="s">
        <v>8</v>
      </c>
      <c r="F9105" t="s">
        <v>26</v>
      </c>
      <c r="G9105" t="s">
        <v>31</v>
      </c>
      <c r="H9105" s="1">
        <v>45227</v>
      </c>
      <c r="I9105" t="s">
        <v>33</v>
      </c>
      <c r="J9105">
        <v>30</v>
      </c>
      <c r="K9105">
        <v>13.3</v>
      </c>
      <c r="L9105">
        <v>973.23</v>
      </c>
      <c r="M9105">
        <v>20.2</v>
      </c>
      <c r="N9105" t="s">
        <v>50</v>
      </c>
      <c r="O9105">
        <v>5</v>
      </c>
      <c r="P9105" t="str" cm="1">
        <f t="array" ref="P9105">_xlfn.IFS(C9105&lt;25,"18-24", C9105&lt;=35,"25-35", C9105&lt;=50,"36-50",TRUE,"50+")</f>
        <v>36-50</v>
      </c>
      <c r="Q9105" t="str">
        <f t="shared" si="994"/>
        <v>new</v>
      </c>
      <c r="R9105" t="str">
        <f t="shared" si="995"/>
        <v>high value</v>
      </c>
      <c r="S9105" t="str">
        <f t="shared" si="996"/>
        <v>High</v>
      </c>
      <c r="T9105" t="str">
        <f t="shared" si="997"/>
        <v>Oct</v>
      </c>
      <c r="U9105">
        <f t="shared" si="998"/>
        <v>2023</v>
      </c>
      <c r="V9105" t="str">
        <f t="shared" si="999"/>
        <v>10-15</v>
      </c>
      <c r="W9105" t="str">
        <f t="shared" si="1000"/>
        <v>Fast</v>
      </c>
    </row>
    <row r="9106" spans="1:23" x14ac:dyDescent="0.3">
      <c r="A9106">
        <v>609105</v>
      </c>
      <c r="B9106">
        <v>22737</v>
      </c>
      <c r="C9106">
        <v>31</v>
      </c>
      <c r="D9106" t="s">
        <v>4</v>
      </c>
      <c r="E9106" t="s">
        <v>11</v>
      </c>
      <c r="F9106" t="s">
        <v>30</v>
      </c>
      <c r="G9106" t="s">
        <v>29</v>
      </c>
      <c r="H9106" s="1">
        <v>45154</v>
      </c>
      <c r="I9106" t="s">
        <v>33</v>
      </c>
      <c r="J9106">
        <v>27</v>
      </c>
      <c r="K9106">
        <v>10.7</v>
      </c>
      <c r="L9106">
        <v>275.3</v>
      </c>
      <c r="M9106">
        <v>47.33</v>
      </c>
      <c r="N9106" t="s">
        <v>49</v>
      </c>
      <c r="O9106">
        <v>4</v>
      </c>
      <c r="P9106" t="str" cm="1">
        <f t="array" ref="P9106">_xlfn.IFS(C9106&lt;25,"18-24", C9106&lt;=35,"25-35", C9106&lt;=50,"36-50",TRUE,"50+")</f>
        <v>25-35</v>
      </c>
      <c r="Q9106" t="str">
        <f t="shared" si="994"/>
        <v>new</v>
      </c>
      <c r="R9106" t="str">
        <f t="shared" si="995"/>
        <v>medium</v>
      </c>
      <c r="S9106" t="str">
        <f t="shared" si="996"/>
        <v>medium</v>
      </c>
      <c r="T9106" t="str">
        <f t="shared" si="997"/>
        <v>Aug</v>
      </c>
      <c r="U9106">
        <f t="shared" si="998"/>
        <v>2023</v>
      </c>
      <c r="V9106" t="str">
        <f t="shared" si="999"/>
        <v>10-15</v>
      </c>
      <c r="W9106" t="str">
        <f t="shared" si="1000"/>
        <v>Fast</v>
      </c>
    </row>
    <row r="9107" spans="1:23" x14ac:dyDescent="0.3">
      <c r="A9107">
        <v>609106</v>
      </c>
      <c r="B9107">
        <v>32623</v>
      </c>
      <c r="C9107">
        <v>37</v>
      </c>
      <c r="D9107" t="s">
        <v>4</v>
      </c>
      <c r="E9107" t="s">
        <v>16</v>
      </c>
      <c r="F9107" t="s">
        <v>28</v>
      </c>
      <c r="G9107" t="s">
        <v>27</v>
      </c>
      <c r="H9107" s="1">
        <v>44830</v>
      </c>
      <c r="I9107" t="s">
        <v>34</v>
      </c>
      <c r="J9107">
        <v>26</v>
      </c>
      <c r="K9107">
        <v>3</v>
      </c>
      <c r="L9107">
        <v>312.57</v>
      </c>
      <c r="M9107">
        <v>84.29</v>
      </c>
      <c r="N9107" t="s">
        <v>49</v>
      </c>
      <c r="O9107">
        <v>3</v>
      </c>
      <c r="P9107" t="str" cm="1">
        <f t="array" ref="P9107">_xlfn.IFS(C9107&lt;25,"18-24", C9107&lt;=35,"25-35", C9107&lt;=50,"36-50",TRUE,"50+")</f>
        <v>36-50</v>
      </c>
      <c r="Q9107" t="str">
        <f t="shared" si="994"/>
        <v>new</v>
      </c>
      <c r="R9107" t="str">
        <f t="shared" si="995"/>
        <v>medium</v>
      </c>
      <c r="S9107" t="str">
        <f t="shared" si="996"/>
        <v>medium</v>
      </c>
      <c r="T9107" t="str">
        <f t="shared" si="997"/>
        <v>Sep</v>
      </c>
      <c r="U9107">
        <f t="shared" si="998"/>
        <v>2022</v>
      </c>
      <c r="V9107" t="str">
        <f t="shared" si="999"/>
        <v>0-5</v>
      </c>
      <c r="W9107" t="str">
        <f t="shared" si="1000"/>
        <v>Fast</v>
      </c>
    </row>
    <row r="9108" spans="1:23" x14ac:dyDescent="0.3">
      <c r="A9108">
        <v>609107</v>
      </c>
      <c r="B9108">
        <v>82730</v>
      </c>
      <c r="C9108">
        <v>64</v>
      </c>
      <c r="D9108" t="s">
        <v>4</v>
      </c>
      <c r="E9108" t="s">
        <v>11</v>
      </c>
      <c r="F9108" t="s">
        <v>19</v>
      </c>
      <c r="G9108" t="s">
        <v>23</v>
      </c>
      <c r="H9108" s="1">
        <v>45442</v>
      </c>
      <c r="I9108" t="s">
        <v>33</v>
      </c>
      <c r="J9108">
        <v>25</v>
      </c>
      <c r="K9108">
        <v>5.3</v>
      </c>
      <c r="L9108">
        <v>1050.21</v>
      </c>
      <c r="M9108">
        <v>87.38</v>
      </c>
      <c r="N9108" t="s">
        <v>50</v>
      </c>
      <c r="O9108">
        <v>2</v>
      </c>
      <c r="P9108" t="str" cm="1">
        <f t="array" ref="P9108">_xlfn.IFS(C9108&lt;25,"18-24", C9108&lt;=35,"25-35", C9108&lt;=50,"36-50",TRUE,"50+")</f>
        <v>50+</v>
      </c>
      <c r="Q9108" t="str">
        <f t="shared" si="994"/>
        <v>new</v>
      </c>
      <c r="R9108" t="str">
        <f t="shared" si="995"/>
        <v>high value</v>
      </c>
      <c r="S9108" t="str">
        <f t="shared" si="996"/>
        <v>Low</v>
      </c>
      <c r="T9108" t="str">
        <f t="shared" si="997"/>
        <v>May</v>
      </c>
      <c r="U9108">
        <f t="shared" si="998"/>
        <v>2024</v>
      </c>
      <c r="V9108" t="str">
        <f t="shared" si="999"/>
        <v>5-10</v>
      </c>
      <c r="W9108" t="str">
        <f t="shared" si="1000"/>
        <v>Fast</v>
      </c>
    </row>
    <row r="9109" spans="1:23" x14ac:dyDescent="0.3">
      <c r="A9109">
        <v>609108</v>
      </c>
      <c r="B9109">
        <v>91028</v>
      </c>
      <c r="C9109">
        <v>29</v>
      </c>
      <c r="D9109" t="s">
        <v>7</v>
      </c>
      <c r="E9109" t="s">
        <v>8</v>
      </c>
      <c r="F9109" t="s">
        <v>32</v>
      </c>
      <c r="G9109" t="s">
        <v>31</v>
      </c>
      <c r="H9109" s="1">
        <v>45603</v>
      </c>
      <c r="I9109" t="s">
        <v>34</v>
      </c>
      <c r="J9109">
        <v>26</v>
      </c>
      <c r="K9109">
        <v>11.4</v>
      </c>
      <c r="L9109">
        <v>920.09</v>
      </c>
      <c r="M9109">
        <v>49.03</v>
      </c>
      <c r="N9109" t="s">
        <v>50</v>
      </c>
      <c r="O9109">
        <v>3</v>
      </c>
      <c r="P9109" t="str" cm="1">
        <f t="array" ref="P9109">_xlfn.IFS(C9109&lt;25,"18-24", C9109&lt;=35,"25-35", C9109&lt;=50,"36-50",TRUE,"50+")</f>
        <v>25-35</v>
      </c>
      <c r="Q9109" t="str">
        <f t="shared" si="994"/>
        <v>new</v>
      </c>
      <c r="R9109" t="str">
        <f t="shared" si="995"/>
        <v>high value</v>
      </c>
      <c r="S9109" t="str">
        <f t="shared" si="996"/>
        <v>medium</v>
      </c>
      <c r="T9109" t="str">
        <f t="shared" si="997"/>
        <v>Nov</v>
      </c>
      <c r="U9109">
        <f t="shared" si="998"/>
        <v>2024</v>
      </c>
      <c r="V9109" t="str">
        <f t="shared" si="999"/>
        <v>10-15</v>
      </c>
      <c r="W9109" t="str">
        <f t="shared" si="1000"/>
        <v>Fast</v>
      </c>
    </row>
    <row r="9110" spans="1:23" x14ac:dyDescent="0.3">
      <c r="A9110">
        <v>609109</v>
      </c>
      <c r="B9110">
        <v>77738</v>
      </c>
      <c r="C9110">
        <v>41</v>
      </c>
      <c r="D9110" t="s">
        <v>7</v>
      </c>
      <c r="E9110" t="s">
        <v>11</v>
      </c>
      <c r="F9110" t="s">
        <v>26</v>
      </c>
      <c r="G9110" t="s">
        <v>27</v>
      </c>
      <c r="H9110" s="1">
        <v>44698</v>
      </c>
      <c r="I9110" t="s">
        <v>33</v>
      </c>
      <c r="J9110">
        <v>38</v>
      </c>
      <c r="K9110">
        <v>7.4</v>
      </c>
      <c r="L9110">
        <v>438.95</v>
      </c>
      <c r="M9110">
        <v>112.32</v>
      </c>
      <c r="N9110" t="s">
        <v>50</v>
      </c>
      <c r="O9110">
        <v>1</v>
      </c>
      <c r="P9110" t="str" cm="1">
        <f t="array" ref="P9110">_xlfn.IFS(C9110&lt;25,"18-24", C9110&lt;=35,"25-35", C9110&lt;=50,"36-50",TRUE,"50+")</f>
        <v>36-50</v>
      </c>
      <c r="Q9110" t="str">
        <f t="shared" si="994"/>
        <v>new</v>
      </c>
      <c r="R9110" t="str">
        <f t="shared" si="995"/>
        <v>medium</v>
      </c>
      <c r="S9110" t="str">
        <f t="shared" si="996"/>
        <v>Low</v>
      </c>
      <c r="T9110" t="str">
        <f t="shared" si="997"/>
        <v>May</v>
      </c>
      <c r="U9110">
        <f t="shared" si="998"/>
        <v>2022</v>
      </c>
      <c r="V9110" t="str">
        <f t="shared" si="999"/>
        <v>5-10</v>
      </c>
      <c r="W9110" t="str">
        <f t="shared" si="1000"/>
        <v>Medium</v>
      </c>
    </row>
    <row r="9111" spans="1:23" x14ac:dyDescent="0.3">
      <c r="A9111">
        <v>609110</v>
      </c>
      <c r="B9111">
        <v>13441</v>
      </c>
      <c r="C9111">
        <v>28</v>
      </c>
      <c r="D9111" t="s">
        <v>7</v>
      </c>
      <c r="E9111" t="s">
        <v>5</v>
      </c>
      <c r="F9111" t="s">
        <v>19</v>
      </c>
      <c r="G9111" t="s">
        <v>23</v>
      </c>
      <c r="H9111" s="1">
        <v>45080</v>
      </c>
      <c r="I9111" t="s">
        <v>33</v>
      </c>
      <c r="J9111">
        <v>50</v>
      </c>
      <c r="K9111">
        <v>11.3</v>
      </c>
      <c r="L9111">
        <v>1281.31</v>
      </c>
      <c r="M9111">
        <v>84.65</v>
      </c>
      <c r="N9111" t="s">
        <v>47</v>
      </c>
      <c r="O9111">
        <v>1</v>
      </c>
      <c r="P9111" t="str" cm="1">
        <f t="array" ref="P9111">_xlfn.IFS(C9111&lt;25,"18-24", C9111&lt;=35,"25-35", C9111&lt;=50,"36-50",TRUE,"50+")</f>
        <v>25-35</v>
      </c>
      <c r="Q9111" t="str">
        <f t="shared" si="994"/>
        <v>new</v>
      </c>
      <c r="R9111" t="str">
        <f t="shared" si="995"/>
        <v>high value</v>
      </c>
      <c r="S9111" t="str">
        <f t="shared" si="996"/>
        <v>Low</v>
      </c>
      <c r="T9111" t="str">
        <f t="shared" si="997"/>
        <v>Jun</v>
      </c>
      <c r="U9111">
        <f t="shared" si="998"/>
        <v>2023</v>
      </c>
      <c r="V9111" t="str">
        <f t="shared" si="999"/>
        <v>10-15</v>
      </c>
      <c r="W9111" t="str">
        <f t="shared" si="1000"/>
        <v>Slow</v>
      </c>
    </row>
    <row r="9112" spans="1:23" x14ac:dyDescent="0.3">
      <c r="A9112">
        <v>609111</v>
      </c>
      <c r="B9112">
        <v>58570</v>
      </c>
      <c r="C9112">
        <v>33</v>
      </c>
      <c r="D9112" t="s">
        <v>4</v>
      </c>
      <c r="E9112" t="s">
        <v>15</v>
      </c>
      <c r="F9112" t="s">
        <v>24</v>
      </c>
      <c r="G9112" t="s">
        <v>23</v>
      </c>
      <c r="H9112" s="1">
        <v>45235</v>
      </c>
      <c r="I9112" t="s">
        <v>34</v>
      </c>
      <c r="J9112">
        <v>48</v>
      </c>
      <c r="K9112">
        <v>6.7</v>
      </c>
      <c r="L9112">
        <v>206.75</v>
      </c>
      <c r="M9112">
        <v>37.869999999999997</v>
      </c>
      <c r="N9112" t="s">
        <v>48</v>
      </c>
      <c r="O9112">
        <v>4</v>
      </c>
      <c r="P9112" t="str" cm="1">
        <f t="array" ref="P9112">_xlfn.IFS(C9112&lt;25,"18-24", C9112&lt;=35,"25-35", C9112&lt;=50,"36-50",TRUE,"50+")</f>
        <v>25-35</v>
      </c>
      <c r="Q9112" t="str">
        <f t="shared" si="994"/>
        <v>new</v>
      </c>
      <c r="R9112" t="str">
        <f t="shared" si="995"/>
        <v>low</v>
      </c>
      <c r="S9112" t="str">
        <f t="shared" si="996"/>
        <v>medium</v>
      </c>
      <c r="T9112" t="str">
        <f t="shared" si="997"/>
        <v>Nov</v>
      </c>
      <c r="U9112">
        <f t="shared" si="998"/>
        <v>2023</v>
      </c>
      <c r="V9112" t="str">
        <f t="shared" si="999"/>
        <v>5-10</v>
      </c>
      <c r="W9112" t="str">
        <f t="shared" si="1000"/>
        <v>Slow</v>
      </c>
    </row>
    <row r="9113" spans="1:23" x14ac:dyDescent="0.3">
      <c r="A9113">
        <v>609112</v>
      </c>
      <c r="B9113">
        <v>35479</v>
      </c>
      <c r="C9113">
        <v>40</v>
      </c>
      <c r="D9113" t="s">
        <v>4</v>
      </c>
      <c r="E9113" t="s">
        <v>8</v>
      </c>
      <c r="F9113" t="s">
        <v>32</v>
      </c>
      <c r="G9113" t="s">
        <v>27</v>
      </c>
      <c r="H9113" s="1">
        <v>45580</v>
      </c>
      <c r="I9113" t="s">
        <v>34</v>
      </c>
      <c r="J9113">
        <v>71</v>
      </c>
      <c r="K9113">
        <v>10.6</v>
      </c>
      <c r="L9113">
        <v>1027.52</v>
      </c>
      <c r="M9113">
        <v>83.19</v>
      </c>
      <c r="N9113" t="s">
        <v>49</v>
      </c>
      <c r="O9113">
        <v>2</v>
      </c>
      <c r="P9113" t="str" cm="1">
        <f t="array" ref="P9113">_xlfn.IFS(C9113&lt;25,"18-24", C9113&lt;=35,"25-35", C9113&lt;=50,"36-50",TRUE,"50+")</f>
        <v>36-50</v>
      </c>
      <c r="Q9113" t="str">
        <f t="shared" si="994"/>
        <v>new</v>
      </c>
      <c r="R9113" t="str">
        <f t="shared" si="995"/>
        <v>high value</v>
      </c>
      <c r="S9113" t="str">
        <f t="shared" si="996"/>
        <v>Low</v>
      </c>
      <c r="T9113" t="str">
        <f t="shared" si="997"/>
        <v>Oct</v>
      </c>
      <c r="U9113">
        <f t="shared" si="998"/>
        <v>2024</v>
      </c>
      <c r="V9113" t="str">
        <f t="shared" si="999"/>
        <v>10-15</v>
      </c>
      <c r="W9113" t="str">
        <f t="shared" si="1000"/>
        <v>Slow</v>
      </c>
    </row>
    <row r="9114" spans="1:23" x14ac:dyDescent="0.3">
      <c r="A9114">
        <v>609113</v>
      </c>
      <c r="B9114">
        <v>27743</v>
      </c>
      <c r="C9114">
        <v>64</v>
      </c>
      <c r="D9114" t="s">
        <v>7</v>
      </c>
      <c r="E9114" t="s">
        <v>15</v>
      </c>
      <c r="F9114" t="s">
        <v>30</v>
      </c>
      <c r="G9114" t="s">
        <v>25</v>
      </c>
      <c r="H9114" s="1">
        <v>44583</v>
      </c>
      <c r="I9114" t="s">
        <v>34</v>
      </c>
      <c r="J9114">
        <v>51</v>
      </c>
      <c r="K9114">
        <v>9.1</v>
      </c>
      <c r="L9114">
        <v>481.78</v>
      </c>
      <c r="M9114">
        <v>112.5</v>
      </c>
      <c r="N9114" t="s">
        <v>50</v>
      </c>
      <c r="O9114">
        <v>3</v>
      </c>
      <c r="P9114" t="str" cm="1">
        <f t="array" ref="P9114">_xlfn.IFS(C9114&lt;25,"18-24", C9114&lt;=35,"25-35", C9114&lt;=50,"36-50",TRUE,"50+")</f>
        <v>50+</v>
      </c>
      <c r="Q9114" t="str">
        <f t="shared" si="994"/>
        <v>new</v>
      </c>
      <c r="R9114" t="str">
        <f t="shared" si="995"/>
        <v>medium</v>
      </c>
      <c r="S9114" t="str">
        <f t="shared" si="996"/>
        <v>medium</v>
      </c>
      <c r="T9114" t="str">
        <f t="shared" si="997"/>
        <v>Jan</v>
      </c>
      <c r="U9114">
        <f t="shared" si="998"/>
        <v>2022</v>
      </c>
      <c r="V9114" t="str">
        <f t="shared" si="999"/>
        <v>5-10</v>
      </c>
      <c r="W9114" t="str">
        <f t="shared" si="1000"/>
        <v>Slow</v>
      </c>
    </row>
    <row r="9115" spans="1:23" x14ac:dyDescent="0.3">
      <c r="A9115">
        <v>609114</v>
      </c>
      <c r="B9115">
        <v>95019</v>
      </c>
      <c r="C9115">
        <v>44</v>
      </c>
      <c r="D9115" t="s">
        <v>4</v>
      </c>
      <c r="E9115" t="s">
        <v>5</v>
      </c>
      <c r="F9115" t="s">
        <v>22</v>
      </c>
      <c r="G9115" t="s">
        <v>29</v>
      </c>
      <c r="H9115" s="1">
        <v>45092</v>
      </c>
      <c r="I9115" t="s">
        <v>34</v>
      </c>
      <c r="J9115">
        <v>47</v>
      </c>
      <c r="K9115">
        <v>8.1</v>
      </c>
      <c r="L9115">
        <v>923</v>
      </c>
      <c r="M9115">
        <v>61.72</v>
      </c>
      <c r="N9115" t="s">
        <v>47</v>
      </c>
      <c r="O9115">
        <v>3</v>
      </c>
      <c r="P9115" t="str" cm="1">
        <f t="array" ref="P9115">_xlfn.IFS(C9115&lt;25,"18-24", C9115&lt;=35,"25-35", C9115&lt;=50,"36-50",TRUE,"50+")</f>
        <v>36-50</v>
      </c>
      <c r="Q9115" t="str">
        <f t="shared" si="994"/>
        <v>new</v>
      </c>
      <c r="R9115" t="str">
        <f t="shared" si="995"/>
        <v>high value</v>
      </c>
      <c r="S9115" t="str">
        <f t="shared" si="996"/>
        <v>medium</v>
      </c>
      <c r="T9115" t="str">
        <f t="shared" si="997"/>
        <v>Jun</v>
      </c>
      <c r="U9115">
        <f t="shared" si="998"/>
        <v>2023</v>
      </c>
      <c r="V9115" t="str">
        <f t="shared" si="999"/>
        <v>5-10</v>
      </c>
      <c r="W9115" t="str">
        <f t="shared" si="1000"/>
        <v>Slow</v>
      </c>
    </row>
    <row r="9116" spans="1:23" x14ac:dyDescent="0.3">
      <c r="A9116">
        <v>609115</v>
      </c>
      <c r="B9116">
        <v>21123</v>
      </c>
      <c r="C9116">
        <v>58</v>
      </c>
      <c r="D9116" t="s">
        <v>4</v>
      </c>
      <c r="E9116" t="s">
        <v>5</v>
      </c>
      <c r="F9116" t="s">
        <v>22</v>
      </c>
      <c r="G9116" t="s">
        <v>23</v>
      </c>
      <c r="H9116" s="1">
        <v>44835</v>
      </c>
      <c r="I9116" t="s">
        <v>34</v>
      </c>
      <c r="J9116">
        <v>61</v>
      </c>
      <c r="K9116">
        <v>11.5</v>
      </c>
      <c r="L9116">
        <v>1209.46</v>
      </c>
      <c r="M9116">
        <v>94.99</v>
      </c>
      <c r="N9116" t="s">
        <v>49</v>
      </c>
      <c r="O9116">
        <v>3</v>
      </c>
      <c r="P9116" t="str" cm="1">
        <f t="array" ref="P9116">_xlfn.IFS(C9116&lt;25,"18-24", C9116&lt;=35,"25-35", C9116&lt;=50,"36-50",TRUE,"50+")</f>
        <v>50+</v>
      </c>
      <c r="Q9116" t="str">
        <f t="shared" si="994"/>
        <v>new</v>
      </c>
      <c r="R9116" t="str">
        <f t="shared" si="995"/>
        <v>high value</v>
      </c>
      <c r="S9116" t="str">
        <f t="shared" si="996"/>
        <v>medium</v>
      </c>
      <c r="T9116" t="str">
        <f t="shared" si="997"/>
        <v>Oct</v>
      </c>
      <c r="U9116">
        <f t="shared" si="998"/>
        <v>2022</v>
      </c>
      <c r="V9116" t="str">
        <f t="shared" si="999"/>
        <v>10-15</v>
      </c>
      <c r="W9116" t="str">
        <f t="shared" si="1000"/>
        <v>Slow</v>
      </c>
    </row>
    <row r="9117" spans="1:23" x14ac:dyDescent="0.3">
      <c r="A9117">
        <v>609116</v>
      </c>
      <c r="B9117">
        <v>91715</v>
      </c>
      <c r="C9117">
        <v>58</v>
      </c>
      <c r="D9117" t="s">
        <v>4</v>
      </c>
      <c r="E9117" t="s">
        <v>5</v>
      </c>
      <c r="F9117" t="s">
        <v>26</v>
      </c>
      <c r="G9117" t="s">
        <v>21</v>
      </c>
      <c r="H9117" s="1">
        <v>45119</v>
      </c>
      <c r="I9117" t="s">
        <v>34</v>
      </c>
      <c r="J9117">
        <v>45</v>
      </c>
      <c r="K9117">
        <v>14.7</v>
      </c>
      <c r="L9117">
        <v>294.68</v>
      </c>
      <c r="M9117">
        <v>62.24</v>
      </c>
      <c r="N9117" t="s">
        <v>49</v>
      </c>
      <c r="O9117">
        <v>5</v>
      </c>
      <c r="P9117" t="str" cm="1">
        <f t="array" ref="P9117">_xlfn.IFS(C9117&lt;25,"18-24", C9117&lt;=35,"25-35", C9117&lt;=50,"36-50",TRUE,"50+")</f>
        <v>50+</v>
      </c>
      <c r="Q9117" t="str">
        <f t="shared" si="994"/>
        <v>new</v>
      </c>
      <c r="R9117" t="str">
        <f t="shared" si="995"/>
        <v>medium</v>
      </c>
      <c r="S9117" t="str">
        <f t="shared" si="996"/>
        <v>High</v>
      </c>
      <c r="T9117" t="str">
        <f t="shared" si="997"/>
        <v>Jul</v>
      </c>
      <c r="U9117">
        <f t="shared" si="998"/>
        <v>2023</v>
      </c>
      <c r="V9117" t="str">
        <f t="shared" si="999"/>
        <v>10-15</v>
      </c>
      <c r="W9117" t="str">
        <f t="shared" si="1000"/>
        <v>Medium</v>
      </c>
    </row>
    <row r="9118" spans="1:23" x14ac:dyDescent="0.3">
      <c r="A9118">
        <v>609117</v>
      </c>
      <c r="B9118">
        <v>11621</v>
      </c>
      <c r="C9118">
        <v>25</v>
      </c>
      <c r="D9118" t="s">
        <v>7</v>
      </c>
      <c r="E9118" t="s">
        <v>11</v>
      </c>
      <c r="F9118" t="s">
        <v>24</v>
      </c>
      <c r="G9118" t="s">
        <v>31</v>
      </c>
      <c r="H9118" s="1">
        <v>44857</v>
      </c>
      <c r="I9118" t="s">
        <v>34</v>
      </c>
      <c r="J9118">
        <v>87</v>
      </c>
      <c r="K9118">
        <v>1.7</v>
      </c>
      <c r="L9118">
        <v>359.81</v>
      </c>
      <c r="M9118">
        <v>90.57</v>
      </c>
      <c r="N9118" t="s">
        <v>47</v>
      </c>
      <c r="O9118">
        <v>1</v>
      </c>
      <c r="P9118" t="str" cm="1">
        <f t="array" ref="P9118">_xlfn.IFS(C9118&lt;25,"18-24", C9118&lt;=35,"25-35", C9118&lt;=50,"36-50",TRUE,"50+")</f>
        <v>25-35</v>
      </c>
      <c r="Q9118" t="str">
        <f t="shared" si="994"/>
        <v>new</v>
      </c>
      <c r="R9118" t="str">
        <f t="shared" si="995"/>
        <v>medium</v>
      </c>
      <c r="S9118" t="str">
        <f t="shared" si="996"/>
        <v>Low</v>
      </c>
      <c r="T9118" t="str">
        <f t="shared" si="997"/>
        <v>Oct</v>
      </c>
      <c r="U9118">
        <f t="shared" si="998"/>
        <v>2022</v>
      </c>
      <c r="V9118" t="str">
        <f t="shared" si="999"/>
        <v>0-5</v>
      </c>
      <c r="W9118" t="str">
        <f t="shared" si="1000"/>
        <v>Slow</v>
      </c>
    </row>
    <row r="9119" spans="1:23" x14ac:dyDescent="0.3">
      <c r="A9119">
        <v>609118</v>
      </c>
      <c r="B9119">
        <v>55994</v>
      </c>
      <c r="C9119">
        <v>49</v>
      </c>
      <c r="D9119" t="s">
        <v>7</v>
      </c>
      <c r="E9119" t="s">
        <v>16</v>
      </c>
      <c r="F9119" t="s">
        <v>24</v>
      </c>
      <c r="G9119" t="s">
        <v>29</v>
      </c>
      <c r="H9119" s="1">
        <v>44894</v>
      </c>
      <c r="I9119" t="s">
        <v>34</v>
      </c>
      <c r="J9119">
        <v>64</v>
      </c>
      <c r="K9119">
        <v>11.9</v>
      </c>
      <c r="L9119">
        <v>430</v>
      </c>
      <c r="M9119">
        <v>94.69</v>
      </c>
      <c r="N9119" t="s">
        <v>48</v>
      </c>
      <c r="O9119">
        <v>1</v>
      </c>
      <c r="P9119" t="str" cm="1">
        <f t="array" ref="P9119">_xlfn.IFS(C9119&lt;25,"18-24", C9119&lt;=35,"25-35", C9119&lt;=50,"36-50",TRUE,"50+")</f>
        <v>36-50</v>
      </c>
      <c r="Q9119" t="str">
        <f t="shared" si="994"/>
        <v>new</v>
      </c>
      <c r="R9119" t="str">
        <f t="shared" si="995"/>
        <v>medium</v>
      </c>
      <c r="S9119" t="str">
        <f t="shared" si="996"/>
        <v>Low</v>
      </c>
      <c r="T9119" t="str">
        <f t="shared" si="997"/>
        <v>Nov</v>
      </c>
      <c r="U9119">
        <f t="shared" si="998"/>
        <v>2022</v>
      </c>
      <c r="V9119" t="str">
        <f t="shared" si="999"/>
        <v>10-15</v>
      </c>
      <c r="W9119" t="str">
        <f t="shared" si="1000"/>
        <v>Slow</v>
      </c>
    </row>
    <row r="9120" spans="1:23" x14ac:dyDescent="0.3">
      <c r="A9120">
        <v>609119</v>
      </c>
      <c r="B9120">
        <v>48553</v>
      </c>
      <c r="C9120">
        <v>57</v>
      </c>
      <c r="D9120" t="s">
        <v>4</v>
      </c>
      <c r="E9120" t="s">
        <v>11</v>
      </c>
      <c r="F9120" t="s">
        <v>24</v>
      </c>
      <c r="G9120" t="s">
        <v>25</v>
      </c>
      <c r="H9120" s="1">
        <v>44931</v>
      </c>
      <c r="I9120" t="s">
        <v>34</v>
      </c>
      <c r="J9120">
        <v>39</v>
      </c>
      <c r="K9120">
        <v>13.3</v>
      </c>
      <c r="L9120">
        <v>683.32</v>
      </c>
      <c r="M9120">
        <v>36.61</v>
      </c>
      <c r="N9120" t="s">
        <v>47</v>
      </c>
      <c r="O9120">
        <v>3</v>
      </c>
      <c r="P9120" t="str" cm="1">
        <f t="array" ref="P9120">_xlfn.IFS(C9120&lt;25,"18-24", C9120&lt;=35,"25-35", C9120&lt;=50,"36-50",TRUE,"50+")</f>
        <v>50+</v>
      </c>
      <c r="Q9120" t="str">
        <f t="shared" si="994"/>
        <v>new</v>
      </c>
      <c r="R9120" t="str">
        <f t="shared" si="995"/>
        <v>high value</v>
      </c>
      <c r="S9120" t="str">
        <f t="shared" si="996"/>
        <v>medium</v>
      </c>
      <c r="T9120" t="str">
        <f t="shared" si="997"/>
        <v>Jan</v>
      </c>
      <c r="U9120">
        <f t="shared" si="998"/>
        <v>2023</v>
      </c>
      <c r="V9120" t="str">
        <f t="shared" si="999"/>
        <v>10-15</v>
      </c>
      <c r="W9120" t="str">
        <f t="shared" si="1000"/>
        <v>Medium</v>
      </c>
    </row>
    <row r="9121" spans="1:23" x14ac:dyDescent="0.3">
      <c r="A9121">
        <v>609120</v>
      </c>
      <c r="B9121">
        <v>90556</v>
      </c>
      <c r="C9121">
        <v>34</v>
      </c>
      <c r="D9121" t="s">
        <v>4</v>
      </c>
      <c r="E9121" t="s">
        <v>16</v>
      </c>
      <c r="F9121" t="s">
        <v>30</v>
      </c>
      <c r="G9121" t="s">
        <v>25</v>
      </c>
      <c r="H9121" s="1">
        <v>44921</v>
      </c>
      <c r="I9121" t="s">
        <v>33</v>
      </c>
      <c r="J9121">
        <v>51</v>
      </c>
      <c r="K9121">
        <v>1.8</v>
      </c>
      <c r="L9121">
        <v>627.82000000000005</v>
      </c>
      <c r="M9121">
        <v>38.950000000000003</v>
      </c>
      <c r="N9121" t="s">
        <v>50</v>
      </c>
      <c r="O9121">
        <v>1</v>
      </c>
      <c r="P9121" t="str" cm="1">
        <f t="array" ref="P9121">_xlfn.IFS(C9121&lt;25,"18-24", C9121&lt;=35,"25-35", C9121&lt;=50,"36-50",TRUE,"50+")</f>
        <v>25-35</v>
      </c>
      <c r="Q9121" t="str">
        <f t="shared" si="994"/>
        <v>new</v>
      </c>
      <c r="R9121" t="str">
        <f t="shared" si="995"/>
        <v>high value</v>
      </c>
      <c r="S9121" t="str">
        <f t="shared" si="996"/>
        <v>Low</v>
      </c>
      <c r="T9121" t="str">
        <f t="shared" si="997"/>
        <v>Dec</v>
      </c>
      <c r="U9121">
        <f t="shared" si="998"/>
        <v>2022</v>
      </c>
      <c r="V9121" t="str">
        <f t="shared" si="999"/>
        <v>0-5</v>
      </c>
      <c r="W9121" t="str">
        <f t="shared" si="1000"/>
        <v>Slow</v>
      </c>
    </row>
    <row r="9122" spans="1:23" x14ac:dyDescent="0.3">
      <c r="A9122">
        <v>609121</v>
      </c>
      <c r="B9122">
        <v>36497</v>
      </c>
      <c r="C9122">
        <v>21</v>
      </c>
      <c r="D9122" t="s">
        <v>4</v>
      </c>
      <c r="E9122" t="s">
        <v>8</v>
      </c>
      <c r="F9122" t="s">
        <v>18</v>
      </c>
      <c r="G9122" t="s">
        <v>29</v>
      </c>
      <c r="H9122" s="1">
        <v>45016</v>
      </c>
      <c r="I9122" t="s">
        <v>33</v>
      </c>
      <c r="J9122">
        <v>89</v>
      </c>
      <c r="K9122">
        <v>10.199999999999999</v>
      </c>
      <c r="L9122">
        <v>1386.33</v>
      </c>
      <c r="M9122">
        <v>109.21</v>
      </c>
      <c r="N9122" t="s">
        <v>48</v>
      </c>
      <c r="O9122">
        <v>2</v>
      </c>
      <c r="P9122" t="str" cm="1">
        <f t="array" ref="P9122">_xlfn.IFS(C9122&lt;25,"18-24", C9122&lt;=35,"25-35", C9122&lt;=50,"36-50",TRUE,"50+")</f>
        <v>18-24</v>
      </c>
      <c r="Q9122" t="str">
        <f t="shared" si="994"/>
        <v>new</v>
      </c>
      <c r="R9122" t="str">
        <f t="shared" si="995"/>
        <v>high value</v>
      </c>
      <c r="S9122" t="str">
        <f t="shared" si="996"/>
        <v>Low</v>
      </c>
      <c r="T9122" t="str">
        <f t="shared" si="997"/>
        <v>Mar</v>
      </c>
      <c r="U9122">
        <f t="shared" si="998"/>
        <v>2023</v>
      </c>
      <c r="V9122" t="str">
        <f t="shared" si="999"/>
        <v>10-15</v>
      </c>
      <c r="W9122" t="str">
        <f t="shared" si="1000"/>
        <v>Slow</v>
      </c>
    </row>
    <row r="9123" spans="1:23" x14ac:dyDescent="0.3">
      <c r="A9123">
        <v>609122</v>
      </c>
      <c r="B9123">
        <v>41138</v>
      </c>
      <c r="C9123">
        <v>60</v>
      </c>
      <c r="D9123" t="s">
        <v>7</v>
      </c>
      <c r="E9123" t="s">
        <v>13</v>
      </c>
      <c r="F9123" t="s">
        <v>22</v>
      </c>
      <c r="G9123" t="s">
        <v>23</v>
      </c>
      <c r="H9123" s="1">
        <v>44778</v>
      </c>
      <c r="I9123" t="s">
        <v>33</v>
      </c>
      <c r="J9123">
        <v>80</v>
      </c>
      <c r="K9123">
        <v>12.3</v>
      </c>
      <c r="L9123">
        <v>1192.3499999999999</v>
      </c>
      <c r="M9123">
        <v>107</v>
      </c>
      <c r="N9123" t="s">
        <v>47</v>
      </c>
      <c r="O9123">
        <v>3</v>
      </c>
      <c r="P9123" t="str" cm="1">
        <f t="array" ref="P9123">_xlfn.IFS(C9123&lt;25,"18-24", C9123&lt;=35,"25-35", C9123&lt;=50,"36-50",TRUE,"50+")</f>
        <v>50+</v>
      </c>
      <c r="Q9123" t="str">
        <f t="shared" si="994"/>
        <v>new</v>
      </c>
      <c r="R9123" t="str">
        <f t="shared" si="995"/>
        <v>high value</v>
      </c>
      <c r="S9123" t="str">
        <f t="shared" si="996"/>
        <v>medium</v>
      </c>
      <c r="T9123" t="str">
        <f t="shared" si="997"/>
        <v>Aug</v>
      </c>
      <c r="U9123">
        <f t="shared" si="998"/>
        <v>2022</v>
      </c>
      <c r="V9123" t="str">
        <f t="shared" si="999"/>
        <v>10-15</v>
      </c>
      <c r="W9123" t="str">
        <f t="shared" si="1000"/>
        <v>Slow</v>
      </c>
    </row>
    <row r="9124" spans="1:23" x14ac:dyDescent="0.3">
      <c r="A9124">
        <v>609123</v>
      </c>
      <c r="B9124">
        <v>94641</v>
      </c>
      <c r="C9124">
        <v>26</v>
      </c>
      <c r="D9124" t="s">
        <v>7</v>
      </c>
      <c r="E9124" t="s">
        <v>5</v>
      </c>
      <c r="F9124" t="s">
        <v>30</v>
      </c>
      <c r="G9124" t="s">
        <v>29</v>
      </c>
      <c r="H9124" s="1">
        <v>45117</v>
      </c>
      <c r="I9124" t="s">
        <v>33</v>
      </c>
      <c r="J9124">
        <v>31</v>
      </c>
      <c r="K9124">
        <v>10.4</v>
      </c>
      <c r="L9124">
        <v>158.71</v>
      </c>
      <c r="M9124">
        <v>25.15</v>
      </c>
      <c r="N9124" t="s">
        <v>48</v>
      </c>
      <c r="O9124">
        <v>1</v>
      </c>
      <c r="P9124" t="str" cm="1">
        <f t="array" ref="P9124">_xlfn.IFS(C9124&lt;25,"18-24", C9124&lt;=35,"25-35", C9124&lt;=50,"36-50",TRUE,"50+")</f>
        <v>25-35</v>
      </c>
      <c r="Q9124" t="str">
        <f t="shared" si="994"/>
        <v>new</v>
      </c>
      <c r="R9124" t="str">
        <f t="shared" si="995"/>
        <v>low</v>
      </c>
      <c r="S9124" t="str">
        <f t="shared" si="996"/>
        <v>Low</v>
      </c>
      <c r="T9124" t="str">
        <f t="shared" si="997"/>
        <v>Jul</v>
      </c>
      <c r="U9124">
        <f t="shared" si="998"/>
        <v>2023</v>
      </c>
      <c r="V9124" t="str">
        <f t="shared" si="999"/>
        <v>10-15</v>
      </c>
      <c r="W9124" t="str">
        <f t="shared" si="1000"/>
        <v>Medium</v>
      </c>
    </row>
    <row r="9125" spans="1:23" x14ac:dyDescent="0.3">
      <c r="A9125">
        <v>609124</v>
      </c>
      <c r="B9125">
        <v>27005</v>
      </c>
      <c r="C9125">
        <v>22</v>
      </c>
      <c r="D9125" t="s">
        <v>4</v>
      </c>
      <c r="E9125" t="s">
        <v>13</v>
      </c>
      <c r="F9125" t="s">
        <v>26</v>
      </c>
      <c r="G9125" t="s">
        <v>25</v>
      </c>
      <c r="H9125" s="1">
        <v>44823</v>
      </c>
      <c r="I9125" t="s">
        <v>33</v>
      </c>
      <c r="J9125">
        <v>84</v>
      </c>
      <c r="K9125">
        <v>8.4</v>
      </c>
      <c r="L9125">
        <v>1413.16</v>
      </c>
      <c r="M9125">
        <v>51.28</v>
      </c>
      <c r="N9125" t="s">
        <v>48</v>
      </c>
      <c r="O9125">
        <v>2</v>
      </c>
      <c r="P9125" t="str" cm="1">
        <f t="array" ref="P9125">_xlfn.IFS(C9125&lt;25,"18-24", C9125&lt;=35,"25-35", C9125&lt;=50,"36-50",TRUE,"50+")</f>
        <v>18-24</v>
      </c>
      <c r="Q9125" t="str">
        <f t="shared" si="994"/>
        <v>new</v>
      </c>
      <c r="R9125" t="str">
        <f t="shared" si="995"/>
        <v>high value</v>
      </c>
      <c r="S9125" t="str">
        <f t="shared" si="996"/>
        <v>Low</v>
      </c>
      <c r="T9125" t="str">
        <f t="shared" si="997"/>
        <v>Sep</v>
      </c>
      <c r="U9125">
        <f t="shared" si="998"/>
        <v>2022</v>
      </c>
      <c r="V9125" t="str">
        <f t="shared" si="999"/>
        <v>5-10</v>
      </c>
      <c r="W9125" t="str">
        <f t="shared" si="1000"/>
        <v>Slow</v>
      </c>
    </row>
    <row r="9126" spans="1:23" x14ac:dyDescent="0.3">
      <c r="A9126">
        <v>609125</v>
      </c>
      <c r="B9126">
        <v>72440</v>
      </c>
      <c r="C9126">
        <v>64</v>
      </c>
      <c r="D9126" t="s">
        <v>4</v>
      </c>
      <c r="E9126" t="s">
        <v>13</v>
      </c>
      <c r="F9126" t="s">
        <v>18</v>
      </c>
      <c r="G9126" t="s">
        <v>27</v>
      </c>
      <c r="H9126" s="1">
        <v>45152</v>
      </c>
      <c r="I9126" t="s">
        <v>33</v>
      </c>
      <c r="J9126">
        <v>25</v>
      </c>
      <c r="K9126">
        <v>1.7</v>
      </c>
      <c r="L9126">
        <v>823.96</v>
      </c>
      <c r="M9126">
        <v>51.25</v>
      </c>
      <c r="N9126" t="s">
        <v>49</v>
      </c>
      <c r="O9126">
        <v>3</v>
      </c>
      <c r="P9126" t="str" cm="1">
        <f t="array" ref="P9126">_xlfn.IFS(C9126&lt;25,"18-24", C9126&lt;=35,"25-35", C9126&lt;=50,"36-50",TRUE,"50+")</f>
        <v>50+</v>
      </c>
      <c r="Q9126" t="str">
        <f t="shared" si="994"/>
        <v>new</v>
      </c>
      <c r="R9126" t="str">
        <f t="shared" si="995"/>
        <v>high value</v>
      </c>
      <c r="S9126" t="str">
        <f t="shared" si="996"/>
        <v>medium</v>
      </c>
      <c r="T9126" t="str">
        <f t="shared" si="997"/>
        <v>Aug</v>
      </c>
      <c r="U9126">
        <f t="shared" si="998"/>
        <v>2023</v>
      </c>
      <c r="V9126" t="str">
        <f t="shared" si="999"/>
        <v>0-5</v>
      </c>
      <c r="W9126" t="str">
        <f t="shared" si="1000"/>
        <v>Fast</v>
      </c>
    </row>
    <row r="9127" spans="1:23" x14ac:dyDescent="0.3">
      <c r="A9127">
        <v>609126</v>
      </c>
      <c r="B9127">
        <v>91698</v>
      </c>
      <c r="C9127">
        <v>31</v>
      </c>
      <c r="D9127" t="s">
        <v>4</v>
      </c>
      <c r="E9127" t="s">
        <v>15</v>
      </c>
      <c r="F9127" t="s">
        <v>32</v>
      </c>
      <c r="G9127" t="s">
        <v>31</v>
      </c>
      <c r="H9127" s="1">
        <v>45442</v>
      </c>
      <c r="I9127" t="s">
        <v>34</v>
      </c>
      <c r="J9127">
        <v>53</v>
      </c>
      <c r="K9127">
        <v>3.8</v>
      </c>
      <c r="L9127">
        <v>1439.14</v>
      </c>
      <c r="M9127">
        <v>94.43</v>
      </c>
      <c r="N9127" t="s">
        <v>49</v>
      </c>
      <c r="O9127">
        <v>3</v>
      </c>
      <c r="P9127" t="str" cm="1">
        <f t="array" ref="P9127">_xlfn.IFS(C9127&lt;25,"18-24", C9127&lt;=35,"25-35", C9127&lt;=50,"36-50",TRUE,"50+")</f>
        <v>25-35</v>
      </c>
      <c r="Q9127" t="str">
        <f t="shared" si="994"/>
        <v>repeat</v>
      </c>
      <c r="R9127" t="str">
        <f t="shared" si="995"/>
        <v>high value</v>
      </c>
      <c r="S9127" t="str">
        <f t="shared" si="996"/>
        <v>medium</v>
      </c>
      <c r="T9127" t="str">
        <f t="shared" si="997"/>
        <v>May</v>
      </c>
      <c r="U9127">
        <f t="shared" si="998"/>
        <v>2024</v>
      </c>
      <c r="V9127" t="str">
        <f t="shared" si="999"/>
        <v>0-5</v>
      </c>
      <c r="W9127" t="str">
        <f t="shared" si="1000"/>
        <v>Slow</v>
      </c>
    </row>
    <row r="9128" spans="1:23" x14ac:dyDescent="0.3">
      <c r="A9128">
        <v>609127</v>
      </c>
      <c r="B9128">
        <v>51598</v>
      </c>
      <c r="C9128">
        <v>39</v>
      </c>
      <c r="D9128" t="s">
        <v>4</v>
      </c>
      <c r="E9128" t="s">
        <v>13</v>
      </c>
      <c r="F9128" t="s">
        <v>32</v>
      </c>
      <c r="G9128" t="s">
        <v>27</v>
      </c>
      <c r="H9128" s="1">
        <v>44726</v>
      </c>
      <c r="I9128" t="s">
        <v>34</v>
      </c>
      <c r="J9128">
        <v>77</v>
      </c>
      <c r="K9128">
        <v>7.7</v>
      </c>
      <c r="L9128">
        <v>1122.6099999999999</v>
      </c>
      <c r="M9128">
        <v>87.26</v>
      </c>
      <c r="N9128" t="s">
        <v>47</v>
      </c>
      <c r="O9128">
        <v>5</v>
      </c>
      <c r="P9128" t="str" cm="1">
        <f t="array" ref="P9128">_xlfn.IFS(C9128&lt;25,"18-24", C9128&lt;=35,"25-35", C9128&lt;=50,"36-50",TRUE,"50+")</f>
        <v>36-50</v>
      </c>
      <c r="Q9128" t="str">
        <f t="shared" si="994"/>
        <v>new</v>
      </c>
      <c r="R9128" t="str">
        <f t="shared" si="995"/>
        <v>high value</v>
      </c>
      <c r="S9128" t="str">
        <f t="shared" si="996"/>
        <v>High</v>
      </c>
      <c r="T9128" t="str">
        <f t="shared" si="997"/>
        <v>Jun</v>
      </c>
      <c r="U9128">
        <f t="shared" si="998"/>
        <v>2022</v>
      </c>
      <c r="V9128" t="str">
        <f t="shared" si="999"/>
        <v>5-10</v>
      </c>
      <c r="W9128" t="str">
        <f t="shared" si="1000"/>
        <v>Slow</v>
      </c>
    </row>
    <row r="9129" spans="1:23" x14ac:dyDescent="0.3">
      <c r="A9129">
        <v>609128</v>
      </c>
      <c r="B9129">
        <v>66630</v>
      </c>
      <c r="C9129">
        <v>44</v>
      </c>
      <c r="D9129" t="s">
        <v>7</v>
      </c>
      <c r="E9129" t="s">
        <v>15</v>
      </c>
      <c r="F9129" t="s">
        <v>30</v>
      </c>
      <c r="G9129" t="s">
        <v>29</v>
      </c>
      <c r="H9129" s="1">
        <v>44667</v>
      </c>
      <c r="I9129" t="s">
        <v>34</v>
      </c>
      <c r="J9129">
        <v>86</v>
      </c>
      <c r="K9129">
        <v>3.1</v>
      </c>
      <c r="L9129">
        <v>934.43</v>
      </c>
      <c r="M9129">
        <v>74.44</v>
      </c>
      <c r="N9129" t="s">
        <v>50</v>
      </c>
      <c r="O9129">
        <v>3</v>
      </c>
      <c r="P9129" t="str" cm="1">
        <f t="array" ref="P9129">_xlfn.IFS(C9129&lt;25,"18-24", C9129&lt;=35,"25-35", C9129&lt;=50,"36-50",TRUE,"50+")</f>
        <v>36-50</v>
      </c>
      <c r="Q9129" t="str">
        <f t="shared" si="994"/>
        <v>new</v>
      </c>
      <c r="R9129" t="str">
        <f t="shared" si="995"/>
        <v>high value</v>
      </c>
      <c r="S9129" t="str">
        <f t="shared" si="996"/>
        <v>medium</v>
      </c>
      <c r="T9129" t="str">
        <f t="shared" si="997"/>
        <v>Apr</v>
      </c>
      <c r="U9129">
        <f t="shared" si="998"/>
        <v>2022</v>
      </c>
      <c r="V9129" t="str">
        <f t="shared" si="999"/>
        <v>0-5</v>
      </c>
      <c r="W9129" t="str">
        <f t="shared" si="1000"/>
        <v>Slow</v>
      </c>
    </row>
    <row r="9130" spans="1:23" x14ac:dyDescent="0.3">
      <c r="A9130">
        <v>609129</v>
      </c>
      <c r="B9130">
        <v>60646</v>
      </c>
      <c r="C9130">
        <v>61</v>
      </c>
      <c r="D9130" t="s">
        <v>4</v>
      </c>
      <c r="E9130" t="s">
        <v>16</v>
      </c>
      <c r="F9130" t="s">
        <v>18</v>
      </c>
      <c r="G9130" t="s">
        <v>29</v>
      </c>
      <c r="H9130" s="1">
        <v>45089</v>
      </c>
      <c r="I9130" t="s">
        <v>34</v>
      </c>
      <c r="J9130">
        <v>44</v>
      </c>
      <c r="K9130">
        <v>2.6</v>
      </c>
      <c r="L9130">
        <v>1170.08</v>
      </c>
      <c r="M9130">
        <v>65.31</v>
      </c>
      <c r="N9130" t="s">
        <v>49</v>
      </c>
      <c r="O9130">
        <v>2</v>
      </c>
      <c r="P9130" t="str" cm="1">
        <f t="array" ref="P9130">_xlfn.IFS(C9130&lt;25,"18-24", C9130&lt;=35,"25-35", C9130&lt;=50,"36-50",TRUE,"50+")</f>
        <v>50+</v>
      </c>
      <c r="Q9130" t="str">
        <f t="shared" si="994"/>
        <v>new</v>
      </c>
      <c r="R9130" t="str">
        <f t="shared" si="995"/>
        <v>high value</v>
      </c>
      <c r="S9130" t="str">
        <f t="shared" si="996"/>
        <v>Low</v>
      </c>
      <c r="T9130" t="str">
        <f t="shared" si="997"/>
        <v>Jun</v>
      </c>
      <c r="U9130">
        <f t="shared" si="998"/>
        <v>2023</v>
      </c>
      <c r="V9130" t="str">
        <f t="shared" si="999"/>
        <v>0-5</v>
      </c>
      <c r="W9130" t="str">
        <f t="shared" si="1000"/>
        <v>Medium</v>
      </c>
    </row>
    <row r="9131" spans="1:23" x14ac:dyDescent="0.3">
      <c r="A9131">
        <v>609130</v>
      </c>
      <c r="B9131">
        <v>54254</v>
      </c>
      <c r="C9131">
        <v>24</v>
      </c>
      <c r="D9131" t="s">
        <v>7</v>
      </c>
      <c r="E9131" t="s">
        <v>11</v>
      </c>
      <c r="F9131" t="s">
        <v>24</v>
      </c>
      <c r="G9131" t="s">
        <v>21</v>
      </c>
      <c r="H9131" s="1">
        <v>45074</v>
      </c>
      <c r="I9131" t="s">
        <v>34</v>
      </c>
      <c r="J9131">
        <v>83</v>
      </c>
      <c r="K9131">
        <v>13.6</v>
      </c>
      <c r="L9131">
        <v>165.3</v>
      </c>
      <c r="M9131">
        <v>49.55</v>
      </c>
      <c r="N9131" t="s">
        <v>49</v>
      </c>
      <c r="O9131">
        <v>1</v>
      </c>
      <c r="P9131" t="str" cm="1">
        <f t="array" ref="P9131">_xlfn.IFS(C9131&lt;25,"18-24", C9131&lt;=35,"25-35", C9131&lt;=50,"36-50",TRUE,"50+")</f>
        <v>18-24</v>
      </c>
      <c r="Q9131" t="str">
        <f t="shared" si="994"/>
        <v>new</v>
      </c>
      <c r="R9131" t="str">
        <f t="shared" si="995"/>
        <v>low</v>
      </c>
      <c r="S9131" t="str">
        <f t="shared" si="996"/>
        <v>Low</v>
      </c>
      <c r="T9131" t="str">
        <f t="shared" si="997"/>
        <v>May</v>
      </c>
      <c r="U9131">
        <f t="shared" si="998"/>
        <v>2023</v>
      </c>
      <c r="V9131" t="str">
        <f t="shared" si="999"/>
        <v>10-15</v>
      </c>
      <c r="W9131" t="str">
        <f t="shared" si="1000"/>
        <v>Slow</v>
      </c>
    </row>
    <row r="9132" spans="1:23" x14ac:dyDescent="0.3">
      <c r="A9132">
        <v>609131</v>
      </c>
      <c r="B9132">
        <v>84835</v>
      </c>
      <c r="C9132">
        <v>49</v>
      </c>
      <c r="D9132" t="s">
        <v>7</v>
      </c>
      <c r="E9132" t="s">
        <v>8</v>
      </c>
      <c r="F9132" t="s">
        <v>28</v>
      </c>
      <c r="G9132" t="s">
        <v>29</v>
      </c>
      <c r="H9132" s="1">
        <v>45047</v>
      </c>
      <c r="I9132" t="s">
        <v>33</v>
      </c>
      <c r="J9132">
        <v>38</v>
      </c>
      <c r="K9132">
        <v>4.3</v>
      </c>
      <c r="L9132">
        <v>1322.32</v>
      </c>
      <c r="M9132">
        <v>76.28</v>
      </c>
      <c r="N9132" t="s">
        <v>49</v>
      </c>
      <c r="O9132">
        <v>1</v>
      </c>
      <c r="P9132" t="str" cm="1">
        <f t="array" ref="P9132">_xlfn.IFS(C9132&lt;25,"18-24", C9132&lt;=35,"25-35", C9132&lt;=50,"36-50",TRUE,"50+")</f>
        <v>36-50</v>
      </c>
      <c r="Q9132" t="str">
        <f t="shared" si="994"/>
        <v>new</v>
      </c>
      <c r="R9132" t="str">
        <f t="shared" si="995"/>
        <v>high value</v>
      </c>
      <c r="S9132" t="str">
        <f t="shared" si="996"/>
        <v>Low</v>
      </c>
      <c r="T9132" t="str">
        <f t="shared" si="997"/>
        <v>May</v>
      </c>
      <c r="U9132">
        <f t="shared" si="998"/>
        <v>2023</v>
      </c>
      <c r="V9132" t="str">
        <f t="shared" si="999"/>
        <v>0-5</v>
      </c>
      <c r="W9132" t="str">
        <f t="shared" si="1000"/>
        <v>Medium</v>
      </c>
    </row>
    <row r="9133" spans="1:23" x14ac:dyDescent="0.3">
      <c r="A9133">
        <v>609132</v>
      </c>
      <c r="B9133">
        <v>88939</v>
      </c>
      <c r="C9133">
        <v>19</v>
      </c>
      <c r="D9133" t="s">
        <v>4</v>
      </c>
      <c r="E9133" t="s">
        <v>5</v>
      </c>
      <c r="F9133" t="s">
        <v>19</v>
      </c>
      <c r="G9133" t="s">
        <v>27</v>
      </c>
      <c r="H9133" s="1">
        <v>45015</v>
      </c>
      <c r="I9133" t="s">
        <v>33</v>
      </c>
      <c r="J9133">
        <v>25</v>
      </c>
      <c r="K9133">
        <v>7.7</v>
      </c>
      <c r="L9133">
        <v>846.39</v>
      </c>
      <c r="M9133">
        <v>78.88</v>
      </c>
      <c r="N9133" t="s">
        <v>49</v>
      </c>
      <c r="O9133">
        <v>1</v>
      </c>
      <c r="P9133" t="str" cm="1">
        <f t="array" ref="P9133">_xlfn.IFS(C9133&lt;25,"18-24", C9133&lt;=35,"25-35", C9133&lt;=50,"36-50",TRUE,"50+")</f>
        <v>18-24</v>
      </c>
      <c r="Q9133" t="str">
        <f t="shared" si="994"/>
        <v>new</v>
      </c>
      <c r="R9133" t="str">
        <f t="shared" si="995"/>
        <v>high value</v>
      </c>
      <c r="S9133" t="str">
        <f t="shared" si="996"/>
        <v>Low</v>
      </c>
      <c r="T9133" t="str">
        <f t="shared" si="997"/>
        <v>Mar</v>
      </c>
      <c r="U9133">
        <f t="shared" si="998"/>
        <v>2023</v>
      </c>
      <c r="V9133" t="str">
        <f t="shared" si="999"/>
        <v>5-10</v>
      </c>
      <c r="W9133" t="str">
        <f t="shared" si="1000"/>
        <v>Fast</v>
      </c>
    </row>
    <row r="9134" spans="1:23" x14ac:dyDescent="0.3">
      <c r="A9134">
        <v>609133</v>
      </c>
      <c r="B9134">
        <v>40798</v>
      </c>
      <c r="C9134">
        <v>41</v>
      </c>
      <c r="D9134" t="s">
        <v>7</v>
      </c>
      <c r="E9134" t="s">
        <v>13</v>
      </c>
      <c r="F9134" t="s">
        <v>26</v>
      </c>
      <c r="G9134" t="s">
        <v>23</v>
      </c>
      <c r="H9134" s="1">
        <v>44571</v>
      </c>
      <c r="I9134" t="s">
        <v>34</v>
      </c>
      <c r="J9134">
        <v>80</v>
      </c>
      <c r="K9134">
        <v>12.2</v>
      </c>
      <c r="L9134">
        <v>1377.32</v>
      </c>
      <c r="M9134">
        <v>88.38</v>
      </c>
      <c r="N9134" t="s">
        <v>48</v>
      </c>
      <c r="O9134">
        <v>1</v>
      </c>
      <c r="P9134" t="str" cm="1">
        <f t="array" ref="P9134">_xlfn.IFS(C9134&lt;25,"18-24", C9134&lt;=35,"25-35", C9134&lt;=50,"36-50",TRUE,"50+")</f>
        <v>36-50</v>
      </c>
      <c r="Q9134" t="str">
        <f t="shared" si="994"/>
        <v>repeat</v>
      </c>
      <c r="R9134" t="str">
        <f t="shared" si="995"/>
        <v>high value</v>
      </c>
      <c r="S9134" t="str">
        <f t="shared" si="996"/>
        <v>Low</v>
      </c>
      <c r="T9134" t="str">
        <f t="shared" si="997"/>
        <v>Jan</v>
      </c>
      <c r="U9134">
        <f t="shared" si="998"/>
        <v>2022</v>
      </c>
      <c r="V9134" t="str">
        <f t="shared" si="999"/>
        <v>10-15</v>
      </c>
      <c r="W9134" t="str">
        <f t="shared" si="1000"/>
        <v>Slow</v>
      </c>
    </row>
    <row r="9135" spans="1:23" x14ac:dyDescent="0.3">
      <c r="A9135">
        <v>609134</v>
      </c>
      <c r="B9135">
        <v>66612</v>
      </c>
      <c r="C9135">
        <v>50</v>
      </c>
      <c r="D9135" t="s">
        <v>4</v>
      </c>
      <c r="E9135" t="s">
        <v>11</v>
      </c>
      <c r="F9135" t="s">
        <v>24</v>
      </c>
      <c r="G9135" t="s">
        <v>21</v>
      </c>
      <c r="H9135" s="1">
        <v>44604</v>
      </c>
      <c r="I9135" t="s">
        <v>34</v>
      </c>
      <c r="J9135">
        <v>79</v>
      </c>
      <c r="K9135">
        <v>4.3</v>
      </c>
      <c r="L9135">
        <v>1330.23</v>
      </c>
      <c r="M9135">
        <v>62.83</v>
      </c>
      <c r="N9135" t="s">
        <v>48</v>
      </c>
      <c r="O9135">
        <v>2</v>
      </c>
      <c r="P9135" t="str" cm="1">
        <f t="array" ref="P9135">_xlfn.IFS(C9135&lt;25,"18-24", C9135&lt;=35,"25-35", C9135&lt;=50,"36-50",TRUE,"50+")</f>
        <v>36-50</v>
      </c>
      <c r="Q9135" t="str">
        <f t="shared" si="994"/>
        <v>repeat</v>
      </c>
      <c r="R9135" t="str">
        <f t="shared" si="995"/>
        <v>high value</v>
      </c>
      <c r="S9135" t="str">
        <f t="shared" si="996"/>
        <v>Low</v>
      </c>
      <c r="T9135" t="str">
        <f t="shared" si="997"/>
        <v>Feb</v>
      </c>
      <c r="U9135">
        <f t="shared" si="998"/>
        <v>2022</v>
      </c>
      <c r="V9135" t="str">
        <f t="shared" si="999"/>
        <v>0-5</v>
      </c>
      <c r="W9135" t="str">
        <f t="shared" si="1000"/>
        <v>Slow</v>
      </c>
    </row>
    <row r="9136" spans="1:23" x14ac:dyDescent="0.3">
      <c r="A9136">
        <v>609135</v>
      </c>
      <c r="B9136">
        <v>19618</v>
      </c>
      <c r="C9136">
        <v>42</v>
      </c>
      <c r="D9136" t="s">
        <v>4</v>
      </c>
      <c r="E9136" t="s">
        <v>16</v>
      </c>
      <c r="F9136" t="s">
        <v>19</v>
      </c>
      <c r="G9136" t="s">
        <v>25</v>
      </c>
      <c r="H9136" s="1">
        <v>44735</v>
      </c>
      <c r="I9136" t="s">
        <v>34</v>
      </c>
      <c r="J9136">
        <v>50</v>
      </c>
      <c r="K9136">
        <v>12.3</v>
      </c>
      <c r="L9136">
        <v>907.62</v>
      </c>
      <c r="M9136">
        <v>117.7</v>
      </c>
      <c r="N9136" t="s">
        <v>48</v>
      </c>
      <c r="O9136">
        <v>2</v>
      </c>
      <c r="P9136" t="str" cm="1">
        <f t="array" ref="P9136">_xlfn.IFS(C9136&lt;25,"18-24", C9136&lt;=35,"25-35", C9136&lt;=50,"36-50",TRUE,"50+")</f>
        <v>36-50</v>
      </c>
      <c r="Q9136" t="str">
        <f t="shared" si="994"/>
        <v>new</v>
      </c>
      <c r="R9136" t="str">
        <f t="shared" si="995"/>
        <v>high value</v>
      </c>
      <c r="S9136" t="str">
        <f t="shared" si="996"/>
        <v>Low</v>
      </c>
      <c r="T9136" t="str">
        <f t="shared" si="997"/>
        <v>Jun</v>
      </c>
      <c r="U9136">
        <f t="shared" si="998"/>
        <v>2022</v>
      </c>
      <c r="V9136" t="str">
        <f t="shared" si="999"/>
        <v>10-15</v>
      </c>
      <c r="W9136" t="str">
        <f t="shared" si="1000"/>
        <v>Slow</v>
      </c>
    </row>
    <row r="9137" spans="1:23" x14ac:dyDescent="0.3">
      <c r="A9137">
        <v>609136</v>
      </c>
      <c r="B9137">
        <v>92023</v>
      </c>
      <c r="C9137">
        <v>32</v>
      </c>
      <c r="D9137" t="s">
        <v>7</v>
      </c>
      <c r="E9137" t="s">
        <v>11</v>
      </c>
      <c r="F9137" t="s">
        <v>22</v>
      </c>
      <c r="G9137" t="s">
        <v>25</v>
      </c>
      <c r="H9137" s="1">
        <v>45389</v>
      </c>
      <c r="I9137" t="s">
        <v>34</v>
      </c>
      <c r="J9137">
        <v>29</v>
      </c>
      <c r="K9137">
        <v>12.5</v>
      </c>
      <c r="L9137">
        <v>1075.21</v>
      </c>
      <c r="M9137">
        <v>105.21</v>
      </c>
      <c r="N9137" t="s">
        <v>47</v>
      </c>
      <c r="O9137">
        <v>1</v>
      </c>
      <c r="P9137" t="str" cm="1">
        <f t="array" ref="P9137">_xlfn.IFS(C9137&lt;25,"18-24", C9137&lt;=35,"25-35", C9137&lt;=50,"36-50",TRUE,"50+")</f>
        <v>25-35</v>
      </c>
      <c r="Q9137" t="str">
        <f t="shared" si="994"/>
        <v>new</v>
      </c>
      <c r="R9137" t="str">
        <f t="shared" si="995"/>
        <v>high value</v>
      </c>
      <c r="S9137" t="str">
        <f t="shared" si="996"/>
        <v>Low</v>
      </c>
      <c r="T9137" t="str">
        <f t="shared" si="997"/>
        <v>Apr</v>
      </c>
      <c r="U9137">
        <f t="shared" si="998"/>
        <v>2024</v>
      </c>
      <c r="V9137" t="str">
        <f t="shared" si="999"/>
        <v>10-15</v>
      </c>
      <c r="W9137" t="str">
        <f t="shared" si="1000"/>
        <v>Fast</v>
      </c>
    </row>
    <row r="9138" spans="1:23" x14ac:dyDescent="0.3">
      <c r="A9138">
        <v>609137</v>
      </c>
      <c r="B9138">
        <v>55300</v>
      </c>
      <c r="C9138">
        <v>49</v>
      </c>
      <c r="D9138" t="s">
        <v>4</v>
      </c>
      <c r="E9138" t="s">
        <v>13</v>
      </c>
      <c r="F9138" t="s">
        <v>18</v>
      </c>
      <c r="G9138" t="s">
        <v>27</v>
      </c>
      <c r="H9138" s="1">
        <v>45317</v>
      </c>
      <c r="I9138" t="s">
        <v>33</v>
      </c>
      <c r="J9138">
        <v>45</v>
      </c>
      <c r="K9138">
        <v>10</v>
      </c>
      <c r="L9138">
        <v>899.45</v>
      </c>
      <c r="M9138">
        <v>70.180000000000007</v>
      </c>
      <c r="N9138" t="s">
        <v>47</v>
      </c>
      <c r="O9138">
        <v>4</v>
      </c>
      <c r="P9138" t="str" cm="1">
        <f t="array" ref="P9138">_xlfn.IFS(C9138&lt;25,"18-24", C9138&lt;=35,"25-35", C9138&lt;=50,"36-50",TRUE,"50+")</f>
        <v>36-50</v>
      </c>
      <c r="Q9138" t="str">
        <f t="shared" si="994"/>
        <v>new</v>
      </c>
      <c r="R9138" t="str">
        <f t="shared" si="995"/>
        <v>high value</v>
      </c>
      <c r="S9138" t="str">
        <f t="shared" si="996"/>
        <v>medium</v>
      </c>
      <c r="T9138" t="str">
        <f t="shared" si="997"/>
        <v>Jan</v>
      </c>
      <c r="U9138">
        <f t="shared" si="998"/>
        <v>2024</v>
      </c>
      <c r="V9138" t="str">
        <f t="shared" si="999"/>
        <v>5-10</v>
      </c>
      <c r="W9138" t="str">
        <f t="shared" si="1000"/>
        <v>Medium</v>
      </c>
    </row>
    <row r="9139" spans="1:23" x14ac:dyDescent="0.3">
      <c r="A9139">
        <v>609138</v>
      </c>
      <c r="B9139">
        <v>21169</v>
      </c>
      <c r="C9139">
        <v>23</v>
      </c>
      <c r="D9139" t="s">
        <v>4</v>
      </c>
      <c r="E9139" t="s">
        <v>13</v>
      </c>
      <c r="F9139" t="s">
        <v>30</v>
      </c>
      <c r="G9139" t="s">
        <v>31</v>
      </c>
      <c r="H9139" s="1">
        <v>45103</v>
      </c>
      <c r="I9139" t="s">
        <v>34</v>
      </c>
      <c r="J9139">
        <v>32</v>
      </c>
      <c r="K9139">
        <v>11.6</v>
      </c>
      <c r="L9139">
        <v>401.62</v>
      </c>
      <c r="M9139">
        <v>108.86</v>
      </c>
      <c r="N9139" t="s">
        <v>48</v>
      </c>
      <c r="O9139">
        <v>5</v>
      </c>
      <c r="P9139" t="str" cm="1">
        <f t="array" ref="P9139">_xlfn.IFS(C9139&lt;25,"18-24", C9139&lt;=35,"25-35", C9139&lt;=50,"36-50",TRUE,"50+")</f>
        <v>18-24</v>
      </c>
      <c r="Q9139" t="str">
        <f t="shared" si="994"/>
        <v>new</v>
      </c>
      <c r="R9139" t="str">
        <f t="shared" si="995"/>
        <v>medium</v>
      </c>
      <c r="S9139" t="str">
        <f t="shared" si="996"/>
        <v>High</v>
      </c>
      <c r="T9139" t="str">
        <f t="shared" si="997"/>
        <v>Jun</v>
      </c>
      <c r="U9139">
        <f t="shared" si="998"/>
        <v>2023</v>
      </c>
      <c r="V9139" t="str">
        <f t="shared" si="999"/>
        <v>10-15</v>
      </c>
      <c r="W9139" t="str">
        <f t="shared" si="1000"/>
        <v>Medium</v>
      </c>
    </row>
    <row r="9140" spans="1:23" x14ac:dyDescent="0.3">
      <c r="A9140">
        <v>609139</v>
      </c>
      <c r="B9140">
        <v>32175</v>
      </c>
      <c r="C9140">
        <v>39</v>
      </c>
      <c r="D9140" t="s">
        <v>4</v>
      </c>
      <c r="E9140" t="s">
        <v>15</v>
      </c>
      <c r="F9140" t="s">
        <v>24</v>
      </c>
      <c r="G9140" t="s">
        <v>23</v>
      </c>
      <c r="H9140" s="1">
        <v>44636</v>
      </c>
      <c r="I9140" t="s">
        <v>34</v>
      </c>
      <c r="J9140">
        <v>40</v>
      </c>
      <c r="K9140">
        <v>10.1</v>
      </c>
      <c r="L9140">
        <v>290.95999999999998</v>
      </c>
      <c r="M9140">
        <v>55.88</v>
      </c>
      <c r="N9140" t="s">
        <v>47</v>
      </c>
      <c r="O9140">
        <v>3</v>
      </c>
      <c r="P9140" t="str" cm="1">
        <f t="array" ref="P9140">_xlfn.IFS(C9140&lt;25,"18-24", C9140&lt;=35,"25-35", C9140&lt;=50,"36-50",TRUE,"50+")</f>
        <v>36-50</v>
      </c>
      <c r="Q9140" t="str">
        <f t="shared" si="994"/>
        <v>new</v>
      </c>
      <c r="R9140" t="str">
        <f t="shared" si="995"/>
        <v>medium</v>
      </c>
      <c r="S9140" t="str">
        <f t="shared" si="996"/>
        <v>medium</v>
      </c>
      <c r="T9140" t="str">
        <f t="shared" si="997"/>
        <v>Mar</v>
      </c>
      <c r="U9140">
        <f t="shared" si="998"/>
        <v>2022</v>
      </c>
      <c r="V9140" t="str">
        <f t="shared" si="999"/>
        <v>10-15</v>
      </c>
      <c r="W9140" t="str">
        <f t="shared" si="1000"/>
        <v>Medium</v>
      </c>
    </row>
    <row r="9141" spans="1:23" x14ac:dyDescent="0.3">
      <c r="A9141">
        <v>609140</v>
      </c>
      <c r="B9141">
        <v>91330</v>
      </c>
      <c r="C9141">
        <v>32</v>
      </c>
      <c r="D9141" t="s">
        <v>7</v>
      </c>
      <c r="E9141" t="s">
        <v>13</v>
      </c>
      <c r="F9141" t="s">
        <v>18</v>
      </c>
      <c r="G9141" t="s">
        <v>23</v>
      </c>
      <c r="H9141" s="1">
        <v>45539</v>
      </c>
      <c r="I9141" t="s">
        <v>33</v>
      </c>
      <c r="J9141">
        <v>79</v>
      </c>
      <c r="K9141">
        <v>2.7</v>
      </c>
      <c r="L9141">
        <v>762.63</v>
      </c>
      <c r="M9141">
        <v>20.11</v>
      </c>
      <c r="N9141" t="s">
        <v>47</v>
      </c>
      <c r="O9141">
        <v>5</v>
      </c>
      <c r="P9141" t="str" cm="1">
        <f t="array" ref="P9141">_xlfn.IFS(C9141&lt;25,"18-24", C9141&lt;=35,"25-35", C9141&lt;=50,"36-50",TRUE,"50+")</f>
        <v>25-35</v>
      </c>
      <c r="Q9141" t="str">
        <f t="shared" si="994"/>
        <v>new</v>
      </c>
      <c r="R9141" t="str">
        <f t="shared" si="995"/>
        <v>high value</v>
      </c>
      <c r="S9141" t="str">
        <f t="shared" si="996"/>
        <v>High</v>
      </c>
      <c r="T9141" t="str">
        <f t="shared" si="997"/>
        <v>Sep</v>
      </c>
      <c r="U9141">
        <f t="shared" si="998"/>
        <v>2024</v>
      </c>
      <c r="V9141" t="str">
        <f t="shared" si="999"/>
        <v>0-5</v>
      </c>
      <c r="W9141" t="str">
        <f t="shared" si="1000"/>
        <v>Slow</v>
      </c>
    </row>
    <row r="9142" spans="1:23" x14ac:dyDescent="0.3">
      <c r="A9142">
        <v>609141</v>
      </c>
      <c r="B9142">
        <v>65710</v>
      </c>
      <c r="C9142">
        <v>52</v>
      </c>
      <c r="D9142" t="s">
        <v>4</v>
      </c>
      <c r="E9142" t="s">
        <v>15</v>
      </c>
      <c r="F9142" t="s">
        <v>32</v>
      </c>
      <c r="G9142" t="s">
        <v>25</v>
      </c>
      <c r="H9142" s="1">
        <v>45094</v>
      </c>
      <c r="I9142" t="s">
        <v>33</v>
      </c>
      <c r="J9142">
        <v>42</v>
      </c>
      <c r="K9142">
        <v>4.3</v>
      </c>
      <c r="L9142">
        <v>820.34</v>
      </c>
      <c r="M9142">
        <v>28.62</v>
      </c>
      <c r="N9142" t="s">
        <v>50</v>
      </c>
      <c r="O9142">
        <v>2</v>
      </c>
      <c r="P9142" t="str" cm="1">
        <f t="array" ref="P9142">_xlfn.IFS(C9142&lt;25,"18-24", C9142&lt;=35,"25-35", C9142&lt;=50,"36-50",TRUE,"50+")</f>
        <v>50+</v>
      </c>
      <c r="Q9142" t="str">
        <f t="shared" si="994"/>
        <v>new</v>
      </c>
      <c r="R9142" t="str">
        <f t="shared" si="995"/>
        <v>high value</v>
      </c>
      <c r="S9142" t="str">
        <f t="shared" si="996"/>
        <v>Low</v>
      </c>
      <c r="T9142" t="str">
        <f t="shared" si="997"/>
        <v>Jun</v>
      </c>
      <c r="U9142">
        <f t="shared" si="998"/>
        <v>2023</v>
      </c>
      <c r="V9142" t="str">
        <f t="shared" si="999"/>
        <v>0-5</v>
      </c>
      <c r="W9142" t="str">
        <f t="shared" si="1000"/>
        <v>Medium</v>
      </c>
    </row>
    <row r="9143" spans="1:23" x14ac:dyDescent="0.3">
      <c r="A9143">
        <v>609142</v>
      </c>
      <c r="B9143">
        <v>72501</v>
      </c>
      <c r="C9143">
        <v>27</v>
      </c>
      <c r="D9143" t="s">
        <v>4</v>
      </c>
      <c r="E9143" t="s">
        <v>15</v>
      </c>
      <c r="F9143" t="s">
        <v>19</v>
      </c>
      <c r="G9143" t="s">
        <v>31</v>
      </c>
      <c r="H9143" s="1">
        <v>44868</v>
      </c>
      <c r="I9143" t="s">
        <v>34</v>
      </c>
      <c r="J9143">
        <v>30</v>
      </c>
      <c r="K9143">
        <v>13.1</v>
      </c>
      <c r="L9143">
        <v>1407.08</v>
      </c>
      <c r="M9143">
        <v>80.92</v>
      </c>
      <c r="N9143" t="s">
        <v>47</v>
      </c>
      <c r="O9143">
        <v>2</v>
      </c>
      <c r="P9143" t="str" cm="1">
        <f t="array" ref="P9143">_xlfn.IFS(C9143&lt;25,"18-24", C9143&lt;=35,"25-35", C9143&lt;=50,"36-50",TRUE,"50+")</f>
        <v>25-35</v>
      </c>
      <c r="Q9143" t="str">
        <f t="shared" si="994"/>
        <v>new</v>
      </c>
      <c r="R9143" t="str">
        <f t="shared" si="995"/>
        <v>high value</v>
      </c>
      <c r="S9143" t="str">
        <f t="shared" si="996"/>
        <v>Low</v>
      </c>
      <c r="T9143" t="str">
        <f t="shared" si="997"/>
        <v>Nov</v>
      </c>
      <c r="U9143">
        <f t="shared" si="998"/>
        <v>2022</v>
      </c>
      <c r="V9143" t="str">
        <f t="shared" si="999"/>
        <v>10-15</v>
      </c>
      <c r="W9143" t="str">
        <f t="shared" si="1000"/>
        <v>Fast</v>
      </c>
    </row>
    <row r="9144" spans="1:23" x14ac:dyDescent="0.3">
      <c r="A9144">
        <v>609143</v>
      </c>
      <c r="B9144">
        <v>37468</v>
      </c>
      <c r="C9144">
        <v>54</v>
      </c>
      <c r="D9144" t="s">
        <v>4</v>
      </c>
      <c r="E9144" t="s">
        <v>16</v>
      </c>
      <c r="F9144" t="s">
        <v>19</v>
      </c>
      <c r="G9144" t="s">
        <v>21</v>
      </c>
      <c r="H9144" s="1">
        <v>44785</v>
      </c>
      <c r="I9144" t="s">
        <v>34</v>
      </c>
      <c r="J9144">
        <v>81</v>
      </c>
      <c r="K9144">
        <v>11.5</v>
      </c>
      <c r="L9144">
        <v>889.48</v>
      </c>
      <c r="M9144">
        <v>92.65</v>
      </c>
      <c r="N9144" t="s">
        <v>48</v>
      </c>
      <c r="O9144">
        <v>5</v>
      </c>
      <c r="P9144" t="str" cm="1">
        <f t="array" ref="P9144">_xlfn.IFS(C9144&lt;25,"18-24", C9144&lt;=35,"25-35", C9144&lt;=50,"36-50",TRUE,"50+")</f>
        <v>50+</v>
      </c>
      <c r="Q9144" t="str">
        <f t="shared" si="994"/>
        <v>new</v>
      </c>
      <c r="R9144" t="str">
        <f t="shared" si="995"/>
        <v>high value</v>
      </c>
      <c r="S9144" t="str">
        <f t="shared" si="996"/>
        <v>High</v>
      </c>
      <c r="T9144" t="str">
        <f t="shared" si="997"/>
        <v>Aug</v>
      </c>
      <c r="U9144">
        <f t="shared" si="998"/>
        <v>2022</v>
      </c>
      <c r="V9144" t="str">
        <f t="shared" si="999"/>
        <v>10-15</v>
      </c>
      <c r="W9144" t="str">
        <f t="shared" si="1000"/>
        <v>Slow</v>
      </c>
    </row>
    <row r="9145" spans="1:23" x14ac:dyDescent="0.3">
      <c r="A9145">
        <v>609144</v>
      </c>
      <c r="B9145">
        <v>50289</v>
      </c>
      <c r="C9145">
        <v>49</v>
      </c>
      <c r="D9145" t="s">
        <v>4</v>
      </c>
      <c r="E9145" t="s">
        <v>8</v>
      </c>
      <c r="F9145" t="s">
        <v>32</v>
      </c>
      <c r="G9145" t="s">
        <v>23</v>
      </c>
      <c r="H9145" s="1">
        <v>45238</v>
      </c>
      <c r="I9145" t="s">
        <v>34</v>
      </c>
      <c r="J9145">
        <v>20</v>
      </c>
      <c r="K9145">
        <v>1.3</v>
      </c>
      <c r="L9145">
        <v>184.69</v>
      </c>
      <c r="M9145">
        <v>89.78</v>
      </c>
      <c r="N9145" t="s">
        <v>48</v>
      </c>
      <c r="O9145">
        <v>4</v>
      </c>
      <c r="P9145" t="str" cm="1">
        <f t="array" ref="P9145">_xlfn.IFS(C9145&lt;25,"18-24", C9145&lt;=35,"25-35", C9145&lt;=50,"36-50",TRUE,"50+")</f>
        <v>36-50</v>
      </c>
      <c r="Q9145" t="str">
        <f t="shared" si="994"/>
        <v>new</v>
      </c>
      <c r="R9145" t="str">
        <f t="shared" si="995"/>
        <v>low</v>
      </c>
      <c r="S9145" t="str">
        <f t="shared" si="996"/>
        <v>medium</v>
      </c>
      <c r="T9145" t="str">
        <f t="shared" si="997"/>
        <v>Nov</v>
      </c>
      <c r="U9145">
        <f t="shared" si="998"/>
        <v>2023</v>
      </c>
      <c r="V9145" t="str">
        <f t="shared" si="999"/>
        <v>0-5</v>
      </c>
      <c r="W9145" t="str">
        <f t="shared" si="1000"/>
        <v>Fast</v>
      </c>
    </row>
    <row r="9146" spans="1:23" x14ac:dyDescent="0.3">
      <c r="A9146">
        <v>609145</v>
      </c>
      <c r="B9146">
        <v>42465</v>
      </c>
      <c r="C9146">
        <v>38</v>
      </c>
      <c r="D9146" t="s">
        <v>7</v>
      </c>
      <c r="E9146" t="s">
        <v>15</v>
      </c>
      <c r="F9146" t="s">
        <v>26</v>
      </c>
      <c r="G9146" t="s">
        <v>21</v>
      </c>
      <c r="H9146" s="1">
        <v>45020</v>
      </c>
      <c r="I9146" t="s">
        <v>34</v>
      </c>
      <c r="J9146">
        <v>34</v>
      </c>
      <c r="K9146">
        <v>11.2</v>
      </c>
      <c r="L9146">
        <v>1352.26</v>
      </c>
      <c r="M9146">
        <v>39.590000000000003</v>
      </c>
      <c r="N9146" t="s">
        <v>49</v>
      </c>
      <c r="O9146">
        <v>1</v>
      </c>
      <c r="P9146" t="str" cm="1">
        <f t="array" ref="P9146">_xlfn.IFS(C9146&lt;25,"18-24", C9146&lt;=35,"25-35", C9146&lt;=50,"36-50",TRUE,"50+")</f>
        <v>36-50</v>
      </c>
      <c r="Q9146" t="str">
        <f t="shared" si="994"/>
        <v>new</v>
      </c>
      <c r="R9146" t="str">
        <f t="shared" si="995"/>
        <v>high value</v>
      </c>
      <c r="S9146" t="str">
        <f t="shared" si="996"/>
        <v>Low</v>
      </c>
      <c r="T9146" t="str">
        <f t="shared" si="997"/>
        <v>Apr</v>
      </c>
      <c r="U9146">
        <f t="shared" si="998"/>
        <v>2023</v>
      </c>
      <c r="V9146" t="str">
        <f t="shared" si="999"/>
        <v>10-15</v>
      </c>
      <c r="W9146" t="str">
        <f t="shared" si="1000"/>
        <v>Medium</v>
      </c>
    </row>
    <row r="9147" spans="1:23" x14ac:dyDescent="0.3">
      <c r="A9147">
        <v>609146</v>
      </c>
      <c r="B9147">
        <v>57623</v>
      </c>
      <c r="C9147">
        <v>45</v>
      </c>
      <c r="D9147" t="s">
        <v>4</v>
      </c>
      <c r="E9147" t="s">
        <v>11</v>
      </c>
      <c r="F9147" t="s">
        <v>26</v>
      </c>
      <c r="G9147" t="s">
        <v>23</v>
      </c>
      <c r="H9147" s="1">
        <v>45597</v>
      </c>
      <c r="I9147" t="s">
        <v>33</v>
      </c>
      <c r="J9147">
        <v>77</v>
      </c>
      <c r="K9147">
        <v>2.5</v>
      </c>
      <c r="L9147">
        <v>1216.8</v>
      </c>
      <c r="M9147">
        <v>105.04</v>
      </c>
      <c r="N9147" t="s">
        <v>50</v>
      </c>
      <c r="O9147">
        <v>1</v>
      </c>
      <c r="P9147" t="str" cm="1">
        <f t="array" ref="P9147">_xlfn.IFS(C9147&lt;25,"18-24", C9147&lt;=35,"25-35", C9147&lt;=50,"36-50",TRUE,"50+")</f>
        <v>36-50</v>
      </c>
      <c r="Q9147" t="str">
        <f t="shared" si="994"/>
        <v>new</v>
      </c>
      <c r="R9147" t="str">
        <f t="shared" si="995"/>
        <v>high value</v>
      </c>
      <c r="S9147" t="str">
        <f t="shared" si="996"/>
        <v>Low</v>
      </c>
      <c r="T9147" t="str">
        <f t="shared" si="997"/>
        <v>Nov</v>
      </c>
      <c r="U9147">
        <f t="shared" si="998"/>
        <v>2024</v>
      </c>
      <c r="V9147" t="str">
        <f t="shared" si="999"/>
        <v>0-5</v>
      </c>
      <c r="W9147" t="str">
        <f t="shared" si="1000"/>
        <v>Slow</v>
      </c>
    </row>
    <row r="9148" spans="1:23" x14ac:dyDescent="0.3">
      <c r="A9148">
        <v>609147</v>
      </c>
      <c r="B9148">
        <v>85253</v>
      </c>
      <c r="C9148">
        <v>33</v>
      </c>
      <c r="D9148" t="s">
        <v>4</v>
      </c>
      <c r="E9148" t="s">
        <v>8</v>
      </c>
      <c r="F9148" t="s">
        <v>30</v>
      </c>
      <c r="G9148" t="s">
        <v>23</v>
      </c>
      <c r="H9148" s="1">
        <v>44576</v>
      </c>
      <c r="I9148" t="s">
        <v>34</v>
      </c>
      <c r="J9148">
        <v>20</v>
      </c>
      <c r="K9148">
        <v>8</v>
      </c>
      <c r="L9148">
        <v>1050.98</v>
      </c>
      <c r="M9148">
        <v>117.09</v>
      </c>
      <c r="N9148" t="s">
        <v>47</v>
      </c>
      <c r="O9148">
        <v>5</v>
      </c>
      <c r="P9148" t="str" cm="1">
        <f t="array" ref="P9148">_xlfn.IFS(C9148&lt;25,"18-24", C9148&lt;=35,"25-35", C9148&lt;=50,"36-50",TRUE,"50+")</f>
        <v>25-35</v>
      </c>
      <c r="Q9148" t="str">
        <f t="shared" si="994"/>
        <v>new</v>
      </c>
      <c r="R9148" t="str">
        <f t="shared" si="995"/>
        <v>high value</v>
      </c>
      <c r="S9148" t="str">
        <f t="shared" si="996"/>
        <v>High</v>
      </c>
      <c r="T9148" t="str">
        <f t="shared" si="997"/>
        <v>Jan</v>
      </c>
      <c r="U9148">
        <f t="shared" si="998"/>
        <v>2022</v>
      </c>
      <c r="V9148" t="str">
        <f t="shared" si="999"/>
        <v>5-10</v>
      </c>
      <c r="W9148" t="str">
        <f t="shared" si="1000"/>
        <v>Fast</v>
      </c>
    </row>
    <row r="9149" spans="1:23" x14ac:dyDescent="0.3">
      <c r="A9149">
        <v>609148</v>
      </c>
      <c r="B9149">
        <v>47342</v>
      </c>
      <c r="C9149">
        <v>57</v>
      </c>
      <c r="D9149" t="s">
        <v>7</v>
      </c>
      <c r="E9149" t="s">
        <v>5</v>
      </c>
      <c r="F9149" t="s">
        <v>19</v>
      </c>
      <c r="G9149" t="s">
        <v>23</v>
      </c>
      <c r="H9149" s="1">
        <v>45453</v>
      </c>
      <c r="I9149" t="s">
        <v>33</v>
      </c>
      <c r="J9149">
        <v>43</v>
      </c>
      <c r="K9149">
        <v>12.6</v>
      </c>
      <c r="L9149">
        <v>1126.81</v>
      </c>
      <c r="M9149">
        <v>95.91</v>
      </c>
      <c r="N9149" t="s">
        <v>48</v>
      </c>
      <c r="O9149">
        <v>3</v>
      </c>
      <c r="P9149" t="str" cm="1">
        <f t="array" ref="P9149">_xlfn.IFS(C9149&lt;25,"18-24", C9149&lt;=35,"25-35", C9149&lt;=50,"36-50",TRUE,"50+")</f>
        <v>50+</v>
      </c>
      <c r="Q9149" t="str">
        <f t="shared" si="994"/>
        <v>new</v>
      </c>
      <c r="R9149" t="str">
        <f t="shared" si="995"/>
        <v>high value</v>
      </c>
      <c r="S9149" t="str">
        <f t="shared" si="996"/>
        <v>medium</v>
      </c>
      <c r="T9149" t="str">
        <f t="shared" si="997"/>
        <v>Jun</v>
      </c>
      <c r="U9149">
        <f t="shared" si="998"/>
        <v>2024</v>
      </c>
      <c r="V9149" t="str">
        <f t="shared" si="999"/>
        <v>10-15</v>
      </c>
      <c r="W9149" t="str">
        <f t="shared" si="1000"/>
        <v>Medium</v>
      </c>
    </row>
    <row r="9150" spans="1:23" x14ac:dyDescent="0.3">
      <c r="A9150">
        <v>609149</v>
      </c>
      <c r="B9150">
        <v>34843</v>
      </c>
      <c r="C9150">
        <v>53</v>
      </c>
      <c r="D9150" t="s">
        <v>4</v>
      </c>
      <c r="E9150" t="s">
        <v>13</v>
      </c>
      <c r="F9150" t="s">
        <v>22</v>
      </c>
      <c r="G9150" t="s">
        <v>31</v>
      </c>
      <c r="H9150" s="1">
        <v>45146</v>
      </c>
      <c r="I9150" t="s">
        <v>34</v>
      </c>
      <c r="J9150">
        <v>21</v>
      </c>
      <c r="K9150">
        <v>10.6</v>
      </c>
      <c r="L9150">
        <v>1426.98</v>
      </c>
      <c r="M9150">
        <v>68.55</v>
      </c>
      <c r="N9150" t="s">
        <v>47</v>
      </c>
      <c r="O9150">
        <v>1</v>
      </c>
      <c r="P9150" t="str" cm="1">
        <f t="array" ref="P9150">_xlfn.IFS(C9150&lt;25,"18-24", C9150&lt;=35,"25-35", C9150&lt;=50,"36-50",TRUE,"50+")</f>
        <v>50+</v>
      </c>
      <c r="Q9150" t="str">
        <f t="shared" si="994"/>
        <v>new</v>
      </c>
      <c r="R9150" t="str">
        <f t="shared" si="995"/>
        <v>high value</v>
      </c>
      <c r="S9150" t="str">
        <f t="shared" si="996"/>
        <v>Low</v>
      </c>
      <c r="T9150" t="str">
        <f t="shared" si="997"/>
        <v>Aug</v>
      </c>
      <c r="U9150">
        <f t="shared" si="998"/>
        <v>2023</v>
      </c>
      <c r="V9150" t="str">
        <f t="shared" si="999"/>
        <v>10-15</v>
      </c>
      <c r="W9150" t="str">
        <f t="shared" si="1000"/>
        <v>Fast</v>
      </c>
    </row>
    <row r="9151" spans="1:23" x14ac:dyDescent="0.3">
      <c r="A9151">
        <v>609150</v>
      </c>
      <c r="B9151">
        <v>26657</v>
      </c>
      <c r="C9151">
        <v>23</v>
      </c>
      <c r="D9151" t="s">
        <v>4</v>
      </c>
      <c r="E9151" t="s">
        <v>16</v>
      </c>
      <c r="F9151" t="s">
        <v>19</v>
      </c>
      <c r="G9151" t="s">
        <v>29</v>
      </c>
      <c r="H9151" s="1">
        <v>45533</v>
      </c>
      <c r="I9151" t="s">
        <v>34</v>
      </c>
      <c r="J9151">
        <v>84</v>
      </c>
      <c r="K9151">
        <v>2.2000000000000002</v>
      </c>
      <c r="L9151">
        <v>1295.48</v>
      </c>
      <c r="M9151">
        <v>47.77</v>
      </c>
      <c r="N9151" t="s">
        <v>48</v>
      </c>
      <c r="O9151">
        <v>5</v>
      </c>
      <c r="P9151" t="str" cm="1">
        <f t="array" ref="P9151">_xlfn.IFS(C9151&lt;25,"18-24", C9151&lt;=35,"25-35", C9151&lt;=50,"36-50",TRUE,"50+")</f>
        <v>18-24</v>
      </c>
      <c r="Q9151" t="str">
        <f t="shared" si="994"/>
        <v>new</v>
      </c>
      <c r="R9151" t="str">
        <f t="shared" si="995"/>
        <v>high value</v>
      </c>
      <c r="S9151" t="str">
        <f t="shared" si="996"/>
        <v>High</v>
      </c>
      <c r="T9151" t="str">
        <f t="shared" si="997"/>
        <v>Aug</v>
      </c>
      <c r="U9151">
        <f t="shared" si="998"/>
        <v>2024</v>
      </c>
      <c r="V9151" t="str">
        <f t="shared" si="999"/>
        <v>0-5</v>
      </c>
      <c r="W9151" t="str">
        <f t="shared" si="1000"/>
        <v>Slow</v>
      </c>
    </row>
    <row r="9152" spans="1:23" x14ac:dyDescent="0.3">
      <c r="A9152">
        <v>609151</v>
      </c>
      <c r="B9152">
        <v>84203</v>
      </c>
      <c r="C9152">
        <v>19</v>
      </c>
      <c r="D9152" t="s">
        <v>4</v>
      </c>
      <c r="E9152" t="s">
        <v>8</v>
      </c>
      <c r="F9152" t="s">
        <v>32</v>
      </c>
      <c r="G9152" t="s">
        <v>31</v>
      </c>
      <c r="H9152" s="1">
        <v>44999</v>
      </c>
      <c r="I9152" t="s">
        <v>33</v>
      </c>
      <c r="J9152">
        <v>74</v>
      </c>
      <c r="K9152">
        <v>4.7</v>
      </c>
      <c r="L9152">
        <v>908.95</v>
      </c>
      <c r="M9152">
        <v>112.63</v>
      </c>
      <c r="N9152" t="s">
        <v>49</v>
      </c>
      <c r="O9152">
        <v>3</v>
      </c>
      <c r="P9152" t="str" cm="1">
        <f t="array" ref="P9152">_xlfn.IFS(C9152&lt;25,"18-24", C9152&lt;=35,"25-35", C9152&lt;=50,"36-50",TRUE,"50+")</f>
        <v>18-24</v>
      </c>
      <c r="Q9152" t="str">
        <f t="shared" si="994"/>
        <v>new</v>
      </c>
      <c r="R9152" t="str">
        <f t="shared" si="995"/>
        <v>high value</v>
      </c>
      <c r="S9152" t="str">
        <f t="shared" si="996"/>
        <v>medium</v>
      </c>
      <c r="T9152" t="str">
        <f t="shared" si="997"/>
        <v>Mar</v>
      </c>
      <c r="U9152">
        <f t="shared" si="998"/>
        <v>2023</v>
      </c>
      <c r="V9152" t="str">
        <f t="shared" si="999"/>
        <v>0-5</v>
      </c>
      <c r="W9152" t="str">
        <f t="shared" si="1000"/>
        <v>Slow</v>
      </c>
    </row>
    <row r="9153" spans="1:23" x14ac:dyDescent="0.3">
      <c r="A9153">
        <v>609152</v>
      </c>
      <c r="B9153">
        <v>51390</v>
      </c>
      <c r="C9153">
        <v>19</v>
      </c>
      <c r="D9153" t="s">
        <v>4</v>
      </c>
      <c r="E9153" t="s">
        <v>11</v>
      </c>
      <c r="F9153" t="s">
        <v>30</v>
      </c>
      <c r="G9153" t="s">
        <v>27</v>
      </c>
      <c r="H9153" s="1">
        <v>44624</v>
      </c>
      <c r="I9153" t="s">
        <v>34</v>
      </c>
      <c r="J9153">
        <v>81</v>
      </c>
      <c r="K9153">
        <v>6.8</v>
      </c>
      <c r="L9153">
        <v>518.87</v>
      </c>
      <c r="M9153">
        <v>41.31</v>
      </c>
      <c r="N9153" t="s">
        <v>47</v>
      </c>
      <c r="O9153">
        <v>3</v>
      </c>
      <c r="P9153" t="str" cm="1">
        <f t="array" ref="P9153">_xlfn.IFS(C9153&lt;25,"18-24", C9153&lt;=35,"25-35", C9153&lt;=50,"36-50",TRUE,"50+")</f>
        <v>18-24</v>
      </c>
      <c r="Q9153" t="str">
        <f t="shared" si="994"/>
        <v>new</v>
      </c>
      <c r="R9153" t="str">
        <f t="shared" si="995"/>
        <v>high value</v>
      </c>
      <c r="S9153" t="str">
        <f t="shared" si="996"/>
        <v>medium</v>
      </c>
      <c r="T9153" t="str">
        <f t="shared" si="997"/>
        <v>Mar</v>
      </c>
      <c r="U9153">
        <f t="shared" si="998"/>
        <v>2022</v>
      </c>
      <c r="V9153" t="str">
        <f t="shared" si="999"/>
        <v>5-10</v>
      </c>
      <c r="W9153" t="str">
        <f t="shared" si="1000"/>
        <v>Slow</v>
      </c>
    </row>
    <row r="9154" spans="1:23" x14ac:dyDescent="0.3">
      <c r="A9154">
        <v>609153</v>
      </c>
      <c r="B9154">
        <v>79230</v>
      </c>
      <c r="C9154">
        <v>30</v>
      </c>
      <c r="D9154" t="s">
        <v>4</v>
      </c>
      <c r="E9154" t="s">
        <v>11</v>
      </c>
      <c r="F9154" t="s">
        <v>32</v>
      </c>
      <c r="G9154" t="s">
        <v>21</v>
      </c>
      <c r="H9154" s="1">
        <v>44860</v>
      </c>
      <c r="I9154" t="s">
        <v>33</v>
      </c>
      <c r="J9154">
        <v>79</v>
      </c>
      <c r="K9154">
        <v>1.1000000000000001</v>
      </c>
      <c r="L9154">
        <v>1358.19</v>
      </c>
      <c r="M9154">
        <v>119.59</v>
      </c>
      <c r="N9154" t="s">
        <v>49</v>
      </c>
      <c r="O9154">
        <v>5</v>
      </c>
      <c r="P9154" t="str" cm="1">
        <f t="array" ref="P9154">_xlfn.IFS(C9154&lt;25,"18-24", C9154&lt;=35,"25-35", C9154&lt;=50,"36-50",TRUE,"50+")</f>
        <v>25-35</v>
      </c>
      <c r="Q9154" t="str">
        <f t="shared" si="994"/>
        <v>new</v>
      </c>
      <c r="R9154" t="str">
        <f t="shared" si="995"/>
        <v>high value</v>
      </c>
      <c r="S9154" t="str">
        <f t="shared" si="996"/>
        <v>High</v>
      </c>
      <c r="T9154" t="str">
        <f t="shared" si="997"/>
        <v>Oct</v>
      </c>
      <c r="U9154">
        <f t="shared" si="998"/>
        <v>2022</v>
      </c>
      <c r="V9154" t="str">
        <f t="shared" si="999"/>
        <v>0-5</v>
      </c>
      <c r="W9154" t="str">
        <f t="shared" si="1000"/>
        <v>Slow</v>
      </c>
    </row>
    <row r="9155" spans="1:23" x14ac:dyDescent="0.3">
      <c r="A9155">
        <v>609154</v>
      </c>
      <c r="B9155">
        <v>64042</v>
      </c>
      <c r="C9155">
        <v>33</v>
      </c>
      <c r="D9155" t="s">
        <v>7</v>
      </c>
      <c r="E9155" t="s">
        <v>8</v>
      </c>
      <c r="F9155" t="s">
        <v>26</v>
      </c>
      <c r="G9155" t="s">
        <v>31</v>
      </c>
      <c r="H9155" s="1">
        <v>44586</v>
      </c>
      <c r="I9155" t="s">
        <v>33</v>
      </c>
      <c r="J9155">
        <v>33</v>
      </c>
      <c r="K9155">
        <v>2.9</v>
      </c>
      <c r="L9155">
        <v>957.4</v>
      </c>
      <c r="M9155">
        <v>66.430000000000007</v>
      </c>
      <c r="N9155" t="s">
        <v>49</v>
      </c>
      <c r="O9155">
        <v>2</v>
      </c>
      <c r="P9155" t="str" cm="1">
        <f t="array" ref="P9155">_xlfn.IFS(C9155&lt;25,"18-24", C9155&lt;=35,"25-35", C9155&lt;=50,"36-50",TRUE,"50+")</f>
        <v>25-35</v>
      </c>
      <c r="Q9155" t="str">
        <f t="shared" ref="Q9155:Q9218" si="1001">IF(COUNTIF($B:$B,B9155)&gt;1,"repeat","new")</f>
        <v>new</v>
      </c>
      <c r="R9155" t="str">
        <f t="shared" ref="R9155:R9218" si="1002">IF(L9155&gt;500,"high value",IF( L9155&gt;250,"medium","low"))</f>
        <v>high value</v>
      </c>
      <c r="S9155" t="str">
        <f t="shared" ref="S9155:S9218" si="1003">IF(O9155&lt;=2,"Low",IF(O9155&lt;=4,"medium","High"))</f>
        <v>Low</v>
      </c>
      <c r="T9155" t="str">
        <f t="shared" ref="T9155:T9218" si="1004">TEXT(H9155,"MMM")</f>
        <v>Jan</v>
      </c>
      <c r="U9155">
        <f t="shared" ref="U9155:U9218" si="1005">YEAR(H9155)</f>
        <v>2022</v>
      </c>
      <c r="V9155" t="str">
        <f t="shared" ref="V9155:V9218" si="1006">IF(K9155&lt;=5,"0-5",IF(K9155&lt;=10,"5-10",IF(K9155&lt;=15,"10-15","15+")))</f>
        <v>0-5</v>
      </c>
      <c r="W9155" t="str">
        <f t="shared" ref="W9155:W9218" si="1007">IF(J9155&lt;=30,"Fast",IF(J9155&lt;=45,"Medium","Slow"))</f>
        <v>Medium</v>
      </c>
    </row>
    <row r="9156" spans="1:23" x14ac:dyDescent="0.3">
      <c r="A9156">
        <v>609155</v>
      </c>
      <c r="B9156">
        <v>91840</v>
      </c>
      <c r="C9156">
        <v>63</v>
      </c>
      <c r="D9156" t="s">
        <v>4</v>
      </c>
      <c r="E9156" t="s">
        <v>13</v>
      </c>
      <c r="F9156" t="s">
        <v>32</v>
      </c>
      <c r="G9156" t="s">
        <v>27</v>
      </c>
      <c r="H9156" s="1">
        <v>44733</v>
      </c>
      <c r="I9156" t="s">
        <v>34</v>
      </c>
      <c r="J9156">
        <v>80</v>
      </c>
      <c r="K9156">
        <v>4</v>
      </c>
      <c r="L9156">
        <v>344.6</v>
      </c>
      <c r="M9156">
        <v>73.569999999999993</v>
      </c>
      <c r="N9156" t="s">
        <v>47</v>
      </c>
      <c r="O9156">
        <v>4</v>
      </c>
      <c r="P9156" t="str" cm="1">
        <f t="array" ref="P9156">_xlfn.IFS(C9156&lt;25,"18-24", C9156&lt;=35,"25-35", C9156&lt;=50,"36-50",TRUE,"50+")</f>
        <v>50+</v>
      </c>
      <c r="Q9156" t="str">
        <f t="shared" si="1001"/>
        <v>new</v>
      </c>
      <c r="R9156" t="str">
        <f t="shared" si="1002"/>
        <v>medium</v>
      </c>
      <c r="S9156" t="str">
        <f t="shared" si="1003"/>
        <v>medium</v>
      </c>
      <c r="T9156" t="str">
        <f t="shared" si="1004"/>
        <v>Jun</v>
      </c>
      <c r="U9156">
        <f t="shared" si="1005"/>
        <v>2022</v>
      </c>
      <c r="V9156" t="str">
        <f t="shared" si="1006"/>
        <v>0-5</v>
      </c>
      <c r="W9156" t="str">
        <f t="shared" si="1007"/>
        <v>Slow</v>
      </c>
    </row>
    <row r="9157" spans="1:23" x14ac:dyDescent="0.3">
      <c r="A9157">
        <v>609156</v>
      </c>
      <c r="B9157">
        <v>16168</v>
      </c>
      <c r="C9157">
        <v>55</v>
      </c>
      <c r="D9157" t="s">
        <v>4</v>
      </c>
      <c r="E9157" t="s">
        <v>5</v>
      </c>
      <c r="F9157" t="s">
        <v>24</v>
      </c>
      <c r="G9157" t="s">
        <v>31</v>
      </c>
      <c r="H9157" s="1">
        <v>44871</v>
      </c>
      <c r="I9157" t="s">
        <v>34</v>
      </c>
      <c r="J9157">
        <v>45</v>
      </c>
      <c r="K9157">
        <v>10.199999999999999</v>
      </c>
      <c r="L9157">
        <v>1127.8499999999999</v>
      </c>
      <c r="M9157">
        <v>97.19</v>
      </c>
      <c r="N9157" t="s">
        <v>47</v>
      </c>
      <c r="O9157">
        <v>4</v>
      </c>
      <c r="P9157" t="str" cm="1">
        <f t="array" ref="P9157">_xlfn.IFS(C9157&lt;25,"18-24", C9157&lt;=35,"25-35", C9157&lt;=50,"36-50",TRUE,"50+")</f>
        <v>50+</v>
      </c>
      <c r="Q9157" t="str">
        <f t="shared" si="1001"/>
        <v>new</v>
      </c>
      <c r="R9157" t="str">
        <f t="shared" si="1002"/>
        <v>high value</v>
      </c>
      <c r="S9157" t="str">
        <f t="shared" si="1003"/>
        <v>medium</v>
      </c>
      <c r="T9157" t="str">
        <f t="shared" si="1004"/>
        <v>Nov</v>
      </c>
      <c r="U9157">
        <f t="shared" si="1005"/>
        <v>2022</v>
      </c>
      <c r="V9157" t="str">
        <f t="shared" si="1006"/>
        <v>10-15</v>
      </c>
      <c r="W9157" t="str">
        <f t="shared" si="1007"/>
        <v>Medium</v>
      </c>
    </row>
    <row r="9158" spans="1:23" x14ac:dyDescent="0.3">
      <c r="A9158">
        <v>609157</v>
      </c>
      <c r="B9158">
        <v>55650</v>
      </c>
      <c r="C9158">
        <v>59</v>
      </c>
      <c r="D9158" t="s">
        <v>7</v>
      </c>
      <c r="E9158" t="s">
        <v>5</v>
      </c>
      <c r="F9158" t="s">
        <v>26</v>
      </c>
      <c r="G9158" t="s">
        <v>27</v>
      </c>
      <c r="H9158" s="1">
        <v>45412</v>
      </c>
      <c r="I9158" t="s">
        <v>34</v>
      </c>
      <c r="J9158">
        <v>62</v>
      </c>
      <c r="K9158">
        <v>2</v>
      </c>
      <c r="L9158">
        <v>393.36</v>
      </c>
      <c r="M9158">
        <v>23</v>
      </c>
      <c r="N9158" t="s">
        <v>50</v>
      </c>
      <c r="O9158">
        <v>4</v>
      </c>
      <c r="P9158" t="str" cm="1">
        <f t="array" ref="P9158">_xlfn.IFS(C9158&lt;25,"18-24", C9158&lt;=35,"25-35", C9158&lt;=50,"36-50",TRUE,"50+")</f>
        <v>50+</v>
      </c>
      <c r="Q9158" t="str">
        <f t="shared" si="1001"/>
        <v>new</v>
      </c>
      <c r="R9158" t="str">
        <f t="shared" si="1002"/>
        <v>medium</v>
      </c>
      <c r="S9158" t="str">
        <f t="shared" si="1003"/>
        <v>medium</v>
      </c>
      <c r="T9158" t="str">
        <f t="shared" si="1004"/>
        <v>Apr</v>
      </c>
      <c r="U9158">
        <f t="shared" si="1005"/>
        <v>2024</v>
      </c>
      <c r="V9158" t="str">
        <f t="shared" si="1006"/>
        <v>0-5</v>
      </c>
      <c r="W9158" t="str">
        <f t="shared" si="1007"/>
        <v>Slow</v>
      </c>
    </row>
    <row r="9159" spans="1:23" x14ac:dyDescent="0.3">
      <c r="A9159">
        <v>609158</v>
      </c>
      <c r="B9159">
        <v>22922</v>
      </c>
      <c r="C9159">
        <v>31</v>
      </c>
      <c r="D9159" t="s">
        <v>4</v>
      </c>
      <c r="E9159" t="s">
        <v>11</v>
      </c>
      <c r="F9159" t="s">
        <v>32</v>
      </c>
      <c r="G9159" t="s">
        <v>25</v>
      </c>
      <c r="H9159" s="1">
        <v>44887</v>
      </c>
      <c r="I9159" t="s">
        <v>34</v>
      </c>
      <c r="J9159">
        <v>20</v>
      </c>
      <c r="K9159">
        <v>8.1</v>
      </c>
      <c r="L9159">
        <v>499.28</v>
      </c>
      <c r="M9159">
        <v>32.04</v>
      </c>
      <c r="N9159" t="s">
        <v>50</v>
      </c>
      <c r="O9159">
        <v>4</v>
      </c>
      <c r="P9159" t="str" cm="1">
        <f t="array" ref="P9159">_xlfn.IFS(C9159&lt;25,"18-24", C9159&lt;=35,"25-35", C9159&lt;=50,"36-50",TRUE,"50+")</f>
        <v>25-35</v>
      </c>
      <c r="Q9159" t="str">
        <f t="shared" si="1001"/>
        <v>new</v>
      </c>
      <c r="R9159" t="str">
        <f t="shared" si="1002"/>
        <v>medium</v>
      </c>
      <c r="S9159" t="str">
        <f t="shared" si="1003"/>
        <v>medium</v>
      </c>
      <c r="T9159" t="str">
        <f t="shared" si="1004"/>
        <v>Nov</v>
      </c>
      <c r="U9159">
        <f t="shared" si="1005"/>
        <v>2022</v>
      </c>
      <c r="V9159" t="str">
        <f t="shared" si="1006"/>
        <v>5-10</v>
      </c>
      <c r="W9159" t="str">
        <f t="shared" si="1007"/>
        <v>Fast</v>
      </c>
    </row>
    <row r="9160" spans="1:23" x14ac:dyDescent="0.3">
      <c r="A9160">
        <v>609159</v>
      </c>
      <c r="B9160">
        <v>99561</v>
      </c>
      <c r="C9160">
        <v>59</v>
      </c>
      <c r="D9160" t="s">
        <v>7</v>
      </c>
      <c r="E9160" t="s">
        <v>5</v>
      </c>
      <c r="F9160" t="s">
        <v>22</v>
      </c>
      <c r="G9160" t="s">
        <v>23</v>
      </c>
      <c r="H9160" s="1">
        <v>45611</v>
      </c>
      <c r="I9160" t="s">
        <v>34</v>
      </c>
      <c r="J9160">
        <v>43</v>
      </c>
      <c r="K9160">
        <v>9</v>
      </c>
      <c r="L9160">
        <v>1013.52</v>
      </c>
      <c r="M9160">
        <v>46.02</v>
      </c>
      <c r="N9160" t="s">
        <v>48</v>
      </c>
      <c r="O9160">
        <v>1</v>
      </c>
      <c r="P9160" t="str" cm="1">
        <f t="array" ref="P9160">_xlfn.IFS(C9160&lt;25,"18-24", C9160&lt;=35,"25-35", C9160&lt;=50,"36-50",TRUE,"50+")</f>
        <v>50+</v>
      </c>
      <c r="Q9160" t="str">
        <f t="shared" si="1001"/>
        <v>new</v>
      </c>
      <c r="R9160" t="str">
        <f t="shared" si="1002"/>
        <v>high value</v>
      </c>
      <c r="S9160" t="str">
        <f t="shared" si="1003"/>
        <v>Low</v>
      </c>
      <c r="T9160" t="str">
        <f t="shared" si="1004"/>
        <v>Nov</v>
      </c>
      <c r="U9160">
        <f t="shared" si="1005"/>
        <v>2024</v>
      </c>
      <c r="V9160" t="str">
        <f t="shared" si="1006"/>
        <v>5-10</v>
      </c>
      <c r="W9160" t="str">
        <f t="shared" si="1007"/>
        <v>Medium</v>
      </c>
    </row>
    <row r="9161" spans="1:23" x14ac:dyDescent="0.3">
      <c r="A9161">
        <v>609160</v>
      </c>
      <c r="B9161">
        <v>35527</v>
      </c>
      <c r="C9161">
        <v>38</v>
      </c>
      <c r="D9161" t="s">
        <v>4</v>
      </c>
      <c r="E9161" t="s">
        <v>15</v>
      </c>
      <c r="F9161" t="s">
        <v>22</v>
      </c>
      <c r="G9161" t="s">
        <v>31</v>
      </c>
      <c r="H9161" s="1">
        <v>44654</v>
      </c>
      <c r="I9161" t="s">
        <v>34</v>
      </c>
      <c r="J9161">
        <v>43</v>
      </c>
      <c r="K9161">
        <v>14.2</v>
      </c>
      <c r="L9161">
        <v>592.86</v>
      </c>
      <c r="M9161">
        <v>117.43</v>
      </c>
      <c r="N9161" t="s">
        <v>47</v>
      </c>
      <c r="O9161">
        <v>4</v>
      </c>
      <c r="P9161" t="str" cm="1">
        <f t="array" ref="P9161">_xlfn.IFS(C9161&lt;25,"18-24", C9161&lt;=35,"25-35", C9161&lt;=50,"36-50",TRUE,"50+")</f>
        <v>36-50</v>
      </c>
      <c r="Q9161" t="str">
        <f t="shared" si="1001"/>
        <v>new</v>
      </c>
      <c r="R9161" t="str">
        <f t="shared" si="1002"/>
        <v>high value</v>
      </c>
      <c r="S9161" t="str">
        <f t="shared" si="1003"/>
        <v>medium</v>
      </c>
      <c r="T9161" t="str">
        <f t="shared" si="1004"/>
        <v>Apr</v>
      </c>
      <c r="U9161">
        <f t="shared" si="1005"/>
        <v>2022</v>
      </c>
      <c r="V9161" t="str">
        <f t="shared" si="1006"/>
        <v>10-15</v>
      </c>
      <c r="W9161" t="str">
        <f t="shared" si="1007"/>
        <v>Medium</v>
      </c>
    </row>
    <row r="9162" spans="1:23" x14ac:dyDescent="0.3">
      <c r="A9162">
        <v>609161</v>
      </c>
      <c r="B9162">
        <v>68130</v>
      </c>
      <c r="C9162">
        <v>60</v>
      </c>
      <c r="D9162" t="s">
        <v>7</v>
      </c>
      <c r="E9162" t="s">
        <v>16</v>
      </c>
      <c r="F9162" t="s">
        <v>26</v>
      </c>
      <c r="G9162" t="s">
        <v>29</v>
      </c>
      <c r="H9162" s="1">
        <v>45398</v>
      </c>
      <c r="I9162" t="s">
        <v>34</v>
      </c>
      <c r="J9162">
        <v>51</v>
      </c>
      <c r="K9162">
        <v>14.1</v>
      </c>
      <c r="L9162">
        <v>428.87</v>
      </c>
      <c r="M9162">
        <v>59.87</v>
      </c>
      <c r="N9162" t="s">
        <v>48</v>
      </c>
      <c r="O9162">
        <v>2</v>
      </c>
      <c r="P9162" t="str" cm="1">
        <f t="array" ref="P9162">_xlfn.IFS(C9162&lt;25,"18-24", C9162&lt;=35,"25-35", C9162&lt;=50,"36-50",TRUE,"50+")</f>
        <v>50+</v>
      </c>
      <c r="Q9162" t="str">
        <f t="shared" si="1001"/>
        <v>new</v>
      </c>
      <c r="R9162" t="str">
        <f t="shared" si="1002"/>
        <v>medium</v>
      </c>
      <c r="S9162" t="str">
        <f t="shared" si="1003"/>
        <v>Low</v>
      </c>
      <c r="T9162" t="str">
        <f t="shared" si="1004"/>
        <v>Apr</v>
      </c>
      <c r="U9162">
        <f t="shared" si="1005"/>
        <v>2024</v>
      </c>
      <c r="V9162" t="str">
        <f t="shared" si="1006"/>
        <v>10-15</v>
      </c>
      <c r="W9162" t="str">
        <f t="shared" si="1007"/>
        <v>Slow</v>
      </c>
    </row>
    <row r="9163" spans="1:23" x14ac:dyDescent="0.3">
      <c r="A9163">
        <v>609162</v>
      </c>
      <c r="B9163">
        <v>44322</v>
      </c>
      <c r="C9163">
        <v>26</v>
      </c>
      <c r="D9163" t="s">
        <v>7</v>
      </c>
      <c r="E9163" t="s">
        <v>8</v>
      </c>
      <c r="F9163" t="s">
        <v>22</v>
      </c>
      <c r="G9163" t="s">
        <v>25</v>
      </c>
      <c r="H9163" s="1">
        <v>45604</v>
      </c>
      <c r="I9163" t="s">
        <v>33</v>
      </c>
      <c r="J9163">
        <v>23</v>
      </c>
      <c r="K9163">
        <v>3.2</v>
      </c>
      <c r="L9163">
        <v>319.63</v>
      </c>
      <c r="M9163">
        <v>42.56</v>
      </c>
      <c r="N9163" t="s">
        <v>49</v>
      </c>
      <c r="O9163">
        <v>4</v>
      </c>
      <c r="P9163" t="str" cm="1">
        <f t="array" ref="P9163">_xlfn.IFS(C9163&lt;25,"18-24", C9163&lt;=35,"25-35", C9163&lt;=50,"36-50",TRUE,"50+")</f>
        <v>25-35</v>
      </c>
      <c r="Q9163" t="str">
        <f t="shared" si="1001"/>
        <v>new</v>
      </c>
      <c r="R9163" t="str">
        <f t="shared" si="1002"/>
        <v>medium</v>
      </c>
      <c r="S9163" t="str">
        <f t="shared" si="1003"/>
        <v>medium</v>
      </c>
      <c r="T9163" t="str">
        <f t="shared" si="1004"/>
        <v>Nov</v>
      </c>
      <c r="U9163">
        <f t="shared" si="1005"/>
        <v>2024</v>
      </c>
      <c r="V9163" t="str">
        <f t="shared" si="1006"/>
        <v>0-5</v>
      </c>
      <c r="W9163" t="str">
        <f t="shared" si="1007"/>
        <v>Fast</v>
      </c>
    </row>
    <row r="9164" spans="1:23" x14ac:dyDescent="0.3">
      <c r="A9164">
        <v>609163</v>
      </c>
      <c r="B9164">
        <v>17230</v>
      </c>
      <c r="C9164">
        <v>43</v>
      </c>
      <c r="D9164" t="s">
        <v>7</v>
      </c>
      <c r="E9164" t="s">
        <v>16</v>
      </c>
      <c r="F9164" t="s">
        <v>18</v>
      </c>
      <c r="G9164" t="s">
        <v>25</v>
      </c>
      <c r="H9164" s="1">
        <v>45450</v>
      </c>
      <c r="I9164" t="s">
        <v>33</v>
      </c>
      <c r="J9164">
        <v>84</v>
      </c>
      <c r="K9164">
        <v>11.7</v>
      </c>
      <c r="L9164">
        <v>545.09</v>
      </c>
      <c r="M9164">
        <v>78.790000000000006</v>
      </c>
      <c r="N9164" t="s">
        <v>48</v>
      </c>
      <c r="O9164">
        <v>3</v>
      </c>
      <c r="P9164" t="str" cm="1">
        <f t="array" ref="P9164">_xlfn.IFS(C9164&lt;25,"18-24", C9164&lt;=35,"25-35", C9164&lt;=50,"36-50",TRUE,"50+")</f>
        <v>36-50</v>
      </c>
      <c r="Q9164" t="str">
        <f t="shared" si="1001"/>
        <v>repeat</v>
      </c>
      <c r="R9164" t="str">
        <f t="shared" si="1002"/>
        <v>high value</v>
      </c>
      <c r="S9164" t="str">
        <f t="shared" si="1003"/>
        <v>medium</v>
      </c>
      <c r="T9164" t="str">
        <f t="shared" si="1004"/>
        <v>Jun</v>
      </c>
      <c r="U9164">
        <f t="shared" si="1005"/>
        <v>2024</v>
      </c>
      <c r="V9164" t="str">
        <f t="shared" si="1006"/>
        <v>10-15</v>
      </c>
      <c r="W9164" t="str">
        <f t="shared" si="1007"/>
        <v>Slow</v>
      </c>
    </row>
    <row r="9165" spans="1:23" x14ac:dyDescent="0.3">
      <c r="A9165">
        <v>609164</v>
      </c>
      <c r="B9165">
        <v>30198</v>
      </c>
      <c r="C9165">
        <v>47</v>
      </c>
      <c r="D9165" t="s">
        <v>7</v>
      </c>
      <c r="E9165" t="s">
        <v>8</v>
      </c>
      <c r="F9165" t="s">
        <v>26</v>
      </c>
      <c r="G9165" t="s">
        <v>21</v>
      </c>
      <c r="H9165" s="1">
        <v>44822</v>
      </c>
      <c r="I9165" t="s">
        <v>33</v>
      </c>
      <c r="J9165">
        <v>35</v>
      </c>
      <c r="K9165">
        <v>6.5</v>
      </c>
      <c r="L9165">
        <v>200.87</v>
      </c>
      <c r="M9165">
        <v>86.9</v>
      </c>
      <c r="N9165" t="s">
        <v>49</v>
      </c>
      <c r="O9165">
        <v>3</v>
      </c>
      <c r="P9165" t="str" cm="1">
        <f t="array" ref="P9165">_xlfn.IFS(C9165&lt;25,"18-24", C9165&lt;=35,"25-35", C9165&lt;=50,"36-50",TRUE,"50+")</f>
        <v>36-50</v>
      </c>
      <c r="Q9165" t="str">
        <f t="shared" si="1001"/>
        <v>new</v>
      </c>
      <c r="R9165" t="str">
        <f t="shared" si="1002"/>
        <v>low</v>
      </c>
      <c r="S9165" t="str">
        <f t="shared" si="1003"/>
        <v>medium</v>
      </c>
      <c r="T9165" t="str">
        <f t="shared" si="1004"/>
        <v>Sep</v>
      </c>
      <c r="U9165">
        <f t="shared" si="1005"/>
        <v>2022</v>
      </c>
      <c r="V9165" t="str">
        <f t="shared" si="1006"/>
        <v>5-10</v>
      </c>
      <c r="W9165" t="str">
        <f t="shared" si="1007"/>
        <v>Medium</v>
      </c>
    </row>
    <row r="9166" spans="1:23" x14ac:dyDescent="0.3">
      <c r="A9166">
        <v>609165</v>
      </c>
      <c r="B9166">
        <v>23555</v>
      </c>
      <c r="C9166">
        <v>59</v>
      </c>
      <c r="D9166" t="s">
        <v>4</v>
      </c>
      <c r="E9166" t="s">
        <v>16</v>
      </c>
      <c r="F9166" t="s">
        <v>19</v>
      </c>
      <c r="G9166" t="s">
        <v>21</v>
      </c>
      <c r="H9166" s="1">
        <v>44897</v>
      </c>
      <c r="I9166" t="s">
        <v>33</v>
      </c>
      <c r="J9166">
        <v>21</v>
      </c>
      <c r="K9166">
        <v>11.6</v>
      </c>
      <c r="L9166">
        <v>241.59</v>
      </c>
      <c r="M9166">
        <v>23.36</v>
      </c>
      <c r="N9166" t="s">
        <v>47</v>
      </c>
      <c r="O9166">
        <v>5</v>
      </c>
      <c r="P9166" t="str" cm="1">
        <f t="array" ref="P9166">_xlfn.IFS(C9166&lt;25,"18-24", C9166&lt;=35,"25-35", C9166&lt;=50,"36-50",TRUE,"50+")</f>
        <v>50+</v>
      </c>
      <c r="Q9166" t="str">
        <f t="shared" si="1001"/>
        <v>new</v>
      </c>
      <c r="R9166" t="str">
        <f t="shared" si="1002"/>
        <v>low</v>
      </c>
      <c r="S9166" t="str">
        <f t="shared" si="1003"/>
        <v>High</v>
      </c>
      <c r="T9166" t="str">
        <f t="shared" si="1004"/>
        <v>Dec</v>
      </c>
      <c r="U9166">
        <f t="shared" si="1005"/>
        <v>2022</v>
      </c>
      <c r="V9166" t="str">
        <f t="shared" si="1006"/>
        <v>10-15</v>
      </c>
      <c r="W9166" t="str">
        <f t="shared" si="1007"/>
        <v>Fast</v>
      </c>
    </row>
    <row r="9167" spans="1:23" x14ac:dyDescent="0.3">
      <c r="A9167">
        <v>609166</v>
      </c>
      <c r="B9167">
        <v>50629</v>
      </c>
      <c r="C9167">
        <v>20</v>
      </c>
      <c r="D9167" t="s">
        <v>7</v>
      </c>
      <c r="E9167" t="s">
        <v>15</v>
      </c>
      <c r="F9167" t="s">
        <v>26</v>
      </c>
      <c r="G9167" t="s">
        <v>23</v>
      </c>
      <c r="H9167" s="1">
        <v>45493</v>
      </c>
      <c r="I9167" t="s">
        <v>33</v>
      </c>
      <c r="J9167">
        <v>59</v>
      </c>
      <c r="K9167">
        <v>5.2</v>
      </c>
      <c r="L9167">
        <v>215.54</v>
      </c>
      <c r="M9167">
        <v>94.01</v>
      </c>
      <c r="N9167" t="s">
        <v>49</v>
      </c>
      <c r="O9167">
        <v>5</v>
      </c>
      <c r="P9167" t="str" cm="1">
        <f t="array" ref="P9167">_xlfn.IFS(C9167&lt;25,"18-24", C9167&lt;=35,"25-35", C9167&lt;=50,"36-50",TRUE,"50+")</f>
        <v>18-24</v>
      </c>
      <c r="Q9167" t="str">
        <f t="shared" si="1001"/>
        <v>new</v>
      </c>
      <c r="R9167" t="str">
        <f t="shared" si="1002"/>
        <v>low</v>
      </c>
      <c r="S9167" t="str">
        <f t="shared" si="1003"/>
        <v>High</v>
      </c>
      <c r="T9167" t="str">
        <f t="shared" si="1004"/>
        <v>Jul</v>
      </c>
      <c r="U9167">
        <f t="shared" si="1005"/>
        <v>2024</v>
      </c>
      <c r="V9167" t="str">
        <f t="shared" si="1006"/>
        <v>5-10</v>
      </c>
      <c r="W9167" t="str">
        <f t="shared" si="1007"/>
        <v>Slow</v>
      </c>
    </row>
    <row r="9168" spans="1:23" x14ac:dyDescent="0.3">
      <c r="A9168">
        <v>609167</v>
      </c>
      <c r="B9168">
        <v>20624</v>
      </c>
      <c r="C9168">
        <v>39</v>
      </c>
      <c r="D9168" t="s">
        <v>4</v>
      </c>
      <c r="E9168" t="s">
        <v>5</v>
      </c>
      <c r="F9168" t="s">
        <v>24</v>
      </c>
      <c r="G9168" t="s">
        <v>23</v>
      </c>
      <c r="H9168" s="1">
        <v>44571</v>
      </c>
      <c r="I9168" t="s">
        <v>34</v>
      </c>
      <c r="J9168">
        <v>57</v>
      </c>
      <c r="K9168">
        <v>8.4</v>
      </c>
      <c r="L9168">
        <v>362.45</v>
      </c>
      <c r="M9168">
        <v>53.6</v>
      </c>
      <c r="N9168" t="s">
        <v>50</v>
      </c>
      <c r="O9168">
        <v>2</v>
      </c>
      <c r="P9168" t="str" cm="1">
        <f t="array" ref="P9168">_xlfn.IFS(C9168&lt;25,"18-24", C9168&lt;=35,"25-35", C9168&lt;=50,"36-50",TRUE,"50+")</f>
        <v>36-50</v>
      </c>
      <c r="Q9168" t="str">
        <f t="shared" si="1001"/>
        <v>new</v>
      </c>
      <c r="R9168" t="str">
        <f t="shared" si="1002"/>
        <v>medium</v>
      </c>
      <c r="S9168" t="str">
        <f t="shared" si="1003"/>
        <v>Low</v>
      </c>
      <c r="T9168" t="str">
        <f t="shared" si="1004"/>
        <v>Jan</v>
      </c>
      <c r="U9168">
        <f t="shared" si="1005"/>
        <v>2022</v>
      </c>
      <c r="V9168" t="str">
        <f t="shared" si="1006"/>
        <v>5-10</v>
      </c>
      <c r="W9168" t="str">
        <f t="shared" si="1007"/>
        <v>Slow</v>
      </c>
    </row>
    <row r="9169" spans="1:23" x14ac:dyDescent="0.3">
      <c r="A9169">
        <v>609168</v>
      </c>
      <c r="B9169">
        <v>42961</v>
      </c>
      <c r="C9169">
        <v>27</v>
      </c>
      <c r="D9169" t="s">
        <v>4</v>
      </c>
      <c r="E9169" t="s">
        <v>13</v>
      </c>
      <c r="F9169" t="s">
        <v>28</v>
      </c>
      <c r="G9169" t="s">
        <v>21</v>
      </c>
      <c r="H9169" s="1">
        <v>45257</v>
      </c>
      <c r="I9169" t="s">
        <v>34</v>
      </c>
      <c r="J9169">
        <v>33</v>
      </c>
      <c r="K9169">
        <v>8.6</v>
      </c>
      <c r="L9169">
        <v>1012.77</v>
      </c>
      <c r="M9169">
        <v>82.81</v>
      </c>
      <c r="N9169" t="s">
        <v>50</v>
      </c>
      <c r="O9169">
        <v>4</v>
      </c>
      <c r="P9169" t="str" cm="1">
        <f t="array" ref="P9169">_xlfn.IFS(C9169&lt;25,"18-24", C9169&lt;=35,"25-35", C9169&lt;=50,"36-50",TRUE,"50+")</f>
        <v>25-35</v>
      </c>
      <c r="Q9169" t="str">
        <f t="shared" si="1001"/>
        <v>new</v>
      </c>
      <c r="R9169" t="str">
        <f t="shared" si="1002"/>
        <v>high value</v>
      </c>
      <c r="S9169" t="str">
        <f t="shared" si="1003"/>
        <v>medium</v>
      </c>
      <c r="T9169" t="str">
        <f t="shared" si="1004"/>
        <v>Nov</v>
      </c>
      <c r="U9169">
        <f t="shared" si="1005"/>
        <v>2023</v>
      </c>
      <c r="V9169" t="str">
        <f t="shared" si="1006"/>
        <v>5-10</v>
      </c>
      <c r="W9169" t="str">
        <f t="shared" si="1007"/>
        <v>Medium</v>
      </c>
    </row>
    <row r="9170" spans="1:23" x14ac:dyDescent="0.3">
      <c r="A9170">
        <v>609169</v>
      </c>
      <c r="B9170">
        <v>34366</v>
      </c>
      <c r="C9170">
        <v>37</v>
      </c>
      <c r="D9170" t="s">
        <v>4</v>
      </c>
      <c r="E9170" t="s">
        <v>16</v>
      </c>
      <c r="F9170" t="s">
        <v>24</v>
      </c>
      <c r="G9170" t="s">
        <v>21</v>
      </c>
      <c r="H9170" s="1">
        <v>45337</v>
      </c>
      <c r="I9170" t="s">
        <v>33</v>
      </c>
      <c r="J9170">
        <v>26</v>
      </c>
      <c r="K9170">
        <v>12.1</v>
      </c>
      <c r="L9170">
        <v>291.93</v>
      </c>
      <c r="M9170">
        <v>28.75</v>
      </c>
      <c r="N9170" t="s">
        <v>49</v>
      </c>
      <c r="O9170">
        <v>5</v>
      </c>
      <c r="P9170" t="str" cm="1">
        <f t="array" ref="P9170">_xlfn.IFS(C9170&lt;25,"18-24", C9170&lt;=35,"25-35", C9170&lt;=50,"36-50",TRUE,"50+")</f>
        <v>36-50</v>
      </c>
      <c r="Q9170" t="str">
        <f t="shared" si="1001"/>
        <v>new</v>
      </c>
      <c r="R9170" t="str">
        <f t="shared" si="1002"/>
        <v>medium</v>
      </c>
      <c r="S9170" t="str">
        <f t="shared" si="1003"/>
        <v>High</v>
      </c>
      <c r="T9170" t="str">
        <f t="shared" si="1004"/>
        <v>Feb</v>
      </c>
      <c r="U9170">
        <f t="shared" si="1005"/>
        <v>2024</v>
      </c>
      <c r="V9170" t="str">
        <f t="shared" si="1006"/>
        <v>10-15</v>
      </c>
      <c r="W9170" t="str">
        <f t="shared" si="1007"/>
        <v>Fast</v>
      </c>
    </row>
    <row r="9171" spans="1:23" x14ac:dyDescent="0.3">
      <c r="A9171">
        <v>609170</v>
      </c>
      <c r="B9171">
        <v>30073</v>
      </c>
      <c r="C9171">
        <v>62</v>
      </c>
      <c r="D9171" t="s">
        <v>7</v>
      </c>
      <c r="E9171" t="s">
        <v>15</v>
      </c>
      <c r="F9171" t="s">
        <v>28</v>
      </c>
      <c r="G9171" t="s">
        <v>21</v>
      </c>
      <c r="H9171" s="1">
        <v>45135</v>
      </c>
      <c r="I9171" t="s">
        <v>34</v>
      </c>
      <c r="J9171">
        <v>74</v>
      </c>
      <c r="K9171">
        <v>3.8</v>
      </c>
      <c r="L9171">
        <v>1356.23</v>
      </c>
      <c r="M9171">
        <v>100.66</v>
      </c>
      <c r="N9171" t="s">
        <v>48</v>
      </c>
      <c r="O9171">
        <v>3</v>
      </c>
      <c r="P9171" t="str" cm="1">
        <f t="array" ref="P9171">_xlfn.IFS(C9171&lt;25,"18-24", C9171&lt;=35,"25-35", C9171&lt;=50,"36-50",TRUE,"50+")</f>
        <v>50+</v>
      </c>
      <c r="Q9171" t="str">
        <f t="shared" si="1001"/>
        <v>new</v>
      </c>
      <c r="R9171" t="str">
        <f t="shared" si="1002"/>
        <v>high value</v>
      </c>
      <c r="S9171" t="str">
        <f t="shared" si="1003"/>
        <v>medium</v>
      </c>
      <c r="T9171" t="str">
        <f t="shared" si="1004"/>
        <v>Jul</v>
      </c>
      <c r="U9171">
        <f t="shared" si="1005"/>
        <v>2023</v>
      </c>
      <c r="V9171" t="str">
        <f t="shared" si="1006"/>
        <v>0-5</v>
      </c>
      <c r="W9171" t="str">
        <f t="shared" si="1007"/>
        <v>Slow</v>
      </c>
    </row>
    <row r="9172" spans="1:23" x14ac:dyDescent="0.3">
      <c r="A9172">
        <v>609171</v>
      </c>
      <c r="B9172">
        <v>23901</v>
      </c>
      <c r="C9172">
        <v>54</v>
      </c>
      <c r="D9172" t="s">
        <v>7</v>
      </c>
      <c r="E9172" t="s">
        <v>16</v>
      </c>
      <c r="F9172" t="s">
        <v>32</v>
      </c>
      <c r="G9172" t="s">
        <v>21</v>
      </c>
      <c r="H9172" s="1">
        <v>45576</v>
      </c>
      <c r="I9172" t="s">
        <v>33</v>
      </c>
      <c r="J9172">
        <v>75</v>
      </c>
      <c r="K9172">
        <v>14.5</v>
      </c>
      <c r="L9172">
        <v>1274.25</v>
      </c>
      <c r="M9172">
        <v>45.78</v>
      </c>
      <c r="N9172" t="s">
        <v>50</v>
      </c>
      <c r="O9172">
        <v>5</v>
      </c>
      <c r="P9172" t="str" cm="1">
        <f t="array" ref="P9172">_xlfn.IFS(C9172&lt;25,"18-24", C9172&lt;=35,"25-35", C9172&lt;=50,"36-50",TRUE,"50+")</f>
        <v>50+</v>
      </c>
      <c r="Q9172" t="str">
        <f t="shared" si="1001"/>
        <v>new</v>
      </c>
      <c r="R9172" t="str">
        <f t="shared" si="1002"/>
        <v>high value</v>
      </c>
      <c r="S9172" t="str">
        <f t="shared" si="1003"/>
        <v>High</v>
      </c>
      <c r="T9172" t="str">
        <f t="shared" si="1004"/>
        <v>Oct</v>
      </c>
      <c r="U9172">
        <f t="shared" si="1005"/>
        <v>2024</v>
      </c>
      <c r="V9172" t="str">
        <f t="shared" si="1006"/>
        <v>10-15</v>
      </c>
      <c r="W9172" t="str">
        <f t="shared" si="1007"/>
        <v>Slow</v>
      </c>
    </row>
    <row r="9173" spans="1:23" x14ac:dyDescent="0.3">
      <c r="A9173">
        <v>609172</v>
      </c>
      <c r="B9173">
        <v>43169</v>
      </c>
      <c r="C9173">
        <v>36</v>
      </c>
      <c r="D9173" t="s">
        <v>4</v>
      </c>
      <c r="E9173" t="s">
        <v>16</v>
      </c>
      <c r="F9173" t="s">
        <v>28</v>
      </c>
      <c r="G9173" t="s">
        <v>23</v>
      </c>
      <c r="H9173" s="1">
        <v>44680</v>
      </c>
      <c r="I9173" t="s">
        <v>34</v>
      </c>
      <c r="J9173">
        <v>29</v>
      </c>
      <c r="K9173">
        <v>13.9</v>
      </c>
      <c r="L9173">
        <v>253.49</v>
      </c>
      <c r="M9173">
        <v>76.540000000000006</v>
      </c>
      <c r="N9173" t="s">
        <v>50</v>
      </c>
      <c r="O9173">
        <v>5</v>
      </c>
      <c r="P9173" t="str" cm="1">
        <f t="array" ref="P9173">_xlfn.IFS(C9173&lt;25,"18-24", C9173&lt;=35,"25-35", C9173&lt;=50,"36-50",TRUE,"50+")</f>
        <v>36-50</v>
      </c>
      <c r="Q9173" t="str">
        <f t="shared" si="1001"/>
        <v>new</v>
      </c>
      <c r="R9173" t="str">
        <f t="shared" si="1002"/>
        <v>medium</v>
      </c>
      <c r="S9173" t="str">
        <f t="shared" si="1003"/>
        <v>High</v>
      </c>
      <c r="T9173" t="str">
        <f t="shared" si="1004"/>
        <v>Apr</v>
      </c>
      <c r="U9173">
        <f t="shared" si="1005"/>
        <v>2022</v>
      </c>
      <c r="V9173" t="str">
        <f t="shared" si="1006"/>
        <v>10-15</v>
      </c>
      <c r="W9173" t="str">
        <f t="shared" si="1007"/>
        <v>Fast</v>
      </c>
    </row>
    <row r="9174" spans="1:23" x14ac:dyDescent="0.3">
      <c r="A9174">
        <v>609173</v>
      </c>
      <c r="B9174">
        <v>49929</v>
      </c>
      <c r="C9174">
        <v>19</v>
      </c>
      <c r="D9174" t="s">
        <v>7</v>
      </c>
      <c r="E9174" t="s">
        <v>16</v>
      </c>
      <c r="F9174" t="s">
        <v>28</v>
      </c>
      <c r="G9174" t="s">
        <v>21</v>
      </c>
      <c r="H9174" s="1">
        <v>44598</v>
      </c>
      <c r="I9174" t="s">
        <v>34</v>
      </c>
      <c r="J9174">
        <v>64</v>
      </c>
      <c r="K9174">
        <v>11.8</v>
      </c>
      <c r="L9174">
        <v>287.05</v>
      </c>
      <c r="M9174">
        <v>40.11</v>
      </c>
      <c r="N9174" t="s">
        <v>50</v>
      </c>
      <c r="O9174">
        <v>2</v>
      </c>
      <c r="P9174" t="str" cm="1">
        <f t="array" ref="P9174">_xlfn.IFS(C9174&lt;25,"18-24", C9174&lt;=35,"25-35", C9174&lt;=50,"36-50",TRUE,"50+")</f>
        <v>18-24</v>
      </c>
      <c r="Q9174" t="str">
        <f t="shared" si="1001"/>
        <v>new</v>
      </c>
      <c r="R9174" t="str">
        <f t="shared" si="1002"/>
        <v>medium</v>
      </c>
      <c r="S9174" t="str">
        <f t="shared" si="1003"/>
        <v>Low</v>
      </c>
      <c r="T9174" t="str">
        <f t="shared" si="1004"/>
        <v>Feb</v>
      </c>
      <c r="U9174">
        <f t="shared" si="1005"/>
        <v>2022</v>
      </c>
      <c r="V9174" t="str">
        <f t="shared" si="1006"/>
        <v>10-15</v>
      </c>
      <c r="W9174" t="str">
        <f t="shared" si="1007"/>
        <v>Slow</v>
      </c>
    </row>
    <row r="9175" spans="1:23" x14ac:dyDescent="0.3">
      <c r="A9175">
        <v>609174</v>
      </c>
      <c r="B9175">
        <v>25542</v>
      </c>
      <c r="C9175">
        <v>60</v>
      </c>
      <c r="D9175" t="s">
        <v>7</v>
      </c>
      <c r="E9175" t="s">
        <v>16</v>
      </c>
      <c r="F9175" t="s">
        <v>32</v>
      </c>
      <c r="G9175" t="s">
        <v>27</v>
      </c>
      <c r="H9175" s="1">
        <v>44876</v>
      </c>
      <c r="I9175" t="s">
        <v>34</v>
      </c>
      <c r="J9175">
        <v>35</v>
      </c>
      <c r="K9175">
        <v>9.5</v>
      </c>
      <c r="L9175">
        <v>1351.95</v>
      </c>
      <c r="M9175">
        <v>23.21</v>
      </c>
      <c r="N9175" t="s">
        <v>50</v>
      </c>
      <c r="O9175">
        <v>4</v>
      </c>
      <c r="P9175" t="str" cm="1">
        <f t="array" ref="P9175">_xlfn.IFS(C9175&lt;25,"18-24", C9175&lt;=35,"25-35", C9175&lt;=50,"36-50",TRUE,"50+")</f>
        <v>50+</v>
      </c>
      <c r="Q9175" t="str">
        <f t="shared" si="1001"/>
        <v>new</v>
      </c>
      <c r="R9175" t="str">
        <f t="shared" si="1002"/>
        <v>high value</v>
      </c>
      <c r="S9175" t="str">
        <f t="shared" si="1003"/>
        <v>medium</v>
      </c>
      <c r="T9175" t="str">
        <f t="shared" si="1004"/>
        <v>Nov</v>
      </c>
      <c r="U9175">
        <f t="shared" si="1005"/>
        <v>2022</v>
      </c>
      <c r="V9175" t="str">
        <f t="shared" si="1006"/>
        <v>5-10</v>
      </c>
      <c r="W9175" t="str">
        <f t="shared" si="1007"/>
        <v>Medium</v>
      </c>
    </row>
    <row r="9176" spans="1:23" x14ac:dyDescent="0.3">
      <c r="A9176">
        <v>609175</v>
      </c>
      <c r="B9176">
        <v>94061</v>
      </c>
      <c r="C9176">
        <v>27</v>
      </c>
      <c r="D9176" t="s">
        <v>7</v>
      </c>
      <c r="E9176" t="s">
        <v>13</v>
      </c>
      <c r="F9176" t="s">
        <v>24</v>
      </c>
      <c r="G9176" t="s">
        <v>25</v>
      </c>
      <c r="H9176" s="1">
        <v>45140</v>
      </c>
      <c r="I9176" t="s">
        <v>33</v>
      </c>
      <c r="J9176">
        <v>82</v>
      </c>
      <c r="K9176">
        <v>4.5</v>
      </c>
      <c r="L9176">
        <v>962.01</v>
      </c>
      <c r="M9176">
        <v>29.06</v>
      </c>
      <c r="N9176" t="s">
        <v>49</v>
      </c>
      <c r="O9176">
        <v>2</v>
      </c>
      <c r="P9176" t="str" cm="1">
        <f t="array" ref="P9176">_xlfn.IFS(C9176&lt;25,"18-24", C9176&lt;=35,"25-35", C9176&lt;=50,"36-50",TRUE,"50+")</f>
        <v>25-35</v>
      </c>
      <c r="Q9176" t="str">
        <f t="shared" si="1001"/>
        <v>new</v>
      </c>
      <c r="R9176" t="str">
        <f t="shared" si="1002"/>
        <v>high value</v>
      </c>
      <c r="S9176" t="str">
        <f t="shared" si="1003"/>
        <v>Low</v>
      </c>
      <c r="T9176" t="str">
        <f t="shared" si="1004"/>
        <v>Aug</v>
      </c>
      <c r="U9176">
        <f t="shared" si="1005"/>
        <v>2023</v>
      </c>
      <c r="V9176" t="str">
        <f t="shared" si="1006"/>
        <v>0-5</v>
      </c>
      <c r="W9176" t="str">
        <f t="shared" si="1007"/>
        <v>Slow</v>
      </c>
    </row>
    <row r="9177" spans="1:23" x14ac:dyDescent="0.3">
      <c r="A9177">
        <v>609176</v>
      </c>
      <c r="B9177">
        <v>75982</v>
      </c>
      <c r="C9177">
        <v>29</v>
      </c>
      <c r="D9177" t="s">
        <v>4</v>
      </c>
      <c r="E9177" t="s">
        <v>8</v>
      </c>
      <c r="F9177" t="s">
        <v>19</v>
      </c>
      <c r="G9177" t="s">
        <v>27</v>
      </c>
      <c r="H9177" s="1">
        <v>45107</v>
      </c>
      <c r="I9177" t="s">
        <v>33</v>
      </c>
      <c r="J9177">
        <v>87</v>
      </c>
      <c r="K9177">
        <v>6.8</v>
      </c>
      <c r="L9177">
        <v>1326.4</v>
      </c>
      <c r="M9177">
        <v>82.24</v>
      </c>
      <c r="N9177" t="s">
        <v>49</v>
      </c>
      <c r="O9177">
        <v>1</v>
      </c>
      <c r="P9177" t="str" cm="1">
        <f t="array" ref="P9177">_xlfn.IFS(C9177&lt;25,"18-24", C9177&lt;=35,"25-35", C9177&lt;=50,"36-50",TRUE,"50+")</f>
        <v>25-35</v>
      </c>
      <c r="Q9177" t="str">
        <f t="shared" si="1001"/>
        <v>new</v>
      </c>
      <c r="R9177" t="str">
        <f t="shared" si="1002"/>
        <v>high value</v>
      </c>
      <c r="S9177" t="str">
        <f t="shared" si="1003"/>
        <v>Low</v>
      </c>
      <c r="T9177" t="str">
        <f t="shared" si="1004"/>
        <v>Jun</v>
      </c>
      <c r="U9177">
        <f t="shared" si="1005"/>
        <v>2023</v>
      </c>
      <c r="V9177" t="str">
        <f t="shared" si="1006"/>
        <v>5-10</v>
      </c>
      <c r="W9177" t="str">
        <f t="shared" si="1007"/>
        <v>Slow</v>
      </c>
    </row>
    <row r="9178" spans="1:23" x14ac:dyDescent="0.3">
      <c r="A9178">
        <v>609177</v>
      </c>
      <c r="B9178">
        <v>72188</v>
      </c>
      <c r="C9178">
        <v>60</v>
      </c>
      <c r="D9178" t="s">
        <v>7</v>
      </c>
      <c r="E9178" t="s">
        <v>8</v>
      </c>
      <c r="F9178" t="s">
        <v>22</v>
      </c>
      <c r="G9178" t="s">
        <v>27</v>
      </c>
      <c r="H9178" s="1">
        <v>44762</v>
      </c>
      <c r="I9178" t="s">
        <v>34</v>
      </c>
      <c r="J9178">
        <v>48</v>
      </c>
      <c r="K9178">
        <v>9.1999999999999993</v>
      </c>
      <c r="L9178">
        <v>850.09</v>
      </c>
      <c r="M9178">
        <v>80.23</v>
      </c>
      <c r="N9178" t="s">
        <v>47</v>
      </c>
      <c r="O9178">
        <v>4</v>
      </c>
      <c r="P9178" t="str" cm="1">
        <f t="array" ref="P9178">_xlfn.IFS(C9178&lt;25,"18-24", C9178&lt;=35,"25-35", C9178&lt;=50,"36-50",TRUE,"50+")</f>
        <v>50+</v>
      </c>
      <c r="Q9178" t="str">
        <f t="shared" si="1001"/>
        <v>new</v>
      </c>
      <c r="R9178" t="str">
        <f t="shared" si="1002"/>
        <v>high value</v>
      </c>
      <c r="S9178" t="str">
        <f t="shared" si="1003"/>
        <v>medium</v>
      </c>
      <c r="T9178" t="str">
        <f t="shared" si="1004"/>
        <v>Jul</v>
      </c>
      <c r="U9178">
        <f t="shared" si="1005"/>
        <v>2022</v>
      </c>
      <c r="V9178" t="str">
        <f t="shared" si="1006"/>
        <v>5-10</v>
      </c>
      <c r="W9178" t="str">
        <f t="shared" si="1007"/>
        <v>Slow</v>
      </c>
    </row>
    <row r="9179" spans="1:23" x14ac:dyDescent="0.3">
      <c r="A9179">
        <v>609178</v>
      </c>
      <c r="B9179">
        <v>37039</v>
      </c>
      <c r="C9179">
        <v>43</v>
      </c>
      <c r="D9179" t="s">
        <v>4</v>
      </c>
      <c r="E9179" t="s">
        <v>11</v>
      </c>
      <c r="F9179" t="s">
        <v>28</v>
      </c>
      <c r="G9179" t="s">
        <v>21</v>
      </c>
      <c r="H9179" s="1">
        <v>45051</v>
      </c>
      <c r="I9179" t="s">
        <v>34</v>
      </c>
      <c r="J9179">
        <v>62</v>
      </c>
      <c r="K9179">
        <v>3.6</v>
      </c>
      <c r="L9179">
        <v>375.03</v>
      </c>
      <c r="M9179">
        <v>93.94</v>
      </c>
      <c r="N9179" t="s">
        <v>49</v>
      </c>
      <c r="O9179">
        <v>2</v>
      </c>
      <c r="P9179" t="str" cm="1">
        <f t="array" ref="P9179">_xlfn.IFS(C9179&lt;25,"18-24", C9179&lt;=35,"25-35", C9179&lt;=50,"36-50",TRUE,"50+")</f>
        <v>36-50</v>
      </c>
      <c r="Q9179" t="str">
        <f t="shared" si="1001"/>
        <v>new</v>
      </c>
      <c r="R9179" t="str">
        <f t="shared" si="1002"/>
        <v>medium</v>
      </c>
      <c r="S9179" t="str">
        <f t="shared" si="1003"/>
        <v>Low</v>
      </c>
      <c r="T9179" t="str">
        <f t="shared" si="1004"/>
        <v>May</v>
      </c>
      <c r="U9179">
        <f t="shared" si="1005"/>
        <v>2023</v>
      </c>
      <c r="V9179" t="str">
        <f t="shared" si="1006"/>
        <v>0-5</v>
      </c>
      <c r="W9179" t="str">
        <f t="shared" si="1007"/>
        <v>Slow</v>
      </c>
    </row>
    <row r="9180" spans="1:23" x14ac:dyDescent="0.3">
      <c r="A9180">
        <v>609179</v>
      </c>
      <c r="B9180">
        <v>76069</v>
      </c>
      <c r="C9180">
        <v>24</v>
      </c>
      <c r="D9180" t="s">
        <v>7</v>
      </c>
      <c r="E9180" t="s">
        <v>8</v>
      </c>
      <c r="F9180" t="s">
        <v>28</v>
      </c>
      <c r="G9180" t="s">
        <v>25</v>
      </c>
      <c r="H9180" s="1">
        <v>45119</v>
      </c>
      <c r="I9180" t="s">
        <v>34</v>
      </c>
      <c r="J9180">
        <v>20</v>
      </c>
      <c r="K9180">
        <v>3.2</v>
      </c>
      <c r="L9180">
        <v>1248.95</v>
      </c>
      <c r="M9180">
        <v>63.15</v>
      </c>
      <c r="N9180" t="s">
        <v>49</v>
      </c>
      <c r="O9180">
        <v>5</v>
      </c>
      <c r="P9180" t="str" cm="1">
        <f t="array" ref="P9180">_xlfn.IFS(C9180&lt;25,"18-24", C9180&lt;=35,"25-35", C9180&lt;=50,"36-50",TRUE,"50+")</f>
        <v>18-24</v>
      </c>
      <c r="Q9180" t="str">
        <f t="shared" si="1001"/>
        <v>new</v>
      </c>
      <c r="R9180" t="str">
        <f t="shared" si="1002"/>
        <v>high value</v>
      </c>
      <c r="S9180" t="str">
        <f t="shared" si="1003"/>
        <v>High</v>
      </c>
      <c r="T9180" t="str">
        <f t="shared" si="1004"/>
        <v>Jul</v>
      </c>
      <c r="U9180">
        <f t="shared" si="1005"/>
        <v>2023</v>
      </c>
      <c r="V9180" t="str">
        <f t="shared" si="1006"/>
        <v>0-5</v>
      </c>
      <c r="W9180" t="str">
        <f t="shared" si="1007"/>
        <v>Fast</v>
      </c>
    </row>
    <row r="9181" spans="1:23" x14ac:dyDescent="0.3">
      <c r="A9181">
        <v>609180</v>
      </c>
      <c r="B9181">
        <v>79278</v>
      </c>
      <c r="C9181">
        <v>47</v>
      </c>
      <c r="D9181" t="s">
        <v>7</v>
      </c>
      <c r="E9181" t="s">
        <v>15</v>
      </c>
      <c r="F9181" t="s">
        <v>24</v>
      </c>
      <c r="G9181" t="s">
        <v>29</v>
      </c>
      <c r="H9181" s="1">
        <v>44749</v>
      </c>
      <c r="I9181" t="s">
        <v>33</v>
      </c>
      <c r="J9181">
        <v>20</v>
      </c>
      <c r="K9181">
        <v>12.9</v>
      </c>
      <c r="L9181">
        <v>1096.8699999999999</v>
      </c>
      <c r="M9181">
        <v>106.33</v>
      </c>
      <c r="N9181" t="s">
        <v>49</v>
      </c>
      <c r="O9181">
        <v>3</v>
      </c>
      <c r="P9181" t="str" cm="1">
        <f t="array" ref="P9181">_xlfn.IFS(C9181&lt;25,"18-24", C9181&lt;=35,"25-35", C9181&lt;=50,"36-50",TRUE,"50+")</f>
        <v>36-50</v>
      </c>
      <c r="Q9181" t="str">
        <f t="shared" si="1001"/>
        <v>new</v>
      </c>
      <c r="R9181" t="str">
        <f t="shared" si="1002"/>
        <v>high value</v>
      </c>
      <c r="S9181" t="str">
        <f t="shared" si="1003"/>
        <v>medium</v>
      </c>
      <c r="T9181" t="str">
        <f t="shared" si="1004"/>
        <v>Jul</v>
      </c>
      <c r="U9181">
        <f t="shared" si="1005"/>
        <v>2022</v>
      </c>
      <c r="V9181" t="str">
        <f t="shared" si="1006"/>
        <v>10-15</v>
      </c>
      <c r="W9181" t="str">
        <f t="shared" si="1007"/>
        <v>Fast</v>
      </c>
    </row>
    <row r="9182" spans="1:23" x14ac:dyDescent="0.3">
      <c r="A9182">
        <v>609181</v>
      </c>
      <c r="B9182">
        <v>50988</v>
      </c>
      <c r="C9182">
        <v>56</v>
      </c>
      <c r="D9182" t="s">
        <v>4</v>
      </c>
      <c r="E9182" t="s">
        <v>13</v>
      </c>
      <c r="F9182" t="s">
        <v>30</v>
      </c>
      <c r="G9182" t="s">
        <v>23</v>
      </c>
      <c r="H9182" s="1">
        <v>45387</v>
      </c>
      <c r="I9182" t="s">
        <v>34</v>
      </c>
      <c r="J9182">
        <v>85</v>
      </c>
      <c r="K9182">
        <v>8.4</v>
      </c>
      <c r="L9182">
        <v>874.59</v>
      </c>
      <c r="M9182">
        <v>41.52</v>
      </c>
      <c r="N9182" t="s">
        <v>47</v>
      </c>
      <c r="O9182">
        <v>4</v>
      </c>
      <c r="P9182" t="str" cm="1">
        <f t="array" ref="P9182">_xlfn.IFS(C9182&lt;25,"18-24", C9182&lt;=35,"25-35", C9182&lt;=50,"36-50",TRUE,"50+")</f>
        <v>50+</v>
      </c>
      <c r="Q9182" t="str">
        <f t="shared" si="1001"/>
        <v>new</v>
      </c>
      <c r="R9182" t="str">
        <f t="shared" si="1002"/>
        <v>high value</v>
      </c>
      <c r="S9182" t="str">
        <f t="shared" si="1003"/>
        <v>medium</v>
      </c>
      <c r="T9182" t="str">
        <f t="shared" si="1004"/>
        <v>Apr</v>
      </c>
      <c r="U9182">
        <f t="shared" si="1005"/>
        <v>2024</v>
      </c>
      <c r="V9182" t="str">
        <f t="shared" si="1006"/>
        <v>5-10</v>
      </c>
      <c r="W9182" t="str">
        <f t="shared" si="1007"/>
        <v>Slow</v>
      </c>
    </row>
    <row r="9183" spans="1:23" x14ac:dyDescent="0.3">
      <c r="A9183">
        <v>609182</v>
      </c>
      <c r="B9183">
        <v>29518</v>
      </c>
      <c r="C9183">
        <v>52</v>
      </c>
      <c r="D9183" t="s">
        <v>7</v>
      </c>
      <c r="E9183" t="s">
        <v>16</v>
      </c>
      <c r="F9183" t="s">
        <v>28</v>
      </c>
      <c r="G9183" t="s">
        <v>23</v>
      </c>
      <c r="H9183" s="1">
        <v>44721</v>
      </c>
      <c r="I9183" t="s">
        <v>34</v>
      </c>
      <c r="J9183">
        <v>31</v>
      </c>
      <c r="K9183">
        <v>6.7</v>
      </c>
      <c r="L9183">
        <v>201.04</v>
      </c>
      <c r="M9183">
        <v>36.65</v>
      </c>
      <c r="N9183" t="s">
        <v>48</v>
      </c>
      <c r="O9183">
        <v>1</v>
      </c>
      <c r="P9183" t="str" cm="1">
        <f t="array" ref="P9183">_xlfn.IFS(C9183&lt;25,"18-24", C9183&lt;=35,"25-35", C9183&lt;=50,"36-50",TRUE,"50+")</f>
        <v>50+</v>
      </c>
      <c r="Q9183" t="str">
        <f t="shared" si="1001"/>
        <v>new</v>
      </c>
      <c r="R9183" t="str">
        <f t="shared" si="1002"/>
        <v>low</v>
      </c>
      <c r="S9183" t="str">
        <f t="shared" si="1003"/>
        <v>Low</v>
      </c>
      <c r="T9183" t="str">
        <f t="shared" si="1004"/>
        <v>Jun</v>
      </c>
      <c r="U9183">
        <f t="shared" si="1005"/>
        <v>2022</v>
      </c>
      <c r="V9183" t="str">
        <f t="shared" si="1006"/>
        <v>5-10</v>
      </c>
      <c r="W9183" t="str">
        <f t="shared" si="1007"/>
        <v>Medium</v>
      </c>
    </row>
    <row r="9184" spans="1:23" x14ac:dyDescent="0.3">
      <c r="A9184">
        <v>609183</v>
      </c>
      <c r="B9184">
        <v>98897</v>
      </c>
      <c r="C9184">
        <v>57</v>
      </c>
      <c r="D9184" t="s">
        <v>4</v>
      </c>
      <c r="E9184" t="s">
        <v>16</v>
      </c>
      <c r="F9184" t="s">
        <v>30</v>
      </c>
      <c r="G9184" t="s">
        <v>27</v>
      </c>
      <c r="H9184" s="1">
        <v>45315</v>
      </c>
      <c r="I9184" t="s">
        <v>34</v>
      </c>
      <c r="J9184">
        <v>82</v>
      </c>
      <c r="K9184">
        <v>12.8</v>
      </c>
      <c r="L9184">
        <v>788.33</v>
      </c>
      <c r="M9184">
        <v>54.71</v>
      </c>
      <c r="N9184" t="s">
        <v>50</v>
      </c>
      <c r="O9184">
        <v>2</v>
      </c>
      <c r="P9184" t="str" cm="1">
        <f t="array" ref="P9184">_xlfn.IFS(C9184&lt;25,"18-24", C9184&lt;=35,"25-35", C9184&lt;=50,"36-50",TRUE,"50+")</f>
        <v>50+</v>
      </c>
      <c r="Q9184" t="str">
        <f t="shared" si="1001"/>
        <v>repeat</v>
      </c>
      <c r="R9184" t="str">
        <f t="shared" si="1002"/>
        <v>high value</v>
      </c>
      <c r="S9184" t="str">
        <f t="shared" si="1003"/>
        <v>Low</v>
      </c>
      <c r="T9184" t="str">
        <f t="shared" si="1004"/>
        <v>Jan</v>
      </c>
      <c r="U9184">
        <f t="shared" si="1005"/>
        <v>2024</v>
      </c>
      <c r="V9184" t="str">
        <f t="shared" si="1006"/>
        <v>10-15</v>
      </c>
      <c r="W9184" t="str">
        <f t="shared" si="1007"/>
        <v>Slow</v>
      </c>
    </row>
    <row r="9185" spans="1:23" x14ac:dyDescent="0.3">
      <c r="A9185">
        <v>609184</v>
      </c>
      <c r="B9185">
        <v>84964</v>
      </c>
      <c r="C9185">
        <v>24</v>
      </c>
      <c r="D9185" t="s">
        <v>4</v>
      </c>
      <c r="E9185" t="s">
        <v>13</v>
      </c>
      <c r="F9185" t="s">
        <v>26</v>
      </c>
      <c r="G9185" t="s">
        <v>21</v>
      </c>
      <c r="H9185" s="1">
        <v>45594</v>
      </c>
      <c r="I9185" t="s">
        <v>34</v>
      </c>
      <c r="J9185">
        <v>44</v>
      </c>
      <c r="K9185">
        <v>1.8</v>
      </c>
      <c r="L9185">
        <v>1444.47</v>
      </c>
      <c r="M9185">
        <v>101.62</v>
      </c>
      <c r="N9185" t="s">
        <v>49</v>
      </c>
      <c r="O9185">
        <v>2</v>
      </c>
      <c r="P9185" t="str" cm="1">
        <f t="array" ref="P9185">_xlfn.IFS(C9185&lt;25,"18-24", C9185&lt;=35,"25-35", C9185&lt;=50,"36-50",TRUE,"50+")</f>
        <v>18-24</v>
      </c>
      <c r="Q9185" t="str">
        <f t="shared" si="1001"/>
        <v>new</v>
      </c>
      <c r="R9185" t="str">
        <f t="shared" si="1002"/>
        <v>high value</v>
      </c>
      <c r="S9185" t="str">
        <f t="shared" si="1003"/>
        <v>Low</v>
      </c>
      <c r="T9185" t="str">
        <f t="shared" si="1004"/>
        <v>Oct</v>
      </c>
      <c r="U9185">
        <f t="shared" si="1005"/>
        <v>2024</v>
      </c>
      <c r="V9185" t="str">
        <f t="shared" si="1006"/>
        <v>0-5</v>
      </c>
      <c r="W9185" t="str">
        <f t="shared" si="1007"/>
        <v>Medium</v>
      </c>
    </row>
    <row r="9186" spans="1:23" x14ac:dyDescent="0.3">
      <c r="A9186">
        <v>609185</v>
      </c>
      <c r="B9186">
        <v>21279</v>
      </c>
      <c r="C9186">
        <v>25</v>
      </c>
      <c r="D9186" t="s">
        <v>4</v>
      </c>
      <c r="E9186" t="s">
        <v>5</v>
      </c>
      <c r="F9186" t="s">
        <v>18</v>
      </c>
      <c r="G9186" t="s">
        <v>29</v>
      </c>
      <c r="H9186" s="1">
        <v>45359</v>
      </c>
      <c r="I9186" t="s">
        <v>33</v>
      </c>
      <c r="J9186">
        <v>44</v>
      </c>
      <c r="K9186">
        <v>11.9</v>
      </c>
      <c r="L9186">
        <v>1152.44</v>
      </c>
      <c r="M9186">
        <v>34.97</v>
      </c>
      <c r="N9186" t="s">
        <v>47</v>
      </c>
      <c r="O9186">
        <v>2</v>
      </c>
      <c r="P9186" t="str" cm="1">
        <f t="array" ref="P9186">_xlfn.IFS(C9186&lt;25,"18-24", C9186&lt;=35,"25-35", C9186&lt;=50,"36-50",TRUE,"50+")</f>
        <v>25-35</v>
      </c>
      <c r="Q9186" t="str">
        <f t="shared" si="1001"/>
        <v>new</v>
      </c>
      <c r="R9186" t="str">
        <f t="shared" si="1002"/>
        <v>high value</v>
      </c>
      <c r="S9186" t="str">
        <f t="shared" si="1003"/>
        <v>Low</v>
      </c>
      <c r="T9186" t="str">
        <f t="shared" si="1004"/>
        <v>Mar</v>
      </c>
      <c r="U9186">
        <f t="shared" si="1005"/>
        <v>2024</v>
      </c>
      <c r="V9186" t="str">
        <f t="shared" si="1006"/>
        <v>10-15</v>
      </c>
      <c r="W9186" t="str">
        <f t="shared" si="1007"/>
        <v>Medium</v>
      </c>
    </row>
    <row r="9187" spans="1:23" x14ac:dyDescent="0.3">
      <c r="A9187">
        <v>609186</v>
      </c>
      <c r="B9187">
        <v>76243</v>
      </c>
      <c r="C9187">
        <v>30</v>
      </c>
      <c r="D9187" t="s">
        <v>4</v>
      </c>
      <c r="E9187" t="s">
        <v>11</v>
      </c>
      <c r="F9187" t="s">
        <v>28</v>
      </c>
      <c r="G9187" t="s">
        <v>31</v>
      </c>
      <c r="H9187" s="1">
        <v>44778</v>
      </c>
      <c r="I9187" t="s">
        <v>34</v>
      </c>
      <c r="J9187">
        <v>48</v>
      </c>
      <c r="K9187">
        <v>6.6</v>
      </c>
      <c r="L9187">
        <v>1073.3800000000001</v>
      </c>
      <c r="M9187">
        <v>77</v>
      </c>
      <c r="N9187" t="s">
        <v>48</v>
      </c>
      <c r="O9187">
        <v>3</v>
      </c>
      <c r="P9187" t="str" cm="1">
        <f t="array" ref="P9187">_xlfn.IFS(C9187&lt;25,"18-24", C9187&lt;=35,"25-35", C9187&lt;=50,"36-50",TRUE,"50+")</f>
        <v>25-35</v>
      </c>
      <c r="Q9187" t="str">
        <f t="shared" si="1001"/>
        <v>new</v>
      </c>
      <c r="R9187" t="str">
        <f t="shared" si="1002"/>
        <v>high value</v>
      </c>
      <c r="S9187" t="str">
        <f t="shared" si="1003"/>
        <v>medium</v>
      </c>
      <c r="T9187" t="str">
        <f t="shared" si="1004"/>
        <v>Aug</v>
      </c>
      <c r="U9187">
        <f t="shared" si="1005"/>
        <v>2022</v>
      </c>
      <c r="V9187" t="str">
        <f t="shared" si="1006"/>
        <v>5-10</v>
      </c>
      <c r="W9187" t="str">
        <f t="shared" si="1007"/>
        <v>Slow</v>
      </c>
    </row>
    <row r="9188" spans="1:23" x14ac:dyDescent="0.3">
      <c r="A9188">
        <v>609187</v>
      </c>
      <c r="B9188">
        <v>45994</v>
      </c>
      <c r="C9188">
        <v>27</v>
      </c>
      <c r="D9188" t="s">
        <v>7</v>
      </c>
      <c r="E9188" t="s">
        <v>15</v>
      </c>
      <c r="F9188" t="s">
        <v>32</v>
      </c>
      <c r="G9188" t="s">
        <v>23</v>
      </c>
      <c r="H9188" s="1">
        <v>45152</v>
      </c>
      <c r="I9188" t="s">
        <v>33</v>
      </c>
      <c r="J9188">
        <v>58</v>
      </c>
      <c r="K9188">
        <v>9.6999999999999993</v>
      </c>
      <c r="L9188">
        <v>773.55</v>
      </c>
      <c r="M9188">
        <v>57.94</v>
      </c>
      <c r="N9188" t="s">
        <v>48</v>
      </c>
      <c r="O9188">
        <v>3</v>
      </c>
      <c r="P9188" t="str" cm="1">
        <f t="array" ref="P9188">_xlfn.IFS(C9188&lt;25,"18-24", C9188&lt;=35,"25-35", C9188&lt;=50,"36-50",TRUE,"50+")</f>
        <v>25-35</v>
      </c>
      <c r="Q9188" t="str">
        <f t="shared" si="1001"/>
        <v>new</v>
      </c>
      <c r="R9188" t="str">
        <f t="shared" si="1002"/>
        <v>high value</v>
      </c>
      <c r="S9188" t="str">
        <f t="shared" si="1003"/>
        <v>medium</v>
      </c>
      <c r="T9188" t="str">
        <f t="shared" si="1004"/>
        <v>Aug</v>
      </c>
      <c r="U9188">
        <f t="shared" si="1005"/>
        <v>2023</v>
      </c>
      <c r="V9188" t="str">
        <f t="shared" si="1006"/>
        <v>5-10</v>
      </c>
      <c r="W9188" t="str">
        <f t="shared" si="1007"/>
        <v>Slow</v>
      </c>
    </row>
    <row r="9189" spans="1:23" x14ac:dyDescent="0.3">
      <c r="A9189">
        <v>609188</v>
      </c>
      <c r="B9189">
        <v>98979</v>
      </c>
      <c r="C9189">
        <v>26</v>
      </c>
      <c r="D9189" t="s">
        <v>7</v>
      </c>
      <c r="E9189" t="s">
        <v>15</v>
      </c>
      <c r="F9189" t="s">
        <v>22</v>
      </c>
      <c r="G9189" t="s">
        <v>21</v>
      </c>
      <c r="H9189" s="1">
        <v>45347</v>
      </c>
      <c r="I9189" t="s">
        <v>34</v>
      </c>
      <c r="J9189">
        <v>49</v>
      </c>
      <c r="K9189">
        <v>3</v>
      </c>
      <c r="L9189">
        <v>371.13</v>
      </c>
      <c r="M9189">
        <v>103.33</v>
      </c>
      <c r="N9189" t="s">
        <v>47</v>
      </c>
      <c r="O9189">
        <v>2</v>
      </c>
      <c r="P9189" t="str" cm="1">
        <f t="array" ref="P9189">_xlfn.IFS(C9189&lt;25,"18-24", C9189&lt;=35,"25-35", C9189&lt;=50,"36-50",TRUE,"50+")</f>
        <v>25-35</v>
      </c>
      <c r="Q9189" t="str">
        <f t="shared" si="1001"/>
        <v>new</v>
      </c>
      <c r="R9189" t="str">
        <f t="shared" si="1002"/>
        <v>medium</v>
      </c>
      <c r="S9189" t="str">
        <f t="shared" si="1003"/>
        <v>Low</v>
      </c>
      <c r="T9189" t="str">
        <f t="shared" si="1004"/>
        <v>Feb</v>
      </c>
      <c r="U9189">
        <f t="shared" si="1005"/>
        <v>2024</v>
      </c>
      <c r="V9189" t="str">
        <f t="shared" si="1006"/>
        <v>0-5</v>
      </c>
      <c r="W9189" t="str">
        <f t="shared" si="1007"/>
        <v>Slow</v>
      </c>
    </row>
    <row r="9190" spans="1:23" x14ac:dyDescent="0.3">
      <c r="A9190">
        <v>609189</v>
      </c>
      <c r="B9190">
        <v>44389</v>
      </c>
      <c r="C9190">
        <v>28</v>
      </c>
      <c r="D9190" t="s">
        <v>7</v>
      </c>
      <c r="E9190" t="s">
        <v>5</v>
      </c>
      <c r="F9190" t="s">
        <v>24</v>
      </c>
      <c r="G9190" t="s">
        <v>23</v>
      </c>
      <c r="H9190" s="1">
        <v>44757</v>
      </c>
      <c r="I9190" t="s">
        <v>34</v>
      </c>
      <c r="J9190">
        <v>55</v>
      </c>
      <c r="K9190">
        <v>8.1999999999999993</v>
      </c>
      <c r="L9190">
        <v>1301.3800000000001</v>
      </c>
      <c r="M9190">
        <v>99.51</v>
      </c>
      <c r="N9190" t="s">
        <v>50</v>
      </c>
      <c r="O9190">
        <v>4</v>
      </c>
      <c r="P9190" t="str" cm="1">
        <f t="array" ref="P9190">_xlfn.IFS(C9190&lt;25,"18-24", C9190&lt;=35,"25-35", C9190&lt;=50,"36-50",TRUE,"50+")</f>
        <v>25-35</v>
      </c>
      <c r="Q9190" t="str">
        <f t="shared" si="1001"/>
        <v>new</v>
      </c>
      <c r="R9190" t="str">
        <f t="shared" si="1002"/>
        <v>high value</v>
      </c>
      <c r="S9190" t="str">
        <f t="shared" si="1003"/>
        <v>medium</v>
      </c>
      <c r="T9190" t="str">
        <f t="shared" si="1004"/>
        <v>Jul</v>
      </c>
      <c r="U9190">
        <f t="shared" si="1005"/>
        <v>2022</v>
      </c>
      <c r="V9190" t="str">
        <f t="shared" si="1006"/>
        <v>5-10</v>
      </c>
      <c r="W9190" t="str">
        <f t="shared" si="1007"/>
        <v>Slow</v>
      </c>
    </row>
    <row r="9191" spans="1:23" x14ac:dyDescent="0.3">
      <c r="A9191">
        <v>609190</v>
      </c>
      <c r="B9191">
        <v>62422</v>
      </c>
      <c r="C9191">
        <v>47</v>
      </c>
      <c r="D9191" t="s">
        <v>7</v>
      </c>
      <c r="E9191" t="s">
        <v>15</v>
      </c>
      <c r="F9191" t="s">
        <v>19</v>
      </c>
      <c r="G9191" t="s">
        <v>23</v>
      </c>
      <c r="H9191" s="1">
        <v>44817</v>
      </c>
      <c r="I9191" t="s">
        <v>33</v>
      </c>
      <c r="J9191">
        <v>77</v>
      </c>
      <c r="K9191">
        <v>7</v>
      </c>
      <c r="L9191">
        <v>716.96</v>
      </c>
      <c r="M9191">
        <v>69.67</v>
      </c>
      <c r="N9191" t="s">
        <v>49</v>
      </c>
      <c r="O9191">
        <v>3</v>
      </c>
      <c r="P9191" t="str" cm="1">
        <f t="array" ref="P9191">_xlfn.IFS(C9191&lt;25,"18-24", C9191&lt;=35,"25-35", C9191&lt;=50,"36-50",TRUE,"50+")</f>
        <v>36-50</v>
      </c>
      <c r="Q9191" t="str">
        <f t="shared" si="1001"/>
        <v>new</v>
      </c>
      <c r="R9191" t="str">
        <f t="shared" si="1002"/>
        <v>high value</v>
      </c>
      <c r="S9191" t="str">
        <f t="shared" si="1003"/>
        <v>medium</v>
      </c>
      <c r="T9191" t="str">
        <f t="shared" si="1004"/>
        <v>Sep</v>
      </c>
      <c r="U9191">
        <f t="shared" si="1005"/>
        <v>2022</v>
      </c>
      <c r="V9191" t="str">
        <f t="shared" si="1006"/>
        <v>5-10</v>
      </c>
      <c r="W9191" t="str">
        <f t="shared" si="1007"/>
        <v>Slow</v>
      </c>
    </row>
    <row r="9192" spans="1:23" x14ac:dyDescent="0.3">
      <c r="A9192">
        <v>609191</v>
      </c>
      <c r="B9192">
        <v>74429</v>
      </c>
      <c r="C9192">
        <v>59</v>
      </c>
      <c r="D9192" t="s">
        <v>7</v>
      </c>
      <c r="E9192" t="s">
        <v>15</v>
      </c>
      <c r="F9192" t="s">
        <v>28</v>
      </c>
      <c r="G9192" t="s">
        <v>21</v>
      </c>
      <c r="H9192" s="1">
        <v>45497</v>
      </c>
      <c r="I9192" t="s">
        <v>33</v>
      </c>
      <c r="J9192">
        <v>46</v>
      </c>
      <c r="K9192">
        <v>10.4</v>
      </c>
      <c r="L9192">
        <v>1377.55</v>
      </c>
      <c r="M9192">
        <v>74.88</v>
      </c>
      <c r="N9192" t="s">
        <v>48</v>
      </c>
      <c r="O9192">
        <v>5</v>
      </c>
      <c r="P9192" t="str" cm="1">
        <f t="array" ref="P9192">_xlfn.IFS(C9192&lt;25,"18-24", C9192&lt;=35,"25-35", C9192&lt;=50,"36-50",TRUE,"50+")</f>
        <v>50+</v>
      </c>
      <c r="Q9192" t="str">
        <f t="shared" si="1001"/>
        <v>new</v>
      </c>
      <c r="R9192" t="str">
        <f t="shared" si="1002"/>
        <v>high value</v>
      </c>
      <c r="S9192" t="str">
        <f t="shared" si="1003"/>
        <v>High</v>
      </c>
      <c r="T9192" t="str">
        <f t="shared" si="1004"/>
        <v>Jul</v>
      </c>
      <c r="U9192">
        <f t="shared" si="1005"/>
        <v>2024</v>
      </c>
      <c r="V9192" t="str">
        <f t="shared" si="1006"/>
        <v>10-15</v>
      </c>
      <c r="W9192" t="str">
        <f t="shared" si="1007"/>
        <v>Slow</v>
      </c>
    </row>
    <row r="9193" spans="1:23" x14ac:dyDescent="0.3">
      <c r="A9193">
        <v>609192</v>
      </c>
      <c r="B9193">
        <v>70376</v>
      </c>
      <c r="C9193">
        <v>57</v>
      </c>
      <c r="D9193" t="s">
        <v>7</v>
      </c>
      <c r="E9193" t="s">
        <v>16</v>
      </c>
      <c r="F9193" t="s">
        <v>26</v>
      </c>
      <c r="G9193" t="s">
        <v>31</v>
      </c>
      <c r="H9193" s="1">
        <v>45212</v>
      </c>
      <c r="I9193" t="s">
        <v>34</v>
      </c>
      <c r="J9193">
        <v>54</v>
      </c>
      <c r="K9193">
        <v>13.3</v>
      </c>
      <c r="L9193">
        <v>1329.86</v>
      </c>
      <c r="M9193">
        <v>48.2</v>
      </c>
      <c r="N9193" t="s">
        <v>47</v>
      </c>
      <c r="O9193">
        <v>1</v>
      </c>
      <c r="P9193" t="str" cm="1">
        <f t="array" ref="P9193">_xlfn.IFS(C9193&lt;25,"18-24", C9193&lt;=35,"25-35", C9193&lt;=50,"36-50",TRUE,"50+")</f>
        <v>50+</v>
      </c>
      <c r="Q9193" t="str">
        <f t="shared" si="1001"/>
        <v>new</v>
      </c>
      <c r="R9193" t="str">
        <f t="shared" si="1002"/>
        <v>high value</v>
      </c>
      <c r="S9193" t="str">
        <f t="shared" si="1003"/>
        <v>Low</v>
      </c>
      <c r="T9193" t="str">
        <f t="shared" si="1004"/>
        <v>Oct</v>
      </c>
      <c r="U9193">
        <f t="shared" si="1005"/>
        <v>2023</v>
      </c>
      <c r="V9193" t="str">
        <f t="shared" si="1006"/>
        <v>10-15</v>
      </c>
      <c r="W9193" t="str">
        <f t="shared" si="1007"/>
        <v>Slow</v>
      </c>
    </row>
    <row r="9194" spans="1:23" x14ac:dyDescent="0.3">
      <c r="A9194">
        <v>609193</v>
      </c>
      <c r="B9194">
        <v>61625</v>
      </c>
      <c r="C9194">
        <v>52</v>
      </c>
      <c r="D9194" t="s">
        <v>4</v>
      </c>
      <c r="E9194" t="s">
        <v>13</v>
      </c>
      <c r="F9194" t="s">
        <v>26</v>
      </c>
      <c r="G9194" t="s">
        <v>23</v>
      </c>
      <c r="H9194" s="1">
        <v>45052</v>
      </c>
      <c r="I9194" t="s">
        <v>34</v>
      </c>
      <c r="J9194">
        <v>51</v>
      </c>
      <c r="K9194">
        <v>5.2</v>
      </c>
      <c r="L9194">
        <v>1052.98</v>
      </c>
      <c r="M9194">
        <v>42.57</v>
      </c>
      <c r="N9194" t="s">
        <v>50</v>
      </c>
      <c r="O9194">
        <v>3</v>
      </c>
      <c r="P9194" t="str" cm="1">
        <f t="array" ref="P9194">_xlfn.IFS(C9194&lt;25,"18-24", C9194&lt;=35,"25-35", C9194&lt;=50,"36-50",TRUE,"50+")</f>
        <v>50+</v>
      </c>
      <c r="Q9194" t="str">
        <f t="shared" si="1001"/>
        <v>new</v>
      </c>
      <c r="R9194" t="str">
        <f t="shared" si="1002"/>
        <v>high value</v>
      </c>
      <c r="S9194" t="str">
        <f t="shared" si="1003"/>
        <v>medium</v>
      </c>
      <c r="T9194" t="str">
        <f t="shared" si="1004"/>
        <v>May</v>
      </c>
      <c r="U9194">
        <f t="shared" si="1005"/>
        <v>2023</v>
      </c>
      <c r="V9194" t="str">
        <f t="shared" si="1006"/>
        <v>5-10</v>
      </c>
      <c r="W9194" t="str">
        <f t="shared" si="1007"/>
        <v>Slow</v>
      </c>
    </row>
    <row r="9195" spans="1:23" x14ac:dyDescent="0.3">
      <c r="A9195">
        <v>609194</v>
      </c>
      <c r="B9195">
        <v>30012</v>
      </c>
      <c r="C9195">
        <v>18</v>
      </c>
      <c r="D9195" t="s">
        <v>7</v>
      </c>
      <c r="E9195" t="s">
        <v>13</v>
      </c>
      <c r="F9195" t="s">
        <v>22</v>
      </c>
      <c r="G9195" t="s">
        <v>21</v>
      </c>
      <c r="H9195" s="1">
        <v>44597</v>
      </c>
      <c r="I9195" t="s">
        <v>33</v>
      </c>
      <c r="J9195">
        <v>39</v>
      </c>
      <c r="K9195">
        <v>14.2</v>
      </c>
      <c r="L9195">
        <v>967.59</v>
      </c>
      <c r="M9195">
        <v>66.55</v>
      </c>
      <c r="N9195" t="s">
        <v>47</v>
      </c>
      <c r="O9195">
        <v>3</v>
      </c>
      <c r="P9195" t="str" cm="1">
        <f t="array" ref="P9195">_xlfn.IFS(C9195&lt;25,"18-24", C9195&lt;=35,"25-35", C9195&lt;=50,"36-50",TRUE,"50+")</f>
        <v>18-24</v>
      </c>
      <c r="Q9195" t="str">
        <f t="shared" si="1001"/>
        <v>new</v>
      </c>
      <c r="R9195" t="str">
        <f t="shared" si="1002"/>
        <v>high value</v>
      </c>
      <c r="S9195" t="str">
        <f t="shared" si="1003"/>
        <v>medium</v>
      </c>
      <c r="T9195" t="str">
        <f t="shared" si="1004"/>
        <v>Feb</v>
      </c>
      <c r="U9195">
        <f t="shared" si="1005"/>
        <v>2022</v>
      </c>
      <c r="V9195" t="str">
        <f t="shared" si="1006"/>
        <v>10-15</v>
      </c>
      <c r="W9195" t="str">
        <f t="shared" si="1007"/>
        <v>Medium</v>
      </c>
    </row>
    <row r="9196" spans="1:23" x14ac:dyDescent="0.3">
      <c r="A9196">
        <v>609195</v>
      </c>
      <c r="B9196">
        <v>18490</v>
      </c>
      <c r="C9196">
        <v>44</v>
      </c>
      <c r="D9196" t="s">
        <v>4</v>
      </c>
      <c r="E9196" t="s">
        <v>15</v>
      </c>
      <c r="F9196" t="s">
        <v>32</v>
      </c>
      <c r="G9196" t="s">
        <v>21</v>
      </c>
      <c r="H9196" s="1">
        <v>45645</v>
      </c>
      <c r="I9196" t="s">
        <v>33</v>
      </c>
      <c r="J9196">
        <v>27</v>
      </c>
      <c r="K9196">
        <v>13.6</v>
      </c>
      <c r="L9196">
        <v>1279.3900000000001</v>
      </c>
      <c r="M9196">
        <v>112.29</v>
      </c>
      <c r="N9196" t="s">
        <v>47</v>
      </c>
      <c r="O9196">
        <v>4</v>
      </c>
      <c r="P9196" t="str" cm="1">
        <f t="array" ref="P9196">_xlfn.IFS(C9196&lt;25,"18-24", C9196&lt;=35,"25-35", C9196&lt;=50,"36-50",TRUE,"50+")</f>
        <v>36-50</v>
      </c>
      <c r="Q9196" t="str">
        <f t="shared" si="1001"/>
        <v>new</v>
      </c>
      <c r="R9196" t="str">
        <f t="shared" si="1002"/>
        <v>high value</v>
      </c>
      <c r="S9196" t="str">
        <f t="shared" si="1003"/>
        <v>medium</v>
      </c>
      <c r="T9196" t="str">
        <f t="shared" si="1004"/>
        <v>Dec</v>
      </c>
      <c r="U9196">
        <f t="shared" si="1005"/>
        <v>2024</v>
      </c>
      <c r="V9196" t="str">
        <f t="shared" si="1006"/>
        <v>10-15</v>
      </c>
      <c r="W9196" t="str">
        <f t="shared" si="1007"/>
        <v>Fast</v>
      </c>
    </row>
    <row r="9197" spans="1:23" x14ac:dyDescent="0.3">
      <c r="A9197">
        <v>609196</v>
      </c>
      <c r="B9197">
        <v>53707</v>
      </c>
      <c r="C9197">
        <v>36</v>
      </c>
      <c r="D9197" t="s">
        <v>4</v>
      </c>
      <c r="E9197" t="s">
        <v>15</v>
      </c>
      <c r="F9197" t="s">
        <v>24</v>
      </c>
      <c r="G9197" t="s">
        <v>21</v>
      </c>
      <c r="H9197" s="1">
        <v>45062</v>
      </c>
      <c r="I9197" t="s">
        <v>33</v>
      </c>
      <c r="J9197">
        <v>62</v>
      </c>
      <c r="K9197">
        <v>13.2</v>
      </c>
      <c r="L9197">
        <v>1449.87</v>
      </c>
      <c r="M9197">
        <v>34.549999999999997</v>
      </c>
      <c r="N9197" t="s">
        <v>49</v>
      </c>
      <c r="O9197">
        <v>4</v>
      </c>
      <c r="P9197" t="str" cm="1">
        <f t="array" ref="P9197">_xlfn.IFS(C9197&lt;25,"18-24", C9197&lt;=35,"25-35", C9197&lt;=50,"36-50",TRUE,"50+")</f>
        <v>36-50</v>
      </c>
      <c r="Q9197" t="str">
        <f t="shared" si="1001"/>
        <v>new</v>
      </c>
      <c r="R9197" t="str">
        <f t="shared" si="1002"/>
        <v>high value</v>
      </c>
      <c r="S9197" t="str">
        <f t="shared" si="1003"/>
        <v>medium</v>
      </c>
      <c r="T9197" t="str">
        <f t="shared" si="1004"/>
        <v>May</v>
      </c>
      <c r="U9197">
        <f t="shared" si="1005"/>
        <v>2023</v>
      </c>
      <c r="V9197" t="str">
        <f t="shared" si="1006"/>
        <v>10-15</v>
      </c>
      <c r="W9197" t="str">
        <f t="shared" si="1007"/>
        <v>Slow</v>
      </c>
    </row>
    <row r="9198" spans="1:23" x14ac:dyDescent="0.3">
      <c r="A9198">
        <v>609197</v>
      </c>
      <c r="B9198">
        <v>42825</v>
      </c>
      <c r="C9198">
        <v>46</v>
      </c>
      <c r="D9198" t="s">
        <v>4</v>
      </c>
      <c r="E9198" t="s">
        <v>15</v>
      </c>
      <c r="F9198" t="s">
        <v>30</v>
      </c>
      <c r="G9198" t="s">
        <v>31</v>
      </c>
      <c r="H9198" s="1">
        <v>44794</v>
      </c>
      <c r="I9198" t="s">
        <v>33</v>
      </c>
      <c r="J9198">
        <v>88</v>
      </c>
      <c r="K9198">
        <v>8.6</v>
      </c>
      <c r="L9198">
        <v>550.07000000000005</v>
      </c>
      <c r="M9198">
        <v>50.14</v>
      </c>
      <c r="N9198" t="s">
        <v>49</v>
      </c>
      <c r="O9198">
        <v>5</v>
      </c>
      <c r="P9198" t="str" cm="1">
        <f t="array" ref="P9198">_xlfn.IFS(C9198&lt;25,"18-24", C9198&lt;=35,"25-35", C9198&lt;=50,"36-50",TRUE,"50+")</f>
        <v>36-50</v>
      </c>
      <c r="Q9198" t="str">
        <f t="shared" si="1001"/>
        <v>repeat</v>
      </c>
      <c r="R9198" t="str">
        <f t="shared" si="1002"/>
        <v>high value</v>
      </c>
      <c r="S9198" t="str">
        <f t="shared" si="1003"/>
        <v>High</v>
      </c>
      <c r="T9198" t="str">
        <f t="shared" si="1004"/>
        <v>Aug</v>
      </c>
      <c r="U9198">
        <f t="shared" si="1005"/>
        <v>2022</v>
      </c>
      <c r="V9198" t="str">
        <f t="shared" si="1006"/>
        <v>5-10</v>
      </c>
      <c r="W9198" t="str">
        <f t="shared" si="1007"/>
        <v>Slow</v>
      </c>
    </row>
    <row r="9199" spans="1:23" x14ac:dyDescent="0.3">
      <c r="A9199">
        <v>609198</v>
      </c>
      <c r="B9199">
        <v>15749</v>
      </c>
      <c r="C9199">
        <v>19</v>
      </c>
      <c r="D9199" t="s">
        <v>4</v>
      </c>
      <c r="E9199" t="s">
        <v>13</v>
      </c>
      <c r="F9199" t="s">
        <v>30</v>
      </c>
      <c r="G9199" t="s">
        <v>27</v>
      </c>
      <c r="H9199" s="1">
        <v>44666</v>
      </c>
      <c r="I9199" t="s">
        <v>33</v>
      </c>
      <c r="J9199">
        <v>66</v>
      </c>
      <c r="K9199">
        <v>2.6</v>
      </c>
      <c r="L9199">
        <v>581.84</v>
      </c>
      <c r="M9199">
        <v>30.59</v>
      </c>
      <c r="N9199" t="s">
        <v>49</v>
      </c>
      <c r="O9199">
        <v>4</v>
      </c>
      <c r="P9199" t="str" cm="1">
        <f t="array" ref="P9199">_xlfn.IFS(C9199&lt;25,"18-24", C9199&lt;=35,"25-35", C9199&lt;=50,"36-50",TRUE,"50+")</f>
        <v>18-24</v>
      </c>
      <c r="Q9199" t="str">
        <f t="shared" si="1001"/>
        <v>new</v>
      </c>
      <c r="R9199" t="str">
        <f t="shared" si="1002"/>
        <v>high value</v>
      </c>
      <c r="S9199" t="str">
        <f t="shared" si="1003"/>
        <v>medium</v>
      </c>
      <c r="T9199" t="str">
        <f t="shared" si="1004"/>
        <v>Apr</v>
      </c>
      <c r="U9199">
        <f t="shared" si="1005"/>
        <v>2022</v>
      </c>
      <c r="V9199" t="str">
        <f t="shared" si="1006"/>
        <v>0-5</v>
      </c>
      <c r="W9199" t="str">
        <f t="shared" si="1007"/>
        <v>Slow</v>
      </c>
    </row>
    <row r="9200" spans="1:23" x14ac:dyDescent="0.3">
      <c r="A9200">
        <v>609199</v>
      </c>
      <c r="B9200">
        <v>25251</v>
      </c>
      <c r="C9200">
        <v>60</v>
      </c>
      <c r="D9200" t="s">
        <v>7</v>
      </c>
      <c r="E9200" t="s">
        <v>13</v>
      </c>
      <c r="F9200" t="s">
        <v>26</v>
      </c>
      <c r="G9200" t="s">
        <v>21</v>
      </c>
      <c r="H9200" s="1">
        <v>45228</v>
      </c>
      <c r="I9200" t="s">
        <v>33</v>
      </c>
      <c r="J9200">
        <v>88</v>
      </c>
      <c r="K9200">
        <v>11.7</v>
      </c>
      <c r="L9200">
        <v>738.79</v>
      </c>
      <c r="M9200">
        <v>32.130000000000003</v>
      </c>
      <c r="N9200" t="s">
        <v>50</v>
      </c>
      <c r="O9200">
        <v>2</v>
      </c>
      <c r="P9200" t="str" cm="1">
        <f t="array" ref="P9200">_xlfn.IFS(C9200&lt;25,"18-24", C9200&lt;=35,"25-35", C9200&lt;=50,"36-50",TRUE,"50+")</f>
        <v>50+</v>
      </c>
      <c r="Q9200" t="str">
        <f t="shared" si="1001"/>
        <v>new</v>
      </c>
      <c r="R9200" t="str">
        <f t="shared" si="1002"/>
        <v>high value</v>
      </c>
      <c r="S9200" t="str">
        <f t="shared" si="1003"/>
        <v>Low</v>
      </c>
      <c r="T9200" t="str">
        <f t="shared" si="1004"/>
        <v>Oct</v>
      </c>
      <c r="U9200">
        <f t="shared" si="1005"/>
        <v>2023</v>
      </c>
      <c r="V9200" t="str">
        <f t="shared" si="1006"/>
        <v>10-15</v>
      </c>
      <c r="W9200" t="str">
        <f t="shared" si="1007"/>
        <v>Slow</v>
      </c>
    </row>
    <row r="9201" spans="1:23" x14ac:dyDescent="0.3">
      <c r="A9201">
        <v>609200</v>
      </c>
      <c r="B9201">
        <v>80550</v>
      </c>
      <c r="C9201">
        <v>31</v>
      </c>
      <c r="D9201" t="s">
        <v>7</v>
      </c>
      <c r="E9201" t="s">
        <v>13</v>
      </c>
      <c r="F9201" t="s">
        <v>19</v>
      </c>
      <c r="G9201" t="s">
        <v>25</v>
      </c>
      <c r="H9201" s="1">
        <v>45291</v>
      </c>
      <c r="I9201" t="s">
        <v>34</v>
      </c>
      <c r="J9201">
        <v>58</v>
      </c>
      <c r="K9201">
        <v>4</v>
      </c>
      <c r="L9201">
        <v>1256.49</v>
      </c>
      <c r="M9201">
        <v>82.69</v>
      </c>
      <c r="N9201" t="s">
        <v>47</v>
      </c>
      <c r="O9201">
        <v>2</v>
      </c>
      <c r="P9201" t="str" cm="1">
        <f t="array" ref="P9201">_xlfn.IFS(C9201&lt;25,"18-24", C9201&lt;=35,"25-35", C9201&lt;=50,"36-50",TRUE,"50+")</f>
        <v>25-35</v>
      </c>
      <c r="Q9201" t="str">
        <f t="shared" si="1001"/>
        <v>new</v>
      </c>
      <c r="R9201" t="str">
        <f t="shared" si="1002"/>
        <v>high value</v>
      </c>
      <c r="S9201" t="str">
        <f t="shared" si="1003"/>
        <v>Low</v>
      </c>
      <c r="T9201" t="str">
        <f t="shared" si="1004"/>
        <v>Dec</v>
      </c>
      <c r="U9201">
        <f t="shared" si="1005"/>
        <v>2023</v>
      </c>
      <c r="V9201" t="str">
        <f t="shared" si="1006"/>
        <v>0-5</v>
      </c>
      <c r="W9201" t="str">
        <f t="shared" si="1007"/>
        <v>Slow</v>
      </c>
    </row>
    <row r="9202" spans="1:23" x14ac:dyDescent="0.3">
      <c r="A9202">
        <v>609201</v>
      </c>
      <c r="B9202">
        <v>28351</v>
      </c>
      <c r="C9202">
        <v>47</v>
      </c>
      <c r="D9202" t="s">
        <v>7</v>
      </c>
      <c r="E9202" t="s">
        <v>8</v>
      </c>
      <c r="F9202" t="s">
        <v>32</v>
      </c>
      <c r="G9202" t="s">
        <v>21</v>
      </c>
      <c r="H9202" s="1">
        <v>45187</v>
      </c>
      <c r="I9202" t="s">
        <v>34</v>
      </c>
      <c r="J9202">
        <v>74</v>
      </c>
      <c r="K9202">
        <v>4.2</v>
      </c>
      <c r="L9202">
        <v>1292</v>
      </c>
      <c r="M9202">
        <v>49.73</v>
      </c>
      <c r="N9202" t="s">
        <v>47</v>
      </c>
      <c r="O9202">
        <v>3</v>
      </c>
      <c r="P9202" t="str" cm="1">
        <f t="array" ref="P9202">_xlfn.IFS(C9202&lt;25,"18-24", C9202&lt;=35,"25-35", C9202&lt;=50,"36-50",TRUE,"50+")</f>
        <v>36-50</v>
      </c>
      <c r="Q9202" t="str">
        <f t="shared" si="1001"/>
        <v>new</v>
      </c>
      <c r="R9202" t="str">
        <f t="shared" si="1002"/>
        <v>high value</v>
      </c>
      <c r="S9202" t="str">
        <f t="shared" si="1003"/>
        <v>medium</v>
      </c>
      <c r="T9202" t="str">
        <f t="shared" si="1004"/>
        <v>Sep</v>
      </c>
      <c r="U9202">
        <f t="shared" si="1005"/>
        <v>2023</v>
      </c>
      <c r="V9202" t="str">
        <f t="shared" si="1006"/>
        <v>0-5</v>
      </c>
      <c r="W9202" t="str">
        <f t="shared" si="1007"/>
        <v>Slow</v>
      </c>
    </row>
    <row r="9203" spans="1:23" x14ac:dyDescent="0.3">
      <c r="A9203">
        <v>609202</v>
      </c>
      <c r="B9203">
        <v>98241</v>
      </c>
      <c r="C9203">
        <v>41</v>
      </c>
      <c r="D9203" t="s">
        <v>4</v>
      </c>
      <c r="E9203" t="s">
        <v>11</v>
      </c>
      <c r="F9203" t="s">
        <v>30</v>
      </c>
      <c r="G9203" t="s">
        <v>27</v>
      </c>
      <c r="H9203" s="1">
        <v>45040</v>
      </c>
      <c r="I9203" t="s">
        <v>33</v>
      </c>
      <c r="J9203">
        <v>62</v>
      </c>
      <c r="K9203">
        <v>10.1</v>
      </c>
      <c r="L9203">
        <v>1437.7</v>
      </c>
      <c r="M9203">
        <v>64.97</v>
      </c>
      <c r="N9203" t="s">
        <v>47</v>
      </c>
      <c r="O9203">
        <v>4</v>
      </c>
      <c r="P9203" t="str" cm="1">
        <f t="array" ref="P9203">_xlfn.IFS(C9203&lt;25,"18-24", C9203&lt;=35,"25-35", C9203&lt;=50,"36-50",TRUE,"50+")</f>
        <v>36-50</v>
      </c>
      <c r="Q9203" t="str">
        <f t="shared" si="1001"/>
        <v>new</v>
      </c>
      <c r="R9203" t="str">
        <f t="shared" si="1002"/>
        <v>high value</v>
      </c>
      <c r="S9203" t="str">
        <f t="shared" si="1003"/>
        <v>medium</v>
      </c>
      <c r="T9203" t="str">
        <f t="shared" si="1004"/>
        <v>Apr</v>
      </c>
      <c r="U9203">
        <f t="shared" si="1005"/>
        <v>2023</v>
      </c>
      <c r="V9203" t="str">
        <f t="shared" si="1006"/>
        <v>10-15</v>
      </c>
      <c r="W9203" t="str">
        <f t="shared" si="1007"/>
        <v>Slow</v>
      </c>
    </row>
    <row r="9204" spans="1:23" x14ac:dyDescent="0.3">
      <c r="A9204">
        <v>609203</v>
      </c>
      <c r="B9204">
        <v>51907</v>
      </c>
      <c r="C9204">
        <v>41</v>
      </c>
      <c r="D9204" t="s">
        <v>4</v>
      </c>
      <c r="E9204" t="s">
        <v>8</v>
      </c>
      <c r="F9204" t="s">
        <v>22</v>
      </c>
      <c r="G9204" t="s">
        <v>31</v>
      </c>
      <c r="H9204" s="1">
        <v>44710</v>
      </c>
      <c r="I9204" t="s">
        <v>34</v>
      </c>
      <c r="J9204">
        <v>52</v>
      </c>
      <c r="K9204">
        <v>2.7</v>
      </c>
      <c r="L9204">
        <v>1091.95</v>
      </c>
      <c r="M9204">
        <v>93.22</v>
      </c>
      <c r="N9204" t="s">
        <v>48</v>
      </c>
      <c r="O9204">
        <v>5</v>
      </c>
      <c r="P9204" t="str" cm="1">
        <f t="array" ref="P9204">_xlfn.IFS(C9204&lt;25,"18-24", C9204&lt;=35,"25-35", C9204&lt;=50,"36-50",TRUE,"50+")</f>
        <v>36-50</v>
      </c>
      <c r="Q9204" t="str">
        <f t="shared" si="1001"/>
        <v>new</v>
      </c>
      <c r="R9204" t="str">
        <f t="shared" si="1002"/>
        <v>high value</v>
      </c>
      <c r="S9204" t="str">
        <f t="shared" si="1003"/>
        <v>High</v>
      </c>
      <c r="T9204" t="str">
        <f t="shared" si="1004"/>
        <v>May</v>
      </c>
      <c r="U9204">
        <f t="shared" si="1005"/>
        <v>2022</v>
      </c>
      <c r="V9204" t="str">
        <f t="shared" si="1006"/>
        <v>0-5</v>
      </c>
      <c r="W9204" t="str">
        <f t="shared" si="1007"/>
        <v>Slow</v>
      </c>
    </row>
    <row r="9205" spans="1:23" x14ac:dyDescent="0.3">
      <c r="A9205">
        <v>609204</v>
      </c>
      <c r="B9205">
        <v>19536</v>
      </c>
      <c r="C9205">
        <v>44</v>
      </c>
      <c r="D9205" t="s">
        <v>4</v>
      </c>
      <c r="E9205" t="s">
        <v>8</v>
      </c>
      <c r="F9205" t="s">
        <v>28</v>
      </c>
      <c r="G9205" t="s">
        <v>29</v>
      </c>
      <c r="H9205" s="1">
        <v>45277</v>
      </c>
      <c r="I9205" t="s">
        <v>33</v>
      </c>
      <c r="J9205">
        <v>55</v>
      </c>
      <c r="K9205">
        <v>5.3</v>
      </c>
      <c r="L9205">
        <v>568.86</v>
      </c>
      <c r="M9205">
        <v>85.4</v>
      </c>
      <c r="N9205" t="s">
        <v>49</v>
      </c>
      <c r="O9205">
        <v>3</v>
      </c>
      <c r="P9205" t="str" cm="1">
        <f t="array" ref="P9205">_xlfn.IFS(C9205&lt;25,"18-24", C9205&lt;=35,"25-35", C9205&lt;=50,"36-50",TRUE,"50+")</f>
        <v>36-50</v>
      </c>
      <c r="Q9205" t="str">
        <f t="shared" si="1001"/>
        <v>new</v>
      </c>
      <c r="R9205" t="str">
        <f t="shared" si="1002"/>
        <v>high value</v>
      </c>
      <c r="S9205" t="str">
        <f t="shared" si="1003"/>
        <v>medium</v>
      </c>
      <c r="T9205" t="str">
        <f t="shared" si="1004"/>
        <v>Dec</v>
      </c>
      <c r="U9205">
        <f t="shared" si="1005"/>
        <v>2023</v>
      </c>
      <c r="V9205" t="str">
        <f t="shared" si="1006"/>
        <v>5-10</v>
      </c>
      <c r="W9205" t="str">
        <f t="shared" si="1007"/>
        <v>Slow</v>
      </c>
    </row>
    <row r="9206" spans="1:23" x14ac:dyDescent="0.3">
      <c r="A9206">
        <v>609205</v>
      </c>
      <c r="B9206">
        <v>26428</v>
      </c>
      <c r="C9206">
        <v>63</v>
      </c>
      <c r="D9206" t="s">
        <v>4</v>
      </c>
      <c r="E9206" t="s">
        <v>16</v>
      </c>
      <c r="F9206" t="s">
        <v>26</v>
      </c>
      <c r="G9206" t="s">
        <v>29</v>
      </c>
      <c r="H9206" s="1">
        <v>45319</v>
      </c>
      <c r="I9206" t="s">
        <v>33</v>
      </c>
      <c r="J9206">
        <v>89</v>
      </c>
      <c r="K9206">
        <v>2.8</v>
      </c>
      <c r="L9206">
        <v>197.42</v>
      </c>
      <c r="M9206">
        <v>50.35</v>
      </c>
      <c r="N9206" t="s">
        <v>50</v>
      </c>
      <c r="O9206">
        <v>2</v>
      </c>
      <c r="P9206" t="str" cm="1">
        <f t="array" ref="P9206">_xlfn.IFS(C9206&lt;25,"18-24", C9206&lt;=35,"25-35", C9206&lt;=50,"36-50",TRUE,"50+")</f>
        <v>50+</v>
      </c>
      <c r="Q9206" t="str">
        <f t="shared" si="1001"/>
        <v>new</v>
      </c>
      <c r="R9206" t="str">
        <f t="shared" si="1002"/>
        <v>low</v>
      </c>
      <c r="S9206" t="str">
        <f t="shared" si="1003"/>
        <v>Low</v>
      </c>
      <c r="T9206" t="str">
        <f t="shared" si="1004"/>
        <v>Jan</v>
      </c>
      <c r="U9206">
        <f t="shared" si="1005"/>
        <v>2024</v>
      </c>
      <c r="V9206" t="str">
        <f t="shared" si="1006"/>
        <v>0-5</v>
      </c>
      <c r="W9206" t="str">
        <f t="shared" si="1007"/>
        <v>Slow</v>
      </c>
    </row>
    <row r="9207" spans="1:23" x14ac:dyDescent="0.3">
      <c r="A9207">
        <v>609206</v>
      </c>
      <c r="B9207">
        <v>74066</v>
      </c>
      <c r="C9207">
        <v>44</v>
      </c>
      <c r="D9207" t="s">
        <v>7</v>
      </c>
      <c r="E9207" t="s">
        <v>13</v>
      </c>
      <c r="F9207" t="s">
        <v>30</v>
      </c>
      <c r="G9207" t="s">
        <v>25</v>
      </c>
      <c r="H9207" s="1">
        <v>44907</v>
      </c>
      <c r="I9207" t="s">
        <v>34</v>
      </c>
      <c r="J9207">
        <v>71</v>
      </c>
      <c r="K9207">
        <v>7.3</v>
      </c>
      <c r="L9207">
        <v>1306.51</v>
      </c>
      <c r="M9207">
        <v>75.7</v>
      </c>
      <c r="N9207" t="s">
        <v>47</v>
      </c>
      <c r="O9207">
        <v>4</v>
      </c>
      <c r="P9207" t="str" cm="1">
        <f t="array" ref="P9207">_xlfn.IFS(C9207&lt;25,"18-24", C9207&lt;=35,"25-35", C9207&lt;=50,"36-50",TRUE,"50+")</f>
        <v>36-50</v>
      </c>
      <c r="Q9207" t="str">
        <f t="shared" si="1001"/>
        <v>new</v>
      </c>
      <c r="R9207" t="str">
        <f t="shared" si="1002"/>
        <v>high value</v>
      </c>
      <c r="S9207" t="str">
        <f t="shared" si="1003"/>
        <v>medium</v>
      </c>
      <c r="T9207" t="str">
        <f t="shared" si="1004"/>
        <v>Dec</v>
      </c>
      <c r="U9207">
        <f t="shared" si="1005"/>
        <v>2022</v>
      </c>
      <c r="V9207" t="str">
        <f t="shared" si="1006"/>
        <v>5-10</v>
      </c>
      <c r="W9207" t="str">
        <f t="shared" si="1007"/>
        <v>Slow</v>
      </c>
    </row>
    <row r="9208" spans="1:23" x14ac:dyDescent="0.3">
      <c r="A9208">
        <v>609207</v>
      </c>
      <c r="B9208">
        <v>79855</v>
      </c>
      <c r="C9208">
        <v>37</v>
      </c>
      <c r="D9208" t="s">
        <v>7</v>
      </c>
      <c r="E9208" t="s">
        <v>5</v>
      </c>
      <c r="F9208" t="s">
        <v>18</v>
      </c>
      <c r="G9208" t="s">
        <v>23</v>
      </c>
      <c r="H9208" s="1">
        <v>45492</v>
      </c>
      <c r="I9208" t="s">
        <v>33</v>
      </c>
      <c r="J9208">
        <v>69</v>
      </c>
      <c r="K9208">
        <v>1.6</v>
      </c>
      <c r="L9208">
        <v>832.75</v>
      </c>
      <c r="M9208">
        <v>44.08</v>
      </c>
      <c r="N9208" t="s">
        <v>48</v>
      </c>
      <c r="O9208">
        <v>3</v>
      </c>
      <c r="P9208" t="str" cm="1">
        <f t="array" ref="P9208">_xlfn.IFS(C9208&lt;25,"18-24", C9208&lt;=35,"25-35", C9208&lt;=50,"36-50",TRUE,"50+")</f>
        <v>36-50</v>
      </c>
      <c r="Q9208" t="str">
        <f t="shared" si="1001"/>
        <v>new</v>
      </c>
      <c r="R9208" t="str">
        <f t="shared" si="1002"/>
        <v>high value</v>
      </c>
      <c r="S9208" t="str">
        <f t="shared" si="1003"/>
        <v>medium</v>
      </c>
      <c r="T9208" t="str">
        <f t="shared" si="1004"/>
        <v>Jul</v>
      </c>
      <c r="U9208">
        <f t="shared" si="1005"/>
        <v>2024</v>
      </c>
      <c r="V9208" t="str">
        <f t="shared" si="1006"/>
        <v>0-5</v>
      </c>
      <c r="W9208" t="str">
        <f t="shared" si="1007"/>
        <v>Slow</v>
      </c>
    </row>
    <row r="9209" spans="1:23" x14ac:dyDescent="0.3">
      <c r="A9209">
        <v>609208</v>
      </c>
      <c r="B9209">
        <v>25177</v>
      </c>
      <c r="C9209">
        <v>24</v>
      </c>
      <c r="D9209" t="s">
        <v>4</v>
      </c>
      <c r="E9209" t="s">
        <v>15</v>
      </c>
      <c r="F9209" t="s">
        <v>28</v>
      </c>
      <c r="G9209" t="s">
        <v>27</v>
      </c>
      <c r="H9209" s="1">
        <v>45052</v>
      </c>
      <c r="I9209" t="s">
        <v>34</v>
      </c>
      <c r="J9209">
        <v>87</v>
      </c>
      <c r="K9209">
        <v>10</v>
      </c>
      <c r="L9209">
        <v>1146.1300000000001</v>
      </c>
      <c r="M9209">
        <v>65.66</v>
      </c>
      <c r="N9209" t="s">
        <v>48</v>
      </c>
      <c r="O9209">
        <v>5</v>
      </c>
      <c r="P9209" t="str" cm="1">
        <f t="array" ref="P9209">_xlfn.IFS(C9209&lt;25,"18-24", C9209&lt;=35,"25-35", C9209&lt;=50,"36-50",TRUE,"50+")</f>
        <v>18-24</v>
      </c>
      <c r="Q9209" t="str">
        <f t="shared" si="1001"/>
        <v>new</v>
      </c>
      <c r="R9209" t="str">
        <f t="shared" si="1002"/>
        <v>high value</v>
      </c>
      <c r="S9209" t="str">
        <f t="shared" si="1003"/>
        <v>High</v>
      </c>
      <c r="T9209" t="str">
        <f t="shared" si="1004"/>
        <v>May</v>
      </c>
      <c r="U9209">
        <f t="shared" si="1005"/>
        <v>2023</v>
      </c>
      <c r="V9209" t="str">
        <f t="shared" si="1006"/>
        <v>5-10</v>
      </c>
      <c r="W9209" t="str">
        <f t="shared" si="1007"/>
        <v>Slow</v>
      </c>
    </row>
    <row r="9210" spans="1:23" x14ac:dyDescent="0.3">
      <c r="A9210">
        <v>609209</v>
      </c>
      <c r="B9210">
        <v>27021</v>
      </c>
      <c r="C9210">
        <v>40</v>
      </c>
      <c r="D9210" t="s">
        <v>4</v>
      </c>
      <c r="E9210" t="s">
        <v>11</v>
      </c>
      <c r="F9210" t="s">
        <v>26</v>
      </c>
      <c r="G9210" t="s">
        <v>29</v>
      </c>
      <c r="H9210" s="1">
        <v>44574</v>
      </c>
      <c r="I9210" t="s">
        <v>34</v>
      </c>
      <c r="J9210">
        <v>50</v>
      </c>
      <c r="K9210">
        <v>3.2</v>
      </c>
      <c r="L9210">
        <v>737.13</v>
      </c>
      <c r="M9210">
        <v>111.73</v>
      </c>
      <c r="N9210" t="s">
        <v>48</v>
      </c>
      <c r="O9210">
        <v>3</v>
      </c>
      <c r="P9210" t="str" cm="1">
        <f t="array" ref="P9210">_xlfn.IFS(C9210&lt;25,"18-24", C9210&lt;=35,"25-35", C9210&lt;=50,"36-50",TRUE,"50+")</f>
        <v>36-50</v>
      </c>
      <c r="Q9210" t="str">
        <f t="shared" si="1001"/>
        <v>repeat</v>
      </c>
      <c r="R9210" t="str">
        <f t="shared" si="1002"/>
        <v>high value</v>
      </c>
      <c r="S9210" t="str">
        <f t="shared" si="1003"/>
        <v>medium</v>
      </c>
      <c r="T9210" t="str">
        <f t="shared" si="1004"/>
        <v>Jan</v>
      </c>
      <c r="U9210">
        <f t="shared" si="1005"/>
        <v>2022</v>
      </c>
      <c r="V9210" t="str">
        <f t="shared" si="1006"/>
        <v>0-5</v>
      </c>
      <c r="W9210" t="str">
        <f t="shared" si="1007"/>
        <v>Slow</v>
      </c>
    </row>
    <row r="9211" spans="1:23" x14ac:dyDescent="0.3">
      <c r="A9211">
        <v>609210</v>
      </c>
      <c r="B9211">
        <v>10704</v>
      </c>
      <c r="C9211">
        <v>53</v>
      </c>
      <c r="D9211" t="s">
        <v>7</v>
      </c>
      <c r="E9211" t="s">
        <v>8</v>
      </c>
      <c r="F9211" t="s">
        <v>28</v>
      </c>
      <c r="G9211" t="s">
        <v>27</v>
      </c>
      <c r="H9211" s="1">
        <v>45573</v>
      </c>
      <c r="I9211" t="s">
        <v>34</v>
      </c>
      <c r="J9211">
        <v>64</v>
      </c>
      <c r="K9211">
        <v>10.5</v>
      </c>
      <c r="L9211">
        <v>1276.83</v>
      </c>
      <c r="M9211">
        <v>62.9</v>
      </c>
      <c r="N9211" t="s">
        <v>50</v>
      </c>
      <c r="O9211">
        <v>2</v>
      </c>
      <c r="P9211" t="str" cm="1">
        <f t="array" ref="P9211">_xlfn.IFS(C9211&lt;25,"18-24", C9211&lt;=35,"25-35", C9211&lt;=50,"36-50",TRUE,"50+")</f>
        <v>50+</v>
      </c>
      <c r="Q9211" t="str">
        <f t="shared" si="1001"/>
        <v>new</v>
      </c>
      <c r="R9211" t="str">
        <f t="shared" si="1002"/>
        <v>high value</v>
      </c>
      <c r="S9211" t="str">
        <f t="shared" si="1003"/>
        <v>Low</v>
      </c>
      <c r="T9211" t="str">
        <f t="shared" si="1004"/>
        <v>Oct</v>
      </c>
      <c r="U9211">
        <f t="shared" si="1005"/>
        <v>2024</v>
      </c>
      <c r="V9211" t="str">
        <f t="shared" si="1006"/>
        <v>10-15</v>
      </c>
      <c r="W9211" t="str">
        <f t="shared" si="1007"/>
        <v>Slow</v>
      </c>
    </row>
    <row r="9212" spans="1:23" x14ac:dyDescent="0.3">
      <c r="A9212">
        <v>609211</v>
      </c>
      <c r="B9212">
        <v>40526</v>
      </c>
      <c r="C9212">
        <v>56</v>
      </c>
      <c r="D9212" t="s">
        <v>7</v>
      </c>
      <c r="E9212" t="s">
        <v>16</v>
      </c>
      <c r="F9212" t="s">
        <v>26</v>
      </c>
      <c r="G9212" t="s">
        <v>21</v>
      </c>
      <c r="H9212" s="1">
        <v>45480</v>
      </c>
      <c r="I9212" t="s">
        <v>34</v>
      </c>
      <c r="J9212">
        <v>23</v>
      </c>
      <c r="K9212">
        <v>1</v>
      </c>
      <c r="L9212">
        <v>179.62</v>
      </c>
      <c r="M9212">
        <v>111.55</v>
      </c>
      <c r="N9212" t="s">
        <v>48</v>
      </c>
      <c r="O9212">
        <v>5</v>
      </c>
      <c r="P9212" t="str" cm="1">
        <f t="array" ref="P9212">_xlfn.IFS(C9212&lt;25,"18-24", C9212&lt;=35,"25-35", C9212&lt;=50,"36-50",TRUE,"50+")</f>
        <v>50+</v>
      </c>
      <c r="Q9212" t="str">
        <f t="shared" si="1001"/>
        <v>new</v>
      </c>
      <c r="R9212" t="str">
        <f t="shared" si="1002"/>
        <v>low</v>
      </c>
      <c r="S9212" t="str">
        <f t="shared" si="1003"/>
        <v>High</v>
      </c>
      <c r="T9212" t="str">
        <f t="shared" si="1004"/>
        <v>Jul</v>
      </c>
      <c r="U9212">
        <f t="shared" si="1005"/>
        <v>2024</v>
      </c>
      <c r="V9212" t="str">
        <f t="shared" si="1006"/>
        <v>0-5</v>
      </c>
      <c r="W9212" t="str">
        <f t="shared" si="1007"/>
        <v>Fast</v>
      </c>
    </row>
    <row r="9213" spans="1:23" x14ac:dyDescent="0.3">
      <c r="A9213">
        <v>609212</v>
      </c>
      <c r="B9213">
        <v>85085</v>
      </c>
      <c r="C9213">
        <v>24</v>
      </c>
      <c r="D9213" t="s">
        <v>7</v>
      </c>
      <c r="E9213" t="s">
        <v>13</v>
      </c>
      <c r="F9213" t="s">
        <v>18</v>
      </c>
      <c r="G9213" t="s">
        <v>25</v>
      </c>
      <c r="H9213" s="1">
        <v>45453</v>
      </c>
      <c r="I9213" t="s">
        <v>34</v>
      </c>
      <c r="J9213">
        <v>72</v>
      </c>
      <c r="K9213">
        <v>13.9</v>
      </c>
      <c r="L9213">
        <v>941.71</v>
      </c>
      <c r="M9213">
        <v>35.549999999999997</v>
      </c>
      <c r="N9213" t="s">
        <v>48</v>
      </c>
      <c r="O9213">
        <v>3</v>
      </c>
      <c r="P9213" t="str" cm="1">
        <f t="array" ref="P9213">_xlfn.IFS(C9213&lt;25,"18-24", C9213&lt;=35,"25-35", C9213&lt;=50,"36-50",TRUE,"50+")</f>
        <v>18-24</v>
      </c>
      <c r="Q9213" t="str">
        <f t="shared" si="1001"/>
        <v>new</v>
      </c>
      <c r="R9213" t="str">
        <f t="shared" si="1002"/>
        <v>high value</v>
      </c>
      <c r="S9213" t="str">
        <f t="shared" si="1003"/>
        <v>medium</v>
      </c>
      <c r="T9213" t="str">
        <f t="shared" si="1004"/>
        <v>Jun</v>
      </c>
      <c r="U9213">
        <f t="shared" si="1005"/>
        <v>2024</v>
      </c>
      <c r="V9213" t="str">
        <f t="shared" si="1006"/>
        <v>10-15</v>
      </c>
      <c r="W9213" t="str">
        <f t="shared" si="1007"/>
        <v>Slow</v>
      </c>
    </row>
    <row r="9214" spans="1:23" x14ac:dyDescent="0.3">
      <c r="A9214">
        <v>609213</v>
      </c>
      <c r="B9214">
        <v>12405</v>
      </c>
      <c r="C9214">
        <v>34</v>
      </c>
      <c r="D9214" t="s">
        <v>7</v>
      </c>
      <c r="E9214" t="s">
        <v>5</v>
      </c>
      <c r="F9214" t="s">
        <v>30</v>
      </c>
      <c r="G9214" t="s">
        <v>23</v>
      </c>
      <c r="H9214" s="1">
        <v>45328</v>
      </c>
      <c r="I9214" t="s">
        <v>34</v>
      </c>
      <c r="J9214">
        <v>24</v>
      </c>
      <c r="K9214">
        <v>7.6</v>
      </c>
      <c r="L9214">
        <v>1244.42</v>
      </c>
      <c r="M9214">
        <v>42.83</v>
      </c>
      <c r="N9214" t="s">
        <v>48</v>
      </c>
      <c r="O9214">
        <v>1</v>
      </c>
      <c r="P9214" t="str" cm="1">
        <f t="array" ref="P9214">_xlfn.IFS(C9214&lt;25,"18-24", C9214&lt;=35,"25-35", C9214&lt;=50,"36-50",TRUE,"50+")</f>
        <v>25-35</v>
      </c>
      <c r="Q9214" t="str">
        <f t="shared" si="1001"/>
        <v>new</v>
      </c>
      <c r="R9214" t="str">
        <f t="shared" si="1002"/>
        <v>high value</v>
      </c>
      <c r="S9214" t="str">
        <f t="shared" si="1003"/>
        <v>Low</v>
      </c>
      <c r="T9214" t="str">
        <f t="shared" si="1004"/>
        <v>Feb</v>
      </c>
      <c r="U9214">
        <f t="shared" si="1005"/>
        <v>2024</v>
      </c>
      <c r="V9214" t="str">
        <f t="shared" si="1006"/>
        <v>5-10</v>
      </c>
      <c r="W9214" t="str">
        <f t="shared" si="1007"/>
        <v>Fast</v>
      </c>
    </row>
    <row r="9215" spans="1:23" x14ac:dyDescent="0.3">
      <c r="A9215">
        <v>609214</v>
      </c>
      <c r="B9215">
        <v>86941</v>
      </c>
      <c r="C9215">
        <v>49</v>
      </c>
      <c r="D9215" t="s">
        <v>7</v>
      </c>
      <c r="E9215" t="s">
        <v>5</v>
      </c>
      <c r="F9215" t="s">
        <v>26</v>
      </c>
      <c r="G9215" t="s">
        <v>27</v>
      </c>
      <c r="H9215" s="1">
        <v>45427</v>
      </c>
      <c r="I9215" t="s">
        <v>34</v>
      </c>
      <c r="J9215">
        <v>79</v>
      </c>
      <c r="K9215">
        <v>10.199999999999999</v>
      </c>
      <c r="L9215">
        <v>783.13</v>
      </c>
      <c r="M9215">
        <v>116.04</v>
      </c>
      <c r="N9215" t="s">
        <v>47</v>
      </c>
      <c r="O9215">
        <v>1</v>
      </c>
      <c r="P9215" t="str" cm="1">
        <f t="array" ref="P9215">_xlfn.IFS(C9215&lt;25,"18-24", C9215&lt;=35,"25-35", C9215&lt;=50,"36-50",TRUE,"50+")</f>
        <v>36-50</v>
      </c>
      <c r="Q9215" t="str">
        <f t="shared" si="1001"/>
        <v>new</v>
      </c>
      <c r="R9215" t="str">
        <f t="shared" si="1002"/>
        <v>high value</v>
      </c>
      <c r="S9215" t="str">
        <f t="shared" si="1003"/>
        <v>Low</v>
      </c>
      <c r="T9215" t="str">
        <f t="shared" si="1004"/>
        <v>May</v>
      </c>
      <c r="U9215">
        <f t="shared" si="1005"/>
        <v>2024</v>
      </c>
      <c r="V9215" t="str">
        <f t="shared" si="1006"/>
        <v>10-15</v>
      </c>
      <c r="W9215" t="str">
        <f t="shared" si="1007"/>
        <v>Slow</v>
      </c>
    </row>
    <row r="9216" spans="1:23" x14ac:dyDescent="0.3">
      <c r="A9216">
        <v>609215</v>
      </c>
      <c r="B9216">
        <v>88317</v>
      </c>
      <c r="C9216">
        <v>61</v>
      </c>
      <c r="D9216" t="s">
        <v>4</v>
      </c>
      <c r="E9216" t="s">
        <v>5</v>
      </c>
      <c r="F9216" t="s">
        <v>19</v>
      </c>
      <c r="G9216" t="s">
        <v>31</v>
      </c>
      <c r="H9216" s="1">
        <v>44712</v>
      </c>
      <c r="I9216" t="s">
        <v>33</v>
      </c>
      <c r="J9216">
        <v>82</v>
      </c>
      <c r="K9216">
        <v>4.4000000000000004</v>
      </c>
      <c r="L9216">
        <v>427.84</v>
      </c>
      <c r="M9216">
        <v>73.31</v>
      </c>
      <c r="N9216" t="s">
        <v>48</v>
      </c>
      <c r="O9216">
        <v>5</v>
      </c>
      <c r="P9216" t="str" cm="1">
        <f t="array" ref="P9216">_xlfn.IFS(C9216&lt;25,"18-24", C9216&lt;=35,"25-35", C9216&lt;=50,"36-50",TRUE,"50+")</f>
        <v>50+</v>
      </c>
      <c r="Q9216" t="str">
        <f t="shared" si="1001"/>
        <v>new</v>
      </c>
      <c r="R9216" t="str">
        <f t="shared" si="1002"/>
        <v>medium</v>
      </c>
      <c r="S9216" t="str">
        <f t="shared" si="1003"/>
        <v>High</v>
      </c>
      <c r="T9216" t="str">
        <f t="shared" si="1004"/>
        <v>May</v>
      </c>
      <c r="U9216">
        <f t="shared" si="1005"/>
        <v>2022</v>
      </c>
      <c r="V9216" t="str">
        <f t="shared" si="1006"/>
        <v>0-5</v>
      </c>
      <c r="W9216" t="str">
        <f t="shared" si="1007"/>
        <v>Slow</v>
      </c>
    </row>
    <row r="9217" spans="1:23" x14ac:dyDescent="0.3">
      <c r="A9217">
        <v>609216</v>
      </c>
      <c r="B9217">
        <v>54198</v>
      </c>
      <c r="C9217">
        <v>20</v>
      </c>
      <c r="D9217" t="s">
        <v>7</v>
      </c>
      <c r="E9217" t="s">
        <v>16</v>
      </c>
      <c r="F9217" t="s">
        <v>30</v>
      </c>
      <c r="G9217" t="s">
        <v>29</v>
      </c>
      <c r="H9217" s="1">
        <v>44856</v>
      </c>
      <c r="I9217" t="s">
        <v>34</v>
      </c>
      <c r="J9217">
        <v>69</v>
      </c>
      <c r="K9217">
        <v>10.9</v>
      </c>
      <c r="L9217">
        <v>1094.8800000000001</v>
      </c>
      <c r="M9217">
        <v>54.69</v>
      </c>
      <c r="N9217" t="s">
        <v>49</v>
      </c>
      <c r="O9217">
        <v>2</v>
      </c>
      <c r="P9217" t="str" cm="1">
        <f t="array" ref="P9217">_xlfn.IFS(C9217&lt;25,"18-24", C9217&lt;=35,"25-35", C9217&lt;=50,"36-50",TRUE,"50+")</f>
        <v>18-24</v>
      </c>
      <c r="Q9217" t="str">
        <f t="shared" si="1001"/>
        <v>new</v>
      </c>
      <c r="R9217" t="str">
        <f t="shared" si="1002"/>
        <v>high value</v>
      </c>
      <c r="S9217" t="str">
        <f t="shared" si="1003"/>
        <v>Low</v>
      </c>
      <c r="T9217" t="str">
        <f t="shared" si="1004"/>
        <v>Oct</v>
      </c>
      <c r="U9217">
        <f t="shared" si="1005"/>
        <v>2022</v>
      </c>
      <c r="V9217" t="str">
        <f t="shared" si="1006"/>
        <v>10-15</v>
      </c>
      <c r="W9217" t="str">
        <f t="shared" si="1007"/>
        <v>Slow</v>
      </c>
    </row>
    <row r="9218" spans="1:23" x14ac:dyDescent="0.3">
      <c r="A9218">
        <v>609217</v>
      </c>
      <c r="B9218">
        <v>13089</v>
      </c>
      <c r="C9218">
        <v>25</v>
      </c>
      <c r="D9218" t="s">
        <v>4</v>
      </c>
      <c r="E9218" t="s">
        <v>11</v>
      </c>
      <c r="F9218" t="s">
        <v>32</v>
      </c>
      <c r="G9218" t="s">
        <v>29</v>
      </c>
      <c r="H9218" s="1">
        <v>44932</v>
      </c>
      <c r="I9218" t="s">
        <v>34</v>
      </c>
      <c r="J9218">
        <v>47</v>
      </c>
      <c r="K9218">
        <v>9</v>
      </c>
      <c r="L9218">
        <v>906.2</v>
      </c>
      <c r="M9218">
        <v>35.94</v>
      </c>
      <c r="N9218" t="s">
        <v>49</v>
      </c>
      <c r="O9218">
        <v>4</v>
      </c>
      <c r="P9218" t="str" cm="1">
        <f t="array" ref="P9218">_xlfn.IFS(C9218&lt;25,"18-24", C9218&lt;=35,"25-35", C9218&lt;=50,"36-50",TRUE,"50+")</f>
        <v>25-35</v>
      </c>
      <c r="Q9218" t="str">
        <f t="shared" si="1001"/>
        <v>repeat</v>
      </c>
      <c r="R9218" t="str">
        <f t="shared" si="1002"/>
        <v>high value</v>
      </c>
      <c r="S9218" t="str">
        <f t="shared" si="1003"/>
        <v>medium</v>
      </c>
      <c r="T9218" t="str">
        <f t="shared" si="1004"/>
        <v>Jan</v>
      </c>
      <c r="U9218">
        <f t="shared" si="1005"/>
        <v>2023</v>
      </c>
      <c r="V9218" t="str">
        <f t="shared" si="1006"/>
        <v>5-10</v>
      </c>
      <c r="W9218" t="str">
        <f t="shared" si="1007"/>
        <v>Slow</v>
      </c>
    </row>
    <row r="9219" spans="1:23" x14ac:dyDescent="0.3">
      <c r="A9219">
        <v>609218</v>
      </c>
      <c r="B9219">
        <v>34891</v>
      </c>
      <c r="C9219">
        <v>28</v>
      </c>
      <c r="D9219" t="s">
        <v>4</v>
      </c>
      <c r="E9219" t="s">
        <v>15</v>
      </c>
      <c r="F9219" t="s">
        <v>32</v>
      </c>
      <c r="G9219" t="s">
        <v>29</v>
      </c>
      <c r="H9219" s="1">
        <v>45246</v>
      </c>
      <c r="I9219" t="s">
        <v>33</v>
      </c>
      <c r="J9219">
        <v>40</v>
      </c>
      <c r="K9219">
        <v>4.7</v>
      </c>
      <c r="L9219">
        <v>1123.76</v>
      </c>
      <c r="M9219">
        <v>69.42</v>
      </c>
      <c r="N9219" t="s">
        <v>47</v>
      </c>
      <c r="O9219">
        <v>2</v>
      </c>
      <c r="P9219" t="str" cm="1">
        <f t="array" ref="P9219">_xlfn.IFS(C9219&lt;25,"18-24", C9219&lt;=35,"25-35", C9219&lt;=50,"36-50",TRUE,"50+")</f>
        <v>25-35</v>
      </c>
      <c r="Q9219" t="str">
        <f t="shared" ref="Q9219:Q9282" si="1008">IF(COUNTIF($B:$B,B9219)&gt;1,"repeat","new")</f>
        <v>new</v>
      </c>
      <c r="R9219" t="str">
        <f t="shared" ref="R9219:R9282" si="1009">IF(L9219&gt;500,"high value",IF( L9219&gt;250,"medium","low"))</f>
        <v>high value</v>
      </c>
      <c r="S9219" t="str">
        <f t="shared" ref="S9219:S9282" si="1010">IF(O9219&lt;=2,"Low",IF(O9219&lt;=4,"medium","High"))</f>
        <v>Low</v>
      </c>
      <c r="T9219" t="str">
        <f t="shared" ref="T9219:T9282" si="1011">TEXT(H9219,"MMM")</f>
        <v>Nov</v>
      </c>
      <c r="U9219">
        <f t="shared" ref="U9219:U9282" si="1012">YEAR(H9219)</f>
        <v>2023</v>
      </c>
      <c r="V9219" t="str">
        <f t="shared" ref="V9219:V9282" si="1013">IF(K9219&lt;=5,"0-5",IF(K9219&lt;=10,"5-10",IF(K9219&lt;=15,"10-15","15+")))</f>
        <v>0-5</v>
      </c>
      <c r="W9219" t="str">
        <f t="shared" ref="W9219:W9282" si="1014">IF(J9219&lt;=30,"Fast",IF(J9219&lt;=45,"Medium","Slow"))</f>
        <v>Medium</v>
      </c>
    </row>
    <row r="9220" spans="1:23" x14ac:dyDescent="0.3">
      <c r="A9220">
        <v>609219</v>
      </c>
      <c r="B9220">
        <v>13748</v>
      </c>
      <c r="C9220">
        <v>26</v>
      </c>
      <c r="D9220" t="s">
        <v>4</v>
      </c>
      <c r="E9220" t="s">
        <v>11</v>
      </c>
      <c r="F9220" t="s">
        <v>19</v>
      </c>
      <c r="G9220" t="s">
        <v>31</v>
      </c>
      <c r="H9220" s="1">
        <v>44922</v>
      </c>
      <c r="I9220" t="s">
        <v>33</v>
      </c>
      <c r="J9220">
        <v>66</v>
      </c>
      <c r="K9220">
        <v>10.1</v>
      </c>
      <c r="L9220">
        <v>991.79</v>
      </c>
      <c r="M9220">
        <v>27.29</v>
      </c>
      <c r="N9220" t="s">
        <v>48</v>
      </c>
      <c r="O9220">
        <v>5</v>
      </c>
      <c r="P9220" t="str" cm="1">
        <f t="array" ref="P9220">_xlfn.IFS(C9220&lt;25,"18-24", C9220&lt;=35,"25-35", C9220&lt;=50,"36-50",TRUE,"50+")</f>
        <v>25-35</v>
      </c>
      <c r="Q9220" t="str">
        <f t="shared" si="1008"/>
        <v>new</v>
      </c>
      <c r="R9220" t="str">
        <f t="shared" si="1009"/>
        <v>high value</v>
      </c>
      <c r="S9220" t="str">
        <f t="shared" si="1010"/>
        <v>High</v>
      </c>
      <c r="T9220" t="str">
        <f t="shared" si="1011"/>
        <v>Dec</v>
      </c>
      <c r="U9220">
        <f t="shared" si="1012"/>
        <v>2022</v>
      </c>
      <c r="V9220" t="str">
        <f t="shared" si="1013"/>
        <v>10-15</v>
      </c>
      <c r="W9220" t="str">
        <f t="shared" si="1014"/>
        <v>Slow</v>
      </c>
    </row>
    <row r="9221" spans="1:23" x14ac:dyDescent="0.3">
      <c r="A9221">
        <v>609220</v>
      </c>
      <c r="B9221">
        <v>13517</v>
      </c>
      <c r="C9221">
        <v>37</v>
      </c>
      <c r="D9221" t="s">
        <v>4</v>
      </c>
      <c r="E9221" t="s">
        <v>16</v>
      </c>
      <c r="F9221" t="s">
        <v>26</v>
      </c>
      <c r="G9221" t="s">
        <v>27</v>
      </c>
      <c r="H9221" s="1">
        <v>45174</v>
      </c>
      <c r="I9221" t="s">
        <v>34</v>
      </c>
      <c r="J9221">
        <v>28</v>
      </c>
      <c r="K9221">
        <v>13.8</v>
      </c>
      <c r="L9221">
        <v>719.06</v>
      </c>
      <c r="M9221">
        <v>102.09</v>
      </c>
      <c r="N9221" t="s">
        <v>49</v>
      </c>
      <c r="O9221">
        <v>4</v>
      </c>
      <c r="P9221" t="str" cm="1">
        <f t="array" ref="P9221">_xlfn.IFS(C9221&lt;25,"18-24", C9221&lt;=35,"25-35", C9221&lt;=50,"36-50",TRUE,"50+")</f>
        <v>36-50</v>
      </c>
      <c r="Q9221" t="str">
        <f t="shared" si="1008"/>
        <v>new</v>
      </c>
      <c r="R9221" t="str">
        <f t="shared" si="1009"/>
        <v>high value</v>
      </c>
      <c r="S9221" t="str">
        <f t="shared" si="1010"/>
        <v>medium</v>
      </c>
      <c r="T9221" t="str">
        <f t="shared" si="1011"/>
        <v>Sep</v>
      </c>
      <c r="U9221">
        <f t="shared" si="1012"/>
        <v>2023</v>
      </c>
      <c r="V9221" t="str">
        <f t="shared" si="1013"/>
        <v>10-15</v>
      </c>
      <c r="W9221" t="str">
        <f t="shared" si="1014"/>
        <v>Fast</v>
      </c>
    </row>
    <row r="9222" spans="1:23" x14ac:dyDescent="0.3">
      <c r="A9222">
        <v>609221</v>
      </c>
      <c r="B9222">
        <v>36333</v>
      </c>
      <c r="C9222">
        <v>20</v>
      </c>
      <c r="D9222" t="s">
        <v>4</v>
      </c>
      <c r="E9222" t="s">
        <v>11</v>
      </c>
      <c r="F9222" t="s">
        <v>19</v>
      </c>
      <c r="G9222" t="s">
        <v>27</v>
      </c>
      <c r="H9222" s="1">
        <v>45121</v>
      </c>
      <c r="I9222" t="s">
        <v>33</v>
      </c>
      <c r="J9222">
        <v>82</v>
      </c>
      <c r="K9222">
        <v>12.5</v>
      </c>
      <c r="L9222">
        <v>548.24</v>
      </c>
      <c r="M9222">
        <v>88.4</v>
      </c>
      <c r="N9222" t="s">
        <v>49</v>
      </c>
      <c r="O9222">
        <v>5</v>
      </c>
      <c r="P9222" t="str" cm="1">
        <f t="array" ref="P9222">_xlfn.IFS(C9222&lt;25,"18-24", C9222&lt;=35,"25-35", C9222&lt;=50,"36-50",TRUE,"50+")</f>
        <v>18-24</v>
      </c>
      <c r="Q9222" t="str">
        <f t="shared" si="1008"/>
        <v>new</v>
      </c>
      <c r="R9222" t="str">
        <f t="shared" si="1009"/>
        <v>high value</v>
      </c>
      <c r="S9222" t="str">
        <f t="shared" si="1010"/>
        <v>High</v>
      </c>
      <c r="T9222" t="str">
        <f t="shared" si="1011"/>
        <v>Jul</v>
      </c>
      <c r="U9222">
        <f t="shared" si="1012"/>
        <v>2023</v>
      </c>
      <c r="V9222" t="str">
        <f t="shared" si="1013"/>
        <v>10-15</v>
      </c>
      <c r="W9222" t="str">
        <f t="shared" si="1014"/>
        <v>Slow</v>
      </c>
    </row>
    <row r="9223" spans="1:23" x14ac:dyDescent="0.3">
      <c r="A9223">
        <v>609222</v>
      </c>
      <c r="B9223">
        <v>37261</v>
      </c>
      <c r="C9223">
        <v>59</v>
      </c>
      <c r="D9223" t="s">
        <v>7</v>
      </c>
      <c r="E9223" t="s">
        <v>15</v>
      </c>
      <c r="F9223" t="s">
        <v>28</v>
      </c>
      <c r="G9223" t="s">
        <v>23</v>
      </c>
      <c r="H9223" s="1">
        <v>45022</v>
      </c>
      <c r="I9223" t="s">
        <v>33</v>
      </c>
      <c r="J9223">
        <v>69</v>
      </c>
      <c r="K9223">
        <v>4.3</v>
      </c>
      <c r="L9223">
        <v>1061.0899999999999</v>
      </c>
      <c r="M9223">
        <v>116.3</v>
      </c>
      <c r="N9223" t="s">
        <v>50</v>
      </c>
      <c r="O9223">
        <v>4</v>
      </c>
      <c r="P9223" t="str" cm="1">
        <f t="array" ref="P9223">_xlfn.IFS(C9223&lt;25,"18-24", C9223&lt;=35,"25-35", C9223&lt;=50,"36-50",TRUE,"50+")</f>
        <v>50+</v>
      </c>
      <c r="Q9223" t="str">
        <f t="shared" si="1008"/>
        <v>new</v>
      </c>
      <c r="R9223" t="str">
        <f t="shared" si="1009"/>
        <v>high value</v>
      </c>
      <c r="S9223" t="str">
        <f t="shared" si="1010"/>
        <v>medium</v>
      </c>
      <c r="T9223" t="str">
        <f t="shared" si="1011"/>
        <v>Apr</v>
      </c>
      <c r="U9223">
        <f t="shared" si="1012"/>
        <v>2023</v>
      </c>
      <c r="V9223" t="str">
        <f t="shared" si="1013"/>
        <v>0-5</v>
      </c>
      <c r="W9223" t="str">
        <f t="shared" si="1014"/>
        <v>Slow</v>
      </c>
    </row>
    <row r="9224" spans="1:23" x14ac:dyDescent="0.3">
      <c r="A9224">
        <v>609223</v>
      </c>
      <c r="B9224">
        <v>47316</v>
      </c>
      <c r="C9224">
        <v>41</v>
      </c>
      <c r="D9224" t="s">
        <v>4</v>
      </c>
      <c r="E9224" t="s">
        <v>13</v>
      </c>
      <c r="F9224" t="s">
        <v>32</v>
      </c>
      <c r="G9224" t="s">
        <v>21</v>
      </c>
      <c r="H9224" s="1">
        <v>44878</v>
      </c>
      <c r="I9224" t="s">
        <v>34</v>
      </c>
      <c r="J9224">
        <v>33</v>
      </c>
      <c r="K9224">
        <v>7.7</v>
      </c>
      <c r="L9224">
        <v>635.29</v>
      </c>
      <c r="M9224">
        <v>104.88</v>
      </c>
      <c r="N9224" t="s">
        <v>50</v>
      </c>
      <c r="O9224">
        <v>5</v>
      </c>
      <c r="P9224" t="str" cm="1">
        <f t="array" ref="P9224">_xlfn.IFS(C9224&lt;25,"18-24", C9224&lt;=35,"25-35", C9224&lt;=50,"36-50",TRUE,"50+")</f>
        <v>36-50</v>
      </c>
      <c r="Q9224" t="str">
        <f t="shared" si="1008"/>
        <v>new</v>
      </c>
      <c r="R9224" t="str">
        <f t="shared" si="1009"/>
        <v>high value</v>
      </c>
      <c r="S9224" t="str">
        <f t="shared" si="1010"/>
        <v>High</v>
      </c>
      <c r="T9224" t="str">
        <f t="shared" si="1011"/>
        <v>Nov</v>
      </c>
      <c r="U9224">
        <f t="shared" si="1012"/>
        <v>2022</v>
      </c>
      <c r="V9224" t="str">
        <f t="shared" si="1013"/>
        <v>5-10</v>
      </c>
      <c r="W9224" t="str">
        <f t="shared" si="1014"/>
        <v>Medium</v>
      </c>
    </row>
    <row r="9225" spans="1:23" x14ac:dyDescent="0.3">
      <c r="A9225">
        <v>609224</v>
      </c>
      <c r="B9225">
        <v>14697</v>
      </c>
      <c r="C9225">
        <v>55</v>
      </c>
      <c r="D9225" t="s">
        <v>7</v>
      </c>
      <c r="E9225" t="s">
        <v>15</v>
      </c>
      <c r="F9225" t="s">
        <v>26</v>
      </c>
      <c r="G9225" t="s">
        <v>27</v>
      </c>
      <c r="H9225" s="1">
        <v>44796</v>
      </c>
      <c r="I9225" t="s">
        <v>34</v>
      </c>
      <c r="J9225">
        <v>84</v>
      </c>
      <c r="K9225">
        <v>9.5</v>
      </c>
      <c r="L9225">
        <v>769.53</v>
      </c>
      <c r="M9225">
        <v>32.29</v>
      </c>
      <c r="N9225" t="s">
        <v>50</v>
      </c>
      <c r="O9225">
        <v>5</v>
      </c>
      <c r="P9225" t="str" cm="1">
        <f t="array" ref="P9225">_xlfn.IFS(C9225&lt;25,"18-24", C9225&lt;=35,"25-35", C9225&lt;=50,"36-50",TRUE,"50+")</f>
        <v>50+</v>
      </c>
      <c r="Q9225" t="str">
        <f t="shared" si="1008"/>
        <v>new</v>
      </c>
      <c r="R9225" t="str">
        <f t="shared" si="1009"/>
        <v>high value</v>
      </c>
      <c r="S9225" t="str">
        <f t="shared" si="1010"/>
        <v>High</v>
      </c>
      <c r="T9225" t="str">
        <f t="shared" si="1011"/>
        <v>Aug</v>
      </c>
      <c r="U9225">
        <f t="shared" si="1012"/>
        <v>2022</v>
      </c>
      <c r="V9225" t="str">
        <f t="shared" si="1013"/>
        <v>5-10</v>
      </c>
      <c r="W9225" t="str">
        <f t="shared" si="1014"/>
        <v>Slow</v>
      </c>
    </row>
    <row r="9226" spans="1:23" x14ac:dyDescent="0.3">
      <c r="A9226">
        <v>609225</v>
      </c>
      <c r="B9226">
        <v>59340</v>
      </c>
      <c r="C9226">
        <v>58</v>
      </c>
      <c r="D9226" t="s">
        <v>4</v>
      </c>
      <c r="E9226" t="s">
        <v>16</v>
      </c>
      <c r="F9226" t="s">
        <v>28</v>
      </c>
      <c r="G9226" t="s">
        <v>27</v>
      </c>
      <c r="H9226" s="1">
        <v>45379</v>
      </c>
      <c r="I9226" t="s">
        <v>34</v>
      </c>
      <c r="J9226">
        <v>56</v>
      </c>
      <c r="K9226">
        <v>6.6</v>
      </c>
      <c r="L9226">
        <v>1230.02</v>
      </c>
      <c r="M9226">
        <v>65.89</v>
      </c>
      <c r="N9226" t="s">
        <v>50</v>
      </c>
      <c r="O9226">
        <v>4</v>
      </c>
      <c r="P9226" t="str" cm="1">
        <f t="array" ref="P9226">_xlfn.IFS(C9226&lt;25,"18-24", C9226&lt;=35,"25-35", C9226&lt;=50,"36-50",TRUE,"50+")</f>
        <v>50+</v>
      </c>
      <c r="Q9226" t="str">
        <f t="shared" si="1008"/>
        <v>new</v>
      </c>
      <c r="R9226" t="str">
        <f t="shared" si="1009"/>
        <v>high value</v>
      </c>
      <c r="S9226" t="str">
        <f t="shared" si="1010"/>
        <v>medium</v>
      </c>
      <c r="T9226" t="str">
        <f t="shared" si="1011"/>
        <v>Mar</v>
      </c>
      <c r="U9226">
        <f t="shared" si="1012"/>
        <v>2024</v>
      </c>
      <c r="V9226" t="str">
        <f t="shared" si="1013"/>
        <v>5-10</v>
      </c>
      <c r="W9226" t="str">
        <f t="shared" si="1014"/>
        <v>Slow</v>
      </c>
    </row>
    <row r="9227" spans="1:23" x14ac:dyDescent="0.3">
      <c r="A9227">
        <v>609226</v>
      </c>
      <c r="B9227">
        <v>86400</v>
      </c>
      <c r="C9227">
        <v>30</v>
      </c>
      <c r="D9227" t="s">
        <v>7</v>
      </c>
      <c r="E9227" t="s">
        <v>11</v>
      </c>
      <c r="F9227" t="s">
        <v>28</v>
      </c>
      <c r="G9227" t="s">
        <v>29</v>
      </c>
      <c r="H9227" s="1">
        <v>45412</v>
      </c>
      <c r="I9227" t="s">
        <v>33</v>
      </c>
      <c r="J9227">
        <v>63</v>
      </c>
      <c r="K9227">
        <v>11.6</v>
      </c>
      <c r="L9227">
        <v>677.42</v>
      </c>
      <c r="M9227">
        <v>45.34</v>
      </c>
      <c r="N9227" t="s">
        <v>49</v>
      </c>
      <c r="O9227">
        <v>2</v>
      </c>
      <c r="P9227" t="str" cm="1">
        <f t="array" ref="P9227">_xlfn.IFS(C9227&lt;25,"18-24", C9227&lt;=35,"25-35", C9227&lt;=50,"36-50",TRUE,"50+")</f>
        <v>25-35</v>
      </c>
      <c r="Q9227" t="str">
        <f t="shared" si="1008"/>
        <v>new</v>
      </c>
      <c r="R9227" t="str">
        <f t="shared" si="1009"/>
        <v>high value</v>
      </c>
      <c r="S9227" t="str">
        <f t="shared" si="1010"/>
        <v>Low</v>
      </c>
      <c r="T9227" t="str">
        <f t="shared" si="1011"/>
        <v>Apr</v>
      </c>
      <c r="U9227">
        <f t="shared" si="1012"/>
        <v>2024</v>
      </c>
      <c r="V9227" t="str">
        <f t="shared" si="1013"/>
        <v>10-15</v>
      </c>
      <c r="W9227" t="str">
        <f t="shared" si="1014"/>
        <v>Slow</v>
      </c>
    </row>
    <row r="9228" spans="1:23" x14ac:dyDescent="0.3">
      <c r="A9228">
        <v>609227</v>
      </c>
      <c r="B9228">
        <v>65689</v>
      </c>
      <c r="C9228">
        <v>59</v>
      </c>
      <c r="D9228" t="s">
        <v>4</v>
      </c>
      <c r="E9228" t="s">
        <v>13</v>
      </c>
      <c r="F9228" t="s">
        <v>26</v>
      </c>
      <c r="G9228" t="s">
        <v>31</v>
      </c>
      <c r="H9228" s="1">
        <v>44818</v>
      </c>
      <c r="I9228" t="s">
        <v>33</v>
      </c>
      <c r="J9228">
        <v>43</v>
      </c>
      <c r="K9228">
        <v>1.8</v>
      </c>
      <c r="L9228">
        <v>524.32000000000005</v>
      </c>
      <c r="M9228">
        <v>53.31</v>
      </c>
      <c r="N9228" t="s">
        <v>49</v>
      </c>
      <c r="O9228">
        <v>3</v>
      </c>
      <c r="P9228" t="str" cm="1">
        <f t="array" ref="P9228">_xlfn.IFS(C9228&lt;25,"18-24", C9228&lt;=35,"25-35", C9228&lt;=50,"36-50",TRUE,"50+")</f>
        <v>50+</v>
      </c>
      <c r="Q9228" t="str">
        <f t="shared" si="1008"/>
        <v>new</v>
      </c>
      <c r="R9228" t="str">
        <f t="shared" si="1009"/>
        <v>high value</v>
      </c>
      <c r="S9228" t="str">
        <f t="shared" si="1010"/>
        <v>medium</v>
      </c>
      <c r="T9228" t="str">
        <f t="shared" si="1011"/>
        <v>Sep</v>
      </c>
      <c r="U9228">
        <f t="shared" si="1012"/>
        <v>2022</v>
      </c>
      <c r="V9228" t="str">
        <f t="shared" si="1013"/>
        <v>0-5</v>
      </c>
      <c r="W9228" t="str">
        <f t="shared" si="1014"/>
        <v>Medium</v>
      </c>
    </row>
    <row r="9229" spans="1:23" x14ac:dyDescent="0.3">
      <c r="A9229">
        <v>609228</v>
      </c>
      <c r="B9229">
        <v>91529</v>
      </c>
      <c r="C9229">
        <v>59</v>
      </c>
      <c r="D9229" t="s">
        <v>7</v>
      </c>
      <c r="E9229" t="s">
        <v>16</v>
      </c>
      <c r="F9229" t="s">
        <v>22</v>
      </c>
      <c r="G9229" t="s">
        <v>21</v>
      </c>
      <c r="H9229" s="1">
        <v>45248</v>
      </c>
      <c r="I9229" t="s">
        <v>33</v>
      </c>
      <c r="J9229">
        <v>29</v>
      </c>
      <c r="K9229">
        <v>10.199999999999999</v>
      </c>
      <c r="L9229">
        <v>415.92</v>
      </c>
      <c r="M9229">
        <v>28.68</v>
      </c>
      <c r="N9229" t="s">
        <v>48</v>
      </c>
      <c r="O9229">
        <v>3</v>
      </c>
      <c r="P9229" t="str" cm="1">
        <f t="array" ref="P9229">_xlfn.IFS(C9229&lt;25,"18-24", C9229&lt;=35,"25-35", C9229&lt;=50,"36-50",TRUE,"50+")</f>
        <v>50+</v>
      </c>
      <c r="Q9229" t="str">
        <f t="shared" si="1008"/>
        <v>new</v>
      </c>
      <c r="R9229" t="str">
        <f t="shared" si="1009"/>
        <v>medium</v>
      </c>
      <c r="S9229" t="str">
        <f t="shared" si="1010"/>
        <v>medium</v>
      </c>
      <c r="T9229" t="str">
        <f t="shared" si="1011"/>
        <v>Nov</v>
      </c>
      <c r="U9229">
        <f t="shared" si="1012"/>
        <v>2023</v>
      </c>
      <c r="V9229" t="str">
        <f t="shared" si="1013"/>
        <v>10-15</v>
      </c>
      <c r="W9229" t="str">
        <f t="shared" si="1014"/>
        <v>Fast</v>
      </c>
    </row>
    <row r="9230" spans="1:23" x14ac:dyDescent="0.3">
      <c r="A9230">
        <v>609229</v>
      </c>
      <c r="B9230">
        <v>34899</v>
      </c>
      <c r="C9230">
        <v>59</v>
      </c>
      <c r="D9230" t="s">
        <v>7</v>
      </c>
      <c r="E9230" t="s">
        <v>8</v>
      </c>
      <c r="F9230" t="s">
        <v>32</v>
      </c>
      <c r="G9230" t="s">
        <v>31</v>
      </c>
      <c r="H9230" s="1">
        <v>44757</v>
      </c>
      <c r="I9230" t="s">
        <v>33</v>
      </c>
      <c r="J9230">
        <v>44</v>
      </c>
      <c r="K9230">
        <v>2</v>
      </c>
      <c r="L9230">
        <v>508.95</v>
      </c>
      <c r="M9230">
        <v>40.590000000000003</v>
      </c>
      <c r="N9230" t="s">
        <v>49</v>
      </c>
      <c r="O9230">
        <v>3</v>
      </c>
      <c r="P9230" t="str" cm="1">
        <f t="array" ref="P9230">_xlfn.IFS(C9230&lt;25,"18-24", C9230&lt;=35,"25-35", C9230&lt;=50,"36-50",TRUE,"50+")</f>
        <v>50+</v>
      </c>
      <c r="Q9230" t="str">
        <f t="shared" si="1008"/>
        <v>new</v>
      </c>
      <c r="R9230" t="str">
        <f t="shared" si="1009"/>
        <v>high value</v>
      </c>
      <c r="S9230" t="str">
        <f t="shared" si="1010"/>
        <v>medium</v>
      </c>
      <c r="T9230" t="str">
        <f t="shared" si="1011"/>
        <v>Jul</v>
      </c>
      <c r="U9230">
        <f t="shared" si="1012"/>
        <v>2022</v>
      </c>
      <c r="V9230" t="str">
        <f t="shared" si="1013"/>
        <v>0-5</v>
      </c>
      <c r="W9230" t="str">
        <f t="shared" si="1014"/>
        <v>Medium</v>
      </c>
    </row>
    <row r="9231" spans="1:23" x14ac:dyDescent="0.3">
      <c r="A9231">
        <v>609230</v>
      </c>
      <c r="B9231">
        <v>66731</v>
      </c>
      <c r="C9231">
        <v>48</v>
      </c>
      <c r="D9231" t="s">
        <v>4</v>
      </c>
      <c r="E9231" t="s">
        <v>15</v>
      </c>
      <c r="F9231" t="s">
        <v>22</v>
      </c>
      <c r="G9231" t="s">
        <v>23</v>
      </c>
      <c r="H9231" s="1">
        <v>44857</v>
      </c>
      <c r="I9231" t="s">
        <v>33</v>
      </c>
      <c r="J9231">
        <v>69</v>
      </c>
      <c r="K9231">
        <v>13.3</v>
      </c>
      <c r="L9231">
        <v>981.59</v>
      </c>
      <c r="M9231">
        <v>46.81</v>
      </c>
      <c r="N9231" t="s">
        <v>49</v>
      </c>
      <c r="O9231">
        <v>4</v>
      </c>
      <c r="P9231" t="str" cm="1">
        <f t="array" ref="P9231">_xlfn.IFS(C9231&lt;25,"18-24", C9231&lt;=35,"25-35", C9231&lt;=50,"36-50",TRUE,"50+")</f>
        <v>36-50</v>
      </c>
      <c r="Q9231" t="str">
        <f t="shared" si="1008"/>
        <v>repeat</v>
      </c>
      <c r="R9231" t="str">
        <f t="shared" si="1009"/>
        <v>high value</v>
      </c>
      <c r="S9231" t="str">
        <f t="shared" si="1010"/>
        <v>medium</v>
      </c>
      <c r="T9231" t="str">
        <f t="shared" si="1011"/>
        <v>Oct</v>
      </c>
      <c r="U9231">
        <f t="shared" si="1012"/>
        <v>2022</v>
      </c>
      <c r="V9231" t="str">
        <f t="shared" si="1013"/>
        <v>10-15</v>
      </c>
      <c r="W9231" t="str">
        <f t="shared" si="1014"/>
        <v>Slow</v>
      </c>
    </row>
    <row r="9232" spans="1:23" x14ac:dyDescent="0.3">
      <c r="A9232">
        <v>609231</v>
      </c>
      <c r="B9232">
        <v>73111</v>
      </c>
      <c r="C9232">
        <v>42</v>
      </c>
      <c r="D9232" t="s">
        <v>4</v>
      </c>
      <c r="E9232" t="s">
        <v>13</v>
      </c>
      <c r="F9232" t="s">
        <v>30</v>
      </c>
      <c r="G9232" t="s">
        <v>25</v>
      </c>
      <c r="H9232" s="1">
        <v>45392</v>
      </c>
      <c r="I9232" t="s">
        <v>34</v>
      </c>
      <c r="J9232">
        <v>62</v>
      </c>
      <c r="K9232">
        <v>6.8</v>
      </c>
      <c r="L9232">
        <v>842.6</v>
      </c>
      <c r="M9232">
        <v>103.7</v>
      </c>
      <c r="N9232" t="s">
        <v>50</v>
      </c>
      <c r="O9232">
        <v>1</v>
      </c>
      <c r="P9232" t="str" cm="1">
        <f t="array" ref="P9232">_xlfn.IFS(C9232&lt;25,"18-24", C9232&lt;=35,"25-35", C9232&lt;=50,"36-50",TRUE,"50+")</f>
        <v>36-50</v>
      </c>
      <c r="Q9232" t="str">
        <f t="shared" si="1008"/>
        <v>new</v>
      </c>
      <c r="R9232" t="str">
        <f t="shared" si="1009"/>
        <v>high value</v>
      </c>
      <c r="S9232" t="str">
        <f t="shared" si="1010"/>
        <v>Low</v>
      </c>
      <c r="T9232" t="str">
        <f t="shared" si="1011"/>
        <v>Apr</v>
      </c>
      <c r="U9232">
        <f t="shared" si="1012"/>
        <v>2024</v>
      </c>
      <c r="V9232" t="str">
        <f t="shared" si="1013"/>
        <v>5-10</v>
      </c>
      <c r="W9232" t="str">
        <f t="shared" si="1014"/>
        <v>Slow</v>
      </c>
    </row>
    <row r="9233" spans="1:23" x14ac:dyDescent="0.3">
      <c r="A9233">
        <v>609232</v>
      </c>
      <c r="B9233">
        <v>17167</v>
      </c>
      <c r="C9233">
        <v>20</v>
      </c>
      <c r="D9233" t="s">
        <v>4</v>
      </c>
      <c r="E9233" t="s">
        <v>8</v>
      </c>
      <c r="F9233" t="s">
        <v>24</v>
      </c>
      <c r="G9233" t="s">
        <v>27</v>
      </c>
      <c r="H9233" s="1">
        <v>44672</v>
      </c>
      <c r="I9233" t="s">
        <v>33</v>
      </c>
      <c r="J9233">
        <v>48</v>
      </c>
      <c r="K9233">
        <v>3.1</v>
      </c>
      <c r="L9233">
        <v>567.70000000000005</v>
      </c>
      <c r="M9233">
        <v>87.08</v>
      </c>
      <c r="N9233" t="s">
        <v>49</v>
      </c>
      <c r="O9233">
        <v>5</v>
      </c>
      <c r="P9233" t="str" cm="1">
        <f t="array" ref="P9233">_xlfn.IFS(C9233&lt;25,"18-24", C9233&lt;=35,"25-35", C9233&lt;=50,"36-50",TRUE,"50+")</f>
        <v>18-24</v>
      </c>
      <c r="Q9233" t="str">
        <f t="shared" si="1008"/>
        <v>new</v>
      </c>
      <c r="R9233" t="str">
        <f t="shared" si="1009"/>
        <v>high value</v>
      </c>
      <c r="S9233" t="str">
        <f t="shared" si="1010"/>
        <v>High</v>
      </c>
      <c r="T9233" t="str">
        <f t="shared" si="1011"/>
        <v>Apr</v>
      </c>
      <c r="U9233">
        <f t="shared" si="1012"/>
        <v>2022</v>
      </c>
      <c r="V9233" t="str">
        <f t="shared" si="1013"/>
        <v>0-5</v>
      </c>
      <c r="W9233" t="str">
        <f t="shared" si="1014"/>
        <v>Slow</v>
      </c>
    </row>
    <row r="9234" spans="1:23" x14ac:dyDescent="0.3">
      <c r="A9234">
        <v>609233</v>
      </c>
      <c r="B9234">
        <v>18659</v>
      </c>
      <c r="C9234">
        <v>51</v>
      </c>
      <c r="D9234" t="s">
        <v>4</v>
      </c>
      <c r="E9234" t="s">
        <v>13</v>
      </c>
      <c r="F9234" t="s">
        <v>18</v>
      </c>
      <c r="G9234" t="s">
        <v>25</v>
      </c>
      <c r="H9234" s="1">
        <v>45408</v>
      </c>
      <c r="I9234" t="s">
        <v>33</v>
      </c>
      <c r="J9234">
        <v>35</v>
      </c>
      <c r="K9234">
        <v>3.4</v>
      </c>
      <c r="L9234">
        <v>1474.45</v>
      </c>
      <c r="M9234">
        <v>78.959999999999994</v>
      </c>
      <c r="N9234" t="s">
        <v>49</v>
      </c>
      <c r="O9234">
        <v>2</v>
      </c>
      <c r="P9234" t="str" cm="1">
        <f t="array" ref="P9234">_xlfn.IFS(C9234&lt;25,"18-24", C9234&lt;=35,"25-35", C9234&lt;=50,"36-50",TRUE,"50+")</f>
        <v>50+</v>
      </c>
      <c r="Q9234" t="str">
        <f t="shared" si="1008"/>
        <v>new</v>
      </c>
      <c r="R9234" t="str">
        <f t="shared" si="1009"/>
        <v>high value</v>
      </c>
      <c r="S9234" t="str">
        <f t="shared" si="1010"/>
        <v>Low</v>
      </c>
      <c r="T9234" t="str">
        <f t="shared" si="1011"/>
        <v>Apr</v>
      </c>
      <c r="U9234">
        <f t="shared" si="1012"/>
        <v>2024</v>
      </c>
      <c r="V9234" t="str">
        <f t="shared" si="1013"/>
        <v>0-5</v>
      </c>
      <c r="W9234" t="str">
        <f t="shared" si="1014"/>
        <v>Medium</v>
      </c>
    </row>
    <row r="9235" spans="1:23" x14ac:dyDescent="0.3">
      <c r="A9235">
        <v>609234</v>
      </c>
      <c r="B9235">
        <v>70058</v>
      </c>
      <c r="C9235">
        <v>45</v>
      </c>
      <c r="D9235" t="s">
        <v>7</v>
      </c>
      <c r="E9235" t="s">
        <v>5</v>
      </c>
      <c r="F9235" t="s">
        <v>30</v>
      </c>
      <c r="G9235" t="s">
        <v>27</v>
      </c>
      <c r="H9235" s="1">
        <v>45199</v>
      </c>
      <c r="I9235" t="s">
        <v>34</v>
      </c>
      <c r="J9235">
        <v>43</v>
      </c>
      <c r="K9235">
        <v>14.9</v>
      </c>
      <c r="L9235">
        <v>207.65</v>
      </c>
      <c r="M9235">
        <v>102.7</v>
      </c>
      <c r="N9235" t="s">
        <v>50</v>
      </c>
      <c r="O9235">
        <v>5</v>
      </c>
      <c r="P9235" t="str" cm="1">
        <f t="array" ref="P9235">_xlfn.IFS(C9235&lt;25,"18-24", C9235&lt;=35,"25-35", C9235&lt;=50,"36-50",TRUE,"50+")</f>
        <v>36-50</v>
      </c>
      <c r="Q9235" t="str">
        <f t="shared" si="1008"/>
        <v>new</v>
      </c>
      <c r="R9235" t="str">
        <f t="shared" si="1009"/>
        <v>low</v>
      </c>
      <c r="S9235" t="str">
        <f t="shared" si="1010"/>
        <v>High</v>
      </c>
      <c r="T9235" t="str">
        <f t="shared" si="1011"/>
        <v>Sep</v>
      </c>
      <c r="U9235">
        <f t="shared" si="1012"/>
        <v>2023</v>
      </c>
      <c r="V9235" t="str">
        <f t="shared" si="1013"/>
        <v>10-15</v>
      </c>
      <c r="W9235" t="str">
        <f t="shared" si="1014"/>
        <v>Medium</v>
      </c>
    </row>
    <row r="9236" spans="1:23" x14ac:dyDescent="0.3">
      <c r="A9236">
        <v>609235</v>
      </c>
      <c r="B9236">
        <v>71539</v>
      </c>
      <c r="C9236">
        <v>62</v>
      </c>
      <c r="D9236" t="s">
        <v>7</v>
      </c>
      <c r="E9236" t="s">
        <v>8</v>
      </c>
      <c r="F9236" t="s">
        <v>19</v>
      </c>
      <c r="G9236" t="s">
        <v>21</v>
      </c>
      <c r="H9236" s="1">
        <v>45139</v>
      </c>
      <c r="I9236" t="s">
        <v>34</v>
      </c>
      <c r="J9236">
        <v>33</v>
      </c>
      <c r="K9236">
        <v>5.2</v>
      </c>
      <c r="L9236">
        <v>461.19</v>
      </c>
      <c r="M9236">
        <v>24.27</v>
      </c>
      <c r="N9236" t="s">
        <v>50</v>
      </c>
      <c r="O9236">
        <v>1</v>
      </c>
      <c r="P9236" t="str" cm="1">
        <f t="array" ref="P9236">_xlfn.IFS(C9236&lt;25,"18-24", C9236&lt;=35,"25-35", C9236&lt;=50,"36-50",TRUE,"50+")</f>
        <v>50+</v>
      </c>
      <c r="Q9236" t="str">
        <f t="shared" si="1008"/>
        <v>new</v>
      </c>
      <c r="R9236" t="str">
        <f t="shared" si="1009"/>
        <v>medium</v>
      </c>
      <c r="S9236" t="str">
        <f t="shared" si="1010"/>
        <v>Low</v>
      </c>
      <c r="T9236" t="str">
        <f t="shared" si="1011"/>
        <v>Aug</v>
      </c>
      <c r="U9236">
        <f t="shared" si="1012"/>
        <v>2023</v>
      </c>
      <c r="V9236" t="str">
        <f t="shared" si="1013"/>
        <v>5-10</v>
      </c>
      <c r="W9236" t="str">
        <f t="shared" si="1014"/>
        <v>Medium</v>
      </c>
    </row>
    <row r="9237" spans="1:23" x14ac:dyDescent="0.3">
      <c r="A9237">
        <v>609236</v>
      </c>
      <c r="B9237">
        <v>59865</v>
      </c>
      <c r="C9237">
        <v>37</v>
      </c>
      <c r="D9237" t="s">
        <v>7</v>
      </c>
      <c r="E9237" t="s">
        <v>11</v>
      </c>
      <c r="F9237" t="s">
        <v>32</v>
      </c>
      <c r="G9237" t="s">
        <v>27</v>
      </c>
      <c r="H9237" s="1">
        <v>44942</v>
      </c>
      <c r="I9237" t="s">
        <v>34</v>
      </c>
      <c r="J9237">
        <v>40</v>
      </c>
      <c r="K9237">
        <v>7.1</v>
      </c>
      <c r="L9237">
        <v>648.35</v>
      </c>
      <c r="M9237">
        <v>84.62</v>
      </c>
      <c r="N9237" t="s">
        <v>48</v>
      </c>
      <c r="O9237">
        <v>1</v>
      </c>
      <c r="P9237" t="str" cm="1">
        <f t="array" ref="P9237">_xlfn.IFS(C9237&lt;25,"18-24", C9237&lt;=35,"25-35", C9237&lt;=50,"36-50",TRUE,"50+")</f>
        <v>36-50</v>
      </c>
      <c r="Q9237" t="str">
        <f t="shared" si="1008"/>
        <v>new</v>
      </c>
      <c r="R9237" t="str">
        <f t="shared" si="1009"/>
        <v>high value</v>
      </c>
      <c r="S9237" t="str">
        <f t="shared" si="1010"/>
        <v>Low</v>
      </c>
      <c r="T9237" t="str">
        <f t="shared" si="1011"/>
        <v>Jan</v>
      </c>
      <c r="U9237">
        <f t="shared" si="1012"/>
        <v>2023</v>
      </c>
      <c r="V9237" t="str">
        <f t="shared" si="1013"/>
        <v>5-10</v>
      </c>
      <c r="W9237" t="str">
        <f t="shared" si="1014"/>
        <v>Medium</v>
      </c>
    </row>
    <row r="9238" spans="1:23" x14ac:dyDescent="0.3">
      <c r="A9238">
        <v>609237</v>
      </c>
      <c r="B9238">
        <v>56749</v>
      </c>
      <c r="C9238">
        <v>36</v>
      </c>
      <c r="D9238" t="s">
        <v>4</v>
      </c>
      <c r="E9238" t="s">
        <v>15</v>
      </c>
      <c r="F9238" t="s">
        <v>30</v>
      </c>
      <c r="G9238" t="s">
        <v>23</v>
      </c>
      <c r="H9238" s="1">
        <v>44804</v>
      </c>
      <c r="I9238" t="s">
        <v>33</v>
      </c>
      <c r="J9238">
        <v>80</v>
      </c>
      <c r="K9238">
        <v>4.9000000000000004</v>
      </c>
      <c r="L9238">
        <v>598.83000000000004</v>
      </c>
      <c r="M9238">
        <v>26.55</v>
      </c>
      <c r="N9238" t="s">
        <v>49</v>
      </c>
      <c r="O9238">
        <v>1</v>
      </c>
      <c r="P9238" t="str" cm="1">
        <f t="array" ref="P9238">_xlfn.IFS(C9238&lt;25,"18-24", C9238&lt;=35,"25-35", C9238&lt;=50,"36-50",TRUE,"50+")</f>
        <v>36-50</v>
      </c>
      <c r="Q9238" t="str">
        <f t="shared" si="1008"/>
        <v>new</v>
      </c>
      <c r="R9238" t="str">
        <f t="shared" si="1009"/>
        <v>high value</v>
      </c>
      <c r="S9238" t="str">
        <f t="shared" si="1010"/>
        <v>Low</v>
      </c>
      <c r="T9238" t="str">
        <f t="shared" si="1011"/>
        <v>Aug</v>
      </c>
      <c r="U9238">
        <f t="shared" si="1012"/>
        <v>2022</v>
      </c>
      <c r="V9238" t="str">
        <f t="shared" si="1013"/>
        <v>0-5</v>
      </c>
      <c r="W9238" t="str">
        <f t="shared" si="1014"/>
        <v>Slow</v>
      </c>
    </row>
    <row r="9239" spans="1:23" x14ac:dyDescent="0.3">
      <c r="A9239">
        <v>609238</v>
      </c>
      <c r="B9239">
        <v>21216</v>
      </c>
      <c r="C9239">
        <v>53</v>
      </c>
      <c r="D9239" t="s">
        <v>4</v>
      </c>
      <c r="E9239" t="s">
        <v>5</v>
      </c>
      <c r="F9239" t="s">
        <v>22</v>
      </c>
      <c r="G9239" t="s">
        <v>31</v>
      </c>
      <c r="H9239" s="1">
        <v>45176</v>
      </c>
      <c r="I9239" t="s">
        <v>34</v>
      </c>
      <c r="J9239">
        <v>84</v>
      </c>
      <c r="K9239">
        <v>1.6</v>
      </c>
      <c r="L9239">
        <v>1112.3499999999999</v>
      </c>
      <c r="M9239">
        <v>92.88</v>
      </c>
      <c r="N9239" t="s">
        <v>47</v>
      </c>
      <c r="O9239">
        <v>4</v>
      </c>
      <c r="P9239" t="str" cm="1">
        <f t="array" ref="P9239">_xlfn.IFS(C9239&lt;25,"18-24", C9239&lt;=35,"25-35", C9239&lt;=50,"36-50",TRUE,"50+")</f>
        <v>50+</v>
      </c>
      <c r="Q9239" t="str">
        <f t="shared" si="1008"/>
        <v>repeat</v>
      </c>
      <c r="R9239" t="str">
        <f t="shared" si="1009"/>
        <v>high value</v>
      </c>
      <c r="S9239" t="str">
        <f t="shared" si="1010"/>
        <v>medium</v>
      </c>
      <c r="T9239" t="str">
        <f t="shared" si="1011"/>
        <v>Sep</v>
      </c>
      <c r="U9239">
        <f t="shared" si="1012"/>
        <v>2023</v>
      </c>
      <c r="V9239" t="str">
        <f t="shared" si="1013"/>
        <v>0-5</v>
      </c>
      <c r="W9239" t="str">
        <f t="shared" si="1014"/>
        <v>Slow</v>
      </c>
    </row>
    <row r="9240" spans="1:23" x14ac:dyDescent="0.3">
      <c r="A9240">
        <v>609239</v>
      </c>
      <c r="B9240">
        <v>77159</v>
      </c>
      <c r="C9240">
        <v>44</v>
      </c>
      <c r="D9240" t="s">
        <v>4</v>
      </c>
      <c r="E9240" t="s">
        <v>8</v>
      </c>
      <c r="F9240" t="s">
        <v>24</v>
      </c>
      <c r="G9240" t="s">
        <v>21</v>
      </c>
      <c r="H9240" s="1">
        <v>45494</v>
      </c>
      <c r="I9240" t="s">
        <v>34</v>
      </c>
      <c r="J9240">
        <v>83</v>
      </c>
      <c r="K9240">
        <v>13.9</v>
      </c>
      <c r="L9240">
        <v>480.86</v>
      </c>
      <c r="M9240">
        <v>110.57</v>
      </c>
      <c r="N9240" t="s">
        <v>47</v>
      </c>
      <c r="O9240">
        <v>5</v>
      </c>
      <c r="P9240" t="str" cm="1">
        <f t="array" ref="P9240">_xlfn.IFS(C9240&lt;25,"18-24", C9240&lt;=35,"25-35", C9240&lt;=50,"36-50",TRUE,"50+")</f>
        <v>36-50</v>
      </c>
      <c r="Q9240" t="str">
        <f t="shared" si="1008"/>
        <v>repeat</v>
      </c>
      <c r="R9240" t="str">
        <f t="shared" si="1009"/>
        <v>medium</v>
      </c>
      <c r="S9240" t="str">
        <f t="shared" si="1010"/>
        <v>High</v>
      </c>
      <c r="T9240" t="str">
        <f t="shared" si="1011"/>
        <v>Jul</v>
      </c>
      <c r="U9240">
        <f t="shared" si="1012"/>
        <v>2024</v>
      </c>
      <c r="V9240" t="str">
        <f t="shared" si="1013"/>
        <v>10-15</v>
      </c>
      <c r="W9240" t="str">
        <f t="shared" si="1014"/>
        <v>Slow</v>
      </c>
    </row>
    <row r="9241" spans="1:23" x14ac:dyDescent="0.3">
      <c r="A9241">
        <v>609240</v>
      </c>
      <c r="B9241">
        <v>50513</v>
      </c>
      <c r="C9241">
        <v>43</v>
      </c>
      <c r="D9241" t="s">
        <v>4</v>
      </c>
      <c r="E9241" t="s">
        <v>5</v>
      </c>
      <c r="F9241" t="s">
        <v>24</v>
      </c>
      <c r="G9241" t="s">
        <v>29</v>
      </c>
      <c r="H9241" s="1">
        <v>44578</v>
      </c>
      <c r="I9241" t="s">
        <v>34</v>
      </c>
      <c r="J9241">
        <v>71</v>
      </c>
      <c r="K9241">
        <v>11</v>
      </c>
      <c r="L9241">
        <v>648.09</v>
      </c>
      <c r="M9241">
        <v>66.91</v>
      </c>
      <c r="N9241" t="s">
        <v>48</v>
      </c>
      <c r="O9241">
        <v>2</v>
      </c>
      <c r="P9241" t="str" cm="1">
        <f t="array" ref="P9241">_xlfn.IFS(C9241&lt;25,"18-24", C9241&lt;=35,"25-35", C9241&lt;=50,"36-50",TRUE,"50+")</f>
        <v>36-50</v>
      </c>
      <c r="Q9241" t="str">
        <f t="shared" si="1008"/>
        <v>new</v>
      </c>
      <c r="R9241" t="str">
        <f t="shared" si="1009"/>
        <v>high value</v>
      </c>
      <c r="S9241" t="str">
        <f t="shared" si="1010"/>
        <v>Low</v>
      </c>
      <c r="T9241" t="str">
        <f t="shared" si="1011"/>
        <v>Jan</v>
      </c>
      <c r="U9241">
        <f t="shared" si="1012"/>
        <v>2022</v>
      </c>
      <c r="V9241" t="str">
        <f t="shared" si="1013"/>
        <v>10-15</v>
      </c>
      <c r="W9241" t="str">
        <f t="shared" si="1014"/>
        <v>Slow</v>
      </c>
    </row>
    <row r="9242" spans="1:23" x14ac:dyDescent="0.3">
      <c r="A9242">
        <v>609241</v>
      </c>
      <c r="B9242">
        <v>37599</v>
      </c>
      <c r="C9242">
        <v>36</v>
      </c>
      <c r="D9242" t="s">
        <v>4</v>
      </c>
      <c r="E9242" t="s">
        <v>13</v>
      </c>
      <c r="F9242" t="s">
        <v>22</v>
      </c>
      <c r="G9242" t="s">
        <v>31</v>
      </c>
      <c r="H9242" s="1">
        <v>45541</v>
      </c>
      <c r="I9242" t="s">
        <v>34</v>
      </c>
      <c r="J9242">
        <v>71</v>
      </c>
      <c r="K9242">
        <v>11</v>
      </c>
      <c r="L9242">
        <v>507.97</v>
      </c>
      <c r="M9242">
        <v>26.96</v>
      </c>
      <c r="N9242" t="s">
        <v>49</v>
      </c>
      <c r="O9242">
        <v>2</v>
      </c>
      <c r="P9242" t="str" cm="1">
        <f t="array" ref="P9242">_xlfn.IFS(C9242&lt;25,"18-24", C9242&lt;=35,"25-35", C9242&lt;=50,"36-50",TRUE,"50+")</f>
        <v>36-50</v>
      </c>
      <c r="Q9242" t="str">
        <f t="shared" si="1008"/>
        <v>new</v>
      </c>
      <c r="R9242" t="str">
        <f t="shared" si="1009"/>
        <v>high value</v>
      </c>
      <c r="S9242" t="str">
        <f t="shared" si="1010"/>
        <v>Low</v>
      </c>
      <c r="T9242" t="str">
        <f t="shared" si="1011"/>
        <v>Sep</v>
      </c>
      <c r="U9242">
        <f t="shared" si="1012"/>
        <v>2024</v>
      </c>
      <c r="V9242" t="str">
        <f t="shared" si="1013"/>
        <v>10-15</v>
      </c>
      <c r="W9242" t="str">
        <f t="shared" si="1014"/>
        <v>Slow</v>
      </c>
    </row>
    <row r="9243" spans="1:23" x14ac:dyDescent="0.3">
      <c r="A9243">
        <v>609242</v>
      </c>
      <c r="B9243">
        <v>12839</v>
      </c>
      <c r="C9243">
        <v>45</v>
      </c>
      <c r="D9243" t="s">
        <v>7</v>
      </c>
      <c r="E9243" t="s">
        <v>16</v>
      </c>
      <c r="F9243" t="s">
        <v>22</v>
      </c>
      <c r="G9243" t="s">
        <v>23</v>
      </c>
      <c r="H9243" s="1">
        <v>45646</v>
      </c>
      <c r="I9243" t="s">
        <v>34</v>
      </c>
      <c r="J9243">
        <v>50</v>
      </c>
      <c r="K9243">
        <v>7.2</v>
      </c>
      <c r="L9243">
        <v>230.76</v>
      </c>
      <c r="M9243">
        <v>79.010000000000005</v>
      </c>
      <c r="N9243" t="s">
        <v>47</v>
      </c>
      <c r="O9243">
        <v>2</v>
      </c>
      <c r="P9243" t="str" cm="1">
        <f t="array" ref="P9243">_xlfn.IFS(C9243&lt;25,"18-24", C9243&lt;=35,"25-35", C9243&lt;=50,"36-50",TRUE,"50+")</f>
        <v>36-50</v>
      </c>
      <c r="Q9243" t="str">
        <f t="shared" si="1008"/>
        <v>new</v>
      </c>
      <c r="R9243" t="str">
        <f t="shared" si="1009"/>
        <v>low</v>
      </c>
      <c r="S9243" t="str">
        <f t="shared" si="1010"/>
        <v>Low</v>
      </c>
      <c r="T9243" t="str">
        <f t="shared" si="1011"/>
        <v>Dec</v>
      </c>
      <c r="U9243">
        <f t="shared" si="1012"/>
        <v>2024</v>
      </c>
      <c r="V9243" t="str">
        <f t="shared" si="1013"/>
        <v>5-10</v>
      </c>
      <c r="W9243" t="str">
        <f t="shared" si="1014"/>
        <v>Slow</v>
      </c>
    </row>
    <row r="9244" spans="1:23" x14ac:dyDescent="0.3">
      <c r="A9244">
        <v>609243</v>
      </c>
      <c r="B9244">
        <v>61407</v>
      </c>
      <c r="C9244">
        <v>30</v>
      </c>
      <c r="D9244" t="s">
        <v>7</v>
      </c>
      <c r="E9244" t="s">
        <v>11</v>
      </c>
      <c r="F9244" t="s">
        <v>30</v>
      </c>
      <c r="G9244" t="s">
        <v>27</v>
      </c>
      <c r="H9244" s="1">
        <v>44753</v>
      </c>
      <c r="I9244" t="s">
        <v>33</v>
      </c>
      <c r="J9244">
        <v>41</v>
      </c>
      <c r="K9244">
        <v>11</v>
      </c>
      <c r="L9244">
        <v>292.68</v>
      </c>
      <c r="M9244">
        <v>106.41</v>
      </c>
      <c r="N9244" t="s">
        <v>48</v>
      </c>
      <c r="O9244">
        <v>3</v>
      </c>
      <c r="P9244" t="str" cm="1">
        <f t="array" ref="P9244">_xlfn.IFS(C9244&lt;25,"18-24", C9244&lt;=35,"25-35", C9244&lt;=50,"36-50",TRUE,"50+")</f>
        <v>25-35</v>
      </c>
      <c r="Q9244" t="str">
        <f t="shared" si="1008"/>
        <v>new</v>
      </c>
      <c r="R9244" t="str">
        <f t="shared" si="1009"/>
        <v>medium</v>
      </c>
      <c r="S9244" t="str">
        <f t="shared" si="1010"/>
        <v>medium</v>
      </c>
      <c r="T9244" t="str">
        <f t="shared" si="1011"/>
        <v>Jul</v>
      </c>
      <c r="U9244">
        <f t="shared" si="1012"/>
        <v>2022</v>
      </c>
      <c r="V9244" t="str">
        <f t="shared" si="1013"/>
        <v>10-15</v>
      </c>
      <c r="W9244" t="str">
        <f t="shared" si="1014"/>
        <v>Medium</v>
      </c>
    </row>
    <row r="9245" spans="1:23" x14ac:dyDescent="0.3">
      <c r="A9245">
        <v>609244</v>
      </c>
      <c r="B9245">
        <v>66651</v>
      </c>
      <c r="C9245">
        <v>44</v>
      </c>
      <c r="D9245" t="s">
        <v>7</v>
      </c>
      <c r="E9245" t="s">
        <v>8</v>
      </c>
      <c r="F9245" t="s">
        <v>18</v>
      </c>
      <c r="G9245" t="s">
        <v>21</v>
      </c>
      <c r="H9245" s="1">
        <v>45482</v>
      </c>
      <c r="I9245" t="s">
        <v>34</v>
      </c>
      <c r="J9245">
        <v>33</v>
      </c>
      <c r="K9245">
        <v>11.7</v>
      </c>
      <c r="L9245">
        <v>619.36</v>
      </c>
      <c r="M9245">
        <v>107.24</v>
      </c>
      <c r="N9245" t="s">
        <v>48</v>
      </c>
      <c r="O9245">
        <v>3</v>
      </c>
      <c r="P9245" t="str" cm="1">
        <f t="array" ref="P9245">_xlfn.IFS(C9245&lt;25,"18-24", C9245&lt;=35,"25-35", C9245&lt;=50,"36-50",TRUE,"50+")</f>
        <v>36-50</v>
      </c>
      <c r="Q9245" t="str">
        <f t="shared" si="1008"/>
        <v>new</v>
      </c>
      <c r="R9245" t="str">
        <f t="shared" si="1009"/>
        <v>high value</v>
      </c>
      <c r="S9245" t="str">
        <f t="shared" si="1010"/>
        <v>medium</v>
      </c>
      <c r="T9245" t="str">
        <f t="shared" si="1011"/>
        <v>Jul</v>
      </c>
      <c r="U9245">
        <f t="shared" si="1012"/>
        <v>2024</v>
      </c>
      <c r="V9245" t="str">
        <f t="shared" si="1013"/>
        <v>10-15</v>
      </c>
      <c r="W9245" t="str">
        <f t="shared" si="1014"/>
        <v>Medium</v>
      </c>
    </row>
    <row r="9246" spans="1:23" x14ac:dyDescent="0.3">
      <c r="A9246">
        <v>609245</v>
      </c>
      <c r="B9246">
        <v>11656</v>
      </c>
      <c r="C9246">
        <v>59</v>
      </c>
      <c r="D9246" t="s">
        <v>4</v>
      </c>
      <c r="E9246" t="s">
        <v>13</v>
      </c>
      <c r="F9246" t="s">
        <v>22</v>
      </c>
      <c r="G9246" t="s">
        <v>27</v>
      </c>
      <c r="H9246" s="1">
        <v>45592</v>
      </c>
      <c r="I9246" t="s">
        <v>34</v>
      </c>
      <c r="J9246">
        <v>36</v>
      </c>
      <c r="K9246">
        <v>10.9</v>
      </c>
      <c r="L9246">
        <v>270.82</v>
      </c>
      <c r="M9246">
        <v>21.88</v>
      </c>
      <c r="N9246" t="s">
        <v>48</v>
      </c>
      <c r="O9246">
        <v>5</v>
      </c>
      <c r="P9246" t="str" cm="1">
        <f t="array" ref="P9246">_xlfn.IFS(C9246&lt;25,"18-24", C9246&lt;=35,"25-35", C9246&lt;=50,"36-50",TRUE,"50+")</f>
        <v>50+</v>
      </c>
      <c r="Q9246" t="str">
        <f t="shared" si="1008"/>
        <v>new</v>
      </c>
      <c r="R9246" t="str">
        <f t="shared" si="1009"/>
        <v>medium</v>
      </c>
      <c r="S9246" t="str">
        <f t="shared" si="1010"/>
        <v>High</v>
      </c>
      <c r="T9246" t="str">
        <f t="shared" si="1011"/>
        <v>Oct</v>
      </c>
      <c r="U9246">
        <f t="shared" si="1012"/>
        <v>2024</v>
      </c>
      <c r="V9246" t="str">
        <f t="shared" si="1013"/>
        <v>10-15</v>
      </c>
      <c r="W9246" t="str">
        <f t="shared" si="1014"/>
        <v>Medium</v>
      </c>
    </row>
    <row r="9247" spans="1:23" x14ac:dyDescent="0.3">
      <c r="A9247">
        <v>609246</v>
      </c>
      <c r="B9247">
        <v>11156</v>
      </c>
      <c r="C9247">
        <v>18</v>
      </c>
      <c r="D9247" t="s">
        <v>7</v>
      </c>
      <c r="E9247" t="s">
        <v>5</v>
      </c>
      <c r="F9247" t="s">
        <v>32</v>
      </c>
      <c r="G9247" t="s">
        <v>29</v>
      </c>
      <c r="H9247" s="1">
        <v>45169</v>
      </c>
      <c r="I9247" t="s">
        <v>34</v>
      </c>
      <c r="J9247">
        <v>30</v>
      </c>
      <c r="K9247">
        <v>6.8</v>
      </c>
      <c r="L9247">
        <v>364.94</v>
      </c>
      <c r="M9247">
        <v>61.55</v>
      </c>
      <c r="N9247" t="s">
        <v>48</v>
      </c>
      <c r="O9247">
        <v>3</v>
      </c>
      <c r="P9247" t="str" cm="1">
        <f t="array" ref="P9247">_xlfn.IFS(C9247&lt;25,"18-24", C9247&lt;=35,"25-35", C9247&lt;=50,"36-50",TRUE,"50+")</f>
        <v>18-24</v>
      </c>
      <c r="Q9247" t="str">
        <f t="shared" si="1008"/>
        <v>new</v>
      </c>
      <c r="R9247" t="str">
        <f t="shared" si="1009"/>
        <v>medium</v>
      </c>
      <c r="S9247" t="str">
        <f t="shared" si="1010"/>
        <v>medium</v>
      </c>
      <c r="T9247" t="str">
        <f t="shared" si="1011"/>
        <v>Aug</v>
      </c>
      <c r="U9247">
        <f t="shared" si="1012"/>
        <v>2023</v>
      </c>
      <c r="V9247" t="str">
        <f t="shared" si="1013"/>
        <v>5-10</v>
      </c>
      <c r="W9247" t="str">
        <f t="shared" si="1014"/>
        <v>Fast</v>
      </c>
    </row>
    <row r="9248" spans="1:23" x14ac:dyDescent="0.3">
      <c r="A9248">
        <v>609247</v>
      </c>
      <c r="B9248">
        <v>35967</v>
      </c>
      <c r="C9248">
        <v>22</v>
      </c>
      <c r="D9248" t="s">
        <v>7</v>
      </c>
      <c r="E9248" t="s">
        <v>5</v>
      </c>
      <c r="F9248" t="s">
        <v>24</v>
      </c>
      <c r="G9248" t="s">
        <v>27</v>
      </c>
      <c r="H9248" s="1">
        <v>44989</v>
      </c>
      <c r="I9248" t="s">
        <v>33</v>
      </c>
      <c r="J9248">
        <v>55</v>
      </c>
      <c r="K9248">
        <v>11.9</v>
      </c>
      <c r="L9248">
        <v>978.65</v>
      </c>
      <c r="M9248">
        <v>33.409999999999997</v>
      </c>
      <c r="N9248" t="s">
        <v>48</v>
      </c>
      <c r="O9248">
        <v>2</v>
      </c>
      <c r="P9248" t="str" cm="1">
        <f t="array" ref="P9248">_xlfn.IFS(C9248&lt;25,"18-24", C9248&lt;=35,"25-35", C9248&lt;=50,"36-50",TRUE,"50+")</f>
        <v>18-24</v>
      </c>
      <c r="Q9248" t="str">
        <f t="shared" si="1008"/>
        <v>repeat</v>
      </c>
      <c r="R9248" t="str">
        <f t="shared" si="1009"/>
        <v>high value</v>
      </c>
      <c r="S9248" t="str">
        <f t="shared" si="1010"/>
        <v>Low</v>
      </c>
      <c r="T9248" t="str">
        <f t="shared" si="1011"/>
        <v>Mar</v>
      </c>
      <c r="U9248">
        <f t="shared" si="1012"/>
        <v>2023</v>
      </c>
      <c r="V9248" t="str">
        <f t="shared" si="1013"/>
        <v>10-15</v>
      </c>
      <c r="W9248" t="str">
        <f t="shared" si="1014"/>
        <v>Slow</v>
      </c>
    </row>
    <row r="9249" spans="1:23" x14ac:dyDescent="0.3">
      <c r="A9249">
        <v>609248</v>
      </c>
      <c r="B9249">
        <v>28824</v>
      </c>
      <c r="C9249">
        <v>27</v>
      </c>
      <c r="D9249" t="s">
        <v>7</v>
      </c>
      <c r="E9249" t="s">
        <v>15</v>
      </c>
      <c r="F9249" t="s">
        <v>24</v>
      </c>
      <c r="G9249" t="s">
        <v>29</v>
      </c>
      <c r="H9249" s="1">
        <v>45116</v>
      </c>
      <c r="I9249" t="s">
        <v>34</v>
      </c>
      <c r="J9249">
        <v>52</v>
      </c>
      <c r="K9249">
        <v>5.8</v>
      </c>
      <c r="L9249">
        <v>649.6</v>
      </c>
      <c r="M9249">
        <v>39.340000000000003</v>
      </c>
      <c r="N9249" t="s">
        <v>47</v>
      </c>
      <c r="O9249">
        <v>3</v>
      </c>
      <c r="P9249" t="str" cm="1">
        <f t="array" ref="P9249">_xlfn.IFS(C9249&lt;25,"18-24", C9249&lt;=35,"25-35", C9249&lt;=50,"36-50",TRUE,"50+")</f>
        <v>25-35</v>
      </c>
      <c r="Q9249" t="str">
        <f t="shared" si="1008"/>
        <v>new</v>
      </c>
      <c r="R9249" t="str">
        <f t="shared" si="1009"/>
        <v>high value</v>
      </c>
      <c r="S9249" t="str">
        <f t="shared" si="1010"/>
        <v>medium</v>
      </c>
      <c r="T9249" t="str">
        <f t="shared" si="1011"/>
        <v>Jul</v>
      </c>
      <c r="U9249">
        <f t="shared" si="1012"/>
        <v>2023</v>
      </c>
      <c r="V9249" t="str">
        <f t="shared" si="1013"/>
        <v>5-10</v>
      </c>
      <c r="W9249" t="str">
        <f t="shared" si="1014"/>
        <v>Slow</v>
      </c>
    </row>
    <row r="9250" spans="1:23" x14ac:dyDescent="0.3">
      <c r="A9250">
        <v>609249</v>
      </c>
      <c r="B9250">
        <v>70086</v>
      </c>
      <c r="C9250">
        <v>54</v>
      </c>
      <c r="D9250" t="s">
        <v>7</v>
      </c>
      <c r="E9250" t="s">
        <v>11</v>
      </c>
      <c r="F9250" t="s">
        <v>26</v>
      </c>
      <c r="G9250" t="s">
        <v>31</v>
      </c>
      <c r="H9250" s="1">
        <v>45192</v>
      </c>
      <c r="I9250" t="s">
        <v>34</v>
      </c>
      <c r="J9250">
        <v>69</v>
      </c>
      <c r="K9250">
        <v>13.7</v>
      </c>
      <c r="L9250">
        <v>812.75</v>
      </c>
      <c r="M9250">
        <v>90.78</v>
      </c>
      <c r="N9250" t="s">
        <v>50</v>
      </c>
      <c r="O9250">
        <v>2</v>
      </c>
      <c r="P9250" t="str" cm="1">
        <f t="array" ref="P9250">_xlfn.IFS(C9250&lt;25,"18-24", C9250&lt;=35,"25-35", C9250&lt;=50,"36-50",TRUE,"50+")</f>
        <v>50+</v>
      </c>
      <c r="Q9250" t="str">
        <f t="shared" si="1008"/>
        <v>new</v>
      </c>
      <c r="R9250" t="str">
        <f t="shared" si="1009"/>
        <v>high value</v>
      </c>
      <c r="S9250" t="str">
        <f t="shared" si="1010"/>
        <v>Low</v>
      </c>
      <c r="T9250" t="str">
        <f t="shared" si="1011"/>
        <v>Sep</v>
      </c>
      <c r="U9250">
        <f t="shared" si="1012"/>
        <v>2023</v>
      </c>
      <c r="V9250" t="str">
        <f t="shared" si="1013"/>
        <v>10-15</v>
      </c>
      <c r="W9250" t="str">
        <f t="shared" si="1014"/>
        <v>Slow</v>
      </c>
    </row>
    <row r="9251" spans="1:23" x14ac:dyDescent="0.3">
      <c r="A9251">
        <v>609250</v>
      </c>
      <c r="B9251">
        <v>49032</v>
      </c>
      <c r="C9251">
        <v>23</v>
      </c>
      <c r="D9251" t="s">
        <v>7</v>
      </c>
      <c r="E9251" t="s">
        <v>5</v>
      </c>
      <c r="F9251" t="s">
        <v>24</v>
      </c>
      <c r="G9251" t="s">
        <v>29</v>
      </c>
      <c r="H9251" s="1">
        <v>45012</v>
      </c>
      <c r="I9251" t="s">
        <v>33</v>
      </c>
      <c r="J9251">
        <v>81</v>
      </c>
      <c r="K9251">
        <v>8</v>
      </c>
      <c r="L9251">
        <v>153.15</v>
      </c>
      <c r="M9251">
        <v>94.8</v>
      </c>
      <c r="N9251" t="s">
        <v>50</v>
      </c>
      <c r="O9251">
        <v>3</v>
      </c>
      <c r="P9251" t="str" cm="1">
        <f t="array" ref="P9251">_xlfn.IFS(C9251&lt;25,"18-24", C9251&lt;=35,"25-35", C9251&lt;=50,"36-50",TRUE,"50+")</f>
        <v>18-24</v>
      </c>
      <c r="Q9251" t="str">
        <f t="shared" si="1008"/>
        <v>repeat</v>
      </c>
      <c r="R9251" t="str">
        <f t="shared" si="1009"/>
        <v>low</v>
      </c>
      <c r="S9251" t="str">
        <f t="shared" si="1010"/>
        <v>medium</v>
      </c>
      <c r="T9251" t="str">
        <f t="shared" si="1011"/>
        <v>Mar</v>
      </c>
      <c r="U9251">
        <f t="shared" si="1012"/>
        <v>2023</v>
      </c>
      <c r="V9251" t="str">
        <f t="shared" si="1013"/>
        <v>5-10</v>
      </c>
      <c r="W9251" t="str">
        <f t="shared" si="1014"/>
        <v>Slow</v>
      </c>
    </row>
    <row r="9252" spans="1:23" x14ac:dyDescent="0.3">
      <c r="A9252">
        <v>609251</v>
      </c>
      <c r="B9252">
        <v>26944</v>
      </c>
      <c r="C9252">
        <v>39</v>
      </c>
      <c r="D9252" t="s">
        <v>7</v>
      </c>
      <c r="E9252" t="s">
        <v>15</v>
      </c>
      <c r="F9252" t="s">
        <v>24</v>
      </c>
      <c r="G9252" t="s">
        <v>31</v>
      </c>
      <c r="H9252" s="1">
        <v>44949</v>
      </c>
      <c r="I9252" t="s">
        <v>34</v>
      </c>
      <c r="J9252">
        <v>74</v>
      </c>
      <c r="K9252">
        <v>11.5</v>
      </c>
      <c r="L9252">
        <v>1456.93</v>
      </c>
      <c r="M9252">
        <v>78.989999999999995</v>
      </c>
      <c r="N9252" t="s">
        <v>48</v>
      </c>
      <c r="O9252">
        <v>2</v>
      </c>
      <c r="P9252" t="str" cm="1">
        <f t="array" ref="P9252">_xlfn.IFS(C9252&lt;25,"18-24", C9252&lt;=35,"25-35", C9252&lt;=50,"36-50",TRUE,"50+")</f>
        <v>36-50</v>
      </c>
      <c r="Q9252" t="str">
        <f t="shared" si="1008"/>
        <v>new</v>
      </c>
      <c r="R9252" t="str">
        <f t="shared" si="1009"/>
        <v>high value</v>
      </c>
      <c r="S9252" t="str">
        <f t="shared" si="1010"/>
        <v>Low</v>
      </c>
      <c r="T9252" t="str">
        <f t="shared" si="1011"/>
        <v>Jan</v>
      </c>
      <c r="U9252">
        <f t="shared" si="1012"/>
        <v>2023</v>
      </c>
      <c r="V9252" t="str">
        <f t="shared" si="1013"/>
        <v>10-15</v>
      </c>
      <c r="W9252" t="str">
        <f t="shared" si="1014"/>
        <v>Slow</v>
      </c>
    </row>
    <row r="9253" spans="1:23" x14ac:dyDescent="0.3">
      <c r="A9253">
        <v>609252</v>
      </c>
      <c r="B9253">
        <v>57720</v>
      </c>
      <c r="C9253">
        <v>58</v>
      </c>
      <c r="D9253" t="s">
        <v>7</v>
      </c>
      <c r="E9253" t="s">
        <v>16</v>
      </c>
      <c r="F9253" t="s">
        <v>18</v>
      </c>
      <c r="G9253" t="s">
        <v>25</v>
      </c>
      <c r="H9253" s="1">
        <v>45105</v>
      </c>
      <c r="I9253" t="s">
        <v>34</v>
      </c>
      <c r="J9253">
        <v>49</v>
      </c>
      <c r="K9253">
        <v>1.1000000000000001</v>
      </c>
      <c r="L9253">
        <v>1235.02</v>
      </c>
      <c r="M9253">
        <v>108.68</v>
      </c>
      <c r="N9253" t="s">
        <v>50</v>
      </c>
      <c r="O9253">
        <v>1</v>
      </c>
      <c r="P9253" t="str" cm="1">
        <f t="array" ref="P9253">_xlfn.IFS(C9253&lt;25,"18-24", C9253&lt;=35,"25-35", C9253&lt;=50,"36-50",TRUE,"50+")</f>
        <v>50+</v>
      </c>
      <c r="Q9253" t="str">
        <f t="shared" si="1008"/>
        <v>new</v>
      </c>
      <c r="R9253" t="str">
        <f t="shared" si="1009"/>
        <v>high value</v>
      </c>
      <c r="S9253" t="str">
        <f t="shared" si="1010"/>
        <v>Low</v>
      </c>
      <c r="T9253" t="str">
        <f t="shared" si="1011"/>
        <v>Jun</v>
      </c>
      <c r="U9253">
        <f t="shared" si="1012"/>
        <v>2023</v>
      </c>
      <c r="V9253" t="str">
        <f t="shared" si="1013"/>
        <v>0-5</v>
      </c>
      <c r="W9253" t="str">
        <f t="shared" si="1014"/>
        <v>Slow</v>
      </c>
    </row>
    <row r="9254" spans="1:23" x14ac:dyDescent="0.3">
      <c r="A9254">
        <v>609253</v>
      </c>
      <c r="B9254">
        <v>88634</v>
      </c>
      <c r="C9254">
        <v>60</v>
      </c>
      <c r="D9254" t="s">
        <v>4</v>
      </c>
      <c r="E9254" t="s">
        <v>8</v>
      </c>
      <c r="F9254" t="s">
        <v>24</v>
      </c>
      <c r="G9254" t="s">
        <v>29</v>
      </c>
      <c r="H9254" s="1">
        <v>44942</v>
      </c>
      <c r="I9254" t="s">
        <v>34</v>
      </c>
      <c r="J9254">
        <v>69</v>
      </c>
      <c r="K9254">
        <v>12.3</v>
      </c>
      <c r="L9254">
        <v>1427.18</v>
      </c>
      <c r="M9254">
        <v>118.02</v>
      </c>
      <c r="N9254" t="s">
        <v>47</v>
      </c>
      <c r="O9254">
        <v>1</v>
      </c>
      <c r="P9254" t="str" cm="1">
        <f t="array" ref="P9254">_xlfn.IFS(C9254&lt;25,"18-24", C9254&lt;=35,"25-35", C9254&lt;=50,"36-50",TRUE,"50+")</f>
        <v>50+</v>
      </c>
      <c r="Q9254" t="str">
        <f t="shared" si="1008"/>
        <v>new</v>
      </c>
      <c r="R9254" t="str">
        <f t="shared" si="1009"/>
        <v>high value</v>
      </c>
      <c r="S9254" t="str">
        <f t="shared" si="1010"/>
        <v>Low</v>
      </c>
      <c r="T9254" t="str">
        <f t="shared" si="1011"/>
        <v>Jan</v>
      </c>
      <c r="U9254">
        <f t="shared" si="1012"/>
        <v>2023</v>
      </c>
      <c r="V9254" t="str">
        <f t="shared" si="1013"/>
        <v>10-15</v>
      </c>
      <c r="W9254" t="str">
        <f t="shared" si="1014"/>
        <v>Slow</v>
      </c>
    </row>
    <row r="9255" spans="1:23" x14ac:dyDescent="0.3">
      <c r="A9255">
        <v>609254</v>
      </c>
      <c r="B9255">
        <v>34838</v>
      </c>
      <c r="C9255">
        <v>47</v>
      </c>
      <c r="D9255" t="s">
        <v>4</v>
      </c>
      <c r="E9255" t="s">
        <v>5</v>
      </c>
      <c r="F9255" t="s">
        <v>32</v>
      </c>
      <c r="G9255" t="s">
        <v>21</v>
      </c>
      <c r="H9255" s="1">
        <v>44739</v>
      </c>
      <c r="I9255" t="s">
        <v>34</v>
      </c>
      <c r="J9255">
        <v>63</v>
      </c>
      <c r="K9255">
        <v>3.3</v>
      </c>
      <c r="L9255">
        <v>1329.84</v>
      </c>
      <c r="M9255">
        <v>89.58</v>
      </c>
      <c r="N9255" t="s">
        <v>49</v>
      </c>
      <c r="O9255">
        <v>2</v>
      </c>
      <c r="P9255" t="str" cm="1">
        <f t="array" ref="P9255">_xlfn.IFS(C9255&lt;25,"18-24", C9255&lt;=35,"25-35", C9255&lt;=50,"36-50",TRUE,"50+")</f>
        <v>36-50</v>
      </c>
      <c r="Q9255" t="str">
        <f t="shared" si="1008"/>
        <v>new</v>
      </c>
      <c r="R9255" t="str">
        <f t="shared" si="1009"/>
        <v>high value</v>
      </c>
      <c r="S9255" t="str">
        <f t="shared" si="1010"/>
        <v>Low</v>
      </c>
      <c r="T9255" t="str">
        <f t="shared" si="1011"/>
        <v>Jun</v>
      </c>
      <c r="U9255">
        <f t="shared" si="1012"/>
        <v>2022</v>
      </c>
      <c r="V9255" t="str">
        <f t="shared" si="1013"/>
        <v>0-5</v>
      </c>
      <c r="W9255" t="str">
        <f t="shared" si="1014"/>
        <v>Slow</v>
      </c>
    </row>
    <row r="9256" spans="1:23" x14ac:dyDescent="0.3">
      <c r="A9256">
        <v>609255</v>
      </c>
      <c r="B9256">
        <v>28264</v>
      </c>
      <c r="C9256">
        <v>61</v>
      </c>
      <c r="D9256" t="s">
        <v>4</v>
      </c>
      <c r="E9256" t="s">
        <v>16</v>
      </c>
      <c r="F9256" t="s">
        <v>22</v>
      </c>
      <c r="G9256" t="s">
        <v>21</v>
      </c>
      <c r="H9256" s="1">
        <v>45418</v>
      </c>
      <c r="I9256" t="s">
        <v>34</v>
      </c>
      <c r="J9256">
        <v>78</v>
      </c>
      <c r="K9256">
        <v>5.4</v>
      </c>
      <c r="L9256">
        <v>555.01</v>
      </c>
      <c r="M9256">
        <v>87.46</v>
      </c>
      <c r="N9256" t="s">
        <v>49</v>
      </c>
      <c r="O9256">
        <v>5</v>
      </c>
      <c r="P9256" t="str" cm="1">
        <f t="array" ref="P9256">_xlfn.IFS(C9256&lt;25,"18-24", C9256&lt;=35,"25-35", C9256&lt;=50,"36-50",TRUE,"50+")</f>
        <v>50+</v>
      </c>
      <c r="Q9256" t="str">
        <f t="shared" si="1008"/>
        <v>new</v>
      </c>
      <c r="R9256" t="str">
        <f t="shared" si="1009"/>
        <v>high value</v>
      </c>
      <c r="S9256" t="str">
        <f t="shared" si="1010"/>
        <v>High</v>
      </c>
      <c r="T9256" t="str">
        <f t="shared" si="1011"/>
        <v>May</v>
      </c>
      <c r="U9256">
        <f t="shared" si="1012"/>
        <v>2024</v>
      </c>
      <c r="V9256" t="str">
        <f t="shared" si="1013"/>
        <v>5-10</v>
      </c>
      <c r="W9256" t="str">
        <f t="shared" si="1014"/>
        <v>Slow</v>
      </c>
    </row>
    <row r="9257" spans="1:23" x14ac:dyDescent="0.3">
      <c r="A9257">
        <v>609256</v>
      </c>
      <c r="B9257">
        <v>47999</v>
      </c>
      <c r="C9257">
        <v>28</v>
      </c>
      <c r="D9257" t="s">
        <v>4</v>
      </c>
      <c r="E9257" t="s">
        <v>15</v>
      </c>
      <c r="F9257" t="s">
        <v>30</v>
      </c>
      <c r="G9257" t="s">
        <v>27</v>
      </c>
      <c r="H9257" s="1">
        <v>45592</v>
      </c>
      <c r="I9257" t="s">
        <v>34</v>
      </c>
      <c r="J9257">
        <v>53</v>
      </c>
      <c r="K9257">
        <v>7.2</v>
      </c>
      <c r="L9257">
        <v>230.47</v>
      </c>
      <c r="M9257">
        <v>93.4</v>
      </c>
      <c r="N9257" t="s">
        <v>47</v>
      </c>
      <c r="O9257">
        <v>4</v>
      </c>
      <c r="P9257" t="str" cm="1">
        <f t="array" ref="P9257">_xlfn.IFS(C9257&lt;25,"18-24", C9257&lt;=35,"25-35", C9257&lt;=50,"36-50",TRUE,"50+")</f>
        <v>25-35</v>
      </c>
      <c r="Q9257" t="str">
        <f t="shared" si="1008"/>
        <v>new</v>
      </c>
      <c r="R9257" t="str">
        <f t="shared" si="1009"/>
        <v>low</v>
      </c>
      <c r="S9257" t="str">
        <f t="shared" si="1010"/>
        <v>medium</v>
      </c>
      <c r="T9257" t="str">
        <f t="shared" si="1011"/>
        <v>Oct</v>
      </c>
      <c r="U9257">
        <f t="shared" si="1012"/>
        <v>2024</v>
      </c>
      <c r="V9257" t="str">
        <f t="shared" si="1013"/>
        <v>5-10</v>
      </c>
      <c r="W9257" t="str">
        <f t="shared" si="1014"/>
        <v>Slow</v>
      </c>
    </row>
    <row r="9258" spans="1:23" x14ac:dyDescent="0.3">
      <c r="A9258">
        <v>609257</v>
      </c>
      <c r="B9258">
        <v>42592</v>
      </c>
      <c r="C9258">
        <v>41</v>
      </c>
      <c r="D9258" t="s">
        <v>7</v>
      </c>
      <c r="E9258" t="s">
        <v>5</v>
      </c>
      <c r="F9258" t="s">
        <v>32</v>
      </c>
      <c r="G9258" t="s">
        <v>27</v>
      </c>
      <c r="H9258" s="1">
        <v>44938</v>
      </c>
      <c r="I9258" t="s">
        <v>34</v>
      </c>
      <c r="J9258">
        <v>70</v>
      </c>
      <c r="K9258">
        <v>13.8</v>
      </c>
      <c r="L9258">
        <v>1286.76</v>
      </c>
      <c r="M9258">
        <v>105.67</v>
      </c>
      <c r="N9258" t="s">
        <v>48</v>
      </c>
      <c r="O9258">
        <v>4</v>
      </c>
      <c r="P9258" t="str" cm="1">
        <f t="array" ref="P9258">_xlfn.IFS(C9258&lt;25,"18-24", C9258&lt;=35,"25-35", C9258&lt;=50,"36-50",TRUE,"50+")</f>
        <v>36-50</v>
      </c>
      <c r="Q9258" t="str">
        <f t="shared" si="1008"/>
        <v>new</v>
      </c>
      <c r="R9258" t="str">
        <f t="shared" si="1009"/>
        <v>high value</v>
      </c>
      <c r="S9258" t="str">
        <f t="shared" si="1010"/>
        <v>medium</v>
      </c>
      <c r="T9258" t="str">
        <f t="shared" si="1011"/>
        <v>Jan</v>
      </c>
      <c r="U9258">
        <f t="shared" si="1012"/>
        <v>2023</v>
      </c>
      <c r="V9258" t="str">
        <f t="shared" si="1013"/>
        <v>10-15</v>
      </c>
      <c r="W9258" t="str">
        <f t="shared" si="1014"/>
        <v>Slow</v>
      </c>
    </row>
    <row r="9259" spans="1:23" x14ac:dyDescent="0.3">
      <c r="A9259">
        <v>609258</v>
      </c>
      <c r="B9259">
        <v>24043</v>
      </c>
      <c r="C9259">
        <v>30</v>
      </c>
      <c r="D9259" t="s">
        <v>4</v>
      </c>
      <c r="E9259" t="s">
        <v>11</v>
      </c>
      <c r="F9259" t="s">
        <v>24</v>
      </c>
      <c r="G9259" t="s">
        <v>29</v>
      </c>
      <c r="H9259" s="1">
        <v>44923</v>
      </c>
      <c r="I9259" t="s">
        <v>34</v>
      </c>
      <c r="J9259">
        <v>76</v>
      </c>
      <c r="K9259">
        <v>14.4</v>
      </c>
      <c r="L9259">
        <v>687.37</v>
      </c>
      <c r="M9259">
        <v>119.28</v>
      </c>
      <c r="N9259" t="s">
        <v>48</v>
      </c>
      <c r="O9259">
        <v>5</v>
      </c>
      <c r="P9259" t="str" cm="1">
        <f t="array" ref="P9259">_xlfn.IFS(C9259&lt;25,"18-24", C9259&lt;=35,"25-35", C9259&lt;=50,"36-50",TRUE,"50+")</f>
        <v>25-35</v>
      </c>
      <c r="Q9259" t="str">
        <f t="shared" si="1008"/>
        <v>new</v>
      </c>
      <c r="R9259" t="str">
        <f t="shared" si="1009"/>
        <v>high value</v>
      </c>
      <c r="S9259" t="str">
        <f t="shared" si="1010"/>
        <v>High</v>
      </c>
      <c r="T9259" t="str">
        <f t="shared" si="1011"/>
        <v>Dec</v>
      </c>
      <c r="U9259">
        <f t="shared" si="1012"/>
        <v>2022</v>
      </c>
      <c r="V9259" t="str">
        <f t="shared" si="1013"/>
        <v>10-15</v>
      </c>
      <c r="W9259" t="str">
        <f t="shared" si="1014"/>
        <v>Slow</v>
      </c>
    </row>
    <row r="9260" spans="1:23" x14ac:dyDescent="0.3">
      <c r="A9260">
        <v>609259</v>
      </c>
      <c r="B9260">
        <v>72597</v>
      </c>
      <c r="C9260">
        <v>48</v>
      </c>
      <c r="D9260" t="s">
        <v>7</v>
      </c>
      <c r="E9260" t="s">
        <v>8</v>
      </c>
      <c r="F9260" t="s">
        <v>18</v>
      </c>
      <c r="G9260" t="s">
        <v>31</v>
      </c>
      <c r="H9260" s="1">
        <v>45054</v>
      </c>
      <c r="I9260" t="s">
        <v>34</v>
      </c>
      <c r="J9260">
        <v>58</v>
      </c>
      <c r="K9260">
        <v>5.5</v>
      </c>
      <c r="L9260">
        <v>1011.92</v>
      </c>
      <c r="M9260">
        <v>41.11</v>
      </c>
      <c r="N9260" t="s">
        <v>50</v>
      </c>
      <c r="O9260">
        <v>2</v>
      </c>
      <c r="P9260" t="str" cm="1">
        <f t="array" ref="P9260">_xlfn.IFS(C9260&lt;25,"18-24", C9260&lt;=35,"25-35", C9260&lt;=50,"36-50",TRUE,"50+")</f>
        <v>36-50</v>
      </c>
      <c r="Q9260" t="str">
        <f t="shared" si="1008"/>
        <v>new</v>
      </c>
      <c r="R9260" t="str">
        <f t="shared" si="1009"/>
        <v>high value</v>
      </c>
      <c r="S9260" t="str">
        <f t="shared" si="1010"/>
        <v>Low</v>
      </c>
      <c r="T9260" t="str">
        <f t="shared" si="1011"/>
        <v>May</v>
      </c>
      <c r="U9260">
        <f t="shared" si="1012"/>
        <v>2023</v>
      </c>
      <c r="V9260" t="str">
        <f t="shared" si="1013"/>
        <v>5-10</v>
      </c>
      <c r="W9260" t="str">
        <f t="shared" si="1014"/>
        <v>Slow</v>
      </c>
    </row>
    <row r="9261" spans="1:23" x14ac:dyDescent="0.3">
      <c r="A9261">
        <v>609260</v>
      </c>
      <c r="B9261">
        <v>19948</v>
      </c>
      <c r="C9261">
        <v>44</v>
      </c>
      <c r="D9261" t="s">
        <v>4</v>
      </c>
      <c r="E9261" t="s">
        <v>15</v>
      </c>
      <c r="F9261" t="s">
        <v>26</v>
      </c>
      <c r="G9261" t="s">
        <v>23</v>
      </c>
      <c r="H9261" s="1">
        <v>45259</v>
      </c>
      <c r="I9261" t="s">
        <v>33</v>
      </c>
      <c r="J9261">
        <v>71</v>
      </c>
      <c r="K9261">
        <v>13.9</v>
      </c>
      <c r="L9261">
        <v>1152.1199999999999</v>
      </c>
      <c r="M9261">
        <v>93.33</v>
      </c>
      <c r="N9261" t="s">
        <v>50</v>
      </c>
      <c r="O9261">
        <v>4</v>
      </c>
      <c r="P9261" t="str" cm="1">
        <f t="array" ref="P9261">_xlfn.IFS(C9261&lt;25,"18-24", C9261&lt;=35,"25-35", C9261&lt;=50,"36-50",TRUE,"50+")</f>
        <v>36-50</v>
      </c>
      <c r="Q9261" t="str">
        <f t="shared" si="1008"/>
        <v>new</v>
      </c>
      <c r="R9261" t="str">
        <f t="shared" si="1009"/>
        <v>high value</v>
      </c>
      <c r="S9261" t="str">
        <f t="shared" si="1010"/>
        <v>medium</v>
      </c>
      <c r="T9261" t="str">
        <f t="shared" si="1011"/>
        <v>Nov</v>
      </c>
      <c r="U9261">
        <f t="shared" si="1012"/>
        <v>2023</v>
      </c>
      <c r="V9261" t="str">
        <f t="shared" si="1013"/>
        <v>10-15</v>
      </c>
      <c r="W9261" t="str">
        <f t="shared" si="1014"/>
        <v>Slow</v>
      </c>
    </row>
    <row r="9262" spans="1:23" x14ac:dyDescent="0.3">
      <c r="A9262">
        <v>609261</v>
      </c>
      <c r="B9262">
        <v>19504</v>
      </c>
      <c r="C9262">
        <v>19</v>
      </c>
      <c r="D9262" t="s">
        <v>7</v>
      </c>
      <c r="E9262" t="s">
        <v>16</v>
      </c>
      <c r="F9262" t="s">
        <v>30</v>
      </c>
      <c r="G9262" t="s">
        <v>31</v>
      </c>
      <c r="H9262" s="1">
        <v>45229</v>
      </c>
      <c r="I9262" t="s">
        <v>34</v>
      </c>
      <c r="J9262">
        <v>79</v>
      </c>
      <c r="K9262">
        <v>9.6</v>
      </c>
      <c r="L9262">
        <v>825.93</v>
      </c>
      <c r="M9262">
        <v>110.76</v>
      </c>
      <c r="N9262" t="s">
        <v>50</v>
      </c>
      <c r="O9262">
        <v>3</v>
      </c>
      <c r="P9262" t="str" cm="1">
        <f t="array" ref="P9262">_xlfn.IFS(C9262&lt;25,"18-24", C9262&lt;=35,"25-35", C9262&lt;=50,"36-50",TRUE,"50+")</f>
        <v>18-24</v>
      </c>
      <c r="Q9262" t="str">
        <f t="shared" si="1008"/>
        <v>new</v>
      </c>
      <c r="R9262" t="str">
        <f t="shared" si="1009"/>
        <v>high value</v>
      </c>
      <c r="S9262" t="str">
        <f t="shared" si="1010"/>
        <v>medium</v>
      </c>
      <c r="T9262" t="str">
        <f t="shared" si="1011"/>
        <v>Oct</v>
      </c>
      <c r="U9262">
        <f t="shared" si="1012"/>
        <v>2023</v>
      </c>
      <c r="V9262" t="str">
        <f t="shared" si="1013"/>
        <v>5-10</v>
      </c>
      <c r="W9262" t="str">
        <f t="shared" si="1014"/>
        <v>Slow</v>
      </c>
    </row>
    <row r="9263" spans="1:23" x14ac:dyDescent="0.3">
      <c r="A9263">
        <v>609262</v>
      </c>
      <c r="B9263">
        <v>34904</v>
      </c>
      <c r="C9263">
        <v>49</v>
      </c>
      <c r="D9263" t="s">
        <v>7</v>
      </c>
      <c r="E9263" t="s">
        <v>5</v>
      </c>
      <c r="F9263" t="s">
        <v>24</v>
      </c>
      <c r="G9263" t="s">
        <v>21</v>
      </c>
      <c r="H9263" s="1">
        <v>45166</v>
      </c>
      <c r="I9263" t="s">
        <v>33</v>
      </c>
      <c r="J9263">
        <v>73</v>
      </c>
      <c r="K9263">
        <v>5.5</v>
      </c>
      <c r="L9263">
        <v>779.47</v>
      </c>
      <c r="M9263">
        <v>31.48</v>
      </c>
      <c r="N9263" t="s">
        <v>50</v>
      </c>
      <c r="O9263">
        <v>1</v>
      </c>
      <c r="P9263" t="str" cm="1">
        <f t="array" ref="P9263">_xlfn.IFS(C9263&lt;25,"18-24", C9263&lt;=35,"25-35", C9263&lt;=50,"36-50",TRUE,"50+")</f>
        <v>36-50</v>
      </c>
      <c r="Q9263" t="str">
        <f t="shared" si="1008"/>
        <v>new</v>
      </c>
      <c r="R9263" t="str">
        <f t="shared" si="1009"/>
        <v>high value</v>
      </c>
      <c r="S9263" t="str">
        <f t="shared" si="1010"/>
        <v>Low</v>
      </c>
      <c r="T9263" t="str">
        <f t="shared" si="1011"/>
        <v>Aug</v>
      </c>
      <c r="U9263">
        <f t="shared" si="1012"/>
        <v>2023</v>
      </c>
      <c r="V9263" t="str">
        <f t="shared" si="1013"/>
        <v>5-10</v>
      </c>
      <c r="W9263" t="str">
        <f t="shared" si="1014"/>
        <v>Slow</v>
      </c>
    </row>
    <row r="9264" spans="1:23" x14ac:dyDescent="0.3">
      <c r="A9264">
        <v>609263</v>
      </c>
      <c r="B9264">
        <v>93638</v>
      </c>
      <c r="C9264">
        <v>36</v>
      </c>
      <c r="D9264" t="s">
        <v>7</v>
      </c>
      <c r="E9264" t="s">
        <v>8</v>
      </c>
      <c r="F9264" t="s">
        <v>32</v>
      </c>
      <c r="G9264" t="s">
        <v>31</v>
      </c>
      <c r="H9264" s="1">
        <v>45163</v>
      </c>
      <c r="I9264" t="s">
        <v>34</v>
      </c>
      <c r="J9264">
        <v>38</v>
      </c>
      <c r="K9264">
        <v>8.8000000000000007</v>
      </c>
      <c r="L9264">
        <v>1342.08</v>
      </c>
      <c r="M9264">
        <v>79.650000000000006</v>
      </c>
      <c r="N9264" t="s">
        <v>50</v>
      </c>
      <c r="O9264">
        <v>1</v>
      </c>
      <c r="P9264" t="str" cm="1">
        <f t="array" ref="P9264">_xlfn.IFS(C9264&lt;25,"18-24", C9264&lt;=35,"25-35", C9264&lt;=50,"36-50",TRUE,"50+")</f>
        <v>36-50</v>
      </c>
      <c r="Q9264" t="str">
        <f t="shared" si="1008"/>
        <v>new</v>
      </c>
      <c r="R9264" t="str">
        <f t="shared" si="1009"/>
        <v>high value</v>
      </c>
      <c r="S9264" t="str">
        <f t="shared" si="1010"/>
        <v>Low</v>
      </c>
      <c r="T9264" t="str">
        <f t="shared" si="1011"/>
        <v>Aug</v>
      </c>
      <c r="U9264">
        <f t="shared" si="1012"/>
        <v>2023</v>
      </c>
      <c r="V9264" t="str">
        <f t="shared" si="1013"/>
        <v>5-10</v>
      </c>
      <c r="W9264" t="str">
        <f t="shared" si="1014"/>
        <v>Medium</v>
      </c>
    </row>
    <row r="9265" spans="1:23" x14ac:dyDescent="0.3">
      <c r="A9265">
        <v>609264</v>
      </c>
      <c r="B9265">
        <v>84199</v>
      </c>
      <c r="C9265">
        <v>59</v>
      </c>
      <c r="D9265" t="s">
        <v>7</v>
      </c>
      <c r="E9265" t="s">
        <v>16</v>
      </c>
      <c r="F9265" t="s">
        <v>30</v>
      </c>
      <c r="G9265" t="s">
        <v>25</v>
      </c>
      <c r="H9265" s="1">
        <v>44713</v>
      </c>
      <c r="I9265" t="s">
        <v>34</v>
      </c>
      <c r="J9265">
        <v>28</v>
      </c>
      <c r="K9265">
        <v>11.5</v>
      </c>
      <c r="L9265">
        <v>1442.67</v>
      </c>
      <c r="M9265">
        <v>43.54</v>
      </c>
      <c r="N9265" t="s">
        <v>50</v>
      </c>
      <c r="O9265">
        <v>5</v>
      </c>
      <c r="P9265" t="str" cm="1">
        <f t="array" ref="P9265">_xlfn.IFS(C9265&lt;25,"18-24", C9265&lt;=35,"25-35", C9265&lt;=50,"36-50",TRUE,"50+")</f>
        <v>50+</v>
      </c>
      <c r="Q9265" t="str">
        <f t="shared" si="1008"/>
        <v>repeat</v>
      </c>
      <c r="R9265" t="str">
        <f t="shared" si="1009"/>
        <v>high value</v>
      </c>
      <c r="S9265" t="str">
        <f t="shared" si="1010"/>
        <v>High</v>
      </c>
      <c r="T9265" t="str">
        <f t="shared" si="1011"/>
        <v>Jun</v>
      </c>
      <c r="U9265">
        <f t="shared" si="1012"/>
        <v>2022</v>
      </c>
      <c r="V9265" t="str">
        <f t="shared" si="1013"/>
        <v>10-15</v>
      </c>
      <c r="W9265" t="str">
        <f t="shared" si="1014"/>
        <v>Fast</v>
      </c>
    </row>
    <row r="9266" spans="1:23" x14ac:dyDescent="0.3">
      <c r="A9266">
        <v>609265</v>
      </c>
      <c r="B9266">
        <v>55344</v>
      </c>
      <c r="C9266">
        <v>47</v>
      </c>
      <c r="D9266" t="s">
        <v>4</v>
      </c>
      <c r="E9266" t="s">
        <v>5</v>
      </c>
      <c r="F9266" t="s">
        <v>28</v>
      </c>
      <c r="G9266" t="s">
        <v>25</v>
      </c>
      <c r="H9266" s="1">
        <v>45356</v>
      </c>
      <c r="I9266" t="s">
        <v>34</v>
      </c>
      <c r="J9266">
        <v>25</v>
      </c>
      <c r="K9266">
        <v>10.5</v>
      </c>
      <c r="L9266">
        <v>1218.53</v>
      </c>
      <c r="M9266">
        <v>39.92</v>
      </c>
      <c r="N9266" t="s">
        <v>48</v>
      </c>
      <c r="O9266">
        <v>2</v>
      </c>
      <c r="P9266" t="str" cm="1">
        <f t="array" ref="P9266">_xlfn.IFS(C9266&lt;25,"18-24", C9266&lt;=35,"25-35", C9266&lt;=50,"36-50",TRUE,"50+")</f>
        <v>36-50</v>
      </c>
      <c r="Q9266" t="str">
        <f t="shared" si="1008"/>
        <v>new</v>
      </c>
      <c r="R9266" t="str">
        <f t="shared" si="1009"/>
        <v>high value</v>
      </c>
      <c r="S9266" t="str">
        <f t="shared" si="1010"/>
        <v>Low</v>
      </c>
      <c r="T9266" t="str">
        <f t="shared" si="1011"/>
        <v>Mar</v>
      </c>
      <c r="U9266">
        <f t="shared" si="1012"/>
        <v>2024</v>
      </c>
      <c r="V9266" t="str">
        <f t="shared" si="1013"/>
        <v>10-15</v>
      </c>
      <c r="W9266" t="str">
        <f t="shared" si="1014"/>
        <v>Fast</v>
      </c>
    </row>
    <row r="9267" spans="1:23" x14ac:dyDescent="0.3">
      <c r="A9267">
        <v>609266</v>
      </c>
      <c r="B9267">
        <v>63729</v>
      </c>
      <c r="C9267">
        <v>25</v>
      </c>
      <c r="D9267" t="s">
        <v>7</v>
      </c>
      <c r="E9267" t="s">
        <v>13</v>
      </c>
      <c r="F9267" t="s">
        <v>22</v>
      </c>
      <c r="G9267" t="s">
        <v>23</v>
      </c>
      <c r="H9267" s="1">
        <v>45624</v>
      </c>
      <c r="I9267" t="s">
        <v>34</v>
      </c>
      <c r="J9267">
        <v>72</v>
      </c>
      <c r="K9267">
        <v>1.3</v>
      </c>
      <c r="L9267">
        <v>1403.37</v>
      </c>
      <c r="M9267">
        <v>31.32</v>
      </c>
      <c r="N9267" t="s">
        <v>49</v>
      </c>
      <c r="O9267">
        <v>5</v>
      </c>
      <c r="P9267" t="str" cm="1">
        <f t="array" ref="P9267">_xlfn.IFS(C9267&lt;25,"18-24", C9267&lt;=35,"25-35", C9267&lt;=50,"36-50",TRUE,"50+")</f>
        <v>25-35</v>
      </c>
      <c r="Q9267" t="str">
        <f t="shared" si="1008"/>
        <v>new</v>
      </c>
      <c r="R9267" t="str">
        <f t="shared" si="1009"/>
        <v>high value</v>
      </c>
      <c r="S9267" t="str">
        <f t="shared" si="1010"/>
        <v>High</v>
      </c>
      <c r="T9267" t="str">
        <f t="shared" si="1011"/>
        <v>Nov</v>
      </c>
      <c r="U9267">
        <f t="shared" si="1012"/>
        <v>2024</v>
      </c>
      <c r="V9267" t="str">
        <f t="shared" si="1013"/>
        <v>0-5</v>
      </c>
      <c r="W9267" t="str">
        <f t="shared" si="1014"/>
        <v>Slow</v>
      </c>
    </row>
    <row r="9268" spans="1:23" x14ac:dyDescent="0.3">
      <c r="A9268">
        <v>609267</v>
      </c>
      <c r="B9268">
        <v>57890</v>
      </c>
      <c r="C9268">
        <v>48</v>
      </c>
      <c r="D9268" t="s">
        <v>7</v>
      </c>
      <c r="E9268" t="s">
        <v>15</v>
      </c>
      <c r="F9268" t="s">
        <v>26</v>
      </c>
      <c r="G9268" t="s">
        <v>31</v>
      </c>
      <c r="H9268" s="1">
        <v>45424</v>
      </c>
      <c r="I9268" t="s">
        <v>33</v>
      </c>
      <c r="J9268">
        <v>84</v>
      </c>
      <c r="K9268">
        <v>6.1</v>
      </c>
      <c r="L9268">
        <v>1010.37</v>
      </c>
      <c r="M9268">
        <v>20.350000000000001</v>
      </c>
      <c r="N9268" t="s">
        <v>48</v>
      </c>
      <c r="O9268">
        <v>3</v>
      </c>
      <c r="P9268" t="str" cm="1">
        <f t="array" ref="P9268">_xlfn.IFS(C9268&lt;25,"18-24", C9268&lt;=35,"25-35", C9268&lt;=50,"36-50",TRUE,"50+")</f>
        <v>36-50</v>
      </c>
      <c r="Q9268" t="str">
        <f t="shared" si="1008"/>
        <v>new</v>
      </c>
      <c r="R9268" t="str">
        <f t="shared" si="1009"/>
        <v>high value</v>
      </c>
      <c r="S9268" t="str">
        <f t="shared" si="1010"/>
        <v>medium</v>
      </c>
      <c r="T9268" t="str">
        <f t="shared" si="1011"/>
        <v>May</v>
      </c>
      <c r="U9268">
        <f t="shared" si="1012"/>
        <v>2024</v>
      </c>
      <c r="V9268" t="str">
        <f t="shared" si="1013"/>
        <v>5-10</v>
      </c>
      <c r="W9268" t="str">
        <f t="shared" si="1014"/>
        <v>Slow</v>
      </c>
    </row>
    <row r="9269" spans="1:23" x14ac:dyDescent="0.3">
      <c r="A9269">
        <v>609268</v>
      </c>
      <c r="B9269">
        <v>87868</v>
      </c>
      <c r="C9269">
        <v>51</v>
      </c>
      <c r="D9269" t="s">
        <v>4</v>
      </c>
      <c r="E9269" t="s">
        <v>13</v>
      </c>
      <c r="F9269" t="s">
        <v>30</v>
      </c>
      <c r="G9269" t="s">
        <v>27</v>
      </c>
      <c r="H9269" s="1">
        <v>44826</v>
      </c>
      <c r="I9269" t="s">
        <v>34</v>
      </c>
      <c r="J9269">
        <v>25</v>
      </c>
      <c r="K9269">
        <v>7.7</v>
      </c>
      <c r="L9269">
        <v>1484.46</v>
      </c>
      <c r="M9269">
        <v>74.09</v>
      </c>
      <c r="N9269" t="s">
        <v>49</v>
      </c>
      <c r="O9269">
        <v>2</v>
      </c>
      <c r="P9269" t="str" cm="1">
        <f t="array" ref="P9269">_xlfn.IFS(C9269&lt;25,"18-24", C9269&lt;=35,"25-35", C9269&lt;=50,"36-50",TRUE,"50+")</f>
        <v>50+</v>
      </c>
      <c r="Q9269" t="str">
        <f t="shared" si="1008"/>
        <v>new</v>
      </c>
      <c r="R9269" t="str">
        <f t="shared" si="1009"/>
        <v>high value</v>
      </c>
      <c r="S9269" t="str">
        <f t="shared" si="1010"/>
        <v>Low</v>
      </c>
      <c r="T9269" t="str">
        <f t="shared" si="1011"/>
        <v>Sep</v>
      </c>
      <c r="U9269">
        <f t="shared" si="1012"/>
        <v>2022</v>
      </c>
      <c r="V9269" t="str">
        <f t="shared" si="1013"/>
        <v>5-10</v>
      </c>
      <c r="W9269" t="str">
        <f t="shared" si="1014"/>
        <v>Fast</v>
      </c>
    </row>
    <row r="9270" spans="1:23" x14ac:dyDescent="0.3">
      <c r="A9270">
        <v>609269</v>
      </c>
      <c r="B9270">
        <v>58166</v>
      </c>
      <c r="C9270">
        <v>29</v>
      </c>
      <c r="D9270" t="s">
        <v>7</v>
      </c>
      <c r="E9270" t="s">
        <v>5</v>
      </c>
      <c r="F9270" t="s">
        <v>32</v>
      </c>
      <c r="G9270" t="s">
        <v>21</v>
      </c>
      <c r="H9270" s="1">
        <v>45218</v>
      </c>
      <c r="I9270" t="s">
        <v>33</v>
      </c>
      <c r="J9270">
        <v>42</v>
      </c>
      <c r="K9270">
        <v>12.5</v>
      </c>
      <c r="L9270">
        <v>1002.37</v>
      </c>
      <c r="M9270">
        <v>62.13</v>
      </c>
      <c r="N9270" t="s">
        <v>47</v>
      </c>
      <c r="O9270">
        <v>5</v>
      </c>
      <c r="P9270" t="str" cm="1">
        <f t="array" ref="P9270">_xlfn.IFS(C9270&lt;25,"18-24", C9270&lt;=35,"25-35", C9270&lt;=50,"36-50",TRUE,"50+")</f>
        <v>25-35</v>
      </c>
      <c r="Q9270" t="str">
        <f t="shared" si="1008"/>
        <v>new</v>
      </c>
      <c r="R9270" t="str">
        <f t="shared" si="1009"/>
        <v>high value</v>
      </c>
      <c r="S9270" t="str">
        <f t="shared" si="1010"/>
        <v>High</v>
      </c>
      <c r="T9270" t="str">
        <f t="shared" si="1011"/>
        <v>Oct</v>
      </c>
      <c r="U9270">
        <f t="shared" si="1012"/>
        <v>2023</v>
      </c>
      <c r="V9270" t="str">
        <f t="shared" si="1013"/>
        <v>10-15</v>
      </c>
      <c r="W9270" t="str">
        <f t="shared" si="1014"/>
        <v>Medium</v>
      </c>
    </row>
    <row r="9271" spans="1:23" x14ac:dyDescent="0.3">
      <c r="A9271">
        <v>609270</v>
      </c>
      <c r="B9271">
        <v>70334</v>
      </c>
      <c r="C9271">
        <v>40</v>
      </c>
      <c r="D9271" t="s">
        <v>7</v>
      </c>
      <c r="E9271" t="s">
        <v>11</v>
      </c>
      <c r="F9271" t="s">
        <v>22</v>
      </c>
      <c r="G9271" t="s">
        <v>23</v>
      </c>
      <c r="H9271" s="1">
        <v>45583</v>
      </c>
      <c r="I9271" t="s">
        <v>33</v>
      </c>
      <c r="J9271">
        <v>66</v>
      </c>
      <c r="K9271">
        <v>12.6</v>
      </c>
      <c r="L9271">
        <v>1030.4000000000001</v>
      </c>
      <c r="M9271">
        <v>75.47</v>
      </c>
      <c r="N9271" t="s">
        <v>50</v>
      </c>
      <c r="O9271">
        <v>2</v>
      </c>
      <c r="P9271" t="str" cm="1">
        <f t="array" ref="P9271">_xlfn.IFS(C9271&lt;25,"18-24", C9271&lt;=35,"25-35", C9271&lt;=50,"36-50",TRUE,"50+")</f>
        <v>36-50</v>
      </c>
      <c r="Q9271" t="str">
        <f t="shared" si="1008"/>
        <v>repeat</v>
      </c>
      <c r="R9271" t="str">
        <f t="shared" si="1009"/>
        <v>high value</v>
      </c>
      <c r="S9271" t="str">
        <f t="shared" si="1010"/>
        <v>Low</v>
      </c>
      <c r="T9271" t="str">
        <f t="shared" si="1011"/>
        <v>Oct</v>
      </c>
      <c r="U9271">
        <f t="shared" si="1012"/>
        <v>2024</v>
      </c>
      <c r="V9271" t="str">
        <f t="shared" si="1013"/>
        <v>10-15</v>
      </c>
      <c r="W9271" t="str">
        <f t="shared" si="1014"/>
        <v>Slow</v>
      </c>
    </row>
    <row r="9272" spans="1:23" x14ac:dyDescent="0.3">
      <c r="A9272">
        <v>609271</v>
      </c>
      <c r="B9272">
        <v>70799</v>
      </c>
      <c r="C9272">
        <v>23</v>
      </c>
      <c r="D9272" t="s">
        <v>4</v>
      </c>
      <c r="E9272" t="s">
        <v>5</v>
      </c>
      <c r="F9272" t="s">
        <v>26</v>
      </c>
      <c r="G9272" t="s">
        <v>27</v>
      </c>
      <c r="H9272" s="1">
        <v>45437</v>
      </c>
      <c r="I9272" t="s">
        <v>34</v>
      </c>
      <c r="J9272">
        <v>42</v>
      </c>
      <c r="K9272">
        <v>3.6</v>
      </c>
      <c r="L9272">
        <v>244.46</v>
      </c>
      <c r="M9272">
        <v>43.13</v>
      </c>
      <c r="N9272" t="s">
        <v>50</v>
      </c>
      <c r="O9272">
        <v>3</v>
      </c>
      <c r="P9272" t="str" cm="1">
        <f t="array" ref="P9272">_xlfn.IFS(C9272&lt;25,"18-24", C9272&lt;=35,"25-35", C9272&lt;=50,"36-50",TRUE,"50+")</f>
        <v>18-24</v>
      </c>
      <c r="Q9272" t="str">
        <f t="shared" si="1008"/>
        <v>new</v>
      </c>
      <c r="R9272" t="str">
        <f t="shared" si="1009"/>
        <v>low</v>
      </c>
      <c r="S9272" t="str">
        <f t="shared" si="1010"/>
        <v>medium</v>
      </c>
      <c r="T9272" t="str">
        <f t="shared" si="1011"/>
        <v>May</v>
      </c>
      <c r="U9272">
        <f t="shared" si="1012"/>
        <v>2024</v>
      </c>
      <c r="V9272" t="str">
        <f t="shared" si="1013"/>
        <v>0-5</v>
      </c>
      <c r="W9272" t="str">
        <f t="shared" si="1014"/>
        <v>Medium</v>
      </c>
    </row>
    <row r="9273" spans="1:23" x14ac:dyDescent="0.3">
      <c r="A9273">
        <v>609272</v>
      </c>
      <c r="B9273">
        <v>64192</v>
      </c>
      <c r="C9273">
        <v>58</v>
      </c>
      <c r="D9273" t="s">
        <v>4</v>
      </c>
      <c r="E9273" t="s">
        <v>11</v>
      </c>
      <c r="F9273" t="s">
        <v>19</v>
      </c>
      <c r="G9273" t="s">
        <v>23</v>
      </c>
      <c r="H9273" s="1">
        <v>45199</v>
      </c>
      <c r="I9273" t="s">
        <v>33</v>
      </c>
      <c r="J9273">
        <v>22</v>
      </c>
      <c r="K9273">
        <v>4.5</v>
      </c>
      <c r="L9273">
        <v>676.88</v>
      </c>
      <c r="M9273">
        <v>20.86</v>
      </c>
      <c r="N9273" t="s">
        <v>50</v>
      </c>
      <c r="O9273">
        <v>4</v>
      </c>
      <c r="P9273" t="str" cm="1">
        <f t="array" ref="P9273">_xlfn.IFS(C9273&lt;25,"18-24", C9273&lt;=35,"25-35", C9273&lt;=50,"36-50",TRUE,"50+")</f>
        <v>50+</v>
      </c>
      <c r="Q9273" t="str">
        <f t="shared" si="1008"/>
        <v>new</v>
      </c>
      <c r="R9273" t="str">
        <f t="shared" si="1009"/>
        <v>high value</v>
      </c>
      <c r="S9273" t="str">
        <f t="shared" si="1010"/>
        <v>medium</v>
      </c>
      <c r="T9273" t="str">
        <f t="shared" si="1011"/>
        <v>Sep</v>
      </c>
      <c r="U9273">
        <f t="shared" si="1012"/>
        <v>2023</v>
      </c>
      <c r="V9273" t="str">
        <f t="shared" si="1013"/>
        <v>0-5</v>
      </c>
      <c r="W9273" t="str">
        <f t="shared" si="1014"/>
        <v>Fast</v>
      </c>
    </row>
    <row r="9274" spans="1:23" x14ac:dyDescent="0.3">
      <c r="A9274">
        <v>609273</v>
      </c>
      <c r="B9274">
        <v>13101</v>
      </c>
      <c r="C9274">
        <v>64</v>
      </c>
      <c r="D9274" t="s">
        <v>4</v>
      </c>
      <c r="E9274" t="s">
        <v>15</v>
      </c>
      <c r="F9274" t="s">
        <v>19</v>
      </c>
      <c r="G9274" t="s">
        <v>23</v>
      </c>
      <c r="H9274" s="1">
        <v>44989</v>
      </c>
      <c r="I9274" t="s">
        <v>34</v>
      </c>
      <c r="J9274">
        <v>70</v>
      </c>
      <c r="K9274">
        <v>3.8</v>
      </c>
      <c r="L9274">
        <v>1184.74</v>
      </c>
      <c r="M9274">
        <v>76.180000000000007</v>
      </c>
      <c r="N9274" t="s">
        <v>47</v>
      </c>
      <c r="O9274">
        <v>5</v>
      </c>
      <c r="P9274" t="str" cm="1">
        <f t="array" ref="P9274">_xlfn.IFS(C9274&lt;25,"18-24", C9274&lt;=35,"25-35", C9274&lt;=50,"36-50",TRUE,"50+")</f>
        <v>50+</v>
      </c>
      <c r="Q9274" t="str">
        <f t="shared" si="1008"/>
        <v>new</v>
      </c>
      <c r="R9274" t="str">
        <f t="shared" si="1009"/>
        <v>high value</v>
      </c>
      <c r="S9274" t="str">
        <f t="shared" si="1010"/>
        <v>High</v>
      </c>
      <c r="T9274" t="str">
        <f t="shared" si="1011"/>
        <v>Mar</v>
      </c>
      <c r="U9274">
        <f t="shared" si="1012"/>
        <v>2023</v>
      </c>
      <c r="V9274" t="str">
        <f t="shared" si="1013"/>
        <v>0-5</v>
      </c>
      <c r="W9274" t="str">
        <f t="shared" si="1014"/>
        <v>Slow</v>
      </c>
    </row>
    <row r="9275" spans="1:23" x14ac:dyDescent="0.3">
      <c r="A9275">
        <v>609274</v>
      </c>
      <c r="B9275">
        <v>95377</v>
      </c>
      <c r="C9275">
        <v>61</v>
      </c>
      <c r="D9275" t="s">
        <v>4</v>
      </c>
      <c r="E9275" t="s">
        <v>11</v>
      </c>
      <c r="F9275" t="s">
        <v>19</v>
      </c>
      <c r="G9275" t="s">
        <v>31</v>
      </c>
      <c r="H9275" s="1">
        <v>45113</v>
      </c>
      <c r="I9275" t="s">
        <v>33</v>
      </c>
      <c r="J9275">
        <v>55</v>
      </c>
      <c r="K9275">
        <v>11.6</v>
      </c>
      <c r="L9275">
        <v>298.77</v>
      </c>
      <c r="M9275">
        <v>35.01</v>
      </c>
      <c r="N9275" t="s">
        <v>47</v>
      </c>
      <c r="O9275">
        <v>5</v>
      </c>
      <c r="P9275" t="str" cm="1">
        <f t="array" ref="P9275">_xlfn.IFS(C9275&lt;25,"18-24", C9275&lt;=35,"25-35", C9275&lt;=50,"36-50",TRUE,"50+")</f>
        <v>50+</v>
      </c>
      <c r="Q9275" t="str">
        <f t="shared" si="1008"/>
        <v>new</v>
      </c>
      <c r="R9275" t="str">
        <f t="shared" si="1009"/>
        <v>medium</v>
      </c>
      <c r="S9275" t="str">
        <f t="shared" si="1010"/>
        <v>High</v>
      </c>
      <c r="T9275" t="str">
        <f t="shared" si="1011"/>
        <v>Jul</v>
      </c>
      <c r="U9275">
        <f t="shared" si="1012"/>
        <v>2023</v>
      </c>
      <c r="V9275" t="str">
        <f t="shared" si="1013"/>
        <v>10-15</v>
      </c>
      <c r="W9275" t="str">
        <f t="shared" si="1014"/>
        <v>Slow</v>
      </c>
    </row>
    <row r="9276" spans="1:23" x14ac:dyDescent="0.3">
      <c r="A9276">
        <v>609275</v>
      </c>
      <c r="B9276">
        <v>37192</v>
      </c>
      <c r="C9276">
        <v>25</v>
      </c>
      <c r="D9276" t="s">
        <v>4</v>
      </c>
      <c r="E9276" t="s">
        <v>8</v>
      </c>
      <c r="F9276" t="s">
        <v>30</v>
      </c>
      <c r="G9276" t="s">
        <v>25</v>
      </c>
      <c r="H9276" s="1">
        <v>44938</v>
      </c>
      <c r="I9276" t="s">
        <v>33</v>
      </c>
      <c r="J9276">
        <v>21</v>
      </c>
      <c r="K9276">
        <v>8.9</v>
      </c>
      <c r="L9276">
        <v>825.18</v>
      </c>
      <c r="M9276">
        <v>25.48</v>
      </c>
      <c r="N9276" t="s">
        <v>49</v>
      </c>
      <c r="O9276">
        <v>3</v>
      </c>
      <c r="P9276" t="str" cm="1">
        <f t="array" ref="P9276">_xlfn.IFS(C9276&lt;25,"18-24", C9276&lt;=35,"25-35", C9276&lt;=50,"36-50",TRUE,"50+")</f>
        <v>25-35</v>
      </c>
      <c r="Q9276" t="str">
        <f t="shared" si="1008"/>
        <v>new</v>
      </c>
      <c r="R9276" t="str">
        <f t="shared" si="1009"/>
        <v>high value</v>
      </c>
      <c r="S9276" t="str">
        <f t="shared" si="1010"/>
        <v>medium</v>
      </c>
      <c r="T9276" t="str">
        <f t="shared" si="1011"/>
        <v>Jan</v>
      </c>
      <c r="U9276">
        <f t="shared" si="1012"/>
        <v>2023</v>
      </c>
      <c r="V9276" t="str">
        <f t="shared" si="1013"/>
        <v>5-10</v>
      </c>
      <c r="W9276" t="str">
        <f t="shared" si="1014"/>
        <v>Fast</v>
      </c>
    </row>
    <row r="9277" spans="1:23" x14ac:dyDescent="0.3">
      <c r="A9277">
        <v>609276</v>
      </c>
      <c r="B9277">
        <v>21037</v>
      </c>
      <c r="C9277">
        <v>52</v>
      </c>
      <c r="D9277" t="s">
        <v>7</v>
      </c>
      <c r="E9277" t="s">
        <v>5</v>
      </c>
      <c r="F9277" t="s">
        <v>18</v>
      </c>
      <c r="G9277" t="s">
        <v>31</v>
      </c>
      <c r="H9277" s="1">
        <v>45489</v>
      </c>
      <c r="I9277" t="s">
        <v>33</v>
      </c>
      <c r="J9277">
        <v>32</v>
      </c>
      <c r="K9277">
        <v>3.8</v>
      </c>
      <c r="L9277">
        <v>966.47</v>
      </c>
      <c r="M9277">
        <v>97.46</v>
      </c>
      <c r="N9277" t="s">
        <v>50</v>
      </c>
      <c r="O9277">
        <v>1</v>
      </c>
      <c r="P9277" t="str" cm="1">
        <f t="array" ref="P9277">_xlfn.IFS(C9277&lt;25,"18-24", C9277&lt;=35,"25-35", C9277&lt;=50,"36-50",TRUE,"50+")</f>
        <v>50+</v>
      </c>
      <c r="Q9277" t="str">
        <f t="shared" si="1008"/>
        <v>new</v>
      </c>
      <c r="R9277" t="str">
        <f t="shared" si="1009"/>
        <v>high value</v>
      </c>
      <c r="S9277" t="str">
        <f t="shared" si="1010"/>
        <v>Low</v>
      </c>
      <c r="T9277" t="str">
        <f t="shared" si="1011"/>
        <v>Jul</v>
      </c>
      <c r="U9277">
        <f t="shared" si="1012"/>
        <v>2024</v>
      </c>
      <c r="V9277" t="str">
        <f t="shared" si="1013"/>
        <v>0-5</v>
      </c>
      <c r="W9277" t="str">
        <f t="shared" si="1014"/>
        <v>Medium</v>
      </c>
    </row>
    <row r="9278" spans="1:23" x14ac:dyDescent="0.3">
      <c r="A9278">
        <v>609277</v>
      </c>
      <c r="B9278">
        <v>87428</v>
      </c>
      <c r="C9278">
        <v>32</v>
      </c>
      <c r="D9278" t="s">
        <v>7</v>
      </c>
      <c r="E9278" t="s">
        <v>8</v>
      </c>
      <c r="F9278" t="s">
        <v>24</v>
      </c>
      <c r="G9278" t="s">
        <v>25</v>
      </c>
      <c r="H9278" s="1">
        <v>44649</v>
      </c>
      <c r="I9278" t="s">
        <v>34</v>
      </c>
      <c r="J9278">
        <v>75</v>
      </c>
      <c r="K9278">
        <v>14.6</v>
      </c>
      <c r="L9278">
        <v>1112.02</v>
      </c>
      <c r="M9278">
        <v>51.82</v>
      </c>
      <c r="N9278" t="s">
        <v>50</v>
      </c>
      <c r="O9278">
        <v>4</v>
      </c>
      <c r="P9278" t="str" cm="1">
        <f t="array" ref="P9278">_xlfn.IFS(C9278&lt;25,"18-24", C9278&lt;=35,"25-35", C9278&lt;=50,"36-50",TRUE,"50+")</f>
        <v>25-35</v>
      </c>
      <c r="Q9278" t="str">
        <f t="shared" si="1008"/>
        <v>repeat</v>
      </c>
      <c r="R9278" t="str">
        <f t="shared" si="1009"/>
        <v>high value</v>
      </c>
      <c r="S9278" t="str">
        <f t="shared" si="1010"/>
        <v>medium</v>
      </c>
      <c r="T9278" t="str">
        <f t="shared" si="1011"/>
        <v>Mar</v>
      </c>
      <c r="U9278">
        <f t="shared" si="1012"/>
        <v>2022</v>
      </c>
      <c r="V9278" t="str">
        <f t="shared" si="1013"/>
        <v>10-15</v>
      </c>
      <c r="W9278" t="str">
        <f t="shared" si="1014"/>
        <v>Slow</v>
      </c>
    </row>
    <row r="9279" spans="1:23" x14ac:dyDescent="0.3">
      <c r="A9279">
        <v>609278</v>
      </c>
      <c r="B9279">
        <v>96150</v>
      </c>
      <c r="C9279">
        <v>24</v>
      </c>
      <c r="D9279" t="s">
        <v>4</v>
      </c>
      <c r="E9279" t="s">
        <v>16</v>
      </c>
      <c r="F9279" t="s">
        <v>26</v>
      </c>
      <c r="G9279" t="s">
        <v>23</v>
      </c>
      <c r="H9279" s="1">
        <v>45555</v>
      </c>
      <c r="I9279" t="s">
        <v>34</v>
      </c>
      <c r="J9279">
        <v>74</v>
      </c>
      <c r="K9279">
        <v>1.5</v>
      </c>
      <c r="L9279">
        <v>706.09</v>
      </c>
      <c r="M9279">
        <v>97.01</v>
      </c>
      <c r="N9279" t="s">
        <v>49</v>
      </c>
      <c r="O9279">
        <v>4</v>
      </c>
      <c r="P9279" t="str" cm="1">
        <f t="array" ref="P9279">_xlfn.IFS(C9279&lt;25,"18-24", C9279&lt;=35,"25-35", C9279&lt;=50,"36-50",TRUE,"50+")</f>
        <v>18-24</v>
      </c>
      <c r="Q9279" t="str">
        <f t="shared" si="1008"/>
        <v>new</v>
      </c>
      <c r="R9279" t="str">
        <f t="shared" si="1009"/>
        <v>high value</v>
      </c>
      <c r="S9279" t="str">
        <f t="shared" si="1010"/>
        <v>medium</v>
      </c>
      <c r="T9279" t="str">
        <f t="shared" si="1011"/>
        <v>Sep</v>
      </c>
      <c r="U9279">
        <f t="shared" si="1012"/>
        <v>2024</v>
      </c>
      <c r="V9279" t="str">
        <f t="shared" si="1013"/>
        <v>0-5</v>
      </c>
      <c r="W9279" t="str">
        <f t="shared" si="1014"/>
        <v>Slow</v>
      </c>
    </row>
    <row r="9280" spans="1:23" x14ac:dyDescent="0.3">
      <c r="A9280">
        <v>609279</v>
      </c>
      <c r="B9280">
        <v>67393</v>
      </c>
      <c r="C9280">
        <v>56</v>
      </c>
      <c r="D9280" t="s">
        <v>7</v>
      </c>
      <c r="E9280" t="s">
        <v>16</v>
      </c>
      <c r="F9280" t="s">
        <v>28</v>
      </c>
      <c r="G9280" t="s">
        <v>21</v>
      </c>
      <c r="H9280" s="1">
        <v>45152</v>
      </c>
      <c r="I9280" t="s">
        <v>33</v>
      </c>
      <c r="J9280">
        <v>61</v>
      </c>
      <c r="K9280">
        <v>4.9000000000000004</v>
      </c>
      <c r="L9280">
        <v>446.68</v>
      </c>
      <c r="M9280">
        <v>105.04</v>
      </c>
      <c r="N9280" t="s">
        <v>50</v>
      </c>
      <c r="O9280">
        <v>5</v>
      </c>
      <c r="P9280" t="str" cm="1">
        <f t="array" ref="P9280">_xlfn.IFS(C9280&lt;25,"18-24", C9280&lt;=35,"25-35", C9280&lt;=50,"36-50",TRUE,"50+")</f>
        <v>50+</v>
      </c>
      <c r="Q9280" t="str">
        <f t="shared" si="1008"/>
        <v>new</v>
      </c>
      <c r="R9280" t="str">
        <f t="shared" si="1009"/>
        <v>medium</v>
      </c>
      <c r="S9280" t="str">
        <f t="shared" si="1010"/>
        <v>High</v>
      </c>
      <c r="T9280" t="str">
        <f t="shared" si="1011"/>
        <v>Aug</v>
      </c>
      <c r="U9280">
        <f t="shared" si="1012"/>
        <v>2023</v>
      </c>
      <c r="V9280" t="str">
        <f t="shared" si="1013"/>
        <v>0-5</v>
      </c>
      <c r="W9280" t="str">
        <f t="shared" si="1014"/>
        <v>Slow</v>
      </c>
    </row>
    <row r="9281" spans="1:23" x14ac:dyDescent="0.3">
      <c r="A9281">
        <v>609280</v>
      </c>
      <c r="B9281">
        <v>33760</v>
      </c>
      <c r="C9281">
        <v>19</v>
      </c>
      <c r="D9281" t="s">
        <v>7</v>
      </c>
      <c r="E9281" t="s">
        <v>13</v>
      </c>
      <c r="F9281" t="s">
        <v>18</v>
      </c>
      <c r="G9281" t="s">
        <v>27</v>
      </c>
      <c r="H9281" s="1">
        <v>44582</v>
      </c>
      <c r="I9281" t="s">
        <v>33</v>
      </c>
      <c r="J9281">
        <v>61</v>
      </c>
      <c r="K9281">
        <v>11.2</v>
      </c>
      <c r="L9281">
        <v>891.2</v>
      </c>
      <c r="M9281">
        <v>94.55</v>
      </c>
      <c r="N9281" t="s">
        <v>48</v>
      </c>
      <c r="O9281">
        <v>4</v>
      </c>
      <c r="P9281" t="str" cm="1">
        <f t="array" ref="P9281">_xlfn.IFS(C9281&lt;25,"18-24", C9281&lt;=35,"25-35", C9281&lt;=50,"36-50",TRUE,"50+")</f>
        <v>18-24</v>
      </c>
      <c r="Q9281" t="str">
        <f t="shared" si="1008"/>
        <v>new</v>
      </c>
      <c r="R9281" t="str">
        <f t="shared" si="1009"/>
        <v>high value</v>
      </c>
      <c r="S9281" t="str">
        <f t="shared" si="1010"/>
        <v>medium</v>
      </c>
      <c r="T9281" t="str">
        <f t="shared" si="1011"/>
        <v>Jan</v>
      </c>
      <c r="U9281">
        <f t="shared" si="1012"/>
        <v>2022</v>
      </c>
      <c r="V9281" t="str">
        <f t="shared" si="1013"/>
        <v>10-15</v>
      </c>
      <c r="W9281" t="str">
        <f t="shared" si="1014"/>
        <v>Slow</v>
      </c>
    </row>
    <row r="9282" spans="1:23" x14ac:dyDescent="0.3">
      <c r="A9282">
        <v>609281</v>
      </c>
      <c r="B9282">
        <v>17456</v>
      </c>
      <c r="C9282">
        <v>28</v>
      </c>
      <c r="D9282" t="s">
        <v>7</v>
      </c>
      <c r="E9282" t="s">
        <v>15</v>
      </c>
      <c r="F9282" t="s">
        <v>24</v>
      </c>
      <c r="G9282" t="s">
        <v>23</v>
      </c>
      <c r="H9282" s="1">
        <v>45348</v>
      </c>
      <c r="I9282" t="s">
        <v>34</v>
      </c>
      <c r="J9282">
        <v>46</v>
      </c>
      <c r="K9282">
        <v>6.5</v>
      </c>
      <c r="L9282">
        <v>976.39</v>
      </c>
      <c r="M9282">
        <v>86.57</v>
      </c>
      <c r="N9282" t="s">
        <v>50</v>
      </c>
      <c r="O9282">
        <v>5</v>
      </c>
      <c r="P9282" t="str" cm="1">
        <f t="array" ref="P9282">_xlfn.IFS(C9282&lt;25,"18-24", C9282&lt;=35,"25-35", C9282&lt;=50,"36-50",TRUE,"50+")</f>
        <v>25-35</v>
      </c>
      <c r="Q9282" t="str">
        <f t="shared" si="1008"/>
        <v>repeat</v>
      </c>
      <c r="R9282" t="str">
        <f t="shared" si="1009"/>
        <v>high value</v>
      </c>
      <c r="S9282" t="str">
        <f t="shared" si="1010"/>
        <v>High</v>
      </c>
      <c r="T9282" t="str">
        <f t="shared" si="1011"/>
        <v>Feb</v>
      </c>
      <c r="U9282">
        <f t="shared" si="1012"/>
        <v>2024</v>
      </c>
      <c r="V9282" t="str">
        <f t="shared" si="1013"/>
        <v>5-10</v>
      </c>
      <c r="W9282" t="str">
        <f t="shared" si="1014"/>
        <v>Slow</v>
      </c>
    </row>
    <row r="9283" spans="1:23" x14ac:dyDescent="0.3">
      <c r="A9283">
        <v>609282</v>
      </c>
      <c r="B9283">
        <v>97377</v>
      </c>
      <c r="C9283">
        <v>24</v>
      </c>
      <c r="D9283" t="s">
        <v>7</v>
      </c>
      <c r="E9283" t="s">
        <v>15</v>
      </c>
      <c r="F9283" t="s">
        <v>24</v>
      </c>
      <c r="G9283" t="s">
        <v>29</v>
      </c>
      <c r="H9283" s="1">
        <v>45347</v>
      </c>
      <c r="I9283" t="s">
        <v>34</v>
      </c>
      <c r="J9283">
        <v>50</v>
      </c>
      <c r="K9283">
        <v>13.1</v>
      </c>
      <c r="L9283">
        <v>1112.06</v>
      </c>
      <c r="M9283">
        <v>110.8</v>
      </c>
      <c r="N9283" t="s">
        <v>47</v>
      </c>
      <c r="O9283">
        <v>4</v>
      </c>
      <c r="P9283" t="str" cm="1">
        <f t="array" ref="P9283">_xlfn.IFS(C9283&lt;25,"18-24", C9283&lt;=35,"25-35", C9283&lt;=50,"36-50",TRUE,"50+")</f>
        <v>18-24</v>
      </c>
      <c r="Q9283" t="str">
        <f t="shared" ref="Q9283:Q9346" si="1015">IF(COUNTIF($B:$B,B9283)&gt;1,"repeat","new")</f>
        <v>new</v>
      </c>
      <c r="R9283" t="str">
        <f t="shared" ref="R9283:R9346" si="1016">IF(L9283&gt;500,"high value",IF( L9283&gt;250,"medium","low"))</f>
        <v>high value</v>
      </c>
      <c r="S9283" t="str">
        <f t="shared" ref="S9283:S9346" si="1017">IF(O9283&lt;=2,"Low",IF(O9283&lt;=4,"medium","High"))</f>
        <v>medium</v>
      </c>
      <c r="T9283" t="str">
        <f t="shared" ref="T9283:T9346" si="1018">TEXT(H9283,"MMM")</f>
        <v>Feb</v>
      </c>
      <c r="U9283">
        <f t="shared" ref="U9283:U9346" si="1019">YEAR(H9283)</f>
        <v>2024</v>
      </c>
      <c r="V9283" t="str">
        <f t="shared" ref="V9283:V9346" si="1020">IF(K9283&lt;=5,"0-5",IF(K9283&lt;=10,"5-10",IF(K9283&lt;=15,"10-15","15+")))</f>
        <v>10-15</v>
      </c>
      <c r="W9283" t="str">
        <f t="shared" ref="W9283:W9346" si="1021">IF(J9283&lt;=30,"Fast",IF(J9283&lt;=45,"Medium","Slow"))</f>
        <v>Slow</v>
      </c>
    </row>
    <row r="9284" spans="1:23" x14ac:dyDescent="0.3">
      <c r="A9284">
        <v>609283</v>
      </c>
      <c r="B9284">
        <v>61551</v>
      </c>
      <c r="C9284">
        <v>30</v>
      </c>
      <c r="D9284" t="s">
        <v>4</v>
      </c>
      <c r="E9284" t="s">
        <v>16</v>
      </c>
      <c r="F9284" t="s">
        <v>28</v>
      </c>
      <c r="G9284" t="s">
        <v>27</v>
      </c>
      <c r="H9284" s="1">
        <v>45588</v>
      </c>
      <c r="I9284" t="s">
        <v>33</v>
      </c>
      <c r="J9284">
        <v>24</v>
      </c>
      <c r="K9284">
        <v>5.0999999999999996</v>
      </c>
      <c r="L9284">
        <v>655.99</v>
      </c>
      <c r="M9284">
        <v>96.16</v>
      </c>
      <c r="N9284" t="s">
        <v>50</v>
      </c>
      <c r="O9284">
        <v>3</v>
      </c>
      <c r="P9284" t="str" cm="1">
        <f t="array" ref="P9284">_xlfn.IFS(C9284&lt;25,"18-24", C9284&lt;=35,"25-35", C9284&lt;=50,"36-50",TRUE,"50+")</f>
        <v>25-35</v>
      </c>
      <c r="Q9284" t="str">
        <f t="shared" si="1015"/>
        <v>new</v>
      </c>
      <c r="R9284" t="str">
        <f t="shared" si="1016"/>
        <v>high value</v>
      </c>
      <c r="S9284" t="str">
        <f t="shared" si="1017"/>
        <v>medium</v>
      </c>
      <c r="T9284" t="str">
        <f t="shared" si="1018"/>
        <v>Oct</v>
      </c>
      <c r="U9284">
        <f t="shared" si="1019"/>
        <v>2024</v>
      </c>
      <c r="V9284" t="str">
        <f t="shared" si="1020"/>
        <v>5-10</v>
      </c>
      <c r="W9284" t="str">
        <f t="shared" si="1021"/>
        <v>Fast</v>
      </c>
    </row>
    <row r="9285" spans="1:23" x14ac:dyDescent="0.3">
      <c r="A9285">
        <v>609284</v>
      </c>
      <c r="B9285">
        <v>98814</v>
      </c>
      <c r="C9285">
        <v>55</v>
      </c>
      <c r="D9285" t="s">
        <v>7</v>
      </c>
      <c r="E9285" t="s">
        <v>11</v>
      </c>
      <c r="F9285" t="s">
        <v>30</v>
      </c>
      <c r="G9285" t="s">
        <v>25</v>
      </c>
      <c r="H9285" s="1">
        <v>45547</v>
      </c>
      <c r="I9285" t="s">
        <v>34</v>
      </c>
      <c r="J9285">
        <v>51</v>
      </c>
      <c r="K9285">
        <v>9.6</v>
      </c>
      <c r="L9285">
        <v>1068.05</v>
      </c>
      <c r="M9285">
        <v>64.010000000000005</v>
      </c>
      <c r="N9285" t="s">
        <v>50</v>
      </c>
      <c r="O9285">
        <v>3</v>
      </c>
      <c r="P9285" t="str" cm="1">
        <f t="array" ref="P9285">_xlfn.IFS(C9285&lt;25,"18-24", C9285&lt;=35,"25-35", C9285&lt;=50,"36-50",TRUE,"50+")</f>
        <v>50+</v>
      </c>
      <c r="Q9285" t="str">
        <f t="shared" si="1015"/>
        <v>new</v>
      </c>
      <c r="R9285" t="str">
        <f t="shared" si="1016"/>
        <v>high value</v>
      </c>
      <c r="S9285" t="str">
        <f t="shared" si="1017"/>
        <v>medium</v>
      </c>
      <c r="T9285" t="str">
        <f t="shared" si="1018"/>
        <v>Sep</v>
      </c>
      <c r="U9285">
        <f t="shared" si="1019"/>
        <v>2024</v>
      </c>
      <c r="V9285" t="str">
        <f t="shared" si="1020"/>
        <v>5-10</v>
      </c>
      <c r="W9285" t="str">
        <f t="shared" si="1021"/>
        <v>Slow</v>
      </c>
    </row>
    <row r="9286" spans="1:23" x14ac:dyDescent="0.3">
      <c r="A9286">
        <v>609285</v>
      </c>
      <c r="B9286">
        <v>18758</v>
      </c>
      <c r="C9286">
        <v>50</v>
      </c>
      <c r="D9286" t="s">
        <v>4</v>
      </c>
      <c r="E9286" t="s">
        <v>15</v>
      </c>
      <c r="F9286" t="s">
        <v>18</v>
      </c>
      <c r="G9286" t="s">
        <v>31</v>
      </c>
      <c r="H9286" s="1">
        <v>45589</v>
      </c>
      <c r="I9286" t="s">
        <v>33</v>
      </c>
      <c r="J9286">
        <v>54</v>
      </c>
      <c r="K9286">
        <v>2.2000000000000002</v>
      </c>
      <c r="L9286">
        <v>818.06</v>
      </c>
      <c r="M9286">
        <v>54.82</v>
      </c>
      <c r="N9286" t="s">
        <v>49</v>
      </c>
      <c r="O9286">
        <v>3</v>
      </c>
      <c r="P9286" t="str" cm="1">
        <f t="array" ref="P9286">_xlfn.IFS(C9286&lt;25,"18-24", C9286&lt;=35,"25-35", C9286&lt;=50,"36-50",TRUE,"50+")</f>
        <v>36-50</v>
      </c>
      <c r="Q9286" t="str">
        <f t="shared" si="1015"/>
        <v>new</v>
      </c>
      <c r="R9286" t="str">
        <f t="shared" si="1016"/>
        <v>high value</v>
      </c>
      <c r="S9286" t="str">
        <f t="shared" si="1017"/>
        <v>medium</v>
      </c>
      <c r="T9286" t="str">
        <f t="shared" si="1018"/>
        <v>Oct</v>
      </c>
      <c r="U9286">
        <f t="shared" si="1019"/>
        <v>2024</v>
      </c>
      <c r="V9286" t="str">
        <f t="shared" si="1020"/>
        <v>0-5</v>
      </c>
      <c r="W9286" t="str">
        <f t="shared" si="1021"/>
        <v>Slow</v>
      </c>
    </row>
    <row r="9287" spans="1:23" x14ac:dyDescent="0.3">
      <c r="A9287">
        <v>609286</v>
      </c>
      <c r="B9287">
        <v>40872</v>
      </c>
      <c r="C9287">
        <v>59</v>
      </c>
      <c r="D9287" t="s">
        <v>7</v>
      </c>
      <c r="E9287" t="s">
        <v>15</v>
      </c>
      <c r="F9287" t="s">
        <v>18</v>
      </c>
      <c r="G9287" t="s">
        <v>23</v>
      </c>
      <c r="H9287" s="1">
        <v>44885</v>
      </c>
      <c r="I9287" t="s">
        <v>34</v>
      </c>
      <c r="J9287">
        <v>23</v>
      </c>
      <c r="K9287">
        <v>8</v>
      </c>
      <c r="L9287">
        <v>575.05999999999995</v>
      </c>
      <c r="M9287">
        <v>58.07</v>
      </c>
      <c r="N9287" t="s">
        <v>48</v>
      </c>
      <c r="O9287">
        <v>3</v>
      </c>
      <c r="P9287" t="str" cm="1">
        <f t="array" ref="P9287">_xlfn.IFS(C9287&lt;25,"18-24", C9287&lt;=35,"25-35", C9287&lt;=50,"36-50",TRUE,"50+")</f>
        <v>50+</v>
      </c>
      <c r="Q9287" t="str">
        <f t="shared" si="1015"/>
        <v>new</v>
      </c>
      <c r="R9287" t="str">
        <f t="shared" si="1016"/>
        <v>high value</v>
      </c>
      <c r="S9287" t="str">
        <f t="shared" si="1017"/>
        <v>medium</v>
      </c>
      <c r="T9287" t="str">
        <f t="shared" si="1018"/>
        <v>Nov</v>
      </c>
      <c r="U9287">
        <f t="shared" si="1019"/>
        <v>2022</v>
      </c>
      <c r="V9287" t="str">
        <f t="shared" si="1020"/>
        <v>5-10</v>
      </c>
      <c r="W9287" t="str">
        <f t="shared" si="1021"/>
        <v>Fast</v>
      </c>
    </row>
    <row r="9288" spans="1:23" x14ac:dyDescent="0.3">
      <c r="A9288">
        <v>609287</v>
      </c>
      <c r="B9288">
        <v>32466</v>
      </c>
      <c r="C9288">
        <v>61</v>
      </c>
      <c r="D9288" t="s">
        <v>4</v>
      </c>
      <c r="E9288" t="s">
        <v>16</v>
      </c>
      <c r="F9288" t="s">
        <v>22</v>
      </c>
      <c r="G9288" t="s">
        <v>29</v>
      </c>
      <c r="H9288" s="1">
        <v>44718</v>
      </c>
      <c r="I9288" t="s">
        <v>33</v>
      </c>
      <c r="J9288">
        <v>35</v>
      </c>
      <c r="K9288">
        <v>14.8</v>
      </c>
      <c r="L9288">
        <v>720.76</v>
      </c>
      <c r="M9288">
        <v>94.66</v>
      </c>
      <c r="N9288" t="s">
        <v>48</v>
      </c>
      <c r="O9288">
        <v>3</v>
      </c>
      <c r="P9288" t="str" cm="1">
        <f t="array" ref="P9288">_xlfn.IFS(C9288&lt;25,"18-24", C9288&lt;=35,"25-35", C9288&lt;=50,"36-50",TRUE,"50+")</f>
        <v>50+</v>
      </c>
      <c r="Q9288" t="str">
        <f t="shared" si="1015"/>
        <v>new</v>
      </c>
      <c r="R9288" t="str">
        <f t="shared" si="1016"/>
        <v>high value</v>
      </c>
      <c r="S9288" t="str">
        <f t="shared" si="1017"/>
        <v>medium</v>
      </c>
      <c r="T9288" t="str">
        <f t="shared" si="1018"/>
        <v>Jun</v>
      </c>
      <c r="U9288">
        <f t="shared" si="1019"/>
        <v>2022</v>
      </c>
      <c r="V9288" t="str">
        <f t="shared" si="1020"/>
        <v>10-15</v>
      </c>
      <c r="W9288" t="str">
        <f t="shared" si="1021"/>
        <v>Medium</v>
      </c>
    </row>
    <row r="9289" spans="1:23" x14ac:dyDescent="0.3">
      <c r="A9289">
        <v>609288</v>
      </c>
      <c r="B9289">
        <v>68791</v>
      </c>
      <c r="C9289">
        <v>25</v>
      </c>
      <c r="D9289" t="s">
        <v>4</v>
      </c>
      <c r="E9289" t="s">
        <v>5</v>
      </c>
      <c r="F9289" t="s">
        <v>32</v>
      </c>
      <c r="G9289" t="s">
        <v>25</v>
      </c>
      <c r="H9289" s="1">
        <v>45541</v>
      </c>
      <c r="I9289" t="s">
        <v>34</v>
      </c>
      <c r="J9289">
        <v>30</v>
      </c>
      <c r="K9289">
        <v>1.9</v>
      </c>
      <c r="L9289">
        <v>1036.32</v>
      </c>
      <c r="M9289">
        <v>117.38</v>
      </c>
      <c r="N9289" t="s">
        <v>47</v>
      </c>
      <c r="O9289">
        <v>5</v>
      </c>
      <c r="P9289" t="str" cm="1">
        <f t="array" ref="P9289">_xlfn.IFS(C9289&lt;25,"18-24", C9289&lt;=35,"25-35", C9289&lt;=50,"36-50",TRUE,"50+")</f>
        <v>25-35</v>
      </c>
      <c r="Q9289" t="str">
        <f t="shared" si="1015"/>
        <v>new</v>
      </c>
      <c r="R9289" t="str">
        <f t="shared" si="1016"/>
        <v>high value</v>
      </c>
      <c r="S9289" t="str">
        <f t="shared" si="1017"/>
        <v>High</v>
      </c>
      <c r="T9289" t="str">
        <f t="shared" si="1018"/>
        <v>Sep</v>
      </c>
      <c r="U9289">
        <f t="shared" si="1019"/>
        <v>2024</v>
      </c>
      <c r="V9289" t="str">
        <f t="shared" si="1020"/>
        <v>0-5</v>
      </c>
      <c r="W9289" t="str">
        <f t="shared" si="1021"/>
        <v>Fast</v>
      </c>
    </row>
    <row r="9290" spans="1:23" x14ac:dyDescent="0.3">
      <c r="A9290">
        <v>609289</v>
      </c>
      <c r="B9290">
        <v>59409</v>
      </c>
      <c r="C9290">
        <v>50</v>
      </c>
      <c r="D9290" t="s">
        <v>7</v>
      </c>
      <c r="E9290" t="s">
        <v>13</v>
      </c>
      <c r="F9290" t="s">
        <v>22</v>
      </c>
      <c r="G9290" t="s">
        <v>21</v>
      </c>
      <c r="H9290" s="1">
        <v>45167</v>
      </c>
      <c r="I9290" t="s">
        <v>34</v>
      </c>
      <c r="J9290">
        <v>40</v>
      </c>
      <c r="K9290">
        <v>10.199999999999999</v>
      </c>
      <c r="L9290">
        <v>609.35</v>
      </c>
      <c r="M9290">
        <v>85.89</v>
      </c>
      <c r="N9290" t="s">
        <v>49</v>
      </c>
      <c r="O9290">
        <v>2</v>
      </c>
      <c r="P9290" t="str" cm="1">
        <f t="array" ref="P9290">_xlfn.IFS(C9290&lt;25,"18-24", C9290&lt;=35,"25-35", C9290&lt;=50,"36-50",TRUE,"50+")</f>
        <v>36-50</v>
      </c>
      <c r="Q9290" t="str">
        <f t="shared" si="1015"/>
        <v>new</v>
      </c>
      <c r="R9290" t="str">
        <f t="shared" si="1016"/>
        <v>high value</v>
      </c>
      <c r="S9290" t="str">
        <f t="shared" si="1017"/>
        <v>Low</v>
      </c>
      <c r="T9290" t="str">
        <f t="shared" si="1018"/>
        <v>Aug</v>
      </c>
      <c r="U9290">
        <f t="shared" si="1019"/>
        <v>2023</v>
      </c>
      <c r="V9290" t="str">
        <f t="shared" si="1020"/>
        <v>10-15</v>
      </c>
      <c r="W9290" t="str">
        <f t="shared" si="1021"/>
        <v>Medium</v>
      </c>
    </row>
    <row r="9291" spans="1:23" x14ac:dyDescent="0.3">
      <c r="A9291">
        <v>609290</v>
      </c>
      <c r="B9291">
        <v>11549</v>
      </c>
      <c r="C9291">
        <v>49</v>
      </c>
      <c r="D9291" t="s">
        <v>4</v>
      </c>
      <c r="E9291" t="s">
        <v>5</v>
      </c>
      <c r="F9291" t="s">
        <v>19</v>
      </c>
      <c r="G9291" t="s">
        <v>29</v>
      </c>
      <c r="H9291" s="1">
        <v>45407</v>
      </c>
      <c r="I9291" t="s">
        <v>34</v>
      </c>
      <c r="J9291">
        <v>76</v>
      </c>
      <c r="K9291">
        <v>1.2</v>
      </c>
      <c r="L9291">
        <v>603.97</v>
      </c>
      <c r="M9291">
        <v>84.81</v>
      </c>
      <c r="N9291" t="s">
        <v>50</v>
      </c>
      <c r="O9291">
        <v>1</v>
      </c>
      <c r="P9291" t="str" cm="1">
        <f t="array" ref="P9291">_xlfn.IFS(C9291&lt;25,"18-24", C9291&lt;=35,"25-35", C9291&lt;=50,"36-50",TRUE,"50+")</f>
        <v>36-50</v>
      </c>
      <c r="Q9291" t="str">
        <f t="shared" si="1015"/>
        <v>new</v>
      </c>
      <c r="R9291" t="str">
        <f t="shared" si="1016"/>
        <v>high value</v>
      </c>
      <c r="S9291" t="str">
        <f t="shared" si="1017"/>
        <v>Low</v>
      </c>
      <c r="T9291" t="str">
        <f t="shared" si="1018"/>
        <v>Apr</v>
      </c>
      <c r="U9291">
        <f t="shared" si="1019"/>
        <v>2024</v>
      </c>
      <c r="V9291" t="str">
        <f t="shared" si="1020"/>
        <v>0-5</v>
      </c>
      <c r="W9291" t="str">
        <f t="shared" si="1021"/>
        <v>Slow</v>
      </c>
    </row>
    <row r="9292" spans="1:23" x14ac:dyDescent="0.3">
      <c r="A9292">
        <v>609291</v>
      </c>
      <c r="B9292">
        <v>45437</v>
      </c>
      <c r="C9292">
        <v>21</v>
      </c>
      <c r="D9292" t="s">
        <v>4</v>
      </c>
      <c r="E9292" t="s">
        <v>5</v>
      </c>
      <c r="F9292" t="s">
        <v>30</v>
      </c>
      <c r="G9292" t="s">
        <v>21</v>
      </c>
      <c r="H9292" s="1">
        <v>44962</v>
      </c>
      <c r="I9292" t="s">
        <v>33</v>
      </c>
      <c r="J9292">
        <v>27</v>
      </c>
      <c r="K9292">
        <v>9.6999999999999993</v>
      </c>
      <c r="L9292">
        <v>1147.19</v>
      </c>
      <c r="M9292">
        <v>106.78</v>
      </c>
      <c r="N9292" t="s">
        <v>47</v>
      </c>
      <c r="O9292">
        <v>1</v>
      </c>
      <c r="P9292" t="str" cm="1">
        <f t="array" ref="P9292">_xlfn.IFS(C9292&lt;25,"18-24", C9292&lt;=35,"25-35", C9292&lt;=50,"36-50",TRUE,"50+")</f>
        <v>18-24</v>
      </c>
      <c r="Q9292" t="str">
        <f t="shared" si="1015"/>
        <v>new</v>
      </c>
      <c r="R9292" t="str">
        <f t="shared" si="1016"/>
        <v>high value</v>
      </c>
      <c r="S9292" t="str">
        <f t="shared" si="1017"/>
        <v>Low</v>
      </c>
      <c r="T9292" t="str">
        <f t="shared" si="1018"/>
        <v>Feb</v>
      </c>
      <c r="U9292">
        <f t="shared" si="1019"/>
        <v>2023</v>
      </c>
      <c r="V9292" t="str">
        <f t="shared" si="1020"/>
        <v>5-10</v>
      </c>
      <c r="W9292" t="str">
        <f t="shared" si="1021"/>
        <v>Fast</v>
      </c>
    </row>
    <row r="9293" spans="1:23" x14ac:dyDescent="0.3">
      <c r="A9293">
        <v>609292</v>
      </c>
      <c r="B9293">
        <v>72018</v>
      </c>
      <c r="C9293">
        <v>59</v>
      </c>
      <c r="D9293" t="s">
        <v>7</v>
      </c>
      <c r="E9293" t="s">
        <v>13</v>
      </c>
      <c r="F9293" t="s">
        <v>28</v>
      </c>
      <c r="G9293" t="s">
        <v>23</v>
      </c>
      <c r="H9293" s="1">
        <v>45427</v>
      </c>
      <c r="I9293" t="s">
        <v>33</v>
      </c>
      <c r="J9293">
        <v>34</v>
      </c>
      <c r="K9293">
        <v>9.9</v>
      </c>
      <c r="L9293">
        <v>932.14</v>
      </c>
      <c r="M9293">
        <v>93.02</v>
      </c>
      <c r="N9293" t="s">
        <v>50</v>
      </c>
      <c r="O9293">
        <v>1</v>
      </c>
      <c r="P9293" t="str" cm="1">
        <f t="array" ref="P9293">_xlfn.IFS(C9293&lt;25,"18-24", C9293&lt;=35,"25-35", C9293&lt;=50,"36-50",TRUE,"50+")</f>
        <v>50+</v>
      </c>
      <c r="Q9293" t="str">
        <f t="shared" si="1015"/>
        <v>new</v>
      </c>
      <c r="R9293" t="str">
        <f t="shared" si="1016"/>
        <v>high value</v>
      </c>
      <c r="S9293" t="str">
        <f t="shared" si="1017"/>
        <v>Low</v>
      </c>
      <c r="T9293" t="str">
        <f t="shared" si="1018"/>
        <v>May</v>
      </c>
      <c r="U9293">
        <f t="shared" si="1019"/>
        <v>2024</v>
      </c>
      <c r="V9293" t="str">
        <f t="shared" si="1020"/>
        <v>5-10</v>
      </c>
      <c r="W9293" t="str">
        <f t="shared" si="1021"/>
        <v>Medium</v>
      </c>
    </row>
    <row r="9294" spans="1:23" x14ac:dyDescent="0.3">
      <c r="A9294">
        <v>609293</v>
      </c>
      <c r="B9294">
        <v>49751</v>
      </c>
      <c r="C9294">
        <v>57</v>
      </c>
      <c r="D9294" t="s">
        <v>7</v>
      </c>
      <c r="E9294" t="s">
        <v>13</v>
      </c>
      <c r="F9294" t="s">
        <v>18</v>
      </c>
      <c r="G9294" t="s">
        <v>23</v>
      </c>
      <c r="H9294" s="1">
        <v>45036</v>
      </c>
      <c r="I9294" t="s">
        <v>33</v>
      </c>
      <c r="J9294">
        <v>57</v>
      </c>
      <c r="K9294">
        <v>14.4</v>
      </c>
      <c r="L9294">
        <v>848.76</v>
      </c>
      <c r="M9294">
        <v>62.5</v>
      </c>
      <c r="N9294" t="s">
        <v>47</v>
      </c>
      <c r="O9294">
        <v>1</v>
      </c>
      <c r="P9294" t="str" cm="1">
        <f t="array" ref="P9294">_xlfn.IFS(C9294&lt;25,"18-24", C9294&lt;=35,"25-35", C9294&lt;=50,"36-50",TRUE,"50+")</f>
        <v>50+</v>
      </c>
      <c r="Q9294" t="str">
        <f t="shared" si="1015"/>
        <v>repeat</v>
      </c>
      <c r="R9294" t="str">
        <f t="shared" si="1016"/>
        <v>high value</v>
      </c>
      <c r="S9294" t="str">
        <f t="shared" si="1017"/>
        <v>Low</v>
      </c>
      <c r="T9294" t="str">
        <f t="shared" si="1018"/>
        <v>Apr</v>
      </c>
      <c r="U9294">
        <f t="shared" si="1019"/>
        <v>2023</v>
      </c>
      <c r="V9294" t="str">
        <f t="shared" si="1020"/>
        <v>10-15</v>
      </c>
      <c r="W9294" t="str">
        <f t="shared" si="1021"/>
        <v>Slow</v>
      </c>
    </row>
    <row r="9295" spans="1:23" x14ac:dyDescent="0.3">
      <c r="A9295">
        <v>609294</v>
      </c>
      <c r="B9295">
        <v>17749</v>
      </c>
      <c r="C9295">
        <v>37</v>
      </c>
      <c r="D9295" t="s">
        <v>7</v>
      </c>
      <c r="E9295" t="s">
        <v>5</v>
      </c>
      <c r="F9295" t="s">
        <v>32</v>
      </c>
      <c r="G9295" t="s">
        <v>21</v>
      </c>
      <c r="H9295" s="1">
        <v>44649</v>
      </c>
      <c r="I9295" t="s">
        <v>33</v>
      </c>
      <c r="J9295">
        <v>33</v>
      </c>
      <c r="K9295">
        <v>9</v>
      </c>
      <c r="L9295">
        <v>922.71</v>
      </c>
      <c r="M9295">
        <v>88.99</v>
      </c>
      <c r="N9295" t="s">
        <v>50</v>
      </c>
      <c r="O9295">
        <v>1</v>
      </c>
      <c r="P9295" t="str" cm="1">
        <f t="array" ref="P9295">_xlfn.IFS(C9295&lt;25,"18-24", C9295&lt;=35,"25-35", C9295&lt;=50,"36-50",TRUE,"50+")</f>
        <v>36-50</v>
      </c>
      <c r="Q9295" t="str">
        <f t="shared" si="1015"/>
        <v>new</v>
      </c>
      <c r="R9295" t="str">
        <f t="shared" si="1016"/>
        <v>high value</v>
      </c>
      <c r="S9295" t="str">
        <f t="shared" si="1017"/>
        <v>Low</v>
      </c>
      <c r="T9295" t="str">
        <f t="shared" si="1018"/>
        <v>Mar</v>
      </c>
      <c r="U9295">
        <f t="shared" si="1019"/>
        <v>2022</v>
      </c>
      <c r="V9295" t="str">
        <f t="shared" si="1020"/>
        <v>5-10</v>
      </c>
      <c r="W9295" t="str">
        <f t="shared" si="1021"/>
        <v>Medium</v>
      </c>
    </row>
    <row r="9296" spans="1:23" x14ac:dyDescent="0.3">
      <c r="A9296">
        <v>609295</v>
      </c>
      <c r="B9296">
        <v>69302</v>
      </c>
      <c r="C9296">
        <v>34</v>
      </c>
      <c r="D9296" t="s">
        <v>4</v>
      </c>
      <c r="E9296" t="s">
        <v>15</v>
      </c>
      <c r="F9296" t="s">
        <v>18</v>
      </c>
      <c r="G9296" t="s">
        <v>31</v>
      </c>
      <c r="H9296" s="1">
        <v>44627</v>
      </c>
      <c r="I9296" t="s">
        <v>34</v>
      </c>
      <c r="J9296">
        <v>43</v>
      </c>
      <c r="K9296">
        <v>10</v>
      </c>
      <c r="L9296">
        <v>1386.02</v>
      </c>
      <c r="M9296">
        <v>42.09</v>
      </c>
      <c r="N9296" t="s">
        <v>50</v>
      </c>
      <c r="O9296">
        <v>2</v>
      </c>
      <c r="P9296" t="str" cm="1">
        <f t="array" ref="P9296">_xlfn.IFS(C9296&lt;25,"18-24", C9296&lt;=35,"25-35", C9296&lt;=50,"36-50",TRUE,"50+")</f>
        <v>25-35</v>
      </c>
      <c r="Q9296" t="str">
        <f t="shared" si="1015"/>
        <v>repeat</v>
      </c>
      <c r="R9296" t="str">
        <f t="shared" si="1016"/>
        <v>high value</v>
      </c>
      <c r="S9296" t="str">
        <f t="shared" si="1017"/>
        <v>Low</v>
      </c>
      <c r="T9296" t="str">
        <f t="shared" si="1018"/>
        <v>Mar</v>
      </c>
      <c r="U9296">
        <f t="shared" si="1019"/>
        <v>2022</v>
      </c>
      <c r="V9296" t="str">
        <f t="shared" si="1020"/>
        <v>5-10</v>
      </c>
      <c r="W9296" t="str">
        <f t="shared" si="1021"/>
        <v>Medium</v>
      </c>
    </row>
    <row r="9297" spans="1:23" x14ac:dyDescent="0.3">
      <c r="A9297">
        <v>609296</v>
      </c>
      <c r="B9297">
        <v>72851</v>
      </c>
      <c r="C9297">
        <v>62</v>
      </c>
      <c r="D9297" t="s">
        <v>4</v>
      </c>
      <c r="E9297" t="s">
        <v>8</v>
      </c>
      <c r="F9297" t="s">
        <v>32</v>
      </c>
      <c r="G9297" t="s">
        <v>29</v>
      </c>
      <c r="H9297" s="1">
        <v>45393</v>
      </c>
      <c r="I9297" t="s">
        <v>34</v>
      </c>
      <c r="J9297">
        <v>60</v>
      </c>
      <c r="K9297">
        <v>12.7</v>
      </c>
      <c r="L9297">
        <v>1233.48</v>
      </c>
      <c r="M9297">
        <v>45.69</v>
      </c>
      <c r="N9297" t="s">
        <v>49</v>
      </c>
      <c r="O9297">
        <v>1</v>
      </c>
      <c r="P9297" t="str" cm="1">
        <f t="array" ref="P9297">_xlfn.IFS(C9297&lt;25,"18-24", C9297&lt;=35,"25-35", C9297&lt;=50,"36-50",TRUE,"50+")</f>
        <v>50+</v>
      </c>
      <c r="Q9297" t="str">
        <f t="shared" si="1015"/>
        <v>new</v>
      </c>
      <c r="R9297" t="str">
        <f t="shared" si="1016"/>
        <v>high value</v>
      </c>
      <c r="S9297" t="str">
        <f t="shared" si="1017"/>
        <v>Low</v>
      </c>
      <c r="T9297" t="str">
        <f t="shared" si="1018"/>
        <v>Apr</v>
      </c>
      <c r="U9297">
        <f t="shared" si="1019"/>
        <v>2024</v>
      </c>
      <c r="V9297" t="str">
        <f t="shared" si="1020"/>
        <v>10-15</v>
      </c>
      <c r="W9297" t="str">
        <f t="shared" si="1021"/>
        <v>Slow</v>
      </c>
    </row>
    <row r="9298" spans="1:23" x14ac:dyDescent="0.3">
      <c r="A9298">
        <v>609297</v>
      </c>
      <c r="B9298">
        <v>93935</v>
      </c>
      <c r="C9298">
        <v>21</v>
      </c>
      <c r="D9298" t="s">
        <v>4</v>
      </c>
      <c r="E9298" t="s">
        <v>5</v>
      </c>
      <c r="F9298" t="s">
        <v>26</v>
      </c>
      <c r="G9298" t="s">
        <v>31</v>
      </c>
      <c r="H9298" s="1">
        <v>45499</v>
      </c>
      <c r="I9298" t="s">
        <v>34</v>
      </c>
      <c r="J9298">
        <v>58</v>
      </c>
      <c r="K9298">
        <v>7.2</v>
      </c>
      <c r="L9298">
        <v>505.35</v>
      </c>
      <c r="M9298">
        <v>45.89</v>
      </c>
      <c r="N9298" t="s">
        <v>50</v>
      </c>
      <c r="O9298">
        <v>5</v>
      </c>
      <c r="P9298" t="str" cm="1">
        <f t="array" ref="P9298">_xlfn.IFS(C9298&lt;25,"18-24", C9298&lt;=35,"25-35", C9298&lt;=50,"36-50",TRUE,"50+")</f>
        <v>18-24</v>
      </c>
      <c r="Q9298" t="str">
        <f t="shared" si="1015"/>
        <v>new</v>
      </c>
      <c r="R9298" t="str">
        <f t="shared" si="1016"/>
        <v>high value</v>
      </c>
      <c r="S9298" t="str">
        <f t="shared" si="1017"/>
        <v>High</v>
      </c>
      <c r="T9298" t="str">
        <f t="shared" si="1018"/>
        <v>Jul</v>
      </c>
      <c r="U9298">
        <f t="shared" si="1019"/>
        <v>2024</v>
      </c>
      <c r="V9298" t="str">
        <f t="shared" si="1020"/>
        <v>5-10</v>
      </c>
      <c r="W9298" t="str">
        <f t="shared" si="1021"/>
        <v>Slow</v>
      </c>
    </row>
    <row r="9299" spans="1:23" x14ac:dyDescent="0.3">
      <c r="A9299">
        <v>609298</v>
      </c>
      <c r="B9299">
        <v>17682</v>
      </c>
      <c r="C9299">
        <v>29</v>
      </c>
      <c r="D9299" t="s">
        <v>4</v>
      </c>
      <c r="E9299" t="s">
        <v>8</v>
      </c>
      <c r="F9299" t="s">
        <v>22</v>
      </c>
      <c r="G9299" t="s">
        <v>31</v>
      </c>
      <c r="H9299" s="1">
        <v>44777</v>
      </c>
      <c r="I9299" t="s">
        <v>33</v>
      </c>
      <c r="J9299">
        <v>77</v>
      </c>
      <c r="K9299">
        <v>3.2</v>
      </c>
      <c r="L9299">
        <v>1206.01</v>
      </c>
      <c r="M9299">
        <v>90.24</v>
      </c>
      <c r="N9299" t="s">
        <v>47</v>
      </c>
      <c r="O9299">
        <v>5</v>
      </c>
      <c r="P9299" t="str" cm="1">
        <f t="array" ref="P9299">_xlfn.IFS(C9299&lt;25,"18-24", C9299&lt;=35,"25-35", C9299&lt;=50,"36-50",TRUE,"50+")</f>
        <v>25-35</v>
      </c>
      <c r="Q9299" t="str">
        <f t="shared" si="1015"/>
        <v>new</v>
      </c>
      <c r="R9299" t="str">
        <f t="shared" si="1016"/>
        <v>high value</v>
      </c>
      <c r="S9299" t="str">
        <f t="shared" si="1017"/>
        <v>High</v>
      </c>
      <c r="T9299" t="str">
        <f t="shared" si="1018"/>
        <v>Aug</v>
      </c>
      <c r="U9299">
        <f t="shared" si="1019"/>
        <v>2022</v>
      </c>
      <c r="V9299" t="str">
        <f t="shared" si="1020"/>
        <v>0-5</v>
      </c>
      <c r="W9299" t="str">
        <f t="shared" si="1021"/>
        <v>Slow</v>
      </c>
    </row>
    <row r="9300" spans="1:23" x14ac:dyDescent="0.3">
      <c r="A9300">
        <v>609299</v>
      </c>
      <c r="B9300">
        <v>26111</v>
      </c>
      <c r="C9300">
        <v>36</v>
      </c>
      <c r="D9300" t="s">
        <v>4</v>
      </c>
      <c r="E9300" t="s">
        <v>11</v>
      </c>
      <c r="F9300" t="s">
        <v>26</v>
      </c>
      <c r="G9300" t="s">
        <v>27</v>
      </c>
      <c r="H9300" s="1">
        <v>45280</v>
      </c>
      <c r="I9300" t="s">
        <v>33</v>
      </c>
      <c r="J9300">
        <v>78</v>
      </c>
      <c r="K9300">
        <v>4.2</v>
      </c>
      <c r="L9300">
        <v>441.06</v>
      </c>
      <c r="M9300">
        <v>30.92</v>
      </c>
      <c r="N9300" t="s">
        <v>50</v>
      </c>
      <c r="O9300">
        <v>3</v>
      </c>
      <c r="P9300" t="str" cm="1">
        <f t="array" ref="P9300">_xlfn.IFS(C9300&lt;25,"18-24", C9300&lt;=35,"25-35", C9300&lt;=50,"36-50",TRUE,"50+")</f>
        <v>36-50</v>
      </c>
      <c r="Q9300" t="str">
        <f t="shared" si="1015"/>
        <v>new</v>
      </c>
      <c r="R9300" t="str">
        <f t="shared" si="1016"/>
        <v>medium</v>
      </c>
      <c r="S9300" t="str">
        <f t="shared" si="1017"/>
        <v>medium</v>
      </c>
      <c r="T9300" t="str">
        <f t="shared" si="1018"/>
        <v>Dec</v>
      </c>
      <c r="U9300">
        <f t="shared" si="1019"/>
        <v>2023</v>
      </c>
      <c r="V9300" t="str">
        <f t="shared" si="1020"/>
        <v>0-5</v>
      </c>
      <c r="W9300" t="str">
        <f t="shared" si="1021"/>
        <v>Slow</v>
      </c>
    </row>
    <row r="9301" spans="1:23" x14ac:dyDescent="0.3">
      <c r="A9301">
        <v>609300</v>
      </c>
      <c r="B9301">
        <v>21121</v>
      </c>
      <c r="C9301">
        <v>18</v>
      </c>
      <c r="D9301" t="s">
        <v>4</v>
      </c>
      <c r="E9301" t="s">
        <v>15</v>
      </c>
      <c r="F9301" t="s">
        <v>19</v>
      </c>
      <c r="G9301" t="s">
        <v>21</v>
      </c>
      <c r="H9301" s="1">
        <v>45527</v>
      </c>
      <c r="I9301" t="s">
        <v>33</v>
      </c>
      <c r="J9301">
        <v>89</v>
      </c>
      <c r="K9301">
        <v>4.0999999999999996</v>
      </c>
      <c r="L9301">
        <v>1414.58</v>
      </c>
      <c r="M9301">
        <v>89.28</v>
      </c>
      <c r="N9301" t="s">
        <v>48</v>
      </c>
      <c r="O9301">
        <v>3</v>
      </c>
      <c r="P9301" t="str" cm="1">
        <f t="array" ref="P9301">_xlfn.IFS(C9301&lt;25,"18-24", C9301&lt;=35,"25-35", C9301&lt;=50,"36-50",TRUE,"50+")</f>
        <v>18-24</v>
      </c>
      <c r="Q9301" t="str">
        <f t="shared" si="1015"/>
        <v>new</v>
      </c>
      <c r="R9301" t="str">
        <f t="shared" si="1016"/>
        <v>high value</v>
      </c>
      <c r="S9301" t="str">
        <f t="shared" si="1017"/>
        <v>medium</v>
      </c>
      <c r="T9301" t="str">
        <f t="shared" si="1018"/>
        <v>Aug</v>
      </c>
      <c r="U9301">
        <f t="shared" si="1019"/>
        <v>2024</v>
      </c>
      <c r="V9301" t="str">
        <f t="shared" si="1020"/>
        <v>0-5</v>
      </c>
      <c r="W9301" t="str">
        <f t="shared" si="1021"/>
        <v>Slow</v>
      </c>
    </row>
    <row r="9302" spans="1:23" x14ac:dyDescent="0.3">
      <c r="A9302">
        <v>609301</v>
      </c>
      <c r="B9302">
        <v>67730</v>
      </c>
      <c r="C9302">
        <v>18</v>
      </c>
      <c r="D9302" t="s">
        <v>7</v>
      </c>
      <c r="E9302" t="s">
        <v>13</v>
      </c>
      <c r="F9302" t="s">
        <v>26</v>
      </c>
      <c r="G9302" t="s">
        <v>23</v>
      </c>
      <c r="H9302" s="1">
        <v>45357</v>
      </c>
      <c r="I9302" t="s">
        <v>33</v>
      </c>
      <c r="J9302">
        <v>34</v>
      </c>
      <c r="K9302">
        <v>9</v>
      </c>
      <c r="L9302">
        <v>865.41</v>
      </c>
      <c r="M9302">
        <v>93.61</v>
      </c>
      <c r="N9302" t="s">
        <v>48</v>
      </c>
      <c r="O9302">
        <v>5</v>
      </c>
      <c r="P9302" t="str" cm="1">
        <f t="array" ref="P9302">_xlfn.IFS(C9302&lt;25,"18-24", C9302&lt;=35,"25-35", C9302&lt;=50,"36-50",TRUE,"50+")</f>
        <v>18-24</v>
      </c>
      <c r="Q9302" t="str">
        <f t="shared" si="1015"/>
        <v>new</v>
      </c>
      <c r="R9302" t="str">
        <f t="shared" si="1016"/>
        <v>high value</v>
      </c>
      <c r="S9302" t="str">
        <f t="shared" si="1017"/>
        <v>High</v>
      </c>
      <c r="T9302" t="str">
        <f t="shared" si="1018"/>
        <v>Mar</v>
      </c>
      <c r="U9302">
        <f t="shared" si="1019"/>
        <v>2024</v>
      </c>
      <c r="V9302" t="str">
        <f t="shared" si="1020"/>
        <v>5-10</v>
      </c>
      <c r="W9302" t="str">
        <f t="shared" si="1021"/>
        <v>Medium</v>
      </c>
    </row>
    <row r="9303" spans="1:23" x14ac:dyDescent="0.3">
      <c r="A9303">
        <v>609302</v>
      </c>
      <c r="B9303">
        <v>30418</v>
      </c>
      <c r="C9303">
        <v>38</v>
      </c>
      <c r="D9303" t="s">
        <v>4</v>
      </c>
      <c r="E9303" t="s">
        <v>16</v>
      </c>
      <c r="F9303" t="s">
        <v>22</v>
      </c>
      <c r="G9303" t="s">
        <v>23</v>
      </c>
      <c r="H9303" s="1">
        <v>44582</v>
      </c>
      <c r="I9303" t="s">
        <v>33</v>
      </c>
      <c r="J9303">
        <v>50</v>
      </c>
      <c r="K9303">
        <v>8.6999999999999993</v>
      </c>
      <c r="L9303">
        <v>700.74</v>
      </c>
      <c r="M9303">
        <v>76.72</v>
      </c>
      <c r="N9303" t="s">
        <v>50</v>
      </c>
      <c r="O9303">
        <v>4</v>
      </c>
      <c r="P9303" t="str" cm="1">
        <f t="array" ref="P9303">_xlfn.IFS(C9303&lt;25,"18-24", C9303&lt;=35,"25-35", C9303&lt;=50,"36-50",TRUE,"50+")</f>
        <v>36-50</v>
      </c>
      <c r="Q9303" t="str">
        <f t="shared" si="1015"/>
        <v>new</v>
      </c>
      <c r="R9303" t="str">
        <f t="shared" si="1016"/>
        <v>high value</v>
      </c>
      <c r="S9303" t="str">
        <f t="shared" si="1017"/>
        <v>medium</v>
      </c>
      <c r="T9303" t="str">
        <f t="shared" si="1018"/>
        <v>Jan</v>
      </c>
      <c r="U9303">
        <f t="shared" si="1019"/>
        <v>2022</v>
      </c>
      <c r="V9303" t="str">
        <f t="shared" si="1020"/>
        <v>5-10</v>
      </c>
      <c r="W9303" t="str">
        <f t="shared" si="1021"/>
        <v>Slow</v>
      </c>
    </row>
    <row r="9304" spans="1:23" x14ac:dyDescent="0.3">
      <c r="A9304">
        <v>609303</v>
      </c>
      <c r="B9304">
        <v>29746</v>
      </c>
      <c r="C9304">
        <v>55</v>
      </c>
      <c r="D9304" t="s">
        <v>4</v>
      </c>
      <c r="E9304" t="s">
        <v>15</v>
      </c>
      <c r="F9304" t="s">
        <v>18</v>
      </c>
      <c r="G9304" t="s">
        <v>25</v>
      </c>
      <c r="H9304" s="1">
        <v>44936</v>
      </c>
      <c r="I9304" t="s">
        <v>34</v>
      </c>
      <c r="J9304">
        <v>84</v>
      </c>
      <c r="K9304">
        <v>4</v>
      </c>
      <c r="L9304">
        <v>1149.72</v>
      </c>
      <c r="M9304">
        <v>119.06</v>
      </c>
      <c r="N9304" t="s">
        <v>50</v>
      </c>
      <c r="O9304">
        <v>2</v>
      </c>
      <c r="P9304" t="str" cm="1">
        <f t="array" ref="P9304">_xlfn.IFS(C9304&lt;25,"18-24", C9304&lt;=35,"25-35", C9304&lt;=50,"36-50",TRUE,"50+")</f>
        <v>50+</v>
      </c>
      <c r="Q9304" t="str">
        <f t="shared" si="1015"/>
        <v>new</v>
      </c>
      <c r="R9304" t="str">
        <f t="shared" si="1016"/>
        <v>high value</v>
      </c>
      <c r="S9304" t="str">
        <f t="shared" si="1017"/>
        <v>Low</v>
      </c>
      <c r="T9304" t="str">
        <f t="shared" si="1018"/>
        <v>Jan</v>
      </c>
      <c r="U9304">
        <f t="shared" si="1019"/>
        <v>2023</v>
      </c>
      <c r="V9304" t="str">
        <f t="shared" si="1020"/>
        <v>0-5</v>
      </c>
      <c r="W9304" t="str">
        <f t="shared" si="1021"/>
        <v>Slow</v>
      </c>
    </row>
    <row r="9305" spans="1:23" x14ac:dyDescent="0.3">
      <c r="A9305">
        <v>609304</v>
      </c>
      <c r="B9305">
        <v>52555</v>
      </c>
      <c r="C9305">
        <v>29</v>
      </c>
      <c r="D9305" t="s">
        <v>4</v>
      </c>
      <c r="E9305" t="s">
        <v>8</v>
      </c>
      <c r="F9305" t="s">
        <v>24</v>
      </c>
      <c r="G9305" t="s">
        <v>21</v>
      </c>
      <c r="H9305" s="1">
        <v>44615</v>
      </c>
      <c r="I9305" t="s">
        <v>33</v>
      </c>
      <c r="J9305">
        <v>59</v>
      </c>
      <c r="K9305">
        <v>9</v>
      </c>
      <c r="L9305">
        <v>964.82</v>
      </c>
      <c r="M9305">
        <v>75.59</v>
      </c>
      <c r="N9305" t="s">
        <v>48</v>
      </c>
      <c r="O9305">
        <v>3</v>
      </c>
      <c r="P9305" t="str" cm="1">
        <f t="array" ref="P9305">_xlfn.IFS(C9305&lt;25,"18-24", C9305&lt;=35,"25-35", C9305&lt;=50,"36-50",TRUE,"50+")</f>
        <v>25-35</v>
      </c>
      <c r="Q9305" t="str">
        <f t="shared" si="1015"/>
        <v>new</v>
      </c>
      <c r="R9305" t="str">
        <f t="shared" si="1016"/>
        <v>high value</v>
      </c>
      <c r="S9305" t="str">
        <f t="shared" si="1017"/>
        <v>medium</v>
      </c>
      <c r="T9305" t="str">
        <f t="shared" si="1018"/>
        <v>Feb</v>
      </c>
      <c r="U9305">
        <f t="shared" si="1019"/>
        <v>2022</v>
      </c>
      <c r="V9305" t="str">
        <f t="shared" si="1020"/>
        <v>5-10</v>
      </c>
      <c r="W9305" t="str">
        <f t="shared" si="1021"/>
        <v>Slow</v>
      </c>
    </row>
    <row r="9306" spans="1:23" x14ac:dyDescent="0.3">
      <c r="A9306">
        <v>609305</v>
      </c>
      <c r="B9306">
        <v>55076</v>
      </c>
      <c r="C9306">
        <v>23</v>
      </c>
      <c r="D9306" t="s">
        <v>4</v>
      </c>
      <c r="E9306" t="s">
        <v>5</v>
      </c>
      <c r="F9306" t="s">
        <v>30</v>
      </c>
      <c r="G9306" t="s">
        <v>27</v>
      </c>
      <c r="H9306" s="1">
        <v>45576</v>
      </c>
      <c r="I9306" t="s">
        <v>33</v>
      </c>
      <c r="J9306">
        <v>46</v>
      </c>
      <c r="K9306">
        <v>13.6</v>
      </c>
      <c r="L9306">
        <v>1235.04</v>
      </c>
      <c r="M9306">
        <v>75.42</v>
      </c>
      <c r="N9306" t="s">
        <v>50</v>
      </c>
      <c r="O9306">
        <v>2</v>
      </c>
      <c r="P9306" t="str" cm="1">
        <f t="array" ref="P9306">_xlfn.IFS(C9306&lt;25,"18-24", C9306&lt;=35,"25-35", C9306&lt;=50,"36-50",TRUE,"50+")</f>
        <v>18-24</v>
      </c>
      <c r="Q9306" t="str">
        <f t="shared" si="1015"/>
        <v>new</v>
      </c>
      <c r="R9306" t="str">
        <f t="shared" si="1016"/>
        <v>high value</v>
      </c>
      <c r="S9306" t="str">
        <f t="shared" si="1017"/>
        <v>Low</v>
      </c>
      <c r="T9306" t="str">
        <f t="shared" si="1018"/>
        <v>Oct</v>
      </c>
      <c r="U9306">
        <f t="shared" si="1019"/>
        <v>2024</v>
      </c>
      <c r="V9306" t="str">
        <f t="shared" si="1020"/>
        <v>10-15</v>
      </c>
      <c r="W9306" t="str">
        <f t="shared" si="1021"/>
        <v>Slow</v>
      </c>
    </row>
    <row r="9307" spans="1:23" x14ac:dyDescent="0.3">
      <c r="A9307">
        <v>609306</v>
      </c>
      <c r="B9307">
        <v>65173</v>
      </c>
      <c r="C9307">
        <v>22</v>
      </c>
      <c r="D9307" t="s">
        <v>4</v>
      </c>
      <c r="E9307" t="s">
        <v>16</v>
      </c>
      <c r="F9307" t="s">
        <v>30</v>
      </c>
      <c r="G9307" t="s">
        <v>25</v>
      </c>
      <c r="H9307" s="1">
        <v>44785</v>
      </c>
      <c r="I9307" t="s">
        <v>34</v>
      </c>
      <c r="J9307">
        <v>86</v>
      </c>
      <c r="K9307">
        <v>5.3</v>
      </c>
      <c r="L9307">
        <v>1208.6400000000001</v>
      </c>
      <c r="M9307">
        <v>63.79</v>
      </c>
      <c r="N9307" t="s">
        <v>48</v>
      </c>
      <c r="O9307">
        <v>4</v>
      </c>
      <c r="P9307" t="str" cm="1">
        <f t="array" ref="P9307">_xlfn.IFS(C9307&lt;25,"18-24", C9307&lt;=35,"25-35", C9307&lt;=50,"36-50",TRUE,"50+")</f>
        <v>18-24</v>
      </c>
      <c r="Q9307" t="str">
        <f t="shared" si="1015"/>
        <v>new</v>
      </c>
      <c r="R9307" t="str">
        <f t="shared" si="1016"/>
        <v>high value</v>
      </c>
      <c r="S9307" t="str">
        <f t="shared" si="1017"/>
        <v>medium</v>
      </c>
      <c r="T9307" t="str">
        <f t="shared" si="1018"/>
        <v>Aug</v>
      </c>
      <c r="U9307">
        <f t="shared" si="1019"/>
        <v>2022</v>
      </c>
      <c r="V9307" t="str">
        <f t="shared" si="1020"/>
        <v>5-10</v>
      </c>
      <c r="W9307" t="str">
        <f t="shared" si="1021"/>
        <v>Slow</v>
      </c>
    </row>
    <row r="9308" spans="1:23" x14ac:dyDescent="0.3">
      <c r="A9308">
        <v>609307</v>
      </c>
      <c r="B9308">
        <v>31825</v>
      </c>
      <c r="C9308">
        <v>20</v>
      </c>
      <c r="D9308" t="s">
        <v>7</v>
      </c>
      <c r="E9308" t="s">
        <v>16</v>
      </c>
      <c r="F9308" t="s">
        <v>18</v>
      </c>
      <c r="G9308" t="s">
        <v>29</v>
      </c>
      <c r="H9308" s="1">
        <v>45095</v>
      </c>
      <c r="I9308" t="s">
        <v>34</v>
      </c>
      <c r="J9308">
        <v>54</v>
      </c>
      <c r="K9308">
        <v>4.4000000000000004</v>
      </c>
      <c r="L9308">
        <v>367.63</v>
      </c>
      <c r="M9308">
        <v>101.98</v>
      </c>
      <c r="N9308" t="s">
        <v>49</v>
      </c>
      <c r="O9308">
        <v>2</v>
      </c>
      <c r="P9308" t="str" cm="1">
        <f t="array" ref="P9308">_xlfn.IFS(C9308&lt;25,"18-24", C9308&lt;=35,"25-35", C9308&lt;=50,"36-50",TRUE,"50+")</f>
        <v>18-24</v>
      </c>
      <c r="Q9308" t="str">
        <f t="shared" si="1015"/>
        <v>repeat</v>
      </c>
      <c r="R9308" t="str">
        <f t="shared" si="1016"/>
        <v>medium</v>
      </c>
      <c r="S9308" t="str">
        <f t="shared" si="1017"/>
        <v>Low</v>
      </c>
      <c r="T9308" t="str">
        <f t="shared" si="1018"/>
        <v>Jun</v>
      </c>
      <c r="U9308">
        <f t="shared" si="1019"/>
        <v>2023</v>
      </c>
      <c r="V9308" t="str">
        <f t="shared" si="1020"/>
        <v>0-5</v>
      </c>
      <c r="W9308" t="str">
        <f t="shared" si="1021"/>
        <v>Slow</v>
      </c>
    </row>
    <row r="9309" spans="1:23" x14ac:dyDescent="0.3">
      <c r="A9309">
        <v>609308</v>
      </c>
      <c r="B9309">
        <v>16031</v>
      </c>
      <c r="C9309">
        <v>28</v>
      </c>
      <c r="D9309" t="s">
        <v>7</v>
      </c>
      <c r="E9309" t="s">
        <v>8</v>
      </c>
      <c r="F9309" t="s">
        <v>19</v>
      </c>
      <c r="G9309" t="s">
        <v>21</v>
      </c>
      <c r="H9309" s="1">
        <v>45176</v>
      </c>
      <c r="I9309" t="s">
        <v>34</v>
      </c>
      <c r="J9309">
        <v>55</v>
      </c>
      <c r="K9309">
        <v>10.5</v>
      </c>
      <c r="L9309">
        <v>202.3</v>
      </c>
      <c r="M9309">
        <v>23.26</v>
      </c>
      <c r="N9309" t="s">
        <v>50</v>
      </c>
      <c r="O9309">
        <v>2</v>
      </c>
      <c r="P9309" t="str" cm="1">
        <f t="array" ref="P9309">_xlfn.IFS(C9309&lt;25,"18-24", C9309&lt;=35,"25-35", C9309&lt;=50,"36-50",TRUE,"50+")</f>
        <v>25-35</v>
      </c>
      <c r="Q9309" t="str">
        <f t="shared" si="1015"/>
        <v>new</v>
      </c>
      <c r="R9309" t="str">
        <f t="shared" si="1016"/>
        <v>low</v>
      </c>
      <c r="S9309" t="str">
        <f t="shared" si="1017"/>
        <v>Low</v>
      </c>
      <c r="T9309" t="str">
        <f t="shared" si="1018"/>
        <v>Sep</v>
      </c>
      <c r="U9309">
        <f t="shared" si="1019"/>
        <v>2023</v>
      </c>
      <c r="V9309" t="str">
        <f t="shared" si="1020"/>
        <v>10-15</v>
      </c>
      <c r="W9309" t="str">
        <f t="shared" si="1021"/>
        <v>Slow</v>
      </c>
    </row>
    <row r="9310" spans="1:23" x14ac:dyDescent="0.3">
      <c r="A9310">
        <v>609309</v>
      </c>
      <c r="B9310">
        <v>87200</v>
      </c>
      <c r="C9310">
        <v>32</v>
      </c>
      <c r="D9310" t="s">
        <v>7</v>
      </c>
      <c r="E9310" t="s">
        <v>13</v>
      </c>
      <c r="F9310" t="s">
        <v>24</v>
      </c>
      <c r="G9310" t="s">
        <v>29</v>
      </c>
      <c r="H9310" s="1">
        <v>45154</v>
      </c>
      <c r="I9310" t="s">
        <v>34</v>
      </c>
      <c r="J9310">
        <v>32</v>
      </c>
      <c r="K9310">
        <v>5.5</v>
      </c>
      <c r="L9310">
        <v>1036.97</v>
      </c>
      <c r="M9310">
        <v>54</v>
      </c>
      <c r="N9310" t="s">
        <v>50</v>
      </c>
      <c r="O9310">
        <v>3</v>
      </c>
      <c r="P9310" t="str" cm="1">
        <f t="array" ref="P9310">_xlfn.IFS(C9310&lt;25,"18-24", C9310&lt;=35,"25-35", C9310&lt;=50,"36-50",TRUE,"50+")</f>
        <v>25-35</v>
      </c>
      <c r="Q9310" t="str">
        <f t="shared" si="1015"/>
        <v>new</v>
      </c>
      <c r="R9310" t="str">
        <f t="shared" si="1016"/>
        <v>high value</v>
      </c>
      <c r="S9310" t="str">
        <f t="shared" si="1017"/>
        <v>medium</v>
      </c>
      <c r="T9310" t="str">
        <f t="shared" si="1018"/>
        <v>Aug</v>
      </c>
      <c r="U9310">
        <f t="shared" si="1019"/>
        <v>2023</v>
      </c>
      <c r="V9310" t="str">
        <f t="shared" si="1020"/>
        <v>5-10</v>
      </c>
      <c r="W9310" t="str">
        <f t="shared" si="1021"/>
        <v>Medium</v>
      </c>
    </row>
    <row r="9311" spans="1:23" x14ac:dyDescent="0.3">
      <c r="A9311">
        <v>609310</v>
      </c>
      <c r="B9311">
        <v>58973</v>
      </c>
      <c r="C9311">
        <v>62</v>
      </c>
      <c r="D9311" t="s">
        <v>7</v>
      </c>
      <c r="E9311" t="s">
        <v>16</v>
      </c>
      <c r="F9311" t="s">
        <v>28</v>
      </c>
      <c r="G9311" t="s">
        <v>25</v>
      </c>
      <c r="H9311" s="1">
        <v>44602</v>
      </c>
      <c r="I9311" t="s">
        <v>34</v>
      </c>
      <c r="J9311">
        <v>20</v>
      </c>
      <c r="K9311">
        <v>2.9</v>
      </c>
      <c r="L9311">
        <v>826.98</v>
      </c>
      <c r="M9311">
        <v>106.7</v>
      </c>
      <c r="N9311" t="s">
        <v>47</v>
      </c>
      <c r="O9311">
        <v>4</v>
      </c>
      <c r="P9311" t="str" cm="1">
        <f t="array" ref="P9311">_xlfn.IFS(C9311&lt;25,"18-24", C9311&lt;=35,"25-35", C9311&lt;=50,"36-50",TRUE,"50+")</f>
        <v>50+</v>
      </c>
      <c r="Q9311" t="str">
        <f t="shared" si="1015"/>
        <v>new</v>
      </c>
      <c r="R9311" t="str">
        <f t="shared" si="1016"/>
        <v>high value</v>
      </c>
      <c r="S9311" t="str">
        <f t="shared" si="1017"/>
        <v>medium</v>
      </c>
      <c r="T9311" t="str">
        <f t="shared" si="1018"/>
        <v>Feb</v>
      </c>
      <c r="U9311">
        <f t="shared" si="1019"/>
        <v>2022</v>
      </c>
      <c r="V9311" t="str">
        <f t="shared" si="1020"/>
        <v>0-5</v>
      </c>
      <c r="W9311" t="str">
        <f t="shared" si="1021"/>
        <v>Fast</v>
      </c>
    </row>
    <row r="9312" spans="1:23" x14ac:dyDescent="0.3">
      <c r="A9312">
        <v>609311</v>
      </c>
      <c r="B9312">
        <v>36814</v>
      </c>
      <c r="C9312">
        <v>24</v>
      </c>
      <c r="D9312" t="s">
        <v>7</v>
      </c>
      <c r="E9312" t="s">
        <v>5</v>
      </c>
      <c r="F9312" t="s">
        <v>19</v>
      </c>
      <c r="G9312" t="s">
        <v>27</v>
      </c>
      <c r="H9312" s="1">
        <v>45118</v>
      </c>
      <c r="I9312" t="s">
        <v>34</v>
      </c>
      <c r="J9312">
        <v>22</v>
      </c>
      <c r="K9312">
        <v>2.6</v>
      </c>
      <c r="L9312">
        <v>1314.21</v>
      </c>
      <c r="M9312">
        <v>73.5</v>
      </c>
      <c r="N9312" t="s">
        <v>50</v>
      </c>
      <c r="O9312">
        <v>3</v>
      </c>
      <c r="P9312" t="str" cm="1">
        <f t="array" ref="P9312">_xlfn.IFS(C9312&lt;25,"18-24", C9312&lt;=35,"25-35", C9312&lt;=50,"36-50",TRUE,"50+")</f>
        <v>18-24</v>
      </c>
      <c r="Q9312" t="str">
        <f t="shared" si="1015"/>
        <v>new</v>
      </c>
      <c r="R9312" t="str">
        <f t="shared" si="1016"/>
        <v>high value</v>
      </c>
      <c r="S9312" t="str">
        <f t="shared" si="1017"/>
        <v>medium</v>
      </c>
      <c r="T9312" t="str">
        <f t="shared" si="1018"/>
        <v>Jul</v>
      </c>
      <c r="U9312">
        <f t="shared" si="1019"/>
        <v>2023</v>
      </c>
      <c r="V9312" t="str">
        <f t="shared" si="1020"/>
        <v>0-5</v>
      </c>
      <c r="W9312" t="str">
        <f t="shared" si="1021"/>
        <v>Fast</v>
      </c>
    </row>
    <row r="9313" spans="1:23" x14ac:dyDescent="0.3">
      <c r="A9313">
        <v>609312</v>
      </c>
      <c r="B9313">
        <v>99227</v>
      </c>
      <c r="C9313">
        <v>32</v>
      </c>
      <c r="D9313" t="s">
        <v>7</v>
      </c>
      <c r="E9313" t="s">
        <v>15</v>
      </c>
      <c r="F9313" t="s">
        <v>18</v>
      </c>
      <c r="G9313" t="s">
        <v>31</v>
      </c>
      <c r="H9313" s="1">
        <v>45099</v>
      </c>
      <c r="I9313" t="s">
        <v>34</v>
      </c>
      <c r="J9313">
        <v>37</v>
      </c>
      <c r="K9313">
        <v>13.4</v>
      </c>
      <c r="L9313">
        <v>1401.68</v>
      </c>
      <c r="M9313">
        <v>97.88</v>
      </c>
      <c r="N9313" t="s">
        <v>47</v>
      </c>
      <c r="O9313">
        <v>3</v>
      </c>
      <c r="P9313" t="str" cm="1">
        <f t="array" ref="P9313">_xlfn.IFS(C9313&lt;25,"18-24", C9313&lt;=35,"25-35", C9313&lt;=50,"36-50",TRUE,"50+")</f>
        <v>25-35</v>
      </c>
      <c r="Q9313" t="str">
        <f t="shared" si="1015"/>
        <v>new</v>
      </c>
      <c r="R9313" t="str">
        <f t="shared" si="1016"/>
        <v>high value</v>
      </c>
      <c r="S9313" t="str">
        <f t="shared" si="1017"/>
        <v>medium</v>
      </c>
      <c r="T9313" t="str">
        <f t="shared" si="1018"/>
        <v>Jun</v>
      </c>
      <c r="U9313">
        <f t="shared" si="1019"/>
        <v>2023</v>
      </c>
      <c r="V9313" t="str">
        <f t="shared" si="1020"/>
        <v>10-15</v>
      </c>
      <c r="W9313" t="str">
        <f t="shared" si="1021"/>
        <v>Medium</v>
      </c>
    </row>
    <row r="9314" spans="1:23" x14ac:dyDescent="0.3">
      <c r="A9314">
        <v>609313</v>
      </c>
      <c r="B9314">
        <v>65421</v>
      </c>
      <c r="C9314">
        <v>45</v>
      </c>
      <c r="D9314" t="s">
        <v>4</v>
      </c>
      <c r="E9314" t="s">
        <v>15</v>
      </c>
      <c r="F9314" t="s">
        <v>28</v>
      </c>
      <c r="G9314" t="s">
        <v>27</v>
      </c>
      <c r="H9314" s="1">
        <v>45655</v>
      </c>
      <c r="I9314" t="s">
        <v>33</v>
      </c>
      <c r="J9314">
        <v>30</v>
      </c>
      <c r="K9314">
        <v>6.7</v>
      </c>
      <c r="L9314">
        <v>1060.31</v>
      </c>
      <c r="M9314">
        <v>99.08</v>
      </c>
      <c r="N9314" t="s">
        <v>50</v>
      </c>
      <c r="O9314">
        <v>2</v>
      </c>
      <c r="P9314" t="str" cm="1">
        <f t="array" ref="P9314">_xlfn.IFS(C9314&lt;25,"18-24", C9314&lt;=35,"25-35", C9314&lt;=50,"36-50",TRUE,"50+")</f>
        <v>36-50</v>
      </c>
      <c r="Q9314" t="str">
        <f t="shared" si="1015"/>
        <v>new</v>
      </c>
      <c r="R9314" t="str">
        <f t="shared" si="1016"/>
        <v>high value</v>
      </c>
      <c r="S9314" t="str">
        <f t="shared" si="1017"/>
        <v>Low</v>
      </c>
      <c r="T9314" t="str">
        <f t="shared" si="1018"/>
        <v>Dec</v>
      </c>
      <c r="U9314">
        <f t="shared" si="1019"/>
        <v>2024</v>
      </c>
      <c r="V9314" t="str">
        <f t="shared" si="1020"/>
        <v>5-10</v>
      </c>
      <c r="W9314" t="str">
        <f t="shared" si="1021"/>
        <v>Fast</v>
      </c>
    </row>
    <row r="9315" spans="1:23" x14ac:dyDescent="0.3">
      <c r="A9315">
        <v>609314</v>
      </c>
      <c r="B9315">
        <v>47771</v>
      </c>
      <c r="C9315">
        <v>19</v>
      </c>
      <c r="D9315" t="s">
        <v>4</v>
      </c>
      <c r="E9315" t="s">
        <v>13</v>
      </c>
      <c r="F9315" t="s">
        <v>26</v>
      </c>
      <c r="G9315" t="s">
        <v>21</v>
      </c>
      <c r="H9315" s="1">
        <v>45236</v>
      </c>
      <c r="I9315" t="s">
        <v>34</v>
      </c>
      <c r="J9315">
        <v>41</v>
      </c>
      <c r="K9315">
        <v>4</v>
      </c>
      <c r="L9315">
        <v>1048.6500000000001</v>
      </c>
      <c r="M9315">
        <v>24.55</v>
      </c>
      <c r="N9315" t="s">
        <v>49</v>
      </c>
      <c r="O9315">
        <v>1</v>
      </c>
      <c r="P9315" t="str" cm="1">
        <f t="array" ref="P9315">_xlfn.IFS(C9315&lt;25,"18-24", C9315&lt;=35,"25-35", C9315&lt;=50,"36-50",TRUE,"50+")</f>
        <v>18-24</v>
      </c>
      <c r="Q9315" t="str">
        <f t="shared" si="1015"/>
        <v>new</v>
      </c>
      <c r="R9315" t="str">
        <f t="shared" si="1016"/>
        <v>high value</v>
      </c>
      <c r="S9315" t="str">
        <f t="shared" si="1017"/>
        <v>Low</v>
      </c>
      <c r="T9315" t="str">
        <f t="shared" si="1018"/>
        <v>Nov</v>
      </c>
      <c r="U9315">
        <f t="shared" si="1019"/>
        <v>2023</v>
      </c>
      <c r="V9315" t="str">
        <f t="shared" si="1020"/>
        <v>0-5</v>
      </c>
      <c r="W9315" t="str">
        <f t="shared" si="1021"/>
        <v>Medium</v>
      </c>
    </row>
    <row r="9316" spans="1:23" x14ac:dyDescent="0.3">
      <c r="A9316">
        <v>609315</v>
      </c>
      <c r="B9316">
        <v>99070</v>
      </c>
      <c r="C9316">
        <v>21</v>
      </c>
      <c r="D9316" t="s">
        <v>7</v>
      </c>
      <c r="E9316" t="s">
        <v>15</v>
      </c>
      <c r="F9316" t="s">
        <v>30</v>
      </c>
      <c r="G9316" t="s">
        <v>31</v>
      </c>
      <c r="H9316" s="1">
        <v>44845</v>
      </c>
      <c r="I9316" t="s">
        <v>33</v>
      </c>
      <c r="J9316">
        <v>86</v>
      </c>
      <c r="K9316">
        <v>2.8</v>
      </c>
      <c r="L9316">
        <v>646.09</v>
      </c>
      <c r="M9316">
        <v>95.43</v>
      </c>
      <c r="N9316" t="s">
        <v>49</v>
      </c>
      <c r="O9316">
        <v>2</v>
      </c>
      <c r="P9316" t="str" cm="1">
        <f t="array" ref="P9316">_xlfn.IFS(C9316&lt;25,"18-24", C9316&lt;=35,"25-35", C9316&lt;=50,"36-50",TRUE,"50+")</f>
        <v>18-24</v>
      </c>
      <c r="Q9316" t="str">
        <f t="shared" si="1015"/>
        <v>repeat</v>
      </c>
      <c r="R9316" t="str">
        <f t="shared" si="1016"/>
        <v>high value</v>
      </c>
      <c r="S9316" t="str">
        <f t="shared" si="1017"/>
        <v>Low</v>
      </c>
      <c r="T9316" t="str">
        <f t="shared" si="1018"/>
        <v>Oct</v>
      </c>
      <c r="U9316">
        <f t="shared" si="1019"/>
        <v>2022</v>
      </c>
      <c r="V9316" t="str">
        <f t="shared" si="1020"/>
        <v>0-5</v>
      </c>
      <c r="W9316" t="str">
        <f t="shared" si="1021"/>
        <v>Slow</v>
      </c>
    </row>
    <row r="9317" spans="1:23" x14ac:dyDescent="0.3">
      <c r="A9317">
        <v>609316</v>
      </c>
      <c r="B9317">
        <v>57381</v>
      </c>
      <c r="C9317">
        <v>37</v>
      </c>
      <c r="D9317" t="s">
        <v>7</v>
      </c>
      <c r="E9317" t="s">
        <v>8</v>
      </c>
      <c r="F9317" t="s">
        <v>32</v>
      </c>
      <c r="G9317" t="s">
        <v>21</v>
      </c>
      <c r="H9317" s="1">
        <v>44663</v>
      </c>
      <c r="I9317" t="s">
        <v>34</v>
      </c>
      <c r="J9317">
        <v>60</v>
      </c>
      <c r="K9317">
        <v>9.9</v>
      </c>
      <c r="L9317">
        <v>1480.91</v>
      </c>
      <c r="M9317">
        <v>97.52</v>
      </c>
      <c r="N9317" t="s">
        <v>50</v>
      </c>
      <c r="O9317">
        <v>5</v>
      </c>
      <c r="P9317" t="str" cm="1">
        <f t="array" ref="P9317">_xlfn.IFS(C9317&lt;25,"18-24", C9317&lt;=35,"25-35", C9317&lt;=50,"36-50",TRUE,"50+")</f>
        <v>36-50</v>
      </c>
      <c r="Q9317" t="str">
        <f t="shared" si="1015"/>
        <v>new</v>
      </c>
      <c r="R9317" t="str">
        <f t="shared" si="1016"/>
        <v>high value</v>
      </c>
      <c r="S9317" t="str">
        <f t="shared" si="1017"/>
        <v>High</v>
      </c>
      <c r="T9317" t="str">
        <f t="shared" si="1018"/>
        <v>Apr</v>
      </c>
      <c r="U9317">
        <f t="shared" si="1019"/>
        <v>2022</v>
      </c>
      <c r="V9317" t="str">
        <f t="shared" si="1020"/>
        <v>5-10</v>
      </c>
      <c r="W9317" t="str">
        <f t="shared" si="1021"/>
        <v>Slow</v>
      </c>
    </row>
    <row r="9318" spans="1:23" x14ac:dyDescent="0.3">
      <c r="A9318">
        <v>609317</v>
      </c>
      <c r="B9318">
        <v>77715</v>
      </c>
      <c r="C9318">
        <v>39</v>
      </c>
      <c r="D9318" t="s">
        <v>4</v>
      </c>
      <c r="E9318" t="s">
        <v>11</v>
      </c>
      <c r="F9318" t="s">
        <v>24</v>
      </c>
      <c r="G9318" t="s">
        <v>23</v>
      </c>
      <c r="H9318" s="1">
        <v>45546</v>
      </c>
      <c r="I9318" t="s">
        <v>33</v>
      </c>
      <c r="J9318">
        <v>57</v>
      </c>
      <c r="K9318">
        <v>11</v>
      </c>
      <c r="L9318">
        <v>971.47</v>
      </c>
      <c r="M9318">
        <v>119.48</v>
      </c>
      <c r="N9318" t="s">
        <v>48</v>
      </c>
      <c r="O9318">
        <v>5</v>
      </c>
      <c r="P9318" t="str" cm="1">
        <f t="array" ref="P9318">_xlfn.IFS(C9318&lt;25,"18-24", C9318&lt;=35,"25-35", C9318&lt;=50,"36-50",TRUE,"50+")</f>
        <v>36-50</v>
      </c>
      <c r="Q9318" t="str">
        <f t="shared" si="1015"/>
        <v>new</v>
      </c>
      <c r="R9318" t="str">
        <f t="shared" si="1016"/>
        <v>high value</v>
      </c>
      <c r="S9318" t="str">
        <f t="shared" si="1017"/>
        <v>High</v>
      </c>
      <c r="T9318" t="str">
        <f t="shared" si="1018"/>
        <v>Sep</v>
      </c>
      <c r="U9318">
        <f t="shared" si="1019"/>
        <v>2024</v>
      </c>
      <c r="V9318" t="str">
        <f t="shared" si="1020"/>
        <v>10-15</v>
      </c>
      <c r="W9318" t="str">
        <f t="shared" si="1021"/>
        <v>Slow</v>
      </c>
    </row>
    <row r="9319" spans="1:23" x14ac:dyDescent="0.3">
      <c r="A9319">
        <v>609318</v>
      </c>
      <c r="B9319">
        <v>96029</v>
      </c>
      <c r="C9319">
        <v>33</v>
      </c>
      <c r="D9319" t="s">
        <v>7</v>
      </c>
      <c r="E9319" t="s">
        <v>5</v>
      </c>
      <c r="F9319" t="s">
        <v>32</v>
      </c>
      <c r="G9319" t="s">
        <v>27</v>
      </c>
      <c r="H9319" s="1">
        <v>45160</v>
      </c>
      <c r="I9319" t="s">
        <v>33</v>
      </c>
      <c r="J9319">
        <v>70</v>
      </c>
      <c r="K9319">
        <v>5.9</v>
      </c>
      <c r="L9319">
        <v>888.51</v>
      </c>
      <c r="M9319">
        <v>25.22</v>
      </c>
      <c r="N9319" t="s">
        <v>47</v>
      </c>
      <c r="O9319">
        <v>3</v>
      </c>
      <c r="P9319" t="str" cm="1">
        <f t="array" ref="P9319">_xlfn.IFS(C9319&lt;25,"18-24", C9319&lt;=35,"25-35", C9319&lt;=50,"36-50",TRUE,"50+")</f>
        <v>25-35</v>
      </c>
      <c r="Q9319" t="str">
        <f t="shared" si="1015"/>
        <v>new</v>
      </c>
      <c r="R9319" t="str">
        <f t="shared" si="1016"/>
        <v>high value</v>
      </c>
      <c r="S9319" t="str">
        <f t="shared" si="1017"/>
        <v>medium</v>
      </c>
      <c r="T9319" t="str">
        <f t="shared" si="1018"/>
        <v>Aug</v>
      </c>
      <c r="U9319">
        <f t="shared" si="1019"/>
        <v>2023</v>
      </c>
      <c r="V9319" t="str">
        <f t="shared" si="1020"/>
        <v>5-10</v>
      </c>
      <c r="W9319" t="str">
        <f t="shared" si="1021"/>
        <v>Slow</v>
      </c>
    </row>
    <row r="9320" spans="1:23" x14ac:dyDescent="0.3">
      <c r="A9320">
        <v>609319</v>
      </c>
      <c r="B9320">
        <v>46811</v>
      </c>
      <c r="C9320">
        <v>25</v>
      </c>
      <c r="D9320" t="s">
        <v>4</v>
      </c>
      <c r="E9320" t="s">
        <v>11</v>
      </c>
      <c r="F9320" t="s">
        <v>28</v>
      </c>
      <c r="G9320" t="s">
        <v>21</v>
      </c>
      <c r="H9320" s="1">
        <v>45351</v>
      </c>
      <c r="I9320" t="s">
        <v>34</v>
      </c>
      <c r="J9320">
        <v>81</v>
      </c>
      <c r="K9320">
        <v>8.8000000000000007</v>
      </c>
      <c r="L9320">
        <v>973.57</v>
      </c>
      <c r="M9320">
        <v>32.74</v>
      </c>
      <c r="N9320" t="s">
        <v>48</v>
      </c>
      <c r="O9320">
        <v>5</v>
      </c>
      <c r="P9320" t="str" cm="1">
        <f t="array" ref="P9320">_xlfn.IFS(C9320&lt;25,"18-24", C9320&lt;=35,"25-35", C9320&lt;=50,"36-50",TRUE,"50+")</f>
        <v>25-35</v>
      </c>
      <c r="Q9320" t="str">
        <f t="shared" si="1015"/>
        <v>new</v>
      </c>
      <c r="R9320" t="str">
        <f t="shared" si="1016"/>
        <v>high value</v>
      </c>
      <c r="S9320" t="str">
        <f t="shared" si="1017"/>
        <v>High</v>
      </c>
      <c r="T9320" t="str">
        <f t="shared" si="1018"/>
        <v>Feb</v>
      </c>
      <c r="U9320">
        <f t="shared" si="1019"/>
        <v>2024</v>
      </c>
      <c r="V9320" t="str">
        <f t="shared" si="1020"/>
        <v>5-10</v>
      </c>
      <c r="W9320" t="str">
        <f t="shared" si="1021"/>
        <v>Slow</v>
      </c>
    </row>
    <row r="9321" spans="1:23" x14ac:dyDescent="0.3">
      <c r="A9321">
        <v>609320</v>
      </c>
      <c r="B9321">
        <v>22212</v>
      </c>
      <c r="C9321">
        <v>39</v>
      </c>
      <c r="D9321" t="s">
        <v>7</v>
      </c>
      <c r="E9321" t="s">
        <v>5</v>
      </c>
      <c r="F9321" t="s">
        <v>18</v>
      </c>
      <c r="G9321" t="s">
        <v>27</v>
      </c>
      <c r="H9321" s="1">
        <v>45088</v>
      </c>
      <c r="I9321" t="s">
        <v>33</v>
      </c>
      <c r="J9321">
        <v>29</v>
      </c>
      <c r="K9321">
        <v>6.4</v>
      </c>
      <c r="L9321">
        <v>1060.3399999999999</v>
      </c>
      <c r="M9321">
        <v>96.85</v>
      </c>
      <c r="N9321" t="s">
        <v>50</v>
      </c>
      <c r="O9321">
        <v>2</v>
      </c>
      <c r="P9321" t="str" cm="1">
        <f t="array" ref="P9321">_xlfn.IFS(C9321&lt;25,"18-24", C9321&lt;=35,"25-35", C9321&lt;=50,"36-50",TRUE,"50+")</f>
        <v>36-50</v>
      </c>
      <c r="Q9321" t="str">
        <f t="shared" si="1015"/>
        <v>new</v>
      </c>
      <c r="R9321" t="str">
        <f t="shared" si="1016"/>
        <v>high value</v>
      </c>
      <c r="S9321" t="str">
        <f t="shared" si="1017"/>
        <v>Low</v>
      </c>
      <c r="T9321" t="str">
        <f t="shared" si="1018"/>
        <v>Jun</v>
      </c>
      <c r="U9321">
        <f t="shared" si="1019"/>
        <v>2023</v>
      </c>
      <c r="V9321" t="str">
        <f t="shared" si="1020"/>
        <v>5-10</v>
      </c>
      <c r="W9321" t="str">
        <f t="shared" si="1021"/>
        <v>Fast</v>
      </c>
    </row>
    <row r="9322" spans="1:23" x14ac:dyDescent="0.3">
      <c r="A9322">
        <v>609321</v>
      </c>
      <c r="B9322">
        <v>43619</v>
      </c>
      <c r="C9322">
        <v>55</v>
      </c>
      <c r="D9322" t="s">
        <v>4</v>
      </c>
      <c r="E9322" t="s">
        <v>8</v>
      </c>
      <c r="F9322" t="s">
        <v>26</v>
      </c>
      <c r="G9322" t="s">
        <v>25</v>
      </c>
      <c r="H9322" s="1">
        <v>45472</v>
      </c>
      <c r="I9322" t="s">
        <v>33</v>
      </c>
      <c r="J9322">
        <v>50</v>
      </c>
      <c r="K9322">
        <v>13.8</v>
      </c>
      <c r="L9322">
        <v>424.62</v>
      </c>
      <c r="M9322">
        <v>28.14</v>
      </c>
      <c r="N9322" t="s">
        <v>47</v>
      </c>
      <c r="O9322">
        <v>3</v>
      </c>
      <c r="P9322" t="str" cm="1">
        <f t="array" ref="P9322">_xlfn.IFS(C9322&lt;25,"18-24", C9322&lt;=35,"25-35", C9322&lt;=50,"36-50",TRUE,"50+")</f>
        <v>50+</v>
      </c>
      <c r="Q9322" t="str">
        <f t="shared" si="1015"/>
        <v>new</v>
      </c>
      <c r="R9322" t="str">
        <f t="shared" si="1016"/>
        <v>medium</v>
      </c>
      <c r="S9322" t="str">
        <f t="shared" si="1017"/>
        <v>medium</v>
      </c>
      <c r="T9322" t="str">
        <f t="shared" si="1018"/>
        <v>Jun</v>
      </c>
      <c r="U9322">
        <f t="shared" si="1019"/>
        <v>2024</v>
      </c>
      <c r="V9322" t="str">
        <f t="shared" si="1020"/>
        <v>10-15</v>
      </c>
      <c r="W9322" t="str">
        <f t="shared" si="1021"/>
        <v>Slow</v>
      </c>
    </row>
    <row r="9323" spans="1:23" x14ac:dyDescent="0.3">
      <c r="A9323">
        <v>609322</v>
      </c>
      <c r="B9323">
        <v>25026</v>
      </c>
      <c r="C9323">
        <v>36</v>
      </c>
      <c r="D9323" t="s">
        <v>7</v>
      </c>
      <c r="E9323" t="s">
        <v>8</v>
      </c>
      <c r="F9323" t="s">
        <v>22</v>
      </c>
      <c r="G9323" t="s">
        <v>21</v>
      </c>
      <c r="H9323" s="1">
        <v>45131</v>
      </c>
      <c r="I9323" t="s">
        <v>34</v>
      </c>
      <c r="J9323">
        <v>54</v>
      </c>
      <c r="K9323">
        <v>3.1</v>
      </c>
      <c r="L9323">
        <v>1156.4100000000001</v>
      </c>
      <c r="M9323">
        <v>36.130000000000003</v>
      </c>
      <c r="N9323" t="s">
        <v>49</v>
      </c>
      <c r="O9323">
        <v>5</v>
      </c>
      <c r="P9323" t="str" cm="1">
        <f t="array" ref="P9323">_xlfn.IFS(C9323&lt;25,"18-24", C9323&lt;=35,"25-35", C9323&lt;=50,"36-50",TRUE,"50+")</f>
        <v>36-50</v>
      </c>
      <c r="Q9323" t="str">
        <f t="shared" si="1015"/>
        <v>new</v>
      </c>
      <c r="R9323" t="str">
        <f t="shared" si="1016"/>
        <v>high value</v>
      </c>
      <c r="S9323" t="str">
        <f t="shared" si="1017"/>
        <v>High</v>
      </c>
      <c r="T9323" t="str">
        <f t="shared" si="1018"/>
        <v>Jul</v>
      </c>
      <c r="U9323">
        <f t="shared" si="1019"/>
        <v>2023</v>
      </c>
      <c r="V9323" t="str">
        <f t="shared" si="1020"/>
        <v>0-5</v>
      </c>
      <c r="W9323" t="str">
        <f t="shared" si="1021"/>
        <v>Slow</v>
      </c>
    </row>
    <row r="9324" spans="1:23" x14ac:dyDescent="0.3">
      <c r="A9324">
        <v>609323</v>
      </c>
      <c r="B9324">
        <v>42978</v>
      </c>
      <c r="C9324">
        <v>60</v>
      </c>
      <c r="D9324" t="s">
        <v>7</v>
      </c>
      <c r="E9324" t="s">
        <v>13</v>
      </c>
      <c r="F9324" t="s">
        <v>22</v>
      </c>
      <c r="G9324" t="s">
        <v>25</v>
      </c>
      <c r="H9324" s="1">
        <v>44761</v>
      </c>
      <c r="I9324" t="s">
        <v>34</v>
      </c>
      <c r="J9324">
        <v>25</v>
      </c>
      <c r="K9324">
        <v>9.1</v>
      </c>
      <c r="L9324">
        <v>523.9</v>
      </c>
      <c r="M9324">
        <v>103.45</v>
      </c>
      <c r="N9324" t="s">
        <v>49</v>
      </c>
      <c r="O9324">
        <v>2</v>
      </c>
      <c r="P9324" t="str" cm="1">
        <f t="array" ref="P9324">_xlfn.IFS(C9324&lt;25,"18-24", C9324&lt;=35,"25-35", C9324&lt;=50,"36-50",TRUE,"50+")</f>
        <v>50+</v>
      </c>
      <c r="Q9324" t="str">
        <f t="shared" si="1015"/>
        <v>repeat</v>
      </c>
      <c r="R9324" t="str">
        <f t="shared" si="1016"/>
        <v>high value</v>
      </c>
      <c r="S9324" t="str">
        <f t="shared" si="1017"/>
        <v>Low</v>
      </c>
      <c r="T9324" t="str">
        <f t="shared" si="1018"/>
        <v>Jul</v>
      </c>
      <c r="U9324">
        <f t="shared" si="1019"/>
        <v>2022</v>
      </c>
      <c r="V9324" t="str">
        <f t="shared" si="1020"/>
        <v>5-10</v>
      </c>
      <c r="W9324" t="str">
        <f t="shared" si="1021"/>
        <v>Fast</v>
      </c>
    </row>
    <row r="9325" spans="1:23" x14ac:dyDescent="0.3">
      <c r="A9325">
        <v>609324</v>
      </c>
      <c r="B9325">
        <v>41624</v>
      </c>
      <c r="C9325">
        <v>22</v>
      </c>
      <c r="D9325" t="s">
        <v>7</v>
      </c>
      <c r="E9325" t="s">
        <v>8</v>
      </c>
      <c r="F9325" t="s">
        <v>22</v>
      </c>
      <c r="G9325" t="s">
        <v>21</v>
      </c>
      <c r="H9325" s="1">
        <v>45046</v>
      </c>
      <c r="I9325" t="s">
        <v>34</v>
      </c>
      <c r="J9325">
        <v>77</v>
      </c>
      <c r="K9325">
        <v>13.2</v>
      </c>
      <c r="L9325">
        <v>263.39999999999998</v>
      </c>
      <c r="M9325">
        <v>109.2</v>
      </c>
      <c r="N9325" t="s">
        <v>47</v>
      </c>
      <c r="O9325">
        <v>4</v>
      </c>
      <c r="P9325" t="str" cm="1">
        <f t="array" ref="P9325">_xlfn.IFS(C9325&lt;25,"18-24", C9325&lt;=35,"25-35", C9325&lt;=50,"36-50",TRUE,"50+")</f>
        <v>18-24</v>
      </c>
      <c r="Q9325" t="str">
        <f t="shared" si="1015"/>
        <v>new</v>
      </c>
      <c r="R9325" t="str">
        <f t="shared" si="1016"/>
        <v>medium</v>
      </c>
      <c r="S9325" t="str">
        <f t="shared" si="1017"/>
        <v>medium</v>
      </c>
      <c r="T9325" t="str">
        <f t="shared" si="1018"/>
        <v>Apr</v>
      </c>
      <c r="U9325">
        <f t="shared" si="1019"/>
        <v>2023</v>
      </c>
      <c r="V9325" t="str">
        <f t="shared" si="1020"/>
        <v>10-15</v>
      </c>
      <c r="W9325" t="str">
        <f t="shared" si="1021"/>
        <v>Slow</v>
      </c>
    </row>
    <row r="9326" spans="1:23" x14ac:dyDescent="0.3">
      <c r="A9326">
        <v>609325</v>
      </c>
      <c r="B9326">
        <v>42375</v>
      </c>
      <c r="C9326">
        <v>40</v>
      </c>
      <c r="D9326" t="s">
        <v>7</v>
      </c>
      <c r="E9326" t="s">
        <v>11</v>
      </c>
      <c r="F9326" t="s">
        <v>32</v>
      </c>
      <c r="G9326" t="s">
        <v>31</v>
      </c>
      <c r="H9326" s="1">
        <v>45564</v>
      </c>
      <c r="I9326" t="s">
        <v>34</v>
      </c>
      <c r="J9326">
        <v>47</v>
      </c>
      <c r="K9326">
        <v>1.2</v>
      </c>
      <c r="L9326">
        <v>794.19</v>
      </c>
      <c r="M9326">
        <v>59.06</v>
      </c>
      <c r="N9326" t="s">
        <v>50</v>
      </c>
      <c r="O9326">
        <v>1</v>
      </c>
      <c r="P9326" t="str" cm="1">
        <f t="array" ref="P9326">_xlfn.IFS(C9326&lt;25,"18-24", C9326&lt;=35,"25-35", C9326&lt;=50,"36-50",TRUE,"50+")</f>
        <v>36-50</v>
      </c>
      <c r="Q9326" t="str">
        <f t="shared" si="1015"/>
        <v>new</v>
      </c>
      <c r="R9326" t="str">
        <f t="shared" si="1016"/>
        <v>high value</v>
      </c>
      <c r="S9326" t="str">
        <f t="shared" si="1017"/>
        <v>Low</v>
      </c>
      <c r="T9326" t="str">
        <f t="shared" si="1018"/>
        <v>Sep</v>
      </c>
      <c r="U9326">
        <f t="shared" si="1019"/>
        <v>2024</v>
      </c>
      <c r="V9326" t="str">
        <f t="shared" si="1020"/>
        <v>0-5</v>
      </c>
      <c r="W9326" t="str">
        <f t="shared" si="1021"/>
        <v>Slow</v>
      </c>
    </row>
    <row r="9327" spans="1:23" x14ac:dyDescent="0.3">
      <c r="A9327">
        <v>609326</v>
      </c>
      <c r="B9327">
        <v>94714</v>
      </c>
      <c r="C9327">
        <v>60</v>
      </c>
      <c r="D9327" t="s">
        <v>4</v>
      </c>
      <c r="E9327" t="s">
        <v>8</v>
      </c>
      <c r="F9327" t="s">
        <v>26</v>
      </c>
      <c r="G9327" t="s">
        <v>27</v>
      </c>
      <c r="H9327" s="1">
        <v>44951</v>
      </c>
      <c r="I9327" t="s">
        <v>33</v>
      </c>
      <c r="J9327">
        <v>70</v>
      </c>
      <c r="K9327">
        <v>12</v>
      </c>
      <c r="L9327">
        <v>939.98</v>
      </c>
      <c r="M9327">
        <v>103.56</v>
      </c>
      <c r="N9327" t="s">
        <v>50</v>
      </c>
      <c r="O9327">
        <v>1</v>
      </c>
      <c r="P9327" t="str" cm="1">
        <f t="array" ref="P9327">_xlfn.IFS(C9327&lt;25,"18-24", C9327&lt;=35,"25-35", C9327&lt;=50,"36-50",TRUE,"50+")</f>
        <v>50+</v>
      </c>
      <c r="Q9327" t="str">
        <f t="shared" si="1015"/>
        <v>new</v>
      </c>
      <c r="R9327" t="str">
        <f t="shared" si="1016"/>
        <v>high value</v>
      </c>
      <c r="S9327" t="str">
        <f t="shared" si="1017"/>
        <v>Low</v>
      </c>
      <c r="T9327" t="str">
        <f t="shared" si="1018"/>
        <v>Jan</v>
      </c>
      <c r="U9327">
        <f t="shared" si="1019"/>
        <v>2023</v>
      </c>
      <c r="V9327" t="str">
        <f t="shared" si="1020"/>
        <v>10-15</v>
      </c>
      <c r="W9327" t="str">
        <f t="shared" si="1021"/>
        <v>Slow</v>
      </c>
    </row>
    <row r="9328" spans="1:23" x14ac:dyDescent="0.3">
      <c r="A9328">
        <v>609327</v>
      </c>
      <c r="B9328">
        <v>97414</v>
      </c>
      <c r="C9328">
        <v>57</v>
      </c>
      <c r="D9328" t="s">
        <v>4</v>
      </c>
      <c r="E9328" t="s">
        <v>16</v>
      </c>
      <c r="F9328" t="s">
        <v>32</v>
      </c>
      <c r="G9328" t="s">
        <v>23</v>
      </c>
      <c r="H9328" s="1">
        <v>45558</v>
      </c>
      <c r="I9328" t="s">
        <v>33</v>
      </c>
      <c r="J9328">
        <v>34</v>
      </c>
      <c r="K9328">
        <v>1.5</v>
      </c>
      <c r="L9328">
        <v>734.39</v>
      </c>
      <c r="M9328">
        <v>24.13</v>
      </c>
      <c r="N9328" t="s">
        <v>47</v>
      </c>
      <c r="O9328">
        <v>1</v>
      </c>
      <c r="P9328" t="str" cm="1">
        <f t="array" ref="P9328">_xlfn.IFS(C9328&lt;25,"18-24", C9328&lt;=35,"25-35", C9328&lt;=50,"36-50",TRUE,"50+")</f>
        <v>50+</v>
      </c>
      <c r="Q9328" t="str">
        <f t="shared" si="1015"/>
        <v>new</v>
      </c>
      <c r="R9328" t="str">
        <f t="shared" si="1016"/>
        <v>high value</v>
      </c>
      <c r="S9328" t="str">
        <f t="shared" si="1017"/>
        <v>Low</v>
      </c>
      <c r="T9328" t="str">
        <f t="shared" si="1018"/>
        <v>Sep</v>
      </c>
      <c r="U9328">
        <f t="shared" si="1019"/>
        <v>2024</v>
      </c>
      <c r="V9328" t="str">
        <f t="shared" si="1020"/>
        <v>0-5</v>
      </c>
      <c r="W9328" t="str">
        <f t="shared" si="1021"/>
        <v>Medium</v>
      </c>
    </row>
    <row r="9329" spans="1:23" x14ac:dyDescent="0.3">
      <c r="A9329">
        <v>609328</v>
      </c>
      <c r="B9329">
        <v>40066</v>
      </c>
      <c r="C9329">
        <v>48</v>
      </c>
      <c r="D9329" t="s">
        <v>7</v>
      </c>
      <c r="E9329" t="s">
        <v>5</v>
      </c>
      <c r="F9329" t="s">
        <v>24</v>
      </c>
      <c r="G9329" t="s">
        <v>27</v>
      </c>
      <c r="H9329" s="1">
        <v>45297</v>
      </c>
      <c r="I9329" t="s">
        <v>34</v>
      </c>
      <c r="J9329">
        <v>57</v>
      </c>
      <c r="K9329">
        <v>10.4</v>
      </c>
      <c r="L9329">
        <v>1022.69</v>
      </c>
      <c r="M9329">
        <v>61.23</v>
      </c>
      <c r="N9329" t="s">
        <v>50</v>
      </c>
      <c r="O9329">
        <v>2</v>
      </c>
      <c r="P9329" t="str" cm="1">
        <f t="array" ref="P9329">_xlfn.IFS(C9329&lt;25,"18-24", C9329&lt;=35,"25-35", C9329&lt;=50,"36-50",TRUE,"50+")</f>
        <v>36-50</v>
      </c>
      <c r="Q9329" t="str">
        <f t="shared" si="1015"/>
        <v>new</v>
      </c>
      <c r="R9329" t="str">
        <f t="shared" si="1016"/>
        <v>high value</v>
      </c>
      <c r="S9329" t="str">
        <f t="shared" si="1017"/>
        <v>Low</v>
      </c>
      <c r="T9329" t="str">
        <f t="shared" si="1018"/>
        <v>Jan</v>
      </c>
      <c r="U9329">
        <f t="shared" si="1019"/>
        <v>2024</v>
      </c>
      <c r="V9329" t="str">
        <f t="shared" si="1020"/>
        <v>10-15</v>
      </c>
      <c r="W9329" t="str">
        <f t="shared" si="1021"/>
        <v>Slow</v>
      </c>
    </row>
    <row r="9330" spans="1:23" x14ac:dyDescent="0.3">
      <c r="A9330">
        <v>609329</v>
      </c>
      <c r="B9330">
        <v>34783</v>
      </c>
      <c r="C9330">
        <v>20</v>
      </c>
      <c r="D9330" t="s">
        <v>4</v>
      </c>
      <c r="E9330" t="s">
        <v>13</v>
      </c>
      <c r="F9330" t="s">
        <v>32</v>
      </c>
      <c r="G9330" t="s">
        <v>21</v>
      </c>
      <c r="H9330" s="1">
        <v>45049</v>
      </c>
      <c r="I9330" t="s">
        <v>33</v>
      </c>
      <c r="J9330">
        <v>30</v>
      </c>
      <c r="K9330">
        <v>2</v>
      </c>
      <c r="L9330">
        <v>628</v>
      </c>
      <c r="M9330">
        <v>29.63</v>
      </c>
      <c r="N9330" t="s">
        <v>47</v>
      </c>
      <c r="O9330">
        <v>2</v>
      </c>
      <c r="P9330" t="str" cm="1">
        <f t="array" ref="P9330">_xlfn.IFS(C9330&lt;25,"18-24", C9330&lt;=35,"25-35", C9330&lt;=50,"36-50",TRUE,"50+")</f>
        <v>18-24</v>
      </c>
      <c r="Q9330" t="str">
        <f t="shared" si="1015"/>
        <v>new</v>
      </c>
      <c r="R9330" t="str">
        <f t="shared" si="1016"/>
        <v>high value</v>
      </c>
      <c r="S9330" t="str">
        <f t="shared" si="1017"/>
        <v>Low</v>
      </c>
      <c r="T9330" t="str">
        <f t="shared" si="1018"/>
        <v>May</v>
      </c>
      <c r="U9330">
        <f t="shared" si="1019"/>
        <v>2023</v>
      </c>
      <c r="V9330" t="str">
        <f t="shared" si="1020"/>
        <v>0-5</v>
      </c>
      <c r="W9330" t="str">
        <f t="shared" si="1021"/>
        <v>Fast</v>
      </c>
    </row>
    <row r="9331" spans="1:23" x14ac:dyDescent="0.3">
      <c r="A9331">
        <v>609330</v>
      </c>
      <c r="B9331">
        <v>59479</v>
      </c>
      <c r="C9331">
        <v>23</v>
      </c>
      <c r="D9331" t="s">
        <v>4</v>
      </c>
      <c r="E9331" t="s">
        <v>13</v>
      </c>
      <c r="F9331" t="s">
        <v>24</v>
      </c>
      <c r="G9331" t="s">
        <v>21</v>
      </c>
      <c r="H9331" s="1">
        <v>45595</v>
      </c>
      <c r="I9331" t="s">
        <v>34</v>
      </c>
      <c r="J9331">
        <v>49</v>
      </c>
      <c r="K9331">
        <v>1.1000000000000001</v>
      </c>
      <c r="L9331">
        <v>902.1</v>
      </c>
      <c r="M9331">
        <v>100.96</v>
      </c>
      <c r="N9331" t="s">
        <v>47</v>
      </c>
      <c r="O9331">
        <v>4</v>
      </c>
      <c r="P9331" t="str" cm="1">
        <f t="array" ref="P9331">_xlfn.IFS(C9331&lt;25,"18-24", C9331&lt;=35,"25-35", C9331&lt;=50,"36-50",TRUE,"50+")</f>
        <v>18-24</v>
      </c>
      <c r="Q9331" t="str">
        <f t="shared" si="1015"/>
        <v>new</v>
      </c>
      <c r="R9331" t="str">
        <f t="shared" si="1016"/>
        <v>high value</v>
      </c>
      <c r="S9331" t="str">
        <f t="shared" si="1017"/>
        <v>medium</v>
      </c>
      <c r="T9331" t="str">
        <f t="shared" si="1018"/>
        <v>Oct</v>
      </c>
      <c r="U9331">
        <f t="shared" si="1019"/>
        <v>2024</v>
      </c>
      <c r="V9331" t="str">
        <f t="shared" si="1020"/>
        <v>0-5</v>
      </c>
      <c r="W9331" t="str">
        <f t="shared" si="1021"/>
        <v>Slow</v>
      </c>
    </row>
    <row r="9332" spans="1:23" x14ac:dyDescent="0.3">
      <c r="A9332">
        <v>609331</v>
      </c>
      <c r="B9332">
        <v>93629</v>
      </c>
      <c r="C9332">
        <v>26</v>
      </c>
      <c r="D9332" t="s">
        <v>7</v>
      </c>
      <c r="E9332" t="s">
        <v>16</v>
      </c>
      <c r="F9332" t="s">
        <v>30</v>
      </c>
      <c r="G9332" t="s">
        <v>21</v>
      </c>
      <c r="H9332" s="1">
        <v>45284</v>
      </c>
      <c r="I9332" t="s">
        <v>33</v>
      </c>
      <c r="J9332">
        <v>55</v>
      </c>
      <c r="K9332">
        <v>1.6</v>
      </c>
      <c r="L9332">
        <v>638.79</v>
      </c>
      <c r="M9332">
        <v>57.75</v>
      </c>
      <c r="N9332" t="s">
        <v>48</v>
      </c>
      <c r="O9332">
        <v>1</v>
      </c>
      <c r="P9332" t="str" cm="1">
        <f t="array" ref="P9332">_xlfn.IFS(C9332&lt;25,"18-24", C9332&lt;=35,"25-35", C9332&lt;=50,"36-50",TRUE,"50+")</f>
        <v>25-35</v>
      </c>
      <c r="Q9332" t="str">
        <f t="shared" si="1015"/>
        <v>new</v>
      </c>
      <c r="R9332" t="str">
        <f t="shared" si="1016"/>
        <v>high value</v>
      </c>
      <c r="S9332" t="str">
        <f t="shared" si="1017"/>
        <v>Low</v>
      </c>
      <c r="T9332" t="str">
        <f t="shared" si="1018"/>
        <v>Dec</v>
      </c>
      <c r="U9332">
        <f t="shared" si="1019"/>
        <v>2023</v>
      </c>
      <c r="V9332" t="str">
        <f t="shared" si="1020"/>
        <v>0-5</v>
      </c>
      <c r="W9332" t="str">
        <f t="shared" si="1021"/>
        <v>Slow</v>
      </c>
    </row>
    <row r="9333" spans="1:23" x14ac:dyDescent="0.3">
      <c r="A9333">
        <v>609332</v>
      </c>
      <c r="B9333">
        <v>54345</v>
      </c>
      <c r="C9333">
        <v>33</v>
      </c>
      <c r="D9333" t="s">
        <v>7</v>
      </c>
      <c r="E9333" t="s">
        <v>8</v>
      </c>
      <c r="F9333" t="s">
        <v>19</v>
      </c>
      <c r="G9333" t="s">
        <v>21</v>
      </c>
      <c r="H9333" s="1">
        <v>45399</v>
      </c>
      <c r="I9333" t="s">
        <v>34</v>
      </c>
      <c r="J9333">
        <v>64</v>
      </c>
      <c r="K9333">
        <v>13.8</v>
      </c>
      <c r="L9333">
        <v>181.97</v>
      </c>
      <c r="M9333">
        <v>62.83</v>
      </c>
      <c r="N9333" t="s">
        <v>47</v>
      </c>
      <c r="O9333">
        <v>3</v>
      </c>
      <c r="P9333" t="str" cm="1">
        <f t="array" ref="P9333">_xlfn.IFS(C9333&lt;25,"18-24", C9333&lt;=35,"25-35", C9333&lt;=50,"36-50",TRUE,"50+")</f>
        <v>25-35</v>
      </c>
      <c r="Q9333" t="str">
        <f t="shared" si="1015"/>
        <v>new</v>
      </c>
      <c r="R9333" t="str">
        <f t="shared" si="1016"/>
        <v>low</v>
      </c>
      <c r="S9333" t="str">
        <f t="shared" si="1017"/>
        <v>medium</v>
      </c>
      <c r="T9333" t="str">
        <f t="shared" si="1018"/>
        <v>Apr</v>
      </c>
      <c r="U9333">
        <f t="shared" si="1019"/>
        <v>2024</v>
      </c>
      <c r="V9333" t="str">
        <f t="shared" si="1020"/>
        <v>10-15</v>
      </c>
      <c r="W9333" t="str">
        <f t="shared" si="1021"/>
        <v>Slow</v>
      </c>
    </row>
    <row r="9334" spans="1:23" x14ac:dyDescent="0.3">
      <c r="A9334">
        <v>609333</v>
      </c>
      <c r="B9334">
        <v>74526</v>
      </c>
      <c r="C9334">
        <v>19</v>
      </c>
      <c r="D9334" t="s">
        <v>4</v>
      </c>
      <c r="E9334" t="s">
        <v>15</v>
      </c>
      <c r="F9334" t="s">
        <v>19</v>
      </c>
      <c r="G9334" t="s">
        <v>23</v>
      </c>
      <c r="H9334" s="1">
        <v>44870</v>
      </c>
      <c r="I9334" t="s">
        <v>34</v>
      </c>
      <c r="J9334">
        <v>36</v>
      </c>
      <c r="K9334">
        <v>3</v>
      </c>
      <c r="L9334">
        <v>240.12</v>
      </c>
      <c r="M9334">
        <v>83.48</v>
      </c>
      <c r="N9334" t="s">
        <v>47</v>
      </c>
      <c r="O9334">
        <v>2</v>
      </c>
      <c r="P9334" t="str" cm="1">
        <f t="array" ref="P9334">_xlfn.IFS(C9334&lt;25,"18-24", C9334&lt;=35,"25-35", C9334&lt;=50,"36-50",TRUE,"50+")</f>
        <v>18-24</v>
      </c>
      <c r="Q9334" t="str">
        <f t="shared" si="1015"/>
        <v>new</v>
      </c>
      <c r="R9334" t="str">
        <f t="shared" si="1016"/>
        <v>low</v>
      </c>
      <c r="S9334" t="str">
        <f t="shared" si="1017"/>
        <v>Low</v>
      </c>
      <c r="T9334" t="str">
        <f t="shared" si="1018"/>
        <v>Nov</v>
      </c>
      <c r="U9334">
        <f t="shared" si="1019"/>
        <v>2022</v>
      </c>
      <c r="V9334" t="str">
        <f t="shared" si="1020"/>
        <v>0-5</v>
      </c>
      <c r="W9334" t="str">
        <f t="shared" si="1021"/>
        <v>Medium</v>
      </c>
    </row>
    <row r="9335" spans="1:23" x14ac:dyDescent="0.3">
      <c r="A9335">
        <v>609334</v>
      </c>
      <c r="B9335">
        <v>58497</v>
      </c>
      <c r="C9335">
        <v>39</v>
      </c>
      <c r="D9335" t="s">
        <v>7</v>
      </c>
      <c r="E9335" t="s">
        <v>13</v>
      </c>
      <c r="F9335" t="s">
        <v>18</v>
      </c>
      <c r="G9335" t="s">
        <v>31</v>
      </c>
      <c r="H9335" s="1">
        <v>45004</v>
      </c>
      <c r="I9335" t="s">
        <v>34</v>
      </c>
      <c r="J9335">
        <v>31</v>
      </c>
      <c r="K9335">
        <v>13.5</v>
      </c>
      <c r="L9335">
        <v>470.21</v>
      </c>
      <c r="M9335">
        <v>97.6</v>
      </c>
      <c r="N9335" t="s">
        <v>49</v>
      </c>
      <c r="O9335">
        <v>5</v>
      </c>
      <c r="P9335" t="str" cm="1">
        <f t="array" ref="P9335">_xlfn.IFS(C9335&lt;25,"18-24", C9335&lt;=35,"25-35", C9335&lt;=50,"36-50",TRUE,"50+")</f>
        <v>36-50</v>
      </c>
      <c r="Q9335" t="str">
        <f t="shared" si="1015"/>
        <v>new</v>
      </c>
      <c r="R9335" t="str">
        <f t="shared" si="1016"/>
        <v>medium</v>
      </c>
      <c r="S9335" t="str">
        <f t="shared" si="1017"/>
        <v>High</v>
      </c>
      <c r="T9335" t="str">
        <f t="shared" si="1018"/>
        <v>Mar</v>
      </c>
      <c r="U9335">
        <f t="shared" si="1019"/>
        <v>2023</v>
      </c>
      <c r="V9335" t="str">
        <f t="shared" si="1020"/>
        <v>10-15</v>
      </c>
      <c r="W9335" t="str">
        <f t="shared" si="1021"/>
        <v>Medium</v>
      </c>
    </row>
    <row r="9336" spans="1:23" x14ac:dyDescent="0.3">
      <c r="A9336">
        <v>609335</v>
      </c>
      <c r="B9336">
        <v>19497</v>
      </c>
      <c r="C9336">
        <v>27</v>
      </c>
      <c r="D9336" t="s">
        <v>4</v>
      </c>
      <c r="E9336" t="s">
        <v>11</v>
      </c>
      <c r="F9336" t="s">
        <v>28</v>
      </c>
      <c r="G9336" t="s">
        <v>31</v>
      </c>
      <c r="H9336" s="1">
        <v>44936</v>
      </c>
      <c r="I9336" t="s">
        <v>34</v>
      </c>
      <c r="J9336">
        <v>51</v>
      </c>
      <c r="K9336">
        <v>6.8</v>
      </c>
      <c r="L9336">
        <v>210.37</v>
      </c>
      <c r="M9336">
        <v>112.98</v>
      </c>
      <c r="N9336" t="s">
        <v>47</v>
      </c>
      <c r="O9336">
        <v>2</v>
      </c>
      <c r="P9336" t="str" cm="1">
        <f t="array" ref="P9336">_xlfn.IFS(C9336&lt;25,"18-24", C9336&lt;=35,"25-35", C9336&lt;=50,"36-50",TRUE,"50+")</f>
        <v>25-35</v>
      </c>
      <c r="Q9336" t="str">
        <f t="shared" si="1015"/>
        <v>new</v>
      </c>
      <c r="R9336" t="str">
        <f t="shared" si="1016"/>
        <v>low</v>
      </c>
      <c r="S9336" t="str">
        <f t="shared" si="1017"/>
        <v>Low</v>
      </c>
      <c r="T9336" t="str">
        <f t="shared" si="1018"/>
        <v>Jan</v>
      </c>
      <c r="U9336">
        <f t="shared" si="1019"/>
        <v>2023</v>
      </c>
      <c r="V9336" t="str">
        <f t="shared" si="1020"/>
        <v>5-10</v>
      </c>
      <c r="W9336" t="str">
        <f t="shared" si="1021"/>
        <v>Slow</v>
      </c>
    </row>
    <row r="9337" spans="1:23" x14ac:dyDescent="0.3">
      <c r="A9337">
        <v>609336</v>
      </c>
      <c r="B9337">
        <v>17984</v>
      </c>
      <c r="C9337">
        <v>26</v>
      </c>
      <c r="D9337" t="s">
        <v>7</v>
      </c>
      <c r="E9337" t="s">
        <v>15</v>
      </c>
      <c r="F9337" t="s">
        <v>24</v>
      </c>
      <c r="G9337" t="s">
        <v>23</v>
      </c>
      <c r="H9337" s="1">
        <v>44563</v>
      </c>
      <c r="I9337" t="s">
        <v>34</v>
      </c>
      <c r="J9337">
        <v>32</v>
      </c>
      <c r="K9337">
        <v>2.6</v>
      </c>
      <c r="L9337">
        <v>360.31</v>
      </c>
      <c r="M9337">
        <v>84.85</v>
      </c>
      <c r="N9337" t="s">
        <v>48</v>
      </c>
      <c r="O9337">
        <v>2</v>
      </c>
      <c r="P9337" t="str" cm="1">
        <f t="array" ref="P9337">_xlfn.IFS(C9337&lt;25,"18-24", C9337&lt;=35,"25-35", C9337&lt;=50,"36-50",TRUE,"50+")</f>
        <v>25-35</v>
      </c>
      <c r="Q9337" t="str">
        <f t="shared" si="1015"/>
        <v>new</v>
      </c>
      <c r="R9337" t="str">
        <f t="shared" si="1016"/>
        <v>medium</v>
      </c>
      <c r="S9337" t="str">
        <f t="shared" si="1017"/>
        <v>Low</v>
      </c>
      <c r="T9337" t="str">
        <f t="shared" si="1018"/>
        <v>Jan</v>
      </c>
      <c r="U9337">
        <f t="shared" si="1019"/>
        <v>2022</v>
      </c>
      <c r="V9337" t="str">
        <f t="shared" si="1020"/>
        <v>0-5</v>
      </c>
      <c r="W9337" t="str">
        <f t="shared" si="1021"/>
        <v>Medium</v>
      </c>
    </row>
    <row r="9338" spans="1:23" x14ac:dyDescent="0.3">
      <c r="A9338">
        <v>609337</v>
      </c>
      <c r="B9338">
        <v>16909</v>
      </c>
      <c r="C9338">
        <v>22</v>
      </c>
      <c r="D9338" t="s">
        <v>4</v>
      </c>
      <c r="E9338" t="s">
        <v>11</v>
      </c>
      <c r="F9338" t="s">
        <v>18</v>
      </c>
      <c r="G9338" t="s">
        <v>27</v>
      </c>
      <c r="H9338" s="1">
        <v>45082</v>
      </c>
      <c r="I9338" t="s">
        <v>34</v>
      </c>
      <c r="J9338">
        <v>29</v>
      </c>
      <c r="K9338">
        <v>7.5</v>
      </c>
      <c r="L9338">
        <v>946.66</v>
      </c>
      <c r="M9338">
        <v>73.36</v>
      </c>
      <c r="N9338" t="s">
        <v>49</v>
      </c>
      <c r="O9338">
        <v>5</v>
      </c>
      <c r="P9338" t="str" cm="1">
        <f t="array" ref="P9338">_xlfn.IFS(C9338&lt;25,"18-24", C9338&lt;=35,"25-35", C9338&lt;=50,"36-50",TRUE,"50+")</f>
        <v>18-24</v>
      </c>
      <c r="Q9338" t="str">
        <f t="shared" si="1015"/>
        <v>repeat</v>
      </c>
      <c r="R9338" t="str">
        <f t="shared" si="1016"/>
        <v>high value</v>
      </c>
      <c r="S9338" t="str">
        <f t="shared" si="1017"/>
        <v>High</v>
      </c>
      <c r="T9338" t="str">
        <f t="shared" si="1018"/>
        <v>Jun</v>
      </c>
      <c r="U9338">
        <f t="shared" si="1019"/>
        <v>2023</v>
      </c>
      <c r="V9338" t="str">
        <f t="shared" si="1020"/>
        <v>5-10</v>
      </c>
      <c r="W9338" t="str">
        <f t="shared" si="1021"/>
        <v>Fast</v>
      </c>
    </row>
    <row r="9339" spans="1:23" x14ac:dyDescent="0.3">
      <c r="A9339">
        <v>609338</v>
      </c>
      <c r="B9339">
        <v>76594</v>
      </c>
      <c r="C9339">
        <v>24</v>
      </c>
      <c r="D9339" t="s">
        <v>7</v>
      </c>
      <c r="E9339" t="s">
        <v>13</v>
      </c>
      <c r="F9339" t="s">
        <v>22</v>
      </c>
      <c r="G9339" t="s">
        <v>23</v>
      </c>
      <c r="H9339" s="1">
        <v>44995</v>
      </c>
      <c r="I9339" t="s">
        <v>33</v>
      </c>
      <c r="J9339">
        <v>53</v>
      </c>
      <c r="K9339">
        <v>1.2</v>
      </c>
      <c r="L9339">
        <v>931.23</v>
      </c>
      <c r="M9339">
        <v>41.25</v>
      </c>
      <c r="N9339" t="s">
        <v>47</v>
      </c>
      <c r="O9339">
        <v>3</v>
      </c>
      <c r="P9339" t="str" cm="1">
        <f t="array" ref="P9339">_xlfn.IFS(C9339&lt;25,"18-24", C9339&lt;=35,"25-35", C9339&lt;=50,"36-50",TRUE,"50+")</f>
        <v>18-24</v>
      </c>
      <c r="Q9339" t="str">
        <f t="shared" si="1015"/>
        <v>new</v>
      </c>
      <c r="R9339" t="str">
        <f t="shared" si="1016"/>
        <v>high value</v>
      </c>
      <c r="S9339" t="str">
        <f t="shared" si="1017"/>
        <v>medium</v>
      </c>
      <c r="T9339" t="str">
        <f t="shared" si="1018"/>
        <v>Mar</v>
      </c>
      <c r="U9339">
        <f t="shared" si="1019"/>
        <v>2023</v>
      </c>
      <c r="V9339" t="str">
        <f t="shared" si="1020"/>
        <v>0-5</v>
      </c>
      <c r="W9339" t="str">
        <f t="shared" si="1021"/>
        <v>Slow</v>
      </c>
    </row>
    <row r="9340" spans="1:23" x14ac:dyDescent="0.3">
      <c r="A9340">
        <v>609339</v>
      </c>
      <c r="B9340">
        <v>44342</v>
      </c>
      <c r="C9340">
        <v>43</v>
      </c>
      <c r="D9340" t="s">
        <v>4</v>
      </c>
      <c r="E9340" t="s">
        <v>15</v>
      </c>
      <c r="F9340" t="s">
        <v>26</v>
      </c>
      <c r="G9340" t="s">
        <v>29</v>
      </c>
      <c r="H9340" s="1">
        <v>45160</v>
      </c>
      <c r="I9340" t="s">
        <v>33</v>
      </c>
      <c r="J9340">
        <v>28</v>
      </c>
      <c r="K9340">
        <v>1</v>
      </c>
      <c r="L9340">
        <v>564.17999999999995</v>
      </c>
      <c r="M9340">
        <v>98.34</v>
      </c>
      <c r="N9340" t="s">
        <v>49</v>
      </c>
      <c r="O9340">
        <v>4</v>
      </c>
      <c r="P9340" t="str" cm="1">
        <f t="array" ref="P9340">_xlfn.IFS(C9340&lt;25,"18-24", C9340&lt;=35,"25-35", C9340&lt;=50,"36-50",TRUE,"50+")</f>
        <v>36-50</v>
      </c>
      <c r="Q9340" t="str">
        <f t="shared" si="1015"/>
        <v>new</v>
      </c>
      <c r="R9340" t="str">
        <f t="shared" si="1016"/>
        <v>high value</v>
      </c>
      <c r="S9340" t="str">
        <f t="shared" si="1017"/>
        <v>medium</v>
      </c>
      <c r="T9340" t="str">
        <f t="shared" si="1018"/>
        <v>Aug</v>
      </c>
      <c r="U9340">
        <f t="shared" si="1019"/>
        <v>2023</v>
      </c>
      <c r="V9340" t="str">
        <f t="shared" si="1020"/>
        <v>0-5</v>
      </c>
      <c r="W9340" t="str">
        <f t="shared" si="1021"/>
        <v>Fast</v>
      </c>
    </row>
    <row r="9341" spans="1:23" x14ac:dyDescent="0.3">
      <c r="A9341">
        <v>609340</v>
      </c>
      <c r="B9341">
        <v>63672</v>
      </c>
      <c r="C9341">
        <v>43</v>
      </c>
      <c r="D9341" t="s">
        <v>7</v>
      </c>
      <c r="E9341" t="s">
        <v>8</v>
      </c>
      <c r="F9341" t="s">
        <v>22</v>
      </c>
      <c r="G9341" t="s">
        <v>29</v>
      </c>
      <c r="H9341" s="1">
        <v>45032</v>
      </c>
      <c r="I9341" t="s">
        <v>33</v>
      </c>
      <c r="J9341">
        <v>70</v>
      </c>
      <c r="K9341">
        <v>8.6</v>
      </c>
      <c r="L9341">
        <v>385.9</v>
      </c>
      <c r="M9341">
        <v>79.63</v>
      </c>
      <c r="N9341" t="s">
        <v>48</v>
      </c>
      <c r="O9341">
        <v>3</v>
      </c>
      <c r="P9341" t="str" cm="1">
        <f t="array" ref="P9341">_xlfn.IFS(C9341&lt;25,"18-24", C9341&lt;=35,"25-35", C9341&lt;=50,"36-50",TRUE,"50+")</f>
        <v>36-50</v>
      </c>
      <c r="Q9341" t="str">
        <f t="shared" si="1015"/>
        <v>new</v>
      </c>
      <c r="R9341" t="str">
        <f t="shared" si="1016"/>
        <v>medium</v>
      </c>
      <c r="S9341" t="str">
        <f t="shared" si="1017"/>
        <v>medium</v>
      </c>
      <c r="T9341" t="str">
        <f t="shared" si="1018"/>
        <v>Apr</v>
      </c>
      <c r="U9341">
        <f t="shared" si="1019"/>
        <v>2023</v>
      </c>
      <c r="V9341" t="str">
        <f t="shared" si="1020"/>
        <v>5-10</v>
      </c>
      <c r="W9341" t="str">
        <f t="shared" si="1021"/>
        <v>Slow</v>
      </c>
    </row>
    <row r="9342" spans="1:23" x14ac:dyDescent="0.3">
      <c r="A9342">
        <v>609341</v>
      </c>
      <c r="B9342">
        <v>61368</v>
      </c>
      <c r="C9342">
        <v>33</v>
      </c>
      <c r="D9342" t="s">
        <v>7</v>
      </c>
      <c r="E9342" t="s">
        <v>13</v>
      </c>
      <c r="F9342" t="s">
        <v>22</v>
      </c>
      <c r="G9342" t="s">
        <v>23</v>
      </c>
      <c r="H9342" s="1">
        <v>45192</v>
      </c>
      <c r="I9342" t="s">
        <v>33</v>
      </c>
      <c r="J9342">
        <v>31</v>
      </c>
      <c r="K9342">
        <v>1.9</v>
      </c>
      <c r="L9342">
        <v>952.93</v>
      </c>
      <c r="M9342">
        <v>99.36</v>
      </c>
      <c r="N9342" t="s">
        <v>48</v>
      </c>
      <c r="O9342">
        <v>1</v>
      </c>
      <c r="P9342" t="str" cm="1">
        <f t="array" ref="P9342">_xlfn.IFS(C9342&lt;25,"18-24", C9342&lt;=35,"25-35", C9342&lt;=50,"36-50",TRUE,"50+")</f>
        <v>25-35</v>
      </c>
      <c r="Q9342" t="str">
        <f t="shared" si="1015"/>
        <v>new</v>
      </c>
      <c r="R9342" t="str">
        <f t="shared" si="1016"/>
        <v>high value</v>
      </c>
      <c r="S9342" t="str">
        <f t="shared" si="1017"/>
        <v>Low</v>
      </c>
      <c r="T9342" t="str">
        <f t="shared" si="1018"/>
        <v>Sep</v>
      </c>
      <c r="U9342">
        <f t="shared" si="1019"/>
        <v>2023</v>
      </c>
      <c r="V9342" t="str">
        <f t="shared" si="1020"/>
        <v>0-5</v>
      </c>
      <c r="W9342" t="str">
        <f t="shared" si="1021"/>
        <v>Medium</v>
      </c>
    </row>
    <row r="9343" spans="1:23" x14ac:dyDescent="0.3">
      <c r="A9343">
        <v>609342</v>
      </c>
      <c r="B9343">
        <v>57076</v>
      </c>
      <c r="C9343">
        <v>44</v>
      </c>
      <c r="D9343" t="s">
        <v>7</v>
      </c>
      <c r="E9343" t="s">
        <v>16</v>
      </c>
      <c r="F9343" t="s">
        <v>24</v>
      </c>
      <c r="G9343" t="s">
        <v>27</v>
      </c>
      <c r="H9343" s="1">
        <v>45134</v>
      </c>
      <c r="I9343" t="s">
        <v>34</v>
      </c>
      <c r="J9343">
        <v>45</v>
      </c>
      <c r="K9343">
        <v>1.9</v>
      </c>
      <c r="L9343">
        <v>1245.3699999999999</v>
      </c>
      <c r="M9343">
        <v>83.99</v>
      </c>
      <c r="N9343" t="s">
        <v>47</v>
      </c>
      <c r="O9343">
        <v>3</v>
      </c>
      <c r="P9343" t="str" cm="1">
        <f t="array" ref="P9343">_xlfn.IFS(C9343&lt;25,"18-24", C9343&lt;=35,"25-35", C9343&lt;=50,"36-50",TRUE,"50+")</f>
        <v>36-50</v>
      </c>
      <c r="Q9343" t="str">
        <f t="shared" si="1015"/>
        <v>new</v>
      </c>
      <c r="R9343" t="str">
        <f t="shared" si="1016"/>
        <v>high value</v>
      </c>
      <c r="S9343" t="str">
        <f t="shared" si="1017"/>
        <v>medium</v>
      </c>
      <c r="T9343" t="str">
        <f t="shared" si="1018"/>
        <v>Jul</v>
      </c>
      <c r="U9343">
        <f t="shared" si="1019"/>
        <v>2023</v>
      </c>
      <c r="V9343" t="str">
        <f t="shared" si="1020"/>
        <v>0-5</v>
      </c>
      <c r="W9343" t="str">
        <f t="shared" si="1021"/>
        <v>Medium</v>
      </c>
    </row>
    <row r="9344" spans="1:23" x14ac:dyDescent="0.3">
      <c r="A9344">
        <v>609343</v>
      </c>
      <c r="B9344">
        <v>12868</v>
      </c>
      <c r="C9344">
        <v>40</v>
      </c>
      <c r="D9344" t="s">
        <v>7</v>
      </c>
      <c r="E9344" t="s">
        <v>5</v>
      </c>
      <c r="F9344" t="s">
        <v>18</v>
      </c>
      <c r="G9344" t="s">
        <v>21</v>
      </c>
      <c r="H9344" s="1">
        <v>45249</v>
      </c>
      <c r="I9344" t="s">
        <v>34</v>
      </c>
      <c r="J9344">
        <v>20</v>
      </c>
      <c r="K9344">
        <v>9.4</v>
      </c>
      <c r="L9344">
        <v>909.4</v>
      </c>
      <c r="M9344">
        <v>66.05</v>
      </c>
      <c r="N9344" t="s">
        <v>49</v>
      </c>
      <c r="O9344">
        <v>1</v>
      </c>
      <c r="P9344" t="str" cm="1">
        <f t="array" ref="P9344">_xlfn.IFS(C9344&lt;25,"18-24", C9344&lt;=35,"25-35", C9344&lt;=50,"36-50",TRUE,"50+")</f>
        <v>36-50</v>
      </c>
      <c r="Q9344" t="str">
        <f t="shared" si="1015"/>
        <v>new</v>
      </c>
      <c r="R9344" t="str">
        <f t="shared" si="1016"/>
        <v>high value</v>
      </c>
      <c r="S9344" t="str">
        <f t="shared" si="1017"/>
        <v>Low</v>
      </c>
      <c r="T9344" t="str">
        <f t="shared" si="1018"/>
        <v>Nov</v>
      </c>
      <c r="U9344">
        <f t="shared" si="1019"/>
        <v>2023</v>
      </c>
      <c r="V9344" t="str">
        <f t="shared" si="1020"/>
        <v>5-10</v>
      </c>
      <c r="W9344" t="str">
        <f t="shared" si="1021"/>
        <v>Fast</v>
      </c>
    </row>
    <row r="9345" spans="1:23" x14ac:dyDescent="0.3">
      <c r="A9345">
        <v>609344</v>
      </c>
      <c r="B9345">
        <v>92510</v>
      </c>
      <c r="C9345">
        <v>49</v>
      </c>
      <c r="D9345" t="s">
        <v>7</v>
      </c>
      <c r="E9345" t="s">
        <v>11</v>
      </c>
      <c r="F9345" t="s">
        <v>26</v>
      </c>
      <c r="G9345" t="s">
        <v>25</v>
      </c>
      <c r="H9345" s="1">
        <v>44906</v>
      </c>
      <c r="I9345" t="s">
        <v>33</v>
      </c>
      <c r="J9345">
        <v>83</v>
      </c>
      <c r="K9345">
        <v>8.8000000000000007</v>
      </c>
      <c r="L9345">
        <v>368</v>
      </c>
      <c r="M9345">
        <v>67.69</v>
      </c>
      <c r="N9345" t="s">
        <v>50</v>
      </c>
      <c r="O9345">
        <v>4</v>
      </c>
      <c r="P9345" t="str" cm="1">
        <f t="array" ref="P9345">_xlfn.IFS(C9345&lt;25,"18-24", C9345&lt;=35,"25-35", C9345&lt;=50,"36-50",TRUE,"50+")</f>
        <v>36-50</v>
      </c>
      <c r="Q9345" t="str">
        <f t="shared" si="1015"/>
        <v>new</v>
      </c>
      <c r="R9345" t="str">
        <f t="shared" si="1016"/>
        <v>medium</v>
      </c>
      <c r="S9345" t="str">
        <f t="shared" si="1017"/>
        <v>medium</v>
      </c>
      <c r="T9345" t="str">
        <f t="shared" si="1018"/>
        <v>Dec</v>
      </c>
      <c r="U9345">
        <f t="shared" si="1019"/>
        <v>2022</v>
      </c>
      <c r="V9345" t="str">
        <f t="shared" si="1020"/>
        <v>5-10</v>
      </c>
      <c r="W9345" t="str">
        <f t="shared" si="1021"/>
        <v>Slow</v>
      </c>
    </row>
    <row r="9346" spans="1:23" x14ac:dyDescent="0.3">
      <c r="A9346">
        <v>609345</v>
      </c>
      <c r="B9346">
        <v>30172</v>
      </c>
      <c r="C9346">
        <v>20</v>
      </c>
      <c r="D9346" t="s">
        <v>4</v>
      </c>
      <c r="E9346" t="s">
        <v>11</v>
      </c>
      <c r="F9346" t="s">
        <v>22</v>
      </c>
      <c r="G9346" t="s">
        <v>21</v>
      </c>
      <c r="H9346" s="1">
        <v>44917</v>
      </c>
      <c r="I9346" t="s">
        <v>34</v>
      </c>
      <c r="J9346">
        <v>25</v>
      </c>
      <c r="K9346">
        <v>8.8000000000000007</v>
      </c>
      <c r="L9346">
        <v>452.43</v>
      </c>
      <c r="M9346">
        <v>108.54</v>
      </c>
      <c r="N9346" t="s">
        <v>47</v>
      </c>
      <c r="O9346">
        <v>4</v>
      </c>
      <c r="P9346" t="str" cm="1">
        <f t="array" ref="P9346">_xlfn.IFS(C9346&lt;25,"18-24", C9346&lt;=35,"25-35", C9346&lt;=50,"36-50",TRUE,"50+")</f>
        <v>18-24</v>
      </c>
      <c r="Q9346" t="str">
        <f t="shared" si="1015"/>
        <v>new</v>
      </c>
      <c r="R9346" t="str">
        <f t="shared" si="1016"/>
        <v>medium</v>
      </c>
      <c r="S9346" t="str">
        <f t="shared" si="1017"/>
        <v>medium</v>
      </c>
      <c r="T9346" t="str">
        <f t="shared" si="1018"/>
        <v>Dec</v>
      </c>
      <c r="U9346">
        <f t="shared" si="1019"/>
        <v>2022</v>
      </c>
      <c r="V9346" t="str">
        <f t="shared" si="1020"/>
        <v>5-10</v>
      </c>
      <c r="W9346" t="str">
        <f t="shared" si="1021"/>
        <v>Fast</v>
      </c>
    </row>
    <row r="9347" spans="1:23" x14ac:dyDescent="0.3">
      <c r="A9347">
        <v>609346</v>
      </c>
      <c r="B9347">
        <v>21076</v>
      </c>
      <c r="C9347">
        <v>33</v>
      </c>
      <c r="D9347" t="s">
        <v>4</v>
      </c>
      <c r="E9347" t="s">
        <v>16</v>
      </c>
      <c r="F9347" t="s">
        <v>18</v>
      </c>
      <c r="G9347" t="s">
        <v>31</v>
      </c>
      <c r="H9347" s="1">
        <v>44695</v>
      </c>
      <c r="I9347" t="s">
        <v>33</v>
      </c>
      <c r="J9347">
        <v>35</v>
      </c>
      <c r="K9347">
        <v>10.5</v>
      </c>
      <c r="L9347">
        <v>964.02</v>
      </c>
      <c r="M9347">
        <v>30.9</v>
      </c>
      <c r="N9347" t="s">
        <v>48</v>
      </c>
      <c r="O9347">
        <v>5</v>
      </c>
      <c r="P9347" t="str" cm="1">
        <f t="array" ref="P9347">_xlfn.IFS(C9347&lt;25,"18-24", C9347&lt;=35,"25-35", C9347&lt;=50,"36-50",TRUE,"50+")</f>
        <v>25-35</v>
      </c>
      <c r="Q9347" t="str">
        <f t="shared" ref="Q9347:Q9410" si="1022">IF(COUNTIF($B:$B,B9347)&gt;1,"repeat","new")</f>
        <v>new</v>
      </c>
      <c r="R9347" t="str">
        <f t="shared" ref="R9347:R9410" si="1023">IF(L9347&gt;500,"high value",IF( L9347&gt;250,"medium","low"))</f>
        <v>high value</v>
      </c>
      <c r="S9347" t="str">
        <f t="shared" ref="S9347:S9410" si="1024">IF(O9347&lt;=2,"Low",IF(O9347&lt;=4,"medium","High"))</f>
        <v>High</v>
      </c>
      <c r="T9347" t="str">
        <f t="shared" ref="T9347:T9410" si="1025">TEXT(H9347,"MMM")</f>
        <v>May</v>
      </c>
      <c r="U9347">
        <f t="shared" ref="U9347:U9410" si="1026">YEAR(H9347)</f>
        <v>2022</v>
      </c>
      <c r="V9347" t="str">
        <f t="shared" ref="V9347:V9410" si="1027">IF(K9347&lt;=5,"0-5",IF(K9347&lt;=10,"5-10",IF(K9347&lt;=15,"10-15","15+")))</f>
        <v>10-15</v>
      </c>
      <c r="W9347" t="str">
        <f t="shared" ref="W9347:W9410" si="1028">IF(J9347&lt;=30,"Fast",IF(J9347&lt;=45,"Medium","Slow"))</f>
        <v>Medium</v>
      </c>
    </row>
    <row r="9348" spans="1:23" x14ac:dyDescent="0.3">
      <c r="A9348">
        <v>609347</v>
      </c>
      <c r="B9348">
        <v>93299</v>
      </c>
      <c r="C9348">
        <v>63</v>
      </c>
      <c r="D9348" t="s">
        <v>4</v>
      </c>
      <c r="E9348" t="s">
        <v>8</v>
      </c>
      <c r="F9348" t="s">
        <v>32</v>
      </c>
      <c r="G9348" t="s">
        <v>31</v>
      </c>
      <c r="H9348" s="1">
        <v>44777</v>
      </c>
      <c r="I9348" t="s">
        <v>33</v>
      </c>
      <c r="J9348">
        <v>55</v>
      </c>
      <c r="K9348">
        <v>6.8</v>
      </c>
      <c r="L9348">
        <v>1342.42</v>
      </c>
      <c r="M9348">
        <v>32.880000000000003</v>
      </c>
      <c r="N9348" t="s">
        <v>48</v>
      </c>
      <c r="O9348">
        <v>5</v>
      </c>
      <c r="P9348" t="str" cm="1">
        <f t="array" ref="P9348">_xlfn.IFS(C9348&lt;25,"18-24", C9348&lt;=35,"25-35", C9348&lt;=50,"36-50",TRUE,"50+")</f>
        <v>50+</v>
      </c>
      <c r="Q9348" t="str">
        <f t="shared" si="1022"/>
        <v>new</v>
      </c>
      <c r="R9348" t="str">
        <f t="shared" si="1023"/>
        <v>high value</v>
      </c>
      <c r="S9348" t="str">
        <f t="shared" si="1024"/>
        <v>High</v>
      </c>
      <c r="T9348" t="str">
        <f t="shared" si="1025"/>
        <v>Aug</v>
      </c>
      <c r="U9348">
        <f t="shared" si="1026"/>
        <v>2022</v>
      </c>
      <c r="V9348" t="str">
        <f t="shared" si="1027"/>
        <v>5-10</v>
      </c>
      <c r="W9348" t="str">
        <f t="shared" si="1028"/>
        <v>Slow</v>
      </c>
    </row>
    <row r="9349" spans="1:23" x14ac:dyDescent="0.3">
      <c r="A9349">
        <v>609348</v>
      </c>
      <c r="B9349">
        <v>12986</v>
      </c>
      <c r="C9349">
        <v>60</v>
      </c>
      <c r="D9349" t="s">
        <v>7</v>
      </c>
      <c r="E9349" t="s">
        <v>16</v>
      </c>
      <c r="F9349" t="s">
        <v>22</v>
      </c>
      <c r="G9349" t="s">
        <v>21</v>
      </c>
      <c r="H9349" s="1">
        <v>45471</v>
      </c>
      <c r="I9349" t="s">
        <v>34</v>
      </c>
      <c r="J9349">
        <v>53</v>
      </c>
      <c r="K9349">
        <v>10.7</v>
      </c>
      <c r="L9349">
        <v>1457.06</v>
      </c>
      <c r="M9349">
        <v>54.21</v>
      </c>
      <c r="N9349" t="s">
        <v>49</v>
      </c>
      <c r="O9349">
        <v>2</v>
      </c>
      <c r="P9349" t="str" cm="1">
        <f t="array" ref="P9349">_xlfn.IFS(C9349&lt;25,"18-24", C9349&lt;=35,"25-35", C9349&lt;=50,"36-50",TRUE,"50+")</f>
        <v>50+</v>
      </c>
      <c r="Q9349" t="str">
        <f t="shared" si="1022"/>
        <v>new</v>
      </c>
      <c r="R9349" t="str">
        <f t="shared" si="1023"/>
        <v>high value</v>
      </c>
      <c r="S9349" t="str">
        <f t="shared" si="1024"/>
        <v>Low</v>
      </c>
      <c r="T9349" t="str">
        <f t="shared" si="1025"/>
        <v>Jun</v>
      </c>
      <c r="U9349">
        <f t="shared" si="1026"/>
        <v>2024</v>
      </c>
      <c r="V9349" t="str">
        <f t="shared" si="1027"/>
        <v>10-15</v>
      </c>
      <c r="W9349" t="str">
        <f t="shared" si="1028"/>
        <v>Slow</v>
      </c>
    </row>
    <row r="9350" spans="1:23" x14ac:dyDescent="0.3">
      <c r="A9350">
        <v>609349</v>
      </c>
      <c r="B9350">
        <v>37311</v>
      </c>
      <c r="C9350">
        <v>64</v>
      </c>
      <c r="D9350" t="s">
        <v>4</v>
      </c>
      <c r="E9350" t="s">
        <v>5</v>
      </c>
      <c r="F9350" t="s">
        <v>28</v>
      </c>
      <c r="G9350" t="s">
        <v>31</v>
      </c>
      <c r="H9350" s="1">
        <v>45186</v>
      </c>
      <c r="I9350" t="s">
        <v>34</v>
      </c>
      <c r="J9350">
        <v>39</v>
      </c>
      <c r="K9350">
        <v>9.5</v>
      </c>
      <c r="L9350">
        <v>298.85000000000002</v>
      </c>
      <c r="M9350">
        <v>24.21</v>
      </c>
      <c r="N9350" t="s">
        <v>49</v>
      </c>
      <c r="O9350">
        <v>2</v>
      </c>
      <c r="P9350" t="str" cm="1">
        <f t="array" ref="P9350">_xlfn.IFS(C9350&lt;25,"18-24", C9350&lt;=35,"25-35", C9350&lt;=50,"36-50",TRUE,"50+")</f>
        <v>50+</v>
      </c>
      <c r="Q9350" t="str">
        <f t="shared" si="1022"/>
        <v>new</v>
      </c>
      <c r="R9350" t="str">
        <f t="shared" si="1023"/>
        <v>medium</v>
      </c>
      <c r="S9350" t="str">
        <f t="shared" si="1024"/>
        <v>Low</v>
      </c>
      <c r="T9350" t="str">
        <f t="shared" si="1025"/>
        <v>Sep</v>
      </c>
      <c r="U9350">
        <f t="shared" si="1026"/>
        <v>2023</v>
      </c>
      <c r="V9350" t="str">
        <f t="shared" si="1027"/>
        <v>5-10</v>
      </c>
      <c r="W9350" t="str">
        <f t="shared" si="1028"/>
        <v>Medium</v>
      </c>
    </row>
    <row r="9351" spans="1:23" x14ac:dyDescent="0.3">
      <c r="A9351">
        <v>609350</v>
      </c>
      <c r="B9351">
        <v>35954</v>
      </c>
      <c r="C9351">
        <v>30</v>
      </c>
      <c r="D9351" t="s">
        <v>4</v>
      </c>
      <c r="E9351" t="s">
        <v>11</v>
      </c>
      <c r="F9351" t="s">
        <v>19</v>
      </c>
      <c r="G9351" t="s">
        <v>25</v>
      </c>
      <c r="H9351" s="1">
        <v>45096</v>
      </c>
      <c r="I9351" t="s">
        <v>34</v>
      </c>
      <c r="J9351">
        <v>85</v>
      </c>
      <c r="K9351">
        <v>10.9</v>
      </c>
      <c r="L9351">
        <v>508.06</v>
      </c>
      <c r="M9351">
        <v>25.86</v>
      </c>
      <c r="N9351" t="s">
        <v>50</v>
      </c>
      <c r="O9351">
        <v>2</v>
      </c>
      <c r="P9351" t="str" cm="1">
        <f t="array" ref="P9351">_xlfn.IFS(C9351&lt;25,"18-24", C9351&lt;=35,"25-35", C9351&lt;=50,"36-50",TRUE,"50+")</f>
        <v>25-35</v>
      </c>
      <c r="Q9351" t="str">
        <f t="shared" si="1022"/>
        <v>new</v>
      </c>
      <c r="R9351" t="str">
        <f t="shared" si="1023"/>
        <v>high value</v>
      </c>
      <c r="S9351" t="str">
        <f t="shared" si="1024"/>
        <v>Low</v>
      </c>
      <c r="T9351" t="str">
        <f t="shared" si="1025"/>
        <v>Jun</v>
      </c>
      <c r="U9351">
        <f t="shared" si="1026"/>
        <v>2023</v>
      </c>
      <c r="V9351" t="str">
        <f t="shared" si="1027"/>
        <v>10-15</v>
      </c>
      <c r="W9351" t="str">
        <f t="shared" si="1028"/>
        <v>Slow</v>
      </c>
    </row>
    <row r="9352" spans="1:23" x14ac:dyDescent="0.3">
      <c r="A9352">
        <v>609351</v>
      </c>
      <c r="B9352">
        <v>19581</v>
      </c>
      <c r="C9352">
        <v>26</v>
      </c>
      <c r="D9352" t="s">
        <v>4</v>
      </c>
      <c r="E9352" t="s">
        <v>13</v>
      </c>
      <c r="F9352" t="s">
        <v>28</v>
      </c>
      <c r="G9352" t="s">
        <v>27</v>
      </c>
      <c r="H9352" s="1">
        <v>44744</v>
      </c>
      <c r="I9352" t="s">
        <v>33</v>
      </c>
      <c r="J9352">
        <v>27</v>
      </c>
      <c r="K9352">
        <v>11.5</v>
      </c>
      <c r="L9352">
        <v>271.16000000000003</v>
      </c>
      <c r="M9352">
        <v>99.08</v>
      </c>
      <c r="N9352" t="s">
        <v>50</v>
      </c>
      <c r="O9352">
        <v>2</v>
      </c>
      <c r="P9352" t="str" cm="1">
        <f t="array" ref="P9352">_xlfn.IFS(C9352&lt;25,"18-24", C9352&lt;=35,"25-35", C9352&lt;=50,"36-50",TRUE,"50+")</f>
        <v>25-35</v>
      </c>
      <c r="Q9352" t="str">
        <f t="shared" si="1022"/>
        <v>repeat</v>
      </c>
      <c r="R9352" t="str">
        <f t="shared" si="1023"/>
        <v>medium</v>
      </c>
      <c r="S9352" t="str">
        <f t="shared" si="1024"/>
        <v>Low</v>
      </c>
      <c r="T9352" t="str">
        <f t="shared" si="1025"/>
        <v>Jul</v>
      </c>
      <c r="U9352">
        <f t="shared" si="1026"/>
        <v>2022</v>
      </c>
      <c r="V9352" t="str">
        <f t="shared" si="1027"/>
        <v>10-15</v>
      </c>
      <c r="W9352" t="str">
        <f t="shared" si="1028"/>
        <v>Fast</v>
      </c>
    </row>
    <row r="9353" spans="1:23" x14ac:dyDescent="0.3">
      <c r="A9353">
        <v>609352</v>
      </c>
      <c r="B9353">
        <v>71481</v>
      </c>
      <c r="C9353">
        <v>30</v>
      </c>
      <c r="D9353" t="s">
        <v>7</v>
      </c>
      <c r="E9353" t="s">
        <v>5</v>
      </c>
      <c r="F9353" t="s">
        <v>28</v>
      </c>
      <c r="G9353" t="s">
        <v>25</v>
      </c>
      <c r="H9353" s="1">
        <v>45073</v>
      </c>
      <c r="I9353" t="s">
        <v>34</v>
      </c>
      <c r="J9353">
        <v>70</v>
      </c>
      <c r="K9353">
        <v>15</v>
      </c>
      <c r="L9353">
        <v>1374.09</v>
      </c>
      <c r="M9353">
        <v>40.49</v>
      </c>
      <c r="N9353" t="s">
        <v>50</v>
      </c>
      <c r="O9353">
        <v>2</v>
      </c>
      <c r="P9353" t="str" cm="1">
        <f t="array" ref="P9353">_xlfn.IFS(C9353&lt;25,"18-24", C9353&lt;=35,"25-35", C9353&lt;=50,"36-50",TRUE,"50+")</f>
        <v>25-35</v>
      </c>
      <c r="Q9353" t="str">
        <f t="shared" si="1022"/>
        <v>repeat</v>
      </c>
      <c r="R9353" t="str">
        <f t="shared" si="1023"/>
        <v>high value</v>
      </c>
      <c r="S9353" t="str">
        <f t="shared" si="1024"/>
        <v>Low</v>
      </c>
      <c r="T9353" t="str">
        <f t="shared" si="1025"/>
        <v>May</v>
      </c>
      <c r="U9353">
        <f t="shared" si="1026"/>
        <v>2023</v>
      </c>
      <c r="V9353" t="str">
        <f t="shared" si="1027"/>
        <v>10-15</v>
      </c>
      <c r="W9353" t="str">
        <f t="shared" si="1028"/>
        <v>Slow</v>
      </c>
    </row>
    <row r="9354" spans="1:23" x14ac:dyDescent="0.3">
      <c r="A9354">
        <v>609353</v>
      </c>
      <c r="B9354">
        <v>64728</v>
      </c>
      <c r="C9354">
        <v>37</v>
      </c>
      <c r="D9354" t="s">
        <v>7</v>
      </c>
      <c r="E9354" t="s">
        <v>15</v>
      </c>
      <c r="F9354" t="s">
        <v>32</v>
      </c>
      <c r="G9354" t="s">
        <v>23</v>
      </c>
      <c r="H9354" s="1">
        <v>44721</v>
      </c>
      <c r="I9354" t="s">
        <v>33</v>
      </c>
      <c r="J9354">
        <v>59</v>
      </c>
      <c r="K9354">
        <v>3.5</v>
      </c>
      <c r="L9354">
        <v>796.82</v>
      </c>
      <c r="M9354">
        <v>53.88</v>
      </c>
      <c r="N9354" t="s">
        <v>49</v>
      </c>
      <c r="O9354">
        <v>4</v>
      </c>
      <c r="P9354" t="str" cm="1">
        <f t="array" ref="P9354">_xlfn.IFS(C9354&lt;25,"18-24", C9354&lt;=35,"25-35", C9354&lt;=50,"36-50",TRUE,"50+")</f>
        <v>36-50</v>
      </c>
      <c r="Q9354" t="str">
        <f t="shared" si="1022"/>
        <v>new</v>
      </c>
      <c r="R9354" t="str">
        <f t="shared" si="1023"/>
        <v>high value</v>
      </c>
      <c r="S9354" t="str">
        <f t="shared" si="1024"/>
        <v>medium</v>
      </c>
      <c r="T9354" t="str">
        <f t="shared" si="1025"/>
        <v>Jun</v>
      </c>
      <c r="U9354">
        <f t="shared" si="1026"/>
        <v>2022</v>
      </c>
      <c r="V9354" t="str">
        <f t="shared" si="1027"/>
        <v>0-5</v>
      </c>
      <c r="W9354" t="str">
        <f t="shared" si="1028"/>
        <v>Slow</v>
      </c>
    </row>
    <row r="9355" spans="1:23" x14ac:dyDescent="0.3">
      <c r="A9355">
        <v>609354</v>
      </c>
      <c r="B9355">
        <v>38998</v>
      </c>
      <c r="C9355">
        <v>55</v>
      </c>
      <c r="D9355" t="s">
        <v>7</v>
      </c>
      <c r="E9355" t="s">
        <v>11</v>
      </c>
      <c r="F9355" t="s">
        <v>19</v>
      </c>
      <c r="G9355" t="s">
        <v>23</v>
      </c>
      <c r="H9355" s="1">
        <v>44749</v>
      </c>
      <c r="I9355" t="s">
        <v>33</v>
      </c>
      <c r="J9355">
        <v>76</v>
      </c>
      <c r="K9355">
        <v>12</v>
      </c>
      <c r="L9355">
        <v>1017.35</v>
      </c>
      <c r="M9355">
        <v>108.87</v>
      </c>
      <c r="N9355" t="s">
        <v>47</v>
      </c>
      <c r="O9355">
        <v>2</v>
      </c>
      <c r="P9355" t="str" cm="1">
        <f t="array" ref="P9355">_xlfn.IFS(C9355&lt;25,"18-24", C9355&lt;=35,"25-35", C9355&lt;=50,"36-50",TRUE,"50+")</f>
        <v>50+</v>
      </c>
      <c r="Q9355" t="str">
        <f t="shared" si="1022"/>
        <v>repeat</v>
      </c>
      <c r="R9355" t="str">
        <f t="shared" si="1023"/>
        <v>high value</v>
      </c>
      <c r="S9355" t="str">
        <f t="shared" si="1024"/>
        <v>Low</v>
      </c>
      <c r="T9355" t="str">
        <f t="shared" si="1025"/>
        <v>Jul</v>
      </c>
      <c r="U9355">
        <f t="shared" si="1026"/>
        <v>2022</v>
      </c>
      <c r="V9355" t="str">
        <f t="shared" si="1027"/>
        <v>10-15</v>
      </c>
      <c r="W9355" t="str">
        <f t="shared" si="1028"/>
        <v>Slow</v>
      </c>
    </row>
    <row r="9356" spans="1:23" x14ac:dyDescent="0.3">
      <c r="A9356">
        <v>609355</v>
      </c>
      <c r="B9356">
        <v>77004</v>
      </c>
      <c r="C9356">
        <v>61</v>
      </c>
      <c r="D9356" t="s">
        <v>4</v>
      </c>
      <c r="E9356" t="s">
        <v>15</v>
      </c>
      <c r="F9356" t="s">
        <v>26</v>
      </c>
      <c r="G9356" t="s">
        <v>31</v>
      </c>
      <c r="H9356" s="1">
        <v>44795</v>
      </c>
      <c r="I9356" t="s">
        <v>33</v>
      </c>
      <c r="J9356">
        <v>62</v>
      </c>
      <c r="K9356">
        <v>6.9</v>
      </c>
      <c r="L9356">
        <v>283.47000000000003</v>
      </c>
      <c r="M9356">
        <v>36.94</v>
      </c>
      <c r="N9356" t="s">
        <v>50</v>
      </c>
      <c r="O9356">
        <v>4</v>
      </c>
      <c r="P9356" t="str" cm="1">
        <f t="array" ref="P9356">_xlfn.IFS(C9356&lt;25,"18-24", C9356&lt;=35,"25-35", C9356&lt;=50,"36-50",TRUE,"50+")</f>
        <v>50+</v>
      </c>
      <c r="Q9356" t="str">
        <f t="shared" si="1022"/>
        <v>new</v>
      </c>
      <c r="R9356" t="str">
        <f t="shared" si="1023"/>
        <v>medium</v>
      </c>
      <c r="S9356" t="str">
        <f t="shared" si="1024"/>
        <v>medium</v>
      </c>
      <c r="T9356" t="str">
        <f t="shared" si="1025"/>
        <v>Aug</v>
      </c>
      <c r="U9356">
        <f t="shared" si="1026"/>
        <v>2022</v>
      </c>
      <c r="V9356" t="str">
        <f t="shared" si="1027"/>
        <v>5-10</v>
      </c>
      <c r="W9356" t="str">
        <f t="shared" si="1028"/>
        <v>Slow</v>
      </c>
    </row>
    <row r="9357" spans="1:23" x14ac:dyDescent="0.3">
      <c r="A9357">
        <v>609356</v>
      </c>
      <c r="B9357">
        <v>29621</v>
      </c>
      <c r="C9357">
        <v>24</v>
      </c>
      <c r="D9357" t="s">
        <v>4</v>
      </c>
      <c r="E9357" t="s">
        <v>13</v>
      </c>
      <c r="F9357" t="s">
        <v>28</v>
      </c>
      <c r="G9357" t="s">
        <v>31</v>
      </c>
      <c r="H9357" s="1">
        <v>44934</v>
      </c>
      <c r="I9357" t="s">
        <v>34</v>
      </c>
      <c r="J9357">
        <v>37</v>
      </c>
      <c r="K9357">
        <v>14.2</v>
      </c>
      <c r="L9357">
        <v>516.25</v>
      </c>
      <c r="M9357">
        <v>76.34</v>
      </c>
      <c r="N9357" t="s">
        <v>47</v>
      </c>
      <c r="O9357">
        <v>4</v>
      </c>
      <c r="P9357" t="str" cm="1">
        <f t="array" ref="P9357">_xlfn.IFS(C9357&lt;25,"18-24", C9357&lt;=35,"25-35", C9357&lt;=50,"36-50",TRUE,"50+")</f>
        <v>18-24</v>
      </c>
      <c r="Q9357" t="str">
        <f t="shared" si="1022"/>
        <v>new</v>
      </c>
      <c r="R9357" t="str">
        <f t="shared" si="1023"/>
        <v>high value</v>
      </c>
      <c r="S9357" t="str">
        <f t="shared" si="1024"/>
        <v>medium</v>
      </c>
      <c r="T9357" t="str">
        <f t="shared" si="1025"/>
        <v>Jan</v>
      </c>
      <c r="U9357">
        <f t="shared" si="1026"/>
        <v>2023</v>
      </c>
      <c r="V9357" t="str">
        <f t="shared" si="1027"/>
        <v>10-15</v>
      </c>
      <c r="W9357" t="str">
        <f t="shared" si="1028"/>
        <v>Medium</v>
      </c>
    </row>
    <row r="9358" spans="1:23" x14ac:dyDescent="0.3">
      <c r="A9358">
        <v>609357</v>
      </c>
      <c r="B9358">
        <v>60035</v>
      </c>
      <c r="C9358">
        <v>59</v>
      </c>
      <c r="D9358" t="s">
        <v>7</v>
      </c>
      <c r="E9358" t="s">
        <v>8</v>
      </c>
      <c r="F9358" t="s">
        <v>19</v>
      </c>
      <c r="G9358" t="s">
        <v>25</v>
      </c>
      <c r="H9358" s="1">
        <v>45308</v>
      </c>
      <c r="I9358" t="s">
        <v>33</v>
      </c>
      <c r="J9358">
        <v>84</v>
      </c>
      <c r="K9358">
        <v>1.7</v>
      </c>
      <c r="L9358">
        <v>655.69</v>
      </c>
      <c r="M9358">
        <v>21.17</v>
      </c>
      <c r="N9358" t="s">
        <v>49</v>
      </c>
      <c r="O9358">
        <v>3</v>
      </c>
      <c r="P9358" t="str" cm="1">
        <f t="array" ref="P9358">_xlfn.IFS(C9358&lt;25,"18-24", C9358&lt;=35,"25-35", C9358&lt;=50,"36-50",TRUE,"50+")</f>
        <v>50+</v>
      </c>
      <c r="Q9358" t="str">
        <f t="shared" si="1022"/>
        <v>new</v>
      </c>
      <c r="R9358" t="str">
        <f t="shared" si="1023"/>
        <v>high value</v>
      </c>
      <c r="S9358" t="str">
        <f t="shared" si="1024"/>
        <v>medium</v>
      </c>
      <c r="T9358" t="str">
        <f t="shared" si="1025"/>
        <v>Jan</v>
      </c>
      <c r="U9358">
        <f t="shared" si="1026"/>
        <v>2024</v>
      </c>
      <c r="V9358" t="str">
        <f t="shared" si="1027"/>
        <v>0-5</v>
      </c>
      <c r="W9358" t="str">
        <f t="shared" si="1028"/>
        <v>Slow</v>
      </c>
    </row>
    <row r="9359" spans="1:23" x14ac:dyDescent="0.3">
      <c r="A9359">
        <v>609358</v>
      </c>
      <c r="B9359">
        <v>42966</v>
      </c>
      <c r="C9359">
        <v>33</v>
      </c>
      <c r="D9359" t="s">
        <v>7</v>
      </c>
      <c r="E9359" t="s">
        <v>11</v>
      </c>
      <c r="F9359" t="s">
        <v>32</v>
      </c>
      <c r="G9359" t="s">
        <v>31</v>
      </c>
      <c r="H9359" s="1">
        <v>45611</v>
      </c>
      <c r="I9359" t="s">
        <v>33</v>
      </c>
      <c r="J9359">
        <v>68</v>
      </c>
      <c r="K9359">
        <v>4.3</v>
      </c>
      <c r="L9359">
        <v>978.13</v>
      </c>
      <c r="M9359">
        <v>99.6</v>
      </c>
      <c r="N9359" t="s">
        <v>49</v>
      </c>
      <c r="O9359">
        <v>5</v>
      </c>
      <c r="P9359" t="str" cm="1">
        <f t="array" ref="P9359">_xlfn.IFS(C9359&lt;25,"18-24", C9359&lt;=35,"25-35", C9359&lt;=50,"36-50",TRUE,"50+")</f>
        <v>25-35</v>
      </c>
      <c r="Q9359" t="str">
        <f t="shared" si="1022"/>
        <v>repeat</v>
      </c>
      <c r="R9359" t="str">
        <f t="shared" si="1023"/>
        <v>high value</v>
      </c>
      <c r="S9359" t="str">
        <f t="shared" si="1024"/>
        <v>High</v>
      </c>
      <c r="T9359" t="str">
        <f t="shared" si="1025"/>
        <v>Nov</v>
      </c>
      <c r="U9359">
        <f t="shared" si="1026"/>
        <v>2024</v>
      </c>
      <c r="V9359" t="str">
        <f t="shared" si="1027"/>
        <v>0-5</v>
      </c>
      <c r="W9359" t="str">
        <f t="shared" si="1028"/>
        <v>Slow</v>
      </c>
    </row>
    <row r="9360" spans="1:23" x14ac:dyDescent="0.3">
      <c r="A9360">
        <v>609359</v>
      </c>
      <c r="B9360">
        <v>53124</v>
      </c>
      <c r="C9360">
        <v>36</v>
      </c>
      <c r="D9360" t="s">
        <v>4</v>
      </c>
      <c r="E9360" t="s">
        <v>13</v>
      </c>
      <c r="F9360" t="s">
        <v>26</v>
      </c>
      <c r="G9360" t="s">
        <v>23</v>
      </c>
      <c r="H9360" s="1">
        <v>45142</v>
      </c>
      <c r="I9360" t="s">
        <v>33</v>
      </c>
      <c r="J9360">
        <v>86</v>
      </c>
      <c r="K9360">
        <v>13.8</v>
      </c>
      <c r="L9360">
        <v>1223.07</v>
      </c>
      <c r="M9360">
        <v>111.88</v>
      </c>
      <c r="N9360" t="s">
        <v>47</v>
      </c>
      <c r="O9360">
        <v>2</v>
      </c>
      <c r="P9360" t="str" cm="1">
        <f t="array" ref="P9360">_xlfn.IFS(C9360&lt;25,"18-24", C9360&lt;=35,"25-35", C9360&lt;=50,"36-50",TRUE,"50+")</f>
        <v>36-50</v>
      </c>
      <c r="Q9360" t="str">
        <f t="shared" si="1022"/>
        <v>new</v>
      </c>
      <c r="R9360" t="str">
        <f t="shared" si="1023"/>
        <v>high value</v>
      </c>
      <c r="S9360" t="str">
        <f t="shared" si="1024"/>
        <v>Low</v>
      </c>
      <c r="T9360" t="str">
        <f t="shared" si="1025"/>
        <v>Aug</v>
      </c>
      <c r="U9360">
        <f t="shared" si="1026"/>
        <v>2023</v>
      </c>
      <c r="V9360" t="str">
        <f t="shared" si="1027"/>
        <v>10-15</v>
      </c>
      <c r="W9360" t="str">
        <f t="shared" si="1028"/>
        <v>Slow</v>
      </c>
    </row>
    <row r="9361" spans="1:23" x14ac:dyDescent="0.3">
      <c r="A9361">
        <v>609360</v>
      </c>
      <c r="B9361">
        <v>19055</v>
      </c>
      <c r="C9361">
        <v>45</v>
      </c>
      <c r="D9361" t="s">
        <v>4</v>
      </c>
      <c r="E9361" t="s">
        <v>13</v>
      </c>
      <c r="F9361" t="s">
        <v>26</v>
      </c>
      <c r="G9361" t="s">
        <v>25</v>
      </c>
      <c r="H9361" s="1">
        <v>45634</v>
      </c>
      <c r="I9361" t="s">
        <v>34</v>
      </c>
      <c r="J9361">
        <v>53</v>
      </c>
      <c r="K9361">
        <v>2.7</v>
      </c>
      <c r="L9361">
        <v>1083.7</v>
      </c>
      <c r="M9361">
        <v>48.44</v>
      </c>
      <c r="N9361" t="s">
        <v>48</v>
      </c>
      <c r="O9361">
        <v>2</v>
      </c>
      <c r="P9361" t="str" cm="1">
        <f t="array" ref="P9361">_xlfn.IFS(C9361&lt;25,"18-24", C9361&lt;=35,"25-35", C9361&lt;=50,"36-50",TRUE,"50+")</f>
        <v>36-50</v>
      </c>
      <c r="Q9361" t="str">
        <f t="shared" si="1022"/>
        <v>new</v>
      </c>
      <c r="R9361" t="str">
        <f t="shared" si="1023"/>
        <v>high value</v>
      </c>
      <c r="S9361" t="str">
        <f t="shared" si="1024"/>
        <v>Low</v>
      </c>
      <c r="T9361" t="str">
        <f t="shared" si="1025"/>
        <v>Dec</v>
      </c>
      <c r="U9361">
        <f t="shared" si="1026"/>
        <v>2024</v>
      </c>
      <c r="V9361" t="str">
        <f t="shared" si="1027"/>
        <v>0-5</v>
      </c>
      <c r="W9361" t="str">
        <f t="shared" si="1028"/>
        <v>Slow</v>
      </c>
    </row>
    <row r="9362" spans="1:23" x14ac:dyDescent="0.3">
      <c r="A9362">
        <v>609361</v>
      </c>
      <c r="B9362">
        <v>29411</v>
      </c>
      <c r="C9362">
        <v>18</v>
      </c>
      <c r="D9362" t="s">
        <v>4</v>
      </c>
      <c r="E9362" t="s">
        <v>8</v>
      </c>
      <c r="F9362" t="s">
        <v>18</v>
      </c>
      <c r="G9362" t="s">
        <v>21</v>
      </c>
      <c r="H9362" s="1">
        <v>45138</v>
      </c>
      <c r="I9362" t="s">
        <v>34</v>
      </c>
      <c r="J9362">
        <v>49</v>
      </c>
      <c r="K9362">
        <v>11.5</v>
      </c>
      <c r="L9362">
        <v>1099.45</v>
      </c>
      <c r="M9362">
        <v>49.81</v>
      </c>
      <c r="N9362" t="s">
        <v>48</v>
      </c>
      <c r="O9362">
        <v>2</v>
      </c>
      <c r="P9362" t="str" cm="1">
        <f t="array" ref="P9362">_xlfn.IFS(C9362&lt;25,"18-24", C9362&lt;=35,"25-35", C9362&lt;=50,"36-50",TRUE,"50+")</f>
        <v>18-24</v>
      </c>
      <c r="Q9362" t="str">
        <f t="shared" si="1022"/>
        <v>new</v>
      </c>
      <c r="R9362" t="str">
        <f t="shared" si="1023"/>
        <v>high value</v>
      </c>
      <c r="S9362" t="str">
        <f t="shared" si="1024"/>
        <v>Low</v>
      </c>
      <c r="T9362" t="str">
        <f t="shared" si="1025"/>
        <v>Jul</v>
      </c>
      <c r="U9362">
        <f t="shared" si="1026"/>
        <v>2023</v>
      </c>
      <c r="V9362" t="str">
        <f t="shared" si="1027"/>
        <v>10-15</v>
      </c>
      <c r="W9362" t="str">
        <f t="shared" si="1028"/>
        <v>Slow</v>
      </c>
    </row>
    <row r="9363" spans="1:23" x14ac:dyDescent="0.3">
      <c r="A9363">
        <v>609362</v>
      </c>
      <c r="B9363">
        <v>85924</v>
      </c>
      <c r="C9363">
        <v>42</v>
      </c>
      <c r="D9363" t="s">
        <v>4</v>
      </c>
      <c r="E9363" t="s">
        <v>16</v>
      </c>
      <c r="F9363" t="s">
        <v>18</v>
      </c>
      <c r="G9363" t="s">
        <v>31</v>
      </c>
      <c r="H9363" s="1">
        <v>44746</v>
      </c>
      <c r="I9363" t="s">
        <v>34</v>
      </c>
      <c r="J9363">
        <v>45</v>
      </c>
      <c r="K9363">
        <v>13.9</v>
      </c>
      <c r="L9363">
        <v>273.76</v>
      </c>
      <c r="M9363">
        <v>112.79</v>
      </c>
      <c r="N9363" t="s">
        <v>50</v>
      </c>
      <c r="O9363">
        <v>3</v>
      </c>
      <c r="P9363" t="str" cm="1">
        <f t="array" ref="P9363">_xlfn.IFS(C9363&lt;25,"18-24", C9363&lt;=35,"25-35", C9363&lt;=50,"36-50",TRUE,"50+")</f>
        <v>36-50</v>
      </c>
      <c r="Q9363" t="str">
        <f t="shared" si="1022"/>
        <v>new</v>
      </c>
      <c r="R9363" t="str">
        <f t="shared" si="1023"/>
        <v>medium</v>
      </c>
      <c r="S9363" t="str">
        <f t="shared" si="1024"/>
        <v>medium</v>
      </c>
      <c r="T9363" t="str">
        <f t="shared" si="1025"/>
        <v>Jul</v>
      </c>
      <c r="U9363">
        <f t="shared" si="1026"/>
        <v>2022</v>
      </c>
      <c r="V9363" t="str">
        <f t="shared" si="1027"/>
        <v>10-15</v>
      </c>
      <c r="W9363" t="str">
        <f t="shared" si="1028"/>
        <v>Medium</v>
      </c>
    </row>
    <row r="9364" spans="1:23" x14ac:dyDescent="0.3">
      <c r="A9364">
        <v>609363</v>
      </c>
      <c r="B9364">
        <v>26682</v>
      </c>
      <c r="C9364">
        <v>62</v>
      </c>
      <c r="D9364" t="s">
        <v>7</v>
      </c>
      <c r="E9364" t="s">
        <v>8</v>
      </c>
      <c r="F9364" t="s">
        <v>22</v>
      </c>
      <c r="G9364" t="s">
        <v>31</v>
      </c>
      <c r="H9364" s="1">
        <v>44711</v>
      </c>
      <c r="I9364" t="s">
        <v>34</v>
      </c>
      <c r="J9364">
        <v>70</v>
      </c>
      <c r="K9364">
        <v>7.6</v>
      </c>
      <c r="L9364">
        <v>802.02</v>
      </c>
      <c r="M9364">
        <v>113.88</v>
      </c>
      <c r="N9364" t="s">
        <v>47</v>
      </c>
      <c r="O9364">
        <v>5</v>
      </c>
      <c r="P9364" t="str" cm="1">
        <f t="array" ref="P9364">_xlfn.IFS(C9364&lt;25,"18-24", C9364&lt;=35,"25-35", C9364&lt;=50,"36-50",TRUE,"50+")</f>
        <v>50+</v>
      </c>
      <c r="Q9364" t="str">
        <f t="shared" si="1022"/>
        <v>new</v>
      </c>
      <c r="R9364" t="str">
        <f t="shared" si="1023"/>
        <v>high value</v>
      </c>
      <c r="S9364" t="str">
        <f t="shared" si="1024"/>
        <v>High</v>
      </c>
      <c r="T9364" t="str">
        <f t="shared" si="1025"/>
        <v>May</v>
      </c>
      <c r="U9364">
        <f t="shared" si="1026"/>
        <v>2022</v>
      </c>
      <c r="V9364" t="str">
        <f t="shared" si="1027"/>
        <v>5-10</v>
      </c>
      <c r="W9364" t="str">
        <f t="shared" si="1028"/>
        <v>Slow</v>
      </c>
    </row>
    <row r="9365" spans="1:23" x14ac:dyDescent="0.3">
      <c r="A9365">
        <v>609364</v>
      </c>
      <c r="B9365">
        <v>11927</v>
      </c>
      <c r="C9365">
        <v>24</v>
      </c>
      <c r="D9365" t="s">
        <v>7</v>
      </c>
      <c r="E9365" t="s">
        <v>5</v>
      </c>
      <c r="F9365" t="s">
        <v>28</v>
      </c>
      <c r="G9365" t="s">
        <v>25</v>
      </c>
      <c r="H9365" s="1">
        <v>45373</v>
      </c>
      <c r="I9365" t="s">
        <v>33</v>
      </c>
      <c r="J9365">
        <v>31</v>
      </c>
      <c r="K9365">
        <v>11</v>
      </c>
      <c r="L9365">
        <v>1328.71</v>
      </c>
      <c r="M9365">
        <v>67.09</v>
      </c>
      <c r="N9365" t="s">
        <v>49</v>
      </c>
      <c r="O9365">
        <v>1</v>
      </c>
      <c r="P9365" t="str" cm="1">
        <f t="array" ref="P9365">_xlfn.IFS(C9365&lt;25,"18-24", C9365&lt;=35,"25-35", C9365&lt;=50,"36-50",TRUE,"50+")</f>
        <v>18-24</v>
      </c>
      <c r="Q9365" t="str">
        <f t="shared" si="1022"/>
        <v>new</v>
      </c>
      <c r="R9365" t="str">
        <f t="shared" si="1023"/>
        <v>high value</v>
      </c>
      <c r="S9365" t="str">
        <f t="shared" si="1024"/>
        <v>Low</v>
      </c>
      <c r="T9365" t="str">
        <f t="shared" si="1025"/>
        <v>Mar</v>
      </c>
      <c r="U9365">
        <f t="shared" si="1026"/>
        <v>2024</v>
      </c>
      <c r="V9365" t="str">
        <f t="shared" si="1027"/>
        <v>10-15</v>
      </c>
      <c r="W9365" t="str">
        <f t="shared" si="1028"/>
        <v>Medium</v>
      </c>
    </row>
    <row r="9366" spans="1:23" x14ac:dyDescent="0.3">
      <c r="A9366">
        <v>609365</v>
      </c>
      <c r="B9366">
        <v>43330</v>
      </c>
      <c r="C9366">
        <v>32</v>
      </c>
      <c r="D9366" t="s">
        <v>7</v>
      </c>
      <c r="E9366" t="s">
        <v>8</v>
      </c>
      <c r="F9366" t="s">
        <v>19</v>
      </c>
      <c r="G9366" t="s">
        <v>27</v>
      </c>
      <c r="H9366" s="1">
        <v>44969</v>
      </c>
      <c r="I9366" t="s">
        <v>33</v>
      </c>
      <c r="J9366">
        <v>30</v>
      </c>
      <c r="K9366">
        <v>3.6</v>
      </c>
      <c r="L9366">
        <v>589.85</v>
      </c>
      <c r="M9366">
        <v>25.49</v>
      </c>
      <c r="N9366" t="s">
        <v>48</v>
      </c>
      <c r="O9366">
        <v>2</v>
      </c>
      <c r="P9366" t="str" cm="1">
        <f t="array" ref="P9366">_xlfn.IFS(C9366&lt;25,"18-24", C9366&lt;=35,"25-35", C9366&lt;=50,"36-50",TRUE,"50+")</f>
        <v>25-35</v>
      </c>
      <c r="Q9366" t="str">
        <f t="shared" si="1022"/>
        <v>new</v>
      </c>
      <c r="R9366" t="str">
        <f t="shared" si="1023"/>
        <v>high value</v>
      </c>
      <c r="S9366" t="str">
        <f t="shared" si="1024"/>
        <v>Low</v>
      </c>
      <c r="T9366" t="str">
        <f t="shared" si="1025"/>
        <v>Feb</v>
      </c>
      <c r="U9366">
        <f t="shared" si="1026"/>
        <v>2023</v>
      </c>
      <c r="V9366" t="str">
        <f t="shared" si="1027"/>
        <v>0-5</v>
      </c>
      <c r="W9366" t="str">
        <f t="shared" si="1028"/>
        <v>Fast</v>
      </c>
    </row>
    <row r="9367" spans="1:23" x14ac:dyDescent="0.3">
      <c r="A9367">
        <v>609366</v>
      </c>
      <c r="B9367">
        <v>50426</v>
      </c>
      <c r="C9367">
        <v>37</v>
      </c>
      <c r="D9367" t="s">
        <v>4</v>
      </c>
      <c r="E9367" t="s">
        <v>11</v>
      </c>
      <c r="F9367" t="s">
        <v>28</v>
      </c>
      <c r="G9367" t="s">
        <v>21</v>
      </c>
      <c r="H9367" s="1">
        <v>44690</v>
      </c>
      <c r="I9367" t="s">
        <v>34</v>
      </c>
      <c r="J9367">
        <v>31</v>
      </c>
      <c r="K9367">
        <v>9.6</v>
      </c>
      <c r="L9367">
        <v>1123.1600000000001</v>
      </c>
      <c r="M9367">
        <v>70.790000000000006</v>
      </c>
      <c r="N9367" t="s">
        <v>50</v>
      </c>
      <c r="O9367">
        <v>1</v>
      </c>
      <c r="P9367" t="str" cm="1">
        <f t="array" ref="P9367">_xlfn.IFS(C9367&lt;25,"18-24", C9367&lt;=35,"25-35", C9367&lt;=50,"36-50",TRUE,"50+")</f>
        <v>36-50</v>
      </c>
      <c r="Q9367" t="str">
        <f t="shared" si="1022"/>
        <v>repeat</v>
      </c>
      <c r="R9367" t="str">
        <f t="shared" si="1023"/>
        <v>high value</v>
      </c>
      <c r="S9367" t="str">
        <f t="shared" si="1024"/>
        <v>Low</v>
      </c>
      <c r="T9367" t="str">
        <f t="shared" si="1025"/>
        <v>May</v>
      </c>
      <c r="U9367">
        <f t="shared" si="1026"/>
        <v>2022</v>
      </c>
      <c r="V9367" t="str">
        <f t="shared" si="1027"/>
        <v>5-10</v>
      </c>
      <c r="W9367" t="str">
        <f t="shared" si="1028"/>
        <v>Medium</v>
      </c>
    </row>
    <row r="9368" spans="1:23" x14ac:dyDescent="0.3">
      <c r="A9368">
        <v>609367</v>
      </c>
      <c r="B9368">
        <v>84091</v>
      </c>
      <c r="C9368">
        <v>33</v>
      </c>
      <c r="D9368" t="s">
        <v>4</v>
      </c>
      <c r="E9368" t="s">
        <v>11</v>
      </c>
      <c r="F9368" t="s">
        <v>28</v>
      </c>
      <c r="G9368" t="s">
        <v>29</v>
      </c>
      <c r="H9368" s="1">
        <v>45093</v>
      </c>
      <c r="I9368" t="s">
        <v>34</v>
      </c>
      <c r="J9368">
        <v>22</v>
      </c>
      <c r="K9368">
        <v>2</v>
      </c>
      <c r="L9368">
        <v>655.29999999999995</v>
      </c>
      <c r="M9368">
        <v>114.26</v>
      </c>
      <c r="N9368" t="s">
        <v>47</v>
      </c>
      <c r="O9368">
        <v>3</v>
      </c>
      <c r="P9368" t="str" cm="1">
        <f t="array" ref="P9368">_xlfn.IFS(C9368&lt;25,"18-24", C9368&lt;=35,"25-35", C9368&lt;=50,"36-50",TRUE,"50+")</f>
        <v>25-35</v>
      </c>
      <c r="Q9368" t="str">
        <f t="shared" si="1022"/>
        <v>new</v>
      </c>
      <c r="R9368" t="str">
        <f t="shared" si="1023"/>
        <v>high value</v>
      </c>
      <c r="S9368" t="str">
        <f t="shared" si="1024"/>
        <v>medium</v>
      </c>
      <c r="T9368" t="str">
        <f t="shared" si="1025"/>
        <v>Jun</v>
      </c>
      <c r="U9368">
        <f t="shared" si="1026"/>
        <v>2023</v>
      </c>
      <c r="V9368" t="str">
        <f t="shared" si="1027"/>
        <v>0-5</v>
      </c>
      <c r="W9368" t="str">
        <f t="shared" si="1028"/>
        <v>Fast</v>
      </c>
    </row>
    <row r="9369" spans="1:23" x14ac:dyDescent="0.3">
      <c r="A9369">
        <v>609368</v>
      </c>
      <c r="B9369">
        <v>77769</v>
      </c>
      <c r="C9369">
        <v>49</v>
      </c>
      <c r="D9369" t="s">
        <v>4</v>
      </c>
      <c r="E9369" t="s">
        <v>8</v>
      </c>
      <c r="F9369" t="s">
        <v>24</v>
      </c>
      <c r="G9369" t="s">
        <v>27</v>
      </c>
      <c r="H9369" s="1">
        <v>44652</v>
      </c>
      <c r="I9369" t="s">
        <v>34</v>
      </c>
      <c r="J9369">
        <v>36</v>
      </c>
      <c r="K9369">
        <v>3</v>
      </c>
      <c r="L9369">
        <v>1248.2</v>
      </c>
      <c r="M9369">
        <v>33.020000000000003</v>
      </c>
      <c r="N9369" t="s">
        <v>47</v>
      </c>
      <c r="O9369">
        <v>2</v>
      </c>
      <c r="P9369" t="str" cm="1">
        <f t="array" ref="P9369">_xlfn.IFS(C9369&lt;25,"18-24", C9369&lt;=35,"25-35", C9369&lt;=50,"36-50",TRUE,"50+")</f>
        <v>36-50</v>
      </c>
      <c r="Q9369" t="str">
        <f t="shared" si="1022"/>
        <v>new</v>
      </c>
      <c r="R9369" t="str">
        <f t="shared" si="1023"/>
        <v>high value</v>
      </c>
      <c r="S9369" t="str">
        <f t="shared" si="1024"/>
        <v>Low</v>
      </c>
      <c r="T9369" t="str">
        <f t="shared" si="1025"/>
        <v>Apr</v>
      </c>
      <c r="U9369">
        <f t="shared" si="1026"/>
        <v>2022</v>
      </c>
      <c r="V9369" t="str">
        <f t="shared" si="1027"/>
        <v>0-5</v>
      </c>
      <c r="W9369" t="str">
        <f t="shared" si="1028"/>
        <v>Medium</v>
      </c>
    </row>
    <row r="9370" spans="1:23" x14ac:dyDescent="0.3">
      <c r="A9370">
        <v>609369</v>
      </c>
      <c r="B9370">
        <v>82631</v>
      </c>
      <c r="C9370">
        <v>49</v>
      </c>
      <c r="D9370" t="s">
        <v>7</v>
      </c>
      <c r="E9370" t="s">
        <v>11</v>
      </c>
      <c r="F9370" t="s">
        <v>32</v>
      </c>
      <c r="G9370" t="s">
        <v>27</v>
      </c>
      <c r="H9370" s="1">
        <v>44928</v>
      </c>
      <c r="I9370" t="s">
        <v>33</v>
      </c>
      <c r="J9370">
        <v>41</v>
      </c>
      <c r="K9370">
        <v>13.2</v>
      </c>
      <c r="L9370">
        <v>485.74</v>
      </c>
      <c r="M9370">
        <v>42.34</v>
      </c>
      <c r="N9370" t="s">
        <v>48</v>
      </c>
      <c r="O9370">
        <v>5</v>
      </c>
      <c r="P9370" t="str" cm="1">
        <f t="array" ref="P9370">_xlfn.IFS(C9370&lt;25,"18-24", C9370&lt;=35,"25-35", C9370&lt;=50,"36-50",TRUE,"50+")</f>
        <v>36-50</v>
      </c>
      <c r="Q9370" t="str">
        <f t="shared" si="1022"/>
        <v>new</v>
      </c>
      <c r="R9370" t="str">
        <f t="shared" si="1023"/>
        <v>medium</v>
      </c>
      <c r="S9370" t="str">
        <f t="shared" si="1024"/>
        <v>High</v>
      </c>
      <c r="T9370" t="str">
        <f t="shared" si="1025"/>
        <v>Jan</v>
      </c>
      <c r="U9370">
        <f t="shared" si="1026"/>
        <v>2023</v>
      </c>
      <c r="V9370" t="str">
        <f t="shared" si="1027"/>
        <v>10-15</v>
      </c>
      <c r="W9370" t="str">
        <f t="shared" si="1028"/>
        <v>Medium</v>
      </c>
    </row>
    <row r="9371" spans="1:23" x14ac:dyDescent="0.3">
      <c r="A9371">
        <v>609370</v>
      </c>
      <c r="B9371">
        <v>57780</v>
      </c>
      <c r="C9371">
        <v>52</v>
      </c>
      <c r="D9371" t="s">
        <v>7</v>
      </c>
      <c r="E9371" t="s">
        <v>13</v>
      </c>
      <c r="F9371" t="s">
        <v>26</v>
      </c>
      <c r="G9371" t="s">
        <v>27</v>
      </c>
      <c r="H9371" s="1">
        <v>45314</v>
      </c>
      <c r="I9371" t="s">
        <v>33</v>
      </c>
      <c r="J9371">
        <v>87</v>
      </c>
      <c r="K9371">
        <v>12.7</v>
      </c>
      <c r="L9371">
        <v>400.02</v>
      </c>
      <c r="M9371">
        <v>23.7</v>
      </c>
      <c r="N9371" t="s">
        <v>50</v>
      </c>
      <c r="O9371">
        <v>1</v>
      </c>
      <c r="P9371" t="str" cm="1">
        <f t="array" ref="P9371">_xlfn.IFS(C9371&lt;25,"18-24", C9371&lt;=35,"25-35", C9371&lt;=50,"36-50",TRUE,"50+")</f>
        <v>50+</v>
      </c>
      <c r="Q9371" t="str">
        <f t="shared" si="1022"/>
        <v>new</v>
      </c>
      <c r="R9371" t="str">
        <f t="shared" si="1023"/>
        <v>medium</v>
      </c>
      <c r="S9371" t="str">
        <f t="shared" si="1024"/>
        <v>Low</v>
      </c>
      <c r="T9371" t="str">
        <f t="shared" si="1025"/>
        <v>Jan</v>
      </c>
      <c r="U9371">
        <f t="shared" si="1026"/>
        <v>2024</v>
      </c>
      <c r="V9371" t="str">
        <f t="shared" si="1027"/>
        <v>10-15</v>
      </c>
      <c r="W9371" t="str">
        <f t="shared" si="1028"/>
        <v>Slow</v>
      </c>
    </row>
    <row r="9372" spans="1:23" x14ac:dyDescent="0.3">
      <c r="A9372">
        <v>609371</v>
      </c>
      <c r="B9372">
        <v>77447</v>
      </c>
      <c r="C9372">
        <v>49</v>
      </c>
      <c r="D9372" t="s">
        <v>7</v>
      </c>
      <c r="E9372" t="s">
        <v>11</v>
      </c>
      <c r="F9372" t="s">
        <v>32</v>
      </c>
      <c r="G9372" t="s">
        <v>23</v>
      </c>
      <c r="H9372" s="1">
        <v>44717</v>
      </c>
      <c r="I9372" t="s">
        <v>33</v>
      </c>
      <c r="J9372">
        <v>64</v>
      </c>
      <c r="K9372">
        <v>2.2000000000000002</v>
      </c>
      <c r="L9372">
        <v>1201.07</v>
      </c>
      <c r="M9372">
        <v>78.819999999999993</v>
      </c>
      <c r="N9372" t="s">
        <v>47</v>
      </c>
      <c r="O9372">
        <v>5</v>
      </c>
      <c r="P9372" t="str" cm="1">
        <f t="array" ref="P9372">_xlfn.IFS(C9372&lt;25,"18-24", C9372&lt;=35,"25-35", C9372&lt;=50,"36-50",TRUE,"50+")</f>
        <v>36-50</v>
      </c>
      <c r="Q9372" t="str">
        <f t="shared" si="1022"/>
        <v>new</v>
      </c>
      <c r="R9372" t="str">
        <f t="shared" si="1023"/>
        <v>high value</v>
      </c>
      <c r="S9372" t="str">
        <f t="shared" si="1024"/>
        <v>High</v>
      </c>
      <c r="T9372" t="str">
        <f t="shared" si="1025"/>
        <v>Jun</v>
      </c>
      <c r="U9372">
        <f t="shared" si="1026"/>
        <v>2022</v>
      </c>
      <c r="V9372" t="str">
        <f t="shared" si="1027"/>
        <v>0-5</v>
      </c>
      <c r="W9372" t="str">
        <f t="shared" si="1028"/>
        <v>Slow</v>
      </c>
    </row>
    <row r="9373" spans="1:23" x14ac:dyDescent="0.3">
      <c r="A9373">
        <v>609372</v>
      </c>
      <c r="B9373">
        <v>72483</v>
      </c>
      <c r="C9373">
        <v>27</v>
      </c>
      <c r="D9373" t="s">
        <v>7</v>
      </c>
      <c r="E9373" t="s">
        <v>11</v>
      </c>
      <c r="F9373" t="s">
        <v>24</v>
      </c>
      <c r="G9373" t="s">
        <v>23</v>
      </c>
      <c r="H9373" s="1">
        <v>45162</v>
      </c>
      <c r="I9373" t="s">
        <v>33</v>
      </c>
      <c r="J9373">
        <v>21</v>
      </c>
      <c r="K9373">
        <v>14</v>
      </c>
      <c r="L9373">
        <v>262.07</v>
      </c>
      <c r="M9373">
        <v>117.3</v>
      </c>
      <c r="N9373" t="s">
        <v>47</v>
      </c>
      <c r="O9373">
        <v>4</v>
      </c>
      <c r="P9373" t="str" cm="1">
        <f t="array" ref="P9373">_xlfn.IFS(C9373&lt;25,"18-24", C9373&lt;=35,"25-35", C9373&lt;=50,"36-50",TRUE,"50+")</f>
        <v>25-35</v>
      </c>
      <c r="Q9373" t="str">
        <f t="shared" si="1022"/>
        <v>new</v>
      </c>
      <c r="R9373" t="str">
        <f t="shared" si="1023"/>
        <v>medium</v>
      </c>
      <c r="S9373" t="str">
        <f t="shared" si="1024"/>
        <v>medium</v>
      </c>
      <c r="T9373" t="str">
        <f t="shared" si="1025"/>
        <v>Aug</v>
      </c>
      <c r="U9373">
        <f t="shared" si="1026"/>
        <v>2023</v>
      </c>
      <c r="V9373" t="str">
        <f t="shared" si="1027"/>
        <v>10-15</v>
      </c>
      <c r="W9373" t="str">
        <f t="shared" si="1028"/>
        <v>Fast</v>
      </c>
    </row>
    <row r="9374" spans="1:23" x14ac:dyDescent="0.3">
      <c r="A9374">
        <v>609373</v>
      </c>
      <c r="B9374">
        <v>93034</v>
      </c>
      <c r="C9374">
        <v>57</v>
      </c>
      <c r="D9374" t="s">
        <v>4</v>
      </c>
      <c r="E9374" t="s">
        <v>11</v>
      </c>
      <c r="F9374" t="s">
        <v>28</v>
      </c>
      <c r="G9374" t="s">
        <v>29</v>
      </c>
      <c r="H9374" s="1">
        <v>44924</v>
      </c>
      <c r="I9374" t="s">
        <v>33</v>
      </c>
      <c r="J9374">
        <v>54</v>
      </c>
      <c r="K9374">
        <v>13.9</v>
      </c>
      <c r="L9374">
        <v>227.47</v>
      </c>
      <c r="M9374">
        <v>53.42</v>
      </c>
      <c r="N9374" t="s">
        <v>49</v>
      </c>
      <c r="O9374">
        <v>4</v>
      </c>
      <c r="P9374" t="str" cm="1">
        <f t="array" ref="P9374">_xlfn.IFS(C9374&lt;25,"18-24", C9374&lt;=35,"25-35", C9374&lt;=50,"36-50",TRUE,"50+")</f>
        <v>50+</v>
      </c>
      <c r="Q9374" t="str">
        <f t="shared" si="1022"/>
        <v>new</v>
      </c>
      <c r="R9374" t="str">
        <f t="shared" si="1023"/>
        <v>low</v>
      </c>
      <c r="S9374" t="str">
        <f t="shared" si="1024"/>
        <v>medium</v>
      </c>
      <c r="T9374" t="str">
        <f t="shared" si="1025"/>
        <v>Dec</v>
      </c>
      <c r="U9374">
        <f t="shared" si="1026"/>
        <v>2022</v>
      </c>
      <c r="V9374" t="str">
        <f t="shared" si="1027"/>
        <v>10-15</v>
      </c>
      <c r="W9374" t="str">
        <f t="shared" si="1028"/>
        <v>Slow</v>
      </c>
    </row>
    <row r="9375" spans="1:23" x14ac:dyDescent="0.3">
      <c r="A9375">
        <v>609374</v>
      </c>
      <c r="B9375">
        <v>54222</v>
      </c>
      <c r="C9375">
        <v>32</v>
      </c>
      <c r="D9375" t="s">
        <v>4</v>
      </c>
      <c r="E9375" t="s">
        <v>5</v>
      </c>
      <c r="F9375" t="s">
        <v>22</v>
      </c>
      <c r="G9375" t="s">
        <v>27</v>
      </c>
      <c r="H9375" s="1">
        <v>44830</v>
      </c>
      <c r="I9375" t="s">
        <v>34</v>
      </c>
      <c r="J9375">
        <v>68</v>
      </c>
      <c r="K9375">
        <v>2</v>
      </c>
      <c r="L9375">
        <v>462.41</v>
      </c>
      <c r="M9375">
        <v>97.29</v>
      </c>
      <c r="N9375" t="s">
        <v>49</v>
      </c>
      <c r="O9375">
        <v>3</v>
      </c>
      <c r="P9375" t="str" cm="1">
        <f t="array" ref="P9375">_xlfn.IFS(C9375&lt;25,"18-24", C9375&lt;=35,"25-35", C9375&lt;=50,"36-50",TRUE,"50+")</f>
        <v>25-35</v>
      </c>
      <c r="Q9375" t="str">
        <f t="shared" si="1022"/>
        <v>repeat</v>
      </c>
      <c r="R9375" t="str">
        <f t="shared" si="1023"/>
        <v>medium</v>
      </c>
      <c r="S9375" t="str">
        <f t="shared" si="1024"/>
        <v>medium</v>
      </c>
      <c r="T9375" t="str">
        <f t="shared" si="1025"/>
        <v>Sep</v>
      </c>
      <c r="U9375">
        <f t="shared" si="1026"/>
        <v>2022</v>
      </c>
      <c r="V9375" t="str">
        <f t="shared" si="1027"/>
        <v>0-5</v>
      </c>
      <c r="W9375" t="str">
        <f t="shared" si="1028"/>
        <v>Slow</v>
      </c>
    </row>
    <row r="9376" spans="1:23" x14ac:dyDescent="0.3">
      <c r="A9376">
        <v>609375</v>
      </c>
      <c r="B9376">
        <v>16356</v>
      </c>
      <c r="C9376">
        <v>20</v>
      </c>
      <c r="D9376" t="s">
        <v>4</v>
      </c>
      <c r="E9376" t="s">
        <v>11</v>
      </c>
      <c r="F9376" t="s">
        <v>18</v>
      </c>
      <c r="G9376" t="s">
        <v>27</v>
      </c>
      <c r="H9376" s="1">
        <v>44933</v>
      </c>
      <c r="I9376" t="s">
        <v>34</v>
      </c>
      <c r="J9376">
        <v>63</v>
      </c>
      <c r="K9376">
        <v>3.2</v>
      </c>
      <c r="L9376">
        <v>1486</v>
      </c>
      <c r="M9376">
        <v>107.38</v>
      </c>
      <c r="N9376" t="s">
        <v>50</v>
      </c>
      <c r="O9376">
        <v>5</v>
      </c>
      <c r="P9376" t="str" cm="1">
        <f t="array" ref="P9376">_xlfn.IFS(C9376&lt;25,"18-24", C9376&lt;=35,"25-35", C9376&lt;=50,"36-50",TRUE,"50+")</f>
        <v>18-24</v>
      </c>
      <c r="Q9376" t="str">
        <f t="shared" si="1022"/>
        <v>new</v>
      </c>
      <c r="R9376" t="str">
        <f t="shared" si="1023"/>
        <v>high value</v>
      </c>
      <c r="S9376" t="str">
        <f t="shared" si="1024"/>
        <v>High</v>
      </c>
      <c r="T9376" t="str">
        <f t="shared" si="1025"/>
        <v>Jan</v>
      </c>
      <c r="U9376">
        <f t="shared" si="1026"/>
        <v>2023</v>
      </c>
      <c r="V9376" t="str">
        <f t="shared" si="1027"/>
        <v>0-5</v>
      </c>
      <c r="W9376" t="str">
        <f t="shared" si="1028"/>
        <v>Slow</v>
      </c>
    </row>
    <row r="9377" spans="1:23" x14ac:dyDescent="0.3">
      <c r="A9377">
        <v>609376</v>
      </c>
      <c r="B9377">
        <v>83586</v>
      </c>
      <c r="C9377">
        <v>38</v>
      </c>
      <c r="D9377" t="s">
        <v>4</v>
      </c>
      <c r="E9377" t="s">
        <v>5</v>
      </c>
      <c r="F9377" t="s">
        <v>30</v>
      </c>
      <c r="G9377" t="s">
        <v>21</v>
      </c>
      <c r="H9377" s="1">
        <v>44599</v>
      </c>
      <c r="I9377" t="s">
        <v>33</v>
      </c>
      <c r="J9377">
        <v>70</v>
      </c>
      <c r="K9377">
        <v>7.7</v>
      </c>
      <c r="L9377">
        <v>302.63</v>
      </c>
      <c r="M9377">
        <v>56.85</v>
      </c>
      <c r="N9377" t="s">
        <v>50</v>
      </c>
      <c r="O9377">
        <v>3</v>
      </c>
      <c r="P9377" t="str" cm="1">
        <f t="array" ref="P9377">_xlfn.IFS(C9377&lt;25,"18-24", C9377&lt;=35,"25-35", C9377&lt;=50,"36-50",TRUE,"50+")</f>
        <v>36-50</v>
      </c>
      <c r="Q9377" t="str">
        <f t="shared" si="1022"/>
        <v>new</v>
      </c>
      <c r="R9377" t="str">
        <f t="shared" si="1023"/>
        <v>medium</v>
      </c>
      <c r="S9377" t="str">
        <f t="shared" si="1024"/>
        <v>medium</v>
      </c>
      <c r="T9377" t="str">
        <f t="shared" si="1025"/>
        <v>Feb</v>
      </c>
      <c r="U9377">
        <f t="shared" si="1026"/>
        <v>2022</v>
      </c>
      <c r="V9377" t="str">
        <f t="shared" si="1027"/>
        <v>5-10</v>
      </c>
      <c r="W9377" t="str">
        <f t="shared" si="1028"/>
        <v>Slow</v>
      </c>
    </row>
    <row r="9378" spans="1:23" x14ac:dyDescent="0.3">
      <c r="A9378">
        <v>609377</v>
      </c>
      <c r="B9378">
        <v>91724</v>
      </c>
      <c r="C9378">
        <v>44</v>
      </c>
      <c r="D9378" t="s">
        <v>7</v>
      </c>
      <c r="E9378" t="s">
        <v>11</v>
      </c>
      <c r="F9378" t="s">
        <v>24</v>
      </c>
      <c r="G9378" t="s">
        <v>23</v>
      </c>
      <c r="H9378" s="1">
        <v>45498</v>
      </c>
      <c r="I9378" t="s">
        <v>34</v>
      </c>
      <c r="J9378">
        <v>55</v>
      </c>
      <c r="K9378">
        <v>8.5</v>
      </c>
      <c r="L9378">
        <v>212.92</v>
      </c>
      <c r="M9378">
        <v>64.95</v>
      </c>
      <c r="N9378" t="s">
        <v>49</v>
      </c>
      <c r="O9378">
        <v>4</v>
      </c>
      <c r="P9378" t="str" cm="1">
        <f t="array" ref="P9378">_xlfn.IFS(C9378&lt;25,"18-24", C9378&lt;=35,"25-35", C9378&lt;=50,"36-50",TRUE,"50+")</f>
        <v>36-50</v>
      </c>
      <c r="Q9378" t="str">
        <f t="shared" si="1022"/>
        <v>new</v>
      </c>
      <c r="R9378" t="str">
        <f t="shared" si="1023"/>
        <v>low</v>
      </c>
      <c r="S9378" t="str">
        <f t="shared" si="1024"/>
        <v>medium</v>
      </c>
      <c r="T9378" t="str">
        <f t="shared" si="1025"/>
        <v>Jul</v>
      </c>
      <c r="U9378">
        <f t="shared" si="1026"/>
        <v>2024</v>
      </c>
      <c r="V9378" t="str">
        <f t="shared" si="1027"/>
        <v>5-10</v>
      </c>
      <c r="W9378" t="str">
        <f t="shared" si="1028"/>
        <v>Slow</v>
      </c>
    </row>
    <row r="9379" spans="1:23" x14ac:dyDescent="0.3">
      <c r="A9379">
        <v>609378</v>
      </c>
      <c r="B9379">
        <v>82720</v>
      </c>
      <c r="C9379">
        <v>31</v>
      </c>
      <c r="D9379" t="s">
        <v>4</v>
      </c>
      <c r="E9379" t="s">
        <v>5</v>
      </c>
      <c r="F9379" t="s">
        <v>22</v>
      </c>
      <c r="G9379" t="s">
        <v>21</v>
      </c>
      <c r="H9379" s="1">
        <v>44979</v>
      </c>
      <c r="I9379" t="s">
        <v>34</v>
      </c>
      <c r="J9379">
        <v>78</v>
      </c>
      <c r="K9379">
        <v>8.1</v>
      </c>
      <c r="L9379">
        <v>264.27</v>
      </c>
      <c r="M9379">
        <v>52.04</v>
      </c>
      <c r="N9379" t="s">
        <v>48</v>
      </c>
      <c r="O9379">
        <v>3</v>
      </c>
      <c r="P9379" t="str" cm="1">
        <f t="array" ref="P9379">_xlfn.IFS(C9379&lt;25,"18-24", C9379&lt;=35,"25-35", C9379&lt;=50,"36-50",TRUE,"50+")</f>
        <v>25-35</v>
      </c>
      <c r="Q9379" t="str">
        <f t="shared" si="1022"/>
        <v>new</v>
      </c>
      <c r="R9379" t="str">
        <f t="shared" si="1023"/>
        <v>medium</v>
      </c>
      <c r="S9379" t="str">
        <f t="shared" si="1024"/>
        <v>medium</v>
      </c>
      <c r="T9379" t="str">
        <f t="shared" si="1025"/>
        <v>Feb</v>
      </c>
      <c r="U9379">
        <f t="shared" si="1026"/>
        <v>2023</v>
      </c>
      <c r="V9379" t="str">
        <f t="shared" si="1027"/>
        <v>5-10</v>
      </c>
      <c r="W9379" t="str">
        <f t="shared" si="1028"/>
        <v>Slow</v>
      </c>
    </row>
    <row r="9380" spans="1:23" x14ac:dyDescent="0.3">
      <c r="A9380">
        <v>609379</v>
      </c>
      <c r="B9380">
        <v>99239</v>
      </c>
      <c r="C9380">
        <v>62</v>
      </c>
      <c r="D9380" t="s">
        <v>4</v>
      </c>
      <c r="E9380" t="s">
        <v>5</v>
      </c>
      <c r="F9380" t="s">
        <v>32</v>
      </c>
      <c r="G9380" t="s">
        <v>31</v>
      </c>
      <c r="H9380" s="1">
        <v>45145</v>
      </c>
      <c r="I9380" t="s">
        <v>34</v>
      </c>
      <c r="J9380">
        <v>62</v>
      </c>
      <c r="K9380">
        <v>1.7</v>
      </c>
      <c r="L9380">
        <v>1168.76</v>
      </c>
      <c r="M9380">
        <v>69.14</v>
      </c>
      <c r="N9380" t="s">
        <v>50</v>
      </c>
      <c r="O9380">
        <v>3</v>
      </c>
      <c r="P9380" t="str" cm="1">
        <f t="array" ref="P9380">_xlfn.IFS(C9380&lt;25,"18-24", C9380&lt;=35,"25-35", C9380&lt;=50,"36-50",TRUE,"50+")</f>
        <v>50+</v>
      </c>
      <c r="Q9380" t="str">
        <f t="shared" si="1022"/>
        <v>new</v>
      </c>
      <c r="R9380" t="str">
        <f t="shared" si="1023"/>
        <v>high value</v>
      </c>
      <c r="S9380" t="str">
        <f t="shared" si="1024"/>
        <v>medium</v>
      </c>
      <c r="T9380" t="str">
        <f t="shared" si="1025"/>
        <v>Aug</v>
      </c>
      <c r="U9380">
        <f t="shared" si="1026"/>
        <v>2023</v>
      </c>
      <c r="V9380" t="str">
        <f t="shared" si="1027"/>
        <v>0-5</v>
      </c>
      <c r="W9380" t="str">
        <f t="shared" si="1028"/>
        <v>Slow</v>
      </c>
    </row>
    <row r="9381" spans="1:23" x14ac:dyDescent="0.3">
      <c r="A9381">
        <v>609380</v>
      </c>
      <c r="B9381">
        <v>39007</v>
      </c>
      <c r="C9381">
        <v>39</v>
      </c>
      <c r="D9381" t="s">
        <v>7</v>
      </c>
      <c r="E9381" t="s">
        <v>8</v>
      </c>
      <c r="F9381" t="s">
        <v>24</v>
      </c>
      <c r="G9381" t="s">
        <v>23</v>
      </c>
      <c r="H9381" s="1">
        <v>44803</v>
      </c>
      <c r="I9381" t="s">
        <v>33</v>
      </c>
      <c r="J9381">
        <v>66</v>
      </c>
      <c r="K9381">
        <v>11.3</v>
      </c>
      <c r="L9381">
        <v>356.95</v>
      </c>
      <c r="M9381">
        <v>60.7</v>
      </c>
      <c r="N9381" t="s">
        <v>48</v>
      </c>
      <c r="O9381">
        <v>1</v>
      </c>
      <c r="P9381" t="str" cm="1">
        <f t="array" ref="P9381">_xlfn.IFS(C9381&lt;25,"18-24", C9381&lt;=35,"25-35", C9381&lt;=50,"36-50",TRUE,"50+")</f>
        <v>36-50</v>
      </c>
      <c r="Q9381" t="str">
        <f t="shared" si="1022"/>
        <v>repeat</v>
      </c>
      <c r="R9381" t="str">
        <f t="shared" si="1023"/>
        <v>medium</v>
      </c>
      <c r="S9381" t="str">
        <f t="shared" si="1024"/>
        <v>Low</v>
      </c>
      <c r="T9381" t="str">
        <f t="shared" si="1025"/>
        <v>Aug</v>
      </c>
      <c r="U9381">
        <f t="shared" si="1026"/>
        <v>2022</v>
      </c>
      <c r="V9381" t="str">
        <f t="shared" si="1027"/>
        <v>10-15</v>
      </c>
      <c r="W9381" t="str">
        <f t="shared" si="1028"/>
        <v>Slow</v>
      </c>
    </row>
    <row r="9382" spans="1:23" x14ac:dyDescent="0.3">
      <c r="A9382">
        <v>609381</v>
      </c>
      <c r="B9382">
        <v>37422</v>
      </c>
      <c r="C9382">
        <v>19</v>
      </c>
      <c r="D9382" t="s">
        <v>4</v>
      </c>
      <c r="E9382" t="s">
        <v>5</v>
      </c>
      <c r="F9382" t="s">
        <v>22</v>
      </c>
      <c r="G9382" t="s">
        <v>21</v>
      </c>
      <c r="H9382" s="1">
        <v>44615</v>
      </c>
      <c r="I9382" t="s">
        <v>34</v>
      </c>
      <c r="J9382">
        <v>64</v>
      </c>
      <c r="K9382">
        <v>7.7</v>
      </c>
      <c r="L9382">
        <v>1066.6099999999999</v>
      </c>
      <c r="M9382">
        <v>113.04</v>
      </c>
      <c r="N9382" t="s">
        <v>47</v>
      </c>
      <c r="O9382">
        <v>3</v>
      </c>
      <c r="P9382" t="str" cm="1">
        <f t="array" ref="P9382">_xlfn.IFS(C9382&lt;25,"18-24", C9382&lt;=35,"25-35", C9382&lt;=50,"36-50",TRUE,"50+")</f>
        <v>18-24</v>
      </c>
      <c r="Q9382" t="str">
        <f t="shared" si="1022"/>
        <v>new</v>
      </c>
      <c r="R9382" t="str">
        <f t="shared" si="1023"/>
        <v>high value</v>
      </c>
      <c r="S9382" t="str">
        <f t="shared" si="1024"/>
        <v>medium</v>
      </c>
      <c r="T9382" t="str">
        <f t="shared" si="1025"/>
        <v>Feb</v>
      </c>
      <c r="U9382">
        <f t="shared" si="1026"/>
        <v>2022</v>
      </c>
      <c r="V9382" t="str">
        <f t="shared" si="1027"/>
        <v>5-10</v>
      </c>
      <c r="W9382" t="str">
        <f t="shared" si="1028"/>
        <v>Slow</v>
      </c>
    </row>
    <row r="9383" spans="1:23" x14ac:dyDescent="0.3">
      <c r="A9383">
        <v>609382</v>
      </c>
      <c r="B9383">
        <v>42359</v>
      </c>
      <c r="C9383">
        <v>29</v>
      </c>
      <c r="D9383" t="s">
        <v>7</v>
      </c>
      <c r="E9383" t="s">
        <v>15</v>
      </c>
      <c r="F9383" t="s">
        <v>30</v>
      </c>
      <c r="G9383" t="s">
        <v>31</v>
      </c>
      <c r="H9383" s="1">
        <v>45154</v>
      </c>
      <c r="I9383" t="s">
        <v>34</v>
      </c>
      <c r="J9383">
        <v>88</v>
      </c>
      <c r="K9383">
        <v>3.3</v>
      </c>
      <c r="L9383">
        <v>1246.25</v>
      </c>
      <c r="M9383">
        <v>42.18</v>
      </c>
      <c r="N9383" t="s">
        <v>50</v>
      </c>
      <c r="O9383">
        <v>4</v>
      </c>
      <c r="P9383" t="str" cm="1">
        <f t="array" ref="P9383">_xlfn.IFS(C9383&lt;25,"18-24", C9383&lt;=35,"25-35", C9383&lt;=50,"36-50",TRUE,"50+")</f>
        <v>25-35</v>
      </c>
      <c r="Q9383" t="str">
        <f t="shared" si="1022"/>
        <v>new</v>
      </c>
      <c r="R9383" t="str">
        <f t="shared" si="1023"/>
        <v>high value</v>
      </c>
      <c r="S9383" t="str">
        <f t="shared" si="1024"/>
        <v>medium</v>
      </c>
      <c r="T9383" t="str">
        <f t="shared" si="1025"/>
        <v>Aug</v>
      </c>
      <c r="U9383">
        <f t="shared" si="1026"/>
        <v>2023</v>
      </c>
      <c r="V9383" t="str">
        <f t="shared" si="1027"/>
        <v>0-5</v>
      </c>
      <c r="W9383" t="str">
        <f t="shared" si="1028"/>
        <v>Slow</v>
      </c>
    </row>
    <row r="9384" spans="1:23" x14ac:dyDescent="0.3">
      <c r="A9384">
        <v>609383</v>
      </c>
      <c r="B9384">
        <v>17980</v>
      </c>
      <c r="C9384">
        <v>26</v>
      </c>
      <c r="D9384" t="s">
        <v>7</v>
      </c>
      <c r="E9384" t="s">
        <v>15</v>
      </c>
      <c r="F9384" t="s">
        <v>18</v>
      </c>
      <c r="G9384" t="s">
        <v>23</v>
      </c>
      <c r="H9384" s="1">
        <v>45205</v>
      </c>
      <c r="I9384" t="s">
        <v>34</v>
      </c>
      <c r="J9384">
        <v>46</v>
      </c>
      <c r="K9384">
        <v>8.8000000000000007</v>
      </c>
      <c r="L9384">
        <v>1249.03</v>
      </c>
      <c r="M9384">
        <v>52.46</v>
      </c>
      <c r="N9384" t="s">
        <v>50</v>
      </c>
      <c r="O9384">
        <v>1</v>
      </c>
      <c r="P9384" t="str" cm="1">
        <f t="array" ref="P9384">_xlfn.IFS(C9384&lt;25,"18-24", C9384&lt;=35,"25-35", C9384&lt;=50,"36-50",TRUE,"50+")</f>
        <v>25-35</v>
      </c>
      <c r="Q9384" t="str">
        <f t="shared" si="1022"/>
        <v>new</v>
      </c>
      <c r="R9384" t="str">
        <f t="shared" si="1023"/>
        <v>high value</v>
      </c>
      <c r="S9384" t="str">
        <f t="shared" si="1024"/>
        <v>Low</v>
      </c>
      <c r="T9384" t="str">
        <f t="shared" si="1025"/>
        <v>Oct</v>
      </c>
      <c r="U9384">
        <f t="shared" si="1026"/>
        <v>2023</v>
      </c>
      <c r="V9384" t="str">
        <f t="shared" si="1027"/>
        <v>5-10</v>
      </c>
      <c r="W9384" t="str">
        <f t="shared" si="1028"/>
        <v>Slow</v>
      </c>
    </row>
    <row r="9385" spans="1:23" x14ac:dyDescent="0.3">
      <c r="A9385">
        <v>609384</v>
      </c>
      <c r="B9385">
        <v>21226</v>
      </c>
      <c r="C9385">
        <v>22</v>
      </c>
      <c r="D9385" t="s">
        <v>4</v>
      </c>
      <c r="E9385" t="s">
        <v>13</v>
      </c>
      <c r="F9385" t="s">
        <v>28</v>
      </c>
      <c r="G9385" t="s">
        <v>21</v>
      </c>
      <c r="H9385" s="1">
        <v>45518</v>
      </c>
      <c r="I9385" t="s">
        <v>34</v>
      </c>
      <c r="J9385">
        <v>82</v>
      </c>
      <c r="K9385">
        <v>7.7</v>
      </c>
      <c r="L9385">
        <v>1479.71</v>
      </c>
      <c r="M9385">
        <v>78.86</v>
      </c>
      <c r="N9385" t="s">
        <v>49</v>
      </c>
      <c r="O9385">
        <v>5</v>
      </c>
      <c r="P9385" t="str" cm="1">
        <f t="array" ref="P9385">_xlfn.IFS(C9385&lt;25,"18-24", C9385&lt;=35,"25-35", C9385&lt;=50,"36-50",TRUE,"50+")</f>
        <v>18-24</v>
      </c>
      <c r="Q9385" t="str">
        <f t="shared" si="1022"/>
        <v>new</v>
      </c>
      <c r="R9385" t="str">
        <f t="shared" si="1023"/>
        <v>high value</v>
      </c>
      <c r="S9385" t="str">
        <f t="shared" si="1024"/>
        <v>High</v>
      </c>
      <c r="T9385" t="str">
        <f t="shared" si="1025"/>
        <v>Aug</v>
      </c>
      <c r="U9385">
        <f t="shared" si="1026"/>
        <v>2024</v>
      </c>
      <c r="V9385" t="str">
        <f t="shared" si="1027"/>
        <v>5-10</v>
      </c>
      <c r="W9385" t="str">
        <f t="shared" si="1028"/>
        <v>Slow</v>
      </c>
    </row>
    <row r="9386" spans="1:23" x14ac:dyDescent="0.3">
      <c r="A9386">
        <v>609385</v>
      </c>
      <c r="B9386">
        <v>28567</v>
      </c>
      <c r="C9386">
        <v>54</v>
      </c>
      <c r="D9386" t="s">
        <v>7</v>
      </c>
      <c r="E9386" t="s">
        <v>5</v>
      </c>
      <c r="F9386" t="s">
        <v>19</v>
      </c>
      <c r="G9386" t="s">
        <v>27</v>
      </c>
      <c r="H9386" s="1">
        <v>45601</v>
      </c>
      <c r="I9386" t="s">
        <v>34</v>
      </c>
      <c r="J9386">
        <v>74</v>
      </c>
      <c r="K9386">
        <v>13.9</v>
      </c>
      <c r="L9386">
        <v>983.31</v>
      </c>
      <c r="M9386">
        <v>21.03</v>
      </c>
      <c r="N9386" t="s">
        <v>47</v>
      </c>
      <c r="O9386">
        <v>1</v>
      </c>
      <c r="P9386" t="str" cm="1">
        <f t="array" ref="P9386">_xlfn.IFS(C9386&lt;25,"18-24", C9386&lt;=35,"25-35", C9386&lt;=50,"36-50",TRUE,"50+")</f>
        <v>50+</v>
      </c>
      <c r="Q9386" t="str">
        <f t="shared" si="1022"/>
        <v>new</v>
      </c>
      <c r="R9386" t="str">
        <f t="shared" si="1023"/>
        <v>high value</v>
      </c>
      <c r="S9386" t="str">
        <f t="shared" si="1024"/>
        <v>Low</v>
      </c>
      <c r="T9386" t="str">
        <f t="shared" si="1025"/>
        <v>Nov</v>
      </c>
      <c r="U9386">
        <f t="shared" si="1026"/>
        <v>2024</v>
      </c>
      <c r="V9386" t="str">
        <f t="shared" si="1027"/>
        <v>10-15</v>
      </c>
      <c r="W9386" t="str">
        <f t="shared" si="1028"/>
        <v>Slow</v>
      </c>
    </row>
    <row r="9387" spans="1:23" x14ac:dyDescent="0.3">
      <c r="A9387">
        <v>609386</v>
      </c>
      <c r="B9387">
        <v>59517</v>
      </c>
      <c r="C9387">
        <v>36</v>
      </c>
      <c r="D9387" t="s">
        <v>4</v>
      </c>
      <c r="E9387" t="s">
        <v>15</v>
      </c>
      <c r="F9387" t="s">
        <v>18</v>
      </c>
      <c r="G9387" t="s">
        <v>21</v>
      </c>
      <c r="H9387" s="1">
        <v>44645</v>
      </c>
      <c r="I9387" t="s">
        <v>33</v>
      </c>
      <c r="J9387">
        <v>33</v>
      </c>
      <c r="K9387">
        <v>6.6</v>
      </c>
      <c r="L9387">
        <v>1301.3</v>
      </c>
      <c r="M9387">
        <v>72.8</v>
      </c>
      <c r="N9387" t="s">
        <v>47</v>
      </c>
      <c r="O9387">
        <v>3</v>
      </c>
      <c r="P9387" t="str" cm="1">
        <f t="array" ref="P9387">_xlfn.IFS(C9387&lt;25,"18-24", C9387&lt;=35,"25-35", C9387&lt;=50,"36-50",TRUE,"50+")</f>
        <v>36-50</v>
      </c>
      <c r="Q9387" t="str">
        <f t="shared" si="1022"/>
        <v>new</v>
      </c>
      <c r="R9387" t="str">
        <f t="shared" si="1023"/>
        <v>high value</v>
      </c>
      <c r="S9387" t="str">
        <f t="shared" si="1024"/>
        <v>medium</v>
      </c>
      <c r="T9387" t="str">
        <f t="shared" si="1025"/>
        <v>Mar</v>
      </c>
      <c r="U9387">
        <f t="shared" si="1026"/>
        <v>2022</v>
      </c>
      <c r="V9387" t="str">
        <f t="shared" si="1027"/>
        <v>5-10</v>
      </c>
      <c r="W9387" t="str">
        <f t="shared" si="1028"/>
        <v>Medium</v>
      </c>
    </row>
    <row r="9388" spans="1:23" x14ac:dyDescent="0.3">
      <c r="A9388">
        <v>609387</v>
      </c>
      <c r="B9388">
        <v>90465</v>
      </c>
      <c r="C9388">
        <v>31</v>
      </c>
      <c r="D9388" t="s">
        <v>7</v>
      </c>
      <c r="E9388" t="s">
        <v>11</v>
      </c>
      <c r="F9388" t="s">
        <v>26</v>
      </c>
      <c r="G9388" t="s">
        <v>31</v>
      </c>
      <c r="H9388" s="1">
        <v>45426</v>
      </c>
      <c r="I9388" t="s">
        <v>33</v>
      </c>
      <c r="J9388">
        <v>23</v>
      </c>
      <c r="K9388">
        <v>11.8</v>
      </c>
      <c r="L9388">
        <v>551.59</v>
      </c>
      <c r="M9388">
        <v>37.54</v>
      </c>
      <c r="N9388" t="s">
        <v>50</v>
      </c>
      <c r="O9388">
        <v>4</v>
      </c>
      <c r="P9388" t="str" cm="1">
        <f t="array" ref="P9388">_xlfn.IFS(C9388&lt;25,"18-24", C9388&lt;=35,"25-35", C9388&lt;=50,"36-50",TRUE,"50+")</f>
        <v>25-35</v>
      </c>
      <c r="Q9388" t="str">
        <f t="shared" si="1022"/>
        <v>new</v>
      </c>
      <c r="R9388" t="str">
        <f t="shared" si="1023"/>
        <v>high value</v>
      </c>
      <c r="S9388" t="str">
        <f t="shared" si="1024"/>
        <v>medium</v>
      </c>
      <c r="T9388" t="str">
        <f t="shared" si="1025"/>
        <v>May</v>
      </c>
      <c r="U9388">
        <f t="shared" si="1026"/>
        <v>2024</v>
      </c>
      <c r="V9388" t="str">
        <f t="shared" si="1027"/>
        <v>10-15</v>
      </c>
      <c r="W9388" t="str">
        <f t="shared" si="1028"/>
        <v>Fast</v>
      </c>
    </row>
    <row r="9389" spans="1:23" x14ac:dyDescent="0.3">
      <c r="A9389">
        <v>609388</v>
      </c>
      <c r="B9389">
        <v>60599</v>
      </c>
      <c r="C9389">
        <v>48</v>
      </c>
      <c r="D9389" t="s">
        <v>7</v>
      </c>
      <c r="E9389" t="s">
        <v>15</v>
      </c>
      <c r="F9389" t="s">
        <v>24</v>
      </c>
      <c r="G9389" t="s">
        <v>25</v>
      </c>
      <c r="H9389" s="1">
        <v>44879</v>
      </c>
      <c r="I9389" t="s">
        <v>33</v>
      </c>
      <c r="J9389">
        <v>83</v>
      </c>
      <c r="K9389">
        <v>1</v>
      </c>
      <c r="L9389">
        <v>864.9</v>
      </c>
      <c r="M9389">
        <v>102.92</v>
      </c>
      <c r="N9389" t="s">
        <v>50</v>
      </c>
      <c r="O9389">
        <v>3</v>
      </c>
      <c r="P9389" t="str" cm="1">
        <f t="array" ref="P9389">_xlfn.IFS(C9389&lt;25,"18-24", C9389&lt;=35,"25-35", C9389&lt;=50,"36-50",TRUE,"50+")</f>
        <v>36-50</v>
      </c>
      <c r="Q9389" t="str">
        <f t="shared" si="1022"/>
        <v>new</v>
      </c>
      <c r="R9389" t="str">
        <f t="shared" si="1023"/>
        <v>high value</v>
      </c>
      <c r="S9389" t="str">
        <f t="shared" si="1024"/>
        <v>medium</v>
      </c>
      <c r="T9389" t="str">
        <f t="shared" si="1025"/>
        <v>Nov</v>
      </c>
      <c r="U9389">
        <f t="shared" si="1026"/>
        <v>2022</v>
      </c>
      <c r="V9389" t="str">
        <f t="shared" si="1027"/>
        <v>0-5</v>
      </c>
      <c r="W9389" t="str">
        <f t="shared" si="1028"/>
        <v>Slow</v>
      </c>
    </row>
    <row r="9390" spans="1:23" x14ac:dyDescent="0.3">
      <c r="A9390">
        <v>609389</v>
      </c>
      <c r="B9390">
        <v>74276</v>
      </c>
      <c r="C9390">
        <v>21</v>
      </c>
      <c r="D9390" t="s">
        <v>4</v>
      </c>
      <c r="E9390" t="s">
        <v>13</v>
      </c>
      <c r="F9390" t="s">
        <v>26</v>
      </c>
      <c r="G9390" t="s">
        <v>29</v>
      </c>
      <c r="H9390" s="1">
        <v>45073</v>
      </c>
      <c r="I9390" t="s">
        <v>34</v>
      </c>
      <c r="J9390">
        <v>51</v>
      </c>
      <c r="K9390">
        <v>14.4</v>
      </c>
      <c r="L9390">
        <v>914.16</v>
      </c>
      <c r="M9390">
        <v>25.18</v>
      </c>
      <c r="N9390" t="s">
        <v>48</v>
      </c>
      <c r="O9390">
        <v>3</v>
      </c>
      <c r="P9390" t="str" cm="1">
        <f t="array" ref="P9390">_xlfn.IFS(C9390&lt;25,"18-24", C9390&lt;=35,"25-35", C9390&lt;=50,"36-50",TRUE,"50+")</f>
        <v>18-24</v>
      </c>
      <c r="Q9390" t="str">
        <f t="shared" si="1022"/>
        <v>new</v>
      </c>
      <c r="R9390" t="str">
        <f t="shared" si="1023"/>
        <v>high value</v>
      </c>
      <c r="S9390" t="str">
        <f t="shared" si="1024"/>
        <v>medium</v>
      </c>
      <c r="T9390" t="str">
        <f t="shared" si="1025"/>
        <v>May</v>
      </c>
      <c r="U9390">
        <f t="shared" si="1026"/>
        <v>2023</v>
      </c>
      <c r="V9390" t="str">
        <f t="shared" si="1027"/>
        <v>10-15</v>
      </c>
      <c r="W9390" t="str">
        <f t="shared" si="1028"/>
        <v>Slow</v>
      </c>
    </row>
    <row r="9391" spans="1:23" x14ac:dyDescent="0.3">
      <c r="A9391">
        <v>609390</v>
      </c>
      <c r="B9391">
        <v>77731</v>
      </c>
      <c r="C9391">
        <v>20</v>
      </c>
      <c r="D9391" t="s">
        <v>7</v>
      </c>
      <c r="E9391" t="s">
        <v>13</v>
      </c>
      <c r="F9391" t="s">
        <v>28</v>
      </c>
      <c r="G9391" t="s">
        <v>31</v>
      </c>
      <c r="H9391" s="1">
        <v>45095</v>
      </c>
      <c r="I9391" t="s">
        <v>33</v>
      </c>
      <c r="J9391">
        <v>68</v>
      </c>
      <c r="K9391">
        <v>5.9</v>
      </c>
      <c r="L9391">
        <v>545.57000000000005</v>
      </c>
      <c r="M9391">
        <v>63.09</v>
      </c>
      <c r="N9391" t="s">
        <v>49</v>
      </c>
      <c r="O9391">
        <v>2</v>
      </c>
      <c r="P9391" t="str" cm="1">
        <f t="array" ref="P9391">_xlfn.IFS(C9391&lt;25,"18-24", C9391&lt;=35,"25-35", C9391&lt;=50,"36-50",TRUE,"50+")</f>
        <v>18-24</v>
      </c>
      <c r="Q9391" t="str">
        <f t="shared" si="1022"/>
        <v>new</v>
      </c>
      <c r="R9391" t="str">
        <f t="shared" si="1023"/>
        <v>high value</v>
      </c>
      <c r="S9391" t="str">
        <f t="shared" si="1024"/>
        <v>Low</v>
      </c>
      <c r="T9391" t="str">
        <f t="shared" si="1025"/>
        <v>Jun</v>
      </c>
      <c r="U9391">
        <f t="shared" si="1026"/>
        <v>2023</v>
      </c>
      <c r="V9391" t="str">
        <f t="shared" si="1027"/>
        <v>5-10</v>
      </c>
      <c r="W9391" t="str">
        <f t="shared" si="1028"/>
        <v>Slow</v>
      </c>
    </row>
    <row r="9392" spans="1:23" x14ac:dyDescent="0.3">
      <c r="A9392">
        <v>609391</v>
      </c>
      <c r="B9392">
        <v>25371</v>
      </c>
      <c r="C9392">
        <v>63</v>
      </c>
      <c r="D9392" t="s">
        <v>4</v>
      </c>
      <c r="E9392" t="s">
        <v>13</v>
      </c>
      <c r="F9392" t="s">
        <v>30</v>
      </c>
      <c r="G9392" t="s">
        <v>25</v>
      </c>
      <c r="H9392" s="1">
        <v>45544</v>
      </c>
      <c r="I9392" t="s">
        <v>33</v>
      </c>
      <c r="J9392">
        <v>25</v>
      </c>
      <c r="K9392">
        <v>1.1000000000000001</v>
      </c>
      <c r="L9392">
        <v>595.25</v>
      </c>
      <c r="M9392">
        <v>64.81</v>
      </c>
      <c r="N9392" t="s">
        <v>49</v>
      </c>
      <c r="O9392">
        <v>1</v>
      </c>
      <c r="P9392" t="str" cm="1">
        <f t="array" ref="P9392">_xlfn.IFS(C9392&lt;25,"18-24", C9392&lt;=35,"25-35", C9392&lt;=50,"36-50",TRUE,"50+")</f>
        <v>50+</v>
      </c>
      <c r="Q9392" t="str">
        <f t="shared" si="1022"/>
        <v>new</v>
      </c>
      <c r="R9392" t="str">
        <f t="shared" si="1023"/>
        <v>high value</v>
      </c>
      <c r="S9392" t="str">
        <f t="shared" si="1024"/>
        <v>Low</v>
      </c>
      <c r="T9392" t="str">
        <f t="shared" si="1025"/>
        <v>Sep</v>
      </c>
      <c r="U9392">
        <f t="shared" si="1026"/>
        <v>2024</v>
      </c>
      <c r="V9392" t="str">
        <f t="shared" si="1027"/>
        <v>0-5</v>
      </c>
      <c r="W9392" t="str">
        <f t="shared" si="1028"/>
        <v>Fast</v>
      </c>
    </row>
    <row r="9393" spans="1:23" x14ac:dyDescent="0.3">
      <c r="A9393">
        <v>609392</v>
      </c>
      <c r="B9393">
        <v>33002</v>
      </c>
      <c r="C9393">
        <v>63</v>
      </c>
      <c r="D9393" t="s">
        <v>4</v>
      </c>
      <c r="E9393" t="s">
        <v>11</v>
      </c>
      <c r="F9393" t="s">
        <v>26</v>
      </c>
      <c r="G9393" t="s">
        <v>27</v>
      </c>
      <c r="H9393" s="1">
        <v>44818</v>
      </c>
      <c r="I9393" t="s">
        <v>34</v>
      </c>
      <c r="J9393">
        <v>45</v>
      </c>
      <c r="K9393">
        <v>9.6</v>
      </c>
      <c r="L9393">
        <v>926.01</v>
      </c>
      <c r="M9393">
        <v>95.09</v>
      </c>
      <c r="N9393" t="s">
        <v>48</v>
      </c>
      <c r="O9393">
        <v>3</v>
      </c>
      <c r="P9393" t="str" cm="1">
        <f t="array" ref="P9393">_xlfn.IFS(C9393&lt;25,"18-24", C9393&lt;=35,"25-35", C9393&lt;=50,"36-50",TRUE,"50+")</f>
        <v>50+</v>
      </c>
      <c r="Q9393" t="str">
        <f t="shared" si="1022"/>
        <v>new</v>
      </c>
      <c r="R9393" t="str">
        <f t="shared" si="1023"/>
        <v>high value</v>
      </c>
      <c r="S9393" t="str">
        <f t="shared" si="1024"/>
        <v>medium</v>
      </c>
      <c r="T9393" t="str">
        <f t="shared" si="1025"/>
        <v>Sep</v>
      </c>
      <c r="U9393">
        <f t="shared" si="1026"/>
        <v>2022</v>
      </c>
      <c r="V9393" t="str">
        <f t="shared" si="1027"/>
        <v>5-10</v>
      </c>
      <c r="W9393" t="str">
        <f t="shared" si="1028"/>
        <v>Medium</v>
      </c>
    </row>
    <row r="9394" spans="1:23" x14ac:dyDescent="0.3">
      <c r="A9394">
        <v>609393</v>
      </c>
      <c r="B9394">
        <v>79232</v>
      </c>
      <c r="C9394">
        <v>59</v>
      </c>
      <c r="D9394" t="s">
        <v>4</v>
      </c>
      <c r="E9394" t="s">
        <v>16</v>
      </c>
      <c r="F9394" t="s">
        <v>26</v>
      </c>
      <c r="G9394" t="s">
        <v>21</v>
      </c>
      <c r="H9394" s="1">
        <v>44600</v>
      </c>
      <c r="I9394" t="s">
        <v>34</v>
      </c>
      <c r="J9394">
        <v>59</v>
      </c>
      <c r="K9394">
        <v>12.9</v>
      </c>
      <c r="L9394">
        <v>910.84</v>
      </c>
      <c r="M9394">
        <v>105.48</v>
      </c>
      <c r="N9394" t="s">
        <v>50</v>
      </c>
      <c r="O9394">
        <v>2</v>
      </c>
      <c r="P9394" t="str" cm="1">
        <f t="array" ref="P9394">_xlfn.IFS(C9394&lt;25,"18-24", C9394&lt;=35,"25-35", C9394&lt;=50,"36-50",TRUE,"50+")</f>
        <v>50+</v>
      </c>
      <c r="Q9394" t="str">
        <f t="shared" si="1022"/>
        <v>new</v>
      </c>
      <c r="R9394" t="str">
        <f t="shared" si="1023"/>
        <v>high value</v>
      </c>
      <c r="S9394" t="str">
        <f t="shared" si="1024"/>
        <v>Low</v>
      </c>
      <c r="T9394" t="str">
        <f t="shared" si="1025"/>
        <v>Feb</v>
      </c>
      <c r="U9394">
        <f t="shared" si="1026"/>
        <v>2022</v>
      </c>
      <c r="V9394" t="str">
        <f t="shared" si="1027"/>
        <v>10-15</v>
      </c>
      <c r="W9394" t="str">
        <f t="shared" si="1028"/>
        <v>Slow</v>
      </c>
    </row>
    <row r="9395" spans="1:23" x14ac:dyDescent="0.3">
      <c r="A9395">
        <v>609394</v>
      </c>
      <c r="B9395">
        <v>67725</v>
      </c>
      <c r="C9395">
        <v>43</v>
      </c>
      <c r="D9395" t="s">
        <v>4</v>
      </c>
      <c r="E9395" t="s">
        <v>15</v>
      </c>
      <c r="F9395" t="s">
        <v>18</v>
      </c>
      <c r="G9395" t="s">
        <v>29</v>
      </c>
      <c r="H9395" s="1">
        <v>45333</v>
      </c>
      <c r="I9395" t="s">
        <v>34</v>
      </c>
      <c r="J9395">
        <v>77</v>
      </c>
      <c r="K9395">
        <v>5.7</v>
      </c>
      <c r="L9395">
        <v>732.13</v>
      </c>
      <c r="M9395">
        <v>49.51</v>
      </c>
      <c r="N9395" t="s">
        <v>50</v>
      </c>
      <c r="O9395">
        <v>3</v>
      </c>
      <c r="P9395" t="str" cm="1">
        <f t="array" ref="P9395">_xlfn.IFS(C9395&lt;25,"18-24", C9395&lt;=35,"25-35", C9395&lt;=50,"36-50",TRUE,"50+")</f>
        <v>36-50</v>
      </c>
      <c r="Q9395" t="str">
        <f t="shared" si="1022"/>
        <v>new</v>
      </c>
      <c r="R9395" t="str">
        <f t="shared" si="1023"/>
        <v>high value</v>
      </c>
      <c r="S9395" t="str">
        <f t="shared" si="1024"/>
        <v>medium</v>
      </c>
      <c r="T9395" t="str">
        <f t="shared" si="1025"/>
        <v>Feb</v>
      </c>
      <c r="U9395">
        <f t="shared" si="1026"/>
        <v>2024</v>
      </c>
      <c r="V9395" t="str">
        <f t="shared" si="1027"/>
        <v>5-10</v>
      </c>
      <c r="W9395" t="str">
        <f t="shared" si="1028"/>
        <v>Slow</v>
      </c>
    </row>
    <row r="9396" spans="1:23" x14ac:dyDescent="0.3">
      <c r="A9396">
        <v>609395</v>
      </c>
      <c r="B9396">
        <v>33221</v>
      </c>
      <c r="C9396">
        <v>28</v>
      </c>
      <c r="D9396" t="s">
        <v>7</v>
      </c>
      <c r="E9396" t="s">
        <v>16</v>
      </c>
      <c r="F9396" t="s">
        <v>22</v>
      </c>
      <c r="G9396" t="s">
        <v>25</v>
      </c>
      <c r="H9396" s="1">
        <v>44822</v>
      </c>
      <c r="I9396" t="s">
        <v>33</v>
      </c>
      <c r="J9396">
        <v>48</v>
      </c>
      <c r="K9396">
        <v>12.5</v>
      </c>
      <c r="L9396">
        <v>1216.94</v>
      </c>
      <c r="M9396">
        <v>111.22</v>
      </c>
      <c r="N9396" t="s">
        <v>49</v>
      </c>
      <c r="O9396">
        <v>3</v>
      </c>
      <c r="P9396" t="str" cm="1">
        <f t="array" ref="P9396">_xlfn.IFS(C9396&lt;25,"18-24", C9396&lt;=35,"25-35", C9396&lt;=50,"36-50",TRUE,"50+")</f>
        <v>25-35</v>
      </c>
      <c r="Q9396" t="str">
        <f t="shared" si="1022"/>
        <v>new</v>
      </c>
      <c r="R9396" t="str">
        <f t="shared" si="1023"/>
        <v>high value</v>
      </c>
      <c r="S9396" t="str">
        <f t="shared" si="1024"/>
        <v>medium</v>
      </c>
      <c r="T9396" t="str">
        <f t="shared" si="1025"/>
        <v>Sep</v>
      </c>
      <c r="U9396">
        <f t="shared" si="1026"/>
        <v>2022</v>
      </c>
      <c r="V9396" t="str">
        <f t="shared" si="1027"/>
        <v>10-15</v>
      </c>
      <c r="W9396" t="str">
        <f t="shared" si="1028"/>
        <v>Slow</v>
      </c>
    </row>
    <row r="9397" spans="1:23" x14ac:dyDescent="0.3">
      <c r="A9397">
        <v>609396</v>
      </c>
      <c r="B9397">
        <v>15360</v>
      </c>
      <c r="C9397">
        <v>59</v>
      </c>
      <c r="D9397" t="s">
        <v>4</v>
      </c>
      <c r="E9397" t="s">
        <v>8</v>
      </c>
      <c r="F9397" t="s">
        <v>32</v>
      </c>
      <c r="G9397" t="s">
        <v>27</v>
      </c>
      <c r="H9397" s="1">
        <v>45118</v>
      </c>
      <c r="I9397" t="s">
        <v>34</v>
      </c>
      <c r="J9397">
        <v>25</v>
      </c>
      <c r="K9397">
        <v>11.5</v>
      </c>
      <c r="L9397">
        <v>1410.69</v>
      </c>
      <c r="M9397">
        <v>118.28</v>
      </c>
      <c r="N9397" t="s">
        <v>48</v>
      </c>
      <c r="O9397">
        <v>3</v>
      </c>
      <c r="P9397" t="str" cm="1">
        <f t="array" ref="P9397">_xlfn.IFS(C9397&lt;25,"18-24", C9397&lt;=35,"25-35", C9397&lt;=50,"36-50",TRUE,"50+")</f>
        <v>50+</v>
      </c>
      <c r="Q9397" t="str">
        <f t="shared" si="1022"/>
        <v>new</v>
      </c>
      <c r="R9397" t="str">
        <f t="shared" si="1023"/>
        <v>high value</v>
      </c>
      <c r="S9397" t="str">
        <f t="shared" si="1024"/>
        <v>medium</v>
      </c>
      <c r="T9397" t="str">
        <f t="shared" si="1025"/>
        <v>Jul</v>
      </c>
      <c r="U9397">
        <f t="shared" si="1026"/>
        <v>2023</v>
      </c>
      <c r="V9397" t="str">
        <f t="shared" si="1027"/>
        <v>10-15</v>
      </c>
      <c r="W9397" t="str">
        <f t="shared" si="1028"/>
        <v>Fast</v>
      </c>
    </row>
    <row r="9398" spans="1:23" x14ac:dyDescent="0.3">
      <c r="A9398">
        <v>609397</v>
      </c>
      <c r="B9398">
        <v>29045</v>
      </c>
      <c r="C9398">
        <v>33</v>
      </c>
      <c r="D9398" t="s">
        <v>4</v>
      </c>
      <c r="E9398" t="s">
        <v>13</v>
      </c>
      <c r="F9398" t="s">
        <v>19</v>
      </c>
      <c r="G9398" t="s">
        <v>29</v>
      </c>
      <c r="H9398" s="1">
        <v>45651</v>
      </c>
      <c r="I9398" t="s">
        <v>34</v>
      </c>
      <c r="J9398">
        <v>67</v>
      </c>
      <c r="K9398">
        <v>7.7</v>
      </c>
      <c r="L9398">
        <v>1076.73</v>
      </c>
      <c r="M9398">
        <v>70.91</v>
      </c>
      <c r="N9398" t="s">
        <v>48</v>
      </c>
      <c r="O9398">
        <v>2</v>
      </c>
      <c r="P9398" t="str" cm="1">
        <f t="array" ref="P9398">_xlfn.IFS(C9398&lt;25,"18-24", C9398&lt;=35,"25-35", C9398&lt;=50,"36-50",TRUE,"50+")</f>
        <v>25-35</v>
      </c>
      <c r="Q9398" t="str">
        <f t="shared" si="1022"/>
        <v>new</v>
      </c>
      <c r="R9398" t="str">
        <f t="shared" si="1023"/>
        <v>high value</v>
      </c>
      <c r="S9398" t="str">
        <f t="shared" si="1024"/>
        <v>Low</v>
      </c>
      <c r="T9398" t="str">
        <f t="shared" si="1025"/>
        <v>Dec</v>
      </c>
      <c r="U9398">
        <f t="shared" si="1026"/>
        <v>2024</v>
      </c>
      <c r="V9398" t="str">
        <f t="shared" si="1027"/>
        <v>5-10</v>
      </c>
      <c r="W9398" t="str">
        <f t="shared" si="1028"/>
        <v>Slow</v>
      </c>
    </row>
    <row r="9399" spans="1:23" x14ac:dyDescent="0.3">
      <c r="A9399">
        <v>609398</v>
      </c>
      <c r="B9399">
        <v>98037</v>
      </c>
      <c r="C9399">
        <v>38</v>
      </c>
      <c r="D9399" t="s">
        <v>4</v>
      </c>
      <c r="E9399" t="s">
        <v>5</v>
      </c>
      <c r="F9399" t="s">
        <v>26</v>
      </c>
      <c r="G9399" t="s">
        <v>29</v>
      </c>
      <c r="H9399" s="1">
        <v>45073</v>
      </c>
      <c r="I9399" t="s">
        <v>34</v>
      </c>
      <c r="J9399">
        <v>81</v>
      </c>
      <c r="K9399">
        <v>5.3</v>
      </c>
      <c r="L9399">
        <v>506.27</v>
      </c>
      <c r="M9399">
        <v>48.61</v>
      </c>
      <c r="N9399" t="s">
        <v>49</v>
      </c>
      <c r="O9399">
        <v>5</v>
      </c>
      <c r="P9399" t="str" cm="1">
        <f t="array" ref="P9399">_xlfn.IFS(C9399&lt;25,"18-24", C9399&lt;=35,"25-35", C9399&lt;=50,"36-50",TRUE,"50+")</f>
        <v>36-50</v>
      </c>
      <c r="Q9399" t="str">
        <f t="shared" si="1022"/>
        <v>new</v>
      </c>
      <c r="R9399" t="str">
        <f t="shared" si="1023"/>
        <v>high value</v>
      </c>
      <c r="S9399" t="str">
        <f t="shared" si="1024"/>
        <v>High</v>
      </c>
      <c r="T9399" t="str">
        <f t="shared" si="1025"/>
        <v>May</v>
      </c>
      <c r="U9399">
        <f t="shared" si="1026"/>
        <v>2023</v>
      </c>
      <c r="V9399" t="str">
        <f t="shared" si="1027"/>
        <v>5-10</v>
      </c>
      <c r="W9399" t="str">
        <f t="shared" si="1028"/>
        <v>Slow</v>
      </c>
    </row>
    <row r="9400" spans="1:23" x14ac:dyDescent="0.3">
      <c r="A9400">
        <v>609399</v>
      </c>
      <c r="B9400">
        <v>83970</v>
      </c>
      <c r="C9400">
        <v>27</v>
      </c>
      <c r="D9400" t="s">
        <v>7</v>
      </c>
      <c r="E9400" t="s">
        <v>16</v>
      </c>
      <c r="F9400" t="s">
        <v>19</v>
      </c>
      <c r="G9400" t="s">
        <v>29</v>
      </c>
      <c r="H9400" s="1">
        <v>45266</v>
      </c>
      <c r="I9400" t="s">
        <v>34</v>
      </c>
      <c r="J9400">
        <v>29</v>
      </c>
      <c r="K9400">
        <v>7.5</v>
      </c>
      <c r="L9400">
        <v>567.04</v>
      </c>
      <c r="M9400">
        <v>20.38</v>
      </c>
      <c r="N9400" t="s">
        <v>48</v>
      </c>
      <c r="O9400">
        <v>1</v>
      </c>
      <c r="P9400" t="str" cm="1">
        <f t="array" ref="P9400">_xlfn.IFS(C9400&lt;25,"18-24", C9400&lt;=35,"25-35", C9400&lt;=50,"36-50",TRUE,"50+")</f>
        <v>25-35</v>
      </c>
      <c r="Q9400" t="str">
        <f t="shared" si="1022"/>
        <v>new</v>
      </c>
      <c r="R9400" t="str">
        <f t="shared" si="1023"/>
        <v>high value</v>
      </c>
      <c r="S9400" t="str">
        <f t="shared" si="1024"/>
        <v>Low</v>
      </c>
      <c r="T9400" t="str">
        <f t="shared" si="1025"/>
        <v>Dec</v>
      </c>
      <c r="U9400">
        <f t="shared" si="1026"/>
        <v>2023</v>
      </c>
      <c r="V9400" t="str">
        <f t="shared" si="1027"/>
        <v>5-10</v>
      </c>
      <c r="W9400" t="str">
        <f t="shared" si="1028"/>
        <v>Fast</v>
      </c>
    </row>
    <row r="9401" spans="1:23" x14ac:dyDescent="0.3">
      <c r="A9401">
        <v>609400</v>
      </c>
      <c r="B9401">
        <v>44202</v>
      </c>
      <c r="C9401">
        <v>38</v>
      </c>
      <c r="D9401" t="s">
        <v>7</v>
      </c>
      <c r="E9401" t="s">
        <v>8</v>
      </c>
      <c r="F9401" t="s">
        <v>30</v>
      </c>
      <c r="G9401" t="s">
        <v>27</v>
      </c>
      <c r="H9401" s="1">
        <v>45120</v>
      </c>
      <c r="I9401" t="s">
        <v>33</v>
      </c>
      <c r="J9401">
        <v>29</v>
      </c>
      <c r="K9401">
        <v>7.9</v>
      </c>
      <c r="L9401">
        <v>1133.27</v>
      </c>
      <c r="M9401">
        <v>55.07</v>
      </c>
      <c r="N9401" t="s">
        <v>47</v>
      </c>
      <c r="O9401">
        <v>5</v>
      </c>
      <c r="P9401" t="str" cm="1">
        <f t="array" ref="P9401">_xlfn.IFS(C9401&lt;25,"18-24", C9401&lt;=35,"25-35", C9401&lt;=50,"36-50",TRUE,"50+")</f>
        <v>36-50</v>
      </c>
      <c r="Q9401" t="str">
        <f t="shared" si="1022"/>
        <v>new</v>
      </c>
      <c r="R9401" t="str">
        <f t="shared" si="1023"/>
        <v>high value</v>
      </c>
      <c r="S9401" t="str">
        <f t="shared" si="1024"/>
        <v>High</v>
      </c>
      <c r="T9401" t="str">
        <f t="shared" si="1025"/>
        <v>Jul</v>
      </c>
      <c r="U9401">
        <f t="shared" si="1026"/>
        <v>2023</v>
      </c>
      <c r="V9401" t="str">
        <f t="shared" si="1027"/>
        <v>5-10</v>
      </c>
      <c r="W9401" t="str">
        <f t="shared" si="1028"/>
        <v>Fast</v>
      </c>
    </row>
    <row r="9402" spans="1:23" x14ac:dyDescent="0.3">
      <c r="A9402">
        <v>609401</v>
      </c>
      <c r="B9402">
        <v>53858</v>
      </c>
      <c r="C9402">
        <v>62</v>
      </c>
      <c r="D9402" t="s">
        <v>4</v>
      </c>
      <c r="E9402" t="s">
        <v>5</v>
      </c>
      <c r="F9402" t="s">
        <v>18</v>
      </c>
      <c r="G9402" t="s">
        <v>31</v>
      </c>
      <c r="H9402" s="1">
        <v>44917</v>
      </c>
      <c r="I9402" t="s">
        <v>33</v>
      </c>
      <c r="J9402">
        <v>45</v>
      </c>
      <c r="K9402">
        <v>5.7</v>
      </c>
      <c r="L9402">
        <v>1408.5</v>
      </c>
      <c r="M9402">
        <v>42.27</v>
      </c>
      <c r="N9402" t="s">
        <v>47</v>
      </c>
      <c r="O9402">
        <v>5</v>
      </c>
      <c r="P9402" t="str" cm="1">
        <f t="array" ref="P9402">_xlfn.IFS(C9402&lt;25,"18-24", C9402&lt;=35,"25-35", C9402&lt;=50,"36-50",TRUE,"50+")</f>
        <v>50+</v>
      </c>
      <c r="Q9402" t="str">
        <f t="shared" si="1022"/>
        <v>new</v>
      </c>
      <c r="R9402" t="str">
        <f t="shared" si="1023"/>
        <v>high value</v>
      </c>
      <c r="S9402" t="str">
        <f t="shared" si="1024"/>
        <v>High</v>
      </c>
      <c r="T9402" t="str">
        <f t="shared" si="1025"/>
        <v>Dec</v>
      </c>
      <c r="U9402">
        <f t="shared" si="1026"/>
        <v>2022</v>
      </c>
      <c r="V9402" t="str">
        <f t="shared" si="1027"/>
        <v>5-10</v>
      </c>
      <c r="W9402" t="str">
        <f t="shared" si="1028"/>
        <v>Medium</v>
      </c>
    </row>
    <row r="9403" spans="1:23" x14ac:dyDescent="0.3">
      <c r="A9403">
        <v>609402</v>
      </c>
      <c r="B9403">
        <v>35616</v>
      </c>
      <c r="C9403">
        <v>61</v>
      </c>
      <c r="D9403" t="s">
        <v>4</v>
      </c>
      <c r="E9403" t="s">
        <v>11</v>
      </c>
      <c r="F9403" t="s">
        <v>30</v>
      </c>
      <c r="G9403" t="s">
        <v>29</v>
      </c>
      <c r="H9403" s="1">
        <v>45500</v>
      </c>
      <c r="I9403" t="s">
        <v>34</v>
      </c>
      <c r="J9403">
        <v>54</v>
      </c>
      <c r="K9403">
        <v>8.5</v>
      </c>
      <c r="L9403">
        <v>830.51</v>
      </c>
      <c r="M9403">
        <v>112.29</v>
      </c>
      <c r="N9403" t="s">
        <v>47</v>
      </c>
      <c r="O9403">
        <v>2</v>
      </c>
      <c r="P9403" t="str" cm="1">
        <f t="array" ref="P9403">_xlfn.IFS(C9403&lt;25,"18-24", C9403&lt;=35,"25-35", C9403&lt;=50,"36-50",TRUE,"50+")</f>
        <v>50+</v>
      </c>
      <c r="Q9403" t="str">
        <f t="shared" si="1022"/>
        <v>new</v>
      </c>
      <c r="R9403" t="str">
        <f t="shared" si="1023"/>
        <v>high value</v>
      </c>
      <c r="S9403" t="str">
        <f t="shared" si="1024"/>
        <v>Low</v>
      </c>
      <c r="T9403" t="str">
        <f t="shared" si="1025"/>
        <v>Jul</v>
      </c>
      <c r="U9403">
        <f t="shared" si="1026"/>
        <v>2024</v>
      </c>
      <c r="V9403" t="str">
        <f t="shared" si="1027"/>
        <v>5-10</v>
      </c>
      <c r="W9403" t="str">
        <f t="shared" si="1028"/>
        <v>Slow</v>
      </c>
    </row>
    <row r="9404" spans="1:23" x14ac:dyDescent="0.3">
      <c r="A9404">
        <v>609403</v>
      </c>
      <c r="B9404">
        <v>16600</v>
      </c>
      <c r="C9404">
        <v>59</v>
      </c>
      <c r="D9404" t="s">
        <v>4</v>
      </c>
      <c r="E9404" t="s">
        <v>8</v>
      </c>
      <c r="F9404" t="s">
        <v>28</v>
      </c>
      <c r="G9404" t="s">
        <v>31</v>
      </c>
      <c r="H9404" s="1">
        <v>45447</v>
      </c>
      <c r="I9404" t="s">
        <v>34</v>
      </c>
      <c r="J9404">
        <v>43</v>
      </c>
      <c r="K9404">
        <v>13.2</v>
      </c>
      <c r="L9404">
        <v>1236.3</v>
      </c>
      <c r="M9404">
        <v>85.02</v>
      </c>
      <c r="N9404" t="s">
        <v>48</v>
      </c>
      <c r="O9404">
        <v>3</v>
      </c>
      <c r="P9404" t="str" cm="1">
        <f t="array" ref="P9404">_xlfn.IFS(C9404&lt;25,"18-24", C9404&lt;=35,"25-35", C9404&lt;=50,"36-50",TRUE,"50+")</f>
        <v>50+</v>
      </c>
      <c r="Q9404" t="str">
        <f t="shared" si="1022"/>
        <v>new</v>
      </c>
      <c r="R9404" t="str">
        <f t="shared" si="1023"/>
        <v>high value</v>
      </c>
      <c r="S9404" t="str">
        <f t="shared" si="1024"/>
        <v>medium</v>
      </c>
      <c r="T9404" t="str">
        <f t="shared" si="1025"/>
        <v>Jun</v>
      </c>
      <c r="U9404">
        <f t="shared" si="1026"/>
        <v>2024</v>
      </c>
      <c r="V9404" t="str">
        <f t="shared" si="1027"/>
        <v>10-15</v>
      </c>
      <c r="W9404" t="str">
        <f t="shared" si="1028"/>
        <v>Medium</v>
      </c>
    </row>
    <row r="9405" spans="1:23" x14ac:dyDescent="0.3">
      <c r="A9405">
        <v>609404</v>
      </c>
      <c r="B9405">
        <v>23797</v>
      </c>
      <c r="C9405">
        <v>33</v>
      </c>
      <c r="D9405" t="s">
        <v>4</v>
      </c>
      <c r="E9405" t="s">
        <v>8</v>
      </c>
      <c r="F9405" t="s">
        <v>30</v>
      </c>
      <c r="G9405" t="s">
        <v>27</v>
      </c>
      <c r="H9405" s="1">
        <v>45283</v>
      </c>
      <c r="I9405" t="s">
        <v>33</v>
      </c>
      <c r="J9405">
        <v>21</v>
      </c>
      <c r="K9405">
        <v>9</v>
      </c>
      <c r="L9405">
        <v>460.99</v>
      </c>
      <c r="M9405">
        <v>25.46</v>
      </c>
      <c r="N9405" t="s">
        <v>50</v>
      </c>
      <c r="O9405">
        <v>3</v>
      </c>
      <c r="P9405" t="str" cm="1">
        <f t="array" ref="P9405">_xlfn.IFS(C9405&lt;25,"18-24", C9405&lt;=35,"25-35", C9405&lt;=50,"36-50",TRUE,"50+")</f>
        <v>25-35</v>
      </c>
      <c r="Q9405" t="str">
        <f t="shared" si="1022"/>
        <v>new</v>
      </c>
      <c r="R9405" t="str">
        <f t="shared" si="1023"/>
        <v>medium</v>
      </c>
      <c r="S9405" t="str">
        <f t="shared" si="1024"/>
        <v>medium</v>
      </c>
      <c r="T9405" t="str">
        <f t="shared" si="1025"/>
        <v>Dec</v>
      </c>
      <c r="U9405">
        <f t="shared" si="1026"/>
        <v>2023</v>
      </c>
      <c r="V9405" t="str">
        <f t="shared" si="1027"/>
        <v>5-10</v>
      </c>
      <c r="W9405" t="str">
        <f t="shared" si="1028"/>
        <v>Fast</v>
      </c>
    </row>
    <row r="9406" spans="1:23" x14ac:dyDescent="0.3">
      <c r="A9406">
        <v>609405</v>
      </c>
      <c r="B9406">
        <v>17366</v>
      </c>
      <c r="C9406">
        <v>53</v>
      </c>
      <c r="D9406" t="s">
        <v>4</v>
      </c>
      <c r="E9406" t="s">
        <v>5</v>
      </c>
      <c r="F9406" t="s">
        <v>22</v>
      </c>
      <c r="G9406" t="s">
        <v>29</v>
      </c>
      <c r="H9406" s="1">
        <v>45500</v>
      </c>
      <c r="I9406" t="s">
        <v>34</v>
      </c>
      <c r="J9406">
        <v>22</v>
      </c>
      <c r="K9406">
        <v>5.2</v>
      </c>
      <c r="L9406">
        <v>647.83000000000004</v>
      </c>
      <c r="M9406">
        <v>100.05</v>
      </c>
      <c r="N9406" t="s">
        <v>47</v>
      </c>
      <c r="O9406">
        <v>2</v>
      </c>
      <c r="P9406" t="str" cm="1">
        <f t="array" ref="P9406">_xlfn.IFS(C9406&lt;25,"18-24", C9406&lt;=35,"25-35", C9406&lt;=50,"36-50",TRUE,"50+")</f>
        <v>50+</v>
      </c>
      <c r="Q9406" t="str">
        <f t="shared" si="1022"/>
        <v>new</v>
      </c>
      <c r="R9406" t="str">
        <f t="shared" si="1023"/>
        <v>high value</v>
      </c>
      <c r="S9406" t="str">
        <f t="shared" si="1024"/>
        <v>Low</v>
      </c>
      <c r="T9406" t="str">
        <f t="shared" si="1025"/>
        <v>Jul</v>
      </c>
      <c r="U9406">
        <f t="shared" si="1026"/>
        <v>2024</v>
      </c>
      <c r="V9406" t="str">
        <f t="shared" si="1027"/>
        <v>5-10</v>
      </c>
      <c r="W9406" t="str">
        <f t="shared" si="1028"/>
        <v>Fast</v>
      </c>
    </row>
    <row r="9407" spans="1:23" x14ac:dyDescent="0.3">
      <c r="A9407">
        <v>609406</v>
      </c>
      <c r="B9407">
        <v>35841</v>
      </c>
      <c r="C9407">
        <v>63</v>
      </c>
      <c r="D9407" t="s">
        <v>7</v>
      </c>
      <c r="E9407" t="s">
        <v>13</v>
      </c>
      <c r="F9407" t="s">
        <v>28</v>
      </c>
      <c r="G9407" t="s">
        <v>27</v>
      </c>
      <c r="H9407" s="1">
        <v>45290</v>
      </c>
      <c r="I9407" t="s">
        <v>34</v>
      </c>
      <c r="J9407">
        <v>71</v>
      </c>
      <c r="K9407">
        <v>9.6</v>
      </c>
      <c r="L9407">
        <v>864.82</v>
      </c>
      <c r="M9407">
        <v>103.29</v>
      </c>
      <c r="N9407" t="s">
        <v>48</v>
      </c>
      <c r="O9407">
        <v>2</v>
      </c>
      <c r="P9407" t="str" cm="1">
        <f t="array" ref="P9407">_xlfn.IFS(C9407&lt;25,"18-24", C9407&lt;=35,"25-35", C9407&lt;=50,"36-50",TRUE,"50+")</f>
        <v>50+</v>
      </c>
      <c r="Q9407" t="str">
        <f t="shared" si="1022"/>
        <v>new</v>
      </c>
      <c r="R9407" t="str">
        <f t="shared" si="1023"/>
        <v>high value</v>
      </c>
      <c r="S9407" t="str">
        <f t="shared" si="1024"/>
        <v>Low</v>
      </c>
      <c r="T9407" t="str">
        <f t="shared" si="1025"/>
        <v>Dec</v>
      </c>
      <c r="U9407">
        <f t="shared" si="1026"/>
        <v>2023</v>
      </c>
      <c r="V9407" t="str">
        <f t="shared" si="1027"/>
        <v>5-10</v>
      </c>
      <c r="W9407" t="str">
        <f t="shared" si="1028"/>
        <v>Slow</v>
      </c>
    </row>
    <row r="9408" spans="1:23" x14ac:dyDescent="0.3">
      <c r="A9408">
        <v>609407</v>
      </c>
      <c r="B9408">
        <v>41536</v>
      </c>
      <c r="C9408">
        <v>23</v>
      </c>
      <c r="D9408" t="s">
        <v>4</v>
      </c>
      <c r="E9408" t="s">
        <v>8</v>
      </c>
      <c r="F9408" t="s">
        <v>30</v>
      </c>
      <c r="G9408" t="s">
        <v>31</v>
      </c>
      <c r="H9408" s="1">
        <v>45412</v>
      </c>
      <c r="I9408" t="s">
        <v>34</v>
      </c>
      <c r="J9408">
        <v>44</v>
      </c>
      <c r="K9408">
        <v>8.6999999999999993</v>
      </c>
      <c r="L9408">
        <v>397.43</v>
      </c>
      <c r="M9408">
        <v>39.83</v>
      </c>
      <c r="N9408" t="s">
        <v>49</v>
      </c>
      <c r="O9408">
        <v>2</v>
      </c>
      <c r="P9408" t="str" cm="1">
        <f t="array" ref="P9408">_xlfn.IFS(C9408&lt;25,"18-24", C9408&lt;=35,"25-35", C9408&lt;=50,"36-50",TRUE,"50+")</f>
        <v>18-24</v>
      </c>
      <c r="Q9408" t="str">
        <f t="shared" si="1022"/>
        <v>new</v>
      </c>
      <c r="R9408" t="str">
        <f t="shared" si="1023"/>
        <v>medium</v>
      </c>
      <c r="S9408" t="str">
        <f t="shared" si="1024"/>
        <v>Low</v>
      </c>
      <c r="T9408" t="str">
        <f t="shared" si="1025"/>
        <v>Apr</v>
      </c>
      <c r="U9408">
        <f t="shared" si="1026"/>
        <v>2024</v>
      </c>
      <c r="V9408" t="str">
        <f t="shared" si="1027"/>
        <v>5-10</v>
      </c>
      <c r="W9408" t="str">
        <f t="shared" si="1028"/>
        <v>Medium</v>
      </c>
    </row>
    <row r="9409" spans="1:23" x14ac:dyDescent="0.3">
      <c r="A9409">
        <v>609408</v>
      </c>
      <c r="B9409">
        <v>47009</v>
      </c>
      <c r="C9409">
        <v>20</v>
      </c>
      <c r="D9409" t="s">
        <v>7</v>
      </c>
      <c r="E9409" t="s">
        <v>11</v>
      </c>
      <c r="F9409" t="s">
        <v>18</v>
      </c>
      <c r="G9409" t="s">
        <v>21</v>
      </c>
      <c r="H9409" s="1">
        <v>44798</v>
      </c>
      <c r="I9409" t="s">
        <v>34</v>
      </c>
      <c r="J9409">
        <v>58</v>
      </c>
      <c r="K9409">
        <v>2.8</v>
      </c>
      <c r="L9409">
        <v>788.07</v>
      </c>
      <c r="M9409">
        <v>116.74</v>
      </c>
      <c r="N9409" t="s">
        <v>48</v>
      </c>
      <c r="O9409">
        <v>5</v>
      </c>
      <c r="P9409" t="str" cm="1">
        <f t="array" ref="P9409">_xlfn.IFS(C9409&lt;25,"18-24", C9409&lt;=35,"25-35", C9409&lt;=50,"36-50",TRUE,"50+")</f>
        <v>18-24</v>
      </c>
      <c r="Q9409" t="str">
        <f t="shared" si="1022"/>
        <v>new</v>
      </c>
      <c r="R9409" t="str">
        <f t="shared" si="1023"/>
        <v>high value</v>
      </c>
      <c r="S9409" t="str">
        <f t="shared" si="1024"/>
        <v>High</v>
      </c>
      <c r="T9409" t="str">
        <f t="shared" si="1025"/>
        <v>Aug</v>
      </c>
      <c r="U9409">
        <f t="shared" si="1026"/>
        <v>2022</v>
      </c>
      <c r="V9409" t="str">
        <f t="shared" si="1027"/>
        <v>0-5</v>
      </c>
      <c r="W9409" t="str">
        <f t="shared" si="1028"/>
        <v>Slow</v>
      </c>
    </row>
    <row r="9410" spans="1:23" x14ac:dyDescent="0.3">
      <c r="A9410">
        <v>609409</v>
      </c>
      <c r="B9410">
        <v>15186</v>
      </c>
      <c r="C9410">
        <v>36</v>
      </c>
      <c r="D9410" t="s">
        <v>4</v>
      </c>
      <c r="E9410" t="s">
        <v>11</v>
      </c>
      <c r="F9410" t="s">
        <v>26</v>
      </c>
      <c r="G9410" t="s">
        <v>21</v>
      </c>
      <c r="H9410" s="1">
        <v>45475</v>
      </c>
      <c r="I9410" t="s">
        <v>33</v>
      </c>
      <c r="J9410">
        <v>43</v>
      </c>
      <c r="K9410">
        <v>8</v>
      </c>
      <c r="L9410">
        <v>184.27</v>
      </c>
      <c r="M9410">
        <v>50.79</v>
      </c>
      <c r="N9410" t="s">
        <v>48</v>
      </c>
      <c r="O9410">
        <v>4</v>
      </c>
      <c r="P9410" t="str" cm="1">
        <f t="array" ref="P9410">_xlfn.IFS(C9410&lt;25,"18-24", C9410&lt;=35,"25-35", C9410&lt;=50,"36-50",TRUE,"50+")</f>
        <v>36-50</v>
      </c>
      <c r="Q9410" t="str">
        <f t="shared" si="1022"/>
        <v>new</v>
      </c>
      <c r="R9410" t="str">
        <f t="shared" si="1023"/>
        <v>low</v>
      </c>
      <c r="S9410" t="str">
        <f t="shared" si="1024"/>
        <v>medium</v>
      </c>
      <c r="T9410" t="str">
        <f t="shared" si="1025"/>
        <v>Jul</v>
      </c>
      <c r="U9410">
        <f t="shared" si="1026"/>
        <v>2024</v>
      </c>
      <c r="V9410" t="str">
        <f t="shared" si="1027"/>
        <v>5-10</v>
      </c>
      <c r="W9410" t="str">
        <f t="shared" si="1028"/>
        <v>Medium</v>
      </c>
    </row>
    <row r="9411" spans="1:23" x14ac:dyDescent="0.3">
      <c r="A9411">
        <v>609410</v>
      </c>
      <c r="B9411">
        <v>54028</v>
      </c>
      <c r="C9411">
        <v>27</v>
      </c>
      <c r="D9411" t="s">
        <v>4</v>
      </c>
      <c r="E9411" t="s">
        <v>11</v>
      </c>
      <c r="F9411" t="s">
        <v>19</v>
      </c>
      <c r="G9411" t="s">
        <v>21</v>
      </c>
      <c r="H9411" s="1">
        <v>44853</v>
      </c>
      <c r="I9411" t="s">
        <v>34</v>
      </c>
      <c r="J9411">
        <v>71</v>
      </c>
      <c r="K9411">
        <v>14.2</v>
      </c>
      <c r="L9411">
        <v>483.02</v>
      </c>
      <c r="M9411">
        <v>109.95</v>
      </c>
      <c r="N9411" t="s">
        <v>49</v>
      </c>
      <c r="O9411">
        <v>3</v>
      </c>
      <c r="P9411" t="str" cm="1">
        <f t="array" ref="P9411">_xlfn.IFS(C9411&lt;25,"18-24", C9411&lt;=35,"25-35", C9411&lt;=50,"36-50",TRUE,"50+")</f>
        <v>25-35</v>
      </c>
      <c r="Q9411" t="str">
        <f t="shared" ref="Q9411:Q9474" si="1029">IF(COUNTIF($B:$B,B9411)&gt;1,"repeat","new")</f>
        <v>new</v>
      </c>
      <c r="R9411" t="str">
        <f t="shared" ref="R9411:R9474" si="1030">IF(L9411&gt;500,"high value",IF( L9411&gt;250,"medium","low"))</f>
        <v>medium</v>
      </c>
      <c r="S9411" t="str">
        <f t="shared" ref="S9411:S9474" si="1031">IF(O9411&lt;=2,"Low",IF(O9411&lt;=4,"medium","High"))</f>
        <v>medium</v>
      </c>
      <c r="T9411" t="str">
        <f t="shared" ref="T9411:T9474" si="1032">TEXT(H9411,"MMM")</f>
        <v>Oct</v>
      </c>
      <c r="U9411">
        <f t="shared" ref="U9411:U9474" si="1033">YEAR(H9411)</f>
        <v>2022</v>
      </c>
      <c r="V9411" t="str">
        <f t="shared" ref="V9411:V9474" si="1034">IF(K9411&lt;=5,"0-5",IF(K9411&lt;=10,"5-10",IF(K9411&lt;=15,"10-15","15+")))</f>
        <v>10-15</v>
      </c>
      <c r="W9411" t="str">
        <f t="shared" ref="W9411:W9474" si="1035">IF(J9411&lt;=30,"Fast",IF(J9411&lt;=45,"Medium","Slow"))</f>
        <v>Slow</v>
      </c>
    </row>
    <row r="9412" spans="1:23" x14ac:dyDescent="0.3">
      <c r="A9412">
        <v>609411</v>
      </c>
      <c r="B9412">
        <v>12148</v>
      </c>
      <c r="C9412">
        <v>47</v>
      </c>
      <c r="D9412" t="s">
        <v>7</v>
      </c>
      <c r="E9412" t="s">
        <v>11</v>
      </c>
      <c r="F9412" t="s">
        <v>28</v>
      </c>
      <c r="G9412" t="s">
        <v>21</v>
      </c>
      <c r="H9412" s="1">
        <v>44968</v>
      </c>
      <c r="I9412" t="s">
        <v>33</v>
      </c>
      <c r="J9412">
        <v>78</v>
      </c>
      <c r="K9412">
        <v>6.9</v>
      </c>
      <c r="L9412">
        <v>844.18</v>
      </c>
      <c r="M9412">
        <v>48.58</v>
      </c>
      <c r="N9412" t="s">
        <v>48</v>
      </c>
      <c r="O9412">
        <v>5</v>
      </c>
      <c r="P9412" t="str" cm="1">
        <f t="array" ref="P9412">_xlfn.IFS(C9412&lt;25,"18-24", C9412&lt;=35,"25-35", C9412&lt;=50,"36-50",TRUE,"50+")</f>
        <v>36-50</v>
      </c>
      <c r="Q9412" t="str">
        <f t="shared" si="1029"/>
        <v>new</v>
      </c>
      <c r="R9412" t="str">
        <f t="shared" si="1030"/>
        <v>high value</v>
      </c>
      <c r="S9412" t="str">
        <f t="shared" si="1031"/>
        <v>High</v>
      </c>
      <c r="T9412" t="str">
        <f t="shared" si="1032"/>
        <v>Feb</v>
      </c>
      <c r="U9412">
        <f t="shared" si="1033"/>
        <v>2023</v>
      </c>
      <c r="V9412" t="str">
        <f t="shared" si="1034"/>
        <v>5-10</v>
      </c>
      <c r="W9412" t="str">
        <f t="shared" si="1035"/>
        <v>Slow</v>
      </c>
    </row>
    <row r="9413" spans="1:23" x14ac:dyDescent="0.3">
      <c r="A9413">
        <v>609412</v>
      </c>
      <c r="B9413">
        <v>24497</v>
      </c>
      <c r="C9413">
        <v>47</v>
      </c>
      <c r="D9413" t="s">
        <v>7</v>
      </c>
      <c r="E9413" t="s">
        <v>16</v>
      </c>
      <c r="F9413" t="s">
        <v>30</v>
      </c>
      <c r="G9413" t="s">
        <v>21</v>
      </c>
      <c r="H9413" s="1">
        <v>44941</v>
      </c>
      <c r="I9413" t="s">
        <v>34</v>
      </c>
      <c r="J9413">
        <v>56</v>
      </c>
      <c r="K9413">
        <v>10.5</v>
      </c>
      <c r="L9413">
        <v>663.93</v>
      </c>
      <c r="M9413">
        <v>61.59</v>
      </c>
      <c r="N9413" t="s">
        <v>47</v>
      </c>
      <c r="O9413">
        <v>1</v>
      </c>
      <c r="P9413" t="str" cm="1">
        <f t="array" ref="P9413">_xlfn.IFS(C9413&lt;25,"18-24", C9413&lt;=35,"25-35", C9413&lt;=50,"36-50",TRUE,"50+")</f>
        <v>36-50</v>
      </c>
      <c r="Q9413" t="str">
        <f t="shared" si="1029"/>
        <v>new</v>
      </c>
      <c r="R9413" t="str">
        <f t="shared" si="1030"/>
        <v>high value</v>
      </c>
      <c r="S9413" t="str">
        <f t="shared" si="1031"/>
        <v>Low</v>
      </c>
      <c r="T9413" t="str">
        <f t="shared" si="1032"/>
        <v>Jan</v>
      </c>
      <c r="U9413">
        <f t="shared" si="1033"/>
        <v>2023</v>
      </c>
      <c r="V9413" t="str">
        <f t="shared" si="1034"/>
        <v>10-15</v>
      </c>
      <c r="W9413" t="str">
        <f t="shared" si="1035"/>
        <v>Slow</v>
      </c>
    </row>
    <row r="9414" spans="1:23" x14ac:dyDescent="0.3">
      <c r="A9414">
        <v>609413</v>
      </c>
      <c r="B9414">
        <v>26982</v>
      </c>
      <c r="C9414">
        <v>31</v>
      </c>
      <c r="D9414" t="s">
        <v>7</v>
      </c>
      <c r="E9414" t="s">
        <v>16</v>
      </c>
      <c r="F9414" t="s">
        <v>22</v>
      </c>
      <c r="G9414" t="s">
        <v>27</v>
      </c>
      <c r="H9414" s="1">
        <v>45541</v>
      </c>
      <c r="I9414" t="s">
        <v>34</v>
      </c>
      <c r="J9414">
        <v>29</v>
      </c>
      <c r="K9414">
        <v>4.5</v>
      </c>
      <c r="L9414">
        <v>939.42</v>
      </c>
      <c r="M9414">
        <v>101.51</v>
      </c>
      <c r="N9414" t="s">
        <v>48</v>
      </c>
      <c r="O9414">
        <v>4</v>
      </c>
      <c r="P9414" t="str" cm="1">
        <f t="array" ref="P9414">_xlfn.IFS(C9414&lt;25,"18-24", C9414&lt;=35,"25-35", C9414&lt;=50,"36-50",TRUE,"50+")</f>
        <v>25-35</v>
      </c>
      <c r="Q9414" t="str">
        <f t="shared" si="1029"/>
        <v>new</v>
      </c>
      <c r="R9414" t="str">
        <f t="shared" si="1030"/>
        <v>high value</v>
      </c>
      <c r="S9414" t="str">
        <f t="shared" si="1031"/>
        <v>medium</v>
      </c>
      <c r="T9414" t="str">
        <f t="shared" si="1032"/>
        <v>Sep</v>
      </c>
      <c r="U9414">
        <f t="shared" si="1033"/>
        <v>2024</v>
      </c>
      <c r="V9414" t="str">
        <f t="shared" si="1034"/>
        <v>0-5</v>
      </c>
      <c r="W9414" t="str">
        <f t="shared" si="1035"/>
        <v>Fast</v>
      </c>
    </row>
    <row r="9415" spans="1:23" x14ac:dyDescent="0.3">
      <c r="A9415">
        <v>609414</v>
      </c>
      <c r="B9415">
        <v>16302</v>
      </c>
      <c r="C9415">
        <v>25</v>
      </c>
      <c r="D9415" t="s">
        <v>7</v>
      </c>
      <c r="E9415" t="s">
        <v>8</v>
      </c>
      <c r="F9415" t="s">
        <v>19</v>
      </c>
      <c r="G9415" t="s">
        <v>21</v>
      </c>
      <c r="H9415" s="1">
        <v>45096</v>
      </c>
      <c r="I9415" t="s">
        <v>34</v>
      </c>
      <c r="J9415">
        <v>74</v>
      </c>
      <c r="K9415">
        <v>6.4</v>
      </c>
      <c r="L9415">
        <v>1136.18</v>
      </c>
      <c r="M9415">
        <v>54.44</v>
      </c>
      <c r="N9415" t="s">
        <v>50</v>
      </c>
      <c r="O9415">
        <v>2</v>
      </c>
      <c r="P9415" t="str" cm="1">
        <f t="array" ref="P9415">_xlfn.IFS(C9415&lt;25,"18-24", C9415&lt;=35,"25-35", C9415&lt;=50,"36-50",TRUE,"50+")</f>
        <v>25-35</v>
      </c>
      <c r="Q9415" t="str">
        <f t="shared" si="1029"/>
        <v>new</v>
      </c>
      <c r="R9415" t="str">
        <f t="shared" si="1030"/>
        <v>high value</v>
      </c>
      <c r="S9415" t="str">
        <f t="shared" si="1031"/>
        <v>Low</v>
      </c>
      <c r="T9415" t="str">
        <f t="shared" si="1032"/>
        <v>Jun</v>
      </c>
      <c r="U9415">
        <f t="shared" si="1033"/>
        <v>2023</v>
      </c>
      <c r="V9415" t="str">
        <f t="shared" si="1034"/>
        <v>5-10</v>
      </c>
      <c r="W9415" t="str">
        <f t="shared" si="1035"/>
        <v>Slow</v>
      </c>
    </row>
    <row r="9416" spans="1:23" x14ac:dyDescent="0.3">
      <c r="A9416">
        <v>609415</v>
      </c>
      <c r="B9416">
        <v>41710</v>
      </c>
      <c r="C9416">
        <v>20</v>
      </c>
      <c r="D9416" t="s">
        <v>4</v>
      </c>
      <c r="E9416" t="s">
        <v>15</v>
      </c>
      <c r="F9416" t="s">
        <v>32</v>
      </c>
      <c r="G9416" t="s">
        <v>31</v>
      </c>
      <c r="H9416" s="1">
        <v>45293</v>
      </c>
      <c r="I9416" t="s">
        <v>33</v>
      </c>
      <c r="J9416">
        <v>49</v>
      </c>
      <c r="K9416">
        <v>12.7</v>
      </c>
      <c r="L9416">
        <v>272.07</v>
      </c>
      <c r="M9416">
        <v>63.96</v>
      </c>
      <c r="N9416" t="s">
        <v>50</v>
      </c>
      <c r="O9416">
        <v>1</v>
      </c>
      <c r="P9416" t="str" cm="1">
        <f t="array" ref="P9416">_xlfn.IFS(C9416&lt;25,"18-24", C9416&lt;=35,"25-35", C9416&lt;=50,"36-50",TRUE,"50+")</f>
        <v>18-24</v>
      </c>
      <c r="Q9416" t="str">
        <f t="shared" si="1029"/>
        <v>new</v>
      </c>
      <c r="R9416" t="str">
        <f t="shared" si="1030"/>
        <v>medium</v>
      </c>
      <c r="S9416" t="str">
        <f t="shared" si="1031"/>
        <v>Low</v>
      </c>
      <c r="T9416" t="str">
        <f t="shared" si="1032"/>
        <v>Jan</v>
      </c>
      <c r="U9416">
        <f t="shared" si="1033"/>
        <v>2024</v>
      </c>
      <c r="V9416" t="str">
        <f t="shared" si="1034"/>
        <v>10-15</v>
      </c>
      <c r="W9416" t="str">
        <f t="shared" si="1035"/>
        <v>Slow</v>
      </c>
    </row>
    <row r="9417" spans="1:23" x14ac:dyDescent="0.3">
      <c r="A9417">
        <v>609416</v>
      </c>
      <c r="B9417">
        <v>72204</v>
      </c>
      <c r="C9417">
        <v>53</v>
      </c>
      <c r="D9417" t="s">
        <v>4</v>
      </c>
      <c r="E9417" t="s">
        <v>8</v>
      </c>
      <c r="F9417" t="s">
        <v>18</v>
      </c>
      <c r="G9417" t="s">
        <v>29</v>
      </c>
      <c r="H9417" s="1">
        <v>44846</v>
      </c>
      <c r="I9417" t="s">
        <v>34</v>
      </c>
      <c r="J9417">
        <v>52</v>
      </c>
      <c r="K9417">
        <v>4.9000000000000004</v>
      </c>
      <c r="L9417">
        <v>400.18</v>
      </c>
      <c r="M9417">
        <v>35.840000000000003</v>
      </c>
      <c r="N9417" t="s">
        <v>49</v>
      </c>
      <c r="O9417">
        <v>4</v>
      </c>
      <c r="P9417" t="str" cm="1">
        <f t="array" ref="P9417">_xlfn.IFS(C9417&lt;25,"18-24", C9417&lt;=35,"25-35", C9417&lt;=50,"36-50",TRUE,"50+")</f>
        <v>50+</v>
      </c>
      <c r="Q9417" t="str">
        <f t="shared" si="1029"/>
        <v>new</v>
      </c>
      <c r="R9417" t="str">
        <f t="shared" si="1030"/>
        <v>medium</v>
      </c>
      <c r="S9417" t="str">
        <f t="shared" si="1031"/>
        <v>medium</v>
      </c>
      <c r="T9417" t="str">
        <f t="shared" si="1032"/>
        <v>Oct</v>
      </c>
      <c r="U9417">
        <f t="shared" si="1033"/>
        <v>2022</v>
      </c>
      <c r="V9417" t="str">
        <f t="shared" si="1034"/>
        <v>0-5</v>
      </c>
      <c r="W9417" t="str">
        <f t="shared" si="1035"/>
        <v>Slow</v>
      </c>
    </row>
    <row r="9418" spans="1:23" x14ac:dyDescent="0.3">
      <c r="A9418">
        <v>609417</v>
      </c>
      <c r="B9418">
        <v>87470</v>
      </c>
      <c r="C9418">
        <v>18</v>
      </c>
      <c r="D9418" t="s">
        <v>4</v>
      </c>
      <c r="E9418" t="s">
        <v>11</v>
      </c>
      <c r="F9418" t="s">
        <v>26</v>
      </c>
      <c r="G9418" t="s">
        <v>27</v>
      </c>
      <c r="H9418" s="1">
        <v>44562</v>
      </c>
      <c r="I9418" t="s">
        <v>34</v>
      </c>
      <c r="J9418">
        <v>41</v>
      </c>
      <c r="K9418">
        <v>14.2</v>
      </c>
      <c r="L9418">
        <v>217.62</v>
      </c>
      <c r="M9418">
        <v>107.68</v>
      </c>
      <c r="N9418" t="s">
        <v>50</v>
      </c>
      <c r="O9418">
        <v>3</v>
      </c>
      <c r="P9418" t="str" cm="1">
        <f t="array" ref="P9418">_xlfn.IFS(C9418&lt;25,"18-24", C9418&lt;=35,"25-35", C9418&lt;=50,"36-50",TRUE,"50+")</f>
        <v>18-24</v>
      </c>
      <c r="Q9418" t="str">
        <f t="shared" si="1029"/>
        <v>new</v>
      </c>
      <c r="R9418" t="str">
        <f t="shared" si="1030"/>
        <v>low</v>
      </c>
      <c r="S9418" t="str">
        <f t="shared" si="1031"/>
        <v>medium</v>
      </c>
      <c r="T9418" t="str">
        <f t="shared" si="1032"/>
        <v>Jan</v>
      </c>
      <c r="U9418">
        <f t="shared" si="1033"/>
        <v>2022</v>
      </c>
      <c r="V9418" t="str">
        <f t="shared" si="1034"/>
        <v>10-15</v>
      </c>
      <c r="W9418" t="str">
        <f t="shared" si="1035"/>
        <v>Medium</v>
      </c>
    </row>
    <row r="9419" spans="1:23" x14ac:dyDescent="0.3">
      <c r="A9419">
        <v>609418</v>
      </c>
      <c r="B9419">
        <v>55459</v>
      </c>
      <c r="C9419">
        <v>18</v>
      </c>
      <c r="D9419" t="s">
        <v>4</v>
      </c>
      <c r="E9419" t="s">
        <v>16</v>
      </c>
      <c r="F9419" t="s">
        <v>28</v>
      </c>
      <c r="G9419" t="s">
        <v>25</v>
      </c>
      <c r="H9419" s="1">
        <v>44822</v>
      </c>
      <c r="I9419" t="s">
        <v>33</v>
      </c>
      <c r="J9419">
        <v>73</v>
      </c>
      <c r="K9419">
        <v>2.1</v>
      </c>
      <c r="L9419">
        <v>1236.99</v>
      </c>
      <c r="M9419">
        <v>81.2</v>
      </c>
      <c r="N9419" t="s">
        <v>50</v>
      </c>
      <c r="O9419">
        <v>3</v>
      </c>
      <c r="P9419" t="str" cm="1">
        <f t="array" ref="P9419">_xlfn.IFS(C9419&lt;25,"18-24", C9419&lt;=35,"25-35", C9419&lt;=50,"36-50",TRUE,"50+")</f>
        <v>18-24</v>
      </c>
      <c r="Q9419" t="str">
        <f t="shared" si="1029"/>
        <v>new</v>
      </c>
      <c r="R9419" t="str">
        <f t="shared" si="1030"/>
        <v>high value</v>
      </c>
      <c r="S9419" t="str">
        <f t="shared" si="1031"/>
        <v>medium</v>
      </c>
      <c r="T9419" t="str">
        <f t="shared" si="1032"/>
        <v>Sep</v>
      </c>
      <c r="U9419">
        <f t="shared" si="1033"/>
        <v>2022</v>
      </c>
      <c r="V9419" t="str">
        <f t="shared" si="1034"/>
        <v>0-5</v>
      </c>
      <c r="W9419" t="str">
        <f t="shared" si="1035"/>
        <v>Slow</v>
      </c>
    </row>
    <row r="9420" spans="1:23" x14ac:dyDescent="0.3">
      <c r="A9420">
        <v>609419</v>
      </c>
      <c r="B9420">
        <v>41967</v>
      </c>
      <c r="C9420">
        <v>43</v>
      </c>
      <c r="D9420" t="s">
        <v>7</v>
      </c>
      <c r="E9420" t="s">
        <v>11</v>
      </c>
      <c r="F9420" t="s">
        <v>22</v>
      </c>
      <c r="G9420" t="s">
        <v>25</v>
      </c>
      <c r="H9420" s="1">
        <v>44749</v>
      </c>
      <c r="I9420" t="s">
        <v>33</v>
      </c>
      <c r="J9420">
        <v>70</v>
      </c>
      <c r="K9420">
        <v>10.1</v>
      </c>
      <c r="L9420">
        <v>208.51</v>
      </c>
      <c r="M9420">
        <v>49.8</v>
      </c>
      <c r="N9420" t="s">
        <v>49</v>
      </c>
      <c r="O9420">
        <v>3</v>
      </c>
      <c r="P9420" t="str" cm="1">
        <f t="array" ref="P9420">_xlfn.IFS(C9420&lt;25,"18-24", C9420&lt;=35,"25-35", C9420&lt;=50,"36-50",TRUE,"50+")</f>
        <v>36-50</v>
      </c>
      <c r="Q9420" t="str">
        <f t="shared" si="1029"/>
        <v>new</v>
      </c>
      <c r="R9420" t="str">
        <f t="shared" si="1030"/>
        <v>low</v>
      </c>
      <c r="S9420" t="str">
        <f t="shared" si="1031"/>
        <v>medium</v>
      </c>
      <c r="T9420" t="str">
        <f t="shared" si="1032"/>
        <v>Jul</v>
      </c>
      <c r="U9420">
        <f t="shared" si="1033"/>
        <v>2022</v>
      </c>
      <c r="V9420" t="str">
        <f t="shared" si="1034"/>
        <v>10-15</v>
      </c>
      <c r="W9420" t="str">
        <f t="shared" si="1035"/>
        <v>Slow</v>
      </c>
    </row>
    <row r="9421" spans="1:23" x14ac:dyDescent="0.3">
      <c r="A9421">
        <v>609420</v>
      </c>
      <c r="B9421">
        <v>80487</v>
      </c>
      <c r="C9421">
        <v>22</v>
      </c>
      <c r="D9421" t="s">
        <v>4</v>
      </c>
      <c r="E9421" t="s">
        <v>8</v>
      </c>
      <c r="F9421" t="s">
        <v>30</v>
      </c>
      <c r="G9421" t="s">
        <v>27</v>
      </c>
      <c r="H9421" s="1">
        <v>44781</v>
      </c>
      <c r="I9421" t="s">
        <v>34</v>
      </c>
      <c r="J9421">
        <v>22</v>
      </c>
      <c r="K9421">
        <v>6</v>
      </c>
      <c r="L9421">
        <v>302.25</v>
      </c>
      <c r="M9421">
        <v>60.58</v>
      </c>
      <c r="N9421" t="s">
        <v>49</v>
      </c>
      <c r="O9421">
        <v>3</v>
      </c>
      <c r="P9421" t="str" cm="1">
        <f t="array" ref="P9421">_xlfn.IFS(C9421&lt;25,"18-24", C9421&lt;=35,"25-35", C9421&lt;=50,"36-50",TRUE,"50+")</f>
        <v>18-24</v>
      </c>
      <c r="Q9421" t="str">
        <f t="shared" si="1029"/>
        <v>new</v>
      </c>
      <c r="R9421" t="str">
        <f t="shared" si="1030"/>
        <v>medium</v>
      </c>
      <c r="S9421" t="str">
        <f t="shared" si="1031"/>
        <v>medium</v>
      </c>
      <c r="T9421" t="str">
        <f t="shared" si="1032"/>
        <v>Aug</v>
      </c>
      <c r="U9421">
        <f t="shared" si="1033"/>
        <v>2022</v>
      </c>
      <c r="V9421" t="str">
        <f t="shared" si="1034"/>
        <v>5-10</v>
      </c>
      <c r="W9421" t="str">
        <f t="shared" si="1035"/>
        <v>Fast</v>
      </c>
    </row>
    <row r="9422" spans="1:23" x14ac:dyDescent="0.3">
      <c r="A9422">
        <v>609421</v>
      </c>
      <c r="B9422">
        <v>58220</v>
      </c>
      <c r="C9422">
        <v>41</v>
      </c>
      <c r="D9422" t="s">
        <v>7</v>
      </c>
      <c r="E9422" t="s">
        <v>8</v>
      </c>
      <c r="F9422" t="s">
        <v>24</v>
      </c>
      <c r="G9422" t="s">
        <v>25</v>
      </c>
      <c r="H9422" s="1">
        <v>45624</v>
      </c>
      <c r="I9422" t="s">
        <v>34</v>
      </c>
      <c r="J9422">
        <v>32</v>
      </c>
      <c r="K9422">
        <v>5</v>
      </c>
      <c r="L9422">
        <v>1443.13</v>
      </c>
      <c r="M9422">
        <v>103.35</v>
      </c>
      <c r="N9422" t="s">
        <v>47</v>
      </c>
      <c r="O9422">
        <v>1</v>
      </c>
      <c r="P9422" t="str" cm="1">
        <f t="array" ref="P9422">_xlfn.IFS(C9422&lt;25,"18-24", C9422&lt;=35,"25-35", C9422&lt;=50,"36-50",TRUE,"50+")</f>
        <v>36-50</v>
      </c>
      <c r="Q9422" t="str">
        <f t="shared" si="1029"/>
        <v>new</v>
      </c>
      <c r="R9422" t="str">
        <f t="shared" si="1030"/>
        <v>high value</v>
      </c>
      <c r="S9422" t="str">
        <f t="shared" si="1031"/>
        <v>Low</v>
      </c>
      <c r="T9422" t="str">
        <f t="shared" si="1032"/>
        <v>Nov</v>
      </c>
      <c r="U9422">
        <f t="shared" si="1033"/>
        <v>2024</v>
      </c>
      <c r="V9422" t="str">
        <f t="shared" si="1034"/>
        <v>0-5</v>
      </c>
      <c r="W9422" t="str">
        <f t="shared" si="1035"/>
        <v>Medium</v>
      </c>
    </row>
    <row r="9423" spans="1:23" x14ac:dyDescent="0.3">
      <c r="A9423">
        <v>609422</v>
      </c>
      <c r="B9423">
        <v>73993</v>
      </c>
      <c r="C9423">
        <v>60</v>
      </c>
      <c r="D9423" t="s">
        <v>7</v>
      </c>
      <c r="E9423" t="s">
        <v>11</v>
      </c>
      <c r="F9423" t="s">
        <v>19</v>
      </c>
      <c r="G9423" t="s">
        <v>21</v>
      </c>
      <c r="H9423" s="1">
        <v>45486</v>
      </c>
      <c r="I9423" t="s">
        <v>34</v>
      </c>
      <c r="J9423">
        <v>71</v>
      </c>
      <c r="K9423">
        <v>5.5</v>
      </c>
      <c r="L9423">
        <v>910.7</v>
      </c>
      <c r="M9423">
        <v>49.2</v>
      </c>
      <c r="N9423" t="s">
        <v>47</v>
      </c>
      <c r="O9423">
        <v>2</v>
      </c>
      <c r="P9423" t="str" cm="1">
        <f t="array" ref="P9423">_xlfn.IFS(C9423&lt;25,"18-24", C9423&lt;=35,"25-35", C9423&lt;=50,"36-50",TRUE,"50+")</f>
        <v>50+</v>
      </c>
      <c r="Q9423" t="str">
        <f t="shared" si="1029"/>
        <v>new</v>
      </c>
      <c r="R9423" t="str">
        <f t="shared" si="1030"/>
        <v>high value</v>
      </c>
      <c r="S9423" t="str">
        <f t="shared" si="1031"/>
        <v>Low</v>
      </c>
      <c r="T9423" t="str">
        <f t="shared" si="1032"/>
        <v>Jul</v>
      </c>
      <c r="U9423">
        <f t="shared" si="1033"/>
        <v>2024</v>
      </c>
      <c r="V9423" t="str">
        <f t="shared" si="1034"/>
        <v>5-10</v>
      </c>
      <c r="W9423" t="str">
        <f t="shared" si="1035"/>
        <v>Slow</v>
      </c>
    </row>
    <row r="9424" spans="1:23" x14ac:dyDescent="0.3">
      <c r="A9424">
        <v>609423</v>
      </c>
      <c r="B9424">
        <v>17917</v>
      </c>
      <c r="C9424">
        <v>58</v>
      </c>
      <c r="D9424" t="s">
        <v>7</v>
      </c>
      <c r="E9424" t="s">
        <v>11</v>
      </c>
      <c r="F9424" t="s">
        <v>22</v>
      </c>
      <c r="G9424" t="s">
        <v>25</v>
      </c>
      <c r="H9424" s="1">
        <v>45007</v>
      </c>
      <c r="I9424" t="s">
        <v>34</v>
      </c>
      <c r="J9424">
        <v>58</v>
      </c>
      <c r="K9424">
        <v>9.9</v>
      </c>
      <c r="L9424">
        <v>756.75</v>
      </c>
      <c r="M9424">
        <v>42.38</v>
      </c>
      <c r="N9424" t="s">
        <v>48</v>
      </c>
      <c r="O9424">
        <v>4</v>
      </c>
      <c r="P9424" t="str" cm="1">
        <f t="array" ref="P9424">_xlfn.IFS(C9424&lt;25,"18-24", C9424&lt;=35,"25-35", C9424&lt;=50,"36-50",TRUE,"50+")</f>
        <v>50+</v>
      </c>
      <c r="Q9424" t="str">
        <f t="shared" si="1029"/>
        <v>new</v>
      </c>
      <c r="R9424" t="str">
        <f t="shared" si="1030"/>
        <v>high value</v>
      </c>
      <c r="S9424" t="str">
        <f t="shared" si="1031"/>
        <v>medium</v>
      </c>
      <c r="T9424" t="str">
        <f t="shared" si="1032"/>
        <v>Mar</v>
      </c>
      <c r="U9424">
        <f t="shared" si="1033"/>
        <v>2023</v>
      </c>
      <c r="V9424" t="str">
        <f t="shared" si="1034"/>
        <v>5-10</v>
      </c>
      <c r="W9424" t="str">
        <f t="shared" si="1035"/>
        <v>Slow</v>
      </c>
    </row>
    <row r="9425" spans="1:23" x14ac:dyDescent="0.3">
      <c r="A9425">
        <v>609424</v>
      </c>
      <c r="B9425">
        <v>30953</v>
      </c>
      <c r="C9425">
        <v>57</v>
      </c>
      <c r="D9425" t="s">
        <v>4</v>
      </c>
      <c r="E9425" t="s">
        <v>15</v>
      </c>
      <c r="F9425" t="s">
        <v>26</v>
      </c>
      <c r="G9425" t="s">
        <v>31</v>
      </c>
      <c r="H9425" s="1">
        <v>45655</v>
      </c>
      <c r="I9425" t="s">
        <v>33</v>
      </c>
      <c r="J9425">
        <v>70</v>
      </c>
      <c r="K9425">
        <v>11.1</v>
      </c>
      <c r="L9425">
        <v>1448.64</v>
      </c>
      <c r="M9425">
        <v>61.78</v>
      </c>
      <c r="N9425" t="s">
        <v>49</v>
      </c>
      <c r="O9425">
        <v>4</v>
      </c>
      <c r="P9425" t="str" cm="1">
        <f t="array" ref="P9425">_xlfn.IFS(C9425&lt;25,"18-24", C9425&lt;=35,"25-35", C9425&lt;=50,"36-50",TRUE,"50+")</f>
        <v>50+</v>
      </c>
      <c r="Q9425" t="str">
        <f t="shared" si="1029"/>
        <v>new</v>
      </c>
      <c r="R9425" t="str">
        <f t="shared" si="1030"/>
        <v>high value</v>
      </c>
      <c r="S9425" t="str">
        <f t="shared" si="1031"/>
        <v>medium</v>
      </c>
      <c r="T9425" t="str">
        <f t="shared" si="1032"/>
        <v>Dec</v>
      </c>
      <c r="U9425">
        <f t="shared" si="1033"/>
        <v>2024</v>
      </c>
      <c r="V9425" t="str">
        <f t="shared" si="1034"/>
        <v>10-15</v>
      </c>
      <c r="W9425" t="str">
        <f t="shared" si="1035"/>
        <v>Slow</v>
      </c>
    </row>
    <row r="9426" spans="1:23" x14ac:dyDescent="0.3">
      <c r="A9426">
        <v>609425</v>
      </c>
      <c r="B9426">
        <v>81796</v>
      </c>
      <c r="C9426">
        <v>53</v>
      </c>
      <c r="D9426" t="s">
        <v>7</v>
      </c>
      <c r="E9426" t="s">
        <v>16</v>
      </c>
      <c r="F9426" t="s">
        <v>26</v>
      </c>
      <c r="G9426" t="s">
        <v>31</v>
      </c>
      <c r="H9426" s="1">
        <v>45366</v>
      </c>
      <c r="I9426" t="s">
        <v>34</v>
      </c>
      <c r="J9426">
        <v>31</v>
      </c>
      <c r="K9426">
        <v>4</v>
      </c>
      <c r="L9426">
        <v>215.02</v>
      </c>
      <c r="M9426">
        <v>56.83</v>
      </c>
      <c r="N9426" t="s">
        <v>50</v>
      </c>
      <c r="O9426">
        <v>3</v>
      </c>
      <c r="P9426" t="str" cm="1">
        <f t="array" ref="P9426">_xlfn.IFS(C9426&lt;25,"18-24", C9426&lt;=35,"25-35", C9426&lt;=50,"36-50",TRUE,"50+")</f>
        <v>50+</v>
      </c>
      <c r="Q9426" t="str">
        <f t="shared" si="1029"/>
        <v>new</v>
      </c>
      <c r="R9426" t="str">
        <f t="shared" si="1030"/>
        <v>low</v>
      </c>
      <c r="S9426" t="str">
        <f t="shared" si="1031"/>
        <v>medium</v>
      </c>
      <c r="T9426" t="str">
        <f t="shared" si="1032"/>
        <v>Mar</v>
      </c>
      <c r="U9426">
        <f t="shared" si="1033"/>
        <v>2024</v>
      </c>
      <c r="V9426" t="str">
        <f t="shared" si="1034"/>
        <v>0-5</v>
      </c>
      <c r="W9426" t="str">
        <f t="shared" si="1035"/>
        <v>Medium</v>
      </c>
    </row>
    <row r="9427" spans="1:23" x14ac:dyDescent="0.3">
      <c r="A9427">
        <v>609426</v>
      </c>
      <c r="B9427">
        <v>15613</v>
      </c>
      <c r="C9427">
        <v>35</v>
      </c>
      <c r="D9427" t="s">
        <v>7</v>
      </c>
      <c r="E9427" t="s">
        <v>5</v>
      </c>
      <c r="F9427" t="s">
        <v>22</v>
      </c>
      <c r="G9427" t="s">
        <v>21</v>
      </c>
      <c r="H9427" s="1">
        <v>44842</v>
      </c>
      <c r="I9427" t="s">
        <v>34</v>
      </c>
      <c r="J9427">
        <v>33</v>
      </c>
      <c r="K9427">
        <v>1.6</v>
      </c>
      <c r="L9427">
        <v>510.09</v>
      </c>
      <c r="M9427">
        <v>20.059999999999999</v>
      </c>
      <c r="N9427" t="s">
        <v>47</v>
      </c>
      <c r="O9427">
        <v>3</v>
      </c>
      <c r="P9427" t="str" cm="1">
        <f t="array" ref="P9427">_xlfn.IFS(C9427&lt;25,"18-24", C9427&lt;=35,"25-35", C9427&lt;=50,"36-50",TRUE,"50+")</f>
        <v>25-35</v>
      </c>
      <c r="Q9427" t="str">
        <f t="shared" si="1029"/>
        <v>new</v>
      </c>
      <c r="R9427" t="str">
        <f t="shared" si="1030"/>
        <v>high value</v>
      </c>
      <c r="S9427" t="str">
        <f t="shared" si="1031"/>
        <v>medium</v>
      </c>
      <c r="T9427" t="str">
        <f t="shared" si="1032"/>
        <v>Oct</v>
      </c>
      <c r="U9427">
        <f t="shared" si="1033"/>
        <v>2022</v>
      </c>
      <c r="V9427" t="str">
        <f t="shared" si="1034"/>
        <v>0-5</v>
      </c>
      <c r="W9427" t="str">
        <f t="shared" si="1035"/>
        <v>Medium</v>
      </c>
    </row>
    <row r="9428" spans="1:23" x14ac:dyDescent="0.3">
      <c r="A9428">
        <v>609427</v>
      </c>
      <c r="B9428">
        <v>58925</v>
      </c>
      <c r="C9428">
        <v>34</v>
      </c>
      <c r="D9428" t="s">
        <v>4</v>
      </c>
      <c r="E9428" t="s">
        <v>16</v>
      </c>
      <c r="F9428" t="s">
        <v>28</v>
      </c>
      <c r="G9428" t="s">
        <v>25</v>
      </c>
      <c r="H9428" s="1">
        <v>45246</v>
      </c>
      <c r="I9428" t="s">
        <v>34</v>
      </c>
      <c r="J9428">
        <v>52</v>
      </c>
      <c r="K9428">
        <v>1.4</v>
      </c>
      <c r="L9428">
        <v>827.59</v>
      </c>
      <c r="M9428">
        <v>86.23</v>
      </c>
      <c r="N9428" t="s">
        <v>47</v>
      </c>
      <c r="O9428">
        <v>1</v>
      </c>
      <c r="P9428" t="str" cm="1">
        <f t="array" ref="P9428">_xlfn.IFS(C9428&lt;25,"18-24", C9428&lt;=35,"25-35", C9428&lt;=50,"36-50",TRUE,"50+")</f>
        <v>25-35</v>
      </c>
      <c r="Q9428" t="str">
        <f t="shared" si="1029"/>
        <v>new</v>
      </c>
      <c r="R9428" t="str">
        <f t="shared" si="1030"/>
        <v>high value</v>
      </c>
      <c r="S9428" t="str">
        <f t="shared" si="1031"/>
        <v>Low</v>
      </c>
      <c r="T9428" t="str">
        <f t="shared" si="1032"/>
        <v>Nov</v>
      </c>
      <c r="U9428">
        <f t="shared" si="1033"/>
        <v>2023</v>
      </c>
      <c r="V9428" t="str">
        <f t="shared" si="1034"/>
        <v>0-5</v>
      </c>
      <c r="W9428" t="str">
        <f t="shared" si="1035"/>
        <v>Slow</v>
      </c>
    </row>
    <row r="9429" spans="1:23" x14ac:dyDescent="0.3">
      <c r="A9429">
        <v>609428</v>
      </c>
      <c r="B9429">
        <v>81758</v>
      </c>
      <c r="C9429">
        <v>26</v>
      </c>
      <c r="D9429" t="s">
        <v>4</v>
      </c>
      <c r="E9429" t="s">
        <v>15</v>
      </c>
      <c r="F9429" t="s">
        <v>19</v>
      </c>
      <c r="G9429" t="s">
        <v>31</v>
      </c>
      <c r="H9429" s="1">
        <v>44669</v>
      </c>
      <c r="I9429" t="s">
        <v>33</v>
      </c>
      <c r="J9429">
        <v>64</v>
      </c>
      <c r="K9429">
        <v>3.7</v>
      </c>
      <c r="L9429">
        <v>644.63</v>
      </c>
      <c r="M9429">
        <v>65.52</v>
      </c>
      <c r="N9429" t="s">
        <v>50</v>
      </c>
      <c r="O9429">
        <v>5</v>
      </c>
      <c r="P9429" t="str" cm="1">
        <f t="array" ref="P9429">_xlfn.IFS(C9429&lt;25,"18-24", C9429&lt;=35,"25-35", C9429&lt;=50,"36-50",TRUE,"50+")</f>
        <v>25-35</v>
      </c>
      <c r="Q9429" t="str">
        <f t="shared" si="1029"/>
        <v>new</v>
      </c>
      <c r="R9429" t="str">
        <f t="shared" si="1030"/>
        <v>high value</v>
      </c>
      <c r="S9429" t="str">
        <f t="shared" si="1031"/>
        <v>High</v>
      </c>
      <c r="T9429" t="str">
        <f t="shared" si="1032"/>
        <v>Apr</v>
      </c>
      <c r="U9429">
        <f t="shared" si="1033"/>
        <v>2022</v>
      </c>
      <c r="V9429" t="str">
        <f t="shared" si="1034"/>
        <v>0-5</v>
      </c>
      <c r="W9429" t="str">
        <f t="shared" si="1035"/>
        <v>Slow</v>
      </c>
    </row>
    <row r="9430" spans="1:23" x14ac:dyDescent="0.3">
      <c r="A9430">
        <v>609429</v>
      </c>
      <c r="B9430">
        <v>20858</v>
      </c>
      <c r="C9430">
        <v>29</v>
      </c>
      <c r="D9430" t="s">
        <v>4</v>
      </c>
      <c r="E9430" t="s">
        <v>8</v>
      </c>
      <c r="F9430" t="s">
        <v>24</v>
      </c>
      <c r="G9430" t="s">
        <v>29</v>
      </c>
      <c r="H9430" s="1">
        <v>45436</v>
      </c>
      <c r="I9430" t="s">
        <v>34</v>
      </c>
      <c r="J9430">
        <v>81</v>
      </c>
      <c r="K9430">
        <v>10.4</v>
      </c>
      <c r="L9430">
        <v>709.28</v>
      </c>
      <c r="M9430">
        <v>56.44</v>
      </c>
      <c r="N9430" t="s">
        <v>48</v>
      </c>
      <c r="O9430">
        <v>3</v>
      </c>
      <c r="P9430" t="str" cm="1">
        <f t="array" ref="P9430">_xlfn.IFS(C9430&lt;25,"18-24", C9430&lt;=35,"25-35", C9430&lt;=50,"36-50",TRUE,"50+")</f>
        <v>25-35</v>
      </c>
      <c r="Q9430" t="str">
        <f t="shared" si="1029"/>
        <v>new</v>
      </c>
      <c r="R9430" t="str">
        <f t="shared" si="1030"/>
        <v>high value</v>
      </c>
      <c r="S9430" t="str">
        <f t="shared" si="1031"/>
        <v>medium</v>
      </c>
      <c r="T9430" t="str">
        <f t="shared" si="1032"/>
        <v>May</v>
      </c>
      <c r="U9430">
        <f t="shared" si="1033"/>
        <v>2024</v>
      </c>
      <c r="V9430" t="str">
        <f t="shared" si="1034"/>
        <v>10-15</v>
      </c>
      <c r="W9430" t="str">
        <f t="shared" si="1035"/>
        <v>Slow</v>
      </c>
    </row>
    <row r="9431" spans="1:23" x14ac:dyDescent="0.3">
      <c r="A9431">
        <v>609430</v>
      </c>
      <c r="B9431">
        <v>41358</v>
      </c>
      <c r="C9431">
        <v>59</v>
      </c>
      <c r="D9431" t="s">
        <v>4</v>
      </c>
      <c r="E9431" t="s">
        <v>5</v>
      </c>
      <c r="F9431" t="s">
        <v>30</v>
      </c>
      <c r="G9431" t="s">
        <v>25</v>
      </c>
      <c r="H9431" s="1">
        <v>44956</v>
      </c>
      <c r="I9431" t="s">
        <v>34</v>
      </c>
      <c r="J9431">
        <v>66</v>
      </c>
      <c r="K9431">
        <v>9.9</v>
      </c>
      <c r="L9431">
        <v>1093.8599999999999</v>
      </c>
      <c r="M9431">
        <v>42.75</v>
      </c>
      <c r="N9431" t="s">
        <v>47</v>
      </c>
      <c r="O9431">
        <v>3</v>
      </c>
      <c r="P9431" t="str" cm="1">
        <f t="array" ref="P9431">_xlfn.IFS(C9431&lt;25,"18-24", C9431&lt;=35,"25-35", C9431&lt;=50,"36-50",TRUE,"50+")</f>
        <v>50+</v>
      </c>
      <c r="Q9431" t="str">
        <f t="shared" si="1029"/>
        <v>new</v>
      </c>
      <c r="R9431" t="str">
        <f t="shared" si="1030"/>
        <v>high value</v>
      </c>
      <c r="S9431" t="str">
        <f t="shared" si="1031"/>
        <v>medium</v>
      </c>
      <c r="T9431" t="str">
        <f t="shared" si="1032"/>
        <v>Jan</v>
      </c>
      <c r="U9431">
        <f t="shared" si="1033"/>
        <v>2023</v>
      </c>
      <c r="V9431" t="str">
        <f t="shared" si="1034"/>
        <v>5-10</v>
      </c>
      <c r="W9431" t="str">
        <f t="shared" si="1035"/>
        <v>Slow</v>
      </c>
    </row>
    <row r="9432" spans="1:23" x14ac:dyDescent="0.3">
      <c r="A9432">
        <v>609431</v>
      </c>
      <c r="B9432">
        <v>52512</v>
      </c>
      <c r="C9432">
        <v>61</v>
      </c>
      <c r="D9432" t="s">
        <v>7</v>
      </c>
      <c r="E9432" t="s">
        <v>13</v>
      </c>
      <c r="F9432" t="s">
        <v>19</v>
      </c>
      <c r="G9432" t="s">
        <v>25</v>
      </c>
      <c r="H9432" s="1">
        <v>45057</v>
      </c>
      <c r="I9432" t="s">
        <v>34</v>
      </c>
      <c r="J9432">
        <v>80</v>
      </c>
      <c r="K9432">
        <v>4.8</v>
      </c>
      <c r="L9432">
        <v>1163.48</v>
      </c>
      <c r="M9432">
        <v>69.400000000000006</v>
      </c>
      <c r="N9432" t="s">
        <v>47</v>
      </c>
      <c r="O9432">
        <v>5</v>
      </c>
      <c r="P9432" t="str" cm="1">
        <f t="array" ref="P9432">_xlfn.IFS(C9432&lt;25,"18-24", C9432&lt;=35,"25-35", C9432&lt;=50,"36-50",TRUE,"50+")</f>
        <v>50+</v>
      </c>
      <c r="Q9432" t="str">
        <f t="shared" si="1029"/>
        <v>new</v>
      </c>
      <c r="R9432" t="str">
        <f t="shared" si="1030"/>
        <v>high value</v>
      </c>
      <c r="S9432" t="str">
        <f t="shared" si="1031"/>
        <v>High</v>
      </c>
      <c r="T9432" t="str">
        <f t="shared" si="1032"/>
        <v>May</v>
      </c>
      <c r="U9432">
        <f t="shared" si="1033"/>
        <v>2023</v>
      </c>
      <c r="V9432" t="str">
        <f t="shared" si="1034"/>
        <v>0-5</v>
      </c>
      <c r="W9432" t="str">
        <f t="shared" si="1035"/>
        <v>Slow</v>
      </c>
    </row>
    <row r="9433" spans="1:23" x14ac:dyDescent="0.3">
      <c r="A9433">
        <v>609432</v>
      </c>
      <c r="B9433">
        <v>11006</v>
      </c>
      <c r="C9433">
        <v>56</v>
      </c>
      <c r="D9433" t="s">
        <v>7</v>
      </c>
      <c r="E9433" t="s">
        <v>16</v>
      </c>
      <c r="F9433" t="s">
        <v>28</v>
      </c>
      <c r="G9433" t="s">
        <v>21</v>
      </c>
      <c r="H9433" s="1">
        <v>44831</v>
      </c>
      <c r="I9433" t="s">
        <v>34</v>
      </c>
      <c r="J9433">
        <v>54</v>
      </c>
      <c r="K9433">
        <v>14.6</v>
      </c>
      <c r="L9433">
        <v>1271.9100000000001</v>
      </c>
      <c r="M9433">
        <v>25.35</v>
      </c>
      <c r="N9433" t="s">
        <v>49</v>
      </c>
      <c r="O9433">
        <v>1</v>
      </c>
      <c r="P9433" t="str" cm="1">
        <f t="array" ref="P9433">_xlfn.IFS(C9433&lt;25,"18-24", C9433&lt;=35,"25-35", C9433&lt;=50,"36-50",TRUE,"50+")</f>
        <v>50+</v>
      </c>
      <c r="Q9433" t="str">
        <f t="shared" si="1029"/>
        <v>new</v>
      </c>
      <c r="R9433" t="str">
        <f t="shared" si="1030"/>
        <v>high value</v>
      </c>
      <c r="S9433" t="str">
        <f t="shared" si="1031"/>
        <v>Low</v>
      </c>
      <c r="T9433" t="str">
        <f t="shared" si="1032"/>
        <v>Sep</v>
      </c>
      <c r="U9433">
        <f t="shared" si="1033"/>
        <v>2022</v>
      </c>
      <c r="V9433" t="str">
        <f t="shared" si="1034"/>
        <v>10-15</v>
      </c>
      <c r="W9433" t="str">
        <f t="shared" si="1035"/>
        <v>Slow</v>
      </c>
    </row>
    <row r="9434" spans="1:23" x14ac:dyDescent="0.3">
      <c r="A9434">
        <v>609433</v>
      </c>
      <c r="B9434">
        <v>47898</v>
      </c>
      <c r="C9434">
        <v>54</v>
      </c>
      <c r="D9434" t="s">
        <v>4</v>
      </c>
      <c r="E9434" t="s">
        <v>16</v>
      </c>
      <c r="F9434" t="s">
        <v>30</v>
      </c>
      <c r="G9434" t="s">
        <v>21</v>
      </c>
      <c r="H9434" s="1">
        <v>45455</v>
      </c>
      <c r="I9434" t="s">
        <v>34</v>
      </c>
      <c r="J9434">
        <v>67</v>
      </c>
      <c r="K9434">
        <v>9.6</v>
      </c>
      <c r="L9434">
        <v>1234.3800000000001</v>
      </c>
      <c r="M9434">
        <v>80.45</v>
      </c>
      <c r="N9434" t="s">
        <v>48</v>
      </c>
      <c r="O9434">
        <v>5</v>
      </c>
      <c r="P9434" t="str" cm="1">
        <f t="array" ref="P9434">_xlfn.IFS(C9434&lt;25,"18-24", C9434&lt;=35,"25-35", C9434&lt;=50,"36-50",TRUE,"50+")</f>
        <v>50+</v>
      </c>
      <c r="Q9434" t="str">
        <f t="shared" si="1029"/>
        <v>new</v>
      </c>
      <c r="R9434" t="str">
        <f t="shared" si="1030"/>
        <v>high value</v>
      </c>
      <c r="S9434" t="str">
        <f t="shared" si="1031"/>
        <v>High</v>
      </c>
      <c r="T9434" t="str">
        <f t="shared" si="1032"/>
        <v>Jun</v>
      </c>
      <c r="U9434">
        <f t="shared" si="1033"/>
        <v>2024</v>
      </c>
      <c r="V9434" t="str">
        <f t="shared" si="1034"/>
        <v>5-10</v>
      </c>
      <c r="W9434" t="str">
        <f t="shared" si="1035"/>
        <v>Slow</v>
      </c>
    </row>
    <row r="9435" spans="1:23" x14ac:dyDescent="0.3">
      <c r="A9435">
        <v>609434</v>
      </c>
      <c r="B9435">
        <v>35028</v>
      </c>
      <c r="C9435">
        <v>30</v>
      </c>
      <c r="D9435" t="s">
        <v>4</v>
      </c>
      <c r="E9435" t="s">
        <v>8</v>
      </c>
      <c r="F9435" t="s">
        <v>19</v>
      </c>
      <c r="G9435" t="s">
        <v>23</v>
      </c>
      <c r="H9435" s="1">
        <v>44943</v>
      </c>
      <c r="I9435" t="s">
        <v>34</v>
      </c>
      <c r="J9435">
        <v>85</v>
      </c>
      <c r="K9435">
        <v>12.3</v>
      </c>
      <c r="L9435">
        <v>751.01</v>
      </c>
      <c r="M9435">
        <v>107.44</v>
      </c>
      <c r="N9435" t="s">
        <v>47</v>
      </c>
      <c r="O9435">
        <v>2</v>
      </c>
      <c r="P9435" t="str" cm="1">
        <f t="array" ref="P9435">_xlfn.IFS(C9435&lt;25,"18-24", C9435&lt;=35,"25-35", C9435&lt;=50,"36-50",TRUE,"50+")</f>
        <v>25-35</v>
      </c>
      <c r="Q9435" t="str">
        <f t="shared" si="1029"/>
        <v>new</v>
      </c>
      <c r="R9435" t="str">
        <f t="shared" si="1030"/>
        <v>high value</v>
      </c>
      <c r="S9435" t="str">
        <f t="shared" si="1031"/>
        <v>Low</v>
      </c>
      <c r="T9435" t="str">
        <f t="shared" si="1032"/>
        <v>Jan</v>
      </c>
      <c r="U9435">
        <f t="shared" si="1033"/>
        <v>2023</v>
      </c>
      <c r="V9435" t="str">
        <f t="shared" si="1034"/>
        <v>10-15</v>
      </c>
      <c r="W9435" t="str">
        <f t="shared" si="1035"/>
        <v>Slow</v>
      </c>
    </row>
    <row r="9436" spans="1:23" x14ac:dyDescent="0.3">
      <c r="A9436">
        <v>609435</v>
      </c>
      <c r="B9436">
        <v>80333</v>
      </c>
      <c r="C9436">
        <v>62</v>
      </c>
      <c r="D9436" t="s">
        <v>7</v>
      </c>
      <c r="E9436" t="s">
        <v>13</v>
      </c>
      <c r="F9436" t="s">
        <v>18</v>
      </c>
      <c r="G9436" t="s">
        <v>25</v>
      </c>
      <c r="H9436" s="1">
        <v>45442</v>
      </c>
      <c r="I9436" t="s">
        <v>34</v>
      </c>
      <c r="J9436">
        <v>24</v>
      </c>
      <c r="K9436">
        <v>4.5</v>
      </c>
      <c r="L9436">
        <v>452.12</v>
      </c>
      <c r="M9436">
        <v>47.1</v>
      </c>
      <c r="N9436" t="s">
        <v>47</v>
      </c>
      <c r="O9436">
        <v>1</v>
      </c>
      <c r="P9436" t="str" cm="1">
        <f t="array" ref="P9436">_xlfn.IFS(C9436&lt;25,"18-24", C9436&lt;=35,"25-35", C9436&lt;=50,"36-50",TRUE,"50+")</f>
        <v>50+</v>
      </c>
      <c r="Q9436" t="str">
        <f t="shared" si="1029"/>
        <v>repeat</v>
      </c>
      <c r="R9436" t="str">
        <f t="shared" si="1030"/>
        <v>medium</v>
      </c>
      <c r="S9436" t="str">
        <f t="shared" si="1031"/>
        <v>Low</v>
      </c>
      <c r="T9436" t="str">
        <f t="shared" si="1032"/>
        <v>May</v>
      </c>
      <c r="U9436">
        <f t="shared" si="1033"/>
        <v>2024</v>
      </c>
      <c r="V9436" t="str">
        <f t="shared" si="1034"/>
        <v>0-5</v>
      </c>
      <c r="W9436" t="str">
        <f t="shared" si="1035"/>
        <v>Fast</v>
      </c>
    </row>
    <row r="9437" spans="1:23" x14ac:dyDescent="0.3">
      <c r="A9437">
        <v>609436</v>
      </c>
      <c r="B9437">
        <v>83926</v>
      </c>
      <c r="C9437">
        <v>25</v>
      </c>
      <c r="D9437" t="s">
        <v>4</v>
      </c>
      <c r="E9437" t="s">
        <v>16</v>
      </c>
      <c r="F9437" t="s">
        <v>32</v>
      </c>
      <c r="G9437" t="s">
        <v>25</v>
      </c>
      <c r="H9437" s="1">
        <v>45063</v>
      </c>
      <c r="I9437" t="s">
        <v>34</v>
      </c>
      <c r="J9437">
        <v>74</v>
      </c>
      <c r="K9437">
        <v>9.1</v>
      </c>
      <c r="L9437">
        <v>720.96</v>
      </c>
      <c r="M9437">
        <v>24.95</v>
      </c>
      <c r="N9437" t="s">
        <v>48</v>
      </c>
      <c r="O9437">
        <v>2</v>
      </c>
      <c r="P9437" t="str" cm="1">
        <f t="array" ref="P9437">_xlfn.IFS(C9437&lt;25,"18-24", C9437&lt;=35,"25-35", C9437&lt;=50,"36-50",TRUE,"50+")</f>
        <v>25-35</v>
      </c>
      <c r="Q9437" t="str">
        <f t="shared" si="1029"/>
        <v>new</v>
      </c>
      <c r="R9437" t="str">
        <f t="shared" si="1030"/>
        <v>high value</v>
      </c>
      <c r="S9437" t="str">
        <f t="shared" si="1031"/>
        <v>Low</v>
      </c>
      <c r="T9437" t="str">
        <f t="shared" si="1032"/>
        <v>May</v>
      </c>
      <c r="U9437">
        <f t="shared" si="1033"/>
        <v>2023</v>
      </c>
      <c r="V9437" t="str">
        <f t="shared" si="1034"/>
        <v>5-10</v>
      </c>
      <c r="W9437" t="str">
        <f t="shared" si="1035"/>
        <v>Slow</v>
      </c>
    </row>
    <row r="9438" spans="1:23" x14ac:dyDescent="0.3">
      <c r="A9438">
        <v>609437</v>
      </c>
      <c r="B9438">
        <v>57758</v>
      </c>
      <c r="C9438">
        <v>34</v>
      </c>
      <c r="D9438" t="s">
        <v>4</v>
      </c>
      <c r="E9438" t="s">
        <v>8</v>
      </c>
      <c r="F9438" t="s">
        <v>28</v>
      </c>
      <c r="G9438" t="s">
        <v>21</v>
      </c>
      <c r="H9438" s="1">
        <v>44841</v>
      </c>
      <c r="I9438" t="s">
        <v>33</v>
      </c>
      <c r="J9438">
        <v>58</v>
      </c>
      <c r="K9438">
        <v>12.6</v>
      </c>
      <c r="L9438">
        <v>1202.2</v>
      </c>
      <c r="M9438">
        <v>82.99</v>
      </c>
      <c r="N9438" t="s">
        <v>47</v>
      </c>
      <c r="O9438">
        <v>3</v>
      </c>
      <c r="P9438" t="str" cm="1">
        <f t="array" ref="P9438">_xlfn.IFS(C9438&lt;25,"18-24", C9438&lt;=35,"25-35", C9438&lt;=50,"36-50",TRUE,"50+")</f>
        <v>25-35</v>
      </c>
      <c r="Q9438" t="str">
        <f t="shared" si="1029"/>
        <v>repeat</v>
      </c>
      <c r="R9438" t="str">
        <f t="shared" si="1030"/>
        <v>high value</v>
      </c>
      <c r="S9438" t="str">
        <f t="shared" si="1031"/>
        <v>medium</v>
      </c>
      <c r="T9438" t="str">
        <f t="shared" si="1032"/>
        <v>Oct</v>
      </c>
      <c r="U9438">
        <f t="shared" si="1033"/>
        <v>2022</v>
      </c>
      <c r="V9438" t="str">
        <f t="shared" si="1034"/>
        <v>10-15</v>
      </c>
      <c r="W9438" t="str">
        <f t="shared" si="1035"/>
        <v>Slow</v>
      </c>
    </row>
    <row r="9439" spans="1:23" x14ac:dyDescent="0.3">
      <c r="A9439">
        <v>609438</v>
      </c>
      <c r="B9439">
        <v>15150</v>
      </c>
      <c r="C9439">
        <v>36</v>
      </c>
      <c r="D9439" t="s">
        <v>7</v>
      </c>
      <c r="E9439" t="s">
        <v>8</v>
      </c>
      <c r="F9439" t="s">
        <v>18</v>
      </c>
      <c r="G9439" t="s">
        <v>25</v>
      </c>
      <c r="H9439" s="1">
        <v>45023</v>
      </c>
      <c r="I9439" t="s">
        <v>34</v>
      </c>
      <c r="J9439">
        <v>26</v>
      </c>
      <c r="K9439">
        <v>10</v>
      </c>
      <c r="L9439">
        <v>1030.24</v>
      </c>
      <c r="M9439">
        <v>79.12</v>
      </c>
      <c r="N9439" t="s">
        <v>50</v>
      </c>
      <c r="O9439">
        <v>2</v>
      </c>
      <c r="P9439" t="str" cm="1">
        <f t="array" ref="P9439">_xlfn.IFS(C9439&lt;25,"18-24", C9439&lt;=35,"25-35", C9439&lt;=50,"36-50",TRUE,"50+")</f>
        <v>36-50</v>
      </c>
      <c r="Q9439" t="str">
        <f t="shared" si="1029"/>
        <v>new</v>
      </c>
      <c r="R9439" t="str">
        <f t="shared" si="1030"/>
        <v>high value</v>
      </c>
      <c r="S9439" t="str">
        <f t="shared" si="1031"/>
        <v>Low</v>
      </c>
      <c r="T9439" t="str">
        <f t="shared" si="1032"/>
        <v>Apr</v>
      </c>
      <c r="U9439">
        <f t="shared" si="1033"/>
        <v>2023</v>
      </c>
      <c r="V9439" t="str">
        <f t="shared" si="1034"/>
        <v>5-10</v>
      </c>
      <c r="W9439" t="str">
        <f t="shared" si="1035"/>
        <v>Fast</v>
      </c>
    </row>
    <row r="9440" spans="1:23" x14ac:dyDescent="0.3">
      <c r="A9440">
        <v>609439</v>
      </c>
      <c r="B9440">
        <v>76165</v>
      </c>
      <c r="C9440">
        <v>55</v>
      </c>
      <c r="D9440" t="s">
        <v>4</v>
      </c>
      <c r="E9440" t="s">
        <v>16</v>
      </c>
      <c r="F9440" t="s">
        <v>26</v>
      </c>
      <c r="G9440" t="s">
        <v>23</v>
      </c>
      <c r="H9440" s="1">
        <v>45523</v>
      </c>
      <c r="I9440" t="s">
        <v>34</v>
      </c>
      <c r="J9440">
        <v>32</v>
      </c>
      <c r="K9440">
        <v>7.6</v>
      </c>
      <c r="L9440">
        <v>1437.7</v>
      </c>
      <c r="M9440">
        <v>65.44</v>
      </c>
      <c r="N9440" t="s">
        <v>50</v>
      </c>
      <c r="O9440">
        <v>1</v>
      </c>
      <c r="P9440" t="str" cm="1">
        <f t="array" ref="P9440">_xlfn.IFS(C9440&lt;25,"18-24", C9440&lt;=35,"25-35", C9440&lt;=50,"36-50",TRUE,"50+")</f>
        <v>50+</v>
      </c>
      <c r="Q9440" t="str">
        <f t="shared" si="1029"/>
        <v>new</v>
      </c>
      <c r="R9440" t="str">
        <f t="shared" si="1030"/>
        <v>high value</v>
      </c>
      <c r="S9440" t="str">
        <f t="shared" si="1031"/>
        <v>Low</v>
      </c>
      <c r="T9440" t="str">
        <f t="shared" si="1032"/>
        <v>Aug</v>
      </c>
      <c r="U9440">
        <f t="shared" si="1033"/>
        <v>2024</v>
      </c>
      <c r="V9440" t="str">
        <f t="shared" si="1034"/>
        <v>5-10</v>
      </c>
      <c r="W9440" t="str">
        <f t="shared" si="1035"/>
        <v>Medium</v>
      </c>
    </row>
    <row r="9441" spans="1:23" x14ac:dyDescent="0.3">
      <c r="A9441">
        <v>609440</v>
      </c>
      <c r="B9441">
        <v>80519</v>
      </c>
      <c r="C9441">
        <v>18</v>
      </c>
      <c r="D9441" t="s">
        <v>4</v>
      </c>
      <c r="E9441" t="s">
        <v>5</v>
      </c>
      <c r="F9441" t="s">
        <v>19</v>
      </c>
      <c r="G9441" t="s">
        <v>27</v>
      </c>
      <c r="H9441" s="1">
        <v>45384</v>
      </c>
      <c r="I9441" t="s">
        <v>34</v>
      </c>
      <c r="J9441">
        <v>20</v>
      </c>
      <c r="K9441">
        <v>9.5</v>
      </c>
      <c r="L9441">
        <v>718.38</v>
      </c>
      <c r="M9441">
        <v>113.68</v>
      </c>
      <c r="N9441" t="s">
        <v>48</v>
      </c>
      <c r="O9441">
        <v>4</v>
      </c>
      <c r="P9441" t="str" cm="1">
        <f t="array" ref="P9441">_xlfn.IFS(C9441&lt;25,"18-24", C9441&lt;=35,"25-35", C9441&lt;=50,"36-50",TRUE,"50+")</f>
        <v>18-24</v>
      </c>
      <c r="Q9441" t="str">
        <f t="shared" si="1029"/>
        <v>new</v>
      </c>
      <c r="R9441" t="str">
        <f t="shared" si="1030"/>
        <v>high value</v>
      </c>
      <c r="S9441" t="str">
        <f t="shared" si="1031"/>
        <v>medium</v>
      </c>
      <c r="T9441" t="str">
        <f t="shared" si="1032"/>
        <v>Apr</v>
      </c>
      <c r="U9441">
        <f t="shared" si="1033"/>
        <v>2024</v>
      </c>
      <c r="V9441" t="str">
        <f t="shared" si="1034"/>
        <v>5-10</v>
      </c>
      <c r="W9441" t="str">
        <f t="shared" si="1035"/>
        <v>Fast</v>
      </c>
    </row>
    <row r="9442" spans="1:23" x14ac:dyDescent="0.3">
      <c r="A9442">
        <v>609441</v>
      </c>
      <c r="B9442">
        <v>87019</v>
      </c>
      <c r="C9442">
        <v>43</v>
      </c>
      <c r="D9442" t="s">
        <v>4</v>
      </c>
      <c r="E9442" t="s">
        <v>16</v>
      </c>
      <c r="F9442" t="s">
        <v>26</v>
      </c>
      <c r="G9442" t="s">
        <v>25</v>
      </c>
      <c r="H9442" s="1">
        <v>45382</v>
      </c>
      <c r="I9442" t="s">
        <v>33</v>
      </c>
      <c r="J9442">
        <v>49</v>
      </c>
      <c r="K9442">
        <v>2.1</v>
      </c>
      <c r="L9442">
        <v>1421.01</v>
      </c>
      <c r="M9442">
        <v>57.56</v>
      </c>
      <c r="N9442" t="s">
        <v>50</v>
      </c>
      <c r="O9442">
        <v>2</v>
      </c>
      <c r="P9442" t="str" cm="1">
        <f t="array" ref="P9442">_xlfn.IFS(C9442&lt;25,"18-24", C9442&lt;=35,"25-35", C9442&lt;=50,"36-50",TRUE,"50+")</f>
        <v>36-50</v>
      </c>
      <c r="Q9442" t="str">
        <f t="shared" si="1029"/>
        <v>new</v>
      </c>
      <c r="R9442" t="str">
        <f t="shared" si="1030"/>
        <v>high value</v>
      </c>
      <c r="S9442" t="str">
        <f t="shared" si="1031"/>
        <v>Low</v>
      </c>
      <c r="T9442" t="str">
        <f t="shared" si="1032"/>
        <v>Mar</v>
      </c>
      <c r="U9442">
        <f t="shared" si="1033"/>
        <v>2024</v>
      </c>
      <c r="V9442" t="str">
        <f t="shared" si="1034"/>
        <v>0-5</v>
      </c>
      <c r="W9442" t="str">
        <f t="shared" si="1035"/>
        <v>Slow</v>
      </c>
    </row>
    <row r="9443" spans="1:23" x14ac:dyDescent="0.3">
      <c r="A9443">
        <v>609442</v>
      </c>
      <c r="B9443">
        <v>60630</v>
      </c>
      <c r="C9443">
        <v>35</v>
      </c>
      <c r="D9443" t="s">
        <v>4</v>
      </c>
      <c r="E9443" t="s">
        <v>5</v>
      </c>
      <c r="F9443" t="s">
        <v>22</v>
      </c>
      <c r="G9443" t="s">
        <v>27</v>
      </c>
      <c r="H9443" s="1">
        <v>44865</v>
      </c>
      <c r="I9443" t="s">
        <v>34</v>
      </c>
      <c r="J9443">
        <v>70</v>
      </c>
      <c r="K9443">
        <v>7.9</v>
      </c>
      <c r="L9443">
        <v>612.69000000000005</v>
      </c>
      <c r="M9443">
        <v>115.46</v>
      </c>
      <c r="N9443" t="s">
        <v>48</v>
      </c>
      <c r="O9443">
        <v>4</v>
      </c>
      <c r="P9443" t="str" cm="1">
        <f t="array" ref="P9443">_xlfn.IFS(C9443&lt;25,"18-24", C9443&lt;=35,"25-35", C9443&lt;=50,"36-50",TRUE,"50+")</f>
        <v>25-35</v>
      </c>
      <c r="Q9443" t="str">
        <f t="shared" si="1029"/>
        <v>new</v>
      </c>
      <c r="R9443" t="str">
        <f t="shared" si="1030"/>
        <v>high value</v>
      </c>
      <c r="S9443" t="str">
        <f t="shared" si="1031"/>
        <v>medium</v>
      </c>
      <c r="T9443" t="str">
        <f t="shared" si="1032"/>
        <v>Oct</v>
      </c>
      <c r="U9443">
        <f t="shared" si="1033"/>
        <v>2022</v>
      </c>
      <c r="V9443" t="str">
        <f t="shared" si="1034"/>
        <v>5-10</v>
      </c>
      <c r="W9443" t="str">
        <f t="shared" si="1035"/>
        <v>Slow</v>
      </c>
    </row>
    <row r="9444" spans="1:23" x14ac:dyDescent="0.3">
      <c r="A9444">
        <v>609443</v>
      </c>
      <c r="B9444">
        <v>85291</v>
      </c>
      <c r="C9444">
        <v>45</v>
      </c>
      <c r="D9444" t="s">
        <v>7</v>
      </c>
      <c r="E9444" t="s">
        <v>11</v>
      </c>
      <c r="F9444" t="s">
        <v>30</v>
      </c>
      <c r="G9444" t="s">
        <v>25</v>
      </c>
      <c r="H9444" s="1">
        <v>44803</v>
      </c>
      <c r="I9444" t="s">
        <v>34</v>
      </c>
      <c r="J9444">
        <v>73</v>
      </c>
      <c r="K9444">
        <v>12.2</v>
      </c>
      <c r="L9444">
        <v>391.54</v>
      </c>
      <c r="M9444">
        <v>93.64</v>
      </c>
      <c r="N9444" t="s">
        <v>48</v>
      </c>
      <c r="O9444">
        <v>2</v>
      </c>
      <c r="P9444" t="str" cm="1">
        <f t="array" ref="P9444">_xlfn.IFS(C9444&lt;25,"18-24", C9444&lt;=35,"25-35", C9444&lt;=50,"36-50",TRUE,"50+")</f>
        <v>36-50</v>
      </c>
      <c r="Q9444" t="str">
        <f t="shared" si="1029"/>
        <v>new</v>
      </c>
      <c r="R9444" t="str">
        <f t="shared" si="1030"/>
        <v>medium</v>
      </c>
      <c r="S9444" t="str">
        <f t="shared" si="1031"/>
        <v>Low</v>
      </c>
      <c r="T9444" t="str">
        <f t="shared" si="1032"/>
        <v>Aug</v>
      </c>
      <c r="U9444">
        <f t="shared" si="1033"/>
        <v>2022</v>
      </c>
      <c r="V9444" t="str">
        <f t="shared" si="1034"/>
        <v>10-15</v>
      </c>
      <c r="W9444" t="str">
        <f t="shared" si="1035"/>
        <v>Slow</v>
      </c>
    </row>
    <row r="9445" spans="1:23" x14ac:dyDescent="0.3">
      <c r="A9445">
        <v>609444</v>
      </c>
      <c r="B9445">
        <v>59063</v>
      </c>
      <c r="C9445">
        <v>31</v>
      </c>
      <c r="D9445" t="s">
        <v>7</v>
      </c>
      <c r="E9445" t="s">
        <v>5</v>
      </c>
      <c r="F9445" t="s">
        <v>22</v>
      </c>
      <c r="G9445" t="s">
        <v>23</v>
      </c>
      <c r="H9445" s="1">
        <v>44615</v>
      </c>
      <c r="I9445" t="s">
        <v>34</v>
      </c>
      <c r="J9445">
        <v>85</v>
      </c>
      <c r="K9445">
        <v>8.4</v>
      </c>
      <c r="L9445">
        <v>453.69</v>
      </c>
      <c r="M9445">
        <v>54.76</v>
      </c>
      <c r="N9445" t="s">
        <v>47</v>
      </c>
      <c r="O9445">
        <v>4</v>
      </c>
      <c r="P9445" t="str" cm="1">
        <f t="array" ref="P9445">_xlfn.IFS(C9445&lt;25,"18-24", C9445&lt;=35,"25-35", C9445&lt;=50,"36-50",TRUE,"50+")</f>
        <v>25-35</v>
      </c>
      <c r="Q9445" t="str">
        <f t="shared" si="1029"/>
        <v>new</v>
      </c>
      <c r="R9445" t="str">
        <f t="shared" si="1030"/>
        <v>medium</v>
      </c>
      <c r="S9445" t="str">
        <f t="shared" si="1031"/>
        <v>medium</v>
      </c>
      <c r="T9445" t="str">
        <f t="shared" si="1032"/>
        <v>Feb</v>
      </c>
      <c r="U9445">
        <f t="shared" si="1033"/>
        <v>2022</v>
      </c>
      <c r="V9445" t="str">
        <f t="shared" si="1034"/>
        <v>5-10</v>
      </c>
      <c r="W9445" t="str">
        <f t="shared" si="1035"/>
        <v>Slow</v>
      </c>
    </row>
    <row r="9446" spans="1:23" x14ac:dyDescent="0.3">
      <c r="A9446">
        <v>609445</v>
      </c>
      <c r="B9446">
        <v>31868</v>
      </c>
      <c r="C9446">
        <v>32</v>
      </c>
      <c r="D9446" t="s">
        <v>7</v>
      </c>
      <c r="E9446" t="s">
        <v>15</v>
      </c>
      <c r="F9446" t="s">
        <v>18</v>
      </c>
      <c r="G9446" t="s">
        <v>25</v>
      </c>
      <c r="H9446" s="1">
        <v>45500</v>
      </c>
      <c r="I9446" t="s">
        <v>34</v>
      </c>
      <c r="J9446">
        <v>56</v>
      </c>
      <c r="K9446">
        <v>12.1</v>
      </c>
      <c r="L9446">
        <v>347.14</v>
      </c>
      <c r="M9446">
        <v>56.47</v>
      </c>
      <c r="N9446" t="s">
        <v>48</v>
      </c>
      <c r="O9446">
        <v>4</v>
      </c>
      <c r="P9446" t="str" cm="1">
        <f t="array" ref="P9446">_xlfn.IFS(C9446&lt;25,"18-24", C9446&lt;=35,"25-35", C9446&lt;=50,"36-50",TRUE,"50+")</f>
        <v>25-35</v>
      </c>
      <c r="Q9446" t="str">
        <f t="shared" si="1029"/>
        <v>new</v>
      </c>
      <c r="R9446" t="str">
        <f t="shared" si="1030"/>
        <v>medium</v>
      </c>
      <c r="S9446" t="str">
        <f t="shared" si="1031"/>
        <v>medium</v>
      </c>
      <c r="T9446" t="str">
        <f t="shared" si="1032"/>
        <v>Jul</v>
      </c>
      <c r="U9446">
        <f t="shared" si="1033"/>
        <v>2024</v>
      </c>
      <c r="V9446" t="str">
        <f t="shared" si="1034"/>
        <v>10-15</v>
      </c>
      <c r="W9446" t="str">
        <f t="shared" si="1035"/>
        <v>Slow</v>
      </c>
    </row>
    <row r="9447" spans="1:23" x14ac:dyDescent="0.3">
      <c r="A9447">
        <v>609446</v>
      </c>
      <c r="B9447">
        <v>30194</v>
      </c>
      <c r="C9447">
        <v>62</v>
      </c>
      <c r="D9447" t="s">
        <v>7</v>
      </c>
      <c r="E9447" t="s">
        <v>5</v>
      </c>
      <c r="F9447" t="s">
        <v>24</v>
      </c>
      <c r="G9447" t="s">
        <v>21</v>
      </c>
      <c r="H9447" s="1">
        <v>45245</v>
      </c>
      <c r="I9447" t="s">
        <v>34</v>
      </c>
      <c r="J9447">
        <v>55</v>
      </c>
      <c r="K9447">
        <v>8.6</v>
      </c>
      <c r="L9447">
        <v>1026.9100000000001</v>
      </c>
      <c r="M9447">
        <v>57.76</v>
      </c>
      <c r="N9447" t="s">
        <v>48</v>
      </c>
      <c r="O9447">
        <v>5</v>
      </c>
      <c r="P9447" t="str" cm="1">
        <f t="array" ref="P9447">_xlfn.IFS(C9447&lt;25,"18-24", C9447&lt;=35,"25-35", C9447&lt;=50,"36-50",TRUE,"50+")</f>
        <v>50+</v>
      </c>
      <c r="Q9447" t="str">
        <f t="shared" si="1029"/>
        <v>new</v>
      </c>
      <c r="R9447" t="str">
        <f t="shared" si="1030"/>
        <v>high value</v>
      </c>
      <c r="S9447" t="str">
        <f t="shared" si="1031"/>
        <v>High</v>
      </c>
      <c r="T9447" t="str">
        <f t="shared" si="1032"/>
        <v>Nov</v>
      </c>
      <c r="U9447">
        <f t="shared" si="1033"/>
        <v>2023</v>
      </c>
      <c r="V9447" t="str">
        <f t="shared" si="1034"/>
        <v>5-10</v>
      </c>
      <c r="W9447" t="str">
        <f t="shared" si="1035"/>
        <v>Slow</v>
      </c>
    </row>
    <row r="9448" spans="1:23" x14ac:dyDescent="0.3">
      <c r="A9448">
        <v>609447</v>
      </c>
      <c r="B9448">
        <v>82988</v>
      </c>
      <c r="C9448">
        <v>44</v>
      </c>
      <c r="D9448" t="s">
        <v>4</v>
      </c>
      <c r="E9448" t="s">
        <v>8</v>
      </c>
      <c r="F9448" t="s">
        <v>18</v>
      </c>
      <c r="G9448" t="s">
        <v>31</v>
      </c>
      <c r="H9448" s="1">
        <v>45613</v>
      </c>
      <c r="I9448" t="s">
        <v>33</v>
      </c>
      <c r="J9448">
        <v>84</v>
      </c>
      <c r="K9448">
        <v>7.8</v>
      </c>
      <c r="L9448">
        <v>545.22</v>
      </c>
      <c r="M9448">
        <v>78.77</v>
      </c>
      <c r="N9448" t="s">
        <v>49</v>
      </c>
      <c r="O9448">
        <v>1</v>
      </c>
      <c r="P9448" t="str" cm="1">
        <f t="array" ref="P9448">_xlfn.IFS(C9448&lt;25,"18-24", C9448&lt;=35,"25-35", C9448&lt;=50,"36-50",TRUE,"50+")</f>
        <v>36-50</v>
      </c>
      <c r="Q9448" t="str">
        <f t="shared" si="1029"/>
        <v>new</v>
      </c>
      <c r="R9448" t="str">
        <f t="shared" si="1030"/>
        <v>high value</v>
      </c>
      <c r="S9448" t="str">
        <f t="shared" si="1031"/>
        <v>Low</v>
      </c>
      <c r="T9448" t="str">
        <f t="shared" si="1032"/>
        <v>Nov</v>
      </c>
      <c r="U9448">
        <f t="shared" si="1033"/>
        <v>2024</v>
      </c>
      <c r="V9448" t="str">
        <f t="shared" si="1034"/>
        <v>5-10</v>
      </c>
      <c r="W9448" t="str">
        <f t="shared" si="1035"/>
        <v>Slow</v>
      </c>
    </row>
    <row r="9449" spans="1:23" x14ac:dyDescent="0.3">
      <c r="A9449">
        <v>609448</v>
      </c>
      <c r="B9449">
        <v>92808</v>
      </c>
      <c r="C9449">
        <v>55</v>
      </c>
      <c r="D9449" t="s">
        <v>4</v>
      </c>
      <c r="E9449" t="s">
        <v>13</v>
      </c>
      <c r="F9449" t="s">
        <v>30</v>
      </c>
      <c r="G9449" t="s">
        <v>23</v>
      </c>
      <c r="H9449" s="1">
        <v>44924</v>
      </c>
      <c r="I9449" t="s">
        <v>33</v>
      </c>
      <c r="J9449">
        <v>49</v>
      </c>
      <c r="K9449">
        <v>9</v>
      </c>
      <c r="L9449">
        <v>1475.32</v>
      </c>
      <c r="M9449">
        <v>34.130000000000003</v>
      </c>
      <c r="N9449" t="s">
        <v>47</v>
      </c>
      <c r="O9449">
        <v>5</v>
      </c>
      <c r="P9449" t="str" cm="1">
        <f t="array" ref="P9449">_xlfn.IFS(C9449&lt;25,"18-24", C9449&lt;=35,"25-35", C9449&lt;=50,"36-50",TRUE,"50+")</f>
        <v>50+</v>
      </c>
      <c r="Q9449" t="str">
        <f t="shared" si="1029"/>
        <v>new</v>
      </c>
      <c r="R9449" t="str">
        <f t="shared" si="1030"/>
        <v>high value</v>
      </c>
      <c r="S9449" t="str">
        <f t="shared" si="1031"/>
        <v>High</v>
      </c>
      <c r="T9449" t="str">
        <f t="shared" si="1032"/>
        <v>Dec</v>
      </c>
      <c r="U9449">
        <f t="shared" si="1033"/>
        <v>2022</v>
      </c>
      <c r="V9449" t="str">
        <f t="shared" si="1034"/>
        <v>5-10</v>
      </c>
      <c r="W9449" t="str">
        <f t="shared" si="1035"/>
        <v>Slow</v>
      </c>
    </row>
    <row r="9450" spans="1:23" x14ac:dyDescent="0.3">
      <c r="A9450">
        <v>609449</v>
      </c>
      <c r="B9450">
        <v>15429</v>
      </c>
      <c r="C9450">
        <v>37</v>
      </c>
      <c r="D9450" t="s">
        <v>7</v>
      </c>
      <c r="E9450" t="s">
        <v>13</v>
      </c>
      <c r="F9450" t="s">
        <v>32</v>
      </c>
      <c r="G9450" t="s">
        <v>23</v>
      </c>
      <c r="H9450" s="1">
        <v>45052</v>
      </c>
      <c r="I9450" t="s">
        <v>33</v>
      </c>
      <c r="J9450">
        <v>74</v>
      </c>
      <c r="K9450">
        <v>7.2</v>
      </c>
      <c r="L9450">
        <v>573.1</v>
      </c>
      <c r="M9450">
        <v>63.21</v>
      </c>
      <c r="N9450" t="s">
        <v>49</v>
      </c>
      <c r="O9450">
        <v>3</v>
      </c>
      <c r="P9450" t="str" cm="1">
        <f t="array" ref="P9450">_xlfn.IFS(C9450&lt;25,"18-24", C9450&lt;=35,"25-35", C9450&lt;=50,"36-50",TRUE,"50+")</f>
        <v>36-50</v>
      </c>
      <c r="Q9450" t="str">
        <f t="shared" si="1029"/>
        <v>new</v>
      </c>
      <c r="R9450" t="str">
        <f t="shared" si="1030"/>
        <v>high value</v>
      </c>
      <c r="S9450" t="str">
        <f t="shared" si="1031"/>
        <v>medium</v>
      </c>
      <c r="T9450" t="str">
        <f t="shared" si="1032"/>
        <v>May</v>
      </c>
      <c r="U9450">
        <f t="shared" si="1033"/>
        <v>2023</v>
      </c>
      <c r="V9450" t="str">
        <f t="shared" si="1034"/>
        <v>5-10</v>
      </c>
      <c r="W9450" t="str">
        <f t="shared" si="1035"/>
        <v>Slow</v>
      </c>
    </row>
    <row r="9451" spans="1:23" x14ac:dyDescent="0.3">
      <c r="A9451">
        <v>609450</v>
      </c>
      <c r="B9451">
        <v>68664</v>
      </c>
      <c r="C9451">
        <v>33</v>
      </c>
      <c r="D9451" t="s">
        <v>4</v>
      </c>
      <c r="E9451" t="s">
        <v>8</v>
      </c>
      <c r="F9451" t="s">
        <v>30</v>
      </c>
      <c r="G9451" t="s">
        <v>23</v>
      </c>
      <c r="H9451" s="1">
        <v>44855</v>
      </c>
      <c r="I9451" t="s">
        <v>33</v>
      </c>
      <c r="J9451">
        <v>37</v>
      </c>
      <c r="K9451">
        <v>8.4</v>
      </c>
      <c r="L9451">
        <v>1047.08</v>
      </c>
      <c r="M9451">
        <v>43.96</v>
      </c>
      <c r="N9451" t="s">
        <v>47</v>
      </c>
      <c r="O9451">
        <v>3</v>
      </c>
      <c r="P9451" t="str" cm="1">
        <f t="array" ref="P9451">_xlfn.IFS(C9451&lt;25,"18-24", C9451&lt;=35,"25-35", C9451&lt;=50,"36-50",TRUE,"50+")</f>
        <v>25-35</v>
      </c>
      <c r="Q9451" t="str">
        <f t="shared" si="1029"/>
        <v>new</v>
      </c>
      <c r="R9451" t="str">
        <f t="shared" si="1030"/>
        <v>high value</v>
      </c>
      <c r="S9451" t="str">
        <f t="shared" si="1031"/>
        <v>medium</v>
      </c>
      <c r="T9451" t="str">
        <f t="shared" si="1032"/>
        <v>Oct</v>
      </c>
      <c r="U9451">
        <f t="shared" si="1033"/>
        <v>2022</v>
      </c>
      <c r="V9451" t="str">
        <f t="shared" si="1034"/>
        <v>5-10</v>
      </c>
      <c r="W9451" t="str">
        <f t="shared" si="1035"/>
        <v>Medium</v>
      </c>
    </row>
    <row r="9452" spans="1:23" x14ac:dyDescent="0.3">
      <c r="A9452">
        <v>609451</v>
      </c>
      <c r="B9452">
        <v>93037</v>
      </c>
      <c r="C9452">
        <v>24</v>
      </c>
      <c r="D9452" t="s">
        <v>7</v>
      </c>
      <c r="E9452" t="s">
        <v>5</v>
      </c>
      <c r="F9452" t="s">
        <v>28</v>
      </c>
      <c r="G9452" t="s">
        <v>27</v>
      </c>
      <c r="H9452" s="1">
        <v>45024</v>
      </c>
      <c r="I9452" t="s">
        <v>34</v>
      </c>
      <c r="J9452">
        <v>24</v>
      </c>
      <c r="K9452">
        <v>6.9</v>
      </c>
      <c r="L9452">
        <v>162.94999999999999</v>
      </c>
      <c r="M9452">
        <v>25.01</v>
      </c>
      <c r="N9452" t="s">
        <v>50</v>
      </c>
      <c r="O9452">
        <v>5</v>
      </c>
      <c r="P9452" t="str" cm="1">
        <f t="array" ref="P9452">_xlfn.IFS(C9452&lt;25,"18-24", C9452&lt;=35,"25-35", C9452&lt;=50,"36-50",TRUE,"50+")</f>
        <v>18-24</v>
      </c>
      <c r="Q9452" t="str">
        <f t="shared" si="1029"/>
        <v>new</v>
      </c>
      <c r="R9452" t="str">
        <f t="shared" si="1030"/>
        <v>low</v>
      </c>
      <c r="S9452" t="str">
        <f t="shared" si="1031"/>
        <v>High</v>
      </c>
      <c r="T9452" t="str">
        <f t="shared" si="1032"/>
        <v>Apr</v>
      </c>
      <c r="U9452">
        <f t="shared" si="1033"/>
        <v>2023</v>
      </c>
      <c r="V9452" t="str">
        <f t="shared" si="1034"/>
        <v>5-10</v>
      </c>
      <c r="W9452" t="str">
        <f t="shared" si="1035"/>
        <v>Fast</v>
      </c>
    </row>
    <row r="9453" spans="1:23" x14ac:dyDescent="0.3">
      <c r="A9453">
        <v>609452</v>
      </c>
      <c r="B9453">
        <v>40298</v>
      </c>
      <c r="C9453">
        <v>53</v>
      </c>
      <c r="D9453" t="s">
        <v>7</v>
      </c>
      <c r="E9453" t="s">
        <v>5</v>
      </c>
      <c r="F9453" t="s">
        <v>32</v>
      </c>
      <c r="G9453" t="s">
        <v>21</v>
      </c>
      <c r="H9453" s="1">
        <v>44988</v>
      </c>
      <c r="I9453" t="s">
        <v>34</v>
      </c>
      <c r="J9453">
        <v>69</v>
      </c>
      <c r="K9453">
        <v>14.5</v>
      </c>
      <c r="L9453">
        <v>301.63</v>
      </c>
      <c r="M9453">
        <v>52.17</v>
      </c>
      <c r="N9453" t="s">
        <v>50</v>
      </c>
      <c r="O9453">
        <v>1</v>
      </c>
      <c r="P9453" t="str" cm="1">
        <f t="array" ref="P9453">_xlfn.IFS(C9453&lt;25,"18-24", C9453&lt;=35,"25-35", C9453&lt;=50,"36-50",TRUE,"50+")</f>
        <v>50+</v>
      </c>
      <c r="Q9453" t="str">
        <f t="shared" si="1029"/>
        <v>new</v>
      </c>
      <c r="R9453" t="str">
        <f t="shared" si="1030"/>
        <v>medium</v>
      </c>
      <c r="S9453" t="str">
        <f t="shared" si="1031"/>
        <v>Low</v>
      </c>
      <c r="T9453" t="str">
        <f t="shared" si="1032"/>
        <v>Mar</v>
      </c>
      <c r="U9453">
        <f t="shared" si="1033"/>
        <v>2023</v>
      </c>
      <c r="V9453" t="str">
        <f t="shared" si="1034"/>
        <v>10-15</v>
      </c>
      <c r="W9453" t="str">
        <f t="shared" si="1035"/>
        <v>Slow</v>
      </c>
    </row>
    <row r="9454" spans="1:23" x14ac:dyDescent="0.3">
      <c r="A9454">
        <v>609453</v>
      </c>
      <c r="B9454">
        <v>49412</v>
      </c>
      <c r="C9454">
        <v>50</v>
      </c>
      <c r="D9454" t="s">
        <v>4</v>
      </c>
      <c r="E9454" t="s">
        <v>5</v>
      </c>
      <c r="F9454" t="s">
        <v>22</v>
      </c>
      <c r="G9454" t="s">
        <v>31</v>
      </c>
      <c r="H9454" s="1">
        <v>45428</v>
      </c>
      <c r="I9454" t="s">
        <v>34</v>
      </c>
      <c r="J9454">
        <v>77</v>
      </c>
      <c r="K9454">
        <v>11.3</v>
      </c>
      <c r="L9454">
        <v>742.23</v>
      </c>
      <c r="M9454">
        <v>108.34</v>
      </c>
      <c r="N9454" t="s">
        <v>48</v>
      </c>
      <c r="O9454">
        <v>2</v>
      </c>
      <c r="P9454" t="str" cm="1">
        <f t="array" ref="P9454">_xlfn.IFS(C9454&lt;25,"18-24", C9454&lt;=35,"25-35", C9454&lt;=50,"36-50",TRUE,"50+")</f>
        <v>36-50</v>
      </c>
      <c r="Q9454" t="str">
        <f t="shared" si="1029"/>
        <v>new</v>
      </c>
      <c r="R9454" t="str">
        <f t="shared" si="1030"/>
        <v>high value</v>
      </c>
      <c r="S9454" t="str">
        <f t="shared" si="1031"/>
        <v>Low</v>
      </c>
      <c r="T9454" t="str">
        <f t="shared" si="1032"/>
        <v>May</v>
      </c>
      <c r="U9454">
        <f t="shared" si="1033"/>
        <v>2024</v>
      </c>
      <c r="V9454" t="str">
        <f t="shared" si="1034"/>
        <v>10-15</v>
      </c>
      <c r="W9454" t="str">
        <f t="shared" si="1035"/>
        <v>Slow</v>
      </c>
    </row>
    <row r="9455" spans="1:23" x14ac:dyDescent="0.3">
      <c r="A9455">
        <v>609454</v>
      </c>
      <c r="B9455">
        <v>85740</v>
      </c>
      <c r="C9455">
        <v>29</v>
      </c>
      <c r="D9455" t="s">
        <v>4</v>
      </c>
      <c r="E9455" t="s">
        <v>5</v>
      </c>
      <c r="F9455" t="s">
        <v>30</v>
      </c>
      <c r="G9455" t="s">
        <v>29</v>
      </c>
      <c r="H9455" s="1">
        <v>45126</v>
      </c>
      <c r="I9455" t="s">
        <v>34</v>
      </c>
      <c r="J9455">
        <v>41</v>
      </c>
      <c r="K9455">
        <v>2.4</v>
      </c>
      <c r="L9455">
        <v>711.57</v>
      </c>
      <c r="M9455">
        <v>47.23</v>
      </c>
      <c r="N9455" t="s">
        <v>48</v>
      </c>
      <c r="O9455">
        <v>5</v>
      </c>
      <c r="P9455" t="str" cm="1">
        <f t="array" ref="P9455">_xlfn.IFS(C9455&lt;25,"18-24", C9455&lt;=35,"25-35", C9455&lt;=50,"36-50",TRUE,"50+")</f>
        <v>25-35</v>
      </c>
      <c r="Q9455" t="str">
        <f t="shared" si="1029"/>
        <v>new</v>
      </c>
      <c r="R9455" t="str">
        <f t="shared" si="1030"/>
        <v>high value</v>
      </c>
      <c r="S9455" t="str">
        <f t="shared" si="1031"/>
        <v>High</v>
      </c>
      <c r="T9455" t="str">
        <f t="shared" si="1032"/>
        <v>Jul</v>
      </c>
      <c r="U9455">
        <f t="shared" si="1033"/>
        <v>2023</v>
      </c>
      <c r="V9455" t="str">
        <f t="shared" si="1034"/>
        <v>0-5</v>
      </c>
      <c r="W9455" t="str">
        <f t="shared" si="1035"/>
        <v>Medium</v>
      </c>
    </row>
    <row r="9456" spans="1:23" x14ac:dyDescent="0.3">
      <c r="A9456">
        <v>609455</v>
      </c>
      <c r="B9456">
        <v>20351</v>
      </c>
      <c r="C9456">
        <v>57</v>
      </c>
      <c r="D9456" t="s">
        <v>4</v>
      </c>
      <c r="E9456" t="s">
        <v>16</v>
      </c>
      <c r="F9456" t="s">
        <v>26</v>
      </c>
      <c r="G9456" t="s">
        <v>27</v>
      </c>
      <c r="H9456" s="1">
        <v>45280</v>
      </c>
      <c r="I9456" t="s">
        <v>34</v>
      </c>
      <c r="J9456">
        <v>60</v>
      </c>
      <c r="K9456">
        <v>3.4</v>
      </c>
      <c r="L9456">
        <v>877.98</v>
      </c>
      <c r="M9456">
        <v>96.91</v>
      </c>
      <c r="N9456" t="s">
        <v>50</v>
      </c>
      <c r="O9456">
        <v>4</v>
      </c>
      <c r="P9456" t="str" cm="1">
        <f t="array" ref="P9456">_xlfn.IFS(C9456&lt;25,"18-24", C9456&lt;=35,"25-35", C9456&lt;=50,"36-50",TRUE,"50+")</f>
        <v>50+</v>
      </c>
      <c r="Q9456" t="str">
        <f t="shared" si="1029"/>
        <v>new</v>
      </c>
      <c r="R9456" t="str">
        <f t="shared" si="1030"/>
        <v>high value</v>
      </c>
      <c r="S9456" t="str">
        <f t="shared" si="1031"/>
        <v>medium</v>
      </c>
      <c r="T9456" t="str">
        <f t="shared" si="1032"/>
        <v>Dec</v>
      </c>
      <c r="U9456">
        <f t="shared" si="1033"/>
        <v>2023</v>
      </c>
      <c r="V9456" t="str">
        <f t="shared" si="1034"/>
        <v>0-5</v>
      </c>
      <c r="W9456" t="str">
        <f t="shared" si="1035"/>
        <v>Slow</v>
      </c>
    </row>
    <row r="9457" spans="1:23" x14ac:dyDescent="0.3">
      <c r="A9457">
        <v>609456</v>
      </c>
      <c r="B9457">
        <v>32177</v>
      </c>
      <c r="C9457">
        <v>31</v>
      </c>
      <c r="D9457" t="s">
        <v>4</v>
      </c>
      <c r="E9457" t="s">
        <v>5</v>
      </c>
      <c r="F9457" t="s">
        <v>24</v>
      </c>
      <c r="G9457" t="s">
        <v>31</v>
      </c>
      <c r="H9457" s="1">
        <v>44768</v>
      </c>
      <c r="I9457" t="s">
        <v>34</v>
      </c>
      <c r="J9457">
        <v>32</v>
      </c>
      <c r="K9457">
        <v>4.0999999999999996</v>
      </c>
      <c r="L9457">
        <v>881.78</v>
      </c>
      <c r="M9457">
        <v>81.03</v>
      </c>
      <c r="N9457" t="s">
        <v>49</v>
      </c>
      <c r="O9457">
        <v>2</v>
      </c>
      <c r="P9457" t="str" cm="1">
        <f t="array" ref="P9457">_xlfn.IFS(C9457&lt;25,"18-24", C9457&lt;=35,"25-35", C9457&lt;=50,"36-50",TRUE,"50+")</f>
        <v>25-35</v>
      </c>
      <c r="Q9457" t="str">
        <f t="shared" si="1029"/>
        <v>new</v>
      </c>
      <c r="R9457" t="str">
        <f t="shared" si="1030"/>
        <v>high value</v>
      </c>
      <c r="S9457" t="str">
        <f t="shared" si="1031"/>
        <v>Low</v>
      </c>
      <c r="T9457" t="str">
        <f t="shared" si="1032"/>
        <v>Jul</v>
      </c>
      <c r="U9457">
        <f t="shared" si="1033"/>
        <v>2022</v>
      </c>
      <c r="V9457" t="str">
        <f t="shared" si="1034"/>
        <v>0-5</v>
      </c>
      <c r="W9457" t="str">
        <f t="shared" si="1035"/>
        <v>Medium</v>
      </c>
    </row>
    <row r="9458" spans="1:23" x14ac:dyDescent="0.3">
      <c r="A9458">
        <v>609457</v>
      </c>
      <c r="B9458">
        <v>78720</v>
      </c>
      <c r="C9458">
        <v>22</v>
      </c>
      <c r="D9458" t="s">
        <v>7</v>
      </c>
      <c r="E9458" t="s">
        <v>13</v>
      </c>
      <c r="F9458" t="s">
        <v>28</v>
      </c>
      <c r="G9458" t="s">
        <v>31</v>
      </c>
      <c r="H9458" s="1">
        <v>45109</v>
      </c>
      <c r="I9458" t="s">
        <v>33</v>
      </c>
      <c r="J9458">
        <v>22</v>
      </c>
      <c r="K9458">
        <v>12.1</v>
      </c>
      <c r="L9458">
        <v>203.85</v>
      </c>
      <c r="M9458">
        <v>108.13</v>
      </c>
      <c r="N9458" t="s">
        <v>50</v>
      </c>
      <c r="O9458">
        <v>4</v>
      </c>
      <c r="P9458" t="str" cm="1">
        <f t="array" ref="P9458">_xlfn.IFS(C9458&lt;25,"18-24", C9458&lt;=35,"25-35", C9458&lt;=50,"36-50",TRUE,"50+")</f>
        <v>18-24</v>
      </c>
      <c r="Q9458" t="str">
        <f t="shared" si="1029"/>
        <v>new</v>
      </c>
      <c r="R9458" t="str">
        <f t="shared" si="1030"/>
        <v>low</v>
      </c>
      <c r="S9458" t="str">
        <f t="shared" si="1031"/>
        <v>medium</v>
      </c>
      <c r="T9458" t="str">
        <f t="shared" si="1032"/>
        <v>Jul</v>
      </c>
      <c r="U9458">
        <f t="shared" si="1033"/>
        <v>2023</v>
      </c>
      <c r="V9458" t="str">
        <f t="shared" si="1034"/>
        <v>10-15</v>
      </c>
      <c r="W9458" t="str">
        <f t="shared" si="1035"/>
        <v>Fast</v>
      </c>
    </row>
    <row r="9459" spans="1:23" x14ac:dyDescent="0.3">
      <c r="A9459">
        <v>609458</v>
      </c>
      <c r="B9459">
        <v>47935</v>
      </c>
      <c r="C9459">
        <v>20</v>
      </c>
      <c r="D9459" t="s">
        <v>4</v>
      </c>
      <c r="E9459" t="s">
        <v>11</v>
      </c>
      <c r="F9459" t="s">
        <v>28</v>
      </c>
      <c r="G9459" t="s">
        <v>27</v>
      </c>
      <c r="H9459" s="1">
        <v>44897</v>
      </c>
      <c r="I9459" t="s">
        <v>33</v>
      </c>
      <c r="J9459">
        <v>53</v>
      </c>
      <c r="K9459">
        <v>4</v>
      </c>
      <c r="L9459">
        <v>741.25</v>
      </c>
      <c r="M9459">
        <v>111.03</v>
      </c>
      <c r="N9459" t="s">
        <v>50</v>
      </c>
      <c r="O9459">
        <v>1</v>
      </c>
      <c r="P9459" t="str" cm="1">
        <f t="array" ref="P9459">_xlfn.IFS(C9459&lt;25,"18-24", C9459&lt;=35,"25-35", C9459&lt;=50,"36-50",TRUE,"50+")</f>
        <v>18-24</v>
      </c>
      <c r="Q9459" t="str">
        <f t="shared" si="1029"/>
        <v>new</v>
      </c>
      <c r="R9459" t="str">
        <f t="shared" si="1030"/>
        <v>high value</v>
      </c>
      <c r="S9459" t="str">
        <f t="shared" si="1031"/>
        <v>Low</v>
      </c>
      <c r="T9459" t="str">
        <f t="shared" si="1032"/>
        <v>Dec</v>
      </c>
      <c r="U9459">
        <f t="shared" si="1033"/>
        <v>2022</v>
      </c>
      <c r="V9459" t="str">
        <f t="shared" si="1034"/>
        <v>0-5</v>
      </c>
      <c r="W9459" t="str">
        <f t="shared" si="1035"/>
        <v>Slow</v>
      </c>
    </row>
    <row r="9460" spans="1:23" x14ac:dyDescent="0.3">
      <c r="A9460">
        <v>609459</v>
      </c>
      <c r="B9460">
        <v>46761</v>
      </c>
      <c r="C9460">
        <v>24</v>
      </c>
      <c r="D9460" t="s">
        <v>4</v>
      </c>
      <c r="E9460" t="s">
        <v>15</v>
      </c>
      <c r="F9460" t="s">
        <v>26</v>
      </c>
      <c r="G9460" t="s">
        <v>25</v>
      </c>
      <c r="H9460" s="1">
        <v>44912</v>
      </c>
      <c r="I9460" t="s">
        <v>33</v>
      </c>
      <c r="J9460">
        <v>67</v>
      </c>
      <c r="K9460">
        <v>4.4000000000000004</v>
      </c>
      <c r="L9460">
        <v>982.36</v>
      </c>
      <c r="M9460">
        <v>55.91</v>
      </c>
      <c r="N9460" t="s">
        <v>48</v>
      </c>
      <c r="O9460">
        <v>3</v>
      </c>
      <c r="P9460" t="str" cm="1">
        <f t="array" ref="P9460">_xlfn.IFS(C9460&lt;25,"18-24", C9460&lt;=35,"25-35", C9460&lt;=50,"36-50",TRUE,"50+")</f>
        <v>18-24</v>
      </c>
      <c r="Q9460" t="str">
        <f t="shared" si="1029"/>
        <v>repeat</v>
      </c>
      <c r="R9460" t="str">
        <f t="shared" si="1030"/>
        <v>high value</v>
      </c>
      <c r="S9460" t="str">
        <f t="shared" si="1031"/>
        <v>medium</v>
      </c>
      <c r="T9460" t="str">
        <f t="shared" si="1032"/>
        <v>Dec</v>
      </c>
      <c r="U9460">
        <f t="shared" si="1033"/>
        <v>2022</v>
      </c>
      <c r="V9460" t="str">
        <f t="shared" si="1034"/>
        <v>0-5</v>
      </c>
      <c r="W9460" t="str">
        <f t="shared" si="1035"/>
        <v>Slow</v>
      </c>
    </row>
    <row r="9461" spans="1:23" x14ac:dyDescent="0.3">
      <c r="A9461">
        <v>609460</v>
      </c>
      <c r="B9461">
        <v>29080</v>
      </c>
      <c r="C9461">
        <v>29</v>
      </c>
      <c r="D9461" t="s">
        <v>4</v>
      </c>
      <c r="E9461" t="s">
        <v>13</v>
      </c>
      <c r="F9461" t="s">
        <v>28</v>
      </c>
      <c r="G9461" t="s">
        <v>21</v>
      </c>
      <c r="H9461" s="1">
        <v>45412</v>
      </c>
      <c r="I9461" t="s">
        <v>34</v>
      </c>
      <c r="J9461">
        <v>29</v>
      </c>
      <c r="K9461">
        <v>3.7</v>
      </c>
      <c r="L9461">
        <v>1380.14</v>
      </c>
      <c r="M9461">
        <v>93.82</v>
      </c>
      <c r="N9461" t="s">
        <v>48</v>
      </c>
      <c r="O9461">
        <v>3</v>
      </c>
      <c r="P9461" t="str" cm="1">
        <f t="array" ref="P9461">_xlfn.IFS(C9461&lt;25,"18-24", C9461&lt;=35,"25-35", C9461&lt;=50,"36-50",TRUE,"50+")</f>
        <v>25-35</v>
      </c>
      <c r="Q9461" t="str">
        <f t="shared" si="1029"/>
        <v>new</v>
      </c>
      <c r="R9461" t="str">
        <f t="shared" si="1030"/>
        <v>high value</v>
      </c>
      <c r="S9461" t="str">
        <f t="shared" si="1031"/>
        <v>medium</v>
      </c>
      <c r="T9461" t="str">
        <f t="shared" si="1032"/>
        <v>Apr</v>
      </c>
      <c r="U9461">
        <f t="shared" si="1033"/>
        <v>2024</v>
      </c>
      <c r="V9461" t="str">
        <f t="shared" si="1034"/>
        <v>0-5</v>
      </c>
      <c r="W9461" t="str">
        <f t="shared" si="1035"/>
        <v>Fast</v>
      </c>
    </row>
    <row r="9462" spans="1:23" x14ac:dyDescent="0.3">
      <c r="A9462">
        <v>609461</v>
      </c>
      <c r="B9462">
        <v>74292</v>
      </c>
      <c r="C9462">
        <v>50</v>
      </c>
      <c r="D9462" t="s">
        <v>4</v>
      </c>
      <c r="E9462" t="s">
        <v>13</v>
      </c>
      <c r="F9462" t="s">
        <v>24</v>
      </c>
      <c r="G9462" t="s">
        <v>27</v>
      </c>
      <c r="H9462" s="1">
        <v>45562</v>
      </c>
      <c r="I9462" t="s">
        <v>33</v>
      </c>
      <c r="J9462">
        <v>20</v>
      </c>
      <c r="K9462">
        <v>7.1</v>
      </c>
      <c r="L9462">
        <v>433.2</v>
      </c>
      <c r="M9462">
        <v>53.97</v>
      </c>
      <c r="N9462" t="s">
        <v>47</v>
      </c>
      <c r="O9462">
        <v>5</v>
      </c>
      <c r="P9462" t="str" cm="1">
        <f t="array" ref="P9462">_xlfn.IFS(C9462&lt;25,"18-24", C9462&lt;=35,"25-35", C9462&lt;=50,"36-50",TRUE,"50+")</f>
        <v>36-50</v>
      </c>
      <c r="Q9462" t="str">
        <f t="shared" si="1029"/>
        <v>new</v>
      </c>
      <c r="R9462" t="str">
        <f t="shared" si="1030"/>
        <v>medium</v>
      </c>
      <c r="S9462" t="str">
        <f t="shared" si="1031"/>
        <v>High</v>
      </c>
      <c r="T9462" t="str">
        <f t="shared" si="1032"/>
        <v>Sep</v>
      </c>
      <c r="U9462">
        <f t="shared" si="1033"/>
        <v>2024</v>
      </c>
      <c r="V9462" t="str">
        <f t="shared" si="1034"/>
        <v>5-10</v>
      </c>
      <c r="W9462" t="str">
        <f t="shared" si="1035"/>
        <v>Fast</v>
      </c>
    </row>
    <row r="9463" spans="1:23" x14ac:dyDescent="0.3">
      <c r="A9463">
        <v>609462</v>
      </c>
      <c r="B9463">
        <v>28073</v>
      </c>
      <c r="C9463">
        <v>39</v>
      </c>
      <c r="D9463" t="s">
        <v>7</v>
      </c>
      <c r="E9463" t="s">
        <v>5</v>
      </c>
      <c r="F9463" t="s">
        <v>30</v>
      </c>
      <c r="G9463" t="s">
        <v>31</v>
      </c>
      <c r="H9463" s="1">
        <v>45340</v>
      </c>
      <c r="I9463" t="s">
        <v>33</v>
      </c>
      <c r="J9463">
        <v>65</v>
      </c>
      <c r="K9463">
        <v>7.4</v>
      </c>
      <c r="L9463">
        <v>644.91999999999996</v>
      </c>
      <c r="M9463">
        <v>65.2</v>
      </c>
      <c r="N9463" t="s">
        <v>49</v>
      </c>
      <c r="O9463">
        <v>5</v>
      </c>
      <c r="P9463" t="str" cm="1">
        <f t="array" ref="P9463">_xlfn.IFS(C9463&lt;25,"18-24", C9463&lt;=35,"25-35", C9463&lt;=50,"36-50",TRUE,"50+")</f>
        <v>36-50</v>
      </c>
      <c r="Q9463" t="str">
        <f t="shared" si="1029"/>
        <v>new</v>
      </c>
      <c r="R9463" t="str">
        <f t="shared" si="1030"/>
        <v>high value</v>
      </c>
      <c r="S9463" t="str">
        <f t="shared" si="1031"/>
        <v>High</v>
      </c>
      <c r="T9463" t="str">
        <f t="shared" si="1032"/>
        <v>Feb</v>
      </c>
      <c r="U9463">
        <f t="shared" si="1033"/>
        <v>2024</v>
      </c>
      <c r="V9463" t="str">
        <f t="shared" si="1034"/>
        <v>5-10</v>
      </c>
      <c r="W9463" t="str">
        <f t="shared" si="1035"/>
        <v>Slow</v>
      </c>
    </row>
    <row r="9464" spans="1:23" x14ac:dyDescent="0.3">
      <c r="A9464">
        <v>609463</v>
      </c>
      <c r="B9464">
        <v>77564</v>
      </c>
      <c r="C9464">
        <v>36</v>
      </c>
      <c r="D9464" t="s">
        <v>4</v>
      </c>
      <c r="E9464" t="s">
        <v>13</v>
      </c>
      <c r="F9464" t="s">
        <v>24</v>
      </c>
      <c r="G9464" t="s">
        <v>29</v>
      </c>
      <c r="H9464" s="1">
        <v>44676</v>
      </c>
      <c r="I9464" t="s">
        <v>34</v>
      </c>
      <c r="J9464">
        <v>85</v>
      </c>
      <c r="K9464">
        <v>11.8</v>
      </c>
      <c r="L9464">
        <v>622.01</v>
      </c>
      <c r="M9464">
        <v>109.1</v>
      </c>
      <c r="N9464" t="s">
        <v>49</v>
      </c>
      <c r="O9464">
        <v>4</v>
      </c>
      <c r="P9464" t="str" cm="1">
        <f t="array" ref="P9464">_xlfn.IFS(C9464&lt;25,"18-24", C9464&lt;=35,"25-35", C9464&lt;=50,"36-50",TRUE,"50+")</f>
        <v>36-50</v>
      </c>
      <c r="Q9464" t="str">
        <f t="shared" si="1029"/>
        <v>new</v>
      </c>
      <c r="R9464" t="str">
        <f t="shared" si="1030"/>
        <v>high value</v>
      </c>
      <c r="S9464" t="str">
        <f t="shared" si="1031"/>
        <v>medium</v>
      </c>
      <c r="T9464" t="str">
        <f t="shared" si="1032"/>
        <v>Apr</v>
      </c>
      <c r="U9464">
        <f t="shared" si="1033"/>
        <v>2022</v>
      </c>
      <c r="V9464" t="str">
        <f t="shared" si="1034"/>
        <v>10-15</v>
      </c>
      <c r="W9464" t="str">
        <f t="shared" si="1035"/>
        <v>Slow</v>
      </c>
    </row>
    <row r="9465" spans="1:23" x14ac:dyDescent="0.3">
      <c r="A9465">
        <v>609464</v>
      </c>
      <c r="B9465">
        <v>77976</v>
      </c>
      <c r="C9465">
        <v>64</v>
      </c>
      <c r="D9465" t="s">
        <v>4</v>
      </c>
      <c r="E9465" t="s">
        <v>15</v>
      </c>
      <c r="F9465" t="s">
        <v>30</v>
      </c>
      <c r="G9465" t="s">
        <v>27</v>
      </c>
      <c r="H9465" s="1">
        <v>45301</v>
      </c>
      <c r="I9465" t="s">
        <v>34</v>
      </c>
      <c r="J9465">
        <v>71</v>
      </c>
      <c r="K9465">
        <v>1.7</v>
      </c>
      <c r="L9465">
        <v>1058.01</v>
      </c>
      <c r="M9465">
        <v>36.11</v>
      </c>
      <c r="N9465" t="s">
        <v>49</v>
      </c>
      <c r="O9465">
        <v>1</v>
      </c>
      <c r="P9465" t="str" cm="1">
        <f t="array" ref="P9465">_xlfn.IFS(C9465&lt;25,"18-24", C9465&lt;=35,"25-35", C9465&lt;=50,"36-50",TRUE,"50+")</f>
        <v>50+</v>
      </c>
      <c r="Q9465" t="str">
        <f t="shared" si="1029"/>
        <v>new</v>
      </c>
      <c r="R9465" t="str">
        <f t="shared" si="1030"/>
        <v>high value</v>
      </c>
      <c r="S9465" t="str">
        <f t="shared" si="1031"/>
        <v>Low</v>
      </c>
      <c r="T9465" t="str">
        <f t="shared" si="1032"/>
        <v>Jan</v>
      </c>
      <c r="U9465">
        <f t="shared" si="1033"/>
        <v>2024</v>
      </c>
      <c r="V9465" t="str">
        <f t="shared" si="1034"/>
        <v>0-5</v>
      </c>
      <c r="W9465" t="str">
        <f t="shared" si="1035"/>
        <v>Slow</v>
      </c>
    </row>
    <row r="9466" spans="1:23" x14ac:dyDescent="0.3">
      <c r="A9466">
        <v>609465</v>
      </c>
      <c r="B9466">
        <v>23219</v>
      </c>
      <c r="C9466">
        <v>56</v>
      </c>
      <c r="D9466" t="s">
        <v>4</v>
      </c>
      <c r="E9466" t="s">
        <v>15</v>
      </c>
      <c r="F9466" t="s">
        <v>28</v>
      </c>
      <c r="G9466" t="s">
        <v>21</v>
      </c>
      <c r="H9466" s="1">
        <v>45354</v>
      </c>
      <c r="I9466" t="s">
        <v>33</v>
      </c>
      <c r="J9466">
        <v>35</v>
      </c>
      <c r="K9466">
        <v>4.8</v>
      </c>
      <c r="L9466">
        <v>1148.32</v>
      </c>
      <c r="M9466">
        <v>102.6</v>
      </c>
      <c r="N9466" t="s">
        <v>48</v>
      </c>
      <c r="O9466">
        <v>2</v>
      </c>
      <c r="P9466" t="str" cm="1">
        <f t="array" ref="P9466">_xlfn.IFS(C9466&lt;25,"18-24", C9466&lt;=35,"25-35", C9466&lt;=50,"36-50",TRUE,"50+")</f>
        <v>50+</v>
      </c>
      <c r="Q9466" t="str">
        <f t="shared" si="1029"/>
        <v>new</v>
      </c>
      <c r="R9466" t="str">
        <f t="shared" si="1030"/>
        <v>high value</v>
      </c>
      <c r="S9466" t="str">
        <f t="shared" si="1031"/>
        <v>Low</v>
      </c>
      <c r="T9466" t="str">
        <f t="shared" si="1032"/>
        <v>Mar</v>
      </c>
      <c r="U9466">
        <f t="shared" si="1033"/>
        <v>2024</v>
      </c>
      <c r="V9466" t="str">
        <f t="shared" si="1034"/>
        <v>0-5</v>
      </c>
      <c r="W9466" t="str">
        <f t="shared" si="1035"/>
        <v>Medium</v>
      </c>
    </row>
    <row r="9467" spans="1:23" x14ac:dyDescent="0.3">
      <c r="A9467">
        <v>609466</v>
      </c>
      <c r="B9467">
        <v>70469</v>
      </c>
      <c r="C9467">
        <v>43</v>
      </c>
      <c r="D9467" t="s">
        <v>4</v>
      </c>
      <c r="E9467" t="s">
        <v>11</v>
      </c>
      <c r="F9467" t="s">
        <v>26</v>
      </c>
      <c r="G9467" t="s">
        <v>27</v>
      </c>
      <c r="H9467" s="1">
        <v>45238</v>
      </c>
      <c r="I9467" t="s">
        <v>34</v>
      </c>
      <c r="J9467">
        <v>62</v>
      </c>
      <c r="K9467">
        <v>8.6</v>
      </c>
      <c r="L9467">
        <v>1319.47</v>
      </c>
      <c r="M9467">
        <v>63.07</v>
      </c>
      <c r="N9467" t="s">
        <v>48</v>
      </c>
      <c r="O9467">
        <v>2</v>
      </c>
      <c r="P9467" t="str" cm="1">
        <f t="array" ref="P9467">_xlfn.IFS(C9467&lt;25,"18-24", C9467&lt;=35,"25-35", C9467&lt;=50,"36-50",TRUE,"50+")</f>
        <v>36-50</v>
      </c>
      <c r="Q9467" t="str">
        <f t="shared" si="1029"/>
        <v>new</v>
      </c>
      <c r="R9467" t="str">
        <f t="shared" si="1030"/>
        <v>high value</v>
      </c>
      <c r="S9467" t="str">
        <f t="shared" si="1031"/>
        <v>Low</v>
      </c>
      <c r="T9467" t="str">
        <f t="shared" si="1032"/>
        <v>Nov</v>
      </c>
      <c r="U9467">
        <f t="shared" si="1033"/>
        <v>2023</v>
      </c>
      <c r="V9467" t="str">
        <f t="shared" si="1034"/>
        <v>5-10</v>
      </c>
      <c r="W9467" t="str">
        <f t="shared" si="1035"/>
        <v>Slow</v>
      </c>
    </row>
    <row r="9468" spans="1:23" x14ac:dyDescent="0.3">
      <c r="A9468">
        <v>609467</v>
      </c>
      <c r="B9468">
        <v>56985</v>
      </c>
      <c r="C9468">
        <v>52</v>
      </c>
      <c r="D9468" t="s">
        <v>4</v>
      </c>
      <c r="E9468" t="s">
        <v>13</v>
      </c>
      <c r="F9468" t="s">
        <v>18</v>
      </c>
      <c r="G9468" t="s">
        <v>25</v>
      </c>
      <c r="H9468" s="1">
        <v>45119</v>
      </c>
      <c r="I9468" t="s">
        <v>33</v>
      </c>
      <c r="J9468">
        <v>70</v>
      </c>
      <c r="K9468">
        <v>4.2</v>
      </c>
      <c r="L9468">
        <v>222.21</v>
      </c>
      <c r="M9468">
        <v>44.61</v>
      </c>
      <c r="N9468" t="s">
        <v>50</v>
      </c>
      <c r="O9468">
        <v>1</v>
      </c>
      <c r="P9468" t="str" cm="1">
        <f t="array" ref="P9468">_xlfn.IFS(C9468&lt;25,"18-24", C9468&lt;=35,"25-35", C9468&lt;=50,"36-50",TRUE,"50+")</f>
        <v>50+</v>
      </c>
      <c r="Q9468" t="str">
        <f t="shared" si="1029"/>
        <v>new</v>
      </c>
      <c r="R9468" t="str">
        <f t="shared" si="1030"/>
        <v>low</v>
      </c>
      <c r="S9468" t="str">
        <f t="shared" si="1031"/>
        <v>Low</v>
      </c>
      <c r="T9468" t="str">
        <f t="shared" si="1032"/>
        <v>Jul</v>
      </c>
      <c r="U9468">
        <f t="shared" si="1033"/>
        <v>2023</v>
      </c>
      <c r="V9468" t="str">
        <f t="shared" si="1034"/>
        <v>0-5</v>
      </c>
      <c r="W9468" t="str">
        <f t="shared" si="1035"/>
        <v>Slow</v>
      </c>
    </row>
    <row r="9469" spans="1:23" x14ac:dyDescent="0.3">
      <c r="A9469">
        <v>609468</v>
      </c>
      <c r="B9469">
        <v>95865</v>
      </c>
      <c r="C9469">
        <v>57</v>
      </c>
      <c r="D9469" t="s">
        <v>4</v>
      </c>
      <c r="E9469" t="s">
        <v>13</v>
      </c>
      <c r="F9469" t="s">
        <v>26</v>
      </c>
      <c r="G9469" t="s">
        <v>23</v>
      </c>
      <c r="H9469" s="1">
        <v>44615</v>
      </c>
      <c r="I9469" t="s">
        <v>34</v>
      </c>
      <c r="J9469">
        <v>54</v>
      </c>
      <c r="K9469">
        <v>10.9</v>
      </c>
      <c r="L9469">
        <v>459.57</v>
      </c>
      <c r="M9469">
        <v>63.98</v>
      </c>
      <c r="N9469" t="s">
        <v>47</v>
      </c>
      <c r="O9469">
        <v>2</v>
      </c>
      <c r="P9469" t="str" cm="1">
        <f t="array" ref="P9469">_xlfn.IFS(C9469&lt;25,"18-24", C9469&lt;=35,"25-35", C9469&lt;=50,"36-50",TRUE,"50+")</f>
        <v>50+</v>
      </c>
      <c r="Q9469" t="str">
        <f t="shared" si="1029"/>
        <v>new</v>
      </c>
      <c r="R9469" t="str">
        <f t="shared" si="1030"/>
        <v>medium</v>
      </c>
      <c r="S9469" t="str">
        <f t="shared" si="1031"/>
        <v>Low</v>
      </c>
      <c r="T9469" t="str">
        <f t="shared" si="1032"/>
        <v>Feb</v>
      </c>
      <c r="U9469">
        <f t="shared" si="1033"/>
        <v>2022</v>
      </c>
      <c r="V9469" t="str">
        <f t="shared" si="1034"/>
        <v>10-15</v>
      </c>
      <c r="W9469" t="str">
        <f t="shared" si="1035"/>
        <v>Slow</v>
      </c>
    </row>
    <row r="9470" spans="1:23" x14ac:dyDescent="0.3">
      <c r="A9470">
        <v>609469</v>
      </c>
      <c r="B9470">
        <v>42313</v>
      </c>
      <c r="C9470">
        <v>44</v>
      </c>
      <c r="D9470" t="s">
        <v>7</v>
      </c>
      <c r="E9470" t="s">
        <v>13</v>
      </c>
      <c r="F9470" t="s">
        <v>30</v>
      </c>
      <c r="G9470" t="s">
        <v>29</v>
      </c>
      <c r="H9470" s="1">
        <v>44805</v>
      </c>
      <c r="I9470" t="s">
        <v>33</v>
      </c>
      <c r="J9470">
        <v>63</v>
      </c>
      <c r="K9470">
        <v>10</v>
      </c>
      <c r="L9470">
        <v>388.11</v>
      </c>
      <c r="M9470">
        <v>111.91</v>
      </c>
      <c r="N9470" t="s">
        <v>48</v>
      </c>
      <c r="O9470">
        <v>5</v>
      </c>
      <c r="P9470" t="str" cm="1">
        <f t="array" ref="P9470">_xlfn.IFS(C9470&lt;25,"18-24", C9470&lt;=35,"25-35", C9470&lt;=50,"36-50",TRUE,"50+")</f>
        <v>36-50</v>
      </c>
      <c r="Q9470" t="str">
        <f t="shared" si="1029"/>
        <v>new</v>
      </c>
      <c r="R9470" t="str">
        <f t="shared" si="1030"/>
        <v>medium</v>
      </c>
      <c r="S9470" t="str">
        <f t="shared" si="1031"/>
        <v>High</v>
      </c>
      <c r="T9470" t="str">
        <f t="shared" si="1032"/>
        <v>Sep</v>
      </c>
      <c r="U9470">
        <f t="shared" si="1033"/>
        <v>2022</v>
      </c>
      <c r="V9470" t="str">
        <f t="shared" si="1034"/>
        <v>5-10</v>
      </c>
      <c r="W9470" t="str">
        <f t="shared" si="1035"/>
        <v>Slow</v>
      </c>
    </row>
    <row r="9471" spans="1:23" x14ac:dyDescent="0.3">
      <c r="A9471">
        <v>609470</v>
      </c>
      <c r="B9471">
        <v>97439</v>
      </c>
      <c r="C9471">
        <v>63</v>
      </c>
      <c r="D9471" t="s">
        <v>7</v>
      </c>
      <c r="E9471" t="s">
        <v>8</v>
      </c>
      <c r="F9471" t="s">
        <v>26</v>
      </c>
      <c r="G9471" t="s">
        <v>21</v>
      </c>
      <c r="H9471" s="1">
        <v>44574</v>
      </c>
      <c r="I9471" t="s">
        <v>34</v>
      </c>
      <c r="J9471">
        <v>81</v>
      </c>
      <c r="K9471">
        <v>6.2</v>
      </c>
      <c r="L9471">
        <v>1182.53</v>
      </c>
      <c r="M9471">
        <v>109.23</v>
      </c>
      <c r="N9471" t="s">
        <v>47</v>
      </c>
      <c r="O9471">
        <v>4</v>
      </c>
      <c r="P9471" t="str" cm="1">
        <f t="array" ref="P9471">_xlfn.IFS(C9471&lt;25,"18-24", C9471&lt;=35,"25-35", C9471&lt;=50,"36-50",TRUE,"50+")</f>
        <v>50+</v>
      </c>
      <c r="Q9471" t="str">
        <f t="shared" si="1029"/>
        <v>new</v>
      </c>
      <c r="R9471" t="str">
        <f t="shared" si="1030"/>
        <v>high value</v>
      </c>
      <c r="S9471" t="str">
        <f t="shared" si="1031"/>
        <v>medium</v>
      </c>
      <c r="T9471" t="str">
        <f t="shared" si="1032"/>
        <v>Jan</v>
      </c>
      <c r="U9471">
        <f t="shared" si="1033"/>
        <v>2022</v>
      </c>
      <c r="V9471" t="str">
        <f t="shared" si="1034"/>
        <v>5-10</v>
      </c>
      <c r="W9471" t="str">
        <f t="shared" si="1035"/>
        <v>Slow</v>
      </c>
    </row>
    <row r="9472" spans="1:23" x14ac:dyDescent="0.3">
      <c r="A9472">
        <v>609471</v>
      </c>
      <c r="B9472">
        <v>53060</v>
      </c>
      <c r="C9472">
        <v>18</v>
      </c>
      <c r="D9472" t="s">
        <v>7</v>
      </c>
      <c r="E9472" t="s">
        <v>8</v>
      </c>
      <c r="F9472" t="s">
        <v>22</v>
      </c>
      <c r="G9472" t="s">
        <v>29</v>
      </c>
      <c r="H9472" s="1">
        <v>44672</v>
      </c>
      <c r="I9472" t="s">
        <v>33</v>
      </c>
      <c r="J9472">
        <v>29</v>
      </c>
      <c r="K9472">
        <v>4.4000000000000004</v>
      </c>
      <c r="L9472">
        <v>385.17</v>
      </c>
      <c r="M9472">
        <v>29.36</v>
      </c>
      <c r="N9472" t="s">
        <v>50</v>
      </c>
      <c r="O9472">
        <v>2</v>
      </c>
      <c r="P9472" t="str" cm="1">
        <f t="array" ref="P9472">_xlfn.IFS(C9472&lt;25,"18-24", C9472&lt;=35,"25-35", C9472&lt;=50,"36-50",TRUE,"50+")</f>
        <v>18-24</v>
      </c>
      <c r="Q9472" t="str">
        <f t="shared" si="1029"/>
        <v>new</v>
      </c>
      <c r="R9472" t="str">
        <f t="shared" si="1030"/>
        <v>medium</v>
      </c>
      <c r="S9472" t="str">
        <f t="shared" si="1031"/>
        <v>Low</v>
      </c>
      <c r="T9472" t="str">
        <f t="shared" si="1032"/>
        <v>Apr</v>
      </c>
      <c r="U9472">
        <f t="shared" si="1033"/>
        <v>2022</v>
      </c>
      <c r="V9472" t="str">
        <f t="shared" si="1034"/>
        <v>0-5</v>
      </c>
      <c r="W9472" t="str">
        <f t="shared" si="1035"/>
        <v>Fast</v>
      </c>
    </row>
    <row r="9473" spans="1:23" x14ac:dyDescent="0.3">
      <c r="A9473">
        <v>609472</v>
      </c>
      <c r="B9473">
        <v>57824</v>
      </c>
      <c r="C9473">
        <v>26</v>
      </c>
      <c r="D9473" t="s">
        <v>7</v>
      </c>
      <c r="E9473" t="s">
        <v>5</v>
      </c>
      <c r="F9473" t="s">
        <v>18</v>
      </c>
      <c r="G9473" t="s">
        <v>27</v>
      </c>
      <c r="H9473" s="1">
        <v>45554</v>
      </c>
      <c r="I9473" t="s">
        <v>34</v>
      </c>
      <c r="J9473">
        <v>72</v>
      </c>
      <c r="K9473">
        <v>13.9</v>
      </c>
      <c r="L9473">
        <v>1127.8699999999999</v>
      </c>
      <c r="M9473">
        <v>95.93</v>
      </c>
      <c r="N9473" t="s">
        <v>47</v>
      </c>
      <c r="O9473">
        <v>1</v>
      </c>
      <c r="P9473" t="str" cm="1">
        <f t="array" ref="P9473">_xlfn.IFS(C9473&lt;25,"18-24", C9473&lt;=35,"25-35", C9473&lt;=50,"36-50",TRUE,"50+")</f>
        <v>25-35</v>
      </c>
      <c r="Q9473" t="str">
        <f t="shared" si="1029"/>
        <v>new</v>
      </c>
      <c r="R9473" t="str">
        <f t="shared" si="1030"/>
        <v>high value</v>
      </c>
      <c r="S9473" t="str">
        <f t="shared" si="1031"/>
        <v>Low</v>
      </c>
      <c r="T9473" t="str">
        <f t="shared" si="1032"/>
        <v>Sep</v>
      </c>
      <c r="U9473">
        <f t="shared" si="1033"/>
        <v>2024</v>
      </c>
      <c r="V9473" t="str">
        <f t="shared" si="1034"/>
        <v>10-15</v>
      </c>
      <c r="W9473" t="str">
        <f t="shared" si="1035"/>
        <v>Slow</v>
      </c>
    </row>
    <row r="9474" spans="1:23" x14ac:dyDescent="0.3">
      <c r="A9474">
        <v>609473</v>
      </c>
      <c r="B9474">
        <v>24634</v>
      </c>
      <c r="C9474">
        <v>56</v>
      </c>
      <c r="D9474" t="s">
        <v>4</v>
      </c>
      <c r="E9474" t="s">
        <v>16</v>
      </c>
      <c r="F9474" t="s">
        <v>30</v>
      </c>
      <c r="G9474" t="s">
        <v>27</v>
      </c>
      <c r="H9474" s="1">
        <v>45603</v>
      </c>
      <c r="I9474" t="s">
        <v>33</v>
      </c>
      <c r="J9474">
        <v>86</v>
      </c>
      <c r="K9474">
        <v>4.8</v>
      </c>
      <c r="L9474">
        <v>798.72</v>
      </c>
      <c r="M9474">
        <v>29.57</v>
      </c>
      <c r="N9474" t="s">
        <v>49</v>
      </c>
      <c r="O9474">
        <v>3</v>
      </c>
      <c r="P9474" t="str" cm="1">
        <f t="array" ref="P9474">_xlfn.IFS(C9474&lt;25,"18-24", C9474&lt;=35,"25-35", C9474&lt;=50,"36-50",TRUE,"50+")</f>
        <v>50+</v>
      </c>
      <c r="Q9474" t="str">
        <f t="shared" si="1029"/>
        <v>new</v>
      </c>
      <c r="R9474" t="str">
        <f t="shared" si="1030"/>
        <v>high value</v>
      </c>
      <c r="S9474" t="str">
        <f t="shared" si="1031"/>
        <v>medium</v>
      </c>
      <c r="T9474" t="str">
        <f t="shared" si="1032"/>
        <v>Nov</v>
      </c>
      <c r="U9474">
        <f t="shared" si="1033"/>
        <v>2024</v>
      </c>
      <c r="V9474" t="str">
        <f t="shared" si="1034"/>
        <v>0-5</v>
      </c>
      <c r="W9474" t="str">
        <f t="shared" si="1035"/>
        <v>Slow</v>
      </c>
    </row>
    <row r="9475" spans="1:23" x14ac:dyDescent="0.3">
      <c r="A9475">
        <v>609474</v>
      </c>
      <c r="B9475">
        <v>81324</v>
      </c>
      <c r="C9475">
        <v>57</v>
      </c>
      <c r="D9475" t="s">
        <v>4</v>
      </c>
      <c r="E9475" t="s">
        <v>16</v>
      </c>
      <c r="F9475" t="s">
        <v>30</v>
      </c>
      <c r="G9475" t="s">
        <v>21</v>
      </c>
      <c r="H9475" s="1">
        <v>45028</v>
      </c>
      <c r="I9475" t="s">
        <v>34</v>
      </c>
      <c r="J9475">
        <v>30</v>
      </c>
      <c r="K9475">
        <v>7.4</v>
      </c>
      <c r="L9475">
        <v>1001.04</v>
      </c>
      <c r="M9475">
        <v>26.01</v>
      </c>
      <c r="N9475" t="s">
        <v>47</v>
      </c>
      <c r="O9475">
        <v>5</v>
      </c>
      <c r="P9475" t="str" cm="1">
        <f t="array" ref="P9475">_xlfn.IFS(C9475&lt;25,"18-24", C9475&lt;=35,"25-35", C9475&lt;=50,"36-50",TRUE,"50+")</f>
        <v>50+</v>
      </c>
      <c r="Q9475" t="str">
        <f t="shared" ref="Q9475:Q9538" si="1036">IF(COUNTIF($B:$B,B9475)&gt;1,"repeat","new")</f>
        <v>repeat</v>
      </c>
      <c r="R9475" t="str">
        <f t="shared" ref="R9475:R9538" si="1037">IF(L9475&gt;500,"high value",IF( L9475&gt;250,"medium","low"))</f>
        <v>high value</v>
      </c>
      <c r="S9475" t="str">
        <f t="shared" ref="S9475:S9538" si="1038">IF(O9475&lt;=2,"Low",IF(O9475&lt;=4,"medium","High"))</f>
        <v>High</v>
      </c>
      <c r="T9475" t="str">
        <f t="shared" ref="T9475:T9538" si="1039">TEXT(H9475,"MMM")</f>
        <v>Apr</v>
      </c>
      <c r="U9475">
        <f t="shared" ref="U9475:U9538" si="1040">YEAR(H9475)</f>
        <v>2023</v>
      </c>
      <c r="V9475" t="str">
        <f t="shared" ref="V9475:V9538" si="1041">IF(K9475&lt;=5,"0-5",IF(K9475&lt;=10,"5-10",IF(K9475&lt;=15,"10-15","15+")))</f>
        <v>5-10</v>
      </c>
      <c r="W9475" t="str">
        <f t="shared" ref="W9475:W9538" si="1042">IF(J9475&lt;=30,"Fast",IF(J9475&lt;=45,"Medium","Slow"))</f>
        <v>Fast</v>
      </c>
    </row>
    <row r="9476" spans="1:23" x14ac:dyDescent="0.3">
      <c r="A9476">
        <v>609475</v>
      </c>
      <c r="B9476">
        <v>49052</v>
      </c>
      <c r="C9476">
        <v>40</v>
      </c>
      <c r="D9476" t="s">
        <v>4</v>
      </c>
      <c r="E9476" t="s">
        <v>5</v>
      </c>
      <c r="F9476" t="s">
        <v>22</v>
      </c>
      <c r="G9476" t="s">
        <v>31</v>
      </c>
      <c r="H9476" s="1">
        <v>44894</v>
      </c>
      <c r="I9476" t="s">
        <v>33</v>
      </c>
      <c r="J9476">
        <v>83</v>
      </c>
      <c r="K9476">
        <v>2.5</v>
      </c>
      <c r="L9476">
        <v>1338.08</v>
      </c>
      <c r="M9476">
        <v>45.67</v>
      </c>
      <c r="N9476" t="s">
        <v>48</v>
      </c>
      <c r="O9476">
        <v>5</v>
      </c>
      <c r="P9476" t="str" cm="1">
        <f t="array" ref="P9476">_xlfn.IFS(C9476&lt;25,"18-24", C9476&lt;=35,"25-35", C9476&lt;=50,"36-50",TRUE,"50+")</f>
        <v>36-50</v>
      </c>
      <c r="Q9476" t="str">
        <f t="shared" si="1036"/>
        <v>new</v>
      </c>
      <c r="R9476" t="str">
        <f t="shared" si="1037"/>
        <v>high value</v>
      </c>
      <c r="S9476" t="str">
        <f t="shared" si="1038"/>
        <v>High</v>
      </c>
      <c r="T9476" t="str">
        <f t="shared" si="1039"/>
        <v>Nov</v>
      </c>
      <c r="U9476">
        <f t="shared" si="1040"/>
        <v>2022</v>
      </c>
      <c r="V9476" t="str">
        <f t="shared" si="1041"/>
        <v>0-5</v>
      </c>
      <c r="W9476" t="str">
        <f t="shared" si="1042"/>
        <v>Slow</v>
      </c>
    </row>
    <row r="9477" spans="1:23" x14ac:dyDescent="0.3">
      <c r="A9477">
        <v>609476</v>
      </c>
      <c r="B9477">
        <v>85180</v>
      </c>
      <c r="C9477">
        <v>27</v>
      </c>
      <c r="D9477" t="s">
        <v>4</v>
      </c>
      <c r="E9477" t="s">
        <v>16</v>
      </c>
      <c r="F9477" t="s">
        <v>30</v>
      </c>
      <c r="G9477" t="s">
        <v>25</v>
      </c>
      <c r="H9477" s="1">
        <v>44663</v>
      </c>
      <c r="I9477" t="s">
        <v>34</v>
      </c>
      <c r="J9477">
        <v>40</v>
      </c>
      <c r="K9477">
        <v>2.2000000000000002</v>
      </c>
      <c r="L9477">
        <v>742.88</v>
      </c>
      <c r="M9477">
        <v>77.790000000000006</v>
      </c>
      <c r="N9477" t="s">
        <v>48</v>
      </c>
      <c r="O9477">
        <v>4</v>
      </c>
      <c r="P9477" t="str" cm="1">
        <f t="array" ref="P9477">_xlfn.IFS(C9477&lt;25,"18-24", C9477&lt;=35,"25-35", C9477&lt;=50,"36-50",TRUE,"50+")</f>
        <v>25-35</v>
      </c>
      <c r="Q9477" t="str">
        <f t="shared" si="1036"/>
        <v>new</v>
      </c>
      <c r="R9477" t="str">
        <f t="shared" si="1037"/>
        <v>high value</v>
      </c>
      <c r="S9477" t="str">
        <f t="shared" si="1038"/>
        <v>medium</v>
      </c>
      <c r="T9477" t="str">
        <f t="shared" si="1039"/>
        <v>Apr</v>
      </c>
      <c r="U9477">
        <f t="shared" si="1040"/>
        <v>2022</v>
      </c>
      <c r="V9477" t="str">
        <f t="shared" si="1041"/>
        <v>0-5</v>
      </c>
      <c r="W9477" t="str">
        <f t="shared" si="1042"/>
        <v>Medium</v>
      </c>
    </row>
    <row r="9478" spans="1:23" x14ac:dyDescent="0.3">
      <c r="A9478">
        <v>609477</v>
      </c>
      <c r="B9478">
        <v>25913</v>
      </c>
      <c r="C9478">
        <v>59</v>
      </c>
      <c r="D9478" t="s">
        <v>7</v>
      </c>
      <c r="E9478" t="s">
        <v>5</v>
      </c>
      <c r="F9478" t="s">
        <v>18</v>
      </c>
      <c r="G9478" t="s">
        <v>25</v>
      </c>
      <c r="H9478" s="1">
        <v>44594</v>
      </c>
      <c r="I9478" t="s">
        <v>33</v>
      </c>
      <c r="J9478">
        <v>77</v>
      </c>
      <c r="K9478">
        <v>12.8</v>
      </c>
      <c r="L9478">
        <v>1476.06</v>
      </c>
      <c r="M9478">
        <v>87.9</v>
      </c>
      <c r="N9478" t="s">
        <v>49</v>
      </c>
      <c r="O9478">
        <v>1</v>
      </c>
      <c r="P9478" t="str" cm="1">
        <f t="array" ref="P9478">_xlfn.IFS(C9478&lt;25,"18-24", C9478&lt;=35,"25-35", C9478&lt;=50,"36-50",TRUE,"50+")</f>
        <v>50+</v>
      </c>
      <c r="Q9478" t="str">
        <f t="shared" si="1036"/>
        <v>new</v>
      </c>
      <c r="R9478" t="str">
        <f t="shared" si="1037"/>
        <v>high value</v>
      </c>
      <c r="S9478" t="str">
        <f t="shared" si="1038"/>
        <v>Low</v>
      </c>
      <c r="T9478" t="str">
        <f t="shared" si="1039"/>
        <v>Feb</v>
      </c>
      <c r="U9478">
        <f t="shared" si="1040"/>
        <v>2022</v>
      </c>
      <c r="V9478" t="str">
        <f t="shared" si="1041"/>
        <v>10-15</v>
      </c>
      <c r="W9478" t="str">
        <f t="shared" si="1042"/>
        <v>Slow</v>
      </c>
    </row>
    <row r="9479" spans="1:23" x14ac:dyDescent="0.3">
      <c r="A9479">
        <v>609478</v>
      </c>
      <c r="B9479">
        <v>81806</v>
      </c>
      <c r="C9479">
        <v>18</v>
      </c>
      <c r="D9479" t="s">
        <v>7</v>
      </c>
      <c r="E9479" t="s">
        <v>8</v>
      </c>
      <c r="F9479" t="s">
        <v>26</v>
      </c>
      <c r="G9479" t="s">
        <v>21</v>
      </c>
      <c r="H9479" s="1">
        <v>45163</v>
      </c>
      <c r="I9479" t="s">
        <v>34</v>
      </c>
      <c r="J9479">
        <v>75</v>
      </c>
      <c r="K9479">
        <v>6.9</v>
      </c>
      <c r="L9479">
        <v>1246.96</v>
      </c>
      <c r="M9479">
        <v>38.200000000000003</v>
      </c>
      <c r="N9479" t="s">
        <v>49</v>
      </c>
      <c r="O9479">
        <v>1</v>
      </c>
      <c r="P9479" t="str" cm="1">
        <f t="array" ref="P9479">_xlfn.IFS(C9479&lt;25,"18-24", C9479&lt;=35,"25-35", C9479&lt;=50,"36-50",TRUE,"50+")</f>
        <v>18-24</v>
      </c>
      <c r="Q9479" t="str">
        <f t="shared" si="1036"/>
        <v>new</v>
      </c>
      <c r="R9479" t="str">
        <f t="shared" si="1037"/>
        <v>high value</v>
      </c>
      <c r="S9479" t="str">
        <f t="shared" si="1038"/>
        <v>Low</v>
      </c>
      <c r="T9479" t="str">
        <f t="shared" si="1039"/>
        <v>Aug</v>
      </c>
      <c r="U9479">
        <f t="shared" si="1040"/>
        <v>2023</v>
      </c>
      <c r="V9479" t="str">
        <f t="shared" si="1041"/>
        <v>5-10</v>
      </c>
      <c r="W9479" t="str">
        <f t="shared" si="1042"/>
        <v>Slow</v>
      </c>
    </row>
    <row r="9480" spans="1:23" x14ac:dyDescent="0.3">
      <c r="A9480">
        <v>609479</v>
      </c>
      <c r="B9480">
        <v>18173</v>
      </c>
      <c r="C9480">
        <v>29</v>
      </c>
      <c r="D9480" t="s">
        <v>7</v>
      </c>
      <c r="E9480" t="s">
        <v>15</v>
      </c>
      <c r="F9480" t="s">
        <v>19</v>
      </c>
      <c r="G9480" t="s">
        <v>25</v>
      </c>
      <c r="H9480" s="1">
        <v>45487</v>
      </c>
      <c r="I9480" t="s">
        <v>34</v>
      </c>
      <c r="J9480">
        <v>80</v>
      </c>
      <c r="K9480">
        <v>2.8</v>
      </c>
      <c r="L9480">
        <v>374.11</v>
      </c>
      <c r="M9480">
        <v>80.12</v>
      </c>
      <c r="N9480" t="s">
        <v>49</v>
      </c>
      <c r="O9480">
        <v>3</v>
      </c>
      <c r="P9480" t="str" cm="1">
        <f t="array" ref="P9480">_xlfn.IFS(C9480&lt;25,"18-24", C9480&lt;=35,"25-35", C9480&lt;=50,"36-50",TRUE,"50+")</f>
        <v>25-35</v>
      </c>
      <c r="Q9480" t="str">
        <f t="shared" si="1036"/>
        <v>repeat</v>
      </c>
      <c r="R9480" t="str">
        <f t="shared" si="1037"/>
        <v>medium</v>
      </c>
      <c r="S9480" t="str">
        <f t="shared" si="1038"/>
        <v>medium</v>
      </c>
      <c r="T9480" t="str">
        <f t="shared" si="1039"/>
        <v>Jul</v>
      </c>
      <c r="U9480">
        <f t="shared" si="1040"/>
        <v>2024</v>
      </c>
      <c r="V9480" t="str">
        <f t="shared" si="1041"/>
        <v>0-5</v>
      </c>
      <c r="W9480" t="str">
        <f t="shared" si="1042"/>
        <v>Slow</v>
      </c>
    </row>
    <row r="9481" spans="1:23" x14ac:dyDescent="0.3">
      <c r="A9481">
        <v>609480</v>
      </c>
      <c r="B9481">
        <v>59038</v>
      </c>
      <c r="C9481">
        <v>48</v>
      </c>
      <c r="D9481" t="s">
        <v>7</v>
      </c>
      <c r="E9481" t="s">
        <v>15</v>
      </c>
      <c r="F9481" t="s">
        <v>19</v>
      </c>
      <c r="G9481" t="s">
        <v>29</v>
      </c>
      <c r="H9481" s="1">
        <v>45068</v>
      </c>
      <c r="I9481" t="s">
        <v>33</v>
      </c>
      <c r="J9481">
        <v>55</v>
      </c>
      <c r="K9481">
        <v>12.8</v>
      </c>
      <c r="L9481">
        <v>1227.77</v>
      </c>
      <c r="M9481">
        <v>102.92</v>
      </c>
      <c r="N9481" t="s">
        <v>47</v>
      </c>
      <c r="O9481">
        <v>5</v>
      </c>
      <c r="P9481" t="str" cm="1">
        <f t="array" ref="P9481">_xlfn.IFS(C9481&lt;25,"18-24", C9481&lt;=35,"25-35", C9481&lt;=50,"36-50",TRUE,"50+")</f>
        <v>36-50</v>
      </c>
      <c r="Q9481" t="str">
        <f t="shared" si="1036"/>
        <v>new</v>
      </c>
      <c r="R9481" t="str">
        <f t="shared" si="1037"/>
        <v>high value</v>
      </c>
      <c r="S9481" t="str">
        <f t="shared" si="1038"/>
        <v>High</v>
      </c>
      <c r="T9481" t="str">
        <f t="shared" si="1039"/>
        <v>May</v>
      </c>
      <c r="U9481">
        <f t="shared" si="1040"/>
        <v>2023</v>
      </c>
      <c r="V9481" t="str">
        <f t="shared" si="1041"/>
        <v>10-15</v>
      </c>
      <c r="W9481" t="str">
        <f t="shared" si="1042"/>
        <v>Slow</v>
      </c>
    </row>
    <row r="9482" spans="1:23" x14ac:dyDescent="0.3">
      <c r="A9482">
        <v>609481</v>
      </c>
      <c r="B9482">
        <v>96378</v>
      </c>
      <c r="C9482">
        <v>63</v>
      </c>
      <c r="D9482" t="s">
        <v>4</v>
      </c>
      <c r="E9482" t="s">
        <v>5</v>
      </c>
      <c r="F9482" t="s">
        <v>30</v>
      </c>
      <c r="G9482" t="s">
        <v>29</v>
      </c>
      <c r="H9482" s="1">
        <v>44676</v>
      </c>
      <c r="I9482" t="s">
        <v>33</v>
      </c>
      <c r="J9482">
        <v>71</v>
      </c>
      <c r="K9482">
        <v>3.9</v>
      </c>
      <c r="L9482">
        <v>1420.15</v>
      </c>
      <c r="M9482">
        <v>47.99</v>
      </c>
      <c r="N9482" t="s">
        <v>49</v>
      </c>
      <c r="O9482">
        <v>4</v>
      </c>
      <c r="P9482" t="str" cm="1">
        <f t="array" ref="P9482">_xlfn.IFS(C9482&lt;25,"18-24", C9482&lt;=35,"25-35", C9482&lt;=50,"36-50",TRUE,"50+")</f>
        <v>50+</v>
      </c>
      <c r="Q9482" t="str">
        <f t="shared" si="1036"/>
        <v>new</v>
      </c>
      <c r="R9482" t="str">
        <f t="shared" si="1037"/>
        <v>high value</v>
      </c>
      <c r="S9482" t="str">
        <f t="shared" si="1038"/>
        <v>medium</v>
      </c>
      <c r="T9482" t="str">
        <f t="shared" si="1039"/>
        <v>Apr</v>
      </c>
      <c r="U9482">
        <f t="shared" si="1040"/>
        <v>2022</v>
      </c>
      <c r="V9482" t="str">
        <f t="shared" si="1041"/>
        <v>0-5</v>
      </c>
      <c r="W9482" t="str">
        <f t="shared" si="1042"/>
        <v>Slow</v>
      </c>
    </row>
    <row r="9483" spans="1:23" x14ac:dyDescent="0.3">
      <c r="A9483">
        <v>609482</v>
      </c>
      <c r="B9483">
        <v>13122</v>
      </c>
      <c r="C9483">
        <v>22</v>
      </c>
      <c r="D9483" t="s">
        <v>7</v>
      </c>
      <c r="E9483" t="s">
        <v>8</v>
      </c>
      <c r="F9483" t="s">
        <v>26</v>
      </c>
      <c r="G9483" t="s">
        <v>25</v>
      </c>
      <c r="H9483" s="1">
        <v>44827</v>
      </c>
      <c r="I9483" t="s">
        <v>34</v>
      </c>
      <c r="J9483">
        <v>67</v>
      </c>
      <c r="K9483">
        <v>4.5</v>
      </c>
      <c r="L9483">
        <v>1422.06</v>
      </c>
      <c r="M9483">
        <v>27.07</v>
      </c>
      <c r="N9483" t="s">
        <v>48</v>
      </c>
      <c r="O9483">
        <v>5</v>
      </c>
      <c r="P9483" t="str" cm="1">
        <f t="array" ref="P9483">_xlfn.IFS(C9483&lt;25,"18-24", C9483&lt;=35,"25-35", C9483&lt;=50,"36-50",TRUE,"50+")</f>
        <v>18-24</v>
      </c>
      <c r="Q9483" t="str">
        <f t="shared" si="1036"/>
        <v>new</v>
      </c>
      <c r="R9483" t="str">
        <f t="shared" si="1037"/>
        <v>high value</v>
      </c>
      <c r="S9483" t="str">
        <f t="shared" si="1038"/>
        <v>High</v>
      </c>
      <c r="T9483" t="str">
        <f t="shared" si="1039"/>
        <v>Sep</v>
      </c>
      <c r="U9483">
        <f t="shared" si="1040"/>
        <v>2022</v>
      </c>
      <c r="V9483" t="str">
        <f t="shared" si="1041"/>
        <v>0-5</v>
      </c>
      <c r="W9483" t="str">
        <f t="shared" si="1042"/>
        <v>Slow</v>
      </c>
    </row>
    <row r="9484" spans="1:23" x14ac:dyDescent="0.3">
      <c r="A9484">
        <v>609483</v>
      </c>
      <c r="B9484">
        <v>59315</v>
      </c>
      <c r="C9484">
        <v>48</v>
      </c>
      <c r="D9484" t="s">
        <v>7</v>
      </c>
      <c r="E9484" t="s">
        <v>5</v>
      </c>
      <c r="F9484" t="s">
        <v>26</v>
      </c>
      <c r="G9484" t="s">
        <v>31</v>
      </c>
      <c r="H9484" s="1">
        <v>44685</v>
      </c>
      <c r="I9484" t="s">
        <v>34</v>
      </c>
      <c r="J9484">
        <v>74</v>
      </c>
      <c r="K9484">
        <v>1.3</v>
      </c>
      <c r="L9484">
        <v>568.27</v>
      </c>
      <c r="M9484">
        <v>77.8</v>
      </c>
      <c r="N9484" t="s">
        <v>49</v>
      </c>
      <c r="O9484">
        <v>2</v>
      </c>
      <c r="P9484" t="str" cm="1">
        <f t="array" ref="P9484">_xlfn.IFS(C9484&lt;25,"18-24", C9484&lt;=35,"25-35", C9484&lt;=50,"36-50",TRUE,"50+")</f>
        <v>36-50</v>
      </c>
      <c r="Q9484" t="str">
        <f t="shared" si="1036"/>
        <v>new</v>
      </c>
      <c r="R9484" t="str">
        <f t="shared" si="1037"/>
        <v>high value</v>
      </c>
      <c r="S9484" t="str">
        <f t="shared" si="1038"/>
        <v>Low</v>
      </c>
      <c r="T9484" t="str">
        <f t="shared" si="1039"/>
        <v>May</v>
      </c>
      <c r="U9484">
        <f t="shared" si="1040"/>
        <v>2022</v>
      </c>
      <c r="V9484" t="str">
        <f t="shared" si="1041"/>
        <v>0-5</v>
      </c>
      <c r="W9484" t="str">
        <f t="shared" si="1042"/>
        <v>Slow</v>
      </c>
    </row>
    <row r="9485" spans="1:23" x14ac:dyDescent="0.3">
      <c r="A9485">
        <v>609484</v>
      </c>
      <c r="B9485">
        <v>35316</v>
      </c>
      <c r="C9485">
        <v>36</v>
      </c>
      <c r="D9485" t="s">
        <v>4</v>
      </c>
      <c r="E9485" t="s">
        <v>5</v>
      </c>
      <c r="F9485" t="s">
        <v>24</v>
      </c>
      <c r="G9485" t="s">
        <v>27</v>
      </c>
      <c r="H9485" s="1">
        <v>44687</v>
      </c>
      <c r="I9485" t="s">
        <v>33</v>
      </c>
      <c r="J9485">
        <v>34</v>
      </c>
      <c r="K9485">
        <v>7.9</v>
      </c>
      <c r="L9485">
        <v>792.67</v>
      </c>
      <c r="M9485">
        <v>114.15</v>
      </c>
      <c r="N9485" t="s">
        <v>49</v>
      </c>
      <c r="O9485">
        <v>2</v>
      </c>
      <c r="P9485" t="str" cm="1">
        <f t="array" ref="P9485">_xlfn.IFS(C9485&lt;25,"18-24", C9485&lt;=35,"25-35", C9485&lt;=50,"36-50",TRUE,"50+")</f>
        <v>36-50</v>
      </c>
      <c r="Q9485" t="str">
        <f t="shared" si="1036"/>
        <v>new</v>
      </c>
      <c r="R9485" t="str">
        <f t="shared" si="1037"/>
        <v>high value</v>
      </c>
      <c r="S9485" t="str">
        <f t="shared" si="1038"/>
        <v>Low</v>
      </c>
      <c r="T9485" t="str">
        <f t="shared" si="1039"/>
        <v>May</v>
      </c>
      <c r="U9485">
        <f t="shared" si="1040"/>
        <v>2022</v>
      </c>
      <c r="V9485" t="str">
        <f t="shared" si="1041"/>
        <v>5-10</v>
      </c>
      <c r="W9485" t="str">
        <f t="shared" si="1042"/>
        <v>Medium</v>
      </c>
    </row>
    <row r="9486" spans="1:23" x14ac:dyDescent="0.3">
      <c r="A9486">
        <v>609485</v>
      </c>
      <c r="B9486">
        <v>91997</v>
      </c>
      <c r="C9486">
        <v>46</v>
      </c>
      <c r="D9486" t="s">
        <v>7</v>
      </c>
      <c r="E9486" t="s">
        <v>13</v>
      </c>
      <c r="F9486" t="s">
        <v>32</v>
      </c>
      <c r="G9486" t="s">
        <v>23</v>
      </c>
      <c r="H9486" s="1">
        <v>44710</v>
      </c>
      <c r="I9486" t="s">
        <v>33</v>
      </c>
      <c r="J9486">
        <v>58</v>
      </c>
      <c r="K9486">
        <v>6.3</v>
      </c>
      <c r="L9486">
        <v>214.77</v>
      </c>
      <c r="M9486">
        <v>57.28</v>
      </c>
      <c r="N9486" t="s">
        <v>48</v>
      </c>
      <c r="O9486">
        <v>4</v>
      </c>
      <c r="P9486" t="str" cm="1">
        <f t="array" ref="P9486">_xlfn.IFS(C9486&lt;25,"18-24", C9486&lt;=35,"25-35", C9486&lt;=50,"36-50",TRUE,"50+")</f>
        <v>36-50</v>
      </c>
      <c r="Q9486" t="str">
        <f t="shared" si="1036"/>
        <v>new</v>
      </c>
      <c r="R9486" t="str">
        <f t="shared" si="1037"/>
        <v>low</v>
      </c>
      <c r="S9486" t="str">
        <f t="shared" si="1038"/>
        <v>medium</v>
      </c>
      <c r="T9486" t="str">
        <f t="shared" si="1039"/>
        <v>May</v>
      </c>
      <c r="U9486">
        <f t="shared" si="1040"/>
        <v>2022</v>
      </c>
      <c r="V9486" t="str">
        <f t="shared" si="1041"/>
        <v>5-10</v>
      </c>
      <c r="W9486" t="str">
        <f t="shared" si="1042"/>
        <v>Slow</v>
      </c>
    </row>
    <row r="9487" spans="1:23" x14ac:dyDescent="0.3">
      <c r="A9487">
        <v>609486</v>
      </c>
      <c r="B9487">
        <v>47318</v>
      </c>
      <c r="C9487">
        <v>58</v>
      </c>
      <c r="D9487" t="s">
        <v>4</v>
      </c>
      <c r="E9487" t="s">
        <v>16</v>
      </c>
      <c r="F9487" t="s">
        <v>28</v>
      </c>
      <c r="G9487" t="s">
        <v>29</v>
      </c>
      <c r="H9487" s="1">
        <v>45528</v>
      </c>
      <c r="I9487" t="s">
        <v>33</v>
      </c>
      <c r="J9487">
        <v>48</v>
      </c>
      <c r="K9487">
        <v>4.8</v>
      </c>
      <c r="L9487">
        <v>151.06</v>
      </c>
      <c r="M9487">
        <v>86.92</v>
      </c>
      <c r="N9487" t="s">
        <v>48</v>
      </c>
      <c r="O9487">
        <v>2</v>
      </c>
      <c r="P9487" t="str" cm="1">
        <f t="array" ref="P9487">_xlfn.IFS(C9487&lt;25,"18-24", C9487&lt;=35,"25-35", C9487&lt;=50,"36-50",TRUE,"50+")</f>
        <v>50+</v>
      </c>
      <c r="Q9487" t="str">
        <f t="shared" si="1036"/>
        <v>new</v>
      </c>
      <c r="R9487" t="str">
        <f t="shared" si="1037"/>
        <v>low</v>
      </c>
      <c r="S9487" t="str">
        <f t="shared" si="1038"/>
        <v>Low</v>
      </c>
      <c r="T9487" t="str">
        <f t="shared" si="1039"/>
        <v>Aug</v>
      </c>
      <c r="U9487">
        <f t="shared" si="1040"/>
        <v>2024</v>
      </c>
      <c r="V9487" t="str">
        <f t="shared" si="1041"/>
        <v>0-5</v>
      </c>
      <c r="W9487" t="str">
        <f t="shared" si="1042"/>
        <v>Slow</v>
      </c>
    </row>
    <row r="9488" spans="1:23" x14ac:dyDescent="0.3">
      <c r="A9488">
        <v>609487</v>
      </c>
      <c r="B9488">
        <v>98201</v>
      </c>
      <c r="C9488">
        <v>40</v>
      </c>
      <c r="D9488" t="s">
        <v>7</v>
      </c>
      <c r="E9488" t="s">
        <v>13</v>
      </c>
      <c r="F9488" t="s">
        <v>19</v>
      </c>
      <c r="G9488" t="s">
        <v>27</v>
      </c>
      <c r="H9488" s="1">
        <v>44658</v>
      </c>
      <c r="I9488" t="s">
        <v>33</v>
      </c>
      <c r="J9488">
        <v>72</v>
      </c>
      <c r="K9488">
        <v>10.7</v>
      </c>
      <c r="L9488">
        <v>621.20000000000005</v>
      </c>
      <c r="M9488">
        <v>114.48</v>
      </c>
      <c r="N9488" t="s">
        <v>50</v>
      </c>
      <c r="O9488">
        <v>2</v>
      </c>
      <c r="P9488" t="str" cm="1">
        <f t="array" ref="P9488">_xlfn.IFS(C9488&lt;25,"18-24", C9488&lt;=35,"25-35", C9488&lt;=50,"36-50",TRUE,"50+")</f>
        <v>36-50</v>
      </c>
      <c r="Q9488" t="str">
        <f t="shared" si="1036"/>
        <v>new</v>
      </c>
      <c r="R9488" t="str">
        <f t="shared" si="1037"/>
        <v>high value</v>
      </c>
      <c r="S9488" t="str">
        <f t="shared" si="1038"/>
        <v>Low</v>
      </c>
      <c r="T9488" t="str">
        <f t="shared" si="1039"/>
        <v>Apr</v>
      </c>
      <c r="U9488">
        <f t="shared" si="1040"/>
        <v>2022</v>
      </c>
      <c r="V9488" t="str">
        <f t="shared" si="1041"/>
        <v>10-15</v>
      </c>
      <c r="W9488" t="str">
        <f t="shared" si="1042"/>
        <v>Slow</v>
      </c>
    </row>
    <row r="9489" spans="1:23" x14ac:dyDescent="0.3">
      <c r="A9489">
        <v>609488</v>
      </c>
      <c r="B9489">
        <v>12443</v>
      </c>
      <c r="C9489">
        <v>61</v>
      </c>
      <c r="D9489" t="s">
        <v>7</v>
      </c>
      <c r="E9489" t="s">
        <v>13</v>
      </c>
      <c r="F9489" t="s">
        <v>22</v>
      </c>
      <c r="G9489" t="s">
        <v>25</v>
      </c>
      <c r="H9489" s="1">
        <v>44816</v>
      </c>
      <c r="I9489" t="s">
        <v>34</v>
      </c>
      <c r="J9489">
        <v>78</v>
      </c>
      <c r="K9489">
        <v>12.2</v>
      </c>
      <c r="L9489">
        <v>893.06</v>
      </c>
      <c r="M9489">
        <v>71.27</v>
      </c>
      <c r="N9489" t="s">
        <v>47</v>
      </c>
      <c r="O9489">
        <v>1</v>
      </c>
      <c r="P9489" t="str" cm="1">
        <f t="array" ref="P9489">_xlfn.IFS(C9489&lt;25,"18-24", C9489&lt;=35,"25-35", C9489&lt;=50,"36-50",TRUE,"50+")</f>
        <v>50+</v>
      </c>
      <c r="Q9489" t="str">
        <f t="shared" si="1036"/>
        <v>new</v>
      </c>
      <c r="R9489" t="str">
        <f t="shared" si="1037"/>
        <v>high value</v>
      </c>
      <c r="S9489" t="str">
        <f t="shared" si="1038"/>
        <v>Low</v>
      </c>
      <c r="T9489" t="str">
        <f t="shared" si="1039"/>
        <v>Sep</v>
      </c>
      <c r="U9489">
        <f t="shared" si="1040"/>
        <v>2022</v>
      </c>
      <c r="V9489" t="str">
        <f t="shared" si="1041"/>
        <v>10-15</v>
      </c>
      <c r="W9489" t="str">
        <f t="shared" si="1042"/>
        <v>Slow</v>
      </c>
    </row>
    <row r="9490" spans="1:23" x14ac:dyDescent="0.3">
      <c r="A9490">
        <v>609489</v>
      </c>
      <c r="B9490">
        <v>39417</v>
      </c>
      <c r="C9490">
        <v>26</v>
      </c>
      <c r="D9490" t="s">
        <v>4</v>
      </c>
      <c r="E9490" t="s">
        <v>13</v>
      </c>
      <c r="F9490" t="s">
        <v>30</v>
      </c>
      <c r="G9490" t="s">
        <v>21</v>
      </c>
      <c r="H9490" s="1">
        <v>44681</v>
      </c>
      <c r="I9490" t="s">
        <v>34</v>
      </c>
      <c r="J9490">
        <v>43</v>
      </c>
      <c r="K9490">
        <v>3.2</v>
      </c>
      <c r="L9490">
        <v>1433.51</v>
      </c>
      <c r="M9490">
        <v>102.33</v>
      </c>
      <c r="N9490" t="s">
        <v>49</v>
      </c>
      <c r="O9490">
        <v>2</v>
      </c>
      <c r="P9490" t="str" cm="1">
        <f t="array" ref="P9490">_xlfn.IFS(C9490&lt;25,"18-24", C9490&lt;=35,"25-35", C9490&lt;=50,"36-50",TRUE,"50+")</f>
        <v>25-35</v>
      </c>
      <c r="Q9490" t="str">
        <f t="shared" si="1036"/>
        <v>new</v>
      </c>
      <c r="R9490" t="str">
        <f t="shared" si="1037"/>
        <v>high value</v>
      </c>
      <c r="S9490" t="str">
        <f t="shared" si="1038"/>
        <v>Low</v>
      </c>
      <c r="T9490" t="str">
        <f t="shared" si="1039"/>
        <v>Apr</v>
      </c>
      <c r="U9490">
        <f t="shared" si="1040"/>
        <v>2022</v>
      </c>
      <c r="V9490" t="str">
        <f t="shared" si="1041"/>
        <v>0-5</v>
      </c>
      <c r="W9490" t="str">
        <f t="shared" si="1042"/>
        <v>Medium</v>
      </c>
    </row>
    <row r="9491" spans="1:23" x14ac:dyDescent="0.3">
      <c r="A9491">
        <v>609490</v>
      </c>
      <c r="B9491">
        <v>51829</v>
      </c>
      <c r="C9491">
        <v>26</v>
      </c>
      <c r="D9491" t="s">
        <v>4</v>
      </c>
      <c r="E9491" t="s">
        <v>5</v>
      </c>
      <c r="F9491" t="s">
        <v>26</v>
      </c>
      <c r="G9491" t="s">
        <v>31</v>
      </c>
      <c r="H9491" s="1">
        <v>44741</v>
      </c>
      <c r="I9491" t="s">
        <v>33</v>
      </c>
      <c r="J9491">
        <v>66</v>
      </c>
      <c r="K9491">
        <v>9.6999999999999993</v>
      </c>
      <c r="L9491">
        <v>162.26</v>
      </c>
      <c r="M9491">
        <v>29.88</v>
      </c>
      <c r="N9491" t="s">
        <v>49</v>
      </c>
      <c r="O9491">
        <v>2</v>
      </c>
      <c r="P9491" t="str" cm="1">
        <f t="array" ref="P9491">_xlfn.IFS(C9491&lt;25,"18-24", C9491&lt;=35,"25-35", C9491&lt;=50,"36-50",TRUE,"50+")</f>
        <v>25-35</v>
      </c>
      <c r="Q9491" t="str">
        <f t="shared" si="1036"/>
        <v>new</v>
      </c>
      <c r="R9491" t="str">
        <f t="shared" si="1037"/>
        <v>low</v>
      </c>
      <c r="S9491" t="str">
        <f t="shared" si="1038"/>
        <v>Low</v>
      </c>
      <c r="T9491" t="str">
        <f t="shared" si="1039"/>
        <v>Jun</v>
      </c>
      <c r="U9491">
        <f t="shared" si="1040"/>
        <v>2022</v>
      </c>
      <c r="V9491" t="str">
        <f t="shared" si="1041"/>
        <v>5-10</v>
      </c>
      <c r="W9491" t="str">
        <f t="shared" si="1042"/>
        <v>Slow</v>
      </c>
    </row>
    <row r="9492" spans="1:23" x14ac:dyDescent="0.3">
      <c r="A9492">
        <v>609491</v>
      </c>
      <c r="B9492">
        <v>10846</v>
      </c>
      <c r="C9492">
        <v>27</v>
      </c>
      <c r="D9492" t="s">
        <v>4</v>
      </c>
      <c r="E9492" t="s">
        <v>8</v>
      </c>
      <c r="F9492" t="s">
        <v>18</v>
      </c>
      <c r="G9492" t="s">
        <v>29</v>
      </c>
      <c r="H9492" s="1">
        <v>45132</v>
      </c>
      <c r="I9492" t="s">
        <v>34</v>
      </c>
      <c r="J9492">
        <v>56</v>
      </c>
      <c r="K9492">
        <v>4.0999999999999996</v>
      </c>
      <c r="L9492">
        <v>997.49</v>
      </c>
      <c r="M9492">
        <v>93.93</v>
      </c>
      <c r="N9492" t="s">
        <v>49</v>
      </c>
      <c r="O9492">
        <v>3</v>
      </c>
      <c r="P9492" t="str" cm="1">
        <f t="array" ref="P9492">_xlfn.IFS(C9492&lt;25,"18-24", C9492&lt;=35,"25-35", C9492&lt;=50,"36-50",TRUE,"50+")</f>
        <v>25-35</v>
      </c>
      <c r="Q9492" t="str">
        <f t="shared" si="1036"/>
        <v>new</v>
      </c>
      <c r="R9492" t="str">
        <f t="shared" si="1037"/>
        <v>high value</v>
      </c>
      <c r="S9492" t="str">
        <f t="shared" si="1038"/>
        <v>medium</v>
      </c>
      <c r="T9492" t="str">
        <f t="shared" si="1039"/>
        <v>Jul</v>
      </c>
      <c r="U9492">
        <f t="shared" si="1040"/>
        <v>2023</v>
      </c>
      <c r="V9492" t="str">
        <f t="shared" si="1041"/>
        <v>0-5</v>
      </c>
      <c r="W9492" t="str">
        <f t="shared" si="1042"/>
        <v>Slow</v>
      </c>
    </row>
    <row r="9493" spans="1:23" x14ac:dyDescent="0.3">
      <c r="A9493">
        <v>609492</v>
      </c>
      <c r="B9493">
        <v>78479</v>
      </c>
      <c r="C9493">
        <v>27</v>
      </c>
      <c r="D9493" t="s">
        <v>4</v>
      </c>
      <c r="E9493" t="s">
        <v>8</v>
      </c>
      <c r="F9493" t="s">
        <v>18</v>
      </c>
      <c r="G9493" t="s">
        <v>31</v>
      </c>
      <c r="H9493" s="1">
        <v>44791</v>
      </c>
      <c r="I9493" t="s">
        <v>34</v>
      </c>
      <c r="J9493">
        <v>85</v>
      </c>
      <c r="K9493">
        <v>13.8</v>
      </c>
      <c r="L9493">
        <v>675.14</v>
      </c>
      <c r="M9493">
        <v>114.74</v>
      </c>
      <c r="N9493" t="s">
        <v>50</v>
      </c>
      <c r="O9493">
        <v>3</v>
      </c>
      <c r="P9493" t="str" cm="1">
        <f t="array" ref="P9493">_xlfn.IFS(C9493&lt;25,"18-24", C9493&lt;=35,"25-35", C9493&lt;=50,"36-50",TRUE,"50+")</f>
        <v>25-35</v>
      </c>
      <c r="Q9493" t="str">
        <f t="shared" si="1036"/>
        <v>new</v>
      </c>
      <c r="R9493" t="str">
        <f t="shared" si="1037"/>
        <v>high value</v>
      </c>
      <c r="S9493" t="str">
        <f t="shared" si="1038"/>
        <v>medium</v>
      </c>
      <c r="T9493" t="str">
        <f t="shared" si="1039"/>
        <v>Aug</v>
      </c>
      <c r="U9493">
        <f t="shared" si="1040"/>
        <v>2022</v>
      </c>
      <c r="V9493" t="str">
        <f t="shared" si="1041"/>
        <v>10-15</v>
      </c>
      <c r="W9493" t="str">
        <f t="shared" si="1042"/>
        <v>Slow</v>
      </c>
    </row>
    <row r="9494" spans="1:23" x14ac:dyDescent="0.3">
      <c r="A9494">
        <v>609493</v>
      </c>
      <c r="B9494">
        <v>54591</v>
      </c>
      <c r="C9494">
        <v>43</v>
      </c>
      <c r="D9494" t="s">
        <v>7</v>
      </c>
      <c r="E9494" t="s">
        <v>16</v>
      </c>
      <c r="F9494" t="s">
        <v>26</v>
      </c>
      <c r="G9494" t="s">
        <v>29</v>
      </c>
      <c r="H9494" s="1">
        <v>44673</v>
      </c>
      <c r="I9494" t="s">
        <v>34</v>
      </c>
      <c r="J9494">
        <v>80</v>
      </c>
      <c r="K9494">
        <v>2</v>
      </c>
      <c r="L9494">
        <v>825.63</v>
      </c>
      <c r="M9494">
        <v>93.62</v>
      </c>
      <c r="N9494" t="s">
        <v>48</v>
      </c>
      <c r="O9494">
        <v>5</v>
      </c>
      <c r="P9494" t="str" cm="1">
        <f t="array" ref="P9494">_xlfn.IFS(C9494&lt;25,"18-24", C9494&lt;=35,"25-35", C9494&lt;=50,"36-50",TRUE,"50+")</f>
        <v>36-50</v>
      </c>
      <c r="Q9494" t="str">
        <f t="shared" si="1036"/>
        <v>new</v>
      </c>
      <c r="R9494" t="str">
        <f t="shared" si="1037"/>
        <v>high value</v>
      </c>
      <c r="S9494" t="str">
        <f t="shared" si="1038"/>
        <v>High</v>
      </c>
      <c r="T9494" t="str">
        <f t="shared" si="1039"/>
        <v>Apr</v>
      </c>
      <c r="U9494">
        <f t="shared" si="1040"/>
        <v>2022</v>
      </c>
      <c r="V9494" t="str">
        <f t="shared" si="1041"/>
        <v>0-5</v>
      </c>
      <c r="W9494" t="str">
        <f t="shared" si="1042"/>
        <v>Slow</v>
      </c>
    </row>
    <row r="9495" spans="1:23" x14ac:dyDescent="0.3">
      <c r="A9495">
        <v>609494</v>
      </c>
      <c r="B9495">
        <v>21865</v>
      </c>
      <c r="C9495">
        <v>52</v>
      </c>
      <c r="D9495" t="s">
        <v>4</v>
      </c>
      <c r="E9495" t="s">
        <v>13</v>
      </c>
      <c r="F9495" t="s">
        <v>24</v>
      </c>
      <c r="G9495" t="s">
        <v>21</v>
      </c>
      <c r="H9495" s="1">
        <v>44899</v>
      </c>
      <c r="I9495" t="s">
        <v>34</v>
      </c>
      <c r="J9495">
        <v>34</v>
      </c>
      <c r="K9495">
        <v>13.5</v>
      </c>
      <c r="L9495">
        <v>909.11</v>
      </c>
      <c r="M9495">
        <v>104.81</v>
      </c>
      <c r="N9495" t="s">
        <v>48</v>
      </c>
      <c r="O9495">
        <v>2</v>
      </c>
      <c r="P9495" t="str" cm="1">
        <f t="array" ref="P9495">_xlfn.IFS(C9495&lt;25,"18-24", C9495&lt;=35,"25-35", C9495&lt;=50,"36-50",TRUE,"50+")</f>
        <v>50+</v>
      </c>
      <c r="Q9495" t="str">
        <f t="shared" si="1036"/>
        <v>new</v>
      </c>
      <c r="R9495" t="str">
        <f t="shared" si="1037"/>
        <v>high value</v>
      </c>
      <c r="S9495" t="str">
        <f t="shared" si="1038"/>
        <v>Low</v>
      </c>
      <c r="T9495" t="str">
        <f t="shared" si="1039"/>
        <v>Dec</v>
      </c>
      <c r="U9495">
        <f t="shared" si="1040"/>
        <v>2022</v>
      </c>
      <c r="V9495" t="str">
        <f t="shared" si="1041"/>
        <v>10-15</v>
      </c>
      <c r="W9495" t="str">
        <f t="shared" si="1042"/>
        <v>Medium</v>
      </c>
    </row>
    <row r="9496" spans="1:23" x14ac:dyDescent="0.3">
      <c r="A9496">
        <v>609495</v>
      </c>
      <c r="B9496">
        <v>26807</v>
      </c>
      <c r="C9496">
        <v>33</v>
      </c>
      <c r="D9496" t="s">
        <v>4</v>
      </c>
      <c r="E9496" t="s">
        <v>13</v>
      </c>
      <c r="F9496" t="s">
        <v>19</v>
      </c>
      <c r="G9496" t="s">
        <v>25</v>
      </c>
      <c r="H9496" s="1">
        <v>45436</v>
      </c>
      <c r="I9496" t="s">
        <v>33</v>
      </c>
      <c r="J9496">
        <v>47</v>
      </c>
      <c r="K9496">
        <v>13.1</v>
      </c>
      <c r="L9496">
        <v>275.12</v>
      </c>
      <c r="M9496">
        <v>60.55</v>
      </c>
      <c r="N9496" t="s">
        <v>50</v>
      </c>
      <c r="O9496">
        <v>5</v>
      </c>
      <c r="P9496" t="str" cm="1">
        <f t="array" ref="P9496">_xlfn.IFS(C9496&lt;25,"18-24", C9496&lt;=35,"25-35", C9496&lt;=50,"36-50",TRUE,"50+")</f>
        <v>25-35</v>
      </c>
      <c r="Q9496" t="str">
        <f t="shared" si="1036"/>
        <v>repeat</v>
      </c>
      <c r="R9496" t="str">
        <f t="shared" si="1037"/>
        <v>medium</v>
      </c>
      <c r="S9496" t="str">
        <f t="shared" si="1038"/>
        <v>High</v>
      </c>
      <c r="T9496" t="str">
        <f t="shared" si="1039"/>
        <v>May</v>
      </c>
      <c r="U9496">
        <f t="shared" si="1040"/>
        <v>2024</v>
      </c>
      <c r="V9496" t="str">
        <f t="shared" si="1041"/>
        <v>10-15</v>
      </c>
      <c r="W9496" t="str">
        <f t="shared" si="1042"/>
        <v>Slow</v>
      </c>
    </row>
    <row r="9497" spans="1:23" x14ac:dyDescent="0.3">
      <c r="A9497">
        <v>609496</v>
      </c>
      <c r="B9497">
        <v>83400</v>
      </c>
      <c r="C9497">
        <v>26</v>
      </c>
      <c r="D9497" t="s">
        <v>7</v>
      </c>
      <c r="E9497" t="s">
        <v>8</v>
      </c>
      <c r="F9497" t="s">
        <v>24</v>
      </c>
      <c r="G9497" t="s">
        <v>25</v>
      </c>
      <c r="H9497" s="1">
        <v>45264</v>
      </c>
      <c r="I9497" t="s">
        <v>34</v>
      </c>
      <c r="J9497">
        <v>30</v>
      </c>
      <c r="K9497">
        <v>2.6</v>
      </c>
      <c r="L9497">
        <v>429.66</v>
      </c>
      <c r="M9497">
        <v>59.97</v>
      </c>
      <c r="N9497" t="s">
        <v>50</v>
      </c>
      <c r="O9497">
        <v>5</v>
      </c>
      <c r="P9497" t="str" cm="1">
        <f t="array" ref="P9497">_xlfn.IFS(C9497&lt;25,"18-24", C9497&lt;=35,"25-35", C9497&lt;=50,"36-50",TRUE,"50+")</f>
        <v>25-35</v>
      </c>
      <c r="Q9497" t="str">
        <f t="shared" si="1036"/>
        <v>new</v>
      </c>
      <c r="R9497" t="str">
        <f t="shared" si="1037"/>
        <v>medium</v>
      </c>
      <c r="S9497" t="str">
        <f t="shared" si="1038"/>
        <v>High</v>
      </c>
      <c r="T9497" t="str">
        <f t="shared" si="1039"/>
        <v>Dec</v>
      </c>
      <c r="U9497">
        <f t="shared" si="1040"/>
        <v>2023</v>
      </c>
      <c r="V9497" t="str">
        <f t="shared" si="1041"/>
        <v>0-5</v>
      </c>
      <c r="W9497" t="str">
        <f t="shared" si="1042"/>
        <v>Fast</v>
      </c>
    </row>
    <row r="9498" spans="1:23" x14ac:dyDescent="0.3">
      <c r="A9498">
        <v>609497</v>
      </c>
      <c r="B9498">
        <v>86214</v>
      </c>
      <c r="C9498">
        <v>34</v>
      </c>
      <c r="D9498" t="s">
        <v>7</v>
      </c>
      <c r="E9498" t="s">
        <v>8</v>
      </c>
      <c r="F9498" t="s">
        <v>26</v>
      </c>
      <c r="G9498" t="s">
        <v>21</v>
      </c>
      <c r="H9498" s="1">
        <v>44953</v>
      </c>
      <c r="I9498" t="s">
        <v>34</v>
      </c>
      <c r="J9498">
        <v>32</v>
      </c>
      <c r="K9498">
        <v>2.9</v>
      </c>
      <c r="L9498">
        <v>238.07</v>
      </c>
      <c r="M9498">
        <v>78.55</v>
      </c>
      <c r="N9498" t="s">
        <v>48</v>
      </c>
      <c r="O9498">
        <v>1</v>
      </c>
      <c r="P9498" t="str" cm="1">
        <f t="array" ref="P9498">_xlfn.IFS(C9498&lt;25,"18-24", C9498&lt;=35,"25-35", C9498&lt;=50,"36-50",TRUE,"50+")</f>
        <v>25-35</v>
      </c>
      <c r="Q9498" t="str">
        <f t="shared" si="1036"/>
        <v>new</v>
      </c>
      <c r="R9498" t="str">
        <f t="shared" si="1037"/>
        <v>low</v>
      </c>
      <c r="S9498" t="str">
        <f t="shared" si="1038"/>
        <v>Low</v>
      </c>
      <c r="T9498" t="str">
        <f t="shared" si="1039"/>
        <v>Jan</v>
      </c>
      <c r="U9498">
        <f t="shared" si="1040"/>
        <v>2023</v>
      </c>
      <c r="V9498" t="str">
        <f t="shared" si="1041"/>
        <v>0-5</v>
      </c>
      <c r="W9498" t="str">
        <f t="shared" si="1042"/>
        <v>Medium</v>
      </c>
    </row>
    <row r="9499" spans="1:23" x14ac:dyDescent="0.3">
      <c r="A9499">
        <v>609498</v>
      </c>
      <c r="B9499">
        <v>65181</v>
      </c>
      <c r="C9499">
        <v>36</v>
      </c>
      <c r="D9499" t="s">
        <v>4</v>
      </c>
      <c r="E9499" t="s">
        <v>8</v>
      </c>
      <c r="F9499" t="s">
        <v>18</v>
      </c>
      <c r="G9499" t="s">
        <v>21</v>
      </c>
      <c r="H9499" s="1">
        <v>45534</v>
      </c>
      <c r="I9499" t="s">
        <v>34</v>
      </c>
      <c r="J9499">
        <v>79</v>
      </c>
      <c r="K9499">
        <v>6.5</v>
      </c>
      <c r="L9499">
        <v>1499.58</v>
      </c>
      <c r="M9499">
        <v>31.71</v>
      </c>
      <c r="N9499" t="s">
        <v>47</v>
      </c>
      <c r="O9499">
        <v>3</v>
      </c>
      <c r="P9499" t="str" cm="1">
        <f t="array" ref="P9499">_xlfn.IFS(C9499&lt;25,"18-24", C9499&lt;=35,"25-35", C9499&lt;=50,"36-50",TRUE,"50+")</f>
        <v>36-50</v>
      </c>
      <c r="Q9499" t="str">
        <f t="shared" si="1036"/>
        <v>repeat</v>
      </c>
      <c r="R9499" t="str">
        <f t="shared" si="1037"/>
        <v>high value</v>
      </c>
      <c r="S9499" t="str">
        <f t="shared" si="1038"/>
        <v>medium</v>
      </c>
      <c r="T9499" t="str">
        <f t="shared" si="1039"/>
        <v>Aug</v>
      </c>
      <c r="U9499">
        <f t="shared" si="1040"/>
        <v>2024</v>
      </c>
      <c r="V9499" t="str">
        <f t="shared" si="1041"/>
        <v>5-10</v>
      </c>
      <c r="W9499" t="str">
        <f t="shared" si="1042"/>
        <v>Slow</v>
      </c>
    </row>
    <row r="9500" spans="1:23" x14ac:dyDescent="0.3">
      <c r="A9500">
        <v>609499</v>
      </c>
      <c r="B9500">
        <v>69999</v>
      </c>
      <c r="C9500">
        <v>60</v>
      </c>
      <c r="D9500" t="s">
        <v>7</v>
      </c>
      <c r="E9500" t="s">
        <v>5</v>
      </c>
      <c r="F9500" t="s">
        <v>30</v>
      </c>
      <c r="G9500" t="s">
        <v>29</v>
      </c>
      <c r="H9500" s="1">
        <v>45241</v>
      </c>
      <c r="I9500" t="s">
        <v>34</v>
      </c>
      <c r="J9500">
        <v>50</v>
      </c>
      <c r="K9500">
        <v>11.5</v>
      </c>
      <c r="L9500">
        <v>1047.73</v>
      </c>
      <c r="M9500">
        <v>21.88</v>
      </c>
      <c r="N9500" t="s">
        <v>48</v>
      </c>
      <c r="O9500">
        <v>5</v>
      </c>
      <c r="P9500" t="str" cm="1">
        <f t="array" ref="P9500">_xlfn.IFS(C9500&lt;25,"18-24", C9500&lt;=35,"25-35", C9500&lt;=50,"36-50",TRUE,"50+")</f>
        <v>50+</v>
      </c>
      <c r="Q9500" t="str">
        <f t="shared" si="1036"/>
        <v>new</v>
      </c>
      <c r="R9500" t="str">
        <f t="shared" si="1037"/>
        <v>high value</v>
      </c>
      <c r="S9500" t="str">
        <f t="shared" si="1038"/>
        <v>High</v>
      </c>
      <c r="T9500" t="str">
        <f t="shared" si="1039"/>
        <v>Nov</v>
      </c>
      <c r="U9500">
        <f t="shared" si="1040"/>
        <v>2023</v>
      </c>
      <c r="V9500" t="str">
        <f t="shared" si="1041"/>
        <v>10-15</v>
      </c>
      <c r="W9500" t="str">
        <f t="shared" si="1042"/>
        <v>Slow</v>
      </c>
    </row>
    <row r="9501" spans="1:23" x14ac:dyDescent="0.3">
      <c r="A9501">
        <v>609500</v>
      </c>
      <c r="B9501">
        <v>44153</v>
      </c>
      <c r="C9501">
        <v>34</v>
      </c>
      <c r="D9501" t="s">
        <v>7</v>
      </c>
      <c r="E9501" t="s">
        <v>15</v>
      </c>
      <c r="F9501" t="s">
        <v>18</v>
      </c>
      <c r="G9501" t="s">
        <v>31</v>
      </c>
      <c r="H9501" s="1">
        <v>45242</v>
      </c>
      <c r="I9501" t="s">
        <v>33</v>
      </c>
      <c r="J9501">
        <v>72</v>
      </c>
      <c r="K9501">
        <v>6.8</v>
      </c>
      <c r="L9501">
        <v>781.74</v>
      </c>
      <c r="M9501">
        <v>32.24</v>
      </c>
      <c r="N9501" t="s">
        <v>47</v>
      </c>
      <c r="O9501">
        <v>2</v>
      </c>
      <c r="P9501" t="str" cm="1">
        <f t="array" ref="P9501">_xlfn.IFS(C9501&lt;25,"18-24", C9501&lt;=35,"25-35", C9501&lt;=50,"36-50",TRUE,"50+")</f>
        <v>25-35</v>
      </c>
      <c r="Q9501" t="str">
        <f t="shared" si="1036"/>
        <v>new</v>
      </c>
      <c r="R9501" t="str">
        <f t="shared" si="1037"/>
        <v>high value</v>
      </c>
      <c r="S9501" t="str">
        <f t="shared" si="1038"/>
        <v>Low</v>
      </c>
      <c r="T9501" t="str">
        <f t="shared" si="1039"/>
        <v>Nov</v>
      </c>
      <c r="U9501">
        <f t="shared" si="1040"/>
        <v>2023</v>
      </c>
      <c r="V9501" t="str">
        <f t="shared" si="1041"/>
        <v>5-10</v>
      </c>
      <c r="W9501" t="str">
        <f t="shared" si="1042"/>
        <v>Slow</v>
      </c>
    </row>
    <row r="9502" spans="1:23" x14ac:dyDescent="0.3">
      <c r="A9502">
        <v>609501</v>
      </c>
      <c r="B9502">
        <v>96991</v>
      </c>
      <c r="C9502">
        <v>51</v>
      </c>
      <c r="D9502" t="s">
        <v>7</v>
      </c>
      <c r="E9502" t="s">
        <v>13</v>
      </c>
      <c r="F9502" t="s">
        <v>28</v>
      </c>
      <c r="G9502" t="s">
        <v>21</v>
      </c>
      <c r="H9502" s="1">
        <v>45038</v>
      </c>
      <c r="I9502" t="s">
        <v>33</v>
      </c>
      <c r="J9502">
        <v>83</v>
      </c>
      <c r="K9502">
        <v>5.7</v>
      </c>
      <c r="L9502">
        <v>761.61</v>
      </c>
      <c r="M9502">
        <v>63.53</v>
      </c>
      <c r="N9502" t="s">
        <v>48</v>
      </c>
      <c r="O9502">
        <v>1</v>
      </c>
      <c r="P9502" t="str" cm="1">
        <f t="array" ref="P9502">_xlfn.IFS(C9502&lt;25,"18-24", C9502&lt;=35,"25-35", C9502&lt;=50,"36-50",TRUE,"50+")</f>
        <v>50+</v>
      </c>
      <c r="Q9502" t="str">
        <f t="shared" si="1036"/>
        <v>new</v>
      </c>
      <c r="R9502" t="str">
        <f t="shared" si="1037"/>
        <v>high value</v>
      </c>
      <c r="S9502" t="str">
        <f t="shared" si="1038"/>
        <v>Low</v>
      </c>
      <c r="T9502" t="str">
        <f t="shared" si="1039"/>
        <v>Apr</v>
      </c>
      <c r="U9502">
        <f t="shared" si="1040"/>
        <v>2023</v>
      </c>
      <c r="V9502" t="str">
        <f t="shared" si="1041"/>
        <v>5-10</v>
      </c>
      <c r="W9502" t="str">
        <f t="shared" si="1042"/>
        <v>Slow</v>
      </c>
    </row>
    <row r="9503" spans="1:23" x14ac:dyDescent="0.3">
      <c r="A9503">
        <v>609502</v>
      </c>
      <c r="B9503">
        <v>25093</v>
      </c>
      <c r="C9503">
        <v>19</v>
      </c>
      <c r="D9503" t="s">
        <v>4</v>
      </c>
      <c r="E9503" t="s">
        <v>13</v>
      </c>
      <c r="F9503" t="s">
        <v>22</v>
      </c>
      <c r="G9503" t="s">
        <v>21</v>
      </c>
      <c r="H9503" s="1">
        <v>44670</v>
      </c>
      <c r="I9503" t="s">
        <v>33</v>
      </c>
      <c r="J9503">
        <v>65</v>
      </c>
      <c r="K9503">
        <v>3.9</v>
      </c>
      <c r="L9503">
        <v>1255.79</v>
      </c>
      <c r="M9503">
        <v>38.07</v>
      </c>
      <c r="N9503" t="s">
        <v>50</v>
      </c>
      <c r="O9503">
        <v>1</v>
      </c>
      <c r="P9503" t="str" cm="1">
        <f t="array" ref="P9503">_xlfn.IFS(C9503&lt;25,"18-24", C9503&lt;=35,"25-35", C9503&lt;=50,"36-50",TRUE,"50+")</f>
        <v>18-24</v>
      </c>
      <c r="Q9503" t="str">
        <f t="shared" si="1036"/>
        <v>repeat</v>
      </c>
      <c r="R9503" t="str">
        <f t="shared" si="1037"/>
        <v>high value</v>
      </c>
      <c r="S9503" t="str">
        <f t="shared" si="1038"/>
        <v>Low</v>
      </c>
      <c r="T9503" t="str">
        <f t="shared" si="1039"/>
        <v>Apr</v>
      </c>
      <c r="U9503">
        <f t="shared" si="1040"/>
        <v>2022</v>
      </c>
      <c r="V9503" t="str">
        <f t="shared" si="1041"/>
        <v>0-5</v>
      </c>
      <c r="W9503" t="str">
        <f t="shared" si="1042"/>
        <v>Slow</v>
      </c>
    </row>
    <row r="9504" spans="1:23" x14ac:dyDescent="0.3">
      <c r="A9504">
        <v>609503</v>
      </c>
      <c r="B9504">
        <v>52063</v>
      </c>
      <c r="C9504">
        <v>29</v>
      </c>
      <c r="D9504" t="s">
        <v>4</v>
      </c>
      <c r="E9504" t="s">
        <v>13</v>
      </c>
      <c r="F9504" t="s">
        <v>22</v>
      </c>
      <c r="G9504" t="s">
        <v>27</v>
      </c>
      <c r="H9504" s="1">
        <v>45190</v>
      </c>
      <c r="I9504" t="s">
        <v>33</v>
      </c>
      <c r="J9504">
        <v>52</v>
      </c>
      <c r="K9504">
        <v>8.6999999999999993</v>
      </c>
      <c r="L9504">
        <v>1108.6300000000001</v>
      </c>
      <c r="M9504">
        <v>118.33</v>
      </c>
      <c r="N9504" t="s">
        <v>47</v>
      </c>
      <c r="O9504">
        <v>4</v>
      </c>
      <c r="P9504" t="str" cm="1">
        <f t="array" ref="P9504">_xlfn.IFS(C9504&lt;25,"18-24", C9504&lt;=35,"25-35", C9504&lt;=50,"36-50",TRUE,"50+")</f>
        <v>25-35</v>
      </c>
      <c r="Q9504" t="str">
        <f t="shared" si="1036"/>
        <v>new</v>
      </c>
      <c r="R9504" t="str">
        <f t="shared" si="1037"/>
        <v>high value</v>
      </c>
      <c r="S9504" t="str">
        <f t="shared" si="1038"/>
        <v>medium</v>
      </c>
      <c r="T9504" t="str">
        <f t="shared" si="1039"/>
        <v>Sep</v>
      </c>
      <c r="U9504">
        <f t="shared" si="1040"/>
        <v>2023</v>
      </c>
      <c r="V9504" t="str">
        <f t="shared" si="1041"/>
        <v>5-10</v>
      </c>
      <c r="W9504" t="str">
        <f t="shared" si="1042"/>
        <v>Slow</v>
      </c>
    </row>
    <row r="9505" spans="1:23" x14ac:dyDescent="0.3">
      <c r="A9505">
        <v>609504</v>
      </c>
      <c r="B9505">
        <v>41715</v>
      </c>
      <c r="C9505">
        <v>41</v>
      </c>
      <c r="D9505" t="s">
        <v>4</v>
      </c>
      <c r="E9505" t="s">
        <v>13</v>
      </c>
      <c r="F9505" t="s">
        <v>19</v>
      </c>
      <c r="G9505" t="s">
        <v>21</v>
      </c>
      <c r="H9505" s="1">
        <v>45641</v>
      </c>
      <c r="I9505" t="s">
        <v>33</v>
      </c>
      <c r="J9505">
        <v>56</v>
      </c>
      <c r="K9505">
        <v>11.1</v>
      </c>
      <c r="L9505">
        <v>883.37</v>
      </c>
      <c r="M9505">
        <v>29.16</v>
      </c>
      <c r="N9505" t="s">
        <v>49</v>
      </c>
      <c r="O9505">
        <v>2</v>
      </c>
      <c r="P9505" t="str" cm="1">
        <f t="array" ref="P9505">_xlfn.IFS(C9505&lt;25,"18-24", C9505&lt;=35,"25-35", C9505&lt;=50,"36-50",TRUE,"50+")</f>
        <v>36-50</v>
      </c>
      <c r="Q9505" t="str">
        <f t="shared" si="1036"/>
        <v>new</v>
      </c>
      <c r="R9505" t="str">
        <f t="shared" si="1037"/>
        <v>high value</v>
      </c>
      <c r="S9505" t="str">
        <f t="shared" si="1038"/>
        <v>Low</v>
      </c>
      <c r="T9505" t="str">
        <f t="shared" si="1039"/>
        <v>Dec</v>
      </c>
      <c r="U9505">
        <f t="shared" si="1040"/>
        <v>2024</v>
      </c>
      <c r="V9505" t="str">
        <f t="shared" si="1041"/>
        <v>10-15</v>
      </c>
      <c r="W9505" t="str">
        <f t="shared" si="1042"/>
        <v>Slow</v>
      </c>
    </row>
    <row r="9506" spans="1:23" x14ac:dyDescent="0.3">
      <c r="A9506">
        <v>609505</v>
      </c>
      <c r="B9506">
        <v>66986</v>
      </c>
      <c r="C9506">
        <v>47</v>
      </c>
      <c r="D9506" t="s">
        <v>4</v>
      </c>
      <c r="E9506" t="s">
        <v>13</v>
      </c>
      <c r="F9506" t="s">
        <v>18</v>
      </c>
      <c r="G9506" t="s">
        <v>23</v>
      </c>
      <c r="H9506" s="1">
        <v>45581</v>
      </c>
      <c r="I9506" t="s">
        <v>34</v>
      </c>
      <c r="J9506">
        <v>83</v>
      </c>
      <c r="K9506">
        <v>2.1</v>
      </c>
      <c r="L9506">
        <v>1224.53</v>
      </c>
      <c r="M9506">
        <v>79.38</v>
      </c>
      <c r="N9506" t="s">
        <v>47</v>
      </c>
      <c r="O9506">
        <v>3</v>
      </c>
      <c r="P9506" t="str" cm="1">
        <f t="array" ref="P9506">_xlfn.IFS(C9506&lt;25,"18-24", C9506&lt;=35,"25-35", C9506&lt;=50,"36-50",TRUE,"50+")</f>
        <v>36-50</v>
      </c>
      <c r="Q9506" t="str">
        <f t="shared" si="1036"/>
        <v>new</v>
      </c>
      <c r="R9506" t="str">
        <f t="shared" si="1037"/>
        <v>high value</v>
      </c>
      <c r="S9506" t="str">
        <f t="shared" si="1038"/>
        <v>medium</v>
      </c>
      <c r="T9506" t="str">
        <f t="shared" si="1039"/>
        <v>Oct</v>
      </c>
      <c r="U9506">
        <f t="shared" si="1040"/>
        <v>2024</v>
      </c>
      <c r="V9506" t="str">
        <f t="shared" si="1041"/>
        <v>0-5</v>
      </c>
      <c r="W9506" t="str">
        <f t="shared" si="1042"/>
        <v>Slow</v>
      </c>
    </row>
    <row r="9507" spans="1:23" x14ac:dyDescent="0.3">
      <c r="A9507">
        <v>609506</v>
      </c>
      <c r="B9507">
        <v>39691</v>
      </c>
      <c r="C9507">
        <v>28</v>
      </c>
      <c r="D9507" t="s">
        <v>4</v>
      </c>
      <c r="E9507" t="s">
        <v>11</v>
      </c>
      <c r="F9507" t="s">
        <v>24</v>
      </c>
      <c r="G9507" t="s">
        <v>21</v>
      </c>
      <c r="H9507" s="1">
        <v>44852</v>
      </c>
      <c r="I9507" t="s">
        <v>33</v>
      </c>
      <c r="J9507">
        <v>28</v>
      </c>
      <c r="K9507">
        <v>1.4</v>
      </c>
      <c r="L9507">
        <v>1106.5999999999999</v>
      </c>
      <c r="M9507">
        <v>45.78</v>
      </c>
      <c r="N9507" t="s">
        <v>50</v>
      </c>
      <c r="O9507">
        <v>2</v>
      </c>
      <c r="P9507" t="str" cm="1">
        <f t="array" ref="P9507">_xlfn.IFS(C9507&lt;25,"18-24", C9507&lt;=35,"25-35", C9507&lt;=50,"36-50",TRUE,"50+")</f>
        <v>25-35</v>
      </c>
      <c r="Q9507" t="str">
        <f t="shared" si="1036"/>
        <v>repeat</v>
      </c>
      <c r="R9507" t="str">
        <f t="shared" si="1037"/>
        <v>high value</v>
      </c>
      <c r="S9507" t="str">
        <f t="shared" si="1038"/>
        <v>Low</v>
      </c>
      <c r="T9507" t="str">
        <f t="shared" si="1039"/>
        <v>Oct</v>
      </c>
      <c r="U9507">
        <f t="shared" si="1040"/>
        <v>2022</v>
      </c>
      <c r="V9507" t="str">
        <f t="shared" si="1041"/>
        <v>0-5</v>
      </c>
      <c r="W9507" t="str">
        <f t="shared" si="1042"/>
        <v>Fast</v>
      </c>
    </row>
    <row r="9508" spans="1:23" x14ac:dyDescent="0.3">
      <c r="A9508">
        <v>609507</v>
      </c>
      <c r="B9508">
        <v>25378</v>
      </c>
      <c r="C9508">
        <v>24</v>
      </c>
      <c r="D9508" t="s">
        <v>7</v>
      </c>
      <c r="E9508" t="s">
        <v>8</v>
      </c>
      <c r="F9508" t="s">
        <v>18</v>
      </c>
      <c r="G9508" t="s">
        <v>27</v>
      </c>
      <c r="H9508" s="1">
        <v>45601</v>
      </c>
      <c r="I9508" t="s">
        <v>34</v>
      </c>
      <c r="J9508">
        <v>62</v>
      </c>
      <c r="K9508">
        <v>8.6</v>
      </c>
      <c r="L9508">
        <v>1361.85</v>
      </c>
      <c r="M9508">
        <v>62.24</v>
      </c>
      <c r="N9508" t="s">
        <v>47</v>
      </c>
      <c r="O9508">
        <v>3</v>
      </c>
      <c r="P9508" t="str" cm="1">
        <f t="array" ref="P9508">_xlfn.IFS(C9508&lt;25,"18-24", C9508&lt;=35,"25-35", C9508&lt;=50,"36-50",TRUE,"50+")</f>
        <v>18-24</v>
      </c>
      <c r="Q9508" t="str">
        <f t="shared" si="1036"/>
        <v>new</v>
      </c>
      <c r="R9508" t="str">
        <f t="shared" si="1037"/>
        <v>high value</v>
      </c>
      <c r="S9508" t="str">
        <f t="shared" si="1038"/>
        <v>medium</v>
      </c>
      <c r="T9508" t="str">
        <f t="shared" si="1039"/>
        <v>Nov</v>
      </c>
      <c r="U9508">
        <f t="shared" si="1040"/>
        <v>2024</v>
      </c>
      <c r="V9508" t="str">
        <f t="shared" si="1041"/>
        <v>5-10</v>
      </c>
      <c r="W9508" t="str">
        <f t="shared" si="1042"/>
        <v>Slow</v>
      </c>
    </row>
    <row r="9509" spans="1:23" x14ac:dyDescent="0.3">
      <c r="A9509">
        <v>609508</v>
      </c>
      <c r="B9509">
        <v>86892</v>
      </c>
      <c r="C9509">
        <v>52</v>
      </c>
      <c r="D9509" t="s">
        <v>7</v>
      </c>
      <c r="E9509" t="s">
        <v>5</v>
      </c>
      <c r="F9509" t="s">
        <v>26</v>
      </c>
      <c r="G9509" t="s">
        <v>23</v>
      </c>
      <c r="H9509" s="1">
        <v>45566</v>
      </c>
      <c r="I9509" t="s">
        <v>34</v>
      </c>
      <c r="J9509">
        <v>45</v>
      </c>
      <c r="K9509">
        <v>10.4</v>
      </c>
      <c r="L9509">
        <v>711.31</v>
      </c>
      <c r="M9509">
        <v>100.23</v>
      </c>
      <c r="N9509" t="s">
        <v>50</v>
      </c>
      <c r="O9509">
        <v>3</v>
      </c>
      <c r="P9509" t="str" cm="1">
        <f t="array" ref="P9509">_xlfn.IFS(C9509&lt;25,"18-24", C9509&lt;=35,"25-35", C9509&lt;=50,"36-50",TRUE,"50+")</f>
        <v>50+</v>
      </c>
      <c r="Q9509" t="str">
        <f t="shared" si="1036"/>
        <v>new</v>
      </c>
      <c r="R9509" t="str">
        <f t="shared" si="1037"/>
        <v>high value</v>
      </c>
      <c r="S9509" t="str">
        <f t="shared" si="1038"/>
        <v>medium</v>
      </c>
      <c r="T9509" t="str">
        <f t="shared" si="1039"/>
        <v>Oct</v>
      </c>
      <c r="U9509">
        <f t="shared" si="1040"/>
        <v>2024</v>
      </c>
      <c r="V9509" t="str">
        <f t="shared" si="1041"/>
        <v>10-15</v>
      </c>
      <c r="W9509" t="str">
        <f t="shared" si="1042"/>
        <v>Medium</v>
      </c>
    </row>
    <row r="9510" spans="1:23" x14ac:dyDescent="0.3">
      <c r="A9510">
        <v>609509</v>
      </c>
      <c r="B9510">
        <v>44661</v>
      </c>
      <c r="C9510">
        <v>45</v>
      </c>
      <c r="D9510" t="s">
        <v>7</v>
      </c>
      <c r="E9510" t="s">
        <v>11</v>
      </c>
      <c r="F9510" t="s">
        <v>19</v>
      </c>
      <c r="G9510" t="s">
        <v>23</v>
      </c>
      <c r="H9510" s="1">
        <v>45515</v>
      </c>
      <c r="I9510" t="s">
        <v>33</v>
      </c>
      <c r="J9510">
        <v>79</v>
      </c>
      <c r="K9510">
        <v>7.1</v>
      </c>
      <c r="L9510">
        <v>348.03</v>
      </c>
      <c r="M9510">
        <v>108.72</v>
      </c>
      <c r="N9510" t="s">
        <v>49</v>
      </c>
      <c r="O9510">
        <v>5</v>
      </c>
      <c r="P9510" t="str" cm="1">
        <f t="array" ref="P9510">_xlfn.IFS(C9510&lt;25,"18-24", C9510&lt;=35,"25-35", C9510&lt;=50,"36-50",TRUE,"50+")</f>
        <v>36-50</v>
      </c>
      <c r="Q9510" t="str">
        <f t="shared" si="1036"/>
        <v>new</v>
      </c>
      <c r="R9510" t="str">
        <f t="shared" si="1037"/>
        <v>medium</v>
      </c>
      <c r="S9510" t="str">
        <f t="shared" si="1038"/>
        <v>High</v>
      </c>
      <c r="T9510" t="str">
        <f t="shared" si="1039"/>
        <v>Aug</v>
      </c>
      <c r="U9510">
        <f t="shared" si="1040"/>
        <v>2024</v>
      </c>
      <c r="V9510" t="str">
        <f t="shared" si="1041"/>
        <v>5-10</v>
      </c>
      <c r="W9510" t="str">
        <f t="shared" si="1042"/>
        <v>Slow</v>
      </c>
    </row>
    <row r="9511" spans="1:23" x14ac:dyDescent="0.3">
      <c r="A9511">
        <v>609510</v>
      </c>
      <c r="B9511">
        <v>86585</v>
      </c>
      <c r="C9511">
        <v>55</v>
      </c>
      <c r="D9511" t="s">
        <v>4</v>
      </c>
      <c r="E9511" t="s">
        <v>8</v>
      </c>
      <c r="F9511" t="s">
        <v>24</v>
      </c>
      <c r="G9511" t="s">
        <v>27</v>
      </c>
      <c r="H9511" s="1">
        <v>44569</v>
      </c>
      <c r="I9511" t="s">
        <v>34</v>
      </c>
      <c r="J9511">
        <v>58</v>
      </c>
      <c r="K9511">
        <v>1.2</v>
      </c>
      <c r="L9511">
        <v>659.2</v>
      </c>
      <c r="M9511">
        <v>98.29</v>
      </c>
      <c r="N9511" t="s">
        <v>47</v>
      </c>
      <c r="O9511">
        <v>5</v>
      </c>
      <c r="P9511" t="str" cm="1">
        <f t="array" ref="P9511">_xlfn.IFS(C9511&lt;25,"18-24", C9511&lt;=35,"25-35", C9511&lt;=50,"36-50",TRUE,"50+")</f>
        <v>50+</v>
      </c>
      <c r="Q9511" t="str">
        <f t="shared" si="1036"/>
        <v>repeat</v>
      </c>
      <c r="R9511" t="str">
        <f t="shared" si="1037"/>
        <v>high value</v>
      </c>
      <c r="S9511" t="str">
        <f t="shared" si="1038"/>
        <v>High</v>
      </c>
      <c r="T9511" t="str">
        <f t="shared" si="1039"/>
        <v>Jan</v>
      </c>
      <c r="U9511">
        <f t="shared" si="1040"/>
        <v>2022</v>
      </c>
      <c r="V9511" t="str">
        <f t="shared" si="1041"/>
        <v>0-5</v>
      </c>
      <c r="W9511" t="str">
        <f t="shared" si="1042"/>
        <v>Slow</v>
      </c>
    </row>
    <row r="9512" spans="1:23" x14ac:dyDescent="0.3">
      <c r="A9512">
        <v>609511</v>
      </c>
      <c r="B9512">
        <v>97868</v>
      </c>
      <c r="C9512">
        <v>24</v>
      </c>
      <c r="D9512" t="s">
        <v>4</v>
      </c>
      <c r="E9512" t="s">
        <v>5</v>
      </c>
      <c r="F9512" t="s">
        <v>26</v>
      </c>
      <c r="G9512" t="s">
        <v>23</v>
      </c>
      <c r="H9512" s="1">
        <v>45445</v>
      </c>
      <c r="I9512" t="s">
        <v>33</v>
      </c>
      <c r="J9512">
        <v>40</v>
      </c>
      <c r="K9512">
        <v>5.6</v>
      </c>
      <c r="L9512">
        <v>298.95999999999998</v>
      </c>
      <c r="M9512">
        <v>62.13</v>
      </c>
      <c r="N9512" t="s">
        <v>47</v>
      </c>
      <c r="O9512">
        <v>5</v>
      </c>
      <c r="P9512" t="str" cm="1">
        <f t="array" ref="P9512">_xlfn.IFS(C9512&lt;25,"18-24", C9512&lt;=35,"25-35", C9512&lt;=50,"36-50",TRUE,"50+")</f>
        <v>18-24</v>
      </c>
      <c r="Q9512" t="str">
        <f t="shared" si="1036"/>
        <v>new</v>
      </c>
      <c r="R9512" t="str">
        <f t="shared" si="1037"/>
        <v>medium</v>
      </c>
      <c r="S9512" t="str">
        <f t="shared" si="1038"/>
        <v>High</v>
      </c>
      <c r="T9512" t="str">
        <f t="shared" si="1039"/>
        <v>Jun</v>
      </c>
      <c r="U9512">
        <f t="shared" si="1040"/>
        <v>2024</v>
      </c>
      <c r="V9512" t="str">
        <f t="shared" si="1041"/>
        <v>5-10</v>
      </c>
      <c r="W9512" t="str">
        <f t="shared" si="1042"/>
        <v>Medium</v>
      </c>
    </row>
    <row r="9513" spans="1:23" x14ac:dyDescent="0.3">
      <c r="A9513">
        <v>609512</v>
      </c>
      <c r="B9513">
        <v>99601</v>
      </c>
      <c r="C9513">
        <v>63</v>
      </c>
      <c r="D9513" t="s">
        <v>7</v>
      </c>
      <c r="E9513" t="s">
        <v>8</v>
      </c>
      <c r="F9513" t="s">
        <v>24</v>
      </c>
      <c r="G9513" t="s">
        <v>29</v>
      </c>
      <c r="H9513" s="1">
        <v>45328</v>
      </c>
      <c r="I9513" t="s">
        <v>34</v>
      </c>
      <c r="J9513">
        <v>61</v>
      </c>
      <c r="K9513">
        <v>6.7</v>
      </c>
      <c r="L9513">
        <v>1217.79</v>
      </c>
      <c r="M9513">
        <v>45.12</v>
      </c>
      <c r="N9513" t="s">
        <v>49</v>
      </c>
      <c r="O9513">
        <v>5</v>
      </c>
      <c r="P9513" t="str" cm="1">
        <f t="array" ref="P9513">_xlfn.IFS(C9513&lt;25,"18-24", C9513&lt;=35,"25-35", C9513&lt;=50,"36-50",TRUE,"50+")</f>
        <v>50+</v>
      </c>
      <c r="Q9513" t="str">
        <f t="shared" si="1036"/>
        <v>new</v>
      </c>
      <c r="R9513" t="str">
        <f t="shared" si="1037"/>
        <v>high value</v>
      </c>
      <c r="S9513" t="str">
        <f t="shared" si="1038"/>
        <v>High</v>
      </c>
      <c r="T9513" t="str">
        <f t="shared" si="1039"/>
        <v>Feb</v>
      </c>
      <c r="U9513">
        <f t="shared" si="1040"/>
        <v>2024</v>
      </c>
      <c r="V9513" t="str">
        <f t="shared" si="1041"/>
        <v>5-10</v>
      </c>
      <c r="W9513" t="str">
        <f t="shared" si="1042"/>
        <v>Slow</v>
      </c>
    </row>
    <row r="9514" spans="1:23" x14ac:dyDescent="0.3">
      <c r="A9514">
        <v>609513</v>
      </c>
      <c r="B9514">
        <v>68827</v>
      </c>
      <c r="C9514">
        <v>25</v>
      </c>
      <c r="D9514" t="s">
        <v>7</v>
      </c>
      <c r="E9514" t="s">
        <v>8</v>
      </c>
      <c r="F9514" t="s">
        <v>26</v>
      </c>
      <c r="G9514" t="s">
        <v>21</v>
      </c>
      <c r="H9514" s="1">
        <v>45274</v>
      </c>
      <c r="I9514" t="s">
        <v>33</v>
      </c>
      <c r="J9514">
        <v>26</v>
      </c>
      <c r="K9514">
        <v>3.9</v>
      </c>
      <c r="L9514">
        <v>568.84</v>
      </c>
      <c r="M9514">
        <v>61.82</v>
      </c>
      <c r="N9514" t="s">
        <v>48</v>
      </c>
      <c r="O9514">
        <v>1</v>
      </c>
      <c r="P9514" t="str" cm="1">
        <f t="array" ref="P9514">_xlfn.IFS(C9514&lt;25,"18-24", C9514&lt;=35,"25-35", C9514&lt;=50,"36-50",TRUE,"50+")</f>
        <v>25-35</v>
      </c>
      <c r="Q9514" t="str">
        <f t="shared" si="1036"/>
        <v>new</v>
      </c>
      <c r="R9514" t="str">
        <f t="shared" si="1037"/>
        <v>high value</v>
      </c>
      <c r="S9514" t="str">
        <f t="shared" si="1038"/>
        <v>Low</v>
      </c>
      <c r="T9514" t="str">
        <f t="shared" si="1039"/>
        <v>Dec</v>
      </c>
      <c r="U9514">
        <f t="shared" si="1040"/>
        <v>2023</v>
      </c>
      <c r="V9514" t="str">
        <f t="shared" si="1041"/>
        <v>0-5</v>
      </c>
      <c r="W9514" t="str">
        <f t="shared" si="1042"/>
        <v>Fast</v>
      </c>
    </row>
    <row r="9515" spans="1:23" x14ac:dyDescent="0.3">
      <c r="A9515">
        <v>609514</v>
      </c>
      <c r="B9515">
        <v>56958</v>
      </c>
      <c r="C9515">
        <v>18</v>
      </c>
      <c r="D9515" t="s">
        <v>7</v>
      </c>
      <c r="E9515" t="s">
        <v>11</v>
      </c>
      <c r="F9515" t="s">
        <v>30</v>
      </c>
      <c r="G9515" t="s">
        <v>25</v>
      </c>
      <c r="H9515" s="1">
        <v>44924</v>
      </c>
      <c r="I9515" t="s">
        <v>33</v>
      </c>
      <c r="J9515">
        <v>63</v>
      </c>
      <c r="K9515">
        <v>3.5</v>
      </c>
      <c r="L9515">
        <v>1335.67</v>
      </c>
      <c r="M9515">
        <v>58.63</v>
      </c>
      <c r="N9515" t="s">
        <v>47</v>
      </c>
      <c r="O9515">
        <v>5</v>
      </c>
      <c r="P9515" t="str" cm="1">
        <f t="array" ref="P9515">_xlfn.IFS(C9515&lt;25,"18-24", C9515&lt;=35,"25-35", C9515&lt;=50,"36-50",TRUE,"50+")</f>
        <v>18-24</v>
      </c>
      <c r="Q9515" t="str">
        <f t="shared" si="1036"/>
        <v>new</v>
      </c>
      <c r="R9515" t="str">
        <f t="shared" si="1037"/>
        <v>high value</v>
      </c>
      <c r="S9515" t="str">
        <f t="shared" si="1038"/>
        <v>High</v>
      </c>
      <c r="T9515" t="str">
        <f t="shared" si="1039"/>
        <v>Dec</v>
      </c>
      <c r="U9515">
        <f t="shared" si="1040"/>
        <v>2022</v>
      </c>
      <c r="V9515" t="str">
        <f t="shared" si="1041"/>
        <v>0-5</v>
      </c>
      <c r="W9515" t="str">
        <f t="shared" si="1042"/>
        <v>Slow</v>
      </c>
    </row>
    <row r="9516" spans="1:23" x14ac:dyDescent="0.3">
      <c r="A9516">
        <v>609515</v>
      </c>
      <c r="B9516">
        <v>10581</v>
      </c>
      <c r="C9516">
        <v>28</v>
      </c>
      <c r="D9516" t="s">
        <v>7</v>
      </c>
      <c r="E9516" t="s">
        <v>15</v>
      </c>
      <c r="F9516" t="s">
        <v>32</v>
      </c>
      <c r="G9516" t="s">
        <v>27</v>
      </c>
      <c r="H9516" s="1">
        <v>45069</v>
      </c>
      <c r="I9516" t="s">
        <v>34</v>
      </c>
      <c r="J9516">
        <v>53</v>
      </c>
      <c r="K9516">
        <v>5.7</v>
      </c>
      <c r="L9516">
        <v>1063.1400000000001</v>
      </c>
      <c r="M9516">
        <v>53.13</v>
      </c>
      <c r="N9516" t="s">
        <v>47</v>
      </c>
      <c r="O9516">
        <v>2</v>
      </c>
      <c r="P9516" t="str" cm="1">
        <f t="array" ref="P9516">_xlfn.IFS(C9516&lt;25,"18-24", C9516&lt;=35,"25-35", C9516&lt;=50,"36-50",TRUE,"50+")</f>
        <v>25-35</v>
      </c>
      <c r="Q9516" t="str">
        <f t="shared" si="1036"/>
        <v>new</v>
      </c>
      <c r="R9516" t="str">
        <f t="shared" si="1037"/>
        <v>high value</v>
      </c>
      <c r="S9516" t="str">
        <f t="shared" si="1038"/>
        <v>Low</v>
      </c>
      <c r="T9516" t="str">
        <f t="shared" si="1039"/>
        <v>May</v>
      </c>
      <c r="U9516">
        <f t="shared" si="1040"/>
        <v>2023</v>
      </c>
      <c r="V9516" t="str">
        <f t="shared" si="1041"/>
        <v>5-10</v>
      </c>
      <c r="W9516" t="str">
        <f t="shared" si="1042"/>
        <v>Slow</v>
      </c>
    </row>
    <row r="9517" spans="1:23" x14ac:dyDescent="0.3">
      <c r="A9517">
        <v>609516</v>
      </c>
      <c r="B9517">
        <v>57710</v>
      </c>
      <c r="C9517">
        <v>57</v>
      </c>
      <c r="D9517" t="s">
        <v>4</v>
      </c>
      <c r="E9517" t="s">
        <v>16</v>
      </c>
      <c r="F9517" t="s">
        <v>24</v>
      </c>
      <c r="G9517" t="s">
        <v>21</v>
      </c>
      <c r="H9517" s="1">
        <v>45034</v>
      </c>
      <c r="I9517" t="s">
        <v>33</v>
      </c>
      <c r="J9517">
        <v>65</v>
      </c>
      <c r="K9517">
        <v>5.8</v>
      </c>
      <c r="L9517">
        <v>501.31</v>
      </c>
      <c r="M9517">
        <v>59.44</v>
      </c>
      <c r="N9517" t="s">
        <v>50</v>
      </c>
      <c r="O9517">
        <v>1</v>
      </c>
      <c r="P9517" t="str" cm="1">
        <f t="array" ref="P9517">_xlfn.IFS(C9517&lt;25,"18-24", C9517&lt;=35,"25-35", C9517&lt;=50,"36-50",TRUE,"50+")</f>
        <v>50+</v>
      </c>
      <c r="Q9517" t="str">
        <f t="shared" si="1036"/>
        <v>new</v>
      </c>
      <c r="R9517" t="str">
        <f t="shared" si="1037"/>
        <v>high value</v>
      </c>
      <c r="S9517" t="str">
        <f t="shared" si="1038"/>
        <v>Low</v>
      </c>
      <c r="T9517" t="str">
        <f t="shared" si="1039"/>
        <v>Apr</v>
      </c>
      <c r="U9517">
        <f t="shared" si="1040"/>
        <v>2023</v>
      </c>
      <c r="V9517" t="str">
        <f t="shared" si="1041"/>
        <v>5-10</v>
      </c>
      <c r="W9517" t="str">
        <f t="shared" si="1042"/>
        <v>Slow</v>
      </c>
    </row>
    <row r="9518" spans="1:23" x14ac:dyDescent="0.3">
      <c r="A9518">
        <v>609517</v>
      </c>
      <c r="B9518">
        <v>11484</v>
      </c>
      <c r="C9518">
        <v>21</v>
      </c>
      <c r="D9518" t="s">
        <v>7</v>
      </c>
      <c r="E9518" t="s">
        <v>16</v>
      </c>
      <c r="F9518" t="s">
        <v>28</v>
      </c>
      <c r="G9518" t="s">
        <v>27</v>
      </c>
      <c r="H9518" s="1">
        <v>45001</v>
      </c>
      <c r="I9518" t="s">
        <v>34</v>
      </c>
      <c r="J9518">
        <v>47</v>
      </c>
      <c r="K9518">
        <v>5.4</v>
      </c>
      <c r="L9518">
        <v>1061.02</v>
      </c>
      <c r="M9518">
        <v>70.62</v>
      </c>
      <c r="N9518" t="s">
        <v>48</v>
      </c>
      <c r="O9518">
        <v>1</v>
      </c>
      <c r="P9518" t="str" cm="1">
        <f t="array" ref="P9518">_xlfn.IFS(C9518&lt;25,"18-24", C9518&lt;=35,"25-35", C9518&lt;=50,"36-50",TRUE,"50+")</f>
        <v>18-24</v>
      </c>
      <c r="Q9518" t="str">
        <f t="shared" si="1036"/>
        <v>repeat</v>
      </c>
      <c r="R9518" t="str">
        <f t="shared" si="1037"/>
        <v>high value</v>
      </c>
      <c r="S9518" t="str">
        <f t="shared" si="1038"/>
        <v>Low</v>
      </c>
      <c r="T9518" t="str">
        <f t="shared" si="1039"/>
        <v>Mar</v>
      </c>
      <c r="U9518">
        <f t="shared" si="1040"/>
        <v>2023</v>
      </c>
      <c r="V9518" t="str">
        <f t="shared" si="1041"/>
        <v>5-10</v>
      </c>
      <c r="W9518" t="str">
        <f t="shared" si="1042"/>
        <v>Slow</v>
      </c>
    </row>
    <row r="9519" spans="1:23" x14ac:dyDescent="0.3">
      <c r="A9519">
        <v>609518</v>
      </c>
      <c r="B9519">
        <v>45015</v>
      </c>
      <c r="C9519">
        <v>18</v>
      </c>
      <c r="D9519" t="s">
        <v>7</v>
      </c>
      <c r="E9519" t="s">
        <v>16</v>
      </c>
      <c r="F9519" t="s">
        <v>18</v>
      </c>
      <c r="G9519" t="s">
        <v>23</v>
      </c>
      <c r="H9519" s="1">
        <v>45392</v>
      </c>
      <c r="I9519" t="s">
        <v>33</v>
      </c>
      <c r="J9519">
        <v>23</v>
      </c>
      <c r="K9519">
        <v>8.1999999999999993</v>
      </c>
      <c r="L9519">
        <v>773.06</v>
      </c>
      <c r="M9519">
        <v>31.69</v>
      </c>
      <c r="N9519" t="s">
        <v>49</v>
      </c>
      <c r="O9519">
        <v>4</v>
      </c>
      <c r="P9519" t="str" cm="1">
        <f t="array" ref="P9519">_xlfn.IFS(C9519&lt;25,"18-24", C9519&lt;=35,"25-35", C9519&lt;=50,"36-50",TRUE,"50+")</f>
        <v>18-24</v>
      </c>
      <c r="Q9519" t="str">
        <f t="shared" si="1036"/>
        <v>new</v>
      </c>
      <c r="R9519" t="str">
        <f t="shared" si="1037"/>
        <v>high value</v>
      </c>
      <c r="S9519" t="str">
        <f t="shared" si="1038"/>
        <v>medium</v>
      </c>
      <c r="T9519" t="str">
        <f t="shared" si="1039"/>
        <v>Apr</v>
      </c>
      <c r="U9519">
        <f t="shared" si="1040"/>
        <v>2024</v>
      </c>
      <c r="V9519" t="str">
        <f t="shared" si="1041"/>
        <v>5-10</v>
      </c>
      <c r="W9519" t="str">
        <f t="shared" si="1042"/>
        <v>Fast</v>
      </c>
    </row>
    <row r="9520" spans="1:23" x14ac:dyDescent="0.3">
      <c r="A9520">
        <v>609519</v>
      </c>
      <c r="B9520">
        <v>35564</v>
      </c>
      <c r="C9520">
        <v>37</v>
      </c>
      <c r="D9520" t="s">
        <v>4</v>
      </c>
      <c r="E9520" t="s">
        <v>16</v>
      </c>
      <c r="F9520" t="s">
        <v>30</v>
      </c>
      <c r="G9520" t="s">
        <v>21</v>
      </c>
      <c r="H9520" s="1">
        <v>45482</v>
      </c>
      <c r="I9520" t="s">
        <v>33</v>
      </c>
      <c r="J9520">
        <v>21</v>
      </c>
      <c r="K9520">
        <v>7</v>
      </c>
      <c r="L9520">
        <v>816.4</v>
      </c>
      <c r="M9520">
        <v>22.62</v>
      </c>
      <c r="N9520" t="s">
        <v>48</v>
      </c>
      <c r="O9520">
        <v>1</v>
      </c>
      <c r="P9520" t="str" cm="1">
        <f t="array" ref="P9520">_xlfn.IFS(C9520&lt;25,"18-24", C9520&lt;=35,"25-35", C9520&lt;=50,"36-50",TRUE,"50+")</f>
        <v>36-50</v>
      </c>
      <c r="Q9520" t="str">
        <f t="shared" si="1036"/>
        <v>new</v>
      </c>
      <c r="R9520" t="str">
        <f t="shared" si="1037"/>
        <v>high value</v>
      </c>
      <c r="S9520" t="str">
        <f t="shared" si="1038"/>
        <v>Low</v>
      </c>
      <c r="T9520" t="str">
        <f t="shared" si="1039"/>
        <v>Jul</v>
      </c>
      <c r="U9520">
        <f t="shared" si="1040"/>
        <v>2024</v>
      </c>
      <c r="V9520" t="str">
        <f t="shared" si="1041"/>
        <v>5-10</v>
      </c>
      <c r="W9520" t="str">
        <f t="shared" si="1042"/>
        <v>Fast</v>
      </c>
    </row>
    <row r="9521" spans="1:23" x14ac:dyDescent="0.3">
      <c r="A9521">
        <v>609520</v>
      </c>
      <c r="B9521">
        <v>91708</v>
      </c>
      <c r="C9521">
        <v>38</v>
      </c>
      <c r="D9521" t="s">
        <v>4</v>
      </c>
      <c r="E9521" t="s">
        <v>8</v>
      </c>
      <c r="F9521" t="s">
        <v>22</v>
      </c>
      <c r="G9521" t="s">
        <v>31</v>
      </c>
      <c r="H9521" s="1">
        <v>45586</v>
      </c>
      <c r="I9521" t="s">
        <v>33</v>
      </c>
      <c r="J9521">
        <v>84</v>
      </c>
      <c r="K9521">
        <v>6.9</v>
      </c>
      <c r="L9521">
        <v>1139.23</v>
      </c>
      <c r="M9521">
        <v>82.84</v>
      </c>
      <c r="N9521" t="s">
        <v>50</v>
      </c>
      <c r="O9521">
        <v>5</v>
      </c>
      <c r="P9521" t="str" cm="1">
        <f t="array" ref="P9521">_xlfn.IFS(C9521&lt;25,"18-24", C9521&lt;=35,"25-35", C9521&lt;=50,"36-50",TRUE,"50+")</f>
        <v>36-50</v>
      </c>
      <c r="Q9521" t="str">
        <f t="shared" si="1036"/>
        <v>new</v>
      </c>
      <c r="R9521" t="str">
        <f t="shared" si="1037"/>
        <v>high value</v>
      </c>
      <c r="S9521" t="str">
        <f t="shared" si="1038"/>
        <v>High</v>
      </c>
      <c r="T9521" t="str">
        <f t="shared" si="1039"/>
        <v>Oct</v>
      </c>
      <c r="U9521">
        <f t="shared" si="1040"/>
        <v>2024</v>
      </c>
      <c r="V9521" t="str">
        <f t="shared" si="1041"/>
        <v>5-10</v>
      </c>
      <c r="W9521" t="str">
        <f t="shared" si="1042"/>
        <v>Slow</v>
      </c>
    </row>
    <row r="9522" spans="1:23" x14ac:dyDescent="0.3">
      <c r="A9522">
        <v>609521</v>
      </c>
      <c r="B9522">
        <v>71227</v>
      </c>
      <c r="C9522">
        <v>42</v>
      </c>
      <c r="D9522" t="s">
        <v>4</v>
      </c>
      <c r="E9522" t="s">
        <v>5</v>
      </c>
      <c r="F9522" t="s">
        <v>26</v>
      </c>
      <c r="G9522" t="s">
        <v>23</v>
      </c>
      <c r="H9522" s="1">
        <v>44779</v>
      </c>
      <c r="I9522" t="s">
        <v>34</v>
      </c>
      <c r="J9522">
        <v>80</v>
      </c>
      <c r="K9522">
        <v>13</v>
      </c>
      <c r="L9522">
        <v>630.54</v>
      </c>
      <c r="M9522">
        <v>90.43</v>
      </c>
      <c r="N9522" t="s">
        <v>47</v>
      </c>
      <c r="O9522">
        <v>3</v>
      </c>
      <c r="P9522" t="str" cm="1">
        <f t="array" ref="P9522">_xlfn.IFS(C9522&lt;25,"18-24", C9522&lt;=35,"25-35", C9522&lt;=50,"36-50",TRUE,"50+")</f>
        <v>36-50</v>
      </c>
      <c r="Q9522" t="str">
        <f t="shared" si="1036"/>
        <v>repeat</v>
      </c>
      <c r="R9522" t="str">
        <f t="shared" si="1037"/>
        <v>high value</v>
      </c>
      <c r="S9522" t="str">
        <f t="shared" si="1038"/>
        <v>medium</v>
      </c>
      <c r="T9522" t="str">
        <f t="shared" si="1039"/>
        <v>Aug</v>
      </c>
      <c r="U9522">
        <f t="shared" si="1040"/>
        <v>2022</v>
      </c>
      <c r="V9522" t="str">
        <f t="shared" si="1041"/>
        <v>10-15</v>
      </c>
      <c r="W9522" t="str">
        <f t="shared" si="1042"/>
        <v>Slow</v>
      </c>
    </row>
    <row r="9523" spans="1:23" x14ac:dyDescent="0.3">
      <c r="A9523">
        <v>609522</v>
      </c>
      <c r="B9523">
        <v>86646</v>
      </c>
      <c r="C9523">
        <v>40</v>
      </c>
      <c r="D9523" t="s">
        <v>4</v>
      </c>
      <c r="E9523" t="s">
        <v>16</v>
      </c>
      <c r="F9523" t="s">
        <v>32</v>
      </c>
      <c r="G9523" t="s">
        <v>29</v>
      </c>
      <c r="H9523" s="1">
        <v>45638</v>
      </c>
      <c r="I9523" t="s">
        <v>34</v>
      </c>
      <c r="J9523">
        <v>74</v>
      </c>
      <c r="K9523">
        <v>5</v>
      </c>
      <c r="L9523">
        <v>524.29999999999995</v>
      </c>
      <c r="M9523">
        <v>77.97</v>
      </c>
      <c r="N9523" t="s">
        <v>48</v>
      </c>
      <c r="O9523">
        <v>4</v>
      </c>
      <c r="P9523" t="str" cm="1">
        <f t="array" ref="P9523">_xlfn.IFS(C9523&lt;25,"18-24", C9523&lt;=35,"25-35", C9523&lt;=50,"36-50",TRUE,"50+")</f>
        <v>36-50</v>
      </c>
      <c r="Q9523" t="str">
        <f t="shared" si="1036"/>
        <v>repeat</v>
      </c>
      <c r="R9523" t="str">
        <f t="shared" si="1037"/>
        <v>high value</v>
      </c>
      <c r="S9523" t="str">
        <f t="shared" si="1038"/>
        <v>medium</v>
      </c>
      <c r="T9523" t="str">
        <f t="shared" si="1039"/>
        <v>Dec</v>
      </c>
      <c r="U9523">
        <f t="shared" si="1040"/>
        <v>2024</v>
      </c>
      <c r="V9523" t="str">
        <f t="shared" si="1041"/>
        <v>0-5</v>
      </c>
      <c r="W9523" t="str">
        <f t="shared" si="1042"/>
        <v>Slow</v>
      </c>
    </row>
    <row r="9524" spans="1:23" x14ac:dyDescent="0.3">
      <c r="A9524">
        <v>609523</v>
      </c>
      <c r="B9524">
        <v>88629</v>
      </c>
      <c r="C9524">
        <v>48</v>
      </c>
      <c r="D9524" t="s">
        <v>4</v>
      </c>
      <c r="E9524" t="s">
        <v>11</v>
      </c>
      <c r="F9524" t="s">
        <v>18</v>
      </c>
      <c r="G9524" t="s">
        <v>23</v>
      </c>
      <c r="H9524" s="1">
        <v>44887</v>
      </c>
      <c r="I9524" t="s">
        <v>33</v>
      </c>
      <c r="J9524">
        <v>24</v>
      </c>
      <c r="K9524">
        <v>4.2</v>
      </c>
      <c r="L9524">
        <v>1283.3599999999999</v>
      </c>
      <c r="M9524">
        <v>37.94</v>
      </c>
      <c r="N9524" t="s">
        <v>50</v>
      </c>
      <c r="O9524">
        <v>3</v>
      </c>
      <c r="P9524" t="str" cm="1">
        <f t="array" ref="P9524">_xlfn.IFS(C9524&lt;25,"18-24", C9524&lt;=35,"25-35", C9524&lt;=50,"36-50",TRUE,"50+")</f>
        <v>36-50</v>
      </c>
      <c r="Q9524" t="str">
        <f t="shared" si="1036"/>
        <v>new</v>
      </c>
      <c r="R9524" t="str">
        <f t="shared" si="1037"/>
        <v>high value</v>
      </c>
      <c r="S9524" t="str">
        <f t="shared" si="1038"/>
        <v>medium</v>
      </c>
      <c r="T9524" t="str">
        <f t="shared" si="1039"/>
        <v>Nov</v>
      </c>
      <c r="U9524">
        <f t="shared" si="1040"/>
        <v>2022</v>
      </c>
      <c r="V9524" t="str">
        <f t="shared" si="1041"/>
        <v>0-5</v>
      </c>
      <c r="W9524" t="str">
        <f t="shared" si="1042"/>
        <v>Fast</v>
      </c>
    </row>
    <row r="9525" spans="1:23" x14ac:dyDescent="0.3">
      <c r="A9525">
        <v>609524</v>
      </c>
      <c r="B9525">
        <v>55464</v>
      </c>
      <c r="C9525">
        <v>30</v>
      </c>
      <c r="D9525" t="s">
        <v>7</v>
      </c>
      <c r="E9525" t="s">
        <v>5</v>
      </c>
      <c r="F9525" t="s">
        <v>18</v>
      </c>
      <c r="G9525" t="s">
        <v>23</v>
      </c>
      <c r="H9525" s="1">
        <v>45502</v>
      </c>
      <c r="I9525" t="s">
        <v>34</v>
      </c>
      <c r="J9525">
        <v>63</v>
      </c>
      <c r="K9525">
        <v>4.2</v>
      </c>
      <c r="L9525">
        <v>397.04</v>
      </c>
      <c r="M9525">
        <v>72.22</v>
      </c>
      <c r="N9525" t="s">
        <v>47</v>
      </c>
      <c r="O9525">
        <v>4</v>
      </c>
      <c r="P9525" t="str" cm="1">
        <f t="array" ref="P9525">_xlfn.IFS(C9525&lt;25,"18-24", C9525&lt;=35,"25-35", C9525&lt;=50,"36-50",TRUE,"50+")</f>
        <v>25-35</v>
      </c>
      <c r="Q9525" t="str">
        <f t="shared" si="1036"/>
        <v>new</v>
      </c>
      <c r="R9525" t="str">
        <f t="shared" si="1037"/>
        <v>medium</v>
      </c>
      <c r="S9525" t="str">
        <f t="shared" si="1038"/>
        <v>medium</v>
      </c>
      <c r="T9525" t="str">
        <f t="shared" si="1039"/>
        <v>Jul</v>
      </c>
      <c r="U9525">
        <f t="shared" si="1040"/>
        <v>2024</v>
      </c>
      <c r="V9525" t="str">
        <f t="shared" si="1041"/>
        <v>0-5</v>
      </c>
      <c r="W9525" t="str">
        <f t="shared" si="1042"/>
        <v>Slow</v>
      </c>
    </row>
    <row r="9526" spans="1:23" x14ac:dyDescent="0.3">
      <c r="A9526">
        <v>609525</v>
      </c>
      <c r="B9526">
        <v>56699</v>
      </c>
      <c r="C9526">
        <v>36</v>
      </c>
      <c r="D9526" t="s">
        <v>7</v>
      </c>
      <c r="E9526" t="s">
        <v>8</v>
      </c>
      <c r="F9526" t="s">
        <v>30</v>
      </c>
      <c r="G9526" t="s">
        <v>25</v>
      </c>
      <c r="H9526" s="1">
        <v>45498</v>
      </c>
      <c r="I9526" t="s">
        <v>34</v>
      </c>
      <c r="J9526">
        <v>56</v>
      </c>
      <c r="K9526">
        <v>1.3</v>
      </c>
      <c r="L9526">
        <v>1324.69</v>
      </c>
      <c r="M9526">
        <v>70.87</v>
      </c>
      <c r="N9526" t="s">
        <v>48</v>
      </c>
      <c r="O9526">
        <v>2</v>
      </c>
      <c r="P9526" t="str" cm="1">
        <f t="array" ref="P9526">_xlfn.IFS(C9526&lt;25,"18-24", C9526&lt;=35,"25-35", C9526&lt;=50,"36-50",TRUE,"50+")</f>
        <v>36-50</v>
      </c>
      <c r="Q9526" t="str">
        <f t="shared" si="1036"/>
        <v>new</v>
      </c>
      <c r="R9526" t="str">
        <f t="shared" si="1037"/>
        <v>high value</v>
      </c>
      <c r="S9526" t="str">
        <f t="shared" si="1038"/>
        <v>Low</v>
      </c>
      <c r="T9526" t="str">
        <f t="shared" si="1039"/>
        <v>Jul</v>
      </c>
      <c r="U9526">
        <f t="shared" si="1040"/>
        <v>2024</v>
      </c>
      <c r="V9526" t="str">
        <f t="shared" si="1041"/>
        <v>0-5</v>
      </c>
      <c r="W9526" t="str">
        <f t="shared" si="1042"/>
        <v>Slow</v>
      </c>
    </row>
    <row r="9527" spans="1:23" x14ac:dyDescent="0.3">
      <c r="A9527">
        <v>609526</v>
      </c>
      <c r="B9527">
        <v>48109</v>
      </c>
      <c r="C9527">
        <v>38</v>
      </c>
      <c r="D9527" t="s">
        <v>7</v>
      </c>
      <c r="E9527" t="s">
        <v>16</v>
      </c>
      <c r="F9527" t="s">
        <v>30</v>
      </c>
      <c r="G9527" t="s">
        <v>29</v>
      </c>
      <c r="H9527" s="1">
        <v>45372</v>
      </c>
      <c r="I9527" t="s">
        <v>33</v>
      </c>
      <c r="J9527">
        <v>66</v>
      </c>
      <c r="K9527">
        <v>2.7</v>
      </c>
      <c r="L9527">
        <v>644.66999999999996</v>
      </c>
      <c r="M9527">
        <v>98.53</v>
      </c>
      <c r="N9527" t="s">
        <v>48</v>
      </c>
      <c r="O9527">
        <v>3</v>
      </c>
      <c r="P9527" t="str" cm="1">
        <f t="array" ref="P9527">_xlfn.IFS(C9527&lt;25,"18-24", C9527&lt;=35,"25-35", C9527&lt;=50,"36-50",TRUE,"50+")</f>
        <v>36-50</v>
      </c>
      <c r="Q9527" t="str">
        <f t="shared" si="1036"/>
        <v>new</v>
      </c>
      <c r="R9527" t="str">
        <f t="shared" si="1037"/>
        <v>high value</v>
      </c>
      <c r="S9527" t="str">
        <f t="shared" si="1038"/>
        <v>medium</v>
      </c>
      <c r="T9527" t="str">
        <f t="shared" si="1039"/>
        <v>Mar</v>
      </c>
      <c r="U9527">
        <f t="shared" si="1040"/>
        <v>2024</v>
      </c>
      <c r="V9527" t="str">
        <f t="shared" si="1041"/>
        <v>0-5</v>
      </c>
      <c r="W9527" t="str">
        <f t="shared" si="1042"/>
        <v>Slow</v>
      </c>
    </row>
    <row r="9528" spans="1:23" x14ac:dyDescent="0.3">
      <c r="A9528">
        <v>609527</v>
      </c>
      <c r="B9528">
        <v>41887</v>
      </c>
      <c r="C9528">
        <v>31</v>
      </c>
      <c r="D9528" t="s">
        <v>4</v>
      </c>
      <c r="E9528" t="s">
        <v>16</v>
      </c>
      <c r="F9528" t="s">
        <v>24</v>
      </c>
      <c r="G9528" t="s">
        <v>25</v>
      </c>
      <c r="H9528" s="1">
        <v>45275</v>
      </c>
      <c r="I9528" t="s">
        <v>34</v>
      </c>
      <c r="J9528">
        <v>20</v>
      </c>
      <c r="K9528">
        <v>10.199999999999999</v>
      </c>
      <c r="L9528">
        <v>1359.64</v>
      </c>
      <c r="M9528">
        <v>65.78</v>
      </c>
      <c r="N9528" t="s">
        <v>48</v>
      </c>
      <c r="O9528">
        <v>4</v>
      </c>
      <c r="P9528" t="str" cm="1">
        <f t="array" ref="P9528">_xlfn.IFS(C9528&lt;25,"18-24", C9528&lt;=35,"25-35", C9528&lt;=50,"36-50",TRUE,"50+")</f>
        <v>25-35</v>
      </c>
      <c r="Q9528" t="str">
        <f t="shared" si="1036"/>
        <v>new</v>
      </c>
      <c r="R9528" t="str">
        <f t="shared" si="1037"/>
        <v>high value</v>
      </c>
      <c r="S9528" t="str">
        <f t="shared" si="1038"/>
        <v>medium</v>
      </c>
      <c r="T9528" t="str">
        <f t="shared" si="1039"/>
        <v>Dec</v>
      </c>
      <c r="U9528">
        <f t="shared" si="1040"/>
        <v>2023</v>
      </c>
      <c r="V9528" t="str">
        <f t="shared" si="1041"/>
        <v>10-15</v>
      </c>
      <c r="W9528" t="str">
        <f t="shared" si="1042"/>
        <v>Fast</v>
      </c>
    </row>
    <row r="9529" spans="1:23" x14ac:dyDescent="0.3">
      <c r="A9529">
        <v>609528</v>
      </c>
      <c r="B9529">
        <v>84608</v>
      </c>
      <c r="C9529">
        <v>34</v>
      </c>
      <c r="D9529" t="s">
        <v>7</v>
      </c>
      <c r="E9529" t="s">
        <v>11</v>
      </c>
      <c r="F9529" t="s">
        <v>18</v>
      </c>
      <c r="G9529" t="s">
        <v>21</v>
      </c>
      <c r="H9529" s="1">
        <v>44731</v>
      </c>
      <c r="I9529" t="s">
        <v>34</v>
      </c>
      <c r="J9529">
        <v>74</v>
      </c>
      <c r="K9529">
        <v>4.4000000000000004</v>
      </c>
      <c r="L9529">
        <v>1212.21</v>
      </c>
      <c r="M9529">
        <v>57.95</v>
      </c>
      <c r="N9529" t="s">
        <v>50</v>
      </c>
      <c r="O9529">
        <v>4</v>
      </c>
      <c r="P9529" t="str" cm="1">
        <f t="array" ref="P9529">_xlfn.IFS(C9529&lt;25,"18-24", C9529&lt;=35,"25-35", C9529&lt;=50,"36-50",TRUE,"50+")</f>
        <v>25-35</v>
      </c>
      <c r="Q9529" t="str">
        <f t="shared" si="1036"/>
        <v>new</v>
      </c>
      <c r="R9529" t="str">
        <f t="shared" si="1037"/>
        <v>high value</v>
      </c>
      <c r="S9529" t="str">
        <f t="shared" si="1038"/>
        <v>medium</v>
      </c>
      <c r="T9529" t="str">
        <f t="shared" si="1039"/>
        <v>Jun</v>
      </c>
      <c r="U9529">
        <f t="shared" si="1040"/>
        <v>2022</v>
      </c>
      <c r="V9529" t="str">
        <f t="shared" si="1041"/>
        <v>0-5</v>
      </c>
      <c r="W9529" t="str">
        <f t="shared" si="1042"/>
        <v>Slow</v>
      </c>
    </row>
    <row r="9530" spans="1:23" x14ac:dyDescent="0.3">
      <c r="A9530">
        <v>609529</v>
      </c>
      <c r="B9530">
        <v>77146</v>
      </c>
      <c r="C9530">
        <v>27</v>
      </c>
      <c r="D9530" t="s">
        <v>4</v>
      </c>
      <c r="E9530" t="s">
        <v>16</v>
      </c>
      <c r="F9530" t="s">
        <v>22</v>
      </c>
      <c r="G9530" t="s">
        <v>31</v>
      </c>
      <c r="H9530" s="1">
        <v>45566</v>
      </c>
      <c r="I9530" t="s">
        <v>33</v>
      </c>
      <c r="J9530">
        <v>42</v>
      </c>
      <c r="K9530">
        <v>7.4</v>
      </c>
      <c r="L9530">
        <v>1446.6</v>
      </c>
      <c r="M9530">
        <v>65.03</v>
      </c>
      <c r="N9530" t="s">
        <v>50</v>
      </c>
      <c r="O9530">
        <v>1</v>
      </c>
      <c r="P9530" t="str" cm="1">
        <f t="array" ref="P9530">_xlfn.IFS(C9530&lt;25,"18-24", C9530&lt;=35,"25-35", C9530&lt;=50,"36-50",TRUE,"50+")</f>
        <v>25-35</v>
      </c>
      <c r="Q9530" t="str">
        <f t="shared" si="1036"/>
        <v>new</v>
      </c>
      <c r="R9530" t="str">
        <f t="shared" si="1037"/>
        <v>high value</v>
      </c>
      <c r="S9530" t="str">
        <f t="shared" si="1038"/>
        <v>Low</v>
      </c>
      <c r="T9530" t="str">
        <f t="shared" si="1039"/>
        <v>Oct</v>
      </c>
      <c r="U9530">
        <f t="shared" si="1040"/>
        <v>2024</v>
      </c>
      <c r="V9530" t="str">
        <f t="shared" si="1041"/>
        <v>5-10</v>
      </c>
      <c r="W9530" t="str">
        <f t="shared" si="1042"/>
        <v>Medium</v>
      </c>
    </row>
    <row r="9531" spans="1:23" x14ac:dyDescent="0.3">
      <c r="A9531">
        <v>609530</v>
      </c>
      <c r="B9531">
        <v>46714</v>
      </c>
      <c r="C9531">
        <v>21</v>
      </c>
      <c r="D9531" t="s">
        <v>4</v>
      </c>
      <c r="E9531" t="s">
        <v>11</v>
      </c>
      <c r="F9531" t="s">
        <v>24</v>
      </c>
      <c r="G9531" t="s">
        <v>23</v>
      </c>
      <c r="H9531" s="1">
        <v>44608</v>
      </c>
      <c r="I9531" t="s">
        <v>34</v>
      </c>
      <c r="J9531">
        <v>26</v>
      </c>
      <c r="K9531">
        <v>13.2</v>
      </c>
      <c r="L9531">
        <v>1043.31</v>
      </c>
      <c r="M9531">
        <v>32.590000000000003</v>
      </c>
      <c r="N9531" t="s">
        <v>48</v>
      </c>
      <c r="O9531">
        <v>5</v>
      </c>
      <c r="P9531" t="str" cm="1">
        <f t="array" ref="P9531">_xlfn.IFS(C9531&lt;25,"18-24", C9531&lt;=35,"25-35", C9531&lt;=50,"36-50",TRUE,"50+")</f>
        <v>18-24</v>
      </c>
      <c r="Q9531" t="str">
        <f t="shared" si="1036"/>
        <v>new</v>
      </c>
      <c r="R9531" t="str">
        <f t="shared" si="1037"/>
        <v>high value</v>
      </c>
      <c r="S9531" t="str">
        <f t="shared" si="1038"/>
        <v>High</v>
      </c>
      <c r="T9531" t="str">
        <f t="shared" si="1039"/>
        <v>Feb</v>
      </c>
      <c r="U9531">
        <f t="shared" si="1040"/>
        <v>2022</v>
      </c>
      <c r="V9531" t="str">
        <f t="shared" si="1041"/>
        <v>10-15</v>
      </c>
      <c r="W9531" t="str">
        <f t="shared" si="1042"/>
        <v>Fast</v>
      </c>
    </row>
    <row r="9532" spans="1:23" x14ac:dyDescent="0.3">
      <c r="A9532">
        <v>609531</v>
      </c>
      <c r="B9532">
        <v>69699</v>
      </c>
      <c r="C9532">
        <v>35</v>
      </c>
      <c r="D9532" t="s">
        <v>7</v>
      </c>
      <c r="E9532" t="s">
        <v>13</v>
      </c>
      <c r="F9532" t="s">
        <v>18</v>
      </c>
      <c r="G9532" t="s">
        <v>23</v>
      </c>
      <c r="H9532" s="1">
        <v>45147</v>
      </c>
      <c r="I9532" t="s">
        <v>33</v>
      </c>
      <c r="J9532">
        <v>22</v>
      </c>
      <c r="K9532">
        <v>13.4</v>
      </c>
      <c r="L9532">
        <v>1490.62</v>
      </c>
      <c r="M9532">
        <v>103.69</v>
      </c>
      <c r="N9532" t="s">
        <v>47</v>
      </c>
      <c r="O9532">
        <v>3</v>
      </c>
      <c r="P9532" t="str" cm="1">
        <f t="array" ref="P9532">_xlfn.IFS(C9532&lt;25,"18-24", C9532&lt;=35,"25-35", C9532&lt;=50,"36-50",TRUE,"50+")</f>
        <v>25-35</v>
      </c>
      <c r="Q9532" t="str">
        <f t="shared" si="1036"/>
        <v>new</v>
      </c>
      <c r="R9532" t="str">
        <f t="shared" si="1037"/>
        <v>high value</v>
      </c>
      <c r="S9532" t="str">
        <f t="shared" si="1038"/>
        <v>medium</v>
      </c>
      <c r="T9532" t="str">
        <f t="shared" si="1039"/>
        <v>Aug</v>
      </c>
      <c r="U9532">
        <f t="shared" si="1040"/>
        <v>2023</v>
      </c>
      <c r="V9532" t="str">
        <f t="shared" si="1041"/>
        <v>10-15</v>
      </c>
      <c r="W9532" t="str">
        <f t="shared" si="1042"/>
        <v>Fast</v>
      </c>
    </row>
    <row r="9533" spans="1:23" x14ac:dyDescent="0.3">
      <c r="A9533">
        <v>609532</v>
      </c>
      <c r="B9533">
        <v>95681</v>
      </c>
      <c r="C9533">
        <v>48</v>
      </c>
      <c r="D9533" t="s">
        <v>4</v>
      </c>
      <c r="E9533" t="s">
        <v>8</v>
      </c>
      <c r="F9533" t="s">
        <v>22</v>
      </c>
      <c r="G9533" t="s">
        <v>21</v>
      </c>
      <c r="H9533" s="1">
        <v>44882</v>
      </c>
      <c r="I9533" t="s">
        <v>34</v>
      </c>
      <c r="J9533">
        <v>26</v>
      </c>
      <c r="K9533">
        <v>9.1</v>
      </c>
      <c r="L9533">
        <v>1255.44</v>
      </c>
      <c r="M9533">
        <v>39.65</v>
      </c>
      <c r="N9533" t="s">
        <v>49</v>
      </c>
      <c r="O9533">
        <v>3</v>
      </c>
      <c r="P9533" t="str" cm="1">
        <f t="array" ref="P9533">_xlfn.IFS(C9533&lt;25,"18-24", C9533&lt;=35,"25-35", C9533&lt;=50,"36-50",TRUE,"50+")</f>
        <v>36-50</v>
      </c>
      <c r="Q9533" t="str">
        <f t="shared" si="1036"/>
        <v>new</v>
      </c>
      <c r="R9533" t="str">
        <f t="shared" si="1037"/>
        <v>high value</v>
      </c>
      <c r="S9533" t="str">
        <f t="shared" si="1038"/>
        <v>medium</v>
      </c>
      <c r="T9533" t="str">
        <f t="shared" si="1039"/>
        <v>Nov</v>
      </c>
      <c r="U9533">
        <f t="shared" si="1040"/>
        <v>2022</v>
      </c>
      <c r="V9533" t="str">
        <f t="shared" si="1041"/>
        <v>5-10</v>
      </c>
      <c r="W9533" t="str">
        <f t="shared" si="1042"/>
        <v>Fast</v>
      </c>
    </row>
    <row r="9534" spans="1:23" x14ac:dyDescent="0.3">
      <c r="A9534">
        <v>609533</v>
      </c>
      <c r="B9534">
        <v>25328</v>
      </c>
      <c r="C9534">
        <v>35</v>
      </c>
      <c r="D9534" t="s">
        <v>4</v>
      </c>
      <c r="E9534" t="s">
        <v>16</v>
      </c>
      <c r="F9534" t="s">
        <v>30</v>
      </c>
      <c r="G9534" t="s">
        <v>29</v>
      </c>
      <c r="H9534" s="1">
        <v>45266</v>
      </c>
      <c r="I9534" t="s">
        <v>33</v>
      </c>
      <c r="J9534">
        <v>42</v>
      </c>
      <c r="K9534">
        <v>14.6</v>
      </c>
      <c r="L9534">
        <v>1266.42</v>
      </c>
      <c r="M9534">
        <v>109.87</v>
      </c>
      <c r="N9534" t="s">
        <v>49</v>
      </c>
      <c r="O9534">
        <v>2</v>
      </c>
      <c r="P9534" t="str" cm="1">
        <f t="array" ref="P9534">_xlfn.IFS(C9534&lt;25,"18-24", C9534&lt;=35,"25-35", C9534&lt;=50,"36-50",TRUE,"50+")</f>
        <v>25-35</v>
      </c>
      <c r="Q9534" t="str">
        <f t="shared" si="1036"/>
        <v>new</v>
      </c>
      <c r="R9534" t="str">
        <f t="shared" si="1037"/>
        <v>high value</v>
      </c>
      <c r="S9534" t="str">
        <f t="shared" si="1038"/>
        <v>Low</v>
      </c>
      <c r="T9534" t="str">
        <f t="shared" si="1039"/>
        <v>Dec</v>
      </c>
      <c r="U9534">
        <f t="shared" si="1040"/>
        <v>2023</v>
      </c>
      <c r="V9534" t="str">
        <f t="shared" si="1041"/>
        <v>10-15</v>
      </c>
      <c r="W9534" t="str">
        <f t="shared" si="1042"/>
        <v>Medium</v>
      </c>
    </row>
    <row r="9535" spans="1:23" x14ac:dyDescent="0.3">
      <c r="A9535">
        <v>609534</v>
      </c>
      <c r="B9535">
        <v>46567</v>
      </c>
      <c r="C9535">
        <v>33</v>
      </c>
      <c r="D9535" t="s">
        <v>4</v>
      </c>
      <c r="E9535" t="s">
        <v>5</v>
      </c>
      <c r="F9535" t="s">
        <v>22</v>
      </c>
      <c r="G9535" t="s">
        <v>27</v>
      </c>
      <c r="H9535" s="1">
        <v>45196</v>
      </c>
      <c r="I9535" t="s">
        <v>33</v>
      </c>
      <c r="J9535">
        <v>21</v>
      </c>
      <c r="K9535">
        <v>6.1</v>
      </c>
      <c r="L9535">
        <v>1268.6099999999999</v>
      </c>
      <c r="M9535">
        <v>90.92</v>
      </c>
      <c r="N9535" t="s">
        <v>48</v>
      </c>
      <c r="O9535">
        <v>1</v>
      </c>
      <c r="P9535" t="str" cm="1">
        <f t="array" ref="P9535">_xlfn.IFS(C9535&lt;25,"18-24", C9535&lt;=35,"25-35", C9535&lt;=50,"36-50",TRUE,"50+")</f>
        <v>25-35</v>
      </c>
      <c r="Q9535" t="str">
        <f t="shared" si="1036"/>
        <v>new</v>
      </c>
      <c r="R9535" t="str">
        <f t="shared" si="1037"/>
        <v>high value</v>
      </c>
      <c r="S9535" t="str">
        <f t="shared" si="1038"/>
        <v>Low</v>
      </c>
      <c r="T9535" t="str">
        <f t="shared" si="1039"/>
        <v>Sep</v>
      </c>
      <c r="U9535">
        <f t="shared" si="1040"/>
        <v>2023</v>
      </c>
      <c r="V9535" t="str">
        <f t="shared" si="1041"/>
        <v>5-10</v>
      </c>
      <c r="W9535" t="str">
        <f t="shared" si="1042"/>
        <v>Fast</v>
      </c>
    </row>
    <row r="9536" spans="1:23" x14ac:dyDescent="0.3">
      <c r="A9536">
        <v>609535</v>
      </c>
      <c r="B9536">
        <v>37842</v>
      </c>
      <c r="C9536">
        <v>19</v>
      </c>
      <c r="D9536" t="s">
        <v>7</v>
      </c>
      <c r="E9536" t="s">
        <v>11</v>
      </c>
      <c r="F9536" t="s">
        <v>30</v>
      </c>
      <c r="G9536" t="s">
        <v>23</v>
      </c>
      <c r="H9536" s="1">
        <v>44678</v>
      </c>
      <c r="I9536" t="s">
        <v>33</v>
      </c>
      <c r="J9536">
        <v>69</v>
      </c>
      <c r="K9536">
        <v>10</v>
      </c>
      <c r="L9536">
        <v>662.87</v>
      </c>
      <c r="M9536">
        <v>51.51</v>
      </c>
      <c r="N9536" t="s">
        <v>49</v>
      </c>
      <c r="O9536">
        <v>5</v>
      </c>
      <c r="P9536" t="str" cm="1">
        <f t="array" ref="P9536">_xlfn.IFS(C9536&lt;25,"18-24", C9536&lt;=35,"25-35", C9536&lt;=50,"36-50",TRUE,"50+")</f>
        <v>18-24</v>
      </c>
      <c r="Q9536" t="str">
        <f t="shared" si="1036"/>
        <v>new</v>
      </c>
      <c r="R9536" t="str">
        <f t="shared" si="1037"/>
        <v>high value</v>
      </c>
      <c r="S9536" t="str">
        <f t="shared" si="1038"/>
        <v>High</v>
      </c>
      <c r="T9536" t="str">
        <f t="shared" si="1039"/>
        <v>Apr</v>
      </c>
      <c r="U9536">
        <f t="shared" si="1040"/>
        <v>2022</v>
      </c>
      <c r="V9536" t="str">
        <f t="shared" si="1041"/>
        <v>5-10</v>
      </c>
      <c r="W9536" t="str">
        <f t="shared" si="1042"/>
        <v>Slow</v>
      </c>
    </row>
    <row r="9537" spans="1:23" x14ac:dyDescent="0.3">
      <c r="A9537">
        <v>609536</v>
      </c>
      <c r="B9537">
        <v>96543</v>
      </c>
      <c r="C9537">
        <v>37</v>
      </c>
      <c r="D9537" t="s">
        <v>7</v>
      </c>
      <c r="E9537" t="s">
        <v>16</v>
      </c>
      <c r="F9537" t="s">
        <v>24</v>
      </c>
      <c r="G9537" t="s">
        <v>29</v>
      </c>
      <c r="H9537" s="1">
        <v>45467</v>
      </c>
      <c r="I9537" t="s">
        <v>33</v>
      </c>
      <c r="J9537">
        <v>44</v>
      </c>
      <c r="K9537">
        <v>10</v>
      </c>
      <c r="L9537">
        <v>432.73</v>
      </c>
      <c r="M9537">
        <v>77.16</v>
      </c>
      <c r="N9537" t="s">
        <v>47</v>
      </c>
      <c r="O9537">
        <v>5</v>
      </c>
      <c r="P9537" t="str" cm="1">
        <f t="array" ref="P9537">_xlfn.IFS(C9537&lt;25,"18-24", C9537&lt;=35,"25-35", C9537&lt;=50,"36-50",TRUE,"50+")</f>
        <v>36-50</v>
      </c>
      <c r="Q9537" t="str">
        <f t="shared" si="1036"/>
        <v>new</v>
      </c>
      <c r="R9537" t="str">
        <f t="shared" si="1037"/>
        <v>medium</v>
      </c>
      <c r="S9537" t="str">
        <f t="shared" si="1038"/>
        <v>High</v>
      </c>
      <c r="T9537" t="str">
        <f t="shared" si="1039"/>
        <v>Jun</v>
      </c>
      <c r="U9537">
        <f t="shared" si="1040"/>
        <v>2024</v>
      </c>
      <c r="V9537" t="str">
        <f t="shared" si="1041"/>
        <v>5-10</v>
      </c>
      <c r="W9537" t="str">
        <f t="shared" si="1042"/>
        <v>Medium</v>
      </c>
    </row>
    <row r="9538" spans="1:23" x14ac:dyDescent="0.3">
      <c r="A9538">
        <v>609537</v>
      </c>
      <c r="B9538">
        <v>29018</v>
      </c>
      <c r="C9538">
        <v>40</v>
      </c>
      <c r="D9538" t="s">
        <v>7</v>
      </c>
      <c r="E9538" t="s">
        <v>8</v>
      </c>
      <c r="F9538" t="s">
        <v>28</v>
      </c>
      <c r="G9538" t="s">
        <v>21</v>
      </c>
      <c r="H9538" s="1">
        <v>45088</v>
      </c>
      <c r="I9538" t="s">
        <v>34</v>
      </c>
      <c r="J9538">
        <v>35</v>
      </c>
      <c r="K9538">
        <v>11.4</v>
      </c>
      <c r="L9538">
        <v>1002.52</v>
      </c>
      <c r="M9538">
        <v>99.73</v>
      </c>
      <c r="N9538" t="s">
        <v>48</v>
      </c>
      <c r="O9538">
        <v>5</v>
      </c>
      <c r="P9538" t="str" cm="1">
        <f t="array" ref="P9538">_xlfn.IFS(C9538&lt;25,"18-24", C9538&lt;=35,"25-35", C9538&lt;=50,"36-50",TRUE,"50+")</f>
        <v>36-50</v>
      </c>
      <c r="Q9538" t="str">
        <f t="shared" si="1036"/>
        <v>new</v>
      </c>
      <c r="R9538" t="str">
        <f t="shared" si="1037"/>
        <v>high value</v>
      </c>
      <c r="S9538" t="str">
        <f t="shared" si="1038"/>
        <v>High</v>
      </c>
      <c r="T9538" t="str">
        <f t="shared" si="1039"/>
        <v>Jun</v>
      </c>
      <c r="U9538">
        <f t="shared" si="1040"/>
        <v>2023</v>
      </c>
      <c r="V9538" t="str">
        <f t="shared" si="1041"/>
        <v>10-15</v>
      </c>
      <c r="W9538" t="str">
        <f t="shared" si="1042"/>
        <v>Medium</v>
      </c>
    </row>
    <row r="9539" spans="1:23" x14ac:dyDescent="0.3">
      <c r="A9539">
        <v>609538</v>
      </c>
      <c r="B9539">
        <v>60023</v>
      </c>
      <c r="C9539">
        <v>63</v>
      </c>
      <c r="D9539" t="s">
        <v>4</v>
      </c>
      <c r="E9539" t="s">
        <v>11</v>
      </c>
      <c r="F9539" t="s">
        <v>30</v>
      </c>
      <c r="G9539" t="s">
        <v>29</v>
      </c>
      <c r="H9539" s="1">
        <v>45596</v>
      </c>
      <c r="I9539" t="s">
        <v>34</v>
      </c>
      <c r="J9539">
        <v>70</v>
      </c>
      <c r="K9539">
        <v>2.5</v>
      </c>
      <c r="L9539">
        <v>341.75</v>
      </c>
      <c r="M9539">
        <v>91.23</v>
      </c>
      <c r="N9539" t="s">
        <v>48</v>
      </c>
      <c r="O9539">
        <v>3</v>
      </c>
      <c r="P9539" t="str" cm="1">
        <f t="array" ref="P9539">_xlfn.IFS(C9539&lt;25,"18-24", C9539&lt;=35,"25-35", C9539&lt;=50,"36-50",TRUE,"50+")</f>
        <v>50+</v>
      </c>
      <c r="Q9539" t="str">
        <f t="shared" ref="Q9539:Q9602" si="1043">IF(COUNTIF($B:$B,B9539)&gt;1,"repeat","new")</f>
        <v>new</v>
      </c>
      <c r="R9539" t="str">
        <f t="shared" ref="R9539:R9602" si="1044">IF(L9539&gt;500,"high value",IF( L9539&gt;250,"medium","low"))</f>
        <v>medium</v>
      </c>
      <c r="S9539" t="str">
        <f t="shared" ref="S9539:S9602" si="1045">IF(O9539&lt;=2,"Low",IF(O9539&lt;=4,"medium","High"))</f>
        <v>medium</v>
      </c>
      <c r="T9539" t="str">
        <f t="shared" ref="T9539:T9602" si="1046">TEXT(H9539,"MMM")</f>
        <v>Oct</v>
      </c>
      <c r="U9539">
        <f t="shared" ref="U9539:U9602" si="1047">YEAR(H9539)</f>
        <v>2024</v>
      </c>
      <c r="V9539" t="str">
        <f t="shared" ref="V9539:V9602" si="1048">IF(K9539&lt;=5,"0-5",IF(K9539&lt;=10,"5-10",IF(K9539&lt;=15,"10-15","15+")))</f>
        <v>0-5</v>
      </c>
      <c r="W9539" t="str">
        <f t="shared" ref="W9539:W9602" si="1049">IF(J9539&lt;=30,"Fast",IF(J9539&lt;=45,"Medium","Slow"))</f>
        <v>Slow</v>
      </c>
    </row>
    <row r="9540" spans="1:23" x14ac:dyDescent="0.3">
      <c r="A9540">
        <v>609539</v>
      </c>
      <c r="B9540">
        <v>27683</v>
      </c>
      <c r="C9540">
        <v>20</v>
      </c>
      <c r="D9540" t="s">
        <v>7</v>
      </c>
      <c r="E9540" t="s">
        <v>15</v>
      </c>
      <c r="F9540" t="s">
        <v>28</v>
      </c>
      <c r="G9540" t="s">
        <v>31</v>
      </c>
      <c r="H9540" s="1">
        <v>45048</v>
      </c>
      <c r="I9540" t="s">
        <v>34</v>
      </c>
      <c r="J9540">
        <v>76</v>
      </c>
      <c r="K9540">
        <v>7.4</v>
      </c>
      <c r="L9540">
        <v>1054.45</v>
      </c>
      <c r="M9540">
        <v>58.62</v>
      </c>
      <c r="N9540" t="s">
        <v>50</v>
      </c>
      <c r="O9540">
        <v>2</v>
      </c>
      <c r="P9540" t="str" cm="1">
        <f t="array" ref="P9540">_xlfn.IFS(C9540&lt;25,"18-24", C9540&lt;=35,"25-35", C9540&lt;=50,"36-50",TRUE,"50+")</f>
        <v>18-24</v>
      </c>
      <c r="Q9540" t="str">
        <f t="shared" si="1043"/>
        <v>new</v>
      </c>
      <c r="R9540" t="str">
        <f t="shared" si="1044"/>
        <v>high value</v>
      </c>
      <c r="S9540" t="str">
        <f t="shared" si="1045"/>
        <v>Low</v>
      </c>
      <c r="T9540" t="str">
        <f t="shared" si="1046"/>
        <v>May</v>
      </c>
      <c r="U9540">
        <f t="shared" si="1047"/>
        <v>2023</v>
      </c>
      <c r="V9540" t="str">
        <f t="shared" si="1048"/>
        <v>5-10</v>
      </c>
      <c r="W9540" t="str">
        <f t="shared" si="1049"/>
        <v>Slow</v>
      </c>
    </row>
    <row r="9541" spans="1:23" x14ac:dyDescent="0.3">
      <c r="A9541">
        <v>609540</v>
      </c>
      <c r="B9541">
        <v>49531</v>
      </c>
      <c r="C9541">
        <v>52</v>
      </c>
      <c r="D9541" t="s">
        <v>4</v>
      </c>
      <c r="E9541" t="s">
        <v>8</v>
      </c>
      <c r="F9541" t="s">
        <v>19</v>
      </c>
      <c r="G9541" t="s">
        <v>21</v>
      </c>
      <c r="H9541" s="1">
        <v>44890</v>
      </c>
      <c r="I9541" t="s">
        <v>33</v>
      </c>
      <c r="J9541">
        <v>52</v>
      </c>
      <c r="K9541">
        <v>11.5</v>
      </c>
      <c r="L9541">
        <v>150.72</v>
      </c>
      <c r="M9541">
        <v>42.26</v>
      </c>
      <c r="N9541" t="s">
        <v>48</v>
      </c>
      <c r="O9541">
        <v>5</v>
      </c>
      <c r="P9541" t="str" cm="1">
        <f t="array" ref="P9541">_xlfn.IFS(C9541&lt;25,"18-24", C9541&lt;=35,"25-35", C9541&lt;=50,"36-50",TRUE,"50+")</f>
        <v>50+</v>
      </c>
      <c r="Q9541" t="str">
        <f t="shared" si="1043"/>
        <v>new</v>
      </c>
      <c r="R9541" t="str">
        <f t="shared" si="1044"/>
        <v>low</v>
      </c>
      <c r="S9541" t="str">
        <f t="shared" si="1045"/>
        <v>High</v>
      </c>
      <c r="T9541" t="str">
        <f t="shared" si="1046"/>
        <v>Nov</v>
      </c>
      <c r="U9541">
        <f t="shared" si="1047"/>
        <v>2022</v>
      </c>
      <c r="V9541" t="str">
        <f t="shared" si="1048"/>
        <v>10-15</v>
      </c>
      <c r="W9541" t="str">
        <f t="shared" si="1049"/>
        <v>Slow</v>
      </c>
    </row>
    <row r="9542" spans="1:23" x14ac:dyDescent="0.3">
      <c r="A9542">
        <v>609541</v>
      </c>
      <c r="B9542">
        <v>81227</v>
      </c>
      <c r="C9542">
        <v>37</v>
      </c>
      <c r="D9542" t="s">
        <v>7</v>
      </c>
      <c r="E9542" t="s">
        <v>11</v>
      </c>
      <c r="F9542" t="s">
        <v>22</v>
      </c>
      <c r="G9542" t="s">
        <v>29</v>
      </c>
      <c r="H9542" s="1">
        <v>44659</v>
      </c>
      <c r="I9542" t="s">
        <v>34</v>
      </c>
      <c r="J9542">
        <v>41</v>
      </c>
      <c r="K9542">
        <v>11.6</v>
      </c>
      <c r="L9542">
        <v>307.75</v>
      </c>
      <c r="M9542">
        <v>62.86</v>
      </c>
      <c r="N9542" t="s">
        <v>47</v>
      </c>
      <c r="O9542">
        <v>2</v>
      </c>
      <c r="P9542" t="str" cm="1">
        <f t="array" ref="P9542">_xlfn.IFS(C9542&lt;25,"18-24", C9542&lt;=35,"25-35", C9542&lt;=50,"36-50",TRUE,"50+")</f>
        <v>36-50</v>
      </c>
      <c r="Q9542" t="str">
        <f t="shared" si="1043"/>
        <v>repeat</v>
      </c>
      <c r="R9542" t="str">
        <f t="shared" si="1044"/>
        <v>medium</v>
      </c>
      <c r="S9542" t="str">
        <f t="shared" si="1045"/>
        <v>Low</v>
      </c>
      <c r="T9542" t="str">
        <f t="shared" si="1046"/>
        <v>Apr</v>
      </c>
      <c r="U9542">
        <f t="shared" si="1047"/>
        <v>2022</v>
      </c>
      <c r="V9542" t="str">
        <f t="shared" si="1048"/>
        <v>10-15</v>
      </c>
      <c r="W9542" t="str">
        <f t="shared" si="1049"/>
        <v>Medium</v>
      </c>
    </row>
    <row r="9543" spans="1:23" x14ac:dyDescent="0.3">
      <c r="A9543">
        <v>609542</v>
      </c>
      <c r="B9543">
        <v>39367</v>
      </c>
      <c r="C9543">
        <v>18</v>
      </c>
      <c r="D9543" t="s">
        <v>7</v>
      </c>
      <c r="E9543" t="s">
        <v>13</v>
      </c>
      <c r="F9543" t="s">
        <v>19</v>
      </c>
      <c r="G9543" t="s">
        <v>29</v>
      </c>
      <c r="H9543" s="1">
        <v>45635</v>
      </c>
      <c r="I9543" t="s">
        <v>34</v>
      </c>
      <c r="J9543">
        <v>33</v>
      </c>
      <c r="K9543">
        <v>1.5</v>
      </c>
      <c r="L9543">
        <v>1037.82</v>
      </c>
      <c r="M9543">
        <v>113.2</v>
      </c>
      <c r="N9543" t="s">
        <v>48</v>
      </c>
      <c r="O9543">
        <v>2</v>
      </c>
      <c r="P9543" t="str" cm="1">
        <f t="array" ref="P9543">_xlfn.IFS(C9543&lt;25,"18-24", C9543&lt;=35,"25-35", C9543&lt;=50,"36-50",TRUE,"50+")</f>
        <v>18-24</v>
      </c>
      <c r="Q9543" t="str">
        <f t="shared" si="1043"/>
        <v>new</v>
      </c>
      <c r="R9543" t="str">
        <f t="shared" si="1044"/>
        <v>high value</v>
      </c>
      <c r="S9543" t="str">
        <f t="shared" si="1045"/>
        <v>Low</v>
      </c>
      <c r="T9543" t="str">
        <f t="shared" si="1046"/>
        <v>Dec</v>
      </c>
      <c r="U9543">
        <f t="shared" si="1047"/>
        <v>2024</v>
      </c>
      <c r="V9543" t="str">
        <f t="shared" si="1048"/>
        <v>0-5</v>
      </c>
      <c r="W9543" t="str">
        <f t="shared" si="1049"/>
        <v>Medium</v>
      </c>
    </row>
    <row r="9544" spans="1:23" x14ac:dyDescent="0.3">
      <c r="A9544">
        <v>609543</v>
      </c>
      <c r="B9544">
        <v>68222</v>
      </c>
      <c r="C9544">
        <v>27</v>
      </c>
      <c r="D9544" t="s">
        <v>4</v>
      </c>
      <c r="E9544" t="s">
        <v>8</v>
      </c>
      <c r="F9544" t="s">
        <v>28</v>
      </c>
      <c r="G9544" t="s">
        <v>25</v>
      </c>
      <c r="H9544" s="1">
        <v>44680</v>
      </c>
      <c r="I9544" t="s">
        <v>33</v>
      </c>
      <c r="J9544">
        <v>55</v>
      </c>
      <c r="K9544">
        <v>3.5</v>
      </c>
      <c r="L9544">
        <v>850.04</v>
      </c>
      <c r="M9544">
        <v>94.28</v>
      </c>
      <c r="N9544" t="s">
        <v>49</v>
      </c>
      <c r="O9544">
        <v>1</v>
      </c>
      <c r="P9544" t="str" cm="1">
        <f t="array" ref="P9544">_xlfn.IFS(C9544&lt;25,"18-24", C9544&lt;=35,"25-35", C9544&lt;=50,"36-50",TRUE,"50+")</f>
        <v>25-35</v>
      </c>
      <c r="Q9544" t="str">
        <f t="shared" si="1043"/>
        <v>new</v>
      </c>
      <c r="R9544" t="str">
        <f t="shared" si="1044"/>
        <v>high value</v>
      </c>
      <c r="S9544" t="str">
        <f t="shared" si="1045"/>
        <v>Low</v>
      </c>
      <c r="T9544" t="str">
        <f t="shared" si="1046"/>
        <v>Apr</v>
      </c>
      <c r="U9544">
        <f t="shared" si="1047"/>
        <v>2022</v>
      </c>
      <c r="V9544" t="str">
        <f t="shared" si="1048"/>
        <v>0-5</v>
      </c>
      <c r="W9544" t="str">
        <f t="shared" si="1049"/>
        <v>Slow</v>
      </c>
    </row>
    <row r="9545" spans="1:23" x14ac:dyDescent="0.3">
      <c r="A9545">
        <v>609544</v>
      </c>
      <c r="B9545">
        <v>42909</v>
      </c>
      <c r="C9545">
        <v>52</v>
      </c>
      <c r="D9545" t="s">
        <v>7</v>
      </c>
      <c r="E9545" t="s">
        <v>15</v>
      </c>
      <c r="F9545" t="s">
        <v>24</v>
      </c>
      <c r="G9545" t="s">
        <v>21</v>
      </c>
      <c r="H9545" s="1">
        <v>44938</v>
      </c>
      <c r="I9545" t="s">
        <v>34</v>
      </c>
      <c r="J9545">
        <v>42</v>
      </c>
      <c r="K9545">
        <v>9</v>
      </c>
      <c r="L9545">
        <v>1083.27</v>
      </c>
      <c r="M9545">
        <v>26.16</v>
      </c>
      <c r="N9545" t="s">
        <v>47</v>
      </c>
      <c r="O9545">
        <v>5</v>
      </c>
      <c r="P9545" t="str" cm="1">
        <f t="array" ref="P9545">_xlfn.IFS(C9545&lt;25,"18-24", C9545&lt;=35,"25-35", C9545&lt;=50,"36-50",TRUE,"50+")</f>
        <v>50+</v>
      </c>
      <c r="Q9545" t="str">
        <f t="shared" si="1043"/>
        <v>repeat</v>
      </c>
      <c r="R9545" t="str">
        <f t="shared" si="1044"/>
        <v>high value</v>
      </c>
      <c r="S9545" t="str">
        <f t="shared" si="1045"/>
        <v>High</v>
      </c>
      <c r="T9545" t="str">
        <f t="shared" si="1046"/>
        <v>Jan</v>
      </c>
      <c r="U9545">
        <f t="shared" si="1047"/>
        <v>2023</v>
      </c>
      <c r="V9545" t="str">
        <f t="shared" si="1048"/>
        <v>5-10</v>
      </c>
      <c r="W9545" t="str">
        <f t="shared" si="1049"/>
        <v>Medium</v>
      </c>
    </row>
    <row r="9546" spans="1:23" x14ac:dyDescent="0.3">
      <c r="A9546">
        <v>609545</v>
      </c>
      <c r="B9546">
        <v>26846</v>
      </c>
      <c r="C9546">
        <v>18</v>
      </c>
      <c r="D9546" t="s">
        <v>4</v>
      </c>
      <c r="E9546" t="s">
        <v>11</v>
      </c>
      <c r="F9546" t="s">
        <v>28</v>
      </c>
      <c r="G9546" t="s">
        <v>23</v>
      </c>
      <c r="H9546" s="1">
        <v>44836</v>
      </c>
      <c r="I9546" t="s">
        <v>34</v>
      </c>
      <c r="J9546">
        <v>42</v>
      </c>
      <c r="K9546">
        <v>8.6</v>
      </c>
      <c r="L9546">
        <v>417.79</v>
      </c>
      <c r="M9546">
        <v>54.75</v>
      </c>
      <c r="N9546" t="s">
        <v>50</v>
      </c>
      <c r="O9546">
        <v>4</v>
      </c>
      <c r="P9546" t="str" cm="1">
        <f t="array" ref="P9546">_xlfn.IFS(C9546&lt;25,"18-24", C9546&lt;=35,"25-35", C9546&lt;=50,"36-50",TRUE,"50+")</f>
        <v>18-24</v>
      </c>
      <c r="Q9546" t="str">
        <f t="shared" si="1043"/>
        <v>new</v>
      </c>
      <c r="R9546" t="str">
        <f t="shared" si="1044"/>
        <v>medium</v>
      </c>
      <c r="S9546" t="str">
        <f t="shared" si="1045"/>
        <v>medium</v>
      </c>
      <c r="T9546" t="str">
        <f t="shared" si="1046"/>
        <v>Oct</v>
      </c>
      <c r="U9546">
        <f t="shared" si="1047"/>
        <v>2022</v>
      </c>
      <c r="V9546" t="str">
        <f t="shared" si="1048"/>
        <v>5-10</v>
      </c>
      <c r="W9546" t="str">
        <f t="shared" si="1049"/>
        <v>Medium</v>
      </c>
    </row>
    <row r="9547" spans="1:23" x14ac:dyDescent="0.3">
      <c r="A9547">
        <v>609546</v>
      </c>
      <c r="B9547">
        <v>33775</v>
      </c>
      <c r="C9547">
        <v>59</v>
      </c>
      <c r="D9547" t="s">
        <v>7</v>
      </c>
      <c r="E9547" t="s">
        <v>15</v>
      </c>
      <c r="F9547" t="s">
        <v>32</v>
      </c>
      <c r="G9547" t="s">
        <v>31</v>
      </c>
      <c r="H9547" s="1">
        <v>44977</v>
      </c>
      <c r="I9547" t="s">
        <v>33</v>
      </c>
      <c r="J9547">
        <v>72</v>
      </c>
      <c r="K9547">
        <v>6</v>
      </c>
      <c r="L9547">
        <v>1322.56</v>
      </c>
      <c r="M9547">
        <v>35.21</v>
      </c>
      <c r="N9547" t="s">
        <v>48</v>
      </c>
      <c r="O9547">
        <v>2</v>
      </c>
      <c r="P9547" t="str" cm="1">
        <f t="array" ref="P9547">_xlfn.IFS(C9547&lt;25,"18-24", C9547&lt;=35,"25-35", C9547&lt;=50,"36-50",TRUE,"50+")</f>
        <v>50+</v>
      </c>
      <c r="Q9547" t="str">
        <f t="shared" si="1043"/>
        <v>new</v>
      </c>
      <c r="R9547" t="str">
        <f t="shared" si="1044"/>
        <v>high value</v>
      </c>
      <c r="S9547" t="str">
        <f t="shared" si="1045"/>
        <v>Low</v>
      </c>
      <c r="T9547" t="str">
        <f t="shared" si="1046"/>
        <v>Feb</v>
      </c>
      <c r="U9547">
        <f t="shared" si="1047"/>
        <v>2023</v>
      </c>
      <c r="V9547" t="str">
        <f t="shared" si="1048"/>
        <v>5-10</v>
      </c>
      <c r="W9547" t="str">
        <f t="shared" si="1049"/>
        <v>Slow</v>
      </c>
    </row>
    <row r="9548" spans="1:23" x14ac:dyDescent="0.3">
      <c r="A9548">
        <v>609547</v>
      </c>
      <c r="B9548">
        <v>43325</v>
      </c>
      <c r="C9548">
        <v>23</v>
      </c>
      <c r="D9548" t="s">
        <v>4</v>
      </c>
      <c r="E9548" t="s">
        <v>5</v>
      </c>
      <c r="F9548" t="s">
        <v>30</v>
      </c>
      <c r="G9548" t="s">
        <v>31</v>
      </c>
      <c r="H9548" s="1">
        <v>44722</v>
      </c>
      <c r="I9548" t="s">
        <v>34</v>
      </c>
      <c r="J9548">
        <v>70</v>
      </c>
      <c r="K9548">
        <v>9.1</v>
      </c>
      <c r="L9548">
        <v>766.51</v>
      </c>
      <c r="M9548">
        <v>114.19</v>
      </c>
      <c r="N9548" t="s">
        <v>47</v>
      </c>
      <c r="O9548">
        <v>1</v>
      </c>
      <c r="P9548" t="str" cm="1">
        <f t="array" ref="P9548">_xlfn.IFS(C9548&lt;25,"18-24", C9548&lt;=35,"25-35", C9548&lt;=50,"36-50",TRUE,"50+")</f>
        <v>18-24</v>
      </c>
      <c r="Q9548" t="str">
        <f t="shared" si="1043"/>
        <v>repeat</v>
      </c>
      <c r="R9548" t="str">
        <f t="shared" si="1044"/>
        <v>high value</v>
      </c>
      <c r="S9548" t="str">
        <f t="shared" si="1045"/>
        <v>Low</v>
      </c>
      <c r="T9548" t="str">
        <f t="shared" si="1046"/>
        <v>Jun</v>
      </c>
      <c r="U9548">
        <f t="shared" si="1047"/>
        <v>2022</v>
      </c>
      <c r="V9548" t="str">
        <f t="shared" si="1048"/>
        <v>5-10</v>
      </c>
      <c r="W9548" t="str">
        <f t="shared" si="1049"/>
        <v>Slow</v>
      </c>
    </row>
    <row r="9549" spans="1:23" x14ac:dyDescent="0.3">
      <c r="A9549">
        <v>609548</v>
      </c>
      <c r="B9549">
        <v>28314</v>
      </c>
      <c r="C9549">
        <v>52</v>
      </c>
      <c r="D9549" t="s">
        <v>4</v>
      </c>
      <c r="E9549" t="s">
        <v>11</v>
      </c>
      <c r="F9549" t="s">
        <v>18</v>
      </c>
      <c r="G9549" t="s">
        <v>21</v>
      </c>
      <c r="H9549" s="1">
        <v>45394</v>
      </c>
      <c r="I9549" t="s">
        <v>34</v>
      </c>
      <c r="J9549">
        <v>25</v>
      </c>
      <c r="K9549">
        <v>1</v>
      </c>
      <c r="L9549">
        <v>321.33999999999997</v>
      </c>
      <c r="M9549">
        <v>48.54</v>
      </c>
      <c r="N9549" t="s">
        <v>47</v>
      </c>
      <c r="O9549">
        <v>4</v>
      </c>
      <c r="P9549" t="str" cm="1">
        <f t="array" ref="P9549">_xlfn.IFS(C9549&lt;25,"18-24", C9549&lt;=35,"25-35", C9549&lt;=50,"36-50",TRUE,"50+")</f>
        <v>50+</v>
      </c>
      <c r="Q9549" t="str">
        <f t="shared" si="1043"/>
        <v>new</v>
      </c>
      <c r="R9549" t="str">
        <f t="shared" si="1044"/>
        <v>medium</v>
      </c>
      <c r="S9549" t="str">
        <f t="shared" si="1045"/>
        <v>medium</v>
      </c>
      <c r="T9549" t="str">
        <f t="shared" si="1046"/>
        <v>Apr</v>
      </c>
      <c r="U9549">
        <f t="shared" si="1047"/>
        <v>2024</v>
      </c>
      <c r="V9549" t="str">
        <f t="shared" si="1048"/>
        <v>0-5</v>
      </c>
      <c r="W9549" t="str">
        <f t="shared" si="1049"/>
        <v>Fast</v>
      </c>
    </row>
    <row r="9550" spans="1:23" x14ac:dyDescent="0.3">
      <c r="A9550">
        <v>609549</v>
      </c>
      <c r="B9550">
        <v>29101</v>
      </c>
      <c r="C9550">
        <v>51</v>
      </c>
      <c r="D9550" t="s">
        <v>7</v>
      </c>
      <c r="E9550" t="s">
        <v>11</v>
      </c>
      <c r="F9550" t="s">
        <v>28</v>
      </c>
      <c r="G9550" t="s">
        <v>25</v>
      </c>
      <c r="H9550" s="1">
        <v>45046</v>
      </c>
      <c r="I9550" t="s">
        <v>33</v>
      </c>
      <c r="J9550">
        <v>59</v>
      </c>
      <c r="K9550">
        <v>6.4</v>
      </c>
      <c r="L9550">
        <v>601.4</v>
      </c>
      <c r="M9550">
        <v>36.81</v>
      </c>
      <c r="N9550" t="s">
        <v>50</v>
      </c>
      <c r="O9550">
        <v>5</v>
      </c>
      <c r="P9550" t="str" cm="1">
        <f t="array" ref="P9550">_xlfn.IFS(C9550&lt;25,"18-24", C9550&lt;=35,"25-35", C9550&lt;=50,"36-50",TRUE,"50+")</f>
        <v>50+</v>
      </c>
      <c r="Q9550" t="str">
        <f t="shared" si="1043"/>
        <v>new</v>
      </c>
      <c r="R9550" t="str">
        <f t="shared" si="1044"/>
        <v>high value</v>
      </c>
      <c r="S9550" t="str">
        <f t="shared" si="1045"/>
        <v>High</v>
      </c>
      <c r="T9550" t="str">
        <f t="shared" si="1046"/>
        <v>Apr</v>
      </c>
      <c r="U9550">
        <f t="shared" si="1047"/>
        <v>2023</v>
      </c>
      <c r="V9550" t="str">
        <f t="shared" si="1048"/>
        <v>5-10</v>
      </c>
      <c r="W9550" t="str">
        <f t="shared" si="1049"/>
        <v>Slow</v>
      </c>
    </row>
    <row r="9551" spans="1:23" x14ac:dyDescent="0.3">
      <c r="A9551">
        <v>609550</v>
      </c>
      <c r="B9551">
        <v>98474</v>
      </c>
      <c r="C9551">
        <v>51</v>
      </c>
      <c r="D9551" t="s">
        <v>4</v>
      </c>
      <c r="E9551" t="s">
        <v>13</v>
      </c>
      <c r="F9551" t="s">
        <v>26</v>
      </c>
      <c r="G9551" t="s">
        <v>21</v>
      </c>
      <c r="H9551" s="1">
        <v>44582</v>
      </c>
      <c r="I9551" t="s">
        <v>34</v>
      </c>
      <c r="J9551">
        <v>73</v>
      </c>
      <c r="K9551">
        <v>3.2</v>
      </c>
      <c r="L9551">
        <v>1479.11</v>
      </c>
      <c r="M9551">
        <v>101.04</v>
      </c>
      <c r="N9551" t="s">
        <v>48</v>
      </c>
      <c r="O9551">
        <v>1</v>
      </c>
      <c r="P9551" t="str" cm="1">
        <f t="array" ref="P9551">_xlfn.IFS(C9551&lt;25,"18-24", C9551&lt;=35,"25-35", C9551&lt;=50,"36-50",TRUE,"50+")</f>
        <v>50+</v>
      </c>
      <c r="Q9551" t="str">
        <f t="shared" si="1043"/>
        <v>new</v>
      </c>
      <c r="R9551" t="str">
        <f t="shared" si="1044"/>
        <v>high value</v>
      </c>
      <c r="S9551" t="str">
        <f t="shared" si="1045"/>
        <v>Low</v>
      </c>
      <c r="T9551" t="str">
        <f t="shared" si="1046"/>
        <v>Jan</v>
      </c>
      <c r="U9551">
        <f t="shared" si="1047"/>
        <v>2022</v>
      </c>
      <c r="V9551" t="str">
        <f t="shared" si="1048"/>
        <v>0-5</v>
      </c>
      <c r="W9551" t="str">
        <f t="shared" si="1049"/>
        <v>Slow</v>
      </c>
    </row>
    <row r="9552" spans="1:23" x14ac:dyDescent="0.3">
      <c r="A9552">
        <v>609551</v>
      </c>
      <c r="B9552">
        <v>38372</v>
      </c>
      <c r="C9552">
        <v>44</v>
      </c>
      <c r="D9552" t="s">
        <v>7</v>
      </c>
      <c r="E9552" t="s">
        <v>16</v>
      </c>
      <c r="F9552" t="s">
        <v>24</v>
      </c>
      <c r="G9552" t="s">
        <v>27</v>
      </c>
      <c r="H9552" s="1">
        <v>45038</v>
      </c>
      <c r="I9552" t="s">
        <v>33</v>
      </c>
      <c r="J9552">
        <v>80</v>
      </c>
      <c r="K9552">
        <v>5.8</v>
      </c>
      <c r="L9552">
        <v>1029.44</v>
      </c>
      <c r="M9552">
        <v>114.32</v>
      </c>
      <c r="N9552" t="s">
        <v>49</v>
      </c>
      <c r="O9552">
        <v>2</v>
      </c>
      <c r="P9552" t="str" cm="1">
        <f t="array" ref="P9552">_xlfn.IFS(C9552&lt;25,"18-24", C9552&lt;=35,"25-35", C9552&lt;=50,"36-50",TRUE,"50+")</f>
        <v>36-50</v>
      </c>
      <c r="Q9552" t="str">
        <f t="shared" si="1043"/>
        <v>new</v>
      </c>
      <c r="R9552" t="str">
        <f t="shared" si="1044"/>
        <v>high value</v>
      </c>
      <c r="S9552" t="str">
        <f t="shared" si="1045"/>
        <v>Low</v>
      </c>
      <c r="T9552" t="str">
        <f t="shared" si="1046"/>
        <v>Apr</v>
      </c>
      <c r="U9552">
        <f t="shared" si="1047"/>
        <v>2023</v>
      </c>
      <c r="V9552" t="str">
        <f t="shared" si="1048"/>
        <v>5-10</v>
      </c>
      <c r="W9552" t="str">
        <f t="shared" si="1049"/>
        <v>Slow</v>
      </c>
    </row>
    <row r="9553" spans="1:23" x14ac:dyDescent="0.3">
      <c r="A9553">
        <v>609552</v>
      </c>
      <c r="B9553">
        <v>48160</v>
      </c>
      <c r="C9553">
        <v>55</v>
      </c>
      <c r="D9553" t="s">
        <v>4</v>
      </c>
      <c r="E9553" t="s">
        <v>15</v>
      </c>
      <c r="F9553" t="s">
        <v>19</v>
      </c>
      <c r="G9553" t="s">
        <v>25</v>
      </c>
      <c r="H9553" s="1">
        <v>45366</v>
      </c>
      <c r="I9553" t="s">
        <v>33</v>
      </c>
      <c r="J9553">
        <v>33</v>
      </c>
      <c r="K9553">
        <v>10.9</v>
      </c>
      <c r="L9553">
        <v>1134.48</v>
      </c>
      <c r="M9553">
        <v>33</v>
      </c>
      <c r="N9553" t="s">
        <v>47</v>
      </c>
      <c r="O9553">
        <v>1</v>
      </c>
      <c r="P9553" t="str" cm="1">
        <f t="array" ref="P9553">_xlfn.IFS(C9553&lt;25,"18-24", C9553&lt;=35,"25-35", C9553&lt;=50,"36-50",TRUE,"50+")</f>
        <v>50+</v>
      </c>
      <c r="Q9553" t="str">
        <f t="shared" si="1043"/>
        <v>new</v>
      </c>
      <c r="R9553" t="str">
        <f t="shared" si="1044"/>
        <v>high value</v>
      </c>
      <c r="S9553" t="str">
        <f t="shared" si="1045"/>
        <v>Low</v>
      </c>
      <c r="T9553" t="str">
        <f t="shared" si="1046"/>
        <v>Mar</v>
      </c>
      <c r="U9553">
        <f t="shared" si="1047"/>
        <v>2024</v>
      </c>
      <c r="V9553" t="str">
        <f t="shared" si="1048"/>
        <v>10-15</v>
      </c>
      <c r="W9553" t="str">
        <f t="shared" si="1049"/>
        <v>Medium</v>
      </c>
    </row>
    <row r="9554" spans="1:23" x14ac:dyDescent="0.3">
      <c r="A9554">
        <v>609553</v>
      </c>
      <c r="B9554">
        <v>18766</v>
      </c>
      <c r="C9554">
        <v>29</v>
      </c>
      <c r="D9554" t="s">
        <v>7</v>
      </c>
      <c r="E9554" t="s">
        <v>11</v>
      </c>
      <c r="F9554" t="s">
        <v>26</v>
      </c>
      <c r="G9554" t="s">
        <v>21</v>
      </c>
      <c r="H9554" s="1">
        <v>45362</v>
      </c>
      <c r="I9554" t="s">
        <v>34</v>
      </c>
      <c r="J9554">
        <v>69</v>
      </c>
      <c r="K9554">
        <v>6.5</v>
      </c>
      <c r="L9554">
        <v>1139.53</v>
      </c>
      <c r="M9554">
        <v>111.37</v>
      </c>
      <c r="N9554" t="s">
        <v>48</v>
      </c>
      <c r="O9554">
        <v>5</v>
      </c>
      <c r="P9554" t="str" cm="1">
        <f t="array" ref="P9554">_xlfn.IFS(C9554&lt;25,"18-24", C9554&lt;=35,"25-35", C9554&lt;=50,"36-50",TRUE,"50+")</f>
        <v>25-35</v>
      </c>
      <c r="Q9554" t="str">
        <f t="shared" si="1043"/>
        <v>new</v>
      </c>
      <c r="R9554" t="str">
        <f t="shared" si="1044"/>
        <v>high value</v>
      </c>
      <c r="S9554" t="str">
        <f t="shared" si="1045"/>
        <v>High</v>
      </c>
      <c r="T9554" t="str">
        <f t="shared" si="1046"/>
        <v>Mar</v>
      </c>
      <c r="U9554">
        <f t="shared" si="1047"/>
        <v>2024</v>
      </c>
      <c r="V9554" t="str">
        <f t="shared" si="1048"/>
        <v>5-10</v>
      </c>
      <c r="W9554" t="str">
        <f t="shared" si="1049"/>
        <v>Slow</v>
      </c>
    </row>
    <row r="9555" spans="1:23" x14ac:dyDescent="0.3">
      <c r="A9555">
        <v>609554</v>
      </c>
      <c r="B9555">
        <v>41885</v>
      </c>
      <c r="C9555">
        <v>19</v>
      </c>
      <c r="D9555" t="s">
        <v>7</v>
      </c>
      <c r="E9555" t="s">
        <v>13</v>
      </c>
      <c r="F9555" t="s">
        <v>26</v>
      </c>
      <c r="G9555" t="s">
        <v>23</v>
      </c>
      <c r="H9555" s="1">
        <v>45526</v>
      </c>
      <c r="I9555" t="s">
        <v>33</v>
      </c>
      <c r="J9555">
        <v>53</v>
      </c>
      <c r="K9555">
        <v>14.1</v>
      </c>
      <c r="L9555">
        <v>261.33999999999997</v>
      </c>
      <c r="M9555">
        <v>110.28</v>
      </c>
      <c r="N9555" t="s">
        <v>49</v>
      </c>
      <c r="O9555">
        <v>3</v>
      </c>
      <c r="P9555" t="str" cm="1">
        <f t="array" ref="P9555">_xlfn.IFS(C9555&lt;25,"18-24", C9555&lt;=35,"25-35", C9555&lt;=50,"36-50",TRUE,"50+")</f>
        <v>18-24</v>
      </c>
      <c r="Q9555" t="str">
        <f t="shared" si="1043"/>
        <v>new</v>
      </c>
      <c r="R9555" t="str">
        <f t="shared" si="1044"/>
        <v>medium</v>
      </c>
      <c r="S9555" t="str">
        <f t="shared" si="1045"/>
        <v>medium</v>
      </c>
      <c r="T9555" t="str">
        <f t="shared" si="1046"/>
        <v>Aug</v>
      </c>
      <c r="U9555">
        <f t="shared" si="1047"/>
        <v>2024</v>
      </c>
      <c r="V9555" t="str">
        <f t="shared" si="1048"/>
        <v>10-15</v>
      </c>
      <c r="W9555" t="str">
        <f t="shared" si="1049"/>
        <v>Slow</v>
      </c>
    </row>
    <row r="9556" spans="1:23" x14ac:dyDescent="0.3">
      <c r="A9556">
        <v>609555</v>
      </c>
      <c r="B9556">
        <v>46726</v>
      </c>
      <c r="C9556">
        <v>58</v>
      </c>
      <c r="D9556" t="s">
        <v>4</v>
      </c>
      <c r="E9556" t="s">
        <v>11</v>
      </c>
      <c r="F9556" t="s">
        <v>24</v>
      </c>
      <c r="G9556" t="s">
        <v>23</v>
      </c>
      <c r="H9556" s="1">
        <v>44993</v>
      </c>
      <c r="I9556" t="s">
        <v>34</v>
      </c>
      <c r="J9556">
        <v>44</v>
      </c>
      <c r="K9556">
        <v>2.1</v>
      </c>
      <c r="L9556">
        <v>456.23</v>
      </c>
      <c r="M9556">
        <v>86.61</v>
      </c>
      <c r="N9556" t="s">
        <v>50</v>
      </c>
      <c r="O9556">
        <v>5</v>
      </c>
      <c r="P9556" t="str" cm="1">
        <f t="array" ref="P9556">_xlfn.IFS(C9556&lt;25,"18-24", C9556&lt;=35,"25-35", C9556&lt;=50,"36-50",TRUE,"50+")</f>
        <v>50+</v>
      </c>
      <c r="Q9556" t="str">
        <f t="shared" si="1043"/>
        <v>new</v>
      </c>
      <c r="R9556" t="str">
        <f t="shared" si="1044"/>
        <v>medium</v>
      </c>
      <c r="S9556" t="str">
        <f t="shared" si="1045"/>
        <v>High</v>
      </c>
      <c r="T9556" t="str">
        <f t="shared" si="1046"/>
        <v>Mar</v>
      </c>
      <c r="U9556">
        <f t="shared" si="1047"/>
        <v>2023</v>
      </c>
      <c r="V9556" t="str">
        <f t="shared" si="1048"/>
        <v>0-5</v>
      </c>
      <c r="W9556" t="str">
        <f t="shared" si="1049"/>
        <v>Medium</v>
      </c>
    </row>
    <row r="9557" spans="1:23" x14ac:dyDescent="0.3">
      <c r="A9557">
        <v>609556</v>
      </c>
      <c r="B9557">
        <v>47391</v>
      </c>
      <c r="C9557">
        <v>46</v>
      </c>
      <c r="D9557" t="s">
        <v>4</v>
      </c>
      <c r="E9557" t="s">
        <v>11</v>
      </c>
      <c r="F9557" t="s">
        <v>28</v>
      </c>
      <c r="G9557" t="s">
        <v>29</v>
      </c>
      <c r="H9557" s="1">
        <v>45415</v>
      </c>
      <c r="I9557" t="s">
        <v>34</v>
      </c>
      <c r="J9557">
        <v>48</v>
      </c>
      <c r="K9557">
        <v>13.2</v>
      </c>
      <c r="L9557">
        <v>1397.81</v>
      </c>
      <c r="M9557">
        <v>52</v>
      </c>
      <c r="N9557" t="s">
        <v>49</v>
      </c>
      <c r="O9557">
        <v>2</v>
      </c>
      <c r="P9557" t="str" cm="1">
        <f t="array" ref="P9557">_xlfn.IFS(C9557&lt;25,"18-24", C9557&lt;=35,"25-35", C9557&lt;=50,"36-50",TRUE,"50+")</f>
        <v>36-50</v>
      </c>
      <c r="Q9557" t="str">
        <f t="shared" si="1043"/>
        <v>new</v>
      </c>
      <c r="R9557" t="str">
        <f t="shared" si="1044"/>
        <v>high value</v>
      </c>
      <c r="S9557" t="str">
        <f t="shared" si="1045"/>
        <v>Low</v>
      </c>
      <c r="T9557" t="str">
        <f t="shared" si="1046"/>
        <v>May</v>
      </c>
      <c r="U9557">
        <f t="shared" si="1047"/>
        <v>2024</v>
      </c>
      <c r="V9557" t="str">
        <f t="shared" si="1048"/>
        <v>10-15</v>
      </c>
      <c r="W9557" t="str">
        <f t="shared" si="1049"/>
        <v>Slow</v>
      </c>
    </row>
    <row r="9558" spans="1:23" x14ac:dyDescent="0.3">
      <c r="A9558">
        <v>609557</v>
      </c>
      <c r="B9558">
        <v>33927</v>
      </c>
      <c r="C9558">
        <v>47</v>
      </c>
      <c r="D9558" t="s">
        <v>7</v>
      </c>
      <c r="E9558" t="s">
        <v>11</v>
      </c>
      <c r="F9558" t="s">
        <v>18</v>
      </c>
      <c r="G9558" t="s">
        <v>21</v>
      </c>
      <c r="H9558" s="1">
        <v>44999</v>
      </c>
      <c r="I9558" t="s">
        <v>34</v>
      </c>
      <c r="J9558">
        <v>30</v>
      </c>
      <c r="K9558">
        <v>12.2</v>
      </c>
      <c r="L9558">
        <v>1140</v>
      </c>
      <c r="M9558">
        <v>53.08</v>
      </c>
      <c r="N9558" t="s">
        <v>47</v>
      </c>
      <c r="O9558">
        <v>1</v>
      </c>
      <c r="P9558" t="str" cm="1">
        <f t="array" ref="P9558">_xlfn.IFS(C9558&lt;25,"18-24", C9558&lt;=35,"25-35", C9558&lt;=50,"36-50",TRUE,"50+")</f>
        <v>36-50</v>
      </c>
      <c r="Q9558" t="str">
        <f t="shared" si="1043"/>
        <v>new</v>
      </c>
      <c r="R9558" t="str">
        <f t="shared" si="1044"/>
        <v>high value</v>
      </c>
      <c r="S9558" t="str">
        <f t="shared" si="1045"/>
        <v>Low</v>
      </c>
      <c r="T9558" t="str">
        <f t="shared" si="1046"/>
        <v>Mar</v>
      </c>
      <c r="U9558">
        <f t="shared" si="1047"/>
        <v>2023</v>
      </c>
      <c r="V9558" t="str">
        <f t="shared" si="1048"/>
        <v>10-15</v>
      </c>
      <c r="W9558" t="str">
        <f t="shared" si="1049"/>
        <v>Fast</v>
      </c>
    </row>
    <row r="9559" spans="1:23" x14ac:dyDescent="0.3">
      <c r="A9559">
        <v>609558</v>
      </c>
      <c r="B9559">
        <v>35346</v>
      </c>
      <c r="C9559">
        <v>23</v>
      </c>
      <c r="D9559" t="s">
        <v>4</v>
      </c>
      <c r="E9559" t="s">
        <v>8</v>
      </c>
      <c r="F9559" t="s">
        <v>22</v>
      </c>
      <c r="G9559" t="s">
        <v>31</v>
      </c>
      <c r="H9559" s="1">
        <v>44852</v>
      </c>
      <c r="I9559" t="s">
        <v>34</v>
      </c>
      <c r="J9559">
        <v>30</v>
      </c>
      <c r="K9559">
        <v>11.6</v>
      </c>
      <c r="L9559">
        <v>410.48</v>
      </c>
      <c r="M9559">
        <v>118.92</v>
      </c>
      <c r="N9559" t="s">
        <v>48</v>
      </c>
      <c r="O9559">
        <v>2</v>
      </c>
      <c r="P9559" t="str" cm="1">
        <f t="array" ref="P9559">_xlfn.IFS(C9559&lt;25,"18-24", C9559&lt;=35,"25-35", C9559&lt;=50,"36-50",TRUE,"50+")</f>
        <v>18-24</v>
      </c>
      <c r="Q9559" t="str">
        <f t="shared" si="1043"/>
        <v>new</v>
      </c>
      <c r="R9559" t="str">
        <f t="shared" si="1044"/>
        <v>medium</v>
      </c>
      <c r="S9559" t="str">
        <f t="shared" si="1045"/>
        <v>Low</v>
      </c>
      <c r="T9559" t="str">
        <f t="shared" si="1046"/>
        <v>Oct</v>
      </c>
      <c r="U9559">
        <f t="shared" si="1047"/>
        <v>2022</v>
      </c>
      <c r="V9559" t="str">
        <f t="shared" si="1048"/>
        <v>10-15</v>
      </c>
      <c r="W9559" t="str">
        <f t="shared" si="1049"/>
        <v>Fast</v>
      </c>
    </row>
    <row r="9560" spans="1:23" x14ac:dyDescent="0.3">
      <c r="A9560">
        <v>609559</v>
      </c>
      <c r="B9560">
        <v>37157</v>
      </c>
      <c r="C9560">
        <v>49</v>
      </c>
      <c r="D9560" t="s">
        <v>7</v>
      </c>
      <c r="E9560" t="s">
        <v>5</v>
      </c>
      <c r="F9560" t="s">
        <v>30</v>
      </c>
      <c r="G9560" t="s">
        <v>27</v>
      </c>
      <c r="H9560" s="1">
        <v>45507</v>
      </c>
      <c r="I9560" t="s">
        <v>33</v>
      </c>
      <c r="J9560">
        <v>66</v>
      </c>
      <c r="K9560">
        <v>7.8</v>
      </c>
      <c r="L9560">
        <v>848.21</v>
      </c>
      <c r="M9560">
        <v>23.68</v>
      </c>
      <c r="N9560" t="s">
        <v>49</v>
      </c>
      <c r="O9560">
        <v>5</v>
      </c>
      <c r="P9560" t="str" cm="1">
        <f t="array" ref="P9560">_xlfn.IFS(C9560&lt;25,"18-24", C9560&lt;=35,"25-35", C9560&lt;=50,"36-50",TRUE,"50+")</f>
        <v>36-50</v>
      </c>
      <c r="Q9560" t="str">
        <f t="shared" si="1043"/>
        <v>new</v>
      </c>
      <c r="R9560" t="str">
        <f t="shared" si="1044"/>
        <v>high value</v>
      </c>
      <c r="S9560" t="str">
        <f t="shared" si="1045"/>
        <v>High</v>
      </c>
      <c r="T9560" t="str">
        <f t="shared" si="1046"/>
        <v>Aug</v>
      </c>
      <c r="U9560">
        <f t="shared" si="1047"/>
        <v>2024</v>
      </c>
      <c r="V9560" t="str">
        <f t="shared" si="1048"/>
        <v>5-10</v>
      </c>
      <c r="W9560" t="str">
        <f t="shared" si="1049"/>
        <v>Slow</v>
      </c>
    </row>
    <row r="9561" spans="1:23" x14ac:dyDescent="0.3">
      <c r="A9561">
        <v>609560</v>
      </c>
      <c r="B9561">
        <v>66229</v>
      </c>
      <c r="C9561">
        <v>62</v>
      </c>
      <c r="D9561" t="s">
        <v>4</v>
      </c>
      <c r="E9561" t="s">
        <v>8</v>
      </c>
      <c r="F9561" t="s">
        <v>22</v>
      </c>
      <c r="G9561" t="s">
        <v>31</v>
      </c>
      <c r="H9561" s="1">
        <v>45621</v>
      </c>
      <c r="I9561" t="s">
        <v>33</v>
      </c>
      <c r="J9561">
        <v>25</v>
      </c>
      <c r="K9561">
        <v>1.3</v>
      </c>
      <c r="L9561">
        <v>875.24</v>
      </c>
      <c r="M9561">
        <v>38.950000000000003</v>
      </c>
      <c r="N9561" t="s">
        <v>47</v>
      </c>
      <c r="O9561">
        <v>2</v>
      </c>
      <c r="P9561" t="str" cm="1">
        <f t="array" ref="P9561">_xlfn.IFS(C9561&lt;25,"18-24", C9561&lt;=35,"25-35", C9561&lt;=50,"36-50",TRUE,"50+")</f>
        <v>50+</v>
      </c>
      <c r="Q9561" t="str">
        <f t="shared" si="1043"/>
        <v>new</v>
      </c>
      <c r="R9561" t="str">
        <f t="shared" si="1044"/>
        <v>high value</v>
      </c>
      <c r="S9561" t="str">
        <f t="shared" si="1045"/>
        <v>Low</v>
      </c>
      <c r="T9561" t="str">
        <f t="shared" si="1046"/>
        <v>Nov</v>
      </c>
      <c r="U9561">
        <f t="shared" si="1047"/>
        <v>2024</v>
      </c>
      <c r="V9561" t="str">
        <f t="shared" si="1048"/>
        <v>0-5</v>
      </c>
      <c r="W9561" t="str">
        <f t="shared" si="1049"/>
        <v>Fast</v>
      </c>
    </row>
    <row r="9562" spans="1:23" x14ac:dyDescent="0.3">
      <c r="A9562">
        <v>609561</v>
      </c>
      <c r="B9562">
        <v>46134</v>
      </c>
      <c r="C9562">
        <v>51</v>
      </c>
      <c r="D9562" t="s">
        <v>7</v>
      </c>
      <c r="E9562" t="s">
        <v>5</v>
      </c>
      <c r="F9562" t="s">
        <v>26</v>
      </c>
      <c r="G9562" t="s">
        <v>25</v>
      </c>
      <c r="H9562" s="1">
        <v>45146</v>
      </c>
      <c r="I9562" t="s">
        <v>34</v>
      </c>
      <c r="J9562">
        <v>80</v>
      </c>
      <c r="K9562">
        <v>10.4</v>
      </c>
      <c r="L9562">
        <v>1107.5999999999999</v>
      </c>
      <c r="M9562">
        <v>49.77</v>
      </c>
      <c r="N9562" t="s">
        <v>49</v>
      </c>
      <c r="O9562">
        <v>3</v>
      </c>
      <c r="P9562" t="str" cm="1">
        <f t="array" ref="P9562">_xlfn.IFS(C9562&lt;25,"18-24", C9562&lt;=35,"25-35", C9562&lt;=50,"36-50",TRUE,"50+")</f>
        <v>50+</v>
      </c>
      <c r="Q9562" t="str">
        <f t="shared" si="1043"/>
        <v>new</v>
      </c>
      <c r="R9562" t="str">
        <f t="shared" si="1044"/>
        <v>high value</v>
      </c>
      <c r="S9562" t="str">
        <f t="shared" si="1045"/>
        <v>medium</v>
      </c>
      <c r="T9562" t="str">
        <f t="shared" si="1046"/>
        <v>Aug</v>
      </c>
      <c r="U9562">
        <f t="shared" si="1047"/>
        <v>2023</v>
      </c>
      <c r="V9562" t="str">
        <f t="shared" si="1048"/>
        <v>10-15</v>
      </c>
      <c r="W9562" t="str">
        <f t="shared" si="1049"/>
        <v>Slow</v>
      </c>
    </row>
    <row r="9563" spans="1:23" x14ac:dyDescent="0.3">
      <c r="A9563">
        <v>609562</v>
      </c>
      <c r="B9563">
        <v>20349</v>
      </c>
      <c r="C9563">
        <v>56</v>
      </c>
      <c r="D9563" t="s">
        <v>7</v>
      </c>
      <c r="E9563" t="s">
        <v>5</v>
      </c>
      <c r="F9563" t="s">
        <v>26</v>
      </c>
      <c r="G9563" t="s">
        <v>23</v>
      </c>
      <c r="H9563" s="1">
        <v>45285</v>
      </c>
      <c r="I9563" t="s">
        <v>34</v>
      </c>
      <c r="J9563">
        <v>87</v>
      </c>
      <c r="K9563">
        <v>9.8000000000000007</v>
      </c>
      <c r="L9563">
        <v>763.95</v>
      </c>
      <c r="M9563">
        <v>119.96</v>
      </c>
      <c r="N9563" t="s">
        <v>47</v>
      </c>
      <c r="O9563">
        <v>4</v>
      </c>
      <c r="P9563" t="str" cm="1">
        <f t="array" ref="P9563">_xlfn.IFS(C9563&lt;25,"18-24", C9563&lt;=35,"25-35", C9563&lt;=50,"36-50",TRUE,"50+")</f>
        <v>50+</v>
      </c>
      <c r="Q9563" t="str">
        <f t="shared" si="1043"/>
        <v>new</v>
      </c>
      <c r="R9563" t="str">
        <f t="shared" si="1044"/>
        <v>high value</v>
      </c>
      <c r="S9563" t="str">
        <f t="shared" si="1045"/>
        <v>medium</v>
      </c>
      <c r="T9563" t="str">
        <f t="shared" si="1046"/>
        <v>Dec</v>
      </c>
      <c r="U9563">
        <f t="shared" si="1047"/>
        <v>2023</v>
      </c>
      <c r="V9563" t="str">
        <f t="shared" si="1048"/>
        <v>5-10</v>
      </c>
      <c r="W9563" t="str">
        <f t="shared" si="1049"/>
        <v>Slow</v>
      </c>
    </row>
    <row r="9564" spans="1:23" x14ac:dyDescent="0.3">
      <c r="A9564">
        <v>609563</v>
      </c>
      <c r="B9564">
        <v>69644</v>
      </c>
      <c r="C9564">
        <v>42</v>
      </c>
      <c r="D9564" t="s">
        <v>4</v>
      </c>
      <c r="E9564" t="s">
        <v>5</v>
      </c>
      <c r="F9564" t="s">
        <v>19</v>
      </c>
      <c r="G9564" t="s">
        <v>27</v>
      </c>
      <c r="H9564" s="1">
        <v>45233</v>
      </c>
      <c r="I9564" t="s">
        <v>34</v>
      </c>
      <c r="J9564">
        <v>38</v>
      </c>
      <c r="K9564">
        <v>12.9</v>
      </c>
      <c r="L9564">
        <v>293.58999999999997</v>
      </c>
      <c r="M9564">
        <v>93.21</v>
      </c>
      <c r="N9564" t="s">
        <v>48</v>
      </c>
      <c r="O9564">
        <v>1</v>
      </c>
      <c r="P9564" t="str" cm="1">
        <f t="array" ref="P9564">_xlfn.IFS(C9564&lt;25,"18-24", C9564&lt;=35,"25-35", C9564&lt;=50,"36-50",TRUE,"50+")</f>
        <v>36-50</v>
      </c>
      <c r="Q9564" t="str">
        <f t="shared" si="1043"/>
        <v>new</v>
      </c>
      <c r="R9564" t="str">
        <f t="shared" si="1044"/>
        <v>medium</v>
      </c>
      <c r="S9564" t="str">
        <f t="shared" si="1045"/>
        <v>Low</v>
      </c>
      <c r="T9564" t="str">
        <f t="shared" si="1046"/>
        <v>Nov</v>
      </c>
      <c r="U9564">
        <f t="shared" si="1047"/>
        <v>2023</v>
      </c>
      <c r="V9564" t="str">
        <f t="shared" si="1048"/>
        <v>10-15</v>
      </c>
      <c r="W9564" t="str">
        <f t="shared" si="1049"/>
        <v>Medium</v>
      </c>
    </row>
    <row r="9565" spans="1:23" x14ac:dyDescent="0.3">
      <c r="A9565">
        <v>609564</v>
      </c>
      <c r="B9565">
        <v>43702</v>
      </c>
      <c r="C9565">
        <v>45</v>
      </c>
      <c r="D9565" t="s">
        <v>7</v>
      </c>
      <c r="E9565" t="s">
        <v>15</v>
      </c>
      <c r="F9565" t="s">
        <v>26</v>
      </c>
      <c r="G9565" t="s">
        <v>29</v>
      </c>
      <c r="H9565" s="1">
        <v>44783</v>
      </c>
      <c r="I9565" t="s">
        <v>33</v>
      </c>
      <c r="J9565">
        <v>28</v>
      </c>
      <c r="K9565">
        <v>9.5</v>
      </c>
      <c r="L9565">
        <v>1472.8</v>
      </c>
      <c r="M9565">
        <v>27.26</v>
      </c>
      <c r="N9565" t="s">
        <v>50</v>
      </c>
      <c r="O9565">
        <v>5</v>
      </c>
      <c r="P9565" t="str" cm="1">
        <f t="array" ref="P9565">_xlfn.IFS(C9565&lt;25,"18-24", C9565&lt;=35,"25-35", C9565&lt;=50,"36-50",TRUE,"50+")</f>
        <v>36-50</v>
      </c>
      <c r="Q9565" t="str">
        <f t="shared" si="1043"/>
        <v>new</v>
      </c>
      <c r="R9565" t="str">
        <f t="shared" si="1044"/>
        <v>high value</v>
      </c>
      <c r="S9565" t="str">
        <f t="shared" si="1045"/>
        <v>High</v>
      </c>
      <c r="T9565" t="str">
        <f t="shared" si="1046"/>
        <v>Aug</v>
      </c>
      <c r="U9565">
        <f t="shared" si="1047"/>
        <v>2022</v>
      </c>
      <c r="V9565" t="str">
        <f t="shared" si="1048"/>
        <v>5-10</v>
      </c>
      <c r="W9565" t="str">
        <f t="shared" si="1049"/>
        <v>Fast</v>
      </c>
    </row>
    <row r="9566" spans="1:23" x14ac:dyDescent="0.3">
      <c r="A9566">
        <v>609565</v>
      </c>
      <c r="B9566">
        <v>14270</v>
      </c>
      <c r="C9566">
        <v>39</v>
      </c>
      <c r="D9566" t="s">
        <v>4</v>
      </c>
      <c r="E9566" t="s">
        <v>16</v>
      </c>
      <c r="F9566" t="s">
        <v>26</v>
      </c>
      <c r="G9566" t="s">
        <v>29</v>
      </c>
      <c r="H9566" s="1">
        <v>44794</v>
      </c>
      <c r="I9566" t="s">
        <v>34</v>
      </c>
      <c r="J9566">
        <v>24</v>
      </c>
      <c r="K9566">
        <v>6.3</v>
      </c>
      <c r="L9566">
        <v>1101.77</v>
      </c>
      <c r="M9566">
        <v>81.08</v>
      </c>
      <c r="N9566" t="s">
        <v>49</v>
      </c>
      <c r="O9566">
        <v>4</v>
      </c>
      <c r="P9566" t="str" cm="1">
        <f t="array" ref="P9566">_xlfn.IFS(C9566&lt;25,"18-24", C9566&lt;=35,"25-35", C9566&lt;=50,"36-50",TRUE,"50+")</f>
        <v>36-50</v>
      </c>
      <c r="Q9566" t="str">
        <f t="shared" si="1043"/>
        <v>new</v>
      </c>
      <c r="R9566" t="str">
        <f t="shared" si="1044"/>
        <v>high value</v>
      </c>
      <c r="S9566" t="str">
        <f t="shared" si="1045"/>
        <v>medium</v>
      </c>
      <c r="T9566" t="str">
        <f t="shared" si="1046"/>
        <v>Aug</v>
      </c>
      <c r="U9566">
        <f t="shared" si="1047"/>
        <v>2022</v>
      </c>
      <c r="V9566" t="str">
        <f t="shared" si="1048"/>
        <v>5-10</v>
      </c>
      <c r="W9566" t="str">
        <f t="shared" si="1049"/>
        <v>Fast</v>
      </c>
    </row>
    <row r="9567" spans="1:23" x14ac:dyDescent="0.3">
      <c r="A9567">
        <v>609566</v>
      </c>
      <c r="B9567">
        <v>52475</v>
      </c>
      <c r="C9567">
        <v>38</v>
      </c>
      <c r="D9567" t="s">
        <v>7</v>
      </c>
      <c r="E9567" t="s">
        <v>16</v>
      </c>
      <c r="F9567" t="s">
        <v>24</v>
      </c>
      <c r="G9567" t="s">
        <v>21</v>
      </c>
      <c r="H9567" s="1">
        <v>45609</v>
      </c>
      <c r="I9567" t="s">
        <v>33</v>
      </c>
      <c r="J9567">
        <v>77</v>
      </c>
      <c r="K9567">
        <v>3.5</v>
      </c>
      <c r="L9567">
        <v>686.46</v>
      </c>
      <c r="M9567">
        <v>35.32</v>
      </c>
      <c r="N9567" t="s">
        <v>49</v>
      </c>
      <c r="O9567">
        <v>4</v>
      </c>
      <c r="P9567" t="str" cm="1">
        <f t="array" ref="P9567">_xlfn.IFS(C9567&lt;25,"18-24", C9567&lt;=35,"25-35", C9567&lt;=50,"36-50",TRUE,"50+")</f>
        <v>36-50</v>
      </c>
      <c r="Q9567" t="str">
        <f t="shared" si="1043"/>
        <v>new</v>
      </c>
      <c r="R9567" t="str">
        <f t="shared" si="1044"/>
        <v>high value</v>
      </c>
      <c r="S9567" t="str">
        <f t="shared" si="1045"/>
        <v>medium</v>
      </c>
      <c r="T9567" t="str">
        <f t="shared" si="1046"/>
        <v>Nov</v>
      </c>
      <c r="U9567">
        <f t="shared" si="1047"/>
        <v>2024</v>
      </c>
      <c r="V9567" t="str">
        <f t="shared" si="1048"/>
        <v>0-5</v>
      </c>
      <c r="W9567" t="str">
        <f t="shared" si="1049"/>
        <v>Slow</v>
      </c>
    </row>
    <row r="9568" spans="1:23" x14ac:dyDescent="0.3">
      <c r="A9568">
        <v>609567</v>
      </c>
      <c r="B9568">
        <v>47364</v>
      </c>
      <c r="C9568">
        <v>27</v>
      </c>
      <c r="D9568" t="s">
        <v>7</v>
      </c>
      <c r="E9568" t="s">
        <v>5</v>
      </c>
      <c r="F9568" t="s">
        <v>28</v>
      </c>
      <c r="G9568" t="s">
        <v>29</v>
      </c>
      <c r="H9568" s="1">
        <v>45228</v>
      </c>
      <c r="I9568" t="s">
        <v>33</v>
      </c>
      <c r="J9568">
        <v>75</v>
      </c>
      <c r="K9568">
        <v>4.7</v>
      </c>
      <c r="L9568">
        <v>1318.07</v>
      </c>
      <c r="M9568">
        <v>105.76</v>
      </c>
      <c r="N9568" t="s">
        <v>49</v>
      </c>
      <c r="O9568">
        <v>5</v>
      </c>
      <c r="P9568" t="str" cm="1">
        <f t="array" ref="P9568">_xlfn.IFS(C9568&lt;25,"18-24", C9568&lt;=35,"25-35", C9568&lt;=50,"36-50",TRUE,"50+")</f>
        <v>25-35</v>
      </c>
      <c r="Q9568" t="str">
        <f t="shared" si="1043"/>
        <v>new</v>
      </c>
      <c r="R9568" t="str">
        <f t="shared" si="1044"/>
        <v>high value</v>
      </c>
      <c r="S9568" t="str">
        <f t="shared" si="1045"/>
        <v>High</v>
      </c>
      <c r="T9568" t="str">
        <f t="shared" si="1046"/>
        <v>Oct</v>
      </c>
      <c r="U9568">
        <f t="shared" si="1047"/>
        <v>2023</v>
      </c>
      <c r="V9568" t="str">
        <f t="shared" si="1048"/>
        <v>0-5</v>
      </c>
      <c r="W9568" t="str">
        <f t="shared" si="1049"/>
        <v>Slow</v>
      </c>
    </row>
    <row r="9569" spans="1:23" x14ac:dyDescent="0.3">
      <c r="A9569">
        <v>609568</v>
      </c>
      <c r="B9569">
        <v>30086</v>
      </c>
      <c r="C9569">
        <v>43</v>
      </c>
      <c r="D9569" t="s">
        <v>4</v>
      </c>
      <c r="E9569" t="s">
        <v>16</v>
      </c>
      <c r="F9569" t="s">
        <v>30</v>
      </c>
      <c r="G9569" t="s">
        <v>25</v>
      </c>
      <c r="H9569" s="1">
        <v>44590</v>
      </c>
      <c r="I9569" t="s">
        <v>34</v>
      </c>
      <c r="J9569">
        <v>88</v>
      </c>
      <c r="K9569">
        <v>13</v>
      </c>
      <c r="L9569">
        <v>1090.55</v>
      </c>
      <c r="M9569">
        <v>76.47</v>
      </c>
      <c r="N9569" t="s">
        <v>50</v>
      </c>
      <c r="O9569">
        <v>3</v>
      </c>
      <c r="P9569" t="str" cm="1">
        <f t="array" ref="P9569">_xlfn.IFS(C9569&lt;25,"18-24", C9569&lt;=35,"25-35", C9569&lt;=50,"36-50",TRUE,"50+")</f>
        <v>36-50</v>
      </c>
      <c r="Q9569" t="str">
        <f t="shared" si="1043"/>
        <v>new</v>
      </c>
      <c r="R9569" t="str">
        <f t="shared" si="1044"/>
        <v>high value</v>
      </c>
      <c r="S9569" t="str">
        <f t="shared" si="1045"/>
        <v>medium</v>
      </c>
      <c r="T9569" t="str">
        <f t="shared" si="1046"/>
        <v>Jan</v>
      </c>
      <c r="U9569">
        <f t="shared" si="1047"/>
        <v>2022</v>
      </c>
      <c r="V9569" t="str">
        <f t="shared" si="1048"/>
        <v>10-15</v>
      </c>
      <c r="W9569" t="str">
        <f t="shared" si="1049"/>
        <v>Slow</v>
      </c>
    </row>
    <row r="9570" spans="1:23" x14ac:dyDescent="0.3">
      <c r="A9570">
        <v>609569</v>
      </c>
      <c r="B9570">
        <v>16006</v>
      </c>
      <c r="C9570">
        <v>18</v>
      </c>
      <c r="D9570" t="s">
        <v>7</v>
      </c>
      <c r="E9570" t="s">
        <v>5</v>
      </c>
      <c r="F9570" t="s">
        <v>30</v>
      </c>
      <c r="G9570" t="s">
        <v>25</v>
      </c>
      <c r="H9570" s="1">
        <v>45169</v>
      </c>
      <c r="I9570" t="s">
        <v>33</v>
      </c>
      <c r="J9570">
        <v>87</v>
      </c>
      <c r="K9570">
        <v>1</v>
      </c>
      <c r="L9570">
        <v>959.96</v>
      </c>
      <c r="M9570">
        <v>116.72</v>
      </c>
      <c r="N9570" t="s">
        <v>50</v>
      </c>
      <c r="O9570">
        <v>4</v>
      </c>
      <c r="P9570" t="str" cm="1">
        <f t="array" ref="P9570">_xlfn.IFS(C9570&lt;25,"18-24", C9570&lt;=35,"25-35", C9570&lt;=50,"36-50",TRUE,"50+")</f>
        <v>18-24</v>
      </c>
      <c r="Q9570" t="str">
        <f t="shared" si="1043"/>
        <v>repeat</v>
      </c>
      <c r="R9570" t="str">
        <f t="shared" si="1044"/>
        <v>high value</v>
      </c>
      <c r="S9570" t="str">
        <f t="shared" si="1045"/>
        <v>medium</v>
      </c>
      <c r="T9570" t="str">
        <f t="shared" si="1046"/>
        <v>Aug</v>
      </c>
      <c r="U9570">
        <f t="shared" si="1047"/>
        <v>2023</v>
      </c>
      <c r="V9570" t="str">
        <f t="shared" si="1048"/>
        <v>0-5</v>
      </c>
      <c r="W9570" t="str">
        <f t="shared" si="1049"/>
        <v>Slow</v>
      </c>
    </row>
    <row r="9571" spans="1:23" x14ac:dyDescent="0.3">
      <c r="A9571">
        <v>609570</v>
      </c>
      <c r="B9571">
        <v>92361</v>
      </c>
      <c r="C9571">
        <v>31</v>
      </c>
      <c r="D9571" t="s">
        <v>4</v>
      </c>
      <c r="E9571" t="s">
        <v>5</v>
      </c>
      <c r="F9571" t="s">
        <v>26</v>
      </c>
      <c r="G9571" t="s">
        <v>27</v>
      </c>
      <c r="H9571" s="1">
        <v>45305</v>
      </c>
      <c r="I9571" t="s">
        <v>34</v>
      </c>
      <c r="J9571">
        <v>68</v>
      </c>
      <c r="K9571">
        <v>5.4</v>
      </c>
      <c r="L9571">
        <v>1493.31</v>
      </c>
      <c r="M9571">
        <v>84.98</v>
      </c>
      <c r="N9571" t="s">
        <v>50</v>
      </c>
      <c r="O9571">
        <v>2</v>
      </c>
      <c r="P9571" t="str" cm="1">
        <f t="array" ref="P9571">_xlfn.IFS(C9571&lt;25,"18-24", C9571&lt;=35,"25-35", C9571&lt;=50,"36-50",TRUE,"50+")</f>
        <v>25-35</v>
      </c>
      <c r="Q9571" t="str">
        <f t="shared" si="1043"/>
        <v>new</v>
      </c>
      <c r="R9571" t="str">
        <f t="shared" si="1044"/>
        <v>high value</v>
      </c>
      <c r="S9571" t="str">
        <f t="shared" si="1045"/>
        <v>Low</v>
      </c>
      <c r="T9571" t="str">
        <f t="shared" si="1046"/>
        <v>Jan</v>
      </c>
      <c r="U9571">
        <f t="shared" si="1047"/>
        <v>2024</v>
      </c>
      <c r="V9571" t="str">
        <f t="shared" si="1048"/>
        <v>5-10</v>
      </c>
      <c r="W9571" t="str">
        <f t="shared" si="1049"/>
        <v>Slow</v>
      </c>
    </row>
    <row r="9572" spans="1:23" x14ac:dyDescent="0.3">
      <c r="A9572">
        <v>609571</v>
      </c>
      <c r="B9572">
        <v>39896</v>
      </c>
      <c r="C9572">
        <v>26</v>
      </c>
      <c r="D9572" t="s">
        <v>7</v>
      </c>
      <c r="E9572" t="s">
        <v>16</v>
      </c>
      <c r="F9572" t="s">
        <v>22</v>
      </c>
      <c r="G9572" t="s">
        <v>25</v>
      </c>
      <c r="H9572" s="1">
        <v>45401</v>
      </c>
      <c r="I9572" t="s">
        <v>33</v>
      </c>
      <c r="J9572">
        <v>29</v>
      </c>
      <c r="K9572">
        <v>5.3</v>
      </c>
      <c r="L9572">
        <v>996.05</v>
      </c>
      <c r="M9572">
        <v>48.54</v>
      </c>
      <c r="N9572" t="s">
        <v>47</v>
      </c>
      <c r="O9572">
        <v>2</v>
      </c>
      <c r="P9572" t="str" cm="1">
        <f t="array" ref="P9572">_xlfn.IFS(C9572&lt;25,"18-24", C9572&lt;=35,"25-35", C9572&lt;=50,"36-50",TRUE,"50+")</f>
        <v>25-35</v>
      </c>
      <c r="Q9572" t="str">
        <f t="shared" si="1043"/>
        <v>new</v>
      </c>
      <c r="R9572" t="str">
        <f t="shared" si="1044"/>
        <v>high value</v>
      </c>
      <c r="S9572" t="str">
        <f t="shared" si="1045"/>
        <v>Low</v>
      </c>
      <c r="T9572" t="str">
        <f t="shared" si="1046"/>
        <v>Apr</v>
      </c>
      <c r="U9572">
        <f t="shared" si="1047"/>
        <v>2024</v>
      </c>
      <c r="V9572" t="str">
        <f t="shared" si="1048"/>
        <v>5-10</v>
      </c>
      <c r="W9572" t="str">
        <f t="shared" si="1049"/>
        <v>Fast</v>
      </c>
    </row>
    <row r="9573" spans="1:23" x14ac:dyDescent="0.3">
      <c r="A9573">
        <v>609572</v>
      </c>
      <c r="B9573">
        <v>92881</v>
      </c>
      <c r="C9573">
        <v>49</v>
      </c>
      <c r="D9573" t="s">
        <v>7</v>
      </c>
      <c r="E9573" t="s">
        <v>11</v>
      </c>
      <c r="F9573" t="s">
        <v>24</v>
      </c>
      <c r="G9573" t="s">
        <v>21</v>
      </c>
      <c r="H9573" s="1">
        <v>45305</v>
      </c>
      <c r="I9573" t="s">
        <v>34</v>
      </c>
      <c r="J9573">
        <v>67</v>
      </c>
      <c r="K9573">
        <v>1.6</v>
      </c>
      <c r="L9573">
        <v>375.77</v>
      </c>
      <c r="M9573">
        <v>96.26</v>
      </c>
      <c r="N9573" t="s">
        <v>49</v>
      </c>
      <c r="O9573">
        <v>2</v>
      </c>
      <c r="P9573" t="str" cm="1">
        <f t="array" ref="P9573">_xlfn.IFS(C9573&lt;25,"18-24", C9573&lt;=35,"25-35", C9573&lt;=50,"36-50",TRUE,"50+")</f>
        <v>36-50</v>
      </c>
      <c r="Q9573" t="str">
        <f t="shared" si="1043"/>
        <v>new</v>
      </c>
      <c r="R9573" t="str">
        <f t="shared" si="1044"/>
        <v>medium</v>
      </c>
      <c r="S9573" t="str">
        <f t="shared" si="1045"/>
        <v>Low</v>
      </c>
      <c r="T9573" t="str">
        <f t="shared" si="1046"/>
        <v>Jan</v>
      </c>
      <c r="U9573">
        <f t="shared" si="1047"/>
        <v>2024</v>
      </c>
      <c r="V9573" t="str">
        <f t="shared" si="1048"/>
        <v>0-5</v>
      </c>
      <c r="W9573" t="str">
        <f t="shared" si="1049"/>
        <v>Slow</v>
      </c>
    </row>
    <row r="9574" spans="1:23" x14ac:dyDescent="0.3">
      <c r="A9574">
        <v>609573</v>
      </c>
      <c r="B9574">
        <v>81552</v>
      </c>
      <c r="C9574">
        <v>27</v>
      </c>
      <c r="D9574" t="s">
        <v>4</v>
      </c>
      <c r="E9574" t="s">
        <v>11</v>
      </c>
      <c r="F9574" t="s">
        <v>18</v>
      </c>
      <c r="G9574" t="s">
        <v>27</v>
      </c>
      <c r="H9574" s="1">
        <v>44708</v>
      </c>
      <c r="I9574" t="s">
        <v>34</v>
      </c>
      <c r="J9574">
        <v>61</v>
      </c>
      <c r="K9574">
        <v>13.2</v>
      </c>
      <c r="L9574">
        <v>1238.71</v>
      </c>
      <c r="M9574">
        <v>101.5</v>
      </c>
      <c r="N9574" t="s">
        <v>47</v>
      </c>
      <c r="O9574">
        <v>4</v>
      </c>
      <c r="P9574" t="str" cm="1">
        <f t="array" ref="P9574">_xlfn.IFS(C9574&lt;25,"18-24", C9574&lt;=35,"25-35", C9574&lt;=50,"36-50",TRUE,"50+")</f>
        <v>25-35</v>
      </c>
      <c r="Q9574" t="str">
        <f t="shared" si="1043"/>
        <v>new</v>
      </c>
      <c r="R9574" t="str">
        <f t="shared" si="1044"/>
        <v>high value</v>
      </c>
      <c r="S9574" t="str">
        <f t="shared" si="1045"/>
        <v>medium</v>
      </c>
      <c r="T9574" t="str">
        <f t="shared" si="1046"/>
        <v>May</v>
      </c>
      <c r="U9574">
        <f t="shared" si="1047"/>
        <v>2022</v>
      </c>
      <c r="V9574" t="str">
        <f t="shared" si="1048"/>
        <v>10-15</v>
      </c>
      <c r="W9574" t="str">
        <f t="shared" si="1049"/>
        <v>Slow</v>
      </c>
    </row>
    <row r="9575" spans="1:23" x14ac:dyDescent="0.3">
      <c r="A9575">
        <v>609574</v>
      </c>
      <c r="B9575">
        <v>31705</v>
      </c>
      <c r="C9575">
        <v>59</v>
      </c>
      <c r="D9575" t="s">
        <v>4</v>
      </c>
      <c r="E9575" t="s">
        <v>5</v>
      </c>
      <c r="F9575" t="s">
        <v>22</v>
      </c>
      <c r="G9575" t="s">
        <v>21</v>
      </c>
      <c r="H9575" s="1">
        <v>44926</v>
      </c>
      <c r="I9575" t="s">
        <v>33</v>
      </c>
      <c r="J9575">
        <v>65</v>
      </c>
      <c r="K9575">
        <v>7.8</v>
      </c>
      <c r="L9575">
        <v>1274.82</v>
      </c>
      <c r="M9575">
        <v>55.31</v>
      </c>
      <c r="N9575" t="s">
        <v>49</v>
      </c>
      <c r="O9575">
        <v>2</v>
      </c>
      <c r="P9575" t="str" cm="1">
        <f t="array" ref="P9575">_xlfn.IFS(C9575&lt;25,"18-24", C9575&lt;=35,"25-35", C9575&lt;=50,"36-50",TRUE,"50+")</f>
        <v>50+</v>
      </c>
      <c r="Q9575" t="str">
        <f t="shared" si="1043"/>
        <v>new</v>
      </c>
      <c r="R9575" t="str">
        <f t="shared" si="1044"/>
        <v>high value</v>
      </c>
      <c r="S9575" t="str">
        <f t="shared" si="1045"/>
        <v>Low</v>
      </c>
      <c r="T9575" t="str">
        <f t="shared" si="1046"/>
        <v>Dec</v>
      </c>
      <c r="U9575">
        <f t="shared" si="1047"/>
        <v>2022</v>
      </c>
      <c r="V9575" t="str">
        <f t="shared" si="1048"/>
        <v>5-10</v>
      </c>
      <c r="W9575" t="str">
        <f t="shared" si="1049"/>
        <v>Slow</v>
      </c>
    </row>
    <row r="9576" spans="1:23" x14ac:dyDescent="0.3">
      <c r="A9576">
        <v>609575</v>
      </c>
      <c r="B9576">
        <v>33472</v>
      </c>
      <c r="C9576">
        <v>41</v>
      </c>
      <c r="D9576" t="s">
        <v>7</v>
      </c>
      <c r="E9576" t="s">
        <v>11</v>
      </c>
      <c r="F9576" t="s">
        <v>30</v>
      </c>
      <c r="G9576" t="s">
        <v>25</v>
      </c>
      <c r="H9576" s="1">
        <v>45231</v>
      </c>
      <c r="I9576" t="s">
        <v>33</v>
      </c>
      <c r="J9576">
        <v>52</v>
      </c>
      <c r="K9576">
        <v>9.6999999999999993</v>
      </c>
      <c r="L9576">
        <v>877.89</v>
      </c>
      <c r="M9576">
        <v>65.2</v>
      </c>
      <c r="N9576" t="s">
        <v>49</v>
      </c>
      <c r="O9576">
        <v>3</v>
      </c>
      <c r="P9576" t="str" cm="1">
        <f t="array" ref="P9576">_xlfn.IFS(C9576&lt;25,"18-24", C9576&lt;=35,"25-35", C9576&lt;=50,"36-50",TRUE,"50+")</f>
        <v>36-50</v>
      </c>
      <c r="Q9576" t="str">
        <f t="shared" si="1043"/>
        <v>new</v>
      </c>
      <c r="R9576" t="str">
        <f t="shared" si="1044"/>
        <v>high value</v>
      </c>
      <c r="S9576" t="str">
        <f t="shared" si="1045"/>
        <v>medium</v>
      </c>
      <c r="T9576" t="str">
        <f t="shared" si="1046"/>
        <v>Nov</v>
      </c>
      <c r="U9576">
        <f t="shared" si="1047"/>
        <v>2023</v>
      </c>
      <c r="V9576" t="str">
        <f t="shared" si="1048"/>
        <v>5-10</v>
      </c>
      <c r="W9576" t="str">
        <f t="shared" si="1049"/>
        <v>Slow</v>
      </c>
    </row>
    <row r="9577" spans="1:23" x14ac:dyDescent="0.3">
      <c r="A9577">
        <v>609576</v>
      </c>
      <c r="B9577">
        <v>71189</v>
      </c>
      <c r="C9577">
        <v>34</v>
      </c>
      <c r="D9577" t="s">
        <v>4</v>
      </c>
      <c r="E9577" t="s">
        <v>13</v>
      </c>
      <c r="F9577" t="s">
        <v>26</v>
      </c>
      <c r="G9577" t="s">
        <v>29</v>
      </c>
      <c r="H9577" s="1">
        <v>45492</v>
      </c>
      <c r="I9577" t="s">
        <v>34</v>
      </c>
      <c r="J9577">
        <v>72</v>
      </c>
      <c r="K9577">
        <v>12.1</v>
      </c>
      <c r="L9577">
        <v>850.21</v>
      </c>
      <c r="M9577">
        <v>41.98</v>
      </c>
      <c r="N9577" t="s">
        <v>49</v>
      </c>
      <c r="O9577">
        <v>1</v>
      </c>
      <c r="P9577" t="str" cm="1">
        <f t="array" ref="P9577">_xlfn.IFS(C9577&lt;25,"18-24", C9577&lt;=35,"25-35", C9577&lt;=50,"36-50",TRUE,"50+")</f>
        <v>25-35</v>
      </c>
      <c r="Q9577" t="str">
        <f t="shared" si="1043"/>
        <v>new</v>
      </c>
      <c r="R9577" t="str">
        <f t="shared" si="1044"/>
        <v>high value</v>
      </c>
      <c r="S9577" t="str">
        <f t="shared" si="1045"/>
        <v>Low</v>
      </c>
      <c r="T9577" t="str">
        <f t="shared" si="1046"/>
        <v>Jul</v>
      </c>
      <c r="U9577">
        <f t="shared" si="1047"/>
        <v>2024</v>
      </c>
      <c r="V9577" t="str">
        <f t="shared" si="1048"/>
        <v>10-15</v>
      </c>
      <c r="W9577" t="str">
        <f t="shared" si="1049"/>
        <v>Slow</v>
      </c>
    </row>
    <row r="9578" spans="1:23" x14ac:dyDescent="0.3">
      <c r="A9578">
        <v>609577</v>
      </c>
      <c r="B9578">
        <v>18173</v>
      </c>
      <c r="C9578">
        <v>39</v>
      </c>
      <c r="D9578" t="s">
        <v>4</v>
      </c>
      <c r="E9578" t="s">
        <v>8</v>
      </c>
      <c r="F9578" t="s">
        <v>22</v>
      </c>
      <c r="G9578" t="s">
        <v>21</v>
      </c>
      <c r="H9578" s="1">
        <v>44827</v>
      </c>
      <c r="I9578" t="s">
        <v>33</v>
      </c>
      <c r="J9578">
        <v>59</v>
      </c>
      <c r="K9578">
        <v>9.1</v>
      </c>
      <c r="L9578">
        <v>1047.8399999999999</v>
      </c>
      <c r="M9578">
        <v>37.4</v>
      </c>
      <c r="N9578" t="s">
        <v>49</v>
      </c>
      <c r="O9578">
        <v>5</v>
      </c>
      <c r="P9578" t="str" cm="1">
        <f t="array" ref="P9578">_xlfn.IFS(C9578&lt;25,"18-24", C9578&lt;=35,"25-35", C9578&lt;=50,"36-50",TRUE,"50+")</f>
        <v>36-50</v>
      </c>
      <c r="Q9578" t="str">
        <f t="shared" si="1043"/>
        <v>repeat</v>
      </c>
      <c r="R9578" t="str">
        <f t="shared" si="1044"/>
        <v>high value</v>
      </c>
      <c r="S9578" t="str">
        <f t="shared" si="1045"/>
        <v>High</v>
      </c>
      <c r="T9578" t="str">
        <f t="shared" si="1046"/>
        <v>Sep</v>
      </c>
      <c r="U9578">
        <f t="shared" si="1047"/>
        <v>2022</v>
      </c>
      <c r="V9578" t="str">
        <f t="shared" si="1048"/>
        <v>5-10</v>
      </c>
      <c r="W9578" t="str">
        <f t="shared" si="1049"/>
        <v>Slow</v>
      </c>
    </row>
    <row r="9579" spans="1:23" x14ac:dyDescent="0.3">
      <c r="A9579">
        <v>609578</v>
      </c>
      <c r="B9579">
        <v>16822</v>
      </c>
      <c r="C9579">
        <v>51</v>
      </c>
      <c r="D9579" t="s">
        <v>4</v>
      </c>
      <c r="E9579" t="s">
        <v>16</v>
      </c>
      <c r="F9579" t="s">
        <v>22</v>
      </c>
      <c r="G9579" t="s">
        <v>23</v>
      </c>
      <c r="H9579" s="1">
        <v>44625</v>
      </c>
      <c r="I9579" t="s">
        <v>33</v>
      </c>
      <c r="J9579">
        <v>42</v>
      </c>
      <c r="K9579">
        <v>13.8</v>
      </c>
      <c r="L9579">
        <v>1330.8</v>
      </c>
      <c r="M9579">
        <v>118.31</v>
      </c>
      <c r="N9579" t="s">
        <v>49</v>
      </c>
      <c r="O9579">
        <v>5</v>
      </c>
      <c r="P9579" t="str" cm="1">
        <f t="array" ref="P9579">_xlfn.IFS(C9579&lt;25,"18-24", C9579&lt;=35,"25-35", C9579&lt;=50,"36-50",TRUE,"50+")</f>
        <v>50+</v>
      </c>
      <c r="Q9579" t="str">
        <f t="shared" si="1043"/>
        <v>repeat</v>
      </c>
      <c r="R9579" t="str">
        <f t="shared" si="1044"/>
        <v>high value</v>
      </c>
      <c r="S9579" t="str">
        <f t="shared" si="1045"/>
        <v>High</v>
      </c>
      <c r="T9579" t="str">
        <f t="shared" si="1046"/>
        <v>Mar</v>
      </c>
      <c r="U9579">
        <f t="shared" si="1047"/>
        <v>2022</v>
      </c>
      <c r="V9579" t="str">
        <f t="shared" si="1048"/>
        <v>10-15</v>
      </c>
      <c r="W9579" t="str">
        <f t="shared" si="1049"/>
        <v>Medium</v>
      </c>
    </row>
    <row r="9580" spans="1:23" x14ac:dyDescent="0.3">
      <c r="A9580">
        <v>609579</v>
      </c>
      <c r="B9580">
        <v>88799</v>
      </c>
      <c r="C9580">
        <v>18</v>
      </c>
      <c r="D9580" t="s">
        <v>7</v>
      </c>
      <c r="E9580" t="s">
        <v>15</v>
      </c>
      <c r="F9580" t="s">
        <v>24</v>
      </c>
      <c r="G9580" t="s">
        <v>27</v>
      </c>
      <c r="H9580" s="1">
        <v>45021</v>
      </c>
      <c r="I9580" t="s">
        <v>33</v>
      </c>
      <c r="J9580">
        <v>73</v>
      </c>
      <c r="K9580">
        <v>2.2999999999999998</v>
      </c>
      <c r="L9580">
        <v>275.26</v>
      </c>
      <c r="M9580">
        <v>37.17</v>
      </c>
      <c r="N9580" t="s">
        <v>49</v>
      </c>
      <c r="O9580">
        <v>4</v>
      </c>
      <c r="P9580" t="str" cm="1">
        <f t="array" ref="P9580">_xlfn.IFS(C9580&lt;25,"18-24", C9580&lt;=35,"25-35", C9580&lt;=50,"36-50",TRUE,"50+")</f>
        <v>18-24</v>
      </c>
      <c r="Q9580" t="str">
        <f t="shared" si="1043"/>
        <v>new</v>
      </c>
      <c r="R9580" t="str">
        <f t="shared" si="1044"/>
        <v>medium</v>
      </c>
      <c r="S9580" t="str">
        <f t="shared" si="1045"/>
        <v>medium</v>
      </c>
      <c r="T9580" t="str">
        <f t="shared" si="1046"/>
        <v>Apr</v>
      </c>
      <c r="U9580">
        <f t="shared" si="1047"/>
        <v>2023</v>
      </c>
      <c r="V9580" t="str">
        <f t="shared" si="1048"/>
        <v>0-5</v>
      </c>
      <c r="W9580" t="str">
        <f t="shared" si="1049"/>
        <v>Slow</v>
      </c>
    </row>
    <row r="9581" spans="1:23" x14ac:dyDescent="0.3">
      <c r="A9581">
        <v>609580</v>
      </c>
      <c r="B9581">
        <v>15811</v>
      </c>
      <c r="C9581">
        <v>61</v>
      </c>
      <c r="D9581" t="s">
        <v>4</v>
      </c>
      <c r="E9581" t="s">
        <v>5</v>
      </c>
      <c r="F9581" t="s">
        <v>22</v>
      </c>
      <c r="G9581" t="s">
        <v>31</v>
      </c>
      <c r="H9581" s="1">
        <v>45064</v>
      </c>
      <c r="I9581" t="s">
        <v>33</v>
      </c>
      <c r="J9581">
        <v>77</v>
      </c>
      <c r="K9581">
        <v>1.5</v>
      </c>
      <c r="L9581">
        <v>1465.58</v>
      </c>
      <c r="M9581">
        <v>58.59</v>
      </c>
      <c r="N9581" t="s">
        <v>50</v>
      </c>
      <c r="O9581">
        <v>2</v>
      </c>
      <c r="P9581" t="str" cm="1">
        <f t="array" ref="P9581">_xlfn.IFS(C9581&lt;25,"18-24", C9581&lt;=35,"25-35", C9581&lt;=50,"36-50",TRUE,"50+")</f>
        <v>50+</v>
      </c>
      <c r="Q9581" t="str">
        <f t="shared" si="1043"/>
        <v>new</v>
      </c>
      <c r="R9581" t="str">
        <f t="shared" si="1044"/>
        <v>high value</v>
      </c>
      <c r="S9581" t="str">
        <f t="shared" si="1045"/>
        <v>Low</v>
      </c>
      <c r="T9581" t="str">
        <f t="shared" si="1046"/>
        <v>May</v>
      </c>
      <c r="U9581">
        <f t="shared" si="1047"/>
        <v>2023</v>
      </c>
      <c r="V9581" t="str">
        <f t="shared" si="1048"/>
        <v>0-5</v>
      </c>
      <c r="W9581" t="str">
        <f t="shared" si="1049"/>
        <v>Slow</v>
      </c>
    </row>
    <row r="9582" spans="1:23" x14ac:dyDescent="0.3">
      <c r="A9582">
        <v>609581</v>
      </c>
      <c r="B9582">
        <v>22006</v>
      </c>
      <c r="C9582">
        <v>39</v>
      </c>
      <c r="D9582" t="s">
        <v>7</v>
      </c>
      <c r="E9582" t="s">
        <v>16</v>
      </c>
      <c r="F9582" t="s">
        <v>19</v>
      </c>
      <c r="G9582" t="s">
        <v>23</v>
      </c>
      <c r="H9582" s="1">
        <v>45104</v>
      </c>
      <c r="I9582" t="s">
        <v>34</v>
      </c>
      <c r="J9582">
        <v>33</v>
      </c>
      <c r="K9582">
        <v>2.1</v>
      </c>
      <c r="L9582">
        <v>531.79</v>
      </c>
      <c r="M9582">
        <v>94.69</v>
      </c>
      <c r="N9582" t="s">
        <v>50</v>
      </c>
      <c r="O9582">
        <v>5</v>
      </c>
      <c r="P9582" t="str" cm="1">
        <f t="array" ref="P9582">_xlfn.IFS(C9582&lt;25,"18-24", C9582&lt;=35,"25-35", C9582&lt;=50,"36-50",TRUE,"50+")</f>
        <v>36-50</v>
      </c>
      <c r="Q9582" t="str">
        <f t="shared" si="1043"/>
        <v>new</v>
      </c>
      <c r="R9582" t="str">
        <f t="shared" si="1044"/>
        <v>high value</v>
      </c>
      <c r="S9582" t="str">
        <f t="shared" si="1045"/>
        <v>High</v>
      </c>
      <c r="T9582" t="str">
        <f t="shared" si="1046"/>
        <v>Jun</v>
      </c>
      <c r="U9582">
        <f t="shared" si="1047"/>
        <v>2023</v>
      </c>
      <c r="V9582" t="str">
        <f t="shared" si="1048"/>
        <v>0-5</v>
      </c>
      <c r="W9582" t="str">
        <f t="shared" si="1049"/>
        <v>Medium</v>
      </c>
    </row>
    <row r="9583" spans="1:23" x14ac:dyDescent="0.3">
      <c r="A9583">
        <v>609582</v>
      </c>
      <c r="B9583">
        <v>86394</v>
      </c>
      <c r="C9583">
        <v>30</v>
      </c>
      <c r="D9583" t="s">
        <v>7</v>
      </c>
      <c r="E9583" t="s">
        <v>11</v>
      </c>
      <c r="F9583" t="s">
        <v>24</v>
      </c>
      <c r="G9583" t="s">
        <v>21</v>
      </c>
      <c r="H9583" s="1">
        <v>45572</v>
      </c>
      <c r="I9583" t="s">
        <v>34</v>
      </c>
      <c r="J9583">
        <v>50</v>
      </c>
      <c r="K9583">
        <v>6.7</v>
      </c>
      <c r="L9583">
        <v>307.95999999999998</v>
      </c>
      <c r="M9583">
        <v>75.58</v>
      </c>
      <c r="N9583" t="s">
        <v>47</v>
      </c>
      <c r="O9583">
        <v>1</v>
      </c>
      <c r="P9583" t="str" cm="1">
        <f t="array" ref="P9583">_xlfn.IFS(C9583&lt;25,"18-24", C9583&lt;=35,"25-35", C9583&lt;=50,"36-50",TRUE,"50+")</f>
        <v>25-35</v>
      </c>
      <c r="Q9583" t="str">
        <f t="shared" si="1043"/>
        <v>new</v>
      </c>
      <c r="R9583" t="str">
        <f t="shared" si="1044"/>
        <v>medium</v>
      </c>
      <c r="S9583" t="str">
        <f t="shared" si="1045"/>
        <v>Low</v>
      </c>
      <c r="T9583" t="str">
        <f t="shared" si="1046"/>
        <v>Oct</v>
      </c>
      <c r="U9583">
        <f t="shared" si="1047"/>
        <v>2024</v>
      </c>
      <c r="V9583" t="str">
        <f t="shared" si="1048"/>
        <v>5-10</v>
      </c>
      <c r="W9583" t="str">
        <f t="shared" si="1049"/>
        <v>Slow</v>
      </c>
    </row>
    <row r="9584" spans="1:23" x14ac:dyDescent="0.3">
      <c r="A9584">
        <v>609583</v>
      </c>
      <c r="B9584">
        <v>56213</v>
      </c>
      <c r="C9584">
        <v>23</v>
      </c>
      <c r="D9584" t="s">
        <v>7</v>
      </c>
      <c r="E9584" t="s">
        <v>5</v>
      </c>
      <c r="F9584" t="s">
        <v>26</v>
      </c>
      <c r="G9584" t="s">
        <v>27</v>
      </c>
      <c r="H9584" s="1">
        <v>45107</v>
      </c>
      <c r="I9584" t="s">
        <v>34</v>
      </c>
      <c r="J9584">
        <v>79</v>
      </c>
      <c r="K9584">
        <v>2.2999999999999998</v>
      </c>
      <c r="L9584">
        <v>335.76</v>
      </c>
      <c r="M9584">
        <v>34.840000000000003</v>
      </c>
      <c r="N9584" t="s">
        <v>48</v>
      </c>
      <c r="O9584">
        <v>3</v>
      </c>
      <c r="P9584" t="str" cm="1">
        <f t="array" ref="P9584">_xlfn.IFS(C9584&lt;25,"18-24", C9584&lt;=35,"25-35", C9584&lt;=50,"36-50",TRUE,"50+")</f>
        <v>18-24</v>
      </c>
      <c r="Q9584" t="str">
        <f t="shared" si="1043"/>
        <v>new</v>
      </c>
      <c r="R9584" t="str">
        <f t="shared" si="1044"/>
        <v>medium</v>
      </c>
      <c r="S9584" t="str">
        <f t="shared" si="1045"/>
        <v>medium</v>
      </c>
      <c r="T9584" t="str">
        <f t="shared" si="1046"/>
        <v>Jun</v>
      </c>
      <c r="U9584">
        <f t="shared" si="1047"/>
        <v>2023</v>
      </c>
      <c r="V9584" t="str">
        <f t="shared" si="1048"/>
        <v>0-5</v>
      </c>
      <c r="W9584" t="str">
        <f t="shared" si="1049"/>
        <v>Slow</v>
      </c>
    </row>
    <row r="9585" spans="1:23" x14ac:dyDescent="0.3">
      <c r="A9585">
        <v>609584</v>
      </c>
      <c r="B9585">
        <v>80648</v>
      </c>
      <c r="C9585">
        <v>50</v>
      </c>
      <c r="D9585" t="s">
        <v>7</v>
      </c>
      <c r="E9585" t="s">
        <v>5</v>
      </c>
      <c r="F9585" t="s">
        <v>28</v>
      </c>
      <c r="G9585" t="s">
        <v>27</v>
      </c>
      <c r="H9585" s="1">
        <v>45083</v>
      </c>
      <c r="I9585" t="s">
        <v>33</v>
      </c>
      <c r="J9585">
        <v>73</v>
      </c>
      <c r="K9585">
        <v>10.199999999999999</v>
      </c>
      <c r="L9585">
        <v>160.65</v>
      </c>
      <c r="M9585">
        <v>63.3</v>
      </c>
      <c r="N9585" t="s">
        <v>48</v>
      </c>
      <c r="O9585">
        <v>4</v>
      </c>
      <c r="P9585" t="str" cm="1">
        <f t="array" ref="P9585">_xlfn.IFS(C9585&lt;25,"18-24", C9585&lt;=35,"25-35", C9585&lt;=50,"36-50",TRUE,"50+")</f>
        <v>36-50</v>
      </c>
      <c r="Q9585" t="str">
        <f t="shared" si="1043"/>
        <v>repeat</v>
      </c>
      <c r="R9585" t="str">
        <f t="shared" si="1044"/>
        <v>low</v>
      </c>
      <c r="S9585" t="str">
        <f t="shared" si="1045"/>
        <v>medium</v>
      </c>
      <c r="T9585" t="str">
        <f t="shared" si="1046"/>
        <v>Jun</v>
      </c>
      <c r="U9585">
        <f t="shared" si="1047"/>
        <v>2023</v>
      </c>
      <c r="V9585" t="str">
        <f t="shared" si="1048"/>
        <v>10-15</v>
      </c>
      <c r="W9585" t="str">
        <f t="shared" si="1049"/>
        <v>Slow</v>
      </c>
    </row>
    <row r="9586" spans="1:23" x14ac:dyDescent="0.3">
      <c r="A9586">
        <v>609585</v>
      </c>
      <c r="B9586">
        <v>78325</v>
      </c>
      <c r="C9586">
        <v>28</v>
      </c>
      <c r="D9586" t="s">
        <v>4</v>
      </c>
      <c r="E9586" t="s">
        <v>16</v>
      </c>
      <c r="F9586" t="s">
        <v>28</v>
      </c>
      <c r="G9586" t="s">
        <v>29</v>
      </c>
      <c r="H9586" s="1">
        <v>44720</v>
      </c>
      <c r="I9586" t="s">
        <v>33</v>
      </c>
      <c r="J9586">
        <v>81</v>
      </c>
      <c r="K9586">
        <v>7.7</v>
      </c>
      <c r="L9586">
        <v>702.67</v>
      </c>
      <c r="M9586">
        <v>118.7</v>
      </c>
      <c r="N9586" t="s">
        <v>50</v>
      </c>
      <c r="O9586">
        <v>5</v>
      </c>
      <c r="P9586" t="str" cm="1">
        <f t="array" ref="P9586">_xlfn.IFS(C9586&lt;25,"18-24", C9586&lt;=35,"25-35", C9586&lt;=50,"36-50",TRUE,"50+")</f>
        <v>25-35</v>
      </c>
      <c r="Q9586" t="str">
        <f t="shared" si="1043"/>
        <v>new</v>
      </c>
      <c r="R9586" t="str">
        <f t="shared" si="1044"/>
        <v>high value</v>
      </c>
      <c r="S9586" t="str">
        <f t="shared" si="1045"/>
        <v>High</v>
      </c>
      <c r="T9586" t="str">
        <f t="shared" si="1046"/>
        <v>Jun</v>
      </c>
      <c r="U9586">
        <f t="shared" si="1047"/>
        <v>2022</v>
      </c>
      <c r="V9586" t="str">
        <f t="shared" si="1048"/>
        <v>5-10</v>
      </c>
      <c r="W9586" t="str">
        <f t="shared" si="1049"/>
        <v>Slow</v>
      </c>
    </row>
    <row r="9587" spans="1:23" x14ac:dyDescent="0.3">
      <c r="A9587">
        <v>609586</v>
      </c>
      <c r="B9587">
        <v>92750</v>
      </c>
      <c r="C9587">
        <v>29</v>
      </c>
      <c r="D9587" t="s">
        <v>7</v>
      </c>
      <c r="E9587" t="s">
        <v>16</v>
      </c>
      <c r="F9587" t="s">
        <v>18</v>
      </c>
      <c r="G9587" t="s">
        <v>29</v>
      </c>
      <c r="H9587" s="1">
        <v>44748</v>
      </c>
      <c r="I9587" t="s">
        <v>33</v>
      </c>
      <c r="J9587">
        <v>65</v>
      </c>
      <c r="K9587">
        <v>5.5</v>
      </c>
      <c r="L9587">
        <v>1204.99</v>
      </c>
      <c r="M9587">
        <v>112.69</v>
      </c>
      <c r="N9587" t="s">
        <v>49</v>
      </c>
      <c r="O9587">
        <v>2</v>
      </c>
      <c r="P9587" t="str" cm="1">
        <f t="array" ref="P9587">_xlfn.IFS(C9587&lt;25,"18-24", C9587&lt;=35,"25-35", C9587&lt;=50,"36-50",TRUE,"50+")</f>
        <v>25-35</v>
      </c>
      <c r="Q9587" t="str">
        <f t="shared" si="1043"/>
        <v>new</v>
      </c>
      <c r="R9587" t="str">
        <f t="shared" si="1044"/>
        <v>high value</v>
      </c>
      <c r="S9587" t="str">
        <f t="shared" si="1045"/>
        <v>Low</v>
      </c>
      <c r="T9587" t="str">
        <f t="shared" si="1046"/>
        <v>Jul</v>
      </c>
      <c r="U9587">
        <f t="shared" si="1047"/>
        <v>2022</v>
      </c>
      <c r="V9587" t="str">
        <f t="shared" si="1048"/>
        <v>5-10</v>
      </c>
      <c r="W9587" t="str">
        <f t="shared" si="1049"/>
        <v>Slow</v>
      </c>
    </row>
    <row r="9588" spans="1:23" x14ac:dyDescent="0.3">
      <c r="A9588">
        <v>609587</v>
      </c>
      <c r="B9588">
        <v>23449</v>
      </c>
      <c r="C9588">
        <v>30</v>
      </c>
      <c r="D9588" t="s">
        <v>7</v>
      </c>
      <c r="E9588" t="s">
        <v>15</v>
      </c>
      <c r="F9588" t="s">
        <v>22</v>
      </c>
      <c r="G9588" t="s">
        <v>29</v>
      </c>
      <c r="H9588" s="1">
        <v>45567</v>
      </c>
      <c r="I9588" t="s">
        <v>33</v>
      </c>
      <c r="J9588">
        <v>44</v>
      </c>
      <c r="K9588">
        <v>1.1000000000000001</v>
      </c>
      <c r="L9588">
        <v>1328.34</v>
      </c>
      <c r="M9588">
        <v>111.98</v>
      </c>
      <c r="N9588" t="s">
        <v>47</v>
      </c>
      <c r="O9588">
        <v>1</v>
      </c>
      <c r="P9588" t="str" cm="1">
        <f t="array" ref="P9588">_xlfn.IFS(C9588&lt;25,"18-24", C9588&lt;=35,"25-35", C9588&lt;=50,"36-50",TRUE,"50+")</f>
        <v>25-35</v>
      </c>
      <c r="Q9588" t="str">
        <f t="shared" si="1043"/>
        <v>new</v>
      </c>
      <c r="R9588" t="str">
        <f t="shared" si="1044"/>
        <v>high value</v>
      </c>
      <c r="S9588" t="str">
        <f t="shared" si="1045"/>
        <v>Low</v>
      </c>
      <c r="T9588" t="str">
        <f t="shared" si="1046"/>
        <v>Oct</v>
      </c>
      <c r="U9588">
        <f t="shared" si="1047"/>
        <v>2024</v>
      </c>
      <c r="V9588" t="str">
        <f t="shared" si="1048"/>
        <v>0-5</v>
      </c>
      <c r="W9588" t="str">
        <f t="shared" si="1049"/>
        <v>Medium</v>
      </c>
    </row>
    <row r="9589" spans="1:23" x14ac:dyDescent="0.3">
      <c r="A9589">
        <v>609588</v>
      </c>
      <c r="B9589">
        <v>26845</v>
      </c>
      <c r="C9589">
        <v>30</v>
      </c>
      <c r="D9589" t="s">
        <v>7</v>
      </c>
      <c r="E9589" t="s">
        <v>5</v>
      </c>
      <c r="F9589" t="s">
        <v>22</v>
      </c>
      <c r="G9589" t="s">
        <v>23</v>
      </c>
      <c r="H9589" s="1">
        <v>45226</v>
      </c>
      <c r="I9589" t="s">
        <v>33</v>
      </c>
      <c r="J9589">
        <v>26</v>
      </c>
      <c r="K9589">
        <v>10.199999999999999</v>
      </c>
      <c r="L9589">
        <v>1091.08</v>
      </c>
      <c r="M9589">
        <v>105.76</v>
      </c>
      <c r="N9589" t="s">
        <v>47</v>
      </c>
      <c r="O9589">
        <v>4</v>
      </c>
      <c r="P9589" t="str" cm="1">
        <f t="array" ref="P9589">_xlfn.IFS(C9589&lt;25,"18-24", C9589&lt;=35,"25-35", C9589&lt;=50,"36-50",TRUE,"50+")</f>
        <v>25-35</v>
      </c>
      <c r="Q9589" t="str">
        <f t="shared" si="1043"/>
        <v>repeat</v>
      </c>
      <c r="R9589" t="str">
        <f t="shared" si="1044"/>
        <v>high value</v>
      </c>
      <c r="S9589" t="str">
        <f t="shared" si="1045"/>
        <v>medium</v>
      </c>
      <c r="T9589" t="str">
        <f t="shared" si="1046"/>
        <v>Oct</v>
      </c>
      <c r="U9589">
        <f t="shared" si="1047"/>
        <v>2023</v>
      </c>
      <c r="V9589" t="str">
        <f t="shared" si="1048"/>
        <v>10-15</v>
      </c>
      <c r="W9589" t="str">
        <f t="shared" si="1049"/>
        <v>Fast</v>
      </c>
    </row>
    <row r="9590" spans="1:23" x14ac:dyDescent="0.3">
      <c r="A9590">
        <v>609589</v>
      </c>
      <c r="B9590">
        <v>81556</v>
      </c>
      <c r="C9590">
        <v>44</v>
      </c>
      <c r="D9590" t="s">
        <v>7</v>
      </c>
      <c r="E9590" t="s">
        <v>13</v>
      </c>
      <c r="F9590" t="s">
        <v>32</v>
      </c>
      <c r="G9590" t="s">
        <v>25</v>
      </c>
      <c r="H9590" s="1">
        <v>44979</v>
      </c>
      <c r="I9590" t="s">
        <v>33</v>
      </c>
      <c r="J9590">
        <v>83</v>
      </c>
      <c r="K9590">
        <v>9.4</v>
      </c>
      <c r="L9590">
        <v>1224.98</v>
      </c>
      <c r="M9590">
        <v>72.760000000000005</v>
      </c>
      <c r="N9590" t="s">
        <v>48</v>
      </c>
      <c r="O9590">
        <v>2</v>
      </c>
      <c r="P9590" t="str" cm="1">
        <f t="array" ref="P9590">_xlfn.IFS(C9590&lt;25,"18-24", C9590&lt;=35,"25-35", C9590&lt;=50,"36-50",TRUE,"50+")</f>
        <v>36-50</v>
      </c>
      <c r="Q9590" t="str">
        <f t="shared" si="1043"/>
        <v>new</v>
      </c>
      <c r="R9590" t="str">
        <f t="shared" si="1044"/>
        <v>high value</v>
      </c>
      <c r="S9590" t="str">
        <f t="shared" si="1045"/>
        <v>Low</v>
      </c>
      <c r="T9590" t="str">
        <f t="shared" si="1046"/>
        <v>Feb</v>
      </c>
      <c r="U9590">
        <f t="shared" si="1047"/>
        <v>2023</v>
      </c>
      <c r="V9590" t="str">
        <f t="shared" si="1048"/>
        <v>5-10</v>
      </c>
      <c r="W9590" t="str">
        <f t="shared" si="1049"/>
        <v>Slow</v>
      </c>
    </row>
    <row r="9591" spans="1:23" x14ac:dyDescent="0.3">
      <c r="A9591">
        <v>609590</v>
      </c>
      <c r="B9591">
        <v>98468</v>
      </c>
      <c r="C9591">
        <v>19</v>
      </c>
      <c r="D9591" t="s">
        <v>4</v>
      </c>
      <c r="E9591" t="s">
        <v>5</v>
      </c>
      <c r="F9591" t="s">
        <v>32</v>
      </c>
      <c r="G9591" t="s">
        <v>25</v>
      </c>
      <c r="H9591" s="1">
        <v>45374</v>
      </c>
      <c r="I9591" t="s">
        <v>34</v>
      </c>
      <c r="J9591">
        <v>37</v>
      </c>
      <c r="K9591">
        <v>11</v>
      </c>
      <c r="L9591">
        <v>726.33</v>
      </c>
      <c r="M9591">
        <v>37.19</v>
      </c>
      <c r="N9591" t="s">
        <v>48</v>
      </c>
      <c r="O9591">
        <v>5</v>
      </c>
      <c r="P9591" t="str" cm="1">
        <f t="array" ref="P9591">_xlfn.IFS(C9591&lt;25,"18-24", C9591&lt;=35,"25-35", C9591&lt;=50,"36-50",TRUE,"50+")</f>
        <v>18-24</v>
      </c>
      <c r="Q9591" t="str">
        <f t="shared" si="1043"/>
        <v>repeat</v>
      </c>
      <c r="R9591" t="str">
        <f t="shared" si="1044"/>
        <v>high value</v>
      </c>
      <c r="S9591" t="str">
        <f t="shared" si="1045"/>
        <v>High</v>
      </c>
      <c r="T9591" t="str">
        <f t="shared" si="1046"/>
        <v>Mar</v>
      </c>
      <c r="U9591">
        <f t="shared" si="1047"/>
        <v>2024</v>
      </c>
      <c r="V9591" t="str">
        <f t="shared" si="1048"/>
        <v>10-15</v>
      </c>
      <c r="W9591" t="str">
        <f t="shared" si="1049"/>
        <v>Medium</v>
      </c>
    </row>
    <row r="9592" spans="1:23" x14ac:dyDescent="0.3">
      <c r="A9592">
        <v>609591</v>
      </c>
      <c r="B9592">
        <v>40135</v>
      </c>
      <c r="C9592">
        <v>61</v>
      </c>
      <c r="D9592" t="s">
        <v>4</v>
      </c>
      <c r="E9592" t="s">
        <v>15</v>
      </c>
      <c r="F9592" t="s">
        <v>24</v>
      </c>
      <c r="G9592" t="s">
        <v>23</v>
      </c>
      <c r="H9592" s="1">
        <v>45446</v>
      </c>
      <c r="I9592" t="s">
        <v>33</v>
      </c>
      <c r="J9592">
        <v>75</v>
      </c>
      <c r="K9592">
        <v>13.4</v>
      </c>
      <c r="L9592">
        <v>1178.08</v>
      </c>
      <c r="M9592">
        <v>92.7</v>
      </c>
      <c r="N9592" t="s">
        <v>47</v>
      </c>
      <c r="O9592">
        <v>2</v>
      </c>
      <c r="P9592" t="str" cm="1">
        <f t="array" ref="P9592">_xlfn.IFS(C9592&lt;25,"18-24", C9592&lt;=35,"25-35", C9592&lt;=50,"36-50",TRUE,"50+")</f>
        <v>50+</v>
      </c>
      <c r="Q9592" t="str">
        <f t="shared" si="1043"/>
        <v>new</v>
      </c>
      <c r="R9592" t="str">
        <f t="shared" si="1044"/>
        <v>high value</v>
      </c>
      <c r="S9592" t="str">
        <f t="shared" si="1045"/>
        <v>Low</v>
      </c>
      <c r="T9592" t="str">
        <f t="shared" si="1046"/>
        <v>Jun</v>
      </c>
      <c r="U9592">
        <f t="shared" si="1047"/>
        <v>2024</v>
      </c>
      <c r="V9592" t="str">
        <f t="shared" si="1048"/>
        <v>10-15</v>
      </c>
      <c r="W9592" t="str">
        <f t="shared" si="1049"/>
        <v>Slow</v>
      </c>
    </row>
    <row r="9593" spans="1:23" x14ac:dyDescent="0.3">
      <c r="A9593">
        <v>609592</v>
      </c>
      <c r="B9593">
        <v>37986</v>
      </c>
      <c r="C9593">
        <v>55</v>
      </c>
      <c r="D9593" t="s">
        <v>7</v>
      </c>
      <c r="E9593" t="s">
        <v>13</v>
      </c>
      <c r="F9593" t="s">
        <v>18</v>
      </c>
      <c r="G9593" t="s">
        <v>23</v>
      </c>
      <c r="H9593" s="1">
        <v>45627</v>
      </c>
      <c r="I9593" t="s">
        <v>34</v>
      </c>
      <c r="J9593">
        <v>54</v>
      </c>
      <c r="K9593">
        <v>11</v>
      </c>
      <c r="L9593">
        <v>181.69</v>
      </c>
      <c r="M9593">
        <v>100.53</v>
      </c>
      <c r="N9593" t="s">
        <v>48</v>
      </c>
      <c r="O9593">
        <v>3</v>
      </c>
      <c r="P9593" t="str" cm="1">
        <f t="array" ref="P9593">_xlfn.IFS(C9593&lt;25,"18-24", C9593&lt;=35,"25-35", C9593&lt;=50,"36-50",TRUE,"50+")</f>
        <v>50+</v>
      </c>
      <c r="Q9593" t="str">
        <f t="shared" si="1043"/>
        <v>new</v>
      </c>
      <c r="R9593" t="str">
        <f t="shared" si="1044"/>
        <v>low</v>
      </c>
      <c r="S9593" t="str">
        <f t="shared" si="1045"/>
        <v>medium</v>
      </c>
      <c r="T9593" t="str">
        <f t="shared" si="1046"/>
        <v>Dec</v>
      </c>
      <c r="U9593">
        <f t="shared" si="1047"/>
        <v>2024</v>
      </c>
      <c r="V9593" t="str">
        <f t="shared" si="1048"/>
        <v>10-15</v>
      </c>
      <c r="W9593" t="str">
        <f t="shared" si="1049"/>
        <v>Slow</v>
      </c>
    </row>
    <row r="9594" spans="1:23" x14ac:dyDescent="0.3">
      <c r="A9594">
        <v>609593</v>
      </c>
      <c r="B9594">
        <v>66455</v>
      </c>
      <c r="C9594">
        <v>40</v>
      </c>
      <c r="D9594" t="s">
        <v>4</v>
      </c>
      <c r="E9594" t="s">
        <v>16</v>
      </c>
      <c r="F9594" t="s">
        <v>32</v>
      </c>
      <c r="G9594" t="s">
        <v>31</v>
      </c>
      <c r="H9594" s="1">
        <v>45013</v>
      </c>
      <c r="I9594" t="s">
        <v>33</v>
      </c>
      <c r="J9594">
        <v>68</v>
      </c>
      <c r="K9594">
        <v>2</v>
      </c>
      <c r="L9594">
        <v>576.41</v>
      </c>
      <c r="M9594">
        <v>57.02</v>
      </c>
      <c r="N9594" t="s">
        <v>47</v>
      </c>
      <c r="O9594">
        <v>2</v>
      </c>
      <c r="P9594" t="str" cm="1">
        <f t="array" ref="P9594">_xlfn.IFS(C9594&lt;25,"18-24", C9594&lt;=35,"25-35", C9594&lt;=50,"36-50",TRUE,"50+")</f>
        <v>36-50</v>
      </c>
      <c r="Q9594" t="str">
        <f t="shared" si="1043"/>
        <v>new</v>
      </c>
      <c r="R9594" t="str">
        <f t="shared" si="1044"/>
        <v>high value</v>
      </c>
      <c r="S9594" t="str">
        <f t="shared" si="1045"/>
        <v>Low</v>
      </c>
      <c r="T9594" t="str">
        <f t="shared" si="1046"/>
        <v>Mar</v>
      </c>
      <c r="U9594">
        <f t="shared" si="1047"/>
        <v>2023</v>
      </c>
      <c r="V9594" t="str">
        <f t="shared" si="1048"/>
        <v>0-5</v>
      </c>
      <c r="W9594" t="str">
        <f t="shared" si="1049"/>
        <v>Slow</v>
      </c>
    </row>
    <row r="9595" spans="1:23" x14ac:dyDescent="0.3">
      <c r="A9595">
        <v>609594</v>
      </c>
      <c r="B9595">
        <v>14804</v>
      </c>
      <c r="C9595">
        <v>31</v>
      </c>
      <c r="D9595" t="s">
        <v>4</v>
      </c>
      <c r="E9595" t="s">
        <v>5</v>
      </c>
      <c r="F9595" t="s">
        <v>19</v>
      </c>
      <c r="G9595" t="s">
        <v>21</v>
      </c>
      <c r="H9595" s="1">
        <v>44599</v>
      </c>
      <c r="I9595" t="s">
        <v>33</v>
      </c>
      <c r="J9595">
        <v>52</v>
      </c>
      <c r="K9595">
        <v>2.2999999999999998</v>
      </c>
      <c r="L9595">
        <v>1000.23</v>
      </c>
      <c r="M9595">
        <v>65.819999999999993</v>
      </c>
      <c r="N9595" t="s">
        <v>48</v>
      </c>
      <c r="O9595">
        <v>4</v>
      </c>
      <c r="P9595" t="str" cm="1">
        <f t="array" ref="P9595">_xlfn.IFS(C9595&lt;25,"18-24", C9595&lt;=35,"25-35", C9595&lt;=50,"36-50",TRUE,"50+")</f>
        <v>25-35</v>
      </c>
      <c r="Q9595" t="str">
        <f t="shared" si="1043"/>
        <v>new</v>
      </c>
      <c r="R9595" t="str">
        <f t="shared" si="1044"/>
        <v>high value</v>
      </c>
      <c r="S9595" t="str">
        <f t="shared" si="1045"/>
        <v>medium</v>
      </c>
      <c r="T9595" t="str">
        <f t="shared" si="1046"/>
        <v>Feb</v>
      </c>
      <c r="U9595">
        <f t="shared" si="1047"/>
        <v>2022</v>
      </c>
      <c r="V9595" t="str">
        <f t="shared" si="1048"/>
        <v>0-5</v>
      </c>
      <c r="W9595" t="str">
        <f t="shared" si="1049"/>
        <v>Slow</v>
      </c>
    </row>
    <row r="9596" spans="1:23" x14ac:dyDescent="0.3">
      <c r="A9596">
        <v>609595</v>
      </c>
      <c r="B9596">
        <v>40954</v>
      </c>
      <c r="C9596">
        <v>45</v>
      </c>
      <c r="D9596" t="s">
        <v>7</v>
      </c>
      <c r="E9596" t="s">
        <v>13</v>
      </c>
      <c r="F9596" t="s">
        <v>22</v>
      </c>
      <c r="G9596" t="s">
        <v>29</v>
      </c>
      <c r="H9596" s="1">
        <v>44807</v>
      </c>
      <c r="I9596" t="s">
        <v>33</v>
      </c>
      <c r="J9596">
        <v>21</v>
      </c>
      <c r="K9596">
        <v>3</v>
      </c>
      <c r="L9596">
        <v>645.53</v>
      </c>
      <c r="M9596">
        <v>74.05</v>
      </c>
      <c r="N9596" t="s">
        <v>47</v>
      </c>
      <c r="O9596">
        <v>3</v>
      </c>
      <c r="P9596" t="str" cm="1">
        <f t="array" ref="P9596">_xlfn.IFS(C9596&lt;25,"18-24", C9596&lt;=35,"25-35", C9596&lt;=50,"36-50",TRUE,"50+")</f>
        <v>36-50</v>
      </c>
      <c r="Q9596" t="str">
        <f t="shared" si="1043"/>
        <v>new</v>
      </c>
      <c r="R9596" t="str">
        <f t="shared" si="1044"/>
        <v>high value</v>
      </c>
      <c r="S9596" t="str">
        <f t="shared" si="1045"/>
        <v>medium</v>
      </c>
      <c r="T9596" t="str">
        <f t="shared" si="1046"/>
        <v>Sep</v>
      </c>
      <c r="U9596">
        <f t="shared" si="1047"/>
        <v>2022</v>
      </c>
      <c r="V9596" t="str">
        <f t="shared" si="1048"/>
        <v>0-5</v>
      </c>
      <c r="W9596" t="str">
        <f t="shared" si="1049"/>
        <v>Fast</v>
      </c>
    </row>
    <row r="9597" spans="1:23" x14ac:dyDescent="0.3">
      <c r="A9597">
        <v>609596</v>
      </c>
      <c r="B9597">
        <v>13937</v>
      </c>
      <c r="C9597">
        <v>27</v>
      </c>
      <c r="D9597" t="s">
        <v>4</v>
      </c>
      <c r="E9597" t="s">
        <v>11</v>
      </c>
      <c r="F9597" t="s">
        <v>22</v>
      </c>
      <c r="G9597" t="s">
        <v>29</v>
      </c>
      <c r="H9597" s="1">
        <v>45428</v>
      </c>
      <c r="I9597" t="s">
        <v>33</v>
      </c>
      <c r="J9597">
        <v>81</v>
      </c>
      <c r="K9597">
        <v>10</v>
      </c>
      <c r="L9597">
        <v>420.52</v>
      </c>
      <c r="M9597">
        <v>72.47</v>
      </c>
      <c r="N9597" t="s">
        <v>47</v>
      </c>
      <c r="O9597">
        <v>3</v>
      </c>
      <c r="P9597" t="str" cm="1">
        <f t="array" ref="P9597">_xlfn.IFS(C9597&lt;25,"18-24", C9597&lt;=35,"25-35", C9597&lt;=50,"36-50",TRUE,"50+")</f>
        <v>25-35</v>
      </c>
      <c r="Q9597" t="str">
        <f t="shared" si="1043"/>
        <v>new</v>
      </c>
      <c r="R9597" t="str">
        <f t="shared" si="1044"/>
        <v>medium</v>
      </c>
      <c r="S9597" t="str">
        <f t="shared" si="1045"/>
        <v>medium</v>
      </c>
      <c r="T9597" t="str">
        <f t="shared" si="1046"/>
        <v>May</v>
      </c>
      <c r="U9597">
        <f t="shared" si="1047"/>
        <v>2024</v>
      </c>
      <c r="V9597" t="str">
        <f t="shared" si="1048"/>
        <v>5-10</v>
      </c>
      <c r="W9597" t="str">
        <f t="shared" si="1049"/>
        <v>Slow</v>
      </c>
    </row>
    <row r="9598" spans="1:23" x14ac:dyDescent="0.3">
      <c r="A9598">
        <v>609597</v>
      </c>
      <c r="B9598">
        <v>53540</v>
      </c>
      <c r="C9598">
        <v>41</v>
      </c>
      <c r="D9598" t="s">
        <v>4</v>
      </c>
      <c r="E9598" t="s">
        <v>5</v>
      </c>
      <c r="F9598" t="s">
        <v>24</v>
      </c>
      <c r="G9598" t="s">
        <v>23</v>
      </c>
      <c r="H9598" s="1">
        <v>45477</v>
      </c>
      <c r="I9598" t="s">
        <v>33</v>
      </c>
      <c r="J9598">
        <v>31</v>
      </c>
      <c r="K9598">
        <v>5.6</v>
      </c>
      <c r="L9598">
        <v>657.33</v>
      </c>
      <c r="M9598">
        <v>78.2</v>
      </c>
      <c r="N9598" t="s">
        <v>47</v>
      </c>
      <c r="O9598">
        <v>1</v>
      </c>
      <c r="P9598" t="str" cm="1">
        <f t="array" ref="P9598">_xlfn.IFS(C9598&lt;25,"18-24", C9598&lt;=35,"25-35", C9598&lt;=50,"36-50",TRUE,"50+")</f>
        <v>36-50</v>
      </c>
      <c r="Q9598" t="str">
        <f t="shared" si="1043"/>
        <v>new</v>
      </c>
      <c r="R9598" t="str">
        <f t="shared" si="1044"/>
        <v>high value</v>
      </c>
      <c r="S9598" t="str">
        <f t="shared" si="1045"/>
        <v>Low</v>
      </c>
      <c r="T9598" t="str">
        <f t="shared" si="1046"/>
        <v>Jul</v>
      </c>
      <c r="U9598">
        <f t="shared" si="1047"/>
        <v>2024</v>
      </c>
      <c r="V9598" t="str">
        <f t="shared" si="1048"/>
        <v>5-10</v>
      </c>
      <c r="W9598" t="str">
        <f t="shared" si="1049"/>
        <v>Medium</v>
      </c>
    </row>
    <row r="9599" spans="1:23" x14ac:dyDescent="0.3">
      <c r="A9599">
        <v>609598</v>
      </c>
      <c r="B9599">
        <v>40307</v>
      </c>
      <c r="C9599">
        <v>24</v>
      </c>
      <c r="D9599" t="s">
        <v>7</v>
      </c>
      <c r="E9599" t="s">
        <v>16</v>
      </c>
      <c r="F9599" t="s">
        <v>30</v>
      </c>
      <c r="G9599" t="s">
        <v>23</v>
      </c>
      <c r="H9599" s="1">
        <v>44895</v>
      </c>
      <c r="I9599" t="s">
        <v>33</v>
      </c>
      <c r="J9599">
        <v>81</v>
      </c>
      <c r="K9599">
        <v>7.4</v>
      </c>
      <c r="L9599">
        <v>564.1</v>
      </c>
      <c r="M9599">
        <v>65.650000000000006</v>
      </c>
      <c r="N9599" t="s">
        <v>50</v>
      </c>
      <c r="O9599">
        <v>5</v>
      </c>
      <c r="P9599" t="str" cm="1">
        <f t="array" ref="P9599">_xlfn.IFS(C9599&lt;25,"18-24", C9599&lt;=35,"25-35", C9599&lt;=50,"36-50",TRUE,"50+")</f>
        <v>18-24</v>
      </c>
      <c r="Q9599" t="str">
        <f t="shared" si="1043"/>
        <v>new</v>
      </c>
      <c r="R9599" t="str">
        <f t="shared" si="1044"/>
        <v>high value</v>
      </c>
      <c r="S9599" t="str">
        <f t="shared" si="1045"/>
        <v>High</v>
      </c>
      <c r="T9599" t="str">
        <f t="shared" si="1046"/>
        <v>Nov</v>
      </c>
      <c r="U9599">
        <f t="shared" si="1047"/>
        <v>2022</v>
      </c>
      <c r="V9599" t="str">
        <f t="shared" si="1048"/>
        <v>5-10</v>
      </c>
      <c r="W9599" t="str">
        <f t="shared" si="1049"/>
        <v>Slow</v>
      </c>
    </row>
    <row r="9600" spans="1:23" x14ac:dyDescent="0.3">
      <c r="A9600">
        <v>609599</v>
      </c>
      <c r="B9600">
        <v>93219</v>
      </c>
      <c r="C9600">
        <v>57</v>
      </c>
      <c r="D9600" t="s">
        <v>7</v>
      </c>
      <c r="E9600" t="s">
        <v>13</v>
      </c>
      <c r="F9600" t="s">
        <v>32</v>
      </c>
      <c r="G9600" t="s">
        <v>25</v>
      </c>
      <c r="H9600" s="1">
        <v>44942</v>
      </c>
      <c r="I9600" t="s">
        <v>33</v>
      </c>
      <c r="J9600">
        <v>80</v>
      </c>
      <c r="K9600">
        <v>4.2</v>
      </c>
      <c r="L9600">
        <v>786.29</v>
      </c>
      <c r="M9600">
        <v>32.909999999999997</v>
      </c>
      <c r="N9600" t="s">
        <v>47</v>
      </c>
      <c r="O9600">
        <v>3</v>
      </c>
      <c r="P9600" t="str" cm="1">
        <f t="array" ref="P9600">_xlfn.IFS(C9600&lt;25,"18-24", C9600&lt;=35,"25-35", C9600&lt;=50,"36-50",TRUE,"50+")</f>
        <v>50+</v>
      </c>
      <c r="Q9600" t="str">
        <f t="shared" si="1043"/>
        <v>repeat</v>
      </c>
      <c r="R9600" t="str">
        <f t="shared" si="1044"/>
        <v>high value</v>
      </c>
      <c r="S9600" t="str">
        <f t="shared" si="1045"/>
        <v>medium</v>
      </c>
      <c r="T9600" t="str">
        <f t="shared" si="1046"/>
        <v>Jan</v>
      </c>
      <c r="U9600">
        <f t="shared" si="1047"/>
        <v>2023</v>
      </c>
      <c r="V9600" t="str">
        <f t="shared" si="1048"/>
        <v>0-5</v>
      </c>
      <c r="W9600" t="str">
        <f t="shared" si="1049"/>
        <v>Slow</v>
      </c>
    </row>
    <row r="9601" spans="1:23" x14ac:dyDescent="0.3">
      <c r="A9601">
        <v>609600</v>
      </c>
      <c r="B9601">
        <v>58886</v>
      </c>
      <c r="C9601">
        <v>50</v>
      </c>
      <c r="D9601" t="s">
        <v>4</v>
      </c>
      <c r="E9601" t="s">
        <v>15</v>
      </c>
      <c r="F9601" t="s">
        <v>30</v>
      </c>
      <c r="G9601" t="s">
        <v>25</v>
      </c>
      <c r="H9601" s="1">
        <v>45362</v>
      </c>
      <c r="I9601" t="s">
        <v>33</v>
      </c>
      <c r="J9601">
        <v>84</v>
      </c>
      <c r="K9601">
        <v>3.8</v>
      </c>
      <c r="L9601">
        <v>792.24</v>
      </c>
      <c r="M9601">
        <v>34.32</v>
      </c>
      <c r="N9601" t="s">
        <v>50</v>
      </c>
      <c r="O9601">
        <v>1</v>
      </c>
      <c r="P9601" t="str" cm="1">
        <f t="array" ref="P9601">_xlfn.IFS(C9601&lt;25,"18-24", C9601&lt;=35,"25-35", C9601&lt;=50,"36-50",TRUE,"50+")</f>
        <v>36-50</v>
      </c>
      <c r="Q9601" t="str">
        <f t="shared" si="1043"/>
        <v>new</v>
      </c>
      <c r="R9601" t="str">
        <f t="shared" si="1044"/>
        <v>high value</v>
      </c>
      <c r="S9601" t="str">
        <f t="shared" si="1045"/>
        <v>Low</v>
      </c>
      <c r="T9601" t="str">
        <f t="shared" si="1046"/>
        <v>Mar</v>
      </c>
      <c r="U9601">
        <f t="shared" si="1047"/>
        <v>2024</v>
      </c>
      <c r="V9601" t="str">
        <f t="shared" si="1048"/>
        <v>0-5</v>
      </c>
      <c r="W9601" t="str">
        <f t="shared" si="1049"/>
        <v>Slow</v>
      </c>
    </row>
    <row r="9602" spans="1:23" x14ac:dyDescent="0.3">
      <c r="A9602">
        <v>609601</v>
      </c>
      <c r="B9602">
        <v>41027</v>
      </c>
      <c r="C9602">
        <v>30</v>
      </c>
      <c r="D9602" t="s">
        <v>4</v>
      </c>
      <c r="E9602" t="s">
        <v>15</v>
      </c>
      <c r="F9602" t="s">
        <v>18</v>
      </c>
      <c r="G9602" t="s">
        <v>31</v>
      </c>
      <c r="H9602" s="1">
        <v>44661</v>
      </c>
      <c r="I9602" t="s">
        <v>34</v>
      </c>
      <c r="J9602">
        <v>78</v>
      </c>
      <c r="K9602">
        <v>8.8000000000000007</v>
      </c>
      <c r="L9602">
        <v>1412.39</v>
      </c>
      <c r="M9602">
        <v>118.69</v>
      </c>
      <c r="N9602" t="s">
        <v>50</v>
      </c>
      <c r="O9602">
        <v>1</v>
      </c>
      <c r="P9602" t="str" cm="1">
        <f t="array" ref="P9602">_xlfn.IFS(C9602&lt;25,"18-24", C9602&lt;=35,"25-35", C9602&lt;=50,"36-50",TRUE,"50+")</f>
        <v>25-35</v>
      </c>
      <c r="Q9602" t="str">
        <f t="shared" si="1043"/>
        <v>new</v>
      </c>
      <c r="R9602" t="str">
        <f t="shared" si="1044"/>
        <v>high value</v>
      </c>
      <c r="S9602" t="str">
        <f t="shared" si="1045"/>
        <v>Low</v>
      </c>
      <c r="T9602" t="str">
        <f t="shared" si="1046"/>
        <v>Apr</v>
      </c>
      <c r="U9602">
        <f t="shared" si="1047"/>
        <v>2022</v>
      </c>
      <c r="V9602" t="str">
        <f t="shared" si="1048"/>
        <v>5-10</v>
      </c>
      <c r="W9602" t="str">
        <f t="shared" si="1049"/>
        <v>Slow</v>
      </c>
    </row>
    <row r="9603" spans="1:23" x14ac:dyDescent="0.3">
      <c r="A9603">
        <v>609602</v>
      </c>
      <c r="B9603">
        <v>71104</v>
      </c>
      <c r="C9603">
        <v>30</v>
      </c>
      <c r="D9603" t="s">
        <v>7</v>
      </c>
      <c r="E9603" t="s">
        <v>11</v>
      </c>
      <c r="F9603" t="s">
        <v>19</v>
      </c>
      <c r="G9603" t="s">
        <v>27</v>
      </c>
      <c r="H9603" s="1">
        <v>44923</v>
      </c>
      <c r="I9603" t="s">
        <v>34</v>
      </c>
      <c r="J9603">
        <v>81</v>
      </c>
      <c r="K9603">
        <v>5.5</v>
      </c>
      <c r="L9603">
        <v>571.88</v>
      </c>
      <c r="M9603">
        <v>75.150000000000006</v>
      </c>
      <c r="N9603" t="s">
        <v>47</v>
      </c>
      <c r="O9603">
        <v>3</v>
      </c>
      <c r="P9603" t="str" cm="1">
        <f t="array" ref="P9603">_xlfn.IFS(C9603&lt;25,"18-24", C9603&lt;=35,"25-35", C9603&lt;=50,"36-50",TRUE,"50+")</f>
        <v>25-35</v>
      </c>
      <c r="Q9603" t="str">
        <f t="shared" ref="Q9603:Q9666" si="1050">IF(COUNTIF($B:$B,B9603)&gt;1,"repeat","new")</f>
        <v>new</v>
      </c>
      <c r="R9603" t="str">
        <f t="shared" ref="R9603:R9666" si="1051">IF(L9603&gt;500,"high value",IF( L9603&gt;250,"medium","low"))</f>
        <v>high value</v>
      </c>
      <c r="S9603" t="str">
        <f t="shared" ref="S9603:S9666" si="1052">IF(O9603&lt;=2,"Low",IF(O9603&lt;=4,"medium","High"))</f>
        <v>medium</v>
      </c>
      <c r="T9603" t="str">
        <f t="shared" ref="T9603:T9666" si="1053">TEXT(H9603,"MMM")</f>
        <v>Dec</v>
      </c>
      <c r="U9603">
        <f t="shared" ref="U9603:U9666" si="1054">YEAR(H9603)</f>
        <v>2022</v>
      </c>
      <c r="V9603" t="str">
        <f t="shared" ref="V9603:V9666" si="1055">IF(K9603&lt;=5,"0-5",IF(K9603&lt;=10,"5-10",IF(K9603&lt;=15,"10-15","15+")))</f>
        <v>5-10</v>
      </c>
      <c r="W9603" t="str">
        <f t="shared" ref="W9603:W9666" si="1056">IF(J9603&lt;=30,"Fast",IF(J9603&lt;=45,"Medium","Slow"))</f>
        <v>Slow</v>
      </c>
    </row>
    <row r="9604" spans="1:23" x14ac:dyDescent="0.3">
      <c r="A9604">
        <v>609603</v>
      </c>
      <c r="B9604">
        <v>50947</v>
      </c>
      <c r="C9604">
        <v>41</v>
      </c>
      <c r="D9604" t="s">
        <v>4</v>
      </c>
      <c r="E9604" t="s">
        <v>5</v>
      </c>
      <c r="F9604" t="s">
        <v>32</v>
      </c>
      <c r="G9604" t="s">
        <v>27</v>
      </c>
      <c r="H9604" s="1">
        <v>44859</v>
      </c>
      <c r="I9604" t="s">
        <v>34</v>
      </c>
      <c r="J9604">
        <v>64</v>
      </c>
      <c r="K9604">
        <v>5.5</v>
      </c>
      <c r="L9604">
        <v>1106.17</v>
      </c>
      <c r="M9604">
        <v>72.11</v>
      </c>
      <c r="N9604" t="s">
        <v>50</v>
      </c>
      <c r="O9604">
        <v>3</v>
      </c>
      <c r="P9604" t="str" cm="1">
        <f t="array" ref="P9604">_xlfn.IFS(C9604&lt;25,"18-24", C9604&lt;=35,"25-35", C9604&lt;=50,"36-50",TRUE,"50+")</f>
        <v>36-50</v>
      </c>
      <c r="Q9604" t="str">
        <f t="shared" si="1050"/>
        <v>new</v>
      </c>
      <c r="R9604" t="str">
        <f t="shared" si="1051"/>
        <v>high value</v>
      </c>
      <c r="S9604" t="str">
        <f t="shared" si="1052"/>
        <v>medium</v>
      </c>
      <c r="T9604" t="str">
        <f t="shared" si="1053"/>
        <v>Oct</v>
      </c>
      <c r="U9604">
        <f t="shared" si="1054"/>
        <v>2022</v>
      </c>
      <c r="V9604" t="str">
        <f t="shared" si="1055"/>
        <v>5-10</v>
      </c>
      <c r="W9604" t="str">
        <f t="shared" si="1056"/>
        <v>Slow</v>
      </c>
    </row>
    <row r="9605" spans="1:23" x14ac:dyDescent="0.3">
      <c r="A9605">
        <v>609604</v>
      </c>
      <c r="B9605">
        <v>20199</v>
      </c>
      <c r="C9605">
        <v>32</v>
      </c>
      <c r="D9605" t="s">
        <v>4</v>
      </c>
      <c r="E9605" t="s">
        <v>15</v>
      </c>
      <c r="F9605" t="s">
        <v>32</v>
      </c>
      <c r="G9605" t="s">
        <v>23</v>
      </c>
      <c r="H9605" s="1">
        <v>45639</v>
      </c>
      <c r="I9605" t="s">
        <v>33</v>
      </c>
      <c r="J9605">
        <v>84</v>
      </c>
      <c r="K9605">
        <v>14.6</v>
      </c>
      <c r="L9605">
        <v>669.89</v>
      </c>
      <c r="M9605">
        <v>85.86</v>
      </c>
      <c r="N9605" t="s">
        <v>47</v>
      </c>
      <c r="O9605">
        <v>4</v>
      </c>
      <c r="P9605" t="str" cm="1">
        <f t="array" ref="P9605">_xlfn.IFS(C9605&lt;25,"18-24", C9605&lt;=35,"25-35", C9605&lt;=50,"36-50",TRUE,"50+")</f>
        <v>25-35</v>
      </c>
      <c r="Q9605" t="str">
        <f t="shared" si="1050"/>
        <v>new</v>
      </c>
      <c r="R9605" t="str">
        <f t="shared" si="1051"/>
        <v>high value</v>
      </c>
      <c r="S9605" t="str">
        <f t="shared" si="1052"/>
        <v>medium</v>
      </c>
      <c r="T9605" t="str">
        <f t="shared" si="1053"/>
        <v>Dec</v>
      </c>
      <c r="U9605">
        <f t="shared" si="1054"/>
        <v>2024</v>
      </c>
      <c r="V9605" t="str">
        <f t="shared" si="1055"/>
        <v>10-15</v>
      </c>
      <c r="W9605" t="str">
        <f t="shared" si="1056"/>
        <v>Slow</v>
      </c>
    </row>
    <row r="9606" spans="1:23" x14ac:dyDescent="0.3">
      <c r="A9606">
        <v>609605</v>
      </c>
      <c r="B9606">
        <v>68247</v>
      </c>
      <c r="C9606">
        <v>30</v>
      </c>
      <c r="D9606" t="s">
        <v>4</v>
      </c>
      <c r="E9606" t="s">
        <v>11</v>
      </c>
      <c r="F9606" t="s">
        <v>18</v>
      </c>
      <c r="G9606" t="s">
        <v>21</v>
      </c>
      <c r="H9606" s="1">
        <v>45608</v>
      </c>
      <c r="I9606" t="s">
        <v>34</v>
      </c>
      <c r="J9606">
        <v>72</v>
      </c>
      <c r="K9606">
        <v>5.9</v>
      </c>
      <c r="L9606">
        <v>1402.11</v>
      </c>
      <c r="M9606">
        <v>37.79</v>
      </c>
      <c r="N9606" t="s">
        <v>48</v>
      </c>
      <c r="O9606">
        <v>2</v>
      </c>
      <c r="P9606" t="str" cm="1">
        <f t="array" ref="P9606">_xlfn.IFS(C9606&lt;25,"18-24", C9606&lt;=35,"25-35", C9606&lt;=50,"36-50",TRUE,"50+")</f>
        <v>25-35</v>
      </c>
      <c r="Q9606" t="str">
        <f t="shared" si="1050"/>
        <v>new</v>
      </c>
      <c r="R9606" t="str">
        <f t="shared" si="1051"/>
        <v>high value</v>
      </c>
      <c r="S9606" t="str">
        <f t="shared" si="1052"/>
        <v>Low</v>
      </c>
      <c r="T9606" t="str">
        <f t="shared" si="1053"/>
        <v>Nov</v>
      </c>
      <c r="U9606">
        <f t="shared" si="1054"/>
        <v>2024</v>
      </c>
      <c r="V9606" t="str">
        <f t="shared" si="1055"/>
        <v>5-10</v>
      </c>
      <c r="W9606" t="str">
        <f t="shared" si="1056"/>
        <v>Slow</v>
      </c>
    </row>
    <row r="9607" spans="1:23" x14ac:dyDescent="0.3">
      <c r="A9607">
        <v>609606</v>
      </c>
      <c r="B9607">
        <v>22223</v>
      </c>
      <c r="C9607">
        <v>28</v>
      </c>
      <c r="D9607" t="s">
        <v>7</v>
      </c>
      <c r="E9607" t="s">
        <v>13</v>
      </c>
      <c r="F9607" t="s">
        <v>19</v>
      </c>
      <c r="G9607" t="s">
        <v>27</v>
      </c>
      <c r="H9607" s="1">
        <v>45098</v>
      </c>
      <c r="I9607" t="s">
        <v>34</v>
      </c>
      <c r="J9607">
        <v>67</v>
      </c>
      <c r="K9607">
        <v>7.5</v>
      </c>
      <c r="L9607">
        <v>435.53</v>
      </c>
      <c r="M9607">
        <v>98.27</v>
      </c>
      <c r="N9607" t="s">
        <v>47</v>
      </c>
      <c r="O9607">
        <v>2</v>
      </c>
      <c r="P9607" t="str" cm="1">
        <f t="array" ref="P9607">_xlfn.IFS(C9607&lt;25,"18-24", C9607&lt;=35,"25-35", C9607&lt;=50,"36-50",TRUE,"50+")</f>
        <v>25-35</v>
      </c>
      <c r="Q9607" t="str">
        <f t="shared" si="1050"/>
        <v>new</v>
      </c>
      <c r="R9607" t="str">
        <f t="shared" si="1051"/>
        <v>medium</v>
      </c>
      <c r="S9607" t="str">
        <f t="shared" si="1052"/>
        <v>Low</v>
      </c>
      <c r="T9607" t="str">
        <f t="shared" si="1053"/>
        <v>Jun</v>
      </c>
      <c r="U9607">
        <f t="shared" si="1054"/>
        <v>2023</v>
      </c>
      <c r="V9607" t="str">
        <f t="shared" si="1055"/>
        <v>5-10</v>
      </c>
      <c r="W9607" t="str">
        <f t="shared" si="1056"/>
        <v>Slow</v>
      </c>
    </row>
    <row r="9608" spans="1:23" x14ac:dyDescent="0.3">
      <c r="A9608">
        <v>609607</v>
      </c>
      <c r="B9608">
        <v>55646</v>
      </c>
      <c r="C9608">
        <v>19</v>
      </c>
      <c r="D9608" t="s">
        <v>7</v>
      </c>
      <c r="E9608" t="s">
        <v>5</v>
      </c>
      <c r="F9608" t="s">
        <v>26</v>
      </c>
      <c r="G9608" t="s">
        <v>23</v>
      </c>
      <c r="H9608" s="1">
        <v>44926</v>
      </c>
      <c r="I9608" t="s">
        <v>34</v>
      </c>
      <c r="J9608">
        <v>71</v>
      </c>
      <c r="K9608">
        <v>6.3</v>
      </c>
      <c r="L9608">
        <v>250.72</v>
      </c>
      <c r="M9608">
        <v>34.53</v>
      </c>
      <c r="N9608" t="s">
        <v>50</v>
      </c>
      <c r="O9608">
        <v>1</v>
      </c>
      <c r="P9608" t="str" cm="1">
        <f t="array" ref="P9608">_xlfn.IFS(C9608&lt;25,"18-24", C9608&lt;=35,"25-35", C9608&lt;=50,"36-50",TRUE,"50+")</f>
        <v>18-24</v>
      </c>
      <c r="Q9608" t="str">
        <f t="shared" si="1050"/>
        <v>new</v>
      </c>
      <c r="R9608" t="str">
        <f t="shared" si="1051"/>
        <v>medium</v>
      </c>
      <c r="S9608" t="str">
        <f t="shared" si="1052"/>
        <v>Low</v>
      </c>
      <c r="T9608" t="str">
        <f t="shared" si="1053"/>
        <v>Dec</v>
      </c>
      <c r="U9608">
        <f t="shared" si="1054"/>
        <v>2022</v>
      </c>
      <c r="V9608" t="str">
        <f t="shared" si="1055"/>
        <v>5-10</v>
      </c>
      <c r="W9608" t="str">
        <f t="shared" si="1056"/>
        <v>Slow</v>
      </c>
    </row>
    <row r="9609" spans="1:23" x14ac:dyDescent="0.3">
      <c r="A9609">
        <v>609608</v>
      </c>
      <c r="B9609">
        <v>16006</v>
      </c>
      <c r="C9609">
        <v>44</v>
      </c>
      <c r="D9609" t="s">
        <v>4</v>
      </c>
      <c r="E9609" t="s">
        <v>11</v>
      </c>
      <c r="F9609" t="s">
        <v>18</v>
      </c>
      <c r="G9609" t="s">
        <v>23</v>
      </c>
      <c r="H9609" s="1">
        <v>45017</v>
      </c>
      <c r="I9609" t="s">
        <v>33</v>
      </c>
      <c r="J9609">
        <v>59</v>
      </c>
      <c r="K9609">
        <v>4.7</v>
      </c>
      <c r="L9609">
        <v>890.85</v>
      </c>
      <c r="M9609">
        <v>103.21</v>
      </c>
      <c r="N9609" t="s">
        <v>50</v>
      </c>
      <c r="O9609">
        <v>4</v>
      </c>
      <c r="P9609" t="str" cm="1">
        <f t="array" ref="P9609">_xlfn.IFS(C9609&lt;25,"18-24", C9609&lt;=35,"25-35", C9609&lt;=50,"36-50",TRUE,"50+")</f>
        <v>36-50</v>
      </c>
      <c r="Q9609" t="str">
        <f t="shared" si="1050"/>
        <v>repeat</v>
      </c>
      <c r="R9609" t="str">
        <f t="shared" si="1051"/>
        <v>high value</v>
      </c>
      <c r="S9609" t="str">
        <f t="shared" si="1052"/>
        <v>medium</v>
      </c>
      <c r="T9609" t="str">
        <f t="shared" si="1053"/>
        <v>Apr</v>
      </c>
      <c r="U9609">
        <f t="shared" si="1054"/>
        <v>2023</v>
      </c>
      <c r="V9609" t="str">
        <f t="shared" si="1055"/>
        <v>0-5</v>
      </c>
      <c r="W9609" t="str">
        <f t="shared" si="1056"/>
        <v>Slow</v>
      </c>
    </row>
    <row r="9610" spans="1:23" x14ac:dyDescent="0.3">
      <c r="A9610">
        <v>609609</v>
      </c>
      <c r="B9610">
        <v>78003</v>
      </c>
      <c r="C9610">
        <v>26</v>
      </c>
      <c r="D9610" t="s">
        <v>7</v>
      </c>
      <c r="E9610" t="s">
        <v>16</v>
      </c>
      <c r="F9610" t="s">
        <v>24</v>
      </c>
      <c r="G9610" t="s">
        <v>31</v>
      </c>
      <c r="H9610" s="1">
        <v>45233</v>
      </c>
      <c r="I9610" t="s">
        <v>34</v>
      </c>
      <c r="J9610">
        <v>54</v>
      </c>
      <c r="K9610">
        <v>3</v>
      </c>
      <c r="L9610">
        <v>1064.19</v>
      </c>
      <c r="M9610">
        <v>63.02</v>
      </c>
      <c r="N9610" t="s">
        <v>49</v>
      </c>
      <c r="O9610">
        <v>5</v>
      </c>
      <c r="P9610" t="str" cm="1">
        <f t="array" ref="P9610">_xlfn.IFS(C9610&lt;25,"18-24", C9610&lt;=35,"25-35", C9610&lt;=50,"36-50",TRUE,"50+")</f>
        <v>25-35</v>
      </c>
      <c r="Q9610" t="str">
        <f t="shared" si="1050"/>
        <v>new</v>
      </c>
      <c r="R9610" t="str">
        <f t="shared" si="1051"/>
        <v>high value</v>
      </c>
      <c r="S9610" t="str">
        <f t="shared" si="1052"/>
        <v>High</v>
      </c>
      <c r="T9610" t="str">
        <f t="shared" si="1053"/>
        <v>Nov</v>
      </c>
      <c r="U9610">
        <f t="shared" si="1054"/>
        <v>2023</v>
      </c>
      <c r="V9610" t="str">
        <f t="shared" si="1055"/>
        <v>0-5</v>
      </c>
      <c r="W9610" t="str">
        <f t="shared" si="1056"/>
        <v>Slow</v>
      </c>
    </row>
    <row r="9611" spans="1:23" x14ac:dyDescent="0.3">
      <c r="A9611">
        <v>609610</v>
      </c>
      <c r="B9611">
        <v>58277</v>
      </c>
      <c r="C9611">
        <v>51</v>
      </c>
      <c r="D9611" t="s">
        <v>7</v>
      </c>
      <c r="E9611" t="s">
        <v>8</v>
      </c>
      <c r="F9611" t="s">
        <v>22</v>
      </c>
      <c r="G9611" t="s">
        <v>29</v>
      </c>
      <c r="H9611" s="1">
        <v>45404</v>
      </c>
      <c r="I9611" t="s">
        <v>33</v>
      </c>
      <c r="J9611">
        <v>82</v>
      </c>
      <c r="K9611">
        <v>13.9</v>
      </c>
      <c r="L9611">
        <v>660.28</v>
      </c>
      <c r="M9611">
        <v>116.58</v>
      </c>
      <c r="N9611" t="s">
        <v>49</v>
      </c>
      <c r="O9611">
        <v>1</v>
      </c>
      <c r="P9611" t="str" cm="1">
        <f t="array" ref="P9611">_xlfn.IFS(C9611&lt;25,"18-24", C9611&lt;=35,"25-35", C9611&lt;=50,"36-50",TRUE,"50+")</f>
        <v>50+</v>
      </c>
      <c r="Q9611" t="str">
        <f t="shared" si="1050"/>
        <v>new</v>
      </c>
      <c r="R9611" t="str">
        <f t="shared" si="1051"/>
        <v>high value</v>
      </c>
      <c r="S9611" t="str">
        <f t="shared" si="1052"/>
        <v>Low</v>
      </c>
      <c r="T9611" t="str">
        <f t="shared" si="1053"/>
        <v>Apr</v>
      </c>
      <c r="U9611">
        <f t="shared" si="1054"/>
        <v>2024</v>
      </c>
      <c r="V9611" t="str">
        <f t="shared" si="1055"/>
        <v>10-15</v>
      </c>
      <c r="W9611" t="str">
        <f t="shared" si="1056"/>
        <v>Slow</v>
      </c>
    </row>
    <row r="9612" spans="1:23" x14ac:dyDescent="0.3">
      <c r="A9612">
        <v>609611</v>
      </c>
      <c r="B9612">
        <v>65856</v>
      </c>
      <c r="C9612">
        <v>26</v>
      </c>
      <c r="D9612" t="s">
        <v>4</v>
      </c>
      <c r="E9612" t="s">
        <v>8</v>
      </c>
      <c r="F9612" t="s">
        <v>32</v>
      </c>
      <c r="G9612" t="s">
        <v>25</v>
      </c>
      <c r="H9612" s="1">
        <v>45601</v>
      </c>
      <c r="I9612" t="s">
        <v>33</v>
      </c>
      <c r="J9612">
        <v>43</v>
      </c>
      <c r="K9612">
        <v>9.4</v>
      </c>
      <c r="L9612">
        <v>805.48</v>
      </c>
      <c r="M9612">
        <v>111.05</v>
      </c>
      <c r="N9612" t="s">
        <v>47</v>
      </c>
      <c r="O9612">
        <v>1</v>
      </c>
      <c r="P9612" t="str" cm="1">
        <f t="array" ref="P9612">_xlfn.IFS(C9612&lt;25,"18-24", C9612&lt;=35,"25-35", C9612&lt;=50,"36-50",TRUE,"50+")</f>
        <v>25-35</v>
      </c>
      <c r="Q9612" t="str">
        <f t="shared" si="1050"/>
        <v>new</v>
      </c>
      <c r="R9612" t="str">
        <f t="shared" si="1051"/>
        <v>high value</v>
      </c>
      <c r="S9612" t="str">
        <f t="shared" si="1052"/>
        <v>Low</v>
      </c>
      <c r="T9612" t="str">
        <f t="shared" si="1053"/>
        <v>Nov</v>
      </c>
      <c r="U9612">
        <f t="shared" si="1054"/>
        <v>2024</v>
      </c>
      <c r="V9612" t="str">
        <f t="shared" si="1055"/>
        <v>5-10</v>
      </c>
      <c r="W9612" t="str">
        <f t="shared" si="1056"/>
        <v>Medium</v>
      </c>
    </row>
    <row r="9613" spans="1:23" x14ac:dyDescent="0.3">
      <c r="A9613">
        <v>609612</v>
      </c>
      <c r="B9613">
        <v>34980</v>
      </c>
      <c r="C9613">
        <v>48</v>
      </c>
      <c r="D9613" t="s">
        <v>7</v>
      </c>
      <c r="E9613" t="s">
        <v>16</v>
      </c>
      <c r="F9613" t="s">
        <v>24</v>
      </c>
      <c r="G9613" t="s">
        <v>25</v>
      </c>
      <c r="H9613" s="1">
        <v>44848</v>
      </c>
      <c r="I9613" t="s">
        <v>33</v>
      </c>
      <c r="J9613">
        <v>57</v>
      </c>
      <c r="K9613">
        <v>2.2000000000000002</v>
      </c>
      <c r="L9613">
        <v>1324.59</v>
      </c>
      <c r="M9613">
        <v>117.42</v>
      </c>
      <c r="N9613" t="s">
        <v>48</v>
      </c>
      <c r="O9613">
        <v>1</v>
      </c>
      <c r="P9613" t="str" cm="1">
        <f t="array" ref="P9613">_xlfn.IFS(C9613&lt;25,"18-24", C9613&lt;=35,"25-35", C9613&lt;=50,"36-50",TRUE,"50+")</f>
        <v>36-50</v>
      </c>
      <c r="Q9613" t="str">
        <f t="shared" si="1050"/>
        <v>new</v>
      </c>
      <c r="R9613" t="str">
        <f t="shared" si="1051"/>
        <v>high value</v>
      </c>
      <c r="S9613" t="str">
        <f t="shared" si="1052"/>
        <v>Low</v>
      </c>
      <c r="T9613" t="str">
        <f t="shared" si="1053"/>
        <v>Oct</v>
      </c>
      <c r="U9613">
        <f t="shared" si="1054"/>
        <v>2022</v>
      </c>
      <c r="V9613" t="str">
        <f t="shared" si="1055"/>
        <v>0-5</v>
      </c>
      <c r="W9613" t="str">
        <f t="shared" si="1056"/>
        <v>Slow</v>
      </c>
    </row>
    <row r="9614" spans="1:23" x14ac:dyDescent="0.3">
      <c r="A9614">
        <v>609613</v>
      </c>
      <c r="B9614">
        <v>39850</v>
      </c>
      <c r="C9614">
        <v>30</v>
      </c>
      <c r="D9614" t="s">
        <v>4</v>
      </c>
      <c r="E9614" t="s">
        <v>5</v>
      </c>
      <c r="F9614" t="s">
        <v>28</v>
      </c>
      <c r="G9614" t="s">
        <v>23</v>
      </c>
      <c r="H9614" s="1">
        <v>45352</v>
      </c>
      <c r="I9614" t="s">
        <v>34</v>
      </c>
      <c r="J9614">
        <v>54</v>
      </c>
      <c r="K9614">
        <v>6.8</v>
      </c>
      <c r="L9614">
        <v>1207.31</v>
      </c>
      <c r="M9614">
        <v>49.69</v>
      </c>
      <c r="N9614" t="s">
        <v>48</v>
      </c>
      <c r="O9614">
        <v>2</v>
      </c>
      <c r="P9614" t="str" cm="1">
        <f t="array" ref="P9614">_xlfn.IFS(C9614&lt;25,"18-24", C9614&lt;=35,"25-35", C9614&lt;=50,"36-50",TRUE,"50+")</f>
        <v>25-35</v>
      </c>
      <c r="Q9614" t="str">
        <f t="shared" si="1050"/>
        <v>new</v>
      </c>
      <c r="R9614" t="str">
        <f t="shared" si="1051"/>
        <v>high value</v>
      </c>
      <c r="S9614" t="str">
        <f t="shared" si="1052"/>
        <v>Low</v>
      </c>
      <c r="T9614" t="str">
        <f t="shared" si="1053"/>
        <v>Mar</v>
      </c>
      <c r="U9614">
        <f t="shared" si="1054"/>
        <v>2024</v>
      </c>
      <c r="V9614" t="str">
        <f t="shared" si="1055"/>
        <v>5-10</v>
      </c>
      <c r="W9614" t="str">
        <f t="shared" si="1056"/>
        <v>Slow</v>
      </c>
    </row>
    <row r="9615" spans="1:23" x14ac:dyDescent="0.3">
      <c r="A9615">
        <v>609614</v>
      </c>
      <c r="B9615">
        <v>54542</v>
      </c>
      <c r="C9615">
        <v>54</v>
      </c>
      <c r="D9615" t="s">
        <v>7</v>
      </c>
      <c r="E9615" t="s">
        <v>5</v>
      </c>
      <c r="F9615" t="s">
        <v>19</v>
      </c>
      <c r="G9615" t="s">
        <v>23</v>
      </c>
      <c r="H9615" s="1">
        <v>45305</v>
      </c>
      <c r="I9615" t="s">
        <v>34</v>
      </c>
      <c r="J9615">
        <v>69</v>
      </c>
      <c r="K9615">
        <v>14.1</v>
      </c>
      <c r="L9615">
        <v>1412.38</v>
      </c>
      <c r="M9615">
        <v>109.92</v>
      </c>
      <c r="N9615" t="s">
        <v>50</v>
      </c>
      <c r="O9615">
        <v>5</v>
      </c>
      <c r="P9615" t="str" cm="1">
        <f t="array" ref="P9615">_xlfn.IFS(C9615&lt;25,"18-24", C9615&lt;=35,"25-35", C9615&lt;=50,"36-50",TRUE,"50+")</f>
        <v>50+</v>
      </c>
      <c r="Q9615" t="str">
        <f t="shared" si="1050"/>
        <v>new</v>
      </c>
      <c r="R9615" t="str">
        <f t="shared" si="1051"/>
        <v>high value</v>
      </c>
      <c r="S9615" t="str">
        <f t="shared" si="1052"/>
        <v>High</v>
      </c>
      <c r="T9615" t="str">
        <f t="shared" si="1053"/>
        <v>Jan</v>
      </c>
      <c r="U9615">
        <f t="shared" si="1054"/>
        <v>2024</v>
      </c>
      <c r="V9615" t="str">
        <f t="shared" si="1055"/>
        <v>10-15</v>
      </c>
      <c r="W9615" t="str">
        <f t="shared" si="1056"/>
        <v>Slow</v>
      </c>
    </row>
    <row r="9616" spans="1:23" x14ac:dyDescent="0.3">
      <c r="A9616">
        <v>609615</v>
      </c>
      <c r="B9616">
        <v>18155</v>
      </c>
      <c r="C9616">
        <v>42</v>
      </c>
      <c r="D9616" t="s">
        <v>7</v>
      </c>
      <c r="E9616" t="s">
        <v>13</v>
      </c>
      <c r="F9616" t="s">
        <v>26</v>
      </c>
      <c r="G9616" t="s">
        <v>27</v>
      </c>
      <c r="H9616" s="1">
        <v>45164</v>
      </c>
      <c r="I9616" t="s">
        <v>34</v>
      </c>
      <c r="J9616">
        <v>29</v>
      </c>
      <c r="K9616">
        <v>9.4</v>
      </c>
      <c r="L9616">
        <v>1475.12</v>
      </c>
      <c r="M9616">
        <v>45.82</v>
      </c>
      <c r="N9616" t="s">
        <v>49</v>
      </c>
      <c r="O9616">
        <v>1</v>
      </c>
      <c r="P9616" t="str" cm="1">
        <f t="array" ref="P9616">_xlfn.IFS(C9616&lt;25,"18-24", C9616&lt;=35,"25-35", C9616&lt;=50,"36-50",TRUE,"50+")</f>
        <v>36-50</v>
      </c>
      <c r="Q9616" t="str">
        <f t="shared" si="1050"/>
        <v>new</v>
      </c>
      <c r="R9616" t="str">
        <f t="shared" si="1051"/>
        <v>high value</v>
      </c>
      <c r="S9616" t="str">
        <f t="shared" si="1052"/>
        <v>Low</v>
      </c>
      <c r="T9616" t="str">
        <f t="shared" si="1053"/>
        <v>Aug</v>
      </c>
      <c r="U9616">
        <f t="shared" si="1054"/>
        <v>2023</v>
      </c>
      <c r="V9616" t="str">
        <f t="shared" si="1055"/>
        <v>5-10</v>
      </c>
      <c r="W9616" t="str">
        <f t="shared" si="1056"/>
        <v>Fast</v>
      </c>
    </row>
    <row r="9617" spans="1:23" x14ac:dyDescent="0.3">
      <c r="A9617">
        <v>609616</v>
      </c>
      <c r="B9617">
        <v>29993</v>
      </c>
      <c r="C9617">
        <v>54</v>
      </c>
      <c r="D9617" t="s">
        <v>4</v>
      </c>
      <c r="E9617" t="s">
        <v>8</v>
      </c>
      <c r="F9617" t="s">
        <v>24</v>
      </c>
      <c r="G9617" t="s">
        <v>21</v>
      </c>
      <c r="H9617" s="1">
        <v>44760</v>
      </c>
      <c r="I9617" t="s">
        <v>34</v>
      </c>
      <c r="J9617">
        <v>64</v>
      </c>
      <c r="K9617">
        <v>10.7</v>
      </c>
      <c r="L9617">
        <v>930.5</v>
      </c>
      <c r="M9617">
        <v>90.01</v>
      </c>
      <c r="N9617" t="s">
        <v>48</v>
      </c>
      <c r="O9617">
        <v>3</v>
      </c>
      <c r="P9617" t="str" cm="1">
        <f t="array" ref="P9617">_xlfn.IFS(C9617&lt;25,"18-24", C9617&lt;=35,"25-35", C9617&lt;=50,"36-50",TRUE,"50+")</f>
        <v>50+</v>
      </c>
      <c r="Q9617" t="str">
        <f t="shared" si="1050"/>
        <v>new</v>
      </c>
      <c r="R9617" t="str">
        <f t="shared" si="1051"/>
        <v>high value</v>
      </c>
      <c r="S9617" t="str">
        <f t="shared" si="1052"/>
        <v>medium</v>
      </c>
      <c r="T9617" t="str">
        <f t="shared" si="1053"/>
        <v>Jul</v>
      </c>
      <c r="U9617">
        <f t="shared" si="1054"/>
        <v>2022</v>
      </c>
      <c r="V9617" t="str">
        <f t="shared" si="1055"/>
        <v>10-15</v>
      </c>
      <c r="W9617" t="str">
        <f t="shared" si="1056"/>
        <v>Slow</v>
      </c>
    </row>
    <row r="9618" spans="1:23" x14ac:dyDescent="0.3">
      <c r="A9618">
        <v>609617</v>
      </c>
      <c r="B9618">
        <v>25293</v>
      </c>
      <c r="C9618">
        <v>43</v>
      </c>
      <c r="D9618" t="s">
        <v>4</v>
      </c>
      <c r="E9618" t="s">
        <v>13</v>
      </c>
      <c r="F9618" t="s">
        <v>30</v>
      </c>
      <c r="G9618" t="s">
        <v>21</v>
      </c>
      <c r="H9618" s="1">
        <v>45077</v>
      </c>
      <c r="I9618" t="s">
        <v>33</v>
      </c>
      <c r="J9618">
        <v>79</v>
      </c>
      <c r="K9618">
        <v>8.9</v>
      </c>
      <c r="L9618">
        <v>815.3</v>
      </c>
      <c r="M9618">
        <v>119.89</v>
      </c>
      <c r="N9618" t="s">
        <v>50</v>
      </c>
      <c r="O9618">
        <v>2</v>
      </c>
      <c r="P9618" t="str" cm="1">
        <f t="array" ref="P9618">_xlfn.IFS(C9618&lt;25,"18-24", C9618&lt;=35,"25-35", C9618&lt;=50,"36-50",TRUE,"50+")</f>
        <v>36-50</v>
      </c>
      <c r="Q9618" t="str">
        <f t="shared" si="1050"/>
        <v>new</v>
      </c>
      <c r="R9618" t="str">
        <f t="shared" si="1051"/>
        <v>high value</v>
      </c>
      <c r="S9618" t="str">
        <f t="shared" si="1052"/>
        <v>Low</v>
      </c>
      <c r="T9618" t="str">
        <f t="shared" si="1053"/>
        <v>May</v>
      </c>
      <c r="U9618">
        <f t="shared" si="1054"/>
        <v>2023</v>
      </c>
      <c r="V9618" t="str">
        <f t="shared" si="1055"/>
        <v>5-10</v>
      </c>
      <c r="W9618" t="str">
        <f t="shared" si="1056"/>
        <v>Slow</v>
      </c>
    </row>
    <row r="9619" spans="1:23" x14ac:dyDescent="0.3">
      <c r="A9619">
        <v>609618</v>
      </c>
      <c r="B9619">
        <v>60303</v>
      </c>
      <c r="C9619">
        <v>63</v>
      </c>
      <c r="D9619" t="s">
        <v>4</v>
      </c>
      <c r="E9619" t="s">
        <v>13</v>
      </c>
      <c r="F9619" t="s">
        <v>24</v>
      </c>
      <c r="G9619" t="s">
        <v>25</v>
      </c>
      <c r="H9619" s="1">
        <v>45553</v>
      </c>
      <c r="I9619" t="s">
        <v>34</v>
      </c>
      <c r="J9619">
        <v>49</v>
      </c>
      <c r="K9619">
        <v>6.2</v>
      </c>
      <c r="L9619">
        <v>420.25</v>
      </c>
      <c r="M9619">
        <v>105.33</v>
      </c>
      <c r="N9619" t="s">
        <v>47</v>
      </c>
      <c r="O9619">
        <v>3</v>
      </c>
      <c r="P9619" t="str" cm="1">
        <f t="array" ref="P9619">_xlfn.IFS(C9619&lt;25,"18-24", C9619&lt;=35,"25-35", C9619&lt;=50,"36-50",TRUE,"50+")</f>
        <v>50+</v>
      </c>
      <c r="Q9619" t="str">
        <f t="shared" si="1050"/>
        <v>new</v>
      </c>
      <c r="R9619" t="str">
        <f t="shared" si="1051"/>
        <v>medium</v>
      </c>
      <c r="S9619" t="str">
        <f t="shared" si="1052"/>
        <v>medium</v>
      </c>
      <c r="T9619" t="str">
        <f t="shared" si="1053"/>
        <v>Sep</v>
      </c>
      <c r="U9619">
        <f t="shared" si="1054"/>
        <v>2024</v>
      </c>
      <c r="V9619" t="str">
        <f t="shared" si="1055"/>
        <v>5-10</v>
      </c>
      <c r="W9619" t="str">
        <f t="shared" si="1056"/>
        <v>Slow</v>
      </c>
    </row>
    <row r="9620" spans="1:23" x14ac:dyDescent="0.3">
      <c r="A9620">
        <v>609619</v>
      </c>
      <c r="B9620">
        <v>61974</v>
      </c>
      <c r="C9620">
        <v>27</v>
      </c>
      <c r="D9620" t="s">
        <v>4</v>
      </c>
      <c r="E9620" t="s">
        <v>5</v>
      </c>
      <c r="F9620" t="s">
        <v>24</v>
      </c>
      <c r="G9620" t="s">
        <v>31</v>
      </c>
      <c r="H9620" s="1">
        <v>45220</v>
      </c>
      <c r="I9620" t="s">
        <v>34</v>
      </c>
      <c r="J9620">
        <v>87</v>
      </c>
      <c r="K9620">
        <v>9.4</v>
      </c>
      <c r="L9620">
        <v>523.92999999999995</v>
      </c>
      <c r="M9620">
        <v>96.35</v>
      </c>
      <c r="N9620" t="s">
        <v>50</v>
      </c>
      <c r="O9620">
        <v>2</v>
      </c>
      <c r="P9620" t="str" cm="1">
        <f t="array" ref="P9620">_xlfn.IFS(C9620&lt;25,"18-24", C9620&lt;=35,"25-35", C9620&lt;=50,"36-50",TRUE,"50+")</f>
        <v>25-35</v>
      </c>
      <c r="Q9620" t="str">
        <f t="shared" si="1050"/>
        <v>new</v>
      </c>
      <c r="R9620" t="str">
        <f t="shared" si="1051"/>
        <v>high value</v>
      </c>
      <c r="S9620" t="str">
        <f t="shared" si="1052"/>
        <v>Low</v>
      </c>
      <c r="T9620" t="str">
        <f t="shared" si="1053"/>
        <v>Oct</v>
      </c>
      <c r="U9620">
        <f t="shared" si="1054"/>
        <v>2023</v>
      </c>
      <c r="V9620" t="str">
        <f t="shared" si="1055"/>
        <v>5-10</v>
      </c>
      <c r="W9620" t="str">
        <f t="shared" si="1056"/>
        <v>Slow</v>
      </c>
    </row>
    <row r="9621" spans="1:23" x14ac:dyDescent="0.3">
      <c r="A9621">
        <v>609620</v>
      </c>
      <c r="B9621">
        <v>48836</v>
      </c>
      <c r="C9621">
        <v>49</v>
      </c>
      <c r="D9621" t="s">
        <v>4</v>
      </c>
      <c r="E9621" t="s">
        <v>13</v>
      </c>
      <c r="F9621" t="s">
        <v>30</v>
      </c>
      <c r="G9621" t="s">
        <v>25</v>
      </c>
      <c r="H9621" s="1">
        <v>45279</v>
      </c>
      <c r="I9621" t="s">
        <v>33</v>
      </c>
      <c r="J9621">
        <v>67</v>
      </c>
      <c r="K9621">
        <v>11.5</v>
      </c>
      <c r="L9621">
        <v>647.72</v>
      </c>
      <c r="M9621">
        <v>101.33</v>
      </c>
      <c r="N9621" t="s">
        <v>49</v>
      </c>
      <c r="O9621">
        <v>4</v>
      </c>
      <c r="P9621" t="str" cm="1">
        <f t="array" ref="P9621">_xlfn.IFS(C9621&lt;25,"18-24", C9621&lt;=35,"25-35", C9621&lt;=50,"36-50",TRUE,"50+")</f>
        <v>36-50</v>
      </c>
      <c r="Q9621" t="str">
        <f t="shared" si="1050"/>
        <v>new</v>
      </c>
      <c r="R9621" t="str">
        <f t="shared" si="1051"/>
        <v>high value</v>
      </c>
      <c r="S9621" t="str">
        <f t="shared" si="1052"/>
        <v>medium</v>
      </c>
      <c r="T9621" t="str">
        <f t="shared" si="1053"/>
        <v>Dec</v>
      </c>
      <c r="U9621">
        <f t="shared" si="1054"/>
        <v>2023</v>
      </c>
      <c r="V9621" t="str">
        <f t="shared" si="1055"/>
        <v>10-15</v>
      </c>
      <c r="W9621" t="str">
        <f t="shared" si="1056"/>
        <v>Slow</v>
      </c>
    </row>
    <row r="9622" spans="1:23" x14ac:dyDescent="0.3">
      <c r="A9622">
        <v>609621</v>
      </c>
      <c r="B9622">
        <v>25816</v>
      </c>
      <c r="C9622">
        <v>36</v>
      </c>
      <c r="D9622" t="s">
        <v>7</v>
      </c>
      <c r="E9622" t="s">
        <v>13</v>
      </c>
      <c r="F9622" t="s">
        <v>32</v>
      </c>
      <c r="G9622" t="s">
        <v>23</v>
      </c>
      <c r="H9622" s="1">
        <v>44766</v>
      </c>
      <c r="I9622" t="s">
        <v>34</v>
      </c>
      <c r="J9622">
        <v>24</v>
      </c>
      <c r="K9622">
        <v>12.3</v>
      </c>
      <c r="L9622">
        <v>702.46</v>
      </c>
      <c r="M9622">
        <v>106.95</v>
      </c>
      <c r="N9622" t="s">
        <v>50</v>
      </c>
      <c r="O9622">
        <v>5</v>
      </c>
      <c r="P9622" t="str" cm="1">
        <f t="array" ref="P9622">_xlfn.IFS(C9622&lt;25,"18-24", C9622&lt;=35,"25-35", C9622&lt;=50,"36-50",TRUE,"50+")</f>
        <v>36-50</v>
      </c>
      <c r="Q9622" t="str">
        <f t="shared" si="1050"/>
        <v>repeat</v>
      </c>
      <c r="R9622" t="str">
        <f t="shared" si="1051"/>
        <v>high value</v>
      </c>
      <c r="S9622" t="str">
        <f t="shared" si="1052"/>
        <v>High</v>
      </c>
      <c r="T9622" t="str">
        <f t="shared" si="1053"/>
        <v>Jul</v>
      </c>
      <c r="U9622">
        <f t="shared" si="1054"/>
        <v>2022</v>
      </c>
      <c r="V9622" t="str">
        <f t="shared" si="1055"/>
        <v>10-15</v>
      </c>
      <c r="W9622" t="str">
        <f t="shared" si="1056"/>
        <v>Fast</v>
      </c>
    </row>
    <row r="9623" spans="1:23" x14ac:dyDescent="0.3">
      <c r="A9623">
        <v>609622</v>
      </c>
      <c r="B9623">
        <v>27025</v>
      </c>
      <c r="C9623">
        <v>42</v>
      </c>
      <c r="D9623" t="s">
        <v>7</v>
      </c>
      <c r="E9623" t="s">
        <v>8</v>
      </c>
      <c r="F9623" t="s">
        <v>28</v>
      </c>
      <c r="G9623" t="s">
        <v>23</v>
      </c>
      <c r="H9623" s="1">
        <v>44889</v>
      </c>
      <c r="I9623" t="s">
        <v>34</v>
      </c>
      <c r="J9623">
        <v>48</v>
      </c>
      <c r="K9623">
        <v>9</v>
      </c>
      <c r="L9623">
        <v>392.34</v>
      </c>
      <c r="M9623">
        <v>21.19</v>
      </c>
      <c r="N9623" t="s">
        <v>49</v>
      </c>
      <c r="O9623">
        <v>3</v>
      </c>
      <c r="P9623" t="str" cm="1">
        <f t="array" ref="P9623">_xlfn.IFS(C9623&lt;25,"18-24", C9623&lt;=35,"25-35", C9623&lt;=50,"36-50",TRUE,"50+")</f>
        <v>36-50</v>
      </c>
      <c r="Q9623" t="str">
        <f t="shared" si="1050"/>
        <v>new</v>
      </c>
      <c r="R9623" t="str">
        <f t="shared" si="1051"/>
        <v>medium</v>
      </c>
      <c r="S9623" t="str">
        <f t="shared" si="1052"/>
        <v>medium</v>
      </c>
      <c r="T9623" t="str">
        <f t="shared" si="1053"/>
        <v>Nov</v>
      </c>
      <c r="U9623">
        <f t="shared" si="1054"/>
        <v>2022</v>
      </c>
      <c r="V9623" t="str">
        <f t="shared" si="1055"/>
        <v>5-10</v>
      </c>
      <c r="W9623" t="str">
        <f t="shared" si="1056"/>
        <v>Slow</v>
      </c>
    </row>
    <row r="9624" spans="1:23" x14ac:dyDescent="0.3">
      <c r="A9624">
        <v>609623</v>
      </c>
      <c r="B9624">
        <v>75611</v>
      </c>
      <c r="C9624">
        <v>41</v>
      </c>
      <c r="D9624" t="s">
        <v>4</v>
      </c>
      <c r="E9624" t="s">
        <v>15</v>
      </c>
      <c r="F9624" t="s">
        <v>22</v>
      </c>
      <c r="G9624" t="s">
        <v>31</v>
      </c>
      <c r="H9624" s="1">
        <v>44919</v>
      </c>
      <c r="I9624" t="s">
        <v>34</v>
      </c>
      <c r="J9624">
        <v>49</v>
      </c>
      <c r="K9624">
        <v>13.9</v>
      </c>
      <c r="L9624">
        <v>698.2</v>
      </c>
      <c r="M9624">
        <v>29.58</v>
      </c>
      <c r="N9624" t="s">
        <v>47</v>
      </c>
      <c r="O9624">
        <v>5</v>
      </c>
      <c r="P9624" t="str" cm="1">
        <f t="array" ref="P9624">_xlfn.IFS(C9624&lt;25,"18-24", C9624&lt;=35,"25-35", C9624&lt;=50,"36-50",TRUE,"50+")</f>
        <v>36-50</v>
      </c>
      <c r="Q9624" t="str">
        <f t="shared" si="1050"/>
        <v>new</v>
      </c>
      <c r="R9624" t="str">
        <f t="shared" si="1051"/>
        <v>high value</v>
      </c>
      <c r="S9624" t="str">
        <f t="shared" si="1052"/>
        <v>High</v>
      </c>
      <c r="T9624" t="str">
        <f t="shared" si="1053"/>
        <v>Dec</v>
      </c>
      <c r="U9624">
        <f t="shared" si="1054"/>
        <v>2022</v>
      </c>
      <c r="V9624" t="str">
        <f t="shared" si="1055"/>
        <v>10-15</v>
      </c>
      <c r="W9624" t="str">
        <f t="shared" si="1056"/>
        <v>Slow</v>
      </c>
    </row>
    <row r="9625" spans="1:23" x14ac:dyDescent="0.3">
      <c r="A9625">
        <v>609624</v>
      </c>
      <c r="B9625">
        <v>75911</v>
      </c>
      <c r="C9625">
        <v>26</v>
      </c>
      <c r="D9625" t="s">
        <v>4</v>
      </c>
      <c r="E9625" t="s">
        <v>8</v>
      </c>
      <c r="F9625" t="s">
        <v>19</v>
      </c>
      <c r="G9625" t="s">
        <v>31</v>
      </c>
      <c r="H9625" s="1">
        <v>44717</v>
      </c>
      <c r="I9625" t="s">
        <v>34</v>
      </c>
      <c r="J9625">
        <v>45</v>
      </c>
      <c r="K9625">
        <v>3.2</v>
      </c>
      <c r="L9625">
        <v>445.49</v>
      </c>
      <c r="M9625">
        <v>105.92</v>
      </c>
      <c r="N9625" t="s">
        <v>49</v>
      </c>
      <c r="O9625">
        <v>4</v>
      </c>
      <c r="P9625" t="str" cm="1">
        <f t="array" ref="P9625">_xlfn.IFS(C9625&lt;25,"18-24", C9625&lt;=35,"25-35", C9625&lt;=50,"36-50",TRUE,"50+")</f>
        <v>25-35</v>
      </c>
      <c r="Q9625" t="str">
        <f t="shared" si="1050"/>
        <v>new</v>
      </c>
      <c r="R9625" t="str">
        <f t="shared" si="1051"/>
        <v>medium</v>
      </c>
      <c r="S9625" t="str">
        <f t="shared" si="1052"/>
        <v>medium</v>
      </c>
      <c r="T9625" t="str">
        <f t="shared" si="1053"/>
        <v>Jun</v>
      </c>
      <c r="U9625">
        <f t="shared" si="1054"/>
        <v>2022</v>
      </c>
      <c r="V9625" t="str">
        <f t="shared" si="1055"/>
        <v>0-5</v>
      </c>
      <c r="W9625" t="str">
        <f t="shared" si="1056"/>
        <v>Medium</v>
      </c>
    </row>
    <row r="9626" spans="1:23" x14ac:dyDescent="0.3">
      <c r="A9626">
        <v>609625</v>
      </c>
      <c r="B9626">
        <v>76686</v>
      </c>
      <c r="C9626">
        <v>61</v>
      </c>
      <c r="D9626" t="s">
        <v>4</v>
      </c>
      <c r="E9626" t="s">
        <v>5</v>
      </c>
      <c r="F9626" t="s">
        <v>22</v>
      </c>
      <c r="G9626" t="s">
        <v>23</v>
      </c>
      <c r="H9626" s="1">
        <v>45340</v>
      </c>
      <c r="I9626" t="s">
        <v>34</v>
      </c>
      <c r="J9626">
        <v>67</v>
      </c>
      <c r="K9626">
        <v>12.6</v>
      </c>
      <c r="L9626">
        <v>1043.27</v>
      </c>
      <c r="M9626">
        <v>58.69</v>
      </c>
      <c r="N9626" t="s">
        <v>48</v>
      </c>
      <c r="O9626">
        <v>4</v>
      </c>
      <c r="P9626" t="str" cm="1">
        <f t="array" ref="P9626">_xlfn.IFS(C9626&lt;25,"18-24", C9626&lt;=35,"25-35", C9626&lt;=50,"36-50",TRUE,"50+")</f>
        <v>50+</v>
      </c>
      <c r="Q9626" t="str">
        <f t="shared" si="1050"/>
        <v>new</v>
      </c>
      <c r="R9626" t="str">
        <f t="shared" si="1051"/>
        <v>high value</v>
      </c>
      <c r="S9626" t="str">
        <f t="shared" si="1052"/>
        <v>medium</v>
      </c>
      <c r="T9626" t="str">
        <f t="shared" si="1053"/>
        <v>Feb</v>
      </c>
      <c r="U9626">
        <f t="shared" si="1054"/>
        <v>2024</v>
      </c>
      <c r="V9626" t="str">
        <f t="shared" si="1055"/>
        <v>10-15</v>
      </c>
      <c r="W9626" t="str">
        <f t="shared" si="1056"/>
        <v>Slow</v>
      </c>
    </row>
    <row r="9627" spans="1:23" x14ac:dyDescent="0.3">
      <c r="A9627">
        <v>609626</v>
      </c>
      <c r="B9627">
        <v>72267</v>
      </c>
      <c r="C9627">
        <v>61</v>
      </c>
      <c r="D9627" t="s">
        <v>7</v>
      </c>
      <c r="E9627" t="s">
        <v>16</v>
      </c>
      <c r="F9627" t="s">
        <v>18</v>
      </c>
      <c r="G9627" t="s">
        <v>23</v>
      </c>
      <c r="H9627" s="1">
        <v>44965</v>
      </c>
      <c r="I9627" t="s">
        <v>33</v>
      </c>
      <c r="J9627">
        <v>51</v>
      </c>
      <c r="K9627">
        <v>4.7</v>
      </c>
      <c r="L9627">
        <v>1084.83</v>
      </c>
      <c r="M9627">
        <v>89.76</v>
      </c>
      <c r="N9627" t="s">
        <v>50</v>
      </c>
      <c r="O9627">
        <v>2</v>
      </c>
      <c r="P9627" t="str" cm="1">
        <f t="array" ref="P9627">_xlfn.IFS(C9627&lt;25,"18-24", C9627&lt;=35,"25-35", C9627&lt;=50,"36-50",TRUE,"50+")</f>
        <v>50+</v>
      </c>
      <c r="Q9627" t="str">
        <f t="shared" si="1050"/>
        <v>new</v>
      </c>
      <c r="R9627" t="str">
        <f t="shared" si="1051"/>
        <v>high value</v>
      </c>
      <c r="S9627" t="str">
        <f t="shared" si="1052"/>
        <v>Low</v>
      </c>
      <c r="T9627" t="str">
        <f t="shared" si="1053"/>
        <v>Feb</v>
      </c>
      <c r="U9627">
        <f t="shared" si="1054"/>
        <v>2023</v>
      </c>
      <c r="V9627" t="str">
        <f t="shared" si="1055"/>
        <v>0-5</v>
      </c>
      <c r="W9627" t="str">
        <f t="shared" si="1056"/>
        <v>Slow</v>
      </c>
    </row>
    <row r="9628" spans="1:23" x14ac:dyDescent="0.3">
      <c r="A9628">
        <v>609627</v>
      </c>
      <c r="B9628">
        <v>22461</v>
      </c>
      <c r="C9628">
        <v>20</v>
      </c>
      <c r="D9628" t="s">
        <v>7</v>
      </c>
      <c r="E9628" t="s">
        <v>16</v>
      </c>
      <c r="F9628" t="s">
        <v>18</v>
      </c>
      <c r="G9628" t="s">
        <v>21</v>
      </c>
      <c r="H9628" s="1">
        <v>45425</v>
      </c>
      <c r="I9628" t="s">
        <v>33</v>
      </c>
      <c r="J9628">
        <v>79</v>
      </c>
      <c r="K9628">
        <v>9.9</v>
      </c>
      <c r="L9628">
        <v>643.53</v>
      </c>
      <c r="M9628">
        <v>71.94</v>
      </c>
      <c r="N9628" t="s">
        <v>50</v>
      </c>
      <c r="O9628">
        <v>4</v>
      </c>
      <c r="P9628" t="str" cm="1">
        <f t="array" ref="P9628">_xlfn.IFS(C9628&lt;25,"18-24", C9628&lt;=35,"25-35", C9628&lt;=50,"36-50",TRUE,"50+")</f>
        <v>18-24</v>
      </c>
      <c r="Q9628" t="str">
        <f t="shared" si="1050"/>
        <v>new</v>
      </c>
      <c r="R9628" t="str">
        <f t="shared" si="1051"/>
        <v>high value</v>
      </c>
      <c r="S9628" t="str">
        <f t="shared" si="1052"/>
        <v>medium</v>
      </c>
      <c r="T9628" t="str">
        <f t="shared" si="1053"/>
        <v>May</v>
      </c>
      <c r="U9628">
        <f t="shared" si="1054"/>
        <v>2024</v>
      </c>
      <c r="V9628" t="str">
        <f t="shared" si="1055"/>
        <v>5-10</v>
      </c>
      <c r="W9628" t="str">
        <f t="shared" si="1056"/>
        <v>Slow</v>
      </c>
    </row>
    <row r="9629" spans="1:23" x14ac:dyDescent="0.3">
      <c r="A9629">
        <v>609628</v>
      </c>
      <c r="B9629">
        <v>48127</v>
      </c>
      <c r="C9629">
        <v>34</v>
      </c>
      <c r="D9629" t="s">
        <v>4</v>
      </c>
      <c r="E9629" t="s">
        <v>13</v>
      </c>
      <c r="F9629" t="s">
        <v>28</v>
      </c>
      <c r="G9629" t="s">
        <v>31</v>
      </c>
      <c r="H9629" s="1">
        <v>45089</v>
      </c>
      <c r="I9629" t="s">
        <v>33</v>
      </c>
      <c r="J9629">
        <v>36</v>
      </c>
      <c r="K9629">
        <v>7.2</v>
      </c>
      <c r="L9629">
        <v>1299.05</v>
      </c>
      <c r="M9629">
        <v>85.2</v>
      </c>
      <c r="N9629" t="s">
        <v>49</v>
      </c>
      <c r="O9629">
        <v>1</v>
      </c>
      <c r="P9629" t="str" cm="1">
        <f t="array" ref="P9629">_xlfn.IFS(C9629&lt;25,"18-24", C9629&lt;=35,"25-35", C9629&lt;=50,"36-50",TRUE,"50+")</f>
        <v>25-35</v>
      </c>
      <c r="Q9629" t="str">
        <f t="shared" si="1050"/>
        <v>new</v>
      </c>
      <c r="R9629" t="str">
        <f t="shared" si="1051"/>
        <v>high value</v>
      </c>
      <c r="S9629" t="str">
        <f t="shared" si="1052"/>
        <v>Low</v>
      </c>
      <c r="T9629" t="str">
        <f t="shared" si="1053"/>
        <v>Jun</v>
      </c>
      <c r="U9629">
        <f t="shared" si="1054"/>
        <v>2023</v>
      </c>
      <c r="V9629" t="str">
        <f t="shared" si="1055"/>
        <v>5-10</v>
      </c>
      <c r="W9629" t="str">
        <f t="shared" si="1056"/>
        <v>Medium</v>
      </c>
    </row>
    <row r="9630" spans="1:23" x14ac:dyDescent="0.3">
      <c r="A9630">
        <v>609629</v>
      </c>
      <c r="B9630">
        <v>11130</v>
      </c>
      <c r="C9630">
        <v>41</v>
      </c>
      <c r="D9630" t="s">
        <v>4</v>
      </c>
      <c r="E9630" t="s">
        <v>11</v>
      </c>
      <c r="F9630" t="s">
        <v>32</v>
      </c>
      <c r="G9630" t="s">
        <v>31</v>
      </c>
      <c r="H9630" s="1">
        <v>44937</v>
      </c>
      <c r="I9630" t="s">
        <v>34</v>
      </c>
      <c r="J9630">
        <v>66</v>
      </c>
      <c r="K9630">
        <v>13.1</v>
      </c>
      <c r="L9630">
        <v>678.65</v>
      </c>
      <c r="M9630">
        <v>66.25</v>
      </c>
      <c r="N9630" t="s">
        <v>49</v>
      </c>
      <c r="O9630">
        <v>5</v>
      </c>
      <c r="P9630" t="str" cm="1">
        <f t="array" ref="P9630">_xlfn.IFS(C9630&lt;25,"18-24", C9630&lt;=35,"25-35", C9630&lt;=50,"36-50",TRUE,"50+")</f>
        <v>36-50</v>
      </c>
      <c r="Q9630" t="str">
        <f t="shared" si="1050"/>
        <v>new</v>
      </c>
      <c r="R9630" t="str">
        <f t="shared" si="1051"/>
        <v>high value</v>
      </c>
      <c r="S9630" t="str">
        <f t="shared" si="1052"/>
        <v>High</v>
      </c>
      <c r="T9630" t="str">
        <f t="shared" si="1053"/>
        <v>Jan</v>
      </c>
      <c r="U9630">
        <f t="shared" si="1054"/>
        <v>2023</v>
      </c>
      <c r="V9630" t="str">
        <f t="shared" si="1055"/>
        <v>10-15</v>
      </c>
      <c r="W9630" t="str">
        <f t="shared" si="1056"/>
        <v>Slow</v>
      </c>
    </row>
    <row r="9631" spans="1:23" x14ac:dyDescent="0.3">
      <c r="A9631">
        <v>609630</v>
      </c>
      <c r="B9631">
        <v>50960</v>
      </c>
      <c r="C9631">
        <v>60</v>
      </c>
      <c r="D9631" t="s">
        <v>7</v>
      </c>
      <c r="E9631" t="s">
        <v>13</v>
      </c>
      <c r="F9631" t="s">
        <v>19</v>
      </c>
      <c r="G9631" t="s">
        <v>25</v>
      </c>
      <c r="H9631" s="1">
        <v>44562</v>
      </c>
      <c r="I9631" t="s">
        <v>33</v>
      </c>
      <c r="J9631">
        <v>40</v>
      </c>
      <c r="K9631">
        <v>3</v>
      </c>
      <c r="L9631">
        <v>1110.5</v>
      </c>
      <c r="M9631">
        <v>115.71</v>
      </c>
      <c r="N9631" t="s">
        <v>48</v>
      </c>
      <c r="O9631">
        <v>1</v>
      </c>
      <c r="P9631" t="str" cm="1">
        <f t="array" ref="P9631">_xlfn.IFS(C9631&lt;25,"18-24", C9631&lt;=35,"25-35", C9631&lt;=50,"36-50",TRUE,"50+")</f>
        <v>50+</v>
      </c>
      <c r="Q9631" t="str">
        <f t="shared" si="1050"/>
        <v>new</v>
      </c>
      <c r="R9631" t="str">
        <f t="shared" si="1051"/>
        <v>high value</v>
      </c>
      <c r="S9631" t="str">
        <f t="shared" si="1052"/>
        <v>Low</v>
      </c>
      <c r="T9631" t="str">
        <f t="shared" si="1053"/>
        <v>Jan</v>
      </c>
      <c r="U9631">
        <f t="shared" si="1054"/>
        <v>2022</v>
      </c>
      <c r="V9631" t="str">
        <f t="shared" si="1055"/>
        <v>0-5</v>
      </c>
      <c r="W9631" t="str">
        <f t="shared" si="1056"/>
        <v>Medium</v>
      </c>
    </row>
    <row r="9632" spans="1:23" x14ac:dyDescent="0.3">
      <c r="A9632">
        <v>609631</v>
      </c>
      <c r="B9632">
        <v>46358</v>
      </c>
      <c r="C9632">
        <v>34</v>
      </c>
      <c r="D9632" t="s">
        <v>4</v>
      </c>
      <c r="E9632" t="s">
        <v>15</v>
      </c>
      <c r="F9632" t="s">
        <v>30</v>
      </c>
      <c r="G9632" t="s">
        <v>27</v>
      </c>
      <c r="H9632" s="1">
        <v>44689</v>
      </c>
      <c r="I9632" t="s">
        <v>34</v>
      </c>
      <c r="J9632">
        <v>33</v>
      </c>
      <c r="K9632">
        <v>6.3</v>
      </c>
      <c r="L9632">
        <v>800.91</v>
      </c>
      <c r="M9632">
        <v>104.42</v>
      </c>
      <c r="N9632" t="s">
        <v>47</v>
      </c>
      <c r="O9632">
        <v>5</v>
      </c>
      <c r="P9632" t="str" cm="1">
        <f t="array" ref="P9632">_xlfn.IFS(C9632&lt;25,"18-24", C9632&lt;=35,"25-35", C9632&lt;=50,"36-50",TRUE,"50+")</f>
        <v>25-35</v>
      </c>
      <c r="Q9632" t="str">
        <f t="shared" si="1050"/>
        <v>new</v>
      </c>
      <c r="R9632" t="str">
        <f t="shared" si="1051"/>
        <v>high value</v>
      </c>
      <c r="S9632" t="str">
        <f t="shared" si="1052"/>
        <v>High</v>
      </c>
      <c r="T9632" t="str">
        <f t="shared" si="1053"/>
        <v>May</v>
      </c>
      <c r="U9632">
        <f t="shared" si="1054"/>
        <v>2022</v>
      </c>
      <c r="V9632" t="str">
        <f t="shared" si="1055"/>
        <v>5-10</v>
      </c>
      <c r="W9632" t="str">
        <f t="shared" si="1056"/>
        <v>Medium</v>
      </c>
    </row>
    <row r="9633" spans="1:23" x14ac:dyDescent="0.3">
      <c r="A9633">
        <v>609632</v>
      </c>
      <c r="B9633">
        <v>44454</v>
      </c>
      <c r="C9633">
        <v>39</v>
      </c>
      <c r="D9633" t="s">
        <v>7</v>
      </c>
      <c r="E9633" t="s">
        <v>11</v>
      </c>
      <c r="F9633" t="s">
        <v>30</v>
      </c>
      <c r="G9633" t="s">
        <v>25</v>
      </c>
      <c r="H9633" s="1">
        <v>45046</v>
      </c>
      <c r="I9633" t="s">
        <v>34</v>
      </c>
      <c r="J9633">
        <v>20</v>
      </c>
      <c r="K9633">
        <v>10.3</v>
      </c>
      <c r="L9633">
        <v>1217.33</v>
      </c>
      <c r="M9633">
        <v>36.659999999999997</v>
      </c>
      <c r="N9633" t="s">
        <v>50</v>
      </c>
      <c r="O9633">
        <v>5</v>
      </c>
      <c r="P9633" t="str" cm="1">
        <f t="array" ref="P9633">_xlfn.IFS(C9633&lt;25,"18-24", C9633&lt;=35,"25-35", C9633&lt;=50,"36-50",TRUE,"50+")</f>
        <v>36-50</v>
      </c>
      <c r="Q9633" t="str">
        <f t="shared" si="1050"/>
        <v>new</v>
      </c>
      <c r="R9633" t="str">
        <f t="shared" si="1051"/>
        <v>high value</v>
      </c>
      <c r="S9633" t="str">
        <f t="shared" si="1052"/>
        <v>High</v>
      </c>
      <c r="T9633" t="str">
        <f t="shared" si="1053"/>
        <v>Apr</v>
      </c>
      <c r="U9633">
        <f t="shared" si="1054"/>
        <v>2023</v>
      </c>
      <c r="V9633" t="str">
        <f t="shared" si="1055"/>
        <v>10-15</v>
      </c>
      <c r="W9633" t="str">
        <f t="shared" si="1056"/>
        <v>Fast</v>
      </c>
    </row>
    <row r="9634" spans="1:23" x14ac:dyDescent="0.3">
      <c r="A9634">
        <v>609633</v>
      </c>
      <c r="B9634">
        <v>83692</v>
      </c>
      <c r="C9634">
        <v>28</v>
      </c>
      <c r="D9634" t="s">
        <v>7</v>
      </c>
      <c r="E9634" t="s">
        <v>13</v>
      </c>
      <c r="F9634" t="s">
        <v>22</v>
      </c>
      <c r="G9634" t="s">
        <v>21</v>
      </c>
      <c r="H9634" s="1">
        <v>44603</v>
      </c>
      <c r="I9634" t="s">
        <v>34</v>
      </c>
      <c r="J9634">
        <v>47</v>
      </c>
      <c r="K9634">
        <v>7.1</v>
      </c>
      <c r="L9634">
        <v>174.88</v>
      </c>
      <c r="M9634">
        <v>41.09</v>
      </c>
      <c r="N9634" t="s">
        <v>48</v>
      </c>
      <c r="O9634">
        <v>5</v>
      </c>
      <c r="P9634" t="str" cm="1">
        <f t="array" ref="P9634">_xlfn.IFS(C9634&lt;25,"18-24", C9634&lt;=35,"25-35", C9634&lt;=50,"36-50",TRUE,"50+")</f>
        <v>25-35</v>
      </c>
      <c r="Q9634" t="str">
        <f t="shared" si="1050"/>
        <v>new</v>
      </c>
      <c r="R9634" t="str">
        <f t="shared" si="1051"/>
        <v>low</v>
      </c>
      <c r="S9634" t="str">
        <f t="shared" si="1052"/>
        <v>High</v>
      </c>
      <c r="T9634" t="str">
        <f t="shared" si="1053"/>
        <v>Feb</v>
      </c>
      <c r="U9634">
        <f t="shared" si="1054"/>
        <v>2022</v>
      </c>
      <c r="V9634" t="str">
        <f t="shared" si="1055"/>
        <v>5-10</v>
      </c>
      <c r="W9634" t="str">
        <f t="shared" si="1056"/>
        <v>Slow</v>
      </c>
    </row>
    <row r="9635" spans="1:23" x14ac:dyDescent="0.3">
      <c r="A9635">
        <v>609634</v>
      </c>
      <c r="B9635">
        <v>30047</v>
      </c>
      <c r="C9635">
        <v>52</v>
      </c>
      <c r="D9635" t="s">
        <v>4</v>
      </c>
      <c r="E9635" t="s">
        <v>11</v>
      </c>
      <c r="F9635" t="s">
        <v>28</v>
      </c>
      <c r="G9635" t="s">
        <v>25</v>
      </c>
      <c r="H9635" s="1">
        <v>44694</v>
      </c>
      <c r="I9635" t="s">
        <v>33</v>
      </c>
      <c r="J9635">
        <v>22</v>
      </c>
      <c r="K9635">
        <v>13.6</v>
      </c>
      <c r="L9635">
        <v>684.32</v>
      </c>
      <c r="M9635">
        <v>34.69</v>
      </c>
      <c r="N9635" t="s">
        <v>50</v>
      </c>
      <c r="O9635">
        <v>2</v>
      </c>
      <c r="P9635" t="str" cm="1">
        <f t="array" ref="P9635">_xlfn.IFS(C9635&lt;25,"18-24", C9635&lt;=35,"25-35", C9635&lt;=50,"36-50",TRUE,"50+")</f>
        <v>50+</v>
      </c>
      <c r="Q9635" t="str">
        <f t="shared" si="1050"/>
        <v>new</v>
      </c>
      <c r="R9635" t="str">
        <f t="shared" si="1051"/>
        <v>high value</v>
      </c>
      <c r="S9635" t="str">
        <f t="shared" si="1052"/>
        <v>Low</v>
      </c>
      <c r="T9635" t="str">
        <f t="shared" si="1053"/>
        <v>May</v>
      </c>
      <c r="U9635">
        <f t="shared" si="1054"/>
        <v>2022</v>
      </c>
      <c r="V9635" t="str">
        <f t="shared" si="1055"/>
        <v>10-15</v>
      </c>
      <c r="W9635" t="str">
        <f t="shared" si="1056"/>
        <v>Fast</v>
      </c>
    </row>
    <row r="9636" spans="1:23" x14ac:dyDescent="0.3">
      <c r="A9636">
        <v>609635</v>
      </c>
      <c r="B9636">
        <v>79165</v>
      </c>
      <c r="C9636">
        <v>26</v>
      </c>
      <c r="D9636" t="s">
        <v>7</v>
      </c>
      <c r="E9636" t="s">
        <v>13</v>
      </c>
      <c r="F9636" t="s">
        <v>24</v>
      </c>
      <c r="G9636" t="s">
        <v>23</v>
      </c>
      <c r="H9636" s="1">
        <v>45162</v>
      </c>
      <c r="I9636" t="s">
        <v>34</v>
      </c>
      <c r="J9636">
        <v>21</v>
      </c>
      <c r="K9636">
        <v>13.9</v>
      </c>
      <c r="L9636">
        <v>583.07000000000005</v>
      </c>
      <c r="M9636">
        <v>113.54</v>
      </c>
      <c r="N9636" t="s">
        <v>48</v>
      </c>
      <c r="O9636">
        <v>5</v>
      </c>
      <c r="P9636" t="str" cm="1">
        <f t="array" ref="P9636">_xlfn.IFS(C9636&lt;25,"18-24", C9636&lt;=35,"25-35", C9636&lt;=50,"36-50",TRUE,"50+")</f>
        <v>25-35</v>
      </c>
      <c r="Q9636" t="str">
        <f t="shared" si="1050"/>
        <v>repeat</v>
      </c>
      <c r="R9636" t="str">
        <f t="shared" si="1051"/>
        <v>high value</v>
      </c>
      <c r="S9636" t="str">
        <f t="shared" si="1052"/>
        <v>High</v>
      </c>
      <c r="T9636" t="str">
        <f t="shared" si="1053"/>
        <v>Aug</v>
      </c>
      <c r="U9636">
        <f t="shared" si="1054"/>
        <v>2023</v>
      </c>
      <c r="V9636" t="str">
        <f t="shared" si="1055"/>
        <v>10-15</v>
      </c>
      <c r="W9636" t="str">
        <f t="shared" si="1056"/>
        <v>Fast</v>
      </c>
    </row>
    <row r="9637" spans="1:23" x14ac:dyDescent="0.3">
      <c r="A9637">
        <v>609636</v>
      </c>
      <c r="B9637">
        <v>10452</v>
      </c>
      <c r="C9637">
        <v>49</v>
      </c>
      <c r="D9637" t="s">
        <v>7</v>
      </c>
      <c r="E9637" t="s">
        <v>11</v>
      </c>
      <c r="F9637" t="s">
        <v>30</v>
      </c>
      <c r="G9637" t="s">
        <v>25</v>
      </c>
      <c r="H9637" s="1">
        <v>45010</v>
      </c>
      <c r="I9637" t="s">
        <v>33</v>
      </c>
      <c r="J9637">
        <v>66</v>
      </c>
      <c r="K9637">
        <v>4.3</v>
      </c>
      <c r="L9637">
        <v>857</v>
      </c>
      <c r="M9637">
        <v>62.95</v>
      </c>
      <c r="N9637" t="s">
        <v>50</v>
      </c>
      <c r="O9637">
        <v>3</v>
      </c>
      <c r="P9637" t="str" cm="1">
        <f t="array" ref="P9637">_xlfn.IFS(C9637&lt;25,"18-24", C9637&lt;=35,"25-35", C9637&lt;=50,"36-50",TRUE,"50+")</f>
        <v>36-50</v>
      </c>
      <c r="Q9637" t="str">
        <f t="shared" si="1050"/>
        <v>new</v>
      </c>
      <c r="R9637" t="str">
        <f t="shared" si="1051"/>
        <v>high value</v>
      </c>
      <c r="S9637" t="str">
        <f t="shared" si="1052"/>
        <v>medium</v>
      </c>
      <c r="T9637" t="str">
        <f t="shared" si="1053"/>
        <v>Mar</v>
      </c>
      <c r="U9637">
        <f t="shared" si="1054"/>
        <v>2023</v>
      </c>
      <c r="V9637" t="str">
        <f t="shared" si="1055"/>
        <v>0-5</v>
      </c>
      <c r="W9637" t="str">
        <f t="shared" si="1056"/>
        <v>Slow</v>
      </c>
    </row>
    <row r="9638" spans="1:23" x14ac:dyDescent="0.3">
      <c r="A9638">
        <v>609637</v>
      </c>
      <c r="B9638">
        <v>33203</v>
      </c>
      <c r="C9638">
        <v>51</v>
      </c>
      <c r="D9638" t="s">
        <v>7</v>
      </c>
      <c r="E9638" t="s">
        <v>16</v>
      </c>
      <c r="F9638" t="s">
        <v>28</v>
      </c>
      <c r="G9638" t="s">
        <v>25</v>
      </c>
      <c r="H9638" s="1">
        <v>44575</v>
      </c>
      <c r="I9638" t="s">
        <v>33</v>
      </c>
      <c r="J9638">
        <v>74</v>
      </c>
      <c r="K9638">
        <v>12.8</v>
      </c>
      <c r="L9638">
        <v>1403.07</v>
      </c>
      <c r="M9638">
        <v>118.68</v>
      </c>
      <c r="N9638" t="s">
        <v>47</v>
      </c>
      <c r="O9638">
        <v>5</v>
      </c>
      <c r="P9638" t="str" cm="1">
        <f t="array" ref="P9638">_xlfn.IFS(C9638&lt;25,"18-24", C9638&lt;=35,"25-35", C9638&lt;=50,"36-50",TRUE,"50+")</f>
        <v>50+</v>
      </c>
      <c r="Q9638" t="str">
        <f t="shared" si="1050"/>
        <v>new</v>
      </c>
      <c r="R9638" t="str">
        <f t="shared" si="1051"/>
        <v>high value</v>
      </c>
      <c r="S9638" t="str">
        <f t="shared" si="1052"/>
        <v>High</v>
      </c>
      <c r="T9638" t="str">
        <f t="shared" si="1053"/>
        <v>Jan</v>
      </c>
      <c r="U9638">
        <f t="shared" si="1054"/>
        <v>2022</v>
      </c>
      <c r="V9638" t="str">
        <f t="shared" si="1055"/>
        <v>10-15</v>
      </c>
      <c r="W9638" t="str">
        <f t="shared" si="1056"/>
        <v>Slow</v>
      </c>
    </row>
    <row r="9639" spans="1:23" x14ac:dyDescent="0.3">
      <c r="A9639">
        <v>609638</v>
      </c>
      <c r="B9639">
        <v>14358</v>
      </c>
      <c r="C9639">
        <v>30</v>
      </c>
      <c r="D9639" t="s">
        <v>4</v>
      </c>
      <c r="E9639" t="s">
        <v>16</v>
      </c>
      <c r="F9639" t="s">
        <v>32</v>
      </c>
      <c r="G9639" t="s">
        <v>27</v>
      </c>
      <c r="H9639" s="1">
        <v>44927</v>
      </c>
      <c r="I9639" t="s">
        <v>33</v>
      </c>
      <c r="J9639">
        <v>70</v>
      </c>
      <c r="K9639">
        <v>3.5</v>
      </c>
      <c r="L9639">
        <v>457.92</v>
      </c>
      <c r="M9639">
        <v>97.56</v>
      </c>
      <c r="N9639" t="s">
        <v>48</v>
      </c>
      <c r="O9639">
        <v>1</v>
      </c>
      <c r="P9639" t="str" cm="1">
        <f t="array" ref="P9639">_xlfn.IFS(C9639&lt;25,"18-24", C9639&lt;=35,"25-35", C9639&lt;=50,"36-50",TRUE,"50+")</f>
        <v>25-35</v>
      </c>
      <c r="Q9639" t="str">
        <f t="shared" si="1050"/>
        <v>new</v>
      </c>
      <c r="R9639" t="str">
        <f t="shared" si="1051"/>
        <v>medium</v>
      </c>
      <c r="S9639" t="str">
        <f t="shared" si="1052"/>
        <v>Low</v>
      </c>
      <c r="T9639" t="str">
        <f t="shared" si="1053"/>
        <v>Jan</v>
      </c>
      <c r="U9639">
        <f t="shared" si="1054"/>
        <v>2023</v>
      </c>
      <c r="V9639" t="str">
        <f t="shared" si="1055"/>
        <v>0-5</v>
      </c>
      <c r="W9639" t="str">
        <f t="shared" si="1056"/>
        <v>Slow</v>
      </c>
    </row>
    <row r="9640" spans="1:23" x14ac:dyDescent="0.3">
      <c r="A9640">
        <v>609639</v>
      </c>
      <c r="B9640">
        <v>96584</v>
      </c>
      <c r="C9640">
        <v>55</v>
      </c>
      <c r="D9640" t="s">
        <v>7</v>
      </c>
      <c r="E9640" t="s">
        <v>11</v>
      </c>
      <c r="F9640" t="s">
        <v>19</v>
      </c>
      <c r="G9640" t="s">
        <v>27</v>
      </c>
      <c r="H9640" s="1">
        <v>44842</v>
      </c>
      <c r="I9640" t="s">
        <v>34</v>
      </c>
      <c r="J9640">
        <v>20</v>
      </c>
      <c r="K9640">
        <v>1.1000000000000001</v>
      </c>
      <c r="L9640">
        <v>786.2</v>
      </c>
      <c r="M9640">
        <v>57.86</v>
      </c>
      <c r="N9640" t="s">
        <v>50</v>
      </c>
      <c r="O9640">
        <v>3</v>
      </c>
      <c r="P9640" t="str" cm="1">
        <f t="array" ref="P9640">_xlfn.IFS(C9640&lt;25,"18-24", C9640&lt;=35,"25-35", C9640&lt;=50,"36-50",TRUE,"50+")</f>
        <v>50+</v>
      </c>
      <c r="Q9640" t="str">
        <f t="shared" si="1050"/>
        <v>repeat</v>
      </c>
      <c r="R9640" t="str">
        <f t="shared" si="1051"/>
        <v>high value</v>
      </c>
      <c r="S9640" t="str">
        <f t="shared" si="1052"/>
        <v>medium</v>
      </c>
      <c r="T9640" t="str">
        <f t="shared" si="1053"/>
        <v>Oct</v>
      </c>
      <c r="U9640">
        <f t="shared" si="1054"/>
        <v>2022</v>
      </c>
      <c r="V9640" t="str">
        <f t="shared" si="1055"/>
        <v>0-5</v>
      </c>
      <c r="W9640" t="str">
        <f t="shared" si="1056"/>
        <v>Fast</v>
      </c>
    </row>
    <row r="9641" spans="1:23" x14ac:dyDescent="0.3">
      <c r="A9641">
        <v>609640</v>
      </c>
      <c r="B9641">
        <v>65203</v>
      </c>
      <c r="C9641">
        <v>19</v>
      </c>
      <c r="D9641" t="s">
        <v>7</v>
      </c>
      <c r="E9641" t="s">
        <v>5</v>
      </c>
      <c r="F9641" t="s">
        <v>32</v>
      </c>
      <c r="G9641" t="s">
        <v>27</v>
      </c>
      <c r="H9641" s="1">
        <v>45329</v>
      </c>
      <c r="I9641" t="s">
        <v>33</v>
      </c>
      <c r="J9641">
        <v>64</v>
      </c>
      <c r="K9641">
        <v>4.5</v>
      </c>
      <c r="L9641">
        <v>1011.65</v>
      </c>
      <c r="M9641">
        <v>109.61</v>
      </c>
      <c r="N9641" t="s">
        <v>49</v>
      </c>
      <c r="O9641">
        <v>1</v>
      </c>
      <c r="P9641" t="str" cm="1">
        <f t="array" ref="P9641">_xlfn.IFS(C9641&lt;25,"18-24", C9641&lt;=35,"25-35", C9641&lt;=50,"36-50",TRUE,"50+")</f>
        <v>18-24</v>
      </c>
      <c r="Q9641" t="str">
        <f t="shared" si="1050"/>
        <v>new</v>
      </c>
      <c r="R9641" t="str">
        <f t="shared" si="1051"/>
        <v>high value</v>
      </c>
      <c r="S9641" t="str">
        <f t="shared" si="1052"/>
        <v>Low</v>
      </c>
      <c r="T9641" t="str">
        <f t="shared" si="1053"/>
        <v>Feb</v>
      </c>
      <c r="U9641">
        <f t="shared" si="1054"/>
        <v>2024</v>
      </c>
      <c r="V9641" t="str">
        <f t="shared" si="1055"/>
        <v>0-5</v>
      </c>
      <c r="W9641" t="str">
        <f t="shared" si="1056"/>
        <v>Slow</v>
      </c>
    </row>
    <row r="9642" spans="1:23" x14ac:dyDescent="0.3">
      <c r="A9642">
        <v>609641</v>
      </c>
      <c r="B9642">
        <v>61554</v>
      </c>
      <c r="C9642">
        <v>19</v>
      </c>
      <c r="D9642" t="s">
        <v>4</v>
      </c>
      <c r="E9642" t="s">
        <v>15</v>
      </c>
      <c r="F9642" t="s">
        <v>32</v>
      </c>
      <c r="G9642" t="s">
        <v>21</v>
      </c>
      <c r="H9642" s="1">
        <v>45341</v>
      </c>
      <c r="I9642" t="s">
        <v>33</v>
      </c>
      <c r="J9642">
        <v>68</v>
      </c>
      <c r="K9642">
        <v>10.7</v>
      </c>
      <c r="L9642">
        <v>1391.64</v>
      </c>
      <c r="M9642">
        <v>45.04</v>
      </c>
      <c r="N9642" t="s">
        <v>47</v>
      </c>
      <c r="O9642">
        <v>3</v>
      </c>
      <c r="P9642" t="str" cm="1">
        <f t="array" ref="P9642">_xlfn.IFS(C9642&lt;25,"18-24", C9642&lt;=35,"25-35", C9642&lt;=50,"36-50",TRUE,"50+")</f>
        <v>18-24</v>
      </c>
      <c r="Q9642" t="str">
        <f t="shared" si="1050"/>
        <v>new</v>
      </c>
      <c r="R9642" t="str">
        <f t="shared" si="1051"/>
        <v>high value</v>
      </c>
      <c r="S9642" t="str">
        <f t="shared" si="1052"/>
        <v>medium</v>
      </c>
      <c r="T9642" t="str">
        <f t="shared" si="1053"/>
        <v>Feb</v>
      </c>
      <c r="U9642">
        <f t="shared" si="1054"/>
        <v>2024</v>
      </c>
      <c r="V9642" t="str">
        <f t="shared" si="1055"/>
        <v>10-15</v>
      </c>
      <c r="W9642" t="str">
        <f t="shared" si="1056"/>
        <v>Slow</v>
      </c>
    </row>
    <row r="9643" spans="1:23" x14ac:dyDescent="0.3">
      <c r="A9643">
        <v>609642</v>
      </c>
      <c r="B9643">
        <v>94672</v>
      </c>
      <c r="C9643">
        <v>53</v>
      </c>
      <c r="D9643" t="s">
        <v>7</v>
      </c>
      <c r="E9643" t="s">
        <v>13</v>
      </c>
      <c r="F9643" t="s">
        <v>32</v>
      </c>
      <c r="G9643" t="s">
        <v>25</v>
      </c>
      <c r="H9643" s="1">
        <v>45150</v>
      </c>
      <c r="I9643" t="s">
        <v>34</v>
      </c>
      <c r="J9643">
        <v>45</v>
      </c>
      <c r="K9643">
        <v>14.8</v>
      </c>
      <c r="L9643">
        <v>1109.9000000000001</v>
      </c>
      <c r="M9643">
        <v>44.21</v>
      </c>
      <c r="N9643" t="s">
        <v>50</v>
      </c>
      <c r="O9643">
        <v>2</v>
      </c>
      <c r="P9643" t="str" cm="1">
        <f t="array" ref="P9643">_xlfn.IFS(C9643&lt;25,"18-24", C9643&lt;=35,"25-35", C9643&lt;=50,"36-50",TRUE,"50+")</f>
        <v>50+</v>
      </c>
      <c r="Q9643" t="str">
        <f t="shared" si="1050"/>
        <v>new</v>
      </c>
      <c r="R9643" t="str">
        <f t="shared" si="1051"/>
        <v>high value</v>
      </c>
      <c r="S9643" t="str">
        <f t="shared" si="1052"/>
        <v>Low</v>
      </c>
      <c r="T9643" t="str">
        <f t="shared" si="1053"/>
        <v>Aug</v>
      </c>
      <c r="U9643">
        <f t="shared" si="1054"/>
        <v>2023</v>
      </c>
      <c r="V9643" t="str">
        <f t="shared" si="1055"/>
        <v>10-15</v>
      </c>
      <c r="W9643" t="str">
        <f t="shared" si="1056"/>
        <v>Medium</v>
      </c>
    </row>
    <row r="9644" spans="1:23" x14ac:dyDescent="0.3">
      <c r="A9644">
        <v>609643</v>
      </c>
      <c r="B9644">
        <v>31246</v>
      </c>
      <c r="C9644">
        <v>30</v>
      </c>
      <c r="D9644" t="s">
        <v>4</v>
      </c>
      <c r="E9644" t="s">
        <v>11</v>
      </c>
      <c r="F9644" t="s">
        <v>18</v>
      </c>
      <c r="G9644" t="s">
        <v>23</v>
      </c>
      <c r="H9644" s="1">
        <v>44818</v>
      </c>
      <c r="I9644" t="s">
        <v>34</v>
      </c>
      <c r="J9644">
        <v>89</v>
      </c>
      <c r="K9644">
        <v>8.8000000000000007</v>
      </c>
      <c r="L9644">
        <v>1098.33</v>
      </c>
      <c r="M9644">
        <v>99.89</v>
      </c>
      <c r="N9644" t="s">
        <v>50</v>
      </c>
      <c r="O9644">
        <v>3</v>
      </c>
      <c r="P9644" t="str" cm="1">
        <f t="array" ref="P9644">_xlfn.IFS(C9644&lt;25,"18-24", C9644&lt;=35,"25-35", C9644&lt;=50,"36-50",TRUE,"50+")</f>
        <v>25-35</v>
      </c>
      <c r="Q9644" t="str">
        <f t="shared" si="1050"/>
        <v>new</v>
      </c>
      <c r="R9644" t="str">
        <f t="shared" si="1051"/>
        <v>high value</v>
      </c>
      <c r="S9644" t="str">
        <f t="shared" si="1052"/>
        <v>medium</v>
      </c>
      <c r="T9644" t="str">
        <f t="shared" si="1053"/>
        <v>Sep</v>
      </c>
      <c r="U9644">
        <f t="shared" si="1054"/>
        <v>2022</v>
      </c>
      <c r="V9644" t="str">
        <f t="shared" si="1055"/>
        <v>5-10</v>
      </c>
      <c r="W9644" t="str">
        <f t="shared" si="1056"/>
        <v>Slow</v>
      </c>
    </row>
    <row r="9645" spans="1:23" x14ac:dyDescent="0.3">
      <c r="A9645">
        <v>609644</v>
      </c>
      <c r="B9645">
        <v>70295</v>
      </c>
      <c r="C9645">
        <v>63</v>
      </c>
      <c r="D9645" t="s">
        <v>4</v>
      </c>
      <c r="E9645" t="s">
        <v>16</v>
      </c>
      <c r="F9645" t="s">
        <v>19</v>
      </c>
      <c r="G9645" t="s">
        <v>27</v>
      </c>
      <c r="H9645" s="1">
        <v>45489</v>
      </c>
      <c r="I9645" t="s">
        <v>33</v>
      </c>
      <c r="J9645">
        <v>58</v>
      </c>
      <c r="K9645">
        <v>7.9</v>
      </c>
      <c r="L9645">
        <v>1221.56</v>
      </c>
      <c r="M9645">
        <v>50.81</v>
      </c>
      <c r="N9645" t="s">
        <v>50</v>
      </c>
      <c r="O9645">
        <v>5</v>
      </c>
      <c r="P9645" t="str" cm="1">
        <f t="array" ref="P9645">_xlfn.IFS(C9645&lt;25,"18-24", C9645&lt;=35,"25-35", C9645&lt;=50,"36-50",TRUE,"50+")</f>
        <v>50+</v>
      </c>
      <c r="Q9645" t="str">
        <f t="shared" si="1050"/>
        <v>new</v>
      </c>
      <c r="R9645" t="str">
        <f t="shared" si="1051"/>
        <v>high value</v>
      </c>
      <c r="S9645" t="str">
        <f t="shared" si="1052"/>
        <v>High</v>
      </c>
      <c r="T9645" t="str">
        <f t="shared" si="1053"/>
        <v>Jul</v>
      </c>
      <c r="U9645">
        <f t="shared" si="1054"/>
        <v>2024</v>
      </c>
      <c r="V9645" t="str">
        <f t="shared" si="1055"/>
        <v>5-10</v>
      </c>
      <c r="W9645" t="str">
        <f t="shared" si="1056"/>
        <v>Slow</v>
      </c>
    </row>
    <row r="9646" spans="1:23" x14ac:dyDescent="0.3">
      <c r="A9646">
        <v>609645</v>
      </c>
      <c r="B9646">
        <v>28968</v>
      </c>
      <c r="C9646">
        <v>27</v>
      </c>
      <c r="D9646" t="s">
        <v>7</v>
      </c>
      <c r="E9646" t="s">
        <v>15</v>
      </c>
      <c r="F9646" t="s">
        <v>22</v>
      </c>
      <c r="G9646" t="s">
        <v>31</v>
      </c>
      <c r="H9646" s="1">
        <v>45412</v>
      </c>
      <c r="I9646" t="s">
        <v>34</v>
      </c>
      <c r="J9646">
        <v>42</v>
      </c>
      <c r="K9646">
        <v>6.4</v>
      </c>
      <c r="L9646">
        <v>1326.65</v>
      </c>
      <c r="M9646">
        <v>35.28</v>
      </c>
      <c r="N9646" t="s">
        <v>50</v>
      </c>
      <c r="O9646">
        <v>1</v>
      </c>
      <c r="P9646" t="str" cm="1">
        <f t="array" ref="P9646">_xlfn.IFS(C9646&lt;25,"18-24", C9646&lt;=35,"25-35", C9646&lt;=50,"36-50",TRUE,"50+")</f>
        <v>25-35</v>
      </c>
      <c r="Q9646" t="str">
        <f t="shared" si="1050"/>
        <v>new</v>
      </c>
      <c r="R9646" t="str">
        <f t="shared" si="1051"/>
        <v>high value</v>
      </c>
      <c r="S9646" t="str">
        <f t="shared" si="1052"/>
        <v>Low</v>
      </c>
      <c r="T9646" t="str">
        <f t="shared" si="1053"/>
        <v>Apr</v>
      </c>
      <c r="U9646">
        <f t="shared" si="1054"/>
        <v>2024</v>
      </c>
      <c r="V9646" t="str">
        <f t="shared" si="1055"/>
        <v>5-10</v>
      </c>
      <c r="W9646" t="str">
        <f t="shared" si="1056"/>
        <v>Medium</v>
      </c>
    </row>
    <row r="9647" spans="1:23" x14ac:dyDescent="0.3">
      <c r="A9647">
        <v>609646</v>
      </c>
      <c r="B9647">
        <v>91729</v>
      </c>
      <c r="C9647">
        <v>63</v>
      </c>
      <c r="D9647" t="s">
        <v>7</v>
      </c>
      <c r="E9647" t="s">
        <v>15</v>
      </c>
      <c r="F9647" t="s">
        <v>26</v>
      </c>
      <c r="G9647" t="s">
        <v>27</v>
      </c>
      <c r="H9647" s="1">
        <v>44889</v>
      </c>
      <c r="I9647" t="s">
        <v>33</v>
      </c>
      <c r="J9647">
        <v>47</v>
      </c>
      <c r="K9647">
        <v>2.8</v>
      </c>
      <c r="L9647">
        <v>882.17</v>
      </c>
      <c r="M9647">
        <v>50.07</v>
      </c>
      <c r="N9647" t="s">
        <v>49</v>
      </c>
      <c r="O9647">
        <v>4</v>
      </c>
      <c r="P9647" t="str" cm="1">
        <f t="array" ref="P9647">_xlfn.IFS(C9647&lt;25,"18-24", C9647&lt;=35,"25-35", C9647&lt;=50,"36-50",TRUE,"50+")</f>
        <v>50+</v>
      </c>
      <c r="Q9647" t="str">
        <f t="shared" si="1050"/>
        <v>repeat</v>
      </c>
      <c r="R9647" t="str">
        <f t="shared" si="1051"/>
        <v>high value</v>
      </c>
      <c r="S9647" t="str">
        <f t="shared" si="1052"/>
        <v>medium</v>
      </c>
      <c r="T9647" t="str">
        <f t="shared" si="1053"/>
        <v>Nov</v>
      </c>
      <c r="U9647">
        <f t="shared" si="1054"/>
        <v>2022</v>
      </c>
      <c r="V9647" t="str">
        <f t="shared" si="1055"/>
        <v>0-5</v>
      </c>
      <c r="W9647" t="str">
        <f t="shared" si="1056"/>
        <v>Slow</v>
      </c>
    </row>
    <row r="9648" spans="1:23" x14ac:dyDescent="0.3">
      <c r="A9648">
        <v>609647</v>
      </c>
      <c r="B9648">
        <v>94774</v>
      </c>
      <c r="C9648">
        <v>41</v>
      </c>
      <c r="D9648" t="s">
        <v>4</v>
      </c>
      <c r="E9648" t="s">
        <v>13</v>
      </c>
      <c r="F9648" t="s">
        <v>22</v>
      </c>
      <c r="G9648" t="s">
        <v>29</v>
      </c>
      <c r="H9648" s="1">
        <v>45594</v>
      </c>
      <c r="I9648" t="s">
        <v>34</v>
      </c>
      <c r="J9648">
        <v>53</v>
      </c>
      <c r="K9648">
        <v>7.7</v>
      </c>
      <c r="L9648">
        <v>816.23</v>
      </c>
      <c r="M9648">
        <v>53.09</v>
      </c>
      <c r="N9648" t="s">
        <v>50</v>
      </c>
      <c r="O9648">
        <v>1</v>
      </c>
      <c r="P9648" t="str" cm="1">
        <f t="array" ref="P9648">_xlfn.IFS(C9648&lt;25,"18-24", C9648&lt;=35,"25-35", C9648&lt;=50,"36-50",TRUE,"50+")</f>
        <v>36-50</v>
      </c>
      <c r="Q9648" t="str">
        <f t="shared" si="1050"/>
        <v>new</v>
      </c>
      <c r="R9648" t="str">
        <f t="shared" si="1051"/>
        <v>high value</v>
      </c>
      <c r="S9648" t="str">
        <f t="shared" si="1052"/>
        <v>Low</v>
      </c>
      <c r="T9648" t="str">
        <f t="shared" si="1053"/>
        <v>Oct</v>
      </c>
      <c r="U9648">
        <f t="shared" si="1054"/>
        <v>2024</v>
      </c>
      <c r="V9648" t="str">
        <f t="shared" si="1055"/>
        <v>5-10</v>
      </c>
      <c r="W9648" t="str">
        <f t="shared" si="1056"/>
        <v>Slow</v>
      </c>
    </row>
    <row r="9649" spans="1:23" x14ac:dyDescent="0.3">
      <c r="A9649">
        <v>609648</v>
      </c>
      <c r="B9649">
        <v>49368</v>
      </c>
      <c r="C9649">
        <v>51</v>
      </c>
      <c r="D9649" t="s">
        <v>4</v>
      </c>
      <c r="E9649" t="s">
        <v>13</v>
      </c>
      <c r="F9649" t="s">
        <v>30</v>
      </c>
      <c r="G9649" t="s">
        <v>23</v>
      </c>
      <c r="H9649" s="1">
        <v>45213</v>
      </c>
      <c r="I9649" t="s">
        <v>33</v>
      </c>
      <c r="J9649">
        <v>66</v>
      </c>
      <c r="K9649">
        <v>9.3000000000000007</v>
      </c>
      <c r="L9649">
        <v>1025.98</v>
      </c>
      <c r="M9649">
        <v>84.21</v>
      </c>
      <c r="N9649" t="s">
        <v>50</v>
      </c>
      <c r="O9649">
        <v>4</v>
      </c>
      <c r="P9649" t="str" cm="1">
        <f t="array" ref="P9649">_xlfn.IFS(C9649&lt;25,"18-24", C9649&lt;=35,"25-35", C9649&lt;=50,"36-50",TRUE,"50+")</f>
        <v>50+</v>
      </c>
      <c r="Q9649" t="str">
        <f t="shared" si="1050"/>
        <v>new</v>
      </c>
      <c r="R9649" t="str">
        <f t="shared" si="1051"/>
        <v>high value</v>
      </c>
      <c r="S9649" t="str">
        <f t="shared" si="1052"/>
        <v>medium</v>
      </c>
      <c r="T9649" t="str">
        <f t="shared" si="1053"/>
        <v>Oct</v>
      </c>
      <c r="U9649">
        <f t="shared" si="1054"/>
        <v>2023</v>
      </c>
      <c r="V9649" t="str">
        <f t="shared" si="1055"/>
        <v>5-10</v>
      </c>
      <c r="W9649" t="str">
        <f t="shared" si="1056"/>
        <v>Slow</v>
      </c>
    </row>
    <row r="9650" spans="1:23" x14ac:dyDescent="0.3">
      <c r="A9650">
        <v>609649</v>
      </c>
      <c r="B9650">
        <v>82328</v>
      </c>
      <c r="C9650">
        <v>58</v>
      </c>
      <c r="D9650" t="s">
        <v>4</v>
      </c>
      <c r="E9650" t="s">
        <v>11</v>
      </c>
      <c r="F9650" t="s">
        <v>18</v>
      </c>
      <c r="G9650" t="s">
        <v>29</v>
      </c>
      <c r="H9650" s="1">
        <v>45519</v>
      </c>
      <c r="I9650" t="s">
        <v>33</v>
      </c>
      <c r="J9650">
        <v>74</v>
      </c>
      <c r="K9650">
        <v>3.9</v>
      </c>
      <c r="L9650">
        <v>1362.62</v>
      </c>
      <c r="M9650">
        <v>26.19</v>
      </c>
      <c r="N9650" t="s">
        <v>50</v>
      </c>
      <c r="O9650">
        <v>5</v>
      </c>
      <c r="P9650" t="str" cm="1">
        <f t="array" ref="P9650">_xlfn.IFS(C9650&lt;25,"18-24", C9650&lt;=35,"25-35", C9650&lt;=50,"36-50",TRUE,"50+")</f>
        <v>50+</v>
      </c>
      <c r="Q9650" t="str">
        <f t="shared" si="1050"/>
        <v>new</v>
      </c>
      <c r="R9650" t="str">
        <f t="shared" si="1051"/>
        <v>high value</v>
      </c>
      <c r="S9650" t="str">
        <f t="shared" si="1052"/>
        <v>High</v>
      </c>
      <c r="T9650" t="str">
        <f t="shared" si="1053"/>
        <v>Aug</v>
      </c>
      <c r="U9650">
        <f t="shared" si="1054"/>
        <v>2024</v>
      </c>
      <c r="V9650" t="str">
        <f t="shared" si="1055"/>
        <v>0-5</v>
      </c>
      <c r="W9650" t="str">
        <f t="shared" si="1056"/>
        <v>Slow</v>
      </c>
    </row>
    <row r="9651" spans="1:23" x14ac:dyDescent="0.3">
      <c r="A9651">
        <v>609650</v>
      </c>
      <c r="B9651">
        <v>45301</v>
      </c>
      <c r="C9651">
        <v>31</v>
      </c>
      <c r="D9651" t="s">
        <v>4</v>
      </c>
      <c r="E9651" t="s">
        <v>8</v>
      </c>
      <c r="F9651" t="s">
        <v>22</v>
      </c>
      <c r="G9651" t="s">
        <v>25</v>
      </c>
      <c r="H9651" s="1">
        <v>45466</v>
      </c>
      <c r="I9651" t="s">
        <v>33</v>
      </c>
      <c r="J9651">
        <v>27</v>
      </c>
      <c r="K9651">
        <v>11.7</v>
      </c>
      <c r="L9651">
        <v>170.82</v>
      </c>
      <c r="M9651">
        <v>21.3</v>
      </c>
      <c r="N9651" t="s">
        <v>49</v>
      </c>
      <c r="O9651">
        <v>1</v>
      </c>
      <c r="P9651" t="str" cm="1">
        <f t="array" ref="P9651">_xlfn.IFS(C9651&lt;25,"18-24", C9651&lt;=35,"25-35", C9651&lt;=50,"36-50",TRUE,"50+")</f>
        <v>25-35</v>
      </c>
      <c r="Q9651" t="str">
        <f t="shared" si="1050"/>
        <v>new</v>
      </c>
      <c r="R9651" t="str">
        <f t="shared" si="1051"/>
        <v>low</v>
      </c>
      <c r="S9651" t="str">
        <f t="shared" si="1052"/>
        <v>Low</v>
      </c>
      <c r="T9651" t="str">
        <f t="shared" si="1053"/>
        <v>Jun</v>
      </c>
      <c r="U9651">
        <f t="shared" si="1054"/>
        <v>2024</v>
      </c>
      <c r="V9651" t="str">
        <f t="shared" si="1055"/>
        <v>10-15</v>
      </c>
      <c r="W9651" t="str">
        <f t="shared" si="1056"/>
        <v>Fast</v>
      </c>
    </row>
    <row r="9652" spans="1:23" x14ac:dyDescent="0.3">
      <c r="A9652">
        <v>609651</v>
      </c>
      <c r="B9652">
        <v>60504</v>
      </c>
      <c r="C9652">
        <v>24</v>
      </c>
      <c r="D9652" t="s">
        <v>4</v>
      </c>
      <c r="E9652" t="s">
        <v>13</v>
      </c>
      <c r="F9652" t="s">
        <v>26</v>
      </c>
      <c r="G9652" t="s">
        <v>29</v>
      </c>
      <c r="H9652" s="1">
        <v>45209</v>
      </c>
      <c r="I9652" t="s">
        <v>33</v>
      </c>
      <c r="J9652">
        <v>45</v>
      </c>
      <c r="K9652">
        <v>5.0999999999999996</v>
      </c>
      <c r="L9652">
        <v>228.46</v>
      </c>
      <c r="M9652">
        <v>112.01</v>
      </c>
      <c r="N9652" t="s">
        <v>48</v>
      </c>
      <c r="O9652">
        <v>3</v>
      </c>
      <c r="P9652" t="str" cm="1">
        <f t="array" ref="P9652">_xlfn.IFS(C9652&lt;25,"18-24", C9652&lt;=35,"25-35", C9652&lt;=50,"36-50",TRUE,"50+")</f>
        <v>18-24</v>
      </c>
      <c r="Q9652" t="str">
        <f t="shared" si="1050"/>
        <v>repeat</v>
      </c>
      <c r="R9652" t="str">
        <f t="shared" si="1051"/>
        <v>low</v>
      </c>
      <c r="S9652" t="str">
        <f t="shared" si="1052"/>
        <v>medium</v>
      </c>
      <c r="T9652" t="str">
        <f t="shared" si="1053"/>
        <v>Oct</v>
      </c>
      <c r="U9652">
        <f t="shared" si="1054"/>
        <v>2023</v>
      </c>
      <c r="V9652" t="str">
        <f t="shared" si="1055"/>
        <v>5-10</v>
      </c>
      <c r="W9652" t="str">
        <f t="shared" si="1056"/>
        <v>Medium</v>
      </c>
    </row>
    <row r="9653" spans="1:23" x14ac:dyDescent="0.3">
      <c r="A9653">
        <v>609652</v>
      </c>
      <c r="B9653">
        <v>52787</v>
      </c>
      <c r="C9653">
        <v>25</v>
      </c>
      <c r="D9653" t="s">
        <v>7</v>
      </c>
      <c r="E9653" t="s">
        <v>15</v>
      </c>
      <c r="F9653" t="s">
        <v>30</v>
      </c>
      <c r="G9653" t="s">
        <v>31</v>
      </c>
      <c r="H9653" s="1">
        <v>45247</v>
      </c>
      <c r="I9653" t="s">
        <v>34</v>
      </c>
      <c r="J9653">
        <v>47</v>
      </c>
      <c r="K9653">
        <v>4.9000000000000004</v>
      </c>
      <c r="L9653">
        <v>1013.73</v>
      </c>
      <c r="M9653">
        <v>40.299999999999997</v>
      </c>
      <c r="N9653" t="s">
        <v>48</v>
      </c>
      <c r="O9653">
        <v>3</v>
      </c>
      <c r="P9653" t="str" cm="1">
        <f t="array" ref="P9653">_xlfn.IFS(C9653&lt;25,"18-24", C9653&lt;=35,"25-35", C9653&lt;=50,"36-50",TRUE,"50+")</f>
        <v>25-35</v>
      </c>
      <c r="Q9653" t="str">
        <f t="shared" si="1050"/>
        <v>new</v>
      </c>
      <c r="R9653" t="str">
        <f t="shared" si="1051"/>
        <v>high value</v>
      </c>
      <c r="S9653" t="str">
        <f t="shared" si="1052"/>
        <v>medium</v>
      </c>
      <c r="T9653" t="str">
        <f t="shared" si="1053"/>
        <v>Nov</v>
      </c>
      <c r="U9653">
        <f t="shared" si="1054"/>
        <v>2023</v>
      </c>
      <c r="V9653" t="str">
        <f t="shared" si="1055"/>
        <v>0-5</v>
      </c>
      <c r="W9653" t="str">
        <f t="shared" si="1056"/>
        <v>Slow</v>
      </c>
    </row>
    <row r="9654" spans="1:23" x14ac:dyDescent="0.3">
      <c r="A9654">
        <v>609653</v>
      </c>
      <c r="B9654">
        <v>97352</v>
      </c>
      <c r="C9654">
        <v>54</v>
      </c>
      <c r="D9654" t="s">
        <v>7</v>
      </c>
      <c r="E9654" t="s">
        <v>8</v>
      </c>
      <c r="F9654" t="s">
        <v>22</v>
      </c>
      <c r="G9654" t="s">
        <v>31</v>
      </c>
      <c r="H9654" s="1">
        <v>45380</v>
      </c>
      <c r="I9654" t="s">
        <v>34</v>
      </c>
      <c r="J9654">
        <v>55</v>
      </c>
      <c r="K9654">
        <v>3.5</v>
      </c>
      <c r="L9654">
        <v>305.70999999999998</v>
      </c>
      <c r="M9654">
        <v>54.04</v>
      </c>
      <c r="N9654" t="s">
        <v>49</v>
      </c>
      <c r="O9654">
        <v>3</v>
      </c>
      <c r="P9654" t="str" cm="1">
        <f t="array" ref="P9654">_xlfn.IFS(C9654&lt;25,"18-24", C9654&lt;=35,"25-35", C9654&lt;=50,"36-50",TRUE,"50+")</f>
        <v>50+</v>
      </c>
      <c r="Q9654" t="str">
        <f t="shared" si="1050"/>
        <v>new</v>
      </c>
      <c r="R9654" t="str">
        <f t="shared" si="1051"/>
        <v>medium</v>
      </c>
      <c r="S9654" t="str">
        <f t="shared" si="1052"/>
        <v>medium</v>
      </c>
      <c r="T9654" t="str">
        <f t="shared" si="1053"/>
        <v>Mar</v>
      </c>
      <c r="U9654">
        <f t="shared" si="1054"/>
        <v>2024</v>
      </c>
      <c r="V9654" t="str">
        <f t="shared" si="1055"/>
        <v>0-5</v>
      </c>
      <c r="W9654" t="str">
        <f t="shared" si="1056"/>
        <v>Slow</v>
      </c>
    </row>
    <row r="9655" spans="1:23" x14ac:dyDescent="0.3">
      <c r="A9655">
        <v>609654</v>
      </c>
      <c r="B9655">
        <v>67459</v>
      </c>
      <c r="C9655">
        <v>28</v>
      </c>
      <c r="D9655" t="s">
        <v>4</v>
      </c>
      <c r="E9655" t="s">
        <v>16</v>
      </c>
      <c r="F9655" t="s">
        <v>26</v>
      </c>
      <c r="G9655" t="s">
        <v>29</v>
      </c>
      <c r="H9655" s="1">
        <v>44762</v>
      </c>
      <c r="I9655" t="s">
        <v>33</v>
      </c>
      <c r="J9655">
        <v>34</v>
      </c>
      <c r="K9655">
        <v>12.8</v>
      </c>
      <c r="L9655">
        <v>1102.02</v>
      </c>
      <c r="M9655">
        <v>50.84</v>
      </c>
      <c r="N9655" t="s">
        <v>49</v>
      </c>
      <c r="O9655">
        <v>1</v>
      </c>
      <c r="P9655" t="str" cm="1">
        <f t="array" ref="P9655">_xlfn.IFS(C9655&lt;25,"18-24", C9655&lt;=35,"25-35", C9655&lt;=50,"36-50",TRUE,"50+")</f>
        <v>25-35</v>
      </c>
      <c r="Q9655" t="str">
        <f t="shared" si="1050"/>
        <v>repeat</v>
      </c>
      <c r="R9655" t="str">
        <f t="shared" si="1051"/>
        <v>high value</v>
      </c>
      <c r="S9655" t="str">
        <f t="shared" si="1052"/>
        <v>Low</v>
      </c>
      <c r="T9655" t="str">
        <f t="shared" si="1053"/>
        <v>Jul</v>
      </c>
      <c r="U9655">
        <f t="shared" si="1054"/>
        <v>2022</v>
      </c>
      <c r="V9655" t="str">
        <f t="shared" si="1055"/>
        <v>10-15</v>
      </c>
      <c r="W9655" t="str">
        <f t="shared" si="1056"/>
        <v>Medium</v>
      </c>
    </row>
    <row r="9656" spans="1:23" x14ac:dyDescent="0.3">
      <c r="A9656">
        <v>609655</v>
      </c>
      <c r="B9656">
        <v>41205</v>
      </c>
      <c r="C9656">
        <v>47</v>
      </c>
      <c r="D9656" t="s">
        <v>7</v>
      </c>
      <c r="E9656" t="s">
        <v>15</v>
      </c>
      <c r="F9656" t="s">
        <v>28</v>
      </c>
      <c r="G9656" t="s">
        <v>31</v>
      </c>
      <c r="H9656" s="1">
        <v>44683</v>
      </c>
      <c r="I9656" t="s">
        <v>34</v>
      </c>
      <c r="J9656">
        <v>49</v>
      </c>
      <c r="K9656">
        <v>13.7</v>
      </c>
      <c r="L9656">
        <v>1193.42</v>
      </c>
      <c r="M9656">
        <v>91.69</v>
      </c>
      <c r="N9656" t="s">
        <v>49</v>
      </c>
      <c r="O9656">
        <v>5</v>
      </c>
      <c r="P9656" t="str" cm="1">
        <f t="array" ref="P9656">_xlfn.IFS(C9656&lt;25,"18-24", C9656&lt;=35,"25-35", C9656&lt;=50,"36-50",TRUE,"50+")</f>
        <v>36-50</v>
      </c>
      <c r="Q9656" t="str">
        <f t="shared" si="1050"/>
        <v>new</v>
      </c>
      <c r="R9656" t="str">
        <f t="shared" si="1051"/>
        <v>high value</v>
      </c>
      <c r="S9656" t="str">
        <f t="shared" si="1052"/>
        <v>High</v>
      </c>
      <c r="T9656" t="str">
        <f t="shared" si="1053"/>
        <v>May</v>
      </c>
      <c r="U9656">
        <f t="shared" si="1054"/>
        <v>2022</v>
      </c>
      <c r="V9656" t="str">
        <f t="shared" si="1055"/>
        <v>10-15</v>
      </c>
      <c r="W9656" t="str">
        <f t="shared" si="1056"/>
        <v>Slow</v>
      </c>
    </row>
    <row r="9657" spans="1:23" x14ac:dyDescent="0.3">
      <c r="A9657">
        <v>609656</v>
      </c>
      <c r="B9657">
        <v>53081</v>
      </c>
      <c r="C9657">
        <v>64</v>
      </c>
      <c r="D9657" t="s">
        <v>7</v>
      </c>
      <c r="E9657" t="s">
        <v>11</v>
      </c>
      <c r="F9657" t="s">
        <v>24</v>
      </c>
      <c r="G9657" t="s">
        <v>21</v>
      </c>
      <c r="H9657" s="1">
        <v>44816</v>
      </c>
      <c r="I9657" t="s">
        <v>33</v>
      </c>
      <c r="J9657">
        <v>79</v>
      </c>
      <c r="K9657">
        <v>13.1</v>
      </c>
      <c r="L9657">
        <v>331.89</v>
      </c>
      <c r="M9657">
        <v>107.04</v>
      </c>
      <c r="N9657" t="s">
        <v>50</v>
      </c>
      <c r="O9657">
        <v>3</v>
      </c>
      <c r="P9657" t="str" cm="1">
        <f t="array" ref="P9657">_xlfn.IFS(C9657&lt;25,"18-24", C9657&lt;=35,"25-35", C9657&lt;=50,"36-50",TRUE,"50+")</f>
        <v>50+</v>
      </c>
      <c r="Q9657" t="str">
        <f t="shared" si="1050"/>
        <v>new</v>
      </c>
      <c r="R9657" t="str">
        <f t="shared" si="1051"/>
        <v>medium</v>
      </c>
      <c r="S9657" t="str">
        <f t="shared" si="1052"/>
        <v>medium</v>
      </c>
      <c r="T9657" t="str">
        <f t="shared" si="1053"/>
        <v>Sep</v>
      </c>
      <c r="U9657">
        <f t="shared" si="1054"/>
        <v>2022</v>
      </c>
      <c r="V9657" t="str">
        <f t="shared" si="1055"/>
        <v>10-15</v>
      </c>
      <c r="W9657" t="str">
        <f t="shared" si="1056"/>
        <v>Slow</v>
      </c>
    </row>
    <row r="9658" spans="1:23" x14ac:dyDescent="0.3">
      <c r="A9658">
        <v>609657</v>
      </c>
      <c r="B9658">
        <v>98463</v>
      </c>
      <c r="C9658">
        <v>60</v>
      </c>
      <c r="D9658" t="s">
        <v>7</v>
      </c>
      <c r="E9658" t="s">
        <v>13</v>
      </c>
      <c r="F9658" t="s">
        <v>18</v>
      </c>
      <c r="G9658" t="s">
        <v>25</v>
      </c>
      <c r="H9658" s="1">
        <v>45405</v>
      </c>
      <c r="I9658" t="s">
        <v>34</v>
      </c>
      <c r="J9658">
        <v>81</v>
      </c>
      <c r="K9658">
        <v>14</v>
      </c>
      <c r="L9658">
        <v>654.15</v>
      </c>
      <c r="M9658">
        <v>85.28</v>
      </c>
      <c r="N9658" t="s">
        <v>48</v>
      </c>
      <c r="O9658">
        <v>4</v>
      </c>
      <c r="P9658" t="str" cm="1">
        <f t="array" ref="P9658">_xlfn.IFS(C9658&lt;25,"18-24", C9658&lt;=35,"25-35", C9658&lt;=50,"36-50",TRUE,"50+")</f>
        <v>50+</v>
      </c>
      <c r="Q9658" t="str">
        <f t="shared" si="1050"/>
        <v>new</v>
      </c>
      <c r="R9658" t="str">
        <f t="shared" si="1051"/>
        <v>high value</v>
      </c>
      <c r="S9658" t="str">
        <f t="shared" si="1052"/>
        <v>medium</v>
      </c>
      <c r="T9658" t="str">
        <f t="shared" si="1053"/>
        <v>Apr</v>
      </c>
      <c r="U9658">
        <f t="shared" si="1054"/>
        <v>2024</v>
      </c>
      <c r="V9658" t="str">
        <f t="shared" si="1055"/>
        <v>10-15</v>
      </c>
      <c r="W9658" t="str">
        <f t="shared" si="1056"/>
        <v>Slow</v>
      </c>
    </row>
    <row r="9659" spans="1:23" x14ac:dyDescent="0.3">
      <c r="A9659">
        <v>609658</v>
      </c>
      <c r="B9659">
        <v>29434</v>
      </c>
      <c r="C9659">
        <v>22</v>
      </c>
      <c r="D9659" t="s">
        <v>4</v>
      </c>
      <c r="E9659" t="s">
        <v>11</v>
      </c>
      <c r="F9659" t="s">
        <v>28</v>
      </c>
      <c r="G9659" t="s">
        <v>25</v>
      </c>
      <c r="H9659" s="1">
        <v>45351</v>
      </c>
      <c r="I9659" t="s">
        <v>34</v>
      </c>
      <c r="J9659">
        <v>57</v>
      </c>
      <c r="K9659">
        <v>9</v>
      </c>
      <c r="L9659">
        <v>671.57</v>
      </c>
      <c r="M9659">
        <v>61.59</v>
      </c>
      <c r="N9659" t="s">
        <v>48</v>
      </c>
      <c r="O9659">
        <v>3</v>
      </c>
      <c r="P9659" t="str" cm="1">
        <f t="array" ref="P9659">_xlfn.IFS(C9659&lt;25,"18-24", C9659&lt;=35,"25-35", C9659&lt;=50,"36-50",TRUE,"50+")</f>
        <v>18-24</v>
      </c>
      <c r="Q9659" t="str">
        <f t="shared" si="1050"/>
        <v>new</v>
      </c>
      <c r="R9659" t="str">
        <f t="shared" si="1051"/>
        <v>high value</v>
      </c>
      <c r="S9659" t="str">
        <f t="shared" si="1052"/>
        <v>medium</v>
      </c>
      <c r="T9659" t="str">
        <f t="shared" si="1053"/>
        <v>Feb</v>
      </c>
      <c r="U9659">
        <f t="shared" si="1054"/>
        <v>2024</v>
      </c>
      <c r="V9659" t="str">
        <f t="shared" si="1055"/>
        <v>5-10</v>
      </c>
      <c r="W9659" t="str">
        <f t="shared" si="1056"/>
        <v>Slow</v>
      </c>
    </row>
    <row r="9660" spans="1:23" x14ac:dyDescent="0.3">
      <c r="A9660">
        <v>609659</v>
      </c>
      <c r="B9660">
        <v>49918</v>
      </c>
      <c r="C9660">
        <v>23</v>
      </c>
      <c r="D9660" t="s">
        <v>7</v>
      </c>
      <c r="E9660" t="s">
        <v>11</v>
      </c>
      <c r="F9660" t="s">
        <v>32</v>
      </c>
      <c r="G9660" t="s">
        <v>21</v>
      </c>
      <c r="H9660" s="1">
        <v>44994</v>
      </c>
      <c r="I9660" t="s">
        <v>34</v>
      </c>
      <c r="J9660">
        <v>42</v>
      </c>
      <c r="K9660">
        <v>12.3</v>
      </c>
      <c r="L9660">
        <v>286.3</v>
      </c>
      <c r="M9660">
        <v>35.92</v>
      </c>
      <c r="N9660" t="s">
        <v>50</v>
      </c>
      <c r="O9660">
        <v>5</v>
      </c>
      <c r="P9660" t="str" cm="1">
        <f t="array" ref="P9660">_xlfn.IFS(C9660&lt;25,"18-24", C9660&lt;=35,"25-35", C9660&lt;=50,"36-50",TRUE,"50+")</f>
        <v>18-24</v>
      </c>
      <c r="Q9660" t="str">
        <f t="shared" si="1050"/>
        <v>new</v>
      </c>
      <c r="R9660" t="str">
        <f t="shared" si="1051"/>
        <v>medium</v>
      </c>
      <c r="S9660" t="str">
        <f t="shared" si="1052"/>
        <v>High</v>
      </c>
      <c r="T9660" t="str">
        <f t="shared" si="1053"/>
        <v>Mar</v>
      </c>
      <c r="U9660">
        <f t="shared" si="1054"/>
        <v>2023</v>
      </c>
      <c r="V9660" t="str">
        <f t="shared" si="1055"/>
        <v>10-15</v>
      </c>
      <c r="W9660" t="str">
        <f t="shared" si="1056"/>
        <v>Medium</v>
      </c>
    </row>
    <row r="9661" spans="1:23" x14ac:dyDescent="0.3">
      <c r="A9661">
        <v>609660</v>
      </c>
      <c r="B9661">
        <v>52017</v>
      </c>
      <c r="C9661">
        <v>19</v>
      </c>
      <c r="D9661" t="s">
        <v>7</v>
      </c>
      <c r="E9661" t="s">
        <v>8</v>
      </c>
      <c r="F9661" t="s">
        <v>24</v>
      </c>
      <c r="G9661" t="s">
        <v>29</v>
      </c>
      <c r="H9661" s="1">
        <v>45363</v>
      </c>
      <c r="I9661" t="s">
        <v>33</v>
      </c>
      <c r="J9661">
        <v>30</v>
      </c>
      <c r="K9661">
        <v>6.8</v>
      </c>
      <c r="L9661">
        <v>1115.8399999999999</v>
      </c>
      <c r="M9661">
        <v>106.06</v>
      </c>
      <c r="N9661" t="s">
        <v>47</v>
      </c>
      <c r="O9661">
        <v>4</v>
      </c>
      <c r="P9661" t="str" cm="1">
        <f t="array" ref="P9661">_xlfn.IFS(C9661&lt;25,"18-24", C9661&lt;=35,"25-35", C9661&lt;=50,"36-50",TRUE,"50+")</f>
        <v>18-24</v>
      </c>
      <c r="Q9661" t="str">
        <f t="shared" si="1050"/>
        <v>repeat</v>
      </c>
      <c r="R9661" t="str">
        <f t="shared" si="1051"/>
        <v>high value</v>
      </c>
      <c r="S9661" t="str">
        <f t="shared" si="1052"/>
        <v>medium</v>
      </c>
      <c r="T9661" t="str">
        <f t="shared" si="1053"/>
        <v>Mar</v>
      </c>
      <c r="U9661">
        <f t="shared" si="1054"/>
        <v>2024</v>
      </c>
      <c r="V9661" t="str">
        <f t="shared" si="1055"/>
        <v>5-10</v>
      </c>
      <c r="W9661" t="str">
        <f t="shared" si="1056"/>
        <v>Fast</v>
      </c>
    </row>
    <row r="9662" spans="1:23" x14ac:dyDescent="0.3">
      <c r="A9662">
        <v>609661</v>
      </c>
      <c r="B9662">
        <v>85417</v>
      </c>
      <c r="C9662">
        <v>18</v>
      </c>
      <c r="D9662" t="s">
        <v>7</v>
      </c>
      <c r="E9662" t="s">
        <v>11</v>
      </c>
      <c r="F9662" t="s">
        <v>24</v>
      </c>
      <c r="G9662" t="s">
        <v>29</v>
      </c>
      <c r="H9662" s="1">
        <v>45439</v>
      </c>
      <c r="I9662" t="s">
        <v>33</v>
      </c>
      <c r="J9662">
        <v>34</v>
      </c>
      <c r="K9662">
        <v>1.1000000000000001</v>
      </c>
      <c r="L9662">
        <v>1046.75</v>
      </c>
      <c r="M9662">
        <v>39.65</v>
      </c>
      <c r="N9662" t="s">
        <v>50</v>
      </c>
      <c r="O9662">
        <v>5</v>
      </c>
      <c r="P9662" t="str" cm="1">
        <f t="array" ref="P9662">_xlfn.IFS(C9662&lt;25,"18-24", C9662&lt;=35,"25-35", C9662&lt;=50,"36-50",TRUE,"50+")</f>
        <v>18-24</v>
      </c>
      <c r="Q9662" t="str">
        <f t="shared" si="1050"/>
        <v>repeat</v>
      </c>
      <c r="R9662" t="str">
        <f t="shared" si="1051"/>
        <v>high value</v>
      </c>
      <c r="S9662" t="str">
        <f t="shared" si="1052"/>
        <v>High</v>
      </c>
      <c r="T9662" t="str">
        <f t="shared" si="1053"/>
        <v>May</v>
      </c>
      <c r="U9662">
        <f t="shared" si="1054"/>
        <v>2024</v>
      </c>
      <c r="V9662" t="str">
        <f t="shared" si="1055"/>
        <v>0-5</v>
      </c>
      <c r="W9662" t="str">
        <f t="shared" si="1056"/>
        <v>Medium</v>
      </c>
    </row>
    <row r="9663" spans="1:23" x14ac:dyDescent="0.3">
      <c r="A9663">
        <v>609662</v>
      </c>
      <c r="B9663">
        <v>54975</v>
      </c>
      <c r="C9663">
        <v>63</v>
      </c>
      <c r="D9663" t="s">
        <v>7</v>
      </c>
      <c r="E9663" t="s">
        <v>11</v>
      </c>
      <c r="F9663" t="s">
        <v>18</v>
      </c>
      <c r="G9663" t="s">
        <v>23</v>
      </c>
      <c r="H9663" s="1">
        <v>45180</v>
      </c>
      <c r="I9663" t="s">
        <v>34</v>
      </c>
      <c r="J9663">
        <v>72</v>
      </c>
      <c r="K9663">
        <v>3.3</v>
      </c>
      <c r="L9663">
        <v>1422.5</v>
      </c>
      <c r="M9663">
        <v>111.09</v>
      </c>
      <c r="N9663" t="s">
        <v>50</v>
      </c>
      <c r="O9663">
        <v>1</v>
      </c>
      <c r="P9663" t="str" cm="1">
        <f t="array" ref="P9663">_xlfn.IFS(C9663&lt;25,"18-24", C9663&lt;=35,"25-35", C9663&lt;=50,"36-50",TRUE,"50+")</f>
        <v>50+</v>
      </c>
      <c r="Q9663" t="str">
        <f t="shared" si="1050"/>
        <v>new</v>
      </c>
      <c r="R9663" t="str">
        <f t="shared" si="1051"/>
        <v>high value</v>
      </c>
      <c r="S9663" t="str">
        <f t="shared" si="1052"/>
        <v>Low</v>
      </c>
      <c r="T9663" t="str">
        <f t="shared" si="1053"/>
        <v>Sep</v>
      </c>
      <c r="U9663">
        <f t="shared" si="1054"/>
        <v>2023</v>
      </c>
      <c r="V9663" t="str">
        <f t="shared" si="1055"/>
        <v>0-5</v>
      </c>
      <c r="W9663" t="str">
        <f t="shared" si="1056"/>
        <v>Slow</v>
      </c>
    </row>
    <row r="9664" spans="1:23" x14ac:dyDescent="0.3">
      <c r="A9664">
        <v>609663</v>
      </c>
      <c r="B9664">
        <v>17398</v>
      </c>
      <c r="C9664">
        <v>20</v>
      </c>
      <c r="D9664" t="s">
        <v>7</v>
      </c>
      <c r="E9664" t="s">
        <v>16</v>
      </c>
      <c r="F9664" t="s">
        <v>30</v>
      </c>
      <c r="G9664" t="s">
        <v>29</v>
      </c>
      <c r="H9664" s="1">
        <v>45269</v>
      </c>
      <c r="I9664" t="s">
        <v>34</v>
      </c>
      <c r="J9664">
        <v>80</v>
      </c>
      <c r="K9664">
        <v>2.2000000000000002</v>
      </c>
      <c r="L9664">
        <v>1007.02</v>
      </c>
      <c r="M9664">
        <v>92.98</v>
      </c>
      <c r="N9664" t="s">
        <v>47</v>
      </c>
      <c r="O9664">
        <v>3</v>
      </c>
      <c r="P9664" t="str" cm="1">
        <f t="array" ref="P9664">_xlfn.IFS(C9664&lt;25,"18-24", C9664&lt;=35,"25-35", C9664&lt;=50,"36-50",TRUE,"50+")</f>
        <v>18-24</v>
      </c>
      <c r="Q9664" t="str">
        <f t="shared" si="1050"/>
        <v>new</v>
      </c>
      <c r="R9664" t="str">
        <f t="shared" si="1051"/>
        <v>high value</v>
      </c>
      <c r="S9664" t="str">
        <f t="shared" si="1052"/>
        <v>medium</v>
      </c>
      <c r="T9664" t="str">
        <f t="shared" si="1053"/>
        <v>Dec</v>
      </c>
      <c r="U9664">
        <f t="shared" si="1054"/>
        <v>2023</v>
      </c>
      <c r="V9664" t="str">
        <f t="shared" si="1055"/>
        <v>0-5</v>
      </c>
      <c r="W9664" t="str">
        <f t="shared" si="1056"/>
        <v>Slow</v>
      </c>
    </row>
    <row r="9665" spans="1:23" x14ac:dyDescent="0.3">
      <c r="A9665">
        <v>609664</v>
      </c>
      <c r="B9665">
        <v>23445</v>
      </c>
      <c r="C9665">
        <v>64</v>
      </c>
      <c r="D9665" t="s">
        <v>7</v>
      </c>
      <c r="E9665" t="s">
        <v>13</v>
      </c>
      <c r="F9665" t="s">
        <v>32</v>
      </c>
      <c r="G9665" t="s">
        <v>27</v>
      </c>
      <c r="H9665" s="1">
        <v>45578</v>
      </c>
      <c r="I9665" t="s">
        <v>34</v>
      </c>
      <c r="J9665">
        <v>20</v>
      </c>
      <c r="K9665">
        <v>3.9</v>
      </c>
      <c r="L9665">
        <v>1099.6099999999999</v>
      </c>
      <c r="M9665">
        <v>20.95</v>
      </c>
      <c r="N9665" t="s">
        <v>49</v>
      </c>
      <c r="O9665">
        <v>3</v>
      </c>
      <c r="P9665" t="str" cm="1">
        <f t="array" ref="P9665">_xlfn.IFS(C9665&lt;25,"18-24", C9665&lt;=35,"25-35", C9665&lt;=50,"36-50",TRUE,"50+")</f>
        <v>50+</v>
      </c>
      <c r="Q9665" t="str">
        <f t="shared" si="1050"/>
        <v>new</v>
      </c>
      <c r="R9665" t="str">
        <f t="shared" si="1051"/>
        <v>high value</v>
      </c>
      <c r="S9665" t="str">
        <f t="shared" si="1052"/>
        <v>medium</v>
      </c>
      <c r="T9665" t="str">
        <f t="shared" si="1053"/>
        <v>Oct</v>
      </c>
      <c r="U9665">
        <f t="shared" si="1054"/>
        <v>2024</v>
      </c>
      <c r="V9665" t="str">
        <f t="shared" si="1055"/>
        <v>0-5</v>
      </c>
      <c r="W9665" t="str">
        <f t="shared" si="1056"/>
        <v>Fast</v>
      </c>
    </row>
    <row r="9666" spans="1:23" x14ac:dyDescent="0.3">
      <c r="A9666">
        <v>609665</v>
      </c>
      <c r="B9666">
        <v>71281</v>
      </c>
      <c r="C9666">
        <v>22</v>
      </c>
      <c r="D9666" t="s">
        <v>7</v>
      </c>
      <c r="E9666" t="s">
        <v>11</v>
      </c>
      <c r="F9666" t="s">
        <v>22</v>
      </c>
      <c r="G9666" t="s">
        <v>27</v>
      </c>
      <c r="H9666" s="1">
        <v>44820</v>
      </c>
      <c r="I9666" t="s">
        <v>33</v>
      </c>
      <c r="J9666">
        <v>78</v>
      </c>
      <c r="K9666">
        <v>2.9</v>
      </c>
      <c r="L9666">
        <v>381.71</v>
      </c>
      <c r="M9666">
        <v>61.21</v>
      </c>
      <c r="N9666" t="s">
        <v>50</v>
      </c>
      <c r="O9666">
        <v>3</v>
      </c>
      <c r="P9666" t="str" cm="1">
        <f t="array" ref="P9666">_xlfn.IFS(C9666&lt;25,"18-24", C9666&lt;=35,"25-35", C9666&lt;=50,"36-50",TRUE,"50+")</f>
        <v>18-24</v>
      </c>
      <c r="Q9666" t="str">
        <f t="shared" si="1050"/>
        <v>new</v>
      </c>
      <c r="R9666" t="str">
        <f t="shared" si="1051"/>
        <v>medium</v>
      </c>
      <c r="S9666" t="str">
        <f t="shared" si="1052"/>
        <v>medium</v>
      </c>
      <c r="T9666" t="str">
        <f t="shared" si="1053"/>
        <v>Sep</v>
      </c>
      <c r="U9666">
        <f t="shared" si="1054"/>
        <v>2022</v>
      </c>
      <c r="V9666" t="str">
        <f t="shared" si="1055"/>
        <v>0-5</v>
      </c>
      <c r="W9666" t="str">
        <f t="shared" si="1056"/>
        <v>Slow</v>
      </c>
    </row>
    <row r="9667" spans="1:23" x14ac:dyDescent="0.3">
      <c r="A9667">
        <v>609666</v>
      </c>
      <c r="B9667">
        <v>10240</v>
      </c>
      <c r="C9667">
        <v>61</v>
      </c>
      <c r="D9667" t="s">
        <v>4</v>
      </c>
      <c r="E9667" t="s">
        <v>8</v>
      </c>
      <c r="F9667" t="s">
        <v>19</v>
      </c>
      <c r="G9667" t="s">
        <v>31</v>
      </c>
      <c r="H9667" s="1">
        <v>44700</v>
      </c>
      <c r="I9667" t="s">
        <v>33</v>
      </c>
      <c r="J9667">
        <v>56</v>
      </c>
      <c r="K9667">
        <v>13.4</v>
      </c>
      <c r="L9667">
        <v>720.34</v>
      </c>
      <c r="M9667">
        <v>110.93</v>
      </c>
      <c r="N9667" t="s">
        <v>47</v>
      </c>
      <c r="O9667">
        <v>2</v>
      </c>
      <c r="P9667" t="str" cm="1">
        <f t="array" ref="P9667">_xlfn.IFS(C9667&lt;25,"18-24", C9667&lt;=35,"25-35", C9667&lt;=50,"36-50",TRUE,"50+")</f>
        <v>50+</v>
      </c>
      <c r="Q9667" t="str">
        <f t="shared" ref="Q9667:Q9730" si="1057">IF(COUNTIF($B:$B,B9667)&gt;1,"repeat","new")</f>
        <v>repeat</v>
      </c>
      <c r="R9667" t="str">
        <f t="shared" ref="R9667:R9730" si="1058">IF(L9667&gt;500,"high value",IF( L9667&gt;250,"medium","low"))</f>
        <v>high value</v>
      </c>
      <c r="S9667" t="str">
        <f t="shared" ref="S9667:S9730" si="1059">IF(O9667&lt;=2,"Low",IF(O9667&lt;=4,"medium","High"))</f>
        <v>Low</v>
      </c>
      <c r="T9667" t="str">
        <f t="shared" ref="T9667:T9730" si="1060">TEXT(H9667,"MMM")</f>
        <v>May</v>
      </c>
      <c r="U9667">
        <f t="shared" ref="U9667:U9730" si="1061">YEAR(H9667)</f>
        <v>2022</v>
      </c>
      <c r="V9667" t="str">
        <f t="shared" ref="V9667:V9730" si="1062">IF(K9667&lt;=5,"0-5",IF(K9667&lt;=10,"5-10",IF(K9667&lt;=15,"10-15","15+")))</f>
        <v>10-15</v>
      </c>
      <c r="W9667" t="str">
        <f t="shared" ref="W9667:W9730" si="1063">IF(J9667&lt;=30,"Fast",IF(J9667&lt;=45,"Medium","Slow"))</f>
        <v>Slow</v>
      </c>
    </row>
    <row r="9668" spans="1:23" x14ac:dyDescent="0.3">
      <c r="A9668">
        <v>609667</v>
      </c>
      <c r="B9668">
        <v>41631</v>
      </c>
      <c r="C9668">
        <v>29</v>
      </c>
      <c r="D9668" t="s">
        <v>7</v>
      </c>
      <c r="E9668" t="s">
        <v>15</v>
      </c>
      <c r="F9668" t="s">
        <v>30</v>
      </c>
      <c r="G9668" t="s">
        <v>25</v>
      </c>
      <c r="H9668" s="1">
        <v>45160</v>
      </c>
      <c r="I9668" t="s">
        <v>33</v>
      </c>
      <c r="J9668">
        <v>54</v>
      </c>
      <c r="K9668">
        <v>4.5999999999999996</v>
      </c>
      <c r="L9668">
        <v>908.31</v>
      </c>
      <c r="M9668">
        <v>53.16</v>
      </c>
      <c r="N9668" t="s">
        <v>50</v>
      </c>
      <c r="O9668">
        <v>3</v>
      </c>
      <c r="P9668" t="str" cm="1">
        <f t="array" ref="P9668">_xlfn.IFS(C9668&lt;25,"18-24", C9668&lt;=35,"25-35", C9668&lt;=50,"36-50",TRUE,"50+")</f>
        <v>25-35</v>
      </c>
      <c r="Q9668" t="str">
        <f t="shared" si="1057"/>
        <v>new</v>
      </c>
      <c r="R9668" t="str">
        <f t="shared" si="1058"/>
        <v>high value</v>
      </c>
      <c r="S9668" t="str">
        <f t="shared" si="1059"/>
        <v>medium</v>
      </c>
      <c r="T9668" t="str">
        <f t="shared" si="1060"/>
        <v>Aug</v>
      </c>
      <c r="U9668">
        <f t="shared" si="1061"/>
        <v>2023</v>
      </c>
      <c r="V9668" t="str">
        <f t="shared" si="1062"/>
        <v>0-5</v>
      </c>
      <c r="W9668" t="str">
        <f t="shared" si="1063"/>
        <v>Slow</v>
      </c>
    </row>
    <row r="9669" spans="1:23" x14ac:dyDescent="0.3">
      <c r="A9669">
        <v>609668</v>
      </c>
      <c r="B9669">
        <v>43732</v>
      </c>
      <c r="C9669">
        <v>51</v>
      </c>
      <c r="D9669" t="s">
        <v>4</v>
      </c>
      <c r="E9669" t="s">
        <v>15</v>
      </c>
      <c r="F9669" t="s">
        <v>32</v>
      </c>
      <c r="G9669" t="s">
        <v>29</v>
      </c>
      <c r="H9669" s="1">
        <v>45383</v>
      </c>
      <c r="I9669" t="s">
        <v>34</v>
      </c>
      <c r="J9669">
        <v>67</v>
      </c>
      <c r="K9669">
        <v>1.8</v>
      </c>
      <c r="L9669">
        <v>501.31</v>
      </c>
      <c r="M9669">
        <v>35.56</v>
      </c>
      <c r="N9669" t="s">
        <v>47</v>
      </c>
      <c r="O9669">
        <v>1</v>
      </c>
      <c r="P9669" t="str" cm="1">
        <f t="array" ref="P9669">_xlfn.IFS(C9669&lt;25,"18-24", C9669&lt;=35,"25-35", C9669&lt;=50,"36-50",TRUE,"50+")</f>
        <v>50+</v>
      </c>
      <c r="Q9669" t="str">
        <f t="shared" si="1057"/>
        <v>new</v>
      </c>
      <c r="R9669" t="str">
        <f t="shared" si="1058"/>
        <v>high value</v>
      </c>
      <c r="S9669" t="str">
        <f t="shared" si="1059"/>
        <v>Low</v>
      </c>
      <c r="T9669" t="str">
        <f t="shared" si="1060"/>
        <v>Apr</v>
      </c>
      <c r="U9669">
        <f t="shared" si="1061"/>
        <v>2024</v>
      </c>
      <c r="V9669" t="str">
        <f t="shared" si="1062"/>
        <v>0-5</v>
      </c>
      <c r="W9669" t="str">
        <f t="shared" si="1063"/>
        <v>Slow</v>
      </c>
    </row>
    <row r="9670" spans="1:23" x14ac:dyDescent="0.3">
      <c r="A9670">
        <v>609669</v>
      </c>
      <c r="B9670">
        <v>66879</v>
      </c>
      <c r="C9670">
        <v>32</v>
      </c>
      <c r="D9670" t="s">
        <v>7</v>
      </c>
      <c r="E9670" t="s">
        <v>8</v>
      </c>
      <c r="F9670" t="s">
        <v>18</v>
      </c>
      <c r="G9670" t="s">
        <v>21</v>
      </c>
      <c r="H9670" s="1">
        <v>45075</v>
      </c>
      <c r="I9670" t="s">
        <v>33</v>
      </c>
      <c r="J9670">
        <v>35</v>
      </c>
      <c r="K9670">
        <v>3.7</v>
      </c>
      <c r="L9670">
        <v>1217.9000000000001</v>
      </c>
      <c r="M9670">
        <v>53.92</v>
      </c>
      <c r="N9670" t="s">
        <v>47</v>
      </c>
      <c r="O9670">
        <v>3</v>
      </c>
      <c r="P9670" t="str" cm="1">
        <f t="array" ref="P9670">_xlfn.IFS(C9670&lt;25,"18-24", C9670&lt;=35,"25-35", C9670&lt;=50,"36-50",TRUE,"50+")</f>
        <v>25-35</v>
      </c>
      <c r="Q9670" t="str">
        <f t="shared" si="1057"/>
        <v>new</v>
      </c>
      <c r="R9670" t="str">
        <f t="shared" si="1058"/>
        <v>high value</v>
      </c>
      <c r="S9670" t="str">
        <f t="shared" si="1059"/>
        <v>medium</v>
      </c>
      <c r="T9670" t="str">
        <f t="shared" si="1060"/>
        <v>May</v>
      </c>
      <c r="U9670">
        <f t="shared" si="1061"/>
        <v>2023</v>
      </c>
      <c r="V9670" t="str">
        <f t="shared" si="1062"/>
        <v>0-5</v>
      </c>
      <c r="W9670" t="str">
        <f t="shared" si="1063"/>
        <v>Medium</v>
      </c>
    </row>
    <row r="9671" spans="1:23" x14ac:dyDescent="0.3">
      <c r="A9671">
        <v>609670</v>
      </c>
      <c r="B9671">
        <v>35159</v>
      </c>
      <c r="C9671">
        <v>62</v>
      </c>
      <c r="D9671" t="s">
        <v>7</v>
      </c>
      <c r="E9671" t="s">
        <v>5</v>
      </c>
      <c r="F9671" t="s">
        <v>19</v>
      </c>
      <c r="G9671" t="s">
        <v>31</v>
      </c>
      <c r="H9671" s="1">
        <v>44570</v>
      </c>
      <c r="I9671" t="s">
        <v>34</v>
      </c>
      <c r="J9671">
        <v>70</v>
      </c>
      <c r="K9671">
        <v>8.9</v>
      </c>
      <c r="L9671">
        <v>1367.32</v>
      </c>
      <c r="M9671">
        <v>85.45</v>
      </c>
      <c r="N9671" t="s">
        <v>47</v>
      </c>
      <c r="O9671">
        <v>4</v>
      </c>
      <c r="P9671" t="str" cm="1">
        <f t="array" ref="P9671">_xlfn.IFS(C9671&lt;25,"18-24", C9671&lt;=35,"25-35", C9671&lt;=50,"36-50",TRUE,"50+")</f>
        <v>50+</v>
      </c>
      <c r="Q9671" t="str">
        <f t="shared" si="1057"/>
        <v>new</v>
      </c>
      <c r="R9671" t="str">
        <f t="shared" si="1058"/>
        <v>high value</v>
      </c>
      <c r="S9671" t="str">
        <f t="shared" si="1059"/>
        <v>medium</v>
      </c>
      <c r="T9671" t="str">
        <f t="shared" si="1060"/>
        <v>Jan</v>
      </c>
      <c r="U9671">
        <f t="shared" si="1061"/>
        <v>2022</v>
      </c>
      <c r="V9671" t="str">
        <f t="shared" si="1062"/>
        <v>5-10</v>
      </c>
      <c r="W9671" t="str">
        <f t="shared" si="1063"/>
        <v>Slow</v>
      </c>
    </row>
    <row r="9672" spans="1:23" x14ac:dyDescent="0.3">
      <c r="A9672">
        <v>609671</v>
      </c>
      <c r="B9672">
        <v>39844</v>
      </c>
      <c r="C9672">
        <v>26</v>
      </c>
      <c r="D9672" t="s">
        <v>4</v>
      </c>
      <c r="E9672" t="s">
        <v>16</v>
      </c>
      <c r="F9672" t="s">
        <v>19</v>
      </c>
      <c r="G9672" t="s">
        <v>25</v>
      </c>
      <c r="H9672" s="1">
        <v>45386</v>
      </c>
      <c r="I9672" t="s">
        <v>33</v>
      </c>
      <c r="J9672">
        <v>35</v>
      </c>
      <c r="K9672">
        <v>3.6</v>
      </c>
      <c r="L9672">
        <v>1422.14</v>
      </c>
      <c r="M9672">
        <v>23.71</v>
      </c>
      <c r="N9672" t="s">
        <v>49</v>
      </c>
      <c r="O9672">
        <v>3</v>
      </c>
      <c r="P9672" t="str" cm="1">
        <f t="array" ref="P9672">_xlfn.IFS(C9672&lt;25,"18-24", C9672&lt;=35,"25-35", C9672&lt;=50,"36-50",TRUE,"50+")</f>
        <v>25-35</v>
      </c>
      <c r="Q9672" t="str">
        <f t="shared" si="1057"/>
        <v>new</v>
      </c>
      <c r="R9672" t="str">
        <f t="shared" si="1058"/>
        <v>high value</v>
      </c>
      <c r="S9672" t="str">
        <f t="shared" si="1059"/>
        <v>medium</v>
      </c>
      <c r="T9672" t="str">
        <f t="shared" si="1060"/>
        <v>Apr</v>
      </c>
      <c r="U9672">
        <f t="shared" si="1061"/>
        <v>2024</v>
      </c>
      <c r="V9672" t="str">
        <f t="shared" si="1062"/>
        <v>0-5</v>
      </c>
      <c r="W9672" t="str">
        <f t="shared" si="1063"/>
        <v>Medium</v>
      </c>
    </row>
    <row r="9673" spans="1:23" x14ac:dyDescent="0.3">
      <c r="A9673">
        <v>609672</v>
      </c>
      <c r="B9673">
        <v>80261</v>
      </c>
      <c r="C9673">
        <v>49</v>
      </c>
      <c r="D9673" t="s">
        <v>7</v>
      </c>
      <c r="E9673" t="s">
        <v>13</v>
      </c>
      <c r="F9673" t="s">
        <v>32</v>
      </c>
      <c r="G9673" t="s">
        <v>31</v>
      </c>
      <c r="H9673" s="1">
        <v>45607</v>
      </c>
      <c r="I9673" t="s">
        <v>34</v>
      </c>
      <c r="J9673">
        <v>32</v>
      </c>
      <c r="K9673">
        <v>9</v>
      </c>
      <c r="L9673">
        <v>705.39</v>
      </c>
      <c r="M9673">
        <v>83.1</v>
      </c>
      <c r="N9673" t="s">
        <v>47</v>
      </c>
      <c r="O9673">
        <v>3</v>
      </c>
      <c r="P9673" t="str" cm="1">
        <f t="array" ref="P9673">_xlfn.IFS(C9673&lt;25,"18-24", C9673&lt;=35,"25-35", C9673&lt;=50,"36-50",TRUE,"50+")</f>
        <v>36-50</v>
      </c>
      <c r="Q9673" t="str">
        <f t="shared" si="1057"/>
        <v>new</v>
      </c>
      <c r="R9673" t="str">
        <f t="shared" si="1058"/>
        <v>high value</v>
      </c>
      <c r="S9673" t="str">
        <f t="shared" si="1059"/>
        <v>medium</v>
      </c>
      <c r="T9673" t="str">
        <f t="shared" si="1060"/>
        <v>Nov</v>
      </c>
      <c r="U9673">
        <f t="shared" si="1061"/>
        <v>2024</v>
      </c>
      <c r="V9673" t="str">
        <f t="shared" si="1062"/>
        <v>5-10</v>
      </c>
      <c r="W9673" t="str">
        <f t="shared" si="1063"/>
        <v>Medium</v>
      </c>
    </row>
    <row r="9674" spans="1:23" x14ac:dyDescent="0.3">
      <c r="A9674">
        <v>609673</v>
      </c>
      <c r="B9674">
        <v>37380</v>
      </c>
      <c r="C9674">
        <v>23</v>
      </c>
      <c r="D9674" t="s">
        <v>7</v>
      </c>
      <c r="E9674" t="s">
        <v>11</v>
      </c>
      <c r="F9674" t="s">
        <v>24</v>
      </c>
      <c r="G9674" t="s">
        <v>29</v>
      </c>
      <c r="H9674" s="1">
        <v>45033</v>
      </c>
      <c r="I9674" t="s">
        <v>33</v>
      </c>
      <c r="J9674">
        <v>54</v>
      </c>
      <c r="K9674">
        <v>3.8</v>
      </c>
      <c r="L9674">
        <v>181.96</v>
      </c>
      <c r="M9674">
        <v>94.38</v>
      </c>
      <c r="N9674" t="s">
        <v>47</v>
      </c>
      <c r="O9674">
        <v>1</v>
      </c>
      <c r="P9674" t="str" cm="1">
        <f t="array" ref="P9674">_xlfn.IFS(C9674&lt;25,"18-24", C9674&lt;=35,"25-35", C9674&lt;=50,"36-50",TRUE,"50+")</f>
        <v>18-24</v>
      </c>
      <c r="Q9674" t="str">
        <f t="shared" si="1057"/>
        <v>new</v>
      </c>
      <c r="R9674" t="str">
        <f t="shared" si="1058"/>
        <v>low</v>
      </c>
      <c r="S9674" t="str">
        <f t="shared" si="1059"/>
        <v>Low</v>
      </c>
      <c r="T9674" t="str">
        <f t="shared" si="1060"/>
        <v>Apr</v>
      </c>
      <c r="U9674">
        <f t="shared" si="1061"/>
        <v>2023</v>
      </c>
      <c r="V9674" t="str">
        <f t="shared" si="1062"/>
        <v>0-5</v>
      </c>
      <c r="W9674" t="str">
        <f t="shared" si="1063"/>
        <v>Slow</v>
      </c>
    </row>
    <row r="9675" spans="1:23" x14ac:dyDescent="0.3">
      <c r="A9675">
        <v>609674</v>
      </c>
      <c r="B9675">
        <v>58935</v>
      </c>
      <c r="C9675">
        <v>35</v>
      </c>
      <c r="D9675" t="s">
        <v>4</v>
      </c>
      <c r="E9675" t="s">
        <v>15</v>
      </c>
      <c r="F9675" t="s">
        <v>19</v>
      </c>
      <c r="G9675" t="s">
        <v>25</v>
      </c>
      <c r="H9675" s="1">
        <v>45057</v>
      </c>
      <c r="I9675" t="s">
        <v>34</v>
      </c>
      <c r="J9675">
        <v>54</v>
      </c>
      <c r="K9675">
        <v>11.7</v>
      </c>
      <c r="L9675">
        <v>317.48</v>
      </c>
      <c r="M9675">
        <v>50.27</v>
      </c>
      <c r="N9675" t="s">
        <v>48</v>
      </c>
      <c r="O9675">
        <v>4</v>
      </c>
      <c r="P9675" t="str" cm="1">
        <f t="array" ref="P9675">_xlfn.IFS(C9675&lt;25,"18-24", C9675&lt;=35,"25-35", C9675&lt;=50,"36-50",TRUE,"50+")</f>
        <v>25-35</v>
      </c>
      <c r="Q9675" t="str">
        <f t="shared" si="1057"/>
        <v>new</v>
      </c>
      <c r="R9675" t="str">
        <f t="shared" si="1058"/>
        <v>medium</v>
      </c>
      <c r="S9675" t="str">
        <f t="shared" si="1059"/>
        <v>medium</v>
      </c>
      <c r="T9675" t="str">
        <f t="shared" si="1060"/>
        <v>May</v>
      </c>
      <c r="U9675">
        <f t="shared" si="1061"/>
        <v>2023</v>
      </c>
      <c r="V9675" t="str">
        <f t="shared" si="1062"/>
        <v>10-15</v>
      </c>
      <c r="W9675" t="str">
        <f t="shared" si="1063"/>
        <v>Slow</v>
      </c>
    </row>
    <row r="9676" spans="1:23" x14ac:dyDescent="0.3">
      <c r="A9676">
        <v>609675</v>
      </c>
      <c r="B9676">
        <v>43242</v>
      </c>
      <c r="C9676">
        <v>51</v>
      </c>
      <c r="D9676" t="s">
        <v>4</v>
      </c>
      <c r="E9676" t="s">
        <v>11</v>
      </c>
      <c r="F9676" t="s">
        <v>28</v>
      </c>
      <c r="G9676" t="s">
        <v>29</v>
      </c>
      <c r="H9676" s="1">
        <v>45003</v>
      </c>
      <c r="I9676" t="s">
        <v>34</v>
      </c>
      <c r="J9676">
        <v>30</v>
      </c>
      <c r="K9676">
        <v>14.8</v>
      </c>
      <c r="L9676">
        <v>965.18</v>
      </c>
      <c r="M9676">
        <v>70.66</v>
      </c>
      <c r="N9676" t="s">
        <v>47</v>
      </c>
      <c r="O9676">
        <v>3</v>
      </c>
      <c r="P9676" t="str" cm="1">
        <f t="array" ref="P9676">_xlfn.IFS(C9676&lt;25,"18-24", C9676&lt;=35,"25-35", C9676&lt;=50,"36-50",TRUE,"50+")</f>
        <v>50+</v>
      </c>
      <c r="Q9676" t="str">
        <f t="shared" si="1057"/>
        <v>new</v>
      </c>
      <c r="R9676" t="str">
        <f t="shared" si="1058"/>
        <v>high value</v>
      </c>
      <c r="S9676" t="str">
        <f t="shared" si="1059"/>
        <v>medium</v>
      </c>
      <c r="T9676" t="str">
        <f t="shared" si="1060"/>
        <v>Mar</v>
      </c>
      <c r="U9676">
        <f t="shared" si="1061"/>
        <v>2023</v>
      </c>
      <c r="V9676" t="str">
        <f t="shared" si="1062"/>
        <v>10-15</v>
      </c>
      <c r="W9676" t="str">
        <f t="shared" si="1063"/>
        <v>Fast</v>
      </c>
    </row>
    <row r="9677" spans="1:23" x14ac:dyDescent="0.3">
      <c r="A9677">
        <v>609676</v>
      </c>
      <c r="B9677">
        <v>77408</v>
      </c>
      <c r="C9677">
        <v>36</v>
      </c>
      <c r="D9677" t="s">
        <v>7</v>
      </c>
      <c r="E9677" t="s">
        <v>16</v>
      </c>
      <c r="F9677" t="s">
        <v>19</v>
      </c>
      <c r="G9677" t="s">
        <v>25</v>
      </c>
      <c r="H9677" s="1">
        <v>45286</v>
      </c>
      <c r="I9677" t="s">
        <v>33</v>
      </c>
      <c r="J9677">
        <v>35</v>
      </c>
      <c r="K9677">
        <v>14.4</v>
      </c>
      <c r="L9677">
        <v>1424.74</v>
      </c>
      <c r="M9677">
        <v>73.52</v>
      </c>
      <c r="N9677" t="s">
        <v>50</v>
      </c>
      <c r="O9677">
        <v>1</v>
      </c>
      <c r="P9677" t="str" cm="1">
        <f t="array" ref="P9677">_xlfn.IFS(C9677&lt;25,"18-24", C9677&lt;=35,"25-35", C9677&lt;=50,"36-50",TRUE,"50+")</f>
        <v>36-50</v>
      </c>
      <c r="Q9677" t="str">
        <f t="shared" si="1057"/>
        <v>new</v>
      </c>
      <c r="R9677" t="str">
        <f t="shared" si="1058"/>
        <v>high value</v>
      </c>
      <c r="S9677" t="str">
        <f t="shared" si="1059"/>
        <v>Low</v>
      </c>
      <c r="T9677" t="str">
        <f t="shared" si="1060"/>
        <v>Dec</v>
      </c>
      <c r="U9677">
        <f t="shared" si="1061"/>
        <v>2023</v>
      </c>
      <c r="V9677" t="str">
        <f t="shared" si="1062"/>
        <v>10-15</v>
      </c>
      <c r="W9677" t="str">
        <f t="shared" si="1063"/>
        <v>Medium</v>
      </c>
    </row>
    <row r="9678" spans="1:23" x14ac:dyDescent="0.3">
      <c r="A9678">
        <v>609677</v>
      </c>
      <c r="B9678">
        <v>68786</v>
      </c>
      <c r="C9678">
        <v>22</v>
      </c>
      <c r="D9678" t="s">
        <v>7</v>
      </c>
      <c r="E9678" t="s">
        <v>15</v>
      </c>
      <c r="F9678" t="s">
        <v>28</v>
      </c>
      <c r="G9678" t="s">
        <v>21</v>
      </c>
      <c r="H9678" s="1">
        <v>44823</v>
      </c>
      <c r="I9678" t="s">
        <v>33</v>
      </c>
      <c r="J9678">
        <v>20</v>
      </c>
      <c r="K9678">
        <v>1.6</v>
      </c>
      <c r="L9678">
        <v>906.49</v>
      </c>
      <c r="M9678">
        <v>69.430000000000007</v>
      </c>
      <c r="N9678" t="s">
        <v>50</v>
      </c>
      <c r="O9678">
        <v>1</v>
      </c>
      <c r="P9678" t="str" cm="1">
        <f t="array" ref="P9678">_xlfn.IFS(C9678&lt;25,"18-24", C9678&lt;=35,"25-35", C9678&lt;=50,"36-50",TRUE,"50+")</f>
        <v>18-24</v>
      </c>
      <c r="Q9678" t="str">
        <f t="shared" si="1057"/>
        <v>new</v>
      </c>
      <c r="R9678" t="str">
        <f t="shared" si="1058"/>
        <v>high value</v>
      </c>
      <c r="S9678" t="str">
        <f t="shared" si="1059"/>
        <v>Low</v>
      </c>
      <c r="T9678" t="str">
        <f t="shared" si="1060"/>
        <v>Sep</v>
      </c>
      <c r="U9678">
        <f t="shared" si="1061"/>
        <v>2022</v>
      </c>
      <c r="V9678" t="str">
        <f t="shared" si="1062"/>
        <v>0-5</v>
      </c>
      <c r="W9678" t="str">
        <f t="shared" si="1063"/>
        <v>Fast</v>
      </c>
    </row>
    <row r="9679" spans="1:23" x14ac:dyDescent="0.3">
      <c r="A9679">
        <v>609678</v>
      </c>
      <c r="B9679">
        <v>65910</v>
      </c>
      <c r="C9679">
        <v>36</v>
      </c>
      <c r="D9679" t="s">
        <v>7</v>
      </c>
      <c r="E9679" t="s">
        <v>8</v>
      </c>
      <c r="F9679" t="s">
        <v>28</v>
      </c>
      <c r="G9679" t="s">
        <v>23</v>
      </c>
      <c r="H9679" s="1">
        <v>45599</v>
      </c>
      <c r="I9679" t="s">
        <v>34</v>
      </c>
      <c r="J9679">
        <v>69</v>
      </c>
      <c r="K9679">
        <v>9</v>
      </c>
      <c r="L9679">
        <v>1247.75</v>
      </c>
      <c r="M9679">
        <v>47.9</v>
      </c>
      <c r="N9679" t="s">
        <v>47</v>
      </c>
      <c r="O9679">
        <v>2</v>
      </c>
      <c r="P9679" t="str" cm="1">
        <f t="array" ref="P9679">_xlfn.IFS(C9679&lt;25,"18-24", C9679&lt;=35,"25-35", C9679&lt;=50,"36-50",TRUE,"50+")</f>
        <v>36-50</v>
      </c>
      <c r="Q9679" t="str">
        <f t="shared" si="1057"/>
        <v>new</v>
      </c>
      <c r="R9679" t="str">
        <f t="shared" si="1058"/>
        <v>high value</v>
      </c>
      <c r="S9679" t="str">
        <f t="shared" si="1059"/>
        <v>Low</v>
      </c>
      <c r="T9679" t="str">
        <f t="shared" si="1060"/>
        <v>Nov</v>
      </c>
      <c r="U9679">
        <f t="shared" si="1061"/>
        <v>2024</v>
      </c>
      <c r="V9679" t="str">
        <f t="shared" si="1062"/>
        <v>5-10</v>
      </c>
      <c r="W9679" t="str">
        <f t="shared" si="1063"/>
        <v>Slow</v>
      </c>
    </row>
    <row r="9680" spans="1:23" x14ac:dyDescent="0.3">
      <c r="A9680">
        <v>609679</v>
      </c>
      <c r="B9680">
        <v>75575</v>
      </c>
      <c r="C9680">
        <v>28</v>
      </c>
      <c r="D9680" t="s">
        <v>4</v>
      </c>
      <c r="E9680" t="s">
        <v>13</v>
      </c>
      <c r="F9680" t="s">
        <v>26</v>
      </c>
      <c r="G9680" t="s">
        <v>29</v>
      </c>
      <c r="H9680" s="1">
        <v>45499</v>
      </c>
      <c r="I9680" t="s">
        <v>33</v>
      </c>
      <c r="J9680">
        <v>87</v>
      </c>
      <c r="K9680">
        <v>11.2</v>
      </c>
      <c r="L9680">
        <v>712.22</v>
      </c>
      <c r="M9680">
        <v>86.87</v>
      </c>
      <c r="N9680" t="s">
        <v>49</v>
      </c>
      <c r="O9680">
        <v>5</v>
      </c>
      <c r="P9680" t="str" cm="1">
        <f t="array" ref="P9680">_xlfn.IFS(C9680&lt;25,"18-24", C9680&lt;=35,"25-35", C9680&lt;=50,"36-50",TRUE,"50+")</f>
        <v>25-35</v>
      </c>
      <c r="Q9680" t="str">
        <f t="shared" si="1057"/>
        <v>new</v>
      </c>
      <c r="R9680" t="str">
        <f t="shared" si="1058"/>
        <v>high value</v>
      </c>
      <c r="S9680" t="str">
        <f t="shared" si="1059"/>
        <v>High</v>
      </c>
      <c r="T9680" t="str">
        <f t="shared" si="1060"/>
        <v>Jul</v>
      </c>
      <c r="U9680">
        <f t="shared" si="1061"/>
        <v>2024</v>
      </c>
      <c r="V9680" t="str">
        <f t="shared" si="1062"/>
        <v>10-15</v>
      </c>
      <c r="W9680" t="str">
        <f t="shared" si="1063"/>
        <v>Slow</v>
      </c>
    </row>
    <row r="9681" spans="1:23" x14ac:dyDescent="0.3">
      <c r="A9681">
        <v>609680</v>
      </c>
      <c r="B9681">
        <v>47345</v>
      </c>
      <c r="C9681">
        <v>55</v>
      </c>
      <c r="D9681" t="s">
        <v>4</v>
      </c>
      <c r="E9681" t="s">
        <v>15</v>
      </c>
      <c r="F9681" t="s">
        <v>19</v>
      </c>
      <c r="G9681" t="s">
        <v>21</v>
      </c>
      <c r="H9681" s="1">
        <v>45358</v>
      </c>
      <c r="I9681" t="s">
        <v>34</v>
      </c>
      <c r="J9681">
        <v>36</v>
      </c>
      <c r="K9681">
        <v>2.5</v>
      </c>
      <c r="L9681">
        <v>984.82</v>
      </c>
      <c r="M9681">
        <v>38.19</v>
      </c>
      <c r="N9681" t="s">
        <v>48</v>
      </c>
      <c r="O9681">
        <v>4</v>
      </c>
      <c r="P9681" t="str" cm="1">
        <f t="array" ref="P9681">_xlfn.IFS(C9681&lt;25,"18-24", C9681&lt;=35,"25-35", C9681&lt;=50,"36-50",TRUE,"50+")</f>
        <v>50+</v>
      </c>
      <c r="Q9681" t="str">
        <f t="shared" si="1057"/>
        <v>new</v>
      </c>
      <c r="R9681" t="str">
        <f t="shared" si="1058"/>
        <v>high value</v>
      </c>
      <c r="S9681" t="str">
        <f t="shared" si="1059"/>
        <v>medium</v>
      </c>
      <c r="T9681" t="str">
        <f t="shared" si="1060"/>
        <v>Mar</v>
      </c>
      <c r="U9681">
        <f t="shared" si="1061"/>
        <v>2024</v>
      </c>
      <c r="V9681" t="str">
        <f t="shared" si="1062"/>
        <v>0-5</v>
      </c>
      <c r="W9681" t="str">
        <f t="shared" si="1063"/>
        <v>Medium</v>
      </c>
    </row>
    <row r="9682" spans="1:23" x14ac:dyDescent="0.3">
      <c r="A9682">
        <v>609681</v>
      </c>
      <c r="B9682">
        <v>48293</v>
      </c>
      <c r="C9682">
        <v>49</v>
      </c>
      <c r="D9682" t="s">
        <v>4</v>
      </c>
      <c r="E9682" t="s">
        <v>15</v>
      </c>
      <c r="F9682" t="s">
        <v>22</v>
      </c>
      <c r="G9682" t="s">
        <v>21</v>
      </c>
      <c r="H9682" s="1">
        <v>45627</v>
      </c>
      <c r="I9682" t="s">
        <v>34</v>
      </c>
      <c r="J9682">
        <v>23</v>
      </c>
      <c r="K9682">
        <v>13</v>
      </c>
      <c r="L9682">
        <v>488.63</v>
      </c>
      <c r="M9682">
        <v>24.18</v>
      </c>
      <c r="N9682" t="s">
        <v>50</v>
      </c>
      <c r="O9682">
        <v>4</v>
      </c>
      <c r="P9682" t="str" cm="1">
        <f t="array" ref="P9682">_xlfn.IFS(C9682&lt;25,"18-24", C9682&lt;=35,"25-35", C9682&lt;=50,"36-50",TRUE,"50+")</f>
        <v>36-50</v>
      </c>
      <c r="Q9682" t="str">
        <f t="shared" si="1057"/>
        <v>new</v>
      </c>
      <c r="R9682" t="str">
        <f t="shared" si="1058"/>
        <v>medium</v>
      </c>
      <c r="S9682" t="str">
        <f t="shared" si="1059"/>
        <v>medium</v>
      </c>
      <c r="T9682" t="str">
        <f t="shared" si="1060"/>
        <v>Dec</v>
      </c>
      <c r="U9682">
        <f t="shared" si="1061"/>
        <v>2024</v>
      </c>
      <c r="V9682" t="str">
        <f t="shared" si="1062"/>
        <v>10-15</v>
      </c>
      <c r="W9682" t="str">
        <f t="shared" si="1063"/>
        <v>Fast</v>
      </c>
    </row>
    <row r="9683" spans="1:23" x14ac:dyDescent="0.3">
      <c r="A9683">
        <v>609682</v>
      </c>
      <c r="B9683">
        <v>27180</v>
      </c>
      <c r="C9683">
        <v>39</v>
      </c>
      <c r="D9683" t="s">
        <v>4</v>
      </c>
      <c r="E9683" t="s">
        <v>15</v>
      </c>
      <c r="F9683" t="s">
        <v>19</v>
      </c>
      <c r="G9683" t="s">
        <v>29</v>
      </c>
      <c r="H9683" s="1">
        <v>44661</v>
      </c>
      <c r="I9683" t="s">
        <v>34</v>
      </c>
      <c r="J9683">
        <v>41</v>
      </c>
      <c r="K9683">
        <v>13.6</v>
      </c>
      <c r="L9683">
        <v>228.36</v>
      </c>
      <c r="M9683">
        <v>47.75</v>
      </c>
      <c r="N9683" t="s">
        <v>50</v>
      </c>
      <c r="O9683">
        <v>1</v>
      </c>
      <c r="P9683" t="str" cm="1">
        <f t="array" ref="P9683">_xlfn.IFS(C9683&lt;25,"18-24", C9683&lt;=35,"25-35", C9683&lt;=50,"36-50",TRUE,"50+")</f>
        <v>36-50</v>
      </c>
      <c r="Q9683" t="str">
        <f t="shared" si="1057"/>
        <v>new</v>
      </c>
      <c r="R9683" t="str">
        <f t="shared" si="1058"/>
        <v>low</v>
      </c>
      <c r="S9683" t="str">
        <f t="shared" si="1059"/>
        <v>Low</v>
      </c>
      <c r="T9683" t="str">
        <f t="shared" si="1060"/>
        <v>Apr</v>
      </c>
      <c r="U9683">
        <f t="shared" si="1061"/>
        <v>2022</v>
      </c>
      <c r="V9683" t="str">
        <f t="shared" si="1062"/>
        <v>10-15</v>
      </c>
      <c r="W9683" t="str">
        <f t="shared" si="1063"/>
        <v>Medium</v>
      </c>
    </row>
    <row r="9684" spans="1:23" x14ac:dyDescent="0.3">
      <c r="A9684">
        <v>609683</v>
      </c>
      <c r="B9684">
        <v>53669</v>
      </c>
      <c r="C9684">
        <v>50</v>
      </c>
      <c r="D9684" t="s">
        <v>7</v>
      </c>
      <c r="E9684" t="s">
        <v>11</v>
      </c>
      <c r="F9684" t="s">
        <v>28</v>
      </c>
      <c r="G9684" t="s">
        <v>25</v>
      </c>
      <c r="H9684" s="1">
        <v>45275</v>
      </c>
      <c r="I9684" t="s">
        <v>33</v>
      </c>
      <c r="J9684">
        <v>35</v>
      </c>
      <c r="K9684">
        <v>5.6</v>
      </c>
      <c r="L9684">
        <v>603.54</v>
      </c>
      <c r="M9684">
        <v>35.17</v>
      </c>
      <c r="N9684" t="s">
        <v>48</v>
      </c>
      <c r="O9684">
        <v>5</v>
      </c>
      <c r="P9684" t="str" cm="1">
        <f t="array" ref="P9684">_xlfn.IFS(C9684&lt;25,"18-24", C9684&lt;=35,"25-35", C9684&lt;=50,"36-50",TRUE,"50+")</f>
        <v>36-50</v>
      </c>
      <c r="Q9684" t="str">
        <f t="shared" si="1057"/>
        <v>new</v>
      </c>
      <c r="R9684" t="str">
        <f t="shared" si="1058"/>
        <v>high value</v>
      </c>
      <c r="S9684" t="str">
        <f t="shared" si="1059"/>
        <v>High</v>
      </c>
      <c r="T9684" t="str">
        <f t="shared" si="1060"/>
        <v>Dec</v>
      </c>
      <c r="U9684">
        <f t="shared" si="1061"/>
        <v>2023</v>
      </c>
      <c r="V9684" t="str">
        <f t="shared" si="1062"/>
        <v>5-10</v>
      </c>
      <c r="W9684" t="str">
        <f t="shared" si="1063"/>
        <v>Medium</v>
      </c>
    </row>
    <row r="9685" spans="1:23" x14ac:dyDescent="0.3">
      <c r="A9685">
        <v>609684</v>
      </c>
      <c r="B9685">
        <v>50207</v>
      </c>
      <c r="C9685">
        <v>30</v>
      </c>
      <c r="D9685" t="s">
        <v>4</v>
      </c>
      <c r="E9685" t="s">
        <v>16</v>
      </c>
      <c r="F9685" t="s">
        <v>24</v>
      </c>
      <c r="G9685" t="s">
        <v>21</v>
      </c>
      <c r="H9685" s="1">
        <v>45289</v>
      </c>
      <c r="I9685" t="s">
        <v>34</v>
      </c>
      <c r="J9685">
        <v>66</v>
      </c>
      <c r="K9685">
        <v>9</v>
      </c>
      <c r="L9685">
        <v>1012.67</v>
      </c>
      <c r="M9685">
        <v>107.86</v>
      </c>
      <c r="N9685" t="s">
        <v>48</v>
      </c>
      <c r="O9685">
        <v>4</v>
      </c>
      <c r="P9685" t="str" cm="1">
        <f t="array" ref="P9685">_xlfn.IFS(C9685&lt;25,"18-24", C9685&lt;=35,"25-35", C9685&lt;=50,"36-50",TRUE,"50+")</f>
        <v>25-35</v>
      </c>
      <c r="Q9685" t="str">
        <f t="shared" si="1057"/>
        <v>new</v>
      </c>
      <c r="R9685" t="str">
        <f t="shared" si="1058"/>
        <v>high value</v>
      </c>
      <c r="S9685" t="str">
        <f t="shared" si="1059"/>
        <v>medium</v>
      </c>
      <c r="T9685" t="str">
        <f t="shared" si="1060"/>
        <v>Dec</v>
      </c>
      <c r="U9685">
        <f t="shared" si="1061"/>
        <v>2023</v>
      </c>
      <c r="V9685" t="str">
        <f t="shared" si="1062"/>
        <v>5-10</v>
      </c>
      <c r="W9685" t="str">
        <f t="shared" si="1063"/>
        <v>Slow</v>
      </c>
    </row>
    <row r="9686" spans="1:23" x14ac:dyDescent="0.3">
      <c r="A9686">
        <v>609685</v>
      </c>
      <c r="B9686">
        <v>56790</v>
      </c>
      <c r="C9686">
        <v>39</v>
      </c>
      <c r="D9686" t="s">
        <v>4</v>
      </c>
      <c r="E9686" t="s">
        <v>8</v>
      </c>
      <c r="F9686" t="s">
        <v>32</v>
      </c>
      <c r="G9686" t="s">
        <v>31</v>
      </c>
      <c r="H9686" s="1">
        <v>44909</v>
      </c>
      <c r="I9686" t="s">
        <v>34</v>
      </c>
      <c r="J9686">
        <v>36</v>
      </c>
      <c r="K9686">
        <v>7.2</v>
      </c>
      <c r="L9686">
        <v>1125.3599999999999</v>
      </c>
      <c r="M9686">
        <v>102.24</v>
      </c>
      <c r="N9686" t="s">
        <v>47</v>
      </c>
      <c r="O9686">
        <v>5</v>
      </c>
      <c r="P9686" t="str" cm="1">
        <f t="array" ref="P9686">_xlfn.IFS(C9686&lt;25,"18-24", C9686&lt;=35,"25-35", C9686&lt;=50,"36-50",TRUE,"50+")</f>
        <v>36-50</v>
      </c>
      <c r="Q9686" t="str">
        <f t="shared" si="1057"/>
        <v>new</v>
      </c>
      <c r="R9686" t="str">
        <f t="shared" si="1058"/>
        <v>high value</v>
      </c>
      <c r="S9686" t="str">
        <f t="shared" si="1059"/>
        <v>High</v>
      </c>
      <c r="T9686" t="str">
        <f t="shared" si="1060"/>
        <v>Dec</v>
      </c>
      <c r="U9686">
        <f t="shared" si="1061"/>
        <v>2022</v>
      </c>
      <c r="V9686" t="str">
        <f t="shared" si="1062"/>
        <v>5-10</v>
      </c>
      <c r="W9686" t="str">
        <f t="shared" si="1063"/>
        <v>Medium</v>
      </c>
    </row>
    <row r="9687" spans="1:23" x14ac:dyDescent="0.3">
      <c r="A9687">
        <v>609686</v>
      </c>
      <c r="B9687">
        <v>28467</v>
      </c>
      <c r="C9687">
        <v>18</v>
      </c>
      <c r="D9687" t="s">
        <v>7</v>
      </c>
      <c r="E9687" t="s">
        <v>5</v>
      </c>
      <c r="F9687" t="s">
        <v>18</v>
      </c>
      <c r="G9687" t="s">
        <v>21</v>
      </c>
      <c r="H9687" s="1">
        <v>45221</v>
      </c>
      <c r="I9687" t="s">
        <v>33</v>
      </c>
      <c r="J9687">
        <v>44</v>
      </c>
      <c r="K9687">
        <v>5.2</v>
      </c>
      <c r="L9687">
        <v>1093.5899999999999</v>
      </c>
      <c r="M9687">
        <v>70.650000000000006</v>
      </c>
      <c r="N9687" t="s">
        <v>47</v>
      </c>
      <c r="O9687">
        <v>5</v>
      </c>
      <c r="P9687" t="str" cm="1">
        <f t="array" ref="P9687">_xlfn.IFS(C9687&lt;25,"18-24", C9687&lt;=35,"25-35", C9687&lt;=50,"36-50",TRUE,"50+")</f>
        <v>18-24</v>
      </c>
      <c r="Q9687" t="str">
        <f t="shared" si="1057"/>
        <v>new</v>
      </c>
      <c r="R9687" t="str">
        <f t="shared" si="1058"/>
        <v>high value</v>
      </c>
      <c r="S9687" t="str">
        <f t="shared" si="1059"/>
        <v>High</v>
      </c>
      <c r="T9687" t="str">
        <f t="shared" si="1060"/>
        <v>Oct</v>
      </c>
      <c r="U9687">
        <f t="shared" si="1061"/>
        <v>2023</v>
      </c>
      <c r="V9687" t="str">
        <f t="shared" si="1062"/>
        <v>5-10</v>
      </c>
      <c r="W9687" t="str">
        <f t="shared" si="1063"/>
        <v>Medium</v>
      </c>
    </row>
    <row r="9688" spans="1:23" x14ac:dyDescent="0.3">
      <c r="A9688">
        <v>609687</v>
      </c>
      <c r="B9688">
        <v>63701</v>
      </c>
      <c r="C9688">
        <v>55</v>
      </c>
      <c r="D9688" t="s">
        <v>4</v>
      </c>
      <c r="E9688" t="s">
        <v>16</v>
      </c>
      <c r="F9688" t="s">
        <v>30</v>
      </c>
      <c r="G9688" t="s">
        <v>21</v>
      </c>
      <c r="H9688" s="1">
        <v>45500</v>
      </c>
      <c r="I9688" t="s">
        <v>34</v>
      </c>
      <c r="J9688">
        <v>77</v>
      </c>
      <c r="K9688">
        <v>1.2</v>
      </c>
      <c r="L9688">
        <v>1018.74</v>
      </c>
      <c r="M9688">
        <v>47.18</v>
      </c>
      <c r="N9688" t="s">
        <v>48</v>
      </c>
      <c r="O9688">
        <v>4</v>
      </c>
      <c r="P9688" t="str" cm="1">
        <f t="array" ref="P9688">_xlfn.IFS(C9688&lt;25,"18-24", C9688&lt;=35,"25-35", C9688&lt;=50,"36-50",TRUE,"50+")</f>
        <v>50+</v>
      </c>
      <c r="Q9688" t="str">
        <f t="shared" si="1057"/>
        <v>new</v>
      </c>
      <c r="R9688" t="str">
        <f t="shared" si="1058"/>
        <v>high value</v>
      </c>
      <c r="S9688" t="str">
        <f t="shared" si="1059"/>
        <v>medium</v>
      </c>
      <c r="T9688" t="str">
        <f t="shared" si="1060"/>
        <v>Jul</v>
      </c>
      <c r="U9688">
        <f t="shared" si="1061"/>
        <v>2024</v>
      </c>
      <c r="V9688" t="str">
        <f t="shared" si="1062"/>
        <v>0-5</v>
      </c>
      <c r="W9688" t="str">
        <f t="shared" si="1063"/>
        <v>Slow</v>
      </c>
    </row>
    <row r="9689" spans="1:23" x14ac:dyDescent="0.3">
      <c r="A9689">
        <v>609688</v>
      </c>
      <c r="B9689">
        <v>52742</v>
      </c>
      <c r="C9689">
        <v>25</v>
      </c>
      <c r="D9689" t="s">
        <v>4</v>
      </c>
      <c r="E9689" t="s">
        <v>11</v>
      </c>
      <c r="F9689" t="s">
        <v>22</v>
      </c>
      <c r="G9689" t="s">
        <v>29</v>
      </c>
      <c r="H9689" s="1">
        <v>44786</v>
      </c>
      <c r="I9689" t="s">
        <v>34</v>
      </c>
      <c r="J9689">
        <v>58</v>
      </c>
      <c r="K9689">
        <v>13.7</v>
      </c>
      <c r="L9689">
        <v>1471.64</v>
      </c>
      <c r="M9689">
        <v>70.22</v>
      </c>
      <c r="N9689" t="s">
        <v>48</v>
      </c>
      <c r="O9689">
        <v>4</v>
      </c>
      <c r="P9689" t="str" cm="1">
        <f t="array" ref="P9689">_xlfn.IFS(C9689&lt;25,"18-24", C9689&lt;=35,"25-35", C9689&lt;=50,"36-50",TRUE,"50+")</f>
        <v>25-35</v>
      </c>
      <c r="Q9689" t="str">
        <f t="shared" si="1057"/>
        <v>new</v>
      </c>
      <c r="R9689" t="str">
        <f t="shared" si="1058"/>
        <v>high value</v>
      </c>
      <c r="S9689" t="str">
        <f t="shared" si="1059"/>
        <v>medium</v>
      </c>
      <c r="T9689" t="str">
        <f t="shared" si="1060"/>
        <v>Aug</v>
      </c>
      <c r="U9689">
        <f t="shared" si="1061"/>
        <v>2022</v>
      </c>
      <c r="V9689" t="str">
        <f t="shared" si="1062"/>
        <v>10-15</v>
      </c>
      <c r="W9689" t="str">
        <f t="shared" si="1063"/>
        <v>Slow</v>
      </c>
    </row>
    <row r="9690" spans="1:23" x14ac:dyDescent="0.3">
      <c r="A9690">
        <v>609689</v>
      </c>
      <c r="B9690">
        <v>90515</v>
      </c>
      <c r="C9690">
        <v>57</v>
      </c>
      <c r="D9690" t="s">
        <v>4</v>
      </c>
      <c r="E9690" t="s">
        <v>8</v>
      </c>
      <c r="F9690" t="s">
        <v>24</v>
      </c>
      <c r="G9690" t="s">
        <v>23</v>
      </c>
      <c r="H9690" s="1">
        <v>45278</v>
      </c>
      <c r="I9690" t="s">
        <v>34</v>
      </c>
      <c r="J9690">
        <v>43</v>
      </c>
      <c r="K9690">
        <v>1.8</v>
      </c>
      <c r="L9690">
        <v>830.15</v>
      </c>
      <c r="M9690">
        <v>41.72</v>
      </c>
      <c r="N9690" t="s">
        <v>48</v>
      </c>
      <c r="O9690">
        <v>1</v>
      </c>
      <c r="P9690" t="str" cm="1">
        <f t="array" ref="P9690">_xlfn.IFS(C9690&lt;25,"18-24", C9690&lt;=35,"25-35", C9690&lt;=50,"36-50",TRUE,"50+")</f>
        <v>50+</v>
      </c>
      <c r="Q9690" t="str">
        <f t="shared" si="1057"/>
        <v>new</v>
      </c>
      <c r="R9690" t="str">
        <f t="shared" si="1058"/>
        <v>high value</v>
      </c>
      <c r="S9690" t="str">
        <f t="shared" si="1059"/>
        <v>Low</v>
      </c>
      <c r="T9690" t="str">
        <f t="shared" si="1060"/>
        <v>Dec</v>
      </c>
      <c r="U9690">
        <f t="shared" si="1061"/>
        <v>2023</v>
      </c>
      <c r="V9690" t="str">
        <f t="shared" si="1062"/>
        <v>0-5</v>
      </c>
      <c r="W9690" t="str">
        <f t="shared" si="1063"/>
        <v>Medium</v>
      </c>
    </row>
    <row r="9691" spans="1:23" x14ac:dyDescent="0.3">
      <c r="A9691">
        <v>609690</v>
      </c>
      <c r="B9691">
        <v>37975</v>
      </c>
      <c r="C9691">
        <v>64</v>
      </c>
      <c r="D9691" t="s">
        <v>7</v>
      </c>
      <c r="E9691" t="s">
        <v>16</v>
      </c>
      <c r="F9691" t="s">
        <v>30</v>
      </c>
      <c r="G9691" t="s">
        <v>23</v>
      </c>
      <c r="H9691" s="1">
        <v>44835</v>
      </c>
      <c r="I9691" t="s">
        <v>33</v>
      </c>
      <c r="J9691">
        <v>71</v>
      </c>
      <c r="K9691">
        <v>10.9</v>
      </c>
      <c r="L9691">
        <v>597.59</v>
      </c>
      <c r="M9691">
        <v>93.85</v>
      </c>
      <c r="N9691" t="s">
        <v>50</v>
      </c>
      <c r="O9691">
        <v>2</v>
      </c>
      <c r="P9691" t="str" cm="1">
        <f t="array" ref="P9691">_xlfn.IFS(C9691&lt;25,"18-24", C9691&lt;=35,"25-35", C9691&lt;=50,"36-50",TRUE,"50+")</f>
        <v>50+</v>
      </c>
      <c r="Q9691" t="str">
        <f t="shared" si="1057"/>
        <v>repeat</v>
      </c>
      <c r="R9691" t="str">
        <f t="shared" si="1058"/>
        <v>high value</v>
      </c>
      <c r="S9691" t="str">
        <f t="shared" si="1059"/>
        <v>Low</v>
      </c>
      <c r="T9691" t="str">
        <f t="shared" si="1060"/>
        <v>Oct</v>
      </c>
      <c r="U9691">
        <f t="shared" si="1061"/>
        <v>2022</v>
      </c>
      <c r="V9691" t="str">
        <f t="shared" si="1062"/>
        <v>10-15</v>
      </c>
      <c r="W9691" t="str">
        <f t="shared" si="1063"/>
        <v>Slow</v>
      </c>
    </row>
    <row r="9692" spans="1:23" x14ac:dyDescent="0.3">
      <c r="A9692">
        <v>609691</v>
      </c>
      <c r="B9692">
        <v>40315</v>
      </c>
      <c r="C9692">
        <v>20</v>
      </c>
      <c r="D9692" t="s">
        <v>7</v>
      </c>
      <c r="E9692" t="s">
        <v>11</v>
      </c>
      <c r="F9692" t="s">
        <v>32</v>
      </c>
      <c r="G9692" t="s">
        <v>21</v>
      </c>
      <c r="H9692" s="1">
        <v>45294</v>
      </c>
      <c r="I9692" t="s">
        <v>33</v>
      </c>
      <c r="J9692">
        <v>62</v>
      </c>
      <c r="K9692">
        <v>7.9</v>
      </c>
      <c r="L9692">
        <v>1321.86</v>
      </c>
      <c r="M9692">
        <v>34.75</v>
      </c>
      <c r="N9692" t="s">
        <v>49</v>
      </c>
      <c r="O9692">
        <v>2</v>
      </c>
      <c r="P9692" t="str" cm="1">
        <f t="array" ref="P9692">_xlfn.IFS(C9692&lt;25,"18-24", C9692&lt;=35,"25-35", C9692&lt;=50,"36-50",TRUE,"50+")</f>
        <v>18-24</v>
      </c>
      <c r="Q9692" t="str">
        <f t="shared" si="1057"/>
        <v>new</v>
      </c>
      <c r="R9692" t="str">
        <f t="shared" si="1058"/>
        <v>high value</v>
      </c>
      <c r="S9692" t="str">
        <f t="shared" si="1059"/>
        <v>Low</v>
      </c>
      <c r="T9692" t="str">
        <f t="shared" si="1060"/>
        <v>Jan</v>
      </c>
      <c r="U9692">
        <f t="shared" si="1061"/>
        <v>2024</v>
      </c>
      <c r="V9692" t="str">
        <f t="shared" si="1062"/>
        <v>5-10</v>
      </c>
      <c r="W9692" t="str">
        <f t="shared" si="1063"/>
        <v>Slow</v>
      </c>
    </row>
    <row r="9693" spans="1:23" x14ac:dyDescent="0.3">
      <c r="A9693">
        <v>609692</v>
      </c>
      <c r="B9693">
        <v>76761</v>
      </c>
      <c r="C9693">
        <v>34</v>
      </c>
      <c r="D9693" t="s">
        <v>4</v>
      </c>
      <c r="E9693" t="s">
        <v>11</v>
      </c>
      <c r="F9693" t="s">
        <v>19</v>
      </c>
      <c r="G9693" t="s">
        <v>21</v>
      </c>
      <c r="H9693" s="1">
        <v>45499</v>
      </c>
      <c r="I9693" t="s">
        <v>34</v>
      </c>
      <c r="J9693">
        <v>61</v>
      </c>
      <c r="K9693">
        <v>8.1</v>
      </c>
      <c r="L9693">
        <v>1448.53</v>
      </c>
      <c r="M9693">
        <v>80.069999999999993</v>
      </c>
      <c r="N9693" t="s">
        <v>48</v>
      </c>
      <c r="O9693">
        <v>1</v>
      </c>
      <c r="P9693" t="str" cm="1">
        <f t="array" ref="P9693">_xlfn.IFS(C9693&lt;25,"18-24", C9693&lt;=35,"25-35", C9693&lt;=50,"36-50",TRUE,"50+")</f>
        <v>25-35</v>
      </c>
      <c r="Q9693" t="str">
        <f t="shared" si="1057"/>
        <v>repeat</v>
      </c>
      <c r="R9693" t="str">
        <f t="shared" si="1058"/>
        <v>high value</v>
      </c>
      <c r="S9693" t="str">
        <f t="shared" si="1059"/>
        <v>Low</v>
      </c>
      <c r="T9693" t="str">
        <f t="shared" si="1060"/>
        <v>Jul</v>
      </c>
      <c r="U9693">
        <f t="shared" si="1061"/>
        <v>2024</v>
      </c>
      <c r="V9693" t="str">
        <f t="shared" si="1062"/>
        <v>5-10</v>
      </c>
      <c r="W9693" t="str">
        <f t="shared" si="1063"/>
        <v>Slow</v>
      </c>
    </row>
    <row r="9694" spans="1:23" x14ac:dyDescent="0.3">
      <c r="A9694">
        <v>609693</v>
      </c>
      <c r="B9694">
        <v>85916</v>
      </c>
      <c r="C9694">
        <v>63</v>
      </c>
      <c r="D9694" t="s">
        <v>4</v>
      </c>
      <c r="E9694" t="s">
        <v>8</v>
      </c>
      <c r="F9694" t="s">
        <v>30</v>
      </c>
      <c r="G9694" t="s">
        <v>31</v>
      </c>
      <c r="H9694" s="1">
        <v>45261</v>
      </c>
      <c r="I9694" t="s">
        <v>34</v>
      </c>
      <c r="J9694">
        <v>49</v>
      </c>
      <c r="K9694">
        <v>7.5</v>
      </c>
      <c r="L9694">
        <v>567.75</v>
      </c>
      <c r="M9694">
        <v>22.23</v>
      </c>
      <c r="N9694" t="s">
        <v>48</v>
      </c>
      <c r="O9694">
        <v>3</v>
      </c>
      <c r="P9694" t="str" cm="1">
        <f t="array" ref="P9694">_xlfn.IFS(C9694&lt;25,"18-24", C9694&lt;=35,"25-35", C9694&lt;=50,"36-50",TRUE,"50+")</f>
        <v>50+</v>
      </c>
      <c r="Q9694" t="str">
        <f t="shared" si="1057"/>
        <v>new</v>
      </c>
      <c r="R9694" t="str">
        <f t="shared" si="1058"/>
        <v>high value</v>
      </c>
      <c r="S9694" t="str">
        <f t="shared" si="1059"/>
        <v>medium</v>
      </c>
      <c r="T9694" t="str">
        <f t="shared" si="1060"/>
        <v>Dec</v>
      </c>
      <c r="U9694">
        <f t="shared" si="1061"/>
        <v>2023</v>
      </c>
      <c r="V9694" t="str">
        <f t="shared" si="1062"/>
        <v>5-10</v>
      </c>
      <c r="W9694" t="str">
        <f t="shared" si="1063"/>
        <v>Slow</v>
      </c>
    </row>
    <row r="9695" spans="1:23" x14ac:dyDescent="0.3">
      <c r="A9695">
        <v>609694</v>
      </c>
      <c r="B9695">
        <v>14480</v>
      </c>
      <c r="C9695">
        <v>45</v>
      </c>
      <c r="D9695" t="s">
        <v>4</v>
      </c>
      <c r="E9695" t="s">
        <v>8</v>
      </c>
      <c r="F9695" t="s">
        <v>28</v>
      </c>
      <c r="G9695" t="s">
        <v>25</v>
      </c>
      <c r="H9695" s="1">
        <v>45269</v>
      </c>
      <c r="I9695" t="s">
        <v>33</v>
      </c>
      <c r="J9695">
        <v>55</v>
      </c>
      <c r="K9695">
        <v>7.4</v>
      </c>
      <c r="L9695">
        <v>660.71</v>
      </c>
      <c r="M9695">
        <v>44.94</v>
      </c>
      <c r="N9695" t="s">
        <v>49</v>
      </c>
      <c r="O9695">
        <v>3</v>
      </c>
      <c r="P9695" t="str" cm="1">
        <f t="array" ref="P9695">_xlfn.IFS(C9695&lt;25,"18-24", C9695&lt;=35,"25-35", C9695&lt;=50,"36-50",TRUE,"50+")</f>
        <v>36-50</v>
      </c>
      <c r="Q9695" t="str">
        <f t="shared" si="1057"/>
        <v>new</v>
      </c>
      <c r="R9695" t="str">
        <f t="shared" si="1058"/>
        <v>high value</v>
      </c>
      <c r="S9695" t="str">
        <f t="shared" si="1059"/>
        <v>medium</v>
      </c>
      <c r="T9695" t="str">
        <f t="shared" si="1060"/>
        <v>Dec</v>
      </c>
      <c r="U9695">
        <f t="shared" si="1061"/>
        <v>2023</v>
      </c>
      <c r="V9695" t="str">
        <f t="shared" si="1062"/>
        <v>5-10</v>
      </c>
      <c r="W9695" t="str">
        <f t="shared" si="1063"/>
        <v>Slow</v>
      </c>
    </row>
    <row r="9696" spans="1:23" x14ac:dyDescent="0.3">
      <c r="A9696">
        <v>609695</v>
      </c>
      <c r="B9696">
        <v>65629</v>
      </c>
      <c r="C9696">
        <v>46</v>
      </c>
      <c r="D9696" t="s">
        <v>4</v>
      </c>
      <c r="E9696" t="s">
        <v>15</v>
      </c>
      <c r="F9696" t="s">
        <v>32</v>
      </c>
      <c r="G9696" t="s">
        <v>29</v>
      </c>
      <c r="H9696" s="1">
        <v>45442</v>
      </c>
      <c r="I9696" t="s">
        <v>33</v>
      </c>
      <c r="J9696">
        <v>58</v>
      </c>
      <c r="K9696">
        <v>8.1999999999999993</v>
      </c>
      <c r="L9696">
        <v>1282.8</v>
      </c>
      <c r="M9696">
        <v>101.93</v>
      </c>
      <c r="N9696" t="s">
        <v>50</v>
      </c>
      <c r="O9696">
        <v>3</v>
      </c>
      <c r="P9696" t="str" cm="1">
        <f t="array" ref="P9696">_xlfn.IFS(C9696&lt;25,"18-24", C9696&lt;=35,"25-35", C9696&lt;=50,"36-50",TRUE,"50+")</f>
        <v>36-50</v>
      </c>
      <c r="Q9696" t="str">
        <f t="shared" si="1057"/>
        <v>new</v>
      </c>
      <c r="R9696" t="str">
        <f t="shared" si="1058"/>
        <v>high value</v>
      </c>
      <c r="S9696" t="str">
        <f t="shared" si="1059"/>
        <v>medium</v>
      </c>
      <c r="T9696" t="str">
        <f t="shared" si="1060"/>
        <v>May</v>
      </c>
      <c r="U9696">
        <f t="shared" si="1061"/>
        <v>2024</v>
      </c>
      <c r="V9696" t="str">
        <f t="shared" si="1062"/>
        <v>5-10</v>
      </c>
      <c r="W9696" t="str">
        <f t="shared" si="1063"/>
        <v>Slow</v>
      </c>
    </row>
    <row r="9697" spans="1:23" x14ac:dyDescent="0.3">
      <c r="A9697">
        <v>609696</v>
      </c>
      <c r="B9697">
        <v>97219</v>
      </c>
      <c r="C9697">
        <v>51</v>
      </c>
      <c r="D9697" t="s">
        <v>7</v>
      </c>
      <c r="E9697" t="s">
        <v>11</v>
      </c>
      <c r="F9697" t="s">
        <v>28</v>
      </c>
      <c r="G9697" t="s">
        <v>29</v>
      </c>
      <c r="H9697" s="1">
        <v>44833</v>
      </c>
      <c r="I9697" t="s">
        <v>34</v>
      </c>
      <c r="J9697">
        <v>21</v>
      </c>
      <c r="K9697">
        <v>2.1</v>
      </c>
      <c r="L9697">
        <v>1285.8699999999999</v>
      </c>
      <c r="M9697">
        <v>67.010000000000005</v>
      </c>
      <c r="N9697" t="s">
        <v>48</v>
      </c>
      <c r="O9697">
        <v>2</v>
      </c>
      <c r="P9697" t="str" cm="1">
        <f t="array" ref="P9697">_xlfn.IFS(C9697&lt;25,"18-24", C9697&lt;=35,"25-35", C9697&lt;=50,"36-50",TRUE,"50+")</f>
        <v>50+</v>
      </c>
      <c r="Q9697" t="str">
        <f t="shared" si="1057"/>
        <v>new</v>
      </c>
      <c r="R9697" t="str">
        <f t="shared" si="1058"/>
        <v>high value</v>
      </c>
      <c r="S9697" t="str">
        <f t="shared" si="1059"/>
        <v>Low</v>
      </c>
      <c r="T9697" t="str">
        <f t="shared" si="1060"/>
        <v>Sep</v>
      </c>
      <c r="U9697">
        <f t="shared" si="1061"/>
        <v>2022</v>
      </c>
      <c r="V9697" t="str">
        <f t="shared" si="1062"/>
        <v>0-5</v>
      </c>
      <c r="W9697" t="str">
        <f t="shared" si="1063"/>
        <v>Fast</v>
      </c>
    </row>
    <row r="9698" spans="1:23" x14ac:dyDescent="0.3">
      <c r="A9698">
        <v>609697</v>
      </c>
      <c r="B9698">
        <v>53417</v>
      </c>
      <c r="C9698">
        <v>33</v>
      </c>
      <c r="D9698" t="s">
        <v>4</v>
      </c>
      <c r="E9698" t="s">
        <v>15</v>
      </c>
      <c r="F9698" t="s">
        <v>19</v>
      </c>
      <c r="G9698" t="s">
        <v>31</v>
      </c>
      <c r="H9698" s="1">
        <v>44962</v>
      </c>
      <c r="I9698" t="s">
        <v>33</v>
      </c>
      <c r="J9698">
        <v>88</v>
      </c>
      <c r="K9698">
        <v>13.4</v>
      </c>
      <c r="L9698">
        <v>858.77</v>
      </c>
      <c r="M9698">
        <v>68.41</v>
      </c>
      <c r="N9698" t="s">
        <v>49</v>
      </c>
      <c r="O9698">
        <v>3</v>
      </c>
      <c r="P9698" t="str" cm="1">
        <f t="array" ref="P9698">_xlfn.IFS(C9698&lt;25,"18-24", C9698&lt;=35,"25-35", C9698&lt;=50,"36-50",TRUE,"50+")</f>
        <v>25-35</v>
      </c>
      <c r="Q9698" t="str">
        <f t="shared" si="1057"/>
        <v>new</v>
      </c>
      <c r="R9698" t="str">
        <f t="shared" si="1058"/>
        <v>high value</v>
      </c>
      <c r="S9698" t="str">
        <f t="shared" si="1059"/>
        <v>medium</v>
      </c>
      <c r="T9698" t="str">
        <f t="shared" si="1060"/>
        <v>Feb</v>
      </c>
      <c r="U9698">
        <f t="shared" si="1061"/>
        <v>2023</v>
      </c>
      <c r="V9698" t="str">
        <f t="shared" si="1062"/>
        <v>10-15</v>
      </c>
      <c r="W9698" t="str">
        <f t="shared" si="1063"/>
        <v>Slow</v>
      </c>
    </row>
    <row r="9699" spans="1:23" x14ac:dyDescent="0.3">
      <c r="A9699">
        <v>609698</v>
      </c>
      <c r="B9699">
        <v>21325</v>
      </c>
      <c r="C9699">
        <v>27</v>
      </c>
      <c r="D9699" t="s">
        <v>4</v>
      </c>
      <c r="E9699" t="s">
        <v>11</v>
      </c>
      <c r="F9699" t="s">
        <v>19</v>
      </c>
      <c r="G9699" t="s">
        <v>25</v>
      </c>
      <c r="H9699" s="1">
        <v>45280</v>
      </c>
      <c r="I9699" t="s">
        <v>34</v>
      </c>
      <c r="J9699">
        <v>41</v>
      </c>
      <c r="K9699">
        <v>14.6</v>
      </c>
      <c r="L9699">
        <v>667.91</v>
      </c>
      <c r="M9699">
        <v>30.46</v>
      </c>
      <c r="N9699" t="s">
        <v>49</v>
      </c>
      <c r="O9699">
        <v>5</v>
      </c>
      <c r="P9699" t="str" cm="1">
        <f t="array" ref="P9699">_xlfn.IFS(C9699&lt;25,"18-24", C9699&lt;=35,"25-35", C9699&lt;=50,"36-50",TRUE,"50+")</f>
        <v>25-35</v>
      </c>
      <c r="Q9699" t="str">
        <f t="shared" si="1057"/>
        <v>new</v>
      </c>
      <c r="R9699" t="str">
        <f t="shared" si="1058"/>
        <v>high value</v>
      </c>
      <c r="S9699" t="str">
        <f t="shared" si="1059"/>
        <v>High</v>
      </c>
      <c r="T9699" t="str">
        <f t="shared" si="1060"/>
        <v>Dec</v>
      </c>
      <c r="U9699">
        <f t="shared" si="1061"/>
        <v>2023</v>
      </c>
      <c r="V9699" t="str">
        <f t="shared" si="1062"/>
        <v>10-15</v>
      </c>
      <c r="W9699" t="str">
        <f t="shared" si="1063"/>
        <v>Medium</v>
      </c>
    </row>
    <row r="9700" spans="1:23" x14ac:dyDescent="0.3">
      <c r="A9700">
        <v>609699</v>
      </c>
      <c r="B9700">
        <v>30989</v>
      </c>
      <c r="C9700">
        <v>50</v>
      </c>
      <c r="D9700" t="s">
        <v>7</v>
      </c>
      <c r="E9700" t="s">
        <v>8</v>
      </c>
      <c r="F9700" t="s">
        <v>22</v>
      </c>
      <c r="G9700" t="s">
        <v>29</v>
      </c>
      <c r="H9700" s="1">
        <v>45505</v>
      </c>
      <c r="I9700" t="s">
        <v>34</v>
      </c>
      <c r="J9700">
        <v>41</v>
      </c>
      <c r="K9700">
        <v>1.5</v>
      </c>
      <c r="L9700">
        <v>957.25</v>
      </c>
      <c r="M9700">
        <v>83.92</v>
      </c>
      <c r="N9700" t="s">
        <v>48</v>
      </c>
      <c r="O9700">
        <v>5</v>
      </c>
      <c r="P9700" t="str" cm="1">
        <f t="array" ref="P9700">_xlfn.IFS(C9700&lt;25,"18-24", C9700&lt;=35,"25-35", C9700&lt;=50,"36-50",TRUE,"50+")</f>
        <v>36-50</v>
      </c>
      <c r="Q9700" t="str">
        <f t="shared" si="1057"/>
        <v>new</v>
      </c>
      <c r="R9700" t="str">
        <f t="shared" si="1058"/>
        <v>high value</v>
      </c>
      <c r="S9700" t="str">
        <f t="shared" si="1059"/>
        <v>High</v>
      </c>
      <c r="T9700" t="str">
        <f t="shared" si="1060"/>
        <v>Aug</v>
      </c>
      <c r="U9700">
        <f t="shared" si="1061"/>
        <v>2024</v>
      </c>
      <c r="V9700" t="str">
        <f t="shared" si="1062"/>
        <v>0-5</v>
      </c>
      <c r="W9700" t="str">
        <f t="shared" si="1063"/>
        <v>Medium</v>
      </c>
    </row>
    <row r="9701" spans="1:23" x14ac:dyDescent="0.3">
      <c r="A9701">
        <v>609700</v>
      </c>
      <c r="B9701">
        <v>53981</v>
      </c>
      <c r="C9701">
        <v>24</v>
      </c>
      <c r="D9701" t="s">
        <v>4</v>
      </c>
      <c r="E9701" t="s">
        <v>5</v>
      </c>
      <c r="F9701" t="s">
        <v>26</v>
      </c>
      <c r="G9701" t="s">
        <v>31</v>
      </c>
      <c r="H9701" s="1">
        <v>45563</v>
      </c>
      <c r="I9701" t="s">
        <v>33</v>
      </c>
      <c r="J9701">
        <v>53</v>
      </c>
      <c r="K9701">
        <v>7.3</v>
      </c>
      <c r="L9701">
        <v>734.73</v>
      </c>
      <c r="M9701">
        <v>78.430000000000007</v>
      </c>
      <c r="N9701" t="s">
        <v>47</v>
      </c>
      <c r="O9701">
        <v>3</v>
      </c>
      <c r="P9701" t="str" cm="1">
        <f t="array" ref="P9701">_xlfn.IFS(C9701&lt;25,"18-24", C9701&lt;=35,"25-35", C9701&lt;=50,"36-50",TRUE,"50+")</f>
        <v>18-24</v>
      </c>
      <c r="Q9701" t="str">
        <f t="shared" si="1057"/>
        <v>new</v>
      </c>
      <c r="R9701" t="str">
        <f t="shared" si="1058"/>
        <v>high value</v>
      </c>
      <c r="S9701" t="str">
        <f t="shared" si="1059"/>
        <v>medium</v>
      </c>
      <c r="T9701" t="str">
        <f t="shared" si="1060"/>
        <v>Sep</v>
      </c>
      <c r="U9701">
        <f t="shared" si="1061"/>
        <v>2024</v>
      </c>
      <c r="V9701" t="str">
        <f t="shared" si="1062"/>
        <v>5-10</v>
      </c>
      <c r="W9701" t="str">
        <f t="shared" si="1063"/>
        <v>Slow</v>
      </c>
    </row>
    <row r="9702" spans="1:23" x14ac:dyDescent="0.3">
      <c r="A9702">
        <v>609701</v>
      </c>
      <c r="B9702">
        <v>14535</v>
      </c>
      <c r="C9702">
        <v>41</v>
      </c>
      <c r="D9702" t="s">
        <v>4</v>
      </c>
      <c r="E9702" t="s">
        <v>16</v>
      </c>
      <c r="F9702" t="s">
        <v>19</v>
      </c>
      <c r="G9702" t="s">
        <v>25</v>
      </c>
      <c r="H9702" s="1">
        <v>45024</v>
      </c>
      <c r="I9702" t="s">
        <v>33</v>
      </c>
      <c r="J9702">
        <v>25</v>
      </c>
      <c r="K9702">
        <v>9.1</v>
      </c>
      <c r="L9702">
        <v>931.37</v>
      </c>
      <c r="M9702">
        <v>46.1</v>
      </c>
      <c r="N9702" t="s">
        <v>48</v>
      </c>
      <c r="O9702">
        <v>2</v>
      </c>
      <c r="P9702" t="str" cm="1">
        <f t="array" ref="P9702">_xlfn.IFS(C9702&lt;25,"18-24", C9702&lt;=35,"25-35", C9702&lt;=50,"36-50",TRUE,"50+")</f>
        <v>36-50</v>
      </c>
      <c r="Q9702" t="str">
        <f t="shared" si="1057"/>
        <v>new</v>
      </c>
      <c r="R9702" t="str">
        <f t="shared" si="1058"/>
        <v>high value</v>
      </c>
      <c r="S9702" t="str">
        <f t="shared" si="1059"/>
        <v>Low</v>
      </c>
      <c r="T9702" t="str">
        <f t="shared" si="1060"/>
        <v>Apr</v>
      </c>
      <c r="U9702">
        <f t="shared" si="1061"/>
        <v>2023</v>
      </c>
      <c r="V9702" t="str">
        <f t="shared" si="1062"/>
        <v>5-10</v>
      </c>
      <c r="W9702" t="str">
        <f t="shared" si="1063"/>
        <v>Fast</v>
      </c>
    </row>
    <row r="9703" spans="1:23" x14ac:dyDescent="0.3">
      <c r="A9703">
        <v>609702</v>
      </c>
      <c r="B9703">
        <v>68349</v>
      </c>
      <c r="C9703">
        <v>35</v>
      </c>
      <c r="D9703" t="s">
        <v>7</v>
      </c>
      <c r="E9703" t="s">
        <v>8</v>
      </c>
      <c r="F9703" t="s">
        <v>28</v>
      </c>
      <c r="G9703" t="s">
        <v>21</v>
      </c>
      <c r="H9703" s="1">
        <v>45293</v>
      </c>
      <c r="I9703" t="s">
        <v>33</v>
      </c>
      <c r="J9703">
        <v>33</v>
      </c>
      <c r="K9703">
        <v>6</v>
      </c>
      <c r="L9703">
        <v>160.79</v>
      </c>
      <c r="M9703">
        <v>96.54</v>
      </c>
      <c r="N9703" t="s">
        <v>47</v>
      </c>
      <c r="O9703">
        <v>5</v>
      </c>
      <c r="P9703" t="str" cm="1">
        <f t="array" ref="P9703">_xlfn.IFS(C9703&lt;25,"18-24", C9703&lt;=35,"25-35", C9703&lt;=50,"36-50",TRUE,"50+")</f>
        <v>25-35</v>
      </c>
      <c r="Q9703" t="str">
        <f t="shared" si="1057"/>
        <v>new</v>
      </c>
      <c r="R9703" t="str">
        <f t="shared" si="1058"/>
        <v>low</v>
      </c>
      <c r="S9703" t="str">
        <f t="shared" si="1059"/>
        <v>High</v>
      </c>
      <c r="T9703" t="str">
        <f t="shared" si="1060"/>
        <v>Jan</v>
      </c>
      <c r="U9703">
        <f t="shared" si="1061"/>
        <v>2024</v>
      </c>
      <c r="V9703" t="str">
        <f t="shared" si="1062"/>
        <v>5-10</v>
      </c>
      <c r="W9703" t="str">
        <f t="shared" si="1063"/>
        <v>Medium</v>
      </c>
    </row>
    <row r="9704" spans="1:23" x14ac:dyDescent="0.3">
      <c r="A9704">
        <v>609703</v>
      </c>
      <c r="B9704">
        <v>43549</v>
      </c>
      <c r="C9704">
        <v>55</v>
      </c>
      <c r="D9704" t="s">
        <v>4</v>
      </c>
      <c r="E9704" t="s">
        <v>13</v>
      </c>
      <c r="F9704" t="s">
        <v>24</v>
      </c>
      <c r="G9704" t="s">
        <v>29</v>
      </c>
      <c r="H9704" s="1">
        <v>44943</v>
      </c>
      <c r="I9704" t="s">
        <v>34</v>
      </c>
      <c r="J9704">
        <v>29</v>
      </c>
      <c r="K9704">
        <v>12.1</v>
      </c>
      <c r="L9704">
        <v>387.23</v>
      </c>
      <c r="M9704">
        <v>27.09</v>
      </c>
      <c r="N9704" t="s">
        <v>47</v>
      </c>
      <c r="O9704">
        <v>5</v>
      </c>
      <c r="P9704" t="str" cm="1">
        <f t="array" ref="P9704">_xlfn.IFS(C9704&lt;25,"18-24", C9704&lt;=35,"25-35", C9704&lt;=50,"36-50",TRUE,"50+")</f>
        <v>50+</v>
      </c>
      <c r="Q9704" t="str">
        <f t="shared" si="1057"/>
        <v>new</v>
      </c>
      <c r="R9704" t="str">
        <f t="shared" si="1058"/>
        <v>medium</v>
      </c>
      <c r="S9704" t="str">
        <f t="shared" si="1059"/>
        <v>High</v>
      </c>
      <c r="T9704" t="str">
        <f t="shared" si="1060"/>
        <v>Jan</v>
      </c>
      <c r="U9704">
        <f t="shared" si="1061"/>
        <v>2023</v>
      </c>
      <c r="V9704" t="str">
        <f t="shared" si="1062"/>
        <v>10-15</v>
      </c>
      <c r="W9704" t="str">
        <f t="shared" si="1063"/>
        <v>Fast</v>
      </c>
    </row>
    <row r="9705" spans="1:23" x14ac:dyDescent="0.3">
      <c r="A9705">
        <v>609704</v>
      </c>
      <c r="B9705">
        <v>21492</v>
      </c>
      <c r="C9705">
        <v>27</v>
      </c>
      <c r="D9705" t="s">
        <v>7</v>
      </c>
      <c r="E9705" t="s">
        <v>5</v>
      </c>
      <c r="F9705" t="s">
        <v>32</v>
      </c>
      <c r="G9705" t="s">
        <v>27</v>
      </c>
      <c r="H9705" s="1">
        <v>45586</v>
      </c>
      <c r="I9705" t="s">
        <v>33</v>
      </c>
      <c r="J9705">
        <v>48</v>
      </c>
      <c r="K9705">
        <v>14</v>
      </c>
      <c r="L9705">
        <v>668.58</v>
      </c>
      <c r="M9705">
        <v>31.29</v>
      </c>
      <c r="N9705" t="s">
        <v>48</v>
      </c>
      <c r="O9705">
        <v>4</v>
      </c>
      <c r="P9705" t="str" cm="1">
        <f t="array" ref="P9705">_xlfn.IFS(C9705&lt;25,"18-24", C9705&lt;=35,"25-35", C9705&lt;=50,"36-50",TRUE,"50+")</f>
        <v>25-35</v>
      </c>
      <c r="Q9705" t="str">
        <f t="shared" si="1057"/>
        <v>new</v>
      </c>
      <c r="R9705" t="str">
        <f t="shared" si="1058"/>
        <v>high value</v>
      </c>
      <c r="S9705" t="str">
        <f t="shared" si="1059"/>
        <v>medium</v>
      </c>
      <c r="T9705" t="str">
        <f t="shared" si="1060"/>
        <v>Oct</v>
      </c>
      <c r="U9705">
        <f t="shared" si="1061"/>
        <v>2024</v>
      </c>
      <c r="V9705" t="str">
        <f t="shared" si="1062"/>
        <v>10-15</v>
      </c>
      <c r="W9705" t="str">
        <f t="shared" si="1063"/>
        <v>Slow</v>
      </c>
    </row>
    <row r="9706" spans="1:23" x14ac:dyDescent="0.3">
      <c r="A9706">
        <v>609705</v>
      </c>
      <c r="B9706">
        <v>79783</v>
      </c>
      <c r="C9706">
        <v>56</v>
      </c>
      <c r="D9706" t="s">
        <v>4</v>
      </c>
      <c r="E9706" t="s">
        <v>11</v>
      </c>
      <c r="F9706" t="s">
        <v>32</v>
      </c>
      <c r="G9706" t="s">
        <v>21</v>
      </c>
      <c r="H9706" s="1">
        <v>45527</v>
      </c>
      <c r="I9706" t="s">
        <v>33</v>
      </c>
      <c r="J9706">
        <v>67</v>
      </c>
      <c r="K9706">
        <v>6.3</v>
      </c>
      <c r="L9706">
        <v>425.35</v>
      </c>
      <c r="M9706">
        <v>66.11</v>
      </c>
      <c r="N9706" t="s">
        <v>48</v>
      </c>
      <c r="O9706">
        <v>2</v>
      </c>
      <c r="P9706" t="str" cm="1">
        <f t="array" ref="P9706">_xlfn.IFS(C9706&lt;25,"18-24", C9706&lt;=35,"25-35", C9706&lt;=50,"36-50",TRUE,"50+")</f>
        <v>50+</v>
      </c>
      <c r="Q9706" t="str">
        <f t="shared" si="1057"/>
        <v>new</v>
      </c>
      <c r="R9706" t="str">
        <f t="shared" si="1058"/>
        <v>medium</v>
      </c>
      <c r="S9706" t="str">
        <f t="shared" si="1059"/>
        <v>Low</v>
      </c>
      <c r="T9706" t="str">
        <f t="shared" si="1060"/>
        <v>Aug</v>
      </c>
      <c r="U9706">
        <f t="shared" si="1061"/>
        <v>2024</v>
      </c>
      <c r="V9706" t="str">
        <f t="shared" si="1062"/>
        <v>5-10</v>
      </c>
      <c r="W9706" t="str">
        <f t="shared" si="1063"/>
        <v>Slow</v>
      </c>
    </row>
    <row r="9707" spans="1:23" x14ac:dyDescent="0.3">
      <c r="A9707">
        <v>609706</v>
      </c>
      <c r="B9707">
        <v>47705</v>
      </c>
      <c r="C9707">
        <v>33</v>
      </c>
      <c r="D9707" t="s">
        <v>4</v>
      </c>
      <c r="E9707" t="s">
        <v>8</v>
      </c>
      <c r="F9707" t="s">
        <v>24</v>
      </c>
      <c r="G9707" t="s">
        <v>21</v>
      </c>
      <c r="H9707" s="1">
        <v>45454</v>
      </c>
      <c r="I9707" t="s">
        <v>34</v>
      </c>
      <c r="J9707">
        <v>83</v>
      </c>
      <c r="K9707">
        <v>14.9</v>
      </c>
      <c r="L9707">
        <v>745.33</v>
      </c>
      <c r="M9707">
        <v>109.66</v>
      </c>
      <c r="N9707" t="s">
        <v>47</v>
      </c>
      <c r="O9707">
        <v>3</v>
      </c>
      <c r="P9707" t="str" cm="1">
        <f t="array" ref="P9707">_xlfn.IFS(C9707&lt;25,"18-24", C9707&lt;=35,"25-35", C9707&lt;=50,"36-50",TRUE,"50+")</f>
        <v>25-35</v>
      </c>
      <c r="Q9707" t="str">
        <f t="shared" si="1057"/>
        <v>new</v>
      </c>
      <c r="R9707" t="str">
        <f t="shared" si="1058"/>
        <v>high value</v>
      </c>
      <c r="S9707" t="str">
        <f t="shared" si="1059"/>
        <v>medium</v>
      </c>
      <c r="T9707" t="str">
        <f t="shared" si="1060"/>
        <v>Jun</v>
      </c>
      <c r="U9707">
        <f t="shared" si="1061"/>
        <v>2024</v>
      </c>
      <c r="V9707" t="str">
        <f t="shared" si="1062"/>
        <v>10-15</v>
      </c>
      <c r="W9707" t="str">
        <f t="shared" si="1063"/>
        <v>Slow</v>
      </c>
    </row>
    <row r="9708" spans="1:23" x14ac:dyDescent="0.3">
      <c r="A9708">
        <v>609707</v>
      </c>
      <c r="B9708">
        <v>22097</v>
      </c>
      <c r="C9708">
        <v>31</v>
      </c>
      <c r="D9708" t="s">
        <v>4</v>
      </c>
      <c r="E9708" t="s">
        <v>16</v>
      </c>
      <c r="F9708" t="s">
        <v>24</v>
      </c>
      <c r="G9708" t="s">
        <v>23</v>
      </c>
      <c r="H9708" s="1">
        <v>45324</v>
      </c>
      <c r="I9708" t="s">
        <v>34</v>
      </c>
      <c r="J9708">
        <v>42</v>
      </c>
      <c r="K9708">
        <v>4.8</v>
      </c>
      <c r="L9708">
        <v>1084.98</v>
      </c>
      <c r="M9708">
        <v>61.14</v>
      </c>
      <c r="N9708" t="s">
        <v>48</v>
      </c>
      <c r="O9708">
        <v>3</v>
      </c>
      <c r="P9708" t="str" cm="1">
        <f t="array" ref="P9708">_xlfn.IFS(C9708&lt;25,"18-24", C9708&lt;=35,"25-35", C9708&lt;=50,"36-50",TRUE,"50+")</f>
        <v>25-35</v>
      </c>
      <c r="Q9708" t="str">
        <f t="shared" si="1057"/>
        <v>new</v>
      </c>
      <c r="R9708" t="str">
        <f t="shared" si="1058"/>
        <v>high value</v>
      </c>
      <c r="S9708" t="str">
        <f t="shared" si="1059"/>
        <v>medium</v>
      </c>
      <c r="T9708" t="str">
        <f t="shared" si="1060"/>
        <v>Feb</v>
      </c>
      <c r="U9708">
        <f t="shared" si="1061"/>
        <v>2024</v>
      </c>
      <c r="V9708" t="str">
        <f t="shared" si="1062"/>
        <v>0-5</v>
      </c>
      <c r="W9708" t="str">
        <f t="shared" si="1063"/>
        <v>Medium</v>
      </c>
    </row>
    <row r="9709" spans="1:23" x14ac:dyDescent="0.3">
      <c r="A9709">
        <v>609708</v>
      </c>
      <c r="B9709">
        <v>30617</v>
      </c>
      <c r="C9709">
        <v>44</v>
      </c>
      <c r="D9709" t="s">
        <v>7</v>
      </c>
      <c r="E9709" t="s">
        <v>16</v>
      </c>
      <c r="F9709" t="s">
        <v>18</v>
      </c>
      <c r="G9709" t="s">
        <v>27</v>
      </c>
      <c r="H9709" s="1">
        <v>45649</v>
      </c>
      <c r="I9709" t="s">
        <v>33</v>
      </c>
      <c r="J9709">
        <v>48</v>
      </c>
      <c r="K9709">
        <v>10.1</v>
      </c>
      <c r="L9709">
        <v>714.75</v>
      </c>
      <c r="M9709">
        <v>116.96</v>
      </c>
      <c r="N9709" t="s">
        <v>50</v>
      </c>
      <c r="O9709">
        <v>3</v>
      </c>
      <c r="P9709" t="str" cm="1">
        <f t="array" ref="P9709">_xlfn.IFS(C9709&lt;25,"18-24", C9709&lt;=35,"25-35", C9709&lt;=50,"36-50",TRUE,"50+")</f>
        <v>36-50</v>
      </c>
      <c r="Q9709" t="str">
        <f t="shared" si="1057"/>
        <v>new</v>
      </c>
      <c r="R9709" t="str">
        <f t="shared" si="1058"/>
        <v>high value</v>
      </c>
      <c r="S9709" t="str">
        <f t="shared" si="1059"/>
        <v>medium</v>
      </c>
      <c r="T9709" t="str">
        <f t="shared" si="1060"/>
        <v>Dec</v>
      </c>
      <c r="U9709">
        <f t="shared" si="1061"/>
        <v>2024</v>
      </c>
      <c r="V9709" t="str">
        <f t="shared" si="1062"/>
        <v>10-15</v>
      </c>
      <c r="W9709" t="str">
        <f t="shared" si="1063"/>
        <v>Slow</v>
      </c>
    </row>
    <row r="9710" spans="1:23" x14ac:dyDescent="0.3">
      <c r="A9710">
        <v>609709</v>
      </c>
      <c r="B9710">
        <v>29995</v>
      </c>
      <c r="C9710">
        <v>18</v>
      </c>
      <c r="D9710" t="s">
        <v>7</v>
      </c>
      <c r="E9710" t="s">
        <v>11</v>
      </c>
      <c r="F9710" t="s">
        <v>19</v>
      </c>
      <c r="G9710" t="s">
        <v>21</v>
      </c>
      <c r="H9710" s="1">
        <v>45492</v>
      </c>
      <c r="I9710" t="s">
        <v>34</v>
      </c>
      <c r="J9710">
        <v>86</v>
      </c>
      <c r="K9710">
        <v>8.5</v>
      </c>
      <c r="L9710">
        <v>1353.97</v>
      </c>
      <c r="M9710">
        <v>113.83</v>
      </c>
      <c r="N9710" t="s">
        <v>50</v>
      </c>
      <c r="O9710">
        <v>3</v>
      </c>
      <c r="P9710" t="str" cm="1">
        <f t="array" ref="P9710">_xlfn.IFS(C9710&lt;25,"18-24", C9710&lt;=35,"25-35", C9710&lt;=50,"36-50",TRUE,"50+")</f>
        <v>18-24</v>
      </c>
      <c r="Q9710" t="str">
        <f t="shared" si="1057"/>
        <v>new</v>
      </c>
      <c r="R9710" t="str">
        <f t="shared" si="1058"/>
        <v>high value</v>
      </c>
      <c r="S9710" t="str">
        <f t="shared" si="1059"/>
        <v>medium</v>
      </c>
      <c r="T9710" t="str">
        <f t="shared" si="1060"/>
        <v>Jul</v>
      </c>
      <c r="U9710">
        <f t="shared" si="1061"/>
        <v>2024</v>
      </c>
      <c r="V9710" t="str">
        <f t="shared" si="1062"/>
        <v>5-10</v>
      </c>
      <c r="W9710" t="str">
        <f t="shared" si="1063"/>
        <v>Slow</v>
      </c>
    </row>
    <row r="9711" spans="1:23" x14ac:dyDescent="0.3">
      <c r="A9711">
        <v>609710</v>
      </c>
      <c r="B9711">
        <v>65766</v>
      </c>
      <c r="C9711">
        <v>23</v>
      </c>
      <c r="D9711" t="s">
        <v>4</v>
      </c>
      <c r="E9711" t="s">
        <v>16</v>
      </c>
      <c r="F9711" t="s">
        <v>18</v>
      </c>
      <c r="G9711" t="s">
        <v>25</v>
      </c>
      <c r="H9711" s="1">
        <v>45293</v>
      </c>
      <c r="I9711" t="s">
        <v>34</v>
      </c>
      <c r="J9711">
        <v>48</v>
      </c>
      <c r="K9711">
        <v>7.8</v>
      </c>
      <c r="L9711">
        <v>199.17</v>
      </c>
      <c r="M9711">
        <v>67.88</v>
      </c>
      <c r="N9711" t="s">
        <v>48</v>
      </c>
      <c r="O9711">
        <v>2</v>
      </c>
      <c r="P9711" t="str" cm="1">
        <f t="array" ref="P9711">_xlfn.IFS(C9711&lt;25,"18-24", C9711&lt;=35,"25-35", C9711&lt;=50,"36-50",TRUE,"50+")</f>
        <v>18-24</v>
      </c>
      <c r="Q9711" t="str">
        <f t="shared" si="1057"/>
        <v>new</v>
      </c>
      <c r="R9711" t="str">
        <f t="shared" si="1058"/>
        <v>low</v>
      </c>
      <c r="S9711" t="str">
        <f t="shared" si="1059"/>
        <v>Low</v>
      </c>
      <c r="T9711" t="str">
        <f t="shared" si="1060"/>
        <v>Jan</v>
      </c>
      <c r="U9711">
        <f t="shared" si="1061"/>
        <v>2024</v>
      </c>
      <c r="V9711" t="str">
        <f t="shared" si="1062"/>
        <v>5-10</v>
      </c>
      <c r="W9711" t="str">
        <f t="shared" si="1063"/>
        <v>Slow</v>
      </c>
    </row>
    <row r="9712" spans="1:23" x14ac:dyDescent="0.3">
      <c r="A9712">
        <v>609711</v>
      </c>
      <c r="B9712">
        <v>88905</v>
      </c>
      <c r="C9712">
        <v>62</v>
      </c>
      <c r="D9712" t="s">
        <v>4</v>
      </c>
      <c r="E9712" t="s">
        <v>13</v>
      </c>
      <c r="F9712" t="s">
        <v>28</v>
      </c>
      <c r="G9712" t="s">
        <v>29</v>
      </c>
      <c r="H9712" s="1">
        <v>45052</v>
      </c>
      <c r="I9712" t="s">
        <v>34</v>
      </c>
      <c r="J9712">
        <v>68</v>
      </c>
      <c r="K9712">
        <v>1.1000000000000001</v>
      </c>
      <c r="L9712">
        <v>1494.27</v>
      </c>
      <c r="M9712">
        <v>43.84</v>
      </c>
      <c r="N9712" t="s">
        <v>48</v>
      </c>
      <c r="O9712">
        <v>5</v>
      </c>
      <c r="P9712" t="str" cm="1">
        <f t="array" ref="P9712">_xlfn.IFS(C9712&lt;25,"18-24", C9712&lt;=35,"25-35", C9712&lt;=50,"36-50",TRUE,"50+")</f>
        <v>50+</v>
      </c>
      <c r="Q9712" t="str">
        <f t="shared" si="1057"/>
        <v>new</v>
      </c>
      <c r="R9712" t="str">
        <f t="shared" si="1058"/>
        <v>high value</v>
      </c>
      <c r="S9712" t="str">
        <f t="shared" si="1059"/>
        <v>High</v>
      </c>
      <c r="T9712" t="str">
        <f t="shared" si="1060"/>
        <v>May</v>
      </c>
      <c r="U9712">
        <f t="shared" si="1061"/>
        <v>2023</v>
      </c>
      <c r="V9712" t="str">
        <f t="shared" si="1062"/>
        <v>0-5</v>
      </c>
      <c r="W9712" t="str">
        <f t="shared" si="1063"/>
        <v>Slow</v>
      </c>
    </row>
    <row r="9713" spans="1:23" x14ac:dyDescent="0.3">
      <c r="A9713">
        <v>609712</v>
      </c>
      <c r="B9713">
        <v>52221</v>
      </c>
      <c r="C9713">
        <v>50</v>
      </c>
      <c r="D9713" t="s">
        <v>7</v>
      </c>
      <c r="E9713" t="s">
        <v>8</v>
      </c>
      <c r="F9713" t="s">
        <v>28</v>
      </c>
      <c r="G9713" t="s">
        <v>23</v>
      </c>
      <c r="H9713" s="1">
        <v>44899</v>
      </c>
      <c r="I9713" t="s">
        <v>34</v>
      </c>
      <c r="J9713">
        <v>76</v>
      </c>
      <c r="K9713">
        <v>6.7</v>
      </c>
      <c r="L9713">
        <v>1165.21</v>
      </c>
      <c r="M9713">
        <v>60.91</v>
      </c>
      <c r="N9713" t="s">
        <v>50</v>
      </c>
      <c r="O9713">
        <v>1</v>
      </c>
      <c r="P9713" t="str" cm="1">
        <f t="array" ref="P9713">_xlfn.IFS(C9713&lt;25,"18-24", C9713&lt;=35,"25-35", C9713&lt;=50,"36-50",TRUE,"50+")</f>
        <v>36-50</v>
      </c>
      <c r="Q9713" t="str">
        <f t="shared" si="1057"/>
        <v>new</v>
      </c>
      <c r="R9713" t="str">
        <f t="shared" si="1058"/>
        <v>high value</v>
      </c>
      <c r="S9713" t="str">
        <f t="shared" si="1059"/>
        <v>Low</v>
      </c>
      <c r="T9713" t="str">
        <f t="shared" si="1060"/>
        <v>Dec</v>
      </c>
      <c r="U9713">
        <f t="shared" si="1061"/>
        <v>2022</v>
      </c>
      <c r="V9713" t="str">
        <f t="shared" si="1062"/>
        <v>5-10</v>
      </c>
      <c r="W9713" t="str">
        <f t="shared" si="1063"/>
        <v>Slow</v>
      </c>
    </row>
    <row r="9714" spans="1:23" x14ac:dyDescent="0.3">
      <c r="A9714">
        <v>609713</v>
      </c>
      <c r="B9714">
        <v>52582</v>
      </c>
      <c r="C9714">
        <v>34</v>
      </c>
      <c r="D9714" t="s">
        <v>7</v>
      </c>
      <c r="E9714" t="s">
        <v>11</v>
      </c>
      <c r="F9714" t="s">
        <v>30</v>
      </c>
      <c r="G9714" t="s">
        <v>29</v>
      </c>
      <c r="H9714" s="1">
        <v>44814</v>
      </c>
      <c r="I9714" t="s">
        <v>34</v>
      </c>
      <c r="J9714">
        <v>59</v>
      </c>
      <c r="K9714">
        <v>10.5</v>
      </c>
      <c r="L9714">
        <v>1302.46</v>
      </c>
      <c r="M9714">
        <v>71.59</v>
      </c>
      <c r="N9714" t="s">
        <v>50</v>
      </c>
      <c r="O9714">
        <v>3</v>
      </c>
      <c r="P9714" t="str" cm="1">
        <f t="array" ref="P9714">_xlfn.IFS(C9714&lt;25,"18-24", C9714&lt;=35,"25-35", C9714&lt;=50,"36-50",TRUE,"50+")</f>
        <v>25-35</v>
      </c>
      <c r="Q9714" t="str">
        <f t="shared" si="1057"/>
        <v>new</v>
      </c>
      <c r="R9714" t="str">
        <f t="shared" si="1058"/>
        <v>high value</v>
      </c>
      <c r="S9714" t="str">
        <f t="shared" si="1059"/>
        <v>medium</v>
      </c>
      <c r="T9714" t="str">
        <f t="shared" si="1060"/>
        <v>Sep</v>
      </c>
      <c r="U9714">
        <f t="shared" si="1061"/>
        <v>2022</v>
      </c>
      <c r="V9714" t="str">
        <f t="shared" si="1062"/>
        <v>10-15</v>
      </c>
      <c r="W9714" t="str">
        <f t="shared" si="1063"/>
        <v>Slow</v>
      </c>
    </row>
    <row r="9715" spans="1:23" x14ac:dyDescent="0.3">
      <c r="A9715">
        <v>609714</v>
      </c>
      <c r="B9715">
        <v>20044</v>
      </c>
      <c r="C9715">
        <v>53</v>
      </c>
      <c r="D9715" t="s">
        <v>7</v>
      </c>
      <c r="E9715" t="s">
        <v>5</v>
      </c>
      <c r="F9715" t="s">
        <v>28</v>
      </c>
      <c r="G9715" t="s">
        <v>21</v>
      </c>
      <c r="H9715" s="1">
        <v>44889</v>
      </c>
      <c r="I9715" t="s">
        <v>34</v>
      </c>
      <c r="J9715">
        <v>81</v>
      </c>
      <c r="K9715">
        <v>6.4</v>
      </c>
      <c r="L9715">
        <v>482.14</v>
      </c>
      <c r="M9715">
        <v>71.38</v>
      </c>
      <c r="N9715" t="s">
        <v>49</v>
      </c>
      <c r="O9715">
        <v>3</v>
      </c>
      <c r="P9715" t="str" cm="1">
        <f t="array" ref="P9715">_xlfn.IFS(C9715&lt;25,"18-24", C9715&lt;=35,"25-35", C9715&lt;=50,"36-50",TRUE,"50+")</f>
        <v>50+</v>
      </c>
      <c r="Q9715" t="str">
        <f t="shared" si="1057"/>
        <v>new</v>
      </c>
      <c r="R9715" t="str">
        <f t="shared" si="1058"/>
        <v>medium</v>
      </c>
      <c r="S9715" t="str">
        <f t="shared" si="1059"/>
        <v>medium</v>
      </c>
      <c r="T9715" t="str">
        <f t="shared" si="1060"/>
        <v>Nov</v>
      </c>
      <c r="U9715">
        <f t="shared" si="1061"/>
        <v>2022</v>
      </c>
      <c r="V9715" t="str">
        <f t="shared" si="1062"/>
        <v>5-10</v>
      </c>
      <c r="W9715" t="str">
        <f t="shared" si="1063"/>
        <v>Slow</v>
      </c>
    </row>
    <row r="9716" spans="1:23" x14ac:dyDescent="0.3">
      <c r="A9716">
        <v>609715</v>
      </c>
      <c r="B9716">
        <v>76111</v>
      </c>
      <c r="C9716">
        <v>59</v>
      </c>
      <c r="D9716" t="s">
        <v>7</v>
      </c>
      <c r="E9716" t="s">
        <v>5</v>
      </c>
      <c r="F9716" t="s">
        <v>26</v>
      </c>
      <c r="G9716" t="s">
        <v>21</v>
      </c>
      <c r="H9716" s="1">
        <v>45319</v>
      </c>
      <c r="I9716" t="s">
        <v>34</v>
      </c>
      <c r="J9716">
        <v>77</v>
      </c>
      <c r="K9716">
        <v>12.2</v>
      </c>
      <c r="L9716">
        <v>695.89</v>
      </c>
      <c r="M9716">
        <v>84.92</v>
      </c>
      <c r="N9716" t="s">
        <v>48</v>
      </c>
      <c r="O9716">
        <v>2</v>
      </c>
      <c r="P9716" t="str" cm="1">
        <f t="array" ref="P9716">_xlfn.IFS(C9716&lt;25,"18-24", C9716&lt;=35,"25-35", C9716&lt;=50,"36-50",TRUE,"50+")</f>
        <v>50+</v>
      </c>
      <c r="Q9716" t="str">
        <f t="shared" si="1057"/>
        <v>new</v>
      </c>
      <c r="R9716" t="str">
        <f t="shared" si="1058"/>
        <v>high value</v>
      </c>
      <c r="S9716" t="str">
        <f t="shared" si="1059"/>
        <v>Low</v>
      </c>
      <c r="T9716" t="str">
        <f t="shared" si="1060"/>
        <v>Jan</v>
      </c>
      <c r="U9716">
        <f t="shared" si="1061"/>
        <v>2024</v>
      </c>
      <c r="V9716" t="str">
        <f t="shared" si="1062"/>
        <v>10-15</v>
      </c>
      <c r="W9716" t="str">
        <f t="shared" si="1063"/>
        <v>Slow</v>
      </c>
    </row>
    <row r="9717" spans="1:23" x14ac:dyDescent="0.3">
      <c r="A9717">
        <v>609716</v>
      </c>
      <c r="B9717">
        <v>81558</v>
      </c>
      <c r="C9717">
        <v>55</v>
      </c>
      <c r="D9717" t="s">
        <v>4</v>
      </c>
      <c r="E9717" t="s">
        <v>16</v>
      </c>
      <c r="F9717" t="s">
        <v>19</v>
      </c>
      <c r="G9717" t="s">
        <v>31</v>
      </c>
      <c r="H9717" s="1">
        <v>45010</v>
      </c>
      <c r="I9717" t="s">
        <v>34</v>
      </c>
      <c r="J9717">
        <v>72</v>
      </c>
      <c r="K9717">
        <v>10.5</v>
      </c>
      <c r="L9717">
        <v>1028.1400000000001</v>
      </c>
      <c r="M9717">
        <v>92.29</v>
      </c>
      <c r="N9717" t="s">
        <v>47</v>
      </c>
      <c r="O9717">
        <v>3</v>
      </c>
      <c r="P9717" t="str" cm="1">
        <f t="array" ref="P9717">_xlfn.IFS(C9717&lt;25,"18-24", C9717&lt;=35,"25-35", C9717&lt;=50,"36-50",TRUE,"50+")</f>
        <v>50+</v>
      </c>
      <c r="Q9717" t="str">
        <f t="shared" si="1057"/>
        <v>new</v>
      </c>
      <c r="R9717" t="str">
        <f t="shared" si="1058"/>
        <v>high value</v>
      </c>
      <c r="S9717" t="str">
        <f t="shared" si="1059"/>
        <v>medium</v>
      </c>
      <c r="T9717" t="str">
        <f t="shared" si="1060"/>
        <v>Mar</v>
      </c>
      <c r="U9717">
        <f t="shared" si="1061"/>
        <v>2023</v>
      </c>
      <c r="V9717" t="str">
        <f t="shared" si="1062"/>
        <v>10-15</v>
      </c>
      <c r="W9717" t="str">
        <f t="shared" si="1063"/>
        <v>Slow</v>
      </c>
    </row>
    <row r="9718" spans="1:23" x14ac:dyDescent="0.3">
      <c r="A9718">
        <v>609717</v>
      </c>
      <c r="B9718">
        <v>49596</v>
      </c>
      <c r="C9718">
        <v>30</v>
      </c>
      <c r="D9718" t="s">
        <v>7</v>
      </c>
      <c r="E9718" t="s">
        <v>11</v>
      </c>
      <c r="F9718" t="s">
        <v>18</v>
      </c>
      <c r="G9718" t="s">
        <v>27</v>
      </c>
      <c r="H9718" s="1">
        <v>45007</v>
      </c>
      <c r="I9718" t="s">
        <v>33</v>
      </c>
      <c r="J9718">
        <v>58</v>
      </c>
      <c r="K9718">
        <v>13.4</v>
      </c>
      <c r="L9718">
        <v>901.2</v>
      </c>
      <c r="M9718">
        <v>110.75</v>
      </c>
      <c r="N9718" t="s">
        <v>49</v>
      </c>
      <c r="O9718">
        <v>3</v>
      </c>
      <c r="P9718" t="str" cm="1">
        <f t="array" ref="P9718">_xlfn.IFS(C9718&lt;25,"18-24", C9718&lt;=35,"25-35", C9718&lt;=50,"36-50",TRUE,"50+")</f>
        <v>25-35</v>
      </c>
      <c r="Q9718" t="str">
        <f t="shared" si="1057"/>
        <v>new</v>
      </c>
      <c r="R9718" t="str">
        <f t="shared" si="1058"/>
        <v>high value</v>
      </c>
      <c r="S9718" t="str">
        <f t="shared" si="1059"/>
        <v>medium</v>
      </c>
      <c r="T9718" t="str">
        <f t="shared" si="1060"/>
        <v>Mar</v>
      </c>
      <c r="U9718">
        <f t="shared" si="1061"/>
        <v>2023</v>
      </c>
      <c r="V9718" t="str">
        <f t="shared" si="1062"/>
        <v>10-15</v>
      </c>
      <c r="W9718" t="str">
        <f t="shared" si="1063"/>
        <v>Slow</v>
      </c>
    </row>
    <row r="9719" spans="1:23" x14ac:dyDescent="0.3">
      <c r="A9719">
        <v>609718</v>
      </c>
      <c r="B9719">
        <v>26062</v>
      </c>
      <c r="C9719">
        <v>36</v>
      </c>
      <c r="D9719" t="s">
        <v>7</v>
      </c>
      <c r="E9719" t="s">
        <v>13</v>
      </c>
      <c r="F9719" t="s">
        <v>18</v>
      </c>
      <c r="G9719" t="s">
        <v>27</v>
      </c>
      <c r="H9719" s="1">
        <v>44606</v>
      </c>
      <c r="I9719" t="s">
        <v>34</v>
      </c>
      <c r="J9719">
        <v>22</v>
      </c>
      <c r="K9719">
        <v>10.1</v>
      </c>
      <c r="L9719">
        <v>1181.6099999999999</v>
      </c>
      <c r="M9719">
        <v>74.47</v>
      </c>
      <c r="N9719" t="s">
        <v>47</v>
      </c>
      <c r="O9719">
        <v>4</v>
      </c>
      <c r="P9719" t="str" cm="1">
        <f t="array" ref="P9719">_xlfn.IFS(C9719&lt;25,"18-24", C9719&lt;=35,"25-35", C9719&lt;=50,"36-50",TRUE,"50+")</f>
        <v>36-50</v>
      </c>
      <c r="Q9719" t="str">
        <f t="shared" si="1057"/>
        <v>new</v>
      </c>
      <c r="R9719" t="str">
        <f t="shared" si="1058"/>
        <v>high value</v>
      </c>
      <c r="S9719" t="str">
        <f t="shared" si="1059"/>
        <v>medium</v>
      </c>
      <c r="T9719" t="str">
        <f t="shared" si="1060"/>
        <v>Feb</v>
      </c>
      <c r="U9719">
        <f t="shared" si="1061"/>
        <v>2022</v>
      </c>
      <c r="V9719" t="str">
        <f t="shared" si="1062"/>
        <v>10-15</v>
      </c>
      <c r="W9719" t="str">
        <f t="shared" si="1063"/>
        <v>Fast</v>
      </c>
    </row>
    <row r="9720" spans="1:23" x14ac:dyDescent="0.3">
      <c r="A9720">
        <v>609719</v>
      </c>
      <c r="B9720">
        <v>25948</v>
      </c>
      <c r="C9720">
        <v>41</v>
      </c>
      <c r="D9720" t="s">
        <v>4</v>
      </c>
      <c r="E9720" t="s">
        <v>11</v>
      </c>
      <c r="F9720" t="s">
        <v>32</v>
      </c>
      <c r="G9720" t="s">
        <v>29</v>
      </c>
      <c r="H9720" s="1">
        <v>44946</v>
      </c>
      <c r="I9720" t="s">
        <v>33</v>
      </c>
      <c r="J9720">
        <v>55</v>
      </c>
      <c r="K9720">
        <v>6.3</v>
      </c>
      <c r="L9720">
        <v>803.8</v>
      </c>
      <c r="M9720">
        <v>31.75</v>
      </c>
      <c r="N9720" t="s">
        <v>49</v>
      </c>
      <c r="O9720">
        <v>2</v>
      </c>
      <c r="P9720" t="str" cm="1">
        <f t="array" ref="P9720">_xlfn.IFS(C9720&lt;25,"18-24", C9720&lt;=35,"25-35", C9720&lt;=50,"36-50",TRUE,"50+")</f>
        <v>36-50</v>
      </c>
      <c r="Q9720" t="str">
        <f t="shared" si="1057"/>
        <v>new</v>
      </c>
      <c r="R9720" t="str">
        <f t="shared" si="1058"/>
        <v>high value</v>
      </c>
      <c r="S9720" t="str">
        <f t="shared" si="1059"/>
        <v>Low</v>
      </c>
      <c r="T9720" t="str">
        <f t="shared" si="1060"/>
        <v>Jan</v>
      </c>
      <c r="U9720">
        <f t="shared" si="1061"/>
        <v>2023</v>
      </c>
      <c r="V9720" t="str">
        <f t="shared" si="1062"/>
        <v>5-10</v>
      </c>
      <c r="W9720" t="str">
        <f t="shared" si="1063"/>
        <v>Slow</v>
      </c>
    </row>
    <row r="9721" spans="1:23" x14ac:dyDescent="0.3">
      <c r="A9721">
        <v>609720</v>
      </c>
      <c r="B9721">
        <v>71588</v>
      </c>
      <c r="C9721">
        <v>62</v>
      </c>
      <c r="D9721" t="s">
        <v>7</v>
      </c>
      <c r="E9721" t="s">
        <v>16</v>
      </c>
      <c r="F9721" t="s">
        <v>19</v>
      </c>
      <c r="G9721" t="s">
        <v>29</v>
      </c>
      <c r="H9721" s="1">
        <v>44686</v>
      </c>
      <c r="I9721" t="s">
        <v>34</v>
      </c>
      <c r="J9721">
        <v>58</v>
      </c>
      <c r="K9721">
        <v>8.1</v>
      </c>
      <c r="L9721">
        <v>240.89</v>
      </c>
      <c r="M9721">
        <v>64.62</v>
      </c>
      <c r="N9721" t="s">
        <v>49</v>
      </c>
      <c r="O9721">
        <v>3</v>
      </c>
      <c r="P9721" t="str" cm="1">
        <f t="array" ref="P9721">_xlfn.IFS(C9721&lt;25,"18-24", C9721&lt;=35,"25-35", C9721&lt;=50,"36-50",TRUE,"50+")</f>
        <v>50+</v>
      </c>
      <c r="Q9721" t="str">
        <f t="shared" si="1057"/>
        <v>new</v>
      </c>
      <c r="R9721" t="str">
        <f t="shared" si="1058"/>
        <v>low</v>
      </c>
      <c r="S9721" t="str">
        <f t="shared" si="1059"/>
        <v>medium</v>
      </c>
      <c r="T9721" t="str">
        <f t="shared" si="1060"/>
        <v>May</v>
      </c>
      <c r="U9721">
        <f t="shared" si="1061"/>
        <v>2022</v>
      </c>
      <c r="V9721" t="str">
        <f t="shared" si="1062"/>
        <v>5-10</v>
      </c>
      <c r="W9721" t="str">
        <f t="shared" si="1063"/>
        <v>Slow</v>
      </c>
    </row>
    <row r="9722" spans="1:23" x14ac:dyDescent="0.3">
      <c r="A9722">
        <v>609721</v>
      </c>
      <c r="B9722">
        <v>53972</v>
      </c>
      <c r="C9722">
        <v>34</v>
      </c>
      <c r="D9722" t="s">
        <v>7</v>
      </c>
      <c r="E9722" t="s">
        <v>15</v>
      </c>
      <c r="F9722" t="s">
        <v>30</v>
      </c>
      <c r="G9722" t="s">
        <v>29</v>
      </c>
      <c r="H9722" s="1">
        <v>45580</v>
      </c>
      <c r="I9722" t="s">
        <v>34</v>
      </c>
      <c r="J9722">
        <v>23</v>
      </c>
      <c r="K9722">
        <v>11.5</v>
      </c>
      <c r="L9722">
        <v>1181.45</v>
      </c>
      <c r="M9722">
        <v>115.61</v>
      </c>
      <c r="N9722" t="s">
        <v>50</v>
      </c>
      <c r="O9722">
        <v>5</v>
      </c>
      <c r="P9722" t="str" cm="1">
        <f t="array" ref="P9722">_xlfn.IFS(C9722&lt;25,"18-24", C9722&lt;=35,"25-35", C9722&lt;=50,"36-50",TRUE,"50+")</f>
        <v>25-35</v>
      </c>
      <c r="Q9722" t="str">
        <f t="shared" si="1057"/>
        <v>new</v>
      </c>
      <c r="R9722" t="str">
        <f t="shared" si="1058"/>
        <v>high value</v>
      </c>
      <c r="S9722" t="str">
        <f t="shared" si="1059"/>
        <v>High</v>
      </c>
      <c r="T9722" t="str">
        <f t="shared" si="1060"/>
        <v>Oct</v>
      </c>
      <c r="U9722">
        <f t="shared" si="1061"/>
        <v>2024</v>
      </c>
      <c r="V9722" t="str">
        <f t="shared" si="1062"/>
        <v>10-15</v>
      </c>
      <c r="W9722" t="str">
        <f t="shared" si="1063"/>
        <v>Fast</v>
      </c>
    </row>
    <row r="9723" spans="1:23" x14ac:dyDescent="0.3">
      <c r="A9723">
        <v>609722</v>
      </c>
      <c r="B9723">
        <v>69302</v>
      </c>
      <c r="C9723">
        <v>35</v>
      </c>
      <c r="D9723" t="s">
        <v>4</v>
      </c>
      <c r="E9723" t="s">
        <v>11</v>
      </c>
      <c r="F9723" t="s">
        <v>22</v>
      </c>
      <c r="G9723" t="s">
        <v>29</v>
      </c>
      <c r="H9723" s="1">
        <v>44573</v>
      </c>
      <c r="I9723" t="s">
        <v>34</v>
      </c>
      <c r="J9723">
        <v>63</v>
      </c>
      <c r="K9723">
        <v>14.5</v>
      </c>
      <c r="L9723">
        <v>1035.97</v>
      </c>
      <c r="M9723">
        <v>58.06</v>
      </c>
      <c r="N9723" t="s">
        <v>47</v>
      </c>
      <c r="O9723">
        <v>5</v>
      </c>
      <c r="P9723" t="str" cm="1">
        <f t="array" ref="P9723">_xlfn.IFS(C9723&lt;25,"18-24", C9723&lt;=35,"25-35", C9723&lt;=50,"36-50",TRUE,"50+")</f>
        <v>25-35</v>
      </c>
      <c r="Q9723" t="str">
        <f t="shared" si="1057"/>
        <v>repeat</v>
      </c>
      <c r="R9723" t="str">
        <f t="shared" si="1058"/>
        <v>high value</v>
      </c>
      <c r="S9723" t="str">
        <f t="shared" si="1059"/>
        <v>High</v>
      </c>
      <c r="T9723" t="str">
        <f t="shared" si="1060"/>
        <v>Jan</v>
      </c>
      <c r="U9723">
        <f t="shared" si="1061"/>
        <v>2022</v>
      </c>
      <c r="V9723" t="str">
        <f t="shared" si="1062"/>
        <v>10-15</v>
      </c>
      <c r="W9723" t="str">
        <f t="shared" si="1063"/>
        <v>Slow</v>
      </c>
    </row>
    <row r="9724" spans="1:23" x14ac:dyDescent="0.3">
      <c r="A9724">
        <v>609723</v>
      </c>
      <c r="B9724">
        <v>20934</v>
      </c>
      <c r="C9724">
        <v>40</v>
      </c>
      <c r="D9724" t="s">
        <v>4</v>
      </c>
      <c r="E9724" t="s">
        <v>11</v>
      </c>
      <c r="F9724" t="s">
        <v>28</v>
      </c>
      <c r="G9724" t="s">
        <v>27</v>
      </c>
      <c r="H9724" s="1">
        <v>45576</v>
      </c>
      <c r="I9724" t="s">
        <v>33</v>
      </c>
      <c r="J9724">
        <v>52</v>
      </c>
      <c r="K9724">
        <v>4.2</v>
      </c>
      <c r="L9724">
        <v>557.41</v>
      </c>
      <c r="M9724">
        <v>52.23</v>
      </c>
      <c r="N9724" t="s">
        <v>50</v>
      </c>
      <c r="O9724">
        <v>1</v>
      </c>
      <c r="P9724" t="str" cm="1">
        <f t="array" ref="P9724">_xlfn.IFS(C9724&lt;25,"18-24", C9724&lt;=35,"25-35", C9724&lt;=50,"36-50",TRUE,"50+")</f>
        <v>36-50</v>
      </c>
      <c r="Q9724" t="str">
        <f t="shared" si="1057"/>
        <v>new</v>
      </c>
      <c r="R9724" t="str">
        <f t="shared" si="1058"/>
        <v>high value</v>
      </c>
      <c r="S9724" t="str">
        <f t="shared" si="1059"/>
        <v>Low</v>
      </c>
      <c r="T9724" t="str">
        <f t="shared" si="1060"/>
        <v>Oct</v>
      </c>
      <c r="U9724">
        <f t="shared" si="1061"/>
        <v>2024</v>
      </c>
      <c r="V9724" t="str">
        <f t="shared" si="1062"/>
        <v>0-5</v>
      </c>
      <c r="W9724" t="str">
        <f t="shared" si="1063"/>
        <v>Slow</v>
      </c>
    </row>
    <row r="9725" spans="1:23" x14ac:dyDescent="0.3">
      <c r="A9725">
        <v>609724</v>
      </c>
      <c r="B9725">
        <v>54922</v>
      </c>
      <c r="C9725">
        <v>37</v>
      </c>
      <c r="D9725" t="s">
        <v>7</v>
      </c>
      <c r="E9725" t="s">
        <v>15</v>
      </c>
      <c r="F9725" t="s">
        <v>22</v>
      </c>
      <c r="G9725" t="s">
        <v>27</v>
      </c>
      <c r="H9725" s="1">
        <v>45079</v>
      </c>
      <c r="I9725" t="s">
        <v>34</v>
      </c>
      <c r="J9725">
        <v>24</v>
      </c>
      <c r="K9725">
        <v>5.7</v>
      </c>
      <c r="L9725">
        <v>927.93</v>
      </c>
      <c r="M9725">
        <v>76.489999999999995</v>
      </c>
      <c r="N9725" t="s">
        <v>50</v>
      </c>
      <c r="O9725">
        <v>2</v>
      </c>
      <c r="P9725" t="str" cm="1">
        <f t="array" ref="P9725">_xlfn.IFS(C9725&lt;25,"18-24", C9725&lt;=35,"25-35", C9725&lt;=50,"36-50",TRUE,"50+")</f>
        <v>36-50</v>
      </c>
      <c r="Q9725" t="str">
        <f t="shared" si="1057"/>
        <v>new</v>
      </c>
      <c r="R9725" t="str">
        <f t="shared" si="1058"/>
        <v>high value</v>
      </c>
      <c r="S9725" t="str">
        <f t="shared" si="1059"/>
        <v>Low</v>
      </c>
      <c r="T9725" t="str">
        <f t="shared" si="1060"/>
        <v>Jun</v>
      </c>
      <c r="U9725">
        <f t="shared" si="1061"/>
        <v>2023</v>
      </c>
      <c r="V9725" t="str">
        <f t="shared" si="1062"/>
        <v>5-10</v>
      </c>
      <c r="W9725" t="str">
        <f t="shared" si="1063"/>
        <v>Fast</v>
      </c>
    </row>
    <row r="9726" spans="1:23" x14ac:dyDescent="0.3">
      <c r="A9726">
        <v>609725</v>
      </c>
      <c r="B9726">
        <v>58716</v>
      </c>
      <c r="C9726">
        <v>42</v>
      </c>
      <c r="D9726" t="s">
        <v>7</v>
      </c>
      <c r="E9726" t="s">
        <v>5</v>
      </c>
      <c r="F9726" t="s">
        <v>19</v>
      </c>
      <c r="G9726" t="s">
        <v>25</v>
      </c>
      <c r="H9726" s="1">
        <v>44889</v>
      </c>
      <c r="I9726" t="s">
        <v>34</v>
      </c>
      <c r="J9726">
        <v>48</v>
      </c>
      <c r="K9726">
        <v>8.6999999999999993</v>
      </c>
      <c r="L9726">
        <v>818.71</v>
      </c>
      <c r="M9726">
        <v>73.45</v>
      </c>
      <c r="N9726" t="s">
        <v>50</v>
      </c>
      <c r="O9726">
        <v>1</v>
      </c>
      <c r="P9726" t="str" cm="1">
        <f t="array" ref="P9726">_xlfn.IFS(C9726&lt;25,"18-24", C9726&lt;=35,"25-35", C9726&lt;=50,"36-50",TRUE,"50+")</f>
        <v>36-50</v>
      </c>
      <c r="Q9726" t="str">
        <f t="shared" si="1057"/>
        <v>repeat</v>
      </c>
      <c r="R9726" t="str">
        <f t="shared" si="1058"/>
        <v>high value</v>
      </c>
      <c r="S9726" t="str">
        <f t="shared" si="1059"/>
        <v>Low</v>
      </c>
      <c r="T9726" t="str">
        <f t="shared" si="1060"/>
        <v>Nov</v>
      </c>
      <c r="U9726">
        <f t="shared" si="1061"/>
        <v>2022</v>
      </c>
      <c r="V9726" t="str">
        <f t="shared" si="1062"/>
        <v>5-10</v>
      </c>
      <c r="W9726" t="str">
        <f t="shared" si="1063"/>
        <v>Slow</v>
      </c>
    </row>
    <row r="9727" spans="1:23" x14ac:dyDescent="0.3">
      <c r="A9727">
        <v>609726</v>
      </c>
      <c r="B9727">
        <v>18177</v>
      </c>
      <c r="C9727">
        <v>56</v>
      </c>
      <c r="D9727" t="s">
        <v>7</v>
      </c>
      <c r="E9727" t="s">
        <v>15</v>
      </c>
      <c r="F9727" t="s">
        <v>32</v>
      </c>
      <c r="G9727" t="s">
        <v>23</v>
      </c>
      <c r="H9727" s="1">
        <v>44728</v>
      </c>
      <c r="I9727" t="s">
        <v>33</v>
      </c>
      <c r="J9727">
        <v>59</v>
      </c>
      <c r="K9727">
        <v>6.6</v>
      </c>
      <c r="L9727">
        <v>524.24</v>
      </c>
      <c r="M9727">
        <v>85.32</v>
      </c>
      <c r="N9727" t="s">
        <v>48</v>
      </c>
      <c r="O9727">
        <v>4</v>
      </c>
      <c r="P9727" t="str" cm="1">
        <f t="array" ref="P9727">_xlfn.IFS(C9727&lt;25,"18-24", C9727&lt;=35,"25-35", C9727&lt;=50,"36-50",TRUE,"50+")</f>
        <v>50+</v>
      </c>
      <c r="Q9727" t="str">
        <f t="shared" si="1057"/>
        <v>new</v>
      </c>
      <c r="R9727" t="str">
        <f t="shared" si="1058"/>
        <v>high value</v>
      </c>
      <c r="S9727" t="str">
        <f t="shared" si="1059"/>
        <v>medium</v>
      </c>
      <c r="T9727" t="str">
        <f t="shared" si="1060"/>
        <v>Jun</v>
      </c>
      <c r="U9727">
        <f t="shared" si="1061"/>
        <v>2022</v>
      </c>
      <c r="V9727" t="str">
        <f t="shared" si="1062"/>
        <v>5-10</v>
      </c>
      <c r="W9727" t="str">
        <f t="shared" si="1063"/>
        <v>Slow</v>
      </c>
    </row>
    <row r="9728" spans="1:23" x14ac:dyDescent="0.3">
      <c r="A9728">
        <v>609727</v>
      </c>
      <c r="B9728">
        <v>73303</v>
      </c>
      <c r="C9728">
        <v>53</v>
      </c>
      <c r="D9728" t="s">
        <v>7</v>
      </c>
      <c r="E9728" t="s">
        <v>13</v>
      </c>
      <c r="F9728" t="s">
        <v>32</v>
      </c>
      <c r="G9728" t="s">
        <v>25</v>
      </c>
      <c r="H9728" s="1">
        <v>45503</v>
      </c>
      <c r="I9728" t="s">
        <v>34</v>
      </c>
      <c r="J9728">
        <v>52</v>
      </c>
      <c r="K9728">
        <v>9.9</v>
      </c>
      <c r="L9728">
        <v>1287.1099999999999</v>
      </c>
      <c r="M9728">
        <v>67.3</v>
      </c>
      <c r="N9728" t="s">
        <v>47</v>
      </c>
      <c r="O9728">
        <v>4</v>
      </c>
      <c r="P9728" t="str" cm="1">
        <f t="array" ref="P9728">_xlfn.IFS(C9728&lt;25,"18-24", C9728&lt;=35,"25-35", C9728&lt;=50,"36-50",TRUE,"50+")</f>
        <v>50+</v>
      </c>
      <c r="Q9728" t="str">
        <f t="shared" si="1057"/>
        <v>repeat</v>
      </c>
      <c r="R9728" t="str">
        <f t="shared" si="1058"/>
        <v>high value</v>
      </c>
      <c r="S9728" t="str">
        <f t="shared" si="1059"/>
        <v>medium</v>
      </c>
      <c r="T9728" t="str">
        <f t="shared" si="1060"/>
        <v>Jul</v>
      </c>
      <c r="U9728">
        <f t="shared" si="1061"/>
        <v>2024</v>
      </c>
      <c r="V9728" t="str">
        <f t="shared" si="1062"/>
        <v>5-10</v>
      </c>
      <c r="W9728" t="str">
        <f t="shared" si="1063"/>
        <v>Slow</v>
      </c>
    </row>
    <row r="9729" spans="1:23" x14ac:dyDescent="0.3">
      <c r="A9729">
        <v>609728</v>
      </c>
      <c r="B9729">
        <v>66553</v>
      </c>
      <c r="C9729">
        <v>51</v>
      </c>
      <c r="D9729" t="s">
        <v>7</v>
      </c>
      <c r="E9729" t="s">
        <v>8</v>
      </c>
      <c r="F9729" t="s">
        <v>24</v>
      </c>
      <c r="G9729" t="s">
        <v>31</v>
      </c>
      <c r="H9729" s="1">
        <v>45263</v>
      </c>
      <c r="I9729" t="s">
        <v>34</v>
      </c>
      <c r="J9729">
        <v>60</v>
      </c>
      <c r="K9729">
        <v>7</v>
      </c>
      <c r="L9729">
        <v>355.55</v>
      </c>
      <c r="M9729">
        <v>119.62</v>
      </c>
      <c r="N9729" t="s">
        <v>50</v>
      </c>
      <c r="O9729">
        <v>3</v>
      </c>
      <c r="P9729" t="str" cm="1">
        <f t="array" ref="P9729">_xlfn.IFS(C9729&lt;25,"18-24", C9729&lt;=35,"25-35", C9729&lt;=50,"36-50",TRUE,"50+")</f>
        <v>50+</v>
      </c>
      <c r="Q9729" t="str">
        <f t="shared" si="1057"/>
        <v>new</v>
      </c>
      <c r="R9729" t="str">
        <f t="shared" si="1058"/>
        <v>medium</v>
      </c>
      <c r="S9729" t="str">
        <f t="shared" si="1059"/>
        <v>medium</v>
      </c>
      <c r="T9729" t="str">
        <f t="shared" si="1060"/>
        <v>Dec</v>
      </c>
      <c r="U9729">
        <f t="shared" si="1061"/>
        <v>2023</v>
      </c>
      <c r="V9729" t="str">
        <f t="shared" si="1062"/>
        <v>5-10</v>
      </c>
      <c r="W9729" t="str">
        <f t="shared" si="1063"/>
        <v>Slow</v>
      </c>
    </row>
    <row r="9730" spans="1:23" x14ac:dyDescent="0.3">
      <c r="A9730">
        <v>609729</v>
      </c>
      <c r="B9730">
        <v>74959</v>
      </c>
      <c r="C9730">
        <v>36</v>
      </c>
      <c r="D9730" t="s">
        <v>7</v>
      </c>
      <c r="E9730" t="s">
        <v>16</v>
      </c>
      <c r="F9730" t="s">
        <v>26</v>
      </c>
      <c r="G9730" t="s">
        <v>25</v>
      </c>
      <c r="H9730" s="1">
        <v>45051</v>
      </c>
      <c r="I9730" t="s">
        <v>33</v>
      </c>
      <c r="J9730">
        <v>77</v>
      </c>
      <c r="K9730">
        <v>11</v>
      </c>
      <c r="L9730">
        <v>649.66</v>
      </c>
      <c r="M9730">
        <v>44.58</v>
      </c>
      <c r="N9730" t="s">
        <v>48</v>
      </c>
      <c r="O9730">
        <v>1</v>
      </c>
      <c r="P9730" t="str" cm="1">
        <f t="array" ref="P9730">_xlfn.IFS(C9730&lt;25,"18-24", C9730&lt;=35,"25-35", C9730&lt;=50,"36-50",TRUE,"50+")</f>
        <v>36-50</v>
      </c>
      <c r="Q9730" t="str">
        <f t="shared" si="1057"/>
        <v>new</v>
      </c>
      <c r="R9730" t="str">
        <f t="shared" si="1058"/>
        <v>high value</v>
      </c>
      <c r="S9730" t="str">
        <f t="shared" si="1059"/>
        <v>Low</v>
      </c>
      <c r="T9730" t="str">
        <f t="shared" si="1060"/>
        <v>May</v>
      </c>
      <c r="U9730">
        <f t="shared" si="1061"/>
        <v>2023</v>
      </c>
      <c r="V9730" t="str">
        <f t="shared" si="1062"/>
        <v>10-15</v>
      </c>
      <c r="W9730" t="str">
        <f t="shared" si="1063"/>
        <v>Slow</v>
      </c>
    </row>
    <row r="9731" spans="1:23" x14ac:dyDescent="0.3">
      <c r="A9731">
        <v>609730</v>
      </c>
      <c r="B9731">
        <v>32019</v>
      </c>
      <c r="C9731">
        <v>64</v>
      </c>
      <c r="D9731" t="s">
        <v>4</v>
      </c>
      <c r="E9731" t="s">
        <v>15</v>
      </c>
      <c r="F9731" t="s">
        <v>26</v>
      </c>
      <c r="G9731" t="s">
        <v>29</v>
      </c>
      <c r="H9731" s="1">
        <v>45428</v>
      </c>
      <c r="I9731" t="s">
        <v>34</v>
      </c>
      <c r="J9731">
        <v>68</v>
      </c>
      <c r="K9731">
        <v>7.9</v>
      </c>
      <c r="L9731">
        <v>344.88</v>
      </c>
      <c r="M9731">
        <v>117.56</v>
      </c>
      <c r="N9731" t="s">
        <v>49</v>
      </c>
      <c r="O9731">
        <v>4</v>
      </c>
      <c r="P9731" t="str" cm="1">
        <f t="array" ref="P9731">_xlfn.IFS(C9731&lt;25,"18-24", C9731&lt;=35,"25-35", C9731&lt;=50,"36-50",TRUE,"50+")</f>
        <v>50+</v>
      </c>
      <c r="Q9731" t="str">
        <f t="shared" ref="Q9731:Q9794" si="1064">IF(COUNTIF($B:$B,B9731)&gt;1,"repeat","new")</f>
        <v>new</v>
      </c>
      <c r="R9731" t="str">
        <f t="shared" ref="R9731:R9794" si="1065">IF(L9731&gt;500,"high value",IF( L9731&gt;250,"medium","low"))</f>
        <v>medium</v>
      </c>
      <c r="S9731" t="str">
        <f t="shared" ref="S9731:S9794" si="1066">IF(O9731&lt;=2,"Low",IF(O9731&lt;=4,"medium","High"))</f>
        <v>medium</v>
      </c>
      <c r="T9731" t="str">
        <f t="shared" ref="T9731:T9794" si="1067">TEXT(H9731,"MMM")</f>
        <v>May</v>
      </c>
      <c r="U9731">
        <f t="shared" ref="U9731:U9794" si="1068">YEAR(H9731)</f>
        <v>2024</v>
      </c>
      <c r="V9731" t="str">
        <f t="shared" ref="V9731:V9794" si="1069">IF(K9731&lt;=5,"0-5",IF(K9731&lt;=10,"5-10",IF(K9731&lt;=15,"10-15","15+")))</f>
        <v>5-10</v>
      </c>
      <c r="W9731" t="str">
        <f t="shared" ref="W9731:W9794" si="1070">IF(J9731&lt;=30,"Fast",IF(J9731&lt;=45,"Medium","Slow"))</f>
        <v>Slow</v>
      </c>
    </row>
    <row r="9732" spans="1:23" x14ac:dyDescent="0.3">
      <c r="A9732">
        <v>609731</v>
      </c>
      <c r="B9732">
        <v>86730</v>
      </c>
      <c r="C9732">
        <v>23</v>
      </c>
      <c r="D9732" t="s">
        <v>4</v>
      </c>
      <c r="E9732" t="s">
        <v>8</v>
      </c>
      <c r="F9732" t="s">
        <v>22</v>
      </c>
      <c r="G9732" t="s">
        <v>29</v>
      </c>
      <c r="H9732" s="1">
        <v>45437</v>
      </c>
      <c r="I9732" t="s">
        <v>34</v>
      </c>
      <c r="J9732">
        <v>27</v>
      </c>
      <c r="K9732">
        <v>3</v>
      </c>
      <c r="L9732">
        <v>198.78</v>
      </c>
      <c r="M9732">
        <v>46.07</v>
      </c>
      <c r="N9732" t="s">
        <v>48</v>
      </c>
      <c r="O9732">
        <v>5</v>
      </c>
      <c r="P9732" t="str" cm="1">
        <f t="array" ref="P9732">_xlfn.IFS(C9732&lt;25,"18-24", C9732&lt;=35,"25-35", C9732&lt;=50,"36-50",TRUE,"50+")</f>
        <v>18-24</v>
      </c>
      <c r="Q9732" t="str">
        <f t="shared" si="1064"/>
        <v>new</v>
      </c>
      <c r="R9732" t="str">
        <f t="shared" si="1065"/>
        <v>low</v>
      </c>
      <c r="S9732" t="str">
        <f t="shared" si="1066"/>
        <v>High</v>
      </c>
      <c r="T9732" t="str">
        <f t="shared" si="1067"/>
        <v>May</v>
      </c>
      <c r="U9732">
        <f t="shared" si="1068"/>
        <v>2024</v>
      </c>
      <c r="V9732" t="str">
        <f t="shared" si="1069"/>
        <v>0-5</v>
      </c>
      <c r="W9732" t="str">
        <f t="shared" si="1070"/>
        <v>Fast</v>
      </c>
    </row>
    <row r="9733" spans="1:23" x14ac:dyDescent="0.3">
      <c r="A9733">
        <v>609732</v>
      </c>
      <c r="B9733">
        <v>71707</v>
      </c>
      <c r="C9733">
        <v>38</v>
      </c>
      <c r="D9733" t="s">
        <v>4</v>
      </c>
      <c r="E9733" t="s">
        <v>13</v>
      </c>
      <c r="F9733" t="s">
        <v>19</v>
      </c>
      <c r="G9733" t="s">
        <v>21</v>
      </c>
      <c r="H9733" s="1">
        <v>45290</v>
      </c>
      <c r="I9733" t="s">
        <v>34</v>
      </c>
      <c r="J9733">
        <v>55</v>
      </c>
      <c r="K9733">
        <v>2.2000000000000002</v>
      </c>
      <c r="L9733">
        <v>1339.97</v>
      </c>
      <c r="M9733">
        <v>98.69</v>
      </c>
      <c r="N9733" t="s">
        <v>49</v>
      </c>
      <c r="O9733">
        <v>4</v>
      </c>
      <c r="P9733" t="str" cm="1">
        <f t="array" ref="P9733">_xlfn.IFS(C9733&lt;25,"18-24", C9733&lt;=35,"25-35", C9733&lt;=50,"36-50",TRUE,"50+")</f>
        <v>36-50</v>
      </c>
      <c r="Q9733" t="str">
        <f t="shared" si="1064"/>
        <v>new</v>
      </c>
      <c r="R9733" t="str">
        <f t="shared" si="1065"/>
        <v>high value</v>
      </c>
      <c r="S9733" t="str">
        <f t="shared" si="1066"/>
        <v>medium</v>
      </c>
      <c r="T9733" t="str">
        <f t="shared" si="1067"/>
        <v>Dec</v>
      </c>
      <c r="U9733">
        <f t="shared" si="1068"/>
        <v>2023</v>
      </c>
      <c r="V9733" t="str">
        <f t="shared" si="1069"/>
        <v>0-5</v>
      </c>
      <c r="W9733" t="str">
        <f t="shared" si="1070"/>
        <v>Slow</v>
      </c>
    </row>
    <row r="9734" spans="1:23" x14ac:dyDescent="0.3">
      <c r="A9734">
        <v>609733</v>
      </c>
      <c r="B9734">
        <v>33860</v>
      </c>
      <c r="C9734">
        <v>53</v>
      </c>
      <c r="D9734" t="s">
        <v>4</v>
      </c>
      <c r="E9734" t="s">
        <v>15</v>
      </c>
      <c r="F9734" t="s">
        <v>22</v>
      </c>
      <c r="G9734" t="s">
        <v>31</v>
      </c>
      <c r="H9734" s="1">
        <v>45362</v>
      </c>
      <c r="I9734" t="s">
        <v>33</v>
      </c>
      <c r="J9734">
        <v>70</v>
      </c>
      <c r="K9734">
        <v>4</v>
      </c>
      <c r="L9734">
        <v>1362.48</v>
      </c>
      <c r="M9734">
        <v>82.94</v>
      </c>
      <c r="N9734" t="s">
        <v>50</v>
      </c>
      <c r="O9734">
        <v>3</v>
      </c>
      <c r="P9734" t="str" cm="1">
        <f t="array" ref="P9734">_xlfn.IFS(C9734&lt;25,"18-24", C9734&lt;=35,"25-35", C9734&lt;=50,"36-50",TRUE,"50+")</f>
        <v>50+</v>
      </c>
      <c r="Q9734" t="str">
        <f t="shared" si="1064"/>
        <v>new</v>
      </c>
      <c r="R9734" t="str">
        <f t="shared" si="1065"/>
        <v>high value</v>
      </c>
      <c r="S9734" t="str">
        <f t="shared" si="1066"/>
        <v>medium</v>
      </c>
      <c r="T9734" t="str">
        <f t="shared" si="1067"/>
        <v>Mar</v>
      </c>
      <c r="U9734">
        <f t="shared" si="1068"/>
        <v>2024</v>
      </c>
      <c r="V9734" t="str">
        <f t="shared" si="1069"/>
        <v>0-5</v>
      </c>
      <c r="W9734" t="str">
        <f t="shared" si="1070"/>
        <v>Slow</v>
      </c>
    </row>
    <row r="9735" spans="1:23" x14ac:dyDescent="0.3">
      <c r="A9735">
        <v>609734</v>
      </c>
      <c r="B9735">
        <v>39682</v>
      </c>
      <c r="C9735">
        <v>45</v>
      </c>
      <c r="D9735" t="s">
        <v>4</v>
      </c>
      <c r="E9735" t="s">
        <v>16</v>
      </c>
      <c r="F9735" t="s">
        <v>24</v>
      </c>
      <c r="G9735" t="s">
        <v>31</v>
      </c>
      <c r="H9735" s="1">
        <v>44915</v>
      </c>
      <c r="I9735" t="s">
        <v>33</v>
      </c>
      <c r="J9735">
        <v>28</v>
      </c>
      <c r="K9735">
        <v>2.6</v>
      </c>
      <c r="L9735">
        <v>485.46</v>
      </c>
      <c r="M9735">
        <v>79.86</v>
      </c>
      <c r="N9735" t="s">
        <v>49</v>
      </c>
      <c r="O9735">
        <v>5</v>
      </c>
      <c r="P9735" t="str" cm="1">
        <f t="array" ref="P9735">_xlfn.IFS(C9735&lt;25,"18-24", C9735&lt;=35,"25-35", C9735&lt;=50,"36-50",TRUE,"50+")</f>
        <v>36-50</v>
      </c>
      <c r="Q9735" t="str">
        <f t="shared" si="1064"/>
        <v>new</v>
      </c>
      <c r="R9735" t="str">
        <f t="shared" si="1065"/>
        <v>medium</v>
      </c>
      <c r="S9735" t="str">
        <f t="shared" si="1066"/>
        <v>High</v>
      </c>
      <c r="T9735" t="str">
        <f t="shared" si="1067"/>
        <v>Dec</v>
      </c>
      <c r="U9735">
        <f t="shared" si="1068"/>
        <v>2022</v>
      </c>
      <c r="V9735" t="str">
        <f t="shared" si="1069"/>
        <v>0-5</v>
      </c>
      <c r="W9735" t="str">
        <f t="shared" si="1070"/>
        <v>Fast</v>
      </c>
    </row>
    <row r="9736" spans="1:23" x14ac:dyDescent="0.3">
      <c r="A9736">
        <v>609735</v>
      </c>
      <c r="B9736">
        <v>30557</v>
      </c>
      <c r="C9736">
        <v>27</v>
      </c>
      <c r="D9736" t="s">
        <v>7</v>
      </c>
      <c r="E9736" t="s">
        <v>5</v>
      </c>
      <c r="F9736" t="s">
        <v>22</v>
      </c>
      <c r="G9736" t="s">
        <v>31</v>
      </c>
      <c r="H9736" s="1">
        <v>44787</v>
      </c>
      <c r="I9736" t="s">
        <v>33</v>
      </c>
      <c r="J9736">
        <v>87</v>
      </c>
      <c r="K9736">
        <v>4.9000000000000004</v>
      </c>
      <c r="L9736">
        <v>749.11</v>
      </c>
      <c r="M9736">
        <v>64.39</v>
      </c>
      <c r="N9736" t="s">
        <v>49</v>
      </c>
      <c r="O9736">
        <v>2</v>
      </c>
      <c r="P9736" t="str" cm="1">
        <f t="array" ref="P9736">_xlfn.IFS(C9736&lt;25,"18-24", C9736&lt;=35,"25-35", C9736&lt;=50,"36-50",TRUE,"50+")</f>
        <v>25-35</v>
      </c>
      <c r="Q9736" t="str">
        <f t="shared" si="1064"/>
        <v>new</v>
      </c>
      <c r="R9736" t="str">
        <f t="shared" si="1065"/>
        <v>high value</v>
      </c>
      <c r="S9736" t="str">
        <f t="shared" si="1066"/>
        <v>Low</v>
      </c>
      <c r="T9736" t="str">
        <f t="shared" si="1067"/>
        <v>Aug</v>
      </c>
      <c r="U9736">
        <f t="shared" si="1068"/>
        <v>2022</v>
      </c>
      <c r="V9736" t="str">
        <f t="shared" si="1069"/>
        <v>0-5</v>
      </c>
      <c r="W9736" t="str">
        <f t="shared" si="1070"/>
        <v>Slow</v>
      </c>
    </row>
    <row r="9737" spans="1:23" x14ac:dyDescent="0.3">
      <c r="A9737">
        <v>609736</v>
      </c>
      <c r="B9737">
        <v>36644</v>
      </c>
      <c r="C9737">
        <v>19</v>
      </c>
      <c r="D9737" t="s">
        <v>4</v>
      </c>
      <c r="E9737" t="s">
        <v>16</v>
      </c>
      <c r="F9737" t="s">
        <v>22</v>
      </c>
      <c r="G9737" t="s">
        <v>29</v>
      </c>
      <c r="H9737" s="1">
        <v>45013</v>
      </c>
      <c r="I9737" t="s">
        <v>33</v>
      </c>
      <c r="J9737">
        <v>36</v>
      </c>
      <c r="K9737">
        <v>3.8</v>
      </c>
      <c r="L9737">
        <v>1307.69</v>
      </c>
      <c r="M9737">
        <v>66.66</v>
      </c>
      <c r="N9737" t="s">
        <v>50</v>
      </c>
      <c r="O9737">
        <v>5</v>
      </c>
      <c r="P9737" t="str" cm="1">
        <f t="array" ref="P9737">_xlfn.IFS(C9737&lt;25,"18-24", C9737&lt;=35,"25-35", C9737&lt;=50,"36-50",TRUE,"50+")</f>
        <v>18-24</v>
      </c>
      <c r="Q9737" t="str">
        <f t="shared" si="1064"/>
        <v>new</v>
      </c>
      <c r="R9737" t="str">
        <f t="shared" si="1065"/>
        <v>high value</v>
      </c>
      <c r="S9737" t="str">
        <f t="shared" si="1066"/>
        <v>High</v>
      </c>
      <c r="T9737" t="str">
        <f t="shared" si="1067"/>
        <v>Mar</v>
      </c>
      <c r="U9737">
        <f t="shared" si="1068"/>
        <v>2023</v>
      </c>
      <c r="V9737" t="str">
        <f t="shared" si="1069"/>
        <v>0-5</v>
      </c>
      <c r="W9737" t="str">
        <f t="shared" si="1070"/>
        <v>Medium</v>
      </c>
    </row>
    <row r="9738" spans="1:23" x14ac:dyDescent="0.3">
      <c r="A9738">
        <v>609737</v>
      </c>
      <c r="B9738">
        <v>89019</v>
      </c>
      <c r="C9738">
        <v>33</v>
      </c>
      <c r="D9738" t="s">
        <v>7</v>
      </c>
      <c r="E9738" t="s">
        <v>13</v>
      </c>
      <c r="F9738" t="s">
        <v>24</v>
      </c>
      <c r="G9738" t="s">
        <v>23</v>
      </c>
      <c r="H9738" s="1">
        <v>45290</v>
      </c>
      <c r="I9738" t="s">
        <v>33</v>
      </c>
      <c r="J9738">
        <v>81</v>
      </c>
      <c r="K9738">
        <v>2.9</v>
      </c>
      <c r="L9738">
        <v>334.21</v>
      </c>
      <c r="M9738">
        <v>93.67</v>
      </c>
      <c r="N9738" t="s">
        <v>48</v>
      </c>
      <c r="O9738">
        <v>3</v>
      </c>
      <c r="P9738" t="str" cm="1">
        <f t="array" ref="P9738">_xlfn.IFS(C9738&lt;25,"18-24", C9738&lt;=35,"25-35", C9738&lt;=50,"36-50",TRUE,"50+")</f>
        <v>25-35</v>
      </c>
      <c r="Q9738" t="str">
        <f t="shared" si="1064"/>
        <v>new</v>
      </c>
      <c r="R9738" t="str">
        <f t="shared" si="1065"/>
        <v>medium</v>
      </c>
      <c r="S9738" t="str">
        <f t="shared" si="1066"/>
        <v>medium</v>
      </c>
      <c r="T9738" t="str">
        <f t="shared" si="1067"/>
        <v>Dec</v>
      </c>
      <c r="U9738">
        <f t="shared" si="1068"/>
        <v>2023</v>
      </c>
      <c r="V9738" t="str">
        <f t="shared" si="1069"/>
        <v>0-5</v>
      </c>
      <c r="W9738" t="str">
        <f t="shared" si="1070"/>
        <v>Slow</v>
      </c>
    </row>
    <row r="9739" spans="1:23" x14ac:dyDescent="0.3">
      <c r="A9739">
        <v>609738</v>
      </c>
      <c r="B9739">
        <v>12543</v>
      </c>
      <c r="C9739">
        <v>62</v>
      </c>
      <c r="D9739" t="s">
        <v>7</v>
      </c>
      <c r="E9739" t="s">
        <v>13</v>
      </c>
      <c r="F9739" t="s">
        <v>18</v>
      </c>
      <c r="G9739" t="s">
        <v>21</v>
      </c>
      <c r="H9739" s="1">
        <v>44784</v>
      </c>
      <c r="I9739" t="s">
        <v>34</v>
      </c>
      <c r="J9739">
        <v>76</v>
      </c>
      <c r="K9739">
        <v>8.5</v>
      </c>
      <c r="L9739">
        <v>158.81</v>
      </c>
      <c r="M9739">
        <v>92.08</v>
      </c>
      <c r="N9739" t="s">
        <v>48</v>
      </c>
      <c r="O9739">
        <v>4</v>
      </c>
      <c r="P9739" t="str" cm="1">
        <f t="array" ref="P9739">_xlfn.IFS(C9739&lt;25,"18-24", C9739&lt;=35,"25-35", C9739&lt;=50,"36-50",TRUE,"50+")</f>
        <v>50+</v>
      </c>
      <c r="Q9739" t="str">
        <f t="shared" si="1064"/>
        <v>new</v>
      </c>
      <c r="R9739" t="str">
        <f t="shared" si="1065"/>
        <v>low</v>
      </c>
      <c r="S9739" t="str">
        <f t="shared" si="1066"/>
        <v>medium</v>
      </c>
      <c r="T9739" t="str">
        <f t="shared" si="1067"/>
        <v>Aug</v>
      </c>
      <c r="U9739">
        <f t="shared" si="1068"/>
        <v>2022</v>
      </c>
      <c r="V9739" t="str">
        <f t="shared" si="1069"/>
        <v>5-10</v>
      </c>
      <c r="W9739" t="str">
        <f t="shared" si="1070"/>
        <v>Slow</v>
      </c>
    </row>
    <row r="9740" spans="1:23" x14ac:dyDescent="0.3">
      <c r="A9740">
        <v>609739</v>
      </c>
      <c r="B9740">
        <v>26081</v>
      </c>
      <c r="C9740">
        <v>18</v>
      </c>
      <c r="D9740" t="s">
        <v>7</v>
      </c>
      <c r="E9740" t="s">
        <v>13</v>
      </c>
      <c r="F9740" t="s">
        <v>30</v>
      </c>
      <c r="G9740" t="s">
        <v>29</v>
      </c>
      <c r="H9740" s="1">
        <v>44781</v>
      </c>
      <c r="I9740" t="s">
        <v>33</v>
      </c>
      <c r="J9740">
        <v>53</v>
      </c>
      <c r="K9740">
        <v>3.3</v>
      </c>
      <c r="L9740">
        <v>187.65</v>
      </c>
      <c r="M9740">
        <v>24.76</v>
      </c>
      <c r="N9740" t="s">
        <v>47</v>
      </c>
      <c r="O9740">
        <v>4</v>
      </c>
      <c r="P9740" t="str" cm="1">
        <f t="array" ref="P9740">_xlfn.IFS(C9740&lt;25,"18-24", C9740&lt;=35,"25-35", C9740&lt;=50,"36-50",TRUE,"50+")</f>
        <v>18-24</v>
      </c>
      <c r="Q9740" t="str">
        <f t="shared" si="1064"/>
        <v>new</v>
      </c>
      <c r="R9740" t="str">
        <f t="shared" si="1065"/>
        <v>low</v>
      </c>
      <c r="S9740" t="str">
        <f t="shared" si="1066"/>
        <v>medium</v>
      </c>
      <c r="T9740" t="str">
        <f t="shared" si="1067"/>
        <v>Aug</v>
      </c>
      <c r="U9740">
        <f t="shared" si="1068"/>
        <v>2022</v>
      </c>
      <c r="V9740" t="str">
        <f t="shared" si="1069"/>
        <v>0-5</v>
      </c>
      <c r="W9740" t="str">
        <f t="shared" si="1070"/>
        <v>Slow</v>
      </c>
    </row>
    <row r="9741" spans="1:23" x14ac:dyDescent="0.3">
      <c r="A9741">
        <v>609740</v>
      </c>
      <c r="B9741">
        <v>25482</v>
      </c>
      <c r="C9741">
        <v>37</v>
      </c>
      <c r="D9741" t="s">
        <v>7</v>
      </c>
      <c r="E9741" t="s">
        <v>13</v>
      </c>
      <c r="F9741" t="s">
        <v>30</v>
      </c>
      <c r="G9741" t="s">
        <v>31</v>
      </c>
      <c r="H9741" s="1">
        <v>45049</v>
      </c>
      <c r="I9741" t="s">
        <v>33</v>
      </c>
      <c r="J9741">
        <v>41</v>
      </c>
      <c r="K9741">
        <v>11.9</v>
      </c>
      <c r="L9741">
        <v>1254.43</v>
      </c>
      <c r="M9741">
        <v>47.16</v>
      </c>
      <c r="N9741" t="s">
        <v>48</v>
      </c>
      <c r="O9741">
        <v>4</v>
      </c>
      <c r="P9741" t="str" cm="1">
        <f t="array" ref="P9741">_xlfn.IFS(C9741&lt;25,"18-24", C9741&lt;=35,"25-35", C9741&lt;=50,"36-50",TRUE,"50+")</f>
        <v>36-50</v>
      </c>
      <c r="Q9741" t="str">
        <f t="shared" si="1064"/>
        <v>new</v>
      </c>
      <c r="R9741" t="str">
        <f t="shared" si="1065"/>
        <v>high value</v>
      </c>
      <c r="S9741" t="str">
        <f t="shared" si="1066"/>
        <v>medium</v>
      </c>
      <c r="T9741" t="str">
        <f t="shared" si="1067"/>
        <v>May</v>
      </c>
      <c r="U9741">
        <f t="shared" si="1068"/>
        <v>2023</v>
      </c>
      <c r="V9741" t="str">
        <f t="shared" si="1069"/>
        <v>10-15</v>
      </c>
      <c r="W9741" t="str">
        <f t="shared" si="1070"/>
        <v>Medium</v>
      </c>
    </row>
    <row r="9742" spans="1:23" x14ac:dyDescent="0.3">
      <c r="A9742">
        <v>609741</v>
      </c>
      <c r="B9742">
        <v>44264</v>
      </c>
      <c r="C9742">
        <v>52</v>
      </c>
      <c r="D9742" t="s">
        <v>7</v>
      </c>
      <c r="E9742" t="s">
        <v>15</v>
      </c>
      <c r="F9742" t="s">
        <v>26</v>
      </c>
      <c r="G9742" t="s">
        <v>31</v>
      </c>
      <c r="H9742" s="1">
        <v>45541</v>
      </c>
      <c r="I9742" t="s">
        <v>34</v>
      </c>
      <c r="J9742">
        <v>49</v>
      </c>
      <c r="K9742">
        <v>9.3000000000000007</v>
      </c>
      <c r="L9742">
        <v>1074.55</v>
      </c>
      <c r="M9742">
        <v>44.39</v>
      </c>
      <c r="N9742" t="s">
        <v>47</v>
      </c>
      <c r="O9742">
        <v>4</v>
      </c>
      <c r="P9742" t="str" cm="1">
        <f t="array" ref="P9742">_xlfn.IFS(C9742&lt;25,"18-24", C9742&lt;=35,"25-35", C9742&lt;=50,"36-50",TRUE,"50+")</f>
        <v>50+</v>
      </c>
      <c r="Q9742" t="str">
        <f t="shared" si="1064"/>
        <v>new</v>
      </c>
      <c r="R9742" t="str">
        <f t="shared" si="1065"/>
        <v>high value</v>
      </c>
      <c r="S9742" t="str">
        <f t="shared" si="1066"/>
        <v>medium</v>
      </c>
      <c r="T9742" t="str">
        <f t="shared" si="1067"/>
        <v>Sep</v>
      </c>
      <c r="U9742">
        <f t="shared" si="1068"/>
        <v>2024</v>
      </c>
      <c r="V9742" t="str">
        <f t="shared" si="1069"/>
        <v>5-10</v>
      </c>
      <c r="W9742" t="str">
        <f t="shared" si="1070"/>
        <v>Slow</v>
      </c>
    </row>
    <row r="9743" spans="1:23" x14ac:dyDescent="0.3">
      <c r="A9743">
        <v>609742</v>
      </c>
      <c r="B9743">
        <v>26671</v>
      </c>
      <c r="C9743">
        <v>39</v>
      </c>
      <c r="D9743" t="s">
        <v>7</v>
      </c>
      <c r="E9743" t="s">
        <v>5</v>
      </c>
      <c r="F9743" t="s">
        <v>26</v>
      </c>
      <c r="G9743" t="s">
        <v>27</v>
      </c>
      <c r="H9743" s="1">
        <v>45404</v>
      </c>
      <c r="I9743" t="s">
        <v>34</v>
      </c>
      <c r="J9743">
        <v>38</v>
      </c>
      <c r="K9743">
        <v>11.9</v>
      </c>
      <c r="L9743">
        <v>662.31</v>
      </c>
      <c r="M9743">
        <v>97.04</v>
      </c>
      <c r="N9743" t="s">
        <v>48</v>
      </c>
      <c r="O9743">
        <v>5</v>
      </c>
      <c r="P9743" t="str" cm="1">
        <f t="array" ref="P9743">_xlfn.IFS(C9743&lt;25,"18-24", C9743&lt;=35,"25-35", C9743&lt;=50,"36-50",TRUE,"50+")</f>
        <v>36-50</v>
      </c>
      <c r="Q9743" t="str">
        <f t="shared" si="1064"/>
        <v>new</v>
      </c>
      <c r="R9743" t="str">
        <f t="shared" si="1065"/>
        <v>high value</v>
      </c>
      <c r="S9743" t="str">
        <f t="shared" si="1066"/>
        <v>High</v>
      </c>
      <c r="T9743" t="str">
        <f t="shared" si="1067"/>
        <v>Apr</v>
      </c>
      <c r="U9743">
        <f t="shared" si="1068"/>
        <v>2024</v>
      </c>
      <c r="V9743" t="str">
        <f t="shared" si="1069"/>
        <v>10-15</v>
      </c>
      <c r="W9743" t="str">
        <f t="shared" si="1070"/>
        <v>Medium</v>
      </c>
    </row>
    <row r="9744" spans="1:23" x14ac:dyDescent="0.3">
      <c r="A9744">
        <v>609743</v>
      </c>
      <c r="B9744">
        <v>56118</v>
      </c>
      <c r="C9744">
        <v>44</v>
      </c>
      <c r="D9744" t="s">
        <v>7</v>
      </c>
      <c r="E9744" t="s">
        <v>16</v>
      </c>
      <c r="F9744" t="s">
        <v>32</v>
      </c>
      <c r="G9744" t="s">
        <v>27</v>
      </c>
      <c r="H9744" s="1">
        <v>45597</v>
      </c>
      <c r="I9744" t="s">
        <v>34</v>
      </c>
      <c r="J9744">
        <v>48</v>
      </c>
      <c r="K9744">
        <v>6.2</v>
      </c>
      <c r="L9744">
        <v>192.09</v>
      </c>
      <c r="M9744">
        <v>71.959999999999994</v>
      </c>
      <c r="N9744" t="s">
        <v>48</v>
      </c>
      <c r="O9744">
        <v>3</v>
      </c>
      <c r="P9744" t="str" cm="1">
        <f t="array" ref="P9744">_xlfn.IFS(C9744&lt;25,"18-24", C9744&lt;=35,"25-35", C9744&lt;=50,"36-50",TRUE,"50+")</f>
        <v>36-50</v>
      </c>
      <c r="Q9744" t="str">
        <f t="shared" si="1064"/>
        <v>repeat</v>
      </c>
      <c r="R9744" t="str">
        <f t="shared" si="1065"/>
        <v>low</v>
      </c>
      <c r="S9744" t="str">
        <f t="shared" si="1066"/>
        <v>medium</v>
      </c>
      <c r="T9744" t="str">
        <f t="shared" si="1067"/>
        <v>Nov</v>
      </c>
      <c r="U9744">
        <f t="shared" si="1068"/>
        <v>2024</v>
      </c>
      <c r="V9744" t="str">
        <f t="shared" si="1069"/>
        <v>5-10</v>
      </c>
      <c r="W9744" t="str">
        <f t="shared" si="1070"/>
        <v>Slow</v>
      </c>
    </row>
    <row r="9745" spans="1:23" x14ac:dyDescent="0.3">
      <c r="A9745">
        <v>609744</v>
      </c>
      <c r="B9745">
        <v>90033</v>
      </c>
      <c r="C9745">
        <v>46</v>
      </c>
      <c r="D9745" t="s">
        <v>7</v>
      </c>
      <c r="E9745" t="s">
        <v>16</v>
      </c>
      <c r="F9745" t="s">
        <v>18</v>
      </c>
      <c r="G9745" t="s">
        <v>21</v>
      </c>
      <c r="H9745" s="1">
        <v>44668</v>
      </c>
      <c r="I9745" t="s">
        <v>34</v>
      </c>
      <c r="J9745">
        <v>73</v>
      </c>
      <c r="K9745">
        <v>4.5999999999999996</v>
      </c>
      <c r="L9745">
        <v>1059.54</v>
      </c>
      <c r="M9745">
        <v>101.89</v>
      </c>
      <c r="N9745" t="s">
        <v>48</v>
      </c>
      <c r="O9745">
        <v>4</v>
      </c>
      <c r="P9745" t="str" cm="1">
        <f t="array" ref="P9745">_xlfn.IFS(C9745&lt;25,"18-24", C9745&lt;=35,"25-35", C9745&lt;=50,"36-50",TRUE,"50+")</f>
        <v>36-50</v>
      </c>
      <c r="Q9745" t="str">
        <f t="shared" si="1064"/>
        <v>new</v>
      </c>
      <c r="R9745" t="str">
        <f t="shared" si="1065"/>
        <v>high value</v>
      </c>
      <c r="S9745" t="str">
        <f t="shared" si="1066"/>
        <v>medium</v>
      </c>
      <c r="T9745" t="str">
        <f t="shared" si="1067"/>
        <v>Apr</v>
      </c>
      <c r="U9745">
        <f t="shared" si="1068"/>
        <v>2022</v>
      </c>
      <c r="V9745" t="str">
        <f t="shared" si="1069"/>
        <v>0-5</v>
      </c>
      <c r="W9745" t="str">
        <f t="shared" si="1070"/>
        <v>Slow</v>
      </c>
    </row>
    <row r="9746" spans="1:23" x14ac:dyDescent="0.3">
      <c r="A9746">
        <v>609745</v>
      </c>
      <c r="B9746">
        <v>30190</v>
      </c>
      <c r="C9746">
        <v>26</v>
      </c>
      <c r="D9746" t="s">
        <v>4</v>
      </c>
      <c r="E9746" t="s">
        <v>5</v>
      </c>
      <c r="F9746" t="s">
        <v>18</v>
      </c>
      <c r="G9746" t="s">
        <v>23</v>
      </c>
      <c r="H9746" s="1">
        <v>45322</v>
      </c>
      <c r="I9746" t="s">
        <v>33</v>
      </c>
      <c r="J9746">
        <v>62</v>
      </c>
      <c r="K9746">
        <v>2.2999999999999998</v>
      </c>
      <c r="L9746">
        <v>1023.55</v>
      </c>
      <c r="M9746">
        <v>63.07</v>
      </c>
      <c r="N9746" t="s">
        <v>48</v>
      </c>
      <c r="O9746">
        <v>4</v>
      </c>
      <c r="P9746" t="str" cm="1">
        <f t="array" ref="P9746">_xlfn.IFS(C9746&lt;25,"18-24", C9746&lt;=35,"25-35", C9746&lt;=50,"36-50",TRUE,"50+")</f>
        <v>25-35</v>
      </c>
      <c r="Q9746" t="str">
        <f t="shared" si="1064"/>
        <v>new</v>
      </c>
      <c r="R9746" t="str">
        <f t="shared" si="1065"/>
        <v>high value</v>
      </c>
      <c r="S9746" t="str">
        <f t="shared" si="1066"/>
        <v>medium</v>
      </c>
      <c r="T9746" t="str">
        <f t="shared" si="1067"/>
        <v>Jan</v>
      </c>
      <c r="U9746">
        <f t="shared" si="1068"/>
        <v>2024</v>
      </c>
      <c r="V9746" t="str">
        <f t="shared" si="1069"/>
        <v>0-5</v>
      </c>
      <c r="W9746" t="str">
        <f t="shared" si="1070"/>
        <v>Slow</v>
      </c>
    </row>
    <row r="9747" spans="1:23" x14ac:dyDescent="0.3">
      <c r="A9747">
        <v>609746</v>
      </c>
      <c r="B9747">
        <v>38998</v>
      </c>
      <c r="C9747">
        <v>39</v>
      </c>
      <c r="D9747" t="s">
        <v>4</v>
      </c>
      <c r="E9747" t="s">
        <v>5</v>
      </c>
      <c r="F9747" t="s">
        <v>26</v>
      </c>
      <c r="G9747" t="s">
        <v>31</v>
      </c>
      <c r="H9747" s="1">
        <v>44892</v>
      </c>
      <c r="I9747" t="s">
        <v>33</v>
      </c>
      <c r="J9747">
        <v>49</v>
      </c>
      <c r="K9747">
        <v>9.1999999999999993</v>
      </c>
      <c r="L9747">
        <v>336.69</v>
      </c>
      <c r="M9747">
        <v>39.58</v>
      </c>
      <c r="N9747" t="s">
        <v>47</v>
      </c>
      <c r="O9747">
        <v>3</v>
      </c>
      <c r="P9747" t="str" cm="1">
        <f t="array" ref="P9747">_xlfn.IFS(C9747&lt;25,"18-24", C9747&lt;=35,"25-35", C9747&lt;=50,"36-50",TRUE,"50+")</f>
        <v>36-50</v>
      </c>
      <c r="Q9747" t="str">
        <f t="shared" si="1064"/>
        <v>repeat</v>
      </c>
      <c r="R9747" t="str">
        <f t="shared" si="1065"/>
        <v>medium</v>
      </c>
      <c r="S9747" t="str">
        <f t="shared" si="1066"/>
        <v>medium</v>
      </c>
      <c r="T9747" t="str">
        <f t="shared" si="1067"/>
        <v>Nov</v>
      </c>
      <c r="U9747">
        <f t="shared" si="1068"/>
        <v>2022</v>
      </c>
      <c r="V9747" t="str">
        <f t="shared" si="1069"/>
        <v>5-10</v>
      </c>
      <c r="W9747" t="str">
        <f t="shared" si="1070"/>
        <v>Slow</v>
      </c>
    </row>
    <row r="9748" spans="1:23" x14ac:dyDescent="0.3">
      <c r="A9748">
        <v>609747</v>
      </c>
      <c r="B9748">
        <v>29198</v>
      </c>
      <c r="C9748">
        <v>31</v>
      </c>
      <c r="D9748" t="s">
        <v>7</v>
      </c>
      <c r="E9748" t="s">
        <v>5</v>
      </c>
      <c r="F9748" t="s">
        <v>24</v>
      </c>
      <c r="G9748" t="s">
        <v>23</v>
      </c>
      <c r="H9748" s="1">
        <v>44768</v>
      </c>
      <c r="I9748" t="s">
        <v>34</v>
      </c>
      <c r="J9748">
        <v>65</v>
      </c>
      <c r="K9748">
        <v>3.2</v>
      </c>
      <c r="L9748">
        <v>373.75</v>
      </c>
      <c r="M9748">
        <v>42.53</v>
      </c>
      <c r="N9748" t="s">
        <v>50</v>
      </c>
      <c r="O9748">
        <v>4</v>
      </c>
      <c r="P9748" t="str" cm="1">
        <f t="array" ref="P9748">_xlfn.IFS(C9748&lt;25,"18-24", C9748&lt;=35,"25-35", C9748&lt;=50,"36-50",TRUE,"50+")</f>
        <v>25-35</v>
      </c>
      <c r="Q9748" t="str">
        <f t="shared" si="1064"/>
        <v>new</v>
      </c>
      <c r="R9748" t="str">
        <f t="shared" si="1065"/>
        <v>medium</v>
      </c>
      <c r="S9748" t="str">
        <f t="shared" si="1066"/>
        <v>medium</v>
      </c>
      <c r="T9748" t="str">
        <f t="shared" si="1067"/>
        <v>Jul</v>
      </c>
      <c r="U9748">
        <f t="shared" si="1068"/>
        <v>2022</v>
      </c>
      <c r="V9748" t="str">
        <f t="shared" si="1069"/>
        <v>0-5</v>
      </c>
      <c r="W9748" t="str">
        <f t="shared" si="1070"/>
        <v>Slow</v>
      </c>
    </row>
    <row r="9749" spans="1:23" x14ac:dyDescent="0.3">
      <c r="A9749">
        <v>609748</v>
      </c>
      <c r="B9749">
        <v>82925</v>
      </c>
      <c r="C9749">
        <v>29</v>
      </c>
      <c r="D9749" t="s">
        <v>4</v>
      </c>
      <c r="E9749" t="s">
        <v>11</v>
      </c>
      <c r="F9749" t="s">
        <v>30</v>
      </c>
      <c r="G9749" t="s">
        <v>27</v>
      </c>
      <c r="H9749" s="1">
        <v>45060</v>
      </c>
      <c r="I9749" t="s">
        <v>33</v>
      </c>
      <c r="J9749">
        <v>69</v>
      </c>
      <c r="K9749">
        <v>14.9</v>
      </c>
      <c r="L9749">
        <v>1265.1300000000001</v>
      </c>
      <c r="M9749">
        <v>77.13</v>
      </c>
      <c r="N9749" t="s">
        <v>48</v>
      </c>
      <c r="O9749">
        <v>3</v>
      </c>
      <c r="P9749" t="str" cm="1">
        <f t="array" ref="P9749">_xlfn.IFS(C9749&lt;25,"18-24", C9749&lt;=35,"25-35", C9749&lt;=50,"36-50",TRUE,"50+")</f>
        <v>25-35</v>
      </c>
      <c r="Q9749" t="str">
        <f t="shared" si="1064"/>
        <v>new</v>
      </c>
      <c r="R9749" t="str">
        <f t="shared" si="1065"/>
        <v>high value</v>
      </c>
      <c r="S9749" t="str">
        <f t="shared" si="1066"/>
        <v>medium</v>
      </c>
      <c r="T9749" t="str">
        <f t="shared" si="1067"/>
        <v>May</v>
      </c>
      <c r="U9749">
        <f t="shared" si="1068"/>
        <v>2023</v>
      </c>
      <c r="V9749" t="str">
        <f t="shared" si="1069"/>
        <v>10-15</v>
      </c>
      <c r="W9749" t="str">
        <f t="shared" si="1070"/>
        <v>Slow</v>
      </c>
    </row>
    <row r="9750" spans="1:23" x14ac:dyDescent="0.3">
      <c r="A9750">
        <v>609749</v>
      </c>
      <c r="B9750">
        <v>19525</v>
      </c>
      <c r="C9750">
        <v>29</v>
      </c>
      <c r="D9750" t="s">
        <v>7</v>
      </c>
      <c r="E9750" t="s">
        <v>13</v>
      </c>
      <c r="F9750" t="s">
        <v>32</v>
      </c>
      <c r="G9750" t="s">
        <v>29</v>
      </c>
      <c r="H9750" s="1">
        <v>45523</v>
      </c>
      <c r="I9750" t="s">
        <v>33</v>
      </c>
      <c r="J9750">
        <v>51</v>
      </c>
      <c r="K9750">
        <v>2.7</v>
      </c>
      <c r="L9750">
        <v>302.14999999999998</v>
      </c>
      <c r="M9750">
        <v>28.97</v>
      </c>
      <c r="N9750" t="s">
        <v>50</v>
      </c>
      <c r="O9750">
        <v>2</v>
      </c>
      <c r="P9750" t="str" cm="1">
        <f t="array" ref="P9750">_xlfn.IFS(C9750&lt;25,"18-24", C9750&lt;=35,"25-35", C9750&lt;=50,"36-50",TRUE,"50+")</f>
        <v>25-35</v>
      </c>
      <c r="Q9750" t="str">
        <f t="shared" si="1064"/>
        <v>new</v>
      </c>
      <c r="R9750" t="str">
        <f t="shared" si="1065"/>
        <v>medium</v>
      </c>
      <c r="S9750" t="str">
        <f t="shared" si="1066"/>
        <v>Low</v>
      </c>
      <c r="T9750" t="str">
        <f t="shared" si="1067"/>
        <v>Aug</v>
      </c>
      <c r="U9750">
        <f t="shared" si="1068"/>
        <v>2024</v>
      </c>
      <c r="V9750" t="str">
        <f t="shared" si="1069"/>
        <v>0-5</v>
      </c>
      <c r="W9750" t="str">
        <f t="shared" si="1070"/>
        <v>Slow</v>
      </c>
    </row>
    <row r="9751" spans="1:23" x14ac:dyDescent="0.3">
      <c r="A9751">
        <v>609750</v>
      </c>
      <c r="B9751">
        <v>67737</v>
      </c>
      <c r="C9751">
        <v>38</v>
      </c>
      <c r="D9751" t="s">
        <v>4</v>
      </c>
      <c r="E9751" t="s">
        <v>8</v>
      </c>
      <c r="F9751" t="s">
        <v>32</v>
      </c>
      <c r="G9751" t="s">
        <v>21</v>
      </c>
      <c r="H9751" s="1">
        <v>45274</v>
      </c>
      <c r="I9751" t="s">
        <v>34</v>
      </c>
      <c r="J9751">
        <v>43</v>
      </c>
      <c r="K9751">
        <v>2.8</v>
      </c>
      <c r="L9751">
        <v>545.11</v>
      </c>
      <c r="M9751">
        <v>55.15</v>
      </c>
      <c r="N9751" t="s">
        <v>50</v>
      </c>
      <c r="O9751">
        <v>3</v>
      </c>
      <c r="P9751" t="str" cm="1">
        <f t="array" ref="P9751">_xlfn.IFS(C9751&lt;25,"18-24", C9751&lt;=35,"25-35", C9751&lt;=50,"36-50",TRUE,"50+")</f>
        <v>36-50</v>
      </c>
      <c r="Q9751" t="str">
        <f t="shared" si="1064"/>
        <v>new</v>
      </c>
      <c r="R9751" t="str">
        <f t="shared" si="1065"/>
        <v>high value</v>
      </c>
      <c r="S9751" t="str">
        <f t="shared" si="1066"/>
        <v>medium</v>
      </c>
      <c r="T9751" t="str">
        <f t="shared" si="1067"/>
        <v>Dec</v>
      </c>
      <c r="U9751">
        <f t="shared" si="1068"/>
        <v>2023</v>
      </c>
      <c r="V9751" t="str">
        <f t="shared" si="1069"/>
        <v>0-5</v>
      </c>
      <c r="W9751" t="str">
        <f t="shared" si="1070"/>
        <v>Medium</v>
      </c>
    </row>
    <row r="9752" spans="1:23" x14ac:dyDescent="0.3">
      <c r="A9752">
        <v>609751</v>
      </c>
      <c r="B9752">
        <v>36443</v>
      </c>
      <c r="C9752">
        <v>38</v>
      </c>
      <c r="D9752" t="s">
        <v>7</v>
      </c>
      <c r="E9752" t="s">
        <v>11</v>
      </c>
      <c r="F9752" t="s">
        <v>19</v>
      </c>
      <c r="G9752" t="s">
        <v>29</v>
      </c>
      <c r="H9752" s="1">
        <v>45304</v>
      </c>
      <c r="I9752" t="s">
        <v>33</v>
      </c>
      <c r="J9752">
        <v>73</v>
      </c>
      <c r="K9752">
        <v>10.7</v>
      </c>
      <c r="L9752">
        <v>1235.6600000000001</v>
      </c>
      <c r="M9752">
        <v>119.68</v>
      </c>
      <c r="N9752" t="s">
        <v>47</v>
      </c>
      <c r="O9752">
        <v>2</v>
      </c>
      <c r="P9752" t="str" cm="1">
        <f t="array" ref="P9752">_xlfn.IFS(C9752&lt;25,"18-24", C9752&lt;=35,"25-35", C9752&lt;=50,"36-50",TRUE,"50+")</f>
        <v>36-50</v>
      </c>
      <c r="Q9752" t="str">
        <f t="shared" si="1064"/>
        <v>new</v>
      </c>
      <c r="R9752" t="str">
        <f t="shared" si="1065"/>
        <v>high value</v>
      </c>
      <c r="S9752" t="str">
        <f t="shared" si="1066"/>
        <v>Low</v>
      </c>
      <c r="T9752" t="str">
        <f t="shared" si="1067"/>
        <v>Jan</v>
      </c>
      <c r="U9752">
        <f t="shared" si="1068"/>
        <v>2024</v>
      </c>
      <c r="V9752" t="str">
        <f t="shared" si="1069"/>
        <v>10-15</v>
      </c>
      <c r="W9752" t="str">
        <f t="shared" si="1070"/>
        <v>Slow</v>
      </c>
    </row>
    <row r="9753" spans="1:23" x14ac:dyDescent="0.3">
      <c r="A9753">
        <v>609752</v>
      </c>
      <c r="B9753">
        <v>79289</v>
      </c>
      <c r="C9753">
        <v>55</v>
      </c>
      <c r="D9753" t="s">
        <v>7</v>
      </c>
      <c r="E9753" t="s">
        <v>8</v>
      </c>
      <c r="F9753" t="s">
        <v>26</v>
      </c>
      <c r="G9753" t="s">
        <v>31</v>
      </c>
      <c r="H9753" s="1">
        <v>44701</v>
      </c>
      <c r="I9753" t="s">
        <v>33</v>
      </c>
      <c r="J9753">
        <v>82</v>
      </c>
      <c r="K9753">
        <v>13.1</v>
      </c>
      <c r="L9753">
        <v>1358.7</v>
      </c>
      <c r="M9753">
        <v>64.87</v>
      </c>
      <c r="N9753" t="s">
        <v>47</v>
      </c>
      <c r="O9753">
        <v>4</v>
      </c>
      <c r="P9753" t="str" cm="1">
        <f t="array" ref="P9753">_xlfn.IFS(C9753&lt;25,"18-24", C9753&lt;=35,"25-35", C9753&lt;=50,"36-50",TRUE,"50+")</f>
        <v>50+</v>
      </c>
      <c r="Q9753" t="str">
        <f t="shared" si="1064"/>
        <v>new</v>
      </c>
      <c r="R9753" t="str">
        <f t="shared" si="1065"/>
        <v>high value</v>
      </c>
      <c r="S9753" t="str">
        <f t="shared" si="1066"/>
        <v>medium</v>
      </c>
      <c r="T9753" t="str">
        <f t="shared" si="1067"/>
        <v>May</v>
      </c>
      <c r="U9753">
        <f t="shared" si="1068"/>
        <v>2022</v>
      </c>
      <c r="V9753" t="str">
        <f t="shared" si="1069"/>
        <v>10-15</v>
      </c>
      <c r="W9753" t="str">
        <f t="shared" si="1070"/>
        <v>Slow</v>
      </c>
    </row>
    <row r="9754" spans="1:23" x14ac:dyDescent="0.3">
      <c r="A9754">
        <v>609753</v>
      </c>
      <c r="B9754">
        <v>61724</v>
      </c>
      <c r="C9754">
        <v>49</v>
      </c>
      <c r="D9754" t="s">
        <v>7</v>
      </c>
      <c r="E9754" t="s">
        <v>13</v>
      </c>
      <c r="F9754" t="s">
        <v>22</v>
      </c>
      <c r="G9754" t="s">
        <v>23</v>
      </c>
      <c r="H9754" s="1">
        <v>44655</v>
      </c>
      <c r="I9754" t="s">
        <v>33</v>
      </c>
      <c r="J9754">
        <v>26</v>
      </c>
      <c r="K9754">
        <v>6.3</v>
      </c>
      <c r="L9754">
        <v>214.86</v>
      </c>
      <c r="M9754">
        <v>110.83</v>
      </c>
      <c r="N9754" t="s">
        <v>50</v>
      </c>
      <c r="O9754">
        <v>1</v>
      </c>
      <c r="P9754" t="str" cm="1">
        <f t="array" ref="P9754">_xlfn.IFS(C9754&lt;25,"18-24", C9754&lt;=35,"25-35", C9754&lt;=50,"36-50",TRUE,"50+")</f>
        <v>36-50</v>
      </c>
      <c r="Q9754" t="str">
        <f t="shared" si="1064"/>
        <v>new</v>
      </c>
      <c r="R9754" t="str">
        <f t="shared" si="1065"/>
        <v>low</v>
      </c>
      <c r="S9754" t="str">
        <f t="shared" si="1066"/>
        <v>Low</v>
      </c>
      <c r="T9754" t="str">
        <f t="shared" si="1067"/>
        <v>Apr</v>
      </c>
      <c r="U9754">
        <f t="shared" si="1068"/>
        <v>2022</v>
      </c>
      <c r="V9754" t="str">
        <f t="shared" si="1069"/>
        <v>5-10</v>
      </c>
      <c r="W9754" t="str">
        <f t="shared" si="1070"/>
        <v>Fast</v>
      </c>
    </row>
    <row r="9755" spans="1:23" x14ac:dyDescent="0.3">
      <c r="A9755">
        <v>609754</v>
      </c>
      <c r="B9755">
        <v>73480</v>
      </c>
      <c r="C9755">
        <v>52</v>
      </c>
      <c r="D9755" t="s">
        <v>4</v>
      </c>
      <c r="E9755" t="s">
        <v>15</v>
      </c>
      <c r="F9755" t="s">
        <v>30</v>
      </c>
      <c r="G9755" t="s">
        <v>23</v>
      </c>
      <c r="H9755" s="1">
        <v>45382</v>
      </c>
      <c r="I9755" t="s">
        <v>34</v>
      </c>
      <c r="J9755">
        <v>80</v>
      </c>
      <c r="K9755">
        <v>6.1</v>
      </c>
      <c r="L9755">
        <v>664.93</v>
      </c>
      <c r="M9755">
        <v>107.47</v>
      </c>
      <c r="N9755" t="s">
        <v>48</v>
      </c>
      <c r="O9755">
        <v>5</v>
      </c>
      <c r="P9755" t="str" cm="1">
        <f t="array" ref="P9755">_xlfn.IFS(C9755&lt;25,"18-24", C9755&lt;=35,"25-35", C9755&lt;=50,"36-50",TRUE,"50+")</f>
        <v>50+</v>
      </c>
      <c r="Q9755" t="str">
        <f t="shared" si="1064"/>
        <v>new</v>
      </c>
      <c r="R9755" t="str">
        <f t="shared" si="1065"/>
        <v>high value</v>
      </c>
      <c r="S9755" t="str">
        <f t="shared" si="1066"/>
        <v>High</v>
      </c>
      <c r="T9755" t="str">
        <f t="shared" si="1067"/>
        <v>Mar</v>
      </c>
      <c r="U9755">
        <f t="shared" si="1068"/>
        <v>2024</v>
      </c>
      <c r="V9755" t="str">
        <f t="shared" si="1069"/>
        <v>5-10</v>
      </c>
      <c r="W9755" t="str">
        <f t="shared" si="1070"/>
        <v>Slow</v>
      </c>
    </row>
    <row r="9756" spans="1:23" x14ac:dyDescent="0.3">
      <c r="A9756">
        <v>609755</v>
      </c>
      <c r="B9756">
        <v>69355</v>
      </c>
      <c r="C9756">
        <v>59</v>
      </c>
      <c r="D9756" t="s">
        <v>7</v>
      </c>
      <c r="E9756" t="s">
        <v>15</v>
      </c>
      <c r="F9756" t="s">
        <v>18</v>
      </c>
      <c r="G9756" t="s">
        <v>23</v>
      </c>
      <c r="H9756" s="1">
        <v>45201</v>
      </c>
      <c r="I9756" t="s">
        <v>34</v>
      </c>
      <c r="J9756">
        <v>54</v>
      </c>
      <c r="K9756">
        <v>13</v>
      </c>
      <c r="L9756">
        <v>436.61</v>
      </c>
      <c r="M9756">
        <v>83.48</v>
      </c>
      <c r="N9756" t="s">
        <v>47</v>
      </c>
      <c r="O9756">
        <v>5</v>
      </c>
      <c r="P9756" t="str" cm="1">
        <f t="array" ref="P9756">_xlfn.IFS(C9756&lt;25,"18-24", C9756&lt;=35,"25-35", C9756&lt;=50,"36-50",TRUE,"50+")</f>
        <v>50+</v>
      </c>
      <c r="Q9756" t="str">
        <f t="shared" si="1064"/>
        <v>new</v>
      </c>
      <c r="R9756" t="str">
        <f t="shared" si="1065"/>
        <v>medium</v>
      </c>
      <c r="S9756" t="str">
        <f t="shared" si="1066"/>
        <v>High</v>
      </c>
      <c r="T9756" t="str">
        <f t="shared" si="1067"/>
        <v>Oct</v>
      </c>
      <c r="U9756">
        <f t="shared" si="1068"/>
        <v>2023</v>
      </c>
      <c r="V9756" t="str">
        <f t="shared" si="1069"/>
        <v>10-15</v>
      </c>
      <c r="W9756" t="str">
        <f t="shared" si="1070"/>
        <v>Slow</v>
      </c>
    </row>
    <row r="9757" spans="1:23" x14ac:dyDescent="0.3">
      <c r="A9757">
        <v>609756</v>
      </c>
      <c r="B9757">
        <v>36409</v>
      </c>
      <c r="C9757">
        <v>62</v>
      </c>
      <c r="D9757" t="s">
        <v>7</v>
      </c>
      <c r="E9757" t="s">
        <v>5</v>
      </c>
      <c r="F9757" t="s">
        <v>30</v>
      </c>
      <c r="G9757" t="s">
        <v>29</v>
      </c>
      <c r="H9757" s="1">
        <v>45023</v>
      </c>
      <c r="I9757" t="s">
        <v>34</v>
      </c>
      <c r="J9757">
        <v>58</v>
      </c>
      <c r="K9757">
        <v>12</v>
      </c>
      <c r="L9757">
        <v>1036.3</v>
      </c>
      <c r="M9757">
        <v>40.98</v>
      </c>
      <c r="N9757" t="s">
        <v>50</v>
      </c>
      <c r="O9757">
        <v>3</v>
      </c>
      <c r="P9757" t="str" cm="1">
        <f t="array" ref="P9757">_xlfn.IFS(C9757&lt;25,"18-24", C9757&lt;=35,"25-35", C9757&lt;=50,"36-50",TRUE,"50+")</f>
        <v>50+</v>
      </c>
      <c r="Q9757" t="str">
        <f t="shared" si="1064"/>
        <v>new</v>
      </c>
      <c r="R9757" t="str">
        <f t="shared" si="1065"/>
        <v>high value</v>
      </c>
      <c r="S9757" t="str">
        <f t="shared" si="1066"/>
        <v>medium</v>
      </c>
      <c r="T9757" t="str">
        <f t="shared" si="1067"/>
        <v>Apr</v>
      </c>
      <c r="U9757">
        <f t="shared" si="1068"/>
        <v>2023</v>
      </c>
      <c r="V9757" t="str">
        <f t="shared" si="1069"/>
        <v>10-15</v>
      </c>
      <c r="W9757" t="str">
        <f t="shared" si="1070"/>
        <v>Slow</v>
      </c>
    </row>
    <row r="9758" spans="1:23" x14ac:dyDescent="0.3">
      <c r="A9758">
        <v>609757</v>
      </c>
      <c r="B9758">
        <v>23514</v>
      </c>
      <c r="C9758">
        <v>38</v>
      </c>
      <c r="D9758" t="s">
        <v>7</v>
      </c>
      <c r="E9758" t="s">
        <v>11</v>
      </c>
      <c r="F9758" t="s">
        <v>32</v>
      </c>
      <c r="G9758" t="s">
        <v>29</v>
      </c>
      <c r="H9758" s="1">
        <v>44610</v>
      </c>
      <c r="I9758" t="s">
        <v>33</v>
      </c>
      <c r="J9758">
        <v>29</v>
      </c>
      <c r="K9758">
        <v>11.2</v>
      </c>
      <c r="L9758">
        <v>324.58</v>
      </c>
      <c r="M9758">
        <v>24.43</v>
      </c>
      <c r="N9758" t="s">
        <v>50</v>
      </c>
      <c r="O9758">
        <v>1</v>
      </c>
      <c r="P9758" t="str" cm="1">
        <f t="array" ref="P9758">_xlfn.IFS(C9758&lt;25,"18-24", C9758&lt;=35,"25-35", C9758&lt;=50,"36-50",TRUE,"50+")</f>
        <v>36-50</v>
      </c>
      <c r="Q9758" t="str">
        <f t="shared" si="1064"/>
        <v>new</v>
      </c>
      <c r="R9758" t="str">
        <f t="shared" si="1065"/>
        <v>medium</v>
      </c>
      <c r="S9758" t="str">
        <f t="shared" si="1066"/>
        <v>Low</v>
      </c>
      <c r="T9758" t="str">
        <f t="shared" si="1067"/>
        <v>Feb</v>
      </c>
      <c r="U9758">
        <f t="shared" si="1068"/>
        <v>2022</v>
      </c>
      <c r="V9758" t="str">
        <f t="shared" si="1069"/>
        <v>10-15</v>
      </c>
      <c r="W9758" t="str">
        <f t="shared" si="1070"/>
        <v>Fast</v>
      </c>
    </row>
    <row r="9759" spans="1:23" x14ac:dyDescent="0.3">
      <c r="A9759">
        <v>609758</v>
      </c>
      <c r="B9759">
        <v>48520</v>
      </c>
      <c r="C9759">
        <v>37</v>
      </c>
      <c r="D9759" t="s">
        <v>7</v>
      </c>
      <c r="E9759" t="s">
        <v>8</v>
      </c>
      <c r="F9759" t="s">
        <v>28</v>
      </c>
      <c r="G9759" t="s">
        <v>31</v>
      </c>
      <c r="H9759" s="1">
        <v>45011</v>
      </c>
      <c r="I9759" t="s">
        <v>34</v>
      </c>
      <c r="J9759">
        <v>80</v>
      </c>
      <c r="K9759">
        <v>14.2</v>
      </c>
      <c r="L9759">
        <v>272.7</v>
      </c>
      <c r="M9759">
        <v>27.5</v>
      </c>
      <c r="N9759" t="s">
        <v>49</v>
      </c>
      <c r="O9759">
        <v>4</v>
      </c>
      <c r="P9759" t="str" cm="1">
        <f t="array" ref="P9759">_xlfn.IFS(C9759&lt;25,"18-24", C9759&lt;=35,"25-35", C9759&lt;=50,"36-50",TRUE,"50+")</f>
        <v>36-50</v>
      </c>
      <c r="Q9759" t="str">
        <f t="shared" si="1064"/>
        <v>new</v>
      </c>
      <c r="R9759" t="str">
        <f t="shared" si="1065"/>
        <v>medium</v>
      </c>
      <c r="S9759" t="str">
        <f t="shared" si="1066"/>
        <v>medium</v>
      </c>
      <c r="T9759" t="str">
        <f t="shared" si="1067"/>
        <v>Mar</v>
      </c>
      <c r="U9759">
        <f t="shared" si="1068"/>
        <v>2023</v>
      </c>
      <c r="V9759" t="str">
        <f t="shared" si="1069"/>
        <v>10-15</v>
      </c>
      <c r="W9759" t="str">
        <f t="shared" si="1070"/>
        <v>Slow</v>
      </c>
    </row>
    <row r="9760" spans="1:23" x14ac:dyDescent="0.3">
      <c r="A9760">
        <v>609759</v>
      </c>
      <c r="B9760">
        <v>18414</v>
      </c>
      <c r="C9760">
        <v>31</v>
      </c>
      <c r="D9760" t="s">
        <v>7</v>
      </c>
      <c r="E9760" t="s">
        <v>5</v>
      </c>
      <c r="F9760" t="s">
        <v>28</v>
      </c>
      <c r="G9760" t="s">
        <v>27</v>
      </c>
      <c r="H9760" s="1">
        <v>45436</v>
      </c>
      <c r="I9760" t="s">
        <v>33</v>
      </c>
      <c r="J9760">
        <v>77</v>
      </c>
      <c r="K9760">
        <v>7.8</v>
      </c>
      <c r="L9760">
        <v>631.76</v>
      </c>
      <c r="M9760">
        <v>117.94</v>
      </c>
      <c r="N9760" t="s">
        <v>48</v>
      </c>
      <c r="O9760">
        <v>2</v>
      </c>
      <c r="P9760" t="str" cm="1">
        <f t="array" ref="P9760">_xlfn.IFS(C9760&lt;25,"18-24", C9760&lt;=35,"25-35", C9760&lt;=50,"36-50",TRUE,"50+")</f>
        <v>25-35</v>
      </c>
      <c r="Q9760" t="str">
        <f t="shared" si="1064"/>
        <v>new</v>
      </c>
      <c r="R9760" t="str">
        <f t="shared" si="1065"/>
        <v>high value</v>
      </c>
      <c r="S9760" t="str">
        <f t="shared" si="1066"/>
        <v>Low</v>
      </c>
      <c r="T9760" t="str">
        <f t="shared" si="1067"/>
        <v>May</v>
      </c>
      <c r="U9760">
        <f t="shared" si="1068"/>
        <v>2024</v>
      </c>
      <c r="V9760" t="str">
        <f t="shared" si="1069"/>
        <v>5-10</v>
      </c>
      <c r="W9760" t="str">
        <f t="shared" si="1070"/>
        <v>Slow</v>
      </c>
    </row>
    <row r="9761" spans="1:23" x14ac:dyDescent="0.3">
      <c r="A9761">
        <v>609760</v>
      </c>
      <c r="B9761">
        <v>61603</v>
      </c>
      <c r="C9761">
        <v>23</v>
      </c>
      <c r="D9761" t="s">
        <v>4</v>
      </c>
      <c r="E9761" t="s">
        <v>8</v>
      </c>
      <c r="F9761" t="s">
        <v>19</v>
      </c>
      <c r="G9761" t="s">
        <v>27</v>
      </c>
      <c r="H9761" s="1">
        <v>44581</v>
      </c>
      <c r="I9761" t="s">
        <v>34</v>
      </c>
      <c r="J9761">
        <v>29</v>
      </c>
      <c r="K9761">
        <v>2</v>
      </c>
      <c r="L9761">
        <v>522.88</v>
      </c>
      <c r="M9761">
        <v>103.05</v>
      </c>
      <c r="N9761" t="s">
        <v>47</v>
      </c>
      <c r="O9761">
        <v>5</v>
      </c>
      <c r="P9761" t="str" cm="1">
        <f t="array" ref="P9761">_xlfn.IFS(C9761&lt;25,"18-24", C9761&lt;=35,"25-35", C9761&lt;=50,"36-50",TRUE,"50+")</f>
        <v>18-24</v>
      </c>
      <c r="Q9761" t="str">
        <f t="shared" si="1064"/>
        <v>new</v>
      </c>
      <c r="R9761" t="str">
        <f t="shared" si="1065"/>
        <v>high value</v>
      </c>
      <c r="S9761" t="str">
        <f t="shared" si="1066"/>
        <v>High</v>
      </c>
      <c r="T9761" t="str">
        <f t="shared" si="1067"/>
        <v>Jan</v>
      </c>
      <c r="U9761">
        <f t="shared" si="1068"/>
        <v>2022</v>
      </c>
      <c r="V9761" t="str">
        <f t="shared" si="1069"/>
        <v>0-5</v>
      </c>
      <c r="W9761" t="str">
        <f t="shared" si="1070"/>
        <v>Fast</v>
      </c>
    </row>
    <row r="9762" spans="1:23" x14ac:dyDescent="0.3">
      <c r="A9762">
        <v>609761</v>
      </c>
      <c r="B9762">
        <v>37102</v>
      </c>
      <c r="C9762">
        <v>28</v>
      </c>
      <c r="D9762" t="s">
        <v>4</v>
      </c>
      <c r="E9762" t="s">
        <v>11</v>
      </c>
      <c r="F9762" t="s">
        <v>26</v>
      </c>
      <c r="G9762" t="s">
        <v>31</v>
      </c>
      <c r="H9762" s="1">
        <v>44580</v>
      </c>
      <c r="I9762" t="s">
        <v>34</v>
      </c>
      <c r="J9762">
        <v>61</v>
      </c>
      <c r="K9762">
        <v>8.1</v>
      </c>
      <c r="L9762">
        <v>369.3</v>
      </c>
      <c r="M9762">
        <v>104.79</v>
      </c>
      <c r="N9762" t="s">
        <v>47</v>
      </c>
      <c r="O9762">
        <v>4</v>
      </c>
      <c r="P9762" t="str" cm="1">
        <f t="array" ref="P9762">_xlfn.IFS(C9762&lt;25,"18-24", C9762&lt;=35,"25-35", C9762&lt;=50,"36-50",TRUE,"50+")</f>
        <v>25-35</v>
      </c>
      <c r="Q9762" t="str">
        <f t="shared" si="1064"/>
        <v>new</v>
      </c>
      <c r="R9762" t="str">
        <f t="shared" si="1065"/>
        <v>medium</v>
      </c>
      <c r="S9762" t="str">
        <f t="shared" si="1066"/>
        <v>medium</v>
      </c>
      <c r="T9762" t="str">
        <f t="shared" si="1067"/>
        <v>Jan</v>
      </c>
      <c r="U9762">
        <f t="shared" si="1068"/>
        <v>2022</v>
      </c>
      <c r="V9762" t="str">
        <f t="shared" si="1069"/>
        <v>5-10</v>
      </c>
      <c r="W9762" t="str">
        <f t="shared" si="1070"/>
        <v>Slow</v>
      </c>
    </row>
    <row r="9763" spans="1:23" x14ac:dyDescent="0.3">
      <c r="A9763">
        <v>609762</v>
      </c>
      <c r="B9763">
        <v>72370</v>
      </c>
      <c r="C9763">
        <v>56</v>
      </c>
      <c r="D9763" t="s">
        <v>4</v>
      </c>
      <c r="E9763" t="s">
        <v>8</v>
      </c>
      <c r="F9763" t="s">
        <v>30</v>
      </c>
      <c r="G9763" t="s">
        <v>21</v>
      </c>
      <c r="H9763" s="1">
        <v>44924</v>
      </c>
      <c r="I9763" t="s">
        <v>34</v>
      </c>
      <c r="J9763">
        <v>66</v>
      </c>
      <c r="K9763">
        <v>11.7</v>
      </c>
      <c r="L9763">
        <v>1415.33</v>
      </c>
      <c r="M9763">
        <v>51.25</v>
      </c>
      <c r="N9763" t="s">
        <v>47</v>
      </c>
      <c r="O9763">
        <v>3</v>
      </c>
      <c r="P9763" t="str" cm="1">
        <f t="array" ref="P9763">_xlfn.IFS(C9763&lt;25,"18-24", C9763&lt;=35,"25-35", C9763&lt;=50,"36-50",TRUE,"50+")</f>
        <v>50+</v>
      </c>
      <c r="Q9763" t="str">
        <f t="shared" si="1064"/>
        <v>new</v>
      </c>
      <c r="R9763" t="str">
        <f t="shared" si="1065"/>
        <v>high value</v>
      </c>
      <c r="S9763" t="str">
        <f t="shared" si="1066"/>
        <v>medium</v>
      </c>
      <c r="T9763" t="str">
        <f t="shared" si="1067"/>
        <v>Dec</v>
      </c>
      <c r="U9763">
        <f t="shared" si="1068"/>
        <v>2022</v>
      </c>
      <c r="V9763" t="str">
        <f t="shared" si="1069"/>
        <v>10-15</v>
      </c>
      <c r="W9763" t="str">
        <f t="shared" si="1070"/>
        <v>Slow</v>
      </c>
    </row>
    <row r="9764" spans="1:23" x14ac:dyDescent="0.3">
      <c r="A9764">
        <v>609763</v>
      </c>
      <c r="B9764">
        <v>60478</v>
      </c>
      <c r="C9764">
        <v>35</v>
      </c>
      <c r="D9764" t="s">
        <v>7</v>
      </c>
      <c r="E9764" t="s">
        <v>16</v>
      </c>
      <c r="F9764" t="s">
        <v>28</v>
      </c>
      <c r="G9764" t="s">
        <v>31</v>
      </c>
      <c r="H9764" s="1">
        <v>45258</v>
      </c>
      <c r="I9764" t="s">
        <v>33</v>
      </c>
      <c r="J9764">
        <v>47</v>
      </c>
      <c r="K9764">
        <v>1</v>
      </c>
      <c r="L9764">
        <v>865.52</v>
      </c>
      <c r="M9764">
        <v>91.81</v>
      </c>
      <c r="N9764" t="s">
        <v>47</v>
      </c>
      <c r="O9764">
        <v>2</v>
      </c>
      <c r="P9764" t="str" cm="1">
        <f t="array" ref="P9764">_xlfn.IFS(C9764&lt;25,"18-24", C9764&lt;=35,"25-35", C9764&lt;=50,"36-50",TRUE,"50+")</f>
        <v>25-35</v>
      </c>
      <c r="Q9764" t="str">
        <f t="shared" si="1064"/>
        <v>new</v>
      </c>
      <c r="R9764" t="str">
        <f t="shared" si="1065"/>
        <v>high value</v>
      </c>
      <c r="S9764" t="str">
        <f t="shared" si="1066"/>
        <v>Low</v>
      </c>
      <c r="T9764" t="str">
        <f t="shared" si="1067"/>
        <v>Nov</v>
      </c>
      <c r="U9764">
        <f t="shared" si="1068"/>
        <v>2023</v>
      </c>
      <c r="V9764" t="str">
        <f t="shared" si="1069"/>
        <v>0-5</v>
      </c>
      <c r="W9764" t="str">
        <f t="shared" si="1070"/>
        <v>Slow</v>
      </c>
    </row>
    <row r="9765" spans="1:23" x14ac:dyDescent="0.3">
      <c r="A9765">
        <v>609764</v>
      </c>
      <c r="B9765">
        <v>82608</v>
      </c>
      <c r="C9765">
        <v>29</v>
      </c>
      <c r="D9765" t="s">
        <v>4</v>
      </c>
      <c r="E9765" t="s">
        <v>13</v>
      </c>
      <c r="F9765" t="s">
        <v>32</v>
      </c>
      <c r="G9765" t="s">
        <v>25</v>
      </c>
      <c r="H9765" s="1">
        <v>44855</v>
      </c>
      <c r="I9765" t="s">
        <v>34</v>
      </c>
      <c r="J9765">
        <v>79</v>
      </c>
      <c r="K9765">
        <v>11.9</v>
      </c>
      <c r="L9765">
        <v>339.54</v>
      </c>
      <c r="M9765">
        <v>110.11</v>
      </c>
      <c r="N9765" t="s">
        <v>50</v>
      </c>
      <c r="O9765">
        <v>3</v>
      </c>
      <c r="P9765" t="str" cm="1">
        <f t="array" ref="P9765">_xlfn.IFS(C9765&lt;25,"18-24", C9765&lt;=35,"25-35", C9765&lt;=50,"36-50",TRUE,"50+")</f>
        <v>25-35</v>
      </c>
      <c r="Q9765" t="str">
        <f t="shared" si="1064"/>
        <v>new</v>
      </c>
      <c r="R9765" t="str">
        <f t="shared" si="1065"/>
        <v>medium</v>
      </c>
      <c r="S9765" t="str">
        <f t="shared" si="1066"/>
        <v>medium</v>
      </c>
      <c r="T9765" t="str">
        <f t="shared" si="1067"/>
        <v>Oct</v>
      </c>
      <c r="U9765">
        <f t="shared" si="1068"/>
        <v>2022</v>
      </c>
      <c r="V9765" t="str">
        <f t="shared" si="1069"/>
        <v>10-15</v>
      </c>
      <c r="W9765" t="str">
        <f t="shared" si="1070"/>
        <v>Slow</v>
      </c>
    </row>
    <row r="9766" spans="1:23" x14ac:dyDescent="0.3">
      <c r="A9766">
        <v>609765</v>
      </c>
      <c r="B9766">
        <v>15007</v>
      </c>
      <c r="C9766">
        <v>37</v>
      </c>
      <c r="D9766" t="s">
        <v>7</v>
      </c>
      <c r="E9766" t="s">
        <v>16</v>
      </c>
      <c r="F9766" t="s">
        <v>28</v>
      </c>
      <c r="G9766" t="s">
        <v>31</v>
      </c>
      <c r="H9766" s="1">
        <v>45352</v>
      </c>
      <c r="I9766" t="s">
        <v>34</v>
      </c>
      <c r="J9766">
        <v>87</v>
      </c>
      <c r="K9766">
        <v>13.4</v>
      </c>
      <c r="L9766">
        <v>1368.89</v>
      </c>
      <c r="M9766">
        <v>72.67</v>
      </c>
      <c r="N9766" t="s">
        <v>48</v>
      </c>
      <c r="O9766">
        <v>2</v>
      </c>
      <c r="P9766" t="str" cm="1">
        <f t="array" ref="P9766">_xlfn.IFS(C9766&lt;25,"18-24", C9766&lt;=35,"25-35", C9766&lt;=50,"36-50",TRUE,"50+")</f>
        <v>36-50</v>
      </c>
      <c r="Q9766" t="str">
        <f t="shared" si="1064"/>
        <v>new</v>
      </c>
      <c r="R9766" t="str">
        <f t="shared" si="1065"/>
        <v>high value</v>
      </c>
      <c r="S9766" t="str">
        <f t="shared" si="1066"/>
        <v>Low</v>
      </c>
      <c r="T9766" t="str">
        <f t="shared" si="1067"/>
        <v>Mar</v>
      </c>
      <c r="U9766">
        <f t="shared" si="1068"/>
        <v>2024</v>
      </c>
      <c r="V9766" t="str">
        <f t="shared" si="1069"/>
        <v>10-15</v>
      </c>
      <c r="W9766" t="str">
        <f t="shared" si="1070"/>
        <v>Slow</v>
      </c>
    </row>
    <row r="9767" spans="1:23" x14ac:dyDescent="0.3">
      <c r="A9767">
        <v>609766</v>
      </c>
      <c r="B9767">
        <v>26554</v>
      </c>
      <c r="C9767">
        <v>44</v>
      </c>
      <c r="D9767" t="s">
        <v>7</v>
      </c>
      <c r="E9767" t="s">
        <v>13</v>
      </c>
      <c r="F9767" t="s">
        <v>26</v>
      </c>
      <c r="G9767" t="s">
        <v>31</v>
      </c>
      <c r="H9767" s="1">
        <v>44695</v>
      </c>
      <c r="I9767" t="s">
        <v>34</v>
      </c>
      <c r="J9767">
        <v>28</v>
      </c>
      <c r="K9767">
        <v>2.9</v>
      </c>
      <c r="L9767">
        <v>671.98</v>
      </c>
      <c r="M9767">
        <v>35.39</v>
      </c>
      <c r="N9767" t="s">
        <v>47</v>
      </c>
      <c r="O9767">
        <v>2</v>
      </c>
      <c r="P9767" t="str" cm="1">
        <f t="array" ref="P9767">_xlfn.IFS(C9767&lt;25,"18-24", C9767&lt;=35,"25-35", C9767&lt;=50,"36-50",TRUE,"50+")</f>
        <v>36-50</v>
      </c>
      <c r="Q9767" t="str">
        <f t="shared" si="1064"/>
        <v>new</v>
      </c>
      <c r="R9767" t="str">
        <f t="shared" si="1065"/>
        <v>high value</v>
      </c>
      <c r="S9767" t="str">
        <f t="shared" si="1066"/>
        <v>Low</v>
      </c>
      <c r="T9767" t="str">
        <f t="shared" si="1067"/>
        <v>May</v>
      </c>
      <c r="U9767">
        <f t="shared" si="1068"/>
        <v>2022</v>
      </c>
      <c r="V9767" t="str">
        <f t="shared" si="1069"/>
        <v>0-5</v>
      </c>
      <c r="W9767" t="str">
        <f t="shared" si="1070"/>
        <v>Fast</v>
      </c>
    </row>
    <row r="9768" spans="1:23" x14ac:dyDescent="0.3">
      <c r="A9768">
        <v>609767</v>
      </c>
      <c r="B9768">
        <v>95312</v>
      </c>
      <c r="C9768">
        <v>46</v>
      </c>
      <c r="D9768" t="s">
        <v>4</v>
      </c>
      <c r="E9768" t="s">
        <v>16</v>
      </c>
      <c r="F9768" t="s">
        <v>28</v>
      </c>
      <c r="G9768" t="s">
        <v>21</v>
      </c>
      <c r="H9768" s="1">
        <v>45601</v>
      </c>
      <c r="I9768" t="s">
        <v>34</v>
      </c>
      <c r="J9768">
        <v>32</v>
      </c>
      <c r="K9768">
        <v>10</v>
      </c>
      <c r="L9768">
        <v>1490.01</v>
      </c>
      <c r="M9768">
        <v>90.15</v>
      </c>
      <c r="N9768" t="s">
        <v>50</v>
      </c>
      <c r="O9768">
        <v>3</v>
      </c>
      <c r="P9768" t="str" cm="1">
        <f t="array" ref="P9768">_xlfn.IFS(C9768&lt;25,"18-24", C9768&lt;=35,"25-35", C9768&lt;=50,"36-50",TRUE,"50+")</f>
        <v>36-50</v>
      </c>
      <c r="Q9768" t="str">
        <f t="shared" si="1064"/>
        <v>new</v>
      </c>
      <c r="R9768" t="str">
        <f t="shared" si="1065"/>
        <v>high value</v>
      </c>
      <c r="S9768" t="str">
        <f t="shared" si="1066"/>
        <v>medium</v>
      </c>
      <c r="T9768" t="str">
        <f t="shared" si="1067"/>
        <v>Nov</v>
      </c>
      <c r="U9768">
        <f t="shared" si="1068"/>
        <v>2024</v>
      </c>
      <c r="V9768" t="str">
        <f t="shared" si="1069"/>
        <v>5-10</v>
      </c>
      <c r="W9768" t="str">
        <f t="shared" si="1070"/>
        <v>Medium</v>
      </c>
    </row>
    <row r="9769" spans="1:23" x14ac:dyDescent="0.3">
      <c r="A9769">
        <v>609768</v>
      </c>
      <c r="B9769">
        <v>22230</v>
      </c>
      <c r="C9769">
        <v>49</v>
      </c>
      <c r="D9769" t="s">
        <v>4</v>
      </c>
      <c r="E9769" t="s">
        <v>16</v>
      </c>
      <c r="F9769" t="s">
        <v>19</v>
      </c>
      <c r="G9769" t="s">
        <v>31</v>
      </c>
      <c r="H9769" s="1">
        <v>44607</v>
      </c>
      <c r="I9769" t="s">
        <v>34</v>
      </c>
      <c r="J9769">
        <v>48</v>
      </c>
      <c r="K9769">
        <v>4.8</v>
      </c>
      <c r="L9769">
        <v>932.49</v>
      </c>
      <c r="M9769">
        <v>111.81</v>
      </c>
      <c r="N9769" t="s">
        <v>50</v>
      </c>
      <c r="O9769">
        <v>1</v>
      </c>
      <c r="P9769" t="str" cm="1">
        <f t="array" ref="P9769">_xlfn.IFS(C9769&lt;25,"18-24", C9769&lt;=35,"25-35", C9769&lt;=50,"36-50",TRUE,"50+")</f>
        <v>36-50</v>
      </c>
      <c r="Q9769" t="str">
        <f t="shared" si="1064"/>
        <v>new</v>
      </c>
      <c r="R9769" t="str">
        <f t="shared" si="1065"/>
        <v>high value</v>
      </c>
      <c r="S9769" t="str">
        <f t="shared" si="1066"/>
        <v>Low</v>
      </c>
      <c r="T9769" t="str">
        <f t="shared" si="1067"/>
        <v>Feb</v>
      </c>
      <c r="U9769">
        <f t="shared" si="1068"/>
        <v>2022</v>
      </c>
      <c r="V9769" t="str">
        <f t="shared" si="1069"/>
        <v>0-5</v>
      </c>
      <c r="W9769" t="str">
        <f t="shared" si="1070"/>
        <v>Slow</v>
      </c>
    </row>
    <row r="9770" spans="1:23" x14ac:dyDescent="0.3">
      <c r="A9770">
        <v>609769</v>
      </c>
      <c r="B9770">
        <v>42540</v>
      </c>
      <c r="C9770">
        <v>34</v>
      </c>
      <c r="D9770" t="s">
        <v>4</v>
      </c>
      <c r="E9770" t="s">
        <v>13</v>
      </c>
      <c r="F9770" t="s">
        <v>26</v>
      </c>
      <c r="G9770" t="s">
        <v>29</v>
      </c>
      <c r="H9770" s="1">
        <v>44806</v>
      </c>
      <c r="I9770" t="s">
        <v>33</v>
      </c>
      <c r="J9770">
        <v>53</v>
      </c>
      <c r="K9770">
        <v>8.9</v>
      </c>
      <c r="L9770">
        <v>286.14999999999998</v>
      </c>
      <c r="M9770">
        <v>64.83</v>
      </c>
      <c r="N9770" t="s">
        <v>48</v>
      </c>
      <c r="O9770">
        <v>2</v>
      </c>
      <c r="P9770" t="str" cm="1">
        <f t="array" ref="P9770">_xlfn.IFS(C9770&lt;25,"18-24", C9770&lt;=35,"25-35", C9770&lt;=50,"36-50",TRUE,"50+")</f>
        <v>25-35</v>
      </c>
      <c r="Q9770" t="str">
        <f t="shared" si="1064"/>
        <v>new</v>
      </c>
      <c r="R9770" t="str">
        <f t="shared" si="1065"/>
        <v>medium</v>
      </c>
      <c r="S9770" t="str">
        <f t="shared" si="1066"/>
        <v>Low</v>
      </c>
      <c r="T9770" t="str">
        <f t="shared" si="1067"/>
        <v>Sep</v>
      </c>
      <c r="U9770">
        <f t="shared" si="1068"/>
        <v>2022</v>
      </c>
      <c r="V9770" t="str">
        <f t="shared" si="1069"/>
        <v>5-10</v>
      </c>
      <c r="W9770" t="str">
        <f t="shared" si="1070"/>
        <v>Slow</v>
      </c>
    </row>
    <row r="9771" spans="1:23" x14ac:dyDescent="0.3">
      <c r="A9771">
        <v>609770</v>
      </c>
      <c r="B9771">
        <v>44104</v>
      </c>
      <c r="C9771">
        <v>45</v>
      </c>
      <c r="D9771" t="s">
        <v>7</v>
      </c>
      <c r="E9771" t="s">
        <v>16</v>
      </c>
      <c r="F9771" t="s">
        <v>28</v>
      </c>
      <c r="G9771" t="s">
        <v>29</v>
      </c>
      <c r="H9771" s="1">
        <v>45277</v>
      </c>
      <c r="I9771" t="s">
        <v>33</v>
      </c>
      <c r="J9771">
        <v>22</v>
      </c>
      <c r="K9771">
        <v>8.1</v>
      </c>
      <c r="L9771">
        <v>557.09</v>
      </c>
      <c r="M9771">
        <v>64.34</v>
      </c>
      <c r="N9771" t="s">
        <v>48</v>
      </c>
      <c r="O9771">
        <v>2</v>
      </c>
      <c r="P9771" t="str" cm="1">
        <f t="array" ref="P9771">_xlfn.IFS(C9771&lt;25,"18-24", C9771&lt;=35,"25-35", C9771&lt;=50,"36-50",TRUE,"50+")</f>
        <v>36-50</v>
      </c>
      <c r="Q9771" t="str">
        <f t="shared" si="1064"/>
        <v>repeat</v>
      </c>
      <c r="R9771" t="str">
        <f t="shared" si="1065"/>
        <v>high value</v>
      </c>
      <c r="S9771" t="str">
        <f t="shared" si="1066"/>
        <v>Low</v>
      </c>
      <c r="T9771" t="str">
        <f t="shared" si="1067"/>
        <v>Dec</v>
      </c>
      <c r="U9771">
        <f t="shared" si="1068"/>
        <v>2023</v>
      </c>
      <c r="V9771" t="str">
        <f t="shared" si="1069"/>
        <v>5-10</v>
      </c>
      <c r="W9771" t="str">
        <f t="shared" si="1070"/>
        <v>Fast</v>
      </c>
    </row>
    <row r="9772" spans="1:23" x14ac:dyDescent="0.3">
      <c r="A9772">
        <v>609771</v>
      </c>
      <c r="B9772">
        <v>48622</v>
      </c>
      <c r="C9772">
        <v>33</v>
      </c>
      <c r="D9772" t="s">
        <v>4</v>
      </c>
      <c r="E9772" t="s">
        <v>5</v>
      </c>
      <c r="F9772" t="s">
        <v>30</v>
      </c>
      <c r="G9772" t="s">
        <v>21</v>
      </c>
      <c r="H9772" s="1">
        <v>45458</v>
      </c>
      <c r="I9772" t="s">
        <v>33</v>
      </c>
      <c r="J9772">
        <v>36</v>
      </c>
      <c r="K9772">
        <v>10.6</v>
      </c>
      <c r="L9772">
        <v>900.51</v>
      </c>
      <c r="M9772">
        <v>27.42</v>
      </c>
      <c r="N9772" t="s">
        <v>49</v>
      </c>
      <c r="O9772">
        <v>1</v>
      </c>
      <c r="P9772" t="str" cm="1">
        <f t="array" ref="P9772">_xlfn.IFS(C9772&lt;25,"18-24", C9772&lt;=35,"25-35", C9772&lt;=50,"36-50",TRUE,"50+")</f>
        <v>25-35</v>
      </c>
      <c r="Q9772" t="str">
        <f t="shared" si="1064"/>
        <v>repeat</v>
      </c>
      <c r="R9772" t="str">
        <f t="shared" si="1065"/>
        <v>high value</v>
      </c>
      <c r="S9772" t="str">
        <f t="shared" si="1066"/>
        <v>Low</v>
      </c>
      <c r="T9772" t="str">
        <f t="shared" si="1067"/>
        <v>Jun</v>
      </c>
      <c r="U9772">
        <f t="shared" si="1068"/>
        <v>2024</v>
      </c>
      <c r="V9772" t="str">
        <f t="shared" si="1069"/>
        <v>10-15</v>
      </c>
      <c r="W9772" t="str">
        <f t="shared" si="1070"/>
        <v>Medium</v>
      </c>
    </row>
    <row r="9773" spans="1:23" x14ac:dyDescent="0.3">
      <c r="A9773">
        <v>609772</v>
      </c>
      <c r="B9773">
        <v>71525</v>
      </c>
      <c r="C9773">
        <v>61</v>
      </c>
      <c r="D9773" t="s">
        <v>4</v>
      </c>
      <c r="E9773" t="s">
        <v>13</v>
      </c>
      <c r="F9773" t="s">
        <v>19</v>
      </c>
      <c r="G9773" t="s">
        <v>21</v>
      </c>
      <c r="H9773" s="1">
        <v>45452</v>
      </c>
      <c r="I9773" t="s">
        <v>33</v>
      </c>
      <c r="J9773">
        <v>43</v>
      </c>
      <c r="K9773">
        <v>6</v>
      </c>
      <c r="L9773">
        <v>1360.7</v>
      </c>
      <c r="M9773">
        <v>34.299999999999997</v>
      </c>
      <c r="N9773" t="s">
        <v>50</v>
      </c>
      <c r="O9773">
        <v>2</v>
      </c>
      <c r="P9773" t="str" cm="1">
        <f t="array" ref="P9773">_xlfn.IFS(C9773&lt;25,"18-24", C9773&lt;=35,"25-35", C9773&lt;=50,"36-50",TRUE,"50+")</f>
        <v>50+</v>
      </c>
      <c r="Q9773" t="str">
        <f t="shared" si="1064"/>
        <v>new</v>
      </c>
      <c r="R9773" t="str">
        <f t="shared" si="1065"/>
        <v>high value</v>
      </c>
      <c r="S9773" t="str">
        <f t="shared" si="1066"/>
        <v>Low</v>
      </c>
      <c r="T9773" t="str">
        <f t="shared" si="1067"/>
        <v>Jun</v>
      </c>
      <c r="U9773">
        <f t="shared" si="1068"/>
        <v>2024</v>
      </c>
      <c r="V9773" t="str">
        <f t="shared" si="1069"/>
        <v>5-10</v>
      </c>
      <c r="W9773" t="str">
        <f t="shared" si="1070"/>
        <v>Medium</v>
      </c>
    </row>
    <row r="9774" spans="1:23" x14ac:dyDescent="0.3">
      <c r="A9774">
        <v>609773</v>
      </c>
      <c r="B9774">
        <v>25943</v>
      </c>
      <c r="C9774">
        <v>61</v>
      </c>
      <c r="D9774" t="s">
        <v>4</v>
      </c>
      <c r="E9774" t="s">
        <v>11</v>
      </c>
      <c r="F9774" t="s">
        <v>18</v>
      </c>
      <c r="G9774" t="s">
        <v>27</v>
      </c>
      <c r="H9774" s="1">
        <v>44912</v>
      </c>
      <c r="I9774" t="s">
        <v>34</v>
      </c>
      <c r="J9774">
        <v>37</v>
      </c>
      <c r="K9774">
        <v>3.3</v>
      </c>
      <c r="L9774">
        <v>1077.18</v>
      </c>
      <c r="M9774">
        <v>79.86</v>
      </c>
      <c r="N9774" t="s">
        <v>47</v>
      </c>
      <c r="O9774">
        <v>4</v>
      </c>
      <c r="P9774" t="str" cm="1">
        <f t="array" ref="P9774">_xlfn.IFS(C9774&lt;25,"18-24", C9774&lt;=35,"25-35", C9774&lt;=50,"36-50",TRUE,"50+")</f>
        <v>50+</v>
      </c>
      <c r="Q9774" t="str">
        <f t="shared" si="1064"/>
        <v>new</v>
      </c>
      <c r="R9774" t="str">
        <f t="shared" si="1065"/>
        <v>high value</v>
      </c>
      <c r="S9774" t="str">
        <f t="shared" si="1066"/>
        <v>medium</v>
      </c>
      <c r="T9774" t="str">
        <f t="shared" si="1067"/>
        <v>Dec</v>
      </c>
      <c r="U9774">
        <f t="shared" si="1068"/>
        <v>2022</v>
      </c>
      <c r="V9774" t="str">
        <f t="shared" si="1069"/>
        <v>0-5</v>
      </c>
      <c r="W9774" t="str">
        <f t="shared" si="1070"/>
        <v>Medium</v>
      </c>
    </row>
    <row r="9775" spans="1:23" x14ac:dyDescent="0.3">
      <c r="A9775">
        <v>609774</v>
      </c>
      <c r="B9775">
        <v>44578</v>
      </c>
      <c r="C9775">
        <v>23</v>
      </c>
      <c r="D9775" t="s">
        <v>7</v>
      </c>
      <c r="E9775" t="s">
        <v>13</v>
      </c>
      <c r="F9775" t="s">
        <v>22</v>
      </c>
      <c r="G9775" t="s">
        <v>27</v>
      </c>
      <c r="H9775" s="1">
        <v>45052</v>
      </c>
      <c r="I9775" t="s">
        <v>33</v>
      </c>
      <c r="J9775">
        <v>71</v>
      </c>
      <c r="K9775">
        <v>7.4</v>
      </c>
      <c r="L9775">
        <v>841.66</v>
      </c>
      <c r="M9775">
        <v>90.46</v>
      </c>
      <c r="N9775" t="s">
        <v>48</v>
      </c>
      <c r="O9775">
        <v>1</v>
      </c>
      <c r="P9775" t="str" cm="1">
        <f t="array" ref="P9775">_xlfn.IFS(C9775&lt;25,"18-24", C9775&lt;=35,"25-35", C9775&lt;=50,"36-50",TRUE,"50+")</f>
        <v>18-24</v>
      </c>
      <c r="Q9775" t="str">
        <f t="shared" si="1064"/>
        <v>new</v>
      </c>
      <c r="R9775" t="str">
        <f t="shared" si="1065"/>
        <v>high value</v>
      </c>
      <c r="S9775" t="str">
        <f t="shared" si="1066"/>
        <v>Low</v>
      </c>
      <c r="T9775" t="str">
        <f t="shared" si="1067"/>
        <v>May</v>
      </c>
      <c r="U9775">
        <f t="shared" si="1068"/>
        <v>2023</v>
      </c>
      <c r="V9775" t="str">
        <f t="shared" si="1069"/>
        <v>5-10</v>
      </c>
      <c r="W9775" t="str">
        <f t="shared" si="1070"/>
        <v>Slow</v>
      </c>
    </row>
    <row r="9776" spans="1:23" x14ac:dyDescent="0.3">
      <c r="A9776">
        <v>609775</v>
      </c>
      <c r="B9776">
        <v>79754</v>
      </c>
      <c r="C9776">
        <v>57</v>
      </c>
      <c r="D9776" t="s">
        <v>4</v>
      </c>
      <c r="E9776" t="s">
        <v>15</v>
      </c>
      <c r="F9776" t="s">
        <v>22</v>
      </c>
      <c r="G9776" t="s">
        <v>29</v>
      </c>
      <c r="H9776" s="1">
        <v>45079</v>
      </c>
      <c r="I9776" t="s">
        <v>34</v>
      </c>
      <c r="J9776">
        <v>31</v>
      </c>
      <c r="K9776">
        <v>2</v>
      </c>
      <c r="L9776">
        <v>1453.06</v>
      </c>
      <c r="M9776">
        <v>79.81</v>
      </c>
      <c r="N9776" t="s">
        <v>47</v>
      </c>
      <c r="O9776">
        <v>2</v>
      </c>
      <c r="P9776" t="str" cm="1">
        <f t="array" ref="P9776">_xlfn.IFS(C9776&lt;25,"18-24", C9776&lt;=35,"25-35", C9776&lt;=50,"36-50",TRUE,"50+")</f>
        <v>50+</v>
      </c>
      <c r="Q9776" t="str">
        <f t="shared" si="1064"/>
        <v>new</v>
      </c>
      <c r="R9776" t="str">
        <f t="shared" si="1065"/>
        <v>high value</v>
      </c>
      <c r="S9776" t="str">
        <f t="shared" si="1066"/>
        <v>Low</v>
      </c>
      <c r="T9776" t="str">
        <f t="shared" si="1067"/>
        <v>Jun</v>
      </c>
      <c r="U9776">
        <f t="shared" si="1068"/>
        <v>2023</v>
      </c>
      <c r="V9776" t="str">
        <f t="shared" si="1069"/>
        <v>0-5</v>
      </c>
      <c r="W9776" t="str">
        <f t="shared" si="1070"/>
        <v>Medium</v>
      </c>
    </row>
    <row r="9777" spans="1:23" x14ac:dyDescent="0.3">
      <c r="A9777">
        <v>609776</v>
      </c>
      <c r="B9777">
        <v>22470</v>
      </c>
      <c r="C9777">
        <v>19</v>
      </c>
      <c r="D9777" t="s">
        <v>7</v>
      </c>
      <c r="E9777" t="s">
        <v>13</v>
      </c>
      <c r="F9777" t="s">
        <v>19</v>
      </c>
      <c r="G9777" t="s">
        <v>27</v>
      </c>
      <c r="H9777" s="1">
        <v>45041</v>
      </c>
      <c r="I9777" t="s">
        <v>34</v>
      </c>
      <c r="J9777">
        <v>58</v>
      </c>
      <c r="K9777">
        <v>9.1999999999999993</v>
      </c>
      <c r="L9777">
        <v>389.87</v>
      </c>
      <c r="M9777">
        <v>50.56</v>
      </c>
      <c r="N9777" t="s">
        <v>49</v>
      </c>
      <c r="O9777">
        <v>2</v>
      </c>
      <c r="P9777" t="str" cm="1">
        <f t="array" ref="P9777">_xlfn.IFS(C9777&lt;25,"18-24", C9777&lt;=35,"25-35", C9777&lt;=50,"36-50",TRUE,"50+")</f>
        <v>18-24</v>
      </c>
      <c r="Q9777" t="str">
        <f t="shared" si="1064"/>
        <v>new</v>
      </c>
      <c r="R9777" t="str">
        <f t="shared" si="1065"/>
        <v>medium</v>
      </c>
      <c r="S9777" t="str">
        <f t="shared" si="1066"/>
        <v>Low</v>
      </c>
      <c r="T9777" t="str">
        <f t="shared" si="1067"/>
        <v>Apr</v>
      </c>
      <c r="U9777">
        <f t="shared" si="1068"/>
        <v>2023</v>
      </c>
      <c r="V9777" t="str">
        <f t="shared" si="1069"/>
        <v>5-10</v>
      </c>
      <c r="W9777" t="str">
        <f t="shared" si="1070"/>
        <v>Slow</v>
      </c>
    </row>
    <row r="9778" spans="1:23" x14ac:dyDescent="0.3">
      <c r="A9778">
        <v>609777</v>
      </c>
      <c r="B9778">
        <v>95882</v>
      </c>
      <c r="C9778">
        <v>57</v>
      </c>
      <c r="D9778" t="s">
        <v>7</v>
      </c>
      <c r="E9778" t="s">
        <v>11</v>
      </c>
      <c r="F9778" t="s">
        <v>19</v>
      </c>
      <c r="G9778" t="s">
        <v>23</v>
      </c>
      <c r="H9778" s="1">
        <v>45346</v>
      </c>
      <c r="I9778" t="s">
        <v>33</v>
      </c>
      <c r="J9778">
        <v>58</v>
      </c>
      <c r="K9778">
        <v>13.8</v>
      </c>
      <c r="L9778">
        <v>1413.92</v>
      </c>
      <c r="M9778">
        <v>79.930000000000007</v>
      </c>
      <c r="N9778" t="s">
        <v>47</v>
      </c>
      <c r="O9778">
        <v>1</v>
      </c>
      <c r="P9778" t="str" cm="1">
        <f t="array" ref="P9778">_xlfn.IFS(C9778&lt;25,"18-24", C9778&lt;=35,"25-35", C9778&lt;=50,"36-50",TRUE,"50+")</f>
        <v>50+</v>
      </c>
      <c r="Q9778" t="str">
        <f t="shared" si="1064"/>
        <v>new</v>
      </c>
      <c r="R9778" t="str">
        <f t="shared" si="1065"/>
        <v>high value</v>
      </c>
      <c r="S9778" t="str">
        <f t="shared" si="1066"/>
        <v>Low</v>
      </c>
      <c r="T9778" t="str">
        <f t="shared" si="1067"/>
        <v>Feb</v>
      </c>
      <c r="U9778">
        <f t="shared" si="1068"/>
        <v>2024</v>
      </c>
      <c r="V9778" t="str">
        <f t="shared" si="1069"/>
        <v>10-15</v>
      </c>
      <c r="W9778" t="str">
        <f t="shared" si="1070"/>
        <v>Slow</v>
      </c>
    </row>
    <row r="9779" spans="1:23" x14ac:dyDescent="0.3">
      <c r="A9779">
        <v>609778</v>
      </c>
      <c r="B9779">
        <v>41393</v>
      </c>
      <c r="C9779">
        <v>33</v>
      </c>
      <c r="D9779" t="s">
        <v>4</v>
      </c>
      <c r="E9779" t="s">
        <v>5</v>
      </c>
      <c r="F9779" t="s">
        <v>28</v>
      </c>
      <c r="G9779" t="s">
        <v>21</v>
      </c>
      <c r="H9779" s="1">
        <v>44848</v>
      </c>
      <c r="I9779" t="s">
        <v>34</v>
      </c>
      <c r="J9779">
        <v>88</v>
      </c>
      <c r="K9779">
        <v>10.1</v>
      </c>
      <c r="L9779">
        <v>1191.3800000000001</v>
      </c>
      <c r="M9779">
        <v>21.4</v>
      </c>
      <c r="N9779" t="s">
        <v>49</v>
      </c>
      <c r="O9779">
        <v>2</v>
      </c>
      <c r="P9779" t="str" cm="1">
        <f t="array" ref="P9779">_xlfn.IFS(C9779&lt;25,"18-24", C9779&lt;=35,"25-35", C9779&lt;=50,"36-50",TRUE,"50+")</f>
        <v>25-35</v>
      </c>
      <c r="Q9779" t="str">
        <f t="shared" si="1064"/>
        <v>new</v>
      </c>
      <c r="R9779" t="str">
        <f t="shared" si="1065"/>
        <v>high value</v>
      </c>
      <c r="S9779" t="str">
        <f t="shared" si="1066"/>
        <v>Low</v>
      </c>
      <c r="T9779" t="str">
        <f t="shared" si="1067"/>
        <v>Oct</v>
      </c>
      <c r="U9779">
        <f t="shared" si="1068"/>
        <v>2022</v>
      </c>
      <c r="V9779" t="str">
        <f t="shared" si="1069"/>
        <v>10-15</v>
      </c>
      <c r="W9779" t="str">
        <f t="shared" si="1070"/>
        <v>Slow</v>
      </c>
    </row>
    <row r="9780" spans="1:23" x14ac:dyDescent="0.3">
      <c r="A9780">
        <v>609779</v>
      </c>
      <c r="B9780">
        <v>63206</v>
      </c>
      <c r="C9780">
        <v>52</v>
      </c>
      <c r="D9780" t="s">
        <v>4</v>
      </c>
      <c r="E9780" t="s">
        <v>15</v>
      </c>
      <c r="F9780" t="s">
        <v>30</v>
      </c>
      <c r="G9780" t="s">
        <v>23</v>
      </c>
      <c r="H9780" s="1">
        <v>45158</v>
      </c>
      <c r="I9780" t="s">
        <v>33</v>
      </c>
      <c r="J9780">
        <v>40</v>
      </c>
      <c r="K9780">
        <v>11.1</v>
      </c>
      <c r="L9780">
        <v>416.32</v>
      </c>
      <c r="M9780">
        <v>79.760000000000005</v>
      </c>
      <c r="N9780" t="s">
        <v>47</v>
      </c>
      <c r="O9780">
        <v>5</v>
      </c>
      <c r="P9780" t="str" cm="1">
        <f t="array" ref="P9780">_xlfn.IFS(C9780&lt;25,"18-24", C9780&lt;=35,"25-35", C9780&lt;=50,"36-50",TRUE,"50+")</f>
        <v>50+</v>
      </c>
      <c r="Q9780" t="str">
        <f t="shared" si="1064"/>
        <v>new</v>
      </c>
      <c r="R9780" t="str">
        <f t="shared" si="1065"/>
        <v>medium</v>
      </c>
      <c r="S9780" t="str">
        <f t="shared" si="1066"/>
        <v>High</v>
      </c>
      <c r="T9780" t="str">
        <f t="shared" si="1067"/>
        <v>Aug</v>
      </c>
      <c r="U9780">
        <f t="shared" si="1068"/>
        <v>2023</v>
      </c>
      <c r="V9780" t="str">
        <f t="shared" si="1069"/>
        <v>10-15</v>
      </c>
      <c r="W9780" t="str">
        <f t="shared" si="1070"/>
        <v>Medium</v>
      </c>
    </row>
    <row r="9781" spans="1:23" x14ac:dyDescent="0.3">
      <c r="A9781">
        <v>609780</v>
      </c>
      <c r="B9781">
        <v>59809</v>
      </c>
      <c r="C9781">
        <v>31</v>
      </c>
      <c r="D9781" t="s">
        <v>7</v>
      </c>
      <c r="E9781" t="s">
        <v>11</v>
      </c>
      <c r="F9781" t="s">
        <v>18</v>
      </c>
      <c r="G9781" t="s">
        <v>31</v>
      </c>
      <c r="H9781" s="1">
        <v>45420</v>
      </c>
      <c r="I9781" t="s">
        <v>34</v>
      </c>
      <c r="J9781">
        <v>49</v>
      </c>
      <c r="K9781">
        <v>7.3</v>
      </c>
      <c r="L9781">
        <v>1068.6099999999999</v>
      </c>
      <c r="M9781">
        <v>37.78</v>
      </c>
      <c r="N9781" t="s">
        <v>47</v>
      </c>
      <c r="O9781">
        <v>3</v>
      </c>
      <c r="P9781" t="str" cm="1">
        <f t="array" ref="P9781">_xlfn.IFS(C9781&lt;25,"18-24", C9781&lt;=35,"25-35", C9781&lt;=50,"36-50",TRUE,"50+")</f>
        <v>25-35</v>
      </c>
      <c r="Q9781" t="str">
        <f t="shared" si="1064"/>
        <v>repeat</v>
      </c>
      <c r="R9781" t="str">
        <f t="shared" si="1065"/>
        <v>high value</v>
      </c>
      <c r="S9781" t="str">
        <f t="shared" si="1066"/>
        <v>medium</v>
      </c>
      <c r="T9781" t="str">
        <f t="shared" si="1067"/>
        <v>May</v>
      </c>
      <c r="U9781">
        <f t="shared" si="1068"/>
        <v>2024</v>
      </c>
      <c r="V9781" t="str">
        <f t="shared" si="1069"/>
        <v>5-10</v>
      </c>
      <c r="W9781" t="str">
        <f t="shared" si="1070"/>
        <v>Slow</v>
      </c>
    </row>
    <row r="9782" spans="1:23" x14ac:dyDescent="0.3">
      <c r="A9782">
        <v>609781</v>
      </c>
      <c r="B9782">
        <v>30517</v>
      </c>
      <c r="C9782">
        <v>22</v>
      </c>
      <c r="D9782" t="s">
        <v>7</v>
      </c>
      <c r="E9782" t="s">
        <v>13</v>
      </c>
      <c r="F9782" t="s">
        <v>30</v>
      </c>
      <c r="G9782" t="s">
        <v>27</v>
      </c>
      <c r="H9782" s="1">
        <v>45408</v>
      </c>
      <c r="I9782" t="s">
        <v>33</v>
      </c>
      <c r="J9782">
        <v>80</v>
      </c>
      <c r="K9782">
        <v>9.6</v>
      </c>
      <c r="L9782">
        <v>180.79</v>
      </c>
      <c r="M9782">
        <v>98.27</v>
      </c>
      <c r="N9782" t="s">
        <v>47</v>
      </c>
      <c r="O9782">
        <v>2</v>
      </c>
      <c r="P9782" t="str" cm="1">
        <f t="array" ref="P9782">_xlfn.IFS(C9782&lt;25,"18-24", C9782&lt;=35,"25-35", C9782&lt;=50,"36-50",TRUE,"50+")</f>
        <v>18-24</v>
      </c>
      <c r="Q9782" t="str">
        <f t="shared" si="1064"/>
        <v>new</v>
      </c>
      <c r="R9782" t="str">
        <f t="shared" si="1065"/>
        <v>low</v>
      </c>
      <c r="S9782" t="str">
        <f t="shared" si="1066"/>
        <v>Low</v>
      </c>
      <c r="T9782" t="str">
        <f t="shared" si="1067"/>
        <v>Apr</v>
      </c>
      <c r="U9782">
        <f t="shared" si="1068"/>
        <v>2024</v>
      </c>
      <c r="V9782" t="str">
        <f t="shared" si="1069"/>
        <v>5-10</v>
      </c>
      <c r="W9782" t="str">
        <f t="shared" si="1070"/>
        <v>Slow</v>
      </c>
    </row>
    <row r="9783" spans="1:23" x14ac:dyDescent="0.3">
      <c r="A9783">
        <v>609782</v>
      </c>
      <c r="B9783">
        <v>78637</v>
      </c>
      <c r="C9783">
        <v>49</v>
      </c>
      <c r="D9783" t="s">
        <v>7</v>
      </c>
      <c r="E9783" t="s">
        <v>13</v>
      </c>
      <c r="F9783" t="s">
        <v>30</v>
      </c>
      <c r="G9783" t="s">
        <v>21</v>
      </c>
      <c r="H9783" s="1">
        <v>45484</v>
      </c>
      <c r="I9783" t="s">
        <v>34</v>
      </c>
      <c r="J9783">
        <v>27</v>
      </c>
      <c r="K9783">
        <v>5.3</v>
      </c>
      <c r="L9783">
        <v>399.91</v>
      </c>
      <c r="M9783">
        <v>97.19</v>
      </c>
      <c r="N9783" t="s">
        <v>50</v>
      </c>
      <c r="O9783">
        <v>1</v>
      </c>
      <c r="P9783" t="str" cm="1">
        <f t="array" ref="P9783">_xlfn.IFS(C9783&lt;25,"18-24", C9783&lt;=35,"25-35", C9783&lt;=50,"36-50",TRUE,"50+")</f>
        <v>36-50</v>
      </c>
      <c r="Q9783" t="str">
        <f t="shared" si="1064"/>
        <v>new</v>
      </c>
      <c r="R9783" t="str">
        <f t="shared" si="1065"/>
        <v>medium</v>
      </c>
      <c r="S9783" t="str">
        <f t="shared" si="1066"/>
        <v>Low</v>
      </c>
      <c r="T9783" t="str">
        <f t="shared" si="1067"/>
        <v>Jul</v>
      </c>
      <c r="U9783">
        <f t="shared" si="1068"/>
        <v>2024</v>
      </c>
      <c r="V9783" t="str">
        <f t="shared" si="1069"/>
        <v>5-10</v>
      </c>
      <c r="W9783" t="str">
        <f t="shared" si="1070"/>
        <v>Fast</v>
      </c>
    </row>
    <row r="9784" spans="1:23" x14ac:dyDescent="0.3">
      <c r="A9784">
        <v>609783</v>
      </c>
      <c r="B9784">
        <v>32678</v>
      </c>
      <c r="C9784">
        <v>60</v>
      </c>
      <c r="D9784" t="s">
        <v>4</v>
      </c>
      <c r="E9784" t="s">
        <v>11</v>
      </c>
      <c r="F9784" t="s">
        <v>19</v>
      </c>
      <c r="G9784" t="s">
        <v>21</v>
      </c>
      <c r="H9784" s="1">
        <v>45120</v>
      </c>
      <c r="I9784" t="s">
        <v>33</v>
      </c>
      <c r="J9784">
        <v>87</v>
      </c>
      <c r="K9784">
        <v>14.3</v>
      </c>
      <c r="L9784">
        <v>1047.55</v>
      </c>
      <c r="M9784">
        <v>84.64</v>
      </c>
      <c r="N9784" t="s">
        <v>50</v>
      </c>
      <c r="O9784">
        <v>1</v>
      </c>
      <c r="P9784" t="str" cm="1">
        <f t="array" ref="P9784">_xlfn.IFS(C9784&lt;25,"18-24", C9784&lt;=35,"25-35", C9784&lt;=50,"36-50",TRUE,"50+")</f>
        <v>50+</v>
      </c>
      <c r="Q9784" t="str">
        <f t="shared" si="1064"/>
        <v>new</v>
      </c>
      <c r="R9784" t="str">
        <f t="shared" si="1065"/>
        <v>high value</v>
      </c>
      <c r="S9784" t="str">
        <f t="shared" si="1066"/>
        <v>Low</v>
      </c>
      <c r="T9784" t="str">
        <f t="shared" si="1067"/>
        <v>Jul</v>
      </c>
      <c r="U9784">
        <f t="shared" si="1068"/>
        <v>2023</v>
      </c>
      <c r="V9784" t="str">
        <f t="shared" si="1069"/>
        <v>10-15</v>
      </c>
      <c r="W9784" t="str">
        <f t="shared" si="1070"/>
        <v>Slow</v>
      </c>
    </row>
    <row r="9785" spans="1:23" x14ac:dyDescent="0.3">
      <c r="A9785">
        <v>609784</v>
      </c>
      <c r="B9785">
        <v>54014</v>
      </c>
      <c r="C9785">
        <v>24</v>
      </c>
      <c r="D9785" t="s">
        <v>4</v>
      </c>
      <c r="E9785" t="s">
        <v>15</v>
      </c>
      <c r="F9785" t="s">
        <v>22</v>
      </c>
      <c r="G9785" t="s">
        <v>29</v>
      </c>
      <c r="H9785" s="1">
        <v>45587</v>
      </c>
      <c r="I9785" t="s">
        <v>33</v>
      </c>
      <c r="J9785">
        <v>54</v>
      </c>
      <c r="K9785">
        <v>4</v>
      </c>
      <c r="L9785">
        <v>917.09</v>
      </c>
      <c r="M9785">
        <v>74.319999999999993</v>
      </c>
      <c r="N9785" t="s">
        <v>50</v>
      </c>
      <c r="O9785">
        <v>5</v>
      </c>
      <c r="P9785" t="str" cm="1">
        <f t="array" ref="P9785">_xlfn.IFS(C9785&lt;25,"18-24", C9785&lt;=35,"25-35", C9785&lt;=50,"36-50",TRUE,"50+")</f>
        <v>18-24</v>
      </c>
      <c r="Q9785" t="str">
        <f t="shared" si="1064"/>
        <v>new</v>
      </c>
      <c r="R9785" t="str">
        <f t="shared" si="1065"/>
        <v>high value</v>
      </c>
      <c r="S9785" t="str">
        <f t="shared" si="1066"/>
        <v>High</v>
      </c>
      <c r="T9785" t="str">
        <f t="shared" si="1067"/>
        <v>Oct</v>
      </c>
      <c r="U9785">
        <f t="shared" si="1068"/>
        <v>2024</v>
      </c>
      <c r="V9785" t="str">
        <f t="shared" si="1069"/>
        <v>0-5</v>
      </c>
      <c r="W9785" t="str">
        <f t="shared" si="1070"/>
        <v>Slow</v>
      </c>
    </row>
    <row r="9786" spans="1:23" x14ac:dyDescent="0.3">
      <c r="A9786">
        <v>609785</v>
      </c>
      <c r="B9786">
        <v>78839</v>
      </c>
      <c r="C9786">
        <v>18</v>
      </c>
      <c r="D9786" t="s">
        <v>7</v>
      </c>
      <c r="E9786" t="s">
        <v>5</v>
      </c>
      <c r="F9786" t="s">
        <v>18</v>
      </c>
      <c r="G9786" t="s">
        <v>27</v>
      </c>
      <c r="H9786" s="1">
        <v>45040</v>
      </c>
      <c r="I9786" t="s">
        <v>34</v>
      </c>
      <c r="J9786">
        <v>30</v>
      </c>
      <c r="K9786">
        <v>8.5</v>
      </c>
      <c r="L9786">
        <v>998.99</v>
      </c>
      <c r="M9786">
        <v>53.3</v>
      </c>
      <c r="N9786" t="s">
        <v>50</v>
      </c>
      <c r="O9786">
        <v>5</v>
      </c>
      <c r="P9786" t="str" cm="1">
        <f t="array" ref="P9786">_xlfn.IFS(C9786&lt;25,"18-24", C9786&lt;=35,"25-35", C9786&lt;=50,"36-50",TRUE,"50+")</f>
        <v>18-24</v>
      </c>
      <c r="Q9786" t="str">
        <f t="shared" si="1064"/>
        <v>new</v>
      </c>
      <c r="R9786" t="str">
        <f t="shared" si="1065"/>
        <v>high value</v>
      </c>
      <c r="S9786" t="str">
        <f t="shared" si="1066"/>
        <v>High</v>
      </c>
      <c r="T9786" t="str">
        <f t="shared" si="1067"/>
        <v>Apr</v>
      </c>
      <c r="U9786">
        <f t="shared" si="1068"/>
        <v>2023</v>
      </c>
      <c r="V9786" t="str">
        <f t="shared" si="1069"/>
        <v>5-10</v>
      </c>
      <c r="W9786" t="str">
        <f t="shared" si="1070"/>
        <v>Fast</v>
      </c>
    </row>
    <row r="9787" spans="1:23" x14ac:dyDescent="0.3">
      <c r="A9787">
        <v>609786</v>
      </c>
      <c r="B9787">
        <v>69555</v>
      </c>
      <c r="C9787">
        <v>57</v>
      </c>
      <c r="D9787" t="s">
        <v>7</v>
      </c>
      <c r="E9787" t="s">
        <v>8</v>
      </c>
      <c r="F9787" t="s">
        <v>18</v>
      </c>
      <c r="G9787" t="s">
        <v>21</v>
      </c>
      <c r="H9787" s="1">
        <v>45645</v>
      </c>
      <c r="I9787" t="s">
        <v>33</v>
      </c>
      <c r="J9787">
        <v>64</v>
      </c>
      <c r="K9787">
        <v>3.9</v>
      </c>
      <c r="L9787">
        <v>284.20999999999998</v>
      </c>
      <c r="M9787">
        <v>23.06</v>
      </c>
      <c r="N9787" t="s">
        <v>50</v>
      </c>
      <c r="O9787">
        <v>4</v>
      </c>
      <c r="P9787" t="str" cm="1">
        <f t="array" ref="P9787">_xlfn.IFS(C9787&lt;25,"18-24", C9787&lt;=35,"25-35", C9787&lt;=50,"36-50",TRUE,"50+")</f>
        <v>50+</v>
      </c>
      <c r="Q9787" t="str">
        <f t="shared" si="1064"/>
        <v>repeat</v>
      </c>
      <c r="R9787" t="str">
        <f t="shared" si="1065"/>
        <v>medium</v>
      </c>
      <c r="S9787" t="str">
        <f t="shared" si="1066"/>
        <v>medium</v>
      </c>
      <c r="T9787" t="str">
        <f t="shared" si="1067"/>
        <v>Dec</v>
      </c>
      <c r="U9787">
        <f t="shared" si="1068"/>
        <v>2024</v>
      </c>
      <c r="V9787" t="str">
        <f t="shared" si="1069"/>
        <v>0-5</v>
      </c>
      <c r="W9787" t="str">
        <f t="shared" si="1070"/>
        <v>Slow</v>
      </c>
    </row>
    <row r="9788" spans="1:23" x14ac:dyDescent="0.3">
      <c r="A9788">
        <v>609787</v>
      </c>
      <c r="B9788">
        <v>56017</v>
      </c>
      <c r="C9788">
        <v>53</v>
      </c>
      <c r="D9788" t="s">
        <v>7</v>
      </c>
      <c r="E9788" t="s">
        <v>5</v>
      </c>
      <c r="F9788" t="s">
        <v>32</v>
      </c>
      <c r="G9788" t="s">
        <v>23</v>
      </c>
      <c r="H9788" s="1">
        <v>45397</v>
      </c>
      <c r="I9788" t="s">
        <v>33</v>
      </c>
      <c r="J9788">
        <v>75</v>
      </c>
      <c r="K9788">
        <v>5.2</v>
      </c>
      <c r="L9788">
        <v>1480.44</v>
      </c>
      <c r="M9788">
        <v>81.680000000000007</v>
      </c>
      <c r="N9788" t="s">
        <v>49</v>
      </c>
      <c r="O9788">
        <v>1</v>
      </c>
      <c r="P9788" t="str" cm="1">
        <f t="array" ref="P9788">_xlfn.IFS(C9788&lt;25,"18-24", C9788&lt;=35,"25-35", C9788&lt;=50,"36-50",TRUE,"50+")</f>
        <v>50+</v>
      </c>
      <c r="Q9788" t="str">
        <f t="shared" si="1064"/>
        <v>new</v>
      </c>
      <c r="R9788" t="str">
        <f t="shared" si="1065"/>
        <v>high value</v>
      </c>
      <c r="S9788" t="str">
        <f t="shared" si="1066"/>
        <v>Low</v>
      </c>
      <c r="T9788" t="str">
        <f t="shared" si="1067"/>
        <v>Apr</v>
      </c>
      <c r="U9788">
        <f t="shared" si="1068"/>
        <v>2024</v>
      </c>
      <c r="V9788" t="str">
        <f t="shared" si="1069"/>
        <v>5-10</v>
      </c>
      <c r="W9788" t="str">
        <f t="shared" si="1070"/>
        <v>Slow</v>
      </c>
    </row>
    <row r="9789" spans="1:23" x14ac:dyDescent="0.3">
      <c r="A9789">
        <v>609788</v>
      </c>
      <c r="B9789">
        <v>27577</v>
      </c>
      <c r="C9789">
        <v>58</v>
      </c>
      <c r="D9789" t="s">
        <v>4</v>
      </c>
      <c r="E9789" t="s">
        <v>16</v>
      </c>
      <c r="F9789" t="s">
        <v>30</v>
      </c>
      <c r="G9789" t="s">
        <v>31</v>
      </c>
      <c r="H9789" s="1">
        <v>44571</v>
      </c>
      <c r="I9789" t="s">
        <v>34</v>
      </c>
      <c r="J9789">
        <v>37</v>
      </c>
      <c r="K9789">
        <v>11.6</v>
      </c>
      <c r="L9789">
        <v>1491.69</v>
      </c>
      <c r="M9789">
        <v>59.13</v>
      </c>
      <c r="N9789" t="s">
        <v>50</v>
      </c>
      <c r="O9789">
        <v>2</v>
      </c>
      <c r="P9789" t="str" cm="1">
        <f t="array" ref="P9789">_xlfn.IFS(C9789&lt;25,"18-24", C9789&lt;=35,"25-35", C9789&lt;=50,"36-50",TRUE,"50+")</f>
        <v>50+</v>
      </c>
      <c r="Q9789" t="str">
        <f t="shared" si="1064"/>
        <v>new</v>
      </c>
      <c r="R9789" t="str">
        <f t="shared" si="1065"/>
        <v>high value</v>
      </c>
      <c r="S9789" t="str">
        <f t="shared" si="1066"/>
        <v>Low</v>
      </c>
      <c r="T9789" t="str">
        <f t="shared" si="1067"/>
        <v>Jan</v>
      </c>
      <c r="U9789">
        <f t="shared" si="1068"/>
        <v>2022</v>
      </c>
      <c r="V9789" t="str">
        <f t="shared" si="1069"/>
        <v>10-15</v>
      </c>
      <c r="W9789" t="str">
        <f t="shared" si="1070"/>
        <v>Medium</v>
      </c>
    </row>
    <row r="9790" spans="1:23" x14ac:dyDescent="0.3">
      <c r="A9790">
        <v>609789</v>
      </c>
      <c r="B9790">
        <v>12061</v>
      </c>
      <c r="C9790">
        <v>19</v>
      </c>
      <c r="D9790" t="s">
        <v>4</v>
      </c>
      <c r="E9790" t="s">
        <v>16</v>
      </c>
      <c r="F9790" t="s">
        <v>28</v>
      </c>
      <c r="G9790" t="s">
        <v>25</v>
      </c>
      <c r="H9790" s="1">
        <v>44778</v>
      </c>
      <c r="I9790" t="s">
        <v>33</v>
      </c>
      <c r="J9790">
        <v>39</v>
      </c>
      <c r="K9790">
        <v>4.3</v>
      </c>
      <c r="L9790">
        <v>389.77</v>
      </c>
      <c r="M9790">
        <v>27.63</v>
      </c>
      <c r="N9790" t="s">
        <v>50</v>
      </c>
      <c r="O9790">
        <v>4</v>
      </c>
      <c r="P9790" t="str" cm="1">
        <f t="array" ref="P9790">_xlfn.IFS(C9790&lt;25,"18-24", C9790&lt;=35,"25-35", C9790&lt;=50,"36-50",TRUE,"50+")</f>
        <v>18-24</v>
      </c>
      <c r="Q9790" t="str">
        <f t="shared" si="1064"/>
        <v>new</v>
      </c>
      <c r="R9790" t="str">
        <f t="shared" si="1065"/>
        <v>medium</v>
      </c>
      <c r="S9790" t="str">
        <f t="shared" si="1066"/>
        <v>medium</v>
      </c>
      <c r="T9790" t="str">
        <f t="shared" si="1067"/>
        <v>Aug</v>
      </c>
      <c r="U9790">
        <f t="shared" si="1068"/>
        <v>2022</v>
      </c>
      <c r="V9790" t="str">
        <f t="shared" si="1069"/>
        <v>0-5</v>
      </c>
      <c r="W9790" t="str">
        <f t="shared" si="1070"/>
        <v>Medium</v>
      </c>
    </row>
    <row r="9791" spans="1:23" x14ac:dyDescent="0.3">
      <c r="A9791">
        <v>609790</v>
      </c>
      <c r="B9791">
        <v>19464</v>
      </c>
      <c r="C9791">
        <v>19</v>
      </c>
      <c r="D9791" t="s">
        <v>7</v>
      </c>
      <c r="E9791" t="s">
        <v>15</v>
      </c>
      <c r="F9791" t="s">
        <v>19</v>
      </c>
      <c r="G9791" t="s">
        <v>25</v>
      </c>
      <c r="H9791" s="1">
        <v>44804</v>
      </c>
      <c r="I9791" t="s">
        <v>33</v>
      </c>
      <c r="J9791">
        <v>61</v>
      </c>
      <c r="K9791">
        <v>14.1</v>
      </c>
      <c r="L9791">
        <v>345.77</v>
      </c>
      <c r="M9791">
        <v>92.91</v>
      </c>
      <c r="N9791" t="s">
        <v>47</v>
      </c>
      <c r="O9791">
        <v>4</v>
      </c>
      <c r="P9791" t="str" cm="1">
        <f t="array" ref="P9791">_xlfn.IFS(C9791&lt;25,"18-24", C9791&lt;=35,"25-35", C9791&lt;=50,"36-50",TRUE,"50+")</f>
        <v>18-24</v>
      </c>
      <c r="Q9791" t="str">
        <f t="shared" si="1064"/>
        <v>new</v>
      </c>
      <c r="R9791" t="str">
        <f t="shared" si="1065"/>
        <v>medium</v>
      </c>
      <c r="S9791" t="str">
        <f t="shared" si="1066"/>
        <v>medium</v>
      </c>
      <c r="T9791" t="str">
        <f t="shared" si="1067"/>
        <v>Aug</v>
      </c>
      <c r="U9791">
        <f t="shared" si="1068"/>
        <v>2022</v>
      </c>
      <c r="V9791" t="str">
        <f t="shared" si="1069"/>
        <v>10-15</v>
      </c>
      <c r="W9791" t="str">
        <f t="shared" si="1070"/>
        <v>Slow</v>
      </c>
    </row>
    <row r="9792" spans="1:23" x14ac:dyDescent="0.3">
      <c r="A9792">
        <v>609791</v>
      </c>
      <c r="B9792">
        <v>34519</v>
      </c>
      <c r="C9792">
        <v>51</v>
      </c>
      <c r="D9792" t="s">
        <v>4</v>
      </c>
      <c r="E9792" t="s">
        <v>5</v>
      </c>
      <c r="F9792" t="s">
        <v>18</v>
      </c>
      <c r="G9792" t="s">
        <v>25</v>
      </c>
      <c r="H9792" s="1">
        <v>45619</v>
      </c>
      <c r="I9792" t="s">
        <v>34</v>
      </c>
      <c r="J9792">
        <v>45</v>
      </c>
      <c r="K9792">
        <v>10</v>
      </c>
      <c r="L9792">
        <v>481.85</v>
      </c>
      <c r="M9792">
        <v>36.799999999999997</v>
      </c>
      <c r="N9792" t="s">
        <v>50</v>
      </c>
      <c r="O9792">
        <v>5</v>
      </c>
      <c r="P9792" t="str" cm="1">
        <f t="array" ref="P9792">_xlfn.IFS(C9792&lt;25,"18-24", C9792&lt;=35,"25-35", C9792&lt;=50,"36-50",TRUE,"50+")</f>
        <v>50+</v>
      </c>
      <c r="Q9792" t="str">
        <f t="shared" si="1064"/>
        <v>repeat</v>
      </c>
      <c r="R9792" t="str">
        <f t="shared" si="1065"/>
        <v>medium</v>
      </c>
      <c r="S9792" t="str">
        <f t="shared" si="1066"/>
        <v>High</v>
      </c>
      <c r="T9792" t="str">
        <f t="shared" si="1067"/>
        <v>Nov</v>
      </c>
      <c r="U9792">
        <f t="shared" si="1068"/>
        <v>2024</v>
      </c>
      <c r="V9792" t="str">
        <f t="shared" si="1069"/>
        <v>5-10</v>
      </c>
      <c r="W9792" t="str">
        <f t="shared" si="1070"/>
        <v>Medium</v>
      </c>
    </row>
    <row r="9793" spans="1:23" x14ac:dyDescent="0.3">
      <c r="A9793">
        <v>609792</v>
      </c>
      <c r="B9793">
        <v>84682</v>
      </c>
      <c r="C9793">
        <v>23</v>
      </c>
      <c r="D9793" t="s">
        <v>7</v>
      </c>
      <c r="E9793" t="s">
        <v>5</v>
      </c>
      <c r="F9793" t="s">
        <v>19</v>
      </c>
      <c r="G9793" t="s">
        <v>29</v>
      </c>
      <c r="H9793" s="1">
        <v>45014</v>
      </c>
      <c r="I9793" t="s">
        <v>33</v>
      </c>
      <c r="J9793">
        <v>27</v>
      </c>
      <c r="K9793">
        <v>12.6</v>
      </c>
      <c r="L9793">
        <v>550.96</v>
      </c>
      <c r="M9793">
        <v>80.63</v>
      </c>
      <c r="N9793" t="s">
        <v>49</v>
      </c>
      <c r="O9793">
        <v>4</v>
      </c>
      <c r="P9793" t="str" cm="1">
        <f t="array" ref="P9793">_xlfn.IFS(C9793&lt;25,"18-24", C9793&lt;=35,"25-35", C9793&lt;=50,"36-50",TRUE,"50+")</f>
        <v>18-24</v>
      </c>
      <c r="Q9793" t="str">
        <f t="shared" si="1064"/>
        <v>new</v>
      </c>
      <c r="R9793" t="str">
        <f t="shared" si="1065"/>
        <v>high value</v>
      </c>
      <c r="S9793" t="str">
        <f t="shared" si="1066"/>
        <v>medium</v>
      </c>
      <c r="T9793" t="str">
        <f t="shared" si="1067"/>
        <v>Mar</v>
      </c>
      <c r="U9793">
        <f t="shared" si="1068"/>
        <v>2023</v>
      </c>
      <c r="V9793" t="str">
        <f t="shared" si="1069"/>
        <v>10-15</v>
      </c>
      <c r="W9793" t="str">
        <f t="shared" si="1070"/>
        <v>Fast</v>
      </c>
    </row>
    <row r="9794" spans="1:23" x14ac:dyDescent="0.3">
      <c r="A9794">
        <v>609793</v>
      </c>
      <c r="B9794">
        <v>82498</v>
      </c>
      <c r="C9794">
        <v>27</v>
      </c>
      <c r="D9794" t="s">
        <v>4</v>
      </c>
      <c r="E9794" t="s">
        <v>11</v>
      </c>
      <c r="F9794" t="s">
        <v>19</v>
      </c>
      <c r="G9794" t="s">
        <v>31</v>
      </c>
      <c r="H9794" s="1">
        <v>44679</v>
      </c>
      <c r="I9794" t="s">
        <v>33</v>
      </c>
      <c r="J9794">
        <v>55</v>
      </c>
      <c r="K9794">
        <v>6.1</v>
      </c>
      <c r="L9794">
        <v>206.6</v>
      </c>
      <c r="M9794">
        <v>71.319999999999993</v>
      </c>
      <c r="N9794" t="s">
        <v>49</v>
      </c>
      <c r="O9794">
        <v>4</v>
      </c>
      <c r="P9794" t="str" cm="1">
        <f t="array" ref="P9794">_xlfn.IFS(C9794&lt;25,"18-24", C9794&lt;=35,"25-35", C9794&lt;=50,"36-50",TRUE,"50+")</f>
        <v>25-35</v>
      </c>
      <c r="Q9794" t="str">
        <f t="shared" si="1064"/>
        <v>new</v>
      </c>
      <c r="R9794" t="str">
        <f t="shared" si="1065"/>
        <v>low</v>
      </c>
      <c r="S9794" t="str">
        <f t="shared" si="1066"/>
        <v>medium</v>
      </c>
      <c r="T9794" t="str">
        <f t="shared" si="1067"/>
        <v>Apr</v>
      </c>
      <c r="U9794">
        <f t="shared" si="1068"/>
        <v>2022</v>
      </c>
      <c r="V9794" t="str">
        <f t="shared" si="1069"/>
        <v>5-10</v>
      </c>
      <c r="W9794" t="str">
        <f t="shared" si="1070"/>
        <v>Slow</v>
      </c>
    </row>
    <row r="9795" spans="1:23" x14ac:dyDescent="0.3">
      <c r="A9795">
        <v>609794</v>
      </c>
      <c r="B9795">
        <v>56836</v>
      </c>
      <c r="C9795">
        <v>53</v>
      </c>
      <c r="D9795" t="s">
        <v>7</v>
      </c>
      <c r="E9795" t="s">
        <v>16</v>
      </c>
      <c r="F9795" t="s">
        <v>26</v>
      </c>
      <c r="G9795" t="s">
        <v>29</v>
      </c>
      <c r="H9795" s="1">
        <v>45605</v>
      </c>
      <c r="I9795" t="s">
        <v>33</v>
      </c>
      <c r="J9795">
        <v>89</v>
      </c>
      <c r="K9795">
        <v>11.2</v>
      </c>
      <c r="L9795">
        <v>1268.5899999999999</v>
      </c>
      <c r="M9795">
        <v>25.82</v>
      </c>
      <c r="N9795" t="s">
        <v>47</v>
      </c>
      <c r="O9795">
        <v>1</v>
      </c>
      <c r="P9795" t="str" cm="1">
        <f t="array" ref="P9795">_xlfn.IFS(C9795&lt;25,"18-24", C9795&lt;=35,"25-35", C9795&lt;=50,"36-50",TRUE,"50+")</f>
        <v>50+</v>
      </c>
      <c r="Q9795" t="str">
        <f t="shared" ref="Q9795:Q9858" si="1071">IF(COUNTIF($B:$B,B9795)&gt;1,"repeat","new")</f>
        <v>repeat</v>
      </c>
      <c r="R9795" t="str">
        <f t="shared" ref="R9795:R9858" si="1072">IF(L9795&gt;500,"high value",IF( L9795&gt;250,"medium","low"))</f>
        <v>high value</v>
      </c>
      <c r="S9795" t="str">
        <f t="shared" ref="S9795:S9858" si="1073">IF(O9795&lt;=2,"Low",IF(O9795&lt;=4,"medium","High"))</f>
        <v>Low</v>
      </c>
      <c r="T9795" t="str">
        <f t="shared" ref="T9795:T9858" si="1074">TEXT(H9795,"MMM")</f>
        <v>Nov</v>
      </c>
      <c r="U9795">
        <f t="shared" ref="U9795:U9858" si="1075">YEAR(H9795)</f>
        <v>2024</v>
      </c>
      <c r="V9795" t="str">
        <f t="shared" ref="V9795:V9858" si="1076">IF(K9795&lt;=5,"0-5",IF(K9795&lt;=10,"5-10",IF(K9795&lt;=15,"10-15","15+")))</f>
        <v>10-15</v>
      </c>
      <c r="W9795" t="str">
        <f t="shared" ref="W9795:W9858" si="1077">IF(J9795&lt;=30,"Fast",IF(J9795&lt;=45,"Medium","Slow"))</f>
        <v>Slow</v>
      </c>
    </row>
    <row r="9796" spans="1:23" x14ac:dyDescent="0.3">
      <c r="A9796">
        <v>609795</v>
      </c>
      <c r="B9796">
        <v>61335</v>
      </c>
      <c r="C9796">
        <v>44</v>
      </c>
      <c r="D9796" t="s">
        <v>7</v>
      </c>
      <c r="E9796" t="s">
        <v>5</v>
      </c>
      <c r="F9796" t="s">
        <v>22</v>
      </c>
      <c r="G9796" t="s">
        <v>25</v>
      </c>
      <c r="H9796" s="1">
        <v>45049</v>
      </c>
      <c r="I9796" t="s">
        <v>34</v>
      </c>
      <c r="J9796">
        <v>43</v>
      </c>
      <c r="K9796">
        <v>2.2000000000000002</v>
      </c>
      <c r="L9796">
        <v>932.92</v>
      </c>
      <c r="M9796">
        <v>54.32</v>
      </c>
      <c r="N9796" t="s">
        <v>47</v>
      </c>
      <c r="O9796">
        <v>5</v>
      </c>
      <c r="P9796" t="str" cm="1">
        <f t="array" ref="P9796">_xlfn.IFS(C9796&lt;25,"18-24", C9796&lt;=35,"25-35", C9796&lt;=50,"36-50",TRUE,"50+")</f>
        <v>36-50</v>
      </c>
      <c r="Q9796" t="str">
        <f t="shared" si="1071"/>
        <v>new</v>
      </c>
      <c r="R9796" t="str">
        <f t="shared" si="1072"/>
        <v>high value</v>
      </c>
      <c r="S9796" t="str">
        <f t="shared" si="1073"/>
        <v>High</v>
      </c>
      <c r="T9796" t="str">
        <f t="shared" si="1074"/>
        <v>May</v>
      </c>
      <c r="U9796">
        <f t="shared" si="1075"/>
        <v>2023</v>
      </c>
      <c r="V9796" t="str">
        <f t="shared" si="1076"/>
        <v>0-5</v>
      </c>
      <c r="W9796" t="str">
        <f t="shared" si="1077"/>
        <v>Medium</v>
      </c>
    </row>
    <row r="9797" spans="1:23" x14ac:dyDescent="0.3">
      <c r="A9797">
        <v>609796</v>
      </c>
      <c r="B9797">
        <v>32596</v>
      </c>
      <c r="C9797">
        <v>32</v>
      </c>
      <c r="D9797" t="s">
        <v>7</v>
      </c>
      <c r="E9797" t="s">
        <v>15</v>
      </c>
      <c r="F9797" t="s">
        <v>32</v>
      </c>
      <c r="G9797" t="s">
        <v>27</v>
      </c>
      <c r="H9797" s="1">
        <v>45150</v>
      </c>
      <c r="I9797" t="s">
        <v>34</v>
      </c>
      <c r="J9797">
        <v>66</v>
      </c>
      <c r="K9797">
        <v>5</v>
      </c>
      <c r="L9797">
        <v>1306.7</v>
      </c>
      <c r="M9797">
        <v>24.87</v>
      </c>
      <c r="N9797" t="s">
        <v>48</v>
      </c>
      <c r="O9797">
        <v>5</v>
      </c>
      <c r="P9797" t="str" cm="1">
        <f t="array" ref="P9797">_xlfn.IFS(C9797&lt;25,"18-24", C9797&lt;=35,"25-35", C9797&lt;=50,"36-50",TRUE,"50+")</f>
        <v>25-35</v>
      </c>
      <c r="Q9797" t="str">
        <f t="shared" si="1071"/>
        <v>new</v>
      </c>
      <c r="R9797" t="str">
        <f t="shared" si="1072"/>
        <v>high value</v>
      </c>
      <c r="S9797" t="str">
        <f t="shared" si="1073"/>
        <v>High</v>
      </c>
      <c r="T9797" t="str">
        <f t="shared" si="1074"/>
        <v>Aug</v>
      </c>
      <c r="U9797">
        <f t="shared" si="1075"/>
        <v>2023</v>
      </c>
      <c r="V9797" t="str">
        <f t="shared" si="1076"/>
        <v>0-5</v>
      </c>
      <c r="W9797" t="str">
        <f t="shared" si="1077"/>
        <v>Slow</v>
      </c>
    </row>
    <row r="9798" spans="1:23" x14ac:dyDescent="0.3">
      <c r="A9798">
        <v>609797</v>
      </c>
      <c r="B9798">
        <v>54181</v>
      </c>
      <c r="C9798">
        <v>29</v>
      </c>
      <c r="D9798" t="s">
        <v>4</v>
      </c>
      <c r="E9798" t="s">
        <v>16</v>
      </c>
      <c r="F9798" t="s">
        <v>26</v>
      </c>
      <c r="G9798" t="s">
        <v>21</v>
      </c>
      <c r="H9798" s="1">
        <v>45174</v>
      </c>
      <c r="I9798" t="s">
        <v>33</v>
      </c>
      <c r="J9798">
        <v>35</v>
      </c>
      <c r="K9798">
        <v>11.8</v>
      </c>
      <c r="L9798">
        <v>273.76</v>
      </c>
      <c r="M9798">
        <v>30.65</v>
      </c>
      <c r="N9798" t="s">
        <v>49</v>
      </c>
      <c r="O9798">
        <v>1</v>
      </c>
      <c r="P9798" t="str" cm="1">
        <f t="array" ref="P9798">_xlfn.IFS(C9798&lt;25,"18-24", C9798&lt;=35,"25-35", C9798&lt;=50,"36-50",TRUE,"50+")</f>
        <v>25-35</v>
      </c>
      <c r="Q9798" t="str">
        <f t="shared" si="1071"/>
        <v>new</v>
      </c>
      <c r="R9798" t="str">
        <f t="shared" si="1072"/>
        <v>medium</v>
      </c>
      <c r="S9798" t="str">
        <f t="shared" si="1073"/>
        <v>Low</v>
      </c>
      <c r="T9798" t="str">
        <f t="shared" si="1074"/>
        <v>Sep</v>
      </c>
      <c r="U9798">
        <f t="shared" si="1075"/>
        <v>2023</v>
      </c>
      <c r="V9798" t="str">
        <f t="shared" si="1076"/>
        <v>10-15</v>
      </c>
      <c r="W9798" t="str">
        <f t="shared" si="1077"/>
        <v>Medium</v>
      </c>
    </row>
    <row r="9799" spans="1:23" x14ac:dyDescent="0.3">
      <c r="A9799">
        <v>609798</v>
      </c>
      <c r="B9799">
        <v>69284</v>
      </c>
      <c r="C9799">
        <v>30</v>
      </c>
      <c r="D9799" t="s">
        <v>4</v>
      </c>
      <c r="E9799" t="s">
        <v>11</v>
      </c>
      <c r="F9799" t="s">
        <v>24</v>
      </c>
      <c r="G9799" t="s">
        <v>31</v>
      </c>
      <c r="H9799" s="1">
        <v>45502</v>
      </c>
      <c r="I9799" t="s">
        <v>33</v>
      </c>
      <c r="J9799">
        <v>37</v>
      </c>
      <c r="K9799">
        <v>4.0999999999999996</v>
      </c>
      <c r="L9799">
        <v>427.66</v>
      </c>
      <c r="M9799">
        <v>80.16</v>
      </c>
      <c r="N9799" t="s">
        <v>49</v>
      </c>
      <c r="O9799">
        <v>2</v>
      </c>
      <c r="P9799" t="str" cm="1">
        <f t="array" ref="P9799">_xlfn.IFS(C9799&lt;25,"18-24", C9799&lt;=35,"25-35", C9799&lt;=50,"36-50",TRUE,"50+")</f>
        <v>25-35</v>
      </c>
      <c r="Q9799" t="str">
        <f t="shared" si="1071"/>
        <v>new</v>
      </c>
      <c r="R9799" t="str">
        <f t="shared" si="1072"/>
        <v>medium</v>
      </c>
      <c r="S9799" t="str">
        <f t="shared" si="1073"/>
        <v>Low</v>
      </c>
      <c r="T9799" t="str">
        <f t="shared" si="1074"/>
        <v>Jul</v>
      </c>
      <c r="U9799">
        <f t="shared" si="1075"/>
        <v>2024</v>
      </c>
      <c r="V9799" t="str">
        <f t="shared" si="1076"/>
        <v>0-5</v>
      </c>
      <c r="W9799" t="str">
        <f t="shared" si="1077"/>
        <v>Medium</v>
      </c>
    </row>
    <row r="9800" spans="1:23" x14ac:dyDescent="0.3">
      <c r="A9800">
        <v>609799</v>
      </c>
      <c r="B9800">
        <v>13418</v>
      </c>
      <c r="C9800">
        <v>32</v>
      </c>
      <c r="D9800" t="s">
        <v>7</v>
      </c>
      <c r="E9800" t="s">
        <v>16</v>
      </c>
      <c r="F9800" t="s">
        <v>26</v>
      </c>
      <c r="G9800" t="s">
        <v>23</v>
      </c>
      <c r="H9800" s="1">
        <v>45374</v>
      </c>
      <c r="I9800" t="s">
        <v>33</v>
      </c>
      <c r="J9800">
        <v>87</v>
      </c>
      <c r="K9800">
        <v>6.4</v>
      </c>
      <c r="L9800">
        <v>553.91</v>
      </c>
      <c r="M9800">
        <v>58.07</v>
      </c>
      <c r="N9800" t="s">
        <v>47</v>
      </c>
      <c r="O9800">
        <v>4</v>
      </c>
      <c r="P9800" t="str" cm="1">
        <f t="array" ref="P9800">_xlfn.IFS(C9800&lt;25,"18-24", C9800&lt;=35,"25-35", C9800&lt;=50,"36-50",TRUE,"50+")</f>
        <v>25-35</v>
      </c>
      <c r="Q9800" t="str">
        <f t="shared" si="1071"/>
        <v>repeat</v>
      </c>
      <c r="R9800" t="str">
        <f t="shared" si="1072"/>
        <v>high value</v>
      </c>
      <c r="S9800" t="str">
        <f t="shared" si="1073"/>
        <v>medium</v>
      </c>
      <c r="T9800" t="str">
        <f t="shared" si="1074"/>
        <v>Mar</v>
      </c>
      <c r="U9800">
        <f t="shared" si="1075"/>
        <v>2024</v>
      </c>
      <c r="V9800" t="str">
        <f t="shared" si="1076"/>
        <v>5-10</v>
      </c>
      <c r="W9800" t="str">
        <f t="shared" si="1077"/>
        <v>Slow</v>
      </c>
    </row>
    <row r="9801" spans="1:23" x14ac:dyDescent="0.3">
      <c r="A9801">
        <v>609800</v>
      </c>
      <c r="B9801">
        <v>34647</v>
      </c>
      <c r="C9801">
        <v>44</v>
      </c>
      <c r="D9801" t="s">
        <v>7</v>
      </c>
      <c r="E9801" t="s">
        <v>5</v>
      </c>
      <c r="F9801" t="s">
        <v>26</v>
      </c>
      <c r="G9801" t="s">
        <v>21</v>
      </c>
      <c r="H9801" s="1">
        <v>45075</v>
      </c>
      <c r="I9801" t="s">
        <v>34</v>
      </c>
      <c r="J9801">
        <v>69</v>
      </c>
      <c r="K9801">
        <v>14.6</v>
      </c>
      <c r="L9801">
        <v>990.33</v>
      </c>
      <c r="M9801">
        <v>38.299999999999997</v>
      </c>
      <c r="N9801" t="s">
        <v>49</v>
      </c>
      <c r="O9801">
        <v>5</v>
      </c>
      <c r="P9801" t="str" cm="1">
        <f t="array" ref="P9801">_xlfn.IFS(C9801&lt;25,"18-24", C9801&lt;=35,"25-35", C9801&lt;=50,"36-50",TRUE,"50+")</f>
        <v>36-50</v>
      </c>
      <c r="Q9801" t="str">
        <f t="shared" si="1071"/>
        <v>new</v>
      </c>
      <c r="R9801" t="str">
        <f t="shared" si="1072"/>
        <v>high value</v>
      </c>
      <c r="S9801" t="str">
        <f t="shared" si="1073"/>
        <v>High</v>
      </c>
      <c r="T9801" t="str">
        <f t="shared" si="1074"/>
        <v>May</v>
      </c>
      <c r="U9801">
        <f t="shared" si="1075"/>
        <v>2023</v>
      </c>
      <c r="V9801" t="str">
        <f t="shared" si="1076"/>
        <v>10-15</v>
      </c>
      <c r="W9801" t="str">
        <f t="shared" si="1077"/>
        <v>Slow</v>
      </c>
    </row>
    <row r="9802" spans="1:23" x14ac:dyDescent="0.3">
      <c r="A9802">
        <v>609801</v>
      </c>
      <c r="B9802">
        <v>58708</v>
      </c>
      <c r="C9802">
        <v>44</v>
      </c>
      <c r="D9802" t="s">
        <v>7</v>
      </c>
      <c r="E9802" t="s">
        <v>13</v>
      </c>
      <c r="F9802" t="s">
        <v>18</v>
      </c>
      <c r="G9802" t="s">
        <v>27</v>
      </c>
      <c r="H9802" s="1">
        <v>45172</v>
      </c>
      <c r="I9802" t="s">
        <v>33</v>
      </c>
      <c r="J9802">
        <v>48</v>
      </c>
      <c r="K9802">
        <v>10.7</v>
      </c>
      <c r="L9802">
        <v>1155.29</v>
      </c>
      <c r="M9802">
        <v>83.44</v>
      </c>
      <c r="N9802" t="s">
        <v>50</v>
      </c>
      <c r="O9802">
        <v>5</v>
      </c>
      <c r="P9802" t="str" cm="1">
        <f t="array" ref="P9802">_xlfn.IFS(C9802&lt;25,"18-24", C9802&lt;=35,"25-35", C9802&lt;=50,"36-50",TRUE,"50+")</f>
        <v>36-50</v>
      </c>
      <c r="Q9802" t="str">
        <f t="shared" si="1071"/>
        <v>repeat</v>
      </c>
      <c r="R9802" t="str">
        <f t="shared" si="1072"/>
        <v>high value</v>
      </c>
      <c r="S9802" t="str">
        <f t="shared" si="1073"/>
        <v>High</v>
      </c>
      <c r="T9802" t="str">
        <f t="shared" si="1074"/>
        <v>Sep</v>
      </c>
      <c r="U9802">
        <f t="shared" si="1075"/>
        <v>2023</v>
      </c>
      <c r="V9802" t="str">
        <f t="shared" si="1076"/>
        <v>10-15</v>
      </c>
      <c r="W9802" t="str">
        <f t="shared" si="1077"/>
        <v>Slow</v>
      </c>
    </row>
    <row r="9803" spans="1:23" x14ac:dyDescent="0.3">
      <c r="A9803">
        <v>609802</v>
      </c>
      <c r="B9803">
        <v>42202</v>
      </c>
      <c r="C9803">
        <v>43</v>
      </c>
      <c r="D9803" t="s">
        <v>7</v>
      </c>
      <c r="E9803" t="s">
        <v>13</v>
      </c>
      <c r="F9803" t="s">
        <v>19</v>
      </c>
      <c r="G9803" t="s">
        <v>21</v>
      </c>
      <c r="H9803" s="1">
        <v>44601</v>
      </c>
      <c r="I9803" t="s">
        <v>34</v>
      </c>
      <c r="J9803">
        <v>37</v>
      </c>
      <c r="K9803">
        <v>12.3</v>
      </c>
      <c r="L9803">
        <v>1243.21</v>
      </c>
      <c r="M9803">
        <v>78.17</v>
      </c>
      <c r="N9803" t="s">
        <v>50</v>
      </c>
      <c r="O9803">
        <v>1</v>
      </c>
      <c r="P9803" t="str" cm="1">
        <f t="array" ref="P9803">_xlfn.IFS(C9803&lt;25,"18-24", C9803&lt;=35,"25-35", C9803&lt;=50,"36-50",TRUE,"50+")</f>
        <v>36-50</v>
      </c>
      <c r="Q9803" t="str">
        <f t="shared" si="1071"/>
        <v>new</v>
      </c>
      <c r="R9803" t="str">
        <f t="shared" si="1072"/>
        <v>high value</v>
      </c>
      <c r="S9803" t="str">
        <f t="shared" si="1073"/>
        <v>Low</v>
      </c>
      <c r="T9803" t="str">
        <f t="shared" si="1074"/>
        <v>Feb</v>
      </c>
      <c r="U9803">
        <f t="shared" si="1075"/>
        <v>2022</v>
      </c>
      <c r="V9803" t="str">
        <f t="shared" si="1076"/>
        <v>10-15</v>
      </c>
      <c r="W9803" t="str">
        <f t="shared" si="1077"/>
        <v>Medium</v>
      </c>
    </row>
    <row r="9804" spans="1:23" x14ac:dyDescent="0.3">
      <c r="A9804">
        <v>609803</v>
      </c>
      <c r="B9804">
        <v>54887</v>
      </c>
      <c r="C9804">
        <v>22</v>
      </c>
      <c r="D9804" t="s">
        <v>7</v>
      </c>
      <c r="E9804" t="s">
        <v>15</v>
      </c>
      <c r="F9804" t="s">
        <v>18</v>
      </c>
      <c r="G9804" t="s">
        <v>29</v>
      </c>
      <c r="H9804" s="1">
        <v>45159</v>
      </c>
      <c r="I9804" t="s">
        <v>34</v>
      </c>
      <c r="J9804">
        <v>60</v>
      </c>
      <c r="K9804">
        <v>5.7</v>
      </c>
      <c r="L9804">
        <v>1263.9100000000001</v>
      </c>
      <c r="M9804">
        <v>111.66</v>
      </c>
      <c r="N9804" t="s">
        <v>50</v>
      </c>
      <c r="O9804">
        <v>5</v>
      </c>
      <c r="P9804" t="str" cm="1">
        <f t="array" ref="P9804">_xlfn.IFS(C9804&lt;25,"18-24", C9804&lt;=35,"25-35", C9804&lt;=50,"36-50",TRUE,"50+")</f>
        <v>18-24</v>
      </c>
      <c r="Q9804" t="str">
        <f t="shared" si="1071"/>
        <v>repeat</v>
      </c>
      <c r="R9804" t="str">
        <f t="shared" si="1072"/>
        <v>high value</v>
      </c>
      <c r="S9804" t="str">
        <f t="shared" si="1073"/>
        <v>High</v>
      </c>
      <c r="T9804" t="str">
        <f t="shared" si="1074"/>
        <v>Aug</v>
      </c>
      <c r="U9804">
        <f t="shared" si="1075"/>
        <v>2023</v>
      </c>
      <c r="V9804" t="str">
        <f t="shared" si="1076"/>
        <v>5-10</v>
      </c>
      <c r="W9804" t="str">
        <f t="shared" si="1077"/>
        <v>Slow</v>
      </c>
    </row>
    <row r="9805" spans="1:23" x14ac:dyDescent="0.3">
      <c r="A9805">
        <v>609804</v>
      </c>
      <c r="B9805">
        <v>17456</v>
      </c>
      <c r="C9805">
        <v>29</v>
      </c>
      <c r="D9805" t="s">
        <v>4</v>
      </c>
      <c r="E9805" t="s">
        <v>5</v>
      </c>
      <c r="F9805" t="s">
        <v>32</v>
      </c>
      <c r="G9805" t="s">
        <v>21</v>
      </c>
      <c r="H9805" s="1">
        <v>44840</v>
      </c>
      <c r="I9805" t="s">
        <v>33</v>
      </c>
      <c r="J9805">
        <v>61</v>
      </c>
      <c r="K9805">
        <v>14.2</v>
      </c>
      <c r="L9805">
        <v>537.23</v>
      </c>
      <c r="M9805">
        <v>52</v>
      </c>
      <c r="N9805" t="s">
        <v>49</v>
      </c>
      <c r="O9805">
        <v>5</v>
      </c>
      <c r="P9805" t="str" cm="1">
        <f t="array" ref="P9805">_xlfn.IFS(C9805&lt;25,"18-24", C9805&lt;=35,"25-35", C9805&lt;=50,"36-50",TRUE,"50+")</f>
        <v>25-35</v>
      </c>
      <c r="Q9805" t="str">
        <f t="shared" si="1071"/>
        <v>repeat</v>
      </c>
      <c r="R9805" t="str">
        <f t="shared" si="1072"/>
        <v>high value</v>
      </c>
      <c r="S9805" t="str">
        <f t="shared" si="1073"/>
        <v>High</v>
      </c>
      <c r="T9805" t="str">
        <f t="shared" si="1074"/>
        <v>Oct</v>
      </c>
      <c r="U9805">
        <f t="shared" si="1075"/>
        <v>2022</v>
      </c>
      <c r="V9805" t="str">
        <f t="shared" si="1076"/>
        <v>10-15</v>
      </c>
      <c r="W9805" t="str">
        <f t="shared" si="1077"/>
        <v>Slow</v>
      </c>
    </row>
    <row r="9806" spans="1:23" x14ac:dyDescent="0.3">
      <c r="A9806">
        <v>609805</v>
      </c>
      <c r="B9806">
        <v>60348</v>
      </c>
      <c r="C9806">
        <v>25</v>
      </c>
      <c r="D9806" t="s">
        <v>7</v>
      </c>
      <c r="E9806" t="s">
        <v>11</v>
      </c>
      <c r="F9806" t="s">
        <v>22</v>
      </c>
      <c r="G9806" t="s">
        <v>31</v>
      </c>
      <c r="H9806" s="1">
        <v>44959</v>
      </c>
      <c r="I9806" t="s">
        <v>34</v>
      </c>
      <c r="J9806">
        <v>50</v>
      </c>
      <c r="K9806">
        <v>5.3</v>
      </c>
      <c r="L9806">
        <v>410.78</v>
      </c>
      <c r="M9806">
        <v>91.96</v>
      </c>
      <c r="N9806" t="s">
        <v>47</v>
      </c>
      <c r="O9806">
        <v>3</v>
      </c>
      <c r="P9806" t="str" cm="1">
        <f t="array" ref="P9806">_xlfn.IFS(C9806&lt;25,"18-24", C9806&lt;=35,"25-35", C9806&lt;=50,"36-50",TRUE,"50+")</f>
        <v>25-35</v>
      </c>
      <c r="Q9806" t="str">
        <f t="shared" si="1071"/>
        <v>new</v>
      </c>
      <c r="R9806" t="str">
        <f t="shared" si="1072"/>
        <v>medium</v>
      </c>
      <c r="S9806" t="str">
        <f t="shared" si="1073"/>
        <v>medium</v>
      </c>
      <c r="T9806" t="str">
        <f t="shared" si="1074"/>
        <v>Feb</v>
      </c>
      <c r="U9806">
        <f t="shared" si="1075"/>
        <v>2023</v>
      </c>
      <c r="V9806" t="str">
        <f t="shared" si="1076"/>
        <v>5-10</v>
      </c>
      <c r="W9806" t="str">
        <f t="shared" si="1077"/>
        <v>Slow</v>
      </c>
    </row>
    <row r="9807" spans="1:23" x14ac:dyDescent="0.3">
      <c r="A9807">
        <v>609806</v>
      </c>
      <c r="B9807">
        <v>15639</v>
      </c>
      <c r="C9807">
        <v>29</v>
      </c>
      <c r="D9807" t="s">
        <v>4</v>
      </c>
      <c r="E9807" t="s">
        <v>5</v>
      </c>
      <c r="F9807" t="s">
        <v>18</v>
      </c>
      <c r="G9807" t="s">
        <v>31</v>
      </c>
      <c r="H9807" s="1">
        <v>44706</v>
      </c>
      <c r="I9807" t="s">
        <v>34</v>
      </c>
      <c r="J9807">
        <v>87</v>
      </c>
      <c r="K9807">
        <v>6.6</v>
      </c>
      <c r="L9807">
        <v>374.39</v>
      </c>
      <c r="M9807">
        <v>101.71</v>
      </c>
      <c r="N9807" t="s">
        <v>50</v>
      </c>
      <c r="O9807">
        <v>2</v>
      </c>
      <c r="P9807" t="str" cm="1">
        <f t="array" ref="P9807">_xlfn.IFS(C9807&lt;25,"18-24", C9807&lt;=35,"25-35", C9807&lt;=50,"36-50",TRUE,"50+")</f>
        <v>25-35</v>
      </c>
      <c r="Q9807" t="str">
        <f t="shared" si="1071"/>
        <v>new</v>
      </c>
      <c r="R9807" t="str">
        <f t="shared" si="1072"/>
        <v>medium</v>
      </c>
      <c r="S9807" t="str">
        <f t="shared" si="1073"/>
        <v>Low</v>
      </c>
      <c r="T9807" t="str">
        <f t="shared" si="1074"/>
        <v>May</v>
      </c>
      <c r="U9807">
        <f t="shared" si="1075"/>
        <v>2022</v>
      </c>
      <c r="V9807" t="str">
        <f t="shared" si="1076"/>
        <v>5-10</v>
      </c>
      <c r="W9807" t="str">
        <f t="shared" si="1077"/>
        <v>Slow</v>
      </c>
    </row>
    <row r="9808" spans="1:23" x14ac:dyDescent="0.3">
      <c r="A9808">
        <v>609807</v>
      </c>
      <c r="B9808">
        <v>97720</v>
      </c>
      <c r="C9808">
        <v>23</v>
      </c>
      <c r="D9808" t="s">
        <v>4</v>
      </c>
      <c r="E9808" t="s">
        <v>11</v>
      </c>
      <c r="F9808" t="s">
        <v>24</v>
      </c>
      <c r="G9808" t="s">
        <v>23</v>
      </c>
      <c r="H9808" s="1">
        <v>45046</v>
      </c>
      <c r="I9808" t="s">
        <v>33</v>
      </c>
      <c r="J9808">
        <v>81</v>
      </c>
      <c r="K9808">
        <v>1.8</v>
      </c>
      <c r="L9808">
        <v>1042.01</v>
      </c>
      <c r="M9808">
        <v>50.4</v>
      </c>
      <c r="N9808" t="s">
        <v>48</v>
      </c>
      <c r="O9808">
        <v>2</v>
      </c>
      <c r="P9808" t="str" cm="1">
        <f t="array" ref="P9808">_xlfn.IFS(C9808&lt;25,"18-24", C9808&lt;=35,"25-35", C9808&lt;=50,"36-50",TRUE,"50+")</f>
        <v>18-24</v>
      </c>
      <c r="Q9808" t="str">
        <f t="shared" si="1071"/>
        <v>new</v>
      </c>
      <c r="R9808" t="str">
        <f t="shared" si="1072"/>
        <v>high value</v>
      </c>
      <c r="S9808" t="str">
        <f t="shared" si="1073"/>
        <v>Low</v>
      </c>
      <c r="T9808" t="str">
        <f t="shared" si="1074"/>
        <v>Apr</v>
      </c>
      <c r="U9808">
        <f t="shared" si="1075"/>
        <v>2023</v>
      </c>
      <c r="V9808" t="str">
        <f t="shared" si="1076"/>
        <v>0-5</v>
      </c>
      <c r="W9808" t="str">
        <f t="shared" si="1077"/>
        <v>Slow</v>
      </c>
    </row>
    <row r="9809" spans="1:23" x14ac:dyDescent="0.3">
      <c r="A9809">
        <v>609808</v>
      </c>
      <c r="B9809">
        <v>56098</v>
      </c>
      <c r="C9809">
        <v>50</v>
      </c>
      <c r="D9809" t="s">
        <v>7</v>
      </c>
      <c r="E9809" t="s">
        <v>13</v>
      </c>
      <c r="F9809" t="s">
        <v>30</v>
      </c>
      <c r="G9809" t="s">
        <v>23</v>
      </c>
      <c r="H9809" s="1">
        <v>44957</v>
      </c>
      <c r="I9809" t="s">
        <v>33</v>
      </c>
      <c r="J9809">
        <v>35</v>
      </c>
      <c r="K9809">
        <v>6.9</v>
      </c>
      <c r="L9809">
        <v>1208.56</v>
      </c>
      <c r="M9809">
        <v>104.83</v>
      </c>
      <c r="N9809" t="s">
        <v>49</v>
      </c>
      <c r="O9809">
        <v>4</v>
      </c>
      <c r="P9809" t="str" cm="1">
        <f t="array" ref="P9809">_xlfn.IFS(C9809&lt;25,"18-24", C9809&lt;=35,"25-35", C9809&lt;=50,"36-50",TRUE,"50+")</f>
        <v>36-50</v>
      </c>
      <c r="Q9809" t="str">
        <f t="shared" si="1071"/>
        <v>new</v>
      </c>
      <c r="R9809" t="str">
        <f t="shared" si="1072"/>
        <v>high value</v>
      </c>
      <c r="S9809" t="str">
        <f t="shared" si="1073"/>
        <v>medium</v>
      </c>
      <c r="T9809" t="str">
        <f t="shared" si="1074"/>
        <v>Jan</v>
      </c>
      <c r="U9809">
        <f t="shared" si="1075"/>
        <v>2023</v>
      </c>
      <c r="V9809" t="str">
        <f t="shared" si="1076"/>
        <v>5-10</v>
      </c>
      <c r="W9809" t="str">
        <f t="shared" si="1077"/>
        <v>Medium</v>
      </c>
    </row>
    <row r="9810" spans="1:23" x14ac:dyDescent="0.3">
      <c r="A9810">
        <v>609809</v>
      </c>
      <c r="B9810">
        <v>70784</v>
      </c>
      <c r="C9810">
        <v>63</v>
      </c>
      <c r="D9810" t="s">
        <v>7</v>
      </c>
      <c r="E9810" t="s">
        <v>8</v>
      </c>
      <c r="F9810" t="s">
        <v>30</v>
      </c>
      <c r="G9810" t="s">
        <v>23</v>
      </c>
      <c r="H9810" s="1">
        <v>44990</v>
      </c>
      <c r="I9810" t="s">
        <v>33</v>
      </c>
      <c r="J9810">
        <v>26</v>
      </c>
      <c r="K9810">
        <v>10.4</v>
      </c>
      <c r="L9810">
        <v>360.03</v>
      </c>
      <c r="M9810">
        <v>32.21</v>
      </c>
      <c r="N9810" t="s">
        <v>47</v>
      </c>
      <c r="O9810">
        <v>5</v>
      </c>
      <c r="P9810" t="str" cm="1">
        <f t="array" ref="P9810">_xlfn.IFS(C9810&lt;25,"18-24", C9810&lt;=35,"25-35", C9810&lt;=50,"36-50",TRUE,"50+")</f>
        <v>50+</v>
      </c>
      <c r="Q9810" t="str">
        <f t="shared" si="1071"/>
        <v>new</v>
      </c>
      <c r="R9810" t="str">
        <f t="shared" si="1072"/>
        <v>medium</v>
      </c>
      <c r="S9810" t="str">
        <f t="shared" si="1073"/>
        <v>High</v>
      </c>
      <c r="T9810" t="str">
        <f t="shared" si="1074"/>
        <v>Mar</v>
      </c>
      <c r="U9810">
        <f t="shared" si="1075"/>
        <v>2023</v>
      </c>
      <c r="V9810" t="str">
        <f t="shared" si="1076"/>
        <v>10-15</v>
      </c>
      <c r="W9810" t="str">
        <f t="shared" si="1077"/>
        <v>Fast</v>
      </c>
    </row>
    <row r="9811" spans="1:23" x14ac:dyDescent="0.3">
      <c r="A9811">
        <v>609810</v>
      </c>
      <c r="B9811">
        <v>70745</v>
      </c>
      <c r="C9811">
        <v>20</v>
      </c>
      <c r="D9811" t="s">
        <v>4</v>
      </c>
      <c r="E9811" t="s">
        <v>15</v>
      </c>
      <c r="F9811" t="s">
        <v>32</v>
      </c>
      <c r="G9811" t="s">
        <v>29</v>
      </c>
      <c r="H9811" s="1">
        <v>44650</v>
      </c>
      <c r="I9811" t="s">
        <v>34</v>
      </c>
      <c r="J9811">
        <v>83</v>
      </c>
      <c r="K9811">
        <v>9.1</v>
      </c>
      <c r="L9811">
        <v>430.25</v>
      </c>
      <c r="M9811">
        <v>34.619999999999997</v>
      </c>
      <c r="N9811" t="s">
        <v>47</v>
      </c>
      <c r="O9811">
        <v>5</v>
      </c>
      <c r="P9811" t="str" cm="1">
        <f t="array" ref="P9811">_xlfn.IFS(C9811&lt;25,"18-24", C9811&lt;=35,"25-35", C9811&lt;=50,"36-50",TRUE,"50+")</f>
        <v>18-24</v>
      </c>
      <c r="Q9811" t="str">
        <f t="shared" si="1071"/>
        <v>new</v>
      </c>
      <c r="R9811" t="str">
        <f t="shared" si="1072"/>
        <v>medium</v>
      </c>
      <c r="S9811" t="str">
        <f t="shared" si="1073"/>
        <v>High</v>
      </c>
      <c r="T9811" t="str">
        <f t="shared" si="1074"/>
        <v>Mar</v>
      </c>
      <c r="U9811">
        <f t="shared" si="1075"/>
        <v>2022</v>
      </c>
      <c r="V9811" t="str">
        <f t="shared" si="1076"/>
        <v>5-10</v>
      </c>
      <c r="W9811" t="str">
        <f t="shared" si="1077"/>
        <v>Slow</v>
      </c>
    </row>
    <row r="9812" spans="1:23" x14ac:dyDescent="0.3">
      <c r="A9812">
        <v>609811</v>
      </c>
      <c r="B9812">
        <v>49866</v>
      </c>
      <c r="C9812">
        <v>45</v>
      </c>
      <c r="D9812" t="s">
        <v>7</v>
      </c>
      <c r="E9812" t="s">
        <v>16</v>
      </c>
      <c r="F9812" t="s">
        <v>22</v>
      </c>
      <c r="G9812" t="s">
        <v>23</v>
      </c>
      <c r="H9812" s="1">
        <v>45628</v>
      </c>
      <c r="I9812" t="s">
        <v>34</v>
      </c>
      <c r="J9812">
        <v>88</v>
      </c>
      <c r="K9812">
        <v>7.7</v>
      </c>
      <c r="L9812">
        <v>880.56</v>
      </c>
      <c r="M9812">
        <v>22.84</v>
      </c>
      <c r="N9812" t="s">
        <v>48</v>
      </c>
      <c r="O9812">
        <v>4</v>
      </c>
      <c r="P9812" t="str" cm="1">
        <f t="array" ref="P9812">_xlfn.IFS(C9812&lt;25,"18-24", C9812&lt;=35,"25-35", C9812&lt;=50,"36-50",TRUE,"50+")</f>
        <v>36-50</v>
      </c>
      <c r="Q9812" t="str">
        <f t="shared" si="1071"/>
        <v>new</v>
      </c>
      <c r="R9812" t="str">
        <f t="shared" si="1072"/>
        <v>high value</v>
      </c>
      <c r="S9812" t="str">
        <f t="shared" si="1073"/>
        <v>medium</v>
      </c>
      <c r="T9812" t="str">
        <f t="shared" si="1074"/>
        <v>Dec</v>
      </c>
      <c r="U9812">
        <f t="shared" si="1075"/>
        <v>2024</v>
      </c>
      <c r="V9812" t="str">
        <f t="shared" si="1076"/>
        <v>5-10</v>
      </c>
      <c r="W9812" t="str">
        <f t="shared" si="1077"/>
        <v>Slow</v>
      </c>
    </row>
    <row r="9813" spans="1:23" x14ac:dyDescent="0.3">
      <c r="A9813">
        <v>609812</v>
      </c>
      <c r="B9813">
        <v>98607</v>
      </c>
      <c r="C9813">
        <v>54</v>
      </c>
      <c r="D9813" t="s">
        <v>4</v>
      </c>
      <c r="E9813" t="s">
        <v>11</v>
      </c>
      <c r="F9813" t="s">
        <v>22</v>
      </c>
      <c r="G9813" t="s">
        <v>27</v>
      </c>
      <c r="H9813" s="1">
        <v>44783</v>
      </c>
      <c r="I9813" t="s">
        <v>34</v>
      </c>
      <c r="J9813">
        <v>26</v>
      </c>
      <c r="K9813">
        <v>10.1</v>
      </c>
      <c r="L9813">
        <v>247.48</v>
      </c>
      <c r="M9813">
        <v>79.16</v>
      </c>
      <c r="N9813" t="s">
        <v>49</v>
      </c>
      <c r="O9813">
        <v>2</v>
      </c>
      <c r="P9813" t="str" cm="1">
        <f t="array" ref="P9813">_xlfn.IFS(C9813&lt;25,"18-24", C9813&lt;=35,"25-35", C9813&lt;=50,"36-50",TRUE,"50+")</f>
        <v>50+</v>
      </c>
      <c r="Q9813" t="str">
        <f t="shared" si="1071"/>
        <v>new</v>
      </c>
      <c r="R9813" t="str">
        <f t="shared" si="1072"/>
        <v>low</v>
      </c>
      <c r="S9813" t="str">
        <f t="shared" si="1073"/>
        <v>Low</v>
      </c>
      <c r="T9813" t="str">
        <f t="shared" si="1074"/>
        <v>Aug</v>
      </c>
      <c r="U9813">
        <f t="shared" si="1075"/>
        <v>2022</v>
      </c>
      <c r="V9813" t="str">
        <f t="shared" si="1076"/>
        <v>10-15</v>
      </c>
      <c r="W9813" t="str">
        <f t="shared" si="1077"/>
        <v>Fast</v>
      </c>
    </row>
    <row r="9814" spans="1:23" x14ac:dyDescent="0.3">
      <c r="A9814">
        <v>609813</v>
      </c>
      <c r="B9814">
        <v>85649</v>
      </c>
      <c r="C9814">
        <v>53</v>
      </c>
      <c r="D9814" t="s">
        <v>4</v>
      </c>
      <c r="E9814" t="s">
        <v>15</v>
      </c>
      <c r="F9814" t="s">
        <v>26</v>
      </c>
      <c r="G9814" t="s">
        <v>29</v>
      </c>
      <c r="H9814" s="1">
        <v>44570</v>
      </c>
      <c r="I9814" t="s">
        <v>34</v>
      </c>
      <c r="J9814">
        <v>36</v>
      </c>
      <c r="K9814">
        <v>15</v>
      </c>
      <c r="L9814">
        <v>249.64</v>
      </c>
      <c r="M9814">
        <v>102.69</v>
      </c>
      <c r="N9814" t="s">
        <v>50</v>
      </c>
      <c r="O9814">
        <v>5</v>
      </c>
      <c r="P9814" t="str" cm="1">
        <f t="array" ref="P9814">_xlfn.IFS(C9814&lt;25,"18-24", C9814&lt;=35,"25-35", C9814&lt;=50,"36-50",TRUE,"50+")</f>
        <v>50+</v>
      </c>
      <c r="Q9814" t="str">
        <f t="shared" si="1071"/>
        <v>new</v>
      </c>
      <c r="R9814" t="str">
        <f t="shared" si="1072"/>
        <v>low</v>
      </c>
      <c r="S9814" t="str">
        <f t="shared" si="1073"/>
        <v>High</v>
      </c>
      <c r="T9814" t="str">
        <f t="shared" si="1074"/>
        <v>Jan</v>
      </c>
      <c r="U9814">
        <f t="shared" si="1075"/>
        <v>2022</v>
      </c>
      <c r="V9814" t="str">
        <f t="shared" si="1076"/>
        <v>10-15</v>
      </c>
      <c r="W9814" t="str">
        <f t="shared" si="1077"/>
        <v>Medium</v>
      </c>
    </row>
    <row r="9815" spans="1:23" x14ac:dyDescent="0.3">
      <c r="A9815">
        <v>609814</v>
      </c>
      <c r="B9815">
        <v>64652</v>
      </c>
      <c r="C9815">
        <v>42</v>
      </c>
      <c r="D9815" t="s">
        <v>7</v>
      </c>
      <c r="E9815" t="s">
        <v>16</v>
      </c>
      <c r="F9815" t="s">
        <v>18</v>
      </c>
      <c r="G9815" t="s">
        <v>23</v>
      </c>
      <c r="H9815" s="1">
        <v>44645</v>
      </c>
      <c r="I9815" t="s">
        <v>33</v>
      </c>
      <c r="J9815">
        <v>50</v>
      </c>
      <c r="K9815">
        <v>14.3</v>
      </c>
      <c r="L9815">
        <v>265.87</v>
      </c>
      <c r="M9815">
        <v>88.49</v>
      </c>
      <c r="N9815" t="s">
        <v>47</v>
      </c>
      <c r="O9815">
        <v>4</v>
      </c>
      <c r="P9815" t="str" cm="1">
        <f t="array" ref="P9815">_xlfn.IFS(C9815&lt;25,"18-24", C9815&lt;=35,"25-35", C9815&lt;=50,"36-50",TRUE,"50+")</f>
        <v>36-50</v>
      </c>
      <c r="Q9815" t="str">
        <f t="shared" si="1071"/>
        <v>new</v>
      </c>
      <c r="R9815" t="str">
        <f t="shared" si="1072"/>
        <v>medium</v>
      </c>
      <c r="S9815" t="str">
        <f t="shared" si="1073"/>
        <v>medium</v>
      </c>
      <c r="T9815" t="str">
        <f t="shared" si="1074"/>
        <v>Mar</v>
      </c>
      <c r="U9815">
        <f t="shared" si="1075"/>
        <v>2022</v>
      </c>
      <c r="V9815" t="str">
        <f t="shared" si="1076"/>
        <v>10-15</v>
      </c>
      <c r="W9815" t="str">
        <f t="shared" si="1077"/>
        <v>Slow</v>
      </c>
    </row>
    <row r="9816" spans="1:23" x14ac:dyDescent="0.3">
      <c r="A9816">
        <v>609815</v>
      </c>
      <c r="B9816">
        <v>17230</v>
      </c>
      <c r="C9816">
        <v>44</v>
      </c>
      <c r="D9816" t="s">
        <v>4</v>
      </c>
      <c r="E9816" t="s">
        <v>16</v>
      </c>
      <c r="F9816" t="s">
        <v>26</v>
      </c>
      <c r="G9816" t="s">
        <v>21</v>
      </c>
      <c r="H9816" s="1">
        <v>45030</v>
      </c>
      <c r="I9816" t="s">
        <v>33</v>
      </c>
      <c r="J9816">
        <v>80</v>
      </c>
      <c r="K9816">
        <v>10.5</v>
      </c>
      <c r="L9816">
        <v>1244.3599999999999</v>
      </c>
      <c r="M9816">
        <v>86.17</v>
      </c>
      <c r="N9816" t="s">
        <v>50</v>
      </c>
      <c r="O9816">
        <v>3</v>
      </c>
      <c r="P9816" t="str" cm="1">
        <f t="array" ref="P9816">_xlfn.IFS(C9816&lt;25,"18-24", C9816&lt;=35,"25-35", C9816&lt;=50,"36-50",TRUE,"50+")</f>
        <v>36-50</v>
      </c>
      <c r="Q9816" t="str">
        <f t="shared" si="1071"/>
        <v>repeat</v>
      </c>
      <c r="R9816" t="str">
        <f t="shared" si="1072"/>
        <v>high value</v>
      </c>
      <c r="S9816" t="str">
        <f t="shared" si="1073"/>
        <v>medium</v>
      </c>
      <c r="T9816" t="str">
        <f t="shared" si="1074"/>
        <v>Apr</v>
      </c>
      <c r="U9816">
        <f t="shared" si="1075"/>
        <v>2023</v>
      </c>
      <c r="V9816" t="str">
        <f t="shared" si="1076"/>
        <v>10-15</v>
      </c>
      <c r="W9816" t="str">
        <f t="shared" si="1077"/>
        <v>Slow</v>
      </c>
    </row>
    <row r="9817" spans="1:23" x14ac:dyDescent="0.3">
      <c r="A9817">
        <v>609816</v>
      </c>
      <c r="B9817">
        <v>57933</v>
      </c>
      <c r="C9817">
        <v>59</v>
      </c>
      <c r="D9817" t="s">
        <v>7</v>
      </c>
      <c r="E9817" t="s">
        <v>5</v>
      </c>
      <c r="F9817" t="s">
        <v>30</v>
      </c>
      <c r="G9817" t="s">
        <v>25</v>
      </c>
      <c r="H9817" s="1">
        <v>45480</v>
      </c>
      <c r="I9817" t="s">
        <v>33</v>
      </c>
      <c r="J9817">
        <v>78</v>
      </c>
      <c r="K9817">
        <v>1.2</v>
      </c>
      <c r="L9817">
        <v>153.75</v>
      </c>
      <c r="M9817">
        <v>28.22</v>
      </c>
      <c r="N9817" t="s">
        <v>48</v>
      </c>
      <c r="O9817">
        <v>2</v>
      </c>
      <c r="P9817" t="str" cm="1">
        <f t="array" ref="P9817">_xlfn.IFS(C9817&lt;25,"18-24", C9817&lt;=35,"25-35", C9817&lt;=50,"36-50",TRUE,"50+")</f>
        <v>50+</v>
      </c>
      <c r="Q9817" t="str">
        <f t="shared" si="1071"/>
        <v>repeat</v>
      </c>
      <c r="R9817" t="str">
        <f t="shared" si="1072"/>
        <v>low</v>
      </c>
      <c r="S9817" t="str">
        <f t="shared" si="1073"/>
        <v>Low</v>
      </c>
      <c r="T9817" t="str">
        <f t="shared" si="1074"/>
        <v>Jul</v>
      </c>
      <c r="U9817">
        <f t="shared" si="1075"/>
        <v>2024</v>
      </c>
      <c r="V9817" t="str">
        <f t="shared" si="1076"/>
        <v>0-5</v>
      </c>
      <c r="W9817" t="str">
        <f t="shared" si="1077"/>
        <v>Slow</v>
      </c>
    </row>
    <row r="9818" spans="1:23" x14ac:dyDescent="0.3">
      <c r="A9818">
        <v>609817</v>
      </c>
      <c r="B9818">
        <v>38122</v>
      </c>
      <c r="C9818">
        <v>62</v>
      </c>
      <c r="D9818" t="s">
        <v>7</v>
      </c>
      <c r="E9818" t="s">
        <v>15</v>
      </c>
      <c r="F9818" t="s">
        <v>30</v>
      </c>
      <c r="G9818" t="s">
        <v>29</v>
      </c>
      <c r="H9818" s="1">
        <v>45313</v>
      </c>
      <c r="I9818" t="s">
        <v>34</v>
      </c>
      <c r="J9818">
        <v>36</v>
      </c>
      <c r="K9818">
        <v>1.2</v>
      </c>
      <c r="L9818">
        <v>195.01</v>
      </c>
      <c r="M9818">
        <v>78.510000000000005</v>
      </c>
      <c r="N9818" t="s">
        <v>50</v>
      </c>
      <c r="O9818">
        <v>3</v>
      </c>
      <c r="P9818" t="str" cm="1">
        <f t="array" ref="P9818">_xlfn.IFS(C9818&lt;25,"18-24", C9818&lt;=35,"25-35", C9818&lt;=50,"36-50",TRUE,"50+")</f>
        <v>50+</v>
      </c>
      <c r="Q9818" t="str">
        <f t="shared" si="1071"/>
        <v>new</v>
      </c>
      <c r="R9818" t="str">
        <f t="shared" si="1072"/>
        <v>low</v>
      </c>
      <c r="S9818" t="str">
        <f t="shared" si="1073"/>
        <v>medium</v>
      </c>
      <c r="T9818" t="str">
        <f t="shared" si="1074"/>
        <v>Jan</v>
      </c>
      <c r="U9818">
        <f t="shared" si="1075"/>
        <v>2024</v>
      </c>
      <c r="V9818" t="str">
        <f t="shared" si="1076"/>
        <v>0-5</v>
      </c>
      <c r="W9818" t="str">
        <f t="shared" si="1077"/>
        <v>Medium</v>
      </c>
    </row>
    <row r="9819" spans="1:23" x14ac:dyDescent="0.3">
      <c r="A9819">
        <v>609818</v>
      </c>
      <c r="B9819">
        <v>28880</v>
      </c>
      <c r="C9819">
        <v>62</v>
      </c>
      <c r="D9819" t="s">
        <v>4</v>
      </c>
      <c r="E9819" t="s">
        <v>11</v>
      </c>
      <c r="F9819" t="s">
        <v>30</v>
      </c>
      <c r="G9819" t="s">
        <v>21</v>
      </c>
      <c r="H9819" s="1">
        <v>44579</v>
      </c>
      <c r="I9819" t="s">
        <v>33</v>
      </c>
      <c r="J9819">
        <v>33</v>
      </c>
      <c r="K9819">
        <v>8.6999999999999993</v>
      </c>
      <c r="L9819">
        <v>1109.76</v>
      </c>
      <c r="M9819">
        <v>88.14</v>
      </c>
      <c r="N9819" t="s">
        <v>50</v>
      </c>
      <c r="O9819">
        <v>2</v>
      </c>
      <c r="P9819" t="str" cm="1">
        <f t="array" ref="P9819">_xlfn.IFS(C9819&lt;25,"18-24", C9819&lt;=35,"25-35", C9819&lt;=50,"36-50",TRUE,"50+")</f>
        <v>50+</v>
      </c>
      <c r="Q9819" t="str">
        <f t="shared" si="1071"/>
        <v>new</v>
      </c>
      <c r="R9819" t="str">
        <f t="shared" si="1072"/>
        <v>high value</v>
      </c>
      <c r="S9819" t="str">
        <f t="shared" si="1073"/>
        <v>Low</v>
      </c>
      <c r="T9819" t="str">
        <f t="shared" si="1074"/>
        <v>Jan</v>
      </c>
      <c r="U9819">
        <f t="shared" si="1075"/>
        <v>2022</v>
      </c>
      <c r="V9819" t="str">
        <f t="shared" si="1076"/>
        <v>5-10</v>
      </c>
      <c r="W9819" t="str">
        <f t="shared" si="1077"/>
        <v>Medium</v>
      </c>
    </row>
    <row r="9820" spans="1:23" x14ac:dyDescent="0.3">
      <c r="A9820">
        <v>609819</v>
      </c>
      <c r="B9820">
        <v>77890</v>
      </c>
      <c r="C9820">
        <v>61</v>
      </c>
      <c r="D9820" t="s">
        <v>4</v>
      </c>
      <c r="E9820" t="s">
        <v>5</v>
      </c>
      <c r="F9820" t="s">
        <v>26</v>
      </c>
      <c r="G9820" t="s">
        <v>23</v>
      </c>
      <c r="H9820" s="1">
        <v>45617</v>
      </c>
      <c r="I9820" t="s">
        <v>34</v>
      </c>
      <c r="J9820">
        <v>36</v>
      </c>
      <c r="K9820">
        <v>12.1</v>
      </c>
      <c r="L9820">
        <v>333.79</v>
      </c>
      <c r="M9820">
        <v>77.28</v>
      </c>
      <c r="N9820" t="s">
        <v>50</v>
      </c>
      <c r="O9820">
        <v>5</v>
      </c>
      <c r="P9820" t="str" cm="1">
        <f t="array" ref="P9820">_xlfn.IFS(C9820&lt;25,"18-24", C9820&lt;=35,"25-35", C9820&lt;=50,"36-50",TRUE,"50+")</f>
        <v>50+</v>
      </c>
      <c r="Q9820" t="str">
        <f t="shared" si="1071"/>
        <v>new</v>
      </c>
      <c r="R9820" t="str">
        <f t="shared" si="1072"/>
        <v>medium</v>
      </c>
      <c r="S9820" t="str">
        <f t="shared" si="1073"/>
        <v>High</v>
      </c>
      <c r="T9820" t="str">
        <f t="shared" si="1074"/>
        <v>Nov</v>
      </c>
      <c r="U9820">
        <f t="shared" si="1075"/>
        <v>2024</v>
      </c>
      <c r="V9820" t="str">
        <f t="shared" si="1076"/>
        <v>10-15</v>
      </c>
      <c r="W9820" t="str">
        <f t="shared" si="1077"/>
        <v>Medium</v>
      </c>
    </row>
    <row r="9821" spans="1:23" x14ac:dyDescent="0.3">
      <c r="A9821">
        <v>609820</v>
      </c>
      <c r="B9821">
        <v>34175</v>
      </c>
      <c r="C9821">
        <v>63</v>
      </c>
      <c r="D9821" t="s">
        <v>4</v>
      </c>
      <c r="E9821" t="s">
        <v>13</v>
      </c>
      <c r="F9821" t="s">
        <v>18</v>
      </c>
      <c r="G9821" t="s">
        <v>23</v>
      </c>
      <c r="H9821" s="1">
        <v>45119</v>
      </c>
      <c r="I9821" t="s">
        <v>33</v>
      </c>
      <c r="J9821">
        <v>88</v>
      </c>
      <c r="K9821">
        <v>13.5</v>
      </c>
      <c r="L9821">
        <v>323.22000000000003</v>
      </c>
      <c r="M9821">
        <v>53.44</v>
      </c>
      <c r="N9821" t="s">
        <v>48</v>
      </c>
      <c r="O9821">
        <v>5</v>
      </c>
      <c r="P9821" t="str" cm="1">
        <f t="array" ref="P9821">_xlfn.IFS(C9821&lt;25,"18-24", C9821&lt;=35,"25-35", C9821&lt;=50,"36-50",TRUE,"50+")</f>
        <v>50+</v>
      </c>
      <c r="Q9821" t="str">
        <f t="shared" si="1071"/>
        <v>repeat</v>
      </c>
      <c r="R9821" t="str">
        <f t="shared" si="1072"/>
        <v>medium</v>
      </c>
      <c r="S9821" t="str">
        <f t="shared" si="1073"/>
        <v>High</v>
      </c>
      <c r="T9821" t="str">
        <f t="shared" si="1074"/>
        <v>Jul</v>
      </c>
      <c r="U9821">
        <f t="shared" si="1075"/>
        <v>2023</v>
      </c>
      <c r="V9821" t="str">
        <f t="shared" si="1076"/>
        <v>10-15</v>
      </c>
      <c r="W9821" t="str">
        <f t="shared" si="1077"/>
        <v>Slow</v>
      </c>
    </row>
    <row r="9822" spans="1:23" x14ac:dyDescent="0.3">
      <c r="A9822">
        <v>609821</v>
      </c>
      <c r="B9822">
        <v>33512</v>
      </c>
      <c r="C9822">
        <v>47</v>
      </c>
      <c r="D9822" t="s">
        <v>4</v>
      </c>
      <c r="E9822" t="s">
        <v>13</v>
      </c>
      <c r="F9822" t="s">
        <v>19</v>
      </c>
      <c r="G9822" t="s">
        <v>31</v>
      </c>
      <c r="H9822" s="1">
        <v>45393</v>
      </c>
      <c r="I9822" t="s">
        <v>34</v>
      </c>
      <c r="J9822">
        <v>82</v>
      </c>
      <c r="K9822">
        <v>1.3</v>
      </c>
      <c r="L9822">
        <v>1129.06</v>
      </c>
      <c r="M9822">
        <v>70.89</v>
      </c>
      <c r="N9822" t="s">
        <v>48</v>
      </c>
      <c r="O9822">
        <v>4</v>
      </c>
      <c r="P9822" t="str" cm="1">
        <f t="array" ref="P9822">_xlfn.IFS(C9822&lt;25,"18-24", C9822&lt;=35,"25-35", C9822&lt;=50,"36-50",TRUE,"50+")</f>
        <v>36-50</v>
      </c>
      <c r="Q9822" t="str">
        <f t="shared" si="1071"/>
        <v>repeat</v>
      </c>
      <c r="R9822" t="str">
        <f t="shared" si="1072"/>
        <v>high value</v>
      </c>
      <c r="S9822" t="str">
        <f t="shared" si="1073"/>
        <v>medium</v>
      </c>
      <c r="T9822" t="str">
        <f t="shared" si="1074"/>
        <v>Apr</v>
      </c>
      <c r="U9822">
        <f t="shared" si="1075"/>
        <v>2024</v>
      </c>
      <c r="V9822" t="str">
        <f t="shared" si="1076"/>
        <v>0-5</v>
      </c>
      <c r="W9822" t="str">
        <f t="shared" si="1077"/>
        <v>Slow</v>
      </c>
    </row>
    <row r="9823" spans="1:23" x14ac:dyDescent="0.3">
      <c r="A9823">
        <v>609822</v>
      </c>
      <c r="B9823">
        <v>48034</v>
      </c>
      <c r="C9823">
        <v>49</v>
      </c>
      <c r="D9823" t="s">
        <v>7</v>
      </c>
      <c r="E9823" t="s">
        <v>8</v>
      </c>
      <c r="F9823" t="s">
        <v>28</v>
      </c>
      <c r="G9823" t="s">
        <v>21</v>
      </c>
      <c r="H9823" s="1">
        <v>45300</v>
      </c>
      <c r="I9823" t="s">
        <v>33</v>
      </c>
      <c r="J9823">
        <v>20</v>
      </c>
      <c r="K9823">
        <v>11.7</v>
      </c>
      <c r="L9823">
        <v>1416.66</v>
      </c>
      <c r="M9823">
        <v>111.09</v>
      </c>
      <c r="N9823" t="s">
        <v>48</v>
      </c>
      <c r="O9823">
        <v>5</v>
      </c>
      <c r="P9823" t="str" cm="1">
        <f t="array" ref="P9823">_xlfn.IFS(C9823&lt;25,"18-24", C9823&lt;=35,"25-35", C9823&lt;=50,"36-50",TRUE,"50+")</f>
        <v>36-50</v>
      </c>
      <c r="Q9823" t="str">
        <f t="shared" si="1071"/>
        <v>new</v>
      </c>
      <c r="R9823" t="str">
        <f t="shared" si="1072"/>
        <v>high value</v>
      </c>
      <c r="S9823" t="str">
        <f t="shared" si="1073"/>
        <v>High</v>
      </c>
      <c r="T9823" t="str">
        <f t="shared" si="1074"/>
        <v>Jan</v>
      </c>
      <c r="U9823">
        <f t="shared" si="1075"/>
        <v>2024</v>
      </c>
      <c r="V9823" t="str">
        <f t="shared" si="1076"/>
        <v>10-15</v>
      </c>
      <c r="W9823" t="str">
        <f t="shared" si="1077"/>
        <v>Fast</v>
      </c>
    </row>
    <row r="9824" spans="1:23" x14ac:dyDescent="0.3">
      <c r="A9824">
        <v>609823</v>
      </c>
      <c r="B9824">
        <v>73669</v>
      </c>
      <c r="C9824">
        <v>24</v>
      </c>
      <c r="D9824" t="s">
        <v>4</v>
      </c>
      <c r="E9824" t="s">
        <v>11</v>
      </c>
      <c r="F9824" t="s">
        <v>22</v>
      </c>
      <c r="G9824" t="s">
        <v>21</v>
      </c>
      <c r="H9824" s="1">
        <v>45637</v>
      </c>
      <c r="I9824" t="s">
        <v>33</v>
      </c>
      <c r="J9824">
        <v>47</v>
      </c>
      <c r="K9824">
        <v>5.7</v>
      </c>
      <c r="L9824">
        <v>946.38</v>
      </c>
      <c r="M9824">
        <v>106.95</v>
      </c>
      <c r="N9824" t="s">
        <v>47</v>
      </c>
      <c r="O9824">
        <v>3</v>
      </c>
      <c r="P9824" t="str" cm="1">
        <f t="array" ref="P9824">_xlfn.IFS(C9824&lt;25,"18-24", C9824&lt;=35,"25-35", C9824&lt;=50,"36-50",TRUE,"50+")</f>
        <v>18-24</v>
      </c>
      <c r="Q9824" t="str">
        <f t="shared" si="1071"/>
        <v>new</v>
      </c>
      <c r="R9824" t="str">
        <f t="shared" si="1072"/>
        <v>high value</v>
      </c>
      <c r="S9824" t="str">
        <f t="shared" si="1073"/>
        <v>medium</v>
      </c>
      <c r="T9824" t="str">
        <f t="shared" si="1074"/>
        <v>Dec</v>
      </c>
      <c r="U9824">
        <f t="shared" si="1075"/>
        <v>2024</v>
      </c>
      <c r="V9824" t="str">
        <f t="shared" si="1076"/>
        <v>5-10</v>
      </c>
      <c r="W9824" t="str">
        <f t="shared" si="1077"/>
        <v>Slow</v>
      </c>
    </row>
    <row r="9825" spans="1:23" x14ac:dyDescent="0.3">
      <c r="A9825">
        <v>609824</v>
      </c>
      <c r="B9825">
        <v>79481</v>
      </c>
      <c r="C9825">
        <v>28</v>
      </c>
      <c r="D9825" t="s">
        <v>4</v>
      </c>
      <c r="E9825" t="s">
        <v>16</v>
      </c>
      <c r="F9825" t="s">
        <v>28</v>
      </c>
      <c r="G9825" t="s">
        <v>23</v>
      </c>
      <c r="H9825" s="1">
        <v>45371</v>
      </c>
      <c r="I9825" t="s">
        <v>34</v>
      </c>
      <c r="J9825">
        <v>83</v>
      </c>
      <c r="K9825">
        <v>8.9</v>
      </c>
      <c r="L9825">
        <v>229.94</v>
      </c>
      <c r="M9825">
        <v>34.200000000000003</v>
      </c>
      <c r="N9825" t="s">
        <v>48</v>
      </c>
      <c r="O9825">
        <v>1</v>
      </c>
      <c r="P9825" t="str" cm="1">
        <f t="array" ref="P9825">_xlfn.IFS(C9825&lt;25,"18-24", C9825&lt;=35,"25-35", C9825&lt;=50,"36-50",TRUE,"50+")</f>
        <v>25-35</v>
      </c>
      <c r="Q9825" t="str">
        <f t="shared" si="1071"/>
        <v>new</v>
      </c>
      <c r="R9825" t="str">
        <f t="shared" si="1072"/>
        <v>low</v>
      </c>
      <c r="S9825" t="str">
        <f t="shared" si="1073"/>
        <v>Low</v>
      </c>
      <c r="T9825" t="str">
        <f t="shared" si="1074"/>
        <v>Mar</v>
      </c>
      <c r="U9825">
        <f t="shared" si="1075"/>
        <v>2024</v>
      </c>
      <c r="V9825" t="str">
        <f t="shared" si="1076"/>
        <v>5-10</v>
      </c>
      <c r="W9825" t="str">
        <f t="shared" si="1077"/>
        <v>Slow</v>
      </c>
    </row>
    <row r="9826" spans="1:23" x14ac:dyDescent="0.3">
      <c r="A9826">
        <v>609825</v>
      </c>
      <c r="B9826">
        <v>13849</v>
      </c>
      <c r="C9826">
        <v>32</v>
      </c>
      <c r="D9826" t="s">
        <v>4</v>
      </c>
      <c r="E9826" t="s">
        <v>15</v>
      </c>
      <c r="F9826" t="s">
        <v>28</v>
      </c>
      <c r="G9826" t="s">
        <v>21</v>
      </c>
      <c r="H9826" s="1">
        <v>45013</v>
      </c>
      <c r="I9826" t="s">
        <v>33</v>
      </c>
      <c r="J9826">
        <v>25</v>
      </c>
      <c r="K9826">
        <v>1.2</v>
      </c>
      <c r="L9826">
        <v>552.69000000000005</v>
      </c>
      <c r="M9826">
        <v>50.47</v>
      </c>
      <c r="N9826" t="s">
        <v>49</v>
      </c>
      <c r="O9826">
        <v>4</v>
      </c>
      <c r="P9826" t="str" cm="1">
        <f t="array" ref="P9826">_xlfn.IFS(C9826&lt;25,"18-24", C9826&lt;=35,"25-35", C9826&lt;=50,"36-50",TRUE,"50+")</f>
        <v>25-35</v>
      </c>
      <c r="Q9826" t="str">
        <f t="shared" si="1071"/>
        <v>new</v>
      </c>
      <c r="R9826" t="str">
        <f t="shared" si="1072"/>
        <v>high value</v>
      </c>
      <c r="S9826" t="str">
        <f t="shared" si="1073"/>
        <v>medium</v>
      </c>
      <c r="T9826" t="str">
        <f t="shared" si="1074"/>
        <v>Mar</v>
      </c>
      <c r="U9826">
        <f t="shared" si="1075"/>
        <v>2023</v>
      </c>
      <c r="V9826" t="str">
        <f t="shared" si="1076"/>
        <v>0-5</v>
      </c>
      <c r="W9826" t="str">
        <f t="shared" si="1077"/>
        <v>Fast</v>
      </c>
    </row>
    <row r="9827" spans="1:23" x14ac:dyDescent="0.3">
      <c r="A9827">
        <v>609826</v>
      </c>
      <c r="B9827">
        <v>63742</v>
      </c>
      <c r="C9827">
        <v>41</v>
      </c>
      <c r="D9827" t="s">
        <v>4</v>
      </c>
      <c r="E9827" t="s">
        <v>13</v>
      </c>
      <c r="F9827" t="s">
        <v>19</v>
      </c>
      <c r="G9827" t="s">
        <v>25</v>
      </c>
      <c r="H9827" s="1">
        <v>45252</v>
      </c>
      <c r="I9827" t="s">
        <v>34</v>
      </c>
      <c r="J9827">
        <v>58</v>
      </c>
      <c r="K9827">
        <v>2.7</v>
      </c>
      <c r="L9827">
        <v>674.93</v>
      </c>
      <c r="M9827">
        <v>53.13</v>
      </c>
      <c r="N9827" t="s">
        <v>48</v>
      </c>
      <c r="O9827">
        <v>3</v>
      </c>
      <c r="P9827" t="str" cm="1">
        <f t="array" ref="P9827">_xlfn.IFS(C9827&lt;25,"18-24", C9827&lt;=35,"25-35", C9827&lt;=50,"36-50",TRUE,"50+")</f>
        <v>36-50</v>
      </c>
      <c r="Q9827" t="str">
        <f t="shared" si="1071"/>
        <v>repeat</v>
      </c>
      <c r="R9827" t="str">
        <f t="shared" si="1072"/>
        <v>high value</v>
      </c>
      <c r="S9827" t="str">
        <f t="shared" si="1073"/>
        <v>medium</v>
      </c>
      <c r="T9827" t="str">
        <f t="shared" si="1074"/>
        <v>Nov</v>
      </c>
      <c r="U9827">
        <f t="shared" si="1075"/>
        <v>2023</v>
      </c>
      <c r="V9827" t="str">
        <f t="shared" si="1076"/>
        <v>0-5</v>
      </c>
      <c r="W9827" t="str">
        <f t="shared" si="1077"/>
        <v>Slow</v>
      </c>
    </row>
    <row r="9828" spans="1:23" x14ac:dyDescent="0.3">
      <c r="A9828">
        <v>609827</v>
      </c>
      <c r="B9828">
        <v>32225</v>
      </c>
      <c r="C9828">
        <v>54</v>
      </c>
      <c r="D9828" t="s">
        <v>4</v>
      </c>
      <c r="E9828" t="s">
        <v>16</v>
      </c>
      <c r="F9828" t="s">
        <v>24</v>
      </c>
      <c r="G9828" t="s">
        <v>25</v>
      </c>
      <c r="H9828" s="1">
        <v>45125</v>
      </c>
      <c r="I9828" t="s">
        <v>34</v>
      </c>
      <c r="J9828">
        <v>38</v>
      </c>
      <c r="K9828">
        <v>1.6</v>
      </c>
      <c r="L9828">
        <v>1299.77</v>
      </c>
      <c r="M9828">
        <v>54.27</v>
      </c>
      <c r="N9828" t="s">
        <v>49</v>
      </c>
      <c r="O9828">
        <v>4</v>
      </c>
      <c r="P9828" t="str" cm="1">
        <f t="array" ref="P9828">_xlfn.IFS(C9828&lt;25,"18-24", C9828&lt;=35,"25-35", C9828&lt;=50,"36-50",TRUE,"50+")</f>
        <v>50+</v>
      </c>
      <c r="Q9828" t="str">
        <f t="shared" si="1071"/>
        <v>new</v>
      </c>
      <c r="R9828" t="str">
        <f t="shared" si="1072"/>
        <v>high value</v>
      </c>
      <c r="S9828" t="str">
        <f t="shared" si="1073"/>
        <v>medium</v>
      </c>
      <c r="T9828" t="str">
        <f t="shared" si="1074"/>
        <v>Jul</v>
      </c>
      <c r="U9828">
        <f t="shared" si="1075"/>
        <v>2023</v>
      </c>
      <c r="V9828" t="str">
        <f t="shared" si="1076"/>
        <v>0-5</v>
      </c>
      <c r="W9828" t="str">
        <f t="shared" si="1077"/>
        <v>Medium</v>
      </c>
    </row>
    <row r="9829" spans="1:23" x14ac:dyDescent="0.3">
      <c r="A9829">
        <v>609828</v>
      </c>
      <c r="B9829">
        <v>31250</v>
      </c>
      <c r="C9829">
        <v>20</v>
      </c>
      <c r="D9829" t="s">
        <v>4</v>
      </c>
      <c r="E9829" t="s">
        <v>5</v>
      </c>
      <c r="F9829" t="s">
        <v>30</v>
      </c>
      <c r="G9829" t="s">
        <v>27</v>
      </c>
      <c r="H9829" s="1">
        <v>44682</v>
      </c>
      <c r="I9829" t="s">
        <v>33</v>
      </c>
      <c r="J9829">
        <v>78</v>
      </c>
      <c r="K9829">
        <v>13.6</v>
      </c>
      <c r="L9829">
        <v>887.69</v>
      </c>
      <c r="M9829">
        <v>58.12</v>
      </c>
      <c r="N9829" t="s">
        <v>49</v>
      </c>
      <c r="O9829">
        <v>3</v>
      </c>
      <c r="P9829" t="str" cm="1">
        <f t="array" ref="P9829">_xlfn.IFS(C9829&lt;25,"18-24", C9829&lt;=35,"25-35", C9829&lt;=50,"36-50",TRUE,"50+")</f>
        <v>18-24</v>
      </c>
      <c r="Q9829" t="str">
        <f t="shared" si="1071"/>
        <v>new</v>
      </c>
      <c r="R9829" t="str">
        <f t="shared" si="1072"/>
        <v>high value</v>
      </c>
      <c r="S9829" t="str">
        <f t="shared" si="1073"/>
        <v>medium</v>
      </c>
      <c r="T9829" t="str">
        <f t="shared" si="1074"/>
        <v>May</v>
      </c>
      <c r="U9829">
        <f t="shared" si="1075"/>
        <v>2022</v>
      </c>
      <c r="V9829" t="str">
        <f t="shared" si="1076"/>
        <v>10-15</v>
      </c>
      <c r="W9829" t="str">
        <f t="shared" si="1077"/>
        <v>Slow</v>
      </c>
    </row>
    <row r="9830" spans="1:23" x14ac:dyDescent="0.3">
      <c r="A9830">
        <v>609829</v>
      </c>
      <c r="B9830">
        <v>32286</v>
      </c>
      <c r="C9830">
        <v>29</v>
      </c>
      <c r="D9830" t="s">
        <v>7</v>
      </c>
      <c r="E9830" t="s">
        <v>16</v>
      </c>
      <c r="F9830" t="s">
        <v>22</v>
      </c>
      <c r="G9830" t="s">
        <v>29</v>
      </c>
      <c r="H9830" s="1">
        <v>45137</v>
      </c>
      <c r="I9830" t="s">
        <v>34</v>
      </c>
      <c r="J9830">
        <v>46</v>
      </c>
      <c r="K9830">
        <v>14.4</v>
      </c>
      <c r="L9830">
        <v>154.63</v>
      </c>
      <c r="M9830">
        <v>103.09</v>
      </c>
      <c r="N9830" t="s">
        <v>49</v>
      </c>
      <c r="O9830">
        <v>3</v>
      </c>
      <c r="P9830" t="str" cm="1">
        <f t="array" ref="P9830">_xlfn.IFS(C9830&lt;25,"18-24", C9830&lt;=35,"25-35", C9830&lt;=50,"36-50",TRUE,"50+")</f>
        <v>25-35</v>
      </c>
      <c r="Q9830" t="str">
        <f t="shared" si="1071"/>
        <v>repeat</v>
      </c>
      <c r="R9830" t="str">
        <f t="shared" si="1072"/>
        <v>low</v>
      </c>
      <c r="S9830" t="str">
        <f t="shared" si="1073"/>
        <v>medium</v>
      </c>
      <c r="T9830" t="str">
        <f t="shared" si="1074"/>
        <v>Jul</v>
      </c>
      <c r="U9830">
        <f t="shared" si="1075"/>
        <v>2023</v>
      </c>
      <c r="V9830" t="str">
        <f t="shared" si="1076"/>
        <v>10-15</v>
      </c>
      <c r="W9830" t="str">
        <f t="shared" si="1077"/>
        <v>Slow</v>
      </c>
    </row>
    <row r="9831" spans="1:23" x14ac:dyDescent="0.3">
      <c r="A9831">
        <v>609830</v>
      </c>
      <c r="B9831">
        <v>51942</v>
      </c>
      <c r="C9831">
        <v>46</v>
      </c>
      <c r="D9831" t="s">
        <v>7</v>
      </c>
      <c r="E9831" t="s">
        <v>13</v>
      </c>
      <c r="F9831" t="s">
        <v>19</v>
      </c>
      <c r="G9831" t="s">
        <v>31</v>
      </c>
      <c r="H9831" s="1">
        <v>45218</v>
      </c>
      <c r="I9831" t="s">
        <v>33</v>
      </c>
      <c r="J9831">
        <v>43</v>
      </c>
      <c r="K9831">
        <v>10.3</v>
      </c>
      <c r="L9831">
        <v>1420.62</v>
      </c>
      <c r="M9831">
        <v>117.53</v>
      </c>
      <c r="N9831" t="s">
        <v>50</v>
      </c>
      <c r="O9831">
        <v>3</v>
      </c>
      <c r="P9831" t="str" cm="1">
        <f t="array" ref="P9831">_xlfn.IFS(C9831&lt;25,"18-24", C9831&lt;=35,"25-35", C9831&lt;=50,"36-50",TRUE,"50+")</f>
        <v>36-50</v>
      </c>
      <c r="Q9831" t="str">
        <f t="shared" si="1071"/>
        <v>new</v>
      </c>
      <c r="R9831" t="str">
        <f t="shared" si="1072"/>
        <v>high value</v>
      </c>
      <c r="S9831" t="str">
        <f t="shared" si="1073"/>
        <v>medium</v>
      </c>
      <c r="T9831" t="str">
        <f t="shared" si="1074"/>
        <v>Oct</v>
      </c>
      <c r="U9831">
        <f t="shared" si="1075"/>
        <v>2023</v>
      </c>
      <c r="V9831" t="str">
        <f t="shared" si="1076"/>
        <v>10-15</v>
      </c>
      <c r="W9831" t="str">
        <f t="shared" si="1077"/>
        <v>Medium</v>
      </c>
    </row>
    <row r="9832" spans="1:23" x14ac:dyDescent="0.3">
      <c r="A9832">
        <v>609831</v>
      </c>
      <c r="B9832">
        <v>62803</v>
      </c>
      <c r="C9832">
        <v>57</v>
      </c>
      <c r="D9832" t="s">
        <v>7</v>
      </c>
      <c r="E9832" t="s">
        <v>8</v>
      </c>
      <c r="F9832" t="s">
        <v>19</v>
      </c>
      <c r="G9832" t="s">
        <v>31</v>
      </c>
      <c r="H9832" s="1">
        <v>44656</v>
      </c>
      <c r="I9832" t="s">
        <v>34</v>
      </c>
      <c r="J9832">
        <v>86</v>
      </c>
      <c r="K9832">
        <v>7.3</v>
      </c>
      <c r="L9832">
        <v>703.45</v>
      </c>
      <c r="M9832">
        <v>99.79</v>
      </c>
      <c r="N9832" t="s">
        <v>47</v>
      </c>
      <c r="O9832">
        <v>5</v>
      </c>
      <c r="P9832" t="str" cm="1">
        <f t="array" ref="P9832">_xlfn.IFS(C9832&lt;25,"18-24", C9832&lt;=35,"25-35", C9832&lt;=50,"36-50",TRUE,"50+")</f>
        <v>50+</v>
      </c>
      <c r="Q9832" t="str">
        <f t="shared" si="1071"/>
        <v>new</v>
      </c>
      <c r="R9832" t="str">
        <f t="shared" si="1072"/>
        <v>high value</v>
      </c>
      <c r="S9832" t="str">
        <f t="shared" si="1073"/>
        <v>High</v>
      </c>
      <c r="T9832" t="str">
        <f t="shared" si="1074"/>
        <v>Apr</v>
      </c>
      <c r="U9832">
        <f t="shared" si="1075"/>
        <v>2022</v>
      </c>
      <c r="V9832" t="str">
        <f t="shared" si="1076"/>
        <v>5-10</v>
      </c>
      <c r="W9832" t="str">
        <f t="shared" si="1077"/>
        <v>Slow</v>
      </c>
    </row>
    <row r="9833" spans="1:23" x14ac:dyDescent="0.3">
      <c r="A9833">
        <v>609832</v>
      </c>
      <c r="B9833">
        <v>85428</v>
      </c>
      <c r="C9833">
        <v>62</v>
      </c>
      <c r="D9833" t="s">
        <v>4</v>
      </c>
      <c r="E9833" t="s">
        <v>5</v>
      </c>
      <c r="F9833" t="s">
        <v>18</v>
      </c>
      <c r="G9833" t="s">
        <v>23</v>
      </c>
      <c r="H9833" s="1">
        <v>45389</v>
      </c>
      <c r="I9833" t="s">
        <v>33</v>
      </c>
      <c r="J9833">
        <v>51</v>
      </c>
      <c r="K9833">
        <v>1.6</v>
      </c>
      <c r="L9833">
        <v>1365.61</v>
      </c>
      <c r="M9833">
        <v>112.66</v>
      </c>
      <c r="N9833" t="s">
        <v>47</v>
      </c>
      <c r="O9833">
        <v>4</v>
      </c>
      <c r="P9833" t="str" cm="1">
        <f t="array" ref="P9833">_xlfn.IFS(C9833&lt;25,"18-24", C9833&lt;=35,"25-35", C9833&lt;=50,"36-50",TRUE,"50+")</f>
        <v>50+</v>
      </c>
      <c r="Q9833" t="str">
        <f t="shared" si="1071"/>
        <v>new</v>
      </c>
      <c r="R9833" t="str">
        <f t="shared" si="1072"/>
        <v>high value</v>
      </c>
      <c r="S9833" t="str">
        <f t="shared" si="1073"/>
        <v>medium</v>
      </c>
      <c r="T9833" t="str">
        <f t="shared" si="1074"/>
        <v>Apr</v>
      </c>
      <c r="U9833">
        <f t="shared" si="1075"/>
        <v>2024</v>
      </c>
      <c r="V9833" t="str">
        <f t="shared" si="1076"/>
        <v>0-5</v>
      </c>
      <c r="W9833" t="str">
        <f t="shared" si="1077"/>
        <v>Slow</v>
      </c>
    </row>
    <row r="9834" spans="1:23" x14ac:dyDescent="0.3">
      <c r="A9834">
        <v>609833</v>
      </c>
      <c r="B9834">
        <v>54220</v>
      </c>
      <c r="C9834">
        <v>22</v>
      </c>
      <c r="D9834" t="s">
        <v>7</v>
      </c>
      <c r="E9834" t="s">
        <v>16</v>
      </c>
      <c r="F9834" t="s">
        <v>32</v>
      </c>
      <c r="G9834" t="s">
        <v>23</v>
      </c>
      <c r="H9834" s="1">
        <v>45504</v>
      </c>
      <c r="I9834" t="s">
        <v>34</v>
      </c>
      <c r="J9834">
        <v>64</v>
      </c>
      <c r="K9834">
        <v>5.8</v>
      </c>
      <c r="L9834">
        <v>1034.06</v>
      </c>
      <c r="M9834">
        <v>28.72</v>
      </c>
      <c r="N9834" t="s">
        <v>48</v>
      </c>
      <c r="O9834">
        <v>2</v>
      </c>
      <c r="P9834" t="str" cm="1">
        <f t="array" ref="P9834">_xlfn.IFS(C9834&lt;25,"18-24", C9834&lt;=35,"25-35", C9834&lt;=50,"36-50",TRUE,"50+")</f>
        <v>18-24</v>
      </c>
      <c r="Q9834" t="str">
        <f t="shared" si="1071"/>
        <v>new</v>
      </c>
      <c r="R9834" t="str">
        <f t="shared" si="1072"/>
        <v>high value</v>
      </c>
      <c r="S9834" t="str">
        <f t="shared" si="1073"/>
        <v>Low</v>
      </c>
      <c r="T9834" t="str">
        <f t="shared" si="1074"/>
        <v>Jul</v>
      </c>
      <c r="U9834">
        <f t="shared" si="1075"/>
        <v>2024</v>
      </c>
      <c r="V9834" t="str">
        <f t="shared" si="1076"/>
        <v>5-10</v>
      </c>
      <c r="W9834" t="str">
        <f t="shared" si="1077"/>
        <v>Slow</v>
      </c>
    </row>
    <row r="9835" spans="1:23" x14ac:dyDescent="0.3">
      <c r="A9835">
        <v>609834</v>
      </c>
      <c r="B9835">
        <v>54431</v>
      </c>
      <c r="C9835">
        <v>59</v>
      </c>
      <c r="D9835" t="s">
        <v>4</v>
      </c>
      <c r="E9835" t="s">
        <v>11</v>
      </c>
      <c r="F9835" t="s">
        <v>30</v>
      </c>
      <c r="G9835" t="s">
        <v>25</v>
      </c>
      <c r="H9835" s="1">
        <v>45363</v>
      </c>
      <c r="I9835" t="s">
        <v>34</v>
      </c>
      <c r="J9835">
        <v>47</v>
      </c>
      <c r="K9835">
        <v>9.1999999999999993</v>
      </c>
      <c r="L9835">
        <v>1004.26</v>
      </c>
      <c r="M9835">
        <v>101.19</v>
      </c>
      <c r="N9835" t="s">
        <v>48</v>
      </c>
      <c r="O9835">
        <v>1</v>
      </c>
      <c r="P9835" t="str" cm="1">
        <f t="array" ref="P9835">_xlfn.IFS(C9835&lt;25,"18-24", C9835&lt;=35,"25-35", C9835&lt;=50,"36-50",TRUE,"50+")</f>
        <v>50+</v>
      </c>
      <c r="Q9835" t="str">
        <f t="shared" si="1071"/>
        <v>new</v>
      </c>
      <c r="R9835" t="str">
        <f t="shared" si="1072"/>
        <v>high value</v>
      </c>
      <c r="S9835" t="str">
        <f t="shared" si="1073"/>
        <v>Low</v>
      </c>
      <c r="T9835" t="str">
        <f t="shared" si="1074"/>
        <v>Mar</v>
      </c>
      <c r="U9835">
        <f t="shared" si="1075"/>
        <v>2024</v>
      </c>
      <c r="V9835" t="str">
        <f t="shared" si="1076"/>
        <v>5-10</v>
      </c>
      <c r="W9835" t="str">
        <f t="shared" si="1077"/>
        <v>Slow</v>
      </c>
    </row>
    <row r="9836" spans="1:23" x14ac:dyDescent="0.3">
      <c r="A9836">
        <v>609835</v>
      </c>
      <c r="B9836">
        <v>73322</v>
      </c>
      <c r="C9836">
        <v>44</v>
      </c>
      <c r="D9836" t="s">
        <v>4</v>
      </c>
      <c r="E9836" t="s">
        <v>16</v>
      </c>
      <c r="F9836" t="s">
        <v>18</v>
      </c>
      <c r="G9836" t="s">
        <v>29</v>
      </c>
      <c r="H9836" s="1">
        <v>45133</v>
      </c>
      <c r="I9836" t="s">
        <v>34</v>
      </c>
      <c r="J9836">
        <v>86</v>
      </c>
      <c r="K9836">
        <v>3.7</v>
      </c>
      <c r="L9836">
        <v>1273.99</v>
      </c>
      <c r="M9836">
        <v>111.51</v>
      </c>
      <c r="N9836" t="s">
        <v>48</v>
      </c>
      <c r="O9836">
        <v>3</v>
      </c>
      <c r="P9836" t="str" cm="1">
        <f t="array" ref="P9836">_xlfn.IFS(C9836&lt;25,"18-24", C9836&lt;=35,"25-35", C9836&lt;=50,"36-50",TRUE,"50+")</f>
        <v>36-50</v>
      </c>
      <c r="Q9836" t="str">
        <f t="shared" si="1071"/>
        <v>repeat</v>
      </c>
      <c r="R9836" t="str">
        <f t="shared" si="1072"/>
        <v>high value</v>
      </c>
      <c r="S9836" t="str">
        <f t="shared" si="1073"/>
        <v>medium</v>
      </c>
      <c r="T9836" t="str">
        <f t="shared" si="1074"/>
        <v>Jul</v>
      </c>
      <c r="U9836">
        <f t="shared" si="1075"/>
        <v>2023</v>
      </c>
      <c r="V9836" t="str">
        <f t="shared" si="1076"/>
        <v>0-5</v>
      </c>
      <c r="W9836" t="str">
        <f t="shared" si="1077"/>
        <v>Slow</v>
      </c>
    </row>
    <row r="9837" spans="1:23" x14ac:dyDescent="0.3">
      <c r="A9837">
        <v>609836</v>
      </c>
      <c r="B9837">
        <v>99520</v>
      </c>
      <c r="C9837">
        <v>23</v>
      </c>
      <c r="D9837" t="s">
        <v>4</v>
      </c>
      <c r="E9837" t="s">
        <v>13</v>
      </c>
      <c r="F9837" t="s">
        <v>26</v>
      </c>
      <c r="G9837" t="s">
        <v>25</v>
      </c>
      <c r="H9837" s="1">
        <v>45049</v>
      </c>
      <c r="I9837" t="s">
        <v>33</v>
      </c>
      <c r="J9837">
        <v>64</v>
      </c>
      <c r="K9837">
        <v>5.2</v>
      </c>
      <c r="L9837">
        <v>1047.1400000000001</v>
      </c>
      <c r="M9837">
        <v>33.799999999999997</v>
      </c>
      <c r="N9837" t="s">
        <v>47</v>
      </c>
      <c r="O9837">
        <v>5</v>
      </c>
      <c r="P9837" t="str" cm="1">
        <f t="array" ref="P9837">_xlfn.IFS(C9837&lt;25,"18-24", C9837&lt;=35,"25-35", C9837&lt;=50,"36-50",TRUE,"50+")</f>
        <v>18-24</v>
      </c>
      <c r="Q9837" t="str">
        <f t="shared" si="1071"/>
        <v>new</v>
      </c>
      <c r="R9837" t="str">
        <f t="shared" si="1072"/>
        <v>high value</v>
      </c>
      <c r="S9837" t="str">
        <f t="shared" si="1073"/>
        <v>High</v>
      </c>
      <c r="T9837" t="str">
        <f t="shared" si="1074"/>
        <v>May</v>
      </c>
      <c r="U9837">
        <f t="shared" si="1075"/>
        <v>2023</v>
      </c>
      <c r="V9837" t="str">
        <f t="shared" si="1076"/>
        <v>5-10</v>
      </c>
      <c r="W9837" t="str">
        <f t="shared" si="1077"/>
        <v>Slow</v>
      </c>
    </row>
    <row r="9838" spans="1:23" x14ac:dyDescent="0.3">
      <c r="A9838">
        <v>609837</v>
      </c>
      <c r="B9838">
        <v>86629</v>
      </c>
      <c r="C9838">
        <v>64</v>
      </c>
      <c r="D9838" t="s">
        <v>4</v>
      </c>
      <c r="E9838" t="s">
        <v>15</v>
      </c>
      <c r="F9838" t="s">
        <v>32</v>
      </c>
      <c r="G9838" t="s">
        <v>27</v>
      </c>
      <c r="H9838" s="1">
        <v>45310</v>
      </c>
      <c r="I9838" t="s">
        <v>34</v>
      </c>
      <c r="J9838">
        <v>26</v>
      </c>
      <c r="K9838">
        <v>2.2000000000000002</v>
      </c>
      <c r="L9838">
        <v>1441.95</v>
      </c>
      <c r="M9838">
        <v>37.479999999999997</v>
      </c>
      <c r="N9838" t="s">
        <v>50</v>
      </c>
      <c r="O9838">
        <v>5</v>
      </c>
      <c r="P9838" t="str" cm="1">
        <f t="array" ref="P9838">_xlfn.IFS(C9838&lt;25,"18-24", C9838&lt;=35,"25-35", C9838&lt;=50,"36-50",TRUE,"50+")</f>
        <v>50+</v>
      </c>
      <c r="Q9838" t="str">
        <f t="shared" si="1071"/>
        <v>new</v>
      </c>
      <c r="R9838" t="str">
        <f t="shared" si="1072"/>
        <v>high value</v>
      </c>
      <c r="S9838" t="str">
        <f t="shared" si="1073"/>
        <v>High</v>
      </c>
      <c r="T9838" t="str">
        <f t="shared" si="1074"/>
        <v>Jan</v>
      </c>
      <c r="U9838">
        <f t="shared" si="1075"/>
        <v>2024</v>
      </c>
      <c r="V9838" t="str">
        <f t="shared" si="1076"/>
        <v>0-5</v>
      </c>
      <c r="W9838" t="str">
        <f t="shared" si="1077"/>
        <v>Fast</v>
      </c>
    </row>
    <row r="9839" spans="1:23" x14ac:dyDescent="0.3">
      <c r="A9839">
        <v>609838</v>
      </c>
      <c r="B9839">
        <v>54319</v>
      </c>
      <c r="C9839">
        <v>60</v>
      </c>
      <c r="D9839" t="s">
        <v>4</v>
      </c>
      <c r="E9839" t="s">
        <v>15</v>
      </c>
      <c r="F9839" t="s">
        <v>28</v>
      </c>
      <c r="G9839" t="s">
        <v>23</v>
      </c>
      <c r="H9839" s="1">
        <v>44738</v>
      </c>
      <c r="I9839" t="s">
        <v>33</v>
      </c>
      <c r="J9839">
        <v>87</v>
      </c>
      <c r="K9839">
        <v>10.7</v>
      </c>
      <c r="L9839">
        <v>738.36</v>
      </c>
      <c r="M9839">
        <v>41.19</v>
      </c>
      <c r="N9839" t="s">
        <v>50</v>
      </c>
      <c r="O9839">
        <v>3</v>
      </c>
      <c r="P9839" t="str" cm="1">
        <f t="array" ref="P9839">_xlfn.IFS(C9839&lt;25,"18-24", C9839&lt;=35,"25-35", C9839&lt;=50,"36-50",TRUE,"50+")</f>
        <v>50+</v>
      </c>
      <c r="Q9839" t="str">
        <f t="shared" si="1071"/>
        <v>new</v>
      </c>
      <c r="R9839" t="str">
        <f t="shared" si="1072"/>
        <v>high value</v>
      </c>
      <c r="S9839" t="str">
        <f t="shared" si="1073"/>
        <v>medium</v>
      </c>
      <c r="T9839" t="str">
        <f t="shared" si="1074"/>
        <v>Jun</v>
      </c>
      <c r="U9839">
        <f t="shared" si="1075"/>
        <v>2022</v>
      </c>
      <c r="V9839" t="str">
        <f t="shared" si="1076"/>
        <v>10-15</v>
      </c>
      <c r="W9839" t="str">
        <f t="shared" si="1077"/>
        <v>Slow</v>
      </c>
    </row>
    <row r="9840" spans="1:23" x14ac:dyDescent="0.3">
      <c r="A9840">
        <v>609839</v>
      </c>
      <c r="B9840">
        <v>67082</v>
      </c>
      <c r="C9840">
        <v>32</v>
      </c>
      <c r="D9840" t="s">
        <v>4</v>
      </c>
      <c r="E9840" t="s">
        <v>11</v>
      </c>
      <c r="F9840" t="s">
        <v>28</v>
      </c>
      <c r="G9840" t="s">
        <v>29</v>
      </c>
      <c r="H9840" s="1">
        <v>45091</v>
      </c>
      <c r="I9840" t="s">
        <v>34</v>
      </c>
      <c r="J9840">
        <v>81</v>
      </c>
      <c r="K9840">
        <v>13</v>
      </c>
      <c r="L9840">
        <v>163.56</v>
      </c>
      <c r="M9840">
        <v>94.33</v>
      </c>
      <c r="N9840" t="s">
        <v>47</v>
      </c>
      <c r="O9840">
        <v>3</v>
      </c>
      <c r="P9840" t="str" cm="1">
        <f t="array" ref="P9840">_xlfn.IFS(C9840&lt;25,"18-24", C9840&lt;=35,"25-35", C9840&lt;=50,"36-50",TRUE,"50+")</f>
        <v>25-35</v>
      </c>
      <c r="Q9840" t="str">
        <f t="shared" si="1071"/>
        <v>new</v>
      </c>
      <c r="R9840" t="str">
        <f t="shared" si="1072"/>
        <v>low</v>
      </c>
      <c r="S9840" t="str">
        <f t="shared" si="1073"/>
        <v>medium</v>
      </c>
      <c r="T9840" t="str">
        <f t="shared" si="1074"/>
        <v>Jun</v>
      </c>
      <c r="U9840">
        <f t="shared" si="1075"/>
        <v>2023</v>
      </c>
      <c r="V9840" t="str">
        <f t="shared" si="1076"/>
        <v>10-15</v>
      </c>
      <c r="W9840" t="str">
        <f t="shared" si="1077"/>
        <v>Slow</v>
      </c>
    </row>
    <row r="9841" spans="1:23" x14ac:dyDescent="0.3">
      <c r="A9841">
        <v>609840</v>
      </c>
      <c r="B9841">
        <v>23300</v>
      </c>
      <c r="C9841">
        <v>18</v>
      </c>
      <c r="D9841" t="s">
        <v>7</v>
      </c>
      <c r="E9841" t="s">
        <v>11</v>
      </c>
      <c r="F9841" t="s">
        <v>24</v>
      </c>
      <c r="G9841" t="s">
        <v>31</v>
      </c>
      <c r="H9841" s="1">
        <v>45176</v>
      </c>
      <c r="I9841" t="s">
        <v>34</v>
      </c>
      <c r="J9841">
        <v>27</v>
      </c>
      <c r="K9841">
        <v>8.6999999999999993</v>
      </c>
      <c r="L9841">
        <v>789.82</v>
      </c>
      <c r="M9841">
        <v>100.49</v>
      </c>
      <c r="N9841" t="s">
        <v>50</v>
      </c>
      <c r="O9841">
        <v>1</v>
      </c>
      <c r="P9841" t="str" cm="1">
        <f t="array" ref="P9841">_xlfn.IFS(C9841&lt;25,"18-24", C9841&lt;=35,"25-35", C9841&lt;=50,"36-50",TRUE,"50+")</f>
        <v>18-24</v>
      </c>
      <c r="Q9841" t="str">
        <f t="shared" si="1071"/>
        <v>new</v>
      </c>
      <c r="R9841" t="str">
        <f t="shared" si="1072"/>
        <v>high value</v>
      </c>
      <c r="S9841" t="str">
        <f t="shared" si="1073"/>
        <v>Low</v>
      </c>
      <c r="T9841" t="str">
        <f t="shared" si="1074"/>
        <v>Sep</v>
      </c>
      <c r="U9841">
        <f t="shared" si="1075"/>
        <v>2023</v>
      </c>
      <c r="V9841" t="str">
        <f t="shared" si="1076"/>
        <v>5-10</v>
      </c>
      <c r="W9841" t="str">
        <f t="shared" si="1077"/>
        <v>Fast</v>
      </c>
    </row>
    <row r="9842" spans="1:23" x14ac:dyDescent="0.3">
      <c r="A9842">
        <v>609841</v>
      </c>
      <c r="B9842">
        <v>94015</v>
      </c>
      <c r="C9842">
        <v>63</v>
      </c>
      <c r="D9842" t="s">
        <v>4</v>
      </c>
      <c r="E9842" t="s">
        <v>13</v>
      </c>
      <c r="F9842" t="s">
        <v>18</v>
      </c>
      <c r="G9842" t="s">
        <v>31</v>
      </c>
      <c r="H9842" s="1">
        <v>44749</v>
      </c>
      <c r="I9842" t="s">
        <v>34</v>
      </c>
      <c r="J9842">
        <v>49</v>
      </c>
      <c r="K9842">
        <v>4.2</v>
      </c>
      <c r="L9842">
        <v>400.33</v>
      </c>
      <c r="M9842">
        <v>61.84</v>
      </c>
      <c r="N9842" t="s">
        <v>48</v>
      </c>
      <c r="O9842">
        <v>4</v>
      </c>
      <c r="P9842" t="str" cm="1">
        <f t="array" ref="P9842">_xlfn.IFS(C9842&lt;25,"18-24", C9842&lt;=35,"25-35", C9842&lt;=50,"36-50",TRUE,"50+")</f>
        <v>50+</v>
      </c>
      <c r="Q9842" t="str">
        <f t="shared" si="1071"/>
        <v>new</v>
      </c>
      <c r="R9842" t="str">
        <f t="shared" si="1072"/>
        <v>medium</v>
      </c>
      <c r="S9842" t="str">
        <f t="shared" si="1073"/>
        <v>medium</v>
      </c>
      <c r="T9842" t="str">
        <f t="shared" si="1074"/>
        <v>Jul</v>
      </c>
      <c r="U9842">
        <f t="shared" si="1075"/>
        <v>2022</v>
      </c>
      <c r="V9842" t="str">
        <f t="shared" si="1076"/>
        <v>0-5</v>
      </c>
      <c r="W9842" t="str">
        <f t="shared" si="1077"/>
        <v>Slow</v>
      </c>
    </row>
    <row r="9843" spans="1:23" x14ac:dyDescent="0.3">
      <c r="A9843">
        <v>609842</v>
      </c>
      <c r="B9843">
        <v>25894</v>
      </c>
      <c r="C9843">
        <v>39</v>
      </c>
      <c r="D9843" t="s">
        <v>7</v>
      </c>
      <c r="E9843" t="s">
        <v>16</v>
      </c>
      <c r="F9843" t="s">
        <v>28</v>
      </c>
      <c r="G9843" t="s">
        <v>27</v>
      </c>
      <c r="H9843" s="1">
        <v>44570</v>
      </c>
      <c r="I9843" t="s">
        <v>33</v>
      </c>
      <c r="J9843">
        <v>24</v>
      </c>
      <c r="K9843">
        <v>1.8</v>
      </c>
      <c r="L9843">
        <v>1024.44</v>
      </c>
      <c r="M9843">
        <v>96.01</v>
      </c>
      <c r="N9843" t="s">
        <v>50</v>
      </c>
      <c r="O9843">
        <v>3</v>
      </c>
      <c r="P9843" t="str" cm="1">
        <f t="array" ref="P9843">_xlfn.IFS(C9843&lt;25,"18-24", C9843&lt;=35,"25-35", C9843&lt;=50,"36-50",TRUE,"50+")</f>
        <v>36-50</v>
      </c>
      <c r="Q9843" t="str">
        <f t="shared" si="1071"/>
        <v>new</v>
      </c>
      <c r="R9843" t="str">
        <f t="shared" si="1072"/>
        <v>high value</v>
      </c>
      <c r="S9843" t="str">
        <f t="shared" si="1073"/>
        <v>medium</v>
      </c>
      <c r="T9843" t="str">
        <f t="shared" si="1074"/>
        <v>Jan</v>
      </c>
      <c r="U9843">
        <f t="shared" si="1075"/>
        <v>2022</v>
      </c>
      <c r="V9843" t="str">
        <f t="shared" si="1076"/>
        <v>0-5</v>
      </c>
      <c r="W9843" t="str">
        <f t="shared" si="1077"/>
        <v>Fast</v>
      </c>
    </row>
    <row r="9844" spans="1:23" x14ac:dyDescent="0.3">
      <c r="A9844">
        <v>609843</v>
      </c>
      <c r="B9844">
        <v>23456</v>
      </c>
      <c r="C9844">
        <v>40</v>
      </c>
      <c r="D9844" t="s">
        <v>7</v>
      </c>
      <c r="E9844" t="s">
        <v>13</v>
      </c>
      <c r="F9844" t="s">
        <v>26</v>
      </c>
      <c r="G9844" t="s">
        <v>27</v>
      </c>
      <c r="H9844" s="1">
        <v>45594</v>
      </c>
      <c r="I9844" t="s">
        <v>33</v>
      </c>
      <c r="J9844">
        <v>52</v>
      </c>
      <c r="K9844">
        <v>7.6</v>
      </c>
      <c r="L9844">
        <v>1148.8</v>
      </c>
      <c r="M9844">
        <v>81.67</v>
      </c>
      <c r="N9844" t="s">
        <v>50</v>
      </c>
      <c r="O9844">
        <v>3</v>
      </c>
      <c r="P9844" t="str" cm="1">
        <f t="array" ref="P9844">_xlfn.IFS(C9844&lt;25,"18-24", C9844&lt;=35,"25-35", C9844&lt;=50,"36-50",TRUE,"50+")</f>
        <v>36-50</v>
      </c>
      <c r="Q9844" t="str">
        <f t="shared" si="1071"/>
        <v>new</v>
      </c>
      <c r="R9844" t="str">
        <f t="shared" si="1072"/>
        <v>high value</v>
      </c>
      <c r="S9844" t="str">
        <f t="shared" si="1073"/>
        <v>medium</v>
      </c>
      <c r="T9844" t="str">
        <f t="shared" si="1074"/>
        <v>Oct</v>
      </c>
      <c r="U9844">
        <f t="shared" si="1075"/>
        <v>2024</v>
      </c>
      <c r="V9844" t="str">
        <f t="shared" si="1076"/>
        <v>5-10</v>
      </c>
      <c r="W9844" t="str">
        <f t="shared" si="1077"/>
        <v>Slow</v>
      </c>
    </row>
    <row r="9845" spans="1:23" x14ac:dyDescent="0.3">
      <c r="A9845">
        <v>609844</v>
      </c>
      <c r="B9845">
        <v>10107</v>
      </c>
      <c r="C9845">
        <v>52</v>
      </c>
      <c r="D9845" t="s">
        <v>7</v>
      </c>
      <c r="E9845" t="s">
        <v>11</v>
      </c>
      <c r="F9845" t="s">
        <v>32</v>
      </c>
      <c r="G9845" t="s">
        <v>29</v>
      </c>
      <c r="H9845" s="1">
        <v>44624</v>
      </c>
      <c r="I9845" t="s">
        <v>34</v>
      </c>
      <c r="J9845">
        <v>54</v>
      </c>
      <c r="K9845">
        <v>4.3</v>
      </c>
      <c r="L9845">
        <v>994.95</v>
      </c>
      <c r="M9845">
        <v>118.94</v>
      </c>
      <c r="N9845" t="s">
        <v>50</v>
      </c>
      <c r="O9845">
        <v>2</v>
      </c>
      <c r="P9845" t="str" cm="1">
        <f t="array" ref="P9845">_xlfn.IFS(C9845&lt;25,"18-24", C9845&lt;=35,"25-35", C9845&lt;=50,"36-50",TRUE,"50+")</f>
        <v>50+</v>
      </c>
      <c r="Q9845" t="str">
        <f t="shared" si="1071"/>
        <v>new</v>
      </c>
      <c r="R9845" t="str">
        <f t="shared" si="1072"/>
        <v>high value</v>
      </c>
      <c r="S9845" t="str">
        <f t="shared" si="1073"/>
        <v>Low</v>
      </c>
      <c r="T9845" t="str">
        <f t="shared" si="1074"/>
        <v>Mar</v>
      </c>
      <c r="U9845">
        <f t="shared" si="1075"/>
        <v>2022</v>
      </c>
      <c r="V9845" t="str">
        <f t="shared" si="1076"/>
        <v>0-5</v>
      </c>
      <c r="W9845" t="str">
        <f t="shared" si="1077"/>
        <v>Slow</v>
      </c>
    </row>
    <row r="9846" spans="1:23" x14ac:dyDescent="0.3">
      <c r="A9846">
        <v>609845</v>
      </c>
      <c r="B9846">
        <v>97903</v>
      </c>
      <c r="C9846">
        <v>18</v>
      </c>
      <c r="D9846" t="s">
        <v>4</v>
      </c>
      <c r="E9846" t="s">
        <v>8</v>
      </c>
      <c r="F9846" t="s">
        <v>26</v>
      </c>
      <c r="G9846" t="s">
        <v>25</v>
      </c>
      <c r="H9846" s="1">
        <v>45102</v>
      </c>
      <c r="I9846" t="s">
        <v>34</v>
      </c>
      <c r="J9846">
        <v>65</v>
      </c>
      <c r="K9846">
        <v>7.3</v>
      </c>
      <c r="L9846">
        <v>1074.76</v>
      </c>
      <c r="M9846">
        <v>78.05</v>
      </c>
      <c r="N9846" t="s">
        <v>50</v>
      </c>
      <c r="O9846">
        <v>1</v>
      </c>
      <c r="P9846" t="str" cm="1">
        <f t="array" ref="P9846">_xlfn.IFS(C9846&lt;25,"18-24", C9846&lt;=35,"25-35", C9846&lt;=50,"36-50",TRUE,"50+")</f>
        <v>18-24</v>
      </c>
      <c r="Q9846" t="str">
        <f t="shared" si="1071"/>
        <v>new</v>
      </c>
      <c r="R9846" t="str">
        <f t="shared" si="1072"/>
        <v>high value</v>
      </c>
      <c r="S9846" t="str">
        <f t="shared" si="1073"/>
        <v>Low</v>
      </c>
      <c r="T9846" t="str">
        <f t="shared" si="1074"/>
        <v>Jun</v>
      </c>
      <c r="U9846">
        <f t="shared" si="1075"/>
        <v>2023</v>
      </c>
      <c r="V9846" t="str">
        <f t="shared" si="1076"/>
        <v>5-10</v>
      </c>
      <c r="W9846" t="str">
        <f t="shared" si="1077"/>
        <v>Slow</v>
      </c>
    </row>
    <row r="9847" spans="1:23" x14ac:dyDescent="0.3">
      <c r="A9847">
        <v>609846</v>
      </c>
      <c r="B9847">
        <v>54468</v>
      </c>
      <c r="C9847">
        <v>22</v>
      </c>
      <c r="D9847" t="s">
        <v>7</v>
      </c>
      <c r="E9847" t="s">
        <v>13</v>
      </c>
      <c r="F9847" t="s">
        <v>26</v>
      </c>
      <c r="G9847" t="s">
        <v>21</v>
      </c>
      <c r="H9847" s="1">
        <v>44947</v>
      </c>
      <c r="I9847" t="s">
        <v>33</v>
      </c>
      <c r="J9847">
        <v>20</v>
      </c>
      <c r="K9847">
        <v>13.5</v>
      </c>
      <c r="L9847">
        <v>353.7</v>
      </c>
      <c r="M9847">
        <v>86.46</v>
      </c>
      <c r="N9847" t="s">
        <v>49</v>
      </c>
      <c r="O9847">
        <v>3</v>
      </c>
      <c r="P9847" t="str" cm="1">
        <f t="array" ref="P9847">_xlfn.IFS(C9847&lt;25,"18-24", C9847&lt;=35,"25-35", C9847&lt;=50,"36-50",TRUE,"50+")</f>
        <v>18-24</v>
      </c>
      <c r="Q9847" t="str">
        <f t="shared" si="1071"/>
        <v>new</v>
      </c>
      <c r="R9847" t="str">
        <f t="shared" si="1072"/>
        <v>medium</v>
      </c>
      <c r="S9847" t="str">
        <f t="shared" si="1073"/>
        <v>medium</v>
      </c>
      <c r="T9847" t="str">
        <f t="shared" si="1074"/>
        <v>Jan</v>
      </c>
      <c r="U9847">
        <f t="shared" si="1075"/>
        <v>2023</v>
      </c>
      <c r="V9847" t="str">
        <f t="shared" si="1076"/>
        <v>10-15</v>
      </c>
      <c r="W9847" t="str">
        <f t="shared" si="1077"/>
        <v>Fast</v>
      </c>
    </row>
    <row r="9848" spans="1:23" x14ac:dyDescent="0.3">
      <c r="A9848">
        <v>609847</v>
      </c>
      <c r="B9848">
        <v>62056</v>
      </c>
      <c r="C9848">
        <v>37</v>
      </c>
      <c r="D9848" t="s">
        <v>4</v>
      </c>
      <c r="E9848" t="s">
        <v>5</v>
      </c>
      <c r="F9848" t="s">
        <v>30</v>
      </c>
      <c r="G9848" t="s">
        <v>31</v>
      </c>
      <c r="H9848" s="1">
        <v>44570</v>
      </c>
      <c r="I9848" t="s">
        <v>33</v>
      </c>
      <c r="J9848">
        <v>75</v>
      </c>
      <c r="K9848">
        <v>4.8</v>
      </c>
      <c r="L9848">
        <v>1334.07</v>
      </c>
      <c r="M9848">
        <v>84.7</v>
      </c>
      <c r="N9848" t="s">
        <v>50</v>
      </c>
      <c r="O9848">
        <v>4</v>
      </c>
      <c r="P9848" t="str" cm="1">
        <f t="array" ref="P9848">_xlfn.IFS(C9848&lt;25,"18-24", C9848&lt;=35,"25-35", C9848&lt;=50,"36-50",TRUE,"50+")</f>
        <v>36-50</v>
      </c>
      <c r="Q9848" t="str">
        <f t="shared" si="1071"/>
        <v>new</v>
      </c>
      <c r="R9848" t="str">
        <f t="shared" si="1072"/>
        <v>high value</v>
      </c>
      <c r="S9848" t="str">
        <f t="shared" si="1073"/>
        <v>medium</v>
      </c>
      <c r="T9848" t="str">
        <f t="shared" si="1074"/>
        <v>Jan</v>
      </c>
      <c r="U9848">
        <f t="shared" si="1075"/>
        <v>2022</v>
      </c>
      <c r="V9848" t="str">
        <f t="shared" si="1076"/>
        <v>0-5</v>
      </c>
      <c r="W9848" t="str">
        <f t="shared" si="1077"/>
        <v>Slow</v>
      </c>
    </row>
    <row r="9849" spans="1:23" x14ac:dyDescent="0.3">
      <c r="A9849">
        <v>609848</v>
      </c>
      <c r="B9849">
        <v>97956</v>
      </c>
      <c r="C9849">
        <v>27</v>
      </c>
      <c r="D9849" t="s">
        <v>4</v>
      </c>
      <c r="E9849" t="s">
        <v>11</v>
      </c>
      <c r="F9849" t="s">
        <v>30</v>
      </c>
      <c r="G9849" t="s">
        <v>25</v>
      </c>
      <c r="H9849" s="1">
        <v>45283</v>
      </c>
      <c r="I9849" t="s">
        <v>34</v>
      </c>
      <c r="J9849">
        <v>56</v>
      </c>
      <c r="K9849">
        <v>6.1</v>
      </c>
      <c r="L9849">
        <v>274.98</v>
      </c>
      <c r="M9849">
        <v>27.11</v>
      </c>
      <c r="N9849" t="s">
        <v>50</v>
      </c>
      <c r="O9849">
        <v>4</v>
      </c>
      <c r="P9849" t="str" cm="1">
        <f t="array" ref="P9849">_xlfn.IFS(C9849&lt;25,"18-24", C9849&lt;=35,"25-35", C9849&lt;=50,"36-50",TRUE,"50+")</f>
        <v>25-35</v>
      </c>
      <c r="Q9849" t="str">
        <f t="shared" si="1071"/>
        <v>new</v>
      </c>
      <c r="R9849" t="str">
        <f t="shared" si="1072"/>
        <v>medium</v>
      </c>
      <c r="S9849" t="str">
        <f t="shared" si="1073"/>
        <v>medium</v>
      </c>
      <c r="T9849" t="str">
        <f t="shared" si="1074"/>
        <v>Dec</v>
      </c>
      <c r="U9849">
        <f t="shared" si="1075"/>
        <v>2023</v>
      </c>
      <c r="V9849" t="str">
        <f t="shared" si="1076"/>
        <v>5-10</v>
      </c>
      <c r="W9849" t="str">
        <f t="shared" si="1077"/>
        <v>Slow</v>
      </c>
    </row>
    <row r="9850" spans="1:23" x14ac:dyDescent="0.3">
      <c r="A9850">
        <v>609849</v>
      </c>
      <c r="B9850">
        <v>15918</v>
      </c>
      <c r="C9850">
        <v>57</v>
      </c>
      <c r="D9850" t="s">
        <v>7</v>
      </c>
      <c r="E9850" t="s">
        <v>15</v>
      </c>
      <c r="F9850" t="s">
        <v>30</v>
      </c>
      <c r="G9850" t="s">
        <v>31</v>
      </c>
      <c r="H9850" s="1">
        <v>45320</v>
      </c>
      <c r="I9850" t="s">
        <v>33</v>
      </c>
      <c r="J9850">
        <v>20</v>
      </c>
      <c r="K9850">
        <v>13.2</v>
      </c>
      <c r="L9850">
        <v>503.84</v>
      </c>
      <c r="M9850">
        <v>21.97</v>
      </c>
      <c r="N9850" t="s">
        <v>50</v>
      </c>
      <c r="O9850">
        <v>5</v>
      </c>
      <c r="P9850" t="str" cm="1">
        <f t="array" ref="P9850">_xlfn.IFS(C9850&lt;25,"18-24", C9850&lt;=35,"25-35", C9850&lt;=50,"36-50",TRUE,"50+")</f>
        <v>50+</v>
      </c>
      <c r="Q9850" t="str">
        <f t="shared" si="1071"/>
        <v>new</v>
      </c>
      <c r="R9850" t="str">
        <f t="shared" si="1072"/>
        <v>high value</v>
      </c>
      <c r="S9850" t="str">
        <f t="shared" si="1073"/>
        <v>High</v>
      </c>
      <c r="T9850" t="str">
        <f t="shared" si="1074"/>
        <v>Jan</v>
      </c>
      <c r="U9850">
        <f t="shared" si="1075"/>
        <v>2024</v>
      </c>
      <c r="V9850" t="str">
        <f t="shared" si="1076"/>
        <v>10-15</v>
      </c>
      <c r="W9850" t="str">
        <f t="shared" si="1077"/>
        <v>Fast</v>
      </c>
    </row>
    <row r="9851" spans="1:23" x14ac:dyDescent="0.3">
      <c r="A9851">
        <v>609850</v>
      </c>
      <c r="B9851">
        <v>36568</v>
      </c>
      <c r="C9851">
        <v>19</v>
      </c>
      <c r="D9851" t="s">
        <v>7</v>
      </c>
      <c r="E9851" t="s">
        <v>11</v>
      </c>
      <c r="F9851" t="s">
        <v>18</v>
      </c>
      <c r="G9851" t="s">
        <v>25</v>
      </c>
      <c r="H9851" s="1">
        <v>45403</v>
      </c>
      <c r="I9851" t="s">
        <v>34</v>
      </c>
      <c r="J9851">
        <v>54</v>
      </c>
      <c r="K9851">
        <v>3.6</v>
      </c>
      <c r="L9851">
        <v>1026.43</v>
      </c>
      <c r="M9851">
        <v>57.97</v>
      </c>
      <c r="N9851" t="s">
        <v>47</v>
      </c>
      <c r="O9851">
        <v>5</v>
      </c>
      <c r="P9851" t="str" cm="1">
        <f t="array" ref="P9851">_xlfn.IFS(C9851&lt;25,"18-24", C9851&lt;=35,"25-35", C9851&lt;=50,"36-50",TRUE,"50+")</f>
        <v>18-24</v>
      </c>
      <c r="Q9851" t="str">
        <f t="shared" si="1071"/>
        <v>new</v>
      </c>
      <c r="R9851" t="str">
        <f t="shared" si="1072"/>
        <v>high value</v>
      </c>
      <c r="S9851" t="str">
        <f t="shared" si="1073"/>
        <v>High</v>
      </c>
      <c r="T9851" t="str">
        <f t="shared" si="1074"/>
        <v>Apr</v>
      </c>
      <c r="U9851">
        <f t="shared" si="1075"/>
        <v>2024</v>
      </c>
      <c r="V9851" t="str">
        <f t="shared" si="1076"/>
        <v>0-5</v>
      </c>
      <c r="W9851" t="str">
        <f t="shared" si="1077"/>
        <v>Slow</v>
      </c>
    </row>
    <row r="9852" spans="1:23" x14ac:dyDescent="0.3">
      <c r="A9852">
        <v>609851</v>
      </c>
      <c r="B9852">
        <v>17860</v>
      </c>
      <c r="C9852">
        <v>50</v>
      </c>
      <c r="D9852" t="s">
        <v>4</v>
      </c>
      <c r="E9852" t="s">
        <v>8</v>
      </c>
      <c r="F9852" t="s">
        <v>28</v>
      </c>
      <c r="G9852" t="s">
        <v>27</v>
      </c>
      <c r="H9852" s="1">
        <v>45530</v>
      </c>
      <c r="I9852" t="s">
        <v>34</v>
      </c>
      <c r="J9852">
        <v>68</v>
      </c>
      <c r="K9852">
        <v>7.8</v>
      </c>
      <c r="L9852">
        <v>1382</v>
      </c>
      <c r="M9852">
        <v>42.31</v>
      </c>
      <c r="N9852" t="s">
        <v>48</v>
      </c>
      <c r="O9852">
        <v>3</v>
      </c>
      <c r="P9852" t="str" cm="1">
        <f t="array" ref="P9852">_xlfn.IFS(C9852&lt;25,"18-24", C9852&lt;=35,"25-35", C9852&lt;=50,"36-50",TRUE,"50+")</f>
        <v>36-50</v>
      </c>
      <c r="Q9852" t="str">
        <f t="shared" si="1071"/>
        <v>new</v>
      </c>
      <c r="R9852" t="str">
        <f t="shared" si="1072"/>
        <v>high value</v>
      </c>
      <c r="S9852" t="str">
        <f t="shared" si="1073"/>
        <v>medium</v>
      </c>
      <c r="T9852" t="str">
        <f t="shared" si="1074"/>
        <v>Aug</v>
      </c>
      <c r="U9852">
        <f t="shared" si="1075"/>
        <v>2024</v>
      </c>
      <c r="V9852" t="str">
        <f t="shared" si="1076"/>
        <v>5-10</v>
      </c>
      <c r="W9852" t="str">
        <f t="shared" si="1077"/>
        <v>Slow</v>
      </c>
    </row>
    <row r="9853" spans="1:23" x14ac:dyDescent="0.3">
      <c r="A9853">
        <v>609852</v>
      </c>
      <c r="B9853">
        <v>95423</v>
      </c>
      <c r="C9853">
        <v>47</v>
      </c>
      <c r="D9853" t="s">
        <v>7</v>
      </c>
      <c r="E9853" t="s">
        <v>8</v>
      </c>
      <c r="F9853" t="s">
        <v>22</v>
      </c>
      <c r="G9853" t="s">
        <v>27</v>
      </c>
      <c r="H9853" s="1">
        <v>45336</v>
      </c>
      <c r="I9853" t="s">
        <v>34</v>
      </c>
      <c r="J9853">
        <v>65</v>
      </c>
      <c r="K9853">
        <v>6.7</v>
      </c>
      <c r="L9853">
        <v>519.53</v>
      </c>
      <c r="M9853">
        <v>45.66</v>
      </c>
      <c r="N9853" t="s">
        <v>49</v>
      </c>
      <c r="O9853">
        <v>5</v>
      </c>
      <c r="P9853" t="str" cm="1">
        <f t="array" ref="P9853">_xlfn.IFS(C9853&lt;25,"18-24", C9853&lt;=35,"25-35", C9853&lt;=50,"36-50",TRUE,"50+")</f>
        <v>36-50</v>
      </c>
      <c r="Q9853" t="str">
        <f t="shared" si="1071"/>
        <v>new</v>
      </c>
      <c r="R9853" t="str">
        <f t="shared" si="1072"/>
        <v>high value</v>
      </c>
      <c r="S9853" t="str">
        <f t="shared" si="1073"/>
        <v>High</v>
      </c>
      <c r="T9853" t="str">
        <f t="shared" si="1074"/>
        <v>Feb</v>
      </c>
      <c r="U9853">
        <f t="shared" si="1075"/>
        <v>2024</v>
      </c>
      <c r="V9853" t="str">
        <f t="shared" si="1076"/>
        <v>5-10</v>
      </c>
      <c r="W9853" t="str">
        <f t="shared" si="1077"/>
        <v>Slow</v>
      </c>
    </row>
    <row r="9854" spans="1:23" x14ac:dyDescent="0.3">
      <c r="A9854">
        <v>609853</v>
      </c>
      <c r="B9854">
        <v>13349</v>
      </c>
      <c r="C9854">
        <v>38</v>
      </c>
      <c r="D9854" t="s">
        <v>7</v>
      </c>
      <c r="E9854" t="s">
        <v>5</v>
      </c>
      <c r="F9854" t="s">
        <v>22</v>
      </c>
      <c r="G9854" t="s">
        <v>27</v>
      </c>
      <c r="H9854" s="1">
        <v>45564</v>
      </c>
      <c r="I9854" t="s">
        <v>34</v>
      </c>
      <c r="J9854">
        <v>56</v>
      </c>
      <c r="K9854">
        <v>6.6</v>
      </c>
      <c r="L9854">
        <v>177.27</v>
      </c>
      <c r="M9854">
        <v>90.74</v>
      </c>
      <c r="N9854" t="s">
        <v>47</v>
      </c>
      <c r="O9854">
        <v>3</v>
      </c>
      <c r="P9854" t="str" cm="1">
        <f t="array" ref="P9854">_xlfn.IFS(C9854&lt;25,"18-24", C9854&lt;=35,"25-35", C9854&lt;=50,"36-50",TRUE,"50+")</f>
        <v>36-50</v>
      </c>
      <c r="Q9854" t="str">
        <f t="shared" si="1071"/>
        <v>repeat</v>
      </c>
      <c r="R9854" t="str">
        <f t="shared" si="1072"/>
        <v>low</v>
      </c>
      <c r="S9854" t="str">
        <f t="shared" si="1073"/>
        <v>medium</v>
      </c>
      <c r="T9854" t="str">
        <f t="shared" si="1074"/>
        <v>Sep</v>
      </c>
      <c r="U9854">
        <f t="shared" si="1075"/>
        <v>2024</v>
      </c>
      <c r="V9854" t="str">
        <f t="shared" si="1076"/>
        <v>5-10</v>
      </c>
      <c r="W9854" t="str">
        <f t="shared" si="1077"/>
        <v>Slow</v>
      </c>
    </row>
    <row r="9855" spans="1:23" x14ac:dyDescent="0.3">
      <c r="A9855">
        <v>609854</v>
      </c>
      <c r="B9855">
        <v>92131</v>
      </c>
      <c r="C9855">
        <v>48</v>
      </c>
      <c r="D9855" t="s">
        <v>4</v>
      </c>
      <c r="E9855" t="s">
        <v>16</v>
      </c>
      <c r="F9855" t="s">
        <v>26</v>
      </c>
      <c r="G9855" t="s">
        <v>21</v>
      </c>
      <c r="H9855" s="1">
        <v>45311</v>
      </c>
      <c r="I9855" t="s">
        <v>33</v>
      </c>
      <c r="J9855">
        <v>66</v>
      </c>
      <c r="K9855">
        <v>8.9</v>
      </c>
      <c r="L9855">
        <v>1097.27</v>
      </c>
      <c r="M9855">
        <v>38.380000000000003</v>
      </c>
      <c r="N9855" t="s">
        <v>48</v>
      </c>
      <c r="O9855">
        <v>1</v>
      </c>
      <c r="P9855" t="str" cm="1">
        <f t="array" ref="P9855">_xlfn.IFS(C9855&lt;25,"18-24", C9855&lt;=35,"25-35", C9855&lt;=50,"36-50",TRUE,"50+")</f>
        <v>36-50</v>
      </c>
      <c r="Q9855" t="str">
        <f t="shared" si="1071"/>
        <v>new</v>
      </c>
      <c r="R9855" t="str">
        <f t="shared" si="1072"/>
        <v>high value</v>
      </c>
      <c r="S9855" t="str">
        <f t="shared" si="1073"/>
        <v>Low</v>
      </c>
      <c r="T9855" t="str">
        <f t="shared" si="1074"/>
        <v>Jan</v>
      </c>
      <c r="U9855">
        <f t="shared" si="1075"/>
        <v>2024</v>
      </c>
      <c r="V9855" t="str">
        <f t="shared" si="1076"/>
        <v>5-10</v>
      </c>
      <c r="W9855" t="str">
        <f t="shared" si="1077"/>
        <v>Slow</v>
      </c>
    </row>
    <row r="9856" spans="1:23" x14ac:dyDescent="0.3">
      <c r="A9856">
        <v>609855</v>
      </c>
      <c r="B9856">
        <v>23062</v>
      </c>
      <c r="C9856">
        <v>45</v>
      </c>
      <c r="D9856" t="s">
        <v>7</v>
      </c>
      <c r="E9856" t="s">
        <v>13</v>
      </c>
      <c r="F9856" t="s">
        <v>19</v>
      </c>
      <c r="G9856" t="s">
        <v>25</v>
      </c>
      <c r="H9856" s="1">
        <v>44824</v>
      </c>
      <c r="I9856" t="s">
        <v>33</v>
      </c>
      <c r="J9856">
        <v>31</v>
      </c>
      <c r="K9856">
        <v>7.3</v>
      </c>
      <c r="L9856">
        <v>942.21</v>
      </c>
      <c r="M9856">
        <v>73.34</v>
      </c>
      <c r="N9856" t="s">
        <v>47</v>
      </c>
      <c r="O9856">
        <v>2</v>
      </c>
      <c r="P9856" t="str" cm="1">
        <f t="array" ref="P9856">_xlfn.IFS(C9856&lt;25,"18-24", C9856&lt;=35,"25-35", C9856&lt;=50,"36-50",TRUE,"50+")</f>
        <v>36-50</v>
      </c>
      <c r="Q9856" t="str">
        <f t="shared" si="1071"/>
        <v>new</v>
      </c>
      <c r="R9856" t="str">
        <f t="shared" si="1072"/>
        <v>high value</v>
      </c>
      <c r="S9856" t="str">
        <f t="shared" si="1073"/>
        <v>Low</v>
      </c>
      <c r="T9856" t="str">
        <f t="shared" si="1074"/>
        <v>Sep</v>
      </c>
      <c r="U9856">
        <f t="shared" si="1075"/>
        <v>2022</v>
      </c>
      <c r="V9856" t="str">
        <f t="shared" si="1076"/>
        <v>5-10</v>
      </c>
      <c r="W9856" t="str">
        <f t="shared" si="1077"/>
        <v>Medium</v>
      </c>
    </row>
    <row r="9857" spans="1:23" x14ac:dyDescent="0.3">
      <c r="A9857">
        <v>609856</v>
      </c>
      <c r="B9857">
        <v>23945</v>
      </c>
      <c r="C9857">
        <v>21</v>
      </c>
      <c r="D9857" t="s">
        <v>7</v>
      </c>
      <c r="E9857" t="s">
        <v>13</v>
      </c>
      <c r="F9857" t="s">
        <v>19</v>
      </c>
      <c r="G9857" t="s">
        <v>25</v>
      </c>
      <c r="H9857" s="1">
        <v>45397</v>
      </c>
      <c r="I9857" t="s">
        <v>33</v>
      </c>
      <c r="J9857">
        <v>40</v>
      </c>
      <c r="K9857">
        <v>12.5</v>
      </c>
      <c r="L9857">
        <v>985.7</v>
      </c>
      <c r="M9857">
        <v>27.05</v>
      </c>
      <c r="N9857" t="s">
        <v>47</v>
      </c>
      <c r="O9857">
        <v>3</v>
      </c>
      <c r="P9857" t="str" cm="1">
        <f t="array" ref="P9857">_xlfn.IFS(C9857&lt;25,"18-24", C9857&lt;=35,"25-35", C9857&lt;=50,"36-50",TRUE,"50+")</f>
        <v>18-24</v>
      </c>
      <c r="Q9857" t="str">
        <f t="shared" si="1071"/>
        <v>new</v>
      </c>
      <c r="R9857" t="str">
        <f t="shared" si="1072"/>
        <v>high value</v>
      </c>
      <c r="S9857" t="str">
        <f t="shared" si="1073"/>
        <v>medium</v>
      </c>
      <c r="T9857" t="str">
        <f t="shared" si="1074"/>
        <v>Apr</v>
      </c>
      <c r="U9857">
        <f t="shared" si="1075"/>
        <v>2024</v>
      </c>
      <c r="V9857" t="str">
        <f t="shared" si="1076"/>
        <v>10-15</v>
      </c>
      <c r="W9857" t="str">
        <f t="shared" si="1077"/>
        <v>Medium</v>
      </c>
    </row>
    <row r="9858" spans="1:23" x14ac:dyDescent="0.3">
      <c r="A9858">
        <v>609857</v>
      </c>
      <c r="B9858">
        <v>75789</v>
      </c>
      <c r="C9858">
        <v>60</v>
      </c>
      <c r="D9858" t="s">
        <v>4</v>
      </c>
      <c r="E9858" t="s">
        <v>13</v>
      </c>
      <c r="F9858" t="s">
        <v>24</v>
      </c>
      <c r="G9858" t="s">
        <v>27</v>
      </c>
      <c r="H9858" s="1">
        <v>45180</v>
      </c>
      <c r="I9858" t="s">
        <v>33</v>
      </c>
      <c r="J9858">
        <v>59</v>
      </c>
      <c r="K9858">
        <v>4.7</v>
      </c>
      <c r="L9858">
        <v>710.79</v>
      </c>
      <c r="M9858">
        <v>118.67</v>
      </c>
      <c r="N9858" t="s">
        <v>49</v>
      </c>
      <c r="O9858">
        <v>4</v>
      </c>
      <c r="P9858" t="str" cm="1">
        <f t="array" ref="P9858">_xlfn.IFS(C9858&lt;25,"18-24", C9858&lt;=35,"25-35", C9858&lt;=50,"36-50",TRUE,"50+")</f>
        <v>50+</v>
      </c>
      <c r="Q9858" t="str">
        <f t="shared" si="1071"/>
        <v>new</v>
      </c>
      <c r="R9858" t="str">
        <f t="shared" si="1072"/>
        <v>high value</v>
      </c>
      <c r="S9858" t="str">
        <f t="shared" si="1073"/>
        <v>medium</v>
      </c>
      <c r="T9858" t="str">
        <f t="shared" si="1074"/>
        <v>Sep</v>
      </c>
      <c r="U9858">
        <f t="shared" si="1075"/>
        <v>2023</v>
      </c>
      <c r="V9858" t="str">
        <f t="shared" si="1076"/>
        <v>0-5</v>
      </c>
      <c r="W9858" t="str">
        <f t="shared" si="1077"/>
        <v>Slow</v>
      </c>
    </row>
    <row r="9859" spans="1:23" x14ac:dyDescent="0.3">
      <c r="A9859">
        <v>609858</v>
      </c>
      <c r="B9859">
        <v>52511</v>
      </c>
      <c r="C9859">
        <v>41</v>
      </c>
      <c r="D9859" t="s">
        <v>7</v>
      </c>
      <c r="E9859" t="s">
        <v>15</v>
      </c>
      <c r="F9859" t="s">
        <v>22</v>
      </c>
      <c r="G9859" t="s">
        <v>21</v>
      </c>
      <c r="H9859" s="1">
        <v>45405</v>
      </c>
      <c r="I9859" t="s">
        <v>33</v>
      </c>
      <c r="J9859">
        <v>81</v>
      </c>
      <c r="K9859">
        <v>5.8</v>
      </c>
      <c r="L9859">
        <v>564.35</v>
      </c>
      <c r="M9859">
        <v>105.38</v>
      </c>
      <c r="N9859" t="s">
        <v>49</v>
      </c>
      <c r="O9859">
        <v>3</v>
      </c>
      <c r="P9859" t="str" cm="1">
        <f t="array" ref="P9859">_xlfn.IFS(C9859&lt;25,"18-24", C9859&lt;=35,"25-35", C9859&lt;=50,"36-50",TRUE,"50+")</f>
        <v>36-50</v>
      </c>
      <c r="Q9859" t="str">
        <f t="shared" ref="Q9859:Q9922" si="1078">IF(COUNTIF($B:$B,B9859)&gt;1,"repeat","new")</f>
        <v>repeat</v>
      </c>
      <c r="R9859" t="str">
        <f t="shared" ref="R9859:R9922" si="1079">IF(L9859&gt;500,"high value",IF( L9859&gt;250,"medium","low"))</f>
        <v>high value</v>
      </c>
      <c r="S9859" t="str">
        <f t="shared" ref="S9859:S9922" si="1080">IF(O9859&lt;=2,"Low",IF(O9859&lt;=4,"medium","High"))</f>
        <v>medium</v>
      </c>
      <c r="T9859" t="str">
        <f t="shared" ref="T9859:T9922" si="1081">TEXT(H9859,"MMM")</f>
        <v>Apr</v>
      </c>
      <c r="U9859">
        <f t="shared" ref="U9859:U9922" si="1082">YEAR(H9859)</f>
        <v>2024</v>
      </c>
      <c r="V9859" t="str">
        <f t="shared" ref="V9859:V9922" si="1083">IF(K9859&lt;=5,"0-5",IF(K9859&lt;=10,"5-10",IF(K9859&lt;=15,"10-15","15+")))</f>
        <v>5-10</v>
      </c>
      <c r="W9859" t="str">
        <f t="shared" ref="W9859:W9922" si="1084">IF(J9859&lt;=30,"Fast",IF(J9859&lt;=45,"Medium","Slow"))</f>
        <v>Slow</v>
      </c>
    </row>
    <row r="9860" spans="1:23" x14ac:dyDescent="0.3">
      <c r="A9860">
        <v>609859</v>
      </c>
      <c r="B9860">
        <v>44677</v>
      </c>
      <c r="C9860">
        <v>46</v>
      </c>
      <c r="D9860" t="s">
        <v>7</v>
      </c>
      <c r="E9860" t="s">
        <v>8</v>
      </c>
      <c r="F9860" t="s">
        <v>22</v>
      </c>
      <c r="G9860" t="s">
        <v>27</v>
      </c>
      <c r="H9860" s="1">
        <v>45192</v>
      </c>
      <c r="I9860" t="s">
        <v>34</v>
      </c>
      <c r="J9860">
        <v>24</v>
      </c>
      <c r="K9860">
        <v>10.5</v>
      </c>
      <c r="L9860">
        <v>994.14</v>
      </c>
      <c r="M9860">
        <v>25.21</v>
      </c>
      <c r="N9860" t="s">
        <v>49</v>
      </c>
      <c r="O9860">
        <v>1</v>
      </c>
      <c r="P9860" t="str" cm="1">
        <f t="array" ref="P9860">_xlfn.IFS(C9860&lt;25,"18-24", C9860&lt;=35,"25-35", C9860&lt;=50,"36-50",TRUE,"50+")</f>
        <v>36-50</v>
      </c>
      <c r="Q9860" t="str">
        <f t="shared" si="1078"/>
        <v>new</v>
      </c>
      <c r="R9860" t="str">
        <f t="shared" si="1079"/>
        <v>high value</v>
      </c>
      <c r="S9860" t="str">
        <f t="shared" si="1080"/>
        <v>Low</v>
      </c>
      <c r="T9860" t="str">
        <f t="shared" si="1081"/>
        <v>Sep</v>
      </c>
      <c r="U9860">
        <f t="shared" si="1082"/>
        <v>2023</v>
      </c>
      <c r="V9860" t="str">
        <f t="shared" si="1083"/>
        <v>10-15</v>
      </c>
      <c r="W9860" t="str">
        <f t="shared" si="1084"/>
        <v>Fast</v>
      </c>
    </row>
    <row r="9861" spans="1:23" x14ac:dyDescent="0.3">
      <c r="A9861">
        <v>609860</v>
      </c>
      <c r="B9861">
        <v>63405</v>
      </c>
      <c r="C9861">
        <v>51</v>
      </c>
      <c r="D9861" t="s">
        <v>7</v>
      </c>
      <c r="E9861" t="s">
        <v>8</v>
      </c>
      <c r="F9861" t="s">
        <v>32</v>
      </c>
      <c r="G9861" t="s">
        <v>31</v>
      </c>
      <c r="H9861" s="1">
        <v>45651</v>
      </c>
      <c r="I9861" t="s">
        <v>33</v>
      </c>
      <c r="J9861">
        <v>28</v>
      </c>
      <c r="K9861">
        <v>11.3</v>
      </c>
      <c r="L9861">
        <v>590.70000000000005</v>
      </c>
      <c r="M9861">
        <v>102.11</v>
      </c>
      <c r="N9861" t="s">
        <v>47</v>
      </c>
      <c r="O9861">
        <v>3</v>
      </c>
      <c r="P9861" t="str" cm="1">
        <f t="array" ref="P9861">_xlfn.IFS(C9861&lt;25,"18-24", C9861&lt;=35,"25-35", C9861&lt;=50,"36-50",TRUE,"50+")</f>
        <v>50+</v>
      </c>
      <c r="Q9861" t="str">
        <f t="shared" si="1078"/>
        <v>new</v>
      </c>
      <c r="R9861" t="str">
        <f t="shared" si="1079"/>
        <v>high value</v>
      </c>
      <c r="S9861" t="str">
        <f t="shared" si="1080"/>
        <v>medium</v>
      </c>
      <c r="T9861" t="str">
        <f t="shared" si="1081"/>
        <v>Dec</v>
      </c>
      <c r="U9861">
        <f t="shared" si="1082"/>
        <v>2024</v>
      </c>
      <c r="V9861" t="str">
        <f t="shared" si="1083"/>
        <v>10-15</v>
      </c>
      <c r="W9861" t="str">
        <f t="shared" si="1084"/>
        <v>Fast</v>
      </c>
    </row>
    <row r="9862" spans="1:23" x14ac:dyDescent="0.3">
      <c r="A9862">
        <v>609861</v>
      </c>
      <c r="B9862">
        <v>95777</v>
      </c>
      <c r="C9862">
        <v>30</v>
      </c>
      <c r="D9862" t="s">
        <v>4</v>
      </c>
      <c r="E9862" t="s">
        <v>11</v>
      </c>
      <c r="F9862" t="s">
        <v>32</v>
      </c>
      <c r="G9862" t="s">
        <v>21</v>
      </c>
      <c r="H9862" s="1">
        <v>45082</v>
      </c>
      <c r="I9862" t="s">
        <v>33</v>
      </c>
      <c r="J9862">
        <v>63</v>
      </c>
      <c r="K9862">
        <v>8.6999999999999993</v>
      </c>
      <c r="L9862">
        <v>447.83</v>
      </c>
      <c r="M9862">
        <v>20.45</v>
      </c>
      <c r="N9862" t="s">
        <v>50</v>
      </c>
      <c r="O9862">
        <v>4</v>
      </c>
      <c r="P9862" t="str" cm="1">
        <f t="array" ref="P9862">_xlfn.IFS(C9862&lt;25,"18-24", C9862&lt;=35,"25-35", C9862&lt;=50,"36-50",TRUE,"50+")</f>
        <v>25-35</v>
      </c>
      <c r="Q9862" t="str">
        <f t="shared" si="1078"/>
        <v>new</v>
      </c>
      <c r="R9862" t="str">
        <f t="shared" si="1079"/>
        <v>medium</v>
      </c>
      <c r="S9862" t="str">
        <f t="shared" si="1080"/>
        <v>medium</v>
      </c>
      <c r="T9862" t="str">
        <f t="shared" si="1081"/>
        <v>Jun</v>
      </c>
      <c r="U9862">
        <f t="shared" si="1082"/>
        <v>2023</v>
      </c>
      <c r="V9862" t="str">
        <f t="shared" si="1083"/>
        <v>5-10</v>
      </c>
      <c r="W9862" t="str">
        <f t="shared" si="1084"/>
        <v>Slow</v>
      </c>
    </row>
    <row r="9863" spans="1:23" x14ac:dyDescent="0.3">
      <c r="A9863">
        <v>609862</v>
      </c>
      <c r="B9863">
        <v>36675</v>
      </c>
      <c r="C9863">
        <v>40</v>
      </c>
      <c r="D9863" t="s">
        <v>4</v>
      </c>
      <c r="E9863" t="s">
        <v>13</v>
      </c>
      <c r="F9863" t="s">
        <v>24</v>
      </c>
      <c r="G9863" t="s">
        <v>23</v>
      </c>
      <c r="H9863" s="1">
        <v>45339</v>
      </c>
      <c r="I9863" t="s">
        <v>33</v>
      </c>
      <c r="J9863">
        <v>39</v>
      </c>
      <c r="K9863">
        <v>14.1</v>
      </c>
      <c r="L9863">
        <v>1468.78</v>
      </c>
      <c r="M9863">
        <v>69.959999999999994</v>
      </c>
      <c r="N9863" t="s">
        <v>49</v>
      </c>
      <c r="O9863">
        <v>4</v>
      </c>
      <c r="P9863" t="str" cm="1">
        <f t="array" ref="P9863">_xlfn.IFS(C9863&lt;25,"18-24", C9863&lt;=35,"25-35", C9863&lt;=50,"36-50",TRUE,"50+")</f>
        <v>36-50</v>
      </c>
      <c r="Q9863" t="str">
        <f t="shared" si="1078"/>
        <v>new</v>
      </c>
      <c r="R9863" t="str">
        <f t="shared" si="1079"/>
        <v>high value</v>
      </c>
      <c r="S9863" t="str">
        <f t="shared" si="1080"/>
        <v>medium</v>
      </c>
      <c r="T9863" t="str">
        <f t="shared" si="1081"/>
        <v>Feb</v>
      </c>
      <c r="U9863">
        <f t="shared" si="1082"/>
        <v>2024</v>
      </c>
      <c r="V9863" t="str">
        <f t="shared" si="1083"/>
        <v>10-15</v>
      </c>
      <c r="W9863" t="str">
        <f t="shared" si="1084"/>
        <v>Medium</v>
      </c>
    </row>
    <row r="9864" spans="1:23" x14ac:dyDescent="0.3">
      <c r="A9864">
        <v>609863</v>
      </c>
      <c r="B9864">
        <v>34045</v>
      </c>
      <c r="C9864">
        <v>49</v>
      </c>
      <c r="D9864" t="s">
        <v>7</v>
      </c>
      <c r="E9864" t="s">
        <v>5</v>
      </c>
      <c r="F9864" t="s">
        <v>30</v>
      </c>
      <c r="G9864" t="s">
        <v>23</v>
      </c>
      <c r="H9864" s="1">
        <v>45197</v>
      </c>
      <c r="I9864" t="s">
        <v>33</v>
      </c>
      <c r="J9864">
        <v>81</v>
      </c>
      <c r="K9864">
        <v>9.6999999999999993</v>
      </c>
      <c r="L9864">
        <v>1223.27</v>
      </c>
      <c r="M9864">
        <v>111.66</v>
      </c>
      <c r="N9864" t="s">
        <v>47</v>
      </c>
      <c r="O9864">
        <v>5</v>
      </c>
      <c r="P9864" t="str" cm="1">
        <f t="array" ref="P9864">_xlfn.IFS(C9864&lt;25,"18-24", C9864&lt;=35,"25-35", C9864&lt;=50,"36-50",TRUE,"50+")</f>
        <v>36-50</v>
      </c>
      <c r="Q9864" t="str">
        <f t="shared" si="1078"/>
        <v>new</v>
      </c>
      <c r="R9864" t="str">
        <f t="shared" si="1079"/>
        <v>high value</v>
      </c>
      <c r="S9864" t="str">
        <f t="shared" si="1080"/>
        <v>High</v>
      </c>
      <c r="T9864" t="str">
        <f t="shared" si="1081"/>
        <v>Sep</v>
      </c>
      <c r="U9864">
        <f t="shared" si="1082"/>
        <v>2023</v>
      </c>
      <c r="V9864" t="str">
        <f t="shared" si="1083"/>
        <v>5-10</v>
      </c>
      <c r="W9864" t="str">
        <f t="shared" si="1084"/>
        <v>Slow</v>
      </c>
    </row>
    <row r="9865" spans="1:23" x14ac:dyDescent="0.3">
      <c r="A9865">
        <v>609864</v>
      </c>
      <c r="B9865">
        <v>26909</v>
      </c>
      <c r="C9865">
        <v>23</v>
      </c>
      <c r="D9865" t="s">
        <v>7</v>
      </c>
      <c r="E9865" t="s">
        <v>5</v>
      </c>
      <c r="F9865" t="s">
        <v>18</v>
      </c>
      <c r="G9865" t="s">
        <v>31</v>
      </c>
      <c r="H9865" s="1">
        <v>45631</v>
      </c>
      <c r="I9865" t="s">
        <v>33</v>
      </c>
      <c r="J9865">
        <v>79</v>
      </c>
      <c r="K9865">
        <v>3.5</v>
      </c>
      <c r="L9865">
        <v>294.18</v>
      </c>
      <c r="M9865">
        <v>119.6</v>
      </c>
      <c r="N9865" t="s">
        <v>49</v>
      </c>
      <c r="O9865">
        <v>5</v>
      </c>
      <c r="P9865" t="str" cm="1">
        <f t="array" ref="P9865">_xlfn.IFS(C9865&lt;25,"18-24", C9865&lt;=35,"25-35", C9865&lt;=50,"36-50",TRUE,"50+")</f>
        <v>18-24</v>
      </c>
      <c r="Q9865" t="str">
        <f t="shared" si="1078"/>
        <v>new</v>
      </c>
      <c r="R9865" t="str">
        <f t="shared" si="1079"/>
        <v>medium</v>
      </c>
      <c r="S9865" t="str">
        <f t="shared" si="1080"/>
        <v>High</v>
      </c>
      <c r="T9865" t="str">
        <f t="shared" si="1081"/>
        <v>Dec</v>
      </c>
      <c r="U9865">
        <f t="shared" si="1082"/>
        <v>2024</v>
      </c>
      <c r="V9865" t="str">
        <f t="shared" si="1083"/>
        <v>0-5</v>
      </c>
      <c r="W9865" t="str">
        <f t="shared" si="1084"/>
        <v>Slow</v>
      </c>
    </row>
    <row r="9866" spans="1:23" x14ac:dyDescent="0.3">
      <c r="A9866">
        <v>609865</v>
      </c>
      <c r="B9866">
        <v>37478</v>
      </c>
      <c r="C9866">
        <v>64</v>
      </c>
      <c r="D9866" t="s">
        <v>7</v>
      </c>
      <c r="E9866" t="s">
        <v>5</v>
      </c>
      <c r="F9866" t="s">
        <v>22</v>
      </c>
      <c r="G9866" t="s">
        <v>27</v>
      </c>
      <c r="H9866" s="1">
        <v>45153</v>
      </c>
      <c r="I9866" t="s">
        <v>33</v>
      </c>
      <c r="J9866">
        <v>24</v>
      </c>
      <c r="K9866">
        <v>7.1</v>
      </c>
      <c r="L9866">
        <v>695.57</v>
      </c>
      <c r="M9866">
        <v>62.49</v>
      </c>
      <c r="N9866" t="s">
        <v>49</v>
      </c>
      <c r="O9866">
        <v>5</v>
      </c>
      <c r="P9866" t="str" cm="1">
        <f t="array" ref="P9866">_xlfn.IFS(C9866&lt;25,"18-24", C9866&lt;=35,"25-35", C9866&lt;=50,"36-50",TRUE,"50+")</f>
        <v>50+</v>
      </c>
      <c r="Q9866" t="str">
        <f t="shared" si="1078"/>
        <v>new</v>
      </c>
      <c r="R9866" t="str">
        <f t="shared" si="1079"/>
        <v>high value</v>
      </c>
      <c r="S9866" t="str">
        <f t="shared" si="1080"/>
        <v>High</v>
      </c>
      <c r="T9866" t="str">
        <f t="shared" si="1081"/>
        <v>Aug</v>
      </c>
      <c r="U9866">
        <f t="shared" si="1082"/>
        <v>2023</v>
      </c>
      <c r="V9866" t="str">
        <f t="shared" si="1083"/>
        <v>5-10</v>
      </c>
      <c r="W9866" t="str">
        <f t="shared" si="1084"/>
        <v>Fast</v>
      </c>
    </row>
    <row r="9867" spans="1:23" x14ac:dyDescent="0.3">
      <c r="A9867">
        <v>609866</v>
      </c>
      <c r="B9867">
        <v>75719</v>
      </c>
      <c r="C9867">
        <v>54</v>
      </c>
      <c r="D9867" t="s">
        <v>7</v>
      </c>
      <c r="E9867" t="s">
        <v>8</v>
      </c>
      <c r="F9867" t="s">
        <v>24</v>
      </c>
      <c r="G9867" t="s">
        <v>31</v>
      </c>
      <c r="H9867" s="1">
        <v>45591</v>
      </c>
      <c r="I9867" t="s">
        <v>33</v>
      </c>
      <c r="J9867">
        <v>23</v>
      </c>
      <c r="K9867">
        <v>2.2000000000000002</v>
      </c>
      <c r="L9867">
        <v>1486.96</v>
      </c>
      <c r="M9867">
        <v>112.8</v>
      </c>
      <c r="N9867" t="s">
        <v>48</v>
      </c>
      <c r="O9867">
        <v>3</v>
      </c>
      <c r="P9867" t="str" cm="1">
        <f t="array" ref="P9867">_xlfn.IFS(C9867&lt;25,"18-24", C9867&lt;=35,"25-35", C9867&lt;=50,"36-50",TRUE,"50+")</f>
        <v>50+</v>
      </c>
      <c r="Q9867" t="str">
        <f t="shared" si="1078"/>
        <v>new</v>
      </c>
      <c r="R9867" t="str">
        <f t="shared" si="1079"/>
        <v>high value</v>
      </c>
      <c r="S9867" t="str">
        <f t="shared" si="1080"/>
        <v>medium</v>
      </c>
      <c r="T9867" t="str">
        <f t="shared" si="1081"/>
        <v>Oct</v>
      </c>
      <c r="U9867">
        <f t="shared" si="1082"/>
        <v>2024</v>
      </c>
      <c r="V9867" t="str">
        <f t="shared" si="1083"/>
        <v>0-5</v>
      </c>
      <c r="W9867" t="str">
        <f t="shared" si="1084"/>
        <v>Fast</v>
      </c>
    </row>
    <row r="9868" spans="1:23" x14ac:dyDescent="0.3">
      <c r="A9868">
        <v>609867</v>
      </c>
      <c r="B9868">
        <v>32666</v>
      </c>
      <c r="C9868">
        <v>60</v>
      </c>
      <c r="D9868" t="s">
        <v>4</v>
      </c>
      <c r="E9868" t="s">
        <v>13</v>
      </c>
      <c r="F9868" t="s">
        <v>28</v>
      </c>
      <c r="G9868" t="s">
        <v>31</v>
      </c>
      <c r="H9868" s="1">
        <v>44915</v>
      </c>
      <c r="I9868" t="s">
        <v>34</v>
      </c>
      <c r="J9868">
        <v>64</v>
      </c>
      <c r="K9868">
        <v>13.2</v>
      </c>
      <c r="L9868">
        <v>1280.03</v>
      </c>
      <c r="M9868">
        <v>51.14</v>
      </c>
      <c r="N9868" t="s">
        <v>47</v>
      </c>
      <c r="O9868">
        <v>5</v>
      </c>
      <c r="P9868" t="str" cm="1">
        <f t="array" ref="P9868">_xlfn.IFS(C9868&lt;25,"18-24", C9868&lt;=35,"25-35", C9868&lt;=50,"36-50",TRUE,"50+")</f>
        <v>50+</v>
      </c>
      <c r="Q9868" t="str">
        <f t="shared" si="1078"/>
        <v>new</v>
      </c>
      <c r="R9868" t="str">
        <f t="shared" si="1079"/>
        <v>high value</v>
      </c>
      <c r="S9868" t="str">
        <f t="shared" si="1080"/>
        <v>High</v>
      </c>
      <c r="T9868" t="str">
        <f t="shared" si="1081"/>
        <v>Dec</v>
      </c>
      <c r="U9868">
        <f t="shared" si="1082"/>
        <v>2022</v>
      </c>
      <c r="V9868" t="str">
        <f t="shared" si="1083"/>
        <v>10-15</v>
      </c>
      <c r="W9868" t="str">
        <f t="shared" si="1084"/>
        <v>Slow</v>
      </c>
    </row>
    <row r="9869" spans="1:23" x14ac:dyDescent="0.3">
      <c r="A9869">
        <v>609868</v>
      </c>
      <c r="B9869">
        <v>13724</v>
      </c>
      <c r="C9869">
        <v>49</v>
      </c>
      <c r="D9869" t="s">
        <v>7</v>
      </c>
      <c r="E9869" t="s">
        <v>16</v>
      </c>
      <c r="F9869" t="s">
        <v>22</v>
      </c>
      <c r="G9869" t="s">
        <v>23</v>
      </c>
      <c r="H9869" s="1">
        <v>45357</v>
      </c>
      <c r="I9869" t="s">
        <v>33</v>
      </c>
      <c r="J9869">
        <v>83</v>
      </c>
      <c r="K9869">
        <v>6.1</v>
      </c>
      <c r="L9869">
        <v>1118.55</v>
      </c>
      <c r="M9869">
        <v>48.06</v>
      </c>
      <c r="N9869" t="s">
        <v>48</v>
      </c>
      <c r="O9869">
        <v>1</v>
      </c>
      <c r="P9869" t="str" cm="1">
        <f t="array" ref="P9869">_xlfn.IFS(C9869&lt;25,"18-24", C9869&lt;=35,"25-35", C9869&lt;=50,"36-50",TRUE,"50+")</f>
        <v>36-50</v>
      </c>
      <c r="Q9869" t="str">
        <f t="shared" si="1078"/>
        <v>new</v>
      </c>
      <c r="R9869" t="str">
        <f t="shared" si="1079"/>
        <v>high value</v>
      </c>
      <c r="S9869" t="str">
        <f t="shared" si="1080"/>
        <v>Low</v>
      </c>
      <c r="T9869" t="str">
        <f t="shared" si="1081"/>
        <v>Mar</v>
      </c>
      <c r="U9869">
        <f t="shared" si="1082"/>
        <v>2024</v>
      </c>
      <c r="V9869" t="str">
        <f t="shared" si="1083"/>
        <v>5-10</v>
      </c>
      <c r="W9869" t="str">
        <f t="shared" si="1084"/>
        <v>Slow</v>
      </c>
    </row>
    <row r="9870" spans="1:23" x14ac:dyDescent="0.3">
      <c r="A9870">
        <v>609869</v>
      </c>
      <c r="B9870">
        <v>73792</v>
      </c>
      <c r="C9870">
        <v>31</v>
      </c>
      <c r="D9870" t="s">
        <v>4</v>
      </c>
      <c r="E9870" t="s">
        <v>11</v>
      </c>
      <c r="F9870" t="s">
        <v>19</v>
      </c>
      <c r="G9870" t="s">
        <v>27</v>
      </c>
      <c r="H9870" s="1">
        <v>45340</v>
      </c>
      <c r="I9870" t="s">
        <v>34</v>
      </c>
      <c r="J9870">
        <v>76</v>
      </c>
      <c r="K9870">
        <v>8.1</v>
      </c>
      <c r="L9870">
        <v>478.43</v>
      </c>
      <c r="M9870">
        <v>33.270000000000003</v>
      </c>
      <c r="N9870" t="s">
        <v>50</v>
      </c>
      <c r="O9870">
        <v>5</v>
      </c>
      <c r="P9870" t="str" cm="1">
        <f t="array" ref="P9870">_xlfn.IFS(C9870&lt;25,"18-24", C9870&lt;=35,"25-35", C9870&lt;=50,"36-50",TRUE,"50+")</f>
        <v>25-35</v>
      </c>
      <c r="Q9870" t="str">
        <f t="shared" si="1078"/>
        <v>new</v>
      </c>
      <c r="R9870" t="str">
        <f t="shared" si="1079"/>
        <v>medium</v>
      </c>
      <c r="S9870" t="str">
        <f t="shared" si="1080"/>
        <v>High</v>
      </c>
      <c r="T9870" t="str">
        <f t="shared" si="1081"/>
        <v>Feb</v>
      </c>
      <c r="U9870">
        <f t="shared" si="1082"/>
        <v>2024</v>
      </c>
      <c r="V9870" t="str">
        <f t="shared" si="1083"/>
        <v>5-10</v>
      </c>
      <c r="W9870" t="str">
        <f t="shared" si="1084"/>
        <v>Slow</v>
      </c>
    </row>
    <row r="9871" spans="1:23" x14ac:dyDescent="0.3">
      <c r="A9871">
        <v>609870</v>
      </c>
      <c r="B9871">
        <v>37088</v>
      </c>
      <c r="C9871">
        <v>45</v>
      </c>
      <c r="D9871" t="s">
        <v>7</v>
      </c>
      <c r="E9871" t="s">
        <v>11</v>
      </c>
      <c r="F9871" t="s">
        <v>19</v>
      </c>
      <c r="G9871" t="s">
        <v>23</v>
      </c>
      <c r="H9871" s="1">
        <v>45296</v>
      </c>
      <c r="I9871" t="s">
        <v>33</v>
      </c>
      <c r="J9871">
        <v>59</v>
      </c>
      <c r="K9871">
        <v>13.5</v>
      </c>
      <c r="L9871">
        <v>428.61</v>
      </c>
      <c r="M9871">
        <v>59.52</v>
      </c>
      <c r="N9871" t="s">
        <v>48</v>
      </c>
      <c r="O9871">
        <v>5</v>
      </c>
      <c r="P9871" t="str" cm="1">
        <f t="array" ref="P9871">_xlfn.IFS(C9871&lt;25,"18-24", C9871&lt;=35,"25-35", C9871&lt;=50,"36-50",TRUE,"50+")</f>
        <v>36-50</v>
      </c>
      <c r="Q9871" t="str">
        <f t="shared" si="1078"/>
        <v>new</v>
      </c>
      <c r="R9871" t="str">
        <f t="shared" si="1079"/>
        <v>medium</v>
      </c>
      <c r="S9871" t="str">
        <f t="shared" si="1080"/>
        <v>High</v>
      </c>
      <c r="T9871" t="str">
        <f t="shared" si="1081"/>
        <v>Jan</v>
      </c>
      <c r="U9871">
        <f t="shared" si="1082"/>
        <v>2024</v>
      </c>
      <c r="V9871" t="str">
        <f t="shared" si="1083"/>
        <v>10-15</v>
      </c>
      <c r="W9871" t="str">
        <f t="shared" si="1084"/>
        <v>Slow</v>
      </c>
    </row>
    <row r="9872" spans="1:23" x14ac:dyDescent="0.3">
      <c r="A9872">
        <v>609871</v>
      </c>
      <c r="B9872">
        <v>98605</v>
      </c>
      <c r="C9872">
        <v>36</v>
      </c>
      <c r="D9872" t="s">
        <v>4</v>
      </c>
      <c r="E9872" t="s">
        <v>15</v>
      </c>
      <c r="F9872" t="s">
        <v>24</v>
      </c>
      <c r="G9872" t="s">
        <v>25</v>
      </c>
      <c r="H9872" s="1">
        <v>45294</v>
      </c>
      <c r="I9872" t="s">
        <v>34</v>
      </c>
      <c r="J9872">
        <v>33</v>
      </c>
      <c r="K9872">
        <v>2.9</v>
      </c>
      <c r="L9872">
        <v>706.78</v>
      </c>
      <c r="M9872">
        <v>26.48</v>
      </c>
      <c r="N9872" t="s">
        <v>49</v>
      </c>
      <c r="O9872">
        <v>1</v>
      </c>
      <c r="P9872" t="str" cm="1">
        <f t="array" ref="P9872">_xlfn.IFS(C9872&lt;25,"18-24", C9872&lt;=35,"25-35", C9872&lt;=50,"36-50",TRUE,"50+")</f>
        <v>36-50</v>
      </c>
      <c r="Q9872" t="str">
        <f t="shared" si="1078"/>
        <v>new</v>
      </c>
      <c r="R9872" t="str">
        <f t="shared" si="1079"/>
        <v>high value</v>
      </c>
      <c r="S9872" t="str">
        <f t="shared" si="1080"/>
        <v>Low</v>
      </c>
      <c r="T9872" t="str">
        <f t="shared" si="1081"/>
        <v>Jan</v>
      </c>
      <c r="U9872">
        <f t="shared" si="1082"/>
        <v>2024</v>
      </c>
      <c r="V9872" t="str">
        <f t="shared" si="1083"/>
        <v>0-5</v>
      </c>
      <c r="W9872" t="str">
        <f t="shared" si="1084"/>
        <v>Medium</v>
      </c>
    </row>
    <row r="9873" spans="1:23" x14ac:dyDescent="0.3">
      <c r="A9873">
        <v>609872</v>
      </c>
      <c r="B9873">
        <v>34863</v>
      </c>
      <c r="C9873">
        <v>39</v>
      </c>
      <c r="D9873" t="s">
        <v>7</v>
      </c>
      <c r="E9873" t="s">
        <v>16</v>
      </c>
      <c r="F9873" t="s">
        <v>18</v>
      </c>
      <c r="G9873" t="s">
        <v>21</v>
      </c>
      <c r="H9873" s="1">
        <v>45088</v>
      </c>
      <c r="I9873" t="s">
        <v>33</v>
      </c>
      <c r="J9873">
        <v>60</v>
      </c>
      <c r="K9873">
        <v>10.1</v>
      </c>
      <c r="L9873">
        <v>1305.4100000000001</v>
      </c>
      <c r="M9873">
        <v>108.09</v>
      </c>
      <c r="N9873" t="s">
        <v>49</v>
      </c>
      <c r="O9873">
        <v>3</v>
      </c>
      <c r="P9873" t="str" cm="1">
        <f t="array" ref="P9873">_xlfn.IFS(C9873&lt;25,"18-24", C9873&lt;=35,"25-35", C9873&lt;=50,"36-50",TRUE,"50+")</f>
        <v>36-50</v>
      </c>
      <c r="Q9873" t="str">
        <f t="shared" si="1078"/>
        <v>repeat</v>
      </c>
      <c r="R9873" t="str">
        <f t="shared" si="1079"/>
        <v>high value</v>
      </c>
      <c r="S9873" t="str">
        <f t="shared" si="1080"/>
        <v>medium</v>
      </c>
      <c r="T9873" t="str">
        <f t="shared" si="1081"/>
        <v>Jun</v>
      </c>
      <c r="U9873">
        <f t="shared" si="1082"/>
        <v>2023</v>
      </c>
      <c r="V9873" t="str">
        <f t="shared" si="1083"/>
        <v>10-15</v>
      </c>
      <c r="W9873" t="str">
        <f t="shared" si="1084"/>
        <v>Slow</v>
      </c>
    </row>
    <row r="9874" spans="1:23" x14ac:dyDescent="0.3">
      <c r="A9874">
        <v>609873</v>
      </c>
      <c r="B9874">
        <v>40543</v>
      </c>
      <c r="C9874">
        <v>32</v>
      </c>
      <c r="D9874" t="s">
        <v>7</v>
      </c>
      <c r="E9874" t="s">
        <v>11</v>
      </c>
      <c r="F9874" t="s">
        <v>30</v>
      </c>
      <c r="G9874" t="s">
        <v>27</v>
      </c>
      <c r="H9874" s="1">
        <v>45588</v>
      </c>
      <c r="I9874" t="s">
        <v>33</v>
      </c>
      <c r="J9874">
        <v>44</v>
      </c>
      <c r="K9874">
        <v>3.6</v>
      </c>
      <c r="L9874">
        <v>1289.43</v>
      </c>
      <c r="M9874">
        <v>88.32</v>
      </c>
      <c r="N9874" t="s">
        <v>47</v>
      </c>
      <c r="O9874">
        <v>4</v>
      </c>
      <c r="P9874" t="str" cm="1">
        <f t="array" ref="P9874">_xlfn.IFS(C9874&lt;25,"18-24", C9874&lt;=35,"25-35", C9874&lt;=50,"36-50",TRUE,"50+")</f>
        <v>25-35</v>
      </c>
      <c r="Q9874" t="str">
        <f t="shared" si="1078"/>
        <v>new</v>
      </c>
      <c r="R9874" t="str">
        <f t="shared" si="1079"/>
        <v>high value</v>
      </c>
      <c r="S9874" t="str">
        <f t="shared" si="1080"/>
        <v>medium</v>
      </c>
      <c r="T9874" t="str">
        <f t="shared" si="1081"/>
        <v>Oct</v>
      </c>
      <c r="U9874">
        <f t="shared" si="1082"/>
        <v>2024</v>
      </c>
      <c r="V9874" t="str">
        <f t="shared" si="1083"/>
        <v>0-5</v>
      </c>
      <c r="W9874" t="str">
        <f t="shared" si="1084"/>
        <v>Medium</v>
      </c>
    </row>
    <row r="9875" spans="1:23" x14ac:dyDescent="0.3">
      <c r="A9875">
        <v>609874</v>
      </c>
      <c r="B9875">
        <v>19731</v>
      </c>
      <c r="C9875">
        <v>38</v>
      </c>
      <c r="D9875" t="s">
        <v>7</v>
      </c>
      <c r="E9875" t="s">
        <v>5</v>
      </c>
      <c r="F9875" t="s">
        <v>26</v>
      </c>
      <c r="G9875" t="s">
        <v>21</v>
      </c>
      <c r="H9875" s="1">
        <v>44965</v>
      </c>
      <c r="I9875" t="s">
        <v>33</v>
      </c>
      <c r="J9875">
        <v>61</v>
      </c>
      <c r="K9875">
        <v>6.9</v>
      </c>
      <c r="L9875">
        <v>556.82000000000005</v>
      </c>
      <c r="M9875">
        <v>73.33</v>
      </c>
      <c r="N9875" t="s">
        <v>50</v>
      </c>
      <c r="O9875">
        <v>5</v>
      </c>
      <c r="P9875" t="str" cm="1">
        <f t="array" ref="P9875">_xlfn.IFS(C9875&lt;25,"18-24", C9875&lt;=35,"25-35", C9875&lt;=50,"36-50",TRUE,"50+")</f>
        <v>36-50</v>
      </c>
      <c r="Q9875" t="str">
        <f t="shared" si="1078"/>
        <v>repeat</v>
      </c>
      <c r="R9875" t="str">
        <f t="shared" si="1079"/>
        <v>high value</v>
      </c>
      <c r="S9875" t="str">
        <f t="shared" si="1080"/>
        <v>High</v>
      </c>
      <c r="T9875" t="str">
        <f t="shared" si="1081"/>
        <v>Feb</v>
      </c>
      <c r="U9875">
        <f t="shared" si="1082"/>
        <v>2023</v>
      </c>
      <c r="V9875" t="str">
        <f t="shared" si="1083"/>
        <v>5-10</v>
      </c>
      <c r="W9875" t="str">
        <f t="shared" si="1084"/>
        <v>Slow</v>
      </c>
    </row>
    <row r="9876" spans="1:23" x14ac:dyDescent="0.3">
      <c r="A9876">
        <v>609875</v>
      </c>
      <c r="B9876">
        <v>95900</v>
      </c>
      <c r="C9876">
        <v>50</v>
      </c>
      <c r="D9876" t="s">
        <v>4</v>
      </c>
      <c r="E9876" t="s">
        <v>5</v>
      </c>
      <c r="F9876" t="s">
        <v>22</v>
      </c>
      <c r="G9876" t="s">
        <v>31</v>
      </c>
      <c r="H9876" s="1">
        <v>45312</v>
      </c>
      <c r="I9876" t="s">
        <v>33</v>
      </c>
      <c r="J9876">
        <v>41</v>
      </c>
      <c r="K9876">
        <v>10.3</v>
      </c>
      <c r="L9876">
        <v>1229.81</v>
      </c>
      <c r="M9876">
        <v>86.76</v>
      </c>
      <c r="N9876" t="s">
        <v>50</v>
      </c>
      <c r="O9876">
        <v>1</v>
      </c>
      <c r="P9876" t="str" cm="1">
        <f t="array" ref="P9876">_xlfn.IFS(C9876&lt;25,"18-24", C9876&lt;=35,"25-35", C9876&lt;=50,"36-50",TRUE,"50+")</f>
        <v>36-50</v>
      </c>
      <c r="Q9876" t="str">
        <f t="shared" si="1078"/>
        <v>new</v>
      </c>
      <c r="R9876" t="str">
        <f t="shared" si="1079"/>
        <v>high value</v>
      </c>
      <c r="S9876" t="str">
        <f t="shared" si="1080"/>
        <v>Low</v>
      </c>
      <c r="T9876" t="str">
        <f t="shared" si="1081"/>
        <v>Jan</v>
      </c>
      <c r="U9876">
        <f t="shared" si="1082"/>
        <v>2024</v>
      </c>
      <c r="V9876" t="str">
        <f t="shared" si="1083"/>
        <v>10-15</v>
      </c>
      <c r="W9876" t="str">
        <f t="shared" si="1084"/>
        <v>Medium</v>
      </c>
    </row>
    <row r="9877" spans="1:23" x14ac:dyDescent="0.3">
      <c r="A9877">
        <v>609876</v>
      </c>
      <c r="B9877">
        <v>61281</v>
      </c>
      <c r="C9877">
        <v>47</v>
      </c>
      <c r="D9877" t="s">
        <v>4</v>
      </c>
      <c r="E9877" t="s">
        <v>13</v>
      </c>
      <c r="F9877" t="s">
        <v>26</v>
      </c>
      <c r="G9877" t="s">
        <v>31</v>
      </c>
      <c r="H9877" s="1">
        <v>45365</v>
      </c>
      <c r="I9877" t="s">
        <v>33</v>
      </c>
      <c r="J9877">
        <v>50</v>
      </c>
      <c r="K9877">
        <v>7.5</v>
      </c>
      <c r="L9877">
        <v>418.38</v>
      </c>
      <c r="M9877">
        <v>62.26</v>
      </c>
      <c r="N9877" t="s">
        <v>49</v>
      </c>
      <c r="O9877">
        <v>2</v>
      </c>
      <c r="P9877" t="str" cm="1">
        <f t="array" ref="P9877">_xlfn.IFS(C9877&lt;25,"18-24", C9877&lt;=35,"25-35", C9877&lt;=50,"36-50",TRUE,"50+")</f>
        <v>36-50</v>
      </c>
      <c r="Q9877" t="str">
        <f t="shared" si="1078"/>
        <v>repeat</v>
      </c>
      <c r="R9877" t="str">
        <f t="shared" si="1079"/>
        <v>medium</v>
      </c>
      <c r="S9877" t="str">
        <f t="shared" si="1080"/>
        <v>Low</v>
      </c>
      <c r="T9877" t="str">
        <f t="shared" si="1081"/>
        <v>Mar</v>
      </c>
      <c r="U9877">
        <f t="shared" si="1082"/>
        <v>2024</v>
      </c>
      <c r="V9877" t="str">
        <f t="shared" si="1083"/>
        <v>5-10</v>
      </c>
      <c r="W9877" t="str">
        <f t="shared" si="1084"/>
        <v>Slow</v>
      </c>
    </row>
    <row r="9878" spans="1:23" x14ac:dyDescent="0.3">
      <c r="A9878">
        <v>609877</v>
      </c>
      <c r="B9878">
        <v>32800</v>
      </c>
      <c r="C9878">
        <v>24</v>
      </c>
      <c r="D9878" t="s">
        <v>7</v>
      </c>
      <c r="E9878" t="s">
        <v>15</v>
      </c>
      <c r="F9878" t="s">
        <v>19</v>
      </c>
      <c r="G9878" t="s">
        <v>21</v>
      </c>
      <c r="H9878" s="1">
        <v>45296</v>
      </c>
      <c r="I9878" t="s">
        <v>34</v>
      </c>
      <c r="J9878">
        <v>55</v>
      </c>
      <c r="K9878">
        <v>8</v>
      </c>
      <c r="L9878">
        <v>778.66</v>
      </c>
      <c r="M9878">
        <v>76.349999999999994</v>
      </c>
      <c r="N9878" t="s">
        <v>50</v>
      </c>
      <c r="O9878">
        <v>4</v>
      </c>
      <c r="P9878" t="str" cm="1">
        <f t="array" ref="P9878">_xlfn.IFS(C9878&lt;25,"18-24", C9878&lt;=35,"25-35", C9878&lt;=50,"36-50",TRUE,"50+")</f>
        <v>18-24</v>
      </c>
      <c r="Q9878" t="str">
        <f t="shared" si="1078"/>
        <v>repeat</v>
      </c>
      <c r="R9878" t="str">
        <f t="shared" si="1079"/>
        <v>high value</v>
      </c>
      <c r="S9878" t="str">
        <f t="shared" si="1080"/>
        <v>medium</v>
      </c>
      <c r="T9878" t="str">
        <f t="shared" si="1081"/>
        <v>Jan</v>
      </c>
      <c r="U9878">
        <f t="shared" si="1082"/>
        <v>2024</v>
      </c>
      <c r="V9878" t="str">
        <f t="shared" si="1083"/>
        <v>5-10</v>
      </c>
      <c r="W9878" t="str">
        <f t="shared" si="1084"/>
        <v>Slow</v>
      </c>
    </row>
    <row r="9879" spans="1:23" x14ac:dyDescent="0.3">
      <c r="A9879">
        <v>609878</v>
      </c>
      <c r="B9879">
        <v>33023</v>
      </c>
      <c r="C9879">
        <v>29</v>
      </c>
      <c r="D9879" t="s">
        <v>4</v>
      </c>
      <c r="E9879" t="s">
        <v>16</v>
      </c>
      <c r="F9879" t="s">
        <v>19</v>
      </c>
      <c r="G9879" t="s">
        <v>21</v>
      </c>
      <c r="H9879" s="1">
        <v>45592</v>
      </c>
      <c r="I9879" t="s">
        <v>34</v>
      </c>
      <c r="J9879">
        <v>40</v>
      </c>
      <c r="K9879">
        <v>5.0999999999999996</v>
      </c>
      <c r="L9879">
        <v>546.94000000000005</v>
      </c>
      <c r="M9879">
        <v>59.17</v>
      </c>
      <c r="N9879" t="s">
        <v>48</v>
      </c>
      <c r="O9879">
        <v>4</v>
      </c>
      <c r="P9879" t="str" cm="1">
        <f t="array" ref="P9879">_xlfn.IFS(C9879&lt;25,"18-24", C9879&lt;=35,"25-35", C9879&lt;=50,"36-50",TRUE,"50+")</f>
        <v>25-35</v>
      </c>
      <c r="Q9879" t="str">
        <f t="shared" si="1078"/>
        <v>repeat</v>
      </c>
      <c r="R9879" t="str">
        <f t="shared" si="1079"/>
        <v>high value</v>
      </c>
      <c r="S9879" t="str">
        <f t="shared" si="1080"/>
        <v>medium</v>
      </c>
      <c r="T9879" t="str">
        <f t="shared" si="1081"/>
        <v>Oct</v>
      </c>
      <c r="U9879">
        <f t="shared" si="1082"/>
        <v>2024</v>
      </c>
      <c r="V9879" t="str">
        <f t="shared" si="1083"/>
        <v>5-10</v>
      </c>
      <c r="W9879" t="str">
        <f t="shared" si="1084"/>
        <v>Medium</v>
      </c>
    </row>
    <row r="9880" spans="1:23" x14ac:dyDescent="0.3">
      <c r="A9880">
        <v>609879</v>
      </c>
      <c r="B9880">
        <v>34727</v>
      </c>
      <c r="C9880">
        <v>32</v>
      </c>
      <c r="D9880" t="s">
        <v>7</v>
      </c>
      <c r="E9880" t="s">
        <v>8</v>
      </c>
      <c r="F9880" t="s">
        <v>22</v>
      </c>
      <c r="G9880" t="s">
        <v>27</v>
      </c>
      <c r="H9880" s="1">
        <v>44790</v>
      </c>
      <c r="I9880" t="s">
        <v>33</v>
      </c>
      <c r="J9880">
        <v>85</v>
      </c>
      <c r="K9880">
        <v>14</v>
      </c>
      <c r="L9880">
        <v>1029.6199999999999</v>
      </c>
      <c r="M9880">
        <v>84.53</v>
      </c>
      <c r="N9880" t="s">
        <v>50</v>
      </c>
      <c r="O9880">
        <v>1</v>
      </c>
      <c r="P9880" t="str" cm="1">
        <f t="array" ref="P9880">_xlfn.IFS(C9880&lt;25,"18-24", C9880&lt;=35,"25-35", C9880&lt;=50,"36-50",TRUE,"50+")</f>
        <v>25-35</v>
      </c>
      <c r="Q9880" t="str">
        <f t="shared" si="1078"/>
        <v>new</v>
      </c>
      <c r="R9880" t="str">
        <f t="shared" si="1079"/>
        <v>high value</v>
      </c>
      <c r="S9880" t="str">
        <f t="shared" si="1080"/>
        <v>Low</v>
      </c>
      <c r="T9880" t="str">
        <f t="shared" si="1081"/>
        <v>Aug</v>
      </c>
      <c r="U9880">
        <f t="shared" si="1082"/>
        <v>2022</v>
      </c>
      <c r="V9880" t="str">
        <f t="shared" si="1083"/>
        <v>10-15</v>
      </c>
      <c r="W9880" t="str">
        <f t="shared" si="1084"/>
        <v>Slow</v>
      </c>
    </row>
    <row r="9881" spans="1:23" x14ac:dyDescent="0.3">
      <c r="A9881">
        <v>609880</v>
      </c>
      <c r="B9881">
        <v>45768</v>
      </c>
      <c r="C9881">
        <v>42</v>
      </c>
      <c r="D9881" t="s">
        <v>4</v>
      </c>
      <c r="E9881" t="s">
        <v>16</v>
      </c>
      <c r="F9881" t="s">
        <v>24</v>
      </c>
      <c r="G9881" t="s">
        <v>31</v>
      </c>
      <c r="H9881" s="1">
        <v>45426</v>
      </c>
      <c r="I9881" t="s">
        <v>33</v>
      </c>
      <c r="J9881">
        <v>82</v>
      </c>
      <c r="K9881">
        <v>10.5</v>
      </c>
      <c r="L9881">
        <v>766.04</v>
      </c>
      <c r="M9881">
        <v>55.53</v>
      </c>
      <c r="N9881" t="s">
        <v>47</v>
      </c>
      <c r="O9881">
        <v>4</v>
      </c>
      <c r="P9881" t="str" cm="1">
        <f t="array" ref="P9881">_xlfn.IFS(C9881&lt;25,"18-24", C9881&lt;=35,"25-35", C9881&lt;=50,"36-50",TRUE,"50+")</f>
        <v>36-50</v>
      </c>
      <c r="Q9881" t="str">
        <f t="shared" si="1078"/>
        <v>new</v>
      </c>
      <c r="R9881" t="str">
        <f t="shared" si="1079"/>
        <v>high value</v>
      </c>
      <c r="S9881" t="str">
        <f t="shared" si="1080"/>
        <v>medium</v>
      </c>
      <c r="T9881" t="str">
        <f t="shared" si="1081"/>
        <v>May</v>
      </c>
      <c r="U9881">
        <f t="shared" si="1082"/>
        <v>2024</v>
      </c>
      <c r="V9881" t="str">
        <f t="shared" si="1083"/>
        <v>10-15</v>
      </c>
      <c r="W9881" t="str">
        <f t="shared" si="1084"/>
        <v>Slow</v>
      </c>
    </row>
    <row r="9882" spans="1:23" x14ac:dyDescent="0.3">
      <c r="A9882">
        <v>609881</v>
      </c>
      <c r="B9882">
        <v>76133</v>
      </c>
      <c r="C9882">
        <v>52</v>
      </c>
      <c r="D9882" t="s">
        <v>7</v>
      </c>
      <c r="E9882" t="s">
        <v>11</v>
      </c>
      <c r="F9882" t="s">
        <v>30</v>
      </c>
      <c r="G9882" t="s">
        <v>25</v>
      </c>
      <c r="H9882" s="1">
        <v>45456</v>
      </c>
      <c r="I9882" t="s">
        <v>33</v>
      </c>
      <c r="J9882">
        <v>79</v>
      </c>
      <c r="K9882">
        <v>8.9</v>
      </c>
      <c r="L9882">
        <v>667.97</v>
      </c>
      <c r="M9882">
        <v>28.49</v>
      </c>
      <c r="N9882" t="s">
        <v>49</v>
      </c>
      <c r="O9882">
        <v>1</v>
      </c>
      <c r="P9882" t="str" cm="1">
        <f t="array" ref="P9882">_xlfn.IFS(C9882&lt;25,"18-24", C9882&lt;=35,"25-35", C9882&lt;=50,"36-50",TRUE,"50+")</f>
        <v>50+</v>
      </c>
      <c r="Q9882" t="str">
        <f t="shared" si="1078"/>
        <v>new</v>
      </c>
      <c r="R9882" t="str">
        <f t="shared" si="1079"/>
        <v>high value</v>
      </c>
      <c r="S9882" t="str">
        <f t="shared" si="1080"/>
        <v>Low</v>
      </c>
      <c r="T9882" t="str">
        <f t="shared" si="1081"/>
        <v>Jun</v>
      </c>
      <c r="U9882">
        <f t="shared" si="1082"/>
        <v>2024</v>
      </c>
      <c r="V9882" t="str">
        <f t="shared" si="1083"/>
        <v>5-10</v>
      </c>
      <c r="W9882" t="str">
        <f t="shared" si="1084"/>
        <v>Slow</v>
      </c>
    </row>
    <row r="9883" spans="1:23" x14ac:dyDescent="0.3">
      <c r="A9883">
        <v>609882</v>
      </c>
      <c r="B9883">
        <v>44427</v>
      </c>
      <c r="C9883">
        <v>56</v>
      </c>
      <c r="D9883" t="s">
        <v>7</v>
      </c>
      <c r="E9883" t="s">
        <v>13</v>
      </c>
      <c r="F9883" t="s">
        <v>22</v>
      </c>
      <c r="G9883" t="s">
        <v>27</v>
      </c>
      <c r="H9883" s="1">
        <v>44574</v>
      </c>
      <c r="I9883" t="s">
        <v>33</v>
      </c>
      <c r="J9883">
        <v>34</v>
      </c>
      <c r="K9883">
        <v>7.8</v>
      </c>
      <c r="L9883">
        <v>262.33999999999997</v>
      </c>
      <c r="M9883">
        <v>40.340000000000003</v>
      </c>
      <c r="N9883" t="s">
        <v>49</v>
      </c>
      <c r="O9883">
        <v>2</v>
      </c>
      <c r="P9883" t="str" cm="1">
        <f t="array" ref="P9883">_xlfn.IFS(C9883&lt;25,"18-24", C9883&lt;=35,"25-35", C9883&lt;=50,"36-50",TRUE,"50+")</f>
        <v>50+</v>
      </c>
      <c r="Q9883" t="str">
        <f t="shared" si="1078"/>
        <v>repeat</v>
      </c>
      <c r="R9883" t="str">
        <f t="shared" si="1079"/>
        <v>medium</v>
      </c>
      <c r="S9883" t="str">
        <f t="shared" si="1080"/>
        <v>Low</v>
      </c>
      <c r="T9883" t="str">
        <f t="shared" si="1081"/>
        <v>Jan</v>
      </c>
      <c r="U9883">
        <f t="shared" si="1082"/>
        <v>2022</v>
      </c>
      <c r="V9883" t="str">
        <f t="shared" si="1083"/>
        <v>5-10</v>
      </c>
      <c r="W9883" t="str">
        <f t="shared" si="1084"/>
        <v>Medium</v>
      </c>
    </row>
    <row r="9884" spans="1:23" x14ac:dyDescent="0.3">
      <c r="A9884">
        <v>609883</v>
      </c>
      <c r="B9884">
        <v>74873</v>
      </c>
      <c r="C9884">
        <v>43</v>
      </c>
      <c r="D9884" t="s">
        <v>7</v>
      </c>
      <c r="E9884" t="s">
        <v>8</v>
      </c>
      <c r="F9884" t="s">
        <v>24</v>
      </c>
      <c r="G9884" t="s">
        <v>29</v>
      </c>
      <c r="H9884" s="1">
        <v>45272</v>
      </c>
      <c r="I9884" t="s">
        <v>34</v>
      </c>
      <c r="J9884">
        <v>42</v>
      </c>
      <c r="K9884">
        <v>3.8</v>
      </c>
      <c r="L9884">
        <v>423.03</v>
      </c>
      <c r="M9884">
        <v>27.06</v>
      </c>
      <c r="N9884" t="s">
        <v>49</v>
      </c>
      <c r="O9884">
        <v>1</v>
      </c>
      <c r="P9884" t="str" cm="1">
        <f t="array" ref="P9884">_xlfn.IFS(C9884&lt;25,"18-24", C9884&lt;=35,"25-35", C9884&lt;=50,"36-50",TRUE,"50+")</f>
        <v>36-50</v>
      </c>
      <c r="Q9884" t="str">
        <f t="shared" si="1078"/>
        <v>new</v>
      </c>
      <c r="R9884" t="str">
        <f t="shared" si="1079"/>
        <v>medium</v>
      </c>
      <c r="S9884" t="str">
        <f t="shared" si="1080"/>
        <v>Low</v>
      </c>
      <c r="T9884" t="str">
        <f t="shared" si="1081"/>
        <v>Dec</v>
      </c>
      <c r="U9884">
        <f t="shared" si="1082"/>
        <v>2023</v>
      </c>
      <c r="V9884" t="str">
        <f t="shared" si="1083"/>
        <v>0-5</v>
      </c>
      <c r="W9884" t="str">
        <f t="shared" si="1084"/>
        <v>Medium</v>
      </c>
    </row>
    <row r="9885" spans="1:23" x14ac:dyDescent="0.3">
      <c r="A9885">
        <v>609884</v>
      </c>
      <c r="B9885">
        <v>81090</v>
      </c>
      <c r="C9885">
        <v>23</v>
      </c>
      <c r="D9885" t="s">
        <v>4</v>
      </c>
      <c r="E9885" t="s">
        <v>11</v>
      </c>
      <c r="F9885" t="s">
        <v>22</v>
      </c>
      <c r="G9885" t="s">
        <v>29</v>
      </c>
      <c r="H9885" s="1">
        <v>45033</v>
      </c>
      <c r="I9885" t="s">
        <v>33</v>
      </c>
      <c r="J9885">
        <v>33</v>
      </c>
      <c r="K9885">
        <v>4.3</v>
      </c>
      <c r="L9885">
        <v>575.99</v>
      </c>
      <c r="M9885">
        <v>117.59</v>
      </c>
      <c r="N9885" t="s">
        <v>47</v>
      </c>
      <c r="O9885">
        <v>5</v>
      </c>
      <c r="P9885" t="str" cm="1">
        <f t="array" ref="P9885">_xlfn.IFS(C9885&lt;25,"18-24", C9885&lt;=35,"25-35", C9885&lt;=50,"36-50",TRUE,"50+")</f>
        <v>18-24</v>
      </c>
      <c r="Q9885" t="str">
        <f t="shared" si="1078"/>
        <v>new</v>
      </c>
      <c r="R9885" t="str">
        <f t="shared" si="1079"/>
        <v>high value</v>
      </c>
      <c r="S9885" t="str">
        <f t="shared" si="1080"/>
        <v>High</v>
      </c>
      <c r="T9885" t="str">
        <f t="shared" si="1081"/>
        <v>Apr</v>
      </c>
      <c r="U9885">
        <f t="shared" si="1082"/>
        <v>2023</v>
      </c>
      <c r="V9885" t="str">
        <f t="shared" si="1083"/>
        <v>0-5</v>
      </c>
      <c r="W9885" t="str">
        <f t="shared" si="1084"/>
        <v>Medium</v>
      </c>
    </row>
    <row r="9886" spans="1:23" x14ac:dyDescent="0.3">
      <c r="A9886">
        <v>609885</v>
      </c>
      <c r="B9886">
        <v>35606</v>
      </c>
      <c r="C9886">
        <v>18</v>
      </c>
      <c r="D9886" t="s">
        <v>7</v>
      </c>
      <c r="E9886" t="s">
        <v>11</v>
      </c>
      <c r="F9886" t="s">
        <v>22</v>
      </c>
      <c r="G9886" t="s">
        <v>25</v>
      </c>
      <c r="H9886" s="1">
        <v>45261</v>
      </c>
      <c r="I9886" t="s">
        <v>34</v>
      </c>
      <c r="J9886">
        <v>72</v>
      </c>
      <c r="K9886">
        <v>10.199999999999999</v>
      </c>
      <c r="L9886">
        <v>1104.25</v>
      </c>
      <c r="M9886">
        <v>86.89</v>
      </c>
      <c r="N9886" t="s">
        <v>48</v>
      </c>
      <c r="O9886">
        <v>2</v>
      </c>
      <c r="P9886" t="str" cm="1">
        <f t="array" ref="P9886">_xlfn.IFS(C9886&lt;25,"18-24", C9886&lt;=35,"25-35", C9886&lt;=50,"36-50",TRUE,"50+")</f>
        <v>18-24</v>
      </c>
      <c r="Q9886" t="str">
        <f t="shared" si="1078"/>
        <v>new</v>
      </c>
      <c r="R9886" t="str">
        <f t="shared" si="1079"/>
        <v>high value</v>
      </c>
      <c r="S9886" t="str">
        <f t="shared" si="1080"/>
        <v>Low</v>
      </c>
      <c r="T9886" t="str">
        <f t="shared" si="1081"/>
        <v>Dec</v>
      </c>
      <c r="U9886">
        <f t="shared" si="1082"/>
        <v>2023</v>
      </c>
      <c r="V9886" t="str">
        <f t="shared" si="1083"/>
        <v>10-15</v>
      </c>
      <c r="W9886" t="str">
        <f t="shared" si="1084"/>
        <v>Slow</v>
      </c>
    </row>
    <row r="9887" spans="1:23" x14ac:dyDescent="0.3">
      <c r="A9887">
        <v>609886</v>
      </c>
      <c r="B9887">
        <v>76549</v>
      </c>
      <c r="C9887">
        <v>48</v>
      </c>
      <c r="D9887" t="s">
        <v>7</v>
      </c>
      <c r="E9887" t="s">
        <v>16</v>
      </c>
      <c r="F9887" t="s">
        <v>22</v>
      </c>
      <c r="G9887" t="s">
        <v>23</v>
      </c>
      <c r="H9887" s="1">
        <v>45102</v>
      </c>
      <c r="I9887" t="s">
        <v>34</v>
      </c>
      <c r="J9887">
        <v>29</v>
      </c>
      <c r="K9887">
        <v>11.8</v>
      </c>
      <c r="L9887">
        <v>1220.08</v>
      </c>
      <c r="M9887">
        <v>73.55</v>
      </c>
      <c r="N9887" t="s">
        <v>50</v>
      </c>
      <c r="O9887">
        <v>5</v>
      </c>
      <c r="P9887" t="str" cm="1">
        <f t="array" ref="P9887">_xlfn.IFS(C9887&lt;25,"18-24", C9887&lt;=35,"25-35", C9887&lt;=50,"36-50",TRUE,"50+")</f>
        <v>36-50</v>
      </c>
      <c r="Q9887" t="str">
        <f t="shared" si="1078"/>
        <v>new</v>
      </c>
      <c r="R9887" t="str">
        <f t="shared" si="1079"/>
        <v>high value</v>
      </c>
      <c r="S9887" t="str">
        <f t="shared" si="1080"/>
        <v>High</v>
      </c>
      <c r="T9887" t="str">
        <f t="shared" si="1081"/>
        <v>Jun</v>
      </c>
      <c r="U9887">
        <f t="shared" si="1082"/>
        <v>2023</v>
      </c>
      <c r="V9887" t="str">
        <f t="shared" si="1083"/>
        <v>10-15</v>
      </c>
      <c r="W9887" t="str">
        <f t="shared" si="1084"/>
        <v>Fast</v>
      </c>
    </row>
    <row r="9888" spans="1:23" x14ac:dyDescent="0.3">
      <c r="A9888">
        <v>609887</v>
      </c>
      <c r="B9888">
        <v>62659</v>
      </c>
      <c r="C9888">
        <v>42</v>
      </c>
      <c r="D9888" t="s">
        <v>7</v>
      </c>
      <c r="E9888" t="s">
        <v>8</v>
      </c>
      <c r="F9888" t="s">
        <v>30</v>
      </c>
      <c r="G9888" t="s">
        <v>25</v>
      </c>
      <c r="H9888" s="1">
        <v>44574</v>
      </c>
      <c r="I9888" t="s">
        <v>33</v>
      </c>
      <c r="J9888">
        <v>46</v>
      </c>
      <c r="K9888">
        <v>4.5</v>
      </c>
      <c r="L9888">
        <v>1251.99</v>
      </c>
      <c r="M9888">
        <v>78.3</v>
      </c>
      <c r="N9888" t="s">
        <v>47</v>
      </c>
      <c r="O9888">
        <v>4</v>
      </c>
      <c r="P9888" t="str" cm="1">
        <f t="array" ref="P9888">_xlfn.IFS(C9888&lt;25,"18-24", C9888&lt;=35,"25-35", C9888&lt;=50,"36-50",TRUE,"50+")</f>
        <v>36-50</v>
      </c>
      <c r="Q9888" t="str">
        <f t="shared" si="1078"/>
        <v>new</v>
      </c>
      <c r="R9888" t="str">
        <f t="shared" si="1079"/>
        <v>high value</v>
      </c>
      <c r="S9888" t="str">
        <f t="shared" si="1080"/>
        <v>medium</v>
      </c>
      <c r="T9888" t="str">
        <f t="shared" si="1081"/>
        <v>Jan</v>
      </c>
      <c r="U9888">
        <f t="shared" si="1082"/>
        <v>2022</v>
      </c>
      <c r="V9888" t="str">
        <f t="shared" si="1083"/>
        <v>0-5</v>
      </c>
      <c r="W9888" t="str">
        <f t="shared" si="1084"/>
        <v>Slow</v>
      </c>
    </row>
    <row r="9889" spans="1:23" x14ac:dyDescent="0.3">
      <c r="A9889">
        <v>609888</v>
      </c>
      <c r="B9889">
        <v>39359</v>
      </c>
      <c r="C9889">
        <v>32</v>
      </c>
      <c r="D9889" t="s">
        <v>4</v>
      </c>
      <c r="E9889" t="s">
        <v>13</v>
      </c>
      <c r="F9889" t="s">
        <v>26</v>
      </c>
      <c r="G9889" t="s">
        <v>23</v>
      </c>
      <c r="H9889" s="1">
        <v>44663</v>
      </c>
      <c r="I9889" t="s">
        <v>34</v>
      </c>
      <c r="J9889">
        <v>30</v>
      </c>
      <c r="K9889">
        <v>5.8</v>
      </c>
      <c r="L9889">
        <v>1350.05</v>
      </c>
      <c r="M9889">
        <v>102.51</v>
      </c>
      <c r="N9889" t="s">
        <v>47</v>
      </c>
      <c r="O9889">
        <v>1</v>
      </c>
      <c r="P9889" t="str" cm="1">
        <f t="array" ref="P9889">_xlfn.IFS(C9889&lt;25,"18-24", C9889&lt;=35,"25-35", C9889&lt;=50,"36-50",TRUE,"50+")</f>
        <v>25-35</v>
      </c>
      <c r="Q9889" t="str">
        <f t="shared" si="1078"/>
        <v>new</v>
      </c>
      <c r="R9889" t="str">
        <f t="shared" si="1079"/>
        <v>high value</v>
      </c>
      <c r="S9889" t="str">
        <f t="shared" si="1080"/>
        <v>Low</v>
      </c>
      <c r="T9889" t="str">
        <f t="shared" si="1081"/>
        <v>Apr</v>
      </c>
      <c r="U9889">
        <f t="shared" si="1082"/>
        <v>2022</v>
      </c>
      <c r="V9889" t="str">
        <f t="shared" si="1083"/>
        <v>5-10</v>
      </c>
      <c r="W9889" t="str">
        <f t="shared" si="1084"/>
        <v>Fast</v>
      </c>
    </row>
    <row r="9890" spans="1:23" x14ac:dyDescent="0.3">
      <c r="A9890">
        <v>609889</v>
      </c>
      <c r="B9890">
        <v>89562</v>
      </c>
      <c r="C9890">
        <v>32</v>
      </c>
      <c r="D9890" t="s">
        <v>7</v>
      </c>
      <c r="E9890" t="s">
        <v>5</v>
      </c>
      <c r="F9890" t="s">
        <v>22</v>
      </c>
      <c r="G9890" t="s">
        <v>23</v>
      </c>
      <c r="H9890" s="1">
        <v>45260</v>
      </c>
      <c r="I9890" t="s">
        <v>33</v>
      </c>
      <c r="J9890">
        <v>63</v>
      </c>
      <c r="K9890">
        <v>14.3</v>
      </c>
      <c r="L9890">
        <v>273.04000000000002</v>
      </c>
      <c r="M9890">
        <v>87.92</v>
      </c>
      <c r="N9890" t="s">
        <v>49</v>
      </c>
      <c r="O9890">
        <v>5</v>
      </c>
      <c r="P9890" t="str" cm="1">
        <f t="array" ref="P9890">_xlfn.IFS(C9890&lt;25,"18-24", C9890&lt;=35,"25-35", C9890&lt;=50,"36-50",TRUE,"50+")</f>
        <v>25-35</v>
      </c>
      <c r="Q9890" t="str">
        <f t="shared" si="1078"/>
        <v>new</v>
      </c>
      <c r="R9890" t="str">
        <f t="shared" si="1079"/>
        <v>medium</v>
      </c>
      <c r="S9890" t="str">
        <f t="shared" si="1080"/>
        <v>High</v>
      </c>
      <c r="T9890" t="str">
        <f t="shared" si="1081"/>
        <v>Nov</v>
      </c>
      <c r="U9890">
        <f t="shared" si="1082"/>
        <v>2023</v>
      </c>
      <c r="V9890" t="str">
        <f t="shared" si="1083"/>
        <v>10-15</v>
      </c>
      <c r="W9890" t="str">
        <f t="shared" si="1084"/>
        <v>Slow</v>
      </c>
    </row>
    <row r="9891" spans="1:23" x14ac:dyDescent="0.3">
      <c r="A9891">
        <v>609890</v>
      </c>
      <c r="B9891">
        <v>12390</v>
      </c>
      <c r="C9891">
        <v>25</v>
      </c>
      <c r="D9891" t="s">
        <v>7</v>
      </c>
      <c r="E9891" t="s">
        <v>11</v>
      </c>
      <c r="F9891" t="s">
        <v>30</v>
      </c>
      <c r="G9891" t="s">
        <v>25</v>
      </c>
      <c r="H9891" s="1">
        <v>44696</v>
      </c>
      <c r="I9891" t="s">
        <v>33</v>
      </c>
      <c r="J9891">
        <v>39</v>
      </c>
      <c r="K9891">
        <v>7.6</v>
      </c>
      <c r="L9891">
        <v>1067.6300000000001</v>
      </c>
      <c r="M9891">
        <v>100.9</v>
      </c>
      <c r="N9891" t="s">
        <v>50</v>
      </c>
      <c r="O9891">
        <v>5</v>
      </c>
      <c r="P9891" t="str" cm="1">
        <f t="array" ref="P9891">_xlfn.IFS(C9891&lt;25,"18-24", C9891&lt;=35,"25-35", C9891&lt;=50,"36-50",TRUE,"50+")</f>
        <v>25-35</v>
      </c>
      <c r="Q9891" t="str">
        <f t="shared" si="1078"/>
        <v>new</v>
      </c>
      <c r="R9891" t="str">
        <f t="shared" si="1079"/>
        <v>high value</v>
      </c>
      <c r="S9891" t="str">
        <f t="shared" si="1080"/>
        <v>High</v>
      </c>
      <c r="T9891" t="str">
        <f t="shared" si="1081"/>
        <v>May</v>
      </c>
      <c r="U9891">
        <f t="shared" si="1082"/>
        <v>2022</v>
      </c>
      <c r="V9891" t="str">
        <f t="shared" si="1083"/>
        <v>5-10</v>
      </c>
      <c r="W9891" t="str">
        <f t="shared" si="1084"/>
        <v>Medium</v>
      </c>
    </row>
    <row r="9892" spans="1:23" x14ac:dyDescent="0.3">
      <c r="A9892">
        <v>609891</v>
      </c>
      <c r="B9892">
        <v>52841</v>
      </c>
      <c r="C9892">
        <v>47</v>
      </c>
      <c r="D9892" t="s">
        <v>4</v>
      </c>
      <c r="E9892" t="s">
        <v>15</v>
      </c>
      <c r="F9892" t="s">
        <v>19</v>
      </c>
      <c r="G9892" t="s">
        <v>31</v>
      </c>
      <c r="H9892" s="1">
        <v>45607</v>
      </c>
      <c r="I9892" t="s">
        <v>33</v>
      </c>
      <c r="J9892">
        <v>88</v>
      </c>
      <c r="K9892">
        <v>12.5</v>
      </c>
      <c r="L9892">
        <v>496.24</v>
      </c>
      <c r="M9892">
        <v>101.51</v>
      </c>
      <c r="N9892" t="s">
        <v>47</v>
      </c>
      <c r="O9892">
        <v>2</v>
      </c>
      <c r="P9892" t="str" cm="1">
        <f t="array" ref="P9892">_xlfn.IFS(C9892&lt;25,"18-24", C9892&lt;=35,"25-35", C9892&lt;=50,"36-50",TRUE,"50+")</f>
        <v>36-50</v>
      </c>
      <c r="Q9892" t="str">
        <f t="shared" si="1078"/>
        <v>new</v>
      </c>
      <c r="R9892" t="str">
        <f t="shared" si="1079"/>
        <v>medium</v>
      </c>
      <c r="S9892" t="str">
        <f t="shared" si="1080"/>
        <v>Low</v>
      </c>
      <c r="T9892" t="str">
        <f t="shared" si="1081"/>
        <v>Nov</v>
      </c>
      <c r="U9892">
        <f t="shared" si="1082"/>
        <v>2024</v>
      </c>
      <c r="V9892" t="str">
        <f t="shared" si="1083"/>
        <v>10-15</v>
      </c>
      <c r="W9892" t="str">
        <f t="shared" si="1084"/>
        <v>Slow</v>
      </c>
    </row>
    <row r="9893" spans="1:23" x14ac:dyDescent="0.3">
      <c r="A9893">
        <v>609892</v>
      </c>
      <c r="B9893">
        <v>86738</v>
      </c>
      <c r="C9893">
        <v>26</v>
      </c>
      <c r="D9893" t="s">
        <v>4</v>
      </c>
      <c r="E9893" t="s">
        <v>8</v>
      </c>
      <c r="F9893" t="s">
        <v>22</v>
      </c>
      <c r="G9893" t="s">
        <v>27</v>
      </c>
      <c r="H9893" s="1">
        <v>45130</v>
      </c>
      <c r="I9893" t="s">
        <v>34</v>
      </c>
      <c r="J9893">
        <v>20</v>
      </c>
      <c r="K9893">
        <v>3.7</v>
      </c>
      <c r="L9893">
        <v>1467.14</v>
      </c>
      <c r="M9893">
        <v>91.86</v>
      </c>
      <c r="N9893" t="s">
        <v>49</v>
      </c>
      <c r="O9893">
        <v>4</v>
      </c>
      <c r="P9893" t="str" cm="1">
        <f t="array" ref="P9893">_xlfn.IFS(C9893&lt;25,"18-24", C9893&lt;=35,"25-35", C9893&lt;=50,"36-50",TRUE,"50+")</f>
        <v>25-35</v>
      </c>
      <c r="Q9893" t="str">
        <f t="shared" si="1078"/>
        <v>new</v>
      </c>
      <c r="R9893" t="str">
        <f t="shared" si="1079"/>
        <v>high value</v>
      </c>
      <c r="S9893" t="str">
        <f t="shared" si="1080"/>
        <v>medium</v>
      </c>
      <c r="T9893" t="str">
        <f t="shared" si="1081"/>
        <v>Jul</v>
      </c>
      <c r="U9893">
        <f t="shared" si="1082"/>
        <v>2023</v>
      </c>
      <c r="V9893" t="str">
        <f t="shared" si="1083"/>
        <v>0-5</v>
      </c>
      <c r="W9893" t="str">
        <f t="shared" si="1084"/>
        <v>Fast</v>
      </c>
    </row>
    <row r="9894" spans="1:23" x14ac:dyDescent="0.3">
      <c r="A9894">
        <v>609893</v>
      </c>
      <c r="B9894">
        <v>38951</v>
      </c>
      <c r="C9894">
        <v>60</v>
      </c>
      <c r="D9894" t="s">
        <v>7</v>
      </c>
      <c r="E9894" t="s">
        <v>11</v>
      </c>
      <c r="F9894" t="s">
        <v>22</v>
      </c>
      <c r="G9894" t="s">
        <v>21</v>
      </c>
      <c r="H9894" s="1">
        <v>44703</v>
      </c>
      <c r="I9894" t="s">
        <v>33</v>
      </c>
      <c r="J9894">
        <v>26</v>
      </c>
      <c r="K9894">
        <v>9.4</v>
      </c>
      <c r="L9894">
        <v>175.13</v>
      </c>
      <c r="M9894">
        <v>110.63</v>
      </c>
      <c r="N9894" t="s">
        <v>47</v>
      </c>
      <c r="O9894">
        <v>1</v>
      </c>
      <c r="P9894" t="str" cm="1">
        <f t="array" ref="P9894">_xlfn.IFS(C9894&lt;25,"18-24", C9894&lt;=35,"25-35", C9894&lt;=50,"36-50",TRUE,"50+")</f>
        <v>50+</v>
      </c>
      <c r="Q9894" t="str">
        <f t="shared" si="1078"/>
        <v>new</v>
      </c>
      <c r="R9894" t="str">
        <f t="shared" si="1079"/>
        <v>low</v>
      </c>
      <c r="S9894" t="str">
        <f t="shared" si="1080"/>
        <v>Low</v>
      </c>
      <c r="T9894" t="str">
        <f t="shared" si="1081"/>
        <v>May</v>
      </c>
      <c r="U9894">
        <f t="shared" si="1082"/>
        <v>2022</v>
      </c>
      <c r="V9894" t="str">
        <f t="shared" si="1083"/>
        <v>5-10</v>
      </c>
      <c r="W9894" t="str">
        <f t="shared" si="1084"/>
        <v>Fast</v>
      </c>
    </row>
    <row r="9895" spans="1:23" x14ac:dyDescent="0.3">
      <c r="A9895">
        <v>609894</v>
      </c>
      <c r="B9895">
        <v>73120</v>
      </c>
      <c r="C9895">
        <v>33</v>
      </c>
      <c r="D9895" t="s">
        <v>4</v>
      </c>
      <c r="E9895" t="s">
        <v>13</v>
      </c>
      <c r="F9895" t="s">
        <v>32</v>
      </c>
      <c r="G9895" t="s">
        <v>23</v>
      </c>
      <c r="H9895" s="1">
        <v>45062</v>
      </c>
      <c r="I9895" t="s">
        <v>34</v>
      </c>
      <c r="J9895">
        <v>21</v>
      </c>
      <c r="K9895">
        <v>1.4</v>
      </c>
      <c r="L9895">
        <v>736.76</v>
      </c>
      <c r="M9895">
        <v>27.51</v>
      </c>
      <c r="N9895" t="s">
        <v>49</v>
      </c>
      <c r="O9895">
        <v>1</v>
      </c>
      <c r="P9895" t="str" cm="1">
        <f t="array" ref="P9895">_xlfn.IFS(C9895&lt;25,"18-24", C9895&lt;=35,"25-35", C9895&lt;=50,"36-50",TRUE,"50+")</f>
        <v>25-35</v>
      </c>
      <c r="Q9895" t="str">
        <f t="shared" si="1078"/>
        <v>new</v>
      </c>
      <c r="R9895" t="str">
        <f t="shared" si="1079"/>
        <v>high value</v>
      </c>
      <c r="S9895" t="str">
        <f t="shared" si="1080"/>
        <v>Low</v>
      </c>
      <c r="T9895" t="str">
        <f t="shared" si="1081"/>
        <v>May</v>
      </c>
      <c r="U9895">
        <f t="shared" si="1082"/>
        <v>2023</v>
      </c>
      <c r="V9895" t="str">
        <f t="shared" si="1083"/>
        <v>0-5</v>
      </c>
      <c r="W9895" t="str">
        <f t="shared" si="1084"/>
        <v>Fast</v>
      </c>
    </row>
    <row r="9896" spans="1:23" x14ac:dyDescent="0.3">
      <c r="A9896">
        <v>609895</v>
      </c>
      <c r="B9896">
        <v>94006</v>
      </c>
      <c r="C9896">
        <v>21</v>
      </c>
      <c r="D9896" t="s">
        <v>7</v>
      </c>
      <c r="E9896" t="s">
        <v>16</v>
      </c>
      <c r="F9896" t="s">
        <v>24</v>
      </c>
      <c r="G9896" t="s">
        <v>29</v>
      </c>
      <c r="H9896" s="1">
        <v>44910</v>
      </c>
      <c r="I9896" t="s">
        <v>34</v>
      </c>
      <c r="J9896">
        <v>42</v>
      </c>
      <c r="K9896">
        <v>10</v>
      </c>
      <c r="L9896">
        <v>830.56</v>
      </c>
      <c r="M9896">
        <v>59.35</v>
      </c>
      <c r="N9896" t="s">
        <v>48</v>
      </c>
      <c r="O9896">
        <v>5</v>
      </c>
      <c r="P9896" t="str" cm="1">
        <f t="array" ref="P9896">_xlfn.IFS(C9896&lt;25,"18-24", C9896&lt;=35,"25-35", C9896&lt;=50,"36-50",TRUE,"50+")</f>
        <v>18-24</v>
      </c>
      <c r="Q9896" t="str">
        <f t="shared" si="1078"/>
        <v>new</v>
      </c>
      <c r="R9896" t="str">
        <f t="shared" si="1079"/>
        <v>high value</v>
      </c>
      <c r="S9896" t="str">
        <f t="shared" si="1080"/>
        <v>High</v>
      </c>
      <c r="T9896" t="str">
        <f t="shared" si="1081"/>
        <v>Dec</v>
      </c>
      <c r="U9896">
        <f t="shared" si="1082"/>
        <v>2022</v>
      </c>
      <c r="V9896" t="str">
        <f t="shared" si="1083"/>
        <v>5-10</v>
      </c>
      <c r="W9896" t="str">
        <f t="shared" si="1084"/>
        <v>Medium</v>
      </c>
    </row>
    <row r="9897" spans="1:23" x14ac:dyDescent="0.3">
      <c r="A9897">
        <v>609896</v>
      </c>
      <c r="B9897">
        <v>25615</v>
      </c>
      <c r="C9897">
        <v>32</v>
      </c>
      <c r="D9897" t="s">
        <v>7</v>
      </c>
      <c r="E9897" t="s">
        <v>16</v>
      </c>
      <c r="F9897" t="s">
        <v>32</v>
      </c>
      <c r="G9897" t="s">
        <v>23</v>
      </c>
      <c r="H9897" s="1">
        <v>45544</v>
      </c>
      <c r="I9897" t="s">
        <v>33</v>
      </c>
      <c r="J9897">
        <v>86</v>
      </c>
      <c r="K9897">
        <v>1.2</v>
      </c>
      <c r="L9897">
        <v>739.55</v>
      </c>
      <c r="M9897">
        <v>27.85</v>
      </c>
      <c r="N9897" t="s">
        <v>50</v>
      </c>
      <c r="O9897">
        <v>3</v>
      </c>
      <c r="P9897" t="str" cm="1">
        <f t="array" ref="P9897">_xlfn.IFS(C9897&lt;25,"18-24", C9897&lt;=35,"25-35", C9897&lt;=50,"36-50",TRUE,"50+")</f>
        <v>25-35</v>
      </c>
      <c r="Q9897" t="str">
        <f t="shared" si="1078"/>
        <v>new</v>
      </c>
      <c r="R9897" t="str">
        <f t="shared" si="1079"/>
        <v>high value</v>
      </c>
      <c r="S9897" t="str">
        <f t="shared" si="1080"/>
        <v>medium</v>
      </c>
      <c r="T9897" t="str">
        <f t="shared" si="1081"/>
        <v>Sep</v>
      </c>
      <c r="U9897">
        <f t="shared" si="1082"/>
        <v>2024</v>
      </c>
      <c r="V9897" t="str">
        <f t="shared" si="1083"/>
        <v>0-5</v>
      </c>
      <c r="W9897" t="str">
        <f t="shared" si="1084"/>
        <v>Slow</v>
      </c>
    </row>
    <row r="9898" spans="1:23" x14ac:dyDescent="0.3">
      <c r="A9898">
        <v>609897</v>
      </c>
      <c r="B9898">
        <v>74420</v>
      </c>
      <c r="C9898">
        <v>28</v>
      </c>
      <c r="D9898" t="s">
        <v>4</v>
      </c>
      <c r="E9898" t="s">
        <v>8</v>
      </c>
      <c r="F9898" t="s">
        <v>22</v>
      </c>
      <c r="G9898" t="s">
        <v>21</v>
      </c>
      <c r="H9898" s="1">
        <v>44595</v>
      </c>
      <c r="I9898" t="s">
        <v>34</v>
      </c>
      <c r="J9898">
        <v>61</v>
      </c>
      <c r="K9898">
        <v>13.4</v>
      </c>
      <c r="L9898">
        <v>1471.76</v>
      </c>
      <c r="M9898">
        <v>101.16</v>
      </c>
      <c r="N9898" t="s">
        <v>50</v>
      </c>
      <c r="O9898">
        <v>4</v>
      </c>
      <c r="P9898" t="str" cm="1">
        <f t="array" ref="P9898">_xlfn.IFS(C9898&lt;25,"18-24", C9898&lt;=35,"25-35", C9898&lt;=50,"36-50",TRUE,"50+")</f>
        <v>25-35</v>
      </c>
      <c r="Q9898" t="str">
        <f t="shared" si="1078"/>
        <v>new</v>
      </c>
      <c r="R9898" t="str">
        <f t="shared" si="1079"/>
        <v>high value</v>
      </c>
      <c r="S9898" t="str">
        <f t="shared" si="1080"/>
        <v>medium</v>
      </c>
      <c r="T9898" t="str">
        <f t="shared" si="1081"/>
        <v>Feb</v>
      </c>
      <c r="U9898">
        <f t="shared" si="1082"/>
        <v>2022</v>
      </c>
      <c r="V9898" t="str">
        <f t="shared" si="1083"/>
        <v>10-15</v>
      </c>
      <c r="W9898" t="str">
        <f t="shared" si="1084"/>
        <v>Slow</v>
      </c>
    </row>
    <row r="9899" spans="1:23" x14ac:dyDescent="0.3">
      <c r="A9899">
        <v>609898</v>
      </c>
      <c r="B9899">
        <v>56965</v>
      </c>
      <c r="C9899">
        <v>37</v>
      </c>
      <c r="D9899" t="s">
        <v>7</v>
      </c>
      <c r="E9899" t="s">
        <v>16</v>
      </c>
      <c r="F9899" t="s">
        <v>22</v>
      </c>
      <c r="G9899" t="s">
        <v>21</v>
      </c>
      <c r="H9899" s="1">
        <v>44728</v>
      </c>
      <c r="I9899" t="s">
        <v>34</v>
      </c>
      <c r="J9899">
        <v>85</v>
      </c>
      <c r="K9899">
        <v>11</v>
      </c>
      <c r="L9899">
        <v>406.8</v>
      </c>
      <c r="M9899">
        <v>70.150000000000006</v>
      </c>
      <c r="N9899" t="s">
        <v>49</v>
      </c>
      <c r="O9899">
        <v>2</v>
      </c>
      <c r="P9899" t="str" cm="1">
        <f t="array" ref="P9899">_xlfn.IFS(C9899&lt;25,"18-24", C9899&lt;=35,"25-35", C9899&lt;=50,"36-50",TRUE,"50+")</f>
        <v>36-50</v>
      </c>
      <c r="Q9899" t="str">
        <f t="shared" si="1078"/>
        <v>new</v>
      </c>
      <c r="R9899" t="str">
        <f t="shared" si="1079"/>
        <v>medium</v>
      </c>
      <c r="S9899" t="str">
        <f t="shared" si="1080"/>
        <v>Low</v>
      </c>
      <c r="T9899" t="str">
        <f t="shared" si="1081"/>
        <v>Jun</v>
      </c>
      <c r="U9899">
        <f t="shared" si="1082"/>
        <v>2022</v>
      </c>
      <c r="V9899" t="str">
        <f t="shared" si="1083"/>
        <v>10-15</v>
      </c>
      <c r="W9899" t="str">
        <f t="shared" si="1084"/>
        <v>Slow</v>
      </c>
    </row>
    <row r="9900" spans="1:23" x14ac:dyDescent="0.3">
      <c r="A9900">
        <v>609899</v>
      </c>
      <c r="B9900">
        <v>43491</v>
      </c>
      <c r="C9900">
        <v>55</v>
      </c>
      <c r="D9900" t="s">
        <v>4</v>
      </c>
      <c r="E9900" t="s">
        <v>11</v>
      </c>
      <c r="F9900" t="s">
        <v>32</v>
      </c>
      <c r="G9900" t="s">
        <v>29</v>
      </c>
      <c r="H9900" s="1">
        <v>44856</v>
      </c>
      <c r="I9900" t="s">
        <v>34</v>
      </c>
      <c r="J9900">
        <v>35</v>
      </c>
      <c r="K9900">
        <v>4.5</v>
      </c>
      <c r="L9900">
        <v>956.76</v>
      </c>
      <c r="M9900">
        <v>68.12</v>
      </c>
      <c r="N9900" t="s">
        <v>49</v>
      </c>
      <c r="O9900">
        <v>4</v>
      </c>
      <c r="P9900" t="str" cm="1">
        <f t="array" ref="P9900">_xlfn.IFS(C9900&lt;25,"18-24", C9900&lt;=35,"25-35", C9900&lt;=50,"36-50",TRUE,"50+")</f>
        <v>50+</v>
      </c>
      <c r="Q9900" t="str">
        <f t="shared" si="1078"/>
        <v>repeat</v>
      </c>
      <c r="R9900" t="str">
        <f t="shared" si="1079"/>
        <v>high value</v>
      </c>
      <c r="S9900" t="str">
        <f t="shared" si="1080"/>
        <v>medium</v>
      </c>
      <c r="T9900" t="str">
        <f t="shared" si="1081"/>
        <v>Oct</v>
      </c>
      <c r="U9900">
        <f t="shared" si="1082"/>
        <v>2022</v>
      </c>
      <c r="V9900" t="str">
        <f t="shared" si="1083"/>
        <v>0-5</v>
      </c>
      <c r="W9900" t="str">
        <f t="shared" si="1084"/>
        <v>Medium</v>
      </c>
    </row>
    <row r="9901" spans="1:23" x14ac:dyDescent="0.3">
      <c r="A9901">
        <v>609900</v>
      </c>
      <c r="B9901">
        <v>83723</v>
      </c>
      <c r="C9901">
        <v>48</v>
      </c>
      <c r="D9901" t="s">
        <v>4</v>
      </c>
      <c r="E9901" t="s">
        <v>16</v>
      </c>
      <c r="F9901" t="s">
        <v>22</v>
      </c>
      <c r="G9901" t="s">
        <v>27</v>
      </c>
      <c r="H9901" s="1">
        <v>45096</v>
      </c>
      <c r="I9901" t="s">
        <v>34</v>
      </c>
      <c r="J9901">
        <v>82</v>
      </c>
      <c r="K9901">
        <v>1.1000000000000001</v>
      </c>
      <c r="L9901">
        <v>1295</v>
      </c>
      <c r="M9901">
        <v>87.94</v>
      </c>
      <c r="N9901" t="s">
        <v>47</v>
      </c>
      <c r="O9901">
        <v>1</v>
      </c>
      <c r="P9901" t="str" cm="1">
        <f t="array" ref="P9901">_xlfn.IFS(C9901&lt;25,"18-24", C9901&lt;=35,"25-35", C9901&lt;=50,"36-50",TRUE,"50+")</f>
        <v>36-50</v>
      </c>
      <c r="Q9901" t="str">
        <f t="shared" si="1078"/>
        <v>new</v>
      </c>
      <c r="R9901" t="str">
        <f t="shared" si="1079"/>
        <v>high value</v>
      </c>
      <c r="S9901" t="str">
        <f t="shared" si="1080"/>
        <v>Low</v>
      </c>
      <c r="T9901" t="str">
        <f t="shared" si="1081"/>
        <v>Jun</v>
      </c>
      <c r="U9901">
        <f t="shared" si="1082"/>
        <v>2023</v>
      </c>
      <c r="V9901" t="str">
        <f t="shared" si="1083"/>
        <v>0-5</v>
      </c>
      <c r="W9901" t="str">
        <f t="shared" si="1084"/>
        <v>Slow</v>
      </c>
    </row>
    <row r="9902" spans="1:23" x14ac:dyDescent="0.3">
      <c r="A9902">
        <v>609901</v>
      </c>
      <c r="B9902">
        <v>37618</v>
      </c>
      <c r="C9902">
        <v>60</v>
      </c>
      <c r="D9902" t="s">
        <v>7</v>
      </c>
      <c r="E9902" t="s">
        <v>13</v>
      </c>
      <c r="F9902" t="s">
        <v>28</v>
      </c>
      <c r="G9902" t="s">
        <v>27</v>
      </c>
      <c r="H9902" s="1">
        <v>44953</v>
      </c>
      <c r="I9902" t="s">
        <v>33</v>
      </c>
      <c r="J9902">
        <v>75</v>
      </c>
      <c r="K9902">
        <v>3.4</v>
      </c>
      <c r="L9902">
        <v>893.98</v>
      </c>
      <c r="M9902">
        <v>44.64</v>
      </c>
      <c r="N9902" t="s">
        <v>47</v>
      </c>
      <c r="O9902">
        <v>3</v>
      </c>
      <c r="P9902" t="str" cm="1">
        <f t="array" ref="P9902">_xlfn.IFS(C9902&lt;25,"18-24", C9902&lt;=35,"25-35", C9902&lt;=50,"36-50",TRUE,"50+")</f>
        <v>50+</v>
      </c>
      <c r="Q9902" t="str">
        <f t="shared" si="1078"/>
        <v>new</v>
      </c>
      <c r="R9902" t="str">
        <f t="shared" si="1079"/>
        <v>high value</v>
      </c>
      <c r="S9902" t="str">
        <f t="shared" si="1080"/>
        <v>medium</v>
      </c>
      <c r="T9902" t="str">
        <f t="shared" si="1081"/>
        <v>Jan</v>
      </c>
      <c r="U9902">
        <f t="shared" si="1082"/>
        <v>2023</v>
      </c>
      <c r="V9902" t="str">
        <f t="shared" si="1083"/>
        <v>0-5</v>
      </c>
      <c r="W9902" t="str">
        <f t="shared" si="1084"/>
        <v>Slow</v>
      </c>
    </row>
    <row r="9903" spans="1:23" x14ac:dyDescent="0.3">
      <c r="A9903">
        <v>609902</v>
      </c>
      <c r="B9903">
        <v>73261</v>
      </c>
      <c r="C9903">
        <v>62</v>
      </c>
      <c r="D9903" t="s">
        <v>7</v>
      </c>
      <c r="E9903" t="s">
        <v>11</v>
      </c>
      <c r="F9903" t="s">
        <v>19</v>
      </c>
      <c r="G9903" t="s">
        <v>29</v>
      </c>
      <c r="H9903" s="1">
        <v>44926</v>
      </c>
      <c r="I9903" t="s">
        <v>34</v>
      </c>
      <c r="J9903">
        <v>67</v>
      </c>
      <c r="K9903">
        <v>3.8</v>
      </c>
      <c r="L9903">
        <v>233.21</v>
      </c>
      <c r="M9903">
        <v>31.73</v>
      </c>
      <c r="N9903" t="s">
        <v>50</v>
      </c>
      <c r="O9903">
        <v>1</v>
      </c>
      <c r="P9903" t="str" cm="1">
        <f t="array" ref="P9903">_xlfn.IFS(C9903&lt;25,"18-24", C9903&lt;=35,"25-35", C9903&lt;=50,"36-50",TRUE,"50+")</f>
        <v>50+</v>
      </c>
      <c r="Q9903" t="str">
        <f t="shared" si="1078"/>
        <v>new</v>
      </c>
      <c r="R9903" t="str">
        <f t="shared" si="1079"/>
        <v>low</v>
      </c>
      <c r="S9903" t="str">
        <f t="shared" si="1080"/>
        <v>Low</v>
      </c>
      <c r="T9903" t="str">
        <f t="shared" si="1081"/>
        <v>Dec</v>
      </c>
      <c r="U9903">
        <f t="shared" si="1082"/>
        <v>2022</v>
      </c>
      <c r="V9903" t="str">
        <f t="shared" si="1083"/>
        <v>0-5</v>
      </c>
      <c r="W9903" t="str">
        <f t="shared" si="1084"/>
        <v>Slow</v>
      </c>
    </row>
    <row r="9904" spans="1:23" x14ac:dyDescent="0.3">
      <c r="A9904">
        <v>609903</v>
      </c>
      <c r="B9904">
        <v>96243</v>
      </c>
      <c r="C9904">
        <v>29</v>
      </c>
      <c r="D9904" t="s">
        <v>7</v>
      </c>
      <c r="E9904" t="s">
        <v>13</v>
      </c>
      <c r="F9904" t="s">
        <v>19</v>
      </c>
      <c r="G9904" t="s">
        <v>31</v>
      </c>
      <c r="H9904" s="1">
        <v>45501</v>
      </c>
      <c r="I9904" t="s">
        <v>33</v>
      </c>
      <c r="J9904">
        <v>55</v>
      </c>
      <c r="K9904">
        <v>3.5</v>
      </c>
      <c r="L9904">
        <v>894.49</v>
      </c>
      <c r="M9904">
        <v>103.31</v>
      </c>
      <c r="N9904" t="s">
        <v>50</v>
      </c>
      <c r="O9904">
        <v>1</v>
      </c>
      <c r="P9904" t="str" cm="1">
        <f t="array" ref="P9904">_xlfn.IFS(C9904&lt;25,"18-24", C9904&lt;=35,"25-35", C9904&lt;=50,"36-50",TRUE,"50+")</f>
        <v>25-35</v>
      </c>
      <c r="Q9904" t="str">
        <f t="shared" si="1078"/>
        <v>new</v>
      </c>
      <c r="R9904" t="str">
        <f t="shared" si="1079"/>
        <v>high value</v>
      </c>
      <c r="S9904" t="str">
        <f t="shared" si="1080"/>
        <v>Low</v>
      </c>
      <c r="T9904" t="str">
        <f t="shared" si="1081"/>
        <v>Jul</v>
      </c>
      <c r="U9904">
        <f t="shared" si="1082"/>
        <v>2024</v>
      </c>
      <c r="V9904" t="str">
        <f t="shared" si="1083"/>
        <v>0-5</v>
      </c>
      <c r="W9904" t="str">
        <f t="shared" si="1084"/>
        <v>Slow</v>
      </c>
    </row>
    <row r="9905" spans="1:23" x14ac:dyDescent="0.3">
      <c r="A9905">
        <v>609904</v>
      </c>
      <c r="B9905">
        <v>47030</v>
      </c>
      <c r="C9905">
        <v>22</v>
      </c>
      <c r="D9905" t="s">
        <v>4</v>
      </c>
      <c r="E9905" t="s">
        <v>15</v>
      </c>
      <c r="F9905" t="s">
        <v>28</v>
      </c>
      <c r="G9905" t="s">
        <v>25</v>
      </c>
      <c r="H9905" s="1">
        <v>45608</v>
      </c>
      <c r="I9905" t="s">
        <v>34</v>
      </c>
      <c r="J9905">
        <v>69</v>
      </c>
      <c r="K9905">
        <v>9.5</v>
      </c>
      <c r="L9905">
        <v>1465.6</v>
      </c>
      <c r="M9905">
        <v>67.099999999999994</v>
      </c>
      <c r="N9905" t="s">
        <v>47</v>
      </c>
      <c r="O9905">
        <v>1</v>
      </c>
      <c r="P9905" t="str" cm="1">
        <f t="array" ref="P9905">_xlfn.IFS(C9905&lt;25,"18-24", C9905&lt;=35,"25-35", C9905&lt;=50,"36-50",TRUE,"50+")</f>
        <v>18-24</v>
      </c>
      <c r="Q9905" t="str">
        <f t="shared" si="1078"/>
        <v>new</v>
      </c>
      <c r="R9905" t="str">
        <f t="shared" si="1079"/>
        <v>high value</v>
      </c>
      <c r="S9905" t="str">
        <f t="shared" si="1080"/>
        <v>Low</v>
      </c>
      <c r="T9905" t="str">
        <f t="shared" si="1081"/>
        <v>Nov</v>
      </c>
      <c r="U9905">
        <f t="shared" si="1082"/>
        <v>2024</v>
      </c>
      <c r="V9905" t="str">
        <f t="shared" si="1083"/>
        <v>5-10</v>
      </c>
      <c r="W9905" t="str">
        <f t="shared" si="1084"/>
        <v>Slow</v>
      </c>
    </row>
    <row r="9906" spans="1:23" x14ac:dyDescent="0.3">
      <c r="A9906">
        <v>609905</v>
      </c>
      <c r="B9906">
        <v>90908</v>
      </c>
      <c r="C9906">
        <v>53</v>
      </c>
      <c r="D9906" t="s">
        <v>7</v>
      </c>
      <c r="E9906" t="s">
        <v>15</v>
      </c>
      <c r="F9906" t="s">
        <v>28</v>
      </c>
      <c r="G9906" t="s">
        <v>29</v>
      </c>
      <c r="H9906" s="1">
        <v>45026</v>
      </c>
      <c r="I9906" t="s">
        <v>34</v>
      </c>
      <c r="J9906">
        <v>65</v>
      </c>
      <c r="K9906">
        <v>3.6</v>
      </c>
      <c r="L9906">
        <v>185.36</v>
      </c>
      <c r="M9906">
        <v>53.68</v>
      </c>
      <c r="N9906" t="s">
        <v>47</v>
      </c>
      <c r="O9906">
        <v>3</v>
      </c>
      <c r="P9906" t="str" cm="1">
        <f t="array" ref="P9906">_xlfn.IFS(C9906&lt;25,"18-24", C9906&lt;=35,"25-35", C9906&lt;=50,"36-50",TRUE,"50+")</f>
        <v>50+</v>
      </c>
      <c r="Q9906" t="str">
        <f t="shared" si="1078"/>
        <v>new</v>
      </c>
      <c r="R9906" t="str">
        <f t="shared" si="1079"/>
        <v>low</v>
      </c>
      <c r="S9906" t="str">
        <f t="shared" si="1080"/>
        <v>medium</v>
      </c>
      <c r="T9906" t="str">
        <f t="shared" si="1081"/>
        <v>Apr</v>
      </c>
      <c r="U9906">
        <f t="shared" si="1082"/>
        <v>2023</v>
      </c>
      <c r="V9906" t="str">
        <f t="shared" si="1083"/>
        <v>0-5</v>
      </c>
      <c r="W9906" t="str">
        <f t="shared" si="1084"/>
        <v>Slow</v>
      </c>
    </row>
    <row r="9907" spans="1:23" x14ac:dyDescent="0.3">
      <c r="A9907">
        <v>609906</v>
      </c>
      <c r="B9907">
        <v>32679</v>
      </c>
      <c r="C9907">
        <v>38</v>
      </c>
      <c r="D9907" t="s">
        <v>7</v>
      </c>
      <c r="E9907" t="s">
        <v>13</v>
      </c>
      <c r="F9907" t="s">
        <v>24</v>
      </c>
      <c r="G9907" t="s">
        <v>23</v>
      </c>
      <c r="H9907" s="1">
        <v>44751</v>
      </c>
      <c r="I9907" t="s">
        <v>33</v>
      </c>
      <c r="J9907">
        <v>27</v>
      </c>
      <c r="K9907">
        <v>8.4</v>
      </c>
      <c r="L9907">
        <v>1171.07</v>
      </c>
      <c r="M9907">
        <v>84.32</v>
      </c>
      <c r="N9907" t="s">
        <v>47</v>
      </c>
      <c r="O9907">
        <v>1</v>
      </c>
      <c r="P9907" t="str" cm="1">
        <f t="array" ref="P9907">_xlfn.IFS(C9907&lt;25,"18-24", C9907&lt;=35,"25-35", C9907&lt;=50,"36-50",TRUE,"50+")</f>
        <v>36-50</v>
      </c>
      <c r="Q9907" t="str">
        <f t="shared" si="1078"/>
        <v>new</v>
      </c>
      <c r="R9907" t="str">
        <f t="shared" si="1079"/>
        <v>high value</v>
      </c>
      <c r="S9907" t="str">
        <f t="shared" si="1080"/>
        <v>Low</v>
      </c>
      <c r="T9907" t="str">
        <f t="shared" si="1081"/>
        <v>Jul</v>
      </c>
      <c r="U9907">
        <f t="shared" si="1082"/>
        <v>2022</v>
      </c>
      <c r="V9907" t="str">
        <f t="shared" si="1083"/>
        <v>5-10</v>
      </c>
      <c r="W9907" t="str">
        <f t="shared" si="1084"/>
        <v>Fast</v>
      </c>
    </row>
    <row r="9908" spans="1:23" x14ac:dyDescent="0.3">
      <c r="A9908">
        <v>609907</v>
      </c>
      <c r="B9908">
        <v>17394</v>
      </c>
      <c r="C9908">
        <v>59</v>
      </c>
      <c r="D9908" t="s">
        <v>7</v>
      </c>
      <c r="E9908" t="s">
        <v>8</v>
      </c>
      <c r="F9908" t="s">
        <v>19</v>
      </c>
      <c r="G9908" t="s">
        <v>29</v>
      </c>
      <c r="H9908" s="1">
        <v>44926</v>
      </c>
      <c r="I9908" t="s">
        <v>34</v>
      </c>
      <c r="J9908">
        <v>29</v>
      </c>
      <c r="K9908">
        <v>4.9000000000000004</v>
      </c>
      <c r="L9908">
        <v>835.62</v>
      </c>
      <c r="M9908">
        <v>82.84</v>
      </c>
      <c r="N9908" t="s">
        <v>49</v>
      </c>
      <c r="O9908">
        <v>3</v>
      </c>
      <c r="P9908" t="str" cm="1">
        <f t="array" ref="P9908">_xlfn.IFS(C9908&lt;25,"18-24", C9908&lt;=35,"25-35", C9908&lt;=50,"36-50",TRUE,"50+")</f>
        <v>50+</v>
      </c>
      <c r="Q9908" t="str">
        <f t="shared" si="1078"/>
        <v>new</v>
      </c>
      <c r="R9908" t="str">
        <f t="shared" si="1079"/>
        <v>high value</v>
      </c>
      <c r="S9908" t="str">
        <f t="shared" si="1080"/>
        <v>medium</v>
      </c>
      <c r="T9908" t="str">
        <f t="shared" si="1081"/>
        <v>Dec</v>
      </c>
      <c r="U9908">
        <f t="shared" si="1082"/>
        <v>2022</v>
      </c>
      <c r="V9908" t="str">
        <f t="shared" si="1083"/>
        <v>0-5</v>
      </c>
      <c r="W9908" t="str">
        <f t="shared" si="1084"/>
        <v>Fast</v>
      </c>
    </row>
    <row r="9909" spans="1:23" x14ac:dyDescent="0.3">
      <c r="A9909">
        <v>609908</v>
      </c>
      <c r="B9909">
        <v>19806</v>
      </c>
      <c r="C9909">
        <v>33</v>
      </c>
      <c r="D9909" t="s">
        <v>4</v>
      </c>
      <c r="E9909" t="s">
        <v>8</v>
      </c>
      <c r="F9909" t="s">
        <v>26</v>
      </c>
      <c r="G9909" t="s">
        <v>25</v>
      </c>
      <c r="H9909" s="1">
        <v>45013</v>
      </c>
      <c r="I9909" t="s">
        <v>34</v>
      </c>
      <c r="J9909">
        <v>54</v>
      </c>
      <c r="K9909">
        <v>13.3</v>
      </c>
      <c r="L9909">
        <v>541.54999999999995</v>
      </c>
      <c r="M9909">
        <v>95.11</v>
      </c>
      <c r="N9909" t="s">
        <v>50</v>
      </c>
      <c r="O9909">
        <v>5</v>
      </c>
      <c r="P9909" t="str" cm="1">
        <f t="array" ref="P9909">_xlfn.IFS(C9909&lt;25,"18-24", C9909&lt;=35,"25-35", C9909&lt;=50,"36-50",TRUE,"50+")</f>
        <v>25-35</v>
      </c>
      <c r="Q9909" t="str">
        <f t="shared" si="1078"/>
        <v>new</v>
      </c>
      <c r="R9909" t="str">
        <f t="shared" si="1079"/>
        <v>high value</v>
      </c>
      <c r="S9909" t="str">
        <f t="shared" si="1080"/>
        <v>High</v>
      </c>
      <c r="T9909" t="str">
        <f t="shared" si="1081"/>
        <v>Mar</v>
      </c>
      <c r="U9909">
        <f t="shared" si="1082"/>
        <v>2023</v>
      </c>
      <c r="V9909" t="str">
        <f t="shared" si="1083"/>
        <v>10-15</v>
      </c>
      <c r="W9909" t="str">
        <f t="shared" si="1084"/>
        <v>Slow</v>
      </c>
    </row>
    <row r="9910" spans="1:23" x14ac:dyDescent="0.3">
      <c r="A9910">
        <v>609909</v>
      </c>
      <c r="B9910">
        <v>37715</v>
      </c>
      <c r="C9910">
        <v>22</v>
      </c>
      <c r="D9910" t="s">
        <v>7</v>
      </c>
      <c r="E9910" t="s">
        <v>8</v>
      </c>
      <c r="F9910" t="s">
        <v>30</v>
      </c>
      <c r="G9910" t="s">
        <v>31</v>
      </c>
      <c r="H9910" s="1">
        <v>45037</v>
      </c>
      <c r="I9910" t="s">
        <v>33</v>
      </c>
      <c r="J9910">
        <v>62</v>
      </c>
      <c r="K9910">
        <v>9.6</v>
      </c>
      <c r="L9910">
        <v>530.85</v>
      </c>
      <c r="M9910">
        <v>113.18</v>
      </c>
      <c r="N9910" t="s">
        <v>49</v>
      </c>
      <c r="O9910">
        <v>5</v>
      </c>
      <c r="P9910" t="str" cm="1">
        <f t="array" ref="P9910">_xlfn.IFS(C9910&lt;25,"18-24", C9910&lt;=35,"25-35", C9910&lt;=50,"36-50",TRUE,"50+")</f>
        <v>18-24</v>
      </c>
      <c r="Q9910" t="str">
        <f t="shared" si="1078"/>
        <v>new</v>
      </c>
      <c r="R9910" t="str">
        <f t="shared" si="1079"/>
        <v>high value</v>
      </c>
      <c r="S9910" t="str">
        <f t="shared" si="1080"/>
        <v>High</v>
      </c>
      <c r="T9910" t="str">
        <f t="shared" si="1081"/>
        <v>Apr</v>
      </c>
      <c r="U9910">
        <f t="shared" si="1082"/>
        <v>2023</v>
      </c>
      <c r="V9910" t="str">
        <f t="shared" si="1083"/>
        <v>5-10</v>
      </c>
      <c r="W9910" t="str">
        <f t="shared" si="1084"/>
        <v>Slow</v>
      </c>
    </row>
    <row r="9911" spans="1:23" x14ac:dyDescent="0.3">
      <c r="A9911">
        <v>609910</v>
      </c>
      <c r="B9911">
        <v>42232</v>
      </c>
      <c r="C9911">
        <v>57</v>
      </c>
      <c r="D9911" t="s">
        <v>7</v>
      </c>
      <c r="E9911" t="s">
        <v>11</v>
      </c>
      <c r="F9911" t="s">
        <v>30</v>
      </c>
      <c r="G9911" t="s">
        <v>29</v>
      </c>
      <c r="H9911" s="1">
        <v>44927</v>
      </c>
      <c r="I9911" t="s">
        <v>33</v>
      </c>
      <c r="J9911">
        <v>58</v>
      </c>
      <c r="K9911">
        <v>6</v>
      </c>
      <c r="L9911">
        <v>1085.8399999999999</v>
      </c>
      <c r="M9911">
        <v>97.49</v>
      </c>
      <c r="N9911" t="s">
        <v>50</v>
      </c>
      <c r="O9911">
        <v>4</v>
      </c>
      <c r="P9911" t="str" cm="1">
        <f t="array" ref="P9911">_xlfn.IFS(C9911&lt;25,"18-24", C9911&lt;=35,"25-35", C9911&lt;=50,"36-50",TRUE,"50+")</f>
        <v>50+</v>
      </c>
      <c r="Q9911" t="str">
        <f t="shared" si="1078"/>
        <v>new</v>
      </c>
      <c r="R9911" t="str">
        <f t="shared" si="1079"/>
        <v>high value</v>
      </c>
      <c r="S9911" t="str">
        <f t="shared" si="1080"/>
        <v>medium</v>
      </c>
      <c r="T9911" t="str">
        <f t="shared" si="1081"/>
        <v>Jan</v>
      </c>
      <c r="U9911">
        <f t="shared" si="1082"/>
        <v>2023</v>
      </c>
      <c r="V9911" t="str">
        <f t="shared" si="1083"/>
        <v>5-10</v>
      </c>
      <c r="W9911" t="str">
        <f t="shared" si="1084"/>
        <v>Slow</v>
      </c>
    </row>
    <row r="9912" spans="1:23" x14ac:dyDescent="0.3">
      <c r="A9912">
        <v>609911</v>
      </c>
      <c r="B9912">
        <v>27898</v>
      </c>
      <c r="C9912">
        <v>53</v>
      </c>
      <c r="D9912" t="s">
        <v>7</v>
      </c>
      <c r="E9912" t="s">
        <v>11</v>
      </c>
      <c r="F9912" t="s">
        <v>24</v>
      </c>
      <c r="G9912" t="s">
        <v>27</v>
      </c>
      <c r="H9912" s="1">
        <v>45655</v>
      </c>
      <c r="I9912" t="s">
        <v>34</v>
      </c>
      <c r="J9912">
        <v>28</v>
      </c>
      <c r="K9912">
        <v>15</v>
      </c>
      <c r="L9912">
        <v>711.39</v>
      </c>
      <c r="M9912">
        <v>57.01</v>
      </c>
      <c r="N9912" t="s">
        <v>47</v>
      </c>
      <c r="O9912">
        <v>5</v>
      </c>
      <c r="P9912" t="str" cm="1">
        <f t="array" ref="P9912">_xlfn.IFS(C9912&lt;25,"18-24", C9912&lt;=35,"25-35", C9912&lt;=50,"36-50",TRUE,"50+")</f>
        <v>50+</v>
      </c>
      <c r="Q9912" t="str">
        <f t="shared" si="1078"/>
        <v>new</v>
      </c>
      <c r="R9912" t="str">
        <f t="shared" si="1079"/>
        <v>high value</v>
      </c>
      <c r="S9912" t="str">
        <f t="shared" si="1080"/>
        <v>High</v>
      </c>
      <c r="T9912" t="str">
        <f t="shared" si="1081"/>
        <v>Dec</v>
      </c>
      <c r="U9912">
        <f t="shared" si="1082"/>
        <v>2024</v>
      </c>
      <c r="V9912" t="str">
        <f t="shared" si="1083"/>
        <v>10-15</v>
      </c>
      <c r="W9912" t="str">
        <f t="shared" si="1084"/>
        <v>Fast</v>
      </c>
    </row>
    <row r="9913" spans="1:23" x14ac:dyDescent="0.3">
      <c r="A9913">
        <v>609912</v>
      </c>
      <c r="B9913">
        <v>26625</v>
      </c>
      <c r="C9913">
        <v>52</v>
      </c>
      <c r="D9913" t="s">
        <v>7</v>
      </c>
      <c r="E9913" t="s">
        <v>15</v>
      </c>
      <c r="F9913" t="s">
        <v>18</v>
      </c>
      <c r="G9913" t="s">
        <v>27</v>
      </c>
      <c r="H9913" s="1">
        <v>44818</v>
      </c>
      <c r="I9913" t="s">
        <v>33</v>
      </c>
      <c r="J9913">
        <v>68</v>
      </c>
      <c r="K9913">
        <v>12.2</v>
      </c>
      <c r="L9913">
        <v>415.89</v>
      </c>
      <c r="M9913">
        <v>113.7</v>
      </c>
      <c r="N9913" t="s">
        <v>50</v>
      </c>
      <c r="O9913">
        <v>2</v>
      </c>
      <c r="P9913" t="str" cm="1">
        <f t="array" ref="P9913">_xlfn.IFS(C9913&lt;25,"18-24", C9913&lt;=35,"25-35", C9913&lt;=50,"36-50",TRUE,"50+")</f>
        <v>50+</v>
      </c>
      <c r="Q9913" t="str">
        <f t="shared" si="1078"/>
        <v>new</v>
      </c>
      <c r="R9913" t="str">
        <f t="shared" si="1079"/>
        <v>medium</v>
      </c>
      <c r="S9913" t="str">
        <f t="shared" si="1080"/>
        <v>Low</v>
      </c>
      <c r="T9913" t="str">
        <f t="shared" si="1081"/>
        <v>Sep</v>
      </c>
      <c r="U9913">
        <f t="shared" si="1082"/>
        <v>2022</v>
      </c>
      <c r="V9913" t="str">
        <f t="shared" si="1083"/>
        <v>10-15</v>
      </c>
      <c r="W9913" t="str">
        <f t="shared" si="1084"/>
        <v>Slow</v>
      </c>
    </row>
    <row r="9914" spans="1:23" x14ac:dyDescent="0.3">
      <c r="A9914">
        <v>609913</v>
      </c>
      <c r="B9914">
        <v>84425</v>
      </c>
      <c r="C9914">
        <v>22</v>
      </c>
      <c r="D9914" t="s">
        <v>7</v>
      </c>
      <c r="E9914" t="s">
        <v>16</v>
      </c>
      <c r="F9914" t="s">
        <v>19</v>
      </c>
      <c r="G9914" t="s">
        <v>25</v>
      </c>
      <c r="H9914" s="1">
        <v>44949</v>
      </c>
      <c r="I9914" t="s">
        <v>33</v>
      </c>
      <c r="J9914">
        <v>66</v>
      </c>
      <c r="K9914">
        <v>14.6</v>
      </c>
      <c r="L9914">
        <v>1293.43</v>
      </c>
      <c r="M9914">
        <v>116.18</v>
      </c>
      <c r="N9914" t="s">
        <v>48</v>
      </c>
      <c r="O9914">
        <v>3</v>
      </c>
      <c r="P9914" t="str" cm="1">
        <f t="array" ref="P9914">_xlfn.IFS(C9914&lt;25,"18-24", C9914&lt;=35,"25-35", C9914&lt;=50,"36-50",TRUE,"50+")</f>
        <v>18-24</v>
      </c>
      <c r="Q9914" t="str">
        <f t="shared" si="1078"/>
        <v>new</v>
      </c>
      <c r="R9914" t="str">
        <f t="shared" si="1079"/>
        <v>high value</v>
      </c>
      <c r="S9914" t="str">
        <f t="shared" si="1080"/>
        <v>medium</v>
      </c>
      <c r="T9914" t="str">
        <f t="shared" si="1081"/>
        <v>Jan</v>
      </c>
      <c r="U9914">
        <f t="shared" si="1082"/>
        <v>2023</v>
      </c>
      <c r="V9914" t="str">
        <f t="shared" si="1083"/>
        <v>10-15</v>
      </c>
      <c r="W9914" t="str">
        <f t="shared" si="1084"/>
        <v>Slow</v>
      </c>
    </row>
    <row r="9915" spans="1:23" x14ac:dyDescent="0.3">
      <c r="A9915">
        <v>609914</v>
      </c>
      <c r="B9915">
        <v>92515</v>
      </c>
      <c r="C9915">
        <v>22</v>
      </c>
      <c r="D9915" t="s">
        <v>7</v>
      </c>
      <c r="E9915" t="s">
        <v>16</v>
      </c>
      <c r="F9915" t="s">
        <v>24</v>
      </c>
      <c r="G9915" t="s">
        <v>21</v>
      </c>
      <c r="H9915" s="1">
        <v>45062</v>
      </c>
      <c r="I9915" t="s">
        <v>34</v>
      </c>
      <c r="J9915">
        <v>55</v>
      </c>
      <c r="K9915">
        <v>13.7</v>
      </c>
      <c r="L9915">
        <v>898.16</v>
      </c>
      <c r="M9915">
        <v>72.959999999999994</v>
      </c>
      <c r="N9915" t="s">
        <v>49</v>
      </c>
      <c r="O9915">
        <v>3</v>
      </c>
      <c r="P9915" t="str" cm="1">
        <f t="array" ref="P9915">_xlfn.IFS(C9915&lt;25,"18-24", C9915&lt;=35,"25-35", C9915&lt;=50,"36-50",TRUE,"50+")</f>
        <v>18-24</v>
      </c>
      <c r="Q9915" t="str">
        <f t="shared" si="1078"/>
        <v>new</v>
      </c>
      <c r="R9915" t="str">
        <f t="shared" si="1079"/>
        <v>high value</v>
      </c>
      <c r="S9915" t="str">
        <f t="shared" si="1080"/>
        <v>medium</v>
      </c>
      <c r="T9915" t="str">
        <f t="shared" si="1081"/>
        <v>May</v>
      </c>
      <c r="U9915">
        <f t="shared" si="1082"/>
        <v>2023</v>
      </c>
      <c r="V9915" t="str">
        <f t="shared" si="1083"/>
        <v>10-15</v>
      </c>
      <c r="W9915" t="str">
        <f t="shared" si="1084"/>
        <v>Slow</v>
      </c>
    </row>
    <row r="9916" spans="1:23" x14ac:dyDescent="0.3">
      <c r="A9916">
        <v>609915</v>
      </c>
      <c r="B9916">
        <v>74309</v>
      </c>
      <c r="C9916">
        <v>21</v>
      </c>
      <c r="D9916" t="s">
        <v>4</v>
      </c>
      <c r="E9916" t="s">
        <v>16</v>
      </c>
      <c r="F9916" t="s">
        <v>19</v>
      </c>
      <c r="G9916" t="s">
        <v>29</v>
      </c>
      <c r="H9916" s="1">
        <v>45077</v>
      </c>
      <c r="I9916" t="s">
        <v>34</v>
      </c>
      <c r="J9916">
        <v>66</v>
      </c>
      <c r="K9916">
        <v>7.5</v>
      </c>
      <c r="L9916">
        <v>801.23</v>
      </c>
      <c r="M9916">
        <v>43.45</v>
      </c>
      <c r="N9916" t="s">
        <v>47</v>
      </c>
      <c r="O9916">
        <v>5</v>
      </c>
      <c r="P9916" t="str" cm="1">
        <f t="array" ref="P9916">_xlfn.IFS(C9916&lt;25,"18-24", C9916&lt;=35,"25-35", C9916&lt;=50,"36-50",TRUE,"50+")</f>
        <v>18-24</v>
      </c>
      <c r="Q9916" t="str">
        <f t="shared" si="1078"/>
        <v>new</v>
      </c>
      <c r="R9916" t="str">
        <f t="shared" si="1079"/>
        <v>high value</v>
      </c>
      <c r="S9916" t="str">
        <f t="shared" si="1080"/>
        <v>High</v>
      </c>
      <c r="T9916" t="str">
        <f t="shared" si="1081"/>
        <v>May</v>
      </c>
      <c r="U9916">
        <f t="shared" si="1082"/>
        <v>2023</v>
      </c>
      <c r="V9916" t="str">
        <f t="shared" si="1083"/>
        <v>5-10</v>
      </c>
      <c r="W9916" t="str">
        <f t="shared" si="1084"/>
        <v>Slow</v>
      </c>
    </row>
    <row r="9917" spans="1:23" x14ac:dyDescent="0.3">
      <c r="A9917">
        <v>609916</v>
      </c>
      <c r="B9917">
        <v>40094</v>
      </c>
      <c r="C9917">
        <v>45</v>
      </c>
      <c r="D9917" t="s">
        <v>7</v>
      </c>
      <c r="E9917" t="s">
        <v>5</v>
      </c>
      <c r="F9917" t="s">
        <v>22</v>
      </c>
      <c r="G9917" t="s">
        <v>27</v>
      </c>
      <c r="H9917" s="1">
        <v>45275</v>
      </c>
      <c r="I9917" t="s">
        <v>34</v>
      </c>
      <c r="J9917">
        <v>88</v>
      </c>
      <c r="K9917">
        <v>9.4</v>
      </c>
      <c r="L9917">
        <v>578.39</v>
      </c>
      <c r="M9917">
        <v>44.73</v>
      </c>
      <c r="N9917" t="s">
        <v>49</v>
      </c>
      <c r="O9917">
        <v>2</v>
      </c>
      <c r="P9917" t="str" cm="1">
        <f t="array" ref="P9917">_xlfn.IFS(C9917&lt;25,"18-24", C9917&lt;=35,"25-35", C9917&lt;=50,"36-50",TRUE,"50+")</f>
        <v>36-50</v>
      </c>
      <c r="Q9917" t="str">
        <f t="shared" si="1078"/>
        <v>new</v>
      </c>
      <c r="R9917" t="str">
        <f t="shared" si="1079"/>
        <v>high value</v>
      </c>
      <c r="S9917" t="str">
        <f t="shared" si="1080"/>
        <v>Low</v>
      </c>
      <c r="T9917" t="str">
        <f t="shared" si="1081"/>
        <v>Dec</v>
      </c>
      <c r="U9917">
        <f t="shared" si="1082"/>
        <v>2023</v>
      </c>
      <c r="V9917" t="str">
        <f t="shared" si="1083"/>
        <v>5-10</v>
      </c>
      <c r="W9917" t="str">
        <f t="shared" si="1084"/>
        <v>Slow</v>
      </c>
    </row>
    <row r="9918" spans="1:23" x14ac:dyDescent="0.3">
      <c r="A9918">
        <v>609917</v>
      </c>
      <c r="B9918">
        <v>54607</v>
      </c>
      <c r="C9918">
        <v>47</v>
      </c>
      <c r="D9918" t="s">
        <v>4</v>
      </c>
      <c r="E9918" t="s">
        <v>11</v>
      </c>
      <c r="F9918" t="s">
        <v>18</v>
      </c>
      <c r="G9918" t="s">
        <v>31</v>
      </c>
      <c r="H9918" s="1">
        <v>45182</v>
      </c>
      <c r="I9918" t="s">
        <v>34</v>
      </c>
      <c r="J9918">
        <v>86</v>
      </c>
      <c r="K9918">
        <v>3.3</v>
      </c>
      <c r="L9918">
        <v>200.04</v>
      </c>
      <c r="M9918">
        <v>72.36</v>
      </c>
      <c r="N9918" t="s">
        <v>50</v>
      </c>
      <c r="O9918">
        <v>3</v>
      </c>
      <c r="P9918" t="str" cm="1">
        <f t="array" ref="P9918">_xlfn.IFS(C9918&lt;25,"18-24", C9918&lt;=35,"25-35", C9918&lt;=50,"36-50",TRUE,"50+")</f>
        <v>36-50</v>
      </c>
      <c r="Q9918" t="str">
        <f t="shared" si="1078"/>
        <v>new</v>
      </c>
      <c r="R9918" t="str">
        <f t="shared" si="1079"/>
        <v>low</v>
      </c>
      <c r="S9918" t="str">
        <f t="shared" si="1080"/>
        <v>medium</v>
      </c>
      <c r="T9918" t="str">
        <f t="shared" si="1081"/>
        <v>Sep</v>
      </c>
      <c r="U9918">
        <f t="shared" si="1082"/>
        <v>2023</v>
      </c>
      <c r="V9918" t="str">
        <f t="shared" si="1083"/>
        <v>0-5</v>
      </c>
      <c r="W9918" t="str">
        <f t="shared" si="1084"/>
        <v>Slow</v>
      </c>
    </row>
    <row r="9919" spans="1:23" x14ac:dyDescent="0.3">
      <c r="A9919">
        <v>609918</v>
      </c>
      <c r="B9919">
        <v>71124</v>
      </c>
      <c r="C9919">
        <v>21</v>
      </c>
      <c r="D9919" t="s">
        <v>4</v>
      </c>
      <c r="E9919" t="s">
        <v>13</v>
      </c>
      <c r="F9919" t="s">
        <v>28</v>
      </c>
      <c r="G9919" t="s">
        <v>27</v>
      </c>
      <c r="H9919" s="1">
        <v>44719</v>
      </c>
      <c r="I9919" t="s">
        <v>34</v>
      </c>
      <c r="J9919">
        <v>38</v>
      </c>
      <c r="K9919">
        <v>5.5</v>
      </c>
      <c r="L9919">
        <v>549.62</v>
      </c>
      <c r="M9919">
        <v>85.53</v>
      </c>
      <c r="N9919" t="s">
        <v>49</v>
      </c>
      <c r="O9919">
        <v>4</v>
      </c>
      <c r="P9919" t="str" cm="1">
        <f t="array" ref="P9919">_xlfn.IFS(C9919&lt;25,"18-24", C9919&lt;=35,"25-35", C9919&lt;=50,"36-50",TRUE,"50+")</f>
        <v>18-24</v>
      </c>
      <c r="Q9919" t="str">
        <f t="shared" si="1078"/>
        <v>new</v>
      </c>
      <c r="R9919" t="str">
        <f t="shared" si="1079"/>
        <v>high value</v>
      </c>
      <c r="S9919" t="str">
        <f t="shared" si="1080"/>
        <v>medium</v>
      </c>
      <c r="T9919" t="str">
        <f t="shared" si="1081"/>
        <v>Jun</v>
      </c>
      <c r="U9919">
        <f t="shared" si="1082"/>
        <v>2022</v>
      </c>
      <c r="V9919" t="str">
        <f t="shared" si="1083"/>
        <v>5-10</v>
      </c>
      <c r="W9919" t="str">
        <f t="shared" si="1084"/>
        <v>Medium</v>
      </c>
    </row>
    <row r="9920" spans="1:23" x14ac:dyDescent="0.3">
      <c r="A9920">
        <v>609919</v>
      </c>
      <c r="B9920">
        <v>56390</v>
      </c>
      <c r="C9920">
        <v>19</v>
      </c>
      <c r="D9920" t="s">
        <v>7</v>
      </c>
      <c r="E9920" t="s">
        <v>13</v>
      </c>
      <c r="F9920" t="s">
        <v>26</v>
      </c>
      <c r="G9920" t="s">
        <v>29</v>
      </c>
      <c r="H9920" s="1">
        <v>45392</v>
      </c>
      <c r="I9920" t="s">
        <v>33</v>
      </c>
      <c r="J9920">
        <v>62</v>
      </c>
      <c r="K9920">
        <v>13.9</v>
      </c>
      <c r="L9920">
        <v>1080.55</v>
      </c>
      <c r="M9920">
        <v>28.87</v>
      </c>
      <c r="N9920" t="s">
        <v>48</v>
      </c>
      <c r="O9920">
        <v>2</v>
      </c>
      <c r="P9920" t="str" cm="1">
        <f t="array" ref="P9920">_xlfn.IFS(C9920&lt;25,"18-24", C9920&lt;=35,"25-35", C9920&lt;=50,"36-50",TRUE,"50+")</f>
        <v>18-24</v>
      </c>
      <c r="Q9920" t="str">
        <f t="shared" si="1078"/>
        <v>new</v>
      </c>
      <c r="R9920" t="str">
        <f t="shared" si="1079"/>
        <v>high value</v>
      </c>
      <c r="S9920" t="str">
        <f t="shared" si="1080"/>
        <v>Low</v>
      </c>
      <c r="T9920" t="str">
        <f t="shared" si="1081"/>
        <v>Apr</v>
      </c>
      <c r="U9920">
        <f t="shared" si="1082"/>
        <v>2024</v>
      </c>
      <c r="V9920" t="str">
        <f t="shared" si="1083"/>
        <v>10-15</v>
      </c>
      <c r="W9920" t="str">
        <f t="shared" si="1084"/>
        <v>Slow</v>
      </c>
    </row>
    <row r="9921" spans="1:23" x14ac:dyDescent="0.3">
      <c r="A9921">
        <v>609920</v>
      </c>
      <c r="B9921">
        <v>59550</v>
      </c>
      <c r="C9921">
        <v>20</v>
      </c>
      <c r="D9921" t="s">
        <v>7</v>
      </c>
      <c r="E9921" t="s">
        <v>16</v>
      </c>
      <c r="F9921" t="s">
        <v>22</v>
      </c>
      <c r="G9921" t="s">
        <v>25</v>
      </c>
      <c r="H9921" s="1">
        <v>44907</v>
      </c>
      <c r="I9921" t="s">
        <v>34</v>
      </c>
      <c r="J9921">
        <v>30</v>
      </c>
      <c r="K9921">
        <v>6.8</v>
      </c>
      <c r="L9921">
        <v>453.65</v>
      </c>
      <c r="M9921">
        <v>108.62</v>
      </c>
      <c r="N9921" t="s">
        <v>49</v>
      </c>
      <c r="O9921">
        <v>3</v>
      </c>
      <c r="P9921" t="str" cm="1">
        <f t="array" ref="P9921">_xlfn.IFS(C9921&lt;25,"18-24", C9921&lt;=35,"25-35", C9921&lt;=50,"36-50",TRUE,"50+")</f>
        <v>18-24</v>
      </c>
      <c r="Q9921" t="str">
        <f t="shared" si="1078"/>
        <v>new</v>
      </c>
      <c r="R9921" t="str">
        <f t="shared" si="1079"/>
        <v>medium</v>
      </c>
      <c r="S9921" t="str">
        <f t="shared" si="1080"/>
        <v>medium</v>
      </c>
      <c r="T9921" t="str">
        <f t="shared" si="1081"/>
        <v>Dec</v>
      </c>
      <c r="U9921">
        <f t="shared" si="1082"/>
        <v>2022</v>
      </c>
      <c r="V9921" t="str">
        <f t="shared" si="1083"/>
        <v>5-10</v>
      </c>
      <c r="W9921" t="str">
        <f t="shared" si="1084"/>
        <v>Fast</v>
      </c>
    </row>
    <row r="9922" spans="1:23" x14ac:dyDescent="0.3">
      <c r="A9922">
        <v>609921</v>
      </c>
      <c r="B9922">
        <v>80935</v>
      </c>
      <c r="C9922">
        <v>34</v>
      </c>
      <c r="D9922" t="s">
        <v>7</v>
      </c>
      <c r="E9922" t="s">
        <v>13</v>
      </c>
      <c r="F9922" t="s">
        <v>30</v>
      </c>
      <c r="G9922" t="s">
        <v>29</v>
      </c>
      <c r="H9922" s="1">
        <v>45547</v>
      </c>
      <c r="I9922" t="s">
        <v>33</v>
      </c>
      <c r="J9922">
        <v>71</v>
      </c>
      <c r="K9922">
        <v>8.4</v>
      </c>
      <c r="L9922">
        <v>1435.99</v>
      </c>
      <c r="M9922">
        <v>82.57</v>
      </c>
      <c r="N9922" t="s">
        <v>48</v>
      </c>
      <c r="O9922">
        <v>4</v>
      </c>
      <c r="P9922" t="str" cm="1">
        <f t="array" ref="P9922">_xlfn.IFS(C9922&lt;25,"18-24", C9922&lt;=35,"25-35", C9922&lt;=50,"36-50",TRUE,"50+")</f>
        <v>25-35</v>
      </c>
      <c r="Q9922" t="str">
        <f t="shared" si="1078"/>
        <v>repeat</v>
      </c>
      <c r="R9922" t="str">
        <f t="shared" si="1079"/>
        <v>high value</v>
      </c>
      <c r="S9922" t="str">
        <f t="shared" si="1080"/>
        <v>medium</v>
      </c>
      <c r="T9922" t="str">
        <f t="shared" si="1081"/>
        <v>Sep</v>
      </c>
      <c r="U9922">
        <f t="shared" si="1082"/>
        <v>2024</v>
      </c>
      <c r="V9922" t="str">
        <f t="shared" si="1083"/>
        <v>5-10</v>
      </c>
      <c r="W9922" t="str">
        <f t="shared" si="1084"/>
        <v>Slow</v>
      </c>
    </row>
    <row r="9923" spans="1:23" x14ac:dyDescent="0.3">
      <c r="A9923">
        <v>609922</v>
      </c>
      <c r="B9923">
        <v>67467</v>
      </c>
      <c r="C9923">
        <v>40</v>
      </c>
      <c r="D9923" t="s">
        <v>7</v>
      </c>
      <c r="E9923" t="s">
        <v>8</v>
      </c>
      <c r="F9923" t="s">
        <v>18</v>
      </c>
      <c r="G9923" t="s">
        <v>23</v>
      </c>
      <c r="H9923" s="1">
        <v>45324</v>
      </c>
      <c r="I9923" t="s">
        <v>33</v>
      </c>
      <c r="J9923">
        <v>36</v>
      </c>
      <c r="K9923">
        <v>9.6999999999999993</v>
      </c>
      <c r="L9923">
        <v>579.75</v>
      </c>
      <c r="M9923">
        <v>93.2</v>
      </c>
      <c r="N9923" t="s">
        <v>50</v>
      </c>
      <c r="O9923">
        <v>1</v>
      </c>
      <c r="P9923" t="str" cm="1">
        <f t="array" ref="P9923">_xlfn.IFS(C9923&lt;25,"18-24", C9923&lt;=35,"25-35", C9923&lt;=50,"36-50",TRUE,"50+")</f>
        <v>36-50</v>
      </c>
      <c r="Q9923" t="str">
        <f t="shared" ref="Q9923:Q9986" si="1085">IF(COUNTIF($B:$B,B9923)&gt;1,"repeat","new")</f>
        <v>new</v>
      </c>
      <c r="R9923" t="str">
        <f t="shared" ref="R9923:R9986" si="1086">IF(L9923&gt;500,"high value",IF( L9923&gt;250,"medium","low"))</f>
        <v>high value</v>
      </c>
      <c r="S9923" t="str">
        <f t="shared" ref="S9923:S9986" si="1087">IF(O9923&lt;=2,"Low",IF(O9923&lt;=4,"medium","High"))</f>
        <v>Low</v>
      </c>
      <c r="T9923" t="str">
        <f t="shared" ref="T9923:T9986" si="1088">TEXT(H9923,"MMM")</f>
        <v>Feb</v>
      </c>
      <c r="U9923">
        <f t="shared" ref="U9923:U9986" si="1089">YEAR(H9923)</f>
        <v>2024</v>
      </c>
      <c r="V9923" t="str">
        <f t="shared" ref="V9923:V9986" si="1090">IF(K9923&lt;=5,"0-5",IF(K9923&lt;=10,"5-10",IF(K9923&lt;=15,"10-15","15+")))</f>
        <v>5-10</v>
      </c>
      <c r="W9923" t="str">
        <f t="shared" ref="W9923:W9986" si="1091">IF(J9923&lt;=30,"Fast",IF(J9923&lt;=45,"Medium","Slow"))</f>
        <v>Medium</v>
      </c>
    </row>
    <row r="9924" spans="1:23" x14ac:dyDescent="0.3">
      <c r="A9924">
        <v>609923</v>
      </c>
      <c r="B9924">
        <v>20352</v>
      </c>
      <c r="C9924">
        <v>35</v>
      </c>
      <c r="D9924" t="s">
        <v>4</v>
      </c>
      <c r="E9924" t="s">
        <v>8</v>
      </c>
      <c r="F9924" t="s">
        <v>30</v>
      </c>
      <c r="G9924" t="s">
        <v>27</v>
      </c>
      <c r="H9924" s="1">
        <v>45108</v>
      </c>
      <c r="I9924" t="s">
        <v>33</v>
      </c>
      <c r="J9924">
        <v>61</v>
      </c>
      <c r="K9924">
        <v>3.2</v>
      </c>
      <c r="L9924">
        <v>1314.3</v>
      </c>
      <c r="M9924">
        <v>104.58</v>
      </c>
      <c r="N9924" t="s">
        <v>49</v>
      </c>
      <c r="O9924">
        <v>4</v>
      </c>
      <c r="P9924" t="str" cm="1">
        <f t="array" ref="P9924">_xlfn.IFS(C9924&lt;25,"18-24", C9924&lt;=35,"25-35", C9924&lt;=50,"36-50",TRUE,"50+")</f>
        <v>25-35</v>
      </c>
      <c r="Q9924" t="str">
        <f t="shared" si="1085"/>
        <v>new</v>
      </c>
      <c r="R9924" t="str">
        <f t="shared" si="1086"/>
        <v>high value</v>
      </c>
      <c r="S9924" t="str">
        <f t="shared" si="1087"/>
        <v>medium</v>
      </c>
      <c r="T9924" t="str">
        <f t="shared" si="1088"/>
        <v>Jul</v>
      </c>
      <c r="U9924">
        <f t="shared" si="1089"/>
        <v>2023</v>
      </c>
      <c r="V9924" t="str">
        <f t="shared" si="1090"/>
        <v>0-5</v>
      </c>
      <c r="W9924" t="str">
        <f t="shared" si="1091"/>
        <v>Slow</v>
      </c>
    </row>
    <row r="9925" spans="1:23" x14ac:dyDescent="0.3">
      <c r="A9925">
        <v>609924</v>
      </c>
      <c r="B9925">
        <v>83290</v>
      </c>
      <c r="C9925">
        <v>64</v>
      </c>
      <c r="D9925" t="s">
        <v>7</v>
      </c>
      <c r="E9925" t="s">
        <v>8</v>
      </c>
      <c r="F9925" t="s">
        <v>30</v>
      </c>
      <c r="G9925" t="s">
        <v>27</v>
      </c>
      <c r="H9925" s="1">
        <v>44667</v>
      </c>
      <c r="I9925" t="s">
        <v>34</v>
      </c>
      <c r="J9925">
        <v>77</v>
      </c>
      <c r="K9925">
        <v>2.9</v>
      </c>
      <c r="L9925">
        <v>1312.63</v>
      </c>
      <c r="M9925">
        <v>107.91</v>
      </c>
      <c r="N9925" t="s">
        <v>50</v>
      </c>
      <c r="O9925">
        <v>5</v>
      </c>
      <c r="P9925" t="str" cm="1">
        <f t="array" ref="P9925">_xlfn.IFS(C9925&lt;25,"18-24", C9925&lt;=35,"25-35", C9925&lt;=50,"36-50",TRUE,"50+")</f>
        <v>50+</v>
      </c>
      <c r="Q9925" t="str">
        <f t="shared" si="1085"/>
        <v>new</v>
      </c>
      <c r="R9925" t="str">
        <f t="shared" si="1086"/>
        <v>high value</v>
      </c>
      <c r="S9925" t="str">
        <f t="shared" si="1087"/>
        <v>High</v>
      </c>
      <c r="T9925" t="str">
        <f t="shared" si="1088"/>
        <v>Apr</v>
      </c>
      <c r="U9925">
        <f t="shared" si="1089"/>
        <v>2022</v>
      </c>
      <c r="V9925" t="str">
        <f t="shared" si="1090"/>
        <v>0-5</v>
      </c>
      <c r="W9925" t="str">
        <f t="shared" si="1091"/>
        <v>Slow</v>
      </c>
    </row>
    <row r="9926" spans="1:23" x14ac:dyDescent="0.3">
      <c r="A9926">
        <v>609925</v>
      </c>
      <c r="B9926">
        <v>84125</v>
      </c>
      <c r="C9926">
        <v>63</v>
      </c>
      <c r="D9926" t="s">
        <v>7</v>
      </c>
      <c r="E9926" t="s">
        <v>8</v>
      </c>
      <c r="F9926" t="s">
        <v>24</v>
      </c>
      <c r="G9926" t="s">
        <v>25</v>
      </c>
      <c r="H9926" s="1">
        <v>45574</v>
      </c>
      <c r="I9926" t="s">
        <v>33</v>
      </c>
      <c r="J9926">
        <v>46</v>
      </c>
      <c r="K9926">
        <v>7.6</v>
      </c>
      <c r="L9926">
        <v>840.99</v>
      </c>
      <c r="M9926">
        <v>64.23</v>
      </c>
      <c r="N9926" t="s">
        <v>47</v>
      </c>
      <c r="O9926">
        <v>3</v>
      </c>
      <c r="P9926" t="str" cm="1">
        <f t="array" ref="P9926">_xlfn.IFS(C9926&lt;25,"18-24", C9926&lt;=35,"25-35", C9926&lt;=50,"36-50",TRUE,"50+")</f>
        <v>50+</v>
      </c>
      <c r="Q9926" t="str">
        <f t="shared" si="1085"/>
        <v>new</v>
      </c>
      <c r="R9926" t="str">
        <f t="shared" si="1086"/>
        <v>high value</v>
      </c>
      <c r="S9926" t="str">
        <f t="shared" si="1087"/>
        <v>medium</v>
      </c>
      <c r="T9926" t="str">
        <f t="shared" si="1088"/>
        <v>Oct</v>
      </c>
      <c r="U9926">
        <f t="shared" si="1089"/>
        <v>2024</v>
      </c>
      <c r="V9926" t="str">
        <f t="shared" si="1090"/>
        <v>5-10</v>
      </c>
      <c r="W9926" t="str">
        <f t="shared" si="1091"/>
        <v>Slow</v>
      </c>
    </row>
    <row r="9927" spans="1:23" x14ac:dyDescent="0.3">
      <c r="A9927">
        <v>609926</v>
      </c>
      <c r="B9927">
        <v>96455</v>
      </c>
      <c r="C9927">
        <v>61</v>
      </c>
      <c r="D9927" t="s">
        <v>7</v>
      </c>
      <c r="E9927" t="s">
        <v>11</v>
      </c>
      <c r="F9927" t="s">
        <v>30</v>
      </c>
      <c r="G9927" t="s">
        <v>25</v>
      </c>
      <c r="H9927" s="1">
        <v>45072</v>
      </c>
      <c r="I9927" t="s">
        <v>34</v>
      </c>
      <c r="J9927">
        <v>82</v>
      </c>
      <c r="K9927">
        <v>9.5</v>
      </c>
      <c r="L9927">
        <v>1240.3699999999999</v>
      </c>
      <c r="M9927">
        <v>32.33</v>
      </c>
      <c r="N9927" t="s">
        <v>48</v>
      </c>
      <c r="O9927">
        <v>4</v>
      </c>
      <c r="P9927" t="str" cm="1">
        <f t="array" ref="P9927">_xlfn.IFS(C9927&lt;25,"18-24", C9927&lt;=35,"25-35", C9927&lt;=50,"36-50",TRUE,"50+")</f>
        <v>50+</v>
      </c>
      <c r="Q9927" t="str">
        <f t="shared" si="1085"/>
        <v>repeat</v>
      </c>
      <c r="R9927" t="str">
        <f t="shared" si="1086"/>
        <v>high value</v>
      </c>
      <c r="S9927" t="str">
        <f t="shared" si="1087"/>
        <v>medium</v>
      </c>
      <c r="T9927" t="str">
        <f t="shared" si="1088"/>
        <v>May</v>
      </c>
      <c r="U9927">
        <f t="shared" si="1089"/>
        <v>2023</v>
      </c>
      <c r="V9927" t="str">
        <f t="shared" si="1090"/>
        <v>5-10</v>
      </c>
      <c r="W9927" t="str">
        <f t="shared" si="1091"/>
        <v>Slow</v>
      </c>
    </row>
    <row r="9928" spans="1:23" x14ac:dyDescent="0.3">
      <c r="A9928">
        <v>609927</v>
      </c>
      <c r="B9928">
        <v>48068</v>
      </c>
      <c r="C9928">
        <v>55</v>
      </c>
      <c r="D9928" t="s">
        <v>7</v>
      </c>
      <c r="E9928" t="s">
        <v>15</v>
      </c>
      <c r="F9928" t="s">
        <v>32</v>
      </c>
      <c r="G9928" t="s">
        <v>23</v>
      </c>
      <c r="H9928" s="1">
        <v>44644</v>
      </c>
      <c r="I9928" t="s">
        <v>34</v>
      </c>
      <c r="J9928">
        <v>55</v>
      </c>
      <c r="K9928">
        <v>9.4</v>
      </c>
      <c r="L9928">
        <v>368.87</v>
      </c>
      <c r="M9928">
        <v>110.64</v>
      </c>
      <c r="N9928" t="s">
        <v>50</v>
      </c>
      <c r="O9928">
        <v>5</v>
      </c>
      <c r="P9928" t="str" cm="1">
        <f t="array" ref="P9928">_xlfn.IFS(C9928&lt;25,"18-24", C9928&lt;=35,"25-35", C9928&lt;=50,"36-50",TRUE,"50+")</f>
        <v>50+</v>
      </c>
      <c r="Q9928" t="str">
        <f t="shared" si="1085"/>
        <v>new</v>
      </c>
      <c r="R9928" t="str">
        <f t="shared" si="1086"/>
        <v>medium</v>
      </c>
      <c r="S9928" t="str">
        <f t="shared" si="1087"/>
        <v>High</v>
      </c>
      <c r="T9928" t="str">
        <f t="shared" si="1088"/>
        <v>Mar</v>
      </c>
      <c r="U9928">
        <f t="shared" si="1089"/>
        <v>2022</v>
      </c>
      <c r="V9928" t="str">
        <f t="shared" si="1090"/>
        <v>5-10</v>
      </c>
      <c r="W9928" t="str">
        <f t="shared" si="1091"/>
        <v>Slow</v>
      </c>
    </row>
    <row r="9929" spans="1:23" x14ac:dyDescent="0.3">
      <c r="A9929">
        <v>609928</v>
      </c>
      <c r="B9929">
        <v>88417</v>
      </c>
      <c r="C9929">
        <v>26</v>
      </c>
      <c r="D9929" t="s">
        <v>7</v>
      </c>
      <c r="E9929" t="s">
        <v>13</v>
      </c>
      <c r="F9929" t="s">
        <v>19</v>
      </c>
      <c r="G9929" t="s">
        <v>29</v>
      </c>
      <c r="H9929" s="1">
        <v>45037</v>
      </c>
      <c r="I9929" t="s">
        <v>34</v>
      </c>
      <c r="J9929">
        <v>88</v>
      </c>
      <c r="K9929">
        <v>4.9000000000000004</v>
      </c>
      <c r="L9929">
        <v>568.98</v>
      </c>
      <c r="M9929">
        <v>26.24</v>
      </c>
      <c r="N9929" t="s">
        <v>48</v>
      </c>
      <c r="O9929">
        <v>2</v>
      </c>
      <c r="P9929" t="str" cm="1">
        <f t="array" ref="P9929">_xlfn.IFS(C9929&lt;25,"18-24", C9929&lt;=35,"25-35", C9929&lt;=50,"36-50",TRUE,"50+")</f>
        <v>25-35</v>
      </c>
      <c r="Q9929" t="str">
        <f t="shared" si="1085"/>
        <v>new</v>
      </c>
      <c r="R9929" t="str">
        <f t="shared" si="1086"/>
        <v>high value</v>
      </c>
      <c r="S9929" t="str">
        <f t="shared" si="1087"/>
        <v>Low</v>
      </c>
      <c r="T9929" t="str">
        <f t="shared" si="1088"/>
        <v>Apr</v>
      </c>
      <c r="U9929">
        <f t="shared" si="1089"/>
        <v>2023</v>
      </c>
      <c r="V9929" t="str">
        <f t="shared" si="1090"/>
        <v>0-5</v>
      </c>
      <c r="W9929" t="str">
        <f t="shared" si="1091"/>
        <v>Slow</v>
      </c>
    </row>
    <row r="9930" spans="1:23" x14ac:dyDescent="0.3">
      <c r="A9930">
        <v>609929</v>
      </c>
      <c r="B9930">
        <v>28894</v>
      </c>
      <c r="C9930">
        <v>46</v>
      </c>
      <c r="D9930" t="s">
        <v>7</v>
      </c>
      <c r="E9930" t="s">
        <v>16</v>
      </c>
      <c r="F9930" t="s">
        <v>32</v>
      </c>
      <c r="G9930" t="s">
        <v>31</v>
      </c>
      <c r="H9930" s="1">
        <v>44831</v>
      </c>
      <c r="I9930" t="s">
        <v>34</v>
      </c>
      <c r="J9930">
        <v>89</v>
      </c>
      <c r="K9930">
        <v>14.3</v>
      </c>
      <c r="L9930">
        <v>316.10000000000002</v>
      </c>
      <c r="M9930">
        <v>30.87</v>
      </c>
      <c r="N9930" t="s">
        <v>47</v>
      </c>
      <c r="O9930">
        <v>3</v>
      </c>
      <c r="P9930" t="str" cm="1">
        <f t="array" ref="P9930">_xlfn.IFS(C9930&lt;25,"18-24", C9930&lt;=35,"25-35", C9930&lt;=50,"36-50",TRUE,"50+")</f>
        <v>36-50</v>
      </c>
      <c r="Q9930" t="str">
        <f t="shared" si="1085"/>
        <v>new</v>
      </c>
      <c r="R9930" t="str">
        <f t="shared" si="1086"/>
        <v>medium</v>
      </c>
      <c r="S9930" t="str">
        <f t="shared" si="1087"/>
        <v>medium</v>
      </c>
      <c r="T9930" t="str">
        <f t="shared" si="1088"/>
        <v>Sep</v>
      </c>
      <c r="U9930">
        <f t="shared" si="1089"/>
        <v>2022</v>
      </c>
      <c r="V9930" t="str">
        <f t="shared" si="1090"/>
        <v>10-15</v>
      </c>
      <c r="W9930" t="str">
        <f t="shared" si="1091"/>
        <v>Slow</v>
      </c>
    </row>
    <row r="9931" spans="1:23" x14ac:dyDescent="0.3">
      <c r="A9931">
        <v>609930</v>
      </c>
      <c r="B9931">
        <v>52543</v>
      </c>
      <c r="C9931">
        <v>30</v>
      </c>
      <c r="D9931" t="s">
        <v>7</v>
      </c>
      <c r="E9931" t="s">
        <v>8</v>
      </c>
      <c r="F9931" t="s">
        <v>28</v>
      </c>
      <c r="G9931" t="s">
        <v>23</v>
      </c>
      <c r="H9931" s="1">
        <v>45494</v>
      </c>
      <c r="I9931" t="s">
        <v>33</v>
      </c>
      <c r="J9931">
        <v>82</v>
      </c>
      <c r="K9931">
        <v>6.8</v>
      </c>
      <c r="L9931">
        <v>477.81</v>
      </c>
      <c r="M9931">
        <v>49.67</v>
      </c>
      <c r="N9931" t="s">
        <v>50</v>
      </c>
      <c r="O9931">
        <v>1</v>
      </c>
      <c r="P9931" t="str" cm="1">
        <f t="array" ref="P9931">_xlfn.IFS(C9931&lt;25,"18-24", C9931&lt;=35,"25-35", C9931&lt;=50,"36-50",TRUE,"50+")</f>
        <v>25-35</v>
      </c>
      <c r="Q9931" t="str">
        <f t="shared" si="1085"/>
        <v>new</v>
      </c>
      <c r="R9931" t="str">
        <f t="shared" si="1086"/>
        <v>medium</v>
      </c>
      <c r="S9931" t="str">
        <f t="shared" si="1087"/>
        <v>Low</v>
      </c>
      <c r="T9931" t="str">
        <f t="shared" si="1088"/>
        <v>Jul</v>
      </c>
      <c r="U9931">
        <f t="shared" si="1089"/>
        <v>2024</v>
      </c>
      <c r="V9931" t="str">
        <f t="shared" si="1090"/>
        <v>5-10</v>
      </c>
      <c r="W9931" t="str">
        <f t="shared" si="1091"/>
        <v>Slow</v>
      </c>
    </row>
    <row r="9932" spans="1:23" x14ac:dyDescent="0.3">
      <c r="A9932">
        <v>609931</v>
      </c>
      <c r="B9932">
        <v>29958</v>
      </c>
      <c r="C9932">
        <v>19</v>
      </c>
      <c r="D9932" t="s">
        <v>7</v>
      </c>
      <c r="E9932" t="s">
        <v>16</v>
      </c>
      <c r="F9932" t="s">
        <v>19</v>
      </c>
      <c r="G9932" t="s">
        <v>29</v>
      </c>
      <c r="H9932" s="1">
        <v>44918</v>
      </c>
      <c r="I9932" t="s">
        <v>34</v>
      </c>
      <c r="J9932">
        <v>75</v>
      </c>
      <c r="K9932">
        <v>4</v>
      </c>
      <c r="L9932">
        <v>1095.21</v>
      </c>
      <c r="M9932">
        <v>100.13</v>
      </c>
      <c r="N9932" t="s">
        <v>49</v>
      </c>
      <c r="O9932">
        <v>3</v>
      </c>
      <c r="P9932" t="str" cm="1">
        <f t="array" ref="P9932">_xlfn.IFS(C9932&lt;25,"18-24", C9932&lt;=35,"25-35", C9932&lt;=50,"36-50",TRUE,"50+")</f>
        <v>18-24</v>
      </c>
      <c r="Q9932" t="str">
        <f t="shared" si="1085"/>
        <v>new</v>
      </c>
      <c r="R9932" t="str">
        <f t="shared" si="1086"/>
        <v>high value</v>
      </c>
      <c r="S9932" t="str">
        <f t="shared" si="1087"/>
        <v>medium</v>
      </c>
      <c r="T9932" t="str">
        <f t="shared" si="1088"/>
        <v>Dec</v>
      </c>
      <c r="U9932">
        <f t="shared" si="1089"/>
        <v>2022</v>
      </c>
      <c r="V9932" t="str">
        <f t="shared" si="1090"/>
        <v>0-5</v>
      </c>
      <c r="W9932" t="str">
        <f t="shared" si="1091"/>
        <v>Slow</v>
      </c>
    </row>
    <row r="9933" spans="1:23" x14ac:dyDescent="0.3">
      <c r="A9933">
        <v>609932</v>
      </c>
      <c r="B9933">
        <v>73907</v>
      </c>
      <c r="C9933">
        <v>45</v>
      </c>
      <c r="D9933" t="s">
        <v>4</v>
      </c>
      <c r="E9933" t="s">
        <v>8</v>
      </c>
      <c r="F9933" t="s">
        <v>19</v>
      </c>
      <c r="G9933" t="s">
        <v>29</v>
      </c>
      <c r="H9933" s="1">
        <v>44797</v>
      </c>
      <c r="I9933" t="s">
        <v>33</v>
      </c>
      <c r="J9933">
        <v>52</v>
      </c>
      <c r="K9933">
        <v>7.1</v>
      </c>
      <c r="L9933">
        <v>1246.04</v>
      </c>
      <c r="M9933">
        <v>30.38</v>
      </c>
      <c r="N9933" t="s">
        <v>47</v>
      </c>
      <c r="O9933">
        <v>3</v>
      </c>
      <c r="P9933" t="str" cm="1">
        <f t="array" ref="P9933">_xlfn.IFS(C9933&lt;25,"18-24", C9933&lt;=35,"25-35", C9933&lt;=50,"36-50",TRUE,"50+")</f>
        <v>36-50</v>
      </c>
      <c r="Q9933" t="str">
        <f t="shared" si="1085"/>
        <v>new</v>
      </c>
      <c r="R9933" t="str">
        <f t="shared" si="1086"/>
        <v>high value</v>
      </c>
      <c r="S9933" t="str">
        <f t="shared" si="1087"/>
        <v>medium</v>
      </c>
      <c r="T9933" t="str">
        <f t="shared" si="1088"/>
        <v>Aug</v>
      </c>
      <c r="U9933">
        <f t="shared" si="1089"/>
        <v>2022</v>
      </c>
      <c r="V9933" t="str">
        <f t="shared" si="1090"/>
        <v>5-10</v>
      </c>
      <c r="W9933" t="str">
        <f t="shared" si="1091"/>
        <v>Slow</v>
      </c>
    </row>
    <row r="9934" spans="1:23" x14ac:dyDescent="0.3">
      <c r="A9934">
        <v>609933</v>
      </c>
      <c r="B9934">
        <v>70230</v>
      </c>
      <c r="C9934">
        <v>23</v>
      </c>
      <c r="D9934" t="s">
        <v>7</v>
      </c>
      <c r="E9934" t="s">
        <v>13</v>
      </c>
      <c r="F9934" t="s">
        <v>19</v>
      </c>
      <c r="G9934" t="s">
        <v>25</v>
      </c>
      <c r="H9934" s="1">
        <v>45617</v>
      </c>
      <c r="I9934" t="s">
        <v>33</v>
      </c>
      <c r="J9934">
        <v>78</v>
      </c>
      <c r="K9934">
        <v>12.7</v>
      </c>
      <c r="L9934">
        <v>233.57</v>
      </c>
      <c r="M9934">
        <v>75.25</v>
      </c>
      <c r="N9934" t="s">
        <v>48</v>
      </c>
      <c r="O9934">
        <v>1</v>
      </c>
      <c r="P9934" t="str" cm="1">
        <f t="array" ref="P9934">_xlfn.IFS(C9934&lt;25,"18-24", C9934&lt;=35,"25-35", C9934&lt;=50,"36-50",TRUE,"50+")</f>
        <v>18-24</v>
      </c>
      <c r="Q9934" t="str">
        <f t="shared" si="1085"/>
        <v>new</v>
      </c>
      <c r="R9934" t="str">
        <f t="shared" si="1086"/>
        <v>low</v>
      </c>
      <c r="S9934" t="str">
        <f t="shared" si="1087"/>
        <v>Low</v>
      </c>
      <c r="T9934" t="str">
        <f t="shared" si="1088"/>
        <v>Nov</v>
      </c>
      <c r="U9934">
        <f t="shared" si="1089"/>
        <v>2024</v>
      </c>
      <c r="V9934" t="str">
        <f t="shared" si="1090"/>
        <v>10-15</v>
      </c>
      <c r="W9934" t="str">
        <f t="shared" si="1091"/>
        <v>Slow</v>
      </c>
    </row>
    <row r="9935" spans="1:23" x14ac:dyDescent="0.3">
      <c r="A9935">
        <v>609934</v>
      </c>
      <c r="B9935">
        <v>90721</v>
      </c>
      <c r="C9935">
        <v>20</v>
      </c>
      <c r="D9935" t="s">
        <v>4</v>
      </c>
      <c r="E9935" t="s">
        <v>8</v>
      </c>
      <c r="F9935" t="s">
        <v>26</v>
      </c>
      <c r="G9935" t="s">
        <v>31</v>
      </c>
      <c r="H9935" s="1">
        <v>45580</v>
      </c>
      <c r="I9935" t="s">
        <v>34</v>
      </c>
      <c r="J9935">
        <v>66</v>
      </c>
      <c r="K9935">
        <v>10.5</v>
      </c>
      <c r="L9935">
        <v>264.22000000000003</v>
      </c>
      <c r="M9935">
        <v>21.67</v>
      </c>
      <c r="N9935" t="s">
        <v>47</v>
      </c>
      <c r="O9935">
        <v>5</v>
      </c>
      <c r="P9935" t="str" cm="1">
        <f t="array" ref="P9935">_xlfn.IFS(C9935&lt;25,"18-24", C9935&lt;=35,"25-35", C9935&lt;=50,"36-50",TRUE,"50+")</f>
        <v>18-24</v>
      </c>
      <c r="Q9935" t="str">
        <f t="shared" si="1085"/>
        <v>new</v>
      </c>
      <c r="R9935" t="str">
        <f t="shared" si="1086"/>
        <v>medium</v>
      </c>
      <c r="S9935" t="str">
        <f t="shared" si="1087"/>
        <v>High</v>
      </c>
      <c r="T9935" t="str">
        <f t="shared" si="1088"/>
        <v>Oct</v>
      </c>
      <c r="U9935">
        <f t="shared" si="1089"/>
        <v>2024</v>
      </c>
      <c r="V9935" t="str">
        <f t="shared" si="1090"/>
        <v>10-15</v>
      </c>
      <c r="W9935" t="str">
        <f t="shared" si="1091"/>
        <v>Slow</v>
      </c>
    </row>
    <row r="9936" spans="1:23" x14ac:dyDescent="0.3">
      <c r="A9936">
        <v>609935</v>
      </c>
      <c r="B9936">
        <v>13352</v>
      </c>
      <c r="C9936">
        <v>46</v>
      </c>
      <c r="D9936" t="s">
        <v>4</v>
      </c>
      <c r="E9936" t="s">
        <v>13</v>
      </c>
      <c r="F9936" t="s">
        <v>19</v>
      </c>
      <c r="G9936" t="s">
        <v>31</v>
      </c>
      <c r="H9936" s="1">
        <v>45008</v>
      </c>
      <c r="I9936" t="s">
        <v>34</v>
      </c>
      <c r="J9936">
        <v>88</v>
      </c>
      <c r="K9936">
        <v>8.6999999999999993</v>
      </c>
      <c r="L9936">
        <v>1002.85</v>
      </c>
      <c r="M9936">
        <v>82.56</v>
      </c>
      <c r="N9936" t="s">
        <v>50</v>
      </c>
      <c r="O9936">
        <v>5</v>
      </c>
      <c r="P9936" t="str" cm="1">
        <f t="array" ref="P9936">_xlfn.IFS(C9936&lt;25,"18-24", C9936&lt;=35,"25-35", C9936&lt;=50,"36-50",TRUE,"50+")</f>
        <v>36-50</v>
      </c>
      <c r="Q9936" t="str">
        <f t="shared" si="1085"/>
        <v>new</v>
      </c>
      <c r="R9936" t="str">
        <f t="shared" si="1086"/>
        <v>high value</v>
      </c>
      <c r="S9936" t="str">
        <f t="shared" si="1087"/>
        <v>High</v>
      </c>
      <c r="T9936" t="str">
        <f t="shared" si="1088"/>
        <v>Mar</v>
      </c>
      <c r="U9936">
        <f t="shared" si="1089"/>
        <v>2023</v>
      </c>
      <c r="V9936" t="str">
        <f t="shared" si="1090"/>
        <v>5-10</v>
      </c>
      <c r="W9936" t="str">
        <f t="shared" si="1091"/>
        <v>Slow</v>
      </c>
    </row>
    <row r="9937" spans="1:23" x14ac:dyDescent="0.3">
      <c r="A9937">
        <v>609936</v>
      </c>
      <c r="B9937">
        <v>11318</v>
      </c>
      <c r="C9937">
        <v>46</v>
      </c>
      <c r="D9937" t="s">
        <v>7</v>
      </c>
      <c r="E9937" t="s">
        <v>8</v>
      </c>
      <c r="F9937" t="s">
        <v>32</v>
      </c>
      <c r="G9937" t="s">
        <v>23</v>
      </c>
      <c r="H9937" s="1">
        <v>44916</v>
      </c>
      <c r="I9937" t="s">
        <v>33</v>
      </c>
      <c r="J9937">
        <v>31</v>
      </c>
      <c r="K9937">
        <v>8.6999999999999993</v>
      </c>
      <c r="L9937">
        <v>1305.82</v>
      </c>
      <c r="M9937">
        <v>103.09</v>
      </c>
      <c r="N9937" t="s">
        <v>47</v>
      </c>
      <c r="O9937">
        <v>1</v>
      </c>
      <c r="P9937" t="str" cm="1">
        <f t="array" ref="P9937">_xlfn.IFS(C9937&lt;25,"18-24", C9937&lt;=35,"25-35", C9937&lt;=50,"36-50",TRUE,"50+")</f>
        <v>36-50</v>
      </c>
      <c r="Q9937" t="str">
        <f t="shared" si="1085"/>
        <v>new</v>
      </c>
      <c r="R9937" t="str">
        <f t="shared" si="1086"/>
        <v>high value</v>
      </c>
      <c r="S9937" t="str">
        <f t="shared" si="1087"/>
        <v>Low</v>
      </c>
      <c r="T9937" t="str">
        <f t="shared" si="1088"/>
        <v>Dec</v>
      </c>
      <c r="U9937">
        <f t="shared" si="1089"/>
        <v>2022</v>
      </c>
      <c r="V9937" t="str">
        <f t="shared" si="1090"/>
        <v>5-10</v>
      </c>
      <c r="W9937" t="str">
        <f t="shared" si="1091"/>
        <v>Medium</v>
      </c>
    </row>
    <row r="9938" spans="1:23" x14ac:dyDescent="0.3">
      <c r="A9938">
        <v>609937</v>
      </c>
      <c r="B9938">
        <v>13440</v>
      </c>
      <c r="C9938">
        <v>61</v>
      </c>
      <c r="D9938" t="s">
        <v>7</v>
      </c>
      <c r="E9938" t="s">
        <v>8</v>
      </c>
      <c r="F9938" t="s">
        <v>30</v>
      </c>
      <c r="G9938" t="s">
        <v>27</v>
      </c>
      <c r="H9938" s="1">
        <v>45314</v>
      </c>
      <c r="I9938" t="s">
        <v>33</v>
      </c>
      <c r="J9938">
        <v>34</v>
      </c>
      <c r="K9938">
        <v>13.1</v>
      </c>
      <c r="L9938">
        <v>313.07</v>
      </c>
      <c r="M9938">
        <v>57.61</v>
      </c>
      <c r="N9938" t="s">
        <v>50</v>
      </c>
      <c r="O9938">
        <v>4</v>
      </c>
      <c r="P9938" t="str" cm="1">
        <f t="array" ref="P9938">_xlfn.IFS(C9938&lt;25,"18-24", C9938&lt;=35,"25-35", C9938&lt;=50,"36-50",TRUE,"50+")</f>
        <v>50+</v>
      </c>
      <c r="Q9938" t="str">
        <f t="shared" si="1085"/>
        <v>new</v>
      </c>
      <c r="R9938" t="str">
        <f t="shared" si="1086"/>
        <v>medium</v>
      </c>
      <c r="S9938" t="str">
        <f t="shared" si="1087"/>
        <v>medium</v>
      </c>
      <c r="T9938" t="str">
        <f t="shared" si="1088"/>
        <v>Jan</v>
      </c>
      <c r="U9938">
        <f t="shared" si="1089"/>
        <v>2024</v>
      </c>
      <c r="V9938" t="str">
        <f t="shared" si="1090"/>
        <v>10-15</v>
      </c>
      <c r="W9938" t="str">
        <f t="shared" si="1091"/>
        <v>Medium</v>
      </c>
    </row>
    <row r="9939" spans="1:23" x14ac:dyDescent="0.3">
      <c r="A9939">
        <v>609938</v>
      </c>
      <c r="B9939">
        <v>31157</v>
      </c>
      <c r="C9939">
        <v>31</v>
      </c>
      <c r="D9939" t="s">
        <v>4</v>
      </c>
      <c r="E9939" t="s">
        <v>15</v>
      </c>
      <c r="F9939" t="s">
        <v>28</v>
      </c>
      <c r="G9939" t="s">
        <v>23</v>
      </c>
      <c r="H9939" s="1">
        <v>45638</v>
      </c>
      <c r="I9939" t="s">
        <v>34</v>
      </c>
      <c r="J9939">
        <v>67</v>
      </c>
      <c r="K9939">
        <v>12.1</v>
      </c>
      <c r="L9939">
        <v>1369.19</v>
      </c>
      <c r="M9939">
        <v>67.819999999999993</v>
      </c>
      <c r="N9939" t="s">
        <v>48</v>
      </c>
      <c r="O9939">
        <v>2</v>
      </c>
      <c r="P9939" t="str" cm="1">
        <f t="array" ref="P9939">_xlfn.IFS(C9939&lt;25,"18-24", C9939&lt;=35,"25-35", C9939&lt;=50,"36-50",TRUE,"50+")</f>
        <v>25-35</v>
      </c>
      <c r="Q9939" t="str">
        <f t="shared" si="1085"/>
        <v>new</v>
      </c>
      <c r="R9939" t="str">
        <f t="shared" si="1086"/>
        <v>high value</v>
      </c>
      <c r="S9939" t="str">
        <f t="shared" si="1087"/>
        <v>Low</v>
      </c>
      <c r="T9939" t="str">
        <f t="shared" si="1088"/>
        <v>Dec</v>
      </c>
      <c r="U9939">
        <f t="shared" si="1089"/>
        <v>2024</v>
      </c>
      <c r="V9939" t="str">
        <f t="shared" si="1090"/>
        <v>10-15</v>
      </c>
      <c r="W9939" t="str">
        <f t="shared" si="1091"/>
        <v>Slow</v>
      </c>
    </row>
    <row r="9940" spans="1:23" x14ac:dyDescent="0.3">
      <c r="A9940">
        <v>609939</v>
      </c>
      <c r="B9940">
        <v>12987</v>
      </c>
      <c r="C9940">
        <v>46</v>
      </c>
      <c r="D9940" t="s">
        <v>7</v>
      </c>
      <c r="E9940" t="s">
        <v>11</v>
      </c>
      <c r="F9940" t="s">
        <v>30</v>
      </c>
      <c r="G9940" t="s">
        <v>21</v>
      </c>
      <c r="H9940" s="1">
        <v>44830</v>
      </c>
      <c r="I9940" t="s">
        <v>33</v>
      </c>
      <c r="J9940">
        <v>36</v>
      </c>
      <c r="K9940">
        <v>11.7</v>
      </c>
      <c r="L9940">
        <v>1047.18</v>
      </c>
      <c r="M9940">
        <v>97.16</v>
      </c>
      <c r="N9940" t="s">
        <v>48</v>
      </c>
      <c r="O9940">
        <v>4</v>
      </c>
      <c r="P9940" t="str" cm="1">
        <f t="array" ref="P9940">_xlfn.IFS(C9940&lt;25,"18-24", C9940&lt;=35,"25-35", C9940&lt;=50,"36-50",TRUE,"50+")</f>
        <v>36-50</v>
      </c>
      <c r="Q9940" t="str">
        <f t="shared" si="1085"/>
        <v>new</v>
      </c>
      <c r="R9940" t="str">
        <f t="shared" si="1086"/>
        <v>high value</v>
      </c>
      <c r="S9940" t="str">
        <f t="shared" si="1087"/>
        <v>medium</v>
      </c>
      <c r="T9940" t="str">
        <f t="shared" si="1088"/>
        <v>Sep</v>
      </c>
      <c r="U9940">
        <f t="shared" si="1089"/>
        <v>2022</v>
      </c>
      <c r="V9940" t="str">
        <f t="shared" si="1090"/>
        <v>10-15</v>
      </c>
      <c r="W9940" t="str">
        <f t="shared" si="1091"/>
        <v>Medium</v>
      </c>
    </row>
    <row r="9941" spans="1:23" x14ac:dyDescent="0.3">
      <c r="A9941">
        <v>609940</v>
      </c>
      <c r="B9941">
        <v>99901</v>
      </c>
      <c r="C9941">
        <v>24</v>
      </c>
      <c r="D9941" t="s">
        <v>7</v>
      </c>
      <c r="E9941" t="s">
        <v>13</v>
      </c>
      <c r="F9941" t="s">
        <v>22</v>
      </c>
      <c r="G9941" t="s">
        <v>31</v>
      </c>
      <c r="H9941" s="1">
        <v>45597</v>
      </c>
      <c r="I9941" t="s">
        <v>34</v>
      </c>
      <c r="J9941">
        <v>73</v>
      </c>
      <c r="K9941">
        <v>8.3000000000000007</v>
      </c>
      <c r="L9941">
        <v>806.66</v>
      </c>
      <c r="M9941">
        <v>21.85</v>
      </c>
      <c r="N9941" t="s">
        <v>47</v>
      </c>
      <c r="O9941">
        <v>2</v>
      </c>
      <c r="P9941" t="str" cm="1">
        <f t="array" ref="P9941">_xlfn.IFS(C9941&lt;25,"18-24", C9941&lt;=35,"25-35", C9941&lt;=50,"36-50",TRUE,"50+")</f>
        <v>18-24</v>
      </c>
      <c r="Q9941" t="str">
        <f t="shared" si="1085"/>
        <v>repeat</v>
      </c>
      <c r="R9941" t="str">
        <f t="shared" si="1086"/>
        <v>high value</v>
      </c>
      <c r="S9941" t="str">
        <f t="shared" si="1087"/>
        <v>Low</v>
      </c>
      <c r="T9941" t="str">
        <f t="shared" si="1088"/>
        <v>Nov</v>
      </c>
      <c r="U9941">
        <f t="shared" si="1089"/>
        <v>2024</v>
      </c>
      <c r="V9941" t="str">
        <f t="shared" si="1090"/>
        <v>5-10</v>
      </c>
      <c r="W9941" t="str">
        <f t="shared" si="1091"/>
        <v>Slow</v>
      </c>
    </row>
    <row r="9942" spans="1:23" x14ac:dyDescent="0.3">
      <c r="A9942">
        <v>609941</v>
      </c>
      <c r="B9942">
        <v>64784</v>
      </c>
      <c r="C9942">
        <v>28</v>
      </c>
      <c r="D9942" t="s">
        <v>7</v>
      </c>
      <c r="E9942" t="s">
        <v>11</v>
      </c>
      <c r="F9942" t="s">
        <v>24</v>
      </c>
      <c r="G9942" t="s">
        <v>31</v>
      </c>
      <c r="H9942" s="1">
        <v>45334</v>
      </c>
      <c r="I9942" t="s">
        <v>34</v>
      </c>
      <c r="J9942">
        <v>21</v>
      </c>
      <c r="K9942">
        <v>10.1</v>
      </c>
      <c r="L9942">
        <v>387.7</v>
      </c>
      <c r="M9942">
        <v>44.73</v>
      </c>
      <c r="N9942" t="s">
        <v>47</v>
      </c>
      <c r="O9942">
        <v>5</v>
      </c>
      <c r="P9942" t="str" cm="1">
        <f t="array" ref="P9942">_xlfn.IFS(C9942&lt;25,"18-24", C9942&lt;=35,"25-35", C9942&lt;=50,"36-50",TRUE,"50+")</f>
        <v>25-35</v>
      </c>
      <c r="Q9942" t="str">
        <f t="shared" si="1085"/>
        <v>repeat</v>
      </c>
      <c r="R9942" t="str">
        <f t="shared" si="1086"/>
        <v>medium</v>
      </c>
      <c r="S9942" t="str">
        <f t="shared" si="1087"/>
        <v>High</v>
      </c>
      <c r="T9942" t="str">
        <f t="shared" si="1088"/>
        <v>Feb</v>
      </c>
      <c r="U9942">
        <f t="shared" si="1089"/>
        <v>2024</v>
      </c>
      <c r="V9942" t="str">
        <f t="shared" si="1090"/>
        <v>10-15</v>
      </c>
      <c r="W9942" t="str">
        <f t="shared" si="1091"/>
        <v>Fast</v>
      </c>
    </row>
    <row r="9943" spans="1:23" x14ac:dyDescent="0.3">
      <c r="A9943">
        <v>609942</v>
      </c>
      <c r="B9943">
        <v>14457</v>
      </c>
      <c r="C9943">
        <v>48</v>
      </c>
      <c r="D9943" t="s">
        <v>7</v>
      </c>
      <c r="E9943" t="s">
        <v>13</v>
      </c>
      <c r="F9943" t="s">
        <v>18</v>
      </c>
      <c r="G9943" t="s">
        <v>27</v>
      </c>
      <c r="H9943" s="1">
        <v>45463</v>
      </c>
      <c r="I9943" t="s">
        <v>34</v>
      </c>
      <c r="J9943">
        <v>45</v>
      </c>
      <c r="K9943">
        <v>14</v>
      </c>
      <c r="L9943">
        <v>1177.28</v>
      </c>
      <c r="M9943">
        <v>35.81</v>
      </c>
      <c r="N9943" t="s">
        <v>47</v>
      </c>
      <c r="O9943">
        <v>5</v>
      </c>
      <c r="P9943" t="str" cm="1">
        <f t="array" ref="P9943">_xlfn.IFS(C9943&lt;25,"18-24", C9943&lt;=35,"25-35", C9943&lt;=50,"36-50",TRUE,"50+")</f>
        <v>36-50</v>
      </c>
      <c r="Q9943" t="str">
        <f t="shared" si="1085"/>
        <v>new</v>
      </c>
      <c r="R9943" t="str">
        <f t="shared" si="1086"/>
        <v>high value</v>
      </c>
      <c r="S9943" t="str">
        <f t="shared" si="1087"/>
        <v>High</v>
      </c>
      <c r="T9943" t="str">
        <f t="shared" si="1088"/>
        <v>Jun</v>
      </c>
      <c r="U9943">
        <f t="shared" si="1089"/>
        <v>2024</v>
      </c>
      <c r="V9943" t="str">
        <f t="shared" si="1090"/>
        <v>10-15</v>
      </c>
      <c r="W9943" t="str">
        <f t="shared" si="1091"/>
        <v>Medium</v>
      </c>
    </row>
    <row r="9944" spans="1:23" x14ac:dyDescent="0.3">
      <c r="A9944">
        <v>609943</v>
      </c>
      <c r="B9944">
        <v>75405</v>
      </c>
      <c r="C9944">
        <v>58</v>
      </c>
      <c r="D9944" t="s">
        <v>4</v>
      </c>
      <c r="E9944" t="s">
        <v>13</v>
      </c>
      <c r="F9944" t="s">
        <v>22</v>
      </c>
      <c r="G9944" t="s">
        <v>29</v>
      </c>
      <c r="H9944" s="1">
        <v>45087</v>
      </c>
      <c r="I9944" t="s">
        <v>34</v>
      </c>
      <c r="J9944">
        <v>82</v>
      </c>
      <c r="K9944">
        <v>3.7</v>
      </c>
      <c r="L9944">
        <v>460.09</v>
      </c>
      <c r="M9944">
        <v>108.12</v>
      </c>
      <c r="N9944" t="s">
        <v>49</v>
      </c>
      <c r="O9944">
        <v>1</v>
      </c>
      <c r="P9944" t="str" cm="1">
        <f t="array" ref="P9944">_xlfn.IFS(C9944&lt;25,"18-24", C9944&lt;=35,"25-35", C9944&lt;=50,"36-50",TRUE,"50+")</f>
        <v>50+</v>
      </c>
      <c r="Q9944" t="str">
        <f t="shared" si="1085"/>
        <v>repeat</v>
      </c>
      <c r="R9944" t="str">
        <f t="shared" si="1086"/>
        <v>medium</v>
      </c>
      <c r="S9944" t="str">
        <f t="shared" si="1087"/>
        <v>Low</v>
      </c>
      <c r="T9944" t="str">
        <f t="shared" si="1088"/>
        <v>Jun</v>
      </c>
      <c r="U9944">
        <f t="shared" si="1089"/>
        <v>2023</v>
      </c>
      <c r="V9944" t="str">
        <f t="shared" si="1090"/>
        <v>0-5</v>
      </c>
      <c r="W9944" t="str">
        <f t="shared" si="1091"/>
        <v>Slow</v>
      </c>
    </row>
    <row r="9945" spans="1:23" x14ac:dyDescent="0.3">
      <c r="A9945">
        <v>609944</v>
      </c>
      <c r="B9945">
        <v>94230</v>
      </c>
      <c r="C9945">
        <v>28</v>
      </c>
      <c r="D9945" t="s">
        <v>4</v>
      </c>
      <c r="E9945" t="s">
        <v>15</v>
      </c>
      <c r="F9945" t="s">
        <v>32</v>
      </c>
      <c r="G9945" t="s">
        <v>21</v>
      </c>
      <c r="H9945" s="1">
        <v>44574</v>
      </c>
      <c r="I9945" t="s">
        <v>34</v>
      </c>
      <c r="J9945">
        <v>44</v>
      </c>
      <c r="K9945">
        <v>1.3</v>
      </c>
      <c r="L9945">
        <v>1103.05</v>
      </c>
      <c r="M9945">
        <v>72.11</v>
      </c>
      <c r="N9945" t="s">
        <v>49</v>
      </c>
      <c r="O9945">
        <v>3</v>
      </c>
      <c r="P9945" t="str" cm="1">
        <f t="array" ref="P9945">_xlfn.IFS(C9945&lt;25,"18-24", C9945&lt;=35,"25-35", C9945&lt;=50,"36-50",TRUE,"50+")</f>
        <v>25-35</v>
      </c>
      <c r="Q9945" t="str">
        <f t="shared" si="1085"/>
        <v>new</v>
      </c>
      <c r="R9945" t="str">
        <f t="shared" si="1086"/>
        <v>high value</v>
      </c>
      <c r="S9945" t="str">
        <f t="shared" si="1087"/>
        <v>medium</v>
      </c>
      <c r="T9945" t="str">
        <f t="shared" si="1088"/>
        <v>Jan</v>
      </c>
      <c r="U9945">
        <f t="shared" si="1089"/>
        <v>2022</v>
      </c>
      <c r="V9945" t="str">
        <f t="shared" si="1090"/>
        <v>0-5</v>
      </c>
      <c r="W9945" t="str">
        <f t="shared" si="1091"/>
        <v>Medium</v>
      </c>
    </row>
    <row r="9946" spans="1:23" x14ac:dyDescent="0.3">
      <c r="A9946">
        <v>609945</v>
      </c>
      <c r="B9946">
        <v>59748</v>
      </c>
      <c r="C9946">
        <v>54</v>
      </c>
      <c r="D9946" t="s">
        <v>4</v>
      </c>
      <c r="E9946" t="s">
        <v>8</v>
      </c>
      <c r="F9946" t="s">
        <v>28</v>
      </c>
      <c r="G9946" t="s">
        <v>21</v>
      </c>
      <c r="H9946" s="1">
        <v>44955</v>
      </c>
      <c r="I9946" t="s">
        <v>33</v>
      </c>
      <c r="J9946">
        <v>58</v>
      </c>
      <c r="K9946">
        <v>3.5</v>
      </c>
      <c r="L9946">
        <v>534.96</v>
      </c>
      <c r="M9946">
        <v>92.99</v>
      </c>
      <c r="N9946" t="s">
        <v>48</v>
      </c>
      <c r="O9946">
        <v>1</v>
      </c>
      <c r="P9946" t="str" cm="1">
        <f t="array" ref="P9946">_xlfn.IFS(C9946&lt;25,"18-24", C9946&lt;=35,"25-35", C9946&lt;=50,"36-50",TRUE,"50+")</f>
        <v>50+</v>
      </c>
      <c r="Q9946" t="str">
        <f t="shared" si="1085"/>
        <v>new</v>
      </c>
      <c r="R9946" t="str">
        <f t="shared" si="1086"/>
        <v>high value</v>
      </c>
      <c r="S9946" t="str">
        <f t="shared" si="1087"/>
        <v>Low</v>
      </c>
      <c r="T9946" t="str">
        <f t="shared" si="1088"/>
        <v>Jan</v>
      </c>
      <c r="U9946">
        <f t="shared" si="1089"/>
        <v>2023</v>
      </c>
      <c r="V9946" t="str">
        <f t="shared" si="1090"/>
        <v>0-5</v>
      </c>
      <c r="W9946" t="str">
        <f t="shared" si="1091"/>
        <v>Slow</v>
      </c>
    </row>
    <row r="9947" spans="1:23" x14ac:dyDescent="0.3">
      <c r="A9947">
        <v>609946</v>
      </c>
      <c r="B9947">
        <v>75770</v>
      </c>
      <c r="C9947">
        <v>53</v>
      </c>
      <c r="D9947" t="s">
        <v>4</v>
      </c>
      <c r="E9947" t="s">
        <v>11</v>
      </c>
      <c r="F9947" t="s">
        <v>26</v>
      </c>
      <c r="G9947" t="s">
        <v>27</v>
      </c>
      <c r="H9947" s="1">
        <v>45428</v>
      </c>
      <c r="I9947" t="s">
        <v>33</v>
      </c>
      <c r="J9947">
        <v>47</v>
      </c>
      <c r="K9947">
        <v>12.3</v>
      </c>
      <c r="L9947">
        <v>451.81</v>
      </c>
      <c r="M9947">
        <v>108.93</v>
      </c>
      <c r="N9947" t="s">
        <v>47</v>
      </c>
      <c r="O9947">
        <v>2</v>
      </c>
      <c r="P9947" t="str" cm="1">
        <f t="array" ref="P9947">_xlfn.IFS(C9947&lt;25,"18-24", C9947&lt;=35,"25-35", C9947&lt;=50,"36-50",TRUE,"50+")</f>
        <v>50+</v>
      </c>
      <c r="Q9947" t="str">
        <f t="shared" si="1085"/>
        <v>new</v>
      </c>
      <c r="R9947" t="str">
        <f t="shared" si="1086"/>
        <v>medium</v>
      </c>
      <c r="S9947" t="str">
        <f t="shared" si="1087"/>
        <v>Low</v>
      </c>
      <c r="T9947" t="str">
        <f t="shared" si="1088"/>
        <v>May</v>
      </c>
      <c r="U9947">
        <f t="shared" si="1089"/>
        <v>2024</v>
      </c>
      <c r="V9947" t="str">
        <f t="shared" si="1090"/>
        <v>10-15</v>
      </c>
      <c r="W9947" t="str">
        <f t="shared" si="1091"/>
        <v>Slow</v>
      </c>
    </row>
    <row r="9948" spans="1:23" x14ac:dyDescent="0.3">
      <c r="A9948">
        <v>609947</v>
      </c>
      <c r="B9948">
        <v>81988</v>
      </c>
      <c r="C9948">
        <v>49</v>
      </c>
      <c r="D9948" t="s">
        <v>7</v>
      </c>
      <c r="E9948" t="s">
        <v>16</v>
      </c>
      <c r="F9948" t="s">
        <v>24</v>
      </c>
      <c r="G9948" t="s">
        <v>21</v>
      </c>
      <c r="H9948" s="1">
        <v>44777</v>
      </c>
      <c r="I9948" t="s">
        <v>33</v>
      </c>
      <c r="J9948">
        <v>57</v>
      </c>
      <c r="K9948">
        <v>9.4</v>
      </c>
      <c r="L9948">
        <v>698.38</v>
      </c>
      <c r="M9948">
        <v>73.790000000000006</v>
      </c>
      <c r="N9948" t="s">
        <v>50</v>
      </c>
      <c r="O9948">
        <v>3</v>
      </c>
      <c r="P9948" t="str" cm="1">
        <f t="array" ref="P9948">_xlfn.IFS(C9948&lt;25,"18-24", C9948&lt;=35,"25-35", C9948&lt;=50,"36-50",TRUE,"50+")</f>
        <v>36-50</v>
      </c>
      <c r="Q9948" t="str">
        <f t="shared" si="1085"/>
        <v>new</v>
      </c>
      <c r="R9948" t="str">
        <f t="shared" si="1086"/>
        <v>high value</v>
      </c>
      <c r="S9948" t="str">
        <f t="shared" si="1087"/>
        <v>medium</v>
      </c>
      <c r="T9948" t="str">
        <f t="shared" si="1088"/>
        <v>Aug</v>
      </c>
      <c r="U9948">
        <f t="shared" si="1089"/>
        <v>2022</v>
      </c>
      <c r="V9948" t="str">
        <f t="shared" si="1090"/>
        <v>5-10</v>
      </c>
      <c r="W9948" t="str">
        <f t="shared" si="1091"/>
        <v>Slow</v>
      </c>
    </row>
    <row r="9949" spans="1:23" x14ac:dyDescent="0.3">
      <c r="A9949">
        <v>609948</v>
      </c>
      <c r="B9949">
        <v>37418</v>
      </c>
      <c r="C9949">
        <v>52</v>
      </c>
      <c r="D9949" t="s">
        <v>4</v>
      </c>
      <c r="E9949" t="s">
        <v>11</v>
      </c>
      <c r="F9949" t="s">
        <v>19</v>
      </c>
      <c r="G9949" t="s">
        <v>31</v>
      </c>
      <c r="H9949" s="1">
        <v>44701</v>
      </c>
      <c r="I9949" t="s">
        <v>33</v>
      </c>
      <c r="J9949">
        <v>75</v>
      </c>
      <c r="K9949">
        <v>14.7</v>
      </c>
      <c r="L9949">
        <v>426.96</v>
      </c>
      <c r="M9949">
        <v>52.12</v>
      </c>
      <c r="N9949" t="s">
        <v>48</v>
      </c>
      <c r="O9949">
        <v>3</v>
      </c>
      <c r="P9949" t="str" cm="1">
        <f t="array" ref="P9949">_xlfn.IFS(C9949&lt;25,"18-24", C9949&lt;=35,"25-35", C9949&lt;=50,"36-50",TRUE,"50+")</f>
        <v>50+</v>
      </c>
      <c r="Q9949" t="str">
        <f t="shared" si="1085"/>
        <v>new</v>
      </c>
      <c r="R9949" t="str">
        <f t="shared" si="1086"/>
        <v>medium</v>
      </c>
      <c r="S9949" t="str">
        <f t="shared" si="1087"/>
        <v>medium</v>
      </c>
      <c r="T9949" t="str">
        <f t="shared" si="1088"/>
        <v>May</v>
      </c>
      <c r="U9949">
        <f t="shared" si="1089"/>
        <v>2022</v>
      </c>
      <c r="V9949" t="str">
        <f t="shared" si="1090"/>
        <v>10-15</v>
      </c>
      <c r="W9949" t="str">
        <f t="shared" si="1091"/>
        <v>Slow</v>
      </c>
    </row>
    <row r="9950" spans="1:23" x14ac:dyDescent="0.3">
      <c r="A9950">
        <v>609949</v>
      </c>
      <c r="B9950">
        <v>20749</v>
      </c>
      <c r="C9950">
        <v>33</v>
      </c>
      <c r="D9950" t="s">
        <v>7</v>
      </c>
      <c r="E9950" t="s">
        <v>15</v>
      </c>
      <c r="F9950" t="s">
        <v>18</v>
      </c>
      <c r="G9950" t="s">
        <v>27</v>
      </c>
      <c r="H9950" s="1">
        <v>45035</v>
      </c>
      <c r="I9950" t="s">
        <v>33</v>
      </c>
      <c r="J9950">
        <v>36</v>
      </c>
      <c r="K9950">
        <v>9.1999999999999993</v>
      </c>
      <c r="L9950">
        <v>1395.32</v>
      </c>
      <c r="M9950">
        <v>54.91</v>
      </c>
      <c r="N9950" t="s">
        <v>48</v>
      </c>
      <c r="O9950">
        <v>1</v>
      </c>
      <c r="P9950" t="str" cm="1">
        <f t="array" ref="P9950">_xlfn.IFS(C9950&lt;25,"18-24", C9950&lt;=35,"25-35", C9950&lt;=50,"36-50",TRUE,"50+")</f>
        <v>25-35</v>
      </c>
      <c r="Q9950" t="str">
        <f t="shared" si="1085"/>
        <v>repeat</v>
      </c>
      <c r="R9950" t="str">
        <f t="shared" si="1086"/>
        <v>high value</v>
      </c>
      <c r="S9950" t="str">
        <f t="shared" si="1087"/>
        <v>Low</v>
      </c>
      <c r="T9950" t="str">
        <f t="shared" si="1088"/>
        <v>Apr</v>
      </c>
      <c r="U9950">
        <f t="shared" si="1089"/>
        <v>2023</v>
      </c>
      <c r="V9950" t="str">
        <f t="shared" si="1090"/>
        <v>5-10</v>
      </c>
      <c r="W9950" t="str">
        <f t="shared" si="1091"/>
        <v>Medium</v>
      </c>
    </row>
    <row r="9951" spans="1:23" x14ac:dyDescent="0.3">
      <c r="A9951">
        <v>609950</v>
      </c>
      <c r="B9951">
        <v>47490</v>
      </c>
      <c r="C9951">
        <v>22</v>
      </c>
      <c r="D9951" t="s">
        <v>4</v>
      </c>
      <c r="E9951" t="s">
        <v>5</v>
      </c>
      <c r="F9951" t="s">
        <v>32</v>
      </c>
      <c r="G9951" t="s">
        <v>23</v>
      </c>
      <c r="H9951" s="1">
        <v>44880</v>
      </c>
      <c r="I9951" t="s">
        <v>33</v>
      </c>
      <c r="J9951">
        <v>86</v>
      </c>
      <c r="K9951">
        <v>10.3</v>
      </c>
      <c r="L9951">
        <v>587.71</v>
      </c>
      <c r="M9951">
        <v>101.55</v>
      </c>
      <c r="N9951" t="s">
        <v>48</v>
      </c>
      <c r="O9951">
        <v>3</v>
      </c>
      <c r="P9951" t="str" cm="1">
        <f t="array" ref="P9951">_xlfn.IFS(C9951&lt;25,"18-24", C9951&lt;=35,"25-35", C9951&lt;=50,"36-50",TRUE,"50+")</f>
        <v>18-24</v>
      </c>
      <c r="Q9951" t="str">
        <f t="shared" si="1085"/>
        <v>new</v>
      </c>
      <c r="R9951" t="str">
        <f t="shared" si="1086"/>
        <v>high value</v>
      </c>
      <c r="S9951" t="str">
        <f t="shared" si="1087"/>
        <v>medium</v>
      </c>
      <c r="T9951" t="str">
        <f t="shared" si="1088"/>
        <v>Nov</v>
      </c>
      <c r="U9951">
        <f t="shared" si="1089"/>
        <v>2022</v>
      </c>
      <c r="V9951" t="str">
        <f t="shared" si="1090"/>
        <v>10-15</v>
      </c>
      <c r="W9951" t="str">
        <f t="shared" si="1091"/>
        <v>Slow</v>
      </c>
    </row>
    <row r="9952" spans="1:23" x14ac:dyDescent="0.3">
      <c r="A9952">
        <v>609951</v>
      </c>
      <c r="B9952">
        <v>48629</v>
      </c>
      <c r="C9952">
        <v>39</v>
      </c>
      <c r="D9952" t="s">
        <v>4</v>
      </c>
      <c r="E9952" t="s">
        <v>5</v>
      </c>
      <c r="F9952" t="s">
        <v>32</v>
      </c>
      <c r="G9952" t="s">
        <v>31</v>
      </c>
      <c r="H9952" s="1">
        <v>44565</v>
      </c>
      <c r="I9952" t="s">
        <v>33</v>
      </c>
      <c r="J9952">
        <v>37</v>
      </c>
      <c r="K9952">
        <v>8.6</v>
      </c>
      <c r="L9952">
        <v>748.28</v>
      </c>
      <c r="M9952">
        <v>50.71</v>
      </c>
      <c r="N9952" t="s">
        <v>50</v>
      </c>
      <c r="O9952">
        <v>5</v>
      </c>
      <c r="P9952" t="str" cm="1">
        <f t="array" ref="P9952">_xlfn.IFS(C9952&lt;25,"18-24", C9952&lt;=35,"25-35", C9952&lt;=50,"36-50",TRUE,"50+")</f>
        <v>36-50</v>
      </c>
      <c r="Q9952" t="str">
        <f t="shared" si="1085"/>
        <v>new</v>
      </c>
      <c r="R9952" t="str">
        <f t="shared" si="1086"/>
        <v>high value</v>
      </c>
      <c r="S9952" t="str">
        <f t="shared" si="1087"/>
        <v>High</v>
      </c>
      <c r="T9952" t="str">
        <f t="shared" si="1088"/>
        <v>Jan</v>
      </c>
      <c r="U9952">
        <f t="shared" si="1089"/>
        <v>2022</v>
      </c>
      <c r="V9952" t="str">
        <f t="shared" si="1090"/>
        <v>5-10</v>
      </c>
      <c r="W9952" t="str">
        <f t="shared" si="1091"/>
        <v>Medium</v>
      </c>
    </row>
    <row r="9953" spans="1:23" x14ac:dyDescent="0.3">
      <c r="A9953">
        <v>609952</v>
      </c>
      <c r="B9953">
        <v>94756</v>
      </c>
      <c r="C9953">
        <v>18</v>
      </c>
      <c r="D9953" t="s">
        <v>7</v>
      </c>
      <c r="E9953" t="s">
        <v>16</v>
      </c>
      <c r="F9953" t="s">
        <v>26</v>
      </c>
      <c r="G9953" t="s">
        <v>29</v>
      </c>
      <c r="H9953" s="1">
        <v>45620</v>
      </c>
      <c r="I9953" t="s">
        <v>33</v>
      </c>
      <c r="J9953">
        <v>58</v>
      </c>
      <c r="K9953">
        <v>5.8</v>
      </c>
      <c r="L9953">
        <v>834.88</v>
      </c>
      <c r="M9953">
        <v>85.53</v>
      </c>
      <c r="N9953" t="s">
        <v>48</v>
      </c>
      <c r="O9953">
        <v>1</v>
      </c>
      <c r="P9953" t="str" cm="1">
        <f t="array" ref="P9953">_xlfn.IFS(C9953&lt;25,"18-24", C9953&lt;=35,"25-35", C9953&lt;=50,"36-50",TRUE,"50+")</f>
        <v>18-24</v>
      </c>
      <c r="Q9953" t="str">
        <f t="shared" si="1085"/>
        <v>new</v>
      </c>
      <c r="R9953" t="str">
        <f t="shared" si="1086"/>
        <v>high value</v>
      </c>
      <c r="S9953" t="str">
        <f t="shared" si="1087"/>
        <v>Low</v>
      </c>
      <c r="T9953" t="str">
        <f t="shared" si="1088"/>
        <v>Nov</v>
      </c>
      <c r="U9953">
        <f t="shared" si="1089"/>
        <v>2024</v>
      </c>
      <c r="V9953" t="str">
        <f t="shared" si="1090"/>
        <v>5-10</v>
      </c>
      <c r="W9953" t="str">
        <f t="shared" si="1091"/>
        <v>Slow</v>
      </c>
    </row>
    <row r="9954" spans="1:23" x14ac:dyDescent="0.3">
      <c r="A9954">
        <v>609953</v>
      </c>
      <c r="B9954">
        <v>84287</v>
      </c>
      <c r="C9954">
        <v>52</v>
      </c>
      <c r="D9954" t="s">
        <v>4</v>
      </c>
      <c r="E9954" t="s">
        <v>8</v>
      </c>
      <c r="F9954" t="s">
        <v>30</v>
      </c>
      <c r="G9954" t="s">
        <v>21</v>
      </c>
      <c r="H9954" s="1">
        <v>45105</v>
      </c>
      <c r="I9954" t="s">
        <v>33</v>
      </c>
      <c r="J9954">
        <v>61</v>
      </c>
      <c r="K9954">
        <v>12.9</v>
      </c>
      <c r="L9954">
        <v>368.22</v>
      </c>
      <c r="M9954">
        <v>56</v>
      </c>
      <c r="N9954" t="s">
        <v>47</v>
      </c>
      <c r="O9954">
        <v>5</v>
      </c>
      <c r="P9954" t="str" cm="1">
        <f t="array" ref="P9954">_xlfn.IFS(C9954&lt;25,"18-24", C9954&lt;=35,"25-35", C9954&lt;=50,"36-50",TRUE,"50+")</f>
        <v>50+</v>
      </c>
      <c r="Q9954" t="str">
        <f t="shared" si="1085"/>
        <v>new</v>
      </c>
      <c r="R9954" t="str">
        <f t="shared" si="1086"/>
        <v>medium</v>
      </c>
      <c r="S9954" t="str">
        <f t="shared" si="1087"/>
        <v>High</v>
      </c>
      <c r="T9954" t="str">
        <f t="shared" si="1088"/>
        <v>Jun</v>
      </c>
      <c r="U9954">
        <f t="shared" si="1089"/>
        <v>2023</v>
      </c>
      <c r="V9954" t="str">
        <f t="shared" si="1090"/>
        <v>10-15</v>
      </c>
      <c r="W9954" t="str">
        <f t="shared" si="1091"/>
        <v>Slow</v>
      </c>
    </row>
    <row r="9955" spans="1:23" x14ac:dyDescent="0.3">
      <c r="A9955">
        <v>609954</v>
      </c>
      <c r="B9955">
        <v>25829</v>
      </c>
      <c r="C9955">
        <v>18</v>
      </c>
      <c r="D9955" t="s">
        <v>4</v>
      </c>
      <c r="E9955" t="s">
        <v>16</v>
      </c>
      <c r="F9955" t="s">
        <v>24</v>
      </c>
      <c r="G9955" t="s">
        <v>25</v>
      </c>
      <c r="H9955" s="1">
        <v>44730</v>
      </c>
      <c r="I9955" t="s">
        <v>34</v>
      </c>
      <c r="J9955">
        <v>54</v>
      </c>
      <c r="K9955">
        <v>11.8</v>
      </c>
      <c r="L9955">
        <v>281.58</v>
      </c>
      <c r="M9955">
        <v>97.43</v>
      </c>
      <c r="N9955" t="s">
        <v>48</v>
      </c>
      <c r="O9955">
        <v>4</v>
      </c>
      <c r="P9955" t="str" cm="1">
        <f t="array" ref="P9955">_xlfn.IFS(C9955&lt;25,"18-24", C9955&lt;=35,"25-35", C9955&lt;=50,"36-50",TRUE,"50+")</f>
        <v>18-24</v>
      </c>
      <c r="Q9955" t="str">
        <f t="shared" si="1085"/>
        <v>new</v>
      </c>
      <c r="R9955" t="str">
        <f t="shared" si="1086"/>
        <v>medium</v>
      </c>
      <c r="S9955" t="str">
        <f t="shared" si="1087"/>
        <v>medium</v>
      </c>
      <c r="T9955" t="str">
        <f t="shared" si="1088"/>
        <v>Jun</v>
      </c>
      <c r="U9955">
        <f t="shared" si="1089"/>
        <v>2022</v>
      </c>
      <c r="V9955" t="str">
        <f t="shared" si="1090"/>
        <v>10-15</v>
      </c>
      <c r="W9955" t="str">
        <f t="shared" si="1091"/>
        <v>Slow</v>
      </c>
    </row>
    <row r="9956" spans="1:23" x14ac:dyDescent="0.3">
      <c r="A9956">
        <v>609955</v>
      </c>
      <c r="B9956">
        <v>28218</v>
      </c>
      <c r="C9956">
        <v>46</v>
      </c>
      <c r="D9956" t="s">
        <v>7</v>
      </c>
      <c r="E9956" t="s">
        <v>8</v>
      </c>
      <c r="F9956" t="s">
        <v>28</v>
      </c>
      <c r="G9956" t="s">
        <v>25</v>
      </c>
      <c r="H9956" s="1">
        <v>45408</v>
      </c>
      <c r="I9956" t="s">
        <v>33</v>
      </c>
      <c r="J9956">
        <v>32</v>
      </c>
      <c r="K9956">
        <v>8.1</v>
      </c>
      <c r="L9956">
        <v>1392.04</v>
      </c>
      <c r="M9956">
        <v>118.77</v>
      </c>
      <c r="N9956" t="s">
        <v>49</v>
      </c>
      <c r="O9956">
        <v>2</v>
      </c>
      <c r="P9956" t="str" cm="1">
        <f t="array" ref="P9956">_xlfn.IFS(C9956&lt;25,"18-24", C9956&lt;=35,"25-35", C9956&lt;=50,"36-50",TRUE,"50+")</f>
        <v>36-50</v>
      </c>
      <c r="Q9956" t="str">
        <f t="shared" si="1085"/>
        <v>new</v>
      </c>
      <c r="R9956" t="str">
        <f t="shared" si="1086"/>
        <v>high value</v>
      </c>
      <c r="S9956" t="str">
        <f t="shared" si="1087"/>
        <v>Low</v>
      </c>
      <c r="T9956" t="str">
        <f t="shared" si="1088"/>
        <v>Apr</v>
      </c>
      <c r="U9956">
        <f t="shared" si="1089"/>
        <v>2024</v>
      </c>
      <c r="V9956" t="str">
        <f t="shared" si="1090"/>
        <v>5-10</v>
      </c>
      <c r="W9956" t="str">
        <f t="shared" si="1091"/>
        <v>Medium</v>
      </c>
    </row>
    <row r="9957" spans="1:23" x14ac:dyDescent="0.3">
      <c r="A9957">
        <v>609956</v>
      </c>
      <c r="B9957">
        <v>62936</v>
      </c>
      <c r="C9957">
        <v>59</v>
      </c>
      <c r="D9957" t="s">
        <v>4</v>
      </c>
      <c r="E9957" t="s">
        <v>5</v>
      </c>
      <c r="F9957" t="s">
        <v>28</v>
      </c>
      <c r="G9957" t="s">
        <v>23</v>
      </c>
      <c r="H9957" s="1">
        <v>45109</v>
      </c>
      <c r="I9957" t="s">
        <v>34</v>
      </c>
      <c r="J9957">
        <v>36</v>
      </c>
      <c r="K9957">
        <v>6.9</v>
      </c>
      <c r="L9957">
        <v>686.25</v>
      </c>
      <c r="M9957">
        <v>103.62</v>
      </c>
      <c r="N9957" t="s">
        <v>49</v>
      </c>
      <c r="O9957">
        <v>3</v>
      </c>
      <c r="P9957" t="str" cm="1">
        <f t="array" ref="P9957">_xlfn.IFS(C9957&lt;25,"18-24", C9957&lt;=35,"25-35", C9957&lt;=50,"36-50",TRUE,"50+")</f>
        <v>50+</v>
      </c>
      <c r="Q9957" t="str">
        <f t="shared" si="1085"/>
        <v>new</v>
      </c>
      <c r="R9957" t="str">
        <f t="shared" si="1086"/>
        <v>high value</v>
      </c>
      <c r="S9957" t="str">
        <f t="shared" si="1087"/>
        <v>medium</v>
      </c>
      <c r="T9957" t="str">
        <f t="shared" si="1088"/>
        <v>Jul</v>
      </c>
      <c r="U9957">
        <f t="shared" si="1089"/>
        <v>2023</v>
      </c>
      <c r="V9957" t="str">
        <f t="shared" si="1090"/>
        <v>5-10</v>
      </c>
      <c r="W9957" t="str">
        <f t="shared" si="1091"/>
        <v>Medium</v>
      </c>
    </row>
    <row r="9958" spans="1:23" x14ac:dyDescent="0.3">
      <c r="A9958">
        <v>609957</v>
      </c>
      <c r="B9958">
        <v>86689</v>
      </c>
      <c r="C9958">
        <v>64</v>
      </c>
      <c r="D9958" t="s">
        <v>7</v>
      </c>
      <c r="E9958" t="s">
        <v>11</v>
      </c>
      <c r="F9958" t="s">
        <v>24</v>
      </c>
      <c r="G9958" t="s">
        <v>25</v>
      </c>
      <c r="H9958" s="1">
        <v>45247</v>
      </c>
      <c r="I9958" t="s">
        <v>33</v>
      </c>
      <c r="J9958">
        <v>57</v>
      </c>
      <c r="K9958">
        <v>8.4</v>
      </c>
      <c r="L9958">
        <v>617.29</v>
      </c>
      <c r="M9958">
        <v>106.69</v>
      </c>
      <c r="N9958" t="s">
        <v>48</v>
      </c>
      <c r="O9958">
        <v>3</v>
      </c>
      <c r="P9958" t="str" cm="1">
        <f t="array" ref="P9958">_xlfn.IFS(C9958&lt;25,"18-24", C9958&lt;=35,"25-35", C9958&lt;=50,"36-50",TRUE,"50+")</f>
        <v>50+</v>
      </c>
      <c r="Q9958" t="str">
        <f t="shared" si="1085"/>
        <v>new</v>
      </c>
      <c r="R9958" t="str">
        <f t="shared" si="1086"/>
        <v>high value</v>
      </c>
      <c r="S9958" t="str">
        <f t="shared" si="1087"/>
        <v>medium</v>
      </c>
      <c r="T9958" t="str">
        <f t="shared" si="1088"/>
        <v>Nov</v>
      </c>
      <c r="U9958">
        <f t="shared" si="1089"/>
        <v>2023</v>
      </c>
      <c r="V9958" t="str">
        <f t="shared" si="1090"/>
        <v>5-10</v>
      </c>
      <c r="W9958" t="str">
        <f t="shared" si="1091"/>
        <v>Slow</v>
      </c>
    </row>
    <row r="9959" spans="1:23" x14ac:dyDescent="0.3">
      <c r="A9959">
        <v>609958</v>
      </c>
      <c r="B9959">
        <v>76786</v>
      </c>
      <c r="C9959">
        <v>35</v>
      </c>
      <c r="D9959" t="s">
        <v>4</v>
      </c>
      <c r="E9959" t="s">
        <v>8</v>
      </c>
      <c r="F9959" t="s">
        <v>28</v>
      </c>
      <c r="G9959" t="s">
        <v>27</v>
      </c>
      <c r="H9959" s="1">
        <v>45364</v>
      </c>
      <c r="I9959" t="s">
        <v>33</v>
      </c>
      <c r="J9959">
        <v>73</v>
      </c>
      <c r="K9959">
        <v>13.8</v>
      </c>
      <c r="L9959">
        <v>803.66</v>
      </c>
      <c r="M9959">
        <v>44.4</v>
      </c>
      <c r="N9959" t="s">
        <v>50</v>
      </c>
      <c r="O9959">
        <v>5</v>
      </c>
      <c r="P9959" t="str" cm="1">
        <f t="array" ref="P9959">_xlfn.IFS(C9959&lt;25,"18-24", C9959&lt;=35,"25-35", C9959&lt;=50,"36-50",TRUE,"50+")</f>
        <v>25-35</v>
      </c>
      <c r="Q9959" t="str">
        <f t="shared" si="1085"/>
        <v>new</v>
      </c>
      <c r="R9959" t="str">
        <f t="shared" si="1086"/>
        <v>high value</v>
      </c>
      <c r="S9959" t="str">
        <f t="shared" si="1087"/>
        <v>High</v>
      </c>
      <c r="T9959" t="str">
        <f t="shared" si="1088"/>
        <v>Mar</v>
      </c>
      <c r="U9959">
        <f t="shared" si="1089"/>
        <v>2024</v>
      </c>
      <c r="V9959" t="str">
        <f t="shared" si="1090"/>
        <v>10-15</v>
      </c>
      <c r="W9959" t="str">
        <f t="shared" si="1091"/>
        <v>Slow</v>
      </c>
    </row>
    <row r="9960" spans="1:23" x14ac:dyDescent="0.3">
      <c r="A9960">
        <v>609959</v>
      </c>
      <c r="B9960">
        <v>23886</v>
      </c>
      <c r="C9960">
        <v>28</v>
      </c>
      <c r="D9960" t="s">
        <v>7</v>
      </c>
      <c r="E9960" t="s">
        <v>8</v>
      </c>
      <c r="F9960" t="s">
        <v>24</v>
      </c>
      <c r="G9960" t="s">
        <v>25</v>
      </c>
      <c r="H9960" s="1">
        <v>45200</v>
      </c>
      <c r="I9960" t="s">
        <v>33</v>
      </c>
      <c r="J9960">
        <v>71</v>
      </c>
      <c r="K9960">
        <v>10.9</v>
      </c>
      <c r="L9960">
        <v>709.26</v>
      </c>
      <c r="M9960">
        <v>35.74</v>
      </c>
      <c r="N9960" t="s">
        <v>49</v>
      </c>
      <c r="O9960">
        <v>3</v>
      </c>
      <c r="P9960" t="str" cm="1">
        <f t="array" ref="P9960">_xlfn.IFS(C9960&lt;25,"18-24", C9960&lt;=35,"25-35", C9960&lt;=50,"36-50",TRUE,"50+")</f>
        <v>25-35</v>
      </c>
      <c r="Q9960" t="str">
        <f t="shared" si="1085"/>
        <v>new</v>
      </c>
      <c r="R9960" t="str">
        <f t="shared" si="1086"/>
        <v>high value</v>
      </c>
      <c r="S9960" t="str">
        <f t="shared" si="1087"/>
        <v>medium</v>
      </c>
      <c r="T9960" t="str">
        <f t="shared" si="1088"/>
        <v>Oct</v>
      </c>
      <c r="U9960">
        <f t="shared" si="1089"/>
        <v>2023</v>
      </c>
      <c r="V9960" t="str">
        <f t="shared" si="1090"/>
        <v>10-15</v>
      </c>
      <c r="W9960" t="str">
        <f t="shared" si="1091"/>
        <v>Slow</v>
      </c>
    </row>
    <row r="9961" spans="1:23" x14ac:dyDescent="0.3">
      <c r="A9961">
        <v>609960</v>
      </c>
      <c r="B9961">
        <v>26507</v>
      </c>
      <c r="C9961">
        <v>35</v>
      </c>
      <c r="D9961" t="s">
        <v>4</v>
      </c>
      <c r="E9961" t="s">
        <v>5</v>
      </c>
      <c r="F9961" t="s">
        <v>22</v>
      </c>
      <c r="G9961" t="s">
        <v>25</v>
      </c>
      <c r="H9961" s="1">
        <v>45243</v>
      </c>
      <c r="I9961" t="s">
        <v>33</v>
      </c>
      <c r="J9961">
        <v>61</v>
      </c>
      <c r="K9961">
        <v>6.8</v>
      </c>
      <c r="L9961">
        <v>1000</v>
      </c>
      <c r="M9961">
        <v>100.06</v>
      </c>
      <c r="N9961" t="s">
        <v>49</v>
      </c>
      <c r="O9961">
        <v>3</v>
      </c>
      <c r="P9961" t="str" cm="1">
        <f t="array" ref="P9961">_xlfn.IFS(C9961&lt;25,"18-24", C9961&lt;=35,"25-35", C9961&lt;=50,"36-50",TRUE,"50+")</f>
        <v>25-35</v>
      </c>
      <c r="Q9961" t="str">
        <f t="shared" si="1085"/>
        <v>new</v>
      </c>
      <c r="R9961" t="str">
        <f t="shared" si="1086"/>
        <v>high value</v>
      </c>
      <c r="S9961" t="str">
        <f t="shared" si="1087"/>
        <v>medium</v>
      </c>
      <c r="T9961" t="str">
        <f t="shared" si="1088"/>
        <v>Nov</v>
      </c>
      <c r="U9961">
        <f t="shared" si="1089"/>
        <v>2023</v>
      </c>
      <c r="V9961" t="str">
        <f t="shared" si="1090"/>
        <v>5-10</v>
      </c>
      <c r="W9961" t="str">
        <f t="shared" si="1091"/>
        <v>Slow</v>
      </c>
    </row>
    <row r="9962" spans="1:23" x14ac:dyDescent="0.3">
      <c r="A9962">
        <v>609961</v>
      </c>
      <c r="B9962">
        <v>87715</v>
      </c>
      <c r="C9962">
        <v>48</v>
      </c>
      <c r="D9962" t="s">
        <v>4</v>
      </c>
      <c r="E9962" t="s">
        <v>16</v>
      </c>
      <c r="F9962" t="s">
        <v>30</v>
      </c>
      <c r="G9962" t="s">
        <v>23</v>
      </c>
      <c r="H9962" s="1">
        <v>44814</v>
      </c>
      <c r="I9962" t="s">
        <v>33</v>
      </c>
      <c r="J9962">
        <v>50</v>
      </c>
      <c r="K9962">
        <v>7.4</v>
      </c>
      <c r="L9962">
        <v>1283.2</v>
      </c>
      <c r="M9962">
        <v>110.27</v>
      </c>
      <c r="N9962" t="s">
        <v>48</v>
      </c>
      <c r="O9962">
        <v>1</v>
      </c>
      <c r="P9962" t="str" cm="1">
        <f t="array" ref="P9962">_xlfn.IFS(C9962&lt;25,"18-24", C9962&lt;=35,"25-35", C9962&lt;=50,"36-50",TRUE,"50+")</f>
        <v>36-50</v>
      </c>
      <c r="Q9962" t="str">
        <f t="shared" si="1085"/>
        <v>new</v>
      </c>
      <c r="R9962" t="str">
        <f t="shared" si="1086"/>
        <v>high value</v>
      </c>
      <c r="S9962" t="str">
        <f t="shared" si="1087"/>
        <v>Low</v>
      </c>
      <c r="T9962" t="str">
        <f t="shared" si="1088"/>
        <v>Sep</v>
      </c>
      <c r="U9962">
        <f t="shared" si="1089"/>
        <v>2022</v>
      </c>
      <c r="V9962" t="str">
        <f t="shared" si="1090"/>
        <v>5-10</v>
      </c>
      <c r="W9962" t="str">
        <f t="shared" si="1091"/>
        <v>Slow</v>
      </c>
    </row>
    <row r="9963" spans="1:23" x14ac:dyDescent="0.3">
      <c r="A9963">
        <v>609962</v>
      </c>
      <c r="B9963">
        <v>29377</v>
      </c>
      <c r="C9963">
        <v>37</v>
      </c>
      <c r="D9963" t="s">
        <v>4</v>
      </c>
      <c r="E9963" t="s">
        <v>11</v>
      </c>
      <c r="F9963" t="s">
        <v>26</v>
      </c>
      <c r="G9963" t="s">
        <v>23</v>
      </c>
      <c r="H9963" s="1">
        <v>45256</v>
      </c>
      <c r="I9963" t="s">
        <v>33</v>
      </c>
      <c r="J9963">
        <v>44</v>
      </c>
      <c r="K9963">
        <v>4.8</v>
      </c>
      <c r="L9963">
        <v>856.35</v>
      </c>
      <c r="M9963">
        <v>31.96</v>
      </c>
      <c r="N9963" t="s">
        <v>47</v>
      </c>
      <c r="O9963">
        <v>4</v>
      </c>
      <c r="P9963" t="str" cm="1">
        <f t="array" ref="P9963">_xlfn.IFS(C9963&lt;25,"18-24", C9963&lt;=35,"25-35", C9963&lt;=50,"36-50",TRUE,"50+")</f>
        <v>36-50</v>
      </c>
      <c r="Q9963" t="str">
        <f t="shared" si="1085"/>
        <v>new</v>
      </c>
      <c r="R9963" t="str">
        <f t="shared" si="1086"/>
        <v>high value</v>
      </c>
      <c r="S9963" t="str">
        <f t="shared" si="1087"/>
        <v>medium</v>
      </c>
      <c r="T9963" t="str">
        <f t="shared" si="1088"/>
        <v>Nov</v>
      </c>
      <c r="U9963">
        <f t="shared" si="1089"/>
        <v>2023</v>
      </c>
      <c r="V9963" t="str">
        <f t="shared" si="1090"/>
        <v>0-5</v>
      </c>
      <c r="W9963" t="str">
        <f t="shared" si="1091"/>
        <v>Medium</v>
      </c>
    </row>
    <row r="9964" spans="1:23" x14ac:dyDescent="0.3">
      <c r="A9964">
        <v>609963</v>
      </c>
      <c r="B9964">
        <v>43249</v>
      </c>
      <c r="C9964">
        <v>51</v>
      </c>
      <c r="D9964" t="s">
        <v>7</v>
      </c>
      <c r="E9964" t="s">
        <v>8</v>
      </c>
      <c r="F9964" t="s">
        <v>26</v>
      </c>
      <c r="G9964" t="s">
        <v>29</v>
      </c>
      <c r="H9964" s="1">
        <v>44993</v>
      </c>
      <c r="I9964" t="s">
        <v>33</v>
      </c>
      <c r="J9964">
        <v>81</v>
      </c>
      <c r="K9964">
        <v>8.8000000000000007</v>
      </c>
      <c r="L9964">
        <v>589.92999999999995</v>
      </c>
      <c r="M9964">
        <v>59.68</v>
      </c>
      <c r="N9964" t="s">
        <v>50</v>
      </c>
      <c r="O9964">
        <v>5</v>
      </c>
      <c r="P9964" t="str" cm="1">
        <f t="array" ref="P9964">_xlfn.IFS(C9964&lt;25,"18-24", C9964&lt;=35,"25-35", C9964&lt;=50,"36-50",TRUE,"50+")</f>
        <v>50+</v>
      </c>
      <c r="Q9964" t="str">
        <f t="shared" si="1085"/>
        <v>new</v>
      </c>
      <c r="R9964" t="str">
        <f t="shared" si="1086"/>
        <v>high value</v>
      </c>
      <c r="S9964" t="str">
        <f t="shared" si="1087"/>
        <v>High</v>
      </c>
      <c r="T9964" t="str">
        <f t="shared" si="1088"/>
        <v>Mar</v>
      </c>
      <c r="U9964">
        <f t="shared" si="1089"/>
        <v>2023</v>
      </c>
      <c r="V9964" t="str">
        <f t="shared" si="1090"/>
        <v>5-10</v>
      </c>
      <c r="W9964" t="str">
        <f t="shared" si="1091"/>
        <v>Slow</v>
      </c>
    </row>
    <row r="9965" spans="1:23" x14ac:dyDescent="0.3">
      <c r="A9965">
        <v>609964</v>
      </c>
      <c r="B9965">
        <v>67748</v>
      </c>
      <c r="C9965">
        <v>58</v>
      </c>
      <c r="D9965" t="s">
        <v>4</v>
      </c>
      <c r="E9965" t="s">
        <v>13</v>
      </c>
      <c r="F9965" t="s">
        <v>28</v>
      </c>
      <c r="G9965" t="s">
        <v>25</v>
      </c>
      <c r="H9965" s="1">
        <v>45502</v>
      </c>
      <c r="I9965" t="s">
        <v>33</v>
      </c>
      <c r="J9965">
        <v>45</v>
      </c>
      <c r="K9965">
        <v>8.6999999999999993</v>
      </c>
      <c r="L9965">
        <v>520.75</v>
      </c>
      <c r="M9965">
        <v>101.37</v>
      </c>
      <c r="N9965" t="s">
        <v>50</v>
      </c>
      <c r="O9965">
        <v>5</v>
      </c>
      <c r="P9965" t="str" cm="1">
        <f t="array" ref="P9965">_xlfn.IFS(C9965&lt;25,"18-24", C9965&lt;=35,"25-35", C9965&lt;=50,"36-50",TRUE,"50+")</f>
        <v>50+</v>
      </c>
      <c r="Q9965" t="str">
        <f t="shared" si="1085"/>
        <v>new</v>
      </c>
      <c r="R9965" t="str">
        <f t="shared" si="1086"/>
        <v>high value</v>
      </c>
      <c r="S9965" t="str">
        <f t="shared" si="1087"/>
        <v>High</v>
      </c>
      <c r="T9965" t="str">
        <f t="shared" si="1088"/>
        <v>Jul</v>
      </c>
      <c r="U9965">
        <f t="shared" si="1089"/>
        <v>2024</v>
      </c>
      <c r="V9965" t="str">
        <f t="shared" si="1090"/>
        <v>5-10</v>
      </c>
      <c r="W9965" t="str">
        <f t="shared" si="1091"/>
        <v>Medium</v>
      </c>
    </row>
    <row r="9966" spans="1:23" x14ac:dyDescent="0.3">
      <c r="A9966">
        <v>609965</v>
      </c>
      <c r="B9966">
        <v>14964</v>
      </c>
      <c r="C9966">
        <v>46</v>
      </c>
      <c r="D9966" t="s">
        <v>7</v>
      </c>
      <c r="E9966" t="s">
        <v>16</v>
      </c>
      <c r="F9966" t="s">
        <v>28</v>
      </c>
      <c r="G9966" t="s">
        <v>25</v>
      </c>
      <c r="H9966" s="1">
        <v>44704</v>
      </c>
      <c r="I9966" t="s">
        <v>33</v>
      </c>
      <c r="J9966">
        <v>27</v>
      </c>
      <c r="K9966">
        <v>5.7</v>
      </c>
      <c r="L9966">
        <v>536.80999999999995</v>
      </c>
      <c r="M9966">
        <v>78.459999999999994</v>
      </c>
      <c r="N9966" t="s">
        <v>50</v>
      </c>
      <c r="O9966">
        <v>4</v>
      </c>
      <c r="P9966" t="str" cm="1">
        <f t="array" ref="P9966">_xlfn.IFS(C9966&lt;25,"18-24", C9966&lt;=35,"25-35", C9966&lt;=50,"36-50",TRUE,"50+")</f>
        <v>36-50</v>
      </c>
      <c r="Q9966" t="str">
        <f t="shared" si="1085"/>
        <v>new</v>
      </c>
      <c r="R9966" t="str">
        <f t="shared" si="1086"/>
        <v>high value</v>
      </c>
      <c r="S9966" t="str">
        <f t="shared" si="1087"/>
        <v>medium</v>
      </c>
      <c r="T9966" t="str">
        <f t="shared" si="1088"/>
        <v>May</v>
      </c>
      <c r="U9966">
        <f t="shared" si="1089"/>
        <v>2022</v>
      </c>
      <c r="V9966" t="str">
        <f t="shared" si="1090"/>
        <v>5-10</v>
      </c>
      <c r="W9966" t="str">
        <f t="shared" si="1091"/>
        <v>Fast</v>
      </c>
    </row>
    <row r="9967" spans="1:23" x14ac:dyDescent="0.3">
      <c r="A9967">
        <v>609966</v>
      </c>
      <c r="B9967">
        <v>43591</v>
      </c>
      <c r="C9967">
        <v>30</v>
      </c>
      <c r="D9967" t="s">
        <v>7</v>
      </c>
      <c r="E9967" t="s">
        <v>5</v>
      </c>
      <c r="F9967" t="s">
        <v>26</v>
      </c>
      <c r="G9967" t="s">
        <v>21</v>
      </c>
      <c r="H9967" s="1">
        <v>44771</v>
      </c>
      <c r="I9967" t="s">
        <v>33</v>
      </c>
      <c r="J9967">
        <v>46</v>
      </c>
      <c r="K9967">
        <v>12.9</v>
      </c>
      <c r="L9967">
        <v>650.79</v>
      </c>
      <c r="M9967">
        <v>46.13</v>
      </c>
      <c r="N9967" t="s">
        <v>50</v>
      </c>
      <c r="O9967">
        <v>4</v>
      </c>
      <c r="P9967" t="str" cm="1">
        <f t="array" ref="P9967">_xlfn.IFS(C9967&lt;25,"18-24", C9967&lt;=35,"25-35", C9967&lt;=50,"36-50",TRUE,"50+")</f>
        <v>25-35</v>
      </c>
      <c r="Q9967" t="str">
        <f t="shared" si="1085"/>
        <v>new</v>
      </c>
      <c r="R9967" t="str">
        <f t="shared" si="1086"/>
        <v>high value</v>
      </c>
      <c r="S9967" t="str">
        <f t="shared" si="1087"/>
        <v>medium</v>
      </c>
      <c r="T9967" t="str">
        <f t="shared" si="1088"/>
        <v>Jul</v>
      </c>
      <c r="U9967">
        <f t="shared" si="1089"/>
        <v>2022</v>
      </c>
      <c r="V9967" t="str">
        <f t="shared" si="1090"/>
        <v>10-15</v>
      </c>
      <c r="W9967" t="str">
        <f t="shared" si="1091"/>
        <v>Slow</v>
      </c>
    </row>
    <row r="9968" spans="1:23" x14ac:dyDescent="0.3">
      <c r="A9968">
        <v>609967</v>
      </c>
      <c r="B9968">
        <v>21266</v>
      </c>
      <c r="C9968">
        <v>35</v>
      </c>
      <c r="D9968" t="s">
        <v>4</v>
      </c>
      <c r="E9968" t="s">
        <v>5</v>
      </c>
      <c r="F9968" t="s">
        <v>26</v>
      </c>
      <c r="G9968" t="s">
        <v>27</v>
      </c>
      <c r="H9968" s="1">
        <v>45580</v>
      </c>
      <c r="I9968" t="s">
        <v>34</v>
      </c>
      <c r="J9968">
        <v>31</v>
      </c>
      <c r="K9968">
        <v>14.4</v>
      </c>
      <c r="L9968">
        <v>1067.24</v>
      </c>
      <c r="M9968">
        <v>59.55</v>
      </c>
      <c r="N9968" t="s">
        <v>49</v>
      </c>
      <c r="O9968">
        <v>2</v>
      </c>
      <c r="P9968" t="str" cm="1">
        <f t="array" ref="P9968">_xlfn.IFS(C9968&lt;25,"18-24", C9968&lt;=35,"25-35", C9968&lt;=50,"36-50",TRUE,"50+")</f>
        <v>25-35</v>
      </c>
      <c r="Q9968" t="str">
        <f t="shared" si="1085"/>
        <v>new</v>
      </c>
      <c r="R9968" t="str">
        <f t="shared" si="1086"/>
        <v>high value</v>
      </c>
      <c r="S9968" t="str">
        <f t="shared" si="1087"/>
        <v>Low</v>
      </c>
      <c r="T9968" t="str">
        <f t="shared" si="1088"/>
        <v>Oct</v>
      </c>
      <c r="U9968">
        <f t="shared" si="1089"/>
        <v>2024</v>
      </c>
      <c r="V9968" t="str">
        <f t="shared" si="1090"/>
        <v>10-15</v>
      </c>
      <c r="W9968" t="str">
        <f t="shared" si="1091"/>
        <v>Medium</v>
      </c>
    </row>
    <row r="9969" spans="1:23" x14ac:dyDescent="0.3">
      <c r="A9969">
        <v>609968</v>
      </c>
      <c r="B9969">
        <v>91585</v>
      </c>
      <c r="C9969">
        <v>35</v>
      </c>
      <c r="D9969" t="s">
        <v>4</v>
      </c>
      <c r="E9969" t="s">
        <v>11</v>
      </c>
      <c r="F9969" t="s">
        <v>19</v>
      </c>
      <c r="G9969" t="s">
        <v>31</v>
      </c>
      <c r="H9969" s="1">
        <v>44771</v>
      </c>
      <c r="I9969" t="s">
        <v>33</v>
      </c>
      <c r="J9969">
        <v>34</v>
      </c>
      <c r="K9969">
        <v>13.1</v>
      </c>
      <c r="L9969">
        <v>195.14</v>
      </c>
      <c r="M9969">
        <v>23.79</v>
      </c>
      <c r="N9969" t="s">
        <v>50</v>
      </c>
      <c r="O9969">
        <v>2</v>
      </c>
      <c r="P9969" t="str" cm="1">
        <f t="array" ref="P9969">_xlfn.IFS(C9969&lt;25,"18-24", C9969&lt;=35,"25-35", C9969&lt;=50,"36-50",TRUE,"50+")</f>
        <v>25-35</v>
      </c>
      <c r="Q9969" t="str">
        <f t="shared" si="1085"/>
        <v>new</v>
      </c>
      <c r="R9969" t="str">
        <f t="shared" si="1086"/>
        <v>low</v>
      </c>
      <c r="S9969" t="str">
        <f t="shared" si="1087"/>
        <v>Low</v>
      </c>
      <c r="T9969" t="str">
        <f t="shared" si="1088"/>
        <v>Jul</v>
      </c>
      <c r="U9969">
        <f t="shared" si="1089"/>
        <v>2022</v>
      </c>
      <c r="V9969" t="str">
        <f t="shared" si="1090"/>
        <v>10-15</v>
      </c>
      <c r="W9969" t="str">
        <f t="shared" si="1091"/>
        <v>Medium</v>
      </c>
    </row>
    <row r="9970" spans="1:23" x14ac:dyDescent="0.3">
      <c r="A9970">
        <v>609969</v>
      </c>
      <c r="B9970">
        <v>24686</v>
      </c>
      <c r="C9970">
        <v>56</v>
      </c>
      <c r="D9970" t="s">
        <v>4</v>
      </c>
      <c r="E9970" t="s">
        <v>16</v>
      </c>
      <c r="F9970" t="s">
        <v>19</v>
      </c>
      <c r="G9970" t="s">
        <v>23</v>
      </c>
      <c r="H9970" s="1">
        <v>45626</v>
      </c>
      <c r="I9970" t="s">
        <v>33</v>
      </c>
      <c r="J9970">
        <v>82</v>
      </c>
      <c r="K9970">
        <v>1.7</v>
      </c>
      <c r="L9970">
        <v>856.05</v>
      </c>
      <c r="M9970">
        <v>104.58</v>
      </c>
      <c r="N9970" t="s">
        <v>50</v>
      </c>
      <c r="O9970">
        <v>3</v>
      </c>
      <c r="P9970" t="str" cm="1">
        <f t="array" ref="P9970">_xlfn.IFS(C9970&lt;25,"18-24", C9970&lt;=35,"25-35", C9970&lt;=50,"36-50",TRUE,"50+")</f>
        <v>50+</v>
      </c>
      <c r="Q9970" t="str">
        <f t="shared" si="1085"/>
        <v>new</v>
      </c>
      <c r="R9970" t="str">
        <f t="shared" si="1086"/>
        <v>high value</v>
      </c>
      <c r="S9970" t="str">
        <f t="shared" si="1087"/>
        <v>medium</v>
      </c>
      <c r="T9970" t="str">
        <f t="shared" si="1088"/>
        <v>Nov</v>
      </c>
      <c r="U9970">
        <f t="shared" si="1089"/>
        <v>2024</v>
      </c>
      <c r="V9970" t="str">
        <f t="shared" si="1090"/>
        <v>0-5</v>
      </c>
      <c r="W9970" t="str">
        <f t="shared" si="1091"/>
        <v>Slow</v>
      </c>
    </row>
    <row r="9971" spans="1:23" x14ac:dyDescent="0.3">
      <c r="A9971">
        <v>609970</v>
      </c>
      <c r="B9971">
        <v>43617</v>
      </c>
      <c r="C9971">
        <v>43</v>
      </c>
      <c r="D9971" t="s">
        <v>4</v>
      </c>
      <c r="E9971" t="s">
        <v>15</v>
      </c>
      <c r="F9971" t="s">
        <v>24</v>
      </c>
      <c r="G9971" t="s">
        <v>25</v>
      </c>
      <c r="H9971" s="1">
        <v>45395</v>
      </c>
      <c r="I9971" t="s">
        <v>33</v>
      </c>
      <c r="J9971">
        <v>52</v>
      </c>
      <c r="K9971">
        <v>10.199999999999999</v>
      </c>
      <c r="L9971">
        <v>854.76</v>
      </c>
      <c r="M9971">
        <v>64.430000000000007</v>
      </c>
      <c r="N9971" t="s">
        <v>49</v>
      </c>
      <c r="O9971">
        <v>3</v>
      </c>
      <c r="P9971" t="str" cm="1">
        <f t="array" ref="P9971">_xlfn.IFS(C9971&lt;25,"18-24", C9971&lt;=35,"25-35", C9971&lt;=50,"36-50",TRUE,"50+")</f>
        <v>36-50</v>
      </c>
      <c r="Q9971" t="str">
        <f t="shared" si="1085"/>
        <v>new</v>
      </c>
      <c r="R9971" t="str">
        <f t="shared" si="1086"/>
        <v>high value</v>
      </c>
      <c r="S9971" t="str">
        <f t="shared" si="1087"/>
        <v>medium</v>
      </c>
      <c r="T9971" t="str">
        <f t="shared" si="1088"/>
        <v>Apr</v>
      </c>
      <c r="U9971">
        <f t="shared" si="1089"/>
        <v>2024</v>
      </c>
      <c r="V9971" t="str">
        <f t="shared" si="1090"/>
        <v>10-15</v>
      </c>
      <c r="W9971" t="str">
        <f t="shared" si="1091"/>
        <v>Slow</v>
      </c>
    </row>
    <row r="9972" spans="1:23" x14ac:dyDescent="0.3">
      <c r="A9972">
        <v>609971</v>
      </c>
      <c r="B9972">
        <v>35002</v>
      </c>
      <c r="C9972">
        <v>53</v>
      </c>
      <c r="D9972" t="s">
        <v>4</v>
      </c>
      <c r="E9972" t="s">
        <v>13</v>
      </c>
      <c r="F9972" t="s">
        <v>32</v>
      </c>
      <c r="G9972" t="s">
        <v>31</v>
      </c>
      <c r="H9972" s="1">
        <v>44991</v>
      </c>
      <c r="I9972" t="s">
        <v>34</v>
      </c>
      <c r="J9972">
        <v>39</v>
      </c>
      <c r="K9972">
        <v>11.1</v>
      </c>
      <c r="L9972">
        <v>1057.04</v>
      </c>
      <c r="M9972">
        <v>55.39</v>
      </c>
      <c r="N9972" t="s">
        <v>48</v>
      </c>
      <c r="O9972">
        <v>1</v>
      </c>
      <c r="P9972" t="str" cm="1">
        <f t="array" ref="P9972">_xlfn.IFS(C9972&lt;25,"18-24", C9972&lt;=35,"25-35", C9972&lt;=50,"36-50",TRUE,"50+")</f>
        <v>50+</v>
      </c>
      <c r="Q9972" t="str">
        <f t="shared" si="1085"/>
        <v>new</v>
      </c>
      <c r="R9972" t="str">
        <f t="shared" si="1086"/>
        <v>high value</v>
      </c>
      <c r="S9972" t="str">
        <f t="shared" si="1087"/>
        <v>Low</v>
      </c>
      <c r="T9972" t="str">
        <f t="shared" si="1088"/>
        <v>Mar</v>
      </c>
      <c r="U9972">
        <f t="shared" si="1089"/>
        <v>2023</v>
      </c>
      <c r="V9972" t="str">
        <f t="shared" si="1090"/>
        <v>10-15</v>
      </c>
      <c r="W9972" t="str">
        <f t="shared" si="1091"/>
        <v>Medium</v>
      </c>
    </row>
    <row r="9973" spans="1:23" x14ac:dyDescent="0.3">
      <c r="A9973">
        <v>609972</v>
      </c>
      <c r="B9973">
        <v>30409</v>
      </c>
      <c r="C9973">
        <v>52</v>
      </c>
      <c r="D9973" t="s">
        <v>4</v>
      </c>
      <c r="E9973" t="s">
        <v>11</v>
      </c>
      <c r="F9973" t="s">
        <v>30</v>
      </c>
      <c r="G9973" t="s">
        <v>23</v>
      </c>
      <c r="H9973" s="1">
        <v>44956</v>
      </c>
      <c r="I9973" t="s">
        <v>34</v>
      </c>
      <c r="J9973">
        <v>43</v>
      </c>
      <c r="K9973">
        <v>14.8</v>
      </c>
      <c r="L9973">
        <v>946.44</v>
      </c>
      <c r="M9973">
        <v>23.33</v>
      </c>
      <c r="N9973" t="s">
        <v>48</v>
      </c>
      <c r="O9973">
        <v>3</v>
      </c>
      <c r="P9973" t="str" cm="1">
        <f t="array" ref="P9973">_xlfn.IFS(C9973&lt;25,"18-24", C9973&lt;=35,"25-35", C9973&lt;=50,"36-50",TRUE,"50+")</f>
        <v>50+</v>
      </c>
      <c r="Q9973" t="str">
        <f t="shared" si="1085"/>
        <v>new</v>
      </c>
      <c r="R9973" t="str">
        <f t="shared" si="1086"/>
        <v>high value</v>
      </c>
      <c r="S9973" t="str">
        <f t="shared" si="1087"/>
        <v>medium</v>
      </c>
      <c r="T9973" t="str">
        <f t="shared" si="1088"/>
        <v>Jan</v>
      </c>
      <c r="U9973">
        <f t="shared" si="1089"/>
        <v>2023</v>
      </c>
      <c r="V9973" t="str">
        <f t="shared" si="1090"/>
        <v>10-15</v>
      </c>
      <c r="W9973" t="str">
        <f t="shared" si="1091"/>
        <v>Medium</v>
      </c>
    </row>
    <row r="9974" spans="1:23" x14ac:dyDescent="0.3">
      <c r="A9974">
        <v>609973</v>
      </c>
      <c r="B9974">
        <v>33668</v>
      </c>
      <c r="C9974">
        <v>61</v>
      </c>
      <c r="D9974" t="s">
        <v>7</v>
      </c>
      <c r="E9974" t="s">
        <v>16</v>
      </c>
      <c r="F9974" t="s">
        <v>32</v>
      </c>
      <c r="G9974" t="s">
        <v>23</v>
      </c>
      <c r="H9974" s="1">
        <v>45335</v>
      </c>
      <c r="I9974" t="s">
        <v>33</v>
      </c>
      <c r="J9974">
        <v>29</v>
      </c>
      <c r="K9974">
        <v>11.8</v>
      </c>
      <c r="L9974">
        <v>271.51</v>
      </c>
      <c r="M9974">
        <v>107.11</v>
      </c>
      <c r="N9974" t="s">
        <v>50</v>
      </c>
      <c r="O9974">
        <v>4</v>
      </c>
      <c r="P9974" t="str" cm="1">
        <f t="array" ref="P9974">_xlfn.IFS(C9974&lt;25,"18-24", C9974&lt;=35,"25-35", C9974&lt;=50,"36-50",TRUE,"50+")</f>
        <v>50+</v>
      </c>
      <c r="Q9974" t="str">
        <f t="shared" si="1085"/>
        <v>new</v>
      </c>
      <c r="R9974" t="str">
        <f t="shared" si="1086"/>
        <v>medium</v>
      </c>
      <c r="S9974" t="str">
        <f t="shared" si="1087"/>
        <v>medium</v>
      </c>
      <c r="T9974" t="str">
        <f t="shared" si="1088"/>
        <v>Feb</v>
      </c>
      <c r="U9974">
        <f t="shared" si="1089"/>
        <v>2024</v>
      </c>
      <c r="V9974" t="str">
        <f t="shared" si="1090"/>
        <v>10-15</v>
      </c>
      <c r="W9974" t="str">
        <f t="shared" si="1091"/>
        <v>Fast</v>
      </c>
    </row>
    <row r="9975" spans="1:23" x14ac:dyDescent="0.3">
      <c r="A9975">
        <v>609974</v>
      </c>
      <c r="B9975">
        <v>20248</v>
      </c>
      <c r="C9975">
        <v>29</v>
      </c>
      <c r="D9975" t="s">
        <v>4</v>
      </c>
      <c r="E9975" t="s">
        <v>5</v>
      </c>
      <c r="F9975" t="s">
        <v>28</v>
      </c>
      <c r="G9975" t="s">
        <v>21</v>
      </c>
      <c r="H9975" s="1">
        <v>45080</v>
      </c>
      <c r="I9975" t="s">
        <v>34</v>
      </c>
      <c r="J9975">
        <v>55</v>
      </c>
      <c r="K9975">
        <v>5</v>
      </c>
      <c r="L9975">
        <v>469.21</v>
      </c>
      <c r="M9975">
        <v>36.43</v>
      </c>
      <c r="N9975" t="s">
        <v>48</v>
      </c>
      <c r="O9975">
        <v>4</v>
      </c>
      <c r="P9975" t="str" cm="1">
        <f t="array" ref="P9975">_xlfn.IFS(C9975&lt;25,"18-24", C9975&lt;=35,"25-35", C9975&lt;=50,"36-50",TRUE,"50+")</f>
        <v>25-35</v>
      </c>
      <c r="Q9975" t="str">
        <f t="shared" si="1085"/>
        <v>new</v>
      </c>
      <c r="R9975" t="str">
        <f t="shared" si="1086"/>
        <v>medium</v>
      </c>
      <c r="S9975" t="str">
        <f t="shared" si="1087"/>
        <v>medium</v>
      </c>
      <c r="T9975" t="str">
        <f t="shared" si="1088"/>
        <v>Jun</v>
      </c>
      <c r="U9975">
        <f t="shared" si="1089"/>
        <v>2023</v>
      </c>
      <c r="V9975" t="str">
        <f t="shared" si="1090"/>
        <v>0-5</v>
      </c>
      <c r="W9975" t="str">
        <f t="shared" si="1091"/>
        <v>Slow</v>
      </c>
    </row>
    <row r="9976" spans="1:23" x14ac:dyDescent="0.3">
      <c r="A9976">
        <v>609975</v>
      </c>
      <c r="B9976">
        <v>58533</v>
      </c>
      <c r="C9976">
        <v>47</v>
      </c>
      <c r="D9976" t="s">
        <v>7</v>
      </c>
      <c r="E9976" t="s">
        <v>8</v>
      </c>
      <c r="F9976" t="s">
        <v>32</v>
      </c>
      <c r="G9976" t="s">
        <v>21</v>
      </c>
      <c r="H9976" s="1">
        <v>45080</v>
      </c>
      <c r="I9976" t="s">
        <v>34</v>
      </c>
      <c r="J9976">
        <v>37</v>
      </c>
      <c r="K9976">
        <v>4.5</v>
      </c>
      <c r="L9976">
        <v>1345.86</v>
      </c>
      <c r="M9976">
        <v>106.01</v>
      </c>
      <c r="N9976" t="s">
        <v>50</v>
      </c>
      <c r="O9976">
        <v>1</v>
      </c>
      <c r="P9976" t="str" cm="1">
        <f t="array" ref="P9976">_xlfn.IFS(C9976&lt;25,"18-24", C9976&lt;=35,"25-35", C9976&lt;=50,"36-50",TRUE,"50+")</f>
        <v>36-50</v>
      </c>
      <c r="Q9976" t="str">
        <f t="shared" si="1085"/>
        <v>repeat</v>
      </c>
      <c r="R9976" t="str">
        <f t="shared" si="1086"/>
        <v>high value</v>
      </c>
      <c r="S9976" t="str">
        <f t="shared" si="1087"/>
        <v>Low</v>
      </c>
      <c r="T9976" t="str">
        <f t="shared" si="1088"/>
        <v>Jun</v>
      </c>
      <c r="U9976">
        <f t="shared" si="1089"/>
        <v>2023</v>
      </c>
      <c r="V9976" t="str">
        <f t="shared" si="1090"/>
        <v>0-5</v>
      </c>
      <c r="W9976" t="str">
        <f t="shared" si="1091"/>
        <v>Medium</v>
      </c>
    </row>
    <row r="9977" spans="1:23" x14ac:dyDescent="0.3">
      <c r="A9977">
        <v>609976</v>
      </c>
      <c r="B9977">
        <v>41537</v>
      </c>
      <c r="C9977">
        <v>20</v>
      </c>
      <c r="D9977" t="s">
        <v>4</v>
      </c>
      <c r="E9977" t="s">
        <v>8</v>
      </c>
      <c r="F9977" t="s">
        <v>32</v>
      </c>
      <c r="G9977" t="s">
        <v>27</v>
      </c>
      <c r="H9977" s="1">
        <v>44590</v>
      </c>
      <c r="I9977" t="s">
        <v>33</v>
      </c>
      <c r="J9977">
        <v>69</v>
      </c>
      <c r="K9977">
        <v>14.7</v>
      </c>
      <c r="L9977">
        <v>1342.23</v>
      </c>
      <c r="M9977">
        <v>24.56</v>
      </c>
      <c r="N9977" t="s">
        <v>47</v>
      </c>
      <c r="O9977">
        <v>2</v>
      </c>
      <c r="P9977" t="str" cm="1">
        <f t="array" ref="P9977">_xlfn.IFS(C9977&lt;25,"18-24", C9977&lt;=35,"25-35", C9977&lt;=50,"36-50",TRUE,"50+")</f>
        <v>18-24</v>
      </c>
      <c r="Q9977" t="str">
        <f t="shared" si="1085"/>
        <v>new</v>
      </c>
      <c r="R9977" t="str">
        <f t="shared" si="1086"/>
        <v>high value</v>
      </c>
      <c r="S9977" t="str">
        <f t="shared" si="1087"/>
        <v>Low</v>
      </c>
      <c r="T9977" t="str">
        <f t="shared" si="1088"/>
        <v>Jan</v>
      </c>
      <c r="U9977">
        <f t="shared" si="1089"/>
        <v>2022</v>
      </c>
      <c r="V9977" t="str">
        <f t="shared" si="1090"/>
        <v>10-15</v>
      </c>
      <c r="W9977" t="str">
        <f t="shared" si="1091"/>
        <v>Slow</v>
      </c>
    </row>
    <row r="9978" spans="1:23" x14ac:dyDescent="0.3">
      <c r="A9978">
        <v>609977</v>
      </c>
      <c r="B9978">
        <v>48905</v>
      </c>
      <c r="C9978">
        <v>33</v>
      </c>
      <c r="D9978" t="s">
        <v>4</v>
      </c>
      <c r="E9978" t="s">
        <v>8</v>
      </c>
      <c r="F9978" t="s">
        <v>28</v>
      </c>
      <c r="G9978" t="s">
        <v>23</v>
      </c>
      <c r="H9978" s="1">
        <v>45109</v>
      </c>
      <c r="I9978" t="s">
        <v>33</v>
      </c>
      <c r="J9978">
        <v>38</v>
      </c>
      <c r="K9978">
        <v>6.4</v>
      </c>
      <c r="L9978">
        <v>521.91999999999996</v>
      </c>
      <c r="M9978">
        <v>55.06</v>
      </c>
      <c r="N9978" t="s">
        <v>47</v>
      </c>
      <c r="O9978">
        <v>1</v>
      </c>
      <c r="P9978" t="str" cm="1">
        <f t="array" ref="P9978">_xlfn.IFS(C9978&lt;25,"18-24", C9978&lt;=35,"25-35", C9978&lt;=50,"36-50",TRUE,"50+")</f>
        <v>25-35</v>
      </c>
      <c r="Q9978" t="str">
        <f t="shared" si="1085"/>
        <v>new</v>
      </c>
      <c r="R9978" t="str">
        <f t="shared" si="1086"/>
        <v>high value</v>
      </c>
      <c r="S9978" t="str">
        <f t="shared" si="1087"/>
        <v>Low</v>
      </c>
      <c r="T9978" t="str">
        <f t="shared" si="1088"/>
        <v>Jul</v>
      </c>
      <c r="U9978">
        <f t="shared" si="1089"/>
        <v>2023</v>
      </c>
      <c r="V9978" t="str">
        <f t="shared" si="1090"/>
        <v>5-10</v>
      </c>
      <c r="W9978" t="str">
        <f t="shared" si="1091"/>
        <v>Medium</v>
      </c>
    </row>
    <row r="9979" spans="1:23" x14ac:dyDescent="0.3">
      <c r="A9979">
        <v>609978</v>
      </c>
      <c r="B9979">
        <v>51600</v>
      </c>
      <c r="C9979">
        <v>45</v>
      </c>
      <c r="D9979" t="s">
        <v>4</v>
      </c>
      <c r="E9979" t="s">
        <v>15</v>
      </c>
      <c r="F9979" t="s">
        <v>26</v>
      </c>
      <c r="G9979" t="s">
        <v>27</v>
      </c>
      <c r="H9979" s="1">
        <v>45495</v>
      </c>
      <c r="I9979" t="s">
        <v>34</v>
      </c>
      <c r="J9979">
        <v>46</v>
      </c>
      <c r="K9979">
        <v>3.2</v>
      </c>
      <c r="L9979">
        <v>1131.8499999999999</v>
      </c>
      <c r="M9979">
        <v>67.989999999999995</v>
      </c>
      <c r="N9979" t="s">
        <v>50</v>
      </c>
      <c r="O9979">
        <v>5</v>
      </c>
      <c r="P9979" t="str" cm="1">
        <f t="array" ref="P9979">_xlfn.IFS(C9979&lt;25,"18-24", C9979&lt;=35,"25-35", C9979&lt;=50,"36-50",TRUE,"50+")</f>
        <v>36-50</v>
      </c>
      <c r="Q9979" t="str">
        <f t="shared" si="1085"/>
        <v>new</v>
      </c>
      <c r="R9979" t="str">
        <f t="shared" si="1086"/>
        <v>high value</v>
      </c>
      <c r="S9979" t="str">
        <f t="shared" si="1087"/>
        <v>High</v>
      </c>
      <c r="T9979" t="str">
        <f t="shared" si="1088"/>
        <v>Jul</v>
      </c>
      <c r="U9979">
        <f t="shared" si="1089"/>
        <v>2024</v>
      </c>
      <c r="V9979" t="str">
        <f t="shared" si="1090"/>
        <v>0-5</v>
      </c>
      <c r="W9979" t="str">
        <f t="shared" si="1091"/>
        <v>Slow</v>
      </c>
    </row>
    <row r="9980" spans="1:23" x14ac:dyDescent="0.3">
      <c r="A9980">
        <v>609979</v>
      </c>
      <c r="B9980">
        <v>47783</v>
      </c>
      <c r="C9980">
        <v>35</v>
      </c>
      <c r="D9980" t="s">
        <v>4</v>
      </c>
      <c r="E9980" t="s">
        <v>5</v>
      </c>
      <c r="F9980" t="s">
        <v>22</v>
      </c>
      <c r="G9980" t="s">
        <v>29</v>
      </c>
      <c r="H9980" s="1">
        <v>44621</v>
      </c>
      <c r="I9980" t="s">
        <v>34</v>
      </c>
      <c r="J9980">
        <v>30</v>
      </c>
      <c r="K9980">
        <v>3.3</v>
      </c>
      <c r="L9980">
        <v>556.30999999999995</v>
      </c>
      <c r="M9980">
        <v>119.6</v>
      </c>
      <c r="N9980" t="s">
        <v>49</v>
      </c>
      <c r="O9980">
        <v>1</v>
      </c>
      <c r="P9980" t="str" cm="1">
        <f t="array" ref="P9980">_xlfn.IFS(C9980&lt;25,"18-24", C9980&lt;=35,"25-35", C9980&lt;=50,"36-50",TRUE,"50+")</f>
        <v>25-35</v>
      </c>
      <c r="Q9980" t="str">
        <f t="shared" si="1085"/>
        <v>new</v>
      </c>
      <c r="R9980" t="str">
        <f t="shared" si="1086"/>
        <v>high value</v>
      </c>
      <c r="S9980" t="str">
        <f t="shared" si="1087"/>
        <v>Low</v>
      </c>
      <c r="T9980" t="str">
        <f t="shared" si="1088"/>
        <v>Mar</v>
      </c>
      <c r="U9980">
        <f t="shared" si="1089"/>
        <v>2022</v>
      </c>
      <c r="V9980" t="str">
        <f t="shared" si="1090"/>
        <v>0-5</v>
      </c>
      <c r="W9980" t="str">
        <f t="shared" si="1091"/>
        <v>Fast</v>
      </c>
    </row>
    <row r="9981" spans="1:23" x14ac:dyDescent="0.3">
      <c r="A9981">
        <v>609980</v>
      </c>
      <c r="B9981">
        <v>61177</v>
      </c>
      <c r="C9981">
        <v>33</v>
      </c>
      <c r="D9981" t="s">
        <v>4</v>
      </c>
      <c r="E9981" t="s">
        <v>5</v>
      </c>
      <c r="F9981" t="s">
        <v>22</v>
      </c>
      <c r="G9981" t="s">
        <v>29</v>
      </c>
      <c r="H9981" s="1">
        <v>45511</v>
      </c>
      <c r="I9981" t="s">
        <v>34</v>
      </c>
      <c r="J9981">
        <v>28</v>
      </c>
      <c r="K9981">
        <v>15</v>
      </c>
      <c r="L9981">
        <v>327.2</v>
      </c>
      <c r="M9981">
        <v>51.07</v>
      </c>
      <c r="N9981" t="s">
        <v>50</v>
      </c>
      <c r="O9981">
        <v>5</v>
      </c>
      <c r="P9981" t="str" cm="1">
        <f t="array" ref="P9981">_xlfn.IFS(C9981&lt;25,"18-24", C9981&lt;=35,"25-35", C9981&lt;=50,"36-50",TRUE,"50+")</f>
        <v>25-35</v>
      </c>
      <c r="Q9981" t="str">
        <f t="shared" si="1085"/>
        <v>new</v>
      </c>
      <c r="R9981" t="str">
        <f t="shared" si="1086"/>
        <v>medium</v>
      </c>
      <c r="S9981" t="str">
        <f t="shared" si="1087"/>
        <v>High</v>
      </c>
      <c r="T9981" t="str">
        <f t="shared" si="1088"/>
        <v>Aug</v>
      </c>
      <c r="U9981">
        <f t="shared" si="1089"/>
        <v>2024</v>
      </c>
      <c r="V9981" t="str">
        <f t="shared" si="1090"/>
        <v>10-15</v>
      </c>
      <c r="W9981" t="str">
        <f t="shared" si="1091"/>
        <v>Fast</v>
      </c>
    </row>
    <row r="9982" spans="1:23" x14ac:dyDescent="0.3">
      <c r="A9982">
        <v>609981</v>
      </c>
      <c r="B9982">
        <v>83487</v>
      </c>
      <c r="C9982">
        <v>29</v>
      </c>
      <c r="D9982" t="s">
        <v>7</v>
      </c>
      <c r="E9982" t="s">
        <v>5</v>
      </c>
      <c r="F9982" t="s">
        <v>32</v>
      </c>
      <c r="G9982" t="s">
        <v>31</v>
      </c>
      <c r="H9982" s="1">
        <v>45028</v>
      </c>
      <c r="I9982" t="s">
        <v>34</v>
      </c>
      <c r="J9982">
        <v>83</v>
      </c>
      <c r="K9982">
        <v>7</v>
      </c>
      <c r="L9982">
        <v>1039.1300000000001</v>
      </c>
      <c r="M9982">
        <v>81</v>
      </c>
      <c r="N9982" t="s">
        <v>49</v>
      </c>
      <c r="O9982">
        <v>2</v>
      </c>
      <c r="P9982" t="str" cm="1">
        <f t="array" ref="P9982">_xlfn.IFS(C9982&lt;25,"18-24", C9982&lt;=35,"25-35", C9982&lt;=50,"36-50",TRUE,"50+")</f>
        <v>25-35</v>
      </c>
      <c r="Q9982" t="str">
        <f t="shared" si="1085"/>
        <v>new</v>
      </c>
      <c r="R9982" t="str">
        <f t="shared" si="1086"/>
        <v>high value</v>
      </c>
      <c r="S9982" t="str">
        <f t="shared" si="1087"/>
        <v>Low</v>
      </c>
      <c r="T9982" t="str">
        <f t="shared" si="1088"/>
        <v>Apr</v>
      </c>
      <c r="U9982">
        <f t="shared" si="1089"/>
        <v>2023</v>
      </c>
      <c r="V9982" t="str">
        <f t="shared" si="1090"/>
        <v>5-10</v>
      </c>
      <c r="W9982" t="str">
        <f t="shared" si="1091"/>
        <v>Slow</v>
      </c>
    </row>
    <row r="9983" spans="1:23" x14ac:dyDescent="0.3">
      <c r="A9983">
        <v>609982</v>
      </c>
      <c r="B9983">
        <v>35552</v>
      </c>
      <c r="C9983">
        <v>40</v>
      </c>
      <c r="D9983" t="s">
        <v>7</v>
      </c>
      <c r="E9983" t="s">
        <v>8</v>
      </c>
      <c r="F9983" t="s">
        <v>32</v>
      </c>
      <c r="G9983" t="s">
        <v>29</v>
      </c>
      <c r="H9983" s="1">
        <v>45059</v>
      </c>
      <c r="I9983" t="s">
        <v>34</v>
      </c>
      <c r="J9983">
        <v>56</v>
      </c>
      <c r="K9983">
        <v>1.2</v>
      </c>
      <c r="L9983">
        <v>401.16</v>
      </c>
      <c r="M9983">
        <v>72.239999999999995</v>
      </c>
      <c r="N9983" t="s">
        <v>47</v>
      </c>
      <c r="O9983">
        <v>1</v>
      </c>
      <c r="P9983" t="str" cm="1">
        <f t="array" ref="P9983">_xlfn.IFS(C9983&lt;25,"18-24", C9983&lt;=35,"25-35", C9983&lt;=50,"36-50",TRUE,"50+")</f>
        <v>36-50</v>
      </c>
      <c r="Q9983" t="str">
        <f t="shared" si="1085"/>
        <v>new</v>
      </c>
      <c r="R9983" t="str">
        <f t="shared" si="1086"/>
        <v>medium</v>
      </c>
      <c r="S9983" t="str">
        <f t="shared" si="1087"/>
        <v>Low</v>
      </c>
      <c r="T9983" t="str">
        <f t="shared" si="1088"/>
        <v>May</v>
      </c>
      <c r="U9983">
        <f t="shared" si="1089"/>
        <v>2023</v>
      </c>
      <c r="V9983" t="str">
        <f t="shared" si="1090"/>
        <v>0-5</v>
      </c>
      <c r="W9983" t="str">
        <f t="shared" si="1091"/>
        <v>Slow</v>
      </c>
    </row>
    <row r="9984" spans="1:23" x14ac:dyDescent="0.3">
      <c r="A9984">
        <v>609983</v>
      </c>
      <c r="B9984">
        <v>10866</v>
      </c>
      <c r="C9984">
        <v>45</v>
      </c>
      <c r="D9984" t="s">
        <v>7</v>
      </c>
      <c r="E9984" t="s">
        <v>16</v>
      </c>
      <c r="F9984" t="s">
        <v>24</v>
      </c>
      <c r="G9984" t="s">
        <v>31</v>
      </c>
      <c r="H9984" s="1">
        <v>45572</v>
      </c>
      <c r="I9984" t="s">
        <v>33</v>
      </c>
      <c r="J9984">
        <v>40</v>
      </c>
      <c r="K9984">
        <v>1.4</v>
      </c>
      <c r="L9984">
        <v>1115.01</v>
      </c>
      <c r="M9984">
        <v>117.72</v>
      </c>
      <c r="N9984" t="s">
        <v>50</v>
      </c>
      <c r="O9984">
        <v>4</v>
      </c>
      <c r="P9984" t="str" cm="1">
        <f t="array" ref="P9984">_xlfn.IFS(C9984&lt;25,"18-24", C9984&lt;=35,"25-35", C9984&lt;=50,"36-50",TRUE,"50+")</f>
        <v>36-50</v>
      </c>
      <c r="Q9984" t="str">
        <f t="shared" si="1085"/>
        <v>new</v>
      </c>
      <c r="R9984" t="str">
        <f t="shared" si="1086"/>
        <v>high value</v>
      </c>
      <c r="S9984" t="str">
        <f t="shared" si="1087"/>
        <v>medium</v>
      </c>
      <c r="T9984" t="str">
        <f t="shared" si="1088"/>
        <v>Oct</v>
      </c>
      <c r="U9984">
        <f t="shared" si="1089"/>
        <v>2024</v>
      </c>
      <c r="V9984" t="str">
        <f t="shared" si="1090"/>
        <v>0-5</v>
      </c>
      <c r="W9984" t="str">
        <f t="shared" si="1091"/>
        <v>Medium</v>
      </c>
    </row>
    <row r="9985" spans="1:23" x14ac:dyDescent="0.3">
      <c r="A9985">
        <v>609984</v>
      </c>
      <c r="B9985">
        <v>74594</v>
      </c>
      <c r="C9985">
        <v>24</v>
      </c>
      <c r="D9985" t="s">
        <v>7</v>
      </c>
      <c r="E9985" t="s">
        <v>16</v>
      </c>
      <c r="F9985" t="s">
        <v>18</v>
      </c>
      <c r="G9985" t="s">
        <v>31</v>
      </c>
      <c r="H9985" s="1">
        <v>45473</v>
      </c>
      <c r="I9985" t="s">
        <v>33</v>
      </c>
      <c r="J9985">
        <v>33</v>
      </c>
      <c r="K9985">
        <v>13.8</v>
      </c>
      <c r="L9985">
        <v>1028.81</v>
      </c>
      <c r="M9985">
        <v>111.59</v>
      </c>
      <c r="N9985" t="s">
        <v>50</v>
      </c>
      <c r="O9985">
        <v>3</v>
      </c>
      <c r="P9985" t="str" cm="1">
        <f t="array" ref="P9985">_xlfn.IFS(C9985&lt;25,"18-24", C9985&lt;=35,"25-35", C9985&lt;=50,"36-50",TRUE,"50+")</f>
        <v>18-24</v>
      </c>
      <c r="Q9985" t="str">
        <f t="shared" si="1085"/>
        <v>new</v>
      </c>
      <c r="R9985" t="str">
        <f t="shared" si="1086"/>
        <v>high value</v>
      </c>
      <c r="S9985" t="str">
        <f t="shared" si="1087"/>
        <v>medium</v>
      </c>
      <c r="T9985" t="str">
        <f t="shared" si="1088"/>
        <v>Jun</v>
      </c>
      <c r="U9985">
        <f t="shared" si="1089"/>
        <v>2024</v>
      </c>
      <c r="V9985" t="str">
        <f t="shared" si="1090"/>
        <v>10-15</v>
      </c>
      <c r="W9985" t="str">
        <f t="shared" si="1091"/>
        <v>Medium</v>
      </c>
    </row>
    <row r="9986" spans="1:23" x14ac:dyDescent="0.3">
      <c r="A9986">
        <v>609985</v>
      </c>
      <c r="B9986">
        <v>74044</v>
      </c>
      <c r="C9986">
        <v>63</v>
      </c>
      <c r="D9986" t="s">
        <v>4</v>
      </c>
      <c r="E9986" t="s">
        <v>16</v>
      </c>
      <c r="F9986" t="s">
        <v>28</v>
      </c>
      <c r="G9986" t="s">
        <v>27</v>
      </c>
      <c r="H9986" s="1">
        <v>45578</v>
      </c>
      <c r="I9986" t="s">
        <v>34</v>
      </c>
      <c r="J9986">
        <v>65</v>
      </c>
      <c r="K9986">
        <v>1.1000000000000001</v>
      </c>
      <c r="L9986">
        <v>487.42</v>
      </c>
      <c r="M9986">
        <v>101.8</v>
      </c>
      <c r="N9986" t="s">
        <v>48</v>
      </c>
      <c r="O9986">
        <v>2</v>
      </c>
      <c r="P9986" t="str" cm="1">
        <f t="array" ref="P9986">_xlfn.IFS(C9986&lt;25,"18-24", C9986&lt;=35,"25-35", C9986&lt;=50,"36-50",TRUE,"50+")</f>
        <v>50+</v>
      </c>
      <c r="Q9986" t="str">
        <f t="shared" si="1085"/>
        <v>new</v>
      </c>
      <c r="R9986" t="str">
        <f t="shared" si="1086"/>
        <v>medium</v>
      </c>
      <c r="S9986" t="str">
        <f t="shared" si="1087"/>
        <v>Low</v>
      </c>
      <c r="T9986" t="str">
        <f t="shared" si="1088"/>
        <v>Oct</v>
      </c>
      <c r="U9986">
        <f t="shared" si="1089"/>
        <v>2024</v>
      </c>
      <c r="V9986" t="str">
        <f t="shared" si="1090"/>
        <v>0-5</v>
      </c>
      <c r="W9986" t="str">
        <f t="shared" si="1091"/>
        <v>Slow</v>
      </c>
    </row>
    <row r="9987" spans="1:23" x14ac:dyDescent="0.3">
      <c r="A9987">
        <v>609986</v>
      </c>
      <c r="B9987">
        <v>81937</v>
      </c>
      <c r="C9987">
        <v>59</v>
      </c>
      <c r="D9987" t="s">
        <v>4</v>
      </c>
      <c r="E9987" t="s">
        <v>16</v>
      </c>
      <c r="F9987" t="s">
        <v>22</v>
      </c>
      <c r="G9987" t="s">
        <v>27</v>
      </c>
      <c r="H9987" s="1">
        <v>44572</v>
      </c>
      <c r="I9987" t="s">
        <v>33</v>
      </c>
      <c r="J9987">
        <v>89</v>
      </c>
      <c r="K9987">
        <v>10.6</v>
      </c>
      <c r="L9987">
        <v>798.08</v>
      </c>
      <c r="M9987">
        <v>93.99</v>
      </c>
      <c r="N9987" t="s">
        <v>50</v>
      </c>
      <c r="O9987">
        <v>4</v>
      </c>
      <c r="P9987" t="str" cm="1">
        <f t="array" ref="P9987">_xlfn.IFS(C9987&lt;25,"18-24", C9987&lt;=35,"25-35", C9987&lt;=50,"36-50",TRUE,"50+")</f>
        <v>50+</v>
      </c>
      <c r="Q9987" t="str">
        <f t="shared" ref="Q9987:Q10001" si="1092">IF(COUNTIF($B:$B,B9987)&gt;1,"repeat","new")</f>
        <v>new</v>
      </c>
      <c r="R9987" t="str">
        <f t="shared" ref="R9987:R10001" si="1093">IF(L9987&gt;500,"high value",IF( L9987&gt;250,"medium","low"))</f>
        <v>high value</v>
      </c>
      <c r="S9987" t="str">
        <f t="shared" ref="S9987:S10001" si="1094">IF(O9987&lt;=2,"Low",IF(O9987&lt;=4,"medium","High"))</f>
        <v>medium</v>
      </c>
      <c r="T9987" t="str">
        <f t="shared" ref="T9987:T10001" si="1095">TEXT(H9987,"MMM")</f>
        <v>Jan</v>
      </c>
      <c r="U9987">
        <f t="shared" ref="U9987:U10001" si="1096">YEAR(H9987)</f>
        <v>2022</v>
      </c>
      <c r="V9987" t="str">
        <f t="shared" ref="V9987:V10001" si="1097">IF(K9987&lt;=5,"0-5",IF(K9987&lt;=10,"5-10",IF(K9987&lt;=15,"10-15","15+")))</f>
        <v>10-15</v>
      </c>
      <c r="W9987" t="str">
        <f t="shared" ref="W9987:W10001" si="1098">IF(J9987&lt;=30,"Fast",IF(J9987&lt;=45,"Medium","Slow"))</f>
        <v>Slow</v>
      </c>
    </row>
    <row r="9988" spans="1:23" x14ac:dyDescent="0.3">
      <c r="A9988">
        <v>609987</v>
      </c>
      <c r="B9988">
        <v>13117</v>
      </c>
      <c r="C9988">
        <v>57</v>
      </c>
      <c r="D9988" t="s">
        <v>7</v>
      </c>
      <c r="E9988" t="s">
        <v>15</v>
      </c>
      <c r="F9988" t="s">
        <v>28</v>
      </c>
      <c r="G9988" t="s">
        <v>21</v>
      </c>
      <c r="H9988" s="1">
        <v>44681</v>
      </c>
      <c r="I9988" t="s">
        <v>34</v>
      </c>
      <c r="J9988">
        <v>39</v>
      </c>
      <c r="K9988">
        <v>13.5</v>
      </c>
      <c r="L9988">
        <v>832.89</v>
      </c>
      <c r="M9988">
        <v>111.21</v>
      </c>
      <c r="N9988" t="s">
        <v>50</v>
      </c>
      <c r="O9988">
        <v>4</v>
      </c>
      <c r="P9988" t="str" cm="1">
        <f t="array" ref="P9988">_xlfn.IFS(C9988&lt;25,"18-24", C9988&lt;=35,"25-35", C9988&lt;=50,"36-50",TRUE,"50+")</f>
        <v>50+</v>
      </c>
      <c r="Q9988" t="str">
        <f t="shared" si="1092"/>
        <v>new</v>
      </c>
      <c r="R9988" t="str">
        <f t="shared" si="1093"/>
        <v>high value</v>
      </c>
      <c r="S9988" t="str">
        <f t="shared" si="1094"/>
        <v>medium</v>
      </c>
      <c r="T9988" t="str">
        <f t="shared" si="1095"/>
        <v>Apr</v>
      </c>
      <c r="U9988">
        <f t="shared" si="1096"/>
        <v>2022</v>
      </c>
      <c r="V9988" t="str">
        <f t="shared" si="1097"/>
        <v>10-15</v>
      </c>
      <c r="W9988" t="str">
        <f t="shared" si="1098"/>
        <v>Medium</v>
      </c>
    </row>
    <row r="9989" spans="1:23" x14ac:dyDescent="0.3">
      <c r="A9989">
        <v>609988</v>
      </c>
      <c r="B9989">
        <v>60077</v>
      </c>
      <c r="C9989">
        <v>26</v>
      </c>
      <c r="D9989" t="s">
        <v>4</v>
      </c>
      <c r="E9989" t="s">
        <v>11</v>
      </c>
      <c r="F9989" t="s">
        <v>24</v>
      </c>
      <c r="G9989" t="s">
        <v>21</v>
      </c>
      <c r="H9989" s="1">
        <v>44711</v>
      </c>
      <c r="I9989" t="s">
        <v>33</v>
      </c>
      <c r="J9989">
        <v>38</v>
      </c>
      <c r="K9989">
        <v>7.6</v>
      </c>
      <c r="L9989">
        <v>950.39</v>
      </c>
      <c r="M9989">
        <v>25.5</v>
      </c>
      <c r="N9989" t="s">
        <v>50</v>
      </c>
      <c r="O9989">
        <v>1</v>
      </c>
      <c r="P9989" t="str" cm="1">
        <f t="array" ref="P9989">_xlfn.IFS(C9989&lt;25,"18-24", C9989&lt;=35,"25-35", C9989&lt;=50,"36-50",TRUE,"50+")</f>
        <v>25-35</v>
      </c>
      <c r="Q9989" t="str">
        <f t="shared" si="1092"/>
        <v>new</v>
      </c>
      <c r="R9989" t="str">
        <f t="shared" si="1093"/>
        <v>high value</v>
      </c>
      <c r="S9989" t="str">
        <f t="shared" si="1094"/>
        <v>Low</v>
      </c>
      <c r="T9989" t="str">
        <f t="shared" si="1095"/>
        <v>May</v>
      </c>
      <c r="U9989">
        <f t="shared" si="1096"/>
        <v>2022</v>
      </c>
      <c r="V9989" t="str">
        <f t="shared" si="1097"/>
        <v>5-10</v>
      </c>
      <c r="W9989" t="str">
        <f t="shared" si="1098"/>
        <v>Medium</v>
      </c>
    </row>
    <row r="9990" spans="1:23" x14ac:dyDescent="0.3">
      <c r="A9990">
        <v>609989</v>
      </c>
      <c r="B9990">
        <v>25681</v>
      </c>
      <c r="C9990">
        <v>36</v>
      </c>
      <c r="D9990" t="s">
        <v>4</v>
      </c>
      <c r="E9990" t="s">
        <v>5</v>
      </c>
      <c r="F9990" t="s">
        <v>22</v>
      </c>
      <c r="G9990" t="s">
        <v>23</v>
      </c>
      <c r="H9990" s="1">
        <v>45461</v>
      </c>
      <c r="I9990" t="s">
        <v>33</v>
      </c>
      <c r="J9990">
        <v>84</v>
      </c>
      <c r="K9990">
        <v>1.2</v>
      </c>
      <c r="L9990">
        <v>685.82</v>
      </c>
      <c r="M9990">
        <v>117.21</v>
      </c>
      <c r="N9990" t="s">
        <v>47</v>
      </c>
      <c r="O9990">
        <v>5</v>
      </c>
      <c r="P9990" t="str" cm="1">
        <f t="array" ref="P9990">_xlfn.IFS(C9990&lt;25,"18-24", C9990&lt;=35,"25-35", C9990&lt;=50,"36-50",TRUE,"50+")</f>
        <v>36-50</v>
      </c>
      <c r="Q9990" t="str">
        <f t="shared" si="1092"/>
        <v>new</v>
      </c>
      <c r="R9990" t="str">
        <f t="shared" si="1093"/>
        <v>high value</v>
      </c>
      <c r="S9990" t="str">
        <f t="shared" si="1094"/>
        <v>High</v>
      </c>
      <c r="T9990" t="str">
        <f t="shared" si="1095"/>
        <v>Jun</v>
      </c>
      <c r="U9990">
        <f t="shared" si="1096"/>
        <v>2024</v>
      </c>
      <c r="V9990" t="str">
        <f t="shared" si="1097"/>
        <v>0-5</v>
      </c>
      <c r="W9990" t="str">
        <f t="shared" si="1098"/>
        <v>Slow</v>
      </c>
    </row>
    <row r="9991" spans="1:23" x14ac:dyDescent="0.3">
      <c r="A9991">
        <v>609990</v>
      </c>
      <c r="B9991">
        <v>98616</v>
      </c>
      <c r="C9991">
        <v>43</v>
      </c>
      <c r="D9991" t="s">
        <v>4</v>
      </c>
      <c r="E9991" t="s">
        <v>8</v>
      </c>
      <c r="F9991" t="s">
        <v>28</v>
      </c>
      <c r="G9991" t="s">
        <v>27</v>
      </c>
      <c r="H9991" s="1">
        <v>45027</v>
      </c>
      <c r="I9991" t="s">
        <v>34</v>
      </c>
      <c r="J9991">
        <v>68</v>
      </c>
      <c r="K9991">
        <v>12</v>
      </c>
      <c r="L9991">
        <v>726.75</v>
      </c>
      <c r="M9991">
        <v>38.549999999999997</v>
      </c>
      <c r="N9991" t="s">
        <v>49</v>
      </c>
      <c r="O9991">
        <v>4</v>
      </c>
      <c r="P9991" t="str" cm="1">
        <f t="array" ref="P9991">_xlfn.IFS(C9991&lt;25,"18-24", C9991&lt;=35,"25-35", C9991&lt;=50,"36-50",TRUE,"50+")</f>
        <v>36-50</v>
      </c>
      <c r="Q9991" t="str">
        <f t="shared" si="1092"/>
        <v>repeat</v>
      </c>
      <c r="R9991" t="str">
        <f t="shared" si="1093"/>
        <v>high value</v>
      </c>
      <c r="S9991" t="str">
        <f t="shared" si="1094"/>
        <v>medium</v>
      </c>
      <c r="T9991" t="str">
        <f t="shared" si="1095"/>
        <v>Apr</v>
      </c>
      <c r="U9991">
        <f t="shared" si="1096"/>
        <v>2023</v>
      </c>
      <c r="V9991" t="str">
        <f t="shared" si="1097"/>
        <v>10-15</v>
      </c>
      <c r="W9991" t="str">
        <f t="shared" si="1098"/>
        <v>Slow</v>
      </c>
    </row>
    <row r="9992" spans="1:23" x14ac:dyDescent="0.3">
      <c r="A9992">
        <v>609991</v>
      </c>
      <c r="B9992">
        <v>86613</v>
      </c>
      <c r="C9992">
        <v>42</v>
      </c>
      <c r="D9992" t="s">
        <v>7</v>
      </c>
      <c r="E9992" t="s">
        <v>16</v>
      </c>
      <c r="F9992" t="s">
        <v>22</v>
      </c>
      <c r="G9992" t="s">
        <v>25</v>
      </c>
      <c r="H9992" s="1">
        <v>45154</v>
      </c>
      <c r="I9992" t="s">
        <v>33</v>
      </c>
      <c r="J9992">
        <v>41</v>
      </c>
      <c r="K9992">
        <v>9.1999999999999993</v>
      </c>
      <c r="L9992">
        <v>252.65</v>
      </c>
      <c r="M9992">
        <v>73.62</v>
      </c>
      <c r="N9992" t="s">
        <v>50</v>
      </c>
      <c r="O9992">
        <v>2</v>
      </c>
      <c r="P9992" t="str" cm="1">
        <f t="array" ref="P9992">_xlfn.IFS(C9992&lt;25,"18-24", C9992&lt;=35,"25-35", C9992&lt;=50,"36-50",TRUE,"50+")</f>
        <v>36-50</v>
      </c>
      <c r="Q9992" t="str">
        <f t="shared" si="1092"/>
        <v>new</v>
      </c>
      <c r="R9992" t="str">
        <f t="shared" si="1093"/>
        <v>medium</v>
      </c>
      <c r="S9992" t="str">
        <f t="shared" si="1094"/>
        <v>Low</v>
      </c>
      <c r="T9992" t="str">
        <f t="shared" si="1095"/>
        <v>Aug</v>
      </c>
      <c r="U9992">
        <f t="shared" si="1096"/>
        <v>2023</v>
      </c>
      <c r="V9992" t="str">
        <f t="shared" si="1097"/>
        <v>5-10</v>
      </c>
      <c r="W9992" t="str">
        <f t="shared" si="1098"/>
        <v>Medium</v>
      </c>
    </row>
    <row r="9993" spans="1:23" x14ac:dyDescent="0.3">
      <c r="A9993">
        <v>609992</v>
      </c>
      <c r="B9993">
        <v>22338</v>
      </c>
      <c r="C9993">
        <v>59</v>
      </c>
      <c r="D9993" t="s">
        <v>7</v>
      </c>
      <c r="E9993" t="s">
        <v>13</v>
      </c>
      <c r="F9993" t="s">
        <v>32</v>
      </c>
      <c r="G9993" t="s">
        <v>21</v>
      </c>
      <c r="H9993" s="1">
        <v>44689</v>
      </c>
      <c r="I9993" t="s">
        <v>33</v>
      </c>
      <c r="J9993">
        <v>73</v>
      </c>
      <c r="K9993">
        <v>7.2</v>
      </c>
      <c r="L9993">
        <v>939.01</v>
      </c>
      <c r="M9993">
        <v>22.17</v>
      </c>
      <c r="N9993" t="s">
        <v>49</v>
      </c>
      <c r="O9993">
        <v>1</v>
      </c>
      <c r="P9993" t="str" cm="1">
        <f t="array" ref="P9993">_xlfn.IFS(C9993&lt;25,"18-24", C9993&lt;=35,"25-35", C9993&lt;=50,"36-50",TRUE,"50+")</f>
        <v>50+</v>
      </c>
      <c r="Q9993" t="str">
        <f t="shared" si="1092"/>
        <v>new</v>
      </c>
      <c r="R9993" t="str">
        <f t="shared" si="1093"/>
        <v>high value</v>
      </c>
      <c r="S9993" t="str">
        <f t="shared" si="1094"/>
        <v>Low</v>
      </c>
      <c r="T9993" t="str">
        <f t="shared" si="1095"/>
        <v>May</v>
      </c>
      <c r="U9993">
        <f t="shared" si="1096"/>
        <v>2022</v>
      </c>
      <c r="V9993" t="str">
        <f t="shared" si="1097"/>
        <v>5-10</v>
      </c>
      <c r="W9993" t="str">
        <f t="shared" si="1098"/>
        <v>Slow</v>
      </c>
    </row>
    <row r="9994" spans="1:23" x14ac:dyDescent="0.3">
      <c r="A9994">
        <v>609993</v>
      </c>
      <c r="B9994">
        <v>59015</v>
      </c>
      <c r="C9994">
        <v>36</v>
      </c>
      <c r="D9994" t="s">
        <v>7</v>
      </c>
      <c r="E9994" t="s">
        <v>11</v>
      </c>
      <c r="F9994" t="s">
        <v>26</v>
      </c>
      <c r="G9994" t="s">
        <v>21</v>
      </c>
      <c r="H9994" s="1">
        <v>45143</v>
      </c>
      <c r="I9994" t="s">
        <v>34</v>
      </c>
      <c r="J9994">
        <v>88</v>
      </c>
      <c r="K9994">
        <v>3.9</v>
      </c>
      <c r="L9994">
        <v>1117.75</v>
      </c>
      <c r="M9994">
        <v>73.739999999999995</v>
      </c>
      <c r="N9994" t="s">
        <v>50</v>
      </c>
      <c r="O9994">
        <v>2</v>
      </c>
      <c r="P9994" t="str" cm="1">
        <f t="array" ref="P9994">_xlfn.IFS(C9994&lt;25,"18-24", C9994&lt;=35,"25-35", C9994&lt;=50,"36-50",TRUE,"50+")</f>
        <v>36-50</v>
      </c>
      <c r="Q9994" t="str">
        <f t="shared" si="1092"/>
        <v>new</v>
      </c>
      <c r="R9994" t="str">
        <f t="shared" si="1093"/>
        <v>high value</v>
      </c>
      <c r="S9994" t="str">
        <f t="shared" si="1094"/>
        <v>Low</v>
      </c>
      <c r="T9994" t="str">
        <f t="shared" si="1095"/>
        <v>Aug</v>
      </c>
      <c r="U9994">
        <f t="shared" si="1096"/>
        <v>2023</v>
      </c>
      <c r="V9994" t="str">
        <f t="shared" si="1097"/>
        <v>0-5</v>
      </c>
      <c r="W9994" t="str">
        <f t="shared" si="1098"/>
        <v>Slow</v>
      </c>
    </row>
    <row r="9995" spans="1:23" x14ac:dyDescent="0.3">
      <c r="A9995">
        <v>609994</v>
      </c>
      <c r="B9995">
        <v>99253</v>
      </c>
      <c r="C9995">
        <v>44</v>
      </c>
      <c r="D9995" t="s">
        <v>4</v>
      </c>
      <c r="E9995" t="s">
        <v>8</v>
      </c>
      <c r="F9995" t="s">
        <v>26</v>
      </c>
      <c r="G9995" t="s">
        <v>25</v>
      </c>
      <c r="H9995" s="1">
        <v>45033</v>
      </c>
      <c r="I9995" t="s">
        <v>33</v>
      </c>
      <c r="J9995">
        <v>83</v>
      </c>
      <c r="K9995">
        <v>1.2</v>
      </c>
      <c r="L9995">
        <v>918.64</v>
      </c>
      <c r="M9995">
        <v>25.13</v>
      </c>
      <c r="N9995" t="s">
        <v>47</v>
      </c>
      <c r="O9995">
        <v>4</v>
      </c>
      <c r="P9995" t="str" cm="1">
        <f t="array" ref="P9995">_xlfn.IFS(C9995&lt;25,"18-24", C9995&lt;=35,"25-35", C9995&lt;=50,"36-50",TRUE,"50+")</f>
        <v>36-50</v>
      </c>
      <c r="Q9995" t="str">
        <f t="shared" si="1092"/>
        <v>new</v>
      </c>
      <c r="R9995" t="str">
        <f t="shared" si="1093"/>
        <v>high value</v>
      </c>
      <c r="S9995" t="str">
        <f t="shared" si="1094"/>
        <v>medium</v>
      </c>
      <c r="T9995" t="str">
        <f t="shared" si="1095"/>
        <v>Apr</v>
      </c>
      <c r="U9995">
        <f t="shared" si="1096"/>
        <v>2023</v>
      </c>
      <c r="V9995" t="str">
        <f t="shared" si="1097"/>
        <v>0-5</v>
      </c>
      <c r="W9995" t="str">
        <f t="shared" si="1098"/>
        <v>Slow</v>
      </c>
    </row>
    <row r="9996" spans="1:23" x14ac:dyDescent="0.3">
      <c r="A9996">
        <v>609995</v>
      </c>
      <c r="B9996">
        <v>10387</v>
      </c>
      <c r="C9996">
        <v>27</v>
      </c>
      <c r="D9996" t="s">
        <v>4</v>
      </c>
      <c r="E9996" t="s">
        <v>16</v>
      </c>
      <c r="F9996" t="s">
        <v>24</v>
      </c>
      <c r="G9996" t="s">
        <v>23</v>
      </c>
      <c r="H9996" s="1">
        <v>44763</v>
      </c>
      <c r="I9996" t="s">
        <v>33</v>
      </c>
      <c r="J9996">
        <v>34</v>
      </c>
      <c r="K9996">
        <v>7.5</v>
      </c>
      <c r="L9996">
        <v>525.16999999999996</v>
      </c>
      <c r="M9996">
        <v>93.86</v>
      </c>
      <c r="N9996" t="s">
        <v>49</v>
      </c>
      <c r="O9996">
        <v>4</v>
      </c>
      <c r="P9996" t="str" cm="1">
        <f t="array" ref="P9996">_xlfn.IFS(C9996&lt;25,"18-24", C9996&lt;=35,"25-35", C9996&lt;=50,"36-50",TRUE,"50+")</f>
        <v>25-35</v>
      </c>
      <c r="Q9996" t="str">
        <f t="shared" si="1092"/>
        <v>new</v>
      </c>
      <c r="R9996" t="str">
        <f t="shared" si="1093"/>
        <v>high value</v>
      </c>
      <c r="S9996" t="str">
        <f t="shared" si="1094"/>
        <v>medium</v>
      </c>
      <c r="T9996" t="str">
        <f t="shared" si="1095"/>
        <v>Jul</v>
      </c>
      <c r="U9996">
        <f t="shared" si="1096"/>
        <v>2022</v>
      </c>
      <c r="V9996" t="str">
        <f t="shared" si="1097"/>
        <v>5-10</v>
      </c>
      <c r="W9996" t="str">
        <f t="shared" si="1098"/>
        <v>Medium</v>
      </c>
    </row>
    <row r="9997" spans="1:23" x14ac:dyDescent="0.3">
      <c r="A9997">
        <v>609996</v>
      </c>
      <c r="B9997">
        <v>56014</v>
      </c>
      <c r="C9997">
        <v>44</v>
      </c>
      <c r="D9997" t="s">
        <v>7</v>
      </c>
      <c r="E9997" t="s">
        <v>13</v>
      </c>
      <c r="F9997" t="s">
        <v>19</v>
      </c>
      <c r="G9997" t="s">
        <v>31</v>
      </c>
      <c r="H9997" s="1">
        <v>44704</v>
      </c>
      <c r="I9997" t="s">
        <v>33</v>
      </c>
      <c r="J9997">
        <v>29</v>
      </c>
      <c r="K9997">
        <v>4.8</v>
      </c>
      <c r="L9997">
        <v>1221.51</v>
      </c>
      <c r="M9997">
        <v>26.79</v>
      </c>
      <c r="N9997" t="s">
        <v>47</v>
      </c>
      <c r="O9997">
        <v>1</v>
      </c>
      <c r="P9997" t="str" cm="1">
        <f t="array" ref="P9997">_xlfn.IFS(C9997&lt;25,"18-24", C9997&lt;=35,"25-35", C9997&lt;=50,"36-50",TRUE,"50+")</f>
        <v>36-50</v>
      </c>
      <c r="Q9997" t="str">
        <f t="shared" si="1092"/>
        <v>new</v>
      </c>
      <c r="R9997" t="str">
        <f t="shared" si="1093"/>
        <v>high value</v>
      </c>
      <c r="S9997" t="str">
        <f t="shared" si="1094"/>
        <v>Low</v>
      </c>
      <c r="T9997" t="str">
        <f t="shared" si="1095"/>
        <v>May</v>
      </c>
      <c r="U9997">
        <f t="shared" si="1096"/>
        <v>2022</v>
      </c>
      <c r="V9997" t="str">
        <f t="shared" si="1097"/>
        <v>0-5</v>
      </c>
      <c r="W9997" t="str">
        <f t="shared" si="1098"/>
        <v>Fast</v>
      </c>
    </row>
    <row r="9998" spans="1:23" x14ac:dyDescent="0.3">
      <c r="A9998">
        <v>609997</v>
      </c>
      <c r="B9998">
        <v>58931</v>
      </c>
      <c r="C9998">
        <v>64</v>
      </c>
      <c r="D9998" t="s">
        <v>7</v>
      </c>
      <c r="E9998" t="s">
        <v>13</v>
      </c>
      <c r="F9998" t="s">
        <v>30</v>
      </c>
      <c r="G9998" t="s">
        <v>31</v>
      </c>
      <c r="H9998" s="1">
        <v>45344</v>
      </c>
      <c r="I9998" t="s">
        <v>34</v>
      </c>
      <c r="J9998">
        <v>38</v>
      </c>
      <c r="K9998">
        <v>4.8</v>
      </c>
      <c r="L9998">
        <v>747.76</v>
      </c>
      <c r="M9998">
        <v>96.76</v>
      </c>
      <c r="N9998" t="s">
        <v>47</v>
      </c>
      <c r="O9998">
        <v>1</v>
      </c>
      <c r="P9998" t="str" cm="1">
        <f t="array" ref="P9998">_xlfn.IFS(C9998&lt;25,"18-24", C9998&lt;=35,"25-35", C9998&lt;=50,"36-50",TRUE,"50+")</f>
        <v>50+</v>
      </c>
      <c r="Q9998" t="str">
        <f t="shared" si="1092"/>
        <v>repeat</v>
      </c>
      <c r="R9998" t="str">
        <f t="shared" si="1093"/>
        <v>high value</v>
      </c>
      <c r="S9998" t="str">
        <f t="shared" si="1094"/>
        <v>Low</v>
      </c>
      <c r="T9998" t="str">
        <f t="shared" si="1095"/>
        <v>Feb</v>
      </c>
      <c r="U9998">
        <f t="shared" si="1096"/>
        <v>2024</v>
      </c>
      <c r="V9998" t="str">
        <f t="shared" si="1097"/>
        <v>0-5</v>
      </c>
      <c r="W9998" t="str">
        <f t="shared" si="1098"/>
        <v>Medium</v>
      </c>
    </row>
    <row r="9999" spans="1:23" x14ac:dyDescent="0.3">
      <c r="A9999">
        <v>609998</v>
      </c>
      <c r="B9999">
        <v>31886</v>
      </c>
      <c r="C9999">
        <v>60</v>
      </c>
      <c r="D9999" t="s">
        <v>7</v>
      </c>
      <c r="E9999" t="s">
        <v>5</v>
      </c>
      <c r="F9999" t="s">
        <v>18</v>
      </c>
      <c r="G9999" t="s">
        <v>29</v>
      </c>
      <c r="H9999" s="1">
        <v>44648</v>
      </c>
      <c r="I9999" t="s">
        <v>33</v>
      </c>
      <c r="J9999">
        <v>39</v>
      </c>
      <c r="K9999">
        <v>5.9</v>
      </c>
      <c r="L9999">
        <v>340.44</v>
      </c>
      <c r="M9999">
        <v>82.38</v>
      </c>
      <c r="N9999" t="s">
        <v>47</v>
      </c>
      <c r="O9999">
        <v>4</v>
      </c>
      <c r="P9999" t="str" cm="1">
        <f t="array" ref="P9999">_xlfn.IFS(C9999&lt;25,"18-24", C9999&lt;=35,"25-35", C9999&lt;=50,"36-50",TRUE,"50+")</f>
        <v>50+</v>
      </c>
      <c r="Q9999" t="str">
        <f t="shared" si="1092"/>
        <v>new</v>
      </c>
      <c r="R9999" t="str">
        <f t="shared" si="1093"/>
        <v>medium</v>
      </c>
      <c r="S9999" t="str">
        <f t="shared" si="1094"/>
        <v>medium</v>
      </c>
      <c r="T9999" t="str">
        <f t="shared" si="1095"/>
        <v>Mar</v>
      </c>
      <c r="U9999">
        <f t="shared" si="1096"/>
        <v>2022</v>
      </c>
      <c r="V9999" t="str">
        <f t="shared" si="1097"/>
        <v>5-10</v>
      </c>
      <c r="W9999" t="str">
        <f t="shared" si="1098"/>
        <v>Medium</v>
      </c>
    </row>
    <row r="10000" spans="1:23" x14ac:dyDescent="0.3">
      <c r="A10000">
        <v>609999</v>
      </c>
      <c r="B10000">
        <v>31902</v>
      </c>
      <c r="C10000">
        <v>57</v>
      </c>
      <c r="D10000" t="s">
        <v>7</v>
      </c>
      <c r="E10000" t="s">
        <v>15</v>
      </c>
      <c r="F10000" t="s">
        <v>32</v>
      </c>
      <c r="G10000" t="s">
        <v>29</v>
      </c>
      <c r="H10000" s="1">
        <v>45560</v>
      </c>
      <c r="I10000" t="s">
        <v>34</v>
      </c>
      <c r="J10000">
        <v>63</v>
      </c>
      <c r="K10000">
        <v>8.9</v>
      </c>
      <c r="L10000">
        <v>287.36</v>
      </c>
      <c r="M10000">
        <v>22.43</v>
      </c>
      <c r="N10000" t="s">
        <v>49</v>
      </c>
      <c r="O10000">
        <v>2</v>
      </c>
      <c r="P10000" t="str" cm="1">
        <f t="array" ref="P10000">_xlfn.IFS(C10000&lt;25,"18-24", C10000&lt;=35,"25-35", C10000&lt;=50,"36-50",TRUE,"50+")</f>
        <v>50+</v>
      </c>
      <c r="Q10000" t="str">
        <f t="shared" si="1092"/>
        <v>new</v>
      </c>
      <c r="R10000" t="str">
        <f t="shared" si="1093"/>
        <v>medium</v>
      </c>
      <c r="S10000" t="str">
        <f t="shared" si="1094"/>
        <v>Low</v>
      </c>
      <c r="T10000" t="str">
        <f t="shared" si="1095"/>
        <v>Sep</v>
      </c>
      <c r="U10000">
        <f t="shared" si="1096"/>
        <v>2024</v>
      </c>
      <c r="V10000" t="str">
        <f t="shared" si="1097"/>
        <v>5-10</v>
      </c>
      <c r="W10000" t="str">
        <f t="shared" si="1098"/>
        <v>Slow</v>
      </c>
    </row>
    <row r="10001" spans="1:23" x14ac:dyDescent="0.3">
      <c r="A10001">
        <v>610000</v>
      </c>
      <c r="B10001">
        <v>41939</v>
      </c>
      <c r="C10001">
        <v>27</v>
      </c>
      <c r="D10001" t="s">
        <v>7</v>
      </c>
      <c r="E10001" t="s">
        <v>15</v>
      </c>
      <c r="F10001" t="s">
        <v>30</v>
      </c>
      <c r="G10001" t="s">
        <v>25</v>
      </c>
      <c r="H10001" s="1">
        <v>45350</v>
      </c>
      <c r="I10001" t="s">
        <v>33</v>
      </c>
      <c r="J10001">
        <v>61</v>
      </c>
      <c r="K10001">
        <v>5.0999999999999996</v>
      </c>
      <c r="L10001">
        <v>476.74</v>
      </c>
      <c r="M10001">
        <v>63.98</v>
      </c>
      <c r="N10001" t="s">
        <v>49</v>
      </c>
      <c r="O10001">
        <v>5</v>
      </c>
      <c r="P10001" t="str" cm="1">
        <f t="array" ref="P10001">_xlfn.IFS(C10001&lt;25,"18-24", C10001&lt;=35,"25-35", C10001&lt;=50,"36-50",TRUE,"50+")</f>
        <v>25-35</v>
      </c>
      <c r="Q10001" t="str">
        <f t="shared" si="1092"/>
        <v>new</v>
      </c>
      <c r="R10001" t="str">
        <f t="shared" si="1093"/>
        <v>medium</v>
      </c>
      <c r="S10001" t="str">
        <f t="shared" si="1094"/>
        <v>High</v>
      </c>
      <c r="T10001" t="str">
        <f t="shared" si="1095"/>
        <v>Feb</v>
      </c>
      <c r="U10001">
        <f t="shared" si="1096"/>
        <v>2024</v>
      </c>
      <c r="V10001" t="str">
        <f t="shared" si="1097"/>
        <v>5-10</v>
      </c>
      <c r="W10001" t="str">
        <f t="shared" si="1098"/>
        <v>Slow</v>
      </c>
    </row>
  </sheetData>
  <pageMargins left="0.7" right="0.7" top="0.75" bottom="0.75" header="0.3" footer="0.3"/>
  <pageSetup orientation="portrait" r:id="rId1"/>
  <ignoredErrors>
    <ignoredError sqref="V2" twoDigitTextYear="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E2C02-5CAB-4848-8F46-AFB2792683BA}">
  <dimension ref="A1:L29"/>
  <sheetViews>
    <sheetView topLeftCell="A16" zoomScaleNormal="100" workbookViewId="0">
      <selection activeCell="B23" sqref="B23"/>
    </sheetView>
  </sheetViews>
  <sheetFormatPr defaultRowHeight="14.4" x14ac:dyDescent="0.3"/>
  <cols>
    <col min="2" max="2" width="77.44140625" customWidth="1"/>
    <col min="3" max="3" width="25.6640625" customWidth="1"/>
  </cols>
  <sheetData>
    <row r="1" spans="1:12" ht="25.8" x14ac:dyDescent="0.5">
      <c r="A1" s="2" t="s">
        <v>73</v>
      </c>
      <c r="B1" s="3" t="s">
        <v>74</v>
      </c>
      <c r="C1" s="7" t="s">
        <v>75</v>
      </c>
    </row>
    <row r="2" spans="1:12" x14ac:dyDescent="0.3">
      <c r="A2">
        <v>1</v>
      </c>
      <c r="B2" t="s">
        <v>76</v>
      </c>
      <c r="C2" t="s">
        <v>77</v>
      </c>
    </row>
    <row r="3" spans="1:12" x14ac:dyDescent="0.3">
      <c r="A3">
        <v>2</v>
      </c>
      <c r="B3" t="s">
        <v>78</v>
      </c>
      <c r="C3" t="s">
        <v>4</v>
      </c>
    </row>
    <row r="4" spans="1:12" x14ac:dyDescent="0.3">
      <c r="A4">
        <v>3</v>
      </c>
      <c r="B4" t="s">
        <v>79</v>
      </c>
      <c r="C4" s="9" t="s">
        <v>13</v>
      </c>
    </row>
    <row r="5" spans="1:12" x14ac:dyDescent="0.3">
      <c r="A5">
        <v>4</v>
      </c>
      <c r="B5" t="s">
        <v>80</v>
      </c>
      <c r="C5" s="9" t="s">
        <v>27</v>
      </c>
    </row>
    <row r="6" spans="1:12" x14ac:dyDescent="0.3">
      <c r="A6">
        <v>5</v>
      </c>
      <c r="B6" t="s">
        <v>81</v>
      </c>
      <c r="C6" s="9" t="s">
        <v>30</v>
      </c>
    </row>
    <row r="7" spans="1:12" ht="18" customHeight="1" x14ac:dyDescent="0.3">
      <c r="A7">
        <v>6</v>
      </c>
      <c r="B7" s="4" t="s">
        <v>82</v>
      </c>
      <c r="C7" s="9" t="s">
        <v>83</v>
      </c>
    </row>
    <row r="8" spans="1:12" ht="14.4" customHeight="1" x14ac:dyDescent="0.3">
      <c r="A8">
        <v>7</v>
      </c>
      <c r="B8" s="5" t="s">
        <v>84</v>
      </c>
      <c r="C8" s="9" t="s">
        <v>13</v>
      </c>
    </row>
    <row r="9" spans="1:12" ht="15.6" customHeight="1" x14ac:dyDescent="0.3">
      <c r="A9">
        <v>8</v>
      </c>
      <c r="B9" s="6" t="s">
        <v>85</v>
      </c>
      <c r="C9" s="9" t="s">
        <v>86</v>
      </c>
    </row>
    <row r="10" spans="1:12" ht="15" customHeight="1" x14ac:dyDescent="0.3">
      <c r="A10">
        <v>9</v>
      </c>
      <c r="B10" s="5" t="s">
        <v>87</v>
      </c>
      <c r="C10" s="9" t="s">
        <v>88</v>
      </c>
      <c r="D10" s="10"/>
    </row>
    <row r="11" spans="1:12" ht="18.600000000000001" customHeight="1" x14ac:dyDescent="0.3">
      <c r="A11">
        <v>10</v>
      </c>
      <c r="B11" s="5" t="s">
        <v>89</v>
      </c>
      <c r="C11" s="9">
        <v>54.386299999999999</v>
      </c>
      <c r="D11" s="10"/>
    </row>
    <row r="12" spans="1:12" ht="18.600000000000001" customHeight="1" x14ac:dyDescent="0.3">
      <c r="A12">
        <v>11</v>
      </c>
      <c r="B12" s="5" t="s">
        <v>90</v>
      </c>
      <c r="C12" s="9" t="s">
        <v>13</v>
      </c>
      <c r="D12" s="10"/>
    </row>
    <row r="13" spans="1:12" ht="31.95" customHeight="1" x14ac:dyDescent="0.3">
      <c r="A13">
        <v>12</v>
      </c>
      <c r="B13" s="21" t="s">
        <v>91</v>
      </c>
      <c r="C13" s="17" t="s">
        <v>92</v>
      </c>
      <c r="D13" s="18"/>
      <c r="E13" s="19"/>
      <c r="F13" s="19"/>
    </row>
    <row r="14" spans="1:12" ht="18.600000000000001" customHeight="1" x14ac:dyDescent="0.3">
      <c r="A14">
        <v>13</v>
      </c>
      <c r="B14" s="5" t="s">
        <v>93</v>
      </c>
      <c r="C14" s="9" t="s">
        <v>26</v>
      </c>
      <c r="D14" s="10"/>
    </row>
    <row r="15" spans="1:12" ht="36" customHeight="1" x14ac:dyDescent="0.3">
      <c r="A15">
        <v>14</v>
      </c>
      <c r="B15" s="20" t="s">
        <v>94</v>
      </c>
      <c r="C15" s="17" t="s">
        <v>95</v>
      </c>
      <c r="D15" s="18"/>
    </row>
    <row r="16" spans="1:12" ht="63" customHeight="1" x14ac:dyDescent="0.3">
      <c r="A16">
        <v>15</v>
      </c>
      <c r="B16" s="21" t="s">
        <v>96</v>
      </c>
      <c r="C16" s="17" t="s">
        <v>97</v>
      </c>
      <c r="D16" s="18"/>
      <c r="E16" s="19"/>
      <c r="F16" s="19"/>
      <c r="G16" s="19"/>
      <c r="H16" s="19"/>
      <c r="I16" s="19"/>
      <c r="J16" s="19"/>
      <c r="K16" s="19"/>
      <c r="L16" s="19"/>
    </row>
    <row r="17" spans="1:10" ht="35.4" customHeight="1" x14ac:dyDescent="0.3">
      <c r="A17">
        <v>16</v>
      </c>
      <c r="B17" s="5" t="s">
        <v>98</v>
      </c>
      <c r="C17" s="17" t="s">
        <v>99</v>
      </c>
      <c r="D17" s="18"/>
      <c r="E17" s="19"/>
    </row>
    <row r="18" spans="1:10" ht="44.4" customHeight="1" x14ac:dyDescent="0.3">
      <c r="A18">
        <v>17</v>
      </c>
      <c r="B18" s="21" t="s">
        <v>100</v>
      </c>
      <c r="C18" s="17" t="s">
        <v>101</v>
      </c>
      <c r="D18" s="18"/>
      <c r="E18" s="19"/>
      <c r="F18" s="19"/>
      <c r="G18" s="19"/>
      <c r="H18" s="19"/>
      <c r="I18" s="19"/>
      <c r="J18" s="19"/>
    </row>
    <row r="19" spans="1:10" ht="39" customHeight="1" x14ac:dyDescent="0.3">
      <c r="A19">
        <v>18</v>
      </c>
      <c r="B19" s="5" t="s">
        <v>102</v>
      </c>
      <c r="C19" s="17" t="s">
        <v>103</v>
      </c>
      <c r="D19" s="18"/>
      <c r="E19" s="19"/>
      <c r="F19" s="19"/>
    </row>
    <row r="20" spans="1:10" x14ac:dyDescent="0.3">
      <c r="A20">
        <v>19</v>
      </c>
      <c r="B20" t="s">
        <v>104</v>
      </c>
      <c r="C20" s="9" t="s">
        <v>5</v>
      </c>
      <c r="D20" s="10"/>
    </row>
    <row r="21" spans="1:10" x14ac:dyDescent="0.3">
      <c r="A21">
        <v>20</v>
      </c>
      <c r="B21" t="s">
        <v>105</v>
      </c>
      <c r="C21" s="9" t="s">
        <v>47</v>
      </c>
      <c r="D21" s="10"/>
    </row>
    <row r="22" spans="1:10" ht="28.8" x14ac:dyDescent="0.3">
      <c r="A22">
        <v>21</v>
      </c>
      <c r="B22" t="s">
        <v>106</v>
      </c>
      <c r="C22" s="17" t="s">
        <v>107</v>
      </c>
      <c r="D22" s="10"/>
    </row>
    <row r="23" spans="1:10" ht="43.2" x14ac:dyDescent="0.3">
      <c r="A23">
        <v>22</v>
      </c>
      <c r="B23" t="s">
        <v>108</v>
      </c>
      <c r="C23" s="17" t="s">
        <v>109</v>
      </c>
      <c r="D23" s="18"/>
      <c r="E23" s="19"/>
      <c r="F23" s="19"/>
      <c r="G23" s="19"/>
    </row>
    <row r="24" spans="1:10" ht="43.2" x14ac:dyDescent="0.3">
      <c r="A24">
        <v>23</v>
      </c>
      <c r="B24" t="s">
        <v>110</v>
      </c>
      <c r="C24" s="17" t="s">
        <v>111</v>
      </c>
      <c r="D24" s="18"/>
      <c r="E24" s="19"/>
      <c r="F24" s="19"/>
    </row>
    <row r="25" spans="1:10" x14ac:dyDescent="0.3">
      <c r="A25">
        <v>24</v>
      </c>
      <c r="B25" t="s">
        <v>112</v>
      </c>
      <c r="C25" s="9" t="s">
        <v>18</v>
      </c>
      <c r="D25" s="10"/>
    </row>
    <row r="26" spans="1:10" ht="28.8" x14ac:dyDescent="0.3">
      <c r="A26">
        <v>25</v>
      </c>
      <c r="B26" t="s">
        <v>113</v>
      </c>
      <c r="C26" s="17" t="s">
        <v>114</v>
      </c>
      <c r="D26" s="18"/>
    </row>
    <row r="27" spans="1:10" x14ac:dyDescent="0.3">
      <c r="C27" s="9"/>
      <c r="D27" s="10"/>
    </row>
    <row r="28" spans="1:10" x14ac:dyDescent="0.3">
      <c r="C28" s="9"/>
      <c r="D28" s="10"/>
    </row>
    <row r="29" spans="1:10" x14ac:dyDescent="0.3">
      <c r="C29" s="9"/>
      <c r="D29" s="10"/>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449DD07-4AB0-454F-8385-D82247F962C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 1</vt:lpstr>
      <vt:lpstr>Dashboard 2</vt:lpstr>
      <vt:lpstr>Dashboard 3</vt:lpstr>
      <vt:lpstr>Swiggy sales dashboard</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Saranya Polavarapu</dc:creator>
  <cp:keywords/>
  <dc:description/>
  <cp:lastModifiedBy>SARANYA POLAVARAPU</cp:lastModifiedBy>
  <cp:revision/>
  <dcterms:created xsi:type="dcterms:W3CDTF">2026-02-08T08:02:01Z</dcterms:created>
  <dcterms:modified xsi:type="dcterms:W3CDTF">2026-02-17T13:28:04Z</dcterms:modified>
  <cp:category/>
  <cp:contentStatus/>
</cp:coreProperties>
</file>